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drawings/drawing9.xml" ContentType="application/vnd.openxmlformats-officedocument.drawing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drawings/drawing10.xml" ContentType="application/vnd.openxmlformats-officedocument.drawing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D775F1F1-B1B1-6B46-8735-67C8569141A9}" xr6:coauthVersionLast="47" xr6:coauthVersionMax="47" xr10:uidLastSave="{00000000-0000-0000-0000-000000000000}"/>
  <bookViews>
    <workbookView xWindow="-17840" yWindow="-27500" windowWidth="44300" windowHeight="18000" xr2:uid="{C1F6CC11-1296-3549-A35C-9D74F73648F5}"/>
  </bookViews>
  <sheets>
    <sheet name="Today" sheetId="10" r:id="rId1"/>
    <sheet name="Objectives" sheetId="6" r:id="rId2"/>
    <sheet name="Swaps" sheetId="18" r:id="rId3"/>
    <sheet name="LIBOR" sheetId="106" state="hidden" r:id="rId4"/>
    <sheet name="Swaps_" sheetId="78" state="hidden" r:id="rId5"/>
    <sheet name="Swaps_IRS" sheetId="79" state="hidden" r:id="rId6"/>
    <sheet name="Swaps_FX" sheetId="80" state="hidden" r:id="rId7"/>
    <sheet name="Risk_Contribution" sheetId="70" r:id="rId8"/>
    <sheet name="PortfolioVariance" sheetId="97" state="hidden" r:id="rId9"/>
    <sheet name="RiskContribution" sheetId="114" state="hidden" r:id="rId10"/>
    <sheet name="iVaR" sheetId="68" state="hidden" r:id="rId11"/>
    <sheet name="MVaR" sheetId="67" state="hidden" r:id="rId12"/>
    <sheet name="MVaR_Pct" sheetId="46" state="hidden" r:id="rId13"/>
    <sheet name="MVaR_Both" sheetId="45" state="hidden" r:id="rId14"/>
    <sheet name="Basel" sheetId="90" r:id="rId15"/>
    <sheet name="Basel1234" sheetId="89" state="hidden" r:id="rId16"/>
    <sheet name="10Day_ScaledVsDirect" sheetId="81" state="hidden" r:id="rId17"/>
    <sheet name="10DayPnL" sheetId="82" state="hidden" r:id="rId18"/>
    <sheet name="10DayVaR" sheetId="83" state="hidden" r:id="rId19"/>
    <sheet name="10DaySVaR" sheetId="84" state="hidden" r:id="rId20"/>
    <sheet name="10DayES" sheetId="85" state="hidden" r:id="rId21"/>
    <sheet name="FRTB" sheetId="72" r:id="rId22"/>
    <sheet name="Basel_2.5" sheetId="58" state="hidden" r:id="rId23"/>
    <sheet name="Basel_FRTB" sheetId="75" state="hidden" r:id="rId24"/>
    <sheet name="FRTB_SA" sheetId="74" state="hidden" r:id="rId25"/>
    <sheet name="FRTB_SA_Sensitivity" sheetId="63" state="hidden" r:id="rId26"/>
    <sheet name="FRTB_IMA_Horizons" sheetId="87" state="hidden" r:id="rId27"/>
    <sheet name="FRTB_IMA_Horizon_Calc" sheetId="88" state="hidden" r:id="rId28"/>
    <sheet name="FRTB_IMA_Example" sheetId="51" state="hidden" r:id="rId29"/>
    <sheet name="FRTB_Default Risk" sheetId="64" state="hidden" r:id="rId30"/>
    <sheet name="FRTB_SA_Residual" sheetId="65" state="hidden" r:id="rId31"/>
    <sheet name="CreditRisk" sheetId="52" r:id="rId32"/>
    <sheet name="ELoss" sheetId="53" r:id="rId33"/>
    <sheet name="CashVsProfit" sheetId="54" r:id="rId34"/>
    <sheet name="Prework4NextClass" sheetId="24" r:id="rId35"/>
    <sheet name="VaR_HIstSim_3A" sheetId="117" r:id="rId36"/>
    <sheet name="VaR_HIstSim_3B_Data" sheetId="119" r:id="rId37"/>
    <sheet name="VaR_HIstSim_3C_Workspace" sheetId="118" r:id="rId38"/>
    <sheet name="FX_Corporate" sheetId="107" r:id="rId39"/>
    <sheet name="Case Study" sheetId="116" r:id="rId40"/>
    <sheet name="Case" sheetId="66" r:id="rId41"/>
    <sheet name="RiskWeights" sheetId="101" r:id="rId42"/>
    <sheet name="Questions" sheetId="94" r:id="rId43"/>
    <sheet name="AssetList" sheetId="91" r:id="rId44"/>
    <sheet name="Prices" sheetId="92" r:id="rId45"/>
    <sheet name="Readings" sheetId="99" r:id="rId46"/>
    <sheet name="Appendix" sheetId="102" r:id="rId47"/>
    <sheet name="Contributions" sheetId="112" state="hidden" r:id="rId48"/>
    <sheet name="PVariance1" sheetId="103" state="hidden" r:id="rId49"/>
    <sheet name="PVariance2" sheetId="104" state="hidden" r:id="rId50"/>
    <sheet name="PVariance3" sheetId="105" state="hidden" r:id="rId51"/>
    <sheet name="Delta_Reg" sheetId="109" state="hidden" r:id="rId52"/>
    <sheet name="SA_Calcs1" sheetId="110" state="hidden" r:id="rId53"/>
    <sheet name="SA_Calcs2" sheetId="111" state="hidden" r:id="rId54"/>
  </sheets>
  <definedNames>
    <definedName name="_xleta.MMULT" hidden="1" xlm="1">#NAME?</definedName>
    <definedName name="alpha" localSheetId="10">iVaR!$I$3</definedName>
    <definedName name="alpha" localSheetId="11">MVaR!$I$3</definedName>
    <definedName name="alpha" localSheetId="13">MVaR_Both!$I$3</definedName>
    <definedName name="alpha" localSheetId="12">MVaR_Pct!$I$3</definedName>
    <definedName name="b" localSheetId="10">iVaR!$B$26:$B$27</definedName>
    <definedName name="b" localSheetId="11">MVaR!$B$21:$B$22</definedName>
    <definedName name="b" localSheetId="13">MVaR_Both!$B$21:$B$22</definedName>
    <definedName name="b" localSheetId="12">MVaR_Pct!$B$21:$B$22</definedName>
    <definedName name="b_pct">MVaR_Pct!$F$21:$F$22</definedName>
    <definedName name="Confidence">RiskContribution!$B$13</definedName>
    <definedName name="Contribution">RiskContribution!$H$8:$H$10</definedName>
    <definedName name="covmat" localSheetId="11">MVaR!$B$3:$C$4</definedName>
    <definedName name="covmat" localSheetId="13">MVaR_Both!$B$3:$C$4</definedName>
    <definedName name="covmat" localSheetId="12">MVaR_Pct!$B$3:$C$4</definedName>
    <definedName name="covmat" localSheetId="9">RiskContribution!$N$3:$P$5</definedName>
    <definedName name="covmat">iVaR!$B$3:$E$6</definedName>
    <definedName name="covvec">RiskContribution!$B$8:$D$8</definedName>
    <definedName name="Dollar_S" localSheetId="48">PVariance1!$D$16:$G$19</definedName>
    <definedName name="Dollar_S" localSheetId="50">PVariance3!$D$16:$G$19</definedName>
    <definedName name="Dollar_S">PVariance2!$D$16:$G$19</definedName>
    <definedName name="dollars" localSheetId="48">PVariance1!$B$4:$B$7</definedName>
    <definedName name="dollars" localSheetId="50">PVariance3!$B$4:$B$7</definedName>
    <definedName name="dollars">PVariance2!$B$4:$B$7</definedName>
    <definedName name="DollarVolMat" localSheetId="48">PVariance1!$D$28:$G$31</definedName>
    <definedName name="DollarVolMat" localSheetId="50">PVariance3!$D$28:$G$31</definedName>
    <definedName name="DollarVolMat">PVariance2!$D$28:$G$31</definedName>
    <definedName name="dollarvols" localSheetId="48">PVariance1!$B$10:$B$13</definedName>
    <definedName name="dollarvols" localSheetId="50">PVariance3!$B$10:$B$13</definedName>
    <definedName name="dollarvols">PVariance2!$B$10:$B$13</definedName>
    <definedName name="l">RiskContribution!$D$13</definedName>
    <definedName name="rho" localSheetId="9">RiskContribution!$F$3:$H$5</definedName>
    <definedName name="RhoMat" localSheetId="48">PVariance1!$D$10:$G$13</definedName>
    <definedName name="RhoMat" localSheetId="50">PVariance3!$D$10:$G$13</definedName>
    <definedName name="RhoMat">PVariance2!$D$10:$G$13</definedName>
    <definedName name="S" localSheetId="48">PVariance1!$D$4:$G$7</definedName>
    <definedName name="S" localSheetId="50">PVariance3!$D$4:$G$7</definedName>
    <definedName name="s" localSheetId="9">RiskContribution!$T$3</definedName>
    <definedName name="S">PVariance2!$D$4:$G$7</definedName>
    <definedName name="Sw" localSheetId="10">iVaR!$G$22:$G$23</definedName>
    <definedName name="Sw" localSheetId="11">MVaR!$G$17:$G$18</definedName>
    <definedName name="Sw" localSheetId="13">MVaR_Both!$F$17:$F$18</definedName>
    <definedName name="Sw" localSheetId="12">MVaR_Pct!$F$17:$F$18</definedName>
    <definedName name="Sx" localSheetId="10">iVaR!$B$22:$B$23</definedName>
    <definedName name="Sx" localSheetId="11">MVaR!$B$17:$B$18</definedName>
    <definedName name="Sx" localSheetId="13">MVaR_Both!$B$17:$B$18</definedName>
    <definedName name="Sx" localSheetId="12">MVaR_Pct!$B$17:$B$18</definedName>
    <definedName name="v" localSheetId="9">RiskContribution!$D$3:$D$5</definedName>
    <definedName name="Value" localSheetId="10">iVaR!$G$3</definedName>
    <definedName name="Value" localSheetId="11">MVaR!$F$3</definedName>
    <definedName name="Value" localSheetId="13">MVaR_Both!$F$3</definedName>
    <definedName name="Value" localSheetId="12">MVaR_Pct!$F$3</definedName>
    <definedName name="VaR" localSheetId="10">iVaR!$I$16</definedName>
    <definedName name="VaR" localSheetId="11">MVaR!$I$11</definedName>
    <definedName name="VaR" localSheetId="13">MVaR_Both!$I$11</definedName>
    <definedName name="VaR" localSheetId="12">MVaR_Pct!$I$11</definedName>
    <definedName name="variance" localSheetId="10">iVaR!$B$16</definedName>
    <definedName name="variance" localSheetId="11">MVaR!$B$11</definedName>
    <definedName name="variance" localSheetId="13">MVaR_Both!$B$11</definedName>
    <definedName name="variance" localSheetId="12">MVaR_Pct!$B$11</definedName>
    <definedName name="variancePct" localSheetId="10">iVaR!$G$16</definedName>
    <definedName name="variancePct" localSheetId="11">MVaR!$G$11</definedName>
    <definedName name="variancePct" localSheetId="13">MVaR_Both!$F$11</definedName>
    <definedName name="variancePct" localSheetId="12">MVaR_Pct!$F$11</definedName>
    <definedName name="VarianceVec">RiskContribution!$F$8:$F$10</definedName>
    <definedName name="VaRLevel" localSheetId="20">'10DayES'!$E$5</definedName>
    <definedName name="VaRLevel" localSheetId="19">'10DaySVaR'!$E$5</definedName>
    <definedName name="VaRPct" localSheetId="10">iVaR!$J$16</definedName>
    <definedName name="VaRPct" localSheetId="11">MVaR!$J$11</definedName>
    <definedName name="VaRPct" localSheetId="13">MVaR_Both!$J$11</definedName>
    <definedName name="VaRPct" localSheetId="12">MVaR_Pct!$J$11</definedName>
    <definedName name="vol" localSheetId="10">iVaR!$B$19</definedName>
    <definedName name="vol" localSheetId="11">MVaR!$B$14</definedName>
    <definedName name="vol" localSheetId="13">MVaR_Both!$B$14</definedName>
    <definedName name="vol" localSheetId="12">MVaR_Pct!$B$14</definedName>
    <definedName name="VolMat" localSheetId="48">PVariance1!$D$22:$G$25</definedName>
    <definedName name="VolMat" localSheetId="50">PVariance3!$D$22:$G$25</definedName>
    <definedName name="volmat" localSheetId="9">RiskContribution!$J$3:$L$5</definedName>
    <definedName name="VolMat">PVariance2!$D$22:$G$25</definedName>
    <definedName name="vols" localSheetId="48">PVariance1!$B$22:$B$25</definedName>
    <definedName name="vols" localSheetId="50">PVariance3!$B$22:$B$25</definedName>
    <definedName name="vols">PVariance2!$B$22:$B$25</definedName>
    <definedName name="w" localSheetId="10">iVaR!$G$9:$G$12</definedName>
    <definedName name="w" localSheetId="11">MVaR!$G$7:$G$8</definedName>
    <definedName name="w" localSheetId="13">MVaR_Both!$F$7:$F$8</definedName>
    <definedName name="w" localSheetId="12">MVaR_Pct!$F$7:$F$8</definedName>
    <definedName name="Window" localSheetId="20">'10DayES'!$E$2</definedName>
    <definedName name="Window" localSheetId="19">'10DaySVaR'!$E$2</definedName>
    <definedName name="x" localSheetId="10">iVaR!$B$9:$B$12</definedName>
    <definedName name="x" localSheetId="11">MVaR!$B$7:$B$8</definedName>
    <definedName name="x" localSheetId="13">MVaR_Both!$B$7:$B$8</definedName>
    <definedName name="x" localSheetId="12">MVaR_Pct!$B$7:$B$8</definedName>
    <definedName name="x" localSheetId="9">RiskContribution!$B$3:$B$5</definedName>
    <definedName name="x_0" localSheetId="10">iVaR!$M$3:$M$6</definedName>
    <definedName name="x_0">MVaR_Both!$L$7:$L$8</definedName>
    <definedName name="x_1" localSheetId="10">iVaR!$N$3:$N$6</definedName>
    <definedName name="x_1">MVaR_Both!$M$7:$M$8</definedName>
    <definedName name="x_2" localSheetId="10">iVaR!$O$3:$O$6</definedName>
    <definedName name="x_2">MVaR_Both!$N$7:$N$8</definedName>
    <definedName name="x_3" localSheetId="10">iVaR!$P$3:$P$6</definedName>
    <definedName name="x_3">MVaR_Both!$O$7:$O$8</definedName>
    <definedName name="x_4" localSheetId="10">iVaR!$Q$3:$Q$6</definedName>
    <definedName name="x_4">MVaR_Both!$P$7:$P$8</definedName>
    <definedName name="x_5">MVaR_Both!$Q$7:$Q$8</definedName>
    <definedName name="x_6">MVaR_Both!$R$7:$R$8</definedName>
    <definedName name="x0" localSheetId="10">iVaR!$M$3:$M$4</definedName>
    <definedName name="x0">MVaR_Both!$L$7:$L$8</definedName>
    <definedName name="x0_" localSheetId="10">iVaR!$M$3:$M$4</definedName>
    <definedName name="x0_">MVaR_Both!$L$7:$L$8</definedName>
    <definedName name="x1_" localSheetId="10">iVaR!$N$3:$N$4</definedName>
    <definedName name="x1_">MVaR_Both!$M$7:$M$8</definedName>
    <definedName name="x2_" localSheetId="10">iVaR!$O$3:$O$4</definedName>
    <definedName name="x2_">MVaR_Both!$N$7:$N$8</definedName>
    <definedName name="z" localSheetId="11">MVaR!$I$7</definedName>
    <definedName name="z" localSheetId="13">MVaR_Both!#REF!</definedName>
    <definedName name="z" localSheetId="12">MVaR_Pct!$I$7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952" i="119" l="1" a="1"/>
  <c r="P2951" i="119" a="1"/>
  <c r="P2950" i="119" a="1"/>
  <c r="P2949" i="119" a="1"/>
  <c r="P2948" i="119" a="1"/>
  <c r="P2947" i="119" a="1"/>
  <c r="P2946" i="119" a="1"/>
  <c r="P2945" i="119" a="1"/>
  <c r="P2944" i="119" a="1"/>
  <c r="P2943" i="119" a="1"/>
  <c r="P2942" i="119" a="1"/>
  <c r="P2941" i="119" a="1"/>
  <c r="P2940" i="119" a="1"/>
  <c r="P2939" i="119" a="1"/>
  <c r="P2938" i="119" a="1"/>
  <c r="P2937" i="119" a="1"/>
  <c r="P2936" i="119" a="1"/>
  <c r="P2935" i="119" a="1"/>
  <c r="P2934" i="119" a="1"/>
  <c r="P2933" i="119" a="1"/>
  <c r="P2932" i="119" a="1"/>
  <c r="P2931" i="119" a="1"/>
  <c r="P2930" i="119" a="1"/>
  <c r="P2929" i="119" a="1"/>
  <c r="P2928" i="119" a="1"/>
  <c r="P2927" i="119" a="1"/>
  <c r="P2926" i="119" a="1"/>
  <c r="P2925" i="119" a="1"/>
  <c r="P2924" i="119" a="1"/>
  <c r="P2923" i="119" a="1"/>
  <c r="P2922" i="119" a="1"/>
  <c r="P2921" i="119" a="1"/>
  <c r="P2920" i="119" a="1"/>
  <c r="P2919" i="119" a="1"/>
  <c r="P2918" i="119" a="1"/>
  <c r="P2917" i="119" a="1"/>
  <c r="P2916" i="119" a="1"/>
  <c r="P2915" i="119" a="1"/>
  <c r="P2914" i="119" a="1"/>
  <c r="P2913" i="119" a="1"/>
  <c r="P2912" i="119" a="1"/>
  <c r="P2911" i="119" a="1"/>
  <c r="P2910" i="119" a="1"/>
  <c r="P2909" i="119" a="1"/>
  <c r="P2908" i="119" a="1"/>
  <c r="P2907" i="119" a="1"/>
  <c r="P2906" i="119" a="1"/>
  <c r="P2905" i="119" a="1"/>
  <c r="P2904" i="119" a="1"/>
  <c r="P2903" i="119" a="1"/>
  <c r="P2902" i="119" a="1"/>
  <c r="P2901" i="119" a="1"/>
  <c r="P2900" i="119" a="1"/>
  <c r="P2899" i="119" a="1"/>
  <c r="P2898" i="119" a="1"/>
  <c r="P2897" i="119" a="1"/>
  <c r="P2896" i="119" a="1"/>
  <c r="P2895" i="119" a="1"/>
  <c r="P2894" i="119" a="1"/>
  <c r="P2893" i="119" a="1"/>
  <c r="P2892" i="119" a="1"/>
  <c r="P2891" i="119" a="1"/>
  <c r="P2890" i="119" a="1"/>
  <c r="P2889" i="119" a="1"/>
  <c r="P2888" i="119" a="1"/>
  <c r="P2887" i="119" a="1"/>
  <c r="P2886" i="119" a="1"/>
  <c r="P2885" i="119" a="1"/>
  <c r="P2884" i="119" a="1"/>
  <c r="P2883" i="119" a="1"/>
  <c r="P2882" i="119" a="1"/>
  <c r="P2881" i="119" a="1"/>
  <c r="P2880" i="119" a="1"/>
  <c r="P2879" i="119" a="1"/>
  <c r="P2878" i="119" a="1"/>
  <c r="P2877" i="119" a="1"/>
  <c r="P2876" i="119" a="1"/>
  <c r="P2875" i="119" a="1"/>
  <c r="P2874" i="119" a="1"/>
  <c r="P2873" i="119" a="1"/>
  <c r="P2872" i="119" a="1"/>
  <c r="P2871" i="119" a="1"/>
  <c r="P2870" i="119" a="1"/>
  <c r="P2869" i="119" a="1"/>
  <c r="P2868" i="119" a="1"/>
  <c r="P2867" i="119" a="1"/>
  <c r="P2866" i="119" a="1"/>
  <c r="P2865" i="119" a="1"/>
  <c r="P2864" i="119" a="1"/>
  <c r="P2863" i="119" a="1"/>
  <c r="P2862" i="119" a="1"/>
  <c r="P2861" i="119" a="1"/>
  <c r="P2860" i="119" a="1"/>
  <c r="P2859" i="119" a="1"/>
  <c r="P2858" i="119" a="1"/>
  <c r="P2857" i="119" a="1"/>
  <c r="P2856" i="119" a="1"/>
  <c r="P2855" i="119" a="1"/>
  <c r="P2854" i="119" a="1"/>
  <c r="P2853" i="119" a="1"/>
  <c r="P2852" i="119" a="1"/>
  <c r="P2851" i="119" a="1"/>
  <c r="P2850" i="119" a="1"/>
  <c r="P2849" i="119" a="1"/>
  <c r="P2848" i="119" a="1"/>
  <c r="P2847" i="119" a="1"/>
  <c r="P2846" i="119" a="1"/>
  <c r="P2845" i="119" a="1"/>
  <c r="P2844" i="119" a="1"/>
  <c r="P2843" i="119" a="1"/>
  <c r="P2842" i="119" a="1"/>
  <c r="P2841" i="119" a="1"/>
  <c r="P2840" i="119" a="1"/>
  <c r="P2839" i="119" a="1"/>
  <c r="P2838" i="119" a="1"/>
  <c r="P2837" i="119" a="1"/>
  <c r="P2836" i="119" a="1"/>
  <c r="P2835" i="119" a="1"/>
  <c r="P2606" i="119" a="1"/>
  <c r="P2605" i="119" a="1"/>
  <c r="P2604" i="119" a="1"/>
  <c r="P2603" i="119" a="1"/>
  <c r="P2602" i="119" a="1"/>
  <c r="P2601" i="119" a="1"/>
  <c r="P2600" i="119" a="1"/>
  <c r="P2599" i="119" a="1"/>
  <c r="P2598" i="119" a="1"/>
  <c r="P2597" i="119" a="1"/>
  <c r="P2596" i="119" a="1"/>
  <c r="P2595" i="119" a="1"/>
  <c r="P2594" i="119" a="1"/>
  <c r="P2593" i="119" a="1"/>
  <c r="P2592" i="119" a="1"/>
  <c r="P2591" i="119" a="1"/>
  <c r="P2590" i="119" a="1"/>
  <c r="P2589" i="119" a="1"/>
  <c r="P2588" i="119" a="1"/>
  <c r="P2587" i="119" a="1"/>
  <c r="P2586" i="119" a="1"/>
  <c r="P2585" i="119" a="1"/>
  <c r="P2584" i="119" a="1"/>
  <c r="P2583" i="119" a="1"/>
  <c r="P2582" i="119" a="1"/>
  <c r="P2581" i="119" a="1"/>
  <c r="P2580" i="119" a="1"/>
  <c r="P2579" i="119" a="1"/>
  <c r="P2578" i="119" a="1"/>
  <c r="P2577" i="119" a="1"/>
  <c r="P2576" i="119" a="1"/>
  <c r="P2575" i="119" a="1"/>
  <c r="P2574" i="119" a="1"/>
  <c r="P2573" i="119" a="1"/>
  <c r="P2572" i="119" a="1"/>
  <c r="P2571" i="119" a="1"/>
  <c r="P2570" i="119" a="1"/>
  <c r="P2569" i="119" a="1"/>
  <c r="P2568" i="119" a="1"/>
  <c r="P2567" i="119" a="1"/>
  <c r="P2566" i="119" a="1"/>
  <c r="P2565" i="119" a="1"/>
  <c r="P2564" i="119" a="1"/>
  <c r="P2563" i="119" a="1"/>
  <c r="P2562" i="119" a="1"/>
  <c r="P2561" i="119" a="1"/>
  <c r="P2560" i="119" a="1"/>
  <c r="P2559" i="119" a="1"/>
  <c r="P2558" i="119" a="1"/>
  <c r="P2557" i="119" a="1"/>
  <c r="P2556" i="119" a="1"/>
  <c r="P2555" i="119" a="1"/>
  <c r="P2554" i="119" a="1"/>
  <c r="P2553" i="119" a="1"/>
  <c r="P2552" i="119" a="1"/>
  <c r="P2551" i="119" a="1"/>
  <c r="P2550" i="119" a="1"/>
  <c r="P2549" i="119" a="1"/>
  <c r="P2548" i="119" a="1"/>
  <c r="P2547" i="119" a="1"/>
  <c r="P2546" i="119" a="1"/>
  <c r="P2545" i="119" a="1"/>
  <c r="P2544" i="119" a="1"/>
  <c r="P2543" i="119" a="1"/>
  <c r="P2542" i="119" a="1"/>
  <c r="P2541" i="119" a="1"/>
  <c r="P2540" i="119" a="1"/>
  <c r="P2539" i="119" a="1"/>
  <c r="P2538" i="119" a="1"/>
  <c r="P2537" i="119" a="1"/>
  <c r="P2536" i="119" a="1"/>
  <c r="P2535" i="119" a="1"/>
  <c r="P2534" i="119" a="1"/>
  <c r="P2533" i="119" a="1"/>
  <c r="P2532" i="119" a="1"/>
  <c r="P2531" i="119" a="1"/>
  <c r="P2530" i="119" a="1"/>
  <c r="P2529" i="119" a="1"/>
  <c r="P2528" i="119" a="1"/>
  <c r="P2527" i="119" a="1"/>
  <c r="P2526" i="119"/>
  <c r="P2526" i="119" a="1"/>
  <c r="P2525" i="119" a="1"/>
  <c r="P2524" i="119" a="1"/>
  <c r="P2523" i="119" a="1"/>
  <c r="P2522" i="119" a="1"/>
  <c r="P2521" i="119" a="1"/>
  <c r="P2520" i="119" a="1"/>
  <c r="P2519" i="119" a="1"/>
  <c r="P2518" i="119" a="1"/>
  <c r="P2517" i="119" a="1"/>
  <c r="P2516" i="119" a="1"/>
  <c r="P2515" i="119" a="1"/>
  <c r="P2514" i="119" a="1"/>
  <c r="P2513" i="119" a="1"/>
  <c r="P2512" i="119" a="1"/>
  <c r="P2511" i="119" a="1"/>
  <c r="P2510" i="119" a="1"/>
  <c r="P2509" i="119" a="1"/>
  <c r="P2508" i="119" a="1"/>
  <c r="P2507" i="119" a="1"/>
  <c r="P2506" i="119" a="1"/>
  <c r="P2505" i="119" a="1"/>
  <c r="P2504" i="119" a="1"/>
  <c r="P2503" i="119" a="1"/>
  <c r="P2502" i="119" a="1"/>
  <c r="P2501" i="119" a="1"/>
  <c r="P2500" i="119" a="1"/>
  <c r="P2499" i="119" a="1"/>
  <c r="P2498" i="119" a="1"/>
  <c r="P2497" i="119" a="1"/>
  <c r="P2496" i="119" a="1"/>
  <c r="P2495" i="119" a="1"/>
  <c r="P2494" i="119" a="1"/>
  <c r="P2493" i="119" a="1"/>
  <c r="P2492" i="119" a="1"/>
  <c r="P2491" i="119" a="1"/>
  <c r="P2490" i="119" a="1"/>
  <c r="P2489" i="119" a="1"/>
  <c r="P2488" i="119" a="1"/>
  <c r="P2487" i="119" a="1"/>
  <c r="P2486" i="119" a="1"/>
  <c r="P2485" i="119" a="1"/>
  <c r="P2484" i="119" a="1"/>
  <c r="P2483" i="119" a="1"/>
  <c r="P2482" i="119" a="1"/>
  <c r="P2481" i="119" a="1"/>
  <c r="P2480" i="119" a="1"/>
  <c r="P2479" i="119" a="1"/>
  <c r="P2478" i="119" a="1"/>
  <c r="P2477" i="119" a="1"/>
  <c r="P2476" i="119" a="1"/>
  <c r="P2475" i="119" a="1"/>
  <c r="P2474" i="119" a="1"/>
  <c r="P2473" i="119" a="1"/>
  <c r="P2472" i="119" a="1"/>
  <c r="P2471" i="119" a="1"/>
  <c r="P2470" i="119" a="1"/>
  <c r="P2469" i="119" a="1"/>
  <c r="P2468" i="119" a="1"/>
  <c r="P2467" i="119" a="1"/>
  <c r="P2466" i="119" a="1"/>
  <c r="P2465" i="119" a="1"/>
  <c r="P2464" i="119" a="1"/>
  <c r="P2463" i="119" a="1"/>
  <c r="P2462" i="119" a="1"/>
  <c r="P2461" i="119" a="1"/>
  <c r="P2460" i="119" a="1"/>
  <c r="P2459" i="119" a="1"/>
  <c r="P2458" i="119" a="1"/>
  <c r="P2457" i="119" a="1"/>
  <c r="P2456" i="119" a="1"/>
  <c r="P2455" i="119" a="1"/>
  <c r="P2454" i="119" a="1"/>
  <c r="P2453" i="119" a="1"/>
  <c r="P2452" i="119" a="1"/>
  <c r="P2451" i="119" a="1"/>
  <c r="P2450" i="119" a="1"/>
  <c r="P2449" i="119" a="1"/>
  <c r="P2448" i="119" a="1"/>
  <c r="P2447" i="119" a="1"/>
  <c r="P2446" i="119" a="1"/>
  <c r="P2445" i="119" a="1"/>
  <c r="P2444" i="119" a="1"/>
  <c r="P2443" i="119" a="1"/>
  <c r="P2442" i="119" a="1"/>
  <c r="P2441" i="119" a="1"/>
  <c r="P2440" i="119" a="1"/>
  <c r="P2439" i="119" a="1"/>
  <c r="P2438" i="119" a="1"/>
  <c r="P2437" i="119" a="1"/>
  <c r="P2436" i="119" a="1"/>
  <c r="P2435" i="119" a="1"/>
  <c r="P2434" i="119" a="1"/>
  <c r="P2433" i="119" a="1"/>
  <c r="P2432" i="119" a="1"/>
  <c r="P2431" i="119" a="1"/>
  <c r="P2430" i="119" a="1"/>
  <c r="P2429" i="119" a="1"/>
  <c r="P2428" i="119" a="1"/>
  <c r="P2427" i="119" a="1"/>
  <c r="P2426" i="119" a="1"/>
  <c r="P2425" i="119" a="1"/>
  <c r="P2424" i="119" a="1"/>
  <c r="P2423" i="119" a="1"/>
  <c r="P2422" i="119" a="1"/>
  <c r="P2421" i="119" a="1"/>
  <c r="P2420" i="119" a="1"/>
  <c r="P2419" i="119" a="1"/>
  <c r="P2418" i="119" a="1"/>
  <c r="P2417" i="119" a="1"/>
  <c r="P2416" i="119" a="1"/>
  <c r="P2415" i="119" a="1"/>
  <c r="P2414" i="119" a="1"/>
  <c r="P2413" i="119" a="1"/>
  <c r="P2412" i="119" a="1"/>
  <c r="P2411" i="119" a="1"/>
  <c r="P2410" i="119" a="1"/>
  <c r="P2409" i="119" a="1"/>
  <c r="P2408" i="119" a="1"/>
  <c r="P2407" i="119" a="1"/>
  <c r="P2406" i="119" a="1"/>
  <c r="P2405" i="119" a="1"/>
  <c r="P2404" i="119" a="1"/>
  <c r="P2403" i="119" a="1"/>
  <c r="P2402" i="119" a="1"/>
  <c r="P2401" i="119" a="1"/>
  <c r="P2400" i="119" a="1"/>
  <c r="P2399" i="119" a="1"/>
  <c r="P2398" i="119" a="1"/>
  <c r="P2397" i="119" a="1"/>
  <c r="P2396" i="119" a="1"/>
  <c r="P2395" i="119" a="1"/>
  <c r="P2394" i="119" a="1"/>
  <c r="P2393" i="119" a="1"/>
  <c r="P2113" i="119" a="1"/>
  <c r="P2112" i="119" a="1"/>
  <c r="P2111" i="119" a="1"/>
  <c r="P2110" i="119" a="1"/>
  <c r="P2109" i="119" a="1"/>
  <c r="P2108" i="119" a="1"/>
  <c r="P2107" i="119" a="1"/>
  <c r="P2106" i="119" a="1"/>
  <c r="P2105" i="119" a="1"/>
  <c r="P2104" i="119" a="1"/>
  <c r="P2103" i="119" a="1"/>
  <c r="P2102" i="119" a="1"/>
  <c r="P2101" i="119" a="1"/>
  <c r="P2100" i="119" a="1"/>
  <c r="P2099" i="119" a="1"/>
  <c r="P2098" i="119" a="1"/>
  <c r="P2097" i="119" a="1"/>
  <c r="P2096" i="119" a="1"/>
  <c r="P2095" i="119" a="1"/>
  <c r="P2094" i="119" a="1"/>
  <c r="P2093" i="119" a="1"/>
  <c r="P2092" i="119" a="1"/>
  <c r="P2091" i="119" a="1"/>
  <c r="P2090" i="119" a="1"/>
  <c r="P2089" i="119" a="1"/>
  <c r="P2088" i="119" a="1"/>
  <c r="P2087" i="119" a="1"/>
  <c r="P2086" i="119" a="1"/>
  <c r="P2085" i="119" a="1"/>
  <c r="P2084" i="119" a="1"/>
  <c r="P2083" i="119" a="1"/>
  <c r="P2082" i="119" a="1"/>
  <c r="P2081" i="119" a="1"/>
  <c r="P2080" i="119" a="1"/>
  <c r="P2079" i="119" a="1"/>
  <c r="P2078" i="119" a="1"/>
  <c r="P2077" i="119" a="1"/>
  <c r="P2076" i="119" a="1"/>
  <c r="P2075" i="119" a="1"/>
  <c r="P2074" i="119" a="1"/>
  <c r="P2073" i="119" a="1"/>
  <c r="P2072" i="119" a="1"/>
  <c r="P2071" i="119" a="1"/>
  <c r="P2070" i="119" a="1"/>
  <c r="P2069" i="119" a="1"/>
  <c r="P2068" i="119" a="1"/>
  <c r="P2067" i="119" a="1"/>
  <c r="P2066" i="119" a="1"/>
  <c r="P2065" i="119" a="1"/>
  <c r="P2064" i="119" a="1"/>
  <c r="P2063" i="119" a="1"/>
  <c r="P2062" i="119" a="1"/>
  <c r="P2061" i="119" a="1"/>
  <c r="P2060" i="119" a="1"/>
  <c r="P2059" i="119" a="1"/>
  <c r="P2058" i="119" a="1"/>
  <c r="P2057" i="119" a="1"/>
  <c r="P2056" i="119" a="1"/>
  <c r="P2055" i="119" a="1"/>
  <c r="P2054" i="119" a="1"/>
  <c r="P2053" i="119" a="1"/>
  <c r="P2052" i="119" a="1"/>
  <c r="P2051" i="119" a="1"/>
  <c r="P2050" i="119" a="1"/>
  <c r="P2049" i="119" a="1"/>
  <c r="P2048" i="119" a="1"/>
  <c r="P2047" i="119" a="1"/>
  <c r="P2046" i="119" a="1"/>
  <c r="P2045" i="119" a="1"/>
  <c r="P2044" i="119" a="1"/>
  <c r="P2043" i="119" a="1"/>
  <c r="P2042" i="119" a="1"/>
  <c r="P2041" i="119" a="1"/>
  <c r="P2040" i="119" a="1"/>
  <c r="P2039" i="119" a="1"/>
  <c r="P2038" i="119" a="1"/>
  <c r="P2037" i="119" a="1"/>
  <c r="P2036" i="119" a="1"/>
  <c r="P2035" i="119" a="1"/>
  <c r="P2034" i="119" a="1"/>
  <c r="P2033" i="119" a="1"/>
  <c r="P2032" i="119" a="1"/>
  <c r="P2031" i="119" a="1"/>
  <c r="P2030" i="119" a="1"/>
  <c r="P2029" i="119" a="1"/>
  <c r="P2028" i="119" a="1"/>
  <c r="P2027" i="119" a="1"/>
  <c r="P2026" i="119" a="1"/>
  <c r="P2025" i="119" a="1"/>
  <c r="P2024" i="119" a="1"/>
  <c r="P2023" i="119" a="1"/>
  <c r="P2022" i="119" a="1"/>
  <c r="P2021" i="119" a="1"/>
  <c r="P2020" i="119" a="1"/>
  <c r="P2019" i="119" a="1"/>
  <c r="P2018" i="119" a="1"/>
  <c r="P2017" i="119" a="1"/>
  <c r="P2016" i="119" a="1"/>
  <c r="P2015" i="119" a="1"/>
  <c r="P2014" i="119" a="1"/>
  <c r="P2013" i="119" a="1"/>
  <c r="P2012" i="119" a="1"/>
  <c r="P2011" i="119" a="1"/>
  <c r="P2010" i="119" a="1"/>
  <c r="P2009" i="119" a="1"/>
  <c r="P2008" i="119" a="1"/>
  <c r="P2007" i="119" a="1"/>
  <c r="P2006" i="119" a="1"/>
  <c r="P2005" i="119" a="1"/>
  <c r="P2004" i="119" a="1"/>
  <c r="P2003" i="119" a="1"/>
  <c r="P2002" i="119" a="1"/>
  <c r="P2001" i="119" a="1"/>
  <c r="P2000" i="119" a="1"/>
  <c r="P1999" i="119" a="1"/>
  <c r="P1998" i="119" a="1"/>
  <c r="P1997" i="119" a="1"/>
  <c r="P1996" i="119" a="1"/>
  <c r="P1995" i="119" a="1"/>
  <c r="P1994" i="119" a="1"/>
  <c r="P1993" i="119" a="1"/>
  <c r="P1992" i="119" a="1"/>
  <c r="P1991" i="119" a="1"/>
  <c r="P1990" i="119" a="1"/>
  <c r="P1989" i="119" a="1"/>
  <c r="P1988" i="119" a="1"/>
  <c r="P1987" i="119" a="1"/>
  <c r="P1986" i="119" a="1"/>
  <c r="P1985" i="119" a="1"/>
  <c r="P1984" i="119" a="1"/>
  <c r="P1983" i="119" a="1"/>
  <c r="P1982" i="119" a="1"/>
  <c r="P1981" i="119" a="1"/>
  <c r="P1980" i="119" a="1"/>
  <c r="P1979" i="119" a="1"/>
  <c r="P1978" i="119" a="1"/>
  <c r="P1977" i="119" a="1"/>
  <c r="P1976" i="119" a="1"/>
  <c r="P1975" i="119" a="1"/>
  <c r="P1974" i="119" a="1"/>
  <c r="P1973" i="119" a="1"/>
  <c r="P1972" i="119" a="1"/>
  <c r="P1971" i="119" a="1"/>
  <c r="P1970" i="119" a="1"/>
  <c r="P1969" i="119" a="1"/>
  <c r="P1968" i="119" a="1"/>
  <c r="P1967" i="119" a="1"/>
  <c r="P1966" i="119" a="1"/>
  <c r="P1965" i="119" a="1"/>
  <c r="P1964" i="119" a="1"/>
  <c r="P1963" i="119" a="1"/>
  <c r="P1962" i="119" a="1"/>
  <c r="P1961" i="119" a="1"/>
  <c r="P1960" i="119" a="1"/>
  <c r="P1959" i="119" a="1"/>
  <c r="P1958" i="119" a="1"/>
  <c r="P1957" i="119" a="1"/>
  <c r="P1956" i="119" a="1"/>
  <c r="P1955" i="119" a="1"/>
  <c r="P1954" i="119" a="1"/>
  <c r="P1953" i="119" a="1"/>
  <c r="P1952" i="119" a="1"/>
  <c r="P1951" i="119" a="1"/>
  <c r="P1922" i="119" a="1"/>
  <c r="P1921" i="119" a="1"/>
  <c r="P1920" i="119" a="1"/>
  <c r="P1919" i="119" a="1"/>
  <c r="P1918" i="119" a="1"/>
  <c r="P1917" i="119" a="1"/>
  <c r="P1916" i="119" a="1"/>
  <c r="P1915" i="119" a="1"/>
  <c r="P1914" i="119" a="1"/>
  <c r="P1913" i="119" a="1"/>
  <c r="P1912" i="119" a="1"/>
  <c r="P1911" i="119" a="1"/>
  <c r="P1910" i="119" a="1"/>
  <c r="P1909" i="119" a="1"/>
  <c r="P1908" i="119" a="1"/>
  <c r="P1907" i="119" a="1"/>
  <c r="P1906" i="119" a="1"/>
  <c r="P1905" i="119" a="1"/>
  <c r="P1904" i="119" a="1"/>
  <c r="P1903" i="119" a="1"/>
  <c r="P1902" i="119" a="1"/>
  <c r="P1901" i="119" a="1"/>
  <c r="P1900" i="119" a="1"/>
  <c r="P1899" i="119" a="1"/>
  <c r="P1898" i="119" a="1"/>
  <c r="P1897" i="119" a="1"/>
  <c r="P1896" i="119" a="1"/>
  <c r="P1895" i="119" a="1"/>
  <c r="P1894" i="119" a="1"/>
  <c r="P1893" i="119" a="1"/>
  <c r="P1892" i="119" a="1"/>
  <c r="P1891" i="119" a="1"/>
  <c r="P1890" i="119" a="1"/>
  <c r="P1889" i="119" a="1"/>
  <c r="P1888" i="119" a="1"/>
  <c r="P1887" i="119" a="1"/>
  <c r="P1886" i="119" a="1"/>
  <c r="P1885" i="119" a="1"/>
  <c r="P1884" i="119" a="1"/>
  <c r="P1883" i="119" a="1"/>
  <c r="P1882" i="119" a="1"/>
  <c r="P1881" i="119" a="1"/>
  <c r="P1880" i="119" a="1"/>
  <c r="P1879" i="119" a="1"/>
  <c r="P1878" i="119" a="1"/>
  <c r="P1877" i="119" a="1"/>
  <c r="P1876" i="119" a="1"/>
  <c r="P1875" i="119" a="1"/>
  <c r="P1874" i="119" a="1"/>
  <c r="P1873" i="119" a="1"/>
  <c r="P1872" i="119" a="1"/>
  <c r="P1871" i="119" a="1"/>
  <c r="P1870" i="119" a="1"/>
  <c r="P1869" i="119" a="1"/>
  <c r="P1868" i="119" a="1"/>
  <c r="P1867" i="119" a="1"/>
  <c r="P1866" i="119" a="1"/>
  <c r="P1865" i="119" a="1"/>
  <c r="P1864" i="119" a="1"/>
  <c r="P1863" i="119" a="1"/>
  <c r="P1862" i="119" a="1"/>
  <c r="P1861" i="119" a="1"/>
  <c r="P1860" i="119" a="1"/>
  <c r="P1859" i="119" a="1"/>
  <c r="P1858" i="119" a="1"/>
  <c r="P1857" i="119" a="1"/>
  <c r="P1856" i="119" a="1"/>
  <c r="P1855" i="119" a="1"/>
  <c r="P1854" i="119" a="1"/>
  <c r="P1853" i="119" a="1"/>
  <c r="P1852" i="119" a="1"/>
  <c r="P1851" i="119" a="1"/>
  <c r="P1850" i="119" a="1"/>
  <c r="P1849" i="119" a="1"/>
  <c r="P1848" i="119" a="1"/>
  <c r="P1847" i="119" a="1"/>
  <c r="P1846" i="119" a="1"/>
  <c r="P1845" i="119" a="1"/>
  <c r="P1844" i="119" a="1"/>
  <c r="P1843" i="119" a="1"/>
  <c r="P1842" i="119" a="1"/>
  <c r="P1841" i="119" a="1"/>
  <c r="P1840" i="119" a="1"/>
  <c r="P1839" i="119" a="1"/>
  <c r="P1838" i="119" a="1"/>
  <c r="P1837" i="119" a="1"/>
  <c r="P1836" i="119" a="1"/>
  <c r="P1835" i="119" a="1"/>
  <c r="P1834" i="119" a="1"/>
  <c r="P1833" i="119" a="1"/>
  <c r="P1832" i="119" a="1"/>
  <c r="P1831" i="119" a="1"/>
  <c r="P1830" i="119" a="1"/>
  <c r="P1829" i="119" a="1"/>
  <c r="P1828" i="119" a="1"/>
  <c r="P1827" i="119" a="1"/>
  <c r="P1826" i="119" a="1"/>
  <c r="P1825" i="119" a="1"/>
  <c r="P1824" i="119" a="1"/>
  <c r="P1823" i="119" a="1"/>
  <c r="P1822" i="119" a="1"/>
  <c r="P1821" i="119" a="1"/>
  <c r="P1820" i="119" a="1"/>
  <c r="P1819" i="119" a="1"/>
  <c r="P1818" i="119" a="1"/>
  <c r="P1817" i="119" a="1"/>
  <c r="P1816" i="119" a="1"/>
  <c r="P1815" i="119" a="1"/>
  <c r="P1814" i="119" a="1"/>
  <c r="P1813" i="119" a="1"/>
  <c r="P1812" i="119" a="1"/>
  <c r="P1811" i="119" a="1"/>
  <c r="P1810" i="119" a="1"/>
  <c r="P1809" i="119" a="1"/>
  <c r="P1808" i="119" a="1"/>
  <c r="P1807" i="119" a="1"/>
  <c r="P1806" i="119" a="1"/>
  <c r="P1805" i="119" a="1"/>
  <c r="P1804" i="119" a="1"/>
  <c r="P1803" i="119" a="1"/>
  <c r="P1802" i="119" a="1"/>
  <c r="P1801" i="119" a="1"/>
  <c r="P1800" i="119" a="1"/>
  <c r="P1799" i="119" a="1"/>
  <c r="P1798" i="119" a="1"/>
  <c r="P1797" i="119" a="1"/>
  <c r="P1796" i="119" a="1"/>
  <c r="P1795" i="119" a="1"/>
  <c r="P1794" i="119" a="1"/>
  <c r="P1793" i="119" a="1"/>
  <c r="P1792" i="119" a="1"/>
  <c r="P1791" i="119" a="1"/>
  <c r="P1790" i="119" a="1"/>
  <c r="P1789" i="119" a="1"/>
  <c r="P1788" i="119" a="1"/>
  <c r="P1787" i="119" a="1"/>
  <c r="P1786" i="119" a="1"/>
  <c r="P1785" i="119" a="1"/>
  <c r="P1784" i="119" a="1"/>
  <c r="P1783" i="119" a="1"/>
  <c r="P1782" i="119" a="1"/>
  <c r="P1781" i="119" a="1"/>
  <c r="P1780" i="119" a="1"/>
  <c r="P1779" i="119" a="1"/>
  <c r="P1778" i="119" a="1"/>
  <c r="P1777" i="119" a="1"/>
  <c r="P1776" i="119" a="1"/>
  <c r="P1775" i="119" a="1"/>
  <c r="P1774" i="119" a="1"/>
  <c r="P1773" i="119" a="1"/>
  <c r="P1772" i="119" a="1"/>
  <c r="P1771" i="119" a="1"/>
  <c r="P1770" i="119" a="1"/>
  <c r="P1769" i="119" a="1"/>
  <c r="P1768" i="119" a="1"/>
  <c r="P1767" i="119" a="1"/>
  <c r="P1766" i="119" a="1"/>
  <c r="P1765" i="119" a="1"/>
  <c r="P1764" i="119" a="1"/>
  <c r="P1763" i="119" a="1"/>
  <c r="P1762" i="119" a="1"/>
  <c r="P1761" i="119" a="1"/>
  <c r="P1760" i="119" a="1"/>
  <c r="P1759" i="119" a="1"/>
  <c r="P1758" i="119" a="1"/>
  <c r="P1757" i="119" a="1"/>
  <c r="P1756" i="119" a="1"/>
  <c r="P1755" i="119" a="1"/>
  <c r="P1754" i="119" a="1"/>
  <c r="P1753" i="119" a="1"/>
  <c r="P1752" i="119" a="1"/>
  <c r="P1751" i="119" a="1"/>
  <c r="P1750" i="119" a="1"/>
  <c r="P1749" i="119" a="1"/>
  <c r="P1748" i="119" a="1"/>
  <c r="P1747" i="119" a="1"/>
  <c r="P1746" i="119" a="1"/>
  <c r="P1745" i="119" a="1"/>
  <c r="P1744" i="119" a="1"/>
  <c r="P1743" i="119" a="1"/>
  <c r="P1742" i="119" a="1"/>
  <c r="P1741" i="119" a="1"/>
  <c r="P1740" i="119" a="1"/>
  <c r="P1739" i="119" a="1"/>
  <c r="P1738" i="119" a="1"/>
  <c r="P1737" i="119" a="1"/>
  <c r="P1736" i="119" a="1"/>
  <c r="P1735" i="119" a="1"/>
  <c r="P1734" i="119" a="1"/>
  <c r="P1733" i="119" a="1"/>
  <c r="P1732" i="119" a="1"/>
  <c r="P1731" i="119" a="1"/>
  <c r="P1730" i="119" a="1"/>
  <c r="P1729" i="119" a="1"/>
  <c r="P1728" i="119" a="1"/>
  <c r="P1727" i="119" a="1"/>
  <c r="P1726" i="119" a="1"/>
  <c r="P1725" i="119" a="1"/>
  <c r="P1724" i="119" a="1"/>
  <c r="P1723" i="119" a="1"/>
  <c r="P1722" i="119" a="1"/>
  <c r="P1721" i="119" a="1"/>
  <c r="P1720" i="119" a="1"/>
  <c r="P1719" i="119" a="1"/>
  <c r="P1718" i="119" a="1"/>
  <c r="P1717" i="119" a="1"/>
  <c r="P1716" i="119" a="1"/>
  <c r="P1715" i="119" a="1"/>
  <c r="P1714" i="119" a="1"/>
  <c r="P1713" i="119" a="1"/>
  <c r="P1712" i="119" a="1"/>
  <c r="P1711" i="119" a="1"/>
  <c r="P1710" i="119" a="1"/>
  <c r="P1709" i="119" a="1"/>
  <c r="P1708" i="119" a="1"/>
  <c r="P1707" i="119" a="1"/>
  <c r="P1706" i="119" a="1"/>
  <c r="P1705" i="119" a="1"/>
  <c r="P1704" i="119" a="1"/>
  <c r="P1703" i="119" a="1"/>
  <c r="P1702" i="119" a="1"/>
  <c r="P1701" i="119" a="1"/>
  <c r="P1700" i="119" a="1"/>
  <c r="P1699" i="119" a="1"/>
  <c r="P1698" i="119" a="1"/>
  <c r="P1697" i="119" a="1"/>
  <c r="P1696" i="119" a="1"/>
  <c r="P1695" i="119" a="1"/>
  <c r="P1694" i="119" a="1"/>
  <c r="P1693" i="119" a="1"/>
  <c r="P1692" i="119" a="1"/>
  <c r="P1691" i="119" a="1"/>
  <c r="P1690" i="119" a="1"/>
  <c r="P1689" i="119" a="1"/>
  <c r="P1688" i="119" a="1"/>
  <c r="P1687" i="119" a="1"/>
  <c r="P1686" i="119" a="1"/>
  <c r="P1685" i="119" a="1"/>
  <c r="P1684" i="119" a="1"/>
  <c r="P1683" i="119" a="1"/>
  <c r="P1682" i="119" a="1"/>
  <c r="P1681" i="119" a="1"/>
  <c r="P1680" i="119" a="1"/>
  <c r="P1679" i="119" a="1"/>
  <c r="P1678" i="119" a="1"/>
  <c r="P1677" i="119" a="1"/>
  <c r="P1676" i="119" a="1"/>
  <c r="P1675" i="119" a="1"/>
  <c r="P1674" i="119" a="1"/>
  <c r="P1673" i="119" a="1"/>
  <c r="P1672" i="119" a="1"/>
  <c r="P1671" i="119" a="1"/>
  <c r="P1670" i="119" a="1"/>
  <c r="P1669" i="119" a="1"/>
  <c r="P1668" i="119" a="1"/>
  <c r="P1667" i="119" a="1"/>
  <c r="P1666" i="119" a="1"/>
  <c r="P1665" i="119" a="1"/>
  <c r="P1664" i="119" a="1"/>
  <c r="P1663" i="119" a="1"/>
  <c r="P1662" i="119" a="1"/>
  <c r="P1661" i="119" a="1"/>
  <c r="P1660" i="119" a="1"/>
  <c r="P1659" i="119" a="1"/>
  <c r="P1658" i="119" a="1"/>
  <c r="P1657" i="119" a="1"/>
  <c r="P1656" i="119" a="1"/>
  <c r="P1655" i="119" a="1"/>
  <c r="P1654" i="119" a="1"/>
  <c r="P1653" i="119" a="1"/>
  <c r="P1652" i="119" a="1"/>
  <c r="P1651" i="119" a="1"/>
  <c r="P1650" i="119" a="1"/>
  <c r="P1649" i="119" a="1"/>
  <c r="P1648" i="119" a="1"/>
  <c r="P1647" i="119" a="1"/>
  <c r="P1646" i="119" a="1"/>
  <c r="P1645" i="119" a="1"/>
  <c r="P1644" i="119" a="1"/>
  <c r="P1643" i="119" a="1"/>
  <c r="P1642" i="119" a="1"/>
  <c r="P1641" i="119" a="1"/>
  <c r="P1640" i="119" a="1"/>
  <c r="P1639" i="119" a="1"/>
  <c r="P1638" i="119" a="1"/>
  <c r="P1637" i="119" a="1"/>
  <c r="P1636" i="119" a="1"/>
  <c r="P1635" i="119" a="1"/>
  <c r="P1634" i="119" a="1"/>
  <c r="P1633" i="119" a="1"/>
  <c r="P1632" i="119" a="1"/>
  <c r="P1631" i="119" a="1"/>
  <c r="P1630" i="119" a="1"/>
  <c r="P1629" i="119" a="1"/>
  <c r="P1628" i="119" a="1"/>
  <c r="P1627" i="119" a="1"/>
  <c r="P1626" i="119" a="1"/>
  <c r="P1625" i="119" a="1"/>
  <c r="P1624" i="119" a="1"/>
  <c r="P1623" i="119" a="1"/>
  <c r="P1622" i="119" a="1"/>
  <c r="P1621" i="119" a="1"/>
  <c r="P1620" i="119" a="1"/>
  <c r="P1619" i="119" a="1"/>
  <c r="P1618" i="119" a="1"/>
  <c r="P1617" i="119" a="1"/>
  <c r="P1616" i="119" a="1"/>
  <c r="P1615" i="119" a="1"/>
  <c r="P1614" i="119" a="1"/>
  <c r="P1613" i="119" a="1"/>
  <c r="P1612" i="119" a="1"/>
  <c r="P1611" i="119" a="1"/>
  <c r="P1610" i="119" a="1"/>
  <c r="P1609" i="119" a="1"/>
  <c r="P1608" i="119" a="1"/>
  <c r="P1607" i="119" a="1"/>
  <c r="P1606" i="119" a="1"/>
  <c r="P1605" i="119" a="1"/>
  <c r="P1604" i="119" a="1"/>
  <c r="P1603" i="119" a="1"/>
  <c r="P1602" i="119" a="1"/>
  <c r="P1601" i="119" a="1"/>
  <c r="P1600" i="119" a="1"/>
  <c r="P1599" i="119" a="1"/>
  <c r="P1598" i="119" a="1"/>
  <c r="P1597" i="119" a="1"/>
  <c r="P1596" i="119" a="1"/>
  <c r="P1595" i="119" a="1"/>
  <c r="P1594" i="119" a="1"/>
  <c r="P1593" i="119" a="1"/>
  <c r="P1592" i="119" a="1"/>
  <c r="P1591" i="119" a="1"/>
  <c r="P1590" i="119" a="1"/>
  <c r="P1589" i="119" a="1"/>
  <c r="P1588" i="119" a="1"/>
  <c r="P1587" i="119" a="1"/>
  <c r="P1586" i="119" a="1"/>
  <c r="P1585" i="119" a="1"/>
  <c r="P1584" i="119" a="1"/>
  <c r="P1583" i="119" a="1"/>
  <c r="P1582" i="119" a="1"/>
  <c r="P1581" i="119" a="1"/>
  <c r="P1580" i="119" a="1"/>
  <c r="P1579" i="119" a="1"/>
  <c r="P1578" i="119" a="1"/>
  <c r="P1577" i="119" a="1"/>
  <c r="P1576" i="119" a="1"/>
  <c r="P1575" i="119" a="1"/>
  <c r="P1574" i="119" a="1"/>
  <c r="P1573" i="119" a="1"/>
  <c r="P1572" i="119" a="1"/>
  <c r="P1571" i="119" a="1"/>
  <c r="P1570" i="119" a="1"/>
  <c r="P1569" i="119" a="1"/>
  <c r="P1568" i="119" a="1"/>
  <c r="P1567" i="119" a="1"/>
  <c r="P1566" i="119" a="1"/>
  <c r="P1565" i="119" a="1"/>
  <c r="P1564" i="119" a="1"/>
  <c r="P1563" i="119" a="1"/>
  <c r="P1562" i="119" a="1"/>
  <c r="P1561" i="119" a="1"/>
  <c r="P1560" i="119" a="1"/>
  <c r="P1559" i="119" a="1"/>
  <c r="P1558" i="119" a="1"/>
  <c r="P1557" i="119" a="1"/>
  <c r="P1556" i="119" a="1"/>
  <c r="P1555" i="119" a="1"/>
  <c r="P1554" i="119" a="1"/>
  <c r="P1553" i="119" a="1"/>
  <c r="P1552" i="119" a="1"/>
  <c r="P1551" i="119" a="1"/>
  <c r="P1550" i="119" a="1"/>
  <c r="P1549" i="119" a="1"/>
  <c r="P1548" i="119" a="1"/>
  <c r="P1547" i="119" a="1"/>
  <c r="P1546" i="119" a="1"/>
  <c r="P1545" i="119" a="1"/>
  <c r="P1544" i="119" a="1"/>
  <c r="P1543" i="119" a="1"/>
  <c r="P1542" i="119" a="1"/>
  <c r="P1541" i="119" a="1"/>
  <c r="P1540" i="119" a="1"/>
  <c r="P1539" i="119" a="1"/>
  <c r="P1538" i="119" a="1"/>
  <c r="P1537" i="119" a="1"/>
  <c r="P1536" i="119" a="1"/>
  <c r="P1535" i="119" a="1"/>
  <c r="P1534" i="119" a="1"/>
  <c r="P1533" i="119" a="1"/>
  <c r="P1532" i="119" a="1"/>
  <c r="P1531" i="119" a="1"/>
  <c r="P1530" i="119" a="1"/>
  <c r="P1529" i="119" a="1"/>
  <c r="P1528" i="119" a="1"/>
  <c r="P1527" i="119" a="1"/>
  <c r="P1526" i="119" a="1"/>
  <c r="P1525" i="119" a="1"/>
  <c r="P1524" i="119" a="1"/>
  <c r="P1523" i="119" a="1"/>
  <c r="P1522" i="119" a="1"/>
  <c r="P1521" i="119" a="1"/>
  <c r="P1520" i="119" a="1"/>
  <c r="P1519" i="119" a="1"/>
  <c r="P1518" i="119" a="1"/>
  <c r="P1517" i="119" a="1"/>
  <c r="P1516" i="119" a="1"/>
  <c r="P1515" i="119" a="1"/>
  <c r="P1514" i="119" a="1"/>
  <c r="P1513" i="119" a="1"/>
  <c r="P1512" i="119" a="1"/>
  <c r="P1511" i="119" a="1"/>
  <c r="P1510" i="119" a="1"/>
  <c r="P1509" i="119" a="1"/>
  <c r="P1202" i="119" a="1"/>
  <c r="P1201" i="119" a="1"/>
  <c r="P1200" i="119" a="1"/>
  <c r="P1199" i="119" a="1"/>
  <c r="P1198" i="119" a="1"/>
  <c r="P1197" i="119" a="1"/>
  <c r="P1196" i="119" a="1"/>
  <c r="P1195" i="119" a="1"/>
  <c r="P1194" i="119" a="1"/>
  <c r="P1193" i="119" a="1"/>
  <c r="P1192" i="119" a="1"/>
  <c r="P1191" i="119" a="1"/>
  <c r="P1190" i="119" a="1"/>
  <c r="P1189" i="119" a="1"/>
  <c r="P1188" i="119" a="1"/>
  <c r="P1187" i="119" a="1"/>
  <c r="P1186" i="119" a="1"/>
  <c r="P1185" i="119" a="1"/>
  <c r="P1184" i="119" a="1"/>
  <c r="P1183" i="119" a="1"/>
  <c r="P1182" i="119" a="1"/>
  <c r="P1181" i="119" a="1"/>
  <c r="P1180" i="119" a="1"/>
  <c r="P1179" i="119" a="1"/>
  <c r="P1178" i="119" a="1"/>
  <c r="P1177" i="119" a="1"/>
  <c r="P1176" i="119" a="1"/>
  <c r="P1175" i="119" a="1"/>
  <c r="P1174" i="119" a="1"/>
  <c r="P1173" i="119" a="1"/>
  <c r="P1172" i="119" a="1"/>
  <c r="P1171" i="119" a="1"/>
  <c r="P1170" i="119" a="1"/>
  <c r="P1169" i="119" a="1"/>
  <c r="P1168" i="119" a="1"/>
  <c r="P1167" i="119" a="1"/>
  <c r="P1166" i="119" a="1"/>
  <c r="P1165" i="119" a="1"/>
  <c r="P1164" i="119" a="1"/>
  <c r="P1163" i="119" a="1"/>
  <c r="P1162" i="119" a="1"/>
  <c r="P1161" i="119" a="1"/>
  <c r="P1160" i="119" a="1"/>
  <c r="P1159" i="119" a="1"/>
  <c r="P1158" i="119" a="1"/>
  <c r="P1157" i="119" a="1"/>
  <c r="P1156" i="119" a="1"/>
  <c r="P1155" i="119" a="1"/>
  <c r="P1154" i="119" a="1"/>
  <c r="P1153" i="119" a="1"/>
  <c r="P1152" i="119" a="1"/>
  <c r="P1151" i="119" a="1"/>
  <c r="P1150" i="119" a="1"/>
  <c r="P1149" i="119" a="1"/>
  <c r="P1148" i="119" a="1"/>
  <c r="P1147" i="119" a="1"/>
  <c r="P1146" i="119" a="1"/>
  <c r="P1145" i="119" a="1"/>
  <c r="P1144" i="119" a="1"/>
  <c r="P1143" i="119" a="1"/>
  <c r="P1142" i="119" a="1"/>
  <c r="P1141" i="119" a="1"/>
  <c r="P1140" i="119" a="1"/>
  <c r="P1139" i="119" a="1"/>
  <c r="P1138" i="119" a="1"/>
  <c r="P1137" i="119" a="1"/>
  <c r="P1136" i="119" a="1"/>
  <c r="P1135" i="119" a="1"/>
  <c r="P1134" i="119" a="1"/>
  <c r="P1133" i="119" a="1"/>
  <c r="P1132" i="119" a="1"/>
  <c r="P1131" i="119" a="1"/>
  <c r="P1130" i="119" a="1"/>
  <c r="P1129" i="119" a="1"/>
  <c r="P1128" i="119" a="1"/>
  <c r="P1127" i="119" a="1"/>
  <c r="P1126" i="119" a="1"/>
  <c r="P1125" i="119" a="1"/>
  <c r="P1124" i="119" a="1"/>
  <c r="P1123" i="119" a="1"/>
  <c r="P1122" i="119" a="1"/>
  <c r="P1121" i="119" a="1"/>
  <c r="P1120" i="119" a="1"/>
  <c r="P1119" i="119" a="1"/>
  <c r="P1118" i="119" a="1"/>
  <c r="P1117" i="119" a="1"/>
  <c r="P1116" i="119" a="1"/>
  <c r="P1115" i="119" a="1"/>
  <c r="P1114" i="119" a="1"/>
  <c r="P1113" i="119" a="1"/>
  <c r="P1112" i="119" a="1"/>
  <c r="P1111" i="119" a="1"/>
  <c r="P1110" i="119" a="1"/>
  <c r="P1109" i="119" a="1"/>
  <c r="P1108" i="119" a="1"/>
  <c r="P1107" i="119" a="1"/>
  <c r="P1106" i="119" a="1"/>
  <c r="P1105" i="119" a="1"/>
  <c r="P1104" i="119" a="1"/>
  <c r="P1103" i="119" a="1"/>
  <c r="P1102" i="119" a="1"/>
  <c r="P1101" i="119" a="1"/>
  <c r="P1100" i="119" a="1"/>
  <c r="P1099" i="119" a="1"/>
  <c r="P1098" i="119" a="1"/>
  <c r="P1097" i="119" a="1"/>
  <c r="P1096" i="119" a="1"/>
  <c r="P1095" i="119" a="1"/>
  <c r="P1094" i="119" a="1"/>
  <c r="P1093" i="119" a="1"/>
  <c r="P1092" i="119" a="1"/>
  <c r="P1091" i="119" a="1"/>
  <c r="P1090" i="119" a="1"/>
  <c r="P1089" i="119" a="1"/>
  <c r="P1088" i="119" a="1"/>
  <c r="P1087" i="119" a="1"/>
  <c r="P1086" i="119" a="1"/>
  <c r="P1085" i="119" a="1"/>
  <c r="P1084" i="119" a="1"/>
  <c r="P1083" i="119" a="1"/>
  <c r="P1082" i="119" a="1"/>
  <c r="P1081" i="119" a="1"/>
  <c r="P1080" i="119" a="1"/>
  <c r="P1079" i="119" a="1"/>
  <c r="P1078" i="119" a="1"/>
  <c r="P1077" i="119" a="1"/>
  <c r="P1076" i="119" a="1"/>
  <c r="P1075" i="119" a="1"/>
  <c r="P1074" i="119" a="1"/>
  <c r="P1073" i="119" a="1"/>
  <c r="P1072" i="119" a="1"/>
  <c r="P1071" i="119" a="1"/>
  <c r="P1070" i="119" a="1"/>
  <c r="P1069" i="119" a="1"/>
  <c r="P1068" i="119" a="1"/>
  <c r="P1067" i="119" a="1"/>
  <c r="P866" i="119" a="1"/>
  <c r="P865" i="119" a="1"/>
  <c r="P864" i="119" a="1"/>
  <c r="P863" i="119" a="1"/>
  <c r="P862" i="119" a="1"/>
  <c r="P861" i="119" a="1"/>
  <c r="P860" i="119" a="1"/>
  <c r="P859" i="119" a="1"/>
  <c r="P858" i="119" a="1"/>
  <c r="P857" i="119" a="1"/>
  <c r="P856" i="119" a="1"/>
  <c r="P855" i="119" a="1"/>
  <c r="P854" i="119" a="1"/>
  <c r="P853" i="119" a="1"/>
  <c r="P852" i="119" a="1"/>
  <c r="P851" i="119" a="1"/>
  <c r="P850" i="119" a="1"/>
  <c r="P849" i="119" a="1"/>
  <c r="P848" i="119" a="1"/>
  <c r="P847" i="119" a="1"/>
  <c r="P846" i="119" a="1"/>
  <c r="P845" i="119" a="1"/>
  <c r="P844" i="119" a="1"/>
  <c r="P843" i="119" a="1"/>
  <c r="P842" i="119" a="1"/>
  <c r="P841" i="119" a="1"/>
  <c r="P840" i="119" a="1"/>
  <c r="P839" i="119" a="1"/>
  <c r="P838" i="119" a="1"/>
  <c r="P837" i="119" a="1"/>
  <c r="P836" i="119" a="1"/>
  <c r="P835" i="119" a="1"/>
  <c r="P834" i="119" a="1"/>
  <c r="P833" i="119" a="1"/>
  <c r="P832" i="119" a="1"/>
  <c r="P831" i="119" a="1"/>
  <c r="P830" i="119" a="1"/>
  <c r="P829" i="119" a="1"/>
  <c r="P828" i="119" a="1"/>
  <c r="P827" i="119" a="1"/>
  <c r="P826" i="119" a="1"/>
  <c r="P825" i="119" a="1"/>
  <c r="P824" i="119" a="1"/>
  <c r="P823" i="119" a="1"/>
  <c r="P822" i="119" a="1"/>
  <c r="P821" i="119" a="1"/>
  <c r="P820" i="119" a="1"/>
  <c r="P819" i="119" a="1"/>
  <c r="P818" i="119" a="1"/>
  <c r="P817" i="119" a="1"/>
  <c r="P816" i="119" a="1"/>
  <c r="P815" i="119" a="1"/>
  <c r="P814" i="119" a="1"/>
  <c r="P813" i="119" a="1"/>
  <c r="P812" i="119" a="1"/>
  <c r="P811" i="119" a="1"/>
  <c r="P810" i="119" a="1"/>
  <c r="P809" i="119" a="1"/>
  <c r="P808" i="119" a="1"/>
  <c r="P807" i="119" a="1"/>
  <c r="P806" i="119" a="1"/>
  <c r="P805" i="119" a="1"/>
  <c r="P804" i="119" a="1"/>
  <c r="P803" i="119" a="1"/>
  <c r="P802" i="119" a="1"/>
  <c r="P801" i="119" a="1"/>
  <c r="P800" i="119" a="1"/>
  <c r="P799" i="119" a="1"/>
  <c r="P798" i="119" a="1"/>
  <c r="P797" i="119" a="1"/>
  <c r="P796" i="119" a="1"/>
  <c r="P795" i="119" a="1"/>
  <c r="P794" i="119" a="1"/>
  <c r="P793" i="119" a="1"/>
  <c r="P792" i="119" a="1"/>
  <c r="P791" i="119" a="1"/>
  <c r="P790" i="119" a="1"/>
  <c r="P789" i="119" a="1"/>
  <c r="P788" i="119" a="1"/>
  <c r="P787" i="119" a="1"/>
  <c r="P786" i="119" a="1"/>
  <c r="P785" i="119" a="1"/>
  <c r="P784" i="119" a="1"/>
  <c r="P783" i="119" a="1"/>
  <c r="P782" i="119" a="1"/>
  <c r="P781" i="119" a="1"/>
  <c r="P780" i="119" a="1"/>
  <c r="P779" i="119" a="1"/>
  <c r="P778" i="119" a="1"/>
  <c r="P777" i="119" a="1"/>
  <c r="P776" i="119" a="1"/>
  <c r="P775" i="119" a="1"/>
  <c r="P774" i="119" a="1"/>
  <c r="P773" i="119" a="1"/>
  <c r="P772" i="119" a="1"/>
  <c r="P771" i="119" a="1"/>
  <c r="P770" i="119" a="1"/>
  <c r="P769" i="119" a="1"/>
  <c r="P768" i="119" a="1"/>
  <c r="P767" i="119" a="1"/>
  <c r="P766" i="119" a="1"/>
  <c r="P765" i="119" a="1"/>
  <c r="P764" i="119" a="1"/>
  <c r="P763" i="119" a="1"/>
  <c r="P762" i="119" a="1"/>
  <c r="P761" i="119" a="1"/>
  <c r="P760" i="119" a="1"/>
  <c r="P759" i="119" a="1"/>
  <c r="P758" i="119" a="1"/>
  <c r="P757" i="119" a="1"/>
  <c r="P756" i="119" a="1"/>
  <c r="P755" i="119" a="1"/>
  <c r="P754" i="119" a="1"/>
  <c r="P753" i="119" a="1"/>
  <c r="P752" i="119" a="1"/>
  <c r="P751" i="119" a="1"/>
  <c r="P750" i="119" a="1"/>
  <c r="P749" i="119" a="1"/>
  <c r="P748" i="119" a="1"/>
  <c r="P747" i="119" a="1"/>
  <c r="Z746" i="119"/>
  <c r="P746" i="119" a="1"/>
  <c r="P745" i="119" a="1"/>
  <c r="P744" i="119" a="1"/>
  <c r="P743" i="119" a="1"/>
  <c r="P742" i="119" a="1"/>
  <c r="P741" i="119" a="1"/>
  <c r="P740" i="119" a="1"/>
  <c r="P739" i="119" a="1"/>
  <c r="P738" i="119" a="1"/>
  <c r="P737" i="119" a="1"/>
  <c r="P736" i="119" a="1"/>
  <c r="P735" i="119" a="1"/>
  <c r="P734" i="119" a="1"/>
  <c r="P733" i="119" a="1"/>
  <c r="P732" i="119" a="1"/>
  <c r="P731" i="119" a="1"/>
  <c r="P730" i="119" a="1"/>
  <c r="P729" i="119" a="1"/>
  <c r="P728" i="119" a="1"/>
  <c r="P727" i="119" a="1"/>
  <c r="P726" i="119" a="1"/>
  <c r="P725" i="119" a="1"/>
  <c r="P724" i="119" a="1"/>
  <c r="P723" i="119" a="1"/>
  <c r="P722" i="119" a="1"/>
  <c r="P721" i="119" a="1"/>
  <c r="P720" i="119" a="1"/>
  <c r="P719" i="119" a="1"/>
  <c r="P718" i="119" a="1"/>
  <c r="P717" i="119" a="1"/>
  <c r="P716" i="119" a="1"/>
  <c r="P715" i="119" a="1"/>
  <c r="P714" i="119" a="1"/>
  <c r="P713" i="119" a="1"/>
  <c r="P712" i="119" a="1"/>
  <c r="P711" i="119" a="1"/>
  <c r="P710" i="119" a="1"/>
  <c r="P709" i="119" a="1"/>
  <c r="P708" i="119" a="1"/>
  <c r="P707" i="119" a="1"/>
  <c r="P706" i="119" a="1"/>
  <c r="P705" i="119" a="1"/>
  <c r="P704" i="119" a="1"/>
  <c r="P703" i="119" a="1"/>
  <c r="P702" i="119" a="1"/>
  <c r="P701" i="119" a="1"/>
  <c r="P700" i="119" a="1"/>
  <c r="P699" i="119" a="1"/>
  <c r="P698" i="119" a="1"/>
  <c r="P697" i="119" a="1"/>
  <c r="P696" i="119" a="1"/>
  <c r="P695" i="119" a="1"/>
  <c r="P694" i="119" a="1"/>
  <c r="P693" i="119" a="1"/>
  <c r="P692" i="119" a="1"/>
  <c r="P691" i="119" a="1"/>
  <c r="P690" i="119" a="1"/>
  <c r="P689" i="119" a="1"/>
  <c r="P688" i="119" a="1"/>
  <c r="P687" i="119" a="1"/>
  <c r="P686" i="119" a="1"/>
  <c r="P685" i="119" a="1"/>
  <c r="P684" i="119" a="1"/>
  <c r="P683" i="119" a="1"/>
  <c r="P682" i="119" a="1"/>
  <c r="P681" i="119" a="1"/>
  <c r="P680" i="119" a="1"/>
  <c r="P679" i="119" a="1"/>
  <c r="P678" i="119" a="1"/>
  <c r="P677" i="119" a="1"/>
  <c r="P676" i="119" a="1"/>
  <c r="P675" i="119" a="1"/>
  <c r="P674" i="119" a="1"/>
  <c r="P673" i="119" a="1"/>
  <c r="P672" i="119" a="1"/>
  <c r="P671" i="119" a="1"/>
  <c r="P670" i="119" a="1"/>
  <c r="P669" i="119" a="1"/>
  <c r="P668" i="119" a="1"/>
  <c r="P667" i="119" a="1"/>
  <c r="P666" i="119" a="1"/>
  <c r="P665" i="119" a="1"/>
  <c r="P664" i="119" a="1"/>
  <c r="P663" i="119" a="1"/>
  <c r="P662" i="119" a="1"/>
  <c r="P661" i="119" a="1"/>
  <c r="P660" i="119" a="1"/>
  <c r="P659" i="119" a="1"/>
  <c r="P658" i="119" a="1"/>
  <c r="P657" i="119" a="1"/>
  <c r="P656" i="119" a="1"/>
  <c r="P655" i="119" a="1"/>
  <c r="P654" i="119" a="1"/>
  <c r="P653" i="119" a="1"/>
  <c r="P652" i="119" a="1"/>
  <c r="P651" i="119" a="1"/>
  <c r="P650" i="119" a="1"/>
  <c r="P649" i="119" a="1"/>
  <c r="P648" i="119" a="1"/>
  <c r="P647" i="119" a="1"/>
  <c r="P646" i="119" a="1"/>
  <c r="P645" i="119" a="1"/>
  <c r="P644" i="119" a="1"/>
  <c r="P643" i="119" a="1"/>
  <c r="P642" i="119" a="1"/>
  <c r="P641" i="119" a="1"/>
  <c r="P640" i="119" a="1"/>
  <c r="P639" i="119" a="1"/>
  <c r="P638" i="119" a="1"/>
  <c r="P637" i="119" a="1"/>
  <c r="P636" i="119" a="1"/>
  <c r="P635" i="119" a="1"/>
  <c r="P634" i="119" a="1"/>
  <c r="P633" i="119" a="1"/>
  <c r="P632" i="119" a="1"/>
  <c r="P631" i="119" a="1"/>
  <c r="P630" i="119" a="1"/>
  <c r="P629" i="119" a="1"/>
  <c r="P628" i="119" a="1"/>
  <c r="P627" i="119" a="1"/>
  <c r="P626" i="119" a="1"/>
  <c r="P625" i="119" a="1"/>
  <c r="P624" i="119" a="1"/>
  <c r="P398" i="119" a="1"/>
  <c r="P397" i="119" a="1"/>
  <c r="P396" i="119" a="1"/>
  <c r="P395" i="119" a="1"/>
  <c r="P394" i="119" a="1"/>
  <c r="P393" i="119" a="1"/>
  <c r="P392" i="119" a="1"/>
  <c r="P391" i="119" a="1"/>
  <c r="P390" i="119" a="1"/>
  <c r="P389" i="119" a="1"/>
  <c r="P388" i="119" a="1"/>
  <c r="P387" i="119" a="1"/>
  <c r="P386" i="119" a="1"/>
  <c r="P385" i="119" a="1"/>
  <c r="P384" i="119" a="1"/>
  <c r="P383" i="119" a="1"/>
  <c r="P382" i="119" a="1"/>
  <c r="P381" i="119" a="1"/>
  <c r="P380" i="119" a="1"/>
  <c r="P379" i="119" a="1"/>
  <c r="P378" i="119" a="1"/>
  <c r="P377" i="119" a="1"/>
  <c r="P376" i="119" a="1"/>
  <c r="P375" i="119" a="1"/>
  <c r="P374" i="119" a="1"/>
  <c r="P373" i="119" a="1"/>
  <c r="P372" i="119" a="1"/>
  <c r="P371" i="119" a="1"/>
  <c r="P370" i="119" a="1"/>
  <c r="P369" i="119" a="1"/>
  <c r="P368" i="119" a="1"/>
  <c r="P367" i="119" a="1"/>
  <c r="P366" i="119" a="1"/>
  <c r="P365" i="119" a="1"/>
  <c r="P364" i="119" a="1"/>
  <c r="P363" i="119" a="1"/>
  <c r="P362" i="119" a="1"/>
  <c r="P361" i="119" a="1"/>
  <c r="P360" i="119" a="1"/>
  <c r="P359" i="119" a="1"/>
  <c r="P358" i="119" a="1"/>
  <c r="P357" i="119" a="1"/>
  <c r="P356" i="119" a="1"/>
  <c r="P355" i="119" a="1"/>
  <c r="P354" i="119" a="1"/>
  <c r="P353" i="119" a="1"/>
  <c r="P352" i="119" a="1"/>
  <c r="P351" i="119" a="1"/>
  <c r="P350" i="119" a="1"/>
  <c r="P349" i="119" a="1"/>
  <c r="P348" i="119" a="1"/>
  <c r="P347" i="119" a="1"/>
  <c r="P346" i="119" a="1"/>
  <c r="P345" i="119" a="1"/>
  <c r="P344" i="119" a="1"/>
  <c r="P343" i="119" a="1"/>
  <c r="P342" i="119" a="1"/>
  <c r="P341" i="119" a="1"/>
  <c r="P340" i="119" a="1"/>
  <c r="P339" i="119" a="1"/>
  <c r="P338" i="119" a="1"/>
  <c r="P337" i="119" a="1"/>
  <c r="P336" i="119" a="1"/>
  <c r="P335" i="119" a="1"/>
  <c r="P334" i="119" a="1"/>
  <c r="P333" i="119" a="1"/>
  <c r="P332" i="119" a="1"/>
  <c r="P331" i="119" a="1"/>
  <c r="P330" i="119" a="1"/>
  <c r="P329" i="119" a="1"/>
  <c r="P328" i="119" a="1"/>
  <c r="P327" i="119" a="1"/>
  <c r="P326" i="119" a="1"/>
  <c r="P325" i="119" a="1"/>
  <c r="P324" i="119" a="1"/>
  <c r="P323" i="119" a="1"/>
  <c r="P322" i="119" a="1"/>
  <c r="P321" i="119" a="1"/>
  <c r="P320" i="119" a="1"/>
  <c r="P319" i="119" a="1"/>
  <c r="P318" i="119" a="1"/>
  <c r="P317" i="119" a="1"/>
  <c r="P316" i="119" a="1"/>
  <c r="P315" i="119" a="1"/>
  <c r="P314" i="119" a="1"/>
  <c r="P313" i="119" a="1"/>
  <c r="P312" i="119" a="1"/>
  <c r="P311" i="119" a="1"/>
  <c r="P310" i="119" a="1"/>
  <c r="P309" i="119" a="1"/>
  <c r="P308" i="119" a="1"/>
  <c r="P307" i="119" a="1"/>
  <c r="P306" i="119" a="1"/>
  <c r="P305" i="119" a="1"/>
  <c r="P304" i="119" a="1"/>
  <c r="P303" i="119" a="1"/>
  <c r="P302" i="119" a="1"/>
  <c r="P301" i="119" a="1"/>
  <c r="P300" i="119" a="1"/>
  <c r="P299" i="119" a="1"/>
  <c r="P298" i="119" a="1"/>
  <c r="P297" i="119" a="1"/>
  <c r="P296" i="119" a="1"/>
  <c r="P295" i="119" a="1"/>
  <c r="P294" i="119" a="1"/>
  <c r="P293" i="119" a="1"/>
  <c r="P292" i="119" a="1"/>
  <c r="P291" i="119" a="1"/>
  <c r="P290" i="119" a="1"/>
  <c r="P289" i="119" a="1"/>
  <c r="P288" i="119" a="1"/>
  <c r="P287" i="119" a="1"/>
  <c r="P286" i="119" a="1"/>
  <c r="P285" i="119" a="1"/>
  <c r="P284" i="119" a="1"/>
  <c r="P283" i="119" a="1"/>
  <c r="P282" i="119" a="1"/>
  <c r="P281" i="119" a="1"/>
  <c r="P280" i="119" a="1"/>
  <c r="P279" i="119" a="1"/>
  <c r="P278" i="119" a="1"/>
  <c r="P277" i="119" a="1"/>
  <c r="P276" i="119" a="1"/>
  <c r="P275" i="119" a="1"/>
  <c r="P274" i="119" a="1"/>
  <c r="P273" i="119" a="1"/>
  <c r="P272" i="119" a="1"/>
  <c r="P271" i="119" a="1"/>
  <c r="P270" i="119" a="1"/>
  <c r="P269" i="119" a="1"/>
  <c r="P268" i="119" a="1"/>
  <c r="P267" i="119" a="1"/>
  <c r="P266" i="119" a="1"/>
  <c r="P265" i="119" a="1"/>
  <c r="P264" i="119" a="1"/>
  <c r="P263" i="119" a="1"/>
  <c r="P262" i="119" a="1"/>
  <c r="P261" i="119" a="1"/>
  <c r="P260" i="119" a="1"/>
  <c r="P259" i="119" a="1"/>
  <c r="P258" i="119" a="1"/>
  <c r="P257" i="119" a="1"/>
  <c r="P256" i="119" a="1"/>
  <c r="P255" i="119" a="1"/>
  <c r="P254" i="119" a="1"/>
  <c r="P253" i="119" a="1"/>
  <c r="P252" i="119" a="1"/>
  <c r="P251" i="119" a="1"/>
  <c r="P250" i="119" a="1"/>
  <c r="P249" i="119" a="1"/>
  <c r="P248" i="119" a="1"/>
  <c r="P247" i="119" a="1"/>
  <c r="P246" i="119" a="1"/>
  <c r="P245" i="119" a="1"/>
  <c r="P244" i="119" a="1"/>
  <c r="P243" i="119" a="1"/>
  <c r="P242" i="119" a="1"/>
  <c r="P241" i="119" a="1"/>
  <c r="P240" i="119" a="1"/>
  <c r="P239" i="119" a="1"/>
  <c r="P238" i="119" a="1"/>
  <c r="P237" i="119" a="1"/>
  <c r="P236" i="119" a="1"/>
  <c r="P235" i="119" a="1"/>
  <c r="P234" i="119" a="1"/>
  <c r="P233" i="119" a="1"/>
  <c r="P232" i="119" a="1"/>
  <c r="P231" i="119" a="1"/>
  <c r="P230" i="119" a="1"/>
  <c r="P229" i="119" a="1"/>
  <c r="P228" i="119" a="1"/>
  <c r="P227" i="119" a="1"/>
  <c r="P226" i="119" a="1"/>
  <c r="P225" i="119" a="1"/>
  <c r="P224" i="119" a="1"/>
  <c r="P223" i="119" a="1"/>
  <c r="P222" i="119" a="1"/>
  <c r="P221" i="119" a="1"/>
  <c r="P220" i="119" a="1"/>
  <c r="P219" i="119" a="1"/>
  <c r="P218" i="119" a="1"/>
  <c r="P217" i="119" a="1"/>
  <c r="P216" i="119" a="1"/>
  <c r="P215" i="119" a="1"/>
  <c r="P214" i="119" a="1"/>
  <c r="P213" i="119" a="1"/>
  <c r="P212" i="119" a="1"/>
  <c r="P211" i="119" a="1"/>
  <c r="P210" i="119" a="1"/>
  <c r="P209" i="119" a="1"/>
  <c r="P208" i="119" a="1"/>
  <c r="P207" i="119" a="1"/>
  <c r="P206" i="119" a="1"/>
  <c r="P205" i="119" a="1"/>
  <c r="P204" i="119" a="1"/>
  <c r="P203" i="119" a="1"/>
  <c r="P202" i="119" a="1"/>
  <c r="P201" i="119" a="1"/>
  <c r="P200" i="119" a="1"/>
  <c r="P199" i="119" a="1"/>
  <c r="P198" i="119" a="1"/>
  <c r="P197" i="119" a="1"/>
  <c r="P196" i="119" a="1"/>
  <c r="P195" i="119" a="1"/>
  <c r="P194" i="119" a="1"/>
  <c r="P193" i="119" a="1"/>
  <c r="P192" i="119" a="1"/>
  <c r="P191" i="119" a="1"/>
  <c r="P190" i="119" a="1"/>
  <c r="P189" i="119" a="1"/>
  <c r="P188" i="119" a="1"/>
  <c r="P187" i="119" a="1"/>
  <c r="P186" i="119" a="1"/>
  <c r="P185" i="119" a="1"/>
  <c r="P184" i="119" a="1"/>
  <c r="P183" i="119" a="1"/>
  <c r="P182" i="119" a="1"/>
  <c r="R1" i="119"/>
  <c r="Q1" i="119"/>
  <c r="J3" i="114" a="1"/>
  <c r="D13" i="114"/>
  <c r="K416" i="92"/>
  <c r="K339" i="92"/>
  <c r="L192" i="92"/>
  <c r="K192" i="92"/>
  <c r="K90" i="92"/>
  <c r="J21" i="92"/>
  <c r="L7" i="92"/>
  <c r="K7" i="92"/>
  <c r="I15" i="80"/>
  <c r="I16" i="80"/>
  <c r="I14" i="80"/>
  <c r="I13" i="80"/>
  <c r="I12" i="80"/>
  <c r="B10" i="105" a="1"/>
  <c r="D22" i="105" a="1"/>
  <c r="D22" i="105" s="1"/>
  <c r="B10" i="104" a="1"/>
  <c r="D22" i="104" a="1"/>
  <c r="D23" i="104" s="1"/>
  <c r="B10" i="103" a="1"/>
  <c r="I10" i="103" s="1" a="1"/>
  <c r="D22" i="103" a="1"/>
  <c r="D22" i="103" s="1"/>
  <c r="Z2952" i="119" l="1"/>
  <c r="X2952" i="119"/>
  <c r="W2952" i="119"/>
  <c r="V2952" i="119"/>
  <c r="U2952" i="119"/>
  <c r="T2952" i="119"/>
  <c r="S2952" i="119"/>
  <c r="R2952" i="119"/>
  <c r="Q2952" i="119"/>
  <c r="P2952" i="119"/>
  <c r="Y2952" i="119"/>
  <c r="X2951" i="119"/>
  <c r="Z2951" i="119"/>
  <c r="Y2951" i="119"/>
  <c r="P2951" i="119"/>
  <c r="Q2951" i="119"/>
  <c r="R2951" i="119"/>
  <c r="S2951" i="119"/>
  <c r="T2951" i="119"/>
  <c r="U2951" i="119"/>
  <c r="V2951" i="119"/>
  <c r="W2951" i="119"/>
  <c r="P2950" i="119"/>
  <c r="Q2950" i="119"/>
  <c r="R2950" i="119"/>
  <c r="T2950" i="119"/>
  <c r="U2950" i="119"/>
  <c r="V2950" i="119"/>
  <c r="W2950" i="119"/>
  <c r="X2950" i="119"/>
  <c r="Y2950" i="119"/>
  <c r="Z2950" i="119"/>
  <c r="S2950" i="119"/>
  <c r="V2949" i="119"/>
  <c r="Z2949" i="119"/>
  <c r="U2949" i="119"/>
  <c r="P2949" i="119"/>
  <c r="Q2949" i="119"/>
  <c r="R2949" i="119"/>
  <c r="S2949" i="119"/>
  <c r="T2949" i="119"/>
  <c r="W2949" i="119"/>
  <c r="X2949" i="119"/>
  <c r="Y2949" i="119"/>
  <c r="P2948" i="119"/>
  <c r="Q2948" i="119"/>
  <c r="R2948" i="119"/>
  <c r="S2948" i="119"/>
  <c r="T2948" i="119"/>
  <c r="U2948" i="119"/>
  <c r="V2948" i="119"/>
  <c r="W2948" i="119"/>
  <c r="X2948" i="119"/>
  <c r="Y2948" i="119"/>
  <c r="Z2948" i="119"/>
  <c r="Z2947" i="119"/>
  <c r="P2947" i="119"/>
  <c r="Q2947" i="119"/>
  <c r="R2947" i="119"/>
  <c r="S2947" i="119"/>
  <c r="T2947" i="119"/>
  <c r="U2947" i="119"/>
  <c r="V2947" i="119"/>
  <c r="W2947" i="119"/>
  <c r="X2947" i="119"/>
  <c r="Y2947" i="119"/>
  <c r="Z2946" i="119"/>
  <c r="P2946" i="119"/>
  <c r="Q2946" i="119"/>
  <c r="R2946" i="119"/>
  <c r="S2946" i="119"/>
  <c r="T2946" i="119"/>
  <c r="U2946" i="119"/>
  <c r="V2946" i="119"/>
  <c r="W2946" i="119"/>
  <c r="X2946" i="119"/>
  <c r="Y2946" i="119"/>
  <c r="Z2945" i="119"/>
  <c r="Y2945" i="119"/>
  <c r="P2945" i="119"/>
  <c r="Q2945" i="119"/>
  <c r="R2945" i="119"/>
  <c r="S2945" i="119"/>
  <c r="T2945" i="119"/>
  <c r="U2945" i="119"/>
  <c r="V2945" i="119"/>
  <c r="W2945" i="119"/>
  <c r="X2945" i="119"/>
  <c r="P2944" i="119"/>
  <c r="Q2944" i="119"/>
  <c r="R2944" i="119"/>
  <c r="S2944" i="119"/>
  <c r="T2944" i="119"/>
  <c r="U2944" i="119"/>
  <c r="V2944" i="119"/>
  <c r="W2944" i="119"/>
  <c r="X2944" i="119"/>
  <c r="Y2944" i="119"/>
  <c r="Z2944" i="119"/>
  <c r="Z2943" i="119"/>
  <c r="Q2943" i="119"/>
  <c r="P2943" i="119"/>
  <c r="R2943" i="119"/>
  <c r="S2943" i="119"/>
  <c r="Y2943" i="119"/>
  <c r="X2943" i="119"/>
  <c r="W2943" i="119"/>
  <c r="V2943" i="119"/>
  <c r="U2943" i="119"/>
  <c r="T2943" i="119"/>
  <c r="V2942" i="119"/>
  <c r="R2942" i="119"/>
  <c r="Y2942" i="119"/>
  <c r="Z2942" i="119"/>
  <c r="U2942" i="119"/>
  <c r="X2942" i="119"/>
  <c r="T2942" i="119"/>
  <c r="S2942" i="119"/>
  <c r="P2942" i="119"/>
  <c r="Q2942" i="119"/>
  <c r="W2942" i="119"/>
  <c r="Z2941" i="119"/>
  <c r="Y2941" i="119"/>
  <c r="X2941" i="119"/>
  <c r="V2941" i="119"/>
  <c r="U2941" i="119"/>
  <c r="T2941" i="119"/>
  <c r="S2941" i="119"/>
  <c r="R2941" i="119"/>
  <c r="Q2941" i="119"/>
  <c r="P2941" i="119"/>
  <c r="W2941" i="119"/>
  <c r="Z2940" i="119"/>
  <c r="W2940" i="119"/>
  <c r="R2940" i="119"/>
  <c r="V2940" i="119"/>
  <c r="Y2940" i="119"/>
  <c r="X2940" i="119"/>
  <c r="U2940" i="119"/>
  <c r="T2940" i="119"/>
  <c r="S2940" i="119"/>
  <c r="Q2940" i="119"/>
  <c r="P2940" i="119"/>
  <c r="Q2939" i="119"/>
  <c r="R2939" i="119"/>
  <c r="Z2939" i="119"/>
  <c r="Y2939" i="119"/>
  <c r="X2939" i="119"/>
  <c r="W2939" i="119"/>
  <c r="V2939" i="119"/>
  <c r="U2939" i="119"/>
  <c r="T2939" i="119"/>
  <c r="S2939" i="119"/>
  <c r="P2939" i="119"/>
  <c r="P2938" i="119"/>
  <c r="Z2938" i="119"/>
  <c r="Y2938" i="119"/>
  <c r="X2938" i="119"/>
  <c r="W2938" i="119"/>
  <c r="V2938" i="119"/>
  <c r="U2938" i="119"/>
  <c r="T2938" i="119"/>
  <c r="S2938" i="119"/>
  <c r="R2938" i="119"/>
  <c r="Q2938" i="119"/>
  <c r="Y2937" i="119"/>
  <c r="Z2937" i="119"/>
  <c r="X2937" i="119"/>
  <c r="W2937" i="119"/>
  <c r="V2937" i="119"/>
  <c r="U2937" i="119"/>
  <c r="T2937" i="119"/>
  <c r="S2937" i="119"/>
  <c r="R2937" i="119"/>
  <c r="Q2937" i="119"/>
  <c r="P2937" i="119"/>
  <c r="X2936" i="119"/>
  <c r="Z2936" i="119"/>
  <c r="W2936" i="119"/>
  <c r="V2936" i="119"/>
  <c r="U2936" i="119"/>
  <c r="T2936" i="119"/>
  <c r="S2936" i="119"/>
  <c r="R2936" i="119"/>
  <c r="Q2936" i="119"/>
  <c r="P2936" i="119"/>
  <c r="Y2936" i="119"/>
  <c r="Y2935" i="119"/>
  <c r="W2935" i="119"/>
  <c r="P2935" i="119"/>
  <c r="Q2935" i="119"/>
  <c r="Z2935" i="119"/>
  <c r="X2935" i="119"/>
  <c r="R2935" i="119"/>
  <c r="S2935" i="119"/>
  <c r="T2935" i="119"/>
  <c r="U2935" i="119"/>
  <c r="V2935" i="119"/>
  <c r="Z2934" i="119"/>
  <c r="X2934" i="119"/>
  <c r="P2934" i="119"/>
  <c r="Q2934" i="119"/>
  <c r="R2934" i="119"/>
  <c r="S2934" i="119"/>
  <c r="T2934" i="119"/>
  <c r="Y2934" i="119"/>
  <c r="U2934" i="119"/>
  <c r="V2934" i="119"/>
  <c r="W2934" i="119"/>
  <c r="X2933" i="119"/>
  <c r="W2933" i="119"/>
  <c r="V2933" i="119"/>
  <c r="U2933" i="119"/>
  <c r="T2933" i="119"/>
  <c r="R2933" i="119"/>
  <c r="Q2933" i="119"/>
  <c r="P2933" i="119"/>
  <c r="Y2933" i="119"/>
  <c r="Z2933" i="119"/>
  <c r="S2933" i="119"/>
  <c r="S2932" i="119"/>
  <c r="T2932" i="119"/>
  <c r="R2932" i="119"/>
  <c r="Z2932" i="119"/>
  <c r="Y2932" i="119"/>
  <c r="X2932" i="119"/>
  <c r="W2932" i="119"/>
  <c r="V2932" i="119"/>
  <c r="U2932" i="119"/>
  <c r="Q2932" i="119"/>
  <c r="P2932" i="119"/>
  <c r="X2931" i="119"/>
  <c r="W2931" i="119"/>
  <c r="V2931" i="119"/>
  <c r="U2931" i="119"/>
  <c r="T2931" i="119"/>
  <c r="S2931" i="119"/>
  <c r="R2931" i="119"/>
  <c r="Q2931" i="119"/>
  <c r="P2931" i="119"/>
  <c r="Y2931" i="119"/>
  <c r="Z2931" i="119"/>
  <c r="S2930" i="119"/>
  <c r="Z2930" i="119"/>
  <c r="Y2930" i="119"/>
  <c r="X2930" i="119"/>
  <c r="W2930" i="119"/>
  <c r="V2930" i="119"/>
  <c r="U2930" i="119"/>
  <c r="T2930" i="119"/>
  <c r="R2930" i="119"/>
  <c r="Q2930" i="119"/>
  <c r="P2930" i="119"/>
  <c r="X2929" i="119"/>
  <c r="W2929" i="119"/>
  <c r="V2929" i="119"/>
  <c r="U2929" i="119"/>
  <c r="T2929" i="119"/>
  <c r="S2929" i="119"/>
  <c r="R2929" i="119"/>
  <c r="Q2929" i="119"/>
  <c r="P2929" i="119"/>
  <c r="Y2929" i="119"/>
  <c r="Z2929" i="119"/>
  <c r="Y2928" i="119"/>
  <c r="P2928" i="119"/>
  <c r="Q2928" i="119"/>
  <c r="R2928" i="119"/>
  <c r="S2928" i="119"/>
  <c r="T2928" i="119"/>
  <c r="U2928" i="119"/>
  <c r="V2928" i="119"/>
  <c r="W2928" i="119"/>
  <c r="X2928" i="119"/>
  <c r="Z2928" i="119"/>
  <c r="X2927" i="119"/>
  <c r="W2927" i="119"/>
  <c r="V2927" i="119"/>
  <c r="U2927" i="119"/>
  <c r="T2927" i="119"/>
  <c r="S2927" i="119"/>
  <c r="R2927" i="119"/>
  <c r="Q2927" i="119"/>
  <c r="P2927" i="119"/>
  <c r="Z2927" i="119"/>
  <c r="Y2927" i="119"/>
  <c r="X2926" i="119"/>
  <c r="U2926" i="119"/>
  <c r="Y2926" i="119"/>
  <c r="W2926" i="119"/>
  <c r="S2926" i="119"/>
  <c r="R2926" i="119"/>
  <c r="Q2926" i="119"/>
  <c r="P2926" i="119"/>
  <c r="T2926" i="119"/>
  <c r="Z2926" i="119"/>
  <c r="V2926" i="119"/>
  <c r="P2925" i="119"/>
  <c r="Y2925" i="119"/>
  <c r="X2925" i="119"/>
  <c r="W2925" i="119"/>
  <c r="V2925" i="119"/>
  <c r="U2925" i="119"/>
  <c r="T2925" i="119"/>
  <c r="S2925" i="119"/>
  <c r="R2925" i="119"/>
  <c r="Q2925" i="119"/>
  <c r="Z2925" i="119"/>
  <c r="P2924" i="119"/>
  <c r="Z2924" i="119"/>
  <c r="Y2924" i="119"/>
  <c r="X2924" i="119"/>
  <c r="W2924" i="119"/>
  <c r="V2924" i="119"/>
  <c r="U2924" i="119"/>
  <c r="T2924" i="119"/>
  <c r="S2924" i="119"/>
  <c r="R2924" i="119"/>
  <c r="Q2924" i="119"/>
  <c r="U2923" i="119"/>
  <c r="Z2923" i="119"/>
  <c r="Y2923" i="119"/>
  <c r="X2923" i="119"/>
  <c r="W2923" i="119"/>
  <c r="V2923" i="119"/>
  <c r="T2923" i="119"/>
  <c r="S2923" i="119"/>
  <c r="R2923" i="119"/>
  <c r="Q2923" i="119"/>
  <c r="P2923" i="119"/>
  <c r="P2922" i="119"/>
  <c r="Z2922" i="119"/>
  <c r="Y2922" i="119"/>
  <c r="X2922" i="119"/>
  <c r="W2922" i="119"/>
  <c r="V2922" i="119"/>
  <c r="U2922" i="119"/>
  <c r="T2922" i="119"/>
  <c r="S2922" i="119"/>
  <c r="R2922" i="119"/>
  <c r="Q2922" i="119"/>
  <c r="P2921" i="119"/>
  <c r="Z2921" i="119"/>
  <c r="Y2921" i="119"/>
  <c r="X2921" i="119"/>
  <c r="W2921" i="119"/>
  <c r="V2921" i="119"/>
  <c r="U2921" i="119"/>
  <c r="T2921" i="119"/>
  <c r="S2921" i="119"/>
  <c r="R2921" i="119"/>
  <c r="Q2921" i="119"/>
  <c r="R2920" i="119"/>
  <c r="P2920" i="119"/>
  <c r="V2920" i="119"/>
  <c r="X2920" i="119"/>
  <c r="T2920" i="119"/>
  <c r="U2920" i="119"/>
  <c r="Q2920" i="119"/>
  <c r="W2920" i="119"/>
  <c r="S2920" i="119"/>
  <c r="Y2920" i="119"/>
  <c r="Z2920" i="119"/>
  <c r="P2919" i="119"/>
  <c r="Y2919" i="119"/>
  <c r="Z2919" i="119"/>
  <c r="X2919" i="119"/>
  <c r="W2919" i="119"/>
  <c r="V2919" i="119"/>
  <c r="U2919" i="119"/>
  <c r="T2919" i="119"/>
  <c r="S2919" i="119"/>
  <c r="R2919" i="119"/>
  <c r="Q2919" i="119"/>
  <c r="P2918" i="119"/>
  <c r="Z2918" i="119"/>
  <c r="Y2918" i="119"/>
  <c r="X2918" i="119"/>
  <c r="W2918" i="119"/>
  <c r="V2918" i="119"/>
  <c r="U2918" i="119"/>
  <c r="T2918" i="119"/>
  <c r="S2918" i="119"/>
  <c r="R2918" i="119"/>
  <c r="Q2918" i="119"/>
  <c r="U2917" i="119"/>
  <c r="P2917" i="119"/>
  <c r="Y2917" i="119"/>
  <c r="X2917" i="119"/>
  <c r="W2917" i="119"/>
  <c r="V2917" i="119"/>
  <c r="Z2917" i="119"/>
  <c r="T2917" i="119"/>
  <c r="S2917" i="119"/>
  <c r="R2917" i="119"/>
  <c r="Q2917" i="119"/>
  <c r="P2916" i="119"/>
  <c r="Z2916" i="119"/>
  <c r="Y2916" i="119"/>
  <c r="X2916" i="119"/>
  <c r="W2916" i="119"/>
  <c r="V2916" i="119"/>
  <c r="U2916" i="119"/>
  <c r="T2916" i="119"/>
  <c r="S2916" i="119"/>
  <c r="R2916" i="119"/>
  <c r="Q2916" i="119"/>
  <c r="U2915" i="119"/>
  <c r="Z2915" i="119"/>
  <c r="Y2915" i="119"/>
  <c r="X2915" i="119"/>
  <c r="W2915" i="119"/>
  <c r="V2915" i="119"/>
  <c r="T2915" i="119"/>
  <c r="S2915" i="119"/>
  <c r="R2915" i="119"/>
  <c r="Q2915" i="119"/>
  <c r="P2915" i="119"/>
  <c r="T2914" i="119"/>
  <c r="Z2914" i="119"/>
  <c r="U2914" i="119"/>
  <c r="V2914" i="119"/>
  <c r="S2914" i="119"/>
  <c r="R2914" i="119"/>
  <c r="Q2914" i="119"/>
  <c r="P2914" i="119"/>
  <c r="Y2914" i="119"/>
  <c r="X2914" i="119"/>
  <c r="W2914" i="119"/>
  <c r="W2913" i="119"/>
  <c r="X2913" i="119"/>
  <c r="Y2913" i="119"/>
  <c r="V2913" i="119"/>
  <c r="U2913" i="119"/>
  <c r="T2913" i="119"/>
  <c r="S2913" i="119"/>
  <c r="R2913" i="119"/>
  <c r="Q2913" i="119"/>
  <c r="P2913" i="119"/>
  <c r="Z2913" i="119"/>
  <c r="Z2912" i="119"/>
  <c r="Y2912" i="119"/>
  <c r="X2912" i="119"/>
  <c r="W2912" i="119"/>
  <c r="V2912" i="119"/>
  <c r="U2912" i="119"/>
  <c r="T2912" i="119"/>
  <c r="S2912" i="119"/>
  <c r="R2912" i="119"/>
  <c r="Q2912" i="119"/>
  <c r="P2912" i="119"/>
  <c r="Z2911" i="119"/>
  <c r="Y2911" i="119"/>
  <c r="X2911" i="119"/>
  <c r="W2911" i="119"/>
  <c r="V2911" i="119"/>
  <c r="U2911" i="119"/>
  <c r="T2911" i="119"/>
  <c r="S2911" i="119"/>
  <c r="R2911" i="119"/>
  <c r="Q2911" i="119"/>
  <c r="P2911" i="119"/>
  <c r="Z2910" i="119"/>
  <c r="Y2910" i="119"/>
  <c r="X2910" i="119"/>
  <c r="W2910" i="119"/>
  <c r="V2910" i="119"/>
  <c r="U2910" i="119"/>
  <c r="T2910" i="119"/>
  <c r="S2910" i="119"/>
  <c r="R2910" i="119"/>
  <c r="Q2910" i="119"/>
  <c r="P2910" i="119"/>
  <c r="Z2909" i="119"/>
  <c r="Y2909" i="119"/>
  <c r="X2909" i="119"/>
  <c r="W2909" i="119"/>
  <c r="V2909" i="119"/>
  <c r="U2909" i="119"/>
  <c r="T2909" i="119"/>
  <c r="S2909" i="119"/>
  <c r="R2909" i="119"/>
  <c r="Q2909" i="119"/>
  <c r="P2909" i="119"/>
  <c r="Z2908" i="119"/>
  <c r="Y2908" i="119"/>
  <c r="X2908" i="119"/>
  <c r="W2908" i="119"/>
  <c r="V2908" i="119"/>
  <c r="U2908" i="119"/>
  <c r="T2908" i="119"/>
  <c r="S2908" i="119"/>
  <c r="R2908" i="119"/>
  <c r="Q2908" i="119"/>
  <c r="P2908" i="119"/>
  <c r="Z2907" i="119"/>
  <c r="X2907" i="119"/>
  <c r="W2907" i="119"/>
  <c r="V2907" i="119"/>
  <c r="U2907" i="119"/>
  <c r="T2907" i="119"/>
  <c r="S2907" i="119"/>
  <c r="R2907" i="119"/>
  <c r="Q2907" i="119"/>
  <c r="P2907" i="119"/>
  <c r="Y2907" i="119"/>
  <c r="Z2906" i="119"/>
  <c r="Y2906" i="119"/>
  <c r="X2906" i="119"/>
  <c r="W2906" i="119"/>
  <c r="V2906" i="119"/>
  <c r="U2906" i="119"/>
  <c r="T2906" i="119"/>
  <c r="S2906" i="119"/>
  <c r="R2906" i="119"/>
  <c r="Q2906" i="119"/>
  <c r="P2906" i="119"/>
  <c r="Z2905" i="119"/>
  <c r="Y2905" i="119"/>
  <c r="X2905" i="119"/>
  <c r="W2905" i="119"/>
  <c r="V2905" i="119"/>
  <c r="U2905" i="119"/>
  <c r="T2905" i="119"/>
  <c r="S2905" i="119"/>
  <c r="R2905" i="119"/>
  <c r="Q2905" i="119"/>
  <c r="P2905" i="119"/>
  <c r="Z2904" i="119"/>
  <c r="Y2904" i="119"/>
  <c r="X2904" i="119"/>
  <c r="W2904" i="119"/>
  <c r="V2904" i="119"/>
  <c r="U2904" i="119"/>
  <c r="T2904" i="119"/>
  <c r="S2904" i="119"/>
  <c r="R2904" i="119"/>
  <c r="Q2904" i="119"/>
  <c r="P2904" i="119"/>
  <c r="Z2903" i="119"/>
  <c r="Y2903" i="119"/>
  <c r="X2903" i="119"/>
  <c r="W2903" i="119"/>
  <c r="V2903" i="119"/>
  <c r="U2903" i="119"/>
  <c r="T2903" i="119"/>
  <c r="S2903" i="119"/>
  <c r="R2903" i="119"/>
  <c r="Q2903" i="119"/>
  <c r="P2903" i="119"/>
  <c r="Z2902" i="119"/>
  <c r="Y2902" i="119"/>
  <c r="X2902" i="119"/>
  <c r="W2902" i="119"/>
  <c r="V2902" i="119"/>
  <c r="U2902" i="119"/>
  <c r="T2902" i="119"/>
  <c r="S2902" i="119"/>
  <c r="R2902" i="119"/>
  <c r="Q2902" i="119"/>
  <c r="P2902" i="119"/>
  <c r="S2901" i="119"/>
  <c r="Q2901" i="119"/>
  <c r="U2901" i="119"/>
  <c r="R2901" i="119"/>
  <c r="W2901" i="119"/>
  <c r="V2901" i="119"/>
  <c r="T2901" i="119"/>
  <c r="P2901" i="119"/>
  <c r="X2901" i="119"/>
  <c r="Y2901" i="119"/>
  <c r="Z2901" i="119"/>
  <c r="X2900" i="119"/>
  <c r="Y2900" i="119"/>
  <c r="S2900" i="119"/>
  <c r="R2900" i="119"/>
  <c r="Q2900" i="119"/>
  <c r="P2900" i="119"/>
  <c r="Z2900" i="119"/>
  <c r="V2900" i="119"/>
  <c r="T2900" i="119"/>
  <c r="W2900" i="119"/>
  <c r="U2900" i="119"/>
  <c r="U2899" i="119"/>
  <c r="T2899" i="119"/>
  <c r="S2899" i="119"/>
  <c r="R2899" i="119"/>
  <c r="Q2899" i="119"/>
  <c r="P2899" i="119"/>
  <c r="V2899" i="119"/>
  <c r="Z2899" i="119"/>
  <c r="Y2899" i="119"/>
  <c r="X2899" i="119"/>
  <c r="W2899" i="119"/>
  <c r="Z2898" i="119"/>
  <c r="Y2898" i="119"/>
  <c r="X2898" i="119"/>
  <c r="W2898" i="119"/>
  <c r="V2898" i="119"/>
  <c r="U2898" i="119"/>
  <c r="T2898" i="119"/>
  <c r="S2898" i="119"/>
  <c r="R2898" i="119"/>
  <c r="Q2898" i="119"/>
  <c r="P2898" i="119"/>
  <c r="U2897" i="119"/>
  <c r="T2897" i="119"/>
  <c r="S2897" i="119"/>
  <c r="R2897" i="119"/>
  <c r="Q2897" i="119"/>
  <c r="P2897" i="119"/>
  <c r="V2897" i="119"/>
  <c r="W2897" i="119"/>
  <c r="X2897" i="119"/>
  <c r="Y2897" i="119"/>
  <c r="Z2897" i="119"/>
  <c r="Z2896" i="119"/>
  <c r="Y2896" i="119"/>
  <c r="X2896" i="119"/>
  <c r="W2896" i="119"/>
  <c r="V2896" i="119"/>
  <c r="U2896" i="119"/>
  <c r="T2896" i="119"/>
  <c r="S2896" i="119"/>
  <c r="R2896" i="119"/>
  <c r="Q2896" i="119"/>
  <c r="P2896" i="119"/>
  <c r="P2895" i="119"/>
  <c r="Y2895" i="119"/>
  <c r="S2895" i="119"/>
  <c r="R2895" i="119"/>
  <c r="Q2895" i="119"/>
  <c r="U2895" i="119"/>
  <c r="V2895" i="119"/>
  <c r="W2895" i="119"/>
  <c r="Z2895" i="119"/>
  <c r="T2895" i="119"/>
  <c r="X2895" i="119"/>
  <c r="Z2894" i="119"/>
  <c r="W2894" i="119"/>
  <c r="T2894" i="119"/>
  <c r="S2894" i="119"/>
  <c r="R2894" i="119"/>
  <c r="Q2894" i="119"/>
  <c r="P2894" i="119"/>
  <c r="V2894" i="119"/>
  <c r="Y2894" i="119"/>
  <c r="X2894" i="119"/>
  <c r="U2894" i="119"/>
  <c r="Z2893" i="119"/>
  <c r="Y2893" i="119"/>
  <c r="X2893" i="119"/>
  <c r="W2893" i="119"/>
  <c r="V2893" i="119"/>
  <c r="U2893" i="119"/>
  <c r="T2893" i="119"/>
  <c r="S2893" i="119"/>
  <c r="R2893" i="119"/>
  <c r="Q2893" i="119"/>
  <c r="P2893" i="119"/>
  <c r="P2892" i="119"/>
  <c r="W2892" i="119"/>
  <c r="T2892" i="119"/>
  <c r="S2892" i="119"/>
  <c r="R2892" i="119"/>
  <c r="Q2892" i="119"/>
  <c r="V2892" i="119"/>
  <c r="Z2892" i="119"/>
  <c r="Y2892" i="119"/>
  <c r="X2892" i="119"/>
  <c r="U2892" i="119"/>
  <c r="V2891" i="119"/>
  <c r="W2891" i="119"/>
  <c r="T2891" i="119"/>
  <c r="S2891" i="119"/>
  <c r="R2891" i="119"/>
  <c r="Q2891" i="119"/>
  <c r="P2891" i="119"/>
  <c r="Z2891" i="119"/>
  <c r="Y2891" i="119"/>
  <c r="X2891" i="119"/>
  <c r="U2891" i="119"/>
  <c r="P2890" i="119"/>
  <c r="U2890" i="119"/>
  <c r="T2890" i="119"/>
  <c r="S2890" i="119"/>
  <c r="R2890" i="119"/>
  <c r="Q2890" i="119"/>
  <c r="W2890" i="119"/>
  <c r="X2890" i="119"/>
  <c r="Y2890" i="119"/>
  <c r="Z2890" i="119"/>
  <c r="V2890" i="119"/>
  <c r="Z2889" i="119"/>
  <c r="Y2889" i="119"/>
  <c r="X2889" i="119"/>
  <c r="W2889" i="119"/>
  <c r="V2889" i="119"/>
  <c r="U2889" i="119"/>
  <c r="T2889" i="119"/>
  <c r="S2889" i="119"/>
  <c r="R2889" i="119"/>
  <c r="Q2889" i="119"/>
  <c r="P2889" i="119"/>
  <c r="X2888" i="119"/>
  <c r="Z2888" i="119"/>
  <c r="W2888" i="119"/>
  <c r="V2888" i="119"/>
  <c r="U2888" i="119"/>
  <c r="T2888" i="119"/>
  <c r="S2888" i="119"/>
  <c r="R2888" i="119"/>
  <c r="Q2888" i="119"/>
  <c r="P2888" i="119"/>
  <c r="Y2888" i="119"/>
  <c r="Z2887" i="119"/>
  <c r="X2887" i="119"/>
  <c r="W2887" i="119"/>
  <c r="V2887" i="119"/>
  <c r="U2887" i="119"/>
  <c r="T2887" i="119"/>
  <c r="S2887" i="119"/>
  <c r="R2887" i="119"/>
  <c r="Q2887" i="119"/>
  <c r="P2887" i="119"/>
  <c r="Y2887" i="119"/>
  <c r="Z2886" i="119"/>
  <c r="Y2886" i="119"/>
  <c r="X2886" i="119"/>
  <c r="W2886" i="119"/>
  <c r="V2886" i="119"/>
  <c r="U2886" i="119"/>
  <c r="T2886" i="119"/>
  <c r="S2886" i="119"/>
  <c r="R2886" i="119"/>
  <c r="Q2886" i="119"/>
  <c r="P2886" i="119"/>
  <c r="T2885" i="119"/>
  <c r="X2885" i="119"/>
  <c r="W2885" i="119"/>
  <c r="V2885" i="119"/>
  <c r="U2885" i="119"/>
  <c r="Z2885" i="119"/>
  <c r="S2885" i="119"/>
  <c r="R2885" i="119"/>
  <c r="Q2885" i="119"/>
  <c r="P2885" i="119"/>
  <c r="Y2885" i="119"/>
  <c r="Y2884" i="119"/>
  <c r="X2884" i="119"/>
  <c r="W2884" i="119"/>
  <c r="V2884" i="119"/>
  <c r="U2884" i="119"/>
  <c r="T2884" i="119"/>
  <c r="Z2884" i="119"/>
  <c r="R2884" i="119"/>
  <c r="Q2884" i="119"/>
  <c r="P2884" i="119"/>
  <c r="S2884" i="119"/>
  <c r="Z2883" i="119"/>
  <c r="Y2883" i="119"/>
  <c r="X2883" i="119"/>
  <c r="W2883" i="119"/>
  <c r="V2883" i="119"/>
  <c r="U2883" i="119"/>
  <c r="T2883" i="119"/>
  <c r="S2883" i="119"/>
  <c r="R2883" i="119"/>
  <c r="Q2883" i="119"/>
  <c r="P2883" i="119"/>
  <c r="S2882" i="119"/>
  <c r="Z2882" i="119"/>
  <c r="Q2882" i="119"/>
  <c r="U2882" i="119"/>
  <c r="P2882" i="119"/>
  <c r="T2882" i="119"/>
  <c r="V2882" i="119"/>
  <c r="R2882" i="119"/>
  <c r="X2882" i="119"/>
  <c r="Y2882" i="119"/>
  <c r="W2882" i="119"/>
  <c r="X2881" i="119"/>
  <c r="W2881" i="119"/>
  <c r="V2881" i="119"/>
  <c r="U2881" i="119"/>
  <c r="T2881" i="119"/>
  <c r="S2881" i="119"/>
  <c r="Y2881" i="119"/>
  <c r="Q2881" i="119"/>
  <c r="P2881" i="119"/>
  <c r="Z2881" i="119"/>
  <c r="R2881" i="119"/>
  <c r="Z2880" i="119"/>
  <c r="Y2880" i="119"/>
  <c r="X2880" i="119"/>
  <c r="W2880" i="119"/>
  <c r="V2880" i="119"/>
  <c r="U2880" i="119"/>
  <c r="T2880" i="119"/>
  <c r="S2880" i="119"/>
  <c r="R2880" i="119"/>
  <c r="Q2880" i="119"/>
  <c r="P2880" i="119"/>
  <c r="R2879" i="119"/>
  <c r="W2879" i="119"/>
  <c r="V2879" i="119"/>
  <c r="U2879" i="119"/>
  <c r="T2879" i="119"/>
  <c r="S2879" i="119"/>
  <c r="X2879" i="119"/>
  <c r="Q2879" i="119"/>
  <c r="P2879" i="119"/>
  <c r="Z2879" i="119"/>
  <c r="Y2879" i="119"/>
  <c r="Z2878" i="119"/>
  <c r="Y2878" i="119"/>
  <c r="X2878" i="119"/>
  <c r="W2878" i="119"/>
  <c r="V2878" i="119"/>
  <c r="U2878" i="119"/>
  <c r="T2878" i="119"/>
  <c r="S2878" i="119"/>
  <c r="R2878" i="119"/>
  <c r="Q2878" i="119"/>
  <c r="P2878" i="119"/>
  <c r="X2877" i="119"/>
  <c r="W2877" i="119"/>
  <c r="V2877" i="119"/>
  <c r="U2877" i="119"/>
  <c r="T2877" i="119"/>
  <c r="S2877" i="119"/>
  <c r="R2877" i="119"/>
  <c r="Q2877" i="119"/>
  <c r="P2877" i="119"/>
  <c r="Y2877" i="119"/>
  <c r="Z2877" i="119"/>
  <c r="Z2876" i="119"/>
  <c r="Y2876" i="119"/>
  <c r="X2876" i="119"/>
  <c r="W2876" i="119"/>
  <c r="V2876" i="119"/>
  <c r="U2876" i="119"/>
  <c r="T2876" i="119"/>
  <c r="S2876" i="119"/>
  <c r="P2876" i="119"/>
  <c r="Q2876" i="119"/>
  <c r="R2876" i="119"/>
  <c r="T2875" i="119"/>
  <c r="V2875" i="119"/>
  <c r="U2875" i="119"/>
  <c r="S2875" i="119"/>
  <c r="W2875" i="119"/>
  <c r="X2875" i="119"/>
  <c r="Y2875" i="119"/>
  <c r="Z2875" i="119"/>
  <c r="Q2875" i="119"/>
  <c r="P2875" i="119"/>
  <c r="R2875" i="119"/>
  <c r="P2874" i="119"/>
  <c r="Q2874" i="119"/>
  <c r="R2874" i="119"/>
  <c r="S2874" i="119"/>
  <c r="T2874" i="119"/>
  <c r="U2874" i="119"/>
  <c r="V2874" i="119"/>
  <c r="W2874" i="119"/>
  <c r="X2874" i="119"/>
  <c r="Y2874" i="119"/>
  <c r="Z2874" i="119"/>
  <c r="S2873" i="119"/>
  <c r="T2873" i="119"/>
  <c r="U2873" i="119"/>
  <c r="V2873" i="119"/>
  <c r="W2873" i="119"/>
  <c r="X2873" i="119"/>
  <c r="R2873" i="119"/>
  <c r="Z2873" i="119"/>
  <c r="Q2873" i="119"/>
  <c r="P2873" i="119"/>
  <c r="Y2873" i="119"/>
  <c r="Q2872" i="119"/>
  <c r="Y2872" i="119"/>
  <c r="P2872" i="119"/>
  <c r="Z2872" i="119"/>
  <c r="R2872" i="119"/>
  <c r="S2872" i="119"/>
  <c r="T2872" i="119"/>
  <c r="U2872" i="119"/>
  <c r="V2872" i="119"/>
  <c r="W2872" i="119"/>
  <c r="X2872" i="119"/>
  <c r="Z2871" i="119"/>
  <c r="Y2871" i="119"/>
  <c r="X2871" i="119"/>
  <c r="W2871" i="119"/>
  <c r="V2871" i="119"/>
  <c r="U2871" i="119"/>
  <c r="T2871" i="119"/>
  <c r="S2871" i="119"/>
  <c r="R2871" i="119"/>
  <c r="Q2871" i="119"/>
  <c r="P2871" i="119"/>
  <c r="U2870" i="119"/>
  <c r="Z2870" i="119"/>
  <c r="Y2870" i="119"/>
  <c r="X2870" i="119"/>
  <c r="W2870" i="119"/>
  <c r="V2870" i="119"/>
  <c r="T2870" i="119"/>
  <c r="S2870" i="119"/>
  <c r="R2870" i="119"/>
  <c r="Q2870" i="119"/>
  <c r="P2870" i="119"/>
  <c r="P2869" i="119"/>
  <c r="Z2869" i="119"/>
  <c r="Y2869" i="119"/>
  <c r="X2869" i="119"/>
  <c r="W2869" i="119"/>
  <c r="V2869" i="119"/>
  <c r="U2869" i="119"/>
  <c r="T2869" i="119"/>
  <c r="S2869" i="119"/>
  <c r="R2869" i="119"/>
  <c r="Q2869" i="119"/>
  <c r="P2868" i="119"/>
  <c r="Z2868" i="119"/>
  <c r="Y2868" i="119"/>
  <c r="X2868" i="119"/>
  <c r="W2868" i="119"/>
  <c r="V2868" i="119"/>
  <c r="U2868" i="119"/>
  <c r="T2868" i="119"/>
  <c r="S2868" i="119"/>
  <c r="R2868" i="119"/>
  <c r="Q2868" i="119"/>
  <c r="U2867" i="119"/>
  <c r="Y2867" i="119"/>
  <c r="X2867" i="119"/>
  <c r="W2867" i="119"/>
  <c r="V2867" i="119"/>
  <c r="Z2867" i="119"/>
  <c r="T2867" i="119"/>
  <c r="S2867" i="119"/>
  <c r="R2867" i="119"/>
  <c r="Q2867" i="119"/>
  <c r="P2867" i="119"/>
  <c r="P2866" i="119"/>
  <c r="Z2866" i="119"/>
  <c r="Y2866" i="119"/>
  <c r="X2866" i="119"/>
  <c r="W2866" i="119"/>
  <c r="V2866" i="119"/>
  <c r="U2866" i="119"/>
  <c r="T2866" i="119"/>
  <c r="S2866" i="119"/>
  <c r="R2866" i="119"/>
  <c r="Q2866" i="119"/>
  <c r="U2865" i="119"/>
  <c r="P2865" i="119"/>
  <c r="Y2865" i="119"/>
  <c r="X2865" i="119"/>
  <c r="W2865" i="119"/>
  <c r="V2865" i="119"/>
  <c r="Z2865" i="119"/>
  <c r="T2865" i="119"/>
  <c r="S2865" i="119"/>
  <c r="R2865" i="119"/>
  <c r="Q2865" i="119"/>
  <c r="U2864" i="119"/>
  <c r="Z2864" i="119"/>
  <c r="Y2864" i="119"/>
  <c r="X2864" i="119"/>
  <c r="W2864" i="119"/>
  <c r="V2864" i="119"/>
  <c r="Q2864" i="119"/>
  <c r="T2864" i="119"/>
  <c r="R2864" i="119"/>
  <c r="P2864" i="119"/>
  <c r="S2864" i="119"/>
  <c r="Z2863" i="119"/>
  <c r="Y2863" i="119"/>
  <c r="X2863" i="119"/>
  <c r="W2863" i="119"/>
  <c r="V2863" i="119"/>
  <c r="U2863" i="119"/>
  <c r="T2863" i="119"/>
  <c r="S2863" i="119"/>
  <c r="R2863" i="119"/>
  <c r="Q2863" i="119"/>
  <c r="P2863" i="119"/>
  <c r="W2862" i="119"/>
  <c r="Z2862" i="119"/>
  <c r="U2862" i="119"/>
  <c r="T2862" i="119"/>
  <c r="S2862" i="119"/>
  <c r="R2862" i="119"/>
  <c r="Q2862" i="119"/>
  <c r="P2862" i="119"/>
  <c r="Y2862" i="119"/>
  <c r="V2862" i="119"/>
  <c r="X2862" i="119"/>
  <c r="P2861" i="119"/>
  <c r="Z2861" i="119"/>
  <c r="Y2861" i="119"/>
  <c r="X2861" i="119"/>
  <c r="W2861" i="119"/>
  <c r="V2861" i="119"/>
  <c r="U2861" i="119"/>
  <c r="T2861" i="119"/>
  <c r="S2861" i="119"/>
  <c r="R2861" i="119"/>
  <c r="Q2861" i="119"/>
  <c r="P2860" i="119"/>
  <c r="Z2860" i="119"/>
  <c r="Y2860" i="119"/>
  <c r="X2860" i="119"/>
  <c r="W2860" i="119"/>
  <c r="V2860" i="119"/>
  <c r="U2860" i="119"/>
  <c r="T2860" i="119"/>
  <c r="S2860" i="119"/>
  <c r="R2860" i="119"/>
  <c r="Q2860" i="119"/>
  <c r="P2859" i="119"/>
  <c r="Z2859" i="119"/>
  <c r="Y2859" i="119"/>
  <c r="X2859" i="119"/>
  <c r="W2859" i="119"/>
  <c r="V2859" i="119"/>
  <c r="U2859" i="119"/>
  <c r="T2859" i="119"/>
  <c r="S2859" i="119"/>
  <c r="R2859" i="119"/>
  <c r="Q2859" i="119"/>
  <c r="U2858" i="119"/>
  <c r="Z2858" i="119"/>
  <c r="Y2858" i="119"/>
  <c r="X2858" i="119"/>
  <c r="W2858" i="119"/>
  <c r="V2858" i="119"/>
  <c r="T2858" i="119"/>
  <c r="S2858" i="119"/>
  <c r="R2858" i="119"/>
  <c r="Q2858" i="119"/>
  <c r="P2858" i="119"/>
  <c r="P2857" i="119"/>
  <c r="Z2857" i="119"/>
  <c r="Y2857" i="119"/>
  <c r="X2857" i="119"/>
  <c r="W2857" i="119"/>
  <c r="V2857" i="119"/>
  <c r="U2857" i="119"/>
  <c r="T2857" i="119"/>
  <c r="S2857" i="119"/>
  <c r="R2857" i="119"/>
  <c r="Q2857" i="119"/>
  <c r="T2856" i="119"/>
  <c r="Y2856" i="119"/>
  <c r="X2856" i="119"/>
  <c r="W2856" i="119"/>
  <c r="V2856" i="119"/>
  <c r="U2856" i="119"/>
  <c r="S2856" i="119"/>
  <c r="R2856" i="119"/>
  <c r="Q2856" i="119"/>
  <c r="P2856" i="119"/>
  <c r="Z2856" i="119"/>
  <c r="P2855" i="119"/>
  <c r="Z2855" i="119"/>
  <c r="Y2855" i="119"/>
  <c r="X2855" i="119"/>
  <c r="W2855" i="119"/>
  <c r="V2855" i="119"/>
  <c r="U2855" i="119"/>
  <c r="T2855" i="119"/>
  <c r="S2855" i="119"/>
  <c r="R2855" i="119"/>
  <c r="Q2855" i="119"/>
  <c r="P2854" i="119"/>
  <c r="Z2854" i="119"/>
  <c r="Y2854" i="119"/>
  <c r="X2854" i="119"/>
  <c r="W2854" i="119"/>
  <c r="V2854" i="119"/>
  <c r="U2854" i="119"/>
  <c r="T2854" i="119"/>
  <c r="S2854" i="119"/>
  <c r="R2854" i="119"/>
  <c r="Q2854" i="119"/>
  <c r="X2853" i="119"/>
  <c r="Z2853" i="119"/>
  <c r="Y2853" i="119"/>
  <c r="Q2853" i="119"/>
  <c r="R2853" i="119"/>
  <c r="S2853" i="119"/>
  <c r="P2853" i="119"/>
  <c r="T2853" i="119"/>
  <c r="U2853" i="119"/>
  <c r="V2853" i="119"/>
  <c r="W2853" i="119"/>
  <c r="S2852" i="119"/>
  <c r="X2852" i="119"/>
  <c r="Y2852" i="119"/>
  <c r="Z2852" i="119"/>
  <c r="W2852" i="119"/>
  <c r="V2852" i="119"/>
  <c r="U2852" i="119"/>
  <c r="T2852" i="119"/>
  <c r="R2852" i="119"/>
  <c r="Q2852" i="119"/>
  <c r="P2852" i="119"/>
  <c r="Y2851" i="119"/>
  <c r="Z2851" i="119"/>
  <c r="P2851" i="119"/>
  <c r="Q2851" i="119"/>
  <c r="R2851" i="119"/>
  <c r="S2851" i="119"/>
  <c r="T2851" i="119"/>
  <c r="U2851" i="119"/>
  <c r="V2851" i="119"/>
  <c r="W2851" i="119"/>
  <c r="X2851" i="119"/>
  <c r="X2850" i="119"/>
  <c r="W2850" i="119"/>
  <c r="V2850" i="119"/>
  <c r="U2850" i="119"/>
  <c r="T2850" i="119"/>
  <c r="Y2850" i="119"/>
  <c r="Z2850" i="119"/>
  <c r="S2850" i="119"/>
  <c r="R2850" i="119"/>
  <c r="Q2850" i="119"/>
  <c r="P2850" i="119"/>
  <c r="S2849" i="119"/>
  <c r="Y2849" i="119"/>
  <c r="X2849" i="119"/>
  <c r="W2849" i="119"/>
  <c r="V2849" i="119"/>
  <c r="U2849" i="119"/>
  <c r="T2849" i="119"/>
  <c r="R2849" i="119"/>
  <c r="Q2849" i="119"/>
  <c r="P2849" i="119"/>
  <c r="Z2849" i="119"/>
  <c r="Z2848" i="119"/>
  <c r="X2848" i="119"/>
  <c r="W2848" i="119"/>
  <c r="V2848" i="119"/>
  <c r="U2848" i="119"/>
  <c r="T2848" i="119"/>
  <c r="S2848" i="119"/>
  <c r="R2848" i="119"/>
  <c r="Q2848" i="119"/>
  <c r="P2848" i="119"/>
  <c r="Y2848" i="119"/>
  <c r="T2847" i="119"/>
  <c r="X2847" i="119"/>
  <c r="W2847" i="119"/>
  <c r="V2847" i="119"/>
  <c r="U2847" i="119"/>
  <c r="Z2847" i="119"/>
  <c r="S2847" i="119"/>
  <c r="R2847" i="119"/>
  <c r="Q2847" i="119"/>
  <c r="P2847" i="119"/>
  <c r="Y2847" i="119"/>
  <c r="Z2846" i="119"/>
  <c r="Y2846" i="119"/>
  <c r="X2846" i="119"/>
  <c r="W2846" i="119"/>
  <c r="V2846" i="119"/>
  <c r="U2846" i="119"/>
  <c r="T2846" i="119"/>
  <c r="S2846" i="119"/>
  <c r="R2846" i="119"/>
  <c r="Q2846" i="119"/>
  <c r="P2846" i="119"/>
  <c r="Y2845" i="119"/>
  <c r="W2845" i="119"/>
  <c r="Z2845" i="119"/>
  <c r="X2845" i="119"/>
  <c r="V2845" i="119"/>
  <c r="U2845" i="119"/>
  <c r="T2845" i="119"/>
  <c r="S2845" i="119"/>
  <c r="R2845" i="119"/>
  <c r="Q2845" i="119"/>
  <c r="P2845" i="119"/>
  <c r="T2844" i="119"/>
  <c r="Y2844" i="119"/>
  <c r="X2844" i="119"/>
  <c r="W2844" i="119"/>
  <c r="V2844" i="119"/>
  <c r="U2844" i="119"/>
  <c r="Z2844" i="119"/>
  <c r="S2844" i="119"/>
  <c r="R2844" i="119"/>
  <c r="Q2844" i="119"/>
  <c r="P2844" i="119"/>
  <c r="Z2843" i="119"/>
  <c r="Y2843" i="119"/>
  <c r="X2843" i="119"/>
  <c r="W2843" i="119"/>
  <c r="V2843" i="119"/>
  <c r="U2843" i="119"/>
  <c r="T2843" i="119"/>
  <c r="S2843" i="119"/>
  <c r="R2843" i="119"/>
  <c r="Q2843" i="119"/>
  <c r="P2843" i="119"/>
  <c r="R2842" i="119"/>
  <c r="P2842" i="119"/>
  <c r="Q2842" i="119"/>
  <c r="S2842" i="119"/>
  <c r="T2842" i="119"/>
  <c r="U2842" i="119"/>
  <c r="V2842" i="119"/>
  <c r="W2842" i="119"/>
  <c r="X2842" i="119"/>
  <c r="Y2842" i="119"/>
  <c r="Z2842" i="119"/>
  <c r="X2841" i="119"/>
  <c r="Y2841" i="119"/>
  <c r="Z2841" i="119"/>
  <c r="W2841" i="119"/>
  <c r="V2841" i="119"/>
  <c r="U2841" i="119"/>
  <c r="T2841" i="119"/>
  <c r="S2841" i="119"/>
  <c r="R2841" i="119"/>
  <c r="Q2841" i="119"/>
  <c r="P2841" i="119"/>
  <c r="Z2840" i="119"/>
  <c r="Y2840" i="119"/>
  <c r="X2840" i="119"/>
  <c r="W2840" i="119"/>
  <c r="V2840" i="119"/>
  <c r="U2840" i="119"/>
  <c r="T2840" i="119"/>
  <c r="S2840" i="119"/>
  <c r="R2840" i="119"/>
  <c r="Q2840" i="119"/>
  <c r="P2840" i="119"/>
  <c r="Z2839" i="119"/>
  <c r="Y2839" i="119"/>
  <c r="X2839" i="119"/>
  <c r="W2839" i="119"/>
  <c r="V2839" i="119"/>
  <c r="U2839" i="119"/>
  <c r="T2839" i="119"/>
  <c r="S2839" i="119"/>
  <c r="R2839" i="119"/>
  <c r="Q2839" i="119"/>
  <c r="P2839" i="119"/>
  <c r="Z2838" i="119"/>
  <c r="Y2838" i="119"/>
  <c r="U2838" i="119"/>
  <c r="T2838" i="119"/>
  <c r="S2838" i="119"/>
  <c r="R2838" i="119"/>
  <c r="Q2838" i="119"/>
  <c r="P2838" i="119"/>
  <c r="W2838" i="119"/>
  <c r="V2838" i="119"/>
  <c r="X2838" i="119"/>
  <c r="X2837" i="119"/>
  <c r="V2837" i="119"/>
  <c r="U2837" i="119"/>
  <c r="T2837" i="119"/>
  <c r="S2837" i="119"/>
  <c r="R2837" i="119"/>
  <c r="Q2837" i="119"/>
  <c r="P2837" i="119"/>
  <c r="Z2837" i="119"/>
  <c r="Y2837" i="119"/>
  <c r="W2837" i="119"/>
  <c r="R2836" i="119"/>
  <c r="V2836" i="119"/>
  <c r="U2836" i="119"/>
  <c r="T2836" i="119"/>
  <c r="S2836" i="119"/>
  <c r="X2836" i="119"/>
  <c r="Q2836" i="119"/>
  <c r="P2836" i="119"/>
  <c r="Y2836" i="119"/>
  <c r="Z2836" i="119"/>
  <c r="W2836" i="119"/>
  <c r="Z2835" i="119"/>
  <c r="Y2835" i="119"/>
  <c r="X2835" i="119"/>
  <c r="W2835" i="119"/>
  <c r="V2835" i="119"/>
  <c r="U2835" i="119"/>
  <c r="T2835" i="119"/>
  <c r="S2835" i="119"/>
  <c r="R2835" i="119"/>
  <c r="Q2835" i="119"/>
  <c r="P2835" i="119"/>
  <c r="W2606" i="119"/>
  <c r="Q2606" i="119"/>
  <c r="Z2606" i="119"/>
  <c r="P2606" i="119"/>
  <c r="Y2606" i="119"/>
  <c r="V2606" i="119"/>
  <c r="U2606" i="119"/>
  <c r="T2606" i="119"/>
  <c r="S2606" i="119"/>
  <c r="R2606" i="119"/>
  <c r="X2606" i="119"/>
  <c r="Z2605" i="119"/>
  <c r="Y2605" i="119"/>
  <c r="X2605" i="119"/>
  <c r="W2605" i="119"/>
  <c r="V2605" i="119"/>
  <c r="U2605" i="119"/>
  <c r="T2605" i="119"/>
  <c r="S2605" i="119"/>
  <c r="R2605" i="119"/>
  <c r="Q2605" i="119"/>
  <c r="P2605" i="119"/>
  <c r="P2604" i="119"/>
  <c r="Z2604" i="119"/>
  <c r="Y2604" i="119"/>
  <c r="X2604" i="119"/>
  <c r="W2604" i="119"/>
  <c r="V2604" i="119"/>
  <c r="U2604" i="119"/>
  <c r="T2604" i="119"/>
  <c r="S2604" i="119"/>
  <c r="R2604" i="119"/>
  <c r="Q2604" i="119"/>
  <c r="U2603" i="119"/>
  <c r="Z2603" i="119"/>
  <c r="Y2603" i="119"/>
  <c r="X2603" i="119"/>
  <c r="W2603" i="119"/>
  <c r="V2603" i="119"/>
  <c r="R2603" i="119"/>
  <c r="S2603" i="119"/>
  <c r="Q2603" i="119"/>
  <c r="P2603" i="119"/>
  <c r="T2603" i="119"/>
  <c r="Z2602" i="119"/>
  <c r="X2602" i="119"/>
  <c r="W2602" i="119"/>
  <c r="V2602" i="119"/>
  <c r="U2602" i="119"/>
  <c r="T2602" i="119"/>
  <c r="S2602" i="119"/>
  <c r="R2602" i="119"/>
  <c r="Q2602" i="119"/>
  <c r="P2602" i="119"/>
  <c r="Y2602" i="119"/>
  <c r="Z2601" i="119"/>
  <c r="Y2601" i="119"/>
  <c r="X2601" i="119"/>
  <c r="W2601" i="119"/>
  <c r="V2601" i="119"/>
  <c r="U2601" i="119"/>
  <c r="T2601" i="119"/>
  <c r="S2601" i="119"/>
  <c r="R2601" i="119"/>
  <c r="Q2601" i="119"/>
  <c r="P2601" i="119"/>
  <c r="Z2600" i="119"/>
  <c r="Y2600" i="119"/>
  <c r="X2600" i="119"/>
  <c r="W2600" i="119"/>
  <c r="V2600" i="119"/>
  <c r="U2600" i="119"/>
  <c r="T2600" i="119"/>
  <c r="S2600" i="119"/>
  <c r="R2600" i="119"/>
  <c r="Q2600" i="119"/>
  <c r="P2600" i="119"/>
  <c r="R2599" i="119"/>
  <c r="Y2599" i="119"/>
  <c r="W2599" i="119"/>
  <c r="V2599" i="119"/>
  <c r="U2599" i="119"/>
  <c r="T2599" i="119"/>
  <c r="S2599" i="119"/>
  <c r="Z2599" i="119"/>
  <c r="Q2599" i="119"/>
  <c r="P2599" i="119"/>
  <c r="X2599" i="119"/>
  <c r="Z2598" i="119"/>
  <c r="X2598" i="119"/>
  <c r="W2598" i="119"/>
  <c r="V2598" i="119"/>
  <c r="U2598" i="119"/>
  <c r="T2598" i="119"/>
  <c r="S2598" i="119"/>
  <c r="R2598" i="119"/>
  <c r="Q2598" i="119"/>
  <c r="P2598" i="119"/>
  <c r="Y2598" i="119"/>
  <c r="Z2597" i="119"/>
  <c r="Y2597" i="119"/>
  <c r="X2597" i="119"/>
  <c r="W2597" i="119"/>
  <c r="V2597" i="119"/>
  <c r="U2597" i="119"/>
  <c r="T2597" i="119"/>
  <c r="S2597" i="119"/>
  <c r="R2597" i="119"/>
  <c r="Q2597" i="119"/>
  <c r="P2597" i="119"/>
  <c r="R2596" i="119"/>
  <c r="X2596" i="119"/>
  <c r="W2596" i="119"/>
  <c r="V2596" i="119"/>
  <c r="U2596" i="119"/>
  <c r="Q2596" i="119"/>
  <c r="P2596" i="119"/>
  <c r="T2596" i="119"/>
  <c r="S2596" i="119"/>
  <c r="Y2596" i="119"/>
  <c r="Z2596" i="119"/>
  <c r="Z2595" i="119"/>
  <c r="Y2595" i="119"/>
  <c r="X2595" i="119"/>
  <c r="W2595" i="119"/>
  <c r="V2595" i="119"/>
  <c r="U2595" i="119"/>
  <c r="T2595" i="119"/>
  <c r="S2595" i="119"/>
  <c r="R2595" i="119"/>
  <c r="Q2595" i="119"/>
  <c r="P2595" i="119"/>
  <c r="P2594" i="119"/>
  <c r="U2594" i="119"/>
  <c r="Z2594" i="119"/>
  <c r="Y2594" i="119"/>
  <c r="X2594" i="119"/>
  <c r="W2594" i="119"/>
  <c r="V2594" i="119"/>
  <c r="Q2594" i="119"/>
  <c r="R2594" i="119"/>
  <c r="S2594" i="119"/>
  <c r="T2594" i="119"/>
  <c r="V2593" i="119"/>
  <c r="U2593" i="119"/>
  <c r="Z2593" i="119"/>
  <c r="Y2593" i="119"/>
  <c r="X2593" i="119"/>
  <c r="W2593" i="119"/>
  <c r="T2593" i="119"/>
  <c r="S2593" i="119"/>
  <c r="R2593" i="119"/>
  <c r="Q2593" i="119"/>
  <c r="P2593" i="119"/>
  <c r="Y2592" i="119"/>
  <c r="X2592" i="119"/>
  <c r="W2592" i="119"/>
  <c r="V2592" i="119"/>
  <c r="U2592" i="119"/>
  <c r="T2592" i="119"/>
  <c r="S2592" i="119"/>
  <c r="R2592" i="119"/>
  <c r="Q2592" i="119"/>
  <c r="P2592" i="119"/>
  <c r="Z2592" i="119"/>
  <c r="Y2591" i="119"/>
  <c r="R2591" i="119"/>
  <c r="Z2591" i="119"/>
  <c r="V2591" i="119"/>
  <c r="U2591" i="119"/>
  <c r="T2591" i="119"/>
  <c r="S2591" i="119"/>
  <c r="P2591" i="119"/>
  <c r="W2591" i="119"/>
  <c r="X2591" i="119"/>
  <c r="Q2591" i="119"/>
  <c r="P2590" i="119"/>
  <c r="Y2590" i="119"/>
  <c r="X2590" i="119"/>
  <c r="W2590" i="119"/>
  <c r="V2590" i="119"/>
  <c r="U2590" i="119"/>
  <c r="T2590" i="119"/>
  <c r="S2590" i="119"/>
  <c r="R2590" i="119"/>
  <c r="Q2590" i="119"/>
  <c r="Z2590" i="119"/>
  <c r="V2589" i="119"/>
  <c r="Z2589" i="119"/>
  <c r="Y2589" i="119"/>
  <c r="X2589" i="119"/>
  <c r="W2589" i="119"/>
  <c r="U2589" i="119"/>
  <c r="T2589" i="119"/>
  <c r="S2589" i="119"/>
  <c r="R2589" i="119"/>
  <c r="Q2589" i="119"/>
  <c r="P2589" i="119"/>
  <c r="P2588" i="119"/>
  <c r="Z2588" i="119"/>
  <c r="Y2588" i="119"/>
  <c r="X2588" i="119"/>
  <c r="W2588" i="119"/>
  <c r="V2588" i="119"/>
  <c r="U2588" i="119"/>
  <c r="T2588" i="119"/>
  <c r="S2588" i="119"/>
  <c r="R2588" i="119"/>
  <c r="Q2588" i="119"/>
  <c r="P2587" i="119"/>
  <c r="Z2587" i="119"/>
  <c r="Y2587" i="119"/>
  <c r="X2587" i="119"/>
  <c r="W2587" i="119"/>
  <c r="V2587" i="119"/>
  <c r="U2587" i="119"/>
  <c r="T2587" i="119"/>
  <c r="S2587" i="119"/>
  <c r="R2587" i="119"/>
  <c r="Q2587" i="119"/>
  <c r="T2586" i="119"/>
  <c r="V2586" i="119"/>
  <c r="W2586" i="119"/>
  <c r="X2586" i="119"/>
  <c r="Y2586" i="119"/>
  <c r="Z2586" i="119"/>
  <c r="U2586" i="119"/>
  <c r="S2586" i="119"/>
  <c r="R2586" i="119"/>
  <c r="Q2586" i="119"/>
  <c r="P2586" i="119"/>
  <c r="Q2585" i="119"/>
  <c r="Z2585" i="119"/>
  <c r="Y2585" i="119"/>
  <c r="X2585" i="119"/>
  <c r="W2585" i="119"/>
  <c r="V2585" i="119"/>
  <c r="U2585" i="119"/>
  <c r="T2585" i="119"/>
  <c r="S2585" i="119"/>
  <c r="R2585" i="119"/>
  <c r="P2585" i="119"/>
  <c r="W2584" i="119"/>
  <c r="Z2584" i="119"/>
  <c r="Y2584" i="119"/>
  <c r="X2584" i="119"/>
  <c r="V2584" i="119"/>
  <c r="U2584" i="119"/>
  <c r="T2584" i="119"/>
  <c r="S2584" i="119"/>
  <c r="R2584" i="119"/>
  <c r="Q2584" i="119"/>
  <c r="P2584" i="119"/>
  <c r="R2583" i="119"/>
  <c r="P2583" i="119"/>
  <c r="Q2583" i="119"/>
  <c r="Z2583" i="119"/>
  <c r="Y2583" i="119"/>
  <c r="X2583" i="119"/>
  <c r="W2583" i="119"/>
  <c r="V2583" i="119"/>
  <c r="U2583" i="119"/>
  <c r="T2583" i="119"/>
  <c r="S2583" i="119"/>
  <c r="Q2582" i="119"/>
  <c r="S2582" i="119"/>
  <c r="R2582" i="119"/>
  <c r="Z2582" i="119"/>
  <c r="Y2582" i="119"/>
  <c r="X2582" i="119"/>
  <c r="W2582" i="119"/>
  <c r="V2582" i="119"/>
  <c r="U2582" i="119"/>
  <c r="P2582" i="119"/>
  <c r="T2582" i="119"/>
  <c r="U2581" i="119"/>
  <c r="Y2581" i="119"/>
  <c r="X2581" i="119"/>
  <c r="Z2581" i="119"/>
  <c r="W2581" i="119"/>
  <c r="S2581" i="119"/>
  <c r="V2581" i="119"/>
  <c r="T2581" i="119"/>
  <c r="R2581" i="119"/>
  <c r="Q2581" i="119"/>
  <c r="P2581" i="119"/>
  <c r="V2580" i="119"/>
  <c r="P2580" i="119"/>
  <c r="Q2580" i="119"/>
  <c r="R2580" i="119"/>
  <c r="S2580" i="119"/>
  <c r="T2580" i="119"/>
  <c r="U2580" i="119"/>
  <c r="Z2580" i="119"/>
  <c r="Y2580" i="119"/>
  <c r="X2580" i="119"/>
  <c r="W2580" i="119"/>
  <c r="V2579" i="119"/>
  <c r="U2579" i="119"/>
  <c r="T2579" i="119"/>
  <c r="S2579" i="119"/>
  <c r="R2579" i="119"/>
  <c r="Q2579" i="119"/>
  <c r="P2579" i="119"/>
  <c r="Z2579" i="119"/>
  <c r="Y2579" i="119"/>
  <c r="X2579" i="119"/>
  <c r="W2579" i="119"/>
  <c r="V2578" i="119"/>
  <c r="U2578" i="119"/>
  <c r="T2578" i="119"/>
  <c r="S2578" i="119"/>
  <c r="R2578" i="119"/>
  <c r="Q2578" i="119"/>
  <c r="P2578" i="119"/>
  <c r="Z2578" i="119"/>
  <c r="Y2578" i="119"/>
  <c r="X2578" i="119"/>
  <c r="W2578" i="119"/>
  <c r="Y2577" i="119"/>
  <c r="X2577" i="119"/>
  <c r="W2577" i="119"/>
  <c r="V2577" i="119"/>
  <c r="U2577" i="119"/>
  <c r="T2577" i="119"/>
  <c r="S2577" i="119"/>
  <c r="R2577" i="119"/>
  <c r="Q2577" i="119"/>
  <c r="P2577" i="119"/>
  <c r="Z2577" i="119"/>
  <c r="Y2576" i="119"/>
  <c r="X2576" i="119"/>
  <c r="W2576" i="119"/>
  <c r="V2576" i="119"/>
  <c r="U2576" i="119"/>
  <c r="T2576" i="119"/>
  <c r="S2576" i="119"/>
  <c r="R2576" i="119"/>
  <c r="Q2576" i="119"/>
  <c r="P2576" i="119"/>
  <c r="Z2576" i="119"/>
  <c r="Y2575" i="119"/>
  <c r="X2575" i="119"/>
  <c r="W2575" i="119"/>
  <c r="V2575" i="119"/>
  <c r="U2575" i="119"/>
  <c r="T2575" i="119"/>
  <c r="S2575" i="119"/>
  <c r="R2575" i="119"/>
  <c r="Q2575" i="119"/>
  <c r="P2575" i="119"/>
  <c r="Z2575" i="119"/>
  <c r="Y2574" i="119"/>
  <c r="X2574" i="119"/>
  <c r="W2574" i="119"/>
  <c r="V2574" i="119"/>
  <c r="U2574" i="119"/>
  <c r="T2574" i="119"/>
  <c r="S2574" i="119"/>
  <c r="R2574" i="119"/>
  <c r="Q2574" i="119"/>
  <c r="P2574" i="119"/>
  <c r="Z2574" i="119"/>
  <c r="P2573" i="119"/>
  <c r="Z2573" i="119"/>
  <c r="Y2573" i="119"/>
  <c r="X2573" i="119"/>
  <c r="W2573" i="119"/>
  <c r="V2573" i="119"/>
  <c r="U2573" i="119"/>
  <c r="T2573" i="119"/>
  <c r="S2573" i="119"/>
  <c r="R2573" i="119"/>
  <c r="Q2573" i="119"/>
  <c r="P2572" i="119"/>
  <c r="Q2572" i="119"/>
  <c r="R2572" i="119"/>
  <c r="S2572" i="119"/>
  <c r="T2572" i="119"/>
  <c r="U2572" i="119"/>
  <c r="V2572" i="119"/>
  <c r="W2572" i="119"/>
  <c r="X2572" i="119"/>
  <c r="Y2572" i="119"/>
  <c r="Z2572" i="119"/>
  <c r="Q2571" i="119"/>
  <c r="W2571" i="119"/>
  <c r="X2571" i="119"/>
  <c r="Y2571" i="119"/>
  <c r="Z2571" i="119"/>
  <c r="V2571" i="119"/>
  <c r="U2571" i="119"/>
  <c r="T2571" i="119"/>
  <c r="S2571" i="119"/>
  <c r="R2571" i="119"/>
  <c r="P2571" i="119"/>
  <c r="Z2570" i="119"/>
  <c r="Y2570" i="119"/>
  <c r="P2570" i="119"/>
  <c r="Q2570" i="119"/>
  <c r="R2570" i="119"/>
  <c r="S2570" i="119"/>
  <c r="T2570" i="119"/>
  <c r="U2570" i="119"/>
  <c r="V2570" i="119"/>
  <c r="W2570" i="119"/>
  <c r="X2570" i="119"/>
  <c r="P2569" i="119"/>
  <c r="Z2569" i="119"/>
  <c r="Y2569" i="119"/>
  <c r="X2569" i="119"/>
  <c r="W2569" i="119"/>
  <c r="V2569" i="119"/>
  <c r="U2569" i="119"/>
  <c r="T2569" i="119"/>
  <c r="S2569" i="119"/>
  <c r="R2569" i="119"/>
  <c r="Q2569" i="119"/>
  <c r="Z2568" i="119"/>
  <c r="P2568" i="119"/>
  <c r="Q2568" i="119"/>
  <c r="R2568" i="119"/>
  <c r="S2568" i="119"/>
  <c r="T2568" i="119"/>
  <c r="U2568" i="119"/>
  <c r="V2568" i="119"/>
  <c r="W2568" i="119"/>
  <c r="X2568" i="119"/>
  <c r="Y2568" i="119"/>
  <c r="P2567" i="119"/>
  <c r="Y2567" i="119"/>
  <c r="X2567" i="119"/>
  <c r="W2567" i="119"/>
  <c r="V2567" i="119"/>
  <c r="U2567" i="119"/>
  <c r="Z2567" i="119"/>
  <c r="T2567" i="119"/>
  <c r="S2567" i="119"/>
  <c r="R2567" i="119"/>
  <c r="Q2567" i="119"/>
  <c r="X2566" i="119"/>
  <c r="Q2566" i="119"/>
  <c r="R2566" i="119"/>
  <c r="S2566" i="119"/>
  <c r="T2566" i="119"/>
  <c r="U2566" i="119"/>
  <c r="V2566" i="119"/>
  <c r="Z2566" i="119"/>
  <c r="P2566" i="119"/>
  <c r="Y2566" i="119"/>
  <c r="W2566" i="119"/>
  <c r="Q2565" i="119"/>
  <c r="P2565" i="119"/>
  <c r="Z2565" i="119"/>
  <c r="Y2565" i="119"/>
  <c r="X2565" i="119"/>
  <c r="W2565" i="119"/>
  <c r="V2565" i="119"/>
  <c r="U2565" i="119"/>
  <c r="T2565" i="119"/>
  <c r="S2565" i="119"/>
  <c r="R2565" i="119"/>
  <c r="Q2564" i="119"/>
  <c r="R2564" i="119"/>
  <c r="S2564" i="119"/>
  <c r="T2564" i="119"/>
  <c r="U2564" i="119"/>
  <c r="V2564" i="119"/>
  <c r="W2564" i="119"/>
  <c r="X2564" i="119"/>
  <c r="Y2564" i="119"/>
  <c r="Z2564" i="119"/>
  <c r="P2564" i="119"/>
  <c r="P2563" i="119"/>
  <c r="Q2563" i="119"/>
  <c r="R2563" i="119"/>
  <c r="S2563" i="119"/>
  <c r="T2563" i="119"/>
  <c r="U2563" i="119"/>
  <c r="V2563" i="119"/>
  <c r="W2563" i="119"/>
  <c r="Y2563" i="119"/>
  <c r="Z2563" i="119"/>
  <c r="X2563" i="119"/>
  <c r="T2562" i="119"/>
  <c r="Z2562" i="119"/>
  <c r="Y2562" i="119"/>
  <c r="X2562" i="119"/>
  <c r="W2562" i="119"/>
  <c r="V2562" i="119"/>
  <c r="U2562" i="119"/>
  <c r="S2562" i="119"/>
  <c r="R2562" i="119"/>
  <c r="Q2562" i="119"/>
  <c r="P2562" i="119"/>
  <c r="U2561" i="119"/>
  <c r="V2561" i="119"/>
  <c r="W2561" i="119"/>
  <c r="X2561" i="119"/>
  <c r="Y2561" i="119"/>
  <c r="Z2561" i="119"/>
  <c r="T2561" i="119"/>
  <c r="R2561" i="119"/>
  <c r="Q2561" i="119"/>
  <c r="P2561" i="119"/>
  <c r="S2561" i="119"/>
  <c r="S2560" i="119"/>
  <c r="X2560" i="119"/>
  <c r="W2560" i="119"/>
  <c r="V2560" i="119"/>
  <c r="U2560" i="119"/>
  <c r="T2560" i="119"/>
  <c r="Y2560" i="119"/>
  <c r="R2560" i="119"/>
  <c r="Q2560" i="119"/>
  <c r="P2560" i="119"/>
  <c r="Z2560" i="119"/>
  <c r="S2559" i="119"/>
  <c r="X2559" i="119"/>
  <c r="W2559" i="119"/>
  <c r="V2559" i="119"/>
  <c r="U2559" i="119"/>
  <c r="T2559" i="119"/>
  <c r="Y2559" i="119"/>
  <c r="R2559" i="119"/>
  <c r="Q2559" i="119"/>
  <c r="P2559" i="119"/>
  <c r="Z2559" i="119"/>
  <c r="S2558" i="119"/>
  <c r="R2558" i="119"/>
  <c r="Q2558" i="119"/>
  <c r="P2558" i="119"/>
  <c r="Z2558" i="119"/>
  <c r="Y2558" i="119"/>
  <c r="T2558" i="119"/>
  <c r="X2558" i="119"/>
  <c r="W2558" i="119"/>
  <c r="V2558" i="119"/>
  <c r="U2558" i="119"/>
  <c r="P2557" i="119"/>
  <c r="Z2557" i="119"/>
  <c r="Y2557" i="119"/>
  <c r="X2557" i="119"/>
  <c r="W2557" i="119"/>
  <c r="V2557" i="119"/>
  <c r="U2557" i="119"/>
  <c r="T2557" i="119"/>
  <c r="S2557" i="119"/>
  <c r="R2557" i="119"/>
  <c r="Q2557" i="119"/>
  <c r="W2556" i="119"/>
  <c r="Z2556" i="119"/>
  <c r="P2556" i="119"/>
  <c r="Q2556" i="119"/>
  <c r="R2556" i="119"/>
  <c r="S2556" i="119"/>
  <c r="T2556" i="119"/>
  <c r="U2556" i="119"/>
  <c r="V2556" i="119"/>
  <c r="X2556" i="119"/>
  <c r="Y2556" i="119"/>
  <c r="Z2555" i="119"/>
  <c r="P2555" i="119"/>
  <c r="Q2555" i="119"/>
  <c r="R2555" i="119"/>
  <c r="S2555" i="119"/>
  <c r="T2555" i="119"/>
  <c r="U2555" i="119"/>
  <c r="V2555" i="119"/>
  <c r="W2555" i="119"/>
  <c r="X2555" i="119"/>
  <c r="Y2555" i="119"/>
  <c r="S2554" i="119"/>
  <c r="Z2554" i="119"/>
  <c r="P2554" i="119"/>
  <c r="T2554" i="119"/>
  <c r="U2554" i="119"/>
  <c r="V2554" i="119"/>
  <c r="W2554" i="119"/>
  <c r="X2554" i="119"/>
  <c r="Y2554" i="119"/>
  <c r="R2554" i="119"/>
  <c r="Q2554" i="119"/>
  <c r="Q2553" i="119"/>
  <c r="R2553" i="119"/>
  <c r="P2553" i="119"/>
  <c r="T2553" i="119"/>
  <c r="U2553" i="119"/>
  <c r="V2553" i="119"/>
  <c r="W2553" i="119"/>
  <c r="X2553" i="119"/>
  <c r="Y2553" i="119"/>
  <c r="Z2553" i="119"/>
  <c r="S2553" i="119"/>
  <c r="Z2552" i="119"/>
  <c r="Y2552" i="119"/>
  <c r="X2552" i="119"/>
  <c r="W2552" i="119"/>
  <c r="V2552" i="119"/>
  <c r="U2552" i="119"/>
  <c r="T2552" i="119"/>
  <c r="S2552" i="119"/>
  <c r="R2552" i="119"/>
  <c r="Q2552" i="119"/>
  <c r="P2552" i="119"/>
  <c r="S2551" i="119"/>
  <c r="Z2551" i="119"/>
  <c r="Y2551" i="119"/>
  <c r="X2551" i="119"/>
  <c r="W2551" i="119"/>
  <c r="V2551" i="119"/>
  <c r="U2551" i="119"/>
  <c r="T2551" i="119"/>
  <c r="R2551" i="119"/>
  <c r="Q2551" i="119"/>
  <c r="P2551" i="119"/>
  <c r="Q2550" i="119"/>
  <c r="Z2550" i="119"/>
  <c r="Y2550" i="119"/>
  <c r="X2550" i="119"/>
  <c r="W2550" i="119"/>
  <c r="V2550" i="119"/>
  <c r="R2550" i="119"/>
  <c r="P2550" i="119"/>
  <c r="U2550" i="119"/>
  <c r="T2550" i="119"/>
  <c r="S2550" i="119"/>
  <c r="S2549" i="119"/>
  <c r="T2549" i="119"/>
  <c r="W2549" i="119"/>
  <c r="X2549" i="119"/>
  <c r="Y2549" i="119"/>
  <c r="Z2549" i="119"/>
  <c r="R2549" i="119"/>
  <c r="Q2549" i="119"/>
  <c r="P2549" i="119"/>
  <c r="U2549" i="119"/>
  <c r="V2549" i="119"/>
  <c r="Q2548" i="119"/>
  <c r="P2548" i="119"/>
  <c r="R2548" i="119"/>
  <c r="S2548" i="119"/>
  <c r="T2548" i="119"/>
  <c r="X2548" i="119"/>
  <c r="U2548" i="119"/>
  <c r="V2548" i="119"/>
  <c r="W2548" i="119"/>
  <c r="Z2548" i="119"/>
  <c r="Y2548" i="119"/>
  <c r="Z2547" i="119"/>
  <c r="Y2547" i="119"/>
  <c r="X2547" i="119"/>
  <c r="W2547" i="119"/>
  <c r="U2547" i="119"/>
  <c r="P2547" i="119"/>
  <c r="Q2547" i="119"/>
  <c r="R2547" i="119"/>
  <c r="S2547" i="119"/>
  <c r="T2547" i="119"/>
  <c r="V2547" i="119"/>
  <c r="Z2546" i="119"/>
  <c r="T2546" i="119"/>
  <c r="U2546" i="119"/>
  <c r="V2546" i="119"/>
  <c r="W2546" i="119"/>
  <c r="S2546" i="119"/>
  <c r="R2546" i="119"/>
  <c r="Q2546" i="119"/>
  <c r="P2546" i="119"/>
  <c r="Y2546" i="119"/>
  <c r="X2546" i="119"/>
  <c r="Z2545" i="119"/>
  <c r="X2545" i="119"/>
  <c r="W2545" i="119"/>
  <c r="V2545" i="119"/>
  <c r="U2545" i="119"/>
  <c r="T2545" i="119"/>
  <c r="S2545" i="119"/>
  <c r="R2545" i="119"/>
  <c r="Q2545" i="119"/>
  <c r="P2545" i="119"/>
  <c r="Y2545" i="119"/>
  <c r="Z2544" i="119"/>
  <c r="P2544" i="119"/>
  <c r="V2544" i="119"/>
  <c r="X2544" i="119"/>
  <c r="Y2544" i="119"/>
  <c r="U2544" i="119"/>
  <c r="T2544" i="119"/>
  <c r="S2544" i="119"/>
  <c r="R2544" i="119"/>
  <c r="Q2544" i="119"/>
  <c r="W2544" i="119"/>
  <c r="P2543" i="119"/>
  <c r="X2543" i="119"/>
  <c r="Y2543" i="119"/>
  <c r="Z2543" i="119"/>
  <c r="V2543" i="119"/>
  <c r="U2543" i="119"/>
  <c r="T2543" i="119"/>
  <c r="S2543" i="119"/>
  <c r="R2543" i="119"/>
  <c r="Q2543" i="119"/>
  <c r="W2543" i="119"/>
  <c r="T2542" i="119"/>
  <c r="X2542" i="119"/>
  <c r="W2542" i="119"/>
  <c r="V2542" i="119"/>
  <c r="U2542" i="119"/>
  <c r="Z2542" i="119"/>
  <c r="S2542" i="119"/>
  <c r="R2542" i="119"/>
  <c r="Q2542" i="119"/>
  <c r="P2542" i="119"/>
  <c r="Y2542" i="119"/>
  <c r="Z2541" i="119"/>
  <c r="Y2541" i="119"/>
  <c r="X2541" i="119"/>
  <c r="W2541" i="119"/>
  <c r="V2541" i="119"/>
  <c r="U2541" i="119"/>
  <c r="T2541" i="119"/>
  <c r="S2541" i="119"/>
  <c r="R2541" i="119"/>
  <c r="Q2541" i="119"/>
  <c r="P2541" i="119"/>
  <c r="V2540" i="119"/>
  <c r="S2540" i="119"/>
  <c r="T2540" i="119"/>
  <c r="U2540" i="119"/>
  <c r="Z2540" i="119"/>
  <c r="Y2540" i="119"/>
  <c r="X2540" i="119"/>
  <c r="W2540" i="119"/>
  <c r="P2540" i="119"/>
  <c r="Q2540" i="119"/>
  <c r="R2540" i="119"/>
  <c r="P2539" i="119"/>
  <c r="Q2539" i="119"/>
  <c r="R2539" i="119"/>
  <c r="S2539" i="119"/>
  <c r="T2539" i="119"/>
  <c r="U2539" i="119"/>
  <c r="V2539" i="119"/>
  <c r="W2539" i="119"/>
  <c r="X2539" i="119"/>
  <c r="Y2539" i="119"/>
  <c r="Z2539" i="119"/>
  <c r="P2538" i="119"/>
  <c r="Z2538" i="119"/>
  <c r="Y2538" i="119"/>
  <c r="X2538" i="119"/>
  <c r="T2538" i="119"/>
  <c r="W2538" i="119"/>
  <c r="V2538" i="119"/>
  <c r="U2538" i="119"/>
  <c r="S2538" i="119"/>
  <c r="R2538" i="119"/>
  <c r="Q2538" i="119"/>
  <c r="Z2537" i="119"/>
  <c r="Y2537" i="119"/>
  <c r="X2537" i="119"/>
  <c r="W2537" i="119"/>
  <c r="V2537" i="119"/>
  <c r="U2537" i="119"/>
  <c r="T2537" i="119"/>
  <c r="S2537" i="119"/>
  <c r="R2537" i="119"/>
  <c r="Q2537" i="119"/>
  <c r="P2537" i="119"/>
  <c r="U2536" i="119"/>
  <c r="Z2536" i="119"/>
  <c r="Y2536" i="119"/>
  <c r="X2536" i="119"/>
  <c r="W2536" i="119"/>
  <c r="V2536" i="119"/>
  <c r="T2536" i="119"/>
  <c r="S2536" i="119"/>
  <c r="R2536" i="119"/>
  <c r="Q2536" i="119"/>
  <c r="P2536" i="119"/>
  <c r="Y2535" i="119"/>
  <c r="Z2535" i="119"/>
  <c r="P2535" i="119"/>
  <c r="Q2535" i="119"/>
  <c r="R2535" i="119"/>
  <c r="S2535" i="119"/>
  <c r="T2535" i="119"/>
  <c r="U2535" i="119"/>
  <c r="V2535" i="119"/>
  <c r="W2535" i="119"/>
  <c r="X2535" i="119"/>
  <c r="Z2534" i="119"/>
  <c r="Q2534" i="119"/>
  <c r="P2534" i="119"/>
  <c r="X2534" i="119"/>
  <c r="W2534" i="119"/>
  <c r="V2534" i="119"/>
  <c r="U2534" i="119"/>
  <c r="T2534" i="119"/>
  <c r="S2534" i="119"/>
  <c r="R2534" i="119"/>
  <c r="Y2534" i="119"/>
  <c r="Q2533" i="119"/>
  <c r="P2533" i="119"/>
  <c r="Z2533" i="119"/>
  <c r="Y2533" i="119"/>
  <c r="X2533" i="119"/>
  <c r="W2533" i="119"/>
  <c r="V2533" i="119"/>
  <c r="U2533" i="119"/>
  <c r="T2533" i="119"/>
  <c r="S2533" i="119"/>
  <c r="R2533" i="119"/>
  <c r="S2532" i="119"/>
  <c r="T2532" i="119"/>
  <c r="Q2532" i="119"/>
  <c r="P2532" i="119"/>
  <c r="U2532" i="119"/>
  <c r="V2532" i="119"/>
  <c r="R2532" i="119"/>
  <c r="W2532" i="119"/>
  <c r="X2532" i="119"/>
  <c r="Y2532" i="119"/>
  <c r="Z2532" i="119"/>
  <c r="Q2531" i="119"/>
  <c r="P2531" i="119"/>
  <c r="S2531" i="119"/>
  <c r="T2531" i="119"/>
  <c r="U2531" i="119"/>
  <c r="V2531" i="119"/>
  <c r="W2531" i="119"/>
  <c r="X2531" i="119"/>
  <c r="Y2531" i="119"/>
  <c r="Z2531" i="119"/>
  <c r="R2531" i="119"/>
  <c r="T2530" i="119"/>
  <c r="P2530" i="119"/>
  <c r="U2530" i="119"/>
  <c r="V2530" i="119"/>
  <c r="W2530" i="119"/>
  <c r="X2530" i="119"/>
  <c r="Y2530" i="119"/>
  <c r="Z2530" i="119"/>
  <c r="S2530" i="119"/>
  <c r="R2530" i="119"/>
  <c r="Q2530" i="119"/>
  <c r="Z2529" i="119"/>
  <c r="P2529" i="119"/>
  <c r="Q2529" i="119"/>
  <c r="R2529" i="119"/>
  <c r="S2529" i="119"/>
  <c r="T2529" i="119"/>
  <c r="U2529" i="119"/>
  <c r="V2529" i="119"/>
  <c r="W2529" i="119"/>
  <c r="X2529" i="119"/>
  <c r="Y2529" i="119"/>
  <c r="Z2528" i="119"/>
  <c r="Y2528" i="119"/>
  <c r="X2528" i="119"/>
  <c r="W2528" i="119"/>
  <c r="V2528" i="119"/>
  <c r="U2528" i="119"/>
  <c r="P2528" i="119"/>
  <c r="Q2528" i="119"/>
  <c r="R2528" i="119"/>
  <c r="S2528" i="119"/>
  <c r="T2528" i="119"/>
  <c r="T2527" i="119"/>
  <c r="W2527" i="119"/>
  <c r="Z2527" i="119"/>
  <c r="U2527" i="119"/>
  <c r="R2527" i="119"/>
  <c r="Q2527" i="119"/>
  <c r="S2527" i="119"/>
  <c r="P2527" i="119"/>
  <c r="Y2527" i="119"/>
  <c r="X2527" i="119"/>
  <c r="V2527" i="119"/>
  <c r="Z2526" i="119"/>
  <c r="Q2526" i="119"/>
  <c r="R2526" i="119"/>
  <c r="S2526" i="119"/>
  <c r="T2526" i="119"/>
  <c r="U2526" i="119"/>
  <c r="V2526" i="119"/>
  <c r="W2526" i="119"/>
  <c r="X2526" i="119"/>
  <c r="Y2526" i="119"/>
  <c r="U2525" i="119"/>
  <c r="R2525" i="119"/>
  <c r="T2525" i="119"/>
  <c r="Q2525" i="119"/>
  <c r="P2525" i="119"/>
  <c r="Y2525" i="119"/>
  <c r="X2525" i="119"/>
  <c r="S2525" i="119"/>
  <c r="W2525" i="119"/>
  <c r="Z2525" i="119"/>
  <c r="V2525" i="119"/>
  <c r="Y2524" i="119"/>
  <c r="X2524" i="119"/>
  <c r="W2524" i="119"/>
  <c r="V2524" i="119"/>
  <c r="U2524" i="119"/>
  <c r="T2524" i="119"/>
  <c r="S2524" i="119"/>
  <c r="R2524" i="119"/>
  <c r="Q2524" i="119"/>
  <c r="P2524" i="119"/>
  <c r="Z2524" i="119"/>
  <c r="P2523" i="119"/>
  <c r="R2523" i="119"/>
  <c r="Z2523" i="119"/>
  <c r="Y2523" i="119"/>
  <c r="X2523" i="119"/>
  <c r="W2523" i="119"/>
  <c r="Q2523" i="119"/>
  <c r="V2523" i="119"/>
  <c r="U2523" i="119"/>
  <c r="T2523" i="119"/>
  <c r="S2523" i="119"/>
  <c r="U2522" i="119"/>
  <c r="Z2522" i="119"/>
  <c r="P2522" i="119"/>
  <c r="Q2522" i="119"/>
  <c r="R2522" i="119"/>
  <c r="S2522" i="119"/>
  <c r="T2522" i="119"/>
  <c r="V2522" i="119"/>
  <c r="W2522" i="119"/>
  <c r="X2522" i="119"/>
  <c r="Y2522" i="119"/>
  <c r="Z2521" i="119"/>
  <c r="Y2521" i="119"/>
  <c r="X2521" i="119"/>
  <c r="W2521" i="119"/>
  <c r="V2521" i="119"/>
  <c r="T2521" i="119"/>
  <c r="S2521" i="119"/>
  <c r="R2521" i="119"/>
  <c r="Q2521" i="119"/>
  <c r="P2521" i="119"/>
  <c r="U2521" i="119"/>
  <c r="P2520" i="119"/>
  <c r="Z2520" i="119"/>
  <c r="Y2520" i="119"/>
  <c r="X2520" i="119"/>
  <c r="W2520" i="119"/>
  <c r="V2520" i="119"/>
  <c r="U2520" i="119"/>
  <c r="T2520" i="119"/>
  <c r="S2520" i="119"/>
  <c r="R2520" i="119"/>
  <c r="Q2520" i="119"/>
  <c r="S2519" i="119"/>
  <c r="P2519" i="119"/>
  <c r="Q2519" i="119"/>
  <c r="Z2519" i="119"/>
  <c r="Y2519" i="119"/>
  <c r="W2519" i="119"/>
  <c r="V2519" i="119"/>
  <c r="U2519" i="119"/>
  <c r="T2519" i="119"/>
  <c r="R2519" i="119"/>
  <c r="X2519" i="119"/>
  <c r="P2518" i="119"/>
  <c r="Q2518" i="119"/>
  <c r="R2518" i="119"/>
  <c r="S2518" i="119"/>
  <c r="U2518" i="119"/>
  <c r="V2518" i="119"/>
  <c r="W2518" i="119"/>
  <c r="X2518" i="119"/>
  <c r="Y2518" i="119"/>
  <c r="Z2518" i="119"/>
  <c r="T2518" i="119"/>
  <c r="R2517" i="119"/>
  <c r="Q2517" i="119"/>
  <c r="S2517" i="119"/>
  <c r="T2517" i="119"/>
  <c r="U2517" i="119"/>
  <c r="V2517" i="119"/>
  <c r="W2517" i="119"/>
  <c r="X2517" i="119"/>
  <c r="Y2517" i="119"/>
  <c r="Z2517" i="119"/>
  <c r="P2517" i="119"/>
  <c r="R2516" i="119"/>
  <c r="U2516" i="119"/>
  <c r="V2516" i="119"/>
  <c r="P2516" i="119"/>
  <c r="W2516" i="119"/>
  <c r="X2516" i="119"/>
  <c r="Y2516" i="119"/>
  <c r="Z2516" i="119"/>
  <c r="T2516" i="119"/>
  <c r="S2516" i="119"/>
  <c r="Q2516" i="119"/>
  <c r="P2515" i="119"/>
  <c r="Q2515" i="119"/>
  <c r="Z2515" i="119"/>
  <c r="Y2515" i="119"/>
  <c r="X2515" i="119"/>
  <c r="W2515" i="119"/>
  <c r="V2515" i="119"/>
  <c r="U2515" i="119"/>
  <c r="T2515" i="119"/>
  <c r="S2515" i="119"/>
  <c r="R2515" i="119"/>
  <c r="W2514" i="119"/>
  <c r="X2514" i="119"/>
  <c r="Y2514" i="119"/>
  <c r="Z2514" i="119"/>
  <c r="U2514" i="119"/>
  <c r="S2514" i="119"/>
  <c r="R2514" i="119"/>
  <c r="Q2514" i="119"/>
  <c r="P2514" i="119"/>
  <c r="V2514" i="119"/>
  <c r="T2514" i="119"/>
  <c r="Z2513" i="119"/>
  <c r="P2513" i="119"/>
  <c r="Q2513" i="119"/>
  <c r="R2513" i="119"/>
  <c r="S2513" i="119"/>
  <c r="T2513" i="119"/>
  <c r="U2513" i="119"/>
  <c r="V2513" i="119"/>
  <c r="W2513" i="119"/>
  <c r="X2513" i="119"/>
  <c r="Y2513" i="119"/>
  <c r="U2512" i="119"/>
  <c r="Y2512" i="119"/>
  <c r="X2512" i="119"/>
  <c r="W2512" i="119"/>
  <c r="V2512" i="119"/>
  <c r="Q2512" i="119"/>
  <c r="R2512" i="119"/>
  <c r="S2512" i="119"/>
  <c r="Z2512" i="119"/>
  <c r="T2512" i="119"/>
  <c r="P2512" i="119"/>
  <c r="R2511" i="119"/>
  <c r="P2511" i="119"/>
  <c r="Z2511" i="119"/>
  <c r="Y2511" i="119"/>
  <c r="X2511" i="119"/>
  <c r="W2511" i="119"/>
  <c r="V2511" i="119"/>
  <c r="U2511" i="119"/>
  <c r="T2511" i="119"/>
  <c r="S2511" i="119"/>
  <c r="Q2511" i="119"/>
  <c r="T2510" i="119"/>
  <c r="U2510" i="119"/>
  <c r="P2510" i="119"/>
  <c r="Q2510" i="119"/>
  <c r="R2510" i="119"/>
  <c r="S2510" i="119"/>
  <c r="Z2510" i="119"/>
  <c r="Y2510" i="119"/>
  <c r="X2510" i="119"/>
  <c r="W2510" i="119"/>
  <c r="V2510" i="119"/>
  <c r="T2509" i="119"/>
  <c r="S2509" i="119"/>
  <c r="R2509" i="119"/>
  <c r="Q2509" i="119"/>
  <c r="P2509" i="119"/>
  <c r="U2509" i="119"/>
  <c r="V2509" i="119"/>
  <c r="W2509" i="119"/>
  <c r="X2509" i="119"/>
  <c r="Y2509" i="119"/>
  <c r="Z2509" i="119"/>
  <c r="P2508" i="119"/>
  <c r="R2508" i="119"/>
  <c r="S2508" i="119"/>
  <c r="V2508" i="119"/>
  <c r="W2508" i="119"/>
  <c r="X2508" i="119"/>
  <c r="Y2508" i="119"/>
  <c r="Z2508" i="119"/>
  <c r="U2508" i="119"/>
  <c r="T2508" i="119"/>
  <c r="Q2508" i="119"/>
  <c r="P2507" i="119"/>
  <c r="Q2507" i="119"/>
  <c r="R2507" i="119"/>
  <c r="S2507" i="119"/>
  <c r="T2507" i="119"/>
  <c r="U2507" i="119"/>
  <c r="V2507" i="119"/>
  <c r="W2507" i="119"/>
  <c r="X2507" i="119"/>
  <c r="Y2507" i="119"/>
  <c r="Z2507" i="119"/>
  <c r="Y2506" i="119"/>
  <c r="Z2506" i="119"/>
  <c r="W2506" i="119"/>
  <c r="V2506" i="119"/>
  <c r="U2506" i="119"/>
  <c r="T2506" i="119"/>
  <c r="S2506" i="119"/>
  <c r="R2506" i="119"/>
  <c r="Q2506" i="119"/>
  <c r="P2506" i="119"/>
  <c r="X2506" i="119"/>
  <c r="X2505" i="119"/>
  <c r="Z2505" i="119"/>
  <c r="Y2505" i="119"/>
  <c r="W2505" i="119"/>
  <c r="V2505" i="119"/>
  <c r="U2505" i="119"/>
  <c r="T2505" i="119"/>
  <c r="S2505" i="119"/>
  <c r="R2505" i="119"/>
  <c r="Q2505" i="119"/>
  <c r="P2505" i="119"/>
  <c r="T2504" i="119"/>
  <c r="Z2504" i="119"/>
  <c r="Y2504" i="119"/>
  <c r="X2504" i="119"/>
  <c r="V2504" i="119"/>
  <c r="W2504" i="119"/>
  <c r="U2504" i="119"/>
  <c r="P2504" i="119"/>
  <c r="Q2504" i="119"/>
  <c r="R2504" i="119"/>
  <c r="S2504" i="119"/>
  <c r="P2503" i="119"/>
  <c r="X2503" i="119"/>
  <c r="Y2503" i="119"/>
  <c r="W2503" i="119"/>
  <c r="V2503" i="119"/>
  <c r="Z2503" i="119"/>
  <c r="U2503" i="119"/>
  <c r="T2503" i="119"/>
  <c r="S2503" i="119"/>
  <c r="R2503" i="119"/>
  <c r="Q2503" i="119"/>
  <c r="Z2502" i="119"/>
  <c r="Y2502" i="119"/>
  <c r="X2502" i="119"/>
  <c r="W2502" i="119"/>
  <c r="V2502" i="119"/>
  <c r="U2502" i="119"/>
  <c r="T2502" i="119"/>
  <c r="S2502" i="119"/>
  <c r="R2502" i="119"/>
  <c r="Q2502" i="119"/>
  <c r="P2502" i="119"/>
  <c r="P2501" i="119"/>
  <c r="U2501" i="119"/>
  <c r="V2501" i="119"/>
  <c r="W2501" i="119"/>
  <c r="X2501" i="119"/>
  <c r="Y2501" i="119"/>
  <c r="Z2501" i="119"/>
  <c r="S2501" i="119"/>
  <c r="T2501" i="119"/>
  <c r="R2501" i="119"/>
  <c r="Q2501" i="119"/>
  <c r="S2500" i="119"/>
  <c r="P2500" i="119"/>
  <c r="T2500" i="119"/>
  <c r="U2500" i="119"/>
  <c r="V2500" i="119"/>
  <c r="W2500" i="119"/>
  <c r="X2500" i="119"/>
  <c r="Y2500" i="119"/>
  <c r="Z2500" i="119"/>
  <c r="Q2500" i="119"/>
  <c r="R2500" i="119"/>
  <c r="R2499" i="119"/>
  <c r="Q2499" i="119"/>
  <c r="P2499" i="119"/>
  <c r="Z2499" i="119"/>
  <c r="Y2499" i="119"/>
  <c r="X2499" i="119"/>
  <c r="W2499" i="119"/>
  <c r="V2499" i="119"/>
  <c r="U2499" i="119"/>
  <c r="T2499" i="119"/>
  <c r="S2499" i="119"/>
  <c r="Z2498" i="119"/>
  <c r="W2498" i="119"/>
  <c r="V2498" i="119"/>
  <c r="U2498" i="119"/>
  <c r="Y2498" i="119"/>
  <c r="T2498" i="119"/>
  <c r="S2498" i="119"/>
  <c r="R2498" i="119"/>
  <c r="Q2498" i="119"/>
  <c r="P2498" i="119"/>
  <c r="X2498" i="119"/>
  <c r="V2497" i="119"/>
  <c r="Y2497" i="119"/>
  <c r="X2497" i="119"/>
  <c r="W2497" i="119"/>
  <c r="U2497" i="119"/>
  <c r="T2497" i="119"/>
  <c r="S2497" i="119"/>
  <c r="R2497" i="119"/>
  <c r="Q2497" i="119"/>
  <c r="P2497" i="119"/>
  <c r="Z2497" i="119"/>
  <c r="Y2496" i="119"/>
  <c r="Z2496" i="119"/>
  <c r="V2496" i="119"/>
  <c r="U2496" i="119"/>
  <c r="T2496" i="119"/>
  <c r="S2496" i="119"/>
  <c r="R2496" i="119"/>
  <c r="Q2496" i="119"/>
  <c r="P2496" i="119"/>
  <c r="X2496" i="119"/>
  <c r="W2496" i="119"/>
  <c r="P2495" i="119"/>
  <c r="Z2495" i="119"/>
  <c r="Y2495" i="119"/>
  <c r="X2495" i="119"/>
  <c r="W2495" i="119"/>
  <c r="V2495" i="119"/>
  <c r="U2495" i="119"/>
  <c r="T2495" i="119"/>
  <c r="S2495" i="119"/>
  <c r="R2495" i="119"/>
  <c r="Q2495" i="119"/>
  <c r="Q2494" i="119"/>
  <c r="V2494" i="119"/>
  <c r="P2494" i="119"/>
  <c r="R2494" i="119"/>
  <c r="S2494" i="119"/>
  <c r="Z2494" i="119"/>
  <c r="Y2494" i="119"/>
  <c r="X2494" i="119"/>
  <c r="W2494" i="119"/>
  <c r="T2494" i="119"/>
  <c r="U2494" i="119"/>
  <c r="X2493" i="119"/>
  <c r="V2493" i="119"/>
  <c r="Z2493" i="119"/>
  <c r="Y2493" i="119"/>
  <c r="U2493" i="119"/>
  <c r="T2493" i="119"/>
  <c r="S2493" i="119"/>
  <c r="R2493" i="119"/>
  <c r="Q2493" i="119"/>
  <c r="P2493" i="119"/>
  <c r="W2493" i="119"/>
  <c r="V2492" i="119"/>
  <c r="P2492" i="119"/>
  <c r="W2492" i="119"/>
  <c r="X2492" i="119"/>
  <c r="Y2492" i="119"/>
  <c r="Z2492" i="119"/>
  <c r="U2492" i="119"/>
  <c r="T2492" i="119"/>
  <c r="S2492" i="119"/>
  <c r="R2492" i="119"/>
  <c r="Q2492" i="119"/>
  <c r="P2491" i="119"/>
  <c r="W2491" i="119"/>
  <c r="R2491" i="119"/>
  <c r="X2491" i="119"/>
  <c r="Y2491" i="119"/>
  <c r="Z2491" i="119"/>
  <c r="V2491" i="119"/>
  <c r="Q2491" i="119"/>
  <c r="U2491" i="119"/>
  <c r="T2491" i="119"/>
  <c r="S2491" i="119"/>
  <c r="U2490" i="119"/>
  <c r="V2490" i="119"/>
  <c r="W2490" i="119"/>
  <c r="X2490" i="119"/>
  <c r="Z2490" i="119"/>
  <c r="T2490" i="119"/>
  <c r="S2490" i="119"/>
  <c r="R2490" i="119"/>
  <c r="Q2490" i="119"/>
  <c r="P2490" i="119"/>
  <c r="Y2490" i="119"/>
  <c r="T2489" i="119"/>
  <c r="P2489" i="119"/>
  <c r="Z2489" i="119"/>
  <c r="Y2489" i="119"/>
  <c r="X2489" i="119"/>
  <c r="W2489" i="119"/>
  <c r="V2489" i="119"/>
  <c r="U2489" i="119"/>
  <c r="S2489" i="119"/>
  <c r="R2489" i="119"/>
  <c r="Q2489" i="119"/>
  <c r="U2488" i="119"/>
  <c r="Q2488" i="119"/>
  <c r="W2488" i="119"/>
  <c r="X2488" i="119"/>
  <c r="Y2488" i="119"/>
  <c r="Z2488" i="119"/>
  <c r="V2488" i="119"/>
  <c r="P2488" i="119"/>
  <c r="T2488" i="119"/>
  <c r="S2488" i="119"/>
  <c r="R2488" i="119"/>
  <c r="S2487" i="119"/>
  <c r="Z2487" i="119"/>
  <c r="Y2487" i="119"/>
  <c r="X2487" i="119"/>
  <c r="W2487" i="119"/>
  <c r="V2487" i="119"/>
  <c r="U2487" i="119"/>
  <c r="T2487" i="119"/>
  <c r="P2487" i="119"/>
  <c r="Q2487" i="119"/>
  <c r="R2487" i="119"/>
  <c r="Z2486" i="119"/>
  <c r="Y2486" i="119"/>
  <c r="X2486" i="119"/>
  <c r="W2486" i="119"/>
  <c r="V2486" i="119"/>
  <c r="U2486" i="119"/>
  <c r="P2486" i="119"/>
  <c r="T2486" i="119"/>
  <c r="S2486" i="119"/>
  <c r="R2486" i="119"/>
  <c r="Q2486" i="119"/>
  <c r="T2485" i="119"/>
  <c r="Q2485" i="119"/>
  <c r="R2485" i="119"/>
  <c r="S2485" i="119"/>
  <c r="U2485" i="119"/>
  <c r="V2485" i="119"/>
  <c r="W2485" i="119"/>
  <c r="X2485" i="119"/>
  <c r="Y2485" i="119"/>
  <c r="Z2485" i="119"/>
  <c r="P2485" i="119"/>
  <c r="S2484" i="119"/>
  <c r="Z2484" i="119"/>
  <c r="Y2484" i="119"/>
  <c r="X2484" i="119"/>
  <c r="W2484" i="119"/>
  <c r="V2484" i="119"/>
  <c r="U2484" i="119"/>
  <c r="T2484" i="119"/>
  <c r="R2484" i="119"/>
  <c r="Q2484" i="119"/>
  <c r="P2484" i="119"/>
  <c r="R2483" i="119"/>
  <c r="S2483" i="119"/>
  <c r="T2483" i="119"/>
  <c r="U2483" i="119"/>
  <c r="V2483" i="119"/>
  <c r="W2483" i="119"/>
  <c r="X2483" i="119"/>
  <c r="Y2483" i="119"/>
  <c r="Z2483" i="119"/>
  <c r="P2483" i="119"/>
  <c r="Q2483" i="119"/>
  <c r="P2482" i="119"/>
  <c r="Z2482" i="119"/>
  <c r="Y2482" i="119"/>
  <c r="X2482" i="119"/>
  <c r="W2482" i="119"/>
  <c r="V2482" i="119"/>
  <c r="U2482" i="119"/>
  <c r="T2482" i="119"/>
  <c r="S2482" i="119"/>
  <c r="R2482" i="119"/>
  <c r="Q2482" i="119"/>
  <c r="Y2481" i="119"/>
  <c r="X2481" i="119"/>
  <c r="W2481" i="119"/>
  <c r="V2481" i="119"/>
  <c r="U2481" i="119"/>
  <c r="T2481" i="119"/>
  <c r="R2481" i="119"/>
  <c r="Z2481" i="119"/>
  <c r="P2481" i="119"/>
  <c r="Q2481" i="119"/>
  <c r="S2481" i="119"/>
  <c r="P2480" i="119"/>
  <c r="Q2480" i="119"/>
  <c r="R2480" i="119"/>
  <c r="S2480" i="119"/>
  <c r="T2480" i="119"/>
  <c r="U2480" i="119"/>
  <c r="V2480" i="119"/>
  <c r="W2480" i="119"/>
  <c r="X2480" i="119"/>
  <c r="Y2480" i="119"/>
  <c r="Z2480" i="119"/>
  <c r="W2479" i="119"/>
  <c r="V2479" i="119"/>
  <c r="T2479" i="119"/>
  <c r="S2479" i="119"/>
  <c r="R2479" i="119"/>
  <c r="Q2479" i="119"/>
  <c r="P2479" i="119"/>
  <c r="U2479" i="119"/>
  <c r="X2479" i="119"/>
  <c r="Y2479" i="119"/>
  <c r="Z2479" i="119"/>
  <c r="P2478" i="119"/>
  <c r="Q2478" i="119"/>
  <c r="Z2478" i="119"/>
  <c r="Y2478" i="119"/>
  <c r="X2478" i="119"/>
  <c r="R2478" i="119"/>
  <c r="S2478" i="119"/>
  <c r="T2478" i="119"/>
  <c r="U2478" i="119"/>
  <c r="V2478" i="119"/>
  <c r="W2478" i="119"/>
  <c r="Z2477" i="119"/>
  <c r="P2477" i="119"/>
  <c r="Q2477" i="119"/>
  <c r="R2477" i="119"/>
  <c r="S2477" i="119"/>
  <c r="T2477" i="119"/>
  <c r="U2477" i="119"/>
  <c r="V2477" i="119"/>
  <c r="W2477" i="119"/>
  <c r="X2477" i="119"/>
  <c r="Y2477" i="119"/>
  <c r="T2476" i="119"/>
  <c r="U2476" i="119"/>
  <c r="V2476" i="119"/>
  <c r="W2476" i="119"/>
  <c r="X2476" i="119"/>
  <c r="Y2476" i="119"/>
  <c r="Z2476" i="119"/>
  <c r="R2476" i="119"/>
  <c r="Q2476" i="119"/>
  <c r="P2476" i="119"/>
  <c r="S2476" i="119"/>
  <c r="Y2475" i="119"/>
  <c r="X2475" i="119"/>
  <c r="W2475" i="119"/>
  <c r="V2475" i="119"/>
  <c r="U2475" i="119"/>
  <c r="T2475" i="119"/>
  <c r="S2475" i="119"/>
  <c r="R2475" i="119"/>
  <c r="Q2475" i="119"/>
  <c r="P2475" i="119"/>
  <c r="Z2475" i="119"/>
  <c r="X2474" i="119"/>
  <c r="Z2474" i="119"/>
  <c r="V2474" i="119"/>
  <c r="U2474" i="119"/>
  <c r="T2474" i="119"/>
  <c r="S2474" i="119"/>
  <c r="R2474" i="119"/>
  <c r="Q2474" i="119"/>
  <c r="P2474" i="119"/>
  <c r="W2474" i="119"/>
  <c r="Y2474" i="119"/>
  <c r="Z2473" i="119"/>
  <c r="P2473" i="119"/>
  <c r="R2473" i="119"/>
  <c r="Y2473" i="119"/>
  <c r="X2473" i="119"/>
  <c r="W2473" i="119"/>
  <c r="V2473" i="119"/>
  <c r="U2473" i="119"/>
  <c r="T2473" i="119"/>
  <c r="S2473" i="119"/>
  <c r="Q2473" i="119"/>
  <c r="Q2472" i="119"/>
  <c r="V2472" i="119"/>
  <c r="Z2472" i="119"/>
  <c r="Y2472" i="119"/>
  <c r="X2472" i="119"/>
  <c r="P2472" i="119"/>
  <c r="W2472" i="119"/>
  <c r="R2472" i="119"/>
  <c r="S2472" i="119"/>
  <c r="T2472" i="119"/>
  <c r="U2472" i="119"/>
  <c r="W2471" i="119"/>
  <c r="P2471" i="119"/>
  <c r="Z2471" i="119"/>
  <c r="Y2471" i="119"/>
  <c r="X2471" i="119"/>
  <c r="V2471" i="119"/>
  <c r="U2471" i="119"/>
  <c r="T2471" i="119"/>
  <c r="S2471" i="119"/>
  <c r="Q2471" i="119"/>
  <c r="R2471" i="119"/>
  <c r="P2470" i="119"/>
  <c r="Q2470" i="119"/>
  <c r="U2470" i="119"/>
  <c r="T2470" i="119"/>
  <c r="V2470" i="119"/>
  <c r="W2470" i="119"/>
  <c r="X2470" i="119"/>
  <c r="Y2470" i="119"/>
  <c r="Z2470" i="119"/>
  <c r="S2470" i="119"/>
  <c r="R2470" i="119"/>
  <c r="Y2469" i="119"/>
  <c r="Z2469" i="119"/>
  <c r="X2469" i="119"/>
  <c r="V2469" i="119"/>
  <c r="U2469" i="119"/>
  <c r="T2469" i="119"/>
  <c r="W2469" i="119"/>
  <c r="S2469" i="119"/>
  <c r="R2469" i="119"/>
  <c r="Q2469" i="119"/>
  <c r="P2469" i="119"/>
  <c r="Z2468" i="119"/>
  <c r="Y2468" i="119"/>
  <c r="X2468" i="119"/>
  <c r="W2468" i="119"/>
  <c r="V2468" i="119"/>
  <c r="U2468" i="119"/>
  <c r="T2468" i="119"/>
  <c r="S2468" i="119"/>
  <c r="R2468" i="119"/>
  <c r="Q2468" i="119"/>
  <c r="P2468" i="119"/>
  <c r="W2467" i="119"/>
  <c r="S2467" i="119"/>
  <c r="T2467" i="119"/>
  <c r="U2467" i="119"/>
  <c r="V2467" i="119"/>
  <c r="X2467" i="119"/>
  <c r="Y2467" i="119"/>
  <c r="Z2467" i="119"/>
  <c r="R2467" i="119"/>
  <c r="P2467" i="119"/>
  <c r="Q2467" i="119"/>
  <c r="V2466" i="119"/>
  <c r="Z2466" i="119"/>
  <c r="P2466" i="119"/>
  <c r="Q2466" i="119"/>
  <c r="R2466" i="119"/>
  <c r="S2466" i="119"/>
  <c r="T2466" i="119"/>
  <c r="U2466" i="119"/>
  <c r="W2466" i="119"/>
  <c r="X2466" i="119"/>
  <c r="Y2466" i="119"/>
  <c r="T2465" i="119"/>
  <c r="Z2465" i="119"/>
  <c r="Y2465" i="119"/>
  <c r="X2465" i="119"/>
  <c r="W2465" i="119"/>
  <c r="V2465" i="119"/>
  <c r="U2465" i="119"/>
  <c r="P2465" i="119"/>
  <c r="Q2465" i="119"/>
  <c r="R2465" i="119"/>
  <c r="S2465" i="119"/>
  <c r="P2464" i="119"/>
  <c r="Q2464" i="119"/>
  <c r="R2464" i="119"/>
  <c r="S2464" i="119"/>
  <c r="T2464" i="119"/>
  <c r="U2464" i="119"/>
  <c r="V2464" i="119"/>
  <c r="W2464" i="119"/>
  <c r="X2464" i="119"/>
  <c r="Y2464" i="119"/>
  <c r="Z2464" i="119"/>
  <c r="W2463" i="119"/>
  <c r="U2463" i="119"/>
  <c r="T2463" i="119"/>
  <c r="S2463" i="119"/>
  <c r="Q2463" i="119"/>
  <c r="P2463" i="119"/>
  <c r="Z2463" i="119"/>
  <c r="Y2463" i="119"/>
  <c r="X2463" i="119"/>
  <c r="R2463" i="119"/>
  <c r="V2463" i="119"/>
  <c r="Z2462" i="119"/>
  <c r="Y2462" i="119"/>
  <c r="W2462" i="119"/>
  <c r="U2462" i="119"/>
  <c r="T2462" i="119"/>
  <c r="S2462" i="119"/>
  <c r="R2462" i="119"/>
  <c r="Q2462" i="119"/>
  <c r="P2462" i="119"/>
  <c r="V2462" i="119"/>
  <c r="X2462" i="119"/>
  <c r="S2461" i="119"/>
  <c r="Q2461" i="119"/>
  <c r="Y2461" i="119"/>
  <c r="X2461" i="119"/>
  <c r="W2461" i="119"/>
  <c r="V2461" i="119"/>
  <c r="U2461" i="119"/>
  <c r="T2461" i="119"/>
  <c r="R2461" i="119"/>
  <c r="P2461" i="119"/>
  <c r="Z2461" i="119"/>
  <c r="Z2460" i="119"/>
  <c r="P2460" i="119"/>
  <c r="R2460" i="119"/>
  <c r="S2460" i="119"/>
  <c r="T2460" i="119"/>
  <c r="U2460" i="119"/>
  <c r="W2460" i="119"/>
  <c r="X2460" i="119"/>
  <c r="V2460" i="119"/>
  <c r="Y2460" i="119"/>
  <c r="Q2460" i="119"/>
  <c r="S2459" i="119"/>
  <c r="R2459" i="119"/>
  <c r="Q2459" i="119"/>
  <c r="P2459" i="119"/>
  <c r="T2459" i="119"/>
  <c r="U2459" i="119"/>
  <c r="V2459" i="119"/>
  <c r="W2459" i="119"/>
  <c r="X2459" i="119"/>
  <c r="Y2459" i="119"/>
  <c r="Z2459" i="119"/>
  <c r="X2458" i="119"/>
  <c r="Y2458" i="119"/>
  <c r="Z2458" i="119"/>
  <c r="P2458" i="119"/>
  <c r="Q2458" i="119"/>
  <c r="R2458" i="119"/>
  <c r="S2458" i="119"/>
  <c r="T2458" i="119"/>
  <c r="U2458" i="119"/>
  <c r="V2458" i="119"/>
  <c r="W2458" i="119"/>
  <c r="X2457" i="119"/>
  <c r="W2457" i="119"/>
  <c r="V2457" i="119"/>
  <c r="U2457" i="119"/>
  <c r="T2457" i="119"/>
  <c r="S2457" i="119"/>
  <c r="R2457" i="119"/>
  <c r="Q2457" i="119"/>
  <c r="P2457" i="119"/>
  <c r="Z2457" i="119"/>
  <c r="Y2457" i="119"/>
  <c r="V2456" i="119"/>
  <c r="Z2456" i="119"/>
  <c r="P2456" i="119"/>
  <c r="Y2456" i="119"/>
  <c r="X2456" i="119"/>
  <c r="W2456" i="119"/>
  <c r="Q2456" i="119"/>
  <c r="R2456" i="119"/>
  <c r="S2456" i="119"/>
  <c r="T2456" i="119"/>
  <c r="U2456" i="119"/>
  <c r="Q2455" i="119"/>
  <c r="Z2455" i="119"/>
  <c r="Y2455" i="119"/>
  <c r="X2455" i="119"/>
  <c r="W2455" i="119"/>
  <c r="V2455" i="119"/>
  <c r="U2455" i="119"/>
  <c r="T2455" i="119"/>
  <c r="S2455" i="119"/>
  <c r="P2455" i="119"/>
  <c r="R2455" i="119"/>
  <c r="T2454" i="119"/>
  <c r="P2454" i="119"/>
  <c r="Q2454" i="119"/>
  <c r="R2454" i="119"/>
  <c r="S2454" i="119"/>
  <c r="Z2454" i="119"/>
  <c r="Y2454" i="119"/>
  <c r="X2454" i="119"/>
  <c r="W2454" i="119"/>
  <c r="V2454" i="119"/>
  <c r="U2454" i="119"/>
  <c r="P2453" i="119"/>
  <c r="Z2453" i="119"/>
  <c r="Y2453" i="119"/>
  <c r="X2453" i="119"/>
  <c r="W2453" i="119"/>
  <c r="V2453" i="119"/>
  <c r="U2453" i="119"/>
  <c r="T2453" i="119"/>
  <c r="S2453" i="119"/>
  <c r="R2453" i="119"/>
  <c r="Q2453" i="119"/>
  <c r="T2452" i="119"/>
  <c r="X2452" i="119"/>
  <c r="Y2452" i="119"/>
  <c r="Z2452" i="119"/>
  <c r="P2452" i="119"/>
  <c r="Q2452" i="119"/>
  <c r="R2452" i="119"/>
  <c r="S2452" i="119"/>
  <c r="U2452" i="119"/>
  <c r="V2452" i="119"/>
  <c r="W2452" i="119"/>
  <c r="P2451" i="119"/>
  <c r="W2451" i="119"/>
  <c r="Q2451" i="119"/>
  <c r="R2451" i="119"/>
  <c r="S2451" i="119"/>
  <c r="V2451" i="119"/>
  <c r="T2451" i="119"/>
  <c r="U2451" i="119"/>
  <c r="Z2451" i="119"/>
  <c r="Y2451" i="119"/>
  <c r="X2451" i="119"/>
  <c r="Y2450" i="119"/>
  <c r="X2450" i="119"/>
  <c r="W2450" i="119"/>
  <c r="V2450" i="119"/>
  <c r="U2450" i="119"/>
  <c r="T2450" i="119"/>
  <c r="S2450" i="119"/>
  <c r="R2450" i="119"/>
  <c r="Q2450" i="119"/>
  <c r="P2450" i="119"/>
  <c r="Z2450" i="119"/>
  <c r="U2449" i="119"/>
  <c r="P2449" i="119"/>
  <c r="Q2449" i="119"/>
  <c r="R2449" i="119"/>
  <c r="S2449" i="119"/>
  <c r="T2449" i="119"/>
  <c r="V2449" i="119"/>
  <c r="X2449" i="119"/>
  <c r="Y2449" i="119"/>
  <c r="Z2449" i="119"/>
  <c r="W2449" i="119"/>
  <c r="Y2448" i="119"/>
  <c r="P2448" i="119"/>
  <c r="R2448" i="119"/>
  <c r="Q2448" i="119"/>
  <c r="T2448" i="119"/>
  <c r="U2448" i="119"/>
  <c r="V2448" i="119"/>
  <c r="W2448" i="119"/>
  <c r="X2448" i="119"/>
  <c r="Z2448" i="119"/>
  <c r="S2448" i="119"/>
  <c r="Z2447" i="119"/>
  <c r="X2447" i="119"/>
  <c r="P2447" i="119"/>
  <c r="Q2447" i="119"/>
  <c r="R2447" i="119"/>
  <c r="S2447" i="119"/>
  <c r="T2447" i="119"/>
  <c r="U2447" i="119"/>
  <c r="V2447" i="119"/>
  <c r="W2447" i="119"/>
  <c r="Y2447" i="119"/>
  <c r="T2446" i="119"/>
  <c r="Y2446" i="119"/>
  <c r="Q2446" i="119"/>
  <c r="P2446" i="119"/>
  <c r="R2446" i="119"/>
  <c r="Z2446" i="119"/>
  <c r="S2446" i="119"/>
  <c r="U2446" i="119"/>
  <c r="V2446" i="119"/>
  <c r="W2446" i="119"/>
  <c r="X2446" i="119"/>
  <c r="S2445" i="119"/>
  <c r="T2445" i="119"/>
  <c r="R2445" i="119"/>
  <c r="Q2445" i="119"/>
  <c r="Z2445" i="119"/>
  <c r="Y2445" i="119"/>
  <c r="X2445" i="119"/>
  <c r="P2445" i="119"/>
  <c r="W2445" i="119"/>
  <c r="V2445" i="119"/>
  <c r="U2445" i="119"/>
  <c r="V2444" i="119"/>
  <c r="P2444" i="119"/>
  <c r="U2444" i="119"/>
  <c r="W2444" i="119"/>
  <c r="X2444" i="119"/>
  <c r="Y2444" i="119"/>
  <c r="Z2444" i="119"/>
  <c r="T2444" i="119"/>
  <c r="S2444" i="119"/>
  <c r="R2444" i="119"/>
  <c r="Q2444" i="119"/>
  <c r="Z2443" i="119"/>
  <c r="Y2443" i="119"/>
  <c r="X2443" i="119"/>
  <c r="W2443" i="119"/>
  <c r="V2443" i="119"/>
  <c r="U2443" i="119"/>
  <c r="T2443" i="119"/>
  <c r="S2443" i="119"/>
  <c r="R2443" i="119"/>
  <c r="Q2443" i="119"/>
  <c r="P2443" i="119"/>
  <c r="X2442" i="119"/>
  <c r="R2442" i="119"/>
  <c r="Y2442" i="119"/>
  <c r="Z2442" i="119"/>
  <c r="W2442" i="119"/>
  <c r="V2442" i="119"/>
  <c r="U2442" i="119"/>
  <c r="T2442" i="119"/>
  <c r="S2442" i="119"/>
  <c r="P2442" i="119"/>
  <c r="Q2442" i="119"/>
  <c r="X2441" i="119"/>
  <c r="Z2441" i="119"/>
  <c r="Y2441" i="119"/>
  <c r="W2441" i="119"/>
  <c r="V2441" i="119"/>
  <c r="U2441" i="119"/>
  <c r="T2441" i="119"/>
  <c r="S2441" i="119"/>
  <c r="R2441" i="119"/>
  <c r="Q2441" i="119"/>
  <c r="P2441" i="119"/>
  <c r="R2440" i="119"/>
  <c r="S2440" i="119"/>
  <c r="P2440" i="119"/>
  <c r="Z2440" i="119"/>
  <c r="Y2440" i="119"/>
  <c r="X2440" i="119"/>
  <c r="W2440" i="119"/>
  <c r="V2440" i="119"/>
  <c r="U2440" i="119"/>
  <c r="T2440" i="119"/>
  <c r="Q2440" i="119"/>
  <c r="R2439" i="119"/>
  <c r="Q2439" i="119"/>
  <c r="Z2439" i="119"/>
  <c r="Y2439" i="119"/>
  <c r="X2439" i="119"/>
  <c r="V2439" i="119"/>
  <c r="U2439" i="119"/>
  <c r="T2439" i="119"/>
  <c r="S2439" i="119"/>
  <c r="P2439" i="119"/>
  <c r="W2439" i="119"/>
  <c r="P2438" i="119"/>
  <c r="X2438" i="119"/>
  <c r="Y2438" i="119"/>
  <c r="Z2438" i="119"/>
  <c r="W2438" i="119"/>
  <c r="V2438" i="119"/>
  <c r="U2438" i="119"/>
  <c r="T2438" i="119"/>
  <c r="Q2438" i="119"/>
  <c r="R2438" i="119"/>
  <c r="S2438" i="119"/>
  <c r="T2437" i="119"/>
  <c r="S2437" i="119"/>
  <c r="P2437" i="119"/>
  <c r="Q2437" i="119"/>
  <c r="R2437" i="119"/>
  <c r="V2437" i="119"/>
  <c r="W2437" i="119"/>
  <c r="X2437" i="119"/>
  <c r="Y2437" i="119"/>
  <c r="Z2437" i="119"/>
  <c r="U2437" i="119"/>
  <c r="Z2436" i="119"/>
  <c r="Y2436" i="119"/>
  <c r="X2436" i="119"/>
  <c r="W2436" i="119"/>
  <c r="V2436" i="119"/>
  <c r="U2436" i="119"/>
  <c r="T2436" i="119"/>
  <c r="Q2436" i="119"/>
  <c r="P2436" i="119"/>
  <c r="R2436" i="119"/>
  <c r="S2436" i="119"/>
  <c r="R2435" i="119"/>
  <c r="P2435" i="119"/>
  <c r="S2435" i="119"/>
  <c r="T2435" i="119"/>
  <c r="U2435" i="119"/>
  <c r="V2435" i="119"/>
  <c r="W2435" i="119"/>
  <c r="X2435" i="119"/>
  <c r="Y2435" i="119"/>
  <c r="Z2435" i="119"/>
  <c r="Q2435" i="119"/>
  <c r="Z2434" i="119"/>
  <c r="Y2434" i="119"/>
  <c r="X2434" i="119"/>
  <c r="W2434" i="119"/>
  <c r="V2434" i="119"/>
  <c r="U2434" i="119"/>
  <c r="T2434" i="119"/>
  <c r="S2434" i="119"/>
  <c r="R2434" i="119"/>
  <c r="Q2434" i="119"/>
  <c r="P2434" i="119"/>
  <c r="Q2433" i="119"/>
  <c r="X2433" i="119"/>
  <c r="W2433" i="119"/>
  <c r="V2433" i="119"/>
  <c r="U2433" i="119"/>
  <c r="T2433" i="119"/>
  <c r="Y2433" i="119"/>
  <c r="Z2433" i="119"/>
  <c r="S2433" i="119"/>
  <c r="R2433" i="119"/>
  <c r="P2433" i="119"/>
  <c r="Y2432" i="119"/>
  <c r="V2432" i="119"/>
  <c r="U2432" i="119"/>
  <c r="Z2432" i="119"/>
  <c r="T2432" i="119"/>
  <c r="P2432" i="119"/>
  <c r="X2432" i="119"/>
  <c r="W2432" i="119"/>
  <c r="S2432" i="119"/>
  <c r="R2432" i="119"/>
  <c r="Q2432" i="119"/>
  <c r="Q2431" i="119"/>
  <c r="R2431" i="119"/>
  <c r="T2431" i="119"/>
  <c r="U2431" i="119"/>
  <c r="V2431" i="119"/>
  <c r="P2431" i="119"/>
  <c r="W2431" i="119"/>
  <c r="X2431" i="119"/>
  <c r="Y2431" i="119"/>
  <c r="Z2431" i="119"/>
  <c r="S2431" i="119"/>
  <c r="S2430" i="119"/>
  <c r="R2430" i="119"/>
  <c r="Q2430" i="119"/>
  <c r="P2430" i="119"/>
  <c r="T2430" i="119"/>
  <c r="U2430" i="119"/>
  <c r="V2430" i="119"/>
  <c r="W2430" i="119"/>
  <c r="X2430" i="119"/>
  <c r="Y2430" i="119"/>
  <c r="Z2430" i="119"/>
  <c r="W2429" i="119"/>
  <c r="U2429" i="119"/>
  <c r="Z2429" i="119"/>
  <c r="Y2429" i="119"/>
  <c r="X2429" i="119"/>
  <c r="V2429" i="119"/>
  <c r="P2429" i="119"/>
  <c r="Q2429" i="119"/>
  <c r="R2429" i="119"/>
  <c r="S2429" i="119"/>
  <c r="T2429" i="119"/>
  <c r="P2428" i="119"/>
  <c r="T2428" i="119"/>
  <c r="S2428" i="119"/>
  <c r="R2428" i="119"/>
  <c r="Q2428" i="119"/>
  <c r="Z2428" i="119"/>
  <c r="Y2428" i="119"/>
  <c r="X2428" i="119"/>
  <c r="W2428" i="119"/>
  <c r="V2428" i="119"/>
  <c r="U2428" i="119"/>
  <c r="P2427" i="119"/>
  <c r="Z2427" i="119"/>
  <c r="Y2427" i="119"/>
  <c r="X2427" i="119"/>
  <c r="W2427" i="119"/>
  <c r="V2427" i="119"/>
  <c r="U2427" i="119"/>
  <c r="T2427" i="119"/>
  <c r="S2427" i="119"/>
  <c r="R2427" i="119"/>
  <c r="Q2427" i="119"/>
  <c r="U2426" i="119"/>
  <c r="S2426" i="119"/>
  <c r="X2426" i="119"/>
  <c r="W2426" i="119"/>
  <c r="V2426" i="119"/>
  <c r="T2426" i="119"/>
  <c r="Z2426" i="119"/>
  <c r="Y2426" i="119"/>
  <c r="P2426" i="119"/>
  <c r="Q2426" i="119"/>
  <c r="R2426" i="119"/>
  <c r="P2425" i="119"/>
  <c r="Q2425" i="119"/>
  <c r="R2425" i="119"/>
  <c r="S2425" i="119"/>
  <c r="T2425" i="119"/>
  <c r="U2425" i="119"/>
  <c r="V2425" i="119"/>
  <c r="W2425" i="119"/>
  <c r="X2425" i="119"/>
  <c r="Y2425" i="119"/>
  <c r="Z2425" i="119"/>
  <c r="Q2424" i="119"/>
  <c r="Z2424" i="119"/>
  <c r="Y2424" i="119"/>
  <c r="S2424" i="119"/>
  <c r="T2424" i="119"/>
  <c r="P2424" i="119"/>
  <c r="X2424" i="119"/>
  <c r="W2424" i="119"/>
  <c r="R2424" i="119"/>
  <c r="U2424" i="119"/>
  <c r="V2424" i="119"/>
  <c r="P2423" i="119"/>
  <c r="Z2423" i="119"/>
  <c r="Y2423" i="119"/>
  <c r="X2423" i="119"/>
  <c r="W2423" i="119"/>
  <c r="V2423" i="119"/>
  <c r="U2423" i="119"/>
  <c r="T2423" i="119"/>
  <c r="S2423" i="119"/>
  <c r="R2423" i="119"/>
  <c r="Q2423" i="119"/>
  <c r="Q2422" i="119"/>
  <c r="Z2422" i="119"/>
  <c r="Y2422" i="119"/>
  <c r="X2422" i="119"/>
  <c r="W2422" i="119"/>
  <c r="V2422" i="119"/>
  <c r="U2422" i="119"/>
  <c r="T2422" i="119"/>
  <c r="S2422" i="119"/>
  <c r="R2422" i="119"/>
  <c r="P2422" i="119"/>
  <c r="P2421" i="119"/>
  <c r="W2421" i="119"/>
  <c r="V2421" i="119"/>
  <c r="R2421" i="119"/>
  <c r="S2421" i="119"/>
  <c r="T2421" i="119"/>
  <c r="U2421" i="119"/>
  <c r="X2421" i="119"/>
  <c r="Y2421" i="119"/>
  <c r="Z2421" i="119"/>
  <c r="Q2421" i="119"/>
  <c r="R2420" i="119"/>
  <c r="Q2420" i="119"/>
  <c r="S2420" i="119"/>
  <c r="P2420" i="119"/>
  <c r="T2420" i="119"/>
  <c r="U2420" i="119"/>
  <c r="V2420" i="119"/>
  <c r="W2420" i="119"/>
  <c r="X2420" i="119"/>
  <c r="Y2420" i="119"/>
  <c r="Z2420" i="119"/>
  <c r="X2419" i="119"/>
  <c r="W2419" i="119"/>
  <c r="V2419" i="119"/>
  <c r="U2419" i="119"/>
  <c r="S2419" i="119"/>
  <c r="R2419" i="119"/>
  <c r="Q2419" i="119"/>
  <c r="P2419" i="119"/>
  <c r="Z2419" i="119"/>
  <c r="Y2419" i="119"/>
  <c r="T2419" i="119"/>
  <c r="T2418" i="119"/>
  <c r="P2418" i="119"/>
  <c r="W2418" i="119"/>
  <c r="V2418" i="119"/>
  <c r="U2418" i="119"/>
  <c r="S2418" i="119"/>
  <c r="Z2418" i="119"/>
  <c r="X2418" i="119"/>
  <c r="R2418" i="119"/>
  <c r="Y2418" i="119"/>
  <c r="Q2418" i="119"/>
  <c r="Q2417" i="119"/>
  <c r="P2417" i="119"/>
  <c r="R2417" i="119"/>
  <c r="S2417" i="119"/>
  <c r="T2417" i="119"/>
  <c r="U2417" i="119"/>
  <c r="Z2417" i="119"/>
  <c r="Y2417" i="119"/>
  <c r="X2417" i="119"/>
  <c r="W2417" i="119"/>
  <c r="V2417" i="119"/>
  <c r="S2416" i="119"/>
  <c r="T2416" i="119"/>
  <c r="U2416" i="119"/>
  <c r="V2416" i="119"/>
  <c r="W2416" i="119"/>
  <c r="X2416" i="119"/>
  <c r="Y2416" i="119"/>
  <c r="Z2416" i="119"/>
  <c r="R2416" i="119"/>
  <c r="Q2416" i="119"/>
  <c r="P2416" i="119"/>
  <c r="S2415" i="119"/>
  <c r="R2415" i="119"/>
  <c r="Q2415" i="119"/>
  <c r="P2415" i="119"/>
  <c r="Z2415" i="119"/>
  <c r="Y2415" i="119"/>
  <c r="X2415" i="119"/>
  <c r="W2415" i="119"/>
  <c r="V2415" i="119"/>
  <c r="U2415" i="119"/>
  <c r="T2415" i="119"/>
  <c r="Q2414" i="119"/>
  <c r="T2414" i="119"/>
  <c r="R2414" i="119"/>
  <c r="P2414" i="119"/>
  <c r="Z2414" i="119"/>
  <c r="Y2414" i="119"/>
  <c r="X2414" i="119"/>
  <c r="W2414" i="119"/>
  <c r="V2414" i="119"/>
  <c r="U2414" i="119"/>
  <c r="S2414" i="119"/>
  <c r="T2413" i="119"/>
  <c r="U2413" i="119"/>
  <c r="S2413" i="119"/>
  <c r="R2413" i="119"/>
  <c r="Q2413" i="119"/>
  <c r="P2413" i="119"/>
  <c r="V2413" i="119"/>
  <c r="W2413" i="119"/>
  <c r="X2413" i="119"/>
  <c r="Y2413" i="119"/>
  <c r="Z2413" i="119"/>
  <c r="X2412" i="119"/>
  <c r="V2412" i="119"/>
  <c r="U2412" i="119"/>
  <c r="T2412" i="119"/>
  <c r="W2412" i="119"/>
  <c r="Y2412" i="119"/>
  <c r="Z2412" i="119"/>
  <c r="S2412" i="119"/>
  <c r="R2412" i="119"/>
  <c r="Q2412" i="119"/>
  <c r="P2412" i="119"/>
  <c r="W2411" i="119"/>
  <c r="X2411" i="119"/>
  <c r="Y2411" i="119"/>
  <c r="Z2411" i="119"/>
  <c r="R2411" i="119"/>
  <c r="V2411" i="119"/>
  <c r="U2411" i="119"/>
  <c r="Q2411" i="119"/>
  <c r="T2411" i="119"/>
  <c r="S2411" i="119"/>
  <c r="P2411" i="119"/>
  <c r="Z2410" i="119"/>
  <c r="Y2410" i="119"/>
  <c r="X2410" i="119"/>
  <c r="W2410" i="119"/>
  <c r="V2410" i="119"/>
  <c r="U2410" i="119"/>
  <c r="T2410" i="119"/>
  <c r="S2410" i="119"/>
  <c r="R2410" i="119"/>
  <c r="Q2410" i="119"/>
  <c r="P2410" i="119"/>
  <c r="Y2409" i="119"/>
  <c r="X2409" i="119"/>
  <c r="W2409" i="119"/>
  <c r="V2409" i="119"/>
  <c r="U2409" i="119"/>
  <c r="T2409" i="119"/>
  <c r="S2409" i="119"/>
  <c r="R2409" i="119"/>
  <c r="Q2409" i="119"/>
  <c r="P2409" i="119"/>
  <c r="Z2409" i="119"/>
  <c r="S2408" i="119"/>
  <c r="U2408" i="119"/>
  <c r="Q2408" i="119"/>
  <c r="P2408" i="119"/>
  <c r="X2408" i="119"/>
  <c r="W2408" i="119"/>
  <c r="V2408" i="119"/>
  <c r="Z2408" i="119"/>
  <c r="T2408" i="119"/>
  <c r="R2408" i="119"/>
  <c r="Y2408" i="119"/>
  <c r="P2407" i="119"/>
  <c r="Q2407" i="119"/>
  <c r="S2407" i="119"/>
  <c r="T2407" i="119"/>
  <c r="U2407" i="119"/>
  <c r="V2407" i="119"/>
  <c r="W2407" i="119"/>
  <c r="X2407" i="119"/>
  <c r="Y2407" i="119"/>
  <c r="Z2407" i="119"/>
  <c r="R2407" i="119"/>
  <c r="Z2406" i="119"/>
  <c r="Q2406" i="119"/>
  <c r="R2406" i="119"/>
  <c r="S2406" i="119"/>
  <c r="Y2406" i="119"/>
  <c r="X2406" i="119"/>
  <c r="W2406" i="119"/>
  <c r="V2406" i="119"/>
  <c r="U2406" i="119"/>
  <c r="T2406" i="119"/>
  <c r="P2406" i="119"/>
  <c r="R2405" i="119"/>
  <c r="P2405" i="119"/>
  <c r="Q2405" i="119"/>
  <c r="Z2405" i="119"/>
  <c r="Y2405" i="119"/>
  <c r="X2405" i="119"/>
  <c r="W2405" i="119"/>
  <c r="V2405" i="119"/>
  <c r="U2405" i="119"/>
  <c r="T2405" i="119"/>
  <c r="S2405" i="119"/>
  <c r="P2404" i="119"/>
  <c r="Z2404" i="119"/>
  <c r="Y2404" i="119"/>
  <c r="X2404" i="119"/>
  <c r="W2404" i="119"/>
  <c r="V2404" i="119"/>
  <c r="U2404" i="119"/>
  <c r="T2404" i="119"/>
  <c r="S2404" i="119"/>
  <c r="R2404" i="119"/>
  <c r="Q2404" i="119"/>
  <c r="S2403" i="119"/>
  <c r="P2403" i="119"/>
  <c r="Q2403" i="119"/>
  <c r="R2403" i="119"/>
  <c r="T2403" i="119"/>
  <c r="U2403" i="119"/>
  <c r="V2403" i="119"/>
  <c r="W2403" i="119"/>
  <c r="X2403" i="119"/>
  <c r="Y2403" i="119"/>
  <c r="Z2403" i="119"/>
  <c r="X2402" i="119"/>
  <c r="S2402" i="119"/>
  <c r="Y2402" i="119"/>
  <c r="W2402" i="119"/>
  <c r="V2402" i="119"/>
  <c r="U2402" i="119"/>
  <c r="T2402" i="119"/>
  <c r="Z2402" i="119"/>
  <c r="P2402" i="119"/>
  <c r="Q2402" i="119"/>
  <c r="R2402" i="119"/>
  <c r="Y2401" i="119"/>
  <c r="X2401" i="119"/>
  <c r="W2401" i="119"/>
  <c r="V2401" i="119"/>
  <c r="U2401" i="119"/>
  <c r="T2401" i="119"/>
  <c r="S2401" i="119"/>
  <c r="R2401" i="119"/>
  <c r="Q2401" i="119"/>
  <c r="P2401" i="119"/>
  <c r="Z2401" i="119"/>
  <c r="S2400" i="119"/>
  <c r="Z2400" i="119"/>
  <c r="P2400" i="119"/>
  <c r="Q2400" i="119"/>
  <c r="R2400" i="119"/>
  <c r="T2400" i="119"/>
  <c r="U2400" i="119"/>
  <c r="V2400" i="119"/>
  <c r="W2400" i="119"/>
  <c r="X2400" i="119"/>
  <c r="Y2400" i="119"/>
  <c r="Y2399" i="119"/>
  <c r="S2399" i="119"/>
  <c r="T2399" i="119"/>
  <c r="U2399" i="119"/>
  <c r="V2399" i="119"/>
  <c r="W2399" i="119"/>
  <c r="X2399" i="119"/>
  <c r="R2399" i="119"/>
  <c r="Q2399" i="119"/>
  <c r="P2399" i="119"/>
  <c r="Z2399" i="119"/>
  <c r="R2398" i="119"/>
  <c r="S2398" i="119"/>
  <c r="T2398" i="119"/>
  <c r="Q2398" i="119"/>
  <c r="P2398" i="119"/>
  <c r="V2398" i="119"/>
  <c r="W2398" i="119"/>
  <c r="U2398" i="119"/>
  <c r="X2398" i="119"/>
  <c r="Y2398" i="119"/>
  <c r="Z2398" i="119"/>
  <c r="Y2397" i="119"/>
  <c r="R2397" i="119"/>
  <c r="X2397" i="119"/>
  <c r="W2397" i="119"/>
  <c r="V2397" i="119"/>
  <c r="U2397" i="119"/>
  <c r="T2397" i="119"/>
  <c r="S2397" i="119"/>
  <c r="P2397" i="119"/>
  <c r="Q2397" i="119"/>
  <c r="Z2397" i="119"/>
  <c r="Z2396" i="119"/>
  <c r="Y2396" i="119"/>
  <c r="X2396" i="119"/>
  <c r="W2396" i="119"/>
  <c r="V2396" i="119"/>
  <c r="U2396" i="119"/>
  <c r="T2396" i="119"/>
  <c r="S2396" i="119"/>
  <c r="R2396" i="119"/>
  <c r="Q2396" i="119"/>
  <c r="P2396" i="119"/>
  <c r="R2395" i="119"/>
  <c r="P2395" i="119"/>
  <c r="Q2395" i="119"/>
  <c r="Z2395" i="119"/>
  <c r="Y2395" i="119"/>
  <c r="X2395" i="119"/>
  <c r="W2395" i="119"/>
  <c r="V2395" i="119"/>
  <c r="U2395" i="119"/>
  <c r="T2395" i="119"/>
  <c r="S2395" i="119"/>
  <c r="Z2394" i="119"/>
  <c r="X2394" i="119"/>
  <c r="Y2394" i="119"/>
  <c r="S2394" i="119"/>
  <c r="R2394" i="119"/>
  <c r="Q2394" i="119"/>
  <c r="P2394" i="119"/>
  <c r="W2394" i="119"/>
  <c r="V2394" i="119"/>
  <c r="U2394" i="119"/>
  <c r="T2394" i="119"/>
  <c r="R2393" i="119"/>
  <c r="P2393" i="119"/>
  <c r="Z2393" i="119"/>
  <c r="Y2393" i="119"/>
  <c r="X2393" i="119"/>
  <c r="W2393" i="119"/>
  <c r="V2393" i="119"/>
  <c r="U2393" i="119"/>
  <c r="T2393" i="119"/>
  <c r="S2393" i="119"/>
  <c r="Q2393" i="119"/>
  <c r="Q2113" i="119"/>
  <c r="P2113" i="119"/>
  <c r="Z2113" i="119"/>
  <c r="Y2113" i="119"/>
  <c r="X2113" i="119"/>
  <c r="W2113" i="119"/>
  <c r="V2113" i="119"/>
  <c r="U2113" i="119"/>
  <c r="T2113" i="119"/>
  <c r="S2113" i="119"/>
  <c r="R2113" i="119"/>
  <c r="Q2112" i="119"/>
  <c r="P2112" i="119"/>
  <c r="Z2112" i="119"/>
  <c r="Y2112" i="119"/>
  <c r="X2112" i="119"/>
  <c r="W2112" i="119"/>
  <c r="V2112" i="119"/>
  <c r="U2112" i="119"/>
  <c r="T2112" i="119"/>
  <c r="S2112" i="119"/>
  <c r="R2112" i="119"/>
  <c r="Q2111" i="119"/>
  <c r="P2111" i="119"/>
  <c r="Z2111" i="119"/>
  <c r="Y2111" i="119"/>
  <c r="X2111" i="119"/>
  <c r="W2111" i="119"/>
  <c r="V2111" i="119"/>
  <c r="U2111" i="119"/>
  <c r="T2111" i="119"/>
  <c r="S2111" i="119"/>
  <c r="R2111" i="119"/>
  <c r="Q2110" i="119"/>
  <c r="Z2110" i="119"/>
  <c r="Y2110" i="119"/>
  <c r="X2110" i="119"/>
  <c r="W2110" i="119"/>
  <c r="V2110" i="119"/>
  <c r="U2110" i="119"/>
  <c r="T2110" i="119"/>
  <c r="S2110" i="119"/>
  <c r="R2110" i="119"/>
  <c r="P2110" i="119"/>
  <c r="Q2109" i="119"/>
  <c r="P2109" i="119"/>
  <c r="Z2109" i="119"/>
  <c r="Y2109" i="119"/>
  <c r="X2109" i="119"/>
  <c r="W2109" i="119"/>
  <c r="V2109" i="119"/>
  <c r="U2109" i="119"/>
  <c r="T2109" i="119"/>
  <c r="S2109" i="119"/>
  <c r="R2109" i="119"/>
  <c r="Q2108" i="119"/>
  <c r="P2108" i="119"/>
  <c r="Z2108" i="119"/>
  <c r="Y2108" i="119"/>
  <c r="X2108" i="119"/>
  <c r="W2108" i="119"/>
  <c r="V2108" i="119"/>
  <c r="U2108" i="119"/>
  <c r="T2108" i="119"/>
  <c r="S2108" i="119"/>
  <c r="R2108" i="119"/>
  <c r="Q2107" i="119"/>
  <c r="P2107" i="119"/>
  <c r="Z2107" i="119"/>
  <c r="Y2107" i="119"/>
  <c r="X2107" i="119"/>
  <c r="W2107" i="119"/>
  <c r="V2107" i="119"/>
  <c r="U2107" i="119"/>
  <c r="T2107" i="119"/>
  <c r="S2107" i="119"/>
  <c r="R2107" i="119"/>
  <c r="Q2106" i="119"/>
  <c r="P2106" i="119"/>
  <c r="Z2106" i="119"/>
  <c r="Y2106" i="119"/>
  <c r="X2106" i="119"/>
  <c r="W2106" i="119"/>
  <c r="V2106" i="119"/>
  <c r="U2106" i="119"/>
  <c r="T2106" i="119"/>
  <c r="S2106" i="119"/>
  <c r="R2106" i="119"/>
  <c r="U2105" i="119"/>
  <c r="W2105" i="119"/>
  <c r="Z2105" i="119"/>
  <c r="Y2105" i="119"/>
  <c r="X2105" i="119"/>
  <c r="V2105" i="119"/>
  <c r="Q2105" i="119"/>
  <c r="P2105" i="119"/>
  <c r="T2105" i="119"/>
  <c r="S2105" i="119"/>
  <c r="R2105" i="119"/>
  <c r="Z2104" i="119"/>
  <c r="Y2104" i="119"/>
  <c r="X2104" i="119"/>
  <c r="W2104" i="119"/>
  <c r="V2104" i="119"/>
  <c r="U2104" i="119"/>
  <c r="T2104" i="119"/>
  <c r="S2104" i="119"/>
  <c r="R2104" i="119"/>
  <c r="Q2104" i="119"/>
  <c r="P2104" i="119"/>
  <c r="Z2103" i="119"/>
  <c r="Y2103" i="119"/>
  <c r="X2103" i="119"/>
  <c r="W2103" i="119"/>
  <c r="V2103" i="119"/>
  <c r="U2103" i="119"/>
  <c r="T2103" i="119"/>
  <c r="S2103" i="119"/>
  <c r="R2103" i="119"/>
  <c r="Q2103" i="119"/>
  <c r="P2103" i="119"/>
  <c r="Z2102" i="119"/>
  <c r="Y2102" i="119"/>
  <c r="X2102" i="119"/>
  <c r="W2102" i="119"/>
  <c r="V2102" i="119"/>
  <c r="U2102" i="119"/>
  <c r="T2102" i="119"/>
  <c r="S2102" i="119"/>
  <c r="R2102" i="119"/>
  <c r="Q2102" i="119"/>
  <c r="P2102" i="119"/>
  <c r="Z2101" i="119"/>
  <c r="Y2101" i="119"/>
  <c r="X2101" i="119"/>
  <c r="W2101" i="119"/>
  <c r="V2101" i="119"/>
  <c r="U2101" i="119"/>
  <c r="T2101" i="119"/>
  <c r="S2101" i="119"/>
  <c r="R2101" i="119"/>
  <c r="Q2101" i="119"/>
  <c r="P2101" i="119"/>
  <c r="W2100" i="119"/>
  <c r="R2100" i="119"/>
  <c r="S2100" i="119"/>
  <c r="T2100" i="119"/>
  <c r="U2100" i="119"/>
  <c r="V2100" i="119"/>
  <c r="Q2100" i="119"/>
  <c r="X2100" i="119"/>
  <c r="Y2100" i="119"/>
  <c r="Z2100" i="119"/>
  <c r="P2100" i="119"/>
  <c r="Z2099" i="119"/>
  <c r="Y2099" i="119"/>
  <c r="X2099" i="119"/>
  <c r="W2099" i="119"/>
  <c r="V2099" i="119"/>
  <c r="U2099" i="119"/>
  <c r="T2099" i="119"/>
  <c r="S2099" i="119"/>
  <c r="R2099" i="119"/>
  <c r="Q2099" i="119"/>
  <c r="P2099" i="119"/>
  <c r="T2098" i="119"/>
  <c r="Y2098" i="119"/>
  <c r="X2098" i="119"/>
  <c r="W2098" i="119"/>
  <c r="V2098" i="119"/>
  <c r="U2098" i="119"/>
  <c r="Z2098" i="119"/>
  <c r="S2098" i="119"/>
  <c r="R2098" i="119"/>
  <c r="Q2098" i="119"/>
  <c r="P2098" i="119"/>
  <c r="T2097" i="119"/>
  <c r="Y2097" i="119"/>
  <c r="X2097" i="119"/>
  <c r="W2097" i="119"/>
  <c r="V2097" i="119"/>
  <c r="U2097" i="119"/>
  <c r="Z2097" i="119"/>
  <c r="S2097" i="119"/>
  <c r="R2097" i="119"/>
  <c r="Q2097" i="119"/>
  <c r="P2097" i="119"/>
  <c r="Z2096" i="119"/>
  <c r="Y2096" i="119"/>
  <c r="X2096" i="119"/>
  <c r="W2096" i="119"/>
  <c r="V2096" i="119"/>
  <c r="U2096" i="119"/>
  <c r="T2096" i="119"/>
  <c r="S2096" i="119"/>
  <c r="Q2096" i="119"/>
  <c r="P2096" i="119"/>
  <c r="R2096" i="119"/>
  <c r="Z2095" i="119"/>
  <c r="Y2095" i="119"/>
  <c r="X2095" i="119"/>
  <c r="W2095" i="119"/>
  <c r="V2095" i="119"/>
  <c r="U2095" i="119"/>
  <c r="T2095" i="119"/>
  <c r="S2095" i="119"/>
  <c r="R2095" i="119"/>
  <c r="Q2095" i="119"/>
  <c r="P2095" i="119"/>
  <c r="Z2094" i="119"/>
  <c r="Y2094" i="119"/>
  <c r="X2094" i="119"/>
  <c r="W2094" i="119"/>
  <c r="V2094" i="119"/>
  <c r="U2094" i="119"/>
  <c r="T2094" i="119"/>
  <c r="S2094" i="119"/>
  <c r="R2094" i="119"/>
  <c r="Q2094" i="119"/>
  <c r="P2094" i="119"/>
  <c r="Y2093" i="119"/>
  <c r="Z2093" i="119"/>
  <c r="X2093" i="119"/>
  <c r="W2093" i="119"/>
  <c r="V2093" i="119"/>
  <c r="U2093" i="119"/>
  <c r="T2093" i="119"/>
  <c r="S2093" i="119"/>
  <c r="R2093" i="119"/>
  <c r="Q2093" i="119"/>
  <c r="P2093" i="119"/>
  <c r="Z2092" i="119"/>
  <c r="Y2092" i="119"/>
  <c r="X2092" i="119"/>
  <c r="W2092" i="119"/>
  <c r="V2092" i="119"/>
  <c r="U2092" i="119"/>
  <c r="T2092" i="119"/>
  <c r="S2092" i="119"/>
  <c r="R2092" i="119"/>
  <c r="Q2092" i="119"/>
  <c r="P2092" i="119"/>
  <c r="Z2091" i="119"/>
  <c r="Y2091" i="119"/>
  <c r="X2091" i="119"/>
  <c r="W2091" i="119"/>
  <c r="V2091" i="119"/>
  <c r="U2091" i="119"/>
  <c r="T2091" i="119"/>
  <c r="S2091" i="119"/>
  <c r="R2091" i="119"/>
  <c r="Q2091" i="119"/>
  <c r="P2091" i="119"/>
  <c r="Z2090" i="119"/>
  <c r="P2090" i="119"/>
  <c r="Q2090" i="119"/>
  <c r="R2090" i="119"/>
  <c r="S2090" i="119"/>
  <c r="T2090" i="119"/>
  <c r="U2090" i="119"/>
  <c r="V2090" i="119"/>
  <c r="W2090" i="119"/>
  <c r="X2090" i="119"/>
  <c r="Y2090" i="119"/>
  <c r="P2089" i="119"/>
  <c r="Q2089" i="119"/>
  <c r="R2089" i="119"/>
  <c r="S2089" i="119"/>
  <c r="T2089" i="119"/>
  <c r="U2089" i="119"/>
  <c r="V2089" i="119"/>
  <c r="W2089" i="119"/>
  <c r="X2089" i="119"/>
  <c r="Y2089" i="119"/>
  <c r="Z2089" i="119"/>
  <c r="Z2088" i="119"/>
  <c r="Y2088" i="119"/>
  <c r="X2088" i="119"/>
  <c r="W2088" i="119"/>
  <c r="V2088" i="119"/>
  <c r="U2088" i="119"/>
  <c r="T2088" i="119"/>
  <c r="S2088" i="119"/>
  <c r="R2088" i="119"/>
  <c r="Q2088" i="119"/>
  <c r="P2088" i="119"/>
  <c r="T2087" i="119"/>
  <c r="Y2087" i="119"/>
  <c r="X2087" i="119"/>
  <c r="W2087" i="119"/>
  <c r="V2087" i="119"/>
  <c r="U2087" i="119"/>
  <c r="Z2087" i="119"/>
  <c r="S2087" i="119"/>
  <c r="R2087" i="119"/>
  <c r="Q2087" i="119"/>
  <c r="P2087" i="119"/>
  <c r="Z2086" i="119"/>
  <c r="Y2086" i="119"/>
  <c r="X2086" i="119"/>
  <c r="W2086" i="119"/>
  <c r="V2086" i="119"/>
  <c r="U2086" i="119"/>
  <c r="T2086" i="119"/>
  <c r="S2086" i="119"/>
  <c r="R2086" i="119"/>
  <c r="Q2086" i="119"/>
  <c r="P2086" i="119"/>
  <c r="X2085" i="119"/>
  <c r="Q2085" i="119"/>
  <c r="Z2085" i="119"/>
  <c r="P2085" i="119"/>
  <c r="Y2085" i="119"/>
  <c r="W2085" i="119"/>
  <c r="V2085" i="119"/>
  <c r="U2085" i="119"/>
  <c r="T2085" i="119"/>
  <c r="S2085" i="119"/>
  <c r="R2085" i="119"/>
  <c r="W2084" i="119"/>
  <c r="Y2084" i="119"/>
  <c r="X2084" i="119"/>
  <c r="S2084" i="119"/>
  <c r="U2084" i="119"/>
  <c r="R2084" i="119"/>
  <c r="Q2084" i="119"/>
  <c r="P2084" i="119"/>
  <c r="T2084" i="119"/>
  <c r="V2084" i="119"/>
  <c r="Z2084" i="119"/>
  <c r="X2083" i="119"/>
  <c r="V2083" i="119"/>
  <c r="U2083" i="119"/>
  <c r="T2083" i="119"/>
  <c r="S2083" i="119"/>
  <c r="R2083" i="119"/>
  <c r="Q2083" i="119"/>
  <c r="P2083" i="119"/>
  <c r="Y2083" i="119"/>
  <c r="W2083" i="119"/>
  <c r="Z2083" i="119"/>
  <c r="Z2082" i="119"/>
  <c r="Y2082" i="119"/>
  <c r="X2082" i="119"/>
  <c r="W2082" i="119"/>
  <c r="V2082" i="119"/>
  <c r="U2082" i="119"/>
  <c r="T2082" i="119"/>
  <c r="S2082" i="119"/>
  <c r="R2082" i="119"/>
  <c r="Q2082" i="119"/>
  <c r="P2082" i="119"/>
  <c r="Z2081" i="119"/>
  <c r="Y2081" i="119"/>
  <c r="X2081" i="119"/>
  <c r="W2081" i="119"/>
  <c r="V2081" i="119"/>
  <c r="U2081" i="119"/>
  <c r="T2081" i="119"/>
  <c r="S2081" i="119"/>
  <c r="R2081" i="119"/>
  <c r="Q2081" i="119"/>
  <c r="P2081" i="119"/>
  <c r="Z2080" i="119"/>
  <c r="Y2080" i="119"/>
  <c r="X2080" i="119"/>
  <c r="V2080" i="119"/>
  <c r="U2080" i="119"/>
  <c r="T2080" i="119"/>
  <c r="S2080" i="119"/>
  <c r="R2080" i="119"/>
  <c r="Q2080" i="119"/>
  <c r="P2080" i="119"/>
  <c r="W2080" i="119"/>
  <c r="Z2079" i="119"/>
  <c r="Y2079" i="119"/>
  <c r="X2079" i="119"/>
  <c r="W2079" i="119"/>
  <c r="V2079" i="119"/>
  <c r="U2079" i="119"/>
  <c r="T2079" i="119"/>
  <c r="S2079" i="119"/>
  <c r="R2079" i="119"/>
  <c r="Q2079" i="119"/>
  <c r="P2079" i="119"/>
  <c r="Z2078" i="119"/>
  <c r="Y2078" i="119"/>
  <c r="X2078" i="119"/>
  <c r="W2078" i="119"/>
  <c r="V2078" i="119"/>
  <c r="U2078" i="119"/>
  <c r="T2078" i="119"/>
  <c r="S2078" i="119"/>
  <c r="R2078" i="119"/>
  <c r="Q2078" i="119"/>
  <c r="P2078" i="119"/>
  <c r="R2077" i="119"/>
  <c r="Y2077" i="119"/>
  <c r="U2077" i="119"/>
  <c r="T2077" i="119"/>
  <c r="S2077" i="119"/>
  <c r="Z2077" i="119"/>
  <c r="Q2077" i="119"/>
  <c r="P2077" i="119"/>
  <c r="X2077" i="119"/>
  <c r="V2077" i="119"/>
  <c r="W2077" i="119"/>
  <c r="X2076" i="119"/>
  <c r="V2076" i="119"/>
  <c r="U2076" i="119"/>
  <c r="T2076" i="119"/>
  <c r="S2076" i="119"/>
  <c r="R2076" i="119"/>
  <c r="Q2076" i="119"/>
  <c r="P2076" i="119"/>
  <c r="Z2076" i="119"/>
  <c r="Y2076" i="119"/>
  <c r="W2076" i="119"/>
  <c r="Z2075" i="119"/>
  <c r="Y2075" i="119"/>
  <c r="X2075" i="119"/>
  <c r="W2075" i="119"/>
  <c r="V2075" i="119"/>
  <c r="U2075" i="119"/>
  <c r="T2075" i="119"/>
  <c r="S2075" i="119"/>
  <c r="R2075" i="119"/>
  <c r="Q2075" i="119"/>
  <c r="P2075" i="119"/>
  <c r="Q2074" i="119"/>
  <c r="X2074" i="119"/>
  <c r="U2074" i="119"/>
  <c r="T2074" i="119"/>
  <c r="S2074" i="119"/>
  <c r="R2074" i="119"/>
  <c r="W2074" i="119"/>
  <c r="P2074" i="119"/>
  <c r="Z2074" i="119"/>
  <c r="Y2074" i="119"/>
  <c r="V2074" i="119"/>
  <c r="W2073" i="119"/>
  <c r="X2073" i="119"/>
  <c r="U2073" i="119"/>
  <c r="T2073" i="119"/>
  <c r="S2073" i="119"/>
  <c r="R2073" i="119"/>
  <c r="Q2073" i="119"/>
  <c r="P2073" i="119"/>
  <c r="Z2073" i="119"/>
  <c r="Y2073" i="119"/>
  <c r="V2073" i="119"/>
  <c r="Q2072" i="119"/>
  <c r="V2072" i="119"/>
  <c r="U2072" i="119"/>
  <c r="T2072" i="119"/>
  <c r="S2072" i="119"/>
  <c r="R2072" i="119"/>
  <c r="X2072" i="119"/>
  <c r="P2072" i="119"/>
  <c r="Y2072" i="119"/>
  <c r="Z2072" i="119"/>
  <c r="W2072" i="119"/>
  <c r="Z2071" i="119"/>
  <c r="Y2071" i="119"/>
  <c r="X2071" i="119"/>
  <c r="W2071" i="119"/>
  <c r="V2071" i="119"/>
  <c r="U2071" i="119"/>
  <c r="T2071" i="119"/>
  <c r="S2071" i="119"/>
  <c r="R2071" i="119"/>
  <c r="Q2071" i="119"/>
  <c r="P2071" i="119"/>
  <c r="Q2070" i="119"/>
  <c r="X2070" i="119"/>
  <c r="U2070" i="119"/>
  <c r="T2070" i="119"/>
  <c r="S2070" i="119"/>
  <c r="R2070" i="119"/>
  <c r="Z2070" i="119"/>
  <c r="P2070" i="119"/>
  <c r="V2070" i="119"/>
  <c r="Y2070" i="119"/>
  <c r="W2070" i="119"/>
  <c r="Y2069" i="119"/>
  <c r="V2069" i="119"/>
  <c r="U2069" i="119"/>
  <c r="T2069" i="119"/>
  <c r="S2069" i="119"/>
  <c r="R2069" i="119"/>
  <c r="Q2069" i="119"/>
  <c r="P2069" i="119"/>
  <c r="X2069" i="119"/>
  <c r="W2069" i="119"/>
  <c r="Z2069" i="119"/>
  <c r="Z2068" i="119"/>
  <c r="Y2068" i="119"/>
  <c r="X2068" i="119"/>
  <c r="W2068" i="119"/>
  <c r="V2068" i="119"/>
  <c r="U2068" i="119"/>
  <c r="T2068" i="119"/>
  <c r="S2068" i="119"/>
  <c r="R2068" i="119"/>
  <c r="Q2068" i="119"/>
  <c r="P2068" i="119"/>
  <c r="Z2067" i="119"/>
  <c r="Y2067" i="119"/>
  <c r="X2067" i="119"/>
  <c r="W2067" i="119"/>
  <c r="V2067" i="119"/>
  <c r="U2067" i="119"/>
  <c r="T2067" i="119"/>
  <c r="S2067" i="119"/>
  <c r="R2067" i="119"/>
  <c r="Q2067" i="119"/>
  <c r="P2067" i="119"/>
  <c r="Z2066" i="119"/>
  <c r="Y2066" i="119"/>
  <c r="X2066" i="119"/>
  <c r="V2066" i="119"/>
  <c r="U2066" i="119"/>
  <c r="T2066" i="119"/>
  <c r="S2066" i="119"/>
  <c r="R2066" i="119"/>
  <c r="Q2066" i="119"/>
  <c r="P2066" i="119"/>
  <c r="W2066" i="119"/>
  <c r="Z2065" i="119"/>
  <c r="Y2065" i="119"/>
  <c r="X2065" i="119"/>
  <c r="W2065" i="119"/>
  <c r="V2065" i="119"/>
  <c r="U2065" i="119"/>
  <c r="T2065" i="119"/>
  <c r="S2065" i="119"/>
  <c r="R2065" i="119"/>
  <c r="Q2065" i="119"/>
  <c r="P2065" i="119"/>
  <c r="Z2064" i="119"/>
  <c r="Y2064" i="119"/>
  <c r="X2064" i="119"/>
  <c r="W2064" i="119"/>
  <c r="V2064" i="119"/>
  <c r="U2064" i="119"/>
  <c r="T2064" i="119"/>
  <c r="S2064" i="119"/>
  <c r="R2064" i="119"/>
  <c r="Q2064" i="119"/>
  <c r="P2064" i="119"/>
  <c r="Q2063" i="119"/>
  <c r="Z2063" i="119"/>
  <c r="U2063" i="119"/>
  <c r="T2063" i="119"/>
  <c r="S2063" i="119"/>
  <c r="W2063" i="119"/>
  <c r="X2063" i="119"/>
  <c r="Y2063" i="119"/>
  <c r="V2063" i="119"/>
  <c r="P2063" i="119"/>
  <c r="R2063" i="119"/>
  <c r="W2062" i="119"/>
  <c r="Z2062" i="119"/>
  <c r="U2062" i="119"/>
  <c r="T2062" i="119"/>
  <c r="S2062" i="119"/>
  <c r="R2062" i="119"/>
  <c r="Q2062" i="119"/>
  <c r="P2062" i="119"/>
  <c r="V2062" i="119"/>
  <c r="X2062" i="119"/>
  <c r="Y2062" i="119"/>
  <c r="W2061" i="119"/>
  <c r="V2061" i="119"/>
  <c r="U2061" i="119"/>
  <c r="T2061" i="119"/>
  <c r="S2061" i="119"/>
  <c r="R2061" i="119"/>
  <c r="X2061" i="119"/>
  <c r="P2061" i="119"/>
  <c r="Y2061" i="119"/>
  <c r="Z2061" i="119"/>
  <c r="Q2061" i="119"/>
  <c r="Z2060" i="119"/>
  <c r="Y2060" i="119"/>
  <c r="X2060" i="119"/>
  <c r="W2060" i="119"/>
  <c r="V2060" i="119"/>
  <c r="U2060" i="119"/>
  <c r="T2060" i="119"/>
  <c r="S2060" i="119"/>
  <c r="R2060" i="119"/>
  <c r="Q2060" i="119"/>
  <c r="P2060" i="119"/>
  <c r="Q2059" i="119"/>
  <c r="V2059" i="119"/>
  <c r="U2059" i="119"/>
  <c r="T2059" i="119"/>
  <c r="S2059" i="119"/>
  <c r="R2059" i="119"/>
  <c r="X2059" i="119"/>
  <c r="P2059" i="119"/>
  <c r="Z2059" i="119"/>
  <c r="Y2059" i="119"/>
  <c r="W2059" i="119"/>
  <c r="X2058" i="119"/>
  <c r="V2058" i="119"/>
  <c r="U2058" i="119"/>
  <c r="T2058" i="119"/>
  <c r="S2058" i="119"/>
  <c r="R2058" i="119"/>
  <c r="Q2058" i="119"/>
  <c r="P2058" i="119"/>
  <c r="Z2058" i="119"/>
  <c r="Y2058" i="119"/>
  <c r="W2058" i="119"/>
  <c r="R2057" i="119"/>
  <c r="V2057" i="119"/>
  <c r="U2057" i="119"/>
  <c r="T2057" i="119"/>
  <c r="S2057" i="119"/>
  <c r="X2057" i="119"/>
  <c r="Q2057" i="119"/>
  <c r="P2057" i="119"/>
  <c r="Y2057" i="119"/>
  <c r="Z2057" i="119"/>
  <c r="W2057" i="119"/>
  <c r="Z2056" i="119"/>
  <c r="Y2056" i="119"/>
  <c r="X2056" i="119"/>
  <c r="W2056" i="119"/>
  <c r="V2056" i="119"/>
  <c r="U2056" i="119"/>
  <c r="T2056" i="119"/>
  <c r="S2056" i="119"/>
  <c r="R2056" i="119"/>
  <c r="Q2056" i="119"/>
  <c r="P2056" i="119"/>
  <c r="X2055" i="119"/>
  <c r="R2055" i="119"/>
  <c r="P2055" i="119"/>
  <c r="Z2055" i="119"/>
  <c r="Q2055" i="119"/>
  <c r="Y2055" i="119"/>
  <c r="W2055" i="119"/>
  <c r="V2055" i="119"/>
  <c r="U2055" i="119"/>
  <c r="T2055" i="119"/>
  <c r="S2055" i="119"/>
  <c r="Z2054" i="119"/>
  <c r="X2054" i="119"/>
  <c r="U2054" i="119"/>
  <c r="T2054" i="119"/>
  <c r="S2054" i="119"/>
  <c r="R2054" i="119"/>
  <c r="Q2054" i="119"/>
  <c r="P2054" i="119"/>
  <c r="Y2054" i="119"/>
  <c r="V2054" i="119"/>
  <c r="W2054" i="119"/>
  <c r="X2053" i="119"/>
  <c r="V2053" i="119"/>
  <c r="U2053" i="119"/>
  <c r="T2053" i="119"/>
  <c r="S2053" i="119"/>
  <c r="R2053" i="119"/>
  <c r="Q2053" i="119"/>
  <c r="P2053" i="119"/>
  <c r="Z2053" i="119"/>
  <c r="Y2053" i="119"/>
  <c r="W2053" i="119"/>
  <c r="R2052" i="119"/>
  <c r="V2052" i="119"/>
  <c r="U2052" i="119"/>
  <c r="T2052" i="119"/>
  <c r="S2052" i="119"/>
  <c r="X2052" i="119"/>
  <c r="Q2052" i="119"/>
  <c r="P2052" i="119"/>
  <c r="Y2052" i="119"/>
  <c r="Z2052" i="119"/>
  <c r="W2052" i="119"/>
  <c r="Z2051" i="119"/>
  <c r="Y2051" i="119"/>
  <c r="X2051" i="119"/>
  <c r="W2051" i="119"/>
  <c r="V2051" i="119"/>
  <c r="U2051" i="119"/>
  <c r="T2051" i="119"/>
  <c r="S2051" i="119"/>
  <c r="R2051" i="119"/>
  <c r="Q2051" i="119"/>
  <c r="P2051" i="119"/>
  <c r="Q2050" i="119"/>
  <c r="V2050" i="119"/>
  <c r="U2050" i="119"/>
  <c r="T2050" i="119"/>
  <c r="S2050" i="119"/>
  <c r="R2050" i="119"/>
  <c r="W2050" i="119"/>
  <c r="P2050" i="119"/>
  <c r="Z2050" i="119"/>
  <c r="Y2050" i="119"/>
  <c r="X2050" i="119"/>
  <c r="Z2049" i="119"/>
  <c r="Y2049" i="119"/>
  <c r="X2049" i="119"/>
  <c r="W2049" i="119"/>
  <c r="V2049" i="119"/>
  <c r="U2049" i="119"/>
  <c r="T2049" i="119"/>
  <c r="S2049" i="119"/>
  <c r="R2049" i="119"/>
  <c r="Q2049" i="119"/>
  <c r="P2049" i="119"/>
  <c r="Q2048" i="119"/>
  <c r="V2048" i="119"/>
  <c r="U2048" i="119"/>
  <c r="T2048" i="119"/>
  <c r="S2048" i="119"/>
  <c r="R2048" i="119"/>
  <c r="W2048" i="119"/>
  <c r="P2048" i="119"/>
  <c r="Z2048" i="119"/>
  <c r="Y2048" i="119"/>
  <c r="X2048" i="119"/>
  <c r="Q2047" i="119"/>
  <c r="V2047" i="119"/>
  <c r="U2047" i="119"/>
  <c r="T2047" i="119"/>
  <c r="S2047" i="119"/>
  <c r="R2047" i="119"/>
  <c r="W2047" i="119"/>
  <c r="P2047" i="119"/>
  <c r="X2047" i="119"/>
  <c r="Y2047" i="119"/>
  <c r="Z2047" i="119"/>
  <c r="Z2046" i="119"/>
  <c r="Y2046" i="119"/>
  <c r="X2046" i="119"/>
  <c r="W2046" i="119"/>
  <c r="V2046" i="119"/>
  <c r="U2046" i="119"/>
  <c r="T2046" i="119"/>
  <c r="S2046" i="119"/>
  <c r="R2046" i="119"/>
  <c r="Q2046" i="119"/>
  <c r="P2046" i="119"/>
  <c r="T2045" i="119"/>
  <c r="U2045" i="119"/>
  <c r="S2045" i="119"/>
  <c r="W2045" i="119"/>
  <c r="V2045" i="119"/>
  <c r="R2045" i="119"/>
  <c r="Q2045" i="119"/>
  <c r="P2045" i="119"/>
  <c r="X2045" i="119"/>
  <c r="Z2045" i="119"/>
  <c r="Y2045" i="119"/>
  <c r="W2044" i="119"/>
  <c r="V2044" i="119"/>
  <c r="U2044" i="119"/>
  <c r="T2044" i="119"/>
  <c r="S2044" i="119"/>
  <c r="R2044" i="119"/>
  <c r="Q2044" i="119"/>
  <c r="P2044" i="119"/>
  <c r="X2044" i="119"/>
  <c r="Z2044" i="119"/>
  <c r="Y2044" i="119"/>
  <c r="Z2043" i="119"/>
  <c r="Y2043" i="119"/>
  <c r="X2043" i="119"/>
  <c r="W2043" i="119"/>
  <c r="V2043" i="119"/>
  <c r="U2043" i="119"/>
  <c r="T2043" i="119"/>
  <c r="S2043" i="119"/>
  <c r="Q2043" i="119"/>
  <c r="P2043" i="119"/>
  <c r="R2043" i="119"/>
  <c r="Z2042" i="119"/>
  <c r="Y2042" i="119"/>
  <c r="X2042" i="119"/>
  <c r="W2042" i="119"/>
  <c r="V2042" i="119"/>
  <c r="U2042" i="119"/>
  <c r="T2042" i="119"/>
  <c r="S2042" i="119"/>
  <c r="R2042" i="119"/>
  <c r="Q2042" i="119"/>
  <c r="P2042" i="119"/>
  <c r="Q2041" i="119"/>
  <c r="X2041" i="119"/>
  <c r="U2041" i="119"/>
  <c r="T2041" i="119"/>
  <c r="S2041" i="119"/>
  <c r="R2041" i="119"/>
  <c r="W2041" i="119"/>
  <c r="P2041" i="119"/>
  <c r="Z2041" i="119"/>
  <c r="Y2041" i="119"/>
  <c r="V2041" i="119"/>
  <c r="W2040" i="119"/>
  <c r="X2040" i="119"/>
  <c r="U2040" i="119"/>
  <c r="T2040" i="119"/>
  <c r="S2040" i="119"/>
  <c r="R2040" i="119"/>
  <c r="Q2040" i="119"/>
  <c r="P2040" i="119"/>
  <c r="Z2040" i="119"/>
  <c r="Y2040" i="119"/>
  <c r="V2040" i="119"/>
  <c r="Q2039" i="119"/>
  <c r="X2039" i="119"/>
  <c r="U2039" i="119"/>
  <c r="T2039" i="119"/>
  <c r="S2039" i="119"/>
  <c r="R2039" i="119"/>
  <c r="W2039" i="119"/>
  <c r="P2039" i="119"/>
  <c r="Z2039" i="119"/>
  <c r="Y2039" i="119"/>
  <c r="V2039" i="119"/>
  <c r="Q2038" i="119"/>
  <c r="V2038" i="119"/>
  <c r="U2038" i="119"/>
  <c r="T2038" i="119"/>
  <c r="S2038" i="119"/>
  <c r="R2038" i="119"/>
  <c r="X2038" i="119"/>
  <c r="P2038" i="119"/>
  <c r="Y2038" i="119"/>
  <c r="Z2038" i="119"/>
  <c r="W2038" i="119"/>
  <c r="Z2037" i="119"/>
  <c r="Y2037" i="119"/>
  <c r="X2037" i="119"/>
  <c r="W2037" i="119"/>
  <c r="V2037" i="119"/>
  <c r="U2037" i="119"/>
  <c r="T2037" i="119"/>
  <c r="S2037" i="119"/>
  <c r="R2037" i="119"/>
  <c r="Q2037" i="119"/>
  <c r="P2037" i="119"/>
  <c r="Q2036" i="119"/>
  <c r="S2036" i="119"/>
  <c r="P2036" i="119"/>
  <c r="Z2036" i="119"/>
  <c r="Y2036" i="119"/>
  <c r="X2036" i="119"/>
  <c r="W2036" i="119"/>
  <c r="V2036" i="119"/>
  <c r="U2036" i="119"/>
  <c r="T2036" i="119"/>
  <c r="R2036" i="119"/>
  <c r="Y2035" i="119"/>
  <c r="V2035" i="119"/>
  <c r="U2035" i="119"/>
  <c r="T2035" i="119"/>
  <c r="S2035" i="119"/>
  <c r="R2035" i="119"/>
  <c r="Q2035" i="119"/>
  <c r="P2035" i="119"/>
  <c r="Z2035" i="119"/>
  <c r="X2035" i="119"/>
  <c r="W2035" i="119"/>
  <c r="Q2034" i="119"/>
  <c r="X2034" i="119"/>
  <c r="U2034" i="119"/>
  <c r="T2034" i="119"/>
  <c r="S2034" i="119"/>
  <c r="R2034" i="119"/>
  <c r="W2034" i="119"/>
  <c r="P2034" i="119"/>
  <c r="Z2034" i="119"/>
  <c r="Y2034" i="119"/>
  <c r="V2034" i="119"/>
  <c r="Q2033" i="119"/>
  <c r="V2033" i="119"/>
  <c r="U2033" i="119"/>
  <c r="T2033" i="119"/>
  <c r="S2033" i="119"/>
  <c r="R2033" i="119"/>
  <c r="X2033" i="119"/>
  <c r="P2033" i="119"/>
  <c r="Y2033" i="119"/>
  <c r="Z2033" i="119"/>
  <c r="W2033" i="119"/>
  <c r="Z2032" i="119"/>
  <c r="Y2032" i="119"/>
  <c r="X2032" i="119"/>
  <c r="W2032" i="119"/>
  <c r="V2032" i="119"/>
  <c r="U2032" i="119"/>
  <c r="T2032" i="119"/>
  <c r="S2032" i="119"/>
  <c r="R2032" i="119"/>
  <c r="Q2032" i="119"/>
  <c r="P2032" i="119"/>
  <c r="Q2031" i="119"/>
  <c r="Z2031" i="119"/>
  <c r="U2031" i="119"/>
  <c r="T2031" i="119"/>
  <c r="S2031" i="119"/>
  <c r="W2031" i="119"/>
  <c r="X2031" i="119"/>
  <c r="Y2031" i="119"/>
  <c r="P2031" i="119"/>
  <c r="V2031" i="119"/>
  <c r="R2031" i="119"/>
  <c r="W2030" i="119"/>
  <c r="V2030" i="119"/>
  <c r="U2030" i="119"/>
  <c r="T2030" i="119"/>
  <c r="S2030" i="119"/>
  <c r="R2030" i="119"/>
  <c r="Q2030" i="119"/>
  <c r="P2030" i="119"/>
  <c r="X2030" i="119"/>
  <c r="Z2030" i="119"/>
  <c r="Y2030" i="119"/>
  <c r="Z2029" i="119"/>
  <c r="Y2029" i="119"/>
  <c r="X2029" i="119"/>
  <c r="W2029" i="119"/>
  <c r="V2029" i="119"/>
  <c r="U2029" i="119"/>
  <c r="T2029" i="119"/>
  <c r="S2029" i="119"/>
  <c r="R2029" i="119"/>
  <c r="Q2029" i="119"/>
  <c r="P2029" i="119"/>
  <c r="Z2028" i="119"/>
  <c r="Y2028" i="119"/>
  <c r="X2028" i="119"/>
  <c r="V2028" i="119"/>
  <c r="U2028" i="119"/>
  <c r="T2028" i="119"/>
  <c r="S2028" i="119"/>
  <c r="R2028" i="119"/>
  <c r="Q2028" i="119"/>
  <c r="P2028" i="119"/>
  <c r="W2028" i="119"/>
  <c r="Z2027" i="119"/>
  <c r="Y2027" i="119"/>
  <c r="X2027" i="119"/>
  <c r="W2027" i="119"/>
  <c r="V2027" i="119"/>
  <c r="U2027" i="119"/>
  <c r="T2027" i="119"/>
  <c r="S2027" i="119"/>
  <c r="R2027" i="119"/>
  <c r="Q2027" i="119"/>
  <c r="P2027" i="119"/>
  <c r="R2026" i="119"/>
  <c r="V2026" i="119"/>
  <c r="U2026" i="119"/>
  <c r="T2026" i="119"/>
  <c r="S2026" i="119"/>
  <c r="X2026" i="119"/>
  <c r="Q2026" i="119"/>
  <c r="P2026" i="119"/>
  <c r="Z2026" i="119"/>
  <c r="Y2026" i="119"/>
  <c r="W2026" i="119"/>
  <c r="X2025" i="119"/>
  <c r="V2025" i="119"/>
  <c r="U2025" i="119"/>
  <c r="T2025" i="119"/>
  <c r="S2025" i="119"/>
  <c r="R2025" i="119"/>
  <c r="Q2025" i="119"/>
  <c r="P2025" i="119"/>
  <c r="Z2025" i="119"/>
  <c r="Y2025" i="119"/>
  <c r="W2025" i="119"/>
  <c r="Q2024" i="119"/>
  <c r="X2024" i="119"/>
  <c r="U2024" i="119"/>
  <c r="T2024" i="119"/>
  <c r="S2024" i="119"/>
  <c r="R2024" i="119"/>
  <c r="W2024" i="119"/>
  <c r="P2024" i="119"/>
  <c r="Z2024" i="119"/>
  <c r="Y2024" i="119"/>
  <c r="V2024" i="119"/>
  <c r="Q2023" i="119"/>
  <c r="V2023" i="119"/>
  <c r="U2023" i="119"/>
  <c r="T2023" i="119"/>
  <c r="S2023" i="119"/>
  <c r="R2023" i="119"/>
  <c r="X2023" i="119"/>
  <c r="P2023" i="119"/>
  <c r="Y2023" i="119"/>
  <c r="Z2023" i="119"/>
  <c r="W2023" i="119"/>
  <c r="Z2022" i="119"/>
  <c r="Y2022" i="119"/>
  <c r="X2022" i="119"/>
  <c r="W2022" i="119"/>
  <c r="V2022" i="119"/>
  <c r="U2022" i="119"/>
  <c r="T2022" i="119"/>
  <c r="S2022" i="119"/>
  <c r="R2022" i="119"/>
  <c r="Q2022" i="119"/>
  <c r="P2022" i="119"/>
  <c r="W2021" i="119"/>
  <c r="X2021" i="119"/>
  <c r="U2021" i="119"/>
  <c r="T2021" i="119"/>
  <c r="S2021" i="119"/>
  <c r="R2021" i="119"/>
  <c r="Q2021" i="119"/>
  <c r="P2021" i="119"/>
  <c r="Y2021" i="119"/>
  <c r="V2021" i="119"/>
  <c r="Z2021" i="119"/>
  <c r="Z2020" i="119"/>
  <c r="Y2020" i="119"/>
  <c r="X2020" i="119"/>
  <c r="W2020" i="119"/>
  <c r="V2020" i="119"/>
  <c r="U2020" i="119"/>
  <c r="T2020" i="119"/>
  <c r="S2020" i="119"/>
  <c r="R2020" i="119"/>
  <c r="Q2020" i="119"/>
  <c r="P2020" i="119"/>
  <c r="Q2019" i="119"/>
  <c r="R2019" i="119"/>
  <c r="U2019" i="119"/>
  <c r="T2019" i="119"/>
  <c r="S2019" i="119"/>
  <c r="W2019" i="119"/>
  <c r="X2019" i="119"/>
  <c r="Y2019" i="119"/>
  <c r="P2019" i="119"/>
  <c r="V2019" i="119"/>
  <c r="Z2019" i="119"/>
  <c r="X2018" i="119"/>
  <c r="V2018" i="119"/>
  <c r="U2018" i="119"/>
  <c r="T2018" i="119"/>
  <c r="S2018" i="119"/>
  <c r="R2018" i="119"/>
  <c r="Q2018" i="119"/>
  <c r="P2018" i="119"/>
  <c r="Z2018" i="119"/>
  <c r="Y2018" i="119"/>
  <c r="W2018" i="119"/>
  <c r="Q2017" i="119"/>
  <c r="X2017" i="119"/>
  <c r="U2017" i="119"/>
  <c r="T2017" i="119"/>
  <c r="S2017" i="119"/>
  <c r="R2017" i="119"/>
  <c r="W2017" i="119"/>
  <c r="P2017" i="119"/>
  <c r="Z2017" i="119"/>
  <c r="Y2017" i="119"/>
  <c r="V2017" i="119"/>
  <c r="Q2016" i="119"/>
  <c r="V2016" i="119"/>
  <c r="U2016" i="119"/>
  <c r="T2016" i="119"/>
  <c r="S2016" i="119"/>
  <c r="R2016" i="119"/>
  <c r="X2016" i="119"/>
  <c r="P2016" i="119"/>
  <c r="Y2016" i="119"/>
  <c r="Z2016" i="119"/>
  <c r="W2016" i="119"/>
  <c r="Z2015" i="119"/>
  <c r="Y2015" i="119"/>
  <c r="X2015" i="119"/>
  <c r="W2015" i="119"/>
  <c r="V2015" i="119"/>
  <c r="U2015" i="119"/>
  <c r="T2015" i="119"/>
  <c r="S2015" i="119"/>
  <c r="R2015" i="119"/>
  <c r="Q2015" i="119"/>
  <c r="P2015" i="119"/>
  <c r="Q2014" i="119"/>
  <c r="R2014" i="119"/>
  <c r="U2014" i="119"/>
  <c r="T2014" i="119"/>
  <c r="S2014" i="119"/>
  <c r="W2014" i="119"/>
  <c r="X2014" i="119"/>
  <c r="Y2014" i="119"/>
  <c r="V2014" i="119"/>
  <c r="P2014" i="119"/>
  <c r="Z2014" i="119"/>
  <c r="Q2013" i="119"/>
  <c r="Z2013" i="119"/>
  <c r="U2013" i="119"/>
  <c r="T2013" i="119"/>
  <c r="S2013" i="119"/>
  <c r="W2013" i="119"/>
  <c r="X2013" i="119"/>
  <c r="Y2013" i="119"/>
  <c r="P2013" i="119"/>
  <c r="R2013" i="119"/>
  <c r="V2013" i="119"/>
  <c r="W2012" i="119"/>
  <c r="V2012" i="119"/>
  <c r="U2012" i="119"/>
  <c r="T2012" i="119"/>
  <c r="S2012" i="119"/>
  <c r="R2012" i="119"/>
  <c r="X2012" i="119"/>
  <c r="P2012" i="119"/>
  <c r="Y2012" i="119"/>
  <c r="Z2012" i="119"/>
  <c r="Q2012" i="119"/>
  <c r="Z2011" i="119"/>
  <c r="Y2011" i="119"/>
  <c r="X2011" i="119"/>
  <c r="W2011" i="119"/>
  <c r="V2011" i="119"/>
  <c r="U2011" i="119"/>
  <c r="T2011" i="119"/>
  <c r="S2011" i="119"/>
  <c r="R2011" i="119"/>
  <c r="Q2011" i="119"/>
  <c r="P2011" i="119"/>
  <c r="Q2010" i="119"/>
  <c r="V2010" i="119"/>
  <c r="U2010" i="119"/>
  <c r="T2010" i="119"/>
  <c r="S2010" i="119"/>
  <c r="R2010" i="119"/>
  <c r="X2010" i="119"/>
  <c r="P2010" i="119"/>
  <c r="Z2010" i="119"/>
  <c r="Y2010" i="119"/>
  <c r="W2010" i="119"/>
  <c r="X2009" i="119"/>
  <c r="V2009" i="119"/>
  <c r="U2009" i="119"/>
  <c r="T2009" i="119"/>
  <c r="S2009" i="119"/>
  <c r="R2009" i="119"/>
  <c r="Q2009" i="119"/>
  <c r="P2009" i="119"/>
  <c r="Z2009" i="119"/>
  <c r="Y2009" i="119"/>
  <c r="W2009" i="119"/>
  <c r="R2008" i="119"/>
  <c r="V2008" i="119"/>
  <c r="U2008" i="119"/>
  <c r="T2008" i="119"/>
  <c r="S2008" i="119"/>
  <c r="X2008" i="119"/>
  <c r="Q2008" i="119"/>
  <c r="P2008" i="119"/>
  <c r="Y2008" i="119"/>
  <c r="Z2008" i="119"/>
  <c r="W2008" i="119"/>
  <c r="Z2007" i="119"/>
  <c r="Y2007" i="119"/>
  <c r="X2007" i="119"/>
  <c r="W2007" i="119"/>
  <c r="V2007" i="119"/>
  <c r="U2007" i="119"/>
  <c r="T2007" i="119"/>
  <c r="S2007" i="119"/>
  <c r="R2007" i="119"/>
  <c r="Q2007" i="119"/>
  <c r="P2007" i="119"/>
  <c r="Q2006" i="119"/>
  <c r="P2006" i="119"/>
  <c r="Z2006" i="119"/>
  <c r="Y2006" i="119"/>
  <c r="X2006" i="119"/>
  <c r="W2006" i="119"/>
  <c r="V2006" i="119"/>
  <c r="U2006" i="119"/>
  <c r="T2006" i="119"/>
  <c r="S2006" i="119"/>
  <c r="R2006" i="119"/>
  <c r="Y2005" i="119"/>
  <c r="Z2005" i="119"/>
  <c r="X2005" i="119"/>
  <c r="W2005" i="119"/>
  <c r="V2005" i="119"/>
  <c r="U2005" i="119"/>
  <c r="T2005" i="119"/>
  <c r="S2005" i="119"/>
  <c r="R2005" i="119"/>
  <c r="Q2005" i="119"/>
  <c r="P2005" i="119"/>
  <c r="T2004" i="119"/>
  <c r="Y2004" i="119"/>
  <c r="X2004" i="119"/>
  <c r="W2004" i="119"/>
  <c r="V2004" i="119"/>
  <c r="U2004" i="119"/>
  <c r="Z2004" i="119"/>
  <c r="S2004" i="119"/>
  <c r="R2004" i="119"/>
  <c r="Q2004" i="119"/>
  <c r="P2004" i="119"/>
  <c r="T2003" i="119"/>
  <c r="Y2003" i="119"/>
  <c r="X2003" i="119"/>
  <c r="W2003" i="119"/>
  <c r="V2003" i="119"/>
  <c r="U2003" i="119"/>
  <c r="Z2003" i="119"/>
  <c r="S2003" i="119"/>
  <c r="R2003" i="119"/>
  <c r="Q2003" i="119"/>
  <c r="P2003" i="119"/>
  <c r="Z2002" i="119"/>
  <c r="Y2002" i="119"/>
  <c r="X2002" i="119"/>
  <c r="W2002" i="119"/>
  <c r="V2002" i="119"/>
  <c r="U2002" i="119"/>
  <c r="T2002" i="119"/>
  <c r="S2002" i="119"/>
  <c r="R2002" i="119"/>
  <c r="Q2002" i="119"/>
  <c r="P2002" i="119"/>
  <c r="Z2001" i="119"/>
  <c r="Y2001" i="119"/>
  <c r="X2001" i="119"/>
  <c r="W2001" i="119"/>
  <c r="V2001" i="119"/>
  <c r="U2001" i="119"/>
  <c r="T2001" i="119"/>
  <c r="S2001" i="119"/>
  <c r="R2001" i="119"/>
  <c r="Q2001" i="119"/>
  <c r="P2001" i="119"/>
  <c r="Z2000" i="119"/>
  <c r="Y2000" i="119"/>
  <c r="X2000" i="119"/>
  <c r="W2000" i="119"/>
  <c r="V2000" i="119"/>
  <c r="U2000" i="119"/>
  <c r="T2000" i="119"/>
  <c r="S2000" i="119"/>
  <c r="R2000" i="119"/>
  <c r="Q2000" i="119"/>
  <c r="P2000" i="119"/>
  <c r="Z1999" i="119"/>
  <c r="Y1999" i="119"/>
  <c r="X1999" i="119"/>
  <c r="W1999" i="119"/>
  <c r="V1999" i="119"/>
  <c r="U1999" i="119"/>
  <c r="T1999" i="119"/>
  <c r="S1999" i="119"/>
  <c r="R1999" i="119"/>
  <c r="Q1999" i="119"/>
  <c r="P1999" i="119"/>
  <c r="Z1998" i="119"/>
  <c r="Y1998" i="119"/>
  <c r="X1998" i="119"/>
  <c r="W1998" i="119"/>
  <c r="V1998" i="119"/>
  <c r="U1998" i="119"/>
  <c r="T1998" i="119"/>
  <c r="S1998" i="119"/>
  <c r="R1998" i="119"/>
  <c r="Q1998" i="119"/>
  <c r="P1998" i="119"/>
  <c r="Z1997" i="119"/>
  <c r="Y1997" i="119"/>
  <c r="X1997" i="119"/>
  <c r="W1997" i="119"/>
  <c r="V1997" i="119"/>
  <c r="U1997" i="119"/>
  <c r="T1997" i="119"/>
  <c r="S1997" i="119"/>
  <c r="R1997" i="119"/>
  <c r="Q1997" i="119"/>
  <c r="P1997" i="119"/>
  <c r="T1996" i="119"/>
  <c r="Y1996" i="119"/>
  <c r="X1996" i="119"/>
  <c r="W1996" i="119"/>
  <c r="V1996" i="119"/>
  <c r="U1996" i="119"/>
  <c r="Z1996" i="119"/>
  <c r="S1996" i="119"/>
  <c r="R1996" i="119"/>
  <c r="Q1996" i="119"/>
  <c r="P1996" i="119"/>
  <c r="Z1995" i="119"/>
  <c r="Y1995" i="119"/>
  <c r="X1995" i="119"/>
  <c r="W1995" i="119"/>
  <c r="V1995" i="119"/>
  <c r="U1995" i="119"/>
  <c r="T1995" i="119"/>
  <c r="S1995" i="119"/>
  <c r="R1995" i="119"/>
  <c r="Q1995" i="119"/>
  <c r="P1995" i="119"/>
  <c r="T1994" i="119"/>
  <c r="Y1994" i="119"/>
  <c r="X1994" i="119"/>
  <c r="W1994" i="119"/>
  <c r="V1994" i="119"/>
  <c r="U1994" i="119"/>
  <c r="Z1994" i="119"/>
  <c r="S1994" i="119"/>
  <c r="R1994" i="119"/>
  <c r="Q1994" i="119"/>
  <c r="P1994" i="119"/>
  <c r="T1993" i="119"/>
  <c r="Y1993" i="119"/>
  <c r="X1993" i="119"/>
  <c r="W1993" i="119"/>
  <c r="V1993" i="119"/>
  <c r="U1993" i="119"/>
  <c r="Z1993" i="119"/>
  <c r="S1993" i="119"/>
  <c r="R1993" i="119"/>
  <c r="Q1993" i="119"/>
  <c r="P1993" i="119"/>
  <c r="Z1992" i="119"/>
  <c r="Y1992" i="119"/>
  <c r="X1992" i="119"/>
  <c r="W1992" i="119"/>
  <c r="V1992" i="119"/>
  <c r="U1992" i="119"/>
  <c r="T1992" i="119"/>
  <c r="S1992" i="119"/>
  <c r="R1992" i="119"/>
  <c r="Q1992" i="119"/>
  <c r="P1992" i="119"/>
  <c r="T1991" i="119"/>
  <c r="Y1991" i="119"/>
  <c r="X1991" i="119"/>
  <c r="W1991" i="119"/>
  <c r="V1991" i="119"/>
  <c r="U1991" i="119"/>
  <c r="Z1991" i="119"/>
  <c r="S1991" i="119"/>
  <c r="R1991" i="119"/>
  <c r="Q1991" i="119"/>
  <c r="P1991" i="119"/>
  <c r="Z1990" i="119"/>
  <c r="Y1990" i="119"/>
  <c r="X1990" i="119"/>
  <c r="W1990" i="119"/>
  <c r="V1990" i="119"/>
  <c r="U1990" i="119"/>
  <c r="T1990" i="119"/>
  <c r="S1990" i="119"/>
  <c r="R1990" i="119"/>
  <c r="Q1990" i="119"/>
  <c r="P1990" i="119"/>
  <c r="Z1989" i="119"/>
  <c r="Y1989" i="119"/>
  <c r="X1989" i="119"/>
  <c r="W1989" i="119"/>
  <c r="V1989" i="119"/>
  <c r="U1989" i="119"/>
  <c r="T1989" i="119"/>
  <c r="S1989" i="119"/>
  <c r="R1989" i="119"/>
  <c r="Q1989" i="119"/>
  <c r="P1989" i="119"/>
  <c r="Z1988" i="119"/>
  <c r="Y1988" i="119"/>
  <c r="X1988" i="119"/>
  <c r="W1988" i="119"/>
  <c r="V1988" i="119"/>
  <c r="U1988" i="119"/>
  <c r="T1988" i="119"/>
  <c r="S1988" i="119"/>
  <c r="R1988" i="119"/>
  <c r="Q1988" i="119"/>
  <c r="P1988" i="119"/>
  <c r="Z1987" i="119"/>
  <c r="Y1987" i="119"/>
  <c r="X1987" i="119"/>
  <c r="W1987" i="119"/>
  <c r="V1987" i="119"/>
  <c r="U1987" i="119"/>
  <c r="T1987" i="119"/>
  <c r="S1987" i="119"/>
  <c r="R1987" i="119"/>
  <c r="Q1987" i="119"/>
  <c r="P1987" i="119"/>
  <c r="Z1986" i="119"/>
  <c r="Y1986" i="119"/>
  <c r="X1986" i="119"/>
  <c r="W1986" i="119"/>
  <c r="V1986" i="119"/>
  <c r="U1986" i="119"/>
  <c r="T1986" i="119"/>
  <c r="S1986" i="119"/>
  <c r="R1986" i="119"/>
  <c r="Q1986" i="119"/>
  <c r="P1986" i="119"/>
  <c r="S1985" i="119"/>
  <c r="W1985" i="119"/>
  <c r="V1985" i="119"/>
  <c r="U1985" i="119"/>
  <c r="T1985" i="119"/>
  <c r="Y1985" i="119"/>
  <c r="R1985" i="119"/>
  <c r="Q1985" i="119"/>
  <c r="P1985" i="119"/>
  <c r="Z1985" i="119"/>
  <c r="X1985" i="119"/>
  <c r="X1984" i="119"/>
  <c r="W1984" i="119"/>
  <c r="V1984" i="119"/>
  <c r="U1984" i="119"/>
  <c r="T1984" i="119"/>
  <c r="S1984" i="119"/>
  <c r="R1984" i="119"/>
  <c r="Q1984" i="119"/>
  <c r="P1984" i="119"/>
  <c r="Y1984" i="119"/>
  <c r="Z1984" i="119"/>
  <c r="Z1983" i="119"/>
  <c r="Y1983" i="119"/>
  <c r="X1983" i="119"/>
  <c r="W1983" i="119"/>
  <c r="V1983" i="119"/>
  <c r="U1983" i="119"/>
  <c r="T1983" i="119"/>
  <c r="R1983" i="119"/>
  <c r="Q1983" i="119"/>
  <c r="P1983" i="119"/>
  <c r="S1983" i="119"/>
  <c r="Z1982" i="119"/>
  <c r="Y1982" i="119"/>
  <c r="X1982" i="119"/>
  <c r="W1982" i="119"/>
  <c r="V1982" i="119"/>
  <c r="U1982" i="119"/>
  <c r="T1982" i="119"/>
  <c r="S1982" i="119"/>
  <c r="R1982" i="119"/>
  <c r="Q1982" i="119"/>
  <c r="P1982" i="119"/>
  <c r="R1981" i="119"/>
  <c r="Y1981" i="119"/>
  <c r="V1981" i="119"/>
  <c r="U1981" i="119"/>
  <c r="T1981" i="119"/>
  <c r="S1981" i="119"/>
  <c r="X1981" i="119"/>
  <c r="Q1981" i="119"/>
  <c r="P1981" i="119"/>
  <c r="Z1981" i="119"/>
  <c r="W1981" i="119"/>
  <c r="X1980" i="119"/>
  <c r="Y1980" i="119"/>
  <c r="V1980" i="119"/>
  <c r="U1980" i="119"/>
  <c r="T1980" i="119"/>
  <c r="S1980" i="119"/>
  <c r="R1980" i="119"/>
  <c r="Q1980" i="119"/>
  <c r="P1980" i="119"/>
  <c r="Z1980" i="119"/>
  <c r="W1980" i="119"/>
  <c r="R1979" i="119"/>
  <c r="Y1979" i="119"/>
  <c r="V1979" i="119"/>
  <c r="U1979" i="119"/>
  <c r="T1979" i="119"/>
  <c r="S1979" i="119"/>
  <c r="X1979" i="119"/>
  <c r="Q1979" i="119"/>
  <c r="P1979" i="119"/>
  <c r="Z1979" i="119"/>
  <c r="W1979" i="119"/>
  <c r="R1978" i="119"/>
  <c r="W1978" i="119"/>
  <c r="V1978" i="119"/>
  <c r="U1978" i="119"/>
  <c r="T1978" i="119"/>
  <c r="S1978" i="119"/>
  <c r="Y1978" i="119"/>
  <c r="Q1978" i="119"/>
  <c r="P1978" i="119"/>
  <c r="Z1978" i="119"/>
  <c r="X1978" i="119"/>
  <c r="Z1977" i="119"/>
  <c r="Y1977" i="119"/>
  <c r="X1977" i="119"/>
  <c r="W1977" i="119"/>
  <c r="V1977" i="119"/>
  <c r="U1977" i="119"/>
  <c r="T1977" i="119"/>
  <c r="S1977" i="119"/>
  <c r="R1977" i="119"/>
  <c r="Q1977" i="119"/>
  <c r="P1977" i="119"/>
  <c r="W1976" i="119"/>
  <c r="P1976" i="119"/>
  <c r="Z1976" i="119"/>
  <c r="X1976" i="119"/>
  <c r="V1976" i="119"/>
  <c r="U1976" i="119"/>
  <c r="T1976" i="119"/>
  <c r="S1976" i="119"/>
  <c r="R1976" i="119"/>
  <c r="Q1976" i="119"/>
  <c r="Y1976" i="119"/>
  <c r="V1975" i="119"/>
  <c r="T1975" i="119"/>
  <c r="Z1975" i="119"/>
  <c r="Y1975" i="119"/>
  <c r="X1975" i="119"/>
  <c r="W1975" i="119"/>
  <c r="R1975" i="119"/>
  <c r="U1975" i="119"/>
  <c r="S1975" i="119"/>
  <c r="Q1975" i="119"/>
  <c r="P1975" i="119"/>
  <c r="Z1974" i="119"/>
  <c r="Y1974" i="119"/>
  <c r="X1974" i="119"/>
  <c r="W1974" i="119"/>
  <c r="V1974" i="119"/>
  <c r="U1974" i="119"/>
  <c r="T1974" i="119"/>
  <c r="S1974" i="119"/>
  <c r="R1974" i="119"/>
  <c r="Q1974" i="119"/>
  <c r="P1974" i="119"/>
  <c r="Z1973" i="119"/>
  <c r="Y1973" i="119"/>
  <c r="X1973" i="119"/>
  <c r="W1973" i="119"/>
  <c r="V1973" i="119"/>
  <c r="U1973" i="119"/>
  <c r="T1973" i="119"/>
  <c r="S1973" i="119"/>
  <c r="R1973" i="119"/>
  <c r="Q1973" i="119"/>
  <c r="P1973" i="119"/>
  <c r="Z1972" i="119"/>
  <c r="Y1972" i="119"/>
  <c r="X1972" i="119"/>
  <c r="W1972" i="119"/>
  <c r="V1972" i="119"/>
  <c r="U1972" i="119"/>
  <c r="T1972" i="119"/>
  <c r="S1972" i="119"/>
  <c r="R1972" i="119"/>
  <c r="Q1972" i="119"/>
  <c r="P1972" i="119"/>
  <c r="Z1971" i="119"/>
  <c r="Y1971" i="119"/>
  <c r="X1971" i="119"/>
  <c r="W1971" i="119"/>
  <c r="V1971" i="119"/>
  <c r="U1971" i="119"/>
  <c r="T1971" i="119"/>
  <c r="S1971" i="119"/>
  <c r="R1971" i="119"/>
  <c r="Q1971" i="119"/>
  <c r="P1971" i="119"/>
  <c r="X1970" i="119"/>
  <c r="W1970" i="119"/>
  <c r="Z1970" i="119"/>
  <c r="Y1970" i="119"/>
  <c r="V1970" i="119"/>
  <c r="U1970" i="119"/>
  <c r="T1970" i="119"/>
  <c r="S1970" i="119"/>
  <c r="R1970" i="119"/>
  <c r="Q1970" i="119"/>
  <c r="P1970" i="119"/>
  <c r="Z1969" i="119"/>
  <c r="Y1969" i="119"/>
  <c r="X1969" i="119"/>
  <c r="W1969" i="119"/>
  <c r="V1969" i="119"/>
  <c r="U1969" i="119"/>
  <c r="T1969" i="119"/>
  <c r="S1969" i="119"/>
  <c r="R1969" i="119"/>
  <c r="Q1969" i="119"/>
  <c r="P1969" i="119"/>
  <c r="Z1968" i="119"/>
  <c r="Y1968" i="119"/>
  <c r="X1968" i="119"/>
  <c r="W1968" i="119"/>
  <c r="V1968" i="119"/>
  <c r="U1968" i="119"/>
  <c r="T1968" i="119"/>
  <c r="S1968" i="119"/>
  <c r="R1968" i="119"/>
  <c r="Q1968" i="119"/>
  <c r="P1968" i="119"/>
  <c r="Z1967" i="119"/>
  <c r="Y1967" i="119"/>
  <c r="X1967" i="119"/>
  <c r="W1967" i="119"/>
  <c r="V1967" i="119"/>
  <c r="U1967" i="119"/>
  <c r="T1967" i="119"/>
  <c r="S1967" i="119"/>
  <c r="R1967" i="119"/>
  <c r="Q1967" i="119"/>
  <c r="P1967" i="119"/>
  <c r="Q1966" i="119"/>
  <c r="Y1966" i="119"/>
  <c r="X1966" i="119"/>
  <c r="W1966" i="119"/>
  <c r="V1966" i="119"/>
  <c r="Z1966" i="119"/>
  <c r="U1966" i="119"/>
  <c r="P1966" i="119"/>
  <c r="T1966" i="119"/>
  <c r="S1966" i="119"/>
  <c r="R1966" i="119"/>
  <c r="R1965" i="119"/>
  <c r="P1965" i="119"/>
  <c r="Z1965" i="119"/>
  <c r="Y1965" i="119"/>
  <c r="X1965" i="119"/>
  <c r="W1965" i="119"/>
  <c r="V1965" i="119"/>
  <c r="U1965" i="119"/>
  <c r="T1965" i="119"/>
  <c r="S1965" i="119"/>
  <c r="Q1965" i="119"/>
  <c r="Y1964" i="119"/>
  <c r="Z1964" i="119"/>
  <c r="V1964" i="119"/>
  <c r="U1964" i="119"/>
  <c r="T1964" i="119"/>
  <c r="S1964" i="119"/>
  <c r="R1964" i="119"/>
  <c r="Q1964" i="119"/>
  <c r="P1964" i="119"/>
  <c r="X1964" i="119"/>
  <c r="W1964" i="119"/>
  <c r="R1963" i="119"/>
  <c r="W1963" i="119"/>
  <c r="V1963" i="119"/>
  <c r="U1963" i="119"/>
  <c r="T1963" i="119"/>
  <c r="X1963" i="119"/>
  <c r="Y1963" i="119"/>
  <c r="Z1963" i="119"/>
  <c r="P1963" i="119"/>
  <c r="S1963" i="119"/>
  <c r="Q1963" i="119"/>
  <c r="X1962" i="119"/>
  <c r="W1962" i="119"/>
  <c r="V1962" i="119"/>
  <c r="U1962" i="119"/>
  <c r="T1962" i="119"/>
  <c r="S1962" i="119"/>
  <c r="Y1962" i="119"/>
  <c r="Q1962" i="119"/>
  <c r="P1962" i="119"/>
  <c r="Z1962" i="119"/>
  <c r="R1962" i="119"/>
  <c r="Z1961" i="119"/>
  <c r="Y1961" i="119"/>
  <c r="X1961" i="119"/>
  <c r="W1961" i="119"/>
  <c r="V1961" i="119"/>
  <c r="U1961" i="119"/>
  <c r="T1961" i="119"/>
  <c r="S1961" i="119"/>
  <c r="R1961" i="119"/>
  <c r="Q1961" i="119"/>
  <c r="P1961" i="119"/>
  <c r="R1960" i="119"/>
  <c r="X1960" i="119"/>
  <c r="V1960" i="119"/>
  <c r="U1960" i="119"/>
  <c r="T1960" i="119"/>
  <c r="S1960" i="119"/>
  <c r="Z1960" i="119"/>
  <c r="Q1960" i="119"/>
  <c r="P1960" i="119"/>
  <c r="Y1960" i="119"/>
  <c r="W1960" i="119"/>
  <c r="X1959" i="119"/>
  <c r="Y1959" i="119"/>
  <c r="V1959" i="119"/>
  <c r="U1959" i="119"/>
  <c r="T1959" i="119"/>
  <c r="S1959" i="119"/>
  <c r="R1959" i="119"/>
  <c r="Q1959" i="119"/>
  <c r="P1959" i="119"/>
  <c r="Z1959" i="119"/>
  <c r="W1959" i="119"/>
  <c r="R1958" i="119"/>
  <c r="Y1958" i="119"/>
  <c r="V1958" i="119"/>
  <c r="U1958" i="119"/>
  <c r="T1958" i="119"/>
  <c r="S1958" i="119"/>
  <c r="X1958" i="119"/>
  <c r="Q1958" i="119"/>
  <c r="P1958" i="119"/>
  <c r="Z1958" i="119"/>
  <c r="W1958" i="119"/>
  <c r="R1957" i="119"/>
  <c r="W1957" i="119"/>
  <c r="V1957" i="119"/>
  <c r="U1957" i="119"/>
  <c r="T1957" i="119"/>
  <c r="S1957" i="119"/>
  <c r="Y1957" i="119"/>
  <c r="Q1957" i="119"/>
  <c r="P1957" i="119"/>
  <c r="Z1957" i="119"/>
  <c r="X1957" i="119"/>
  <c r="Z1956" i="119"/>
  <c r="Y1956" i="119"/>
  <c r="X1956" i="119"/>
  <c r="W1956" i="119"/>
  <c r="V1956" i="119"/>
  <c r="U1956" i="119"/>
  <c r="T1956" i="119"/>
  <c r="S1956" i="119"/>
  <c r="R1956" i="119"/>
  <c r="Q1956" i="119"/>
  <c r="P1956" i="119"/>
  <c r="Z1955" i="119"/>
  <c r="X1955" i="119"/>
  <c r="Y1955" i="119"/>
  <c r="W1955" i="119"/>
  <c r="V1955" i="119"/>
  <c r="U1955" i="119"/>
  <c r="T1955" i="119"/>
  <c r="S1955" i="119"/>
  <c r="R1955" i="119"/>
  <c r="Q1955" i="119"/>
  <c r="P1955" i="119"/>
  <c r="Z1954" i="119"/>
  <c r="Y1954" i="119"/>
  <c r="X1954" i="119"/>
  <c r="W1954" i="119"/>
  <c r="V1954" i="119"/>
  <c r="U1954" i="119"/>
  <c r="T1954" i="119"/>
  <c r="S1954" i="119"/>
  <c r="R1954" i="119"/>
  <c r="Q1954" i="119"/>
  <c r="P1954" i="119"/>
  <c r="T1953" i="119"/>
  <c r="Y1953" i="119"/>
  <c r="X1953" i="119"/>
  <c r="W1953" i="119"/>
  <c r="V1953" i="119"/>
  <c r="U1953" i="119"/>
  <c r="Z1953" i="119"/>
  <c r="S1953" i="119"/>
  <c r="R1953" i="119"/>
  <c r="Q1953" i="119"/>
  <c r="P1953" i="119"/>
  <c r="T1952" i="119"/>
  <c r="Y1952" i="119"/>
  <c r="X1952" i="119"/>
  <c r="W1952" i="119"/>
  <c r="V1952" i="119"/>
  <c r="U1952" i="119"/>
  <c r="Z1952" i="119"/>
  <c r="S1952" i="119"/>
  <c r="R1952" i="119"/>
  <c r="Q1952" i="119"/>
  <c r="P1952" i="119"/>
  <c r="Z1951" i="119"/>
  <c r="Y1951" i="119"/>
  <c r="X1951" i="119"/>
  <c r="W1951" i="119"/>
  <c r="V1951" i="119"/>
  <c r="U1951" i="119"/>
  <c r="T1951" i="119"/>
  <c r="S1951" i="119"/>
  <c r="R1951" i="119"/>
  <c r="Q1951" i="119"/>
  <c r="P1951" i="119"/>
  <c r="P1922" i="119"/>
  <c r="Z1922" i="119"/>
  <c r="Y1922" i="119"/>
  <c r="X1922" i="119"/>
  <c r="W1922" i="119"/>
  <c r="V1922" i="119"/>
  <c r="U1922" i="119"/>
  <c r="T1922" i="119"/>
  <c r="S1922" i="119"/>
  <c r="R1922" i="119"/>
  <c r="Q1922" i="119"/>
  <c r="Y1921" i="119"/>
  <c r="X1921" i="119"/>
  <c r="W1921" i="119"/>
  <c r="V1921" i="119"/>
  <c r="U1921" i="119"/>
  <c r="T1921" i="119"/>
  <c r="S1921" i="119"/>
  <c r="R1921" i="119"/>
  <c r="Q1921" i="119"/>
  <c r="P1921" i="119"/>
  <c r="Z1921" i="119"/>
  <c r="Z1920" i="119"/>
  <c r="P1920" i="119"/>
  <c r="Q1920" i="119"/>
  <c r="R1920" i="119"/>
  <c r="S1920" i="119"/>
  <c r="T1920" i="119"/>
  <c r="U1920" i="119"/>
  <c r="V1920" i="119"/>
  <c r="W1920" i="119"/>
  <c r="X1920" i="119"/>
  <c r="Y1920" i="119"/>
  <c r="Y1919" i="119"/>
  <c r="Z1919" i="119"/>
  <c r="X1919" i="119"/>
  <c r="W1919" i="119"/>
  <c r="V1919" i="119"/>
  <c r="U1919" i="119"/>
  <c r="T1919" i="119"/>
  <c r="S1919" i="119"/>
  <c r="R1919" i="119"/>
  <c r="Q1919" i="119"/>
  <c r="P1919" i="119"/>
  <c r="T1918" i="119"/>
  <c r="Y1918" i="119"/>
  <c r="X1918" i="119"/>
  <c r="W1918" i="119"/>
  <c r="V1918" i="119"/>
  <c r="U1918" i="119"/>
  <c r="Z1918" i="119"/>
  <c r="S1918" i="119"/>
  <c r="R1918" i="119"/>
  <c r="Q1918" i="119"/>
  <c r="P1918" i="119"/>
  <c r="T1917" i="119"/>
  <c r="Y1917" i="119"/>
  <c r="X1917" i="119"/>
  <c r="W1917" i="119"/>
  <c r="V1917" i="119"/>
  <c r="U1917" i="119"/>
  <c r="Z1917" i="119"/>
  <c r="S1917" i="119"/>
  <c r="R1917" i="119"/>
  <c r="Q1917" i="119"/>
  <c r="P1917" i="119"/>
  <c r="Z1916" i="119"/>
  <c r="Y1916" i="119"/>
  <c r="X1916" i="119"/>
  <c r="W1916" i="119"/>
  <c r="V1916" i="119"/>
  <c r="U1916" i="119"/>
  <c r="T1916" i="119"/>
  <c r="S1916" i="119"/>
  <c r="R1916" i="119"/>
  <c r="Q1916" i="119"/>
  <c r="P1916" i="119"/>
  <c r="Y1915" i="119"/>
  <c r="Z1915" i="119"/>
  <c r="X1915" i="119"/>
  <c r="W1915" i="119"/>
  <c r="V1915" i="119"/>
  <c r="U1915" i="119"/>
  <c r="T1915" i="119"/>
  <c r="S1915" i="119"/>
  <c r="R1915" i="119"/>
  <c r="Q1915" i="119"/>
  <c r="P1915" i="119"/>
  <c r="T1914" i="119"/>
  <c r="Y1914" i="119"/>
  <c r="X1914" i="119"/>
  <c r="W1914" i="119"/>
  <c r="V1914" i="119"/>
  <c r="U1914" i="119"/>
  <c r="Z1914" i="119"/>
  <c r="S1914" i="119"/>
  <c r="R1914" i="119"/>
  <c r="Q1914" i="119"/>
  <c r="P1914" i="119"/>
  <c r="Z1913" i="119"/>
  <c r="Y1913" i="119"/>
  <c r="X1913" i="119"/>
  <c r="W1913" i="119"/>
  <c r="V1913" i="119"/>
  <c r="U1913" i="119"/>
  <c r="T1913" i="119"/>
  <c r="S1913" i="119"/>
  <c r="R1913" i="119"/>
  <c r="Q1913" i="119"/>
  <c r="P1913" i="119"/>
  <c r="T1912" i="119"/>
  <c r="Y1912" i="119"/>
  <c r="X1912" i="119"/>
  <c r="W1912" i="119"/>
  <c r="V1912" i="119"/>
  <c r="U1912" i="119"/>
  <c r="Z1912" i="119"/>
  <c r="S1912" i="119"/>
  <c r="R1912" i="119"/>
  <c r="Q1912" i="119"/>
  <c r="P1912" i="119"/>
  <c r="Z1911" i="119"/>
  <c r="Y1911" i="119"/>
  <c r="X1911" i="119"/>
  <c r="W1911" i="119"/>
  <c r="V1911" i="119"/>
  <c r="U1911" i="119"/>
  <c r="T1911" i="119"/>
  <c r="S1911" i="119"/>
  <c r="R1911" i="119"/>
  <c r="Q1911" i="119"/>
  <c r="P1911" i="119"/>
  <c r="Z1910" i="119"/>
  <c r="Y1910" i="119"/>
  <c r="X1910" i="119"/>
  <c r="W1910" i="119"/>
  <c r="V1910" i="119"/>
  <c r="U1910" i="119"/>
  <c r="T1910" i="119"/>
  <c r="S1910" i="119"/>
  <c r="R1910" i="119"/>
  <c r="Q1910" i="119"/>
  <c r="P1910" i="119"/>
  <c r="Z1909" i="119"/>
  <c r="Y1909" i="119"/>
  <c r="X1909" i="119"/>
  <c r="W1909" i="119"/>
  <c r="V1909" i="119"/>
  <c r="U1909" i="119"/>
  <c r="T1909" i="119"/>
  <c r="S1909" i="119"/>
  <c r="R1909" i="119"/>
  <c r="Q1909" i="119"/>
  <c r="P1909" i="119"/>
  <c r="V1908" i="119"/>
  <c r="Z1908" i="119"/>
  <c r="X1908" i="119"/>
  <c r="T1908" i="119"/>
  <c r="S1908" i="119"/>
  <c r="R1908" i="119"/>
  <c r="Q1908" i="119"/>
  <c r="P1908" i="119"/>
  <c r="Y1908" i="119"/>
  <c r="U1908" i="119"/>
  <c r="W1908" i="119"/>
  <c r="W1907" i="119"/>
  <c r="V1907" i="119"/>
  <c r="U1907" i="119"/>
  <c r="T1907" i="119"/>
  <c r="S1907" i="119"/>
  <c r="R1907" i="119"/>
  <c r="Q1907" i="119"/>
  <c r="P1907" i="119"/>
  <c r="Y1907" i="119"/>
  <c r="X1907" i="119"/>
  <c r="Z1907" i="119"/>
  <c r="Z1906" i="119"/>
  <c r="Y1906" i="119"/>
  <c r="X1906" i="119"/>
  <c r="W1906" i="119"/>
  <c r="V1906" i="119"/>
  <c r="U1906" i="119"/>
  <c r="T1906" i="119"/>
  <c r="S1906" i="119"/>
  <c r="R1906" i="119"/>
  <c r="Q1906" i="119"/>
  <c r="P1906" i="119"/>
  <c r="Z1905" i="119"/>
  <c r="Y1905" i="119"/>
  <c r="X1905" i="119"/>
  <c r="V1905" i="119"/>
  <c r="U1905" i="119"/>
  <c r="T1905" i="119"/>
  <c r="S1905" i="119"/>
  <c r="R1905" i="119"/>
  <c r="Q1905" i="119"/>
  <c r="P1905" i="119"/>
  <c r="W1905" i="119"/>
  <c r="Z1904" i="119"/>
  <c r="Y1904" i="119"/>
  <c r="X1904" i="119"/>
  <c r="W1904" i="119"/>
  <c r="V1904" i="119"/>
  <c r="U1904" i="119"/>
  <c r="T1904" i="119"/>
  <c r="S1904" i="119"/>
  <c r="R1904" i="119"/>
  <c r="Q1904" i="119"/>
  <c r="P1904" i="119"/>
  <c r="S1903" i="119"/>
  <c r="W1903" i="119"/>
  <c r="V1903" i="119"/>
  <c r="U1903" i="119"/>
  <c r="T1903" i="119"/>
  <c r="Y1903" i="119"/>
  <c r="R1903" i="119"/>
  <c r="Q1903" i="119"/>
  <c r="P1903" i="119"/>
  <c r="Z1903" i="119"/>
  <c r="X1903" i="119"/>
  <c r="Y1902" i="119"/>
  <c r="W1902" i="119"/>
  <c r="V1902" i="119"/>
  <c r="U1902" i="119"/>
  <c r="T1902" i="119"/>
  <c r="S1902" i="119"/>
  <c r="R1902" i="119"/>
  <c r="Q1902" i="119"/>
  <c r="P1902" i="119"/>
  <c r="Z1902" i="119"/>
  <c r="X1902" i="119"/>
  <c r="R1901" i="119"/>
  <c r="Y1901" i="119"/>
  <c r="V1901" i="119"/>
  <c r="U1901" i="119"/>
  <c r="T1901" i="119"/>
  <c r="S1901" i="119"/>
  <c r="X1901" i="119"/>
  <c r="Q1901" i="119"/>
  <c r="P1901" i="119"/>
  <c r="Z1901" i="119"/>
  <c r="W1901" i="119"/>
  <c r="R1900" i="119"/>
  <c r="W1900" i="119"/>
  <c r="V1900" i="119"/>
  <c r="U1900" i="119"/>
  <c r="T1900" i="119"/>
  <c r="S1900" i="119"/>
  <c r="Y1900" i="119"/>
  <c r="Q1900" i="119"/>
  <c r="P1900" i="119"/>
  <c r="Z1900" i="119"/>
  <c r="X1900" i="119"/>
  <c r="Z1899" i="119"/>
  <c r="Y1899" i="119"/>
  <c r="X1899" i="119"/>
  <c r="W1899" i="119"/>
  <c r="V1899" i="119"/>
  <c r="U1899" i="119"/>
  <c r="T1899" i="119"/>
  <c r="S1899" i="119"/>
  <c r="R1899" i="119"/>
  <c r="P1899" i="119"/>
  <c r="Q1899" i="119"/>
  <c r="Z1898" i="119"/>
  <c r="U1898" i="119"/>
  <c r="S1898" i="119"/>
  <c r="R1898" i="119"/>
  <c r="Q1898" i="119"/>
  <c r="Y1898" i="119"/>
  <c r="P1898" i="119"/>
  <c r="V1898" i="119"/>
  <c r="W1898" i="119"/>
  <c r="X1898" i="119"/>
  <c r="T1898" i="119"/>
  <c r="T1897" i="119"/>
  <c r="U1897" i="119"/>
  <c r="Y1897" i="119"/>
  <c r="S1897" i="119"/>
  <c r="R1897" i="119"/>
  <c r="Q1897" i="119"/>
  <c r="P1897" i="119"/>
  <c r="V1897" i="119"/>
  <c r="W1897" i="119"/>
  <c r="X1897" i="119"/>
  <c r="Z1897" i="119"/>
  <c r="Z1896" i="119"/>
  <c r="Y1896" i="119"/>
  <c r="X1896" i="119"/>
  <c r="W1896" i="119"/>
  <c r="V1896" i="119"/>
  <c r="U1896" i="119"/>
  <c r="T1896" i="119"/>
  <c r="S1896" i="119"/>
  <c r="R1896" i="119"/>
  <c r="Q1896" i="119"/>
  <c r="P1896" i="119"/>
  <c r="P1895" i="119"/>
  <c r="T1895" i="119"/>
  <c r="U1895" i="119"/>
  <c r="V1895" i="119"/>
  <c r="Z1895" i="119"/>
  <c r="Y1895" i="119"/>
  <c r="X1895" i="119"/>
  <c r="Q1895" i="119"/>
  <c r="R1895" i="119"/>
  <c r="S1895" i="119"/>
  <c r="W1895" i="119"/>
  <c r="U1894" i="119"/>
  <c r="Q1894" i="119"/>
  <c r="R1894" i="119"/>
  <c r="S1894" i="119"/>
  <c r="T1894" i="119"/>
  <c r="Y1894" i="119"/>
  <c r="X1894" i="119"/>
  <c r="W1894" i="119"/>
  <c r="V1894" i="119"/>
  <c r="P1894" i="119"/>
  <c r="Z1894" i="119"/>
  <c r="Z1893" i="119"/>
  <c r="Y1893" i="119"/>
  <c r="X1893" i="119"/>
  <c r="W1893" i="119"/>
  <c r="V1893" i="119"/>
  <c r="U1893" i="119"/>
  <c r="T1893" i="119"/>
  <c r="S1893" i="119"/>
  <c r="R1893" i="119"/>
  <c r="Q1893" i="119"/>
  <c r="P1893" i="119"/>
  <c r="R1892" i="119"/>
  <c r="Q1892" i="119"/>
  <c r="S1892" i="119"/>
  <c r="T1892" i="119"/>
  <c r="Z1892" i="119"/>
  <c r="Y1892" i="119"/>
  <c r="P1892" i="119"/>
  <c r="X1892" i="119"/>
  <c r="W1892" i="119"/>
  <c r="V1892" i="119"/>
  <c r="U1892" i="119"/>
  <c r="V1891" i="119"/>
  <c r="S1891" i="119"/>
  <c r="T1891" i="119"/>
  <c r="U1891" i="119"/>
  <c r="Z1891" i="119"/>
  <c r="R1891" i="119"/>
  <c r="Q1891" i="119"/>
  <c r="Y1891" i="119"/>
  <c r="P1891" i="119"/>
  <c r="X1891" i="119"/>
  <c r="W1891" i="119"/>
  <c r="X1890" i="119"/>
  <c r="W1890" i="119"/>
  <c r="V1890" i="119"/>
  <c r="U1890" i="119"/>
  <c r="T1890" i="119"/>
  <c r="S1890" i="119"/>
  <c r="Y1890" i="119"/>
  <c r="Q1890" i="119"/>
  <c r="P1890" i="119"/>
  <c r="Z1890" i="119"/>
  <c r="R1890" i="119"/>
  <c r="Z1889" i="119"/>
  <c r="Y1889" i="119"/>
  <c r="X1889" i="119"/>
  <c r="W1889" i="119"/>
  <c r="V1889" i="119"/>
  <c r="U1889" i="119"/>
  <c r="T1889" i="119"/>
  <c r="S1889" i="119"/>
  <c r="R1889" i="119"/>
  <c r="Q1889" i="119"/>
  <c r="P1889" i="119"/>
  <c r="X1888" i="119"/>
  <c r="W1888" i="119"/>
  <c r="V1888" i="119"/>
  <c r="U1888" i="119"/>
  <c r="T1888" i="119"/>
  <c r="S1888" i="119"/>
  <c r="R1888" i="119"/>
  <c r="Q1888" i="119"/>
  <c r="P1888" i="119"/>
  <c r="Z1888" i="119"/>
  <c r="Y1888" i="119"/>
  <c r="R1887" i="119"/>
  <c r="W1887" i="119"/>
  <c r="V1887" i="119"/>
  <c r="U1887" i="119"/>
  <c r="T1887" i="119"/>
  <c r="S1887" i="119"/>
  <c r="X1887" i="119"/>
  <c r="Q1887" i="119"/>
  <c r="P1887" i="119"/>
  <c r="Y1887" i="119"/>
  <c r="Z1887" i="119"/>
  <c r="Z1886" i="119"/>
  <c r="Y1886" i="119"/>
  <c r="X1886" i="119"/>
  <c r="W1886" i="119"/>
  <c r="V1886" i="119"/>
  <c r="U1886" i="119"/>
  <c r="T1886" i="119"/>
  <c r="S1886" i="119"/>
  <c r="R1886" i="119"/>
  <c r="Q1886" i="119"/>
  <c r="P1886" i="119"/>
  <c r="Z1885" i="119"/>
  <c r="P1885" i="119"/>
  <c r="X1885" i="119"/>
  <c r="W1885" i="119"/>
  <c r="V1885" i="119"/>
  <c r="U1885" i="119"/>
  <c r="T1885" i="119"/>
  <c r="S1885" i="119"/>
  <c r="R1885" i="119"/>
  <c r="Q1885" i="119"/>
  <c r="Y1885" i="119"/>
  <c r="Z1884" i="119"/>
  <c r="Y1884" i="119"/>
  <c r="X1884" i="119"/>
  <c r="W1884" i="119"/>
  <c r="V1884" i="119"/>
  <c r="U1884" i="119"/>
  <c r="T1884" i="119"/>
  <c r="S1884" i="119"/>
  <c r="R1884" i="119"/>
  <c r="Q1884" i="119"/>
  <c r="P1884" i="119"/>
  <c r="Z1883" i="119"/>
  <c r="Y1883" i="119"/>
  <c r="X1883" i="119"/>
  <c r="W1883" i="119"/>
  <c r="V1883" i="119"/>
  <c r="U1883" i="119"/>
  <c r="T1883" i="119"/>
  <c r="R1883" i="119"/>
  <c r="Q1883" i="119"/>
  <c r="P1883" i="119"/>
  <c r="S1883" i="119"/>
  <c r="V1882" i="119"/>
  <c r="P1882" i="119"/>
  <c r="Y1882" i="119"/>
  <c r="X1882" i="119"/>
  <c r="W1882" i="119"/>
  <c r="Z1882" i="119"/>
  <c r="U1882" i="119"/>
  <c r="T1882" i="119"/>
  <c r="S1882" i="119"/>
  <c r="R1882" i="119"/>
  <c r="Q1882" i="119"/>
  <c r="V1881" i="119"/>
  <c r="Z1881" i="119"/>
  <c r="Y1881" i="119"/>
  <c r="X1881" i="119"/>
  <c r="W1881" i="119"/>
  <c r="P1881" i="119"/>
  <c r="Q1881" i="119"/>
  <c r="R1881" i="119"/>
  <c r="S1881" i="119"/>
  <c r="T1881" i="119"/>
  <c r="U1881" i="119"/>
  <c r="P1880" i="119"/>
  <c r="Q1880" i="119"/>
  <c r="S1880" i="119"/>
  <c r="T1880" i="119"/>
  <c r="U1880" i="119"/>
  <c r="V1880" i="119"/>
  <c r="W1880" i="119"/>
  <c r="X1880" i="119"/>
  <c r="Y1880" i="119"/>
  <c r="Z1880" i="119"/>
  <c r="R1880" i="119"/>
  <c r="W1879" i="119"/>
  <c r="U1879" i="119"/>
  <c r="Z1879" i="119"/>
  <c r="Y1879" i="119"/>
  <c r="X1879" i="119"/>
  <c r="V1879" i="119"/>
  <c r="T1879" i="119"/>
  <c r="S1879" i="119"/>
  <c r="R1879" i="119"/>
  <c r="Q1879" i="119"/>
  <c r="P1879" i="119"/>
  <c r="P1878" i="119"/>
  <c r="Z1878" i="119"/>
  <c r="Y1878" i="119"/>
  <c r="X1878" i="119"/>
  <c r="W1878" i="119"/>
  <c r="V1878" i="119"/>
  <c r="U1878" i="119"/>
  <c r="T1878" i="119"/>
  <c r="S1878" i="119"/>
  <c r="R1878" i="119"/>
  <c r="Q1878" i="119"/>
  <c r="Q1877" i="119"/>
  <c r="Z1877" i="119"/>
  <c r="Y1877" i="119"/>
  <c r="X1877" i="119"/>
  <c r="W1877" i="119"/>
  <c r="V1877" i="119"/>
  <c r="U1877" i="119"/>
  <c r="T1877" i="119"/>
  <c r="S1877" i="119"/>
  <c r="R1877" i="119"/>
  <c r="P1877" i="119"/>
  <c r="U1876" i="119"/>
  <c r="V1876" i="119"/>
  <c r="Y1876" i="119"/>
  <c r="X1876" i="119"/>
  <c r="W1876" i="119"/>
  <c r="T1876" i="119"/>
  <c r="S1876" i="119"/>
  <c r="R1876" i="119"/>
  <c r="Q1876" i="119"/>
  <c r="P1876" i="119"/>
  <c r="Z1876" i="119"/>
  <c r="R1875" i="119"/>
  <c r="P1875" i="119"/>
  <c r="Q1875" i="119"/>
  <c r="S1875" i="119"/>
  <c r="T1875" i="119"/>
  <c r="U1875" i="119"/>
  <c r="V1875" i="119"/>
  <c r="W1875" i="119"/>
  <c r="X1875" i="119"/>
  <c r="Y1875" i="119"/>
  <c r="Z1875" i="119"/>
  <c r="Y1874" i="119"/>
  <c r="Z1874" i="119"/>
  <c r="X1874" i="119"/>
  <c r="W1874" i="119"/>
  <c r="V1874" i="119"/>
  <c r="U1874" i="119"/>
  <c r="T1874" i="119"/>
  <c r="S1874" i="119"/>
  <c r="R1874" i="119"/>
  <c r="P1874" i="119"/>
  <c r="Q1874" i="119"/>
  <c r="Z1873" i="119"/>
  <c r="X1873" i="119"/>
  <c r="W1873" i="119"/>
  <c r="V1873" i="119"/>
  <c r="U1873" i="119"/>
  <c r="T1873" i="119"/>
  <c r="S1873" i="119"/>
  <c r="R1873" i="119"/>
  <c r="Q1873" i="119"/>
  <c r="P1873" i="119"/>
  <c r="Y1873" i="119"/>
  <c r="R1872" i="119"/>
  <c r="P1872" i="119"/>
  <c r="Q1872" i="119"/>
  <c r="Z1872" i="119"/>
  <c r="Y1872" i="119"/>
  <c r="X1872" i="119"/>
  <c r="W1872" i="119"/>
  <c r="V1872" i="119"/>
  <c r="U1872" i="119"/>
  <c r="T1872" i="119"/>
  <c r="S1872" i="119"/>
  <c r="V1871" i="119"/>
  <c r="W1871" i="119"/>
  <c r="U1871" i="119"/>
  <c r="T1871" i="119"/>
  <c r="S1871" i="119"/>
  <c r="Z1871" i="119"/>
  <c r="Y1871" i="119"/>
  <c r="R1871" i="119"/>
  <c r="Q1871" i="119"/>
  <c r="P1871" i="119"/>
  <c r="X1871" i="119"/>
  <c r="Z1870" i="119"/>
  <c r="Y1870" i="119"/>
  <c r="X1870" i="119"/>
  <c r="W1870" i="119"/>
  <c r="V1870" i="119"/>
  <c r="U1870" i="119"/>
  <c r="T1870" i="119"/>
  <c r="S1870" i="119"/>
  <c r="R1870" i="119"/>
  <c r="Q1870" i="119"/>
  <c r="P1870" i="119"/>
  <c r="W1869" i="119"/>
  <c r="Y1869" i="119"/>
  <c r="X1869" i="119"/>
  <c r="Z1869" i="119"/>
  <c r="P1869" i="119"/>
  <c r="Q1869" i="119"/>
  <c r="R1869" i="119"/>
  <c r="S1869" i="119"/>
  <c r="T1869" i="119"/>
  <c r="U1869" i="119"/>
  <c r="V1869" i="119"/>
  <c r="R1868" i="119"/>
  <c r="S1868" i="119"/>
  <c r="T1868" i="119"/>
  <c r="Q1868" i="119"/>
  <c r="P1868" i="119"/>
  <c r="U1868" i="119"/>
  <c r="V1868" i="119"/>
  <c r="W1868" i="119"/>
  <c r="X1868" i="119"/>
  <c r="Y1868" i="119"/>
  <c r="Z1868" i="119"/>
  <c r="W1867" i="119"/>
  <c r="P1867" i="119"/>
  <c r="Q1867" i="119"/>
  <c r="R1867" i="119"/>
  <c r="S1867" i="119"/>
  <c r="T1867" i="119"/>
  <c r="U1867" i="119"/>
  <c r="V1867" i="119"/>
  <c r="Z1867" i="119"/>
  <c r="Y1867" i="119"/>
  <c r="X1867" i="119"/>
  <c r="Q1866" i="119"/>
  <c r="R1866" i="119"/>
  <c r="S1866" i="119"/>
  <c r="T1866" i="119"/>
  <c r="U1866" i="119"/>
  <c r="V1866" i="119"/>
  <c r="W1866" i="119"/>
  <c r="X1866" i="119"/>
  <c r="Y1866" i="119"/>
  <c r="Z1866" i="119"/>
  <c r="P1866" i="119"/>
  <c r="Z1865" i="119"/>
  <c r="Q1865" i="119"/>
  <c r="X1865" i="119"/>
  <c r="P1865" i="119"/>
  <c r="W1865" i="119"/>
  <c r="V1865" i="119"/>
  <c r="U1865" i="119"/>
  <c r="T1865" i="119"/>
  <c r="S1865" i="119"/>
  <c r="R1865" i="119"/>
  <c r="Y1865" i="119"/>
  <c r="Z1864" i="119"/>
  <c r="Y1864" i="119"/>
  <c r="X1864" i="119"/>
  <c r="W1864" i="119"/>
  <c r="V1864" i="119"/>
  <c r="U1864" i="119"/>
  <c r="T1864" i="119"/>
  <c r="S1864" i="119"/>
  <c r="R1864" i="119"/>
  <c r="Q1864" i="119"/>
  <c r="P1864" i="119"/>
  <c r="P1863" i="119"/>
  <c r="Z1863" i="119"/>
  <c r="Y1863" i="119"/>
  <c r="X1863" i="119"/>
  <c r="W1863" i="119"/>
  <c r="V1863" i="119"/>
  <c r="U1863" i="119"/>
  <c r="T1863" i="119"/>
  <c r="S1863" i="119"/>
  <c r="R1863" i="119"/>
  <c r="Q1863" i="119"/>
  <c r="P1862" i="119"/>
  <c r="Z1862" i="119"/>
  <c r="Y1862" i="119"/>
  <c r="X1862" i="119"/>
  <c r="W1862" i="119"/>
  <c r="V1862" i="119"/>
  <c r="U1862" i="119"/>
  <c r="T1862" i="119"/>
  <c r="S1862" i="119"/>
  <c r="R1862" i="119"/>
  <c r="Q1862" i="119"/>
  <c r="V1861" i="119"/>
  <c r="P1861" i="119"/>
  <c r="Y1861" i="119"/>
  <c r="X1861" i="119"/>
  <c r="W1861" i="119"/>
  <c r="Z1861" i="119"/>
  <c r="U1861" i="119"/>
  <c r="T1861" i="119"/>
  <c r="S1861" i="119"/>
  <c r="R1861" i="119"/>
  <c r="Q1861" i="119"/>
  <c r="Z1860" i="119"/>
  <c r="X1860" i="119"/>
  <c r="W1860" i="119"/>
  <c r="V1860" i="119"/>
  <c r="U1860" i="119"/>
  <c r="T1860" i="119"/>
  <c r="S1860" i="119"/>
  <c r="R1860" i="119"/>
  <c r="Q1860" i="119"/>
  <c r="P1860" i="119"/>
  <c r="Y1860" i="119"/>
  <c r="T1859" i="119"/>
  <c r="X1859" i="119"/>
  <c r="W1859" i="119"/>
  <c r="V1859" i="119"/>
  <c r="U1859" i="119"/>
  <c r="Z1859" i="119"/>
  <c r="S1859" i="119"/>
  <c r="R1859" i="119"/>
  <c r="Q1859" i="119"/>
  <c r="P1859" i="119"/>
  <c r="Y1859" i="119"/>
  <c r="Z1858" i="119"/>
  <c r="Y1858" i="119"/>
  <c r="X1858" i="119"/>
  <c r="W1858" i="119"/>
  <c r="V1858" i="119"/>
  <c r="U1858" i="119"/>
  <c r="T1858" i="119"/>
  <c r="S1858" i="119"/>
  <c r="R1858" i="119"/>
  <c r="Q1858" i="119"/>
  <c r="P1858" i="119"/>
  <c r="Q1857" i="119"/>
  <c r="V1857" i="119"/>
  <c r="S1857" i="119"/>
  <c r="T1857" i="119"/>
  <c r="U1857" i="119"/>
  <c r="R1857" i="119"/>
  <c r="Z1857" i="119"/>
  <c r="Y1857" i="119"/>
  <c r="X1857" i="119"/>
  <c r="W1857" i="119"/>
  <c r="P1857" i="119"/>
  <c r="Z1856" i="119"/>
  <c r="T1856" i="119"/>
  <c r="U1856" i="119"/>
  <c r="V1856" i="119"/>
  <c r="Y1856" i="119"/>
  <c r="X1856" i="119"/>
  <c r="W1856" i="119"/>
  <c r="R1856" i="119"/>
  <c r="Q1856" i="119"/>
  <c r="P1856" i="119"/>
  <c r="S1856" i="119"/>
  <c r="Z1855" i="119"/>
  <c r="Y1855" i="119"/>
  <c r="X1855" i="119"/>
  <c r="W1855" i="119"/>
  <c r="V1855" i="119"/>
  <c r="U1855" i="119"/>
  <c r="T1855" i="119"/>
  <c r="S1855" i="119"/>
  <c r="R1855" i="119"/>
  <c r="Q1855" i="119"/>
  <c r="P1855" i="119"/>
  <c r="S1854" i="119"/>
  <c r="Z1854" i="119"/>
  <c r="W1854" i="119"/>
  <c r="V1854" i="119"/>
  <c r="U1854" i="119"/>
  <c r="T1854" i="119"/>
  <c r="Y1854" i="119"/>
  <c r="R1854" i="119"/>
  <c r="Q1854" i="119"/>
  <c r="P1854" i="119"/>
  <c r="X1854" i="119"/>
  <c r="P1853" i="119"/>
  <c r="Z1853" i="119"/>
  <c r="W1853" i="119"/>
  <c r="V1853" i="119"/>
  <c r="U1853" i="119"/>
  <c r="Y1853" i="119"/>
  <c r="T1853" i="119"/>
  <c r="X1853" i="119"/>
  <c r="S1853" i="119"/>
  <c r="R1853" i="119"/>
  <c r="Q1853" i="119"/>
  <c r="U1852" i="119"/>
  <c r="Z1852" i="119"/>
  <c r="Y1852" i="119"/>
  <c r="X1852" i="119"/>
  <c r="W1852" i="119"/>
  <c r="V1852" i="119"/>
  <c r="T1852" i="119"/>
  <c r="S1852" i="119"/>
  <c r="R1852" i="119"/>
  <c r="Q1852" i="119"/>
  <c r="P1852" i="119"/>
  <c r="P1851" i="119"/>
  <c r="Z1851" i="119"/>
  <c r="Y1851" i="119"/>
  <c r="X1851" i="119"/>
  <c r="W1851" i="119"/>
  <c r="V1851" i="119"/>
  <c r="U1851" i="119"/>
  <c r="T1851" i="119"/>
  <c r="S1851" i="119"/>
  <c r="R1851" i="119"/>
  <c r="Q1851" i="119"/>
  <c r="P1850" i="119"/>
  <c r="Z1850" i="119"/>
  <c r="Y1850" i="119"/>
  <c r="X1850" i="119"/>
  <c r="W1850" i="119"/>
  <c r="V1850" i="119"/>
  <c r="U1850" i="119"/>
  <c r="T1850" i="119"/>
  <c r="S1850" i="119"/>
  <c r="R1850" i="119"/>
  <c r="Q1850" i="119"/>
  <c r="U1849" i="119"/>
  <c r="Q1849" i="119"/>
  <c r="Y1849" i="119"/>
  <c r="X1849" i="119"/>
  <c r="W1849" i="119"/>
  <c r="V1849" i="119"/>
  <c r="Z1849" i="119"/>
  <c r="T1849" i="119"/>
  <c r="S1849" i="119"/>
  <c r="R1849" i="119"/>
  <c r="P1849" i="119"/>
  <c r="V1848" i="119"/>
  <c r="U1848" i="119"/>
  <c r="Z1848" i="119"/>
  <c r="Y1848" i="119"/>
  <c r="S1848" i="119"/>
  <c r="R1848" i="119"/>
  <c r="Q1848" i="119"/>
  <c r="P1848" i="119"/>
  <c r="X1848" i="119"/>
  <c r="W1848" i="119"/>
  <c r="T1848" i="119"/>
  <c r="W1847" i="119"/>
  <c r="V1847" i="119"/>
  <c r="U1847" i="119"/>
  <c r="T1847" i="119"/>
  <c r="S1847" i="119"/>
  <c r="R1847" i="119"/>
  <c r="X1847" i="119"/>
  <c r="P1847" i="119"/>
  <c r="Y1847" i="119"/>
  <c r="Z1847" i="119"/>
  <c r="Q1847" i="119"/>
  <c r="Z1846" i="119"/>
  <c r="Y1846" i="119"/>
  <c r="X1846" i="119"/>
  <c r="W1846" i="119"/>
  <c r="V1846" i="119"/>
  <c r="U1846" i="119"/>
  <c r="T1846" i="119"/>
  <c r="S1846" i="119"/>
  <c r="R1846" i="119"/>
  <c r="Q1846" i="119"/>
  <c r="P1846" i="119"/>
  <c r="Q1845" i="119"/>
  <c r="X1845" i="119"/>
  <c r="U1845" i="119"/>
  <c r="T1845" i="119"/>
  <c r="S1845" i="119"/>
  <c r="R1845" i="119"/>
  <c r="W1845" i="119"/>
  <c r="P1845" i="119"/>
  <c r="Z1845" i="119"/>
  <c r="Y1845" i="119"/>
  <c r="V1845" i="119"/>
  <c r="W1844" i="119"/>
  <c r="X1844" i="119"/>
  <c r="U1844" i="119"/>
  <c r="T1844" i="119"/>
  <c r="S1844" i="119"/>
  <c r="R1844" i="119"/>
  <c r="Q1844" i="119"/>
  <c r="P1844" i="119"/>
  <c r="Z1844" i="119"/>
  <c r="Y1844" i="119"/>
  <c r="V1844" i="119"/>
  <c r="Q1843" i="119"/>
  <c r="X1843" i="119"/>
  <c r="U1843" i="119"/>
  <c r="T1843" i="119"/>
  <c r="S1843" i="119"/>
  <c r="R1843" i="119"/>
  <c r="W1843" i="119"/>
  <c r="P1843" i="119"/>
  <c r="Z1843" i="119"/>
  <c r="Y1843" i="119"/>
  <c r="V1843" i="119"/>
  <c r="Q1842" i="119"/>
  <c r="V1842" i="119"/>
  <c r="U1842" i="119"/>
  <c r="T1842" i="119"/>
  <c r="S1842" i="119"/>
  <c r="R1842" i="119"/>
  <c r="X1842" i="119"/>
  <c r="P1842" i="119"/>
  <c r="Y1842" i="119"/>
  <c r="Z1842" i="119"/>
  <c r="W1842" i="119"/>
  <c r="Z1841" i="119"/>
  <c r="Y1841" i="119"/>
  <c r="X1841" i="119"/>
  <c r="W1841" i="119"/>
  <c r="V1841" i="119"/>
  <c r="U1841" i="119"/>
  <c r="T1841" i="119"/>
  <c r="S1841" i="119"/>
  <c r="R1841" i="119"/>
  <c r="Q1841" i="119"/>
  <c r="P1841" i="119"/>
  <c r="W1840" i="119"/>
  <c r="P1840" i="119"/>
  <c r="X1840" i="119"/>
  <c r="V1840" i="119"/>
  <c r="Y1840" i="119"/>
  <c r="Z1840" i="119"/>
  <c r="U1840" i="119"/>
  <c r="T1840" i="119"/>
  <c r="S1840" i="119"/>
  <c r="R1840" i="119"/>
  <c r="Q1840" i="119"/>
  <c r="P1839" i="119"/>
  <c r="Z1839" i="119"/>
  <c r="Y1839" i="119"/>
  <c r="X1839" i="119"/>
  <c r="W1839" i="119"/>
  <c r="V1839" i="119"/>
  <c r="U1839" i="119"/>
  <c r="T1839" i="119"/>
  <c r="S1839" i="119"/>
  <c r="R1839" i="119"/>
  <c r="Q1839" i="119"/>
  <c r="U1838" i="119"/>
  <c r="Z1838" i="119"/>
  <c r="Y1838" i="119"/>
  <c r="X1838" i="119"/>
  <c r="W1838" i="119"/>
  <c r="V1838" i="119"/>
  <c r="T1838" i="119"/>
  <c r="S1838" i="119"/>
  <c r="R1838" i="119"/>
  <c r="Q1838" i="119"/>
  <c r="P1838" i="119"/>
  <c r="Q1837" i="119"/>
  <c r="Z1837" i="119"/>
  <c r="Y1837" i="119"/>
  <c r="X1837" i="119"/>
  <c r="W1837" i="119"/>
  <c r="V1837" i="119"/>
  <c r="U1837" i="119"/>
  <c r="T1837" i="119"/>
  <c r="S1837" i="119"/>
  <c r="P1837" i="119"/>
  <c r="R1837" i="119"/>
  <c r="T1836" i="119"/>
  <c r="Y1836" i="119"/>
  <c r="X1836" i="119"/>
  <c r="W1836" i="119"/>
  <c r="V1836" i="119"/>
  <c r="U1836" i="119"/>
  <c r="Z1836" i="119"/>
  <c r="S1836" i="119"/>
  <c r="R1836" i="119"/>
  <c r="Q1836" i="119"/>
  <c r="P1836" i="119"/>
  <c r="Z1835" i="119"/>
  <c r="Y1835" i="119"/>
  <c r="X1835" i="119"/>
  <c r="W1835" i="119"/>
  <c r="V1835" i="119"/>
  <c r="U1835" i="119"/>
  <c r="T1835" i="119"/>
  <c r="S1835" i="119"/>
  <c r="R1835" i="119"/>
  <c r="Q1835" i="119"/>
  <c r="P1835" i="119"/>
  <c r="T1834" i="119"/>
  <c r="Y1834" i="119"/>
  <c r="X1834" i="119"/>
  <c r="W1834" i="119"/>
  <c r="V1834" i="119"/>
  <c r="U1834" i="119"/>
  <c r="Z1834" i="119"/>
  <c r="S1834" i="119"/>
  <c r="R1834" i="119"/>
  <c r="Q1834" i="119"/>
  <c r="P1834" i="119"/>
  <c r="T1833" i="119"/>
  <c r="Y1833" i="119"/>
  <c r="X1833" i="119"/>
  <c r="W1833" i="119"/>
  <c r="V1833" i="119"/>
  <c r="U1833" i="119"/>
  <c r="Z1833" i="119"/>
  <c r="S1833" i="119"/>
  <c r="R1833" i="119"/>
  <c r="Q1833" i="119"/>
  <c r="P1833" i="119"/>
  <c r="Z1832" i="119"/>
  <c r="Y1832" i="119"/>
  <c r="X1832" i="119"/>
  <c r="W1832" i="119"/>
  <c r="V1832" i="119"/>
  <c r="U1832" i="119"/>
  <c r="T1832" i="119"/>
  <c r="S1832" i="119"/>
  <c r="R1832" i="119"/>
  <c r="Q1832" i="119"/>
  <c r="P1832" i="119"/>
  <c r="T1831" i="119"/>
  <c r="U1831" i="119"/>
  <c r="Z1831" i="119"/>
  <c r="Y1831" i="119"/>
  <c r="X1831" i="119"/>
  <c r="W1831" i="119"/>
  <c r="V1831" i="119"/>
  <c r="R1831" i="119"/>
  <c r="Q1831" i="119"/>
  <c r="P1831" i="119"/>
  <c r="S1831" i="119"/>
  <c r="P1830" i="119"/>
  <c r="Q1830" i="119"/>
  <c r="R1830" i="119"/>
  <c r="S1830" i="119"/>
  <c r="T1830" i="119"/>
  <c r="U1830" i="119"/>
  <c r="V1830" i="119"/>
  <c r="W1830" i="119"/>
  <c r="X1830" i="119"/>
  <c r="Y1830" i="119"/>
  <c r="Z1830" i="119"/>
  <c r="T1829" i="119"/>
  <c r="U1829" i="119"/>
  <c r="V1829" i="119"/>
  <c r="W1829" i="119"/>
  <c r="X1829" i="119"/>
  <c r="Y1829" i="119"/>
  <c r="S1829" i="119"/>
  <c r="R1829" i="119"/>
  <c r="Q1829" i="119"/>
  <c r="P1829" i="119"/>
  <c r="Z1829" i="119"/>
  <c r="U1828" i="119"/>
  <c r="T1828" i="119"/>
  <c r="Z1828" i="119"/>
  <c r="Y1828" i="119"/>
  <c r="X1828" i="119"/>
  <c r="W1828" i="119"/>
  <c r="V1828" i="119"/>
  <c r="S1828" i="119"/>
  <c r="R1828" i="119"/>
  <c r="Q1828" i="119"/>
  <c r="P1828" i="119"/>
  <c r="Z1827" i="119"/>
  <c r="Y1827" i="119"/>
  <c r="X1827" i="119"/>
  <c r="W1827" i="119"/>
  <c r="V1827" i="119"/>
  <c r="U1827" i="119"/>
  <c r="T1827" i="119"/>
  <c r="S1827" i="119"/>
  <c r="R1827" i="119"/>
  <c r="Q1827" i="119"/>
  <c r="P1827" i="119"/>
  <c r="Z1826" i="119"/>
  <c r="Y1826" i="119"/>
  <c r="X1826" i="119"/>
  <c r="W1826" i="119"/>
  <c r="V1826" i="119"/>
  <c r="U1826" i="119"/>
  <c r="T1826" i="119"/>
  <c r="S1826" i="119"/>
  <c r="R1826" i="119"/>
  <c r="Q1826" i="119"/>
  <c r="P1826" i="119"/>
  <c r="Z1825" i="119"/>
  <c r="Y1825" i="119"/>
  <c r="X1825" i="119"/>
  <c r="W1825" i="119"/>
  <c r="V1825" i="119"/>
  <c r="U1825" i="119"/>
  <c r="T1825" i="119"/>
  <c r="S1825" i="119"/>
  <c r="R1825" i="119"/>
  <c r="Q1825" i="119"/>
  <c r="P1825" i="119"/>
  <c r="T1824" i="119"/>
  <c r="Y1824" i="119"/>
  <c r="X1824" i="119"/>
  <c r="W1824" i="119"/>
  <c r="V1824" i="119"/>
  <c r="U1824" i="119"/>
  <c r="Z1824" i="119"/>
  <c r="S1824" i="119"/>
  <c r="R1824" i="119"/>
  <c r="Q1824" i="119"/>
  <c r="P1824" i="119"/>
  <c r="Z1823" i="119"/>
  <c r="Y1823" i="119"/>
  <c r="X1823" i="119"/>
  <c r="W1823" i="119"/>
  <c r="V1823" i="119"/>
  <c r="U1823" i="119"/>
  <c r="T1823" i="119"/>
  <c r="P1823" i="119"/>
  <c r="Q1823" i="119"/>
  <c r="R1823" i="119"/>
  <c r="S1823" i="119"/>
  <c r="U1822" i="119"/>
  <c r="Z1822" i="119"/>
  <c r="V1822" i="119"/>
  <c r="W1822" i="119"/>
  <c r="X1822" i="119"/>
  <c r="Y1822" i="119"/>
  <c r="T1822" i="119"/>
  <c r="P1822" i="119"/>
  <c r="Q1822" i="119"/>
  <c r="R1822" i="119"/>
  <c r="S1822" i="119"/>
  <c r="P1821" i="119"/>
  <c r="Q1821" i="119"/>
  <c r="R1821" i="119"/>
  <c r="S1821" i="119"/>
  <c r="T1821" i="119"/>
  <c r="U1821" i="119"/>
  <c r="V1821" i="119"/>
  <c r="W1821" i="119"/>
  <c r="X1821" i="119"/>
  <c r="Y1821" i="119"/>
  <c r="Z1821" i="119"/>
  <c r="U1820" i="119"/>
  <c r="S1820" i="119"/>
  <c r="R1820" i="119"/>
  <c r="Q1820" i="119"/>
  <c r="P1820" i="119"/>
  <c r="T1820" i="119"/>
  <c r="Y1820" i="119"/>
  <c r="X1820" i="119"/>
  <c r="W1820" i="119"/>
  <c r="V1820" i="119"/>
  <c r="Z1820" i="119"/>
  <c r="U1819" i="119"/>
  <c r="P1819" i="119"/>
  <c r="V1819" i="119"/>
  <c r="W1819" i="119"/>
  <c r="X1819" i="119"/>
  <c r="Y1819" i="119"/>
  <c r="Z1819" i="119"/>
  <c r="T1819" i="119"/>
  <c r="S1819" i="119"/>
  <c r="R1819" i="119"/>
  <c r="Q1819" i="119"/>
  <c r="P1818" i="119"/>
  <c r="Q1818" i="119"/>
  <c r="R1818" i="119"/>
  <c r="S1818" i="119"/>
  <c r="T1818" i="119"/>
  <c r="U1818" i="119"/>
  <c r="V1818" i="119"/>
  <c r="W1818" i="119"/>
  <c r="X1818" i="119"/>
  <c r="Y1818" i="119"/>
  <c r="Z1818" i="119"/>
  <c r="Q1817" i="119"/>
  <c r="Z1817" i="119"/>
  <c r="Y1817" i="119"/>
  <c r="X1817" i="119"/>
  <c r="W1817" i="119"/>
  <c r="V1817" i="119"/>
  <c r="U1817" i="119"/>
  <c r="T1817" i="119"/>
  <c r="S1817" i="119"/>
  <c r="R1817" i="119"/>
  <c r="P1817" i="119"/>
  <c r="S1816" i="119"/>
  <c r="Z1816" i="119"/>
  <c r="Y1816" i="119"/>
  <c r="X1816" i="119"/>
  <c r="W1816" i="119"/>
  <c r="V1816" i="119"/>
  <c r="U1816" i="119"/>
  <c r="Q1816" i="119"/>
  <c r="P1816" i="119"/>
  <c r="R1816" i="119"/>
  <c r="T1816" i="119"/>
  <c r="Z1815" i="119"/>
  <c r="V1815" i="119"/>
  <c r="U1815" i="119"/>
  <c r="T1815" i="119"/>
  <c r="S1815" i="119"/>
  <c r="R1815" i="119"/>
  <c r="Q1815" i="119"/>
  <c r="P1815" i="119"/>
  <c r="Y1815" i="119"/>
  <c r="W1815" i="119"/>
  <c r="X1815" i="119"/>
  <c r="Z1814" i="119"/>
  <c r="X1814" i="119"/>
  <c r="T1814" i="119"/>
  <c r="Q1814" i="119"/>
  <c r="P1814" i="119"/>
  <c r="R1814" i="119"/>
  <c r="Y1814" i="119"/>
  <c r="W1814" i="119"/>
  <c r="V1814" i="119"/>
  <c r="U1814" i="119"/>
  <c r="S1814" i="119"/>
  <c r="P1813" i="119"/>
  <c r="Z1813" i="119"/>
  <c r="Y1813" i="119"/>
  <c r="X1813" i="119"/>
  <c r="W1813" i="119"/>
  <c r="V1813" i="119"/>
  <c r="U1813" i="119"/>
  <c r="T1813" i="119"/>
  <c r="S1813" i="119"/>
  <c r="R1813" i="119"/>
  <c r="Q1813" i="119"/>
  <c r="T1812" i="119"/>
  <c r="S1812" i="119"/>
  <c r="U1812" i="119"/>
  <c r="V1812" i="119"/>
  <c r="W1812" i="119"/>
  <c r="X1812" i="119"/>
  <c r="Y1812" i="119"/>
  <c r="Z1812" i="119"/>
  <c r="R1812" i="119"/>
  <c r="Q1812" i="119"/>
  <c r="P1812" i="119"/>
  <c r="Z1811" i="119"/>
  <c r="Y1811" i="119"/>
  <c r="X1811" i="119"/>
  <c r="W1811" i="119"/>
  <c r="U1811" i="119"/>
  <c r="T1811" i="119"/>
  <c r="S1811" i="119"/>
  <c r="R1811" i="119"/>
  <c r="Q1811" i="119"/>
  <c r="P1811" i="119"/>
  <c r="V1811" i="119"/>
  <c r="X1810" i="119"/>
  <c r="Z1810" i="119"/>
  <c r="S1810" i="119"/>
  <c r="Y1810" i="119"/>
  <c r="P1810" i="119"/>
  <c r="Q1810" i="119"/>
  <c r="R1810" i="119"/>
  <c r="T1810" i="119"/>
  <c r="U1810" i="119"/>
  <c r="V1810" i="119"/>
  <c r="W1810" i="119"/>
  <c r="P1809" i="119"/>
  <c r="Q1809" i="119"/>
  <c r="S1809" i="119"/>
  <c r="T1809" i="119"/>
  <c r="U1809" i="119"/>
  <c r="X1809" i="119"/>
  <c r="Y1809" i="119"/>
  <c r="R1809" i="119"/>
  <c r="V1809" i="119"/>
  <c r="W1809" i="119"/>
  <c r="Z1809" i="119"/>
  <c r="W1808" i="119"/>
  <c r="Z1808" i="119"/>
  <c r="T1808" i="119"/>
  <c r="S1808" i="119"/>
  <c r="R1808" i="119"/>
  <c r="Q1808" i="119"/>
  <c r="P1808" i="119"/>
  <c r="U1808" i="119"/>
  <c r="V1808" i="119"/>
  <c r="X1808" i="119"/>
  <c r="Y1808" i="119"/>
  <c r="Y1807" i="119"/>
  <c r="Z1807" i="119"/>
  <c r="P1807" i="119"/>
  <c r="Q1807" i="119"/>
  <c r="R1807" i="119"/>
  <c r="U1807" i="119"/>
  <c r="V1807" i="119"/>
  <c r="S1807" i="119"/>
  <c r="T1807" i="119"/>
  <c r="W1807" i="119"/>
  <c r="X1807" i="119"/>
  <c r="P1806" i="119"/>
  <c r="Z1806" i="119"/>
  <c r="Y1806" i="119"/>
  <c r="X1806" i="119"/>
  <c r="W1806" i="119"/>
  <c r="V1806" i="119"/>
  <c r="U1806" i="119"/>
  <c r="T1806" i="119"/>
  <c r="S1806" i="119"/>
  <c r="R1806" i="119"/>
  <c r="Q1806" i="119"/>
  <c r="Z1805" i="119"/>
  <c r="Y1805" i="119"/>
  <c r="X1805" i="119"/>
  <c r="W1805" i="119"/>
  <c r="V1805" i="119"/>
  <c r="P1805" i="119"/>
  <c r="Q1805" i="119"/>
  <c r="R1805" i="119"/>
  <c r="S1805" i="119"/>
  <c r="T1805" i="119"/>
  <c r="U1805" i="119"/>
  <c r="W1804" i="119"/>
  <c r="P1804" i="119"/>
  <c r="Q1804" i="119"/>
  <c r="R1804" i="119"/>
  <c r="S1804" i="119"/>
  <c r="T1804" i="119"/>
  <c r="U1804" i="119"/>
  <c r="V1804" i="119"/>
  <c r="X1804" i="119"/>
  <c r="Y1804" i="119"/>
  <c r="Z1804" i="119"/>
  <c r="Y1803" i="119"/>
  <c r="Z1803" i="119"/>
  <c r="P1803" i="119"/>
  <c r="Q1803" i="119"/>
  <c r="R1803" i="119"/>
  <c r="S1803" i="119"/>
  <c r="T1803" i="119"/>
  <c r="U1803" i="119"/>
  <c r="V1803" i="119"/>
  <c r="W1803" i="119"/>
  <c r="X1803" i="119"/>
  <c r="X1802" i="119"/>
  <c r="Y1802" i="119"/>
  <c r="R1802" i="119"/>
  <c r="P1802" i="119"/>
  <c r="Q1802" i="119"/>
  <c r="S1802" i="119"/>
  <c r="T1802" i="119"/>
  <c r="U1802" i="119"/>
  <c r="V1802" i="119"/>
  <c r="W1802" i="119"/>
  <c r="Z1802" i="119"/>
  <c r="U1801" i="119"/>
  <c r="Z1801" i="119"/>
  <c r="Y1801" i="119"/>
  <c r="R1801" i="119"/>
  <c r="P1801" i="119"/>
  <c r="Q1801" i="119"/>
  <c r="S1801" i="119"/>
  <c r="T1801" i="119"/>
  <c r="X1801" i="119"/>
  <c r="W1801" i="119"/>
  <c r="V1801" i="119"/>
  <c r="Y1800" i="119"/>
  <c r="Q1800" i="119"/>
  <c r="P1800" i="119"/>
  <c r="S1800" i="119"/>
  <c r="R1800" i="119"/>
  <c r="T1800" i="119"/>
  <c r="U1800" i="119"/>
  <c r="V1800" i="119"/>
  <c r="W1800" i="119"/>
  <c r="X1800" i="119"/>
  <c r="Z1800" i="119"/>
  <c r="U1799" i="119"/>
  <c r="T1799" i="119"/>
  <c r="S1799" i="119"/>
  <c r="Q1799" i="119"/>
  <c r="P1799" i="119"/>
  <c r="Z1799" i="119"/>
  <c r="Y1799" i="119"/>
  <c r="X1799" i="119"/>
  <c r="W1799" i="119"/>
  <c r="V1799" i="119"/>
  <c r="R1799" i="119"/>
  <c r="W1798" i="119"/>
  <c r="T1798" i="119"/>
  <c r="S1798" i="119"/>
  <c r="X1798" i="119"/>
  <c r="Z1798" i="119"/>
  <c r="Y1798" i="119"/>
  <c r="V1798" i="119"/>
  <c r="R1798" i="119"/>
  <c r="Q1798" i="119"/>
  <c r="P1798" i="119"/>
  <c r="U1798" i="119"/>
  <c r="Q1797" i="119"/>
  <c r="P1797" i="119"/>
  <c r="S1797" i="119"/>
  <c r="T1797" i="119"/>
  <c r="U1797" i="119"/>
  <c r="V1797" i="119"/>
  <c r="W1797" i="119"/>
  <c r="Z1797" i="119"/>
  <c r="Y1797" i="119"/>
  <c r="X1797" i="119"/>
  <c r="R1797" i="119"/>
  <c r="Q1796" i="119"/>
  <c r="T1796" i="119"/>
  <c r="U1796" i="119"/>
  <c r="V1796" i="119"/>
  <c r="W1796" i="119"/>
  <c r="X1796" i="119"/>
  <c r="Y1796" i="119"/>
  <c r="Z1796" i="119"/>
  <c r="P1796" i="119"/>
  <c r="S1796" i="119"/>
  <c r="R1796" i="119"/>
  <c r="Y1795" i="119"/>
  <c r="X1795" i="119"/>
  <c r="W1795" i="119"/>
  <c r="T1795" i="119"/>
  <c r="S1795" i="119"/>
  <c r="V1795" i="119"/>
  <c r="U1795" i="119"/>
  <c r="R1795" i="119"/>
  <c r="Q1795" i="119"/>
  <c r="P1795" i="119"/>
  <c r="Z1795" i="119"/>
  <c r="Z1794" i="119"/>
  <c r="Y1794" i="119"/>
  <c r="X1794" i="119"/>
  <c r="W1794" i="119"/>
  <c r="V1794" i="119"/>
  <c r="U1794" i="119"/>
  <c r="T1794" i="119"/>
  <c r="S1794" i="119"/>
  <c r="R1794" i="119"/>
  <c r="P1794" i="119"/>
  <c r="Q1794" i="119"/>
  <c r="Z1793" i="119"/>
  <c r="Y1793" i="119"/>
  <c r="X1793" i="119"/>
  <c r="W1793" i="119"/>
  <c r="V1793" i="119"/>
  <c r="U1793" i="119"/>
  <c r="T1793" i="119"/>
  <c r="S1793" i="119"/>
  <c r="R1793" i="119"/>
  <c r="Q1793" i="119"/>
  <c r="P1793" i="119"/>
  <c r="S1792" i="119"/>
  <c r="T1792" i="119"/>
  <c r="U1792" i="119"/>
  <c r="V1792" i="119"/>
  <c r="W1792" i="119"/>
  <c r="X1792" i="119"/>
  <c r="Y1792" i="119"/>
  <c r="Z1792" i="119"/>
  <c r="R1792" i="119"/>
  <c r="Q1792" i="119"/>
  <c r="P1792" i="119"/>
  <c r="Y1791" i="119"/>
  <c r="Z1791" i="119"/>
  <c r="P1791" i="119"/>
  <c r="Q1791" i="119"/>
  <c r="R1791" i="119"/>
  <c r="S1791" i="119"/>
  <c r="T1791" i="119"/>
  <c r="U1791" i="119"/>
  <c r="V1791" i="119"/>
  <c r="W1791" i="119"/>
  <c r="X1791" i="119"/>
  <c r="Q1790" i="119"/>
  <c r="S1790" i="119"/>
  <c r="T1790" i="119"/>
  <c r="U1790" i="119"/>
  <c r="V1790" i="119"/>
  <c r="W1790" i="119"/>
  <c r="X1790" i="119"/>
  <c r="Y1790" i="119"/>
  <c r="Z1790" i="119"/>
  <c r="R1790" i="119"/>
  <c r="P1790" i="119"/>
  <c r="Y1789" i="119"/>
  <c r="R1789" i="119"/>
  <c r="U1789" i="119"/>
  <c r="T1789" i="119"/>
  <c r="S1789" i="119"/>
  <c r="Q1789" i="119"/>
  <c r="P1789" i="119"/>
  <c r="V1789" i="119"/>
  <c r="W1789" i="119"/>
  <c r="Z1789" i="119"/>
  <c r="X1789" i="119"/>
  <c r="U1788" i="119"/>
  <c r="X1788" i="119"/>
  <c r="P1788" i="119"/>
  <c r="Q1788" i="119"/>
  <c r="R1788" i="119"/>
  <c r="S1788" i="119"/>
  <c r="Y1788" i="119"/>
  <c r="Z1788" i="119"/>
  <c r="V1788" i="119"/>
  <c r="W1788" i="119"/>
  <c r="T1788" i="119"/>
  <c r="Y1787" i="119"/>
  <c r="Z1787" i="119"/>
  <c r="U1787" i="119"/>
  <c r="V1787" i="119"/>
  <c r="X1787" i="119"/>
  <c r="Q1787" i="119"/>
  <c r="R1787" i="119"/>
  <c r="P1787" i="119"/>
  <c r="S1787" i="119"/>
  <c r="W1787" i="119"/>
  <c r="T1787" i="119"/>
  <c r="U1786" i="119"/>
  <c r="Q1786" i="119"/>
  <c r="P1786" i="119"/>
  <c r="Z1786" i="119"/>
  <c r="Y1786" i="119"/>
  <c r="X1786" i="119"/>
  <c r="W1786" i="119"/>
  <c r="V1786" i="119"/>
  <c r="T1786" i="119"/>
  <c r="S1786" i="119"/>
  <c r="R1786" i="119"/>
  <c r="T1785" i="119"/>
  <c r="W1785" i="119"/>
  <c r="X1785" i="119"/>
  <c r="Y1785" i="119"/>
  <c r="Z1785" i="119"/>
  <c r="V1785" i="119"/>
  <c r="U1785" i="119"/>
  <c r="S1785" i="119"/>
  <c r="R1785" i="119"/>
  <c r="P1785" i="119"/>
  <c r="Q1785" i="119"/>
  <c r="U1784" i="119"/>
  <c r="T1784" i="119"/>
  <c r="S1784" i="119"/>
  <c r="R1784" i="119"/>
  <c r="Y1784" i="119"/>
  <c r="X1784" i="119"/>
  <c r="W1784" i="119"/>
  <c r="V1784" i="119"/>
  <c r="Q1784" i="119"/>
  <c r="P1784" i="119"/>
  <c r="Z1784" i="119"/>
  <c r="P1783" i="119"/>
  <c r="R1783" i="119"/>
  <c r="T1783" i="119"/>
  <c r="V1783" i="119"/>
  <c r="W1783" i="119"/>
  <c r="X1783" i="119"/>
  <c r="Y1783" i="119"/>
  <c r="Z1783" i="119"/>
  <c r="U1783" i="119"/>
  <c r="S1783" i="119"/>
  <c r="Q1783" i="119"/>
  <c r="P1782" i="119"/>
  <c r="Q1782" i="119"/>
  <c r="R1782" i="119"/>
  <c r="S1782" i="119"/>
  <c r="U1782" i="119"/>
  <c r="T1782" i="119"/>
  <c r="X1782" i="119"/>
  <c r="Y1782" i="119"/>
  <c r="Z1782" i="119"/>
  <c r="V1782" i="119"/>
  <c r="W1782" i="119"/>
  <c r="Q1781" i="119"/>
  <c r="U1781" i="119"/>
  <c r="T1781" i="119"/>
  <c r="S1781" i="119"/>
  <c r="P1781" i="119"/>
  <c r="Z1781" i="119"/>
  <c r="R1781" i="119"/>
  <c r="V1781" i="119"/>
  <c r="W1781" i="119"/>
  <c r="X1781" i="119"/>
  <c r="Y1781" i="119"/>
  <c r="V1780" i="119"/>
  <c r="T1780" i="119"/>
  <c r="R1780" i="119"/>
  <c r="Q1780" i="119"/>
  <c r="P1780" i="119"/>
  <c r="W1780" i="119"/>
  <c r="S1780" i="119"/>
  <c r="Z1780" i="119"/>
  <c r="Y1780" i="119"/>
  <c r="X1780" i="119"/>
  <c r="U1780" i="119"/>
  <c r="Q1779" i="119"/>
  <c r="S1779" i="119"/>
  <c r="T1779" i="119"/>
  <c r="U1779" i="119"/>
  <c r="P1779" i="119"/>
  <c r="R1779" i="119"/>
  <c r="V1779" i="119"/>
  <c r="W1779" i="119"/>
  <c r="X1779" i="119"/>
  <c r="Y1779" i="119"/>
  <c r="Z1779" i="119"/>
  <c r="Y1778" i="119"/>
  <c r="W1778" i="119"/>
  <c r="V1778" i="119"/>
  <c r="U1778" i="119"/>
  <c r="R1778" i="119"/>
  <c r="Q1778" i="119"/>
  <c r="Z1778" i="119"/>
  <c r="T1778" i="119"/>
  <c r="P1778" i="119"/>
  <c r="S1778" i="119"/>
  <c r="X1778" i="119"/>
  <c r="U1777" i="119"/>
  <c r="R1777" i="119"/>
  <c r="S1777" i="119"/>
  <c r="T1777" i="119"/>
  <c r="Q1777" i="119"/>
  <c r="W1777" i="119"/>
  <c r="P1777" i="119"/>
  <c r="V1777" i="119"/>
  <c r="Z1777" i="119"/>
  <c r="X1777" i="119"/>
  <c r="Y1777" i="119"/>
  <c r="U1776" i="119"/>
  <c r="S1776" i="119"/>
  <c r="R1776" i="119"/>
  <c r="Q1776" i="119"/>
  <c r="V1776" i="119"/>
  <c r="T1776" i="119"/>
  <c r="Z1776" i="119"/>
  <c r="P1776" i="119"/>
  <c r="Y1776" i="119"/>
  <c r="X1776" i="119"/>
  <c r="W1776" i="119"/>
  <c r="P1775" i="119"/>
  <c r="Q1775" i="119"/>
  <c r="R1775" i="119"/>
  <c r="Y1775" i="119"/>
  <c r="S1775" i="119"/>
  <c r="T1775" i="119"/>
  <c r="U1775" i="119"/>
  <c r="V1775" i="119"/>
  <c r="W1775" i="119"/>
  <c r="X1775" i="119"/>
  <c r="Z1775" i="119"/>
  <c r="R1774" i="119"/>
  <c r="U1774" i="119"/>
  <c r="T1774" i="119"/>
  <c r="S1774" i="119"/>
  <c r="Q1774" i="119"/>
  <c r="P1774" i="119"/>
  <c r="V1774" i="119"/>
  <c r="W1774" i="119"/>
  <c r="X1774" i="119"/>
  <c r="Y1774" i="119"/>
  <c r="Z1774" i="119"/>
  <c r="Y1773" i="119"/>
  <c r="Q1773" i="119"/>
  <c r="P1773" i="119"/>
  <c r="R1773" i="119"/>
  <c r="S1773" i="119"/>
  <c r="Z1773" i="119"/>
  <c r="X1773" i="119"/>
  <c r="W1773" i="119"/>
  <c r="V1773" i="119"/>
  <c r="U1773" i="119"/>
  <c r="T1773" i="119"/>
  <c r="Y1772" i="119"/>
  <c r="Z1772" i="119"/>
  <c r="X1772" i="119"/>
  <c r="S1772" i="119"/>
  <c r="Q1772" i="119"/>
  <c r="V1772" i="119"/>
  <c r="U1772" i="119"/>
  <c r="T1772" i="119"/>
  <c r="P1772" i="119"/>
  <c r="R1772" i="119"/>
  <c r="W1772" i="119"/>
  <c r="Z1771" i="119"/>
  <c r="Q1771" i="119"/>
  <c r="Y1771" i="119"/>
  <c r="X1771" i="119"/>
  <c r="W1771" i="119"/>
  <c r="R1771" i="119"/>
  <c r="V1771" i="119"/>
  <c r="U1771" i="119"/>
  <c r="T1771" i="119"/>
  <c r="S1771" i="119"/>
  <c r="P1771" i="119"/>
  <c r="X1770" i="119"/>
  <c r="S1770" i="119"/>
  <c r="Y1770" i="119"/>
  <c r="W1770" i="119"/>
  <c r="Q1770" i="119"/>
  <c r="V1770" i="119"/>
  <c r="Z1770" i="119"/>
  <c r="U1770" i="119"/>
  <c r="R1770" i="119"/>
  <c r="P1770" i="119"/>
  <c r="T1770" i="119"/>
  <c r="Y1769" i="119"/>
  <c r="X1769" i="119"/>
  <c r="T1769" i="119"/>
  <c r="S1769" i="119"/>
  <c r="R1769" i="119"/>
  <c r="U1769" i="119"/>
  <c r="Z1769" i="119"/>
  <c r="W1769" i="119"/>
  <c r="V1769" i="119"/>
  <c r="P1769" i="119"/>
  <c r="Q1769" i="119"/>
  <c r="W1768" i="119"/>
  <c r="T1768" i="119"/>
  <c r="P1768" i="119"/>
  <c r="Y1768" i="119"/>
  <c r="Z1768" i="119"/>
  <c r="Q1768" i="119"/>
  <c r="R1768" i="119"/>
  <c r="S1768" i="119"/>
  <c r="V1768" i="119"/>
  <c r="X1768" i="119"/>
  <c r="U1768" i="119"/>
  <c r="U1767" i="119"/>
  <c r="X1767" i="119"/>
  <c r="S1767" i="119"/>
  <c r="T1767" i="119"/>
  <c r="Y1767" i="119"/>
  <c r="R1767" i="119"/>
  <c r="W1767" i="119"/>
  <c r="Z1767" i="119"/>
  <c r="V1767" i="119"/>
  <c r="P1767" i="119"/>
  <c r="Q1767" i="119"/>
  <c r="T1766" i="119"/>
  <c r="Y1766" i="119"/>
  <c r="W1766" i="119"/>
  <c r="R1766" i="119"/>
  <c r="P1766" i="119"/>
  <c r="Z1766" i="119"/>
  <c r="Q1766" i="119"/>
  <c r="S1766" i="119"/>
  <c r="X1766" i="119"/>
  <c r="V1766" i="119"/>
  <c r="U1766" i="119"/>
  <c r="S1765" i="119"/>
  <c r="Y1765" i="119"/>
  <c r="T1765" i="119"/>
  <c r="R1765" i="119"/>
  <c r="X1765" i="119"/>
  <c r="W1765" i="119"/>
  <c r="V1765" i="119"/>
  <c r="U1765" i="119"/>
  <c r="Q1765" i="119"/>
  <c r="P1765" i="119"/>
  <c r="Z1765" i="119"/>
  <c r="Z1764" i="119"/>
  <c r="T1764" i="119"/>
  <c r="P1764" i="119"/>
  <c r="Q1764" i="119"/>
  <c r="R1764" i="119"/>
  <c r="S1764" i="119"/>
  <c r="W1764" i="119"/>
  <c r="U1764" i="119"/>
  <c r="V1764" i="119"/>
  <c r="Y1764" i="119"/>
  <c r="X1764" i="119"/>
  <c r="R1763" i="119"/>
  <c r="Z1763" i="119"/>
  <c r="W1763" i="119"/>
  <c r="U1763" i="119"/>
  <c r="Q1763" i="119"/>
  <c r="Y1763" i="119"/>
  <c r="X1763" i="119"/>
  <c r="S1763" i="119"/>
  <c r="P1763" i="119"/>
  <c r="T1763" i="119"/>
  <c r="V1763" i="119"/>
  <c r="P1762" i="119"/>
  <c r="R1762" i="119"/>
  <c r="Y1762" i="119"/>
  <c r="Z1762" i="119"/>
  <c r="V1762" i="119"/>
  <c r="X1762" i="119"/>
  <c r="S1762" i="119"/>
  <c r="Q1762" i="119"/>
  <c r="U1762" i="119"/>
  <c r="T1762" i="119"/>
  <c r="W1762" i="119"/>
  <c r="Y1761" i="119"/>
  <c r="S1761" i="119"/>
  <c r="U1761" i="119"/>
  <c r="V1761" i="119"/>
  <c r="W1761" i="119"/>
  <c r="X1761" i="119"/>
  <c r="Q1761" i="119"/>
  <c r="R1761" i="119"/>
  <c r="T1761" i="119"/>
  <c r="P1761" i="119"/>
  <c r="Z1761" i="119"/>
  <c r="S1760" i="119"/>
  <c r="T1760" i="119"/>
  <c r="P1760" i="119"/>
  <c r="X1760" i="119"/>
  <c r="Y1760" i="119"/>
  <c r="V1760" i="119"/>
  <c r="Q1760" i="119"/>
  <c r="W1760" i="119"/>
  <c r="Z1760" i="119"/>
  <c r="R1760" i="119"/>
  <c r="U1760" i="119"/>
  <c r="Q1759" i="119"/>
  <c r="R1759" i="119"/>
  <c r="V1759" i="119"/>
  <c r="Z1759" i="119"/>
  <c r="P1759" i="119"/>
  <c r="T1759" i="119"/>
  <c r="U1759" i="119"/>
  <c r="Y1759" i="119"/>
  <c r="S1759" i="119"/>
  <c r="W1759" i="119"/>
  <c r="X1759" i="119"/>
  <c r="Y1758" i="119"/>
  <c r="T1758" i="119"/>
  <c r="Z1758" i="119"/>
  <c r="P1758" i="119"/>
  <c r="Q1758" i="119"/>
  <c r="U1758" i="119"/>
  <c r="V1758" i="119"/>
  <c r="W1758" i="119"/>
  <c r="X1758" i="119"/>
  <c r="R1758" i="119"/>
  <c r="S1758" i="119"/>
  <c r="X1757" i="119"/>
  <c r="U1757" i="119"/>
  <c r="T1757" i="119"/>
  <c r="P1757" i="119"/>
  <c r="W1757" i="119"/>
  <c r="S1757" i="119"/>
  <c r="V1757" i="119"/>
  <c r="Z1757" i="119"/>
  <c r="Q1757" i="119"/>
  <c r="Y1757" i="119"/>
  <c r="R1757" i="119"/>
  <c r="R1756" i="119"/>
  <c r="S1756" i="119"/>
  <c r="T1756" i="119"/>
  <c r="W1756" i="119"/>
  <c r="X1756" i="119"/>
  <c r="Q1756" i="119"/>
  <c r="P1756" i="119"/>
  <c r="Z1756" i="119"/>
  <c r="U1756" i="119"/>
  <c r="V1756" i="119"/>
  <c r="Y1756" i="119"/>
  <c r="T1755" i="119"/>
  <c r="P1755" i="119"/>
  <c r="Q1755" i="119"/>
  <c r="R1755" i="119"/>
  <c r="Z1755" i="119"/>
  <c r="S1755" i="119"/>
  <c r="V1755" i="119"/>
  <c r="W1755" i="119"/>
  <c r="X1755" i="119"/>
  <c r="Y1755" i="119"/>
  <c r="U1755" i="119"/>
  <c r="W1754" i="119"/>
  <c r="T1754" i="119"/>
  <c r="Q1754" i="119"/>
  <c r="Z1754" i="119"/>
  <c r="P1754" i="119"/>
  <c r="Y1754" i="119"/>
  <c r="S1754" i="119"/>
  <c r="R1754" i="119"/>
  <c r="V1754" i="119"/>
  <c r="U1754" i="119"/>
  <c r="X1754" i="119"/>
  <c r="S1753" i="119"/>
  <c r="Q1753" i="119"/>
  <c r="Y1753" i="119"/>
  <c r="X1753" i="119"/>
  <c r="P1753" i="119"/>
  <c r="Z1753" i="119"/>
  <c r="W1753" i="119"/>
  <c r="V1753" i="119"/>
  <c r="U1753" i="119"/>
  <c r="T1753" i="119"/>
  <c r="R1753" i="119"/>
  <c r="Z1752" i="119"/>
  <c r="W1752" i="119"/>
  <c r="V1752" i="119"/>
  <c r="X1752" i="119"/>
  <c r="Q1752" i="119"/>
  <c r="Y1752" i="119"/>
  <c r="R1752" i="119"/>
  <c r="P1752" i="119"/>
  <c r="U1752" i="119"/>
  <c r="T1752" i="119"/>
  <c r="S1752" i="119"/>
  <c r="W1751" i="119"/>
  <c r="Q1751" i="119"/>
  <c r="V1751" i="119"/>
  <c r="S1751" i="119"/>
  <c r="Z1751" i="119"/>
  <c r="T1751" i="119"/>
  <c r="R1751" i="119"/>
  <c r="U1751" i="119"/>
  <c r="P1751" i="119"/>
  <c r="Y1751" i="119"/>
  <c r="X1751" i="119"/>
  <c r="R1750" i="119"/>
  <c r="Q1750" i="119"/>
  <c r="P1750" i="119"/>
  <c r="X1750" i="119"/>
  <c r="W1750" i="119"/>
  <c r="U1750" i="119"/>
  <c r="T1750" i="119"/>
  <c r="Z1750" i="119"/>
  <c r="Y1750" i="119"/>
  <c r="V1750" i="119"/>
  <c r="S1750" i="119"/>
  <c r="T1749" i="119"/>
  <c r="Z1749" i="119"/>
  <c r="S1749" i="119"/>
  <c r="Q1749" i="119"/>
  <c r="P1749" i="119"/>
  <c r="U1749" i="119"/>
  <c r="W1749" i="119"/>
  <c r="X1749" i="119"/>
  <c r="V1749" i="119"/>
  <c r="Y1749" i="119"/>
  <c r="R1749" i="119"/>
  <c r="Z1748" i="119"/>
  <c r="Y1748" i="119"/>
  <c r="R1748" i="119"/>
  <c r="Q1748" i="119"/>
  <c r="P1748" i="119"/>
  <c r="V1748" i="119"/>
  <c r="X1748" i="119"/>
  <c r="W1748" i="119"/>
  <c r="U1748" i="119"/>
  <c r="T1748" i="119"/>
  <c r="S1748" i="119"/>
  <c r="P1747" i="119"/>
  <c r="S1747" i="119"/>
  <c r="T1747" i="119"/>
  <c r="U1747" i="119"/>
  <c r="V1747" i="119"/>
  <c r="W1747" i="119"/>
  <c r="Q1747" i="119"/>
  <c r="R1747" i="119"/>
  <c r="X1747" i="119"/>
  <c r="Z1747" i="119"/>
  <c r="Y1747" i="119"/>
  <c r="W1746" i="119"/>
  <c r="Y1746" i="119"/>
  <c r="P1746" i="119"/>
  <c r="R1746" i="119"/>
  <c r="X1746" i="119"/>
  <c r="Z1746" i="119"/>
  <c r="T1746" i="119"/>
  <c r="U1746" i="119"/>
  <c r="V1746" i="119"/>
  <c r="Q1746" i="119"/>
  <c r="S1746" i="119"/>
  <c r="V1745" i="119"/>
  <c r="P1745" i="119"/>
  <c r="Z1745" i="119"/>
  <c r="W1745" i="119"/>
  <c r="U1745" i="119"/>
  <c r="Y1745" i="119"/>
  <c r="Q1745" i="119"/>
  <c r="T1745" i="119"/>
  <c r="S1745" i="119"/>
  <c r="R1745" i="119"/>
  <c r="X1745" i="119"/>
  <c r="U1744" i="119"/>
  <c r="Q1744" i="119"/>
  <c r="R1744" i="119"/>
  <c r="S1744" i="119"/>
  <c r="P1744" i="119"/>
  <c r="V1744" i="119"/>
  <c r="W1744" i="119"/>
  <c r="Y1744" i="119"/>
  <c r="Z1744" i="119"/>
  <c r="X1744" i="119"/>
  <c r="T1744" i="119"/>
  <c r="X1743" i="119"/>
  <c r="Z1743" i="119"/>
  <c r="R1743" i="119"/>
  <c r="S1743" i="119"/>
  <c r="Q1743" i="119"/>
  <c r="P1743" i="119"/>
  <c r="Y1743" i="119"/>
  <c r="W1743" i="119"/>
  <c r="V1743" i="119"/>
  <c r="U1743" i="119"/>
  <c r="T1743" i="119"/>
  <c r="S1742" i="119"/>
  <c r="V1742" i="119"/>
  <c r="Y1742" i="119"/>
  <c r="W1742" i="119"/>
  <c r="T1742" i="119"/>
  <c r="Z1742" i="119"/>
  <c r="X1742" i="119"/>
  <c r="P1742" i="119"/>
  <c r="Q1742" i="119"/>
  <c r="R1742" i="119"/>
  <c r="U1742" i="119"/>
  <c r="U1741" i="119"/>
  <c r="S1741" i="119"/>
  <c r="P1741" i="119"/>
  <c r="R1741" i="119"/>
  <c r="V1741" i="119"/>
  <c r="W1741" i="119"/>
  <c r="X1741" i="119"/>
  <c r="Z1741" i="119"/>
  <c r="Y1741" i="119"/>
  <c r="T1741" i="119"/>
  <c r="Q1741" i="119"/>
  <c r="V1740" i="119"/>
  <c r="X1740" i="119"/>
  <c r="U1740" i="119"/>
  <c r="Z1740" i="119"/>
  <c r="Y1740" i="119"/>
  <c r="S1740" i="119"/>
  <c r="R1740" i="119"/>
  <c r="Q1740" i="119"/>
  <c r="P1740" i="119"/>
  <c r="T1740" i="119"/>
  <c r="W1740" i="119"/>
  <c r="R1739" i="119"/>
  <c r="U1739" i="119"/>
  <c r="X1739" i="119"/>
  <c r="Y1739" i="119"/>
  <c r="V1739" i="119"/>
  <c r="P1739" i="119"/>
  <c r="Q1739" i="119"/>
  <c r="S1739" i="119"/>
  <c r="W1739" i="119"/>
  <c r="Z1739" i="119"/>
  <c r="T1739" i="119"/>
  <c r="S1738" i="119"/>
  <c r="P1738" i="119"/>
  <c r="V1738" i="119"/>
  <c r="Y1738" i="119"/>
  <c r="Z1738" i="119"/>
  <c r="W1738" i="119"/>
  <c r="U1738" i="119"/>
  <c r="T1738" i="119"/>
  <c r="Q1738" i="119"/>
  <c r="X1738" i="119"/>
  <c r="R1738" i="119"/>
  <c r="X1737" i="119"/>
  <c r="R1737" i="119"/>
  <c r="U1737" i="119"/>
  <c r="V1737" i="119"/>
  <c r="P1737" i="119"/>
  <c r="Q1737" i="119"/>
  <c r="S1737" i="119"/>
  <c r="T1737" i="119"/>
  <c r="W1737" i="119"/>
  <c r="Y1737" i="119"/>
  <c r="Z1737" i="119"/>
  <c r="R1736" i="119"/>
  <c r="W1736" i="119"/>
  <c r="P1736" i="119"/>
  <c r="Y1736" i="119"/>
  <c r="X1736" i="119"/>
  <c r="U1736" i="119"/>
  <c r="S1736" i="119"/>
  <c r="Q1736" i="119"/>
  <c r="Z1736" i="119"/>
  <c r="V1736" i="119"/>
  <c r="T1736" i="119"/>
  <c r="U1735" i="119"/>
  <c r="Q1735" i="119"/>
  <c r="R1735" i="119"/>
  <c r="V1735" i="119"/>
  <c r="X1735" i="119"/>
  <c r="Y1735" i="119"/>
  <c r="Z1735" i="119"/>
  <c r="W1735" i="119"/>
  <c r="S1735" i="119"/>
  <c r="T1735" i="119"/>
  <c r="P1735" i="119"/>
  <c r="U1734" i="119"/>
  <c r="P1734" i="119"/>
  <c r="W1734" i="119"/>
  <c r="Y1734" i="119"/>
  <c r="V1734" i="119"/>
  <c r="X1734" i="119"/>
  <c r="S1734" i="119"/>
  <c r="Z1734" i="119"/>
  <c r="T1734" i="119"/>
  <c r="R1734" i="119"/>
  <c r="Q1734" i="119"/>
  <c r="R1733" i="119"/>
  <c r="V1733" i="119"/>
  <c r="U1733" i="119"/>
  <c r="P1733" i="119"/>
  <c r="X1733" i="119"/>
  <c r="W1733" i="119"/>
  <c r="T1733" i="119"/>
  <c r="S1733" i="119"/>
  <c r="Z1733" i="119"/>
  <c r="Q1733" i="119"/>
  <c r="Y1733" i="119"/>
  <c r="V1732" i="119"/>
  <c r="P1732" i="119"/>
  <c r="Q1732" i="119"/>
  <c r="Y1732" i="119"/>
  <c r="X1732" i="119"/>
  <c r="W1732" i="119"/>
  <c r="T1732" i="119"/>
  <c r="Z1732" i="119"/>
  <c r="S1732" i="119"/>
  <c r="R1732" i="119"/>
  <c r="U1732" i="119"/>
  <c r="R1731" i="119"/>
  <c r="U1731" i="119"/>
  <c r="Q1731" i="119"/>
  <c r="P1731" i="119"/>
  <c r="W1731" i="119"/>
  <c r="S1731" i="119"/>
  <c r="T1731" i="119"/>
  <c r="V1731" i="119"/>
  <c r="Z1731" i="119"/>
  <c r="X1731" i="119"/>
  <c r="Y1731" i="119"/>
  <c r="X1730" i="119"/>
  <c r="S1730" i="119"/>
  <c r="R1730" i="119"/>
  <c r="P1730" i="119"/>
  <c r="Q1730" i="119"/>
  <c r="W1730" i="119"/>
  <c r="T1730" i="119"/>
  <c r="V1730" i="119"/>
  <c r="Y1730" i="119"/>
  <c r="Z1730" i="119"/>
  <c r="U1730" i="119"/>
  <c r="U1729" i="119"/>
  <c r="Q1729" i="119"/>
  <c r="X1729" i="119"/>
  <c r="S1729" i="119"/>
  <c r="V1729" i="119"/>
  <c r="T1729" i="119"/>
  <c r="R1729" i="119"/>
  <c r="Z1729" i="119"/>
  <c r="Y1729" i="119"/>
  <c r="P1729" i="119"/>
  <c r="W1729" i="119"/>
  <c r="Z1728" i="119"/>
  <c r="P1728" i="119"/>
  <c r="S1728" i="119"/>
  <c r="T1728" i="119"/>
  <c r="X1728" i="119"/>
  <c r="Y1728" i="119"/>
  <c r="Q1728" i="119"/>
  <c r="R1728" i="119"/>
  <c r="W1728" i="119"/>
  <c r="U1728" i="119"/>
  <c r="V1728" i="119"/>
  <c r="T1727" i="119"/>
  <c r="S1727" i="119"/>
  <c r="R1727" i="119"/>
  <c r="Q1727" i="119"/>
  <c r="X1727" i="119"/>
  <c r="U1727" i="119"/>
  <c r="Y1727" i="119"/>
  <c r="Z1727" i="119"/>
  <c r="V1727" i="119"/>
  <c r="P1727" i="119"/>
  <c r="W1727" i="119"/>
  <c r="U1726" i="119"/>
  <c r="Q1726" i="119"/>
  <c r="S1726" i="119"/>
  <c r="W1726" i="119"/>
  <c r="T1726" i="119"/>
  <c r="R1726" i="119"/>
  <c r="P1726" i="119"/>
  <c r="V1726" i="119"/>
  <c r="Y1726" i="119"/>
  <c r="Z1726" i="119"/>
  <c r="X1726" i="119"/>
  <c r="X1725" i="119"/>
  <c r="S1725" i="119"/>
  <c r="P1725" i="119"/>
  <c r="W1725" i="119"/>
  <c r="U1725" i="119"/>
  <c r="R1725" i="119"/>
  <c r="T1725" i="119"/>
  <c r="V1725" i="119"/>
  <c r="Y1725" i="119"/>
  <c r="Z1725" i="119"/>
  <c r="Q1725" i="119"/>
  <c r="W1724" i="119"/>
  <c r="V1724" i="119"/>
  <c r="U1724" i="119"/>
  <c r="T1724" i="119"/>
  <c r="P1724" i="119"/>
  <c r="S1724" i="119"/>
  <c r="R1724" i="119"/>
  <c r="Y1724" i="119"/>
  <c r="Q1724" i="119"/>
  <c r="Z1724" i="119"/>
  <c r="X1724" i="119"/>
  <c r="W1723" i="119"/>
  <c r="R1723" i="119"/>
  <c r="P1723" i="119"/>
  <c r="U1723" i="119"/>
  <c r="Z1723" i="119"/>
  <c r="Q1723" i="119"/>
  <c r="V1723" i="119"/>
  <c r="X1723" i="119"/>
  <c r="Y1723" i="119"/>
  <c r="T1723" i="119"/>
  <c r="S1723" i="119"/>
  <c r="Q1722" i="119"/>
  <c r="P1722" i="119"/>
  <c r="V1722" i="119"/>
  <c r="S1722" i="119"/>
  <c r="Z1722" i="119"/>
  <c r="R1722" i="119"/>
  <c r="Y1722" i="119"/>
  <c r="X1722" i="119"/>
  <c r="W1722" i="119"/>
  <c r="U1722" i="119"/>
  <c r="T1722" i="119"/>
  <c r="Q1721" i="119"/>
  <c r="Z1721" i="119"/>
  <c r="X1721" i="119"/>
  <c r="S1721" i="119"/>
  <c r="Y1721" i="119"/>
  <c r="R1721" i="119"/>
  <c r="T1721" i="119"/>
  <c r="U1721" i="119"/>
  <c r="W1721" i="119"/>
  <c r="P1721" i="119"/>
  <c r="V1721" i="119"/>
  <c r="P1720" i="119"/>
  <c r="T1720" i="119"/>
  <c r="U1720" i="119"/>
  <c r="V1720" i="119"/>
  <c r="W1720" i="119"/>
  <c r="R1720" i="119"/>
  <c r="Q1720" i="119"/>
  <c r="Y1720" i="119"/>
  <c r="Z1720" i="119"/>
  <c r="X1720" i="119"/>
  <c r="S1720" i="119"/>
  <c r="Z1719" i="119"/>
  <c r="R1719" i="119"/>
  <c r="V1719" i="119"/>
  <c r="T1719" i="119"/>
  <c r="Y1719" i="119"/>
  <c r="W1719" i="119"/>
  <c r="U1719" i="119"/>
  <c r="S1719" i="119"/>
  <c r="Q1719" i="119"/>
  <c r="P1719" i="119"/>
  <c r="X1719" i="119"/>
  <c r="Q1718" i="119"/>
  <c r="Y1718" i="119"/>
  <c r="W1718" i="119"/>
  <c r="S1718" i="119"/>
  <c r="P1718" i="119"/>
  <c r="R1718" i="119"/>
  <c r="X1718" i="119"/>
  <c r="Z1718" i="119"/>
  <c r="V1718" i="119"/>
  <c r="T1718" i="119"/>
  <c r="U1718" i="119"/>
  <c r="P1717" i="119"/>
  <c r="Q1717" i="119"/>
  <c r="S1717" i="119"/>
  <c r="T1717" i="119"/>
  <c r="R1717" i="119"/>
  <c r="U1717" i="119"/>
  <c r="V1717" i="119"/>
  <c r="Y1717" i="119"/>
  <c r="Z1717" i="119"/>
  <c r="W1717" i="119"/>
  <c r="X1717" i="119"/>
  <c r="Z1716" i="119"/>
  <c r="Y1716" i="119"/>
  <c r="Q1716" i="119"/>
  <c r="S1716" i="119"/>
  <c r="T1716" i="119"/>
  <c r="U1716" i="119"/>
  <c r="W1716" i="119"/>
  <c r="X1716" i="119"/>
  <c r="V1716" i="119"/>
  <c r="R1716" i="119"/>
  <c r="P1716" i="119"/>
  <c r="S1715" i="119"/>
  <c r="P1715" i="119"/>
  <c r="Q1715" i="119"/>
  <c r="Y1715" i="119"/>
  <c r="Z1715" i="119"/>
  <c r="V1715" i="119"/>
  <c r="T1715" i="119"/>
  <c r="R1715" i="119"/>
  <c r="X1715" i="119"/>
  <c r="W1715" i="119"/>
  <c r="U1715" i="119"/>
  <c r="Y1714" i="119"/>
  <c r="R1714" i="119"/>
  <c r="Z1714" i="119"/>
  <c r="X1714" i="119"/>
  <c r="W1714" i="119"/>
  <c r="U1714" i="119"/>
  <c r="V1714" i="119"/>
  <c r="T1714" i="119"/>
  <c r="S1714" i="119"/>
  <c r="P1714" i="119"/>
  <c r="Q1714" i="119"/>
  <c r="W1713" i="119"/>
  <c r="Y1713" i="119"/>
  <c r="Q1713" i="119"/>
  <c r="S1713" i="119"/>
  <c r="R1713" i="119"/>
  <c r="T1713" i="119"/>
  <c r="Z1713" i="119"/>
  <c r="P1713" i="119"/>
  <c r="U1713" i="119"/>
  <c r="V1713" i="119"/>
  <c r="X1713" i="119"/>
  <c r="T1712" i="119"/>
  <c r="Y1712" i="119"/>
  <c r="Q1712" i="119"/>
  <c r="Z1712" i="119"/>
  <c r="U1712" i="119"/>
  <c r="P1712" i="119"/>
  <c r="V1712" i="119"/>
  <c r="W1712" i="119"/>
  <c r="X1712" i="119"/>
  <c r="R1712" i="119"/>
  <c r="S1712" i="119"/>
  <c r="V1711" i="119"/>
  <c r="Y1711" i="119"/>
  <c r="S1711" i="119"/>
  <c r="Z1711" i="119"/>
  <c r="U1711" i="119"/>
  <c r="Q1711" i="119"/>
  <c r="P1711" i="119"/>
  <c r="W1711" i="119"/>
  <c r="T1711" i="119"/>
  <c r="X1711" i="119"/>
  <c r="R1711" i="119"/>
  <c r="W1710" i="119"/>
  <c r="P1710" i="119"/>
  <c r="T1710" i="119"/>
  <c r="V1710" i="119"/>
  <c r="X1710" i="119"/>
  <c r="U1710" i="119"/>
  <c r="Z1710" i="119"/>
  <c r="Y1710" i="119"/>
  <c r="S1710" i="119"/>
  <c r="Q1710" i="119"/>
  <c r="R1710" i="119"/>
  <c r="S1709" i="119"/>
  <c r="Q1709" i="119"/>
  <c r="P1709" i="119"/>
  <c r="Z1709" i="119"/>
  <c r="Y1709" i="119"/>
  <c r="V1709" i="119"/>
  <c r="U1709" i="119"/>
  <c r="R1709" i="119"/>
  <c r="X1709" i="119"/>
  <c r="W1709" i="119"/>
  <c r="T1709" i="119"/>
  <c r="Z1708" i="119"/>
  <c r="P1708" i="119"/>
  <c r="U1708" i="119"/>
  <c r="W1708" i="119"/>
  <c r="Q1708" i="119"/>
  <c r="T1708" i="119"/>
  <c r="X1708" i="119"/>
  <c r="R1708" i="119"/>
  <c r="S1708" i="119"/>
  <c r="V1708" i="119"/>
  <c r="Y1708" i="119"/>
  <c r="S1707" i="119"/>
  <c r="W1707" i="119"/>
  <c r="Y1707" i="119"/>
  <c r="P1707" i="119"/>
  <c r="R1707" i="119"/>
  <c r="U1707" i="119"/>
  <c r="V1707" i="119"/>
  <c r="Q1707" i="119"/>
  <c r="X1707" i="119"/>
  <c r="Z1707" i="119"/>
  <c r="T1707" i="119"/>
  <c r="Z1706" i="119"/>
  <c r="V1706" i="119"/>
  <c r="Q1706" i="119"/>
  <c r="Y1706" i="119"/>
  <c r="X1706" i="119"/>
  <c r="U1706" i="119"/>
  <c r="S1706" i="119"/>
  <c r="T1706" i="119"/>
  <c r="W1706" i="119"/>
  <c r="P1706" i="119"/>
  <c r="R1706" i="119"/>
  <c r="R1705" i="119"/>
  <c r="U1705" i="119"/>
  <c r="S1705" i="119"/>
  <c r="Y1705" i="119"/>
  <c r="Q1705" i="119"/>
  <c r="X1705" i="119"/>
  <c r="Z1705" i="119"/>
  <c r="P1705" i="119"/>
  <c r="W1705" i="119"/>
  <c r="V1705" i="119"/>
  <c r="T1705" i="119"/>
  <c r="P1704" i="119"/>
  <c r="U1704" i="119"/>
  <c r="Q1704" i="119"/>
  <c r="R1704" i="119"/>
  <c r="S1704" i="119"/>
  <c r="T1704" i="119"/>
  <c r="Z1704" i="119"/>
  <c r="X1704" i="119"/>
  <c r="V1704" i="119"/>
  <c r="W1704" i="119"/>
  <c r="Y1704" i="119"/>
  <c r="V1703" i="119"/>
  <c r="U1703" i="119"/>
  <c r="P1703" i="119"/>
  <c r="W1703" i="119"/>
  <c r="X1703" i="119"/>
  <c r="Y1703" i="119"/>
  <c r="Z1703" i="119"/>
  <c r="Q1703" i="119"/>
  <c r="T1703" i="119"/>
  <c r="R1703" i="119"/>
  <c r="S1703" i="119"/>
  <c r="U1702" i="119"/>
  <c r="Z1702" i="119"/>
  <c r="V1702" i="119"/>
  <c r="X1702" i="119"/>
  <c r="T1702" i="119"/>
  <c r="S1702" i="119"/>
  <c r="R1702" i="119"/>
  <c r="Q1702" i="119"/>
  <c r="W1702" i="119"/>
  <c r="Y1702" i="119"/>
  <c r="P1702" i="119"/>
  <c r="T1701" i="119"/>
  <c r="W1701" i="119"/>
  <c r="V1701" i="119"/>
  <c r="U1701" i="119"/>
  <c r="P1701" i="119"/>
  <c r="Q1701" i="119"/>
  <c r="R1701" i="119"/>
  <c r="S1701" i="119"/>
  <c r="Z1701" i="119"/>
  <c r="Y1701" i="119"/>
  <c r="X1701" i="119"/>
  <c r="Z1700" i="119"/>
  <c r="R1700" i="119"/>
  <c r="W1700" i="119"/>
  <c r="U1700" i="119"/>
  <c r="P1700" i="119"/>
  <c r="T1700" i="119"/>
  <c r="X1700" i="119"/>
  <c r="V1700" i="119"/>
  <c r="Y1700" i="119"/>
  <c r="Q1700" i="119"/>
  <c r="S1700" i="119"/>
  <c r="R1699" i="119"/>
  <c r="Z1699" i="119"/>
  <c r="Y1699" i="119"/>
  <c r="W1699" i="119"/>
  <c r="T1699" i="119"/>
  <c r="S1699" i="119"/>
  <c r="V1699" i="119"/>
  <c r="U1699" i="119"/>
  <c r="Q1699" i="119"/>
  <c r="P1699" i="119"/>
  <c r="X1699" i="119"/>
  <c r="R1698" i="119"/>
  <c r="Z1698" i="119"/>
  <c r="Q1698" i="119"/>
  <c r="X1698" i="119"/>
  <c r="V1698" i="119"/>
  <c r="U1698" i="119"/>
  <c r="T1698" i="119"/>
  <c r="W1698" i="119"/>
  <c r="S1698" i="119"/>
  <c r="Y1698" i="119"/>
  <c r="P1698" i="119"/>
  <c r="U1697" i="119"/>
  <c r="S1697" i="119"/>
  <c r="W1697" i="119"/>
  <c r="V1697" i="119"/>
  <c r="T1697" i="119"/>
  <c r="P1697" i="119"/>
  <c r="X1697" i="119"/>
  <c r="Z1697" i="119"/>
  <c r="Q1697" i="119"/>
  <c r="R1697" i="119"/>
  <c r="Y1697" i="119"/>
  <c r="W1696" i="119"/>
  <c r="S1696" i="119"/>
  <c r="R1696" i="119"/>
  <c r="Q1696" i="119"/>
  <c r="Z1696" i="119"/>
  <c r="T1696" i="119"/>
  <c r="U1696" i="119"/>
  <c r="P1696" i="119"/>
  <c r="V1696" i="119"/>
  <c r="X1696" i="119"/>
  <c r="Y1696" i="119"/>
  <c r="P1695" i="119"/>
  <c r="U1695" i="119"/>
  <c r="Q1695" i="119"/>
  <c r="Y1695" i="119"/>
  <c r="V1695" i="119"/>
  <c r="X1695" i="119"/>
  <c r="W1695" i="119"/>
  <c r="T1695" i="119"/>
  <c r="R1695" i="119"/>
  <c r="S1695" i="119"/>
  <c r="Z1695" i="119"/>
  <c r="P1694" i="119"/>
  <c r="S1694" i="119"/>
  <c r="Z1694" i="119"/>
  <c r="Q1694" i="119"/>
  <c r="R1694" i="119"/>
  <c r="W1694" i="119"/>
  <c r="T1694" i="119"/>
  <c r="U1694" i="119"/>
  <c r="Y1694" i="119"/>
  <c r="V1694" i="119"/>
  <c r="X1694" i="119"/>
  <c r="R1693" i="119"/>
  <c r="Z1693" i="119"/>
  <c r="Q1693" i="119"/>
  <c r="V1693" i="119"/>
  <c r="U1693" i="119"/>
  <c r="T1693" i="119"/>
  <c r="W1693" i="119"/>
  <c r="X1693" i="119"/>
  <c r="Y1693" i="119"/>
  <c r="P1693" i="119"/>
  <c r="S1693" i="119"/>
  <c r="X1692" i="119"/>
  <c r="Z1692" i="119"/>
  <c r="Y1692" i="119"/>
  <c r="W1692" i="119"/>
  <c r="V1692" i="119"/>
  <c r="U1692" i="119"/>
  <c r="P1692" i="119"/>
  <c r="T1692" i="119"/>
  <c r="S1692" i="119"/>
  <c r="Q1692" i="119"/>
  <c r="R1692" i="119"/>
  <c r="Z1691" i="119"/>
  <c r="W1691" i="119"/>
  <c r="P1691" i="119"/>
  <c r="V1691" i="119"/>
  <c r="Q1691" i="119"/>
  <c r="R1691" i="119"/>
  <c r="S1691" i="119"/>
  <c r="T1691" i="119"/>
  <c r="X1691" i="119"/>
  <c r="Y1691" i="119"/>
  <c r="U1691" i="119"/>
  <c r="Q1690" i="119"/>
  <c r="P1690" i="119"/>
  <c r="T1690" i="119"/>
  <c r="X1690" i="119"/>
  <c r="Y1690" i="119"/>
  <c r="Z1690" i="119"/>
  <c r="W1690" i="119"/>
  <c r="V1690" i="119"/>
  <c r="U1690" i="119"/>
  <c r="S1690" i="119"/>
  <c r="R1690" i="119"/>
  <c r="W1689" i="119"/>
  <c r="Y1689" i="119"/>
  <c r="P1689" i="119"/>
  <c r="U1689" i="119"/>
  <c r="Q1689" i="119"/>
  <c r="Z1689" i="119"/>
  <c r="R1689" i="119"/>
  <c r="S1689" i="119"/>
  <c r="T1689" i="119"/>
  <c r="X1689" i="119"/>
  <c r="V1689" i="119"/>
  <c r="S1688" i="119"/>
  <c r="W1688" i="119"/>
  <c r="P1688" i="119"/>
  <c r="Y1688" i="119"/>
  <c r="Z1688" i="119"/>
  <c r="V1688" i="119"/>
  <c r="U1688" i="119"/>
  <c r="T1688" i="119"/>
  <c r="Q1688" i="119"/>
  <c r="R1688" i="119"/>
  <c r="X1688" i="119"/>
  <c r="P1687" i="119"/>
  <c r="Y1687" i="119"/>
  <c r="X1687" i="119"/>
  <c r="V1687" i="119"/>
  <c r="T1687" i="119"/>
  <c r="Z1687" i="119"/>
  <c r="R1687" i="119"/>
  <c r="S1687" i="119"/>
  <c r="U1687" i="119"/>
  <c r="W1687" i="119"/>
  <c r="Q1687" i="119"/>
  <c r="Z1686" i="119"/>
  <c r="U1686" i="119"/>
  <c r="V1686" i="119"/>
  <c r="R1686" i="119"/>
  <c r="P1686" i="119"/>
  <c r="Y1686" i="119"/>
  <c r="W1686" i="119"/>
  <c r="Q1686" i="119"/>
  <c r="X1686" i="119"/>
  <c r="S1686" i="119"/>
  <c r="T1686" i="119"/>
  <c r="R1685" i="119"/>
  <c r="T1685" i="119"/>
  <c r="P1685" i="119"/>
  <c r="Q1685" i="119"/>
  <c r="Z1685" i="119"/>
  <c r="Y1685" i="119"/>
  <c r="X1685" i="119"/>
  <c r="W1685" i="119"/>
  <c r="V1685" i="119"/>
  <c r="U1685" i="119"/>
  <c r="S1685" i="119"/>
  <c r="T1684" i="119"/>
  <c r="U1684" i="119"/>
  <c r="S1684" i="119"/>
  <c r="P1684" i="119"/>
  <c r="Y1684" i="119"/>
  <c r="V1684" i="119"/>
  <c r="Q1684" i="119"/>
  <c r="X1684" i="119"/>
  <c r="R1684" i="119"/>
  <c r="Z1684" i="119"/>
  <c r="W1684" i="119"/>
  <c r="Y1683" i="119"/>
  <c r="S1683" i="119"/>
  <c r="P1683" i="119"/>
  <c r="T1683" i="119"/>
  <c r="V1683" i="119"/>
  <c r="U1683" i="119"/>
  <c r="Q1683" i="119"/>
  <c r="R1683" i="119"/>
  <c r="Z1683" i="119"/>
  <c r="X1683" i="119"/>
  <c r="W1683" i="119"/>
  <c r="U1682" i="119"/>
  <c r="Z1682" i="119"/>
  <c r="P1682" i="119"/>
  <c r="Q1682" i="119"/>
  <c r="R1682" i="119"/>
  <c r="S1682" i="119"/>
  <c r="X1682" i="119"/>
  <c r="V1682" i="119"/>
  <c r="W1682" i="119"/>
  <c r="T1682" i="119"/>
  <c r="Y1682" i="119"/>
  <c r="T1681" i="119"/>
  <c r="S1681" i="119"/>
  <c r="R1681" i="119"/>
  <c r="Q1681" i="119"/>
  <c r="Y1681" i="119"/>
  <c r="X1681" i="119"/>
  <c r="P1681" i="119"/>
  <c r="Z1681" i="119"/>
  <c r="U1681" i="119"/>
  <c r="V1681" i="119"/>
  <c r="W1681" i="119"/>
  <c r="T1680" i="119"/>
  <c r="X1680" i="119"/>
  <c r="Q1680" i="119"/>
  <c r="R1680" i="119"/>
  <c r="Y1680" i="119"/>
  <c r="S1680" i="119"/>
  <c r="U1680" i="119"/>
  <c r="W1680" i="119"/>
  <c r="V1680" i="119"/>
  <c r="Z1680" i="119"/>
  <c r="P1680" i="119"/>
  <c r="Q1679" i="119"/>
  <c r="W1679" i="119"/>
  <c r="Z1679" i="119"/>
  <c r="U1679" i="119"/>
  <c r="P1679" i="119"/>
  <c r="R1679" i="119"/>
  <c r="T1679" i="119"/>
  <c r="S1679" i="119"/>
  <c r="X1679" i="119"/>
  <c r="Y1679" i="119"/>
  <c r="V1679" i="119"/>
  <c r="S1678" i="119"/>
  <c r="W1678" i="119"/>
  <c r="V1678" i="119"/>
  <c r="R1678" i="119"/>
  <c r="U1678" i="119"/>
  <c r="T1678" i="119"/>
  <c r="X1678" i="119"/>
  <c r="Z1678" i="119"/>
  <c r="Q1678" i="119"/>
  <c r="P1678" i="119"/>
  <c r="Y1678" i="119"/>
  <c r="Y1677" i="119"/>
  <c r="S1677" i="119"/>
  <c r="Q1677" i="119"/>
  <c r="P1677" i="119"/>
  <c r="U1677" i="119"/>
  <c r="W1677" i="119"/>
  <c r="X1677" i="119"/>
  <c r="Z1677" i="119"/>
  <c r="V1677" i="119"/>
  <c r="T1677" i="119"/>
  <c r="R1677" i="119"/>
  <c r="V1676" i="119"/>
  <c r="X1676" i="119"/>
  <c r="T1676" i="119"/>
  <c r="U1676" i="119"/>
  <c r="W1676" i="119"/>
  <c r="P1676" i="119"/>
  <c r="R1676" i="119"/>
  <c r="Z1676" i="119"/>
  <c r="Q1676" i="119"/>
  <c r="S1676" i="119"/>
  <c r="Y1676" i="119"/>
  <c r="Y1675" i="119"/>
  <c r="U1675" i="119"/>
  <c r="Z1675" i="119"/>
  <c r="S1675" i="119"/>
  <c r="W1675" i="119"/>
  <c r="X1675" i="119"/>
  <c r="R1675" i="119"/>
  <c r="Q1675" i="119"/>
  <c r="T1675" i="119"/>
  <c r="V1675" i="119"/>
  <c r="P1675" i="119"/>
  <c r="Y1674" i="119"/>
  <c r="S1674" i="119"/>
  <c r="Z1674" i="119"/>
  <c r="Q1674" i="119"/>
  <c r="U1674" i="119"/>
  <c r="X1674" i="119"/>
  <c r="W1674" i="119"/>
  <c r="T1674" i="119"/>
  <c r="P1674" i="119"/>
  <c r="R1674" i="119"/>
  <c r="V1674" i="119"/>
  <c r="Q1673" i="119"/>
  <c r="V1673" i="119"/>
  <c r="Z1673" i="119"/>
  <c r="Y1673" i="119"/>
  <c r="X1673" i="119"/>
  <c r="P1673" i="119"/>
  <c r="U1673" i="119"/>
  <c r="W1673" i="119"/>
  <c r="T1673" i="119"/>
  <c r="S1673" i="119"/>
  <c r="R1673" i="119"/>
  <c r="S1672" i="119"/>
  <c r="Z1672" i="119"/>
  <c r="U1672" i="119"/>
  <c r="W1672" i="119"/>
  <c r="V1672" i="119"/>
  <c r="T1672" i="119"/>
  <c r="R1672" i="119"/>
  <c r="X1672" i="119"/>
  <c r="Y1672" i="119"/>
  <c r="P1672" i="119"/>
  <c r="Q1672" i="119"/>
  <c r="T1671" i="119"/>
  <c r="S1671" i="119"/>
  <c r="Y1671" i="119"/>
  <c r="X1671" i="119"/>
  <c r="W1671" i="119"/>
  <c r="V1671" i="119"/>
  <c r="U1671" i="119"/>
  <c r="R1671" i="119"/>
  <c r="Q1671" i="119"/>
  <c r="P1671" i="119"/>
  <c r="Z1671" i="119"/>
  <c r="Y1670" i="119"/>
  <c r="X1670" i="119"/>
  <c r="U1670" i="119"/>
  <c r="T1670" i="119"/>
  <c r="Q1670" i="119"/>
  <c r="S1670" i="119"/>
  <c r="V1670" i="119"/>
  <c r="Z1670" i="119"/>
  <c r="P1670" i="119"/>
  <c r="R1670" i="119"/>
  <c r="W1670" i="119"/>
  <c r="S1669" i="119"/>
  <c r="Z1669" i="119"/>
  <c r="Q1669" i="119"/>
  <c r="W1669" i="119"/>
  <c r="T1669" i="119"/>
  <c r="X1669" i="119"/>
  <c r="Y1669" i="119"/>
  <c r="U1669" i="119"/>
  <c r="V1669" i="119"/>
  <c r="P1669" i="119"/>
  <c r="R1669" i="119"/>
  <c r="T1668" i="119"/>
  <c r="R1668" i="119"/>
  <c r="P1668" i="119"/>
  <c r="Z1668" i="119"/>
  <c r="X1668" i="119"/>
  <c r="V1668" i="119"/>
  <c r="Y1668" i="119"/>
  <c r="W1668" i="119"/>
  <c r="U1668" i="119"/>
  <c r="S1668" i="119"/>
  <c r="Q1668" i="119"/>
  <c r="T1667" i="119"/>
  <c r="U1667" i="119"/>
  <c r="Z1667" i="119"/>
  <c r="S1667" i="119"/>
  <c r="Q1667" i="119"/>
  <c r="P1667" i="119"/>
  <c r="V1667" i="119"/>
  <c r="W1667" i="119"/>
  <c r="Y1667" i="119"/>
  <c r="R1667" i="119"/>
  <c r="X1667" i="119"/>
  <c r="P1666" i="119"/>
  <c r="Y1666" i="119"/>
  <c r="V1666" i="119"/>
  <c r="Z1666" i="119"/>
  <c r="X1666" i="119"/>
  <c r="W1666" i="119"/>
  <c r="U1666" i="119"/>
  <c r="T1666" i="119"/>
  <c r="S1666" i="119"/>
  <c r="Q1666" i="119"/>
  <c r="R1666" i="119"/>
  <c r="S1665" i="119"/>
  <c r="T1665" i="119"/>
  <c r="X1665" i="119"/>
  <c r="Y1665" i="119"/>
  <c r="Q1665" i="119"/>
  <c r="R1665" i="119"/>
  <c r="P1665" i="119"/>
  <c r="W1665" i="119"/>
  <c r="Z1665" i="119"/>
  <c r="U1665" i="119"/>
  <c r="V1665" i="119"/>
  <c r="Z1664" i="119"/>
  <c r="S1664" i="119"/>
  <c r="Q1664" i="119"/>
  <c r="W1664" i="119"/>
  <c r="P1664" i="119"/>
  <c r="R1664" i="119"/>
  <c r="Y1664" i="119"/>
  <c r="T1664" i="119"/>
  <c r="V1664" i="119"/>
  <c r="X1664" i="119"/>
  <c r="U1664" i="119"/>
  <c r="X1663" i="119"/>
  <c r="P1663" i="119"/>
  <c r="R1663" i="119"/>
  <c r="T1663" i="119"/>
  <c r="V1663" i="119"/>
  <c r="Y1663" i="119"/>
  <c r="Q1663" i="119"/>
  <c r="S1663" i="119"/>
  <c r="U1663" i="119"/>
  <c r="W1663" i="119"/>
  <c r="Z1663" i="119"/>
  <c r="R1662" i="119"/>
  <c r="U1662" i="119"/>
  <c r="V1662" i="119"/>
  <c r="X1662" i="119"/>
  <c r="Y1662" i="119"/>
  <c r="W1662" i="119"/>
  <c r="S1662" i="119"/>
  <c r="T1662" i="119"/>
  <c r="P1662" i="119"/>
  <c r="Z1662" i="119"/>
  <c r="Q1662" i="119"/>
  <c r="Q1661" i="119"/>
  <c r="P1661" i="119"/>
  <c r="T1661" i="119"/>
  <c r="Z1661" i="119"/>
  <c r="Y1661" i="119"/>
  <c r="X1661" i="119"/>
  <c r="W1661" i="119"/>
  <c r="V1661" i="119"/>
  <c r="U1661" i="119"/>
  <c r="S1661" i="119"/>
  <c r="R1661" i="119"/>
  <c r="U1660" i="119"/>
  <c r="V1660" i="119"/>
  <c r="X1660" i="119"/>
  <c r="P1660" i="119"/>
  <c r="T1660" i="119"/>
  <c r="Q1660" i="119"/>
  <c r="R1660" i="119"/>
  <c r="S1660" i="119"/>
  <c r="W1660" i="119"/>
  <c r="Z1660" i="119"/>
  <c r="Y1660" i="119"/>
  <c r="W1659" i="119"/>
  <c r="Q1659" i="119"/>
  <c r="T1659" i="119"/>
  <c r="X1659" i="119"/>
  <c r="U1659" i="119"/>
  <c r="V1659" i="119"/>
  <c r="R1659" i="119"/>
  <c r="Y1659" i="119"/>
  <c r="Z1659" i="119"/>
  <c r="P1659" i="119"/>
  <c r="S1659" i="119"/>
  <c r="Q1658" i="119"/>
  <c r="T1658" i="119"/>
  <c r="S1658" i="119"/>
  <c r="R1658" i="119"/>
  <c r="P1658" i="119"/>
  <c r="U1658" i="119"/>
  <c r="V1658" i="119"/>
  <c r="W1658" i="119"/>
  <c r="X1658" i="119"/>
  <c r="Z1658" i="119"/>
  <c r="Y1658" i="119"/>
  <c r="Z1657" i="119"/>
  <c r="Q1657" i="119"/>
  <c r="Y1657" i="119"/>
  <c r="X1657" i="119"/>
  <c r="R1657" i="119"/>
  <c r="S1657" i="119"/>
  <c r="U1657" i="119"/>
  <c r="P1657" i="119"/>
  <c r="V1657" i="119"/>
  <c r="T1657" i="119"/>
  <c r="W1657" i="119"/>
  <c r="V1656" i="119"/>
  <c r="Z1656" i="119"/>
  <c r="S1656" i="119"/>
  <c r="T1656" i="119"/>
  <c r="W1656" i="119"/>
  <c r="X1656" i="119"/>
  <c r="Y1656" i="119"/>
  <c r="U1656" i="119"/>
  <c r="R1656" i="119"/>
  <c r="P1656" i="119"/>
  <c r="Q1656" i="119"/>
  <c r="P1655" i="119"/>
  <c r="V1655" i="119"/>
  <c r="U1655" i="119"/>
  <c r="Y1655" i="119"/>
  <c r="X1655" i="119"/>
  <c r="T1655" i="119"/>
  <c r="W1655" i="119"/>
  <c r="Q1655" i="119"/>
  <c r="R1655" i="119"/>
  <c r="Z1655" i="119"/>
  <c r="S1655" i="119"/>
  <c r="P1654" i="119"/>
  <c r="U1654" i="119"/>
  <c r="V1654" i="119"/>
  <c r="R1654" i="119"/>
  <c r="S1654" i="119"/>
  <c r="Q1654" i="119"/>
  <c r="Z1654" i="119"/>
  <c r="W1654" i="119"/>
  <c r="Y1654" i="119"/>
  <c r="X1654" i="119"/>
  <c r="T1654" i="119"/>
  <c r="P1653" i="119"/>
  <c r="Y1653" i="119"/>
  <c r="W1653" i="119"/>
  <c r="V1653" i="119"/>
  <c r="U1653" i="119"/>
  <c r="T1653" i="119"/>
  <c r="S1653" i="119"/>
  <c r="R1653" i="119"/>
  <c r="Q1653" i="119"/>
  <c r="Z1653" i="119"/>
  <c r="X1653" i="119"/>
  <c r="S1652" i="119"/>
  <c r="V1652" i="119"/>
  <c r="Y1652" i="119"/>
  <c r="Z1652" i="119"/>
  <c r="R1652" i="119"/>
  <c r="Q1652" i="119"/>
  <c r="W1652" i="119"/>
  <c r="X1652" i="119"/>
  <c r="P1652" i="119"/>
  <c r="T1652" i="119"/>
  <c r="U1652" i="119"/>
  <c r="V1651" i="119"/>
  <c r="U1651" i="119"/>
  <c r="X1651" i="119"/>
  <c r="P1651" i="119"/>
  <c r="W1651" i="119"/>
  <c r="Z1651" i="119"/>
  <c r="Y1651" i="119"/>
  <c r="Q1651" i="119"/>
  <c r="R1651" i="119"/>
  <c r="S1651" i="119"/>
  <c r="T1651" i="119"/>
  <c r="U1650" i="119"/>
  <c r="Y1650" i="119"/>
  <c r="R1650" i="119"/>
  <c r="Z1650" i="119"/>
  <c r="S1650" i="119"/>
  <c r="P1650" i="119"/>
  <c r="Q1650" i="119"/>
  <c r="T1650" i="119"/>
  <c r="V1650" i="119"/>
  <c r="W1650" i="119"/>
  <c r="X1650" i="119"/>
  <c r="Y1649" i="119"/>
  <c r="U1649" i="119"/>
  <c r="T1649" i="119"/>
  <c r="S1649" i="119"/>
  <c r="Z1649" i="119"/>
  <c r="P1649" i="119"/>
  <c r="R1649" i="119"/>
  <c r="Q1649" i="119"/>
  <c r="X1649" i="119"/>
  <c r="W1649" i="119"/>
  <c r="V1649" i="119"/>
  <c r="Z1648" i="119"/>
  <c r="Q1648" i="119"/>
  <c r="S1648" i="119"/>
  <c r="V1648" i="119"/>
  <c r="X1648" i="119"/>
  <c r="W1648" i="119"/>
  <c r="U1648" i="119"/>
  <c r="T1648" i="119"/>
  <c r="R1648" i="119"/>
  <c r="Y1648" i="119"/>
  <c r="P1648" i="119"/>
  <c r="S1647" i="119"/>
  <c r="Y1647" i="119"/>
  <c r="Z1647" i="119"/>
  <c r="X1647" i="119"/>
  <c r="W1647" i="119"/>
  <c r="V1647" i="119"/>
  <c r="U1647" i="119"/>
  <c r="R1647" i="119"/>
  <c r="Q1647" i="119"/>
  <c r="T1647" i="119"/>
  <c r="P1647" i="119"/>
  <c r="Q1646" i="119"/>
  <c r="Z1646" i="119"/>
  <c r="S1646" i="119"/>
  <c r="T1646" i="119"/>
  <c r="V1646" i="119"/>
  <c r="W1646" i="119"/>
  <c r="X1646" i="119"/>
  <c r="Y1646" i="119"/>
  <c r="P1646" i="119"/>
  <c r="R1646" i="119"/>
  <c r="U1646" i="119"/>
  <c r="R1645" i="119"/>
  <c r="U1645" i="119"/>
  <c r="W1645" i="119"/>
  <c r="V1645" i="119"/>
  <c r="Y1645" i="119"/>
  <c r="P1645" i="119"/>
  <c r="Q1645" i="119"/>
  <c r="S1645" i="119"/>
  <c r="T1645" i="119"/>
  <c r="X1645" i="119"/>
  <c r="Z1645" i="119"/>
  <c r="T1644" i="119"/>
  <c r="S1644" i="119"/>
  <c r="P1644" i="119"/>
  <c r="V1644" i="119"/>
  <c r="U1644" i="119"/>
  <c r="W1644" i="119"/>
  <c r="X1644" i="119"/>
  <c r="Y1644" i="119"/>
  <c r="Q1644" i="119"/>
  <c r="Z1644" i="119"/>
  <c r="R1644" i="119"/>
  <c r="R1643" i="119"/>
  <c r="S1643" i="119"/>
  <c r="V1643" i="119"/>
  <c r="Z1643" i="119"/>
  <c r="Y1643" i="119"/>
  <c r="X1643" i="119"/>
  <c r="T1643" i="119"/>
  <c r="W1643" i="119"/>
  <c r="U1643" i="119"/>
  <c r="Q1643" i="119"/>
  <c r="P1643" i="119"/>
  <c r="X1642" i="119"/>
  <c r="P1642" i="119"/>
  <c r="W1642" i="119"/>
  <c r="Z1642" i="119"/>
  <c r="Y1642" i="119"/>
  <c r="Q1642" i="119"/>
  <c r="R1642" i="119"/>
  <c r="V1642" i="119"/>
  <c r="S1642" i="119"/>
  <c r="U1642" i="119"/>
  <c r="T1642" i="119"/>
  <c r="T1641" i="119"/>
  <c r="U1641" i="119"/>
  <c r="R1641" i="119"/>
  <c r="S1641" i="119"/>
  <c r="V1641" i="119"/>
  <c r="P1641" i="119"/>
  <c r="W1641" i="119"/>
  <c r="Z1641" i="119"/>
  <c r="Q1641" i="119"/>
  <c r="X1641" i="119"/>
  <c r="Y1641" i="119"/>
  <c r="S1640" i="119"/>
  <c r="T1640" i="119"/>
  <c r="U1640" i="119"/>
  <c r="W1640" i="119"/>
  <c r="P1640" i="119"/>
  <c r="X1640" i="119"/>
  <c r="Y1640" i="119"/>
  <c r="Z1640" i="119"/>
  <c r="V1640" i="119"/>
  <c r="Q1640" i="119"/>
  <c r="R1640" i="119"/>
  <c r="V1639" i="119"/>
  <c r="Q1639" i="119"/>
  <c r="S1639" i="119"/>
  <c r="Y1639" i="119"/>
  <c r="T1639" i="119"/>
  <c r="W1639" i="119"/>
  <c r="Z1639" i="119"/>
  <c r="R1639" i="119"/>
  <c r="P1639" i="119"/>
  <c r="U1639" i="119"/>
  <c r="X1639" i="119"/>
  <c r="S1638" i="119"/>
  <c r="Y1638" i="119"/>
  <c r="W1638" i="119"/>
  <c r="U1638" i="119"/>
  <c r="X1638" i="119"/>
  <c r="Z1638" i="119"/>
  <c r="T1638" i="119"/>
  <c r="R1638" i="119"/>
  <c r="P1638" i="119"/>
  <c r="V1638" i="119"/>
  <c r="Q1638" i="119"/>
  <c r="P1637" i="119"/>
  <c r="Q1637" i="119"/>
  <c r="S1637" i="119"/>
  <c r="W1637" i="119"/>
  <c r="V1637" i="119"/>
  <c r="T1637" i="119"/>
  <c r="X1637" i="119"/>
  <c r="U1637" i="119"/>
  <c r="Z1637" i="119"/>
  <c r="Y1637" i="119"/>
  <c r="R1637" i="119"/>
  <c r="P1636" i="119"/>
  <c r="R1636" i="119"/>
  <c r="T1636" i="119"/>
  <c r="V1636" i="119"/>
  <c r="Y1636" i="119"/>
  <c r="U1636" i="119"/>
  <c r="S1636" i="119"/>
  <c r="Q1636" i="119"/>
  <c r="X1636" i="119"/>
  <c r="W1636" i="119"/>
  <c r="Z1636" i="119"/>
  <c r="S1635" i="119"/>
  <c r="P1635" i="119"/>
  <c r="Q1635" i="119"/>
  <c r="X1635" i="119"/>
  <c r="Y1635" i="119"/>
  <c r="Z1635" i="119"/>
  <c r="W1635" i="119"/>
  <c r="V1635" i="119"/>
  <c r="U1635" i="119"/>
  <c r="R1635" i="119"/>
  <c r="T1635" i="119"/>
  <c r="U1634" i="119"/>
  <c r="T1634" i="119"/>
  <c r="P1634" i="119"/>
  <c r="Q1634" i="119"/>
  <c r="Z1634" i="119"/>
  <c r="Y1634" i="119"/>
  <c r="X1634" i="119"/>
  <c r="W1634" i="119"/>
  <c r="V1634" i="119"/>
  <c r="S1634" i="119"/>
  <c r="R1634" i="119"/>
  <c r="T1633" i="119"/>
  <c r="Z1633" i="119"/>
  <c r="P1633" i="119"/>
  <c r="W1633" i="119"/>
  <c r="Q1633" i="119"/>
  <c r="Y1633" i="119"/>
  <c r="R1633" i="119"/>
  <c r="S1633" i="119"/>
  <c r="X1633" i="119"/>
  <c r="V1633" i="119"/>
  <c r="U1633" i="119"/>
  <c r="Y1632" i="119"/>
  <c r="Z1632" i="119"/>
  <c r="T1632" i="119"/>
  <c r="U1632" i="119"/>
  <c r="P1632" i="119"/>
  <c r="X1632" i="119"/>
  <c r="Q1632" i="119"/>
  <c r="W1632" i="119"/>
  <c r="S1632" i="119"/>
  <c r="R1632" i="119"/>
  <c r="V1632" i="119"/>
  <c r="R1631" i="119"/>
  <c r="P1631" i="119"/>
  <c r="Q1631" i="119"/>
  <c r="Y1631" i="119"/>
  <c r="T1631" i="119"/>
  <c r="V1631" i="119"/>
  <c r="S1631" i="119"/>
  <c r="U1631" i="119"/>
  <c r="W1631" i="119"/>
  <c r="X1631" i="119"/>
  <c r="Z1631" i="119"/>
  <c r="P1630" i="119"/>
  <c r="Z1630" i="119"/>
  <c r="Y1630" i="119"/>
  <c r="W1630" i="119"/>
  <c r="T1630" i="119"/>
  <c r="V1630" i="119"/>
  <c r="U1630" i="119"/>
  <c r="Q1630" i="119"/>
  <c r="R1630" i="119"/>
  <c r="S1630" i="119"/>
  <c r="X1630" i="119"/>
  <c r="V1629" i="119"/>
  <c r="W1629" i="119"/>
  <c r="U1629" i="119"/>
  <c r="P1629" i="119"/>
  <c r="Q1629" i="119"/>
  <c r="S1629" i="119"/>
  <c r="T1629" i="119"/>
  <c r="Y1629" i="119"/>
  <c r="Z1629" i="119"/>
  <c r="X1629" i="119"/>
  <c r="R1629" i="119"/>
  <c r="S1628" i="119"/>
  <c r="Y1628" i="119"/>
  <c r="Z1628" i="119"/>
  <c r="R1628" i="119"/>
  <c r="V1628" i="119"/>
  <c r="U1628" i="119"/>
  <c r="T1628" i="119"/>
  <c r="Q1628" i="119"/>
  <c r="P1628" i="119"/>
  <c r="X1628" i="119"/>
  <c r="W1628" i="119"/>
  <c r="R1627" i="119"/>
  <c r="X1627" i="119"/>
  <c r="U1627" i="119"/>
  <c r="T1627" i="119"/>
  <c r="Z1627" i="119"/>
  <c r="W1627" i="119"/>
  <c r="V1627" i="119"/>
  <c r="S1627" i="119"/>
  <c r="P1627" i="119"/>
  <c r="Y1627" i="119"/>
  <c r="Q1627" i="119"/>
  <c r="T1626" i="119"/>
  <c r="U1626" i="119"/>
  <c r="W1626" i="119"/>
  <c r="Z1626" i="119"/>
  <c r="X1626" i="119"/>
  <c r="R1626" i="119"/>
  <c r="P1626" i="119"/>
  <c r="Q1626" i="119"/>
  <c r="S1626" i="119"/>
  <c r="V1626" i="119"/>
  <c r="Y1626" i="119"/>
  <c r="V1625" i="119"/>
  <c r="R1625" i="119"/>
  <c r="U1625" i="119"/>
  <c r="T1625" i="119"/>
  <c r="S1625" i="119"/>
  <c r="Q1625" i="119"/>
  <c r="P1625" i="119"/>
  <c r="Z1625" i="119"/>
  <c r="W1625" i="119"/>
  <c r="Y1625" i="119"/>
  <c r="X1625" i="119"/>
  <c r="P1624" i="119"/>
  <c r="Y1624" i="119"/>
  <c r="X1624" i="119"/>
  <c r="S1624" i="119"/>
  <c r="R1624" i="119"/>
  <c r="Q1624" i="119"/>
  <c r="U1624" i="119"/>
  <c r="V1624" i="119"/>
  <c r="T1624" i="119"/>
  <c r="W1624" i="119"/>
  <c r="Z1624" i="119"/>
  <c r="V1623" i="119"/>
  <c r="Y1623" i="119"/>
  <c r="W1623" i="119"/>
  <c r="T1623" i="119"/>
  <c r="S1623" i="119"/>
  <c r="Q1623" i="119"/>
  <c r="P1623" i="119"/>
  <c r="U1623" i="119"/>
  <c r="R1623" i="119"/>
  <c r="X1623" i="119"/>
  <c r="Z1623" i="119"/>
  <c r="T1622" i="119"/>
  <c r="P1622" i="119"/>
  <c r="Q1622" i="119"/>
  <c r="R1622" i="119"/>
  <c r="S1622" i="119"/>
  <c r="Z1622" i="119"/>
  <c r="Y1622" i="119"/>
  <c r="W1622" i="119"/>
  <c r="V1622" i="119"/>
  <c r="X1622" i="119"/>
  <c r="U1622" i="119"/>
  <c r="V1621" i="119"/>
  <c r="P1621" i="119"/>
  <c r="T1621" i="119"/>
  <c r="Q1621" i="119"/>
  <c r="R1621" i="119"/>
  <c r="W1621" i="119"/>
  <c r="U1621" i="119"/>
  <c r="X1621" i="119"/>
  <c r="Y1621" i="119"/>
  <c r="Z1621" i="119"/>
  <c r="S1621" i="119"/>
  <c r="W1620" i="119"/>
  <c r="V1620" i="119"/>
  <c r="U1620" i="119"/>
  <c r="P1620" i="119"/>
  <c r="Q1620" i="119"/>
  <c r="R1620" i="119"/>
  <c r="X1620" i="119"/>
  <c r="S1620" i="119"/>
  <c r="Y1620" i="119"/>
  <c r="Z1620" i="119"/>
  <c r="T1620" i="119"/>
  <c r="T1619" i="119"/>
  <c r="R1619" i="119"/>
  <c r="S1619" i="119"/>
  <c r="Q1619" i="119"/>
  <c r="V1619" i="119"/>
  <c r="P1619" i="119"/>
  <c r="Z1619" i="119"/>
  <c r="W1619" i="119"/>
  <c r="U1619" i="119"/>
  <c r="Y1619" i="119"/>
  <c r="X1619" i="119"/>
  <c r="V1618" i="119"/>
  <c r="X1618" i="119"/>
  <c r="Z1618" i="119"/>
  <c r="S1618" i="119"/>
  <c r="Q1618" i="119"/>
  <c r="T1618" i="119"/>
  <c r="U1618" i="119"/>
  <c r="R1618" i="119"/>
  <c r="W1618" i="119"/>
  <c r="P1618" i="119"/>
  <c r="Y1618" i="119"/>
  <c r="R1617" i="119"/>
  <c r="S1617" i="119"/>
  <c r="T1617" i="119"/>
  <c r="X1617" i="119"/>
  <c r="V1617" i="119"/>
  <c r="Z1617" i="119"/>
  <c r="U1617" i="119"/>
  <c r="Y1617" i="119"/>
  <c r="W1617" i="119"/>
  <c r="Q1617" i="119"/>
  <c r="P1617" i="119"/>
  <c r="P1616" i="119"/>
  <c r="W1616" i="119"/>
  <c r="Y1616" i="119"/>
  <c r="U1616" i="119"/>
  <c r="T1616" i="119"/>
  <c r="V1616" i="119"/>
  <c r="Q1616" i="119"/>
  <c r="R1616" i="119"/>
  <c r="S1616" i="119"/>
  <c r="Z1616" i="119"/>
  <c r="X1616" i="119"/>
  <c r="P1615" i="119"/>
  <c r="Q1615" i="119"/>
  <c r="Z1615" i="119"/>
  <c r="R1615" i="119"/>
  <c r="T1615" i="119"/>
  <c r="W1615" i="119"/>
  <c r="Y1615" i="119"/>
  <c r="X1615" i="119"/>
  <c r="V1615" i="119"/>
  <c r="U1615" i="119"/>
  <c r="S1615" i="119"/>
  <c r="W1614" i="119"/>
  <c r="U1614" i="119"/>
  <c r="R1614" i="119"/>
  <c r="S1614" i="119"/>
  <c r="X1614" i="119"/>
  <c r="Y1614" i="119"/>
  <c r="V1614" i="119"/>
  <c r="Z1614" i="119"/>
  <c r="P1614" i="119"/>
  <c r="Q1614" i="119"/>
  <c r="T1614" i="119"/>
  <c r="X1613" i="119"/>
  <c r="W1613" i="119"/>
  <c r="Y1613" i="119"/>
  <c r="T1613" i="119"/>
  <c r="R1613" i="119"/>
  <c r="V1613" i="119"/>
  <c r="U1613" i="119"/>
  <c r="Q1613" i="119"/>
  <c r="S1613" i="119"/>
  <c r="Z1613" i="119"/>
  <c r="P1613" i="119"/>
  <c r="Y1612" i="119"/>
  <c r="V1612" i="119"/>
  <c r="X1612" i="119"/>
  <c r="Q1612" i="119"/>
  <c r="R1612" i="119"/>
  <c r="Z1612" i="119"/>
  <c r="U1612" i="119"/>
  <c r="P1612" i="119"/>
  <c r="T1612" i="119"/>
  <c r="S1612" i="119"/>
  <c r="W1612" i="119"/>
  <c r="V1611" i="119"/>
  <c r="Y1611" i="119"/>
  <c r="X1611" i="119"/>
  <c r="W1611" i="119"/>
  <c r="R1611" i="119"/>
  <c r="Q1611" i="119"/>
  <c r="P1611" i="119"/>
  <c r="T1611" i="119"/>
  <c r="Z1611" i="119"/>
  <c r="S1611" i="119"/>
  <c r="U1611" i="119"/>
  <c r="Q1610" i="119"/>
  <c r="R1610" i="119"/>
  <c r="Z1610" i="119"/>
  <c r="Y1610" i="119"/>
  <c r="W1610" i="119"/>
  <c r="V1610" i="119"/>
  <c r="U1610" i="119"/>
  <c r="P1610" i="119"/>
  <c r="S1610" i="119"/>
  <c r="X1610" i="119"/>
  <c r="T1610" i="119"/>
  <c r="V1609" i="119"/>
  <c r="T1609" i="119"/>
  <c r="U1609" i="119"/>
  <c r="W1609" i="119"/>
  <c r="Z1609" i="119"/>
  <c r="P1609" i="119"/>
  <c r="R1609" i="119"/>
  <c r="Q1609" i="119"/>
  <c r="X1609" i="119"/>
  <c r="Y1609" i="119"/>
  <c r="S1609" i="119"/>
  <c r="T1608" i="119"/>
  <c r="V1608" i="119"/>
  <c r="P1608" i="119"/>
  <c r="W1608" i="119"/>
  <c r="X1608" i="119"/>
  <c r="Z1608" i="119"/>
  <c r="S1608" i="119"/>
  <c r="R1608" i="119"/>
  <c r="Q1608" i="119"/>
  <c r="Y1608" i="119"/>
  <c r="U1608" i="119"/>
  <c r="P1607" i="119"/>
  <c r="T1607" i="119"/>
  <c r="V1607" i="119"/>
  <c r="Q1607" i="119"/>
  <c r="S1607" i="119"/>
  <c r="Z1607" i="119"/>
  <c r="Y1607" i="119"/>
  <c r="X1607" i="119"/>
  <c r="R1607" i="119"/>
  <c r="U1607" i="119"/>
  <c r="W1607" i="119"/>
  <c r="R1606" i="119"/>
  <c r="T1606" i="119"/>
  <c r="S1606" i="119"/>
  <c r="Q1606" i="119"/>
  <c r="P1606" i="119"/>
  <c r="V1606" i="119"/>
  <c r="Y1606" i="119"/>
  <c r="Z1606" i="119"/>
  <c r="U1606" i="119"/>
  <c r="W1606" i="119"/>
  <c r="X1606" i="119"/>
  <c r="X1605" i="119"/>
  <c r="P1605" i="119"/>
  <c r="S1605" i="119"/>
  <c r="Y1605" i="119"/>
  <c r="Z1605" i="119"/>
  <c r="W1605" i="119"/>
  <c r="V1605" i="119"/>
  <c r="U1605" i="119"/>
  <c r="R1605" i="119"/>
  <c r="Q1605" i="119"/>
  <c r="T1605" i="119"/>
  <c r="U1604" i="119"/>
  <c r="R1604" i="119"/>
  <c r="Q1604" i="119"/>
  <c r="T1604" i="119"/>
  <c r="Z1604" i="119"/>
  <c r="W1604" i="119"/>
  <c r="V1604" i="119"/>
  <c r="P1604" i="119"/>
  <c r="X1604" i="119"/>
  <c r="Y1604" i="119"/>
  <c r="S1604" i="119"/>
  <c r="Z1603" i="119"/>
  <c r="Y1603" i="119"/>
  <c r="X1603" i="119"/>
  <c r="T1603" i="119"/>
  <c r="W1603" i="119"/>
  <c r="R1603" i="119"/>
  <c r="S1603" i="119"/>
  <c r="V1603" i="119"/>
  <c r="U1603" i="119"/>
  <c r="Q1603" i="119"/>
  <c r="P1603" i="119"/>
  <c r="S1602" i="119"/>
  <c r="U1602" i="119"/>
  <c r="Y1602" i="119"/>
  <c r="Z1602" i="119"/>
  <c r="X1602" i="119"/>
  <c r="V1602" i="119"/>
  <c r="R1602" i="119"/>
  <c r="T1602" i="119"/>
  <c r="Q1602" i="119"/>
  <c r="W1602" i="119"/>
  <c r="P1602" i="119"/>
  <c r="P1601" i="119"/>
  <c r="Q1601" i="119"/>
  <c r="Y1601" i="119"/>
  <c r="T1601" i="119"/>
  <c r="S1601" i="119"/>
  <c r="W1601" i="119"/>
  <c r="V1601" i="119"/>
  <c r="U1601" i="119"/>
  <c r="R1601" i="119"/>
  <c r="X1601" i="119"/>
  <c r="Z1601" i="119"/>
  <c r="W1600" i="119"/>
  <c r="R1600" i="119"/>
  <c r="Q1600" i="119"/>
  <c r="S1600" i="119"/>
  <c r="T1600" i="119"/>
  <c r="X1600" i="119"/>
  <c r="U1600" i="119"/>
  <c r="V1600" i="119"/>
  <c r="Y1600" i="119"/>
  <c r="Z1600" i="119"/>
  <c r="P1600" i="119"/>
  <c r="Z1599" i="119"/>
  <c r="Q1599" i="119"/>
  <c r="T1599" i="119"/>
  <c r="S1599" i="119"/>
  <c r="R1599" i="119"/>
  <c r="U1599" i="119"/>
  <c r="V1599" i="119"/>
  <c r="W1599" i="119"/>
  <c r="P1599" i="119"/>
  <c r="X1599" i="119"/>
  <c r="Y1599" i="119"/>
  <c r="V1598" i="119"/>
  <c r="P1598" i="119"/>
  <c r="R1598" i="119"/>
  <c r="X1598" i="119"/>
  <c r="U1598" i="119"/>
  <c r="T1598" i="119"/>
  <c r="Q1598" i="119"/>
  <c r="S1598" i="119"/>
  <c r="W1598" i="119"/>
  <c r="Y1598" i="119"/>
  <c r="Z1598" i="119"/>
  <c r="U1597" i="119"/>
  <c r="V1597" i="119"/>
  <c r="T1597" i="119"/>
  <c r="R1597" i="119"/>
  <c r="Q1597" i="119"/>
  <c r="S1597" i="119"/>
  <c r="Y1597" i="119"/>
  <c r="P1597" i="119"/>
  <c r="X1597" i="119"/>
  <c r="Z1597" i="119"/>
  <c r="W1597" i="119"/>
  <c r="V1596" i="119"/>
  <c r="W1596" i="119"/>
  <c r="Z1596" i="119"/>
  <c r="Y1596" i="119"/>
  <c r="T1596" i="119"/>
  <c r="U1596" i="119"/>
  <c r="S1596" i="119"/>
  <c r="R1596" i="119"/>
  <c r="Q1596" i="119"/>
  <c r="P1596" i="119"/>
  <c r="X1596" i="119"/>
  <c r="Q1595" i="119"/>
  <c r="W1595" i="119"/>
  <c r="Z1595" i="119"/>
  <c r="R1595" i="119"/>
  <c r="P1595" i="119"/>
  <c r="X1595" i="119"/>
  <c r="Y1595" i="119"/>
  <c r="U1595" i="119"/>
  <c r="S1595" i="119"/>
  <c r="V1595" i="119"/>
  <c r="T1595" i="119"/>
  <c r="Q1594" i="119"/>
  <c r="P1594" i="119"/>
  <c r="T1594" i="119"/>
  <c r="U1594" i="119"/>
  <c r="W1594" i="119"/>
  <c r="X1594" i="119"/>
  <c r="V1594" i="119"/>
  <c r="Z1594" i="119"/>
  <c r="R1594" i="119"/>
  <c r="Y1594" i="119"/>
  <c r="S1594" i="119"/>
  <c r="Z1593" i="119"/>
  <c r="R1593" i="119"/>
  <c r="W1593" i="119"/>
  <c r="Y1593" i="119"/>
  <c r="X1593" i="119"/>
  <c r="T1593" i="119"/>
  <c r="S1593" i="119"/>
  <c r="U1593" i="119"/>
  <c r="V1593" i="119"/>
  <c r="Q1593" i="119"/>
  <c r="P1593" i="119"/>
  <c r="X1592" i="119"/>
  <c r="U1592" i="119"/>
  <c r="P1592" i="119"/>
  <c r="V1592" i="119"/>
  <c r="R1592" i="119"/>
  <c r="Q1592" i="119"/>
  <c r="S1592" i="119"/>
  <c r="W1592" i="119"/>
  <c r="Y1592" i="119"/>
  <c r="T1592" i="119"/>
  <c r="Z1592" i="119"/>
  <c r="Q1591" i="119"/>
  <c r="R1591" i="119"/>
  <c r="X1591" i="119"/>
  <c r="T1591" i="119"/>
  <c r="V1591" i="119"/>
  <c r="Y1591" i="119"/>
  <c r="Z1591" i="119"/>
  <c r="W1591" i="119"/>
  <c r="P1591" i="119"/>
  <c r="U1591" i="119"/>
  <c r="S1591" i="119"/>
  <c r="W1590" i="119"/>
  <c r="P1590" i="119"/>
  <c r="X1590" i="119"/>
  <c r="Z1590" i="119"/>
  <c r="T1590" i="119"/>
  <c r="S1590" i="119"/>
  <c r="R1590" i="119"/>
  <c r="Q1590" i="119"/>
  <c r="V1590" i="119"/>
  <c r="U1590" i="119"/>
  <c r="Y1590" i="119"/>
  <c r="Y1589" i="119"/>
  <c r="X1589" i="119"/>
  <c r="W1589" i="119"/>
  <c r="V1589" i="119"/>
  <c r="U1589" i="119"/>
  <c r="Q1589" i="119"/>
  <c r="P1589" i="119"/>
  <c r="Z1589" i="119"/>
  <c r="S1589" i="119"/>
  <c r="T1589" i="119"/>
  <c r="R1589" i="119"/>
  <c r="T1588" i="119"/>
  <c r="R1588" i="119"/>
  <c r="V1588" i="119"/>
  <c r="W1588" i="119"/>
  <c r="Q1588" i="119"/>
  <c r="S1588" i="119"/>
  <c r="U1588" i="119"/>
  <c r="X1588" i="119"/>
  <c r="Z1588" i="119"/>
  <c r="Y1588" i="119"/>
  <c r="P1588" i="119"/>
  <c r="Z1587" i="119"/>
  <c r="T1587" i="119"/>
  <c r="S1587" i="119"/>
  <c r="U1587" i="119"/>
  <c r="V1587" i="119"/>
  <c r="W1587" i="119"/>
  <c r="Q1587" i="119"/>
  <c r="R1587" i="119"/>
  <c r="X1587" i="119"/>
  <c r="Y1587" i="119"/>
  <c r="P1587" i="119"/>
  <c r="X1586" i="119"/>
  <c r="P1586" i="119"/>
  <c r="S1586" i="119"/>
  <c r="Q1586" i="119"/>
  <c r="R1586" i="119"/>
  <c r="T1586" i="119"/>
  <c r="U1586" i="119"/>
  <c r="V1586" i="119"/>
  <c r="W1586" i="119"/>
  <c r="Z1586" i="119"/>
  <c r="Y1586" i="119"/>
  <c r="W1585" i="119"/>
  <c r="V1585" i="119"/>
  <c r="X1585" i="119"/>
  <c r="S1585" i="119"/>
  <c r="T1585" i="119"/>
  <c r="R1585" i="119"/>
  <c r="U1585" i="119"/>
  <c r="Z1585" i="119"/>
  <c r="Y1585" i="119"/>
  <c r="Q1585" i="119"/>
  <c r="P1585" i="119"/>
  <c r="X1584" i="119"/>
  <c r="Q1584" i="119"/>
  <c r="S1584" i="119"/>
  <c r="Z1584" i="119"/>
  <c r="R1584" i="119"/>
  <c r="T1584" i="119"/>
  <c r="U1584" i="119"/>
  <c r="Y1584" i="119"/>
  <c r="V1584" i="119"/>
  <c r="P1584" i="119"/>
  <c r="W1584" i="119"/>
  <c r="T1583" i="119"/>
  <c r="V1583" i="119"/>
  <c r="U1583" i="119"/>
  <c r="R1583" i="119"/>
  <c r="Y1583" i="119"/>
  <c r="Z1583" i="119"/>
  <c r="Q1583" i="119"/>
  <c r="S1583" i="119"/>
  <c r="X1583" i="119"/>
  <c r="W1583" i="119"/>
  <c r="P1583" i="119"/>
  <c r="Z1582" i="119"/>
  <c r="V1582" i="119"/>
  <c r="S1582" i="119"/>
  <c r="R1582" i="119"/>
  <c r="Y1582" i="119"/>
  <c r="W1582" i="119"/>
  <c r="U1582" i="119"/>
  <c r="T1582" i="119"/>
  <c r="Q1582" i="119"/>
  <c r="P1582" i="119"/>
  <c r="X1582" i="119"/>
  <c r="R1581" i="119"/>
  <c r="P1581" i="119"/>
  <c r="Q1581" i="119"/>
  <c r="V1581" i="119"/>
  <c r="U1581" i="119"/>
  <c r="Z1581" i="119"/>
  <c r="Y1581" i="119"/>
  <c r="X1581" i="119"/>
  <c r="T1581" i="119"/>
  <c r="S1581" i="119"/>
  <c r="W1581" i="119"/>
  <c r="P1580" i="119"/>
  <c r="R1580" i="119"/>
  <c r="T1580" i="119"/>
  <c r="V1580" i="119"/>
  <c r="X1580" i="119"/>
  <c r="Z1580" i="119"/>
  <c r="Y1580" i="119"/>
  <c r="W1580" i="119"/>
  <c r="U1580" i="119"/>
  <c r="S1580" i="119"/>
  <c r="Q1580" i="119"/>
  <c r="S1579" i="119"/>
  <c r="P1579" i="119"/>
  <c r="X1579" i="119"/>
  <c r="Z1579" i="119"/>
  <c r="Y1579" i="119"/>
  <c r="W1579" i="119"/>
  <c r="V1579" i="119"/>
  <c r="U1579" i="119"/>
  <c r="T1579" i="119"/>
  <c r="R1579" i="119"/>
  <c r="Q1579" i="119"/>
  <c r="X1578" i="119"/>
  <c r="Y1578" i="119"/>
  <c r="Z1578" i="119"/>
  <c r="P1578" i="119"/>
  <c r="Q1578" i="119"/>
  <c r="R1578" i="119"/>
  <c r="T1578" i="119"/>
  <c r="U1578" i="119"/>
  <c r="W1578" i="119"/>
  <c r="S1578" i="119"/>
  <c r="V1578" i="119"/>
  <c r="T1577" i="119"/>
  <c r="R1577" i="119"/>
  <c r="Q1577" i="119"/>
  <c r="U1577" i="119"/>
  <c r="V1577" i="119"/>
  <c r="W1577" i="119"/>
  <c r="X1577" i="119"/>
  <c r="Z1577" i="119"/>
  <c r="Y1577" i="119"/>
  <c r="P1577" i="119"/>
  <c r="S1577" i="119"/>
  <c r="R1576" i="119"/>
  <c r="T1576" i="119"/>
  <c r="V1576" i="119"/>
  <c r="Z1576" i="119"/>
  <c r="P1576" i="119"/>
  <c r="W1576" i="119"/>
  <c r="U1576" i="119"/>
  <c r="Y1576" i="119"/>
  <c r="X1576" i="119"/>
  <c r="S1576" i="119"/>
  <c r="Q1576" i="119"/>
  <c r="U1575" i="119"/>
  <c r="P1575" i="119"/>
  <c r="Z1575" i="119"/>
  <c r="S1575" i="119"/>
  <c r="Q1575" i="119"/>
  <c r="R1575" i="119"/>
  <c r="W1575" i="119"/>
  <c r="X1575" i="119"/>
  <c r="Y1575" i="119"/>
  <c r="V1575" i="119"/>
  <c r="T1575" i="119"/>
  <c r="X1574" i="119"/>
  <c r="U1574" i="119"/>
  <c r="Y1574" i="119"/>
  <c r="Z1574" i="119"/>
  <c r="S1574" i="119"/>
  <c r="R1574" i="119"/>
  <c r="T1574" i="119"/>
  <c r="P1574" i="119"/>
  <c r="Q1574" i="119"/>
  <c r="W1574" i="119"/>
  <c r="V1574" i="119"/>
  <c r="Z1573" i="119"/>
  <c r="Y1573" i="119"/>
  <c r="U1573" i="119"/>
  <c r="Q1573" i="119"/>
  <c r="R1573" i="119"/>
  <c r="S1573" i="119"/>
  <c r="W1573" i="119"/>
  <c r="V1573" i="119"/>
  <c r="T1573" i="119"/>
  <c r="P1573" i="119"/>
  <c r="X1573" i="119"/>
  <c r="X1572" i="119"/>
  <c r="Z1572" i="119"/>
  <c r="U1572" i="119"/>
  <c r="T1572" i="119"/>
  <c r="P1572" i="119"/>
  <c r="Y1572" i="119"/>
  <c r="W1572" i="119"/>
  <c r="S1572" i="119"/>
  <c r="Q1572" i="119"/>
  <c r="R1572" i="119"/>
  <c r="V1572" i="119"/>
  <c r="R1571" i="119"/>
  <c r="P1571" i="119"/>
  <c r="Q1571" i="119"/>
  <c r="U1571" i="119"/>
  <c r="V1571" i="119"/>
  <c r="W1571" i="119"/>
  <c r="Y1571" i="119"/>
  <c r="T1571" i="119"/>
  <c r="S1571" i="119"/>
  <c r="X1571" i="119"/>
  <c r="Z1571" i="119"/>
  <c r="S1570" i="119"/>
  <c r="R1570" i="119"/>
  <c r="Q1570" i="119"/>
  <c r="T1570" i="119"/>
  <c r="Z1570" i="119"/>
  <c r="X1570" i="119"/>
  <c r="V1570" i="119"/>
  <c r="P1570" i="119"/>
  <c r="U1570" i="119"/>
  <c r="W1570" i="119"/>
  <c r="Y1570" i="119"/>
  <c r="Y1569" i="119"/>
  <c r="R1569" i="119"/>
  <c r="U1569" i="119"/>
  <c r="T1569" i="119"/>
  <c r="Q1569" i="119"/>
  <c r="X1569" i="119"/>
  <c r="S1569" i="119"/>
  <c r="P1569" i="119"/>
  <c r="Z1569" i="119"/>
  <c r="W1569" i="119"/>
  <c r="V1569" i="119"/>
  <c r="R1568" i="119"/>
  <c r="P1568" i="119"/>
  <c r="Z1568" i="119"/>
  <c r="V1568" i="119"/>
  <c r="Q1568" i="119"/>
  <c r="S1568" i="119"/>
  <c r="X1568" i="119"/>
  <c r="Y1568" i="119"/>
  <c r="T1568" i="119"/>
  <c r="W1568" i="119"/>
  <c r="U1568" i="119"/>
  <c r="Y1567" i="119"/>
  <c r="R1567" i="119"/>
  <c r="Q1567" i="119"/>
  <c r="P1567" i="119"/>
  <c r="T1567" i="119"/>
  <c r="V1567" i="119"/>
  <c r="S1567" i="119"/>
  <c r="U1567" i="119"/>
  <c r="W1567" i="119"/>
  <c r="X1567" i="119"/>
  <c r="Z1567" i="119"/>
  <c r="R1566" i="119"/>
  <c r="X1566" i="119"/>
  <c r="Y1566" i="119"/>
  <c r="Q1566" i="119"/>
  <c r="S1566" i="119"/>
  <c r="P1566" i="119"/>
  <c r="W1566" i="119"/>
  <c r="Z1566" i="119"/>
  <c r="V1566" i="119"/>
  <c r="U1566" i="119"/>
  <c r="T1566" i="119"/>
  <c r="T1565" i="119"/>
  <c r="X1565" i="119"/>
  <c r="S1565" i="119"/>
  <c r="R1565" i="119"/>
  <c r="Y1565" i="119"/>
  <c r="Q1565" i="119"/>
  <c r="P1565" i="119"/>
  <c r="V1565" i="119"/>
  <c r="Z1565" i="119"/>
  <c r="U1565" i="119"/>
  <c r="W1565" i="119"/>
  <c r="T1564" i="119"/>
  <c r="P1564" i="119"/>
  <c r="Q1564" i="119"/>
  <c r="S1564" i="119"/>
  <c r="V1564" i="119"/>
  <c r="U1564" i="119"/>
  <c r="R1564" i="119"/>
  <c r="W1564" i="119"/>
  <c r="X1564" i="119"/>
  <c r="Z1564" i="119"/>
  <c r="Y1564" i="119"/>
  <c r="U1563" i="119"/>
  <c r="W1563" i="119"/>
  <c r="Q1563" i="119"/>
  <c r="V1563" i="119"/>
  <c r="P1563" i="119"/>
  <c r="S1563" i="119"/>
  <c r="R1563" i="119"/>
  <c r="Z1563" i="119"/>
  <c r="T1563" i="119"/>
  <c r="X1563" i="119"/>
  <c r="Y1563" i="119"/>
  <c r="W1562" i="119"/>
  <c r="Q1562" i="119"/>
  <c r="U1562" i="119"/>
  <c r="T1562" i="119"/>
  <c r="R1562" i="119"/>
  <c r="V1562" i="119"/>
  <c r="S1562" i="119"/>
  <c r="X1562" i="119"/>
  <c r="Z1562" i="119"/>
  <c r="Y1562" i="119"/>
  <c r="P1562" i="119"/>
  <c r="P1561" i="119"/>
  <c r="Q1561" i="119"/>
  <c r="U1561" i="119"/>
  <c r="R1561" i="119"/>
  <c r="V1561" i="119"/>
  <c r="X1561" i="119"/>
  <c r="Y1561" i="119"/>
  <c r="S1561" i="119"/>
  <c r="T1561" i="119"/>
  <c r="Z1561" i="119"/>
  <c r="W1561" i="119"/>
  <c r="X1560" i="119"/>
  <c r="V1560" i="119"/>
  <c r="S1560" i="119"/>
  <c r="Q1560" i="119"/>
  <c r="Z1560" i="119"/>
  <c r="U1560" i="119"/>
  <c r="Y1560" i="119"/>
  <c r="W1560" i="119"/>
  <c r="R1560" i="119"/>
  <c r="P1560" i="119"/>
  <c r="T1560" i="119"/>
  <c r="X1559" i="119"/>
  <c r="Z1559" i="119"/>
  <c r="W1559" i="119"/>
  <c r="V1559" i="119"/>
  <c r="U1559" i="119"/>
  <c r="R1559" i="119"/>
  <c r="P1559" i="119"/>
  <c r="Q1559" i="119"/>
  <c r="S1559" i="119"/>
  <c r="T1559" i="119"/>
  <c r="Y1559" i="119"/>
  <c r="U1558" i="119"/>
  <c r="Z1558" i="119"/>
  <c r="X1558" i="119"/>
  <c r="T1558" i="119"/>
  <c r="R1558" i="119"/>
  <c r="Q1558" i="119"/>
  <c r="W1558" i="119"/>
  <c r="V1558" i="119"/>
  <c r="P1558" i="119"/>
  <c r="Y1558" i="119"/>
  <c r="S1558" i="119"/>
  <c r="U1557" i="119"/>
  <c r="X1557" i="119"/>
  <c r="Z1557" i="119"/>
  <c r="P1557" i="119"/>
  <c r="S1557" i="119"/>
  <c r="T1557" i="119"/>
  <c r="Q1557" i="119"/>
  <c r="V1557" i="119"/>
  <c r="Y1557" i="119"/>
  <c r="W1557" i="119"/>
  <c r="R1557" i="119"/>
  <c r="Z1556" i="119"/>
  <c r="S1556" i="119"/>
  <c r="V1556" i="119"/>
  <c r="P1556" i="119"/>
  <c r="R1556" i="119"/>
  <c r="W1556" i="119"/>
  <c r="Y1556" i="119"/>
  <c r="U1556" i="119"/>
  <c r="Q1556" i="119"/>
  <c r="T1556" i="119"/>
  <c r="X1556" i="119"/>
  <c r="Q1555" i="119"/>
  <c r="P1555" i="119"/>
  <c r="S1555" i="119"/>
  <c r="T1555" i="119"/>
  <c r="Z1555" i="119"/>
  <c r="X1555" i="119"/>
  <c r="W1555" i="119"/>
  <c r="V1555" i="119"/>
  <c r="U1555" i="119"/>
  <c r="R1555" i="119"/>
  <c r="Y1555" i="119"/>
  <c r="Z1554" i="119"/>
  <c r="R1554" i="119"/>
  <c r="V1554" i="119"/>
  <c r="Y1554" i="119"/>
  <c r="P1554" i="119"/>
  <c r="Q1554" i="119"/>
  <c r="S1554" i="119"/>
  <c r="T1554" i="119"/>
  <c r="U1554" i="119"/>
  <c r="X1554" i="119"/>
  <c r="W1554" i="119"/>
  <c r="W1553" i="119"/>
  <c r="T1553" i="119"/>
  <c r="X1553" i="119"/>
  <c r="Y1553" i="119"/>
  <c r="Z1553" i="119"/>
  <c r="R1553" i="119"/>
  <c r="U1553" i="119"/>
  <c r="V1553" i="119"/>
  <c r="P1553" i="119"/>
  <c r="Q1553" i="119"/>
  <c r="S1553" i="119"/>
  <c r="T1552" i="119"/>
  <c r="S1552" i="119"/>
  <c r="R1552" i="119"/>
  <c r="Q1552" i="119"/>
  <c r="Z1552" i="119"/>
  <c r="Y1552" i="119"/>
  <c r="V1552" i="119"/>
  <c r="X1552" i="119"/>
  <c r="U1552" i="119"/>
  <c r="P1552" i="119"/>
  <c r="W1552" i="119"/>
  <c r="R1551" i="119"/>
  <c r="Q1551" i="119"/>
  <c r="X1551" i="119"/>
  <c r="W1551" i="119"/>
  <c r="T1551" i="119"/>
  <c r="Z1551" i="119"/>
  <c r="S1551" i="119"/>
  <c r="Y1551" i="119"/>
  <c r="U1551" i="119"/>
  <c r="P1551" i="119"/>
  <c r="V1551" i="119"/>
  <c r="V1550" i="119"/>
  <c r="T1550" i="119"/>
  <c r="Z1550" i="119"/>
  <c r="Y1550" i="119"/>
  <c r="X1550" i="119"/>
  <c r="U1550" i="119"/>
  <c r="W1550" i="119"/>
  <c r="S1550" i="119"/>
  <c r="R1550" i="119"/>
  <c r="Q1550" i="119"/>
  <c r="P1550" i="119"/>
  <c r="R1549" i="119"/>
  <c r="W1549" i="119"/>
  <c r="X1549" i="119"/>
  <c r="Q1549" i="119"/>
  <c r="P1549" i="119"/>
  <c r="V1549" i="119"/>
  <c r="T1549" i="119"/>
  <c r="S1549" i="119"/>
  <c r="Z1549" i="119"/>
  <c r="Y1549" i="119"/>
  <c r="U1549" i="119"/>
  <c r="P1548" i="119"/>
  <c r="Z1548" i="119"/>
  <c r="W1548" i="119"/>
  <c r="S1548" i="119"/>
  <c r="Q1548" i="119"/>
  <c r="X1548" i="119"/>
  <c r="Y1548" i="119"/>
  <c r="T1548" i="119"/>
  <c r="V1548" i="119"/>
  <c r="U1548" i="119"/>
  <c r="R1548" i="119"/>
  <c r="R1547" i="119"/>
  <c r="W1547" i="119"/>
  <c r="Z1547" i="119"/>
  <c r="Y1547" i="119"/>
  <c r="U1547" i="119"/>
  <c r="S1547" i="119"/>
  <c r="V1547" i="119"/>
  <c r="X1547" i="119"/>
  <c r="T1547" i="119"/>
  <c r="P1547" i="119"/>
  <c r="Q1547" i="119"/>
  <c r="S1546" i="119"/>
  <c r="P1546" i="119"/>
  <c r="V1546" i="119"/>
  <c r="U1546" i="119"/>
  <c r="R1546" i="119"/>
  <c r="Z1546" i="119"/>
  <c r="Q1546" i="119"/>
  <c r="Y1546" i="119"/>
  <c r="X1546" i="119"/>
  <c r="W1546" i="119"/>
  <c r="T1546" i="119"/>
  <c r="Z1545" i="119"/>
  <c r="U1545" i="119"/>
  <c r="T1545" i="119"/>
  <c r="R1545" i="119"/>
  <c r="S1545" i="119"/>
  <c r="V1545" i="119"/>
  <c r="Y1545" i="119"/>
  <c r="X1545" i="119"/>
  <c r="W1545" i="119"/>
  <c r="Q1545" i="119"/>
  <c r="P1545" i="119"/>
  <c r="T1544" i="119"/>
  <c r="Y1544" i="119"/>
  <c r="U1544" i="119"/>
  <c r="R1544" i="119"/>
  <c r="P1544" i="119"/>
  <c r="Q1544" i="119"/>
  <c r="V1544" i="119"/>
  <c r="Z1544" i="119"/>
  <c r="X1544" i="119"/>
  <c r="W1544" i="119"/>
  <c r="S1544" i="119"/>
  <c r="R1543" i="119"/>
  <c r="V1543" i="119"/>
  <c r="P1543" i="119"/>
  <c r="Q1543" i="119"/>
  <c r="S1543" i="119"/>
  <c r="T1543" i="119"/>
  <c r="U1543" i="119"/>
  <c r="Y1543" i="119"/>
  <c r="Z1543" i="119"/>
  <c r="W1543" i="119"/>
  <c r="X1543" i="119"/>
  <c r="T1542" i="119"/>
  <c r="Z1542" i="119"/>
  <c r="P1542" i="119"/>
  <c r="R1542" i="119"/>
  <c r="Y1542" i="119"/>
  <c r="Q1542" i="119"/>
  <c r="S1542" i="119"/>
  <c r="V1542" i="119"/>
  <c r="X1542" i="119"/>
  <c r="W1542" i="119"/>
  <c r="U1542" i="119"/>
  <c r="P1541" i="119"/>
  <c r="U1541" i="119"/>
  <c r="Z1541" i="119"/>
  <c r="W1541" i="119"/>
  <c r="V1541" i="119"/>
  <c r="Y1541" i="119"/>
  <c r="X1541" i="119"/>
  <c r="R1541" i="119"/>
  <c r="T1541" i="119"/>
  <c r="S1541" i="119"/>
  <c r="Q1541" i="119"/>
  <c r="T1540" i="119"/>
  <c r="P1540" i="119"/>
  <c r="V1540" i="119"/>
  <c r="U1540" i="119"/>
  <c r="R1540" i="119"/>
  <c r="W1540" i="119"/>
  <c r="Q1540" i="119"/>
  <c r="S1540" i="119"/>
  <c r="X1540" i="119"/>
  <c r="Z1540" i="119"/>
  <c r="Y1540" i="119"/>
  <c r="X1539" i="119"/>
  <c r="Y1539" i="119"/>
  <c r="T1539" i="119"/>
  <c r="S1539" i="119"/>
  <c r="Q1539" i="119"/>
  <c r="P1539" i="119"/>
  <c r="U1539" i="119"/>
  <c r="Z1539" i="119"/>
  <c r="W1539" i="119"/>
  <c r="V1539" i="119"/>
  <c r="R1539" i="119"/>
  <c r="V1538" i="119"/>
  <c r="Z1538" i="119"/>
  <c r="X1538" i="119"/>
  <c r="P1538" i="119"/>
  <c r="Q1538" i="119"/>
  <c r="R1538" i="119"/>
  <c r="T1538" i="119"/>
  <c r="S1538" i="119"/>
  <c r="Y1538" i="119"/>
  <c r="W1538" i="119"/>
  <c r="U1538" i="119"/>
  <c r="R1537" i="119"/>
  <c r="T1537" i="119"/>
  <c r="U1537" i="119"/>
  <c r="Z1537" i="119"/>
  <c r="V1537" i="119"/>
  <c r="Q1537" i="119"/>
  <c r="P1537" i="119"/>
  <c r="Y1537" i="119"/>
  <c r="X1537" i="119"/>
  <c r="S1537" i="119"/>
  <c r="W1537" i="119"/>
  <c r="R1536" i="119"/>
  <c r="P1536" i="119"/>
  <c r="U1536" i="119"/>
  <c r="Q1536" i="119"/>
  <c r="Y1536" i="119"/>
  <c r="V1536" i="119"/>
  <c r="Z1536" i="119"/>
  <c r="X1536" i="119"/>
  <c r="W1536" i="119"/>
  <c r="T1536" i="119"/>
  <c r="S1536" i="119"/>
  <c r="X1535" i="119"/>
  <c r="R1535" i="119"/>
  <c r="Y1535" i="119"/>
  <c r="Z1535" i="119"/>
  <c r="P1535" i="119"/>
  <c r="Q1535" i="119"/>
  <c r="S1535" i="119"/>
  <c r="T1535" i="119"/>
  <c r="U1535" i="119"/>
  <c r="W1535" i="119"/>
  <c r="V1535" i="119"/>
  <c r="X1534" i="119"/>
  <c r="Q1534" i="119"/>
  <c r="P1534" i="119"/>
  <c r="W1534" i="119"/>
  <c r="T1534" i="119"/>
  <c r="Z1534" i="119"/>
  <c r="S1534" i="119"/>
  <c r="U1534" i="119"/>
  <c r="R1534" i="119"/>
  <c r="V1534" i="119"/>
  <c r="Y1534" i="119"/>
  <c r="S1533" i="119"/>
  <c r="R1533" i="119"/>
  <c r="U1533" i="119"/>
  <c r="Z1533" i="119"/>
  <c r="Y1533" i="119"/>
  <c r="V1533" i="119"/>
  <c r="X1533" i="119"/>
  <c r="P1533" i="119"/>
  <c r="Q1533" i="119"/>
  <c r="T1533" i="119"/>
  <c r="W1533" i="119"/>
  <c r="V1532" i="119"/>
  <c r="T1532" i="119"/>
  <c r="R1532" i="119"/>
  <c r="P1532" i="119"/>
  <c r="Z1532" i="119"/>
  <c r="Y1532" i="119"/>
  <c r="W1532" i="119"/>
  <c r="U1532" i="119"/>
  <c r="S1532" i="119"/>
  <c r="Q1532" i="119"/>
  <c r="X1532" i="119"/>
  <c r="P1531" i="119"/>
  <c r="Z1531" i="119"/>
  <c r="Q1531" i="119"/>
  <c r="S1531" i="119"/>
  <c r="W1531" i="119"/>
  <c r="X1531" i="119"/>
  <c r="R1531" i="119"/>
  <c r="T1531" i="119"/>
  <c r="U1531" i="119"/>
  <c r="V1531" i="119"/>
  <c r="Y1531" i="119"/>
  <c r="Y1530" i="119"/>
  <c r="X1530" i="119"/>
  <c r="T1530" i="119"/>
  <c r="S1530" i="119"/>
  <c r="P1530" i="119"/>
  <c r="R1530" i="119"/>
  <c r="W1530" i="119"/>
  <c r="Z1530" i="119"/>
  <c r="Q1530" i="119"/>
  <c r="U1530" i="119"/>
  <c r="V1530" i="119"/>
  <c r="P1529" i="119"/>
  <c r="Z1529" i="119"/>
  <c r="Y1529" i="119"/>
  <c r="W1529" i="119"/>
  <c r="V1529" i="119"/>
  <c r="U1529" i="119"/>
  <c r="R1529" i="119"/>
  <c r="S1529" i="119"/>
  <c r="X1529" i="119"/>
  <c r="T1529" i="119"/>
  <c r="Q1529" i="119"/>
  <c r="S1528" i="119"/>
  <c r="W1528" i="119"/>
  <c r="P1528" i="119"/>
  <c r="Q1528" i="119"/>
  <c r="Z1528" i="119"/>
  <c r="T1528" i="119"/>
  <c r="U1528" i="119"/>
  <c r="V1528" i="119"/>
  <c r="X1528" i="119"/>
  <c r="R1528" i="119"/>
  <c r="Y1528" i="119"/>
  <c r="Z1527" i="119"/>
  <c r="W1527" i="119"/>
  <c r="U1527" i="119"/>
  <c r="T1527" i="119"/>
  <c r="S1527" i="119"/>
  <c r="R1527" i="119"/>
  <c r="Q1527" i="119"/>
  <c r="V1527" i="119"/>
  <c r="P1527" i="119"/>
  <c r="Y1527" i="119"/>
  <c r="X1527" i="119"/>
  <c r="R1526" i="119"/>
  <c r="P1526" i="119"/>
  <c r="T1526" i="119"/>
  <c r="V1526" i="119"/>
  <c r="Q1526" i="119"/>
  <c r="U1526" i="119"/>
  <c r="W1526" i="119"/>
  <c r="X1526" i="119"/>
  <c r="S1526" i="119"/>
  <c r="Z1526" i="119"/>
  <c r="Y1526" i="119"/>
  <c r="P1525" i="119"/>
  <c r="V1525" i="119"/>
  <c r="W1525" i="119"/>
  <c r="R1525" i="119"/>
  <c r="X1525" i="119"/>
  <c r="Q1525" i="119"/>
  <c r="S1525" i="119"/>
  <c r="T1525" i="119"/>
  <c r="U1525" i="119"/>
  <c r="Y1525" i="119"/>
  <c r="Z1525" i="119"/>
  <c r="Q1524" i="119"/>
  <c r="Z1524" i="119"/>
  <c r="Y1524" i="119"/>
  <c r="X1524" i="119"/>
  <c r="S1524" i="119"/>
  <c r="P1524" i="119"/>
  <c r="R1524" i="119"/>
  <c r="V1524" i="119"/>
  <c r="W1524" i="119"/>
  <c r="U1524" i="119"/>
  <c r="T1524" i="119"/>
  <c r="W1523" i="119"/>
  <c r="Y1523" i="119"/>
  <c r="S1523" i="119"/>
  <c r="V1523" i="119"/>
  <c r="Z1523" i="119"/>
  <c r="P1523" i="119"/>
  <c r="Q1523" i="119"/>
  <c r="T1523" i="119"/>
  <c r="U1523" i="119"/>
  <c r="X1523" i="119"/>
  <c r="R1523" i="119"/>
  <c r="S1522" i="119"/>
  <c r="P1522" i="119"/>
  <c r="R1522" i="119"/>
  <c r="T1522" i="119"/>
  <c r="Y1522" i="119"/>
  <c r="V1522" i="119"/>
  <c r="W1522" i="119"/>
  <c r="Z1522" i="119"/>
  <c r="X1522" i="119"/>
  <c r="Q1522" i="119"/>
  <c r="U1522" i="119"/>
  <c r="T1521" i="119"/>
  <c r="R1521" i="119"/>
  <c r="Y1521" i="119"/>
  <c r="S1521" i="119"/>
  <c r="V1521" i="119"/>
  <c r="Z1521" i="119"/>
  <c r="P1521" i="119"/>
  <c r="Q1521" i="119"/>
  <c r="W1521" i="119"/>
  <c r="X1521" i="119"/>
  <c r="U1521" i="119"/>
  <c r="T1520" i="119"/>
  <c r="V1520" i="119"/>
  <c r="U1520" i="119"/>
  <c r="X1520" i="119"/>
  <c r="R1520" i="119"/>
  <c r="P1520" i="119"/>
  <c r="Y1520" i="119"/>
  <c r="Z1520" i="119"/>
  <c r="Q1520" i="119"/>
  <c r="S1520" i="119"/>
  <c r="W1520" i="119"/>
  <c r="W1519" i="119"/>
  <c r="V1519" i="119"/>
  <c r="S1519" i="119"/>
  <c r="T1519" i="119"/>
  <c r="X1519" i="119"/>
  <c r="Y1519" i="119"/>
  <c r="U1519" i="119"/>
  <c r="P1519" i="119"/>
  <c r="Q1519" i="119"/>
  <c r="R1519" i="119"/>
  <c r="Z1519" i="119"/>
  <c r="Y1518" i="119"/>
  <c r="Z1518" i="119"/>
  <c r="X1518" i="119"/>
  <c r="W1518" i="119"/>
  <c r="U1518" i="119"/>
  <c r="T1518" i="119"/>
  <c r="S1518" i="119"/>
  <c r="V1518" i="119"/>
  <c r="R1518" i="119"/>
  <c r="Q1518" i="119"/>
  <c r="P1518" i="119"/>
  <c r="R1517" i="119"/>
  <c r="U1517" i="119"/>
  <c r="X1517" i="119"/>
  <c r="Z1517" i="119"/>
  <c r="Y1517" i="119"/>
  <c r="W1517" i="119"/>
  <c r="V1517" i="119"/>
  <c r="P1517" i="119"/>
  <c r="Q1517" i="119"/>
  <c r="S1517" i="119"/>
  <c r="T1517" i="119"/>
  <c r="R1516" i="119"/>
  <c r="T1516" i="119"/>
  <c r="P1516" i="119"/>
  <c r="Z1516" i="119"/>
  <c r="Y1516" i="119"/>
  <c r="X1516" i="119"/>
  <c r="W1516" i="119"/>
  <c r="V1516" i="119"/>
  <c r="S1516" i="119"/>
  <c r="Q1516" i="119"/>
  <c r="U1516" i="119"/>
  <c r="Z1515" i="119"/>
  <c r="P1515" i="119"/>
  <c r="W1515" i="119"/>
  <c r="U1515" i="119"/>
  <c r="S1515" i="119"/>
  <c r="X1515" i="119"/>
  <c r="V1515" i="119"/>
  <c r="R1515" i="119"/>
  <c r="Q1515" i="119"/>
  <c r="Y1515" i="119"/>
  <c r="T1515" i="119"/>
  <c r="Y1514" i="119"/>
  <c r="X1514" i="119"/>
  <c r="W1514" i="119"/>
  <c r="Z1514" i="119"/>
  <c r="V1514" i="119"/>
  <c r="R1514" i="119"/>
  <c r="P1514" i="119"/>
  <c r="S1514" i="119"/>
  <c r="T1514" i="119"/>
  <c r="U1514" i="119"/>
  <c r="Q1514" i="119"/>
  <c r="X1513" i="119"/>
  <c r="W1513" i="119"/>
  <c r="V1513" i="119"/>
  <c r="Y1513" i="119"/>
  <c r="R1513" i="119"/>
  <c r="P1513" i="119"/>
  <c r="Q1513" i="119"/>
  <c r="T1513" i="119"/>
  <c r="S1513" i="119"/>
  <c r="Z1513" i="119"/>
  <c r="U1513" i="119"/>
  <c r="R1512" i="119"/>
  <c r="X1512" i="119"/>
  <c r="Z1512" i="119"/>
  <c r="Y1512" i="119"/>
  <c r="T1512" i="119"/>
  <c r="P1512" i="119"/>
  <c r="W1512" i="119"/>
  <c r="V1512" i="119"/>
  <c r="U1512" i="119"/>
  <c r="S1512" i="119"/>
  <c r="Q1512" i="119"/>
  <c r="Z1511" i="119"/>
  <c r="P1511" i="119"/>
  <c r="W1511" i="119"/>
  <c r="R1511" i="119"/>
  <c r="V1511" i="119"/>
  <c r="U1511" i="119"/>
  <c r="Q1511" i="119"/>
  <c r="S1511" i="119"/>
  <c r="T1511" i="119"/>
  <c r="X1511" i="119"/>
  <c r="Y1511" i="119"/>
  <c r="Q1510" i="119"/>
  <c r="Z1510" i="119"/>
  <c r="X1510" i="119"/>
  <c r="R1510" i="119"/>
  <c r="P1510" i="119"/>
  <c r="T1510" i="119"/>
  <c r="Y1510" i="119"/>
  <c r="W1510" i="119"/>
  <c r="S1510" i="119"/>
  <c r="U1510" i="119"/>
  <c r="V1510" i="119"/>
  <c r="T1509" i="119"/>
  <c r="X1509" i="119"/>
  <c r="V1509" i="119"/>
  <c r="U1509" i="119"/>
  <c r="S1509" i="119"/>
  <c r="Q1509" i="119"/>
  <c r="P1509" i="119"/>
  <c r="Y1509" i="119"/>
  <c r="R1509" i="119"/>
  <c r="Z1509" i="119"/>
  <c r="W1509" i="119"/>
  <c r="Z1202" i="119"/>
  <c r="Y1202" i="119"/>
  <c r="X1202" i="119"/>
  <c r="W1202" i="119"/>
  <c r="V1202" i="119"/>
  <c r="U1202" i="119"/>
  <c r="T1202" i="119"/>
  <c r="S1202" i="119"/>
  <c r="R1202" i="119"/>
  <c r="Q1202" i="119"/>
  <c r="P1202" i="119"/>
  <c r="Z1201" i="119"/>
  <c r="Y1201" i="119"/>
  <c r="X1201" i="119"/>
  <c r="W1201" i="119"/>
  <c r="V1201" i="119"/>
  <c r="U1201" i="119"/>
  <c r="T1201" i="119"/>
  <c r="S1201" i="119"/>
  <c r="R1201" i="119"/>
  <c r="Q1201" i="119"/>
  <c r="P1201" i="119"/>
  <c r="Z1200" i="119"/>
  <c r="Y1200" i="119"/>
  <c r="X1200" i="119"/>
  <c r="W1200" i="119"/>
  <c r="V1200" i="119"/>
  <c r="U1200" i="119"/>
  <c r="T1200" i="119"/>
  <c r="S1200" i="119"/>
  <c r="R1200" i="119"/>
  <c r="Q1200" i="119"/>
  <c r="P1200" i="119"/>
  <c r="Z1199" i="119"/>
  <c r="Y1199" i="119"/>
  <c r="X1199" i="119"/>
  <c r="W1199" i="119"/>
  <c r="V1199" i="119"/>
  <c r="U1199" i="119"/>
  <c r="T1199" i="119"/>
  <c r="S1199" i="119"/>
  <c r="R1199" i="119"/>
  <c r="Q1199" i="119"/>
  <c r="P1199" i="119"/>
  <c r="Z1198" i="119"/>
  <c r="Y1198" i="119"/>
  <c r="X1198" i="119"/>
  <c r="W1198" i="119"/>
  <c r="V1198" i="119"/>
  <c r="U1198" i="119"/>
  <c r="T1198" i="119"/>
  <c r="S1198" i="119"/>
  <c r="R1198" i="119"/>
  <c r="Q1198" i="119"/>
  <c r="P1198" i="119"/>
  <c r="Z1197" i="119"/>
  <c r="Y1197" i="119"/>
  <c r="X1197" i="119"/>
  <c r="W1197" i="119"/>
  <c r="V1197" i="119"/>
  <c r="U1197" i="119"/>
  <c r="T1197" i="119"/>
  <c r="S1197" i="119"/>
  <c r="R1197" i="119"/>
  <c r="Q1197" i="119"/>
  <c r="P1197" i="119"/>
  <c r="Z1196" i="119"/>
  <c r="X1196" i="119"/>
  <c r="W1196" i="119"/>
  <c r="V1196" i="119"/>
  <c r="U1196" i="119"/>
  <c r="T1196" i="119"/>
  <c r="S1196" i="119"/>
  <c r="R1196" i="119"/>
  <c r="Q1196" i="119"/>
  <c r="P1196" i="119"/>
  <c r="Y1196" i="119"/>
  <c r="Z1195" i="119"/>
  <c r="Y1195" i="119"/>
  <c r="X1195" i="119"/>
  <c r="W1195" i="119"/>
  <c r="V1195" i="119"/>
  <c r="U1195" i="119"/>
  <c r="T1195" i="119"/>
  <c r="S1195" i="119"/>
  <c r="R1195" i="119"/>
  <c r="Q1195" i="119"/>
  <c r="P1195" i="119"/>
  <c r="Z1194" i="119"/>
  <c r="Y1194" i="119"/>
  <c r="X1194" i="119"/>
  <c r="W1194" i="119"/>
  <c r="V1194" i="119"/>
  <c r="U1194" i="119"/>
  <c r="T1194" i="119"/>
  <c r="S1194" i="119"/>
  <c r="R1194" i="119"/>
  <c r="Q1194" i="119"/>
  <c r="P1194" i="119"/>
  <c r="Z1193" i="119"/>
  <c r="Y1193" i="119"/>
  <c r="X1193" i="119"/>
  <c r="W1193" i="119"/>
  <c r="V1193" i="119"/>
  <c r="U1193" i="119"/>
  <c r="T1193" i="119"/>
  <c r="S1193" i="119"/>
  <c r="R1193" i="119"/>
  <c r="Q1193" i="119"/>
  <c r="P1193" i="119"/>
  <c r="Z1192" i="119"/>
  <c r="Y1192" i="119"/>
  <c r="X1192" i="119"/>
  <c r="W1192" i="119"/>
  <c r="V1192" i="119"/>
  <c r="U1192" i="119"/>
  <c r="T1192" i="119"/>
  <c r="S1192" i="119"/>
  <c r="R1192" i="119"/>
  <c r="Q1192" i="119"/>
  <c r="P1192" i="119"/>
  <c r="Z1191" i="119"/>
  <c r="Y1191" i="119"/>
  <c r="X1191" i="119"/>
  <c r="W1191" i="119"/>
  <c r="V1191" i="119"/>
  <c r="U1191" i="119"/>
  <c r="T1191" i="119"/>
  <c r="S1191" i="119"/>
  <c r="R1191" i="119"/>
  <c r="Q1191" i="119"/>
  <c r="P1191" i="119"/>
  <c r="Z1190" i="119"/>
  <c r="Y1190" i="119"/>
  <c r="X1190" i="119"/>
  <c r="W1190" i="119"/>
  <c r="V1190" i="119"/>
  <c r="U1190" i="119"/>
  <c r="T1190" i="119"/>
  <c r="S1190" i="119"/>
  <c r="R1190" i="119"/>
  <c r="Q1190" i="119"/>
  <c r="P1190" i="119"/>
  <c r="X1189" i="119"/>
  <c r="Z1189" i="119"/>
  <c r="W1189" i="119"/>
  <c r="V1189" i="119"/>
  <c r="U1189" i="119"/>
  <c r="T1189" i="119"/>
  <c r="S1189" i="119"/>
  <c r="R1189" i="119"/>
  <c r="Q1189" i="119"/>
  <c r="P1189" i="119"/>
  <c r="Y1189" i="119"/>
  <c r="Z1188" i="119"/>
  <c r="Y1188" i="119"/>
  <c r="X1188" i="119"/>
  <c r="W1188" i="119"/>
  <c r="V1188" i="119"/>
  <c r="U1188" i="119"/>
  <c r="T1188" i="119"/>
  <c r="S1188" i="119"/>
  <c r="R1188" i="119"/>
  <c r="Q1188" i="119"/>
  <c r="P1188" i="119"/>
  <c r="Z1187" i="119"/>
  <c r="Y1187" i="119"/>
  <c r="X1187" i="119"/>
  <c r="W1187" i="119"/>
  <c r="V1187" i="119"/>
  <c r="U1187" i="119"/>
  <c r="T1187" i="119"/>
  <c r="S1187" i="119"/>
  <c r="R1187" i="119"/>
  <c r="Q1187" i="119"/>
  <c r="P1187" i="119"/>
  <c r="Z1186" i="119"/>
  <c r="Y1186" i="119"/>
  <c r="X1186" i="119"/>
  <c r="W1186" i="119"/>
  <c r="V1186" i="119"/>
  <c r="U1186" i="119"/>
  <c r="T1186" i="119"/>
  <c r="S1186" i="119"/>
  <c r="R1186" i="119"/>
  <c r="Q1186" i="119"/>
  <c r="P1186" i="119"/>
  <c r="Z1185" i="119"/>
  <c r="Y1185" i="119"/>
  <c r="X1185" i="119"/>
  <c r="W1185" i="119"/>
  <c r="V1185" i="119"/>
  <c r="U1185" i="119"/>
  <c r="T1185" i="119"/>
  <c r="S1185" i="119"/>
  <c r="R1185" i="119"/>
  <c r="Q1185" i="119"/>
  <c r="P1185" i="119"/>
  <c r="Z1184" i="119"/>
  <c r="Y1184" i="119"/>
  <c r="X1184" i="119"/>
  <c r="W1184" i="119"/>
  <c r="V1184" i="119"/>
  <c r="U1184" i="119"/>
  <c r="T1184" i="119"/>
  <c r="S1184" i="119"/>
  <c r="R1184" i="119"/>
  <c r="Q1184" i="119"/>
  <c r="P1184" i="119"/>
  <c r="Z1183" i="119"/>
  <c r="Y1183" i="119"/>
  <c r="X1183" i="119"/>
  <c r="W1183" i="119"/>
  <c r="V1183" i="119"/>
  <c r="U1183" i="119"/>
  <c r="T1183" i="119"/>
  <c r="S1183" i="119"/>
  <c r="R1183" i="119"/>
  <c r="Q1183" i="119"/>
  <c r="P1183" i="119"/>
  <c r="Z1182" i="119"/>
  <c r="X1182" i="119"/>
  <c r="W1182" i="119"/>
  <c r="V1182" i="119"/>
  <c r="U1182" i="119"/>
  <c r="T1182" i="119"/>
  <c r="S1182" i="119"/>
  <c r="R1182" i="119"/>
  <c r="Q1182" i="119"/>
  <c r="P1182" i="119"/>
  <c r="Y1182" i="119"/>
  <c r="Z1181" i="119"/>
  <c r="Y1181" i="119"/>
  <c r="X1181" i="119"/>
  <c r="W1181" i="119"/>
  <c r="V1181" i="119"/>
  <c r="U1181" i="119"/>
  <c r="T1181" i="119"/>
  <c r="S1181" i="119"/>
  <c r="R1181" i="119"/>
  <c r="Q1181" i="119"/>
  <c r="P1181" i="119"/>
  <c r="Z1180" i="119"/>
  <c r="Y1180" i="119"/>
  <c r="X1180" i="119"/>
  <c r="W1180" i="119"/>
  <c r="V1180" i="119"/>
  <c r="U1180" i="119"/>
  <c r="T1180" i="119"/>
  <c r="S1180" i="119"/>
  <c r="R1180" i="119"/>
  <c r="Q1180" i="119"/>
  <c r="P1180" i="119"/>
  <c r="Z1179" i="119"/>
  <c r="Y1179" i="119"/>
  <c r="X1179" i="119"/>
  <c r="W1179" i="119"/>
  <c r="V1179" i="119"/>
  <c r="U1179" i="119"/>
  <c r="T1179" i="119"/>
  <c r="S1179" i="119"/>
  <c r="R1179" i="119"/>
  <c r="Q1179" i="119"/>
  <c r="P1179" i="119"/>
  <c r="Z1178" i="119"/>
  <c r="Y1178" i="119"/>
  <c r="X1178" i="119"/>
  <c r="W1178" i="119"/>
  <c r="V1178" i="119"/>
  <c r="U1178" i="119"/>
  <c r="T1178" i="119"/>
  <c r="S1178" i="119"/>
  <c r="R1178" i="119"/>
  <c r="Q1178" i="119"/>
  <c r="P1178" i="119"/>
  <c r="Z1177" i="119"/>
  <c r="Y1177" i="119"/>
  <c r="X1177" i="119"/>
  <c r="W1177" i="119"/>
  <c r="V1177" i="119"/>
  <c r="U1177" i="119"/>
  <c r="T1177" i="119"/>
  <c r="S1177" i="119"/>
  <c r="R1177" i="119"/>
  <c r="Q1177" i="119"/>
  <c r="P1177" i="119"/>
  <c r="Z1176" i="119"/>
  <c r="Y1176" i="119"/>
  <c r="X1176" i="119"/>
  <c r="W1176" i="119"/>
  <c r="V1176" i="119"/>
  <c r="U1176" i="119"/>
  <c r="T1176" i="119"/>
  <c r="S1176" i="119"/>
  <c r="R1176" i="119"/>
  <c r="Q1176" i="119"/>
  <c r="P1176" i="119"/>
  <c r="R1175" i="119"/>
  <c r="Q1175" i="119"/>
  <c r="S1175" i="119"/>
  <c r="U1175" i="119"/>
  <c r="V1175" i="119"/>
  <c r="W1175" i="119"/>
  <c r="X1175" i="119"/>
  <c r="Y1175" i="119"/>
  <c r="Z1175" i="119"/>
  <c r="P1175" i="119"/>
  <c r="T1175" i="119"/>
  <c r="T1174" i="119"/>
  <c r="Y1174" i="119"/>
  <c r="X1174" i="119"/>
  <c r="W1174" i="119"/>
  <c r="V1174" i="119"/>
  <c r="U1174" i="119"/>
  <c r="Z1174" i="119"/>
  <c r="S1174" i="119"/>
  <c r="R1174" i="119"/>
  <c r="Q1174" i="119"/>
  <c r="P1174" i="119"/>
  <c r="Z1173" i="119"/>
  <c r="Y1173" i="119"/>
  <c r="X1173" i="119"/>
  <c r="W1173" i="119"/>
  <c r="V1173" i="119"/>
  <c r="U1173" i="119"/>
  <c r="T1173" i="119"/>
  <c r="S1173" i="119"/>
  <c r="R1173" i="119"/>
  <c r="Q1173" i="119"/>
  <c r="P1173" i="119"/>
  <c r="Z1172" i="119"/>
  <c r="Y1172" i="119"/>
  <c r="X1172" i="119"/>
  <c r="W1172" i="119"/>
  <c r="V1172" i="119"/>
  <c r="U1172" i="119"/>
  <c r="T1172" i="119"/>
  <c r="S1172" i="119"/>
  <c r="R1172" i="119"/>
  <c r="Q1172" i="119"/>
  <c r="P1172" i="119"/>
  <c r="Z1171" i="119"/>
  <c r="Y1171" i="119"/>
  <c r="X1171" i="119"/>
  <c r="W1171" i="119"/>
  <c r="V1171" i="119"/>
  <c r="U1171" i="119"/>
  <c r="T1171" i="119"/>
  <c r="S1171" i="119"/>
  <c r="R1171" i="119"/>
  <c r="Q1171" i="119"/>
  <c r="P1171" i="119"/>
  <c r="Z1170" i="119"/>
  <c r="Y1170" i="119"/>
  <c r="X1170" i="119"/>
  <c r="W1170" i="119"/>
  <c r="V1170" i="119"/>
  <c r="U1170" i="119"/>
  <c r="T1170" i="119"/>
  <c r="S1170" i="119"/>
  <c r="R1170" i="119"/>
  <c r="Q1170" i="119"/>
  <c r="P1170" i="119"/>
  <c r="S1169" i="119"/>
  <c r="X1169" i="119"/>
  <c r="W1169" i="119"/>
  <c r="V1169" i="119"/>
  <c r="U1169" i="119"/>
  <c r="T1169" i="119"/>
  <c r="Y1169" i="119"/>
  <c r="R1169" i="119"/>
  <c r="Q1169" i="119"/>
  <c r="Z1169" i="119"/>
  <c r="P1169" i="119"/>
  <c r="R1168" i="119"/>
  <c r="P1168" i="119"/>
  <c r="Q1168" i="119"/>
  <c r="Z1168" i="119"/>
  <c r="Y1168" i="119"/>
  <c r="X1168" i="119"/>
  <c r="W1168" i="119"/>
  <c r="V1168" i="119"/>
  <c r="U1168" i="119"/>
  <c r="T1168" i="119"/>
  <c r="S1168" i="119"/>
  <c r="R1167" i="119"/>
  <c r="Q1167" i="119"/>
  <c r="P1167" i="119"/>
  <c r="Z1167" i="119"/>
  <c r="Y1167" i="119"/>
  <c r="X1167" i="119"/>
  <c r="W1167" i="119"/>
  <c r="V1167" i="119"/>
  <c r="U1167" i="119"/>
  <c r="T1167" i="119"/>
  <c r="S1167" i="119"/>
  <c r="W1166" i="119"/>
  <c r="Z1166" i="119"/>
  <c r="Y1166" i="119"/>
  <c r="X1166" i="119"/>
  <c r="V1166" i="119"/>
  <c r="U1166" i="119"/>
  <c r="T1166" i="119"/>
  <c r="S1166" i="119"/>
  <c r="R1166" i="119"/>
  <c r="Q1166" i="119"/>
  <c r="P1166" i="119"/>
  <c r="R1165" i="119"/>
  <c r="P1165" i="119"/>
  <c r="Q1165" i="119"/>
  <c r="Z1165" i="119"/>
  <c r="Y1165" i="119"/>
  <c r="X1165" i="119"/>
  <c r="W1165" i="119"/>
  <c r="V1165" i="119"/>
  <c r="U1165" i="119"/>
  <c r="T1165" i="119"/>
  <c r="S1165" i="119"/>
  <c r="R1164" i="119"/>
  <c r="Q1164" i="119"/>
  <c r="P1164" i="119"/>
  <c r="Z1164" i="119"/>
  <c r="Y1164" i="119"/>
  <c r="X1164" i="119"/>
  <c r="W1164" i="119"/>
  <c r="V1164" i="119"/>
  <c r="U1164" i="119"/>
  <c r="T1164" i="119"/>
  <c r="S1164" i="119"/>
  <c r="Q1163" i="119"/>
  <c r="R1163" i="119"/>
  <c r="P1163" i="119"/>
  <c r="Z1163" i="119"/>
  <c r="Y1163" i="119"/>
  <c r="X1163" i="119"/>
  <c r="W1163" i="119"/>
  <c r="V1163" i="119"/>
  <c r="U1163" i="119"/>
  <c r="T1163" i="119"/>
  <c r="S1163" i="119"/>
  <c r="R1162" i="119"/>
  <c r="P1162" i="119"/>
  <c r="S1162" i="119"/>
  <c r="Z1162" i="119"/>
  <c r="Y1162" i="119"/>
  <c r="X1162" i="119"/>
  <c r="W1162" i="119"/>
  <c r="V1162" i="119"/>
  <c r="U1162" i="119"/>
  <c r="T1162" i="119"/>
  <c r="Q1162" i="119"/>
  <c r="Z1161" i="119"/>
  <c r="Y1161" i="119"/>
  <c r="X1161" i="119"/>
  <c r="W1161" i="119"/>
  <c r="V1161" i="119"/>
  <c r="U1161" i="119"/>
  <c r="T1161" i="119"/>
  <c r="S1161" i="119"/>
  <c r="R1161" i="119"/>
  <c r="Q1161" i="119"/>
  <c r="P1161" i="119"/>
  <c r="T1160" i="119"/>
  <c r="Y1160" i="119"/>
  <c r="X1160" i="119"/>
  <c r="W1160" i="119"/>
  <c r="V1160" i="119"/>
  <c r="U1160" i="119"/>
  <c r="Z1160" i="119"/>
  <c r="S1160" i="119"/>
  <c r="R1160" i="119"/>
  <c r="Q1160" i="119"/>
  <c r="P1160" i="119"/>
  <c r="Z1159" i="119"/>
  <c r="Y1159" i="119"/>
  <c r="X1159" i="119"/>
  <c r="W1159" i="119"/>
  <c r="V1159" i="119"/>
  <c r="U1159" i="119"/>
  <c r="T1159" i="119"/>
  <c r="S1159" i="119"/>
  <c r="R1159" i="119"/>
  <c r="Q1159" i="119"/>
  <c r="P1159" i="119"/>
  <c r="T1158" i="119"/>
  <c r="Y1158" i="119"/>
  <c r="X1158" i="119"/>
  <c r="W1158" i="119"/>
  <c r="V1158" i="119"/>
  <c r="U1158" i="119"/>
  <c r="Z1158" i="119"/>
  <c r="S1158" i="119"/>
  <c r="R1158" i="119"/>
  <c r="Q1158" i="119"/>
  <c r="P1158" i="119"/>
  <c r="Z1157" i="119"/>
  <c r="Y1157" i="119"/>
  <c r="X1157" i="119"/>
  <c r="W1157" i="119"/>
  <c r="V1157" i="119"/>
  <c r="U1157" i="119"/>
  <c r="T1157" i="119"/>
  <c r="S1157" i="119"/>
  <c r="R1157" i="119"/>
  <c r="Q1157" i="119"/>
  <c r="P1157" i="119"/>
  <c r="Z1156" i="119"/>
  <c r="Y1156" i="119"/>
  <c r="X1156" i="119"/>
  <c r="W1156" i="119"/>
  <c r="V1156" i="119"/>
  <c r="U1156" i="119"/>
  <c r="T1156" i="119"/>
  <c r="S1156" i="119"/>
  <c r="R1156" i="119"/>
  <c r="Q1156" i="119"/>
  <c r="P1156" i="119"/>
  <c r="Z1155" i="119"/>
  <c r="Y1155" i="119"/>
  <c r="X1155" i="119"/>
  <c r="W1155" i="119"/>
  <c r="V1155" i="119"/>
  <c r="U1155" i="119"/>
  <c r="T1155" i="119"/>
  <c r="S1155" i="119"/>
  <c r="R1155" i="119"/>
  <c r="Q1155" i="119"/>
  <c r="P1155" i="119"/>
  <c r="Y1154" i="119"/>
  <c r="Z1154" i="119"/>
  <c r="X1154" i="119"/>
  <c r="W1154" i="119"/>
  <c r="V1154" i="119"/>
  <c r="U1154" i="119"/>
  <c r="T1154" i="119"/>
  <c r="S1154" i="119"/>
  <c r="R1154" i="119"/>
  <c r="Q1154" i="119"/>
  <c r="P1154" i="119"/>
  <c r="T1153" i="119"/>
  <c r="Y1153" i="119"/>
  <c r="X1153" i="119"/>
  <c r="W1153" i="119"/>
  <c r="V1153" i="119"/>
  <c r="U1153" i="119"/>
  <c r="Z1153" i="119"/>
  <c r="S1153" i="119"/>
  <c r="R1153" i="119"/>
  <c r="Q1153" i="119"/>
  <c r="P1153" i="119"/>
  <c r="Z1152" i="119"/>
  <c r="Y1152" i="119"/>
  <c r="X1152" i="119"/>
  <c r="W1152" i="119"/>
  <c r="V1152" i="119"/>
  <c r="U1152" i="119"/>
  <c r="T1152" i="119"/>
  <c r="S1152" i="119"/>
  <c r="R1152" i="119"/>
  <c r="Q1152" i="119"/>
  <c r="P1152" i="119"/>
  <c r="T1151" i="119"/>
  <c r="Y1151" i="119"/>
  <c r="X1151" i="119"/>
  <c r="W1151" i="119"/>
  <c r="V1151" i="119"/>
  <c r="U1151" i="119"/>
  <c r="Z1151" i="119"/>
  <c r="S1151" i="119"/>
  <c r="R1151" i="119"/>
  <c r="Q1151" i="119"/>
  <c r="P1151" i="119"/>
  <c r="Z1150" i="119"/>
  <c r="Y1150" i="119"/>
  <c r="X1150" i="119"/>
  <c r="W1150" i="119"/>
  <c r="V1150" i="119"/>
  <c r="U1150" i="119"/>
  <c r="T1150" i="119"/>
  <c r="S1150" i="119"/>
  <c r="R1150" i="119"/>
  <c r="Q1150" i="119"/>
  <c r="P1150" i="119"/>
  <c r="Z1149" i="119"/>
  <c r="Y1149" i="119"/>
  <c r="X1149" i="119"/>
  <c r="W1149" i="119"/>
  <c r="V1149" i="119"/>
  <c r="U1149" i="119"/>
  <c r="T1149" i="119"/>
  <c r="S1149" i="119"/>
  <c r="R1149" i="119"/>
  <c r="Q1149" i="119"/>
  <c r="P1149" i="119"/>
  <c r="Z1148" i="119"/>
  <c r="Y1148" i="119"/>
  <c r="X1148" i="119"/>
  <c r="W1148" i="119"/>
  <c r="V1148" i="119"/>
  <c r="U1148" i="119"/>
  <c r="T1148" i="119"/>
  <c r="S1148" i="119"/>
  <c r="P1148" i="119"/>
  <c r="Q1148" i="119"/>
  <c r="R1148" i="119"/>
  <c r="Q1147" i="119"/>
  <c r="R1147" i="119"/>
  <c r="P1147" i="119"/>
  <c r="Z1147" i="119"/>
  <c r="Y1147" i="119"/>
  <c r="X1147" i="119"/>
  <c r="W1147" i="119"/>
  <c r="V1147" i="119"/>
  <c r="U1147" i="119"/>
  <c r="T1147" i="119"/>
  <c r="S1147" i="119"/>
  <c r="Z1146" i="119"/>
  <c r="Y1146" i="119"/>
  <c r="X1146" i="119"/>
  <c r="W1146" i="119"/>
  <c r="V1146" i="119"/>
  <c r="U1146" i="119"/>
  <c r="T1146" i="119"/>
  <c r="S1146" i="119"/>
  <c r="R1146" i="119"/>
  <c r="Q1146" i="119"/>
  <c r="P1146" i="119"/>
  <c r="Z1145" i="119"/>
  <c r="Y1145" i="119"/>
  <c r="X1145" i="119"/>
  <c r="W1145" i="119"/>
  <c r="V1145" i="119"/>
  <c r="U1145" i="119"/>
  <c r="T1145" i="119"/>
  <c r="S1145" i="119"/>
  <c r="R1145" i="119"/>
  <c r="Q1145" i="119"/>
  <c r="P1145" i="119"/>
  <c r="T1144" i="119"/>
  <c r="Y1144" i="119"/>
  <c r="X1144" i="119"/>
  <c r="W1144" i="119"/>
  <c r="V1144" i="119"/>
  <c r="U1144" i="119"/>
  <c r="Z1144" i="119"/>
  <c r="S1144" i="119"/>
  <c r="R1144" i="119"/>
  <c r="Q1144" i="119"/>
  <c r="P1144" i="119"/>
  <c r="Z1143" i="119"/>
  <c r="Y1143" i="119"/>
  <c r="X1143" i="119"/>
  <c r="W1143" i="119"/>
  <c r="V1143" i="119"/>
  <c r="U1143" i="119"/>
  <c r="T1143" i="119"/>
  <c r="S1143" i="119"/>
  <c r="R1143" i="119"/>
  <c r="Q1143" i="119"/>
  <c r="P1143" i="119"/>
  <c r="Z1142" i="119"/>
  <c r="Y1142" i="119"/>
  <c r="X1142" i="119"/>
  <c r="W1142" i="119"/>
  <c r="V1142" i="119"/>
  <c r="U1142" i="119"/>
  <c r="T1142" i="119"/>
  <c r="S1142" i="119"/>
  <c r="R1142" i="119"/>
  <c r="Q1142" i="119"/>
  <c r="P1142" i="119"/>
  <c r="Z1141" i="119"/>
  <c r="Y1141" i="119"/>
  <c r="X1141" i="119"/>
  <c r="W1141" i="119"/>
  <c r="V1141" i="119"/>
  <c r="U1141" i="119"/>
  <c r="T1141" i="119"/>
  <c r="S1141" i="119"/>
  <c r="R1141" i="119"/>
  <c r="Q1141" i="119"/>
  <c r="P1141" i="119"/>
  <c r="R1140" i="119"/>
  <c r="P1140" i="119"/>
  <c r="T1140" i="119"/>
  <c r="U1140" i="119"/>
  <c r="V1140" i="119"/>
  <c r="W1140" i="119"/>
  <c r="X1140" i="119"/>
  <c r="Y1140" i="119"/>
  <c r="Z1140" i="119"/>
  <c r="S1140" i="119"/>
  <c r="Q1140" i="119"/>
  <c r="Z1139" i="119"/>
  <c r="W1139" i="119"/>
  <c r="U1139" i="119"/>
  <c r="T1139" i="119"/>
  <c r="S1139" i="119"/>
  <c r="R1139" i="119"/>
  <c r="Q1139" i="119"/>
  <c r="P1139" i="119"/>
  <c r="Y1139" i="119"/>
  <c r="X1139" i="119"/>
  <c r="V1139" i="119"/>
  <c r="Z1138" i="119"/>
  <c r="Y1138" i="119"/>
  <c r="X1138" i="119"/>
  <c r="W1138" i="119"/>
  <c r="V1138" i="119"/>
  <c r="U1138" i="119"/>
  <c r="T1138" i="119"/>
  <c r="S1138" i="119"/>
  <c r="R1138" i="119"/>
  <c r="Q1138" i="119"/>
  <c r="P1138" i="119"/>
  <c r="Q1137" i="119"/>
  <c r="X1137" i="119"/>
  <c r="U1137" i="119"/>
  <c r="T1137" i="119"/>
  <c r="S1137" i="119"/>
  <c r="R1137" i="119"/>
  <c r="W1137" i="119"/>
  <c r="P1137" i="119"/>
  <c r="Z1137" i="119"/>
  <c r="Y1137" i="119"/>
  <c r="V1137" i="119"/>
  <c r="W1136" i="119"/>
  <c r="X1136" i="119"/>
  <c r="U1136" i="119"/>
  <c r="T1136" i="119"/>
  <c r="S1136" i="119"/>
  <c r="R1136" i="119"/>
  <c r="Q1136" i="119"/>
  <c r="P1136" i="119"/>
  <c r="Z1136" i="119"/>
  <c r="Y1136" i="119"/>
  <c r="V1136" i="119"/>
  <c r="Q1135" i="119"/>
  <c r="V1135" i="119"/>
  <c r="U1135" i="119"/>
  <c r="T1135" i="119"/>
  <c r="S1135" i="119"/>
  <c r="R1135" i="119"/>
  <c r="X1135" i="119"/>
  <c r="P1135" i="119"/>
  <c r="Y1135" i="119"/>
  <c r="Z1135" i="119"/>
  <c r="W1135" i="119"/>
  <c r="Z1134" i="119"/>
  <c r="Y1134" i="119"/>
  <c r="X1134" i="119"/>
  <c r="W1134" i="119"/>
  <c r="V1134" i="119"/>
  <c r="U1134" i="119"/>
  <c r="T1134" i="119"/>
  <c r="S1134" i="119"/>
  <c r="R1134" i="119"/>
  <c r="Q1134" i="119"/>
  <c r="P1134" i="119"/>
  <c r="R1133" i="119"/>
  <c r="Z1133" i="119"/>
  <c r="X1133" i="119"/>
  <c r="W1133" i="119"/>
  <c r="V1133" i="119"/>
  <c r="U1133" i="119"/>
  <c r="T1133" i="119"/>
  <c r="S1133" i="119"/>
  <c r="Q1133" i="119"/>
  <c r="P1133" i="119"/>
  <c r="Y1133" i="119"/>
  <c r="Z1132" i="119"/>
  <c r="X1132" i="119"/>
  <c r="W1132" i="119"/>
  <c r="V1132" i="119"/>
  <c r="U1132" i="119"/>
  <c r="T1132" i="119"/>
  <c r="S1132" i="119"/>
  <c r="R1132" i="119"/>
  <c r="Q1132" i="119"/>
  <c r="P1132" i="119"/>
  <c r="Y1132" i="119"/>
  <c r="Z1131" i="119"/>
  <c r="Y1131" i="119"/>
  <c r="X1131" i="119"/>
  <c r="W1131" i="119"/>
  <c r="V1131" i="119"/>
  <c r="U1131" i="119"/>
  <c r="T1131" i="119"/>
  <c r="S1131" i="119"/>
  <c r="R1131" i="119"/>
  <c r="Q1131" i="119"/>
  <c r="P1131" i="119"/>
  <c r="T1130" i="119"/>
  <c r="X1130" i="119"/>
  <c r="W1130" i="119"/>
  <c r="V1130" i="119"/>
  <c r="U1130" i="119"/>
  <c r="Z1130" i="119"/>
  <c r="S1130" i="119"/>
  <c r="R1130" i="119"/>
  <c r="Q1130" i="119"/>
  <c r="P1130" i="119"/>
  <c r="Y1130" i="119"/>
  <c r="Y1129" i="119"/>
  <c r="X1129" i="119"/>
  <c r="W1129" i="119"/>
  <c r="V1129" i="119"/>
  <c r="U1129" i="119"/>
  <c r="T1129" i="119"/>
  <c r="Z1129" i="119"/>
  <c r="R1129" i="119"/>
  <c r="Q1129" i="119"/>
  <c r="P1129" i="119"/>
  <c r="S1129" i="119"/>
  <c r="Z1128" i="119"/>
  <c r="Y1128" i="119"/>
  <c r="X1128" i="119"/>
  <c r="W1128" i="119"/>
  <c r="V1128" i="119"/>
  <c r="U1128" i="119"/>
  <c r="T1128" i="119"/>
  <c r="S1128" i="119"/>
  <c r="R1128" i="119"/>
  <c r="Q1128" i="119"/>
  <c r="P1128" i="119"/>
  <c r="S1127" i="119"/>
  <c r="Q1127" i="119"/>
  <c r="W1127" i="119"/>
  <c r="V1127" i="119"/>
  <c r="U1127" i="119"/>
  <c r="T1127" i="119"/>
  <c r="R1127" i="119"/>
  <c r="P1127" i="119"/>
  <c r="X1127" i="119"/>
  <c r="Z1127" i="119"/>
  <c r="Y1127" i="119"/>
  <c r="X1126" i="119"/>
  <c r="V1126" i="119"/>
  <c r="U1126" i="119"/>
  <c r="T1126" i="119"/>
  <c r="S1126" i="119"/>
  <c r="R1126" i="119"/>
  <c r="Q1126" i="119"/>
  <c r="P1126" i="119"/>
  <c r="Z1126" i="119"/>
  <c r="Y1126" i="119"/>
  <c r="W1126" i="119"/>
  <c r="Z1125" i="119"/>
  <c r="Y1125" i="119"/>
  <c r="X1125" i="119"/>
  <c r="W1125" i="119"/>
  <c r="V1125" i="119"/>
  <c r="U1125" i="119"/>
  <c r="T1125" i="119"/>
  <c r="S1125" i="119"/>
  <c r="R1125" i="119"/>
  <c r="Q1125" i="119"/>
  <c r="P1125" i="119"/>
  <c r="R1124" i="119"/>
  <c r="V1124" i="119"/>
  <c r="U1124" i="119"/>
  <c r="T1124" i="119"/>
  <c r="S1124" i="119"/>
  <c r="X1124" i="119"/>
  <c r="Q1124" i="119"/>
  <c r="P1124" i="119"/>
  <c r="Z1124" i="119"/>
  <c r="Y1124" i="119"/>
  <c r="W1124" i="119"/>
  <c r="W1123" i="119"/>
  <c r="V1123" i="119"/>
  <c r="U1123" i="119"/>
  <c r="T1123" i="119"/>
  <c r="S1123" i="119"/>
  <c r="R1123" i="119"/>
  <c r="X1123" i="119"/>
  <c r="P1123" i="119"/>
  <c r="Y1123" i="119"/>
  <c r="Z1123" i="119"/>
  <c r="Q1123" i="119"/>
  <c r="Z1122" i="119"/>
  <c r="Y1122" i="119"/>
  <c r="X1122" i="119"/>
  <c r="W1122" i="119"/>
  <c r="V1122" i="119"/>
  <c r="U1122" i="119"/>
  <c r="T1122" i="119"/>
  <c r="S1122" i="119"/>
  <c r="R1122" i="119"/>
  <c r="Q1122" i="119"/>
  <c r="P1122" i="119"/>
  <c r="S1121" i="119"/>
  <c r="T1121" i="119"/>
  <c r="P1121" i="119"/>
  <c r="Q1121" i="119"/>
  <c r="Z1121" i="119"/>
  <c r="Y1121" i="119"/>
  <c r="X1121" i="119"/>
  <c r="W1121" i="119"/>
  <c r="V1121" i="119"/>
  <c r="U1121" i="119"/>
  <c r="R1121" i="119"/>
  <c r="Z1120" i="119"/>
  <c r="P1120" i="119"/>
  <c r="Y1120" i="119"/>
  <c r="X1120" i="119"/>
  <c r="W1120" i="119"/>
  <c r="V1120" i="119"/>
  <c r="U1120" i="119"/>
  <c r="T1120" i="119"/>
  <c r="S1120" i="119"/>
  <c r="R1120" i="119"/>
  <c r="Q1120" i="119"/>
  <c r="W1119" i="119"/>
  <c r="Y1119" i="119"/>
  <c r="Z1119" i="119"/>
  <c r="U1119" i="119"/>
  <c r="T1119" i="119"/>
  <c r="S1119" i="119"/>
  <c r="R1119" i="119"/>
  <c r="Q1119" i="119"/>
  <c r="P1119" i="119"/>
  <c r="X1119" i="119"/>
  <c r="V1119" i="119"/>
  <c r="U1118" i="119"/>
  <c r="V1118" i="119"/>
  <c r="W1118" i="119"/>
  <c r="Z1118" i="119"/>
  <c r="Y1118" i="119"/>
  <c r="T1118" i="119"/>
  <c r="S1118" i="119"/>
  <c r="R1118" i="119"/>
  <c r="Q1118" i="119"/>
  <c r="P1118" i="119"/>
  <c r="X1118" i="119"/>
  <c r="X1117" i="119"/>
  <c r="Y1117" i="119"/>
  <c r="Q1117" i="119"/>
  <c r="R1117" i="119"/>
  <c r="W1117" i="119"/>
  <c r="V1117" i="119"/>
  <c r="U1117" i="119"/>
  <c r="T1117" i="119"/>
  <c r="S1117" i="119"/>
  <c r="Z1117" i="119"/>
  <c r="P1117" i="119"/>
  <c r="X1116" i="119"/>
  <c r="Z1116" i="119"/>
  <c r="S1116" i="119"/>
  <c r="T1116" i="119"/>
  <c r="U1116" i="119"/>
  <c r="V1116" i="119"/>
  <c r="W1116" i="119"/>
  <c r="R1116" i="119"/>
  <c r="Q1116" i="119"/>
  <c r="P1116" i="119"/>
  <c r="Y1116" i="119"/>
  <c r="P1115" i="119"/>
  <c r="Q1115" i="119"/>
  <c r="R1115" i="119"/>
  <c r="S1115" i="119"/>
  <c r="T1115" i="119"/>
  <c r="U1115" i="119"/>
  <c r="V1115" i="119"/>
  <c r="W1115" i="119"/>
  <c r="Z1115" i="119"/>
  <c r="Y1115" i="119"/>
  <c r="X1115" i="119"/>
  <c r="Z1114" i="119"/>
  <c r="Y1114" i="119"/>
  <c r="X1114" i="119"/>
  <c r="W1114" i="119"/>
  <c r="V1114" i="119"/>
  <c r="U1114" i="119"/>
  <c r="T1114" i="119"/>
  <c r="S1114" i="119"/>
  <c r="R1114" i="119"/>
  <c r="Q1114" i="119"/>
  <c r="P1114" i="119"/>
  <c r="W1113" i="119"/>
  <c r="V1113" i="119"/>
  <c r="T1113" i="119"/>
  <c r="S1113" i="119"/>
  <c r="R1113" i="119"/>
  <c r="Q1113" i="119"/>
  <c r="X1113" i="119"/>
  <c r="Y1113" i="119"/>
  <c r="Z1113" i="119"/>
  <c r="P1113" i="119"/>
  <c r="U1113" i="119"/>
  <c r="Y1112" i="119"/>
  <c r="X1112" i="119"/>
  <c r="W1112" i="119"/>
  <c r="V1112" i="119"/>
  <c r="U1112" i="119"/>
  <c r="T1112" i="119"/>
  <c r="S1112" i="119"/>
  <c r="R1112" i="119"/>
  <c r="Q1112" i="119"/>
  <c r="P1112" i="119"/>
  <c r="Z1112" i="119"/>
  <c r="Q1111" i="119"/>
  <c r="R1111" i="119"/>
  <c r="P1111" i="119"/>
  <c r="Z1111" i="119"/>
  <c r="Y1111" i="119"/>
  <c r="X1111" i="119"/>
  <c r="S1111" i="119"/>
  <c r="W1111" i="119"/>
  <c r="V1111" i="119"/>
  <c r="U1111" i="119"/>
  <c r="T1111" i="119"/>
  <c r="W1110" i="119"/>
  <c r="R1110" i="119"/>
  <c r="P1110" i="119"/>
  <c r="Z1110" i="119"/>
  <c r="Y1110" i="119"/>
  <c r="X1110" i="119"/>
  <c r="V1110" i="119"/>
  <c r="U1110" i="119"/>
  <c r="T1110" i="119"/>
  <c r="S1110" i="119"/>
  <c r="Q1110" i="119"/>
  <c r="Z1109" i="119"/>
  <c r="Y1109" i="119"/>
  <c r="X1109" i="119"/>
  <c r="W1109" i="119"/>
  <c r="V1109" i="119"/>
  <c r="U1109" i="119"/>
  <c r="T1109" i="119"/>
  <c r="S1109" i="119"/>
  <c r="R1109" i="119"/>
  <c r="Q1109" i="119"/>
  <c r="P1109" i="119"/>
  <c r="R1108" i="119"/>
  <c r="Q1108" i="119"/>
  <c r="P1108" i="119"/>
  <c r="Z1108" i="119"/>
  <c r="Y1108" i="119"/>
  <c r="X1108" i="119"/>
  <c r="S1108" i="119"/>
  <c r="W1108" i="119"/>
  <c r="V1108" i="119"/>
  <c r="U1108" i="119"/>
  <c r="T1108" i="119"/>
  <c r="W1107" i="119"/>
  <c r="Q1107" i="119"/>
  <c r="P1107" i="119"/>
  <c r="R1107" i="119"/>
  <c r="S1107" i="119"/>
  <c r="T1107" i="119"/>
  <c r="U1107" i="119"/>
  <c r="V1107" i="119"/>
  <c r="X1107" i="119"/>
  <c r="Y1107" i="119"/>
  <c r="Z1107" i="119"/>
  <c r="Z1106" i="119"/>
  <c r="Y1106" i="119"/>
  <c r="X1106" i="119"/>
  <c r="V1106" i="119"/>
  <c r="U1106" i="119"/>
  <c r="T1106" i="119"/>
  <c r="S1106" i="119"/>
  <c r="R1106" i="119"/>
  <c r="Q1106" i="119"/>
  <c r="P1106" i="119"/>
  <c r="W1106" i="119"/>
  <c r="Q1105" i="119"/>
  <c r="T1105" i="119"/>
  <c r="P1105" i="119"/>
  <c r="R1105" i="119"/>
  <c r="V1105" i="119"/>
  <c r="W1105" i="119"/>
  <c r="X1105" i="119"/>
  <c r="Y1105" i="119"/>
  <c r="Z1105" i="119"/>
  <c r="U1105" i="119"/>
  <c r="S1105" i="119"/>
  <c r="Z1104" i="119"/>
  <c r="Y1104" i="119"/>
  <c r="X1104" i="119"/>
  <c r="W1104" i="119"/>
  <c r="V1104" i="119"/>
  <c r="U1104" i="119"/>
  <c r="T1104" i="119"/>
  <c r="S1104" i="119"/>
  <c r="R1104" i="119"/>
  <c r="Q1104" i="119"/>
  <c r="P1104" i="119"/>
  <c r="Q1103" i="119"/>
  <c r="P1103" i="119"/>
  <c r="Z1103" i="119"/>
  <c r="Y1103" i="119"/>
  <c r="X1103" i="119"/>
  <c r="W1103" i="119"/>
  <c r="V1103" i="119"/>
  <c r="U1103" i="119"/>
  <c r="T1103" i="119"/>
  <c r="S1103" i="119"/>
  <c r="R1103" i="119"/>
  <c r="Q1102" i="119"/>
  <c r="P1102" i="119"/>
  <c r="Z1102" i="119"/>
  <c r="Y1102" i="119"/>
  <c r="X1102" i="119"/>
  <c r="W1102" i="119"/>
  <c r="V1102" i="119"/>
  <c r="U1102" i="119"/>
  <c r="T1102" i="119"/>
  <c r="S1102" i="119"/>
  <c r="R1102" i="119"/>
  <c r="W1101" i="119"/>
  <c r="Z1101" i="119"/>
  <c r="Y1101" i="119"/>
  <c r="X1101" i="119"/>
  <c r="V1101" i="119"/>
  <c r="U1101" i="119"/>
  <c r="T1101" i="119"/>
  <c r="S1101" i="119"/>
  <c r="R1101" i="119"/>
  <c r="Q1101" i="119"/>
  <c r="P1101" i="119"/>
  <c r="Q1100" i="119"/>
  <c r="P1100" i="119"/>
  <c r="Z1100" i="119"/>
  <c r="Y1100" i="119"/>
  <c r="X1100" i="119"/>
  <c r="W1100" i="119"/>
  <c r="V1100" i="119"/>
  <c r="U1100" i="119"/>
  <c r="T1100" i="119"/>
  <c r="S1100" i="119"/>
  <c r="R1100" i="119"/>
  <c r="Q1099" i="119"/>
  <c r="P1099" i="119"/>
  <c r="Z1099" i="119"/>
  <c r="Y1099" i="119"/>
  <c r="X1099" i="119"/>
  <c r="W1099" i="119"/>
  <c r="V1099" i="119"/>
  <c r="U1099" i="119"/>
  <c r="T1099" i="119"/>
  <c r="S1099" i="119"/>
  <c r="R1099" i="119"/>
  <c r="R1098" i="119"/>
  <c r="P1098" i="119"/>
  <c r="Z1098" i="119"/>
  <c r="Y1098" i="119"/>
  <c r="X1098" i="119"/>
  <c r="W1098" i="119"/>
  <c r="V1098" i="119"/>
  <c r="U1098" i="119"/>
  <c r="T1098" i="119"/>
  <c r="S1098" i="119"/>
  <c r="Q1098" i="119"/>
  <c r="W1097" i="119"/>
  <c r="Y1097" i="119"/>
  <c r="Z1097" i="119"/>
  <c r="V1097" i="119"/>
  <c r="X1097" i="119"/>
  <c r="U1097" i="119"/>
  <c r="T1097" i="119"/>
  <c r="S1097" i="119"/>
  <c r="R1097" i="119"/>
  <c r="Q1097" i="119"/>
  <c r="P1097" i="119"/>
  <c r="Q1096" i="119"/>
  <c r="P1096" i="119"/>
  <c r="Z1096" i="119"/>
  <c r="Y1096" i="119"/>
  <c r="X1096" i="119"/>
  <c r="W1096" i="119"/>
  <c r="V1096" i="119"/>
  <c r="U1096" i="119"/>
  <c r="T1096" i="119"/>
  <c r="S1096" i="119"/>
  <c r="R1096" i="119"/>
  <c r="Q1095" i="119"/>
  <c r="P1095" i="119"/>
  <c r="Z1095" i="119"/>
  <c r="Y1095" i="119"/>
  <c r="X1095" i="119"/>
  <c r="W1095" i="119"/>
  <c r="V1095" i="119"/>
  <c r="U1095" i="119"/>
  <c r="T1095" i="119"/>
  <c r="S1095" i="119"/>
  <c r="R1095" i="119"/>
  <c r="Q1094" i="119"/>
  <c r="P1094" i="119"/>
  <c r="Z1094" i="119"/>
  <c r="Y1094" i="119"/>
  <c r="X1094" i="119"/>
  <c r="W1094" i="119"/>
  <c r="V1094" i="119"/>
  <c r="U1094" i="119"/>
  <c r="T1094" i="119"/>
  <c r="S1094" i="119"/>
  <c r="R1094" i="119"/>
  <c r="Q1093" i="119"/>
  <c r="P1093" i="119"/>
  <c r="Z1093" i="119"/>
  <c r="Y1093" i="119"/>
  <c r="X1093" i="119"/>
  <c r="W1093" i="119"/>
  <c r="V1093" i="119"/>
  <c r="U1093" i="119"/>
  <c r="T1093" i="119"/>
  <c r="S1093" i="119"/>
  <c r="R1093" i="119"/>
  <c r="Q1092" i="119"/>
  <c r="P1092" i="119"/>
  <c r="Z1092" i="119"/>
  <c r="Y1092" i="119"/>
  <c r="X1092" i="119"/>
  <c r="W1092" i="119"/>
  <c r="V1092" i="119"/>
  <c r="U1092" i="119"/>
  <c r="T1092" i="119"/>
  <c r="S1092" i="119"/>
  <c r="R1092" i="119"/>
  <c r="Q1091" i="119"/>
  <c r="P1091" i="119"/>
  <c r="Z1091" i="119"/>
  <c r="Y1091" i="119"/>
  <c r="X1091" i="119"/>
  <c r="W1091" i="119"/>
  <c r="V1091" i="119"/>
  <c r="U1091" i="119"/>
  <c r="T1091" i="119"/>
  <c r="S1091" i="119"/>
  <c r="R1091" i="119"/>
  <c r="U1090" i="119"/>
  <c r="V1090" i="119"/>
  <c r="Z1090" i="119"/>
  <c r="T1090" i="119"/>
  <c r="S1090" i="119"/>
  <c r="R1090" i="119"/>
  <c r="Q1090" i="119"/>
  <c r="P1090" i="119"/>
  <c r="Y1090" i="119"/>
  <c r="X1090" i="119"/>
  <c r="W1090" i="119"/>
  <c r="R1089" i="119"/>
  <c r="S1089" i="119"/>
  <c r="Q1089" i="119"/>
  <c r="T1089" i="119"/>
  <c r="Z1089" i="119"/>
  <c r="Y1089" i="119"/>
  <c r="X1089" i="119"/>
  <c r="W1089" i="119"/>
  <c r="V1089" i="119"/>
  <c r="P1089" i="119"/>
  <c r="U1089" i="119"/>
  <c r="Z1088" i="119"/>
  <c r="Y1088" i="119"/>
  <c r="X1088" i="119"/>
  <c r="W1088" i="119"/>
  <c r="V1088" i="119"/>
  <c r="U1088" i="119"/>
  <c r="T1088" i="119"/>
  <c r="S1088" i="119"/>
  <c r="R1088" i="119"/>
  <c r="Q1088" i="119"/>
  <c r="P1088" i="119"/>
  <c r="P1087" i="119"/>
  <c r="Z1087" i="119"/>
  <c r="Y1087" i="119"/>
  <c r="X1087" i="119"/>
  <c r="W1087" i="119"/>
  <c r="V1087" i="119"/>
  <c r="U1087" i="119"/>
  <c r="T1087" i="119"/>
  <c r="S1087" i="119"/>
  <c r="R1087" i="119"/>
  <c r="Q1087" i="119"/>
  <c r="V1086" i="119"/>
  <c r="P1086" i="119"/>
  <c r="X1086" i="119"/>
  <c r="Y1086" i="119"/>
  <c r="Z1086" i="119"/>
  <c r="W1086" i="119"/>
  <c r="U1086" i="119"/>
  <c r="T1086" i="119"/>
  <c r="S1086" i="119"/>
  <c r="R1086" i="119"/>
  <c r="Q1086" i="119"/>
  <c r="U1085" i="119"/>
  <c r="Z1085" i="119"/>
  <c r="Y1085" i="119"/>
  <c r="X1085" i="119"/>
  <c r="W1085" i="119"/>
  <c r="V1085" i="119"/>
  <c r="T1085" i="119"/>
  <c r="S1085" i="119"/>
  <c r="R1085" i="119"/>
  <c r="Q1085" i="119"/>
  <c r="P1085" i="119"/>
  <c r="U1084" i="119"/>
  <c r="Z1084" i="119"/>
  <c r="Y1084" i="119"/>
  <c r="X1084" i="119"/>
  <c r="W1084" i="119"/>
  <c r="T1084" i="119"/>
  <c r="P1084" i="119"/>
  <c r="S1084" i="119"/>
  <c r="R1084" i="119"/>
  <c r="Q1084" i="119"/>
  <c r="V1084" i="119"/>
  <c r="S1083" i="119"/>
  <c r="Z1083" i="119"/>
  <c r="T1083" i="119"/>
  <c r="U1083" i="119"/>
  <c r="R1083" i="119"/>
  <c r="P1083" i="119"/>
  <c r="Q1083" i="119"/>
  <c r="V1083" i="119"/>
  <c r="W1083" i="119"/>
  <c r="X1083" i="119"/>
  <c r="Y1083" i="119"/>
  <c r="R1082" i="119"/>
  <c r="P1082" i="119"/>
  <c r="S1082" i="119"/>
  <c r="T1082" i="119"/>
  <c r="Q1082" i="119"/>
  <c r="U1082" i="119"/>
  <c r="V1082" i="119"/>
  <c r="W1082" i="119"/>
  <c r="X1082" i="119"/>
  <c r="Y1082" i="119"/>
  <c r="Z1082" i="119"/>
  <c r="P1081" i="119"/>
  <c r="Q1081" i="119"/>
  <c r="R1081" i="119"/>
  <c r="S1081" i="119"/>
  <c r="T1081" i="119"/>
  <c r="U1081" i="119"/>
  <c r="V1081" i="119"/>
  <c r="X1081" i="119"/>
  <c r="Y1081" i="119"/>
  <c r="W1081" i="119"/>
  <c r="Z1081" i="119"/>
  <c r="T1080" i="119"/>
  <c r="P1080" i="119"/>
  <c r="Q1080" i="119"/>
  <c r="R1080" i="119"/>
  <c r="S1080" i="119"/>
  <c r="U1080" i="119"/>
  <c r="V1080" i="119"/>
  <c r="W1080" i="119"/>
  <c r="Z1080" i="119"/>
  <c r="Y1080" i="119"/>
  <c r="X1080" i="119"/>
  <c r="Z1079" i="119"/>
  <c r="Y1079" i="119"/>
  <c r="X1079" i="119"/>
  <c r="W1079" i="119"/>
  <c r="V1079" i="119"/>
  <c r="U1079" i="119"/>
  <c r="T1079" i="119"/>
  <c r="S1079" i="119"/>
  <c r="R1079" i="119"/>
  <c r="Q1079" i="119"/>
  <c r="P1079" i="119"/>
  <c r="S1078" i="119"/>
  <c r="T1078" i="119"/>
  <c r="R1078" i="119"/>
  <c r="Z1078" i="119"/>
  <c r="Q1078" i="119"/>
  <c r="P1078" i="119"/>
  <c r="Y1078" i="119"/>
  <c r="X1078" i="119"/>
  <c r="W1078" i="119"/>
  <c r="V1078" i="119"/>
  <c r="U1078" i="119"/>
  <c r="Y1077" i="119"/>
  <c r="U1077" i="119"/>
  <c r="V1077" i="119"/>
  <c r="W1077" i="119"/>
  <c r="X1077" i="119"/>
  <c r="T1077" i="119"/>
  <c r="S1077" i="119"/>
  <c r="R1077" i="119"/>
  <c r="Q1077" i="119"/>
  <c r="Z1077" i="119"/>
  <c r="P1077" i="119"/>
  <c r="X1076" i="119"/>
  <c r="W1076" i="119"/>
  <c r="V1076" i="119"/>
  <c r="U1076" i="119"/>
  <c r="T1076" i="119"/>
  <c r="S1076" i="119"/>
  <c r="R1076" i="119"/>
  <c r="Q1076" i="119"/>
  <c r="P1076" i="119"/>
  <c r="Z1076" i="119"/>
  <c r="Y1076" i="119"/>
  <c r="R1075" i="119"/>
  <c r="P1075" i="119"/>
  <c r="Q1075" i="119"/>
  <c r="S1075" i="119"/>
  <c r="Z1075" i="119"/>
  <c r="Y1075" i="119"/>
  <c r="X1075" i="119"/>
  <c r="W1075" i="119"/>
  <c r="V1075" i="119"/>
  <c r="U1075" i="119"/>
  <c r="T1075" i="119"/>
  <c r="Z1074" i="119"/>
  <c r="P1074" i="119"/>
  <c r="Q1074" i="119"/>
  <c r="R1074" i="119"/>
  <c r="S1074" i="119"/>
  <c r="T1074" i="119"/>
  <c r="U1074" i="119"/>
  <c r="V1074" i="119"/>
  <c r="W1074" i="119"/>
  <c r="X1074" i="119"/>
  <c r="Y1074" i="119"/>
  <c r="Q1073" i="119"/>
  <c r="R1073" i="119"/>
  <c r="S1073" i="119"/>
  <c r="T1073" i="119"/>
  <c r="U1073" i="119"/>
  <c r="P1073" i="119"/>
  <c r="W1073" i="119"/>
  <c r="X1073" i="119"/>
  <c r="Y1073" i="119"/>
  <c r="Z1073" i="119"/>
  <c r="V1073" i="119"/>
  <c r="P1072" i="119"/>
  <c r="Z1072" i="119"/>
  <c r="Y1072" i="119"/>
  <c r="X1072" i="119"/>
  <c r="W1072" i="119"/>
  <c r="V1072" i="119"/>
  <c r="U1072" i="119"/>
  <c r="T1072" i="119"/>
  <c r="Q1072" i="119"/>
  <c r="S1072" i="119"/>
  <c r="R1072" i="119"/>
  <c r="Q1071" i="119"/>
  <c r="P1071" i="119"/>
  <c r="Z1071" i="119"/>
  <c r="Y1071" i="119"/>
  <c r="X1071" i="119"/>
  <c r="W1071" i="119"/>
  <c r="V1071" i="119"/>
  <c r="U1071" i="119"/>
  <c r="T1071" i="119"/>
  <c r="S1071" i="119"/>
  <c r="R1071" i="119"/>
  <c r="Y1070" i="119"/>
  <c r="X1070" i="119"/>
  <c r="W1070" i="119"/>
  <c r="V1070" i="119"/>
  <c r="U1070" i="119"/>
  <c r="T1070" i="119"/>
  <c r="S1070" i="119"/>
  <c r="R1070" i="119"/>
  <c r="Q1070" i="119"/>
  <c r="Z1070" i="119"/>
  <c r="P1070" i="119"/>
  <c r="Z1069" i="119"/>
  <c r="P1069" i="119"/>
  <c r="Q1069" i="119"/>
  <c r="R1069" i="119"/>
  <c r="S1069" i="119"/>
  <c r="T1069" i="119"/>
  <c r="U1069" i="119"/>
  <c r="V1069" i="119"/>
  <c r="W1069" i="119"/>
  <c r="X1069" i="119"/>
  <c r="Y1069" i="119"/>
  <c r="X1068" i="119"/>
  <c r="Y1068" i="119"/>
  <c r="W1068" i="119"/>
  <c r="V1068" i="119"/>
  <c r="U1068" i="119"/>
  <c r="T1068" i="119"/>
  <c r="S1068" i="119"/>
  <c r="R1068" i="119"/>
  <c r="Q1068" i="119"/>
  <c r="P1068" i="119"/>
  <c r="Z1068" i="119"/>
  <c r="P1067" i="119"/>
  <c r="Z1067" i="119"/>
  <c r="Q1067" i="119"/>
  <c r="Y1067" i="119"/>
  <c r="X1067" i="119"/>
  <c r="W1067" i="119"/>
  <c r="V1067" i="119"/>
  <c r="U1067" i="119"/>
  <c r="T1067" i="119"/>
  <c r="S1067" i="119"/>
  <c r="R1067" i="119"/>
  <c r="Z866" i="119"/>
  <c r="Y866" i="119"/>
  <c r="X866" i="119"/>
  <c r="W866" i="119"/>
  <c r="V866" i="119"/>
  <c r="U866" i="119"/>
  <c r="T866" i="119"/>
  <c r="S866" i="119"/>
  <c r="R866" i="119"/>
  <c r="Q866" i="119"/>
  <c r="P866" i="119"/>
  <c r="Y865" i="119"/>
  <c r="X865" i="119"/>
  <c r="W865" i="119"/>
  <c r="V865" i="119"/>
  <c r="U865" i="119"/>
  <c r="T865" i="119"/>
  <c r="S865" i="119"/>
  <c r="R865" i="119"/>
  <c r="Q865" i="119"/>
  <c r="P865" i="119"/>
  <c r="Z865" i="119"/>
  <c r="Z864" i="119"/>
  <c r="Y864" i="119"/>
  <c r="X864" i="119"/>
  <c r="W864" i="119"/>
  <c r="V864" i="119"/>
  <c r="U864" i="119"/>
  <c r="R864" i="119"/>
  <c r="T864" i="119"/>
  <c r="S864" i="119"/>
  <c r="P864" i="119"/>
  <c r="Q864" i="119"/>
  <c r="W863" i="119"/>
  <c r="X863" i="119"/>
  <c r="Y863" i="119"/>
  <c r="V863" i="119"/>
  <c r="U863" i="119"/>
  <c r="T863" i="119"/>
  <c r="S863" i="119"/>
  <c r="R863" i="119"/>
  <c r="Q863" i="119"/>
  <c r="P863" i="119"/>
  <c r="Z863" i="119"/>
  <c r="Z862" i="119"/>
  <c r="Y862" i="119"/>
  <c r="X862" i="119"/>
  <c r="W862" i="119"/>
  <c r="V862" i="119"/>
  <c r="U862" i="119"/>
  <c r="T862" i="119"/>
  <c r="S862" i="119"/>
  <c r="R862" i="119"/>
  <c r="Q862" i="119"/>
  <c r="P862" i="119"/>
  <c r="Z861" i="119"/>
  <c r="Y861" i="119"/>
  <c r="X861" i="119"/>
  <c r="W861" i="119"/>
  <c r="V861" i="119"/>
  <c r="U861" i="119"/>
  <c r="T861" i="119"/>
  <c r="S861" i="119"/>
  <c r="R861" i="119"/>
  <c r="Q861" i="119"/>
  <c r="P861" i="119"/>
  <c r="Z860" i="119"/>
  <c r="Y860" i="119"/>
  <c r="X860" i="119"/>
  <c r="W860" i="119"/>
  <c r="V860" i="119"/>
  <c r="U860" i="119"/>
  <c r="T860" i="119"/>
  <c r="S860" i="119"/>
  <c r="R860" i="119"/>
  <c r="Q860" i="119"/>
  <c r="P860" i="119"/>
  <c r="Z859" i="119"/>
  <c r="Y859" i="119"/>
  <c r="X859" i="119"/>
  <c r="W859" i="119"/>
  <c r="V859" i="119"/>
  <c r="U859" i="119"/>
  <c r="T859" i="119"/>
  <c r="S859" i="119"/>
  <c r="R859" i="119"/>
  <c r="Q859" i="119"/>
  <c r="P859" i="119"/>
  <c r="Z858" i="119"/>
  <c r="Y858" i="119"/>
  <c r="X858" i="119"/>
  <c r="W858" i="119"/>
  <c r="V858" i="119"/>
  <c r="U858" i="119"/>
  <c r="T858" i="119"/>
  <c r="S858" i="119"/>
  <c r="R858" i="119"/>
  <c r="Q858" i="119"/>
  <c r="P858" i="119"/>
  <c r="Z857" i="119"/>
  <c r="Y857" i="119"/>
  <c r="X857" i="119"/>
  <c r="W857" i="119"/>
  <c r="V857" i="119"/>
  <c r="U857" i="119"/>
  <c r="T857" i="119"/>
  <c r="S857" i="119"/>
  <c r="R857" i="119"/>
  <c r="Q857" i="119"/>
  <c r="P857" i="119"/>
  <c r="Z856" i="119"/>
  <c r="Y856" i="119"/>
  <c r="X856" i="119"/>
  <c r="W856" i="119"/>
  <c r="V856" i="119"/>
  <c r="U856" i="119"/>
  <c r="T856" i="119"/>
  <c r="S856" i="119"/>
  <c r="R856" i="119"/>
  <c r="Q856" i="119"/>
  <c r="P856" i="119"/>
  <c r="Z855" i="119"/>
  <c r="Y855" i="119"/>
  <c r="X855" i="119"/>
  <c r="W855" i="119"/>
  <c r="V855" i="119"/>
  <c r="U855" i="119"/>
  <c r="T855" i="119"/>
  <c r="S855" i="119"/>
  <c r="R855" i="119"/>
  <c r="Q855" i="119"/>
  <c r="P855" i="119"/>
  <c r="Z854" i="119"/>
  <c r="Y854" i="119"/>
  <c r="X854" i="119"/>
  <c r="W854" i="119"/>
  <c r="V854" i="119"/>
  <c r="U854" i="119"/>
  <c r="T854" i="119"/>
  <c r="S854" i="119"/>
  <c r="R854" i="119"/>
  <c r="Q854" i="119"/>
  <c r="P854" i="119"/>
  <c r="Z853" i="119"/>
  <c r="Y853" i="119"/>
  <c r="X853" i="119"/>
  <c r="W853" i="119"/>
  <c r="V853" i="119"/>
  <c r="U853" i="119"/>
  <c r="T853" i="119"/>
  <c r="S853" i="119"/>
  <c r="R853" i="119"/>
  <c r="Q853" i="119"/>
  <c r="P853" i="119"/>
  <c r="Z852" i="119"/>
  <c r="Y852" i="119"/>
  <c r="X852" i="119"/>
  <c r="W852" i="119"/>
  <c r="V852" i="119"/>
  <c r="U852" i="119"/>
  <c r="T852" i="119"/>
  <c r="S852" i="119"/>
  <c r="R852" i="119"/>
  <c r="Q852" i="119"/>
  <c r="P852" i="119"/>
  <c r="U851" i="119"/>
  <c r="T851" i="119"/>
  <c r="X851" i="119"/>
  <c r="W851" i="119"/>
  <c r="V851" i="119"/>
  <c r="Z851" i="119"/>
  <c r="Y851" i="119"/>
  <c r="S851" i="119"/>
  <c r="R851" i="119"/>
  <c r="Q851" i="119"/>
  <c r="P851" i="119"/>
  <c r="Z850" i="119"/>
  <c r="Y850" i="119"/>
  <c r="X850" i="119"/>
  <c r="W850" i="119"/>
  <c r="V850" i="119"/>
  <c r="U850" i="119"/>
  <c r="T850" i="119"/>
  <c r="S850" i="119"/>
  <c r="R850" i="119"/>
  <c r="Q850" i="119"/>
  <c r="P850" i="119"/>
  <c r="Z849" i="119"/>
  <c r="Y849" i="119"/>
  <c r="X849" i="119"/>
  <c r="W849" i="119"/>
  <c r="V849" i="119"/>
  <c r="U849" i="119"/>
  <c r="T849" i="119"/>
  <c r="S849" i="119"/>
  <c r="R849" i="119"/>
  <c r="Q849" i="119"/>
  <c r="P849" i="119"/>
  <c r="Z848" i="119"/>
  <c r="Y848" i="119"/>
  <c r="X848" i="119"/>
  <c r="W848" i="119"/>
  <c r="V848" i="119"/>
  <c r="U848" i="119"/>
  <c r="T848" i="119"/>
  <c r="S848" i="119"/>
  <c r="R848" i="119"/>
  <c r="Q848" i="119"/>
  <c r="P848" i="119"/>
  <c r="Z847" i="119"/>
  <c r="Y847" i="119"/>
  <c r="X847" i="119"/>
  <c r="W847" i="119"/>
  <c r="V847" i="119"/>
  <c r="U847" i="119"/>
  <c r="T847" i="119"/>
  <c r="S847" i="119"/>
  <c r="R847" i="119"/>
  <c r="Q847" i="119"/>
  <c r="P847" i="119"/>
  <c r="Z846" i="119"/>
  <c r="Y846" i="119"/>
  <c r="X846" i="119"/>
  <c r="W846" i="119"/>
  <c r="V846" i="119"/>
  <c r="U846" i="119"/>
  <c r="T846" i="119"/>
  <c r="S846" i="119"/>
  <c r="R846" i="119"/>
  <c r="Q846" i="119"/>
  <c r="P846" i="119"/>
  <c r="U845" i="119"/>
  <c r="Y845" i="119"/>
  <c r="X845" i="119"/>
  <c r="W845" i="119"/>
  <c r="V845" i="119"/>
  <c r="Z845" i="119"/>
  <c r="R845" i="119"/>
  <c r="P845" i="119"/>
  <c r="Q845" i="119"/>
  <c r="S845" i="119"/>
  <c r="T845" i="119"/>
  <c r="X844" i="119"/>
  <c r="V844" i="119"/>
  <c r="U844" i="119"/>
  <c r="T844" i="119"/>
  <c r="S844" i="119"/>
  <c r="R844" i="119"/>
  <c r="Q844" i="119"/>
  <c r="P844" i="119"/>
  <c r="Z844" i="119"/>
  <c r="Y844" i="119"/>
  <c r="W844" i="119"/>
  <c r="Z843" i="119"/>
  <c r="Y843" i="119"/>
  <c r="X843" i="119"/>
  <c r="W843" i="119"/>
  <c r="V843" i="119"/>
  <c r="U843" i="119"/>
  <c r="T843" i="119"/>
  <c r="S843" i="119"/>
  <c r="R843" i="119"/>
  <c r="Q843" i="119"/>
  <c r="P843" i="119"/>
  <c r="Q842" i="119"/>
  <c r="X842" i="119"/>
  <c r="U842" i="119"/>
  <c r="T842" i="119"/>
  <c r="S842" i="119"/>
  <c r="R842" i="119"/>
  <c r="W842" i="119"/>
  <c r="P842" i="119"/>
  <c r="Z842" i="119"/>
  <c r="Y842" i="119"/>
  <c r="V842" i="119"/>
  <c r="W841" i="119"/>
  <c r="X841" i="119"/>
  <c r="U841" i="119"/>
  <c r="T841" i="119"/>
  <c r="S841" i="119"/>
  <c r="R841" i="119"/>
  <c r="Q841" i="119"/>
  <c r="P841" i="119"/>
  <c r="Z841" i="119"/>
  <c r="Y841" i="119"/>
  <c r="V841" i="119"/>
  <c r="Q840" i="119"/>
  <c r="V840" i="119"/>
  <c r="U840" i="119"/>
  <c r="T840" i="119"/>
  <c r="S840" i="119"/>
  <c r="R840" i="119"/>
  <c r="X840" i="119"/>
  <c r="P840" i="119"/>
  <c r="Y840" i="119"/>
  <c r="Z840" i="119"/>
  <c r="W840" i="119"/>
  <c r="Z839" i="119"/>
  <c r="Y839" i="119"/>
  <c r="X839" i="119"/>
  <c r="W839" i="119"/>
  <c r="V839" i="119"/>
  <c r="U839" i="119"/>
  <c r="T839" i="119"/>
  <c r="S839" i="119"/>
  <c r="R839" i="119"/>
  <c r="Q839" i="119"/>
  <c r="P839" i="119"/>
  <c r="S838" i="119"/>
  <c r="T838" i="119"/>
  <c r="P838" i="119"/>
  <c r="U838" i="119"/>
  <c r="V838" i="119"/>
  <c r="W838" i="119"/>
  <c r="X838" i="119"/>
  <c r="Y838" i="119"/>
  <c r="Z838" i="119"/>
  <c r="R838" i="119"/>
  <c r="Q838" i="119"/>
  <c r="Z837" i="119"/>
  <c r="Y837" i="119"/>
  <c r="X837" i="119"/>
  <c r="W837" i="119"/>
  <c r="V837" i="119"/>
  <c r="U837" i="119"/>
  <c r="T837" i="119"/>
  <c r="S837" i="119"/>
  <c r="R837" i="119"/>
  <c r="Q837" i="119"/>
  <c r="P837" i="119"/>
  <c r="Z836" i="119"/>
  <c r="Y836" i="119"/>
  <c r="X836" i="119"/>
  <c r="W836" i="119"/>
  <c r="V836" i="119"/>
  <c r="U836" i="119"/>
  <c r="T836" i="119"/>
  <c r="S836" i="119"/>
  <c r="R836" i="119"/>
  <c r="Q836" i="119"/>
  <c r="P836" i="119"/>
  <c r="Z835" i="119"/>
  <c r="U835" i="119"/>
  <c r="V835" i="119"/>
  <c r="W835" i="119"/>
  <c r="X835" i="119"/>
  <c r="Y835" i="119"/>
  <c r="T835" i="119"/>
  <c r="S835" i="119"/>
  <c r="R835" i="119"/>
  <c r="Q835" i="119"/>
  <c r="P835" i="119"/>
  <c r="Z834" i="119"/>
  <c r="Y834" i="119"/>
  <c r="X834" i="119"/>
  <c r="W834" i="119"/>
  <c r="V834" i="119"/>
  <c r="U834" i="119"/>
  <c r="T834" i="119"/>
  <c r="S834" i="119"/>
  <c r="R834" i="119"/>
  <c r="Q834" i="119"/>
  <c r="P834" i="119"/>
  <c r="Z833" i="119"/>
  <c r="Y833" i="119"/>
  <c r="X833" i="119"/>
  <c r="W833" i="119"/>
  <c r="V833" i="119"/>
  <c r="U833" i="119"/>
  <c r="T833" i="119"/>
  <c r="S833" i="119"/>
  <c r="R833" i="119"/>
  <c r="Q833" i="119"/>
  <c r="P833" i="119"/>
  <c r="T832" i="119"/>
  <c r="S832" i="119"/>
  <c r="R832" i="119"/>
  <c r="Q832" i="119"/>
  <c r="P832" i="119"/>
  <c r="Z832" i="119"/>
  <c r="Y832" i="119"/>
  <c r="X832" i="119"/>
  <c r="W832" i="119"/>
  <c r="V832" i="119"/>
  <c r="U832" i="119"/>
  <c r="U831" i="119"/>
  <c r="T831" i="119"/>
  <c r="W831" i="119"/>
  <c r="Z831" i="119"/>
  <c r="Y831" i="119"/>
  <c r="X831" i="119"/>
  <c r="V831" i="119"/>
  <c r="R831" i="119"/>
  <c r="Q831" i="119"/>
  <c r="P831" i="119"/>
  <c r="S831" i="119"/>
  <c r="Z830" i="119"/>
  <c r="Y830" i="119"/>
  <c r="X830" i="119"/>
  <c r="W830" i="119"/>
  <c r="V830" i="119"/>
  <c r="U830" i="119"/>
  <c r="T830" i="119"/>
  <c r="S830" i="119"/>
  <c r="R830" i="119"/>
  <c r="Q830" i="119"/>
  <c r="P830" i="119"/>
  <c r="T829" i="119"/>
  <c r="Z829" i="119"/>
  <c r="Y829" i="119"/>
  <c r="X829" i="119"/>
  <c r="W829" i="119"/>
  <c r="V829" i="119"/>
  <c r="U829" i="119"/>
  <c r="P829" i="119"/>
  <c r="Q829" i="119"/>
  <c r="R829" i="119"/>
  <c r="S829" i="119"/>
  <c r="Z828" i="119"/>
  <c r="Y828" i="119"/>
  <c r="X828" i="119"/>
  <c r="W828" i="119"/>
  <c r="V828" i="119"/>
  <c r="U828" i="119"/>
  <c r="T828" i="119"/>
  <c r="S828" i="119"/>
  <c r="R828" i="119"/>
  <c r="Q828" i="119"/>
  <c r="P828" i="119"/>
  <c r="S827" i="119"/>
  <c r="Z827" i="119"/>
  <c r="Y827" i="119"/>
  <c r="X827" i="119"/>
  <c r="W827" i="119"/>
  <c r="V827" i="119"/>
  <c r="U827" i="119"/>
  <c r="R827" i="119"/>
  <c r="Q827" i="119"/>
  <c r="P827" i="119"/>
  <c r="T827" i="119"/>
  <c r="T826" i="119"/>
  <c r="Z826" i="119"/>
  <c r="Y826" i="119"/>
  <c r="X826" i="119"/>
  <c r="W826" i="119"/>
  <c r="S826" i="119"/>
  <c r="R826" i="119"/>
  <c r="Q826" i="119"/>
  <c r="P826" i="119"/>
  <c r="V826" i="119"/>
  <c r="U826" i="119"/>
  <c r="Y825" i="119"/>
  <c r="W825" i="119"/>
  <c r="V825" i="119"/>
  <c r="U825" i="119"/>
  <c r="T825" i="119"/>
  <c r="S825" i="119"/>
  <c r="R825" i="119"/>
  <c r="Q825" i="119"/>
  <c r="P825" i="119"/>
  <c r="Z825" i="119"/>
  <c r="X825" i="119"/>
  <c r="S824" i="119"/>
  <c r="W824" i="119"/>
  <c r="V824" i="119"/>
  <c r="U824" i="119"/>
  <c r="T824" i="119"/>
  <c r="Y824" i="119"/>
  <c r="R824" i="119"/>
  <c r="Q824" i="119"/>
  <c r="P824" i="119"/>
  <c r="Z824" i="119"/>
  <c r="X824" i="119"/>
  <c r="Z823" i="119"/>
  <c r="Y823" i="119"/>
  <c r="X823" i="119"/>
  <c r="W823" i="119"/>
  <c r="V823" i="119"/>
  <c r="U823" i="119"/>
  <c r="T823" i="119"/>
  <c r="S823" i="119"/>
  <c r="R823" i="119"/>
  <c r="Q823" i="119"/>
  <c r="P823" i="119"/>
  <c r="X822" i="119"/>
  <c r="P822" i="119"/>
  <c r="W822" i="119"/>
  <c r="V822" i="119"/>
  <c r="U822" i="119"/>
  <c r="T822" i="119"/>
  <c r="S822" i="119"/>
  <c r="R822" i="119"/>
  <c r="Q822" i="119"/>
  <c r="Z822" i="119"/>
  <c r="Y822" i="119"/>
  <c r="W821" i="119"/>
  <c r="V821" i="119"/>
  <c r="U821" i="119"/>
  <c r="T821" i="119"/>
  <c r="S821" i="119"/>
  <c r="R821" i="119"/>
  <c r="Q821" i="119"/>
  <c r="P821" i="119"/>
  <c r="X821" i="119"/>
  <c r="Y821" i="119"/>
  <c r="Z821" i="119"/>
  <c r="Z820" i="119"/>
  <c r="Y820" i="119"/>
  <c r="X820" i="119"/>
  <c r="W820" i="119"/>
  <c r="V820" i="119"/>
  <c r="U820" i="119"/>
  <c r="T820" i="119"/>
  <c r="S820" i="119"/>
  <c r="Q820" i="119"/>
  <c r="P820" i="119"/>
  <c r="R820" i="119"/>
  <c r="Z819" i="119"/>
  <c r="Y819" i="119"/>
  <c r="X819" i="119"/>
  <c r="W819" i="119"/>
  <c r="V819" i="119"/>
  <c r="U819" i="119"/>
  <c r="T819" i="119"/>
  <c r="S819" i="119"/>
  <c r="R819" i="119"/>
  <c r="Q819" i="119"/>
  <c r="P819" i="119"/>
  <c r="Q818" i="119"/>
  <c r="X818" i="119"/>
  <c r="U818" i="119"/>
  <c r="T818" i="119"/>
  <c r="S818" i="119"/>
  <c r="R818" i="119"/>
  <c r="W818" i="119"/>
  <c r="P818" i="119"/>
  <c r="Z818" i="119"/>
  <c r="Y818" i="119"/>
  <c r="V818" i="119"/>
  <c r="W817" i="119"/>
  <c r="X817" i="119"/>
  <c r="U817" i="119"/>
  <c r="T817" i="119"/>
  <c r="S817" i="119"/>
  <c r="R817" i="119"/>
  <c r="Q817" i="119"/>
  <c r="P817" i="119"/>
  <c r="Z817" i="119"/>
  <c r="Y817" i="119"/>
  <c r="V817" i="119"/>
  <c r="Q816" i="119"/>
  <c r="X816" i="119"/>
  <c r="U816" i="119"/>
  <c r="T816" i="119"/>
  <c r="S816" i="119"/>
  <c r="R816" i="119"/>
  <c r="W816" i="119"/>
  <c r="P816" i="119"/>
  <c r="Z816" i="119"/>
  <c r="Y816" i="119"/>
  <c r="V816" i="119"/>
  <c r="Q815" i="119"/>
  <c r="V815" i="119"/>
  <c r="U815" i="119"/>
  <c r="T815" i="119"/>
  <c r="S815" i="119"/>
  <c r="R815" i="119"/>
  <c r="X815" i="119"/>
  <c r="P815" i="119"/>
  <c r="Y815" i="119"/>
  <c r="Z815" i="119"/>
  <c r="W815" i="119"/>
  <c r="Z814" i="119"/>
  <c r="Y814" i="119"/>
  <c r="X814" i="119"/>
  <c r="W814" i="119"/>
  <c r="V814" i="119"/>
  <c r="U814" i="119"/>
  <c r="T814" i="119"/>
  <c r="S814" i="119"/>
  <c r="R814" i="119"/>
  <c r="Q814" i="119"/>
  <c r="P814" i="119"/>
  <c r="R813" i="119"/>
  <c r="T813" i="119"/>
  <c r="Z813" i="119"/>
  <c r="Y813" i="119"/>
  <c r="X813" i="119"/>
  <c r="W813" i="119"/>
  <c r="V813" i="119"/>
  <c r="U813" i="119"/>
  <c r="P813" i="119"/>
  <c r="Q813" i="119"/>
  <c r="S813" i="119"/>
  <c r="P812" i="119"/>
  <c r="Q812" i="119"/>
  <c r="R812" i="119"/>
  <c r="S812" i="119"/>
  <c r="T812" i="119"/>
  <c r="U812" i="119"/>
  <c r="V812" i="119"/>
  <c r="W812" i="119"/>
  <c r="X812" i="119"/>
  <c r="Y812" i="119"/>
  <c r="Z812" i="119"/>
  <c r="T811" i="119"/>
  <c r="Z811" i="119"/>
  <c r="Y811" i="119"/>
  <c r="X811" i="119"/>
  <c r="W811" i="119"/>
  <c r="V811" i="119"/>
  <c r="U811" i="119"/>
  <c r="R811" i="119"/>
  <c r="Q811" i="119"/>
  <c r="P811" i="119"/>
  <c r="S811" i="119"/>
  <c r="S810" i="119"/>
  <c r="T810" i="119"/>
  <c r="W810" i="119"/>
  <c r="X810" i="119"/>
  <c r="Y810" i="119"/>
  <c r="Z810" i="119"/>
  <c r="U810" i="119"/>
  <c r="P810" i="119"/>
  <c r="Q810" i="119"/>
  <c r="R810" i="119"/>
  <c r="V810" i="119"/>
  <c r="Q809" i="119"/>
  <c r="Z809" i="119"/>
  <c r="Y809" i="119"/>
  <c r="X809" i="119"/>
  <c r="W809" i="119"/>
  <c r="V809" i="119"/>
  <c r="U809" i="119"/>
  <c r="T809" i="119"/>
  <c r="S809" i="119"/>
  <c r="R809" i="119"/>
  <c r="P809" i="119"/>
  <c r="P808" i="119"/>
  <c r="Q808" i="119"/>
  <c r="R808" i="119"/>
  <c r="S808" i="119"/>
  <c r="T808" i="119"/>
  <c r="U808" i="119"/>
  <c r="V808" i="119"/>
  <c r="W808" i="119"/>
  <c r="X808" i="119"/>
  <c r="Y808" i="119"/>
  <c r="Z808" i="119"/>
  <c r="U807" i="119"/>
  <c r="T807" i="119"/>
  <c r="Z807" i="119"/>
  <c r="Y807" i="119"/>
  <c r="X807" i="119"/>
  <c r="W807" i="119"/>
  <c r="P807" i="119"/>
  <c r="Q807" i="119"/>
  <c r="R807" i="119"/>
  <c r="S807" i="119"/>
  <c r="V807" i="119"/>
  <c r="U806" i="119"/>
  <c r="Z806" i="119"/>
  <c r="T806" i="119"/>
  <c r="S806" i="119"/>
  <c r="R806" i="119"/>
  <c r="V806" i="119"/>
  <c r="Q806" i="119"/>
  <c r="W806" i="119"/>
  <c r="X806" i="119"/>
  <c r="Y806" i="119"/>
  <c r="P806" i="119"/>
  <c r="U805" i="119"/>
  <c r="Y805" i="119"/>
  <c r="X805" i="119"/>
  <c r="V805" i="119"/>
  <c r="W805" i="119"/>
  <c r="P805" i="119"/>
  <c r="Z805" i="119"/>
  <c r="Q805" i="119"/>
  <c r="R805" i="119"/>
  <c r="S805" i="119"/>
  <c r="T805" i="119"/>
  <c r="P804" i="119"/>
  <c r="Q804" i="119"/>
  <c r="R804" i="119"/>
  <c r="T804" i="119"/>
  <c r="U804" i="119"/>
  <c r="V804" i="119"/>
  <c r="W804" i="119"/>
  <c r="X804" i="119"/>
  <c r="Y804" i="119"/>
  <c r="Z804" i="119"/>
  <c r="S804" i="119"/>
  <c r="T803" i="119"/>
  <c r="P803" i="119"/>
  <c r="Z803" i="119"/>
  <c r="Y803" i="119"/>
  <c r="X803" i="119"/>
  <c r="W803" i="119"/>
  <c r="V803" i="119"/>
  <c r="Q803" i="119"/>
  <c r="R803" i="119"/>
  <c r="S803" i="119"/>
  <c r="U803" i="119"/>
  <c r="Z802" i="119"/>
  <c r="X802" i="119"/>
  <c r="W802" i="119"/>
  <c r="V802" i="119"/>
  <c r="U802" i="119"/>
  <c r="T802" i="119"/>
  <c r="S802" i="119"/>
  <c r="R802" i="119"/>
  <c r="Q802" i="119"/>
  <c r="P802" i="119"/>
  <c r="Y802" i="119"/>
  <c r="U801" i="119"/>
  <c r="V801" i="119"/>
  <c r="T801" i="119"/>
  <c r="Z801" i="119"/>
  <c r="Y801" i="119"/>
  <c r="X801" i="119"/>
  <c r="W801" i="119"/>
  <c r="S801" i="119"/>
  <c r="R801" i="119"/>
  <c r="Q801" i="119"/>
  <c r="P801" i="119"/>
  <c r="Z800" i="119"/>
  <c r="Y800" i="119"/>
  <c r="X800" i="119"/>
  <c r="W800" i="119"/>
  <c r="V800" i="119"/>
  <c r="U800" i="119"/>
  <c r="T800" i="119"/>
  <c r="S800" i="119"/>
  <c r="R800" i="119"/>
  <c r="Q800" i="119"/>
  <c r="P800" i="119"/>
  <c r="Z799" i="119"/>
  <c r="Y799" i="119"/>
  <c r="X799" i="119"/>
  <c r="W799" i="119"/>
  <c r="V799" i="119"/>
  <c r="U799" i="119"/>
  <c r="P799" i="119"/>
  <c r="Q799" i="119"/>
  <c r="R799" i="119"/>
  <c r="S799" i="119"/>
  <c r="T799" i="119"/>
  <c r="T798" i="119"/>
  <c r="R798" i="119"/>
  <c r="S798" i="119"/>
  <c r="Z798" i="119"/>
  <c r="U798" i="119"/>
  <c r="V798" i="119"/>
  <c r="W798" i="119"/>
  <c r="X798" i="119"/>
  <c r="Y798" i="119"/>
  <c r="Q798" i="119"/>
  <c r="P798" i="119"/>
  <c r="Z797" i="119"/>
  <c r="Y797" i="119"/>
  <c r="X797" i="119"/>
  <c r="W797" i="119"/>
  <c r="V797" i="119"/>
  <c r="U797" i="119"/>
  <c r="T797" i="119"/>
  <c r="S797" i="119"/>
  <c r="R797" i="119"/>
  <c r="Q797" i="119"/>
  <c r="P797" i="119"/>
  <c r="Z796" i="119"/>
  <c r="Y796" i="119"/>
  <c r="X796" i="119"/>
  <c r="W796" i="119"/>
  <c r="V796" i="119"/>
  <c r="U796" i="119"/>
  <c r="T796" i="119"/>
  <c r="S796" i="119"/>
  <c r="R796" i="119"/>
  <c r="Q796" i="119"/>
  <c r="P796" i="119"/>
  <c r="Z795" i="119"/>
  <c r="Y795" i="119"/>
  <c r="X795" i="119"/>
  <c r="W795" i="119"/>
  <c r="V795" i="119"/>
  <c r="U795" i="119"/>
  <c r="T795" i="119"/>
  <c r="S795" i="119"/>
  <c r="R795" i="119"/>
  <c r="Q795" i="119"/>
  <c r="P795" i="119"/>
  <c r="T794" i="119"/>
  <c r="Y794" i="119"/>
  <c r="X794" i="119"/>
  <c r="W794" i="119"/>
  <c r="V794" i="119"/>
  <c r="U794" i="119"/>
  <c r="Z794" i="119"/>
  <c r="S794" i="119"/>
  <c r="R794" i="119"/>
  <c r="Q794" i="119"/>
  <c r="P794" i="119"/>
  <c r="Z793" i="119"/>
  <c r="Y793" i="119"/>
  <c r="X793" i="119"/>
  <c r="W793" i="119"/>
  <c r="V793" i="119"/>
  <c r="U793" i="119"/>
  <c r="T793" i="119"/>
  <c r="S793" i="119"/>
  <c r="R793" i="119"/>
  <c r="Q793" i="119"/>
  <c r="P793" i="119"/>
  <c r="T792" i="119"/>
  <c r="Y792" i="119"/>
  <c r="X792" i="119"/>
  <c r="W792" i="119"/>
  <c r="V792" i="119"/>
  <c r="U792" i="119"/>
  <c r="Z792" i="119"/>
  <c r="S792" i="119"/>
  <c r="R792" i="119"/>
  <c r="Q792" i="119"/>
  <c r="P792" i="119"/>
  <c r="U791" i="119"/>
  <c r="Z791" i="119"/>
  <c r="Y791" i="119"/>
  <c r="X791" i="119"/>
  <c r="W791" i="119"/>
  <c r="V791" i="119"/>
  <c r="T791" i="119"/>
  <c r="S791" i="119"/>
  <c r="R791" i="119"/>
  <c r="Q791" i="119"/>
  <c r="P791" i="119"/>
  <c r="U790" i="119"/>
  <c r="Z790" i="119"/>
  <c r="Y790" i="119"/>
  <c r="X790" i="119"/>
  <c r="W790" i="119"/>
  <c r="V790" i="119"/>
  <c r="P790" i="119"/>
  <c r="Q790" i="119"/>
  <c r="R790" i="119"/>
  <c r="S790" i="119"/>
  <c r="T790" i="119"/>
  <c r="Z789" i="119"/>
  <c r="W789" i="119"/>
  <c r="V789" i="119"/>
  <c r="U789" i="119"/>
  <c r="T789" i="119"/>
  <c r="X789" i="119"/>
  <c r="Y789" i="119"/>
  <c r="S789" i="119"/>
  <c r="R789" i="119"/>
  <c r="Q789" i="119"/>
  <c r="P789" i="119"/>
  <c r="Z788" i="119"/>
  <c r="P788" i="119"/>
  <c r="Q788" i="119"/>
  <c r="R788" i="119"/>
  <c r="S788" i="119"/>
  <c r="T788" i="119"/>
  <c r="U788" i="119"/>
  <c r="V788" i="119"/>
  <c r="W788" i="119"/>
  <c r="X788" i="119"/>
  <c r="Y788" i="119"/>
  <c r="Z787" i="119"/>
  <c r="P787" i="119"/>
  <c r="Q787" i="119"/>
  <c r="R787" i="119"/>
  <c r="S787" i="119"/>
  <c r="T787" i="119"/>
  <c r="U787" i="119"/>
  <c r="V787" i="119"/>
  <c r="W787" i="119"/>
  <c r="X787" i="119"/>
  <c r="Y787" i="119"/>
  <c r="T786" i="119"/>
  <c r="Y786" i="119"/>
  <c r="X786" i="119"/>
  <c r="W786" i="119"/>
  <c r="V786" i="119"/>
  <c r="U786" i="119"/>
  <c r="Z786" i="119"/>
  <c r="S786" i="119"/>
  <c r="R786" i="119"/>
  <c r="Q786" i="119"/>
  <c r="P786" i="119"/>
  <c r="Z785" i="119"/>
  <c r="Y785" i="119"/>
  <c r="X785" i="119"/>
  <c r="W785" i="119"/>
  <c r="V785" i="119"/>
  <c r="U785" i="119"/>
  <c r="T785" i="119"/>
  <c r="S785" i="119"/>
  <c r="R785" i="119"/>
  <c r="Q785" i="119"/>
  <c r="P785" i="119"/>
  <c r="U784" i="119"/>
  <c r="T784" i="119"/>
  <c r="V784" i="119"/>
  <c r="Z784" i="119"/>
  <c r="Y784" i="119"/>
  <c r="X784" i="119"/>
  <c r="W784" i="119"/>
  <c r="S784" i="119"/>
  <c r="R784" i="119"/>
  <c r="Q784" i="119"/>
  <c r="P784" i="119"/>
  <c r="P783" i="119"/>
  <c r="Z783" i="119"/>
  <c r="Y783" i="119"/>
  <c r="X783" i="119"/>
  <c r="W783" i="119"/>
  <c r="V783" i="119"/>
  <c r="U783" i="119"/>
  <c r="T783" i="119"/>
  <c r="S783" i="119"/>
  <c r="R783" i="119"/>
  <c r="Q783" i="119"/>
  <c r="Z782" i="119"/>
  <c r="P782" i="119"/>
  <c r="Q782" i="119"/>
  <c r="R782" i="119"/>
  <c r="S782" i="119"/>
  <c r="T782" i="119"/>
  <c r="U782" i="119"/>
  <c r="V782" i="119"/>
  <c r="W782" i="119"/>
  <c r="X782" i="119"/>
  <c r="Y782" i="119"/>
  <c r="Z781" i="119"/>
  <c r="Q781" i="119"/>
  <c r="Y781" i="119"/>
  <c r="X781" i="119"/>
  <c r="W781" i="119"/>
  <c r="V781" i="119"/>
  <c r="U781" i="119"/>
  <c r="T781" i="119"/>
  <c r="S781" i="119"/>
  <c r="R781" i="119"/>
  <c r="P781" i="119"/>
  <c r="P780" i="119"/>
  <c r="Q780" i="119"/>
  <c r="R780" i="119"/>
  <c r="S780" i="119"/>
  <c r="T780" i="119"/>
  <c r="U780" i="119"/>
  <c r="V780" i="119"/>
  <c r="W780" i="119"/>
  <c r="X780" i="119"/>
  <c r="Y780" i="119"/>
  <c r="Z780" i="119"/>
  <c r="P779" i="119"/>
  <c r="Z779" i="119"/>
  <c r="Y779" i="119"/>
  <c r="X779" i="119"/>
  <c r="W779" i="119"/>
  <c r="V779" i="119"/>
  <c r="U779" i="119"/>
  <c r="T779" i="119"/>
  <c r="S779" i="119"/>
  <c r="R779" i="119"/>
  <c r="Q779" i="119"/>
  <c r="P778" i="119"/>
  <c r="Z778" i="119"/>
  <c r="Y778" i="119"/>
  <c r="X778" i="119"/>
  <c r="W778" i="119"/>
  <c r="T778" i="119"/>
  <c r="V778" i="119"/>
  <c r="U778" i="119"/>
  <c r="S778" i="119"/>
  <c r="R778" i="119"/>
  <c r="Q778" i="119"/>
  <c r="P777" i="119"/>
  <c r="Q777" i="119"/>
  <c r="Z777" i="119"/>
  <c r="Y777" i="119"/>
  <c r="X777" i="119"/>
  <c r="W777" i="119"/>
  <c r="V777" i="119"/>
  <c r="U777" i="119"/>
  <c r="T777" i="119"/>
  <c r="S777" i="119"/>
  <c r="R777" i="119"/>
  <c r="U776" i="119"/>
  <c r="Z776" i="119"/>
  <c r="P776" i="119"/>
  <c r="Q776" i="119"/>
  <c r="R776" i="119"/>
  <c r="S776" i="119"/>
  <c r="T776" i="119"/>
  <c r="V776" i="119"/>
  <c r="W776" i="119"/>
  <c r="X776" i="119"/>
  <c r="Y776" i="119"/>
  <c r="Z775" i="119"/>
  <c r="Y775" i="119"/>
  <c r="X775" i="119"/>
  <c r="W775" i="119"/>
  <c r="V775" i="119"/>
  <c r="T775" i="119"/>
  <c r="S775" i="119"/>
  <c r="R775" i="119"/>
  <c r="Q775" i="119"/>
  <c r="P775" i="119"/>
  <c r="U775" i="119"/>
  <c r="Y774" i="119"/>
  <c r="Z774" i="119"/>
  <c r="P774" i="119"/>
  <c r="X774" i="119"/>
  <c r="W774" i="119"/>
  <c r="V774" i="119"/>
  <c r="U774" i="119"/>
  <c r="T774" i="119"/>
  <c r="S774" i="119"/>
  <c r="R774" i="119"/>
  <c r="Q774" i="119"/>
  <c r="X773" i="119"/>
  <c r="Y773" i="119"/>
  <c r="W773" i="119"/>
  <c r="V773" i="119"/>
  <c r="U773" i="119"/>
  <c r="T773" i="119"/>
  <c r="S773" i="119"/>
  <c r="R773" i="119"/>
  <c r="Q773" i="119"/>
  <c r="P773" i="119"/>
  <c r="Z773" i="119"/>
  <c r="W772" i="119"/>
  <c r="S772" i="119"/>
  <c r="Q772" i="119"/>
  <c r="T772" i="119"/>
  <c r="U772" i="119"/>
  <c r="V772" i="119"/>
  <c r="R772" i="119"/>
  <c r="X772" i="119"/>
  <c r="Y772" i="119"/>
  <c r="Z772" i="119"/>
  <c r="P772" i="119"/>
  <c r="X771" i="119"/>
  <c r="W771" i="119"/>
  <c r="V771" i="119"/>
  <c r="U771" i="119"/>
  <c r="T771" i="119"/>
  <c r="Y771" i="119"/>
  <c r="R771" i="119"/>
  <c r="Q771" i="119"/>
  <c r="P771" i="119"/>
  <c r="Z771" i="119"/>
  <c r="S771" i="119"/>
  <c r="Y770" i="119"/>
  <c r="Z770" i="119"/>
  <c r="X770" i="119"/>
  <c r="W770" i="119"/>
  <c r="V770" i="119"/>
  <c r="U770" i="119"/>
  <c r="S770" i="119"/>
  <c r="R770" i="119"/>
  <c r="P770" i="119"/>
  <c r="Q770" i="119"/>
  <c r="T770" i="119"/>
  <c r="W769" i="119"/>
  <c r="Z769" i="119"/>
  <c r="X769" i="119"/>
  <c r="V769" i="119"/>
  <c r="U769" i="119"/>
  <c r="T769" i="119"/>
  <c r="S769" i="119"/>
  <c r="R769" i="119"/>
  <c r="Q769" i="119"/>
  <c r="P769" i="119"/>
  <c r="Y769" i="119"/>
  <c r="S768" i="119"/>
  <c r="Q768" i="119"/>
  <c r="P768" i="119"/>
  <c r="Z768" i="119"/>
  <c r="Y768" i="119"/>
  <c r="X768" i="119"/>
  <c r="W768" i="119"/>
  <c r="V768" i="119"/>
  <c r="U768" i="119"/>
  <c r="R768" i="119"/>
  <c r="T768" i="119"/>
  <c r="S767" i="119"/>
  <c r="Z767" i="119"/>
  <c r="Y767" i="119"/>
  <c r="X767" i="119"/>
  <c r="W767" i="119"/>
  <c r="V767" i="119"/>
  <c r="U767" i="119"/>
  <c r="T767" i="119"/>
  <c r="P767" i="119"/>
  <c r="Q767" i="119"/>
  <c r="R767" i="119"/>
  <c r="Z766" i="119"/>
  <c r="Y766" i="119"/>
  <c r="P766" i="119"/>
  <c r="Q766" i="119"/>
  <c r="R766" i="119"/>
  <c r="S766" i="119"/>
  <c r="T766" i="119"/>
  <c r="U766" i="119"/>
  <c r="V766" i="119"/>
  <c r="W766" i="119"/>
  <c r="X766" i="119"/>
  <c r="Y765" i="119"/>
  <c r="Z765" i="119"/>
  <c r="X765" i="119"/>
  <c r="W765" i="119"/>
  <c r="V765" i="119"/>
  <c r="U765" i="119"/>
  <c r="T765" i="119"/>
  <c r="S765" i="119"/>
  <c r="R765" i="119"/>
  <c r="P765" i="119"/>
  <c r="Q765" i="119"/>
  <c r="Z764" i="119"/>
  <c r="X764" i="119"/>
  <c r="Y764" i="119"/>
  <c r="V764" i="119"/>
  <c r="U764" i="119"/>
  <c r="T764" i="119"/>
  <c r="S764" i="119"/>
  <c r="R764" i="119"/>
  <c r="Q764" i="119"/>
  <c r="P764" i="119"/>
  <c r="W764" i="119"/>
  <c r="Z763" i="119"/>
  <c r="P763" i="119"/>
  <c r="Q763" i="119"/>
  <c r="R763" i="119"/>
  <c r="S763" i="119"/>
  <c r="T763" i="119"/>
  <c r="U763" i="119"/>
  <c r="V763" i="119"/>
  <c r="W763" i="119"/>
  <c r="X763" i="119"/>
  <c r="Y763" i="119"/>
  <c r="P762" i="119"/>
  <c r="Q762" i="119"/>
  <c r="R762" i="119"/>
  <c r="S762" i="119"/>
  <c r="T762" i="119"/>
  <c r="U762" i="119"/>
  <c r="V762" i="119"/>
  <c r="W762" i="119"/>
  <c r="X762" i="119"/>
  <c r="Y762" i="119"/>
  <c r="Z762" i="119"/>
  <c r="Y761" i="119"/>
  <c r="P761" i="119"/>
  <c r="Q761" i="119"/>
  <c r="R761" i="119"/>
  <c r="S761" i="119"/>
  <c r="T761" i="119"/>
  <c r="U761" i="119"/>
  <c r="V761" i="119"/>
  <c r="W761" i="119"/>
  <c r="X761" i="119"/>
  <c r="Z761" i="119"/>
  <c r="W760" i="119"/>
  <c r="X760" i="119"/>
  <c r="Z760" i="119"/>
  <c r="Y760" i="119"/>
  <c r="P760" i="119"/>
  <c r="Q760" i="119"/>
  <c r="R760" i="119"/>
  <c r="S760" i="119"/>
  <c r="T760" i="119"/>
  <c r="U760" i="119"/>
  <c r="V760" i="119"/>
  <c r="Y759" i="119"/>
  <c r="X759" i="119"/>
  <c r="W759" i="119"/>
  <c r="V759" i="119"/>
  <c r="Z759" i="119"/>
  <c r="U759" i="119"/>
  <c r="S759" i="119"/>
  <c r="R759" i="119"/>
  <c r="Q759" i="119"/>
  <c r="P759" i="119"/>
  <c r="T759" i="119"/>
  <c r="R758" i="119"/>
  <c r="Z758" i="119"/>
  <c r="Y758" i="119"/>
  <c r="X758" i="119"/>
  <c r="W758" i="119"/>
  <c r="V758" i="119"/>
  <c r="U758" i="119"/>
  <c r="T758" i="119"/>
  <c r="S758" i="119"/>
  <c r="Q758" i="119"/>
  <c r="P758" i="119"/>
  <c r="Z757" i="119"/>
  <c r="Y757" i="119"/>
  <c r="W757" i="119"/>
  <c r="V757" i="119"/>
  <c r="U757" i="119"/>
  <c r="T757" i="119"/>
  <c r="S757" i="119"/>
  <c r="R757" i="119"/>
  <c r="Q757" i="119"/>
  <c r="P757" i="119"/>
  <c r="X757" i="119"/>
  <c r="W756" i="119"/>
  <c r="Y756" i="119"/>
  <c r="V756" i="119"/>
  <c r="U756" i="119"/>
  <c r="T756" i="119"/>
  <c r="S756" i="119"/>
  <c r="R756" i="119"/>
  <c r="X756" i="119"/>
  <c r="Q756" i="119"/>
  <c r="Z756" i="119"/>
  <c r="P756" i="119"/>
  <c r="P755" i="119"/>
  <c r="Q755" i="119"/>
  <c r="R755" i="119"/>
  <c r="S755" i="119"/>
  <c r="T755" i="119"/>
  <c r="U755" i="119"/>
  <c r="V755" i="119"/>
  <c r="W755" i="119"/>
  <c r="X755" i="119"/>
  <c r="Y755" i="119"/>
  <c r="Z755" i="119"/>
  <c r="R754" i="119"/>
  <c r="U754" i="119"/>
  <c r="P754" i="119"/>
  <c r="Q754" i="119"/>
  <c r="Z754" i="119"/>
  <c r="Y754" i="119"/>
  <c r="X754" i="119"/>
  <c r="W754" i="119"/>
  <c r="V754" i="119"/>
  <c r="S754" i="119"/>
  <c r="T754" i="119"/>
  <c r="S753" i="119"/>
  <c r="P753" i="119"/>
  <c r="T753" i="119"/>
  <c r="U753" i="119"/>
  <c r="Z753" i="119"/>
  <c r="Y753" i="119"/>
  <c r="X753" i="119"/>
  <c r="W753" i="119"/>
  <c r="V753" i="119"/>
  <c r="Q753" i="119"/>
  <c r="R753" i="119"/>
  <c r="P752" i="119"/>
  <c r="Q752" i="119"/>
  <c r="R752" i="119"/>
  <c r="S752" i="119"/>
  <c r="T752" i="119"/>
  <c r="U752" i="119"/>
  <c r="V752" i="119"/>
  <c r="W752" i="119"/>
  <c r="X752" i="119"/>
  <c r="Z752" i="119"/>
  <c r="Y752" i="119"/>
  <c r="Z751" i="119"/>
  <c r="Y751" i="119"/>
  <c r="X751" i="119"/>
  <c r="V751" i="119"/>
  <c r="T751" i="119"/>
  <c r="S751" i="119"/>
  <c r="R751" i="119"/>
  <c r="Q751" i="119"/>
  <c r="P751" i="119"/>
  <c r="U751" i="119"/>
  <c r="W751" i="119"/>
  <c r="Z750" i="119"/>
  <c r="Y750" i="119"/>
  <c r="W750" i="119"/>
  <c r="V750" i="119"/>
  <c r="U750" i="119"/>
  <c r="T750" i="119"/>
  <c r="S750" i="119"/>
  <c r="R750" i="119"/>
  <c r="Q750" i="119"/>
  <c r="P750" i="119"/>
  <c r="X750" i="119"/>
  <c r="V749" i="119"/>
  <c r="X749" i="119"/>
  <c r="R749" i="119"/>
  <c r="Q749" i="119"/>
  <c r="P749" i="119"/>
  <c r="Z749" i="119"/>
  <c r="S749" i="119"/>
  <c r="U749" i="119"/>
  <c r="T749" i="119"/>
  <c r="Y749" i="119"/>
  <c r="W749" i="119"/>
  <c r="V748" i="119"/>
  <c r="R748" i="119"/>
  <c r="P748" i="119"/>
  <c r="Q748" i="119"/>
  <c r="S748" i="119"/>
  <c r="T748" i="119"/>
  <c r="U748" i="119"/>
  <c r="Z748" i="119"/>
  <c r="Y748" i="119"/>
  <c r="X748" i="119"/>
  <c r="W748" i="119"/>
  <c r="P747" i="119"/>
  <c r="Q747" i="119"/>
  <c r="R747" i="119"/>
  <c r="S747" i="119"/>
  <c r="T747" i="119"/>
  <c r="U747" i="119"/>
  <c r="V747" i="119"/>
  <c r="W747" i="119"/>
  <c r="X747" i="119"/>
  <c r="Y747" i="119"/>
  <c r="Z747" i="119"/>
  <c r="U746" i="119"/>
  <c r="P746" i="119"/>
  <c r="Q746" i="119"/>
  <c r="R746" i="119"/>
  <c r="W746" i="119"/>
  <c r="X746" i="119"/>
  <c r="S746" i="119"/>
  <c r="T746" i="119"/>
  <c r="V746" i="119"/>
  <c r="Y746" i="119"/>
  <c r="P745" i="119"/>
  <c r="W745" i="119"/>
  <c r="X745" i="119"/>
  <c r="Y745" i="119"/>
  <c r="Z745" i="119"/>
  <c r="V745" i="119"/>
  <c r="U745" i="119"/>
  <c r="T745" i="119"/>
  <c r="S745" i="119"/>
  <c r="R745" i="119"/>
  <c r="Q745" i="119"/>
  <c r="Z744" i="119"/>
  <c r="P744" i="119"/>
  <c r="Q744" i="119"/>
  <c r="R744" i="119"/>
  <c r="S744" i="119"/>
  <c r="T744" i="119"/>
  <c r="U744" i="119"/>
  <c r="V744" i="119"/>
  <c r="W744" i="119"/>
  <c r="X744" i="119"/>
  <c r="Y744" i="119"/>
  <c r="V743" i="119"/>
  <c r="Z743" i="119"/>
  <c r="Y743" i="119"/>
  <c r="X743" i="119"/>
  <c r="P743" i="119"/>
  <c r="Q743" i="119"/>
  <c r="R743" i="119"/>
  <c r="S743" i="119"/>
  <c r="T743" i="119"/>
  <c r="U743" i="119"/>
  <c r="W743" i="119"/>
  <c r="V742" i="119"/>
  <c r="P742" i="119"/>
  <c r="Q742" i="119"/>
  <c r="R742" i="119"/>
  <c r="S742" i="119"/>
  <c r="T742" i="119"/>
  <c r="U742" i="119"/>
  <c r="Z742" i="119"/>
  <c r="Y742" i="119"/>
  <c r="X742" i="119"/>
  <c r="W742" i="119"/>
  <c r="V741" i="119"/>
  <c r="Z741" i="119"/>
  <c r="Y741" i="119"/>
  <c r="X741" i="119"/>
  <c r="W741" i="119"/>
  <c r="P741" i="119"/>
  <c r="Q741" i="119"/>
  <c r="R741" i="119"/>
  <c r="S741" i="119"/>
  <c r="T741" i="119"/>
  <c r="U741" i="119"/>
  <c r="P740" i="119"/>
  <c r="Z740" i="119"/>
  <c r="Y740" i="119"/>
  <c r="X740" i="119"/>
  <c r="W740" i="119"/>
  <c r="V740" i="119"/>
  <c r="U740" i="119"/>
  <c r="T740" i="119"/>
  <c r="S740" i="119"/>
  <c r="R740" i="119"/>
  <c r="Q740" i="119"/>
  <c r="W739" i="119"/>
  <c r="V739" i="119"/>
  <c r="R739" i="119"/>
  <c r="X739" i="119"/>
  <c r="Y739" i="119"/>
  <c r="Z739" i="119"/>
  <c r="T739" i="119"/>
  <c r="S739" i="119"/>
  <c r="U739" i="119"/>
  <c r="Q739" i="119"/>
  <c r="P739" i="119"/>
  <c r="R738" i="119"/>
  <c r="Y738" i="119"/>
  <c r="X738" i="119"/>
  <c r="W738" i="119"/>
  <c r="V738" i="119"/>
  <c r="U738" i="119"/>
  <c r="T738" i="119"/>
  <c r="S738" i="119"/>
  <c r="Z738" i="119"/>
  <c r="P738" i="119"/>
  <c r="Q738" i="119"/>
  <c r="P737" i="119"/>
  <c r="Q737" i="119"/>
  <c r="R737" i="119"/>
  <c r="S737" i="119"/>
  <c r="T737" i="119"/>
  <c r="U737" i="119"/>
  <c r="V737" i="119"/>
  <c r="W737" i="119"/>
  <c r="X737" i="119"/>
  <c r="Y737" i="119"/>
  <c r="Z737" i="119"/>
  <c r="U736" i="119"/>
  <c r="T736" i="119"/>
  <c r="Z736" i="119"/>
  <c r="Y736" i="119"/>
  <c r="X736" i="119"/>
  <c r="W736" i="119"/>
  <c r="S736" i="119"/>
  <c r="R736" i="119"/>
  <c r="Q736" i="119"/>
  <c r="V736" i="119"/>
  <c r="P736" i="119"/>
  <c r="Z735" i="119"/>
  <c r="Y735" i="119"/>
  <c r="X735" i="119"/>
  <c r="W735" i="119"/>
  <c r="V735" i="119"/>
  <c r="U735" i="119"/>
  <c r="T735" i="119"/>
  <c r="S735" i="119"/>
  <c r="R735" i="119"/>
  <c r="Q735" i="119"/>
  <c r="P735" i="119"/>
  <c r="R734" i="119"/>
  <c r="Z734" i="119"/>
  <c r="V734" i="119"/>
  <c r="U734" i="119"/>
  <c r="T734" i="119"/>
  <c r="X734" i="119"/>
  <c r="S734" i="119"/>
  <c r="Y734" i="119"/>
  <c r="P734" i="119"/>
  <c r="Q734" i="119"/>
  <c r="W734" i="119"/>
  <c r="Z733" i="119"/>
  <c r="Y733" i="119"/>
  <c r="X733" i="119"/>
  <c r="W733" i="119"/>
  <c r="V733" i="119"/>
  <c r="U733" i="119"/>
  <c r="T733" i="119"/>
  <c r="S733" i="119"/>
  <c r="R733" i="119"/>
  <c r="Q733" i="119"/>
  <c r="P733" i="119"/>
  <c r="T732" i="119"/>
  <c r="Y732" i="119"/>
  <c r="P732" i="119"/>
  <c r="Q732" i="119"/>
  <c r="R732" i="119"/>
  <c r="S732" i="119"/>
  <c r="Z732" i="119"/>
  <c r="U732" i="119"/>
  <c r="V732" i="119"/>
  <c r="W732" i="119"/>
  <c r="X732" i="119"/>
  <c r="U731" i="119"/>
  <c r="P731" i="119"/>
  <c r="T731" i="119"/>
  <c r="S731" i="119"/>
  <c r="R731" i="119"/>
  <c r="Q731" i="119"/>
  <c r="V731" i="119"/>
  <c r="W731" i="119"/>
  <c r="X731" i="119"/>
  <c r="Y731" i="119"/>
  <c r="Z731" i="119"/>
  <c r="U730" i="119"/>
  <c r="Z730" i="119"/>
  <c r="Y730" i="119"/>
  <c r="V730" i="119"/>
  <c r="W730" i="119"/>
  <c r="P730" i="119"/>
  <c r="X730" i="119"/>
  <c r="Q730" i="119"/>
  <c r="R730" i="119"/>
  <c r="S730" i="119"/>
  <c r="T730" i="119"/>
  <c r="W729" i="119"/>
  <c r="V729" i="119"/>
  <c r="U729" i="119"/>
  <c r="T729" i="119"/>
  <c r="S729" i="119"/>
  <c r="R729" i="119"/>
  <c r="Q729" i="119"/>
  <c r="P729" i="119"/>
  <c r="Z729" i="119"/>
  <c r="Y729" i="119"/>
  <c r="X729" i="119"/>
  <c r="W728" i="119"/>
  <c r="P728" i="119"/>
  <c r="R728" i="119"/>
  <c r="S728" i="119"/>
  <c r="T728" i="119"/>
  <c r="U728" i="119"/>
  <c r="V728" i="119"/>
  <c r="X728" i="119"/>
  <c r="Y728" i="119"/>
  <c r="Z728" i="119"/>
  <c r="Q728" i="119"/>
  <c r="R727" i="119"/>
  <c r="Z727" i="119"/>
  <c r="Y727" i="119"/>
  <c r="X727" i="119"/>
  <c r="W727" i="119"/>
  <c r="V727" i="119"/>
  <c r="U727" i="119"/>
  <c r="T727" i="119"/>
  <c r="S727" i="119"/>
  <c r="Q727" i="119"/>
  <c r="P727" i="119"/>
  <c r="Q726" i="119"/>
  <c r="Z726" i="119"/>
  <c r="Y726" i="119"/>
  <c r="X726" i="119"/>
  <c r="W726" i="119"/>
  <c r="V726" i="119"/>
  <c r="U726" i="119"/>
  <c r="T726" i="119"/>
  <c r="S726" i="119"/>
  <c r="R726" i="119"/>
  <c r="P726" i="119"/>
  <c r="X725" i="119"/>
  <c r="V725" i="119"/>
  <c r="U725" i="119"/>
  <c r="T725" i="119"/>
  <c r="S725" i="119"/>
  <c r="R725" i="119"/>
  <c r="Q725" i="119"/>
  <c r="P725" i="119"/>
  <c r="Y725" i="119"/>
  <c r="Z725" i="119"/>
  <c r="W725" i="119"/>
  <c r="Z724" i="119"/>
  <c r="Y724" i="119"/>
  <c r="X724" i="119"/>
  <c r="W724" i="119"/>
  <c r="V724" i="119"/>
  <c r="U724" i="119"/>
  <c r="T724" i="119"/>
  <c r="S724" i="119"/>
  <c r="R724" i="119"/>
  <c r="Q724" i="119"/>
  <c r="P724" i="119"/>
  <c r="W723" i="119"/>
  <c r="V723" i="119"/>
  <c r="U723" i="119"/>
  <c r="Q723" i="119"/>
  <c r="P723" i="119"/>
  <c r="Y723" i="119"/>
  <c r="Z723" i="119"/>
  <c r="S723" i="119"/>
  <c r="T723" i="119"/>
  <c r="X723" i="119"/>
  <c r="R723" i="119"/>
  <c r="P722" i="119"/>
  <c r="Q722" i="119"/>
  <c r="R722" i="119"/>
  <c r="Z722" i="119"/>
  <c r="Y722" i="119"/>
  <c r="X722" i="119"/>
  <c r="W722" i="119"/>
  <c r="V722" i="119"/>
  <c r="U722" i="119"/>
  <c r="T722" i="119"/>
  <c r="S722" i="119"/>
  <c r="P721" i="119"/>
  <c r="Q721" i="119"/>
  <c r="Y721" i="119"/>
  <c r="R721" i="119"/>
  <c r="Z721" i="119"/>
  <c r="S721" i="119"/>
  <c r="T721" i="119"/>
  <c r="U721" i="119"/>
  <c r="V721" i="119"/>
  <c r="W721" i="119"/>
  <c r="X721" i="119"/>
  <c r="U720" i="119"/>
  <c r="V720" i="119"/>
  <c r="W720" i="119"/>
  <c r="X720" i="119"/>
  <c r="Y720" i="119"/>
  <c r="Z720" i="119"/>
  <c r="P720" i="119"/>
  <c r="Q720" i="119"/>
  <c r="R720" i="119"/>
  <c r="S720" i="119"/>
  <c r="T720" i="119"/>
  <c r="Y719" i="119"/>
  <c r="X719" i="119"/>
  <c r="W719" i="119"/>
  <c r="V719" i="119"/>
  <c r="U719" i="119"/>
  <c r="T719" i="119"/>
  <c r="S719" i="119"/>
  <c r="R719" i="119"/>
  <c r="Q719" i="119"/>
  <c r="P719" i="119"/>
  <c r="Z719" i="119"/>
  <c r="X718" i="119"/>
  <c r="V718" i="119"/>
  <c r="S718" i="119"/>
  <c r="R718" i="119"/>
  <c r="Q718" i="119"/>
  <c r="P718" i="119"/>
  <c r="Z718" i="119"/>
  <c r="U718" i="119"/>
  <c r="Y718" i="119"/>
  <c r="W718" i="119"/>
  <c r="T718" i="119"/>
  <c r="Q717" i="119"/>
  <c r="R717" i="119"/>
  <c r="S717" i="119"/>
  <c r="T717" i="119"/>
  <c r="U717" i="119"/>
  <c r="V717" i="119"/>
  <c r="W717" i="119"/>
  <c r="X717" i="119"/>
  <c r="Y717" i="119"/>
  <c r="Z717" i="119"/>
  <c r="P717" i="119"/>
  <c r="Y716" i="119"/>
  <c r="Z716" i="119"/>
  <c r="W716" i="119"/>
  <c r="X716" i="119"/>
  <c r="V716" i="119"/>
  <c r="P716" i="119"/>
  <c r="U716" i="119"/>
  <c r="T716" i="119"/>
  <c r="S716" i="119"/>
  <c r="R716" i="119"/>
  <c r="Q716" i="119"/>
  <c r="Y715" i="119"/>
  <c r="X715" i="119"/>
  <c r="P715" i="119"/>
  <c r="Q715" i="119"/>
  <c r="R715" i="119"/>
  <c r="S715" i="119"/>
  <c r="T715" i="119"/>
  <c r="U715" i="119"/>
  <c r="V715" i="119"/>
  <c r="W715" i="119"/>
  <c r="Z715" i="119"/>
  <c r="Y714" i="119"/>
  <c r="S714" i="119"/>
  <c r="Z714" i="119"/>
  <c r="X714" i="119"/>
  <c r="P714" i="119"/>
  <c r="Q714" i="119"/>
  <c r="R714" i="119"/>
  <c r="W714" i="119"/>
  <c r="V714" i="119"/>
  <c r="U714" i="119"/>
  <c r="T714" i="119"/>
  <c r="Z713" i="119"/>
  <c r="P713" i="119"/>
  <c r="Q713" i="119"/>
  <c r="R713" i="119"/>
  <c r="S713" i="119"/>
  <c r="T713" i="119"/>
  <c r="U713" i="119"/>
  <c r="V713" i="119"/>
  <c r="W713" i="119"/>
  <c r="X713" i="119"/>
  <c r="Y713" i="119"/>
  <c r="Y712" i="119"/>
  <c r="Z712" i="119"/>
  <c r="W712" i="119"/>
  <c r="V712" i="119"/>
  <c r="X712" i="119"/>
  <c r="U712" i="119"/>
  <c r="P712" i="119"/>
  <c r="Q712" i="119"/>
  <c r="R712" i="119"/>
  <c r="S712" i="119"/>
  <c r="T712" i="119"/>
  <c r="P711" i="119"/>
  <c r="Z711" i="119"/>
  <c r="Y711" i="119"/>
  <c r="X711" i="119"/>
  <c r="W711" i="119"/>
  <c r="V711" i="119"/>
  <c r="U711" i="119"/>
  <c r="T711" i="119"/>
  <c r="S711" i="119"/>
  <c r="R711" i="119"/>
  <c r="Q711" i="119"/>
  <c r="W710" i="119"/>
  <c r="V710" i="119"/>
  <c r="U710" i="119"/>
  <c r="T710" i="119"/>
  <c r="S710" i="119"/>
  <c r="R710" i="119"/>
  <c r="Q710" i="119"/>
  <c r="P710" i="119"/>
  <c r="Y710" i="119"/>
  <c r="X710" i="119"/>
  <c r="Z710" i="119"/>
  <c r="P709" i="119"/>
  <c r="Z709" i="119"/>
  <c r="Y709" i="119"/>
  <c r="X709" i="119"/>
  <c r="W709" i="119"/>
  <c r="V709" i="119"/>
  <c r="U709" i="119"/>
  <c r="T709" i="119"/>
  <c r="S709" i="119"/>
  <c r="R709" i="119"/>
  <c r="Q709" i="119"/>
  <c r="Q708" i="119"/>
  <c r="P708" i="119"/>
  <c r="Z708" i="119"/>
  <c r="Y708" i="119"/>
  <c r="X708" i="119"/>
  <c r="W708" i="119"/>
  <c r="V708" i="119"/>
  <c r="U708" i="119"/>
  <c r="T708" i="119"/>
  <c r="S708" i="119"/>
  <c r="R708" i="119"/>
  <c r="Q707" i="119"/>
  <c r="S707" i="119"/>
  <c r="T707" i="119"/>
  <c r="U707" i="119"/>
  <c r="V707" i="119"/>
  <c r="W707" i="119"/>
  <c r="X707" i="119"/>
  <c r="Y707" i="119"/>
  <c r="Z707" i="119"/>
  <c r="P707" i="119"/>
  <c r="R707" i="119"/>
  <c r="S706" i="119"/>
  <c r="T706" i="119"/>
  <c r="U706" i="119"/>
  <c r="V706" i="119"/>
  <c r="W706" i="119"/>
  <c r="X706" i="119"/>
  <c r="Y706" i="119"/>
  <c r="Z706" i="119"/>
  <c r="R706" i="119"/>
  <c r="Q706" i="119"/>
  <c r="P706" i="119"/>
  <c r="X705" i="119"/>
  <c r="W705" i="119"/>
  <c r="V705" i="119"/>
  <c r="U705" i="119"/>
  <c r="T705" i="119"/>
  <c r="S705" i="119"/>
  <c r="R705" i="119"/>
  <c r="Q705" i="119"/>
  <c r="P705" i="119"/>
  <c r="Y705" i="119"/>
  <c r="Z705" i="119"/>
  <c r="S704" i="119"/>
  <c r="R704" i="119"/>
  <c r="Q704" i="119"/>
  <c r="P704" i="119"/>
  <c r="Z704" i="119"/>
  <c r="T704" i="119"/>
  <c r="Y704" i="119"/>
  <c r="X704" i="119"/>
  <c r="W704" i="119"/>
  <c r="V704" i="119"/>
  <c r="U704" i="119"/>
  <c r="P703" i="119"/>
  <c r="Z703" i="119"/>
  <c r="Y703" i="119"/>
  <c r="X703" i="119"/>
  <c r="W703" i="119"/>
  <c r="V703" i="119"/>
  <c r="U703" i="119"/>
  <c r="T703" i="119"/>
  <c r="S703" i="119"/>
  <c r="R703" i="119"/>
  <c r="Q703" i="119"/>
  <c r="Z702" i="119"/>
  <c r="Y702" i="119"/>
  <c r="W702" i="119"/>
  <c r="V702" i="119"/>
  <c r="U702" i="119"/>
  <c r="T702" i="119"/>
  <c r="S702" i="119"/>
  <c r="R702" i="119"/>
  <c r="Q702" i="119"/>
  <c r="P702" i="119"/>
  <c r="X702" i="119"/>
  <c r="P701" i="119"/>
  <c r="Z701" i="119"/>
  <c r="Y701" i="119"/>
  <c r="X701" i="119"/>
  <c r="W701" i="119"/>
  <c r="V701" i="119"/>
  <c r="U701" i="119"/>
  <c r="T701" i="119"/>
  <c r="S701" i="119"/>
  <c r="R701" i="119"/>
  <c r="Q701" i="119"/>
  <c r="P700" i="119"/>
  <c r="Q700" i="119"/>
  <c r="V700" i="119"/>
  <c r="R700" i="119"/>
  <c r="S700" i="119"/>
  <c r="T700" i="119"/>
  <c r="U700" i="119"/>
  <c r="Z700" i="119"/>
  <c r="Y700" i="119"/>
  <c r="X700" i="119"/>
  <c r="W700" i="119"/>
  <c r="Z699" i="119"/>
  <c r="X699" i="119"/>
  <c r="W699" i="119"/>
  <c r="V699" i="119"/>
  <c r="U699" i="119"/>
  <c r="T699" i="119"/>
  <c r="S699" i="119"/>
  <c r="R699" i="119"/>
  <c r="Q699" i="119"/>
  <c r="P699" i="119"/>
  <c r="Y699" i="119"/>
  <c r="U698" i="119"/>
  <c r="P698" i="119"/>
  <c r="W698" i="119"/>
  <c r="X698" i="119"/>
  <c r="Y698" i="119"/>
  <c r="Z698" i="119"/>
  <c r="T698" i="119"/>
  <c r="S698" i="119"/>
  <c r="R698" i="119"/>
  <c r="Q698" i="119"/>
  <c r="V698" i="119"/>
  <c r="Z697" i="119"/>
  <c r="Y697" i="119"/>
  <c r="X697" i="119"/>
  <c r="W697" i="119"/>
  <c r="V697" i="119"/>
  <c r="U697" i="119"/>
  <c r="T697" i="119"/>
  <c r="S697" i="119"/>
  <c r="R697" i="119"/>
  <c r="Q697" i="119"/>
  <c r="P697" i="119"/>
  <c r="P696" i="119"/>
  <c r="Q696" i="119"/>
  <c r="R696" i="119"/>
  <c r="S696" i="119"/>
  <c r="T696" i="119"/>
  <c r="U696" i="119"/>
  <c r="V696" i="119"/>
  <c r="W696" i="119"/>
  <c r="X696" i="119"/>
  <c r="Y696" i="119"/>
  <c r="Z696" i="119"/>
  <c r="W695" i="119"/>
  <c r="P695" i="119"/>
  <c r="Q695" i="119"/>
  <c r="R695" i="119"/>
  <c r="S695" i="119"/>
  <c r="U695" i="119"/>
  <c r="Z695" i="119"/>
  <c r="Y695" i="119"/>
  <c r="X695" i="119"/>
  <c r="T695" i="119"/>
  <c r="V695" i="119"/>
  <c r="U694" i="119"/>
  <c r="V694" i="119"/>
  <c r="W694" i="119"/>
  <c r="X694" i="119"/>
  <c r="Y694" i="119"/>
  <c r="Z694" i="119"/>
  <c r="S694" i="119"/>
  <c r="P694" i="119"/>
  <c r="R694" i="119"/>
  <c r="Q694" i="119"/>
  <c r="T694" i="119"/>
  <c r="W693" i="119"/>
  <c r="U693" i="119"/>
  <c r="Y693" i="119"/>
  <c r="X693" i="119"/>
  <c r="Z693" i="119"/>
  <c r="T693" i="119"/>
  <c r="S693" i="119"/>
  <c r="R693" i="119"/>
  <c r="Q693" i="119"/>
  <c r="P693" i="119"/>
  <c r="V693" i="119"/>
  <c r="P692" i="119"/>
  <c r="Q692" i="119"/>
  <c r="R692" i="119"/>
  <c r="S692" i="119"/>
  <c r="T692" i="119"/>
  <c r="U692" i="119"/>
  <c r="V692" i="119"/>
  <c r="W692" i="119"/>
  <c r="X692" i="119"/>
  <c r="Y692" i="119"/>
  <c r="Z692" i="119"/>
  <c r="Q691" i="119"/>
  <c r="Z691" i="119"/>
  <c r="P691" i="119"/>
  <c r="R691" i="119"/>
  <c r="S691" i="119"/>
  <c r="T691" i="119"/>
  <c r="U691" i="119"/>
  <c r="V691" i="119"/>
  <c r="W691" i="119"/>
  <c r="X691" i="119"/>
  <c r="Y691" i="119"/>
  <c r="W690" i="119"/>
  <c r="P690" i="119"/>
  <c r="Q690" i="119"/>
  <c r="R690" i="119"/>
  <c r="S690" i="119"/>
  <c r="T690" i="119"/>
  <c r="U690" i="119"/>
  <c r="V690" i="119"/>
  <c r="Z690" i="119"/>
  <c r="Y690" i="119"/>
  <c r="X690" i="119"/>
  <c r="Z689" i="119"/>
  <c r="Y689" i="119"/>
  <c r="X689" i="119"/>
  <c r="W689" i="119"/>
  <c r="V689" i="119"/>
  <c r="U689" i="119"/>
  <c r="T689" i="119"/>
  <c r="S689" i="119"/>
  <c r="R689" i="119"/>
  <c r="Q689" i="119"/>
  <c r="P689" i="119"/>
  <c r="X688" i="119"/>
  <c r="P688" i="119"/>
  <c r="Q688" i="119"/>
  <c r="Z688" i="119"/>
  <c r="Y688" i="119"/>
  <c r="R688" i="119"/>
  <c r="S688" i="119"/>
  <c r="T688" i="119"/>
  <c r="U688" i="119"/>
  <c r="V688" i="119"/>
  <c r="W688" i="119"/>
  <c r="W687" i="119"/>
  <c r="P687" i="119"/>
  <c r="Q687" i="119"/>
  <c r="R687" i="119"/>
  <c r="S687" i="119"/>
  <c r="T687" i="119"/>
  <c r="U687" i="119"/>
  <c r="V687" i="119"/>
  <c r="Z687" i="119"/>
  <c r="Y687" i="119"/>
  <c r="X687" i="119"/>
  <c r="W686" i="119"/>
  <c r="V686" i="119"/>
  <c r="U686" i="119"/>
  <c r="T686" i="119"/>
  <c r="S686" i="119"/>
  <c r="R686" i="119"/>
  <c r="Q686" i="119"/>
  <c r="P686" i="119"/>
  <c r="Z686" i="119"/>
  <c r="Y686" i="119"/>
  <c r="X686" i="119"/>
  <c r="P685" i="119"/>
  <c r="Y685" i="119"/>
  <c r="X685" i="119"/>
  <c r="W685" i="119"/>
  <c r="V685" i="119"/>
  <c r="U685" i="119"/>
  <c r="T685" i="119"/>
  <c r="S685" i="119"/>
  <c r="R685" i="119"/>
  <c r="Q685" i="119"/>
  <c r="Z685" i="119"/>
  <c r="W684" i="119"/>
  <c r="T684" i="119"/>
  <c r="Z684" i="119"/>
  <c r="V684" i="119"/>
  <c r="U684" i="119"/>
  <c r="X684" i="119"/>
  <c r="P684" i="119"/>
  <c r="Q684" i="119"/>
  <c r="R684" i="119"/>
  <c r="S684" i="119"/>
  <c r="Y684" i="119"/>
  <c r="S683" i="119"/>
  <c r="T683" i="119"/>
  <c r="P683" i="119"/>
  <c r="Q683" i="119"/>
  <c r="R683" i="119"/>
  <c r="Z683" i="119"/>
  <c r="Y683" i="119"/>
  <c r="X683" i="119"/>
  <c r="W683" i="119"/>
  <c r="V683" i="119"/>
  <c r="U683" i="119"/>
  <c r="Z682" i="119"/>
  <c r="T682" i="119"/>
  <c r="S682" i="119"/>
  <c r="R682" i="119"/>
  <c r="Q682" i="119"/>
  <c r="P682" i="119"/>
  <c r="Y682" i="119"/>
  <c r="X682" i="119"/>
  <c r="U682" i="119"/>
  <c r="V682" i="119"/>
  <c r="W682" i="119"/>
  <c r="Y681" i="119"/>
  <c r="X681" i="119"/>
  <c r="W681" i="119"/>
  <c r="V681" i="119"/>
  <c r="U681" i="119"/>
  <c r="T681" i="119"/>
  <c r="S681" i="119"/>
  <c r="R681" i="119"/>
  <c r="Q681" i="119"/>
  <c r="P681" i="119"/>
  <c r="Z681" i="119"/>
  <c r="W680" i="119"/>
  <c r="X680" i="119"/>
  <c r="Z680" i="119"/>
  <c r="Y680" i="119"/>
  <c r="V680" i="119"/>
  <c r="U680" i="119"/>
  <c r="T680" i="119"/>
  <c r="S680" i="119"/>
  <c r="R680" i="119"/>
  <c r="Q680" i="119"/>
  <c r="P680" i="119"/>
  <c r="P679" i="119"/>
  <c r="Q679" i="119"/>
  <c r="Z679" i="119"/>
  <c r="Y679" i="119"/>
  <c r="X679" i="119"/>
  <c r="W679" i="119"/>
  <c r="V679" i="119"/>
  <c r="U679" i="119"/>
  <c r="T679" i="119"/>
  <c r="R679" i="119"/>
  <c r="S679" i="119"/>
  <c r="R678" i="119"/>
  <c r="P678" i="119"/>
  <c r="Q678" i="119"/>
  <c r="S678" i="119"/>
  <c r="T678" i="119"/>
  <c r="U678" i="119"/>
  <c r="V678" i="119"/>
  <c r="W678" i="119"/>
  <c r="X678" i="119"/>
  <c r="Y678" i="119"/>
  <c r="Z678" i="119"/>
  <c r="S677" i="119"/>
  <c r="T677" i="119"/>
  <c r="U677" i="119"/>
  <c r="V677" i="119"/>
  <c r="W677" i="119"/>
  <c r="X677" i="119"/>
  <c r="Y677" i="119"/>
  <c r="Z677" i="119"/>
  <c r="R677" i="119"/>
  <c r="Q677" i="119"/>
  <c r="P677" i="119"/>
  <c r="P676" i="119"/>
  <c r="Z676" i="119"/>
  <c r="Y676" i="119"/>
  <c r="X676" i="119"/>
  <c r="W676" i="119"/>
  <c r="V676" i="119"/>
  <c r="U676" i="119"/>
  <c r="T676" i="119"/>
  <c r="S676" i="119"/>
  <c r="R676" i="119"/>
  <c r="Q676" i="119"/>
  <c r="Y675" i="119"/>
  <c r="X675" i="119"/>
  <c r="W675" i="119"/>
  <c r="V675" i="119"/>
  <c r="U675" i="119"/>
  <c r="T675" i="119"/>
  <c r="S675" i="119"/>
  <c r="R675" i="119"/>
  <c r="P675" i="119"/>
  <c r="Q675" i="119"/>
  <c r="Z675" i="119"/>
  <c r="U674" i="119"/>
  <c r="P674" i="119"/>
  <c r="W674" i="119"/>
  <c r="X674" i="119"/>
  <c r="T674" i="119"/>
  <c r="V674" i="119"/>
  <c r="S674" i="119"/>
  <c r="Z674" i="119"/>
  <c r="R674" i="119"/>
  <c r="Y674" i="119"/>
  <c r="Q674" i="119"/>
  <c r="X673" i="119"/>
  <c r="P673" i="119"/>
  <c r="Y673" i="119"/>
  <c r="Z673" i="119"/>
  <c r="W673" i="119"/>
  <c r="V673" i="119"/>
  <c r="U673" i="119"/>
  <c r="T673" i="119"/>
  <c r="S673" i="119"/>
  <c r="R673" i="119"/>
  <c r="Q673" i="119"/>
  <c r="W672" i="119"/>
  <c r="P672" i="119"/>
  <c r="Q672" i="119"/>
  <c r="R672" i="119"/>
  <c r="S672" i="119"/>
  <c r="T672" i="119"/>
  <c r="U672" i="119"/>
  <c r="Z672" i="119"/>
  <c r="Y672" i="119"/>
  <c r="X672" i="119"/>
  <c r="V672" i="119"/>
  <c r="T671" i="119"/>
  <c r="P671" i="119"/>
  <c r="Q671" i="119"/>
  <c r="S671" i="119"/>
  <c r="U671" i="119"/>
  <c r="V671" i="119"/>
  <c r="W671" i="119"/>
  <c r="X671" i="119"/>
  <c r="Y671" i="119"/>
  <c r="Z671" i="119"/>
  <c r="R671" i="119"/>
  <c r="W670" i="119"/>
  <c r="R670" i="119"/>
  <c r="Y670" i="119"/>
  <c r="Z670" i="119"/>
  <c r="S670" i="119"/>
  <c r="Q670" i="119"/>
  <c r="V670" i="119"/>
  <c r="U670" i="119"/>
  <c r="T670" i="119"/>
  <c r="X670" i="119"/>
  <c r="P670" i="119"/>
  <c r="Z669" i="119"/>
  <c r="Q669" i="119"/>
  <c r="P669" i="119"/>
  <c r="R669" i="119"/>
  <c r="S669" i="119"/>
  <c r="T669" i="119"/>
  <c r="U669" i="119"/>
  <c r="V669" i="119"/>
  <c r="W669" i="119"/>
  <c r="X669" i="119"/>
  <c r="Y669" i="119"/>
  <c r="U668" i="119"/>
  <c r="V668" i="119"/>
  <c r="W668" i="119"/>
  <c r="Y668" i="119"/>
  <c r="Z668" i="119"/>
  <c r="T668" i="119"/>
  <c r="S668" i="119"/>
  <c r="R668" i="119"/>
  <c r="Q668" i="119"/>
  <c r="P668" i="119"/>
  <c r="X668" i="119"/>
  <c r="P667" i="119"/>
  <c r="T667" i="119"/>
  <c r="Y667" i="119"/>
  <c r="X667" i="119"/>
  <c r="W667" i="119"/>
  <c r="V667" i="119"/>
  <c r="U667" i="119"/>
  <c r="S667" i="119"/>
  <c r="Q667" i="119"/>
  <c r="R667" i="119"/>
  <c r="Z667" i="119"/>
  <c r="P666" i="119"/>
  <c r="Z666" i="119"/>
  <c r="Y666" i="119"/>
  <c r="X666" i="119"/>
  <c r="W666" i="119"/>
  <c r="V666" i="119"/>
  <c r="U666" i="119"/>
  <c r="T666" i="119"/>
  <c r="S666" i="119"/>
  <c r="R666" i="119"/>
  <c r="Q666" i="119"/>
  <c r="S665" i="119"/>
  <c r="P665" i="119"/>
  <c r="Q665" i="119"/>
  <c r="R665" i="119"/>
  <c r="T665" i="119"/>
  <c r="U665" i="119"/>
  <c r="V665" i="119"/>
  <c r="W665" i="119"/>
  <c r="X665" i="119"/>
  <c r="Y665" i="119"/>
  <c r="Z665" i="119"/>
  <c r="R664" i="119"/>
  <c r="Z664" i="119"/>
  <c r="S664" i="119"/>
  <c r="Y664" i="119"/>
  <c r="X664" i="119"/>
  <c r="W664" i="119"/>
  <c r="Q664" i="119"/>
  <c r="V664" i="119"/>
  <c r="U664" i="119"/>
  <c r="T664" i="119"/>
  <c r="P664" i="119"/>
  <c r="U663" i="119"/>
  <c r="P663" i="119"/>
  <c r="Q663" i="119"/>
  <c r="R663" i="119"/>
  <c r="S663" i="119"/>
  <c r="T663" i="119"/>
  <c r="V663" i="119"/>
  <c r="W663" i="119"/>
  <c r="X663" i="119"/>
  <c r="Z663" i="119"/>
  <c r="Y663" i="119"/>
  <c r="X662" i="119"/>
  <c r="P662" i="119"/>
  <c r="Q662" i="119"/>
  <c r="R662" i="119"/>
  <c r="S662" i="119"/>
  <c r="T662" i="119"/>
  <c r="U662" i="119"/>
  <c r="V662" i="119"/>
  <c r="W662" i="119"/>
  <c r="Y662" i="119"/>
  <c r="Z662" i="119"/>
  <c r="P661" i="119"/>
  <c r="Z661" i="119"/>
  <c r="Y661" i="119"/>
  <c r="X661" i="119"/>
  <c r="W661" i="119"/>
  <c r="V661" i="119"/>
  <c r="U661" i="119"/>
  <c r="T661" i="119"/>
  <c r="S661" i="119"/>
  <c r="R661" i="119"/>
  <c r="Q661" i="119"/>
  <c r="P660" i="119"/>
  <c r="Z660" i="119"/>
  <c r="Y660" i="119"/>
  <c r="X660" i="119"/>
  <c r="W660" i="119"/>
  <c r="V660" i="119"/>
  <c r="U660" i="119"/>
  <c r="T660" i="119"/>
  <c r="S660" i="119"/>
  <c r="R660" i="119"/>
  <c r="Q660" i="119"/>
  <c r="X659" i="119"/>
  <c r="Z659" i="119"/>
  <c r="Y659" i="119"/>
  <c r="W659" i="119"/>
  <c r="V659" i="119"/>
  <c r="U659" i="119"/>
  <c r="T659" i="119"/>
  <c r="S659" i="119"/>
  <c r="R659" i="119"/>
  <c r="Q659" i="119"/>
  <c r="P659" i="119"/>
  <c r="W658" i="119"/>
  <c r="S658" i="119"/>
  <c r="Q658" i="119"/>
  <c r="Z658" i="119"/>
  <c r="Y658" i="119"/>
  <c r="P658" i="119"/>
  <c r="R658" i="119"/>
  <c r="X658" i="119"/>
  <c r="T658" i="119"/>
  <c r="U658" i="119"/>
  <c r="V658" i="119"/>
  <c r="Q657" i="119"/>
  <c r="Z657" i="119"/>
  <c r="Y657" i="119"/>
  <c r="X657" i="119"/>
  <c r="W657" i="119"/>
  <c r="V657" i="119"/>
  <c r="U657" i="119"/>
  <c r="T657" i="119"/>
  <c r="S657" i="119"/>
  <c r="R657" i="119"/>
  <c r="P657" i="119"/>
  <c r="P656" i="119"/>
  <c r="Z656" i="119"/>
  <c r="Y656" i="119"/>
  <c r="X656" i="119"/>
  <c r="W656" i="119"/>
  <c r="V656" i="119"/>
  <c r="U656" i="119"/>
  <c r="T656" i="119"/>
  <c r="S656" i="119"/>
  <c r="R656" i="119"/>
  <c r="Q656" i="119"/>
  <c r="W655" i="119"/>
  <c r="U655" i="119"/>
  <c r="X655" i="119"/>
  <c r="Y655" i="119"/>
  <c r="Z655" i="119"/>
  <c r="P655" i="119"/>
  <c r="Q655" i="119"/>
  <c r="R655" i="119"/>
  <c r="S655" i="119"/>
  <c r="T655" i="119"/>
  <c r="V655" i="119"/>
  <c r="P654" i="119"/>
  <c r="Z654" i="119"/>
  <c r="S654" i="119"/>
  <c r="T654" i="119"/>
  <c r="U654" i="119"/>
  <c r="V654" i="119"/>
  <c r="Y654" i="119"/>
  <c r="X654" i="119"/>
  <c r="W654" i="119"/>
  <c r="R654" i="119"/>
  <c r="Q654" i="119"/>
  <c r="P653" i="119"/>
  <c r="T653" i="119"/>
  <c r="S653" i="119"/>
  <c r="V653" i="119"/>
  <c r="R653" i="119"/>
  <c r="Q653" i="119"/>
  <c r="W653" i="119"/>
  <c r="X653" i="119"/>
  <c r="Y653" i="119"/>
  <c r="Z653" i="119"/>
  <c r="U653" i="119"/>
  <c r="Z652" i="119"/>
  <c r="Y652" i="119"/>
  <c r="X652" i="119"/>
  <c r="W652" i="119"/>
  <c r="V652" i="119"/>
  <c r="U652" i="119"/>
  <c r="T652" i="119"/>
  <c r="S652" i="119"/>
  <c r="R652" i="119"/>
  <c r="Q652" i="119"/>
  <c r="P652" i="119"/>
  <c r="Z651" i="119"/>
  <c r="P651" i="119"/>
  <c r="X651" i="119"/>
  <c r="W651" i="119"/>
  <c r="V651" i="119"/>
  <c r="U651" i="119"/>
  <c r="T651" i="119"/>
  <c r="Y651" i="119"/>
  <c r="S651" i="119"/>
  <c r="R651" i="119"/>
  <c r="Q651" i="119"/>
  <c r="Y650" i="119"/>
  <c r="W650" i="119"/>
  <c r="P650" i="119"/>
  <c r="Q650" i="119"/>
  <c r="R650" i="119"/>
  <c r="S650" i="119"/>
  <c r="T650" i="119"/>
  <c r="U650" i="119"/>
  <c r="V650" i="119"/>
  <c r="X650" i="119"/>
  <c r="Z650" i="119"/>
  <c r="W649" i="119"/>
  <c r="X649" i="119"/>
  <c r="Z649" i="119"/>
  <c r="U649" i="119"/>
  <c r="T649" i="119"/>
  <c r="S649" i="119"/>
  <c r="R649" i="119"/>
  <c r="Q649" i="119"/>
  <c r="P649" i="119"/>
  <c r="Y649" i="119"/>
  <c r="V649" i="119"/>
  <c r="V648" i="119"/>
  <c r="Q648" i="119"/>
  <c r="R648" i="119"/>
  <c r="S648" i="119"/>
  <c r="T648" i="119"/>
  <c r="U648" i="119"/>
  <c r="P648" i="119"/>
  <c r="W648" i="119"/>
  <c r="X648" i="119"/>
  <c r="Y648" i="119"/>
  <c r="Z648" i="119"/>
  <c r="P647" i="119"/>
  <c r="Q647" i="119"/>
  <c r="R647" i="119"/>
  <c r="S647" i="119"/>
  <c r="T647" i="119"/>
  <c r="U647" i="119"/>
  <c r="V647" i="119"/>
  <c r="W647" i="119"/>
  <c r="X647" i="119"/>
  <c r="Y647" i="119"/>
  <c r="Z647" i="119"/>
  <c r="Y646" i="119"/>
  <c r="P646" i="119"/>
  <c r="Q646" i="119"/>
  <c r="R646" i="119"/>
  <c r="S646" i="119"/>
  <c r="T646" i="119"/>
  <c r="U646" i="119"/>
  <c r="V646" i="119"/>
  <c r="W646" i="119"/>
  <c r="X646" i="119"/>
  <c r="Z646" i="119"/>
  <c r="Z645" i="119"/>
  <c r="W645" i="119"/>
  <c r="X645" i="119"/>
  <c r="V645" i="119"/>
  <c r="U645" i="119"/>
  <c r="T645" i="119"/>
  <c r="S645" i="119"/>
  <c r="R645" i="119"/>
  <c r="Q645" i="119"/>
  <c r="P645" i="119"/>
  <c r="Y645" i="119"/>
  <c r="P644" i="119"/>
  <c r="Z644" i="119"/>
  <c r="Q644" i="119"/>
  <c r="R644" i="119"/>
  <c r="S644" i="119"/>
  <c r="T644" i="119"/>
  <c r="U644" i="119"/>
  <c r="V644" i="119"/>
  <c r="W644" i="119"/>
  <c r="X644" i="119"/>
  <c r="Y644" i="119"/>
  <c r="P643" i="119"/>
  <c r="Q643" i="119"/>
  <c r="R643" i="119"/>
  <c r="S643" i="119"/>
  <c r="T643" i="119"/>
  <c r="U643" i="119"/>
  <c r="V643" i="119"/>
  <c r="W643" i="119"/>
  <c r="X643" i="119"/>
  <c r="Y643" i="119"/>
  <c r="Z643" i="119"/>
  <c r="Y642" i="119"/>
  <c r="X642" i="119"/>
  <c r="W642" i="119"/>
  <c r="V642" i="119"/>
  <c r="U642" i="119"/>
  <c r="T642" i="119"/>
  <c r="S642" i="119"/>
  <c r="R642" i="119"/>
  <c r="Q642" i="119"/>
  <c r="P642" i="119"/>
  <c r="Z642" i="119"/>
  <c r="Z641" i="119"/>
  <c r="Y641" i="119"/>
  <c r="X641" i="119"/>
  <c r="W641" i="119"/>
  <c r="V641" i="119"/>
  <c r="U641" i="119"/>
  <c r="T641" i="119"/>
  <c r="S641" i="119"/>
  <c r="R641" i="119"/>
  <c r="Q641" i="119"/>
  <c r="P641" i="119"/>
  <c r="X640" i="119"/>
  <c r="Y640" i="119"/>
  <c r="V640" i="119"/>
  <c r="U640" i="119"/>
  <c r="T640" i="119"/>
  <c r="S640" i="119"/>
  <c r="R640" i="119"/>
  <c r="Q640" i="119"/>
  <c r="P640" i="119"/>
  <c r="W640" i="119"/>
  <c r="Z640" i="119"/>
  <c r="Q639" i="119"/>
  <c r="P639" i="119"/>
  <c r="Z639" i="119"/>
  <c r="Y639" i="119"/>
  <c r="X639" i="119"/>
  <c r="W639" i="119"/>
  <c r="V639" i="119"/>
  <c r="U639" i="119"/>
  <c r="T639" i="119"/>
  <c r="S639" i="119"/>
  <c r="R639" i="119"/>
  <c r="Q638" i="119"/>
  <c r="Z638" i="119"/>
  <c r="Y638" i="119"/>
  <c r="X638" i="119"/>
  <c r="W638" i="119"/>
  <c r="V638" i="119"/>
  <c r="U638" i="119"/>
  <c r="T638" i="119"/>
  <c r="S638" i="119"/>
  <c r="R638" i="119"/>
  <c r="P638" i="119"/>
  <c r="X637" i="119"/>
  <c r="Z637" i="119"/>
  <c r="P637" i="119"/>
  <c r="Q637" i="119"/>
  <c r="R637" i="119"/>
  <c r="S637" i="119"/>
  <c r="T637" i="119"/>
  <c r="U637" i="119"/>
  <c r="V637" i="119"/>
  <c r="W637" i="119"/>
  <c r="Y637" i="119"/>
  <c r="Z636" i="119"/>
  <c r="T636" i="119"/>
  <c r="R636" i="119"/>
  <c r="X636" i="119"/>
  <c r="W636" i="119"/>
  <c r="V636" i="119"/>
  <c r="P636" i="119"/>
  <c r="Q636" i="119"/>
  <c r="Y636" i="119"/>
  <c r="S636" i="119"/>
  <c r="U636" i="119"/>
  <c r="P635" i="119"/>
  <c r="Z635" i="119"/>
  <c r="Y635" i="119"/>
  <c r="X635" i="119"/>
  <c r="R635" i="119"/>
  <c r="S635" i="119"/>
  <c r="T635" i="119"/>
  <c r="U635" i="119"/>
  <c r="V635" i="119"/>
  <c r="W635" i="119"/>
  <c r="Q635" i="119"/>
  <c r="Z634" i="119"/>
  <c r="Y634" i="119"/>
  <c r="W634" i="119"/>
  <c r="V634" i="119"/>
  <c r="U634" i="119"/>
  <c r="T634" i="119"/>
  <c r="S634" i="119"/>
  <c r="R634" i="119"/>
  <c r="Q634" i="119"/>
  <c r="P634" i="119"/>
  <c r="X634" i="119"/>
  <c r="Y633" i="119"/>
  <c r="Z633" i="119"/>
  <c r="P633" i="119"/>
  <c r="Q633" i="119"/>
  <c r="R633" i="119"/>
  <c r="S633" i="119"/>
  <c r="T633" i="119"/>
  <c r="U633" i="119"/>
  <c r="V633" i="119"/>
  <c r="W633" i="119"/>
  <c r="X633" i="119"/>
  <c r="Y632" i="119"/>
  <c r="Z632" i="119"/>
  <c r="X632" i="119"/>
  <c r="W632" i="119"/>
  <c r="V632" i="119"/>
  <c r="U632" i="119"/>
  <c r="T632" i="119"/>
  <c r="S632" i="119"/>
  <c r="R632" i="119"/>
  <c r="Q632" i="119"/>
  <c r="P632" i="119"/>
  <c r="Q631" i="119"/>
  <c r="R631" i="119"/>
  <c r="S631" i="119"/>
  <c r="T631" i="119"/>
  <c r="U631" i="119"/>
  <c r="V631" i="119"/>
  <c r="W631" i="119"/>
  <c r="X631" i="119"/>
  <c r="Y631" i="119"/>
  <c r="Z631" i="119"/>
  <c r="P631" i="119"/>
  <c r="Q630" i="119"/>
  <c r="Z630" i="119"/>
  <c r="R630" i="119"/>
  <c r="S630" i="119"/>
  <c r="T630" i="119"/>
  <c r="U630" i="119"/>
  <c r="P630" i="119"/>
  <c r="V630" i="119"/>
  <c r="W630" i="119"/>
  <c r="X630" i="119"/>
  <c r="Y630" i="119"/>
  <c r="U629" i="119"/>
  <c r="Y629" i="119"/>
  <c r="X629" i="119"/>
  <c r="W629" i="119"/>
  <c r="V629" i="119"/>
  <c r="Z629" i="119"/>
  <c r="T629" i="119"/>
  <c r="S629" i="119"/>
  <c r="R629" i="119"/>
  <c r="Q629" i="119"/>
  <c r="P629" i="119"/>
  <c r="Z628" i="119"/>
  <c r="U628" i="119"/>
  <c r="V628" i="119"/>
  <c r="W628" i="119"/>
  <c r="X628" i="119"/>
  <c r="Y628" i="119"/>
  <c r="S628" i="119"/>
  <c r="R628" i="119"/>
  <c r="Q628" i="119"/>
  <c r="P628" i="119"/>
  <c r="T628" i="119"/>
  <c r="U627" i="119"/>
  <c r="T627" i="119"/>
  <c r="S627" i="119"/>
  <c r="R627" i="119"/>
  <c r="Q627" i="119"/>
  <c r="V627" i="119"/>
  <c r="W627" i="119"/>
  <c r="P627" i="119"/>
  <c r="X627" i="119"/>
  <c r="Y627" i="119"/>
  <c r="Z627" i="119"/>
  <c r="Y626" i="119"/>
  <c r="X626" i="119"/>
  <c r="W626" i="119"/>
  <c r="V626" i="119"/>
  <c r="U626" i="119"/>
  <c r="T626" i="119"/>
  <c r="S626" i="119"/>
  <c r="R626" i="119"/>
  <c r="Q626" i="119"/>
  <c r="P626" i="119"/>
  <c r="Z626" i="119"/>
  <c r="V625" i="119"/>
  <c r="X625" i="119"/>
  <c r="Y625" i="119"/>
  <c r="Z625" i="119"/>
  <c r="P625" i="119"/>
  <c r="Q625" i="119"/>
  <c r="R625" i="119"/>
  <c r="S625" i="119"/>
  <c r="T625" i="119"/>
  <c r="U625" i="119"/>
  <c r="W625" i="119"/>
  <c r="U624" i="119"/>
  <c r="Q624" i="119"/>
  <c r="R624" i="119"/>
  <c r="S624" i="119"/>
  <c r="T624" i="119"/>
  <c r="V624" i="119"/>
  <c r="W624" i="119"/>
  <c r="X624" i="119"/>
  <c r="Y624" i="119"/>
  <c r="Z624" i="119"/>
  <c r="P624" i="119"/>
  <c r="V398" i="119"/>
  <c r="W398" i="119"/>
  <c r="X398" i="119"/>
  <c r="Y398" i="119"/>
  <c r="Z398" i="119"/>
  <c r="R398" i="119"/>
  <c r="S398" i="119"/>
  <c r="T398" i="119"/>
  <c r="Q398" i="119"/>
  <c r="U398" i="119"/>
  <c r="P398" i="119"/>
  <c r="T397" i="119"/>
  <c r="X397" i="119"/>
  <c r="U397" i="119"/>
  <c r="S397" i="119"/>
  <c r="Q397" i="119"/>
  <c r="R397" i="119"/>
  <c r="Y397" i="119"/>
  <c r="Z397" i="119"/>
  <c r="V397" i="119"/>
  <c r="P397" i="119"/>
  <c r="W397" i="119"/>
  <c r="Z396" i="119"/>
  <c r="Y396" i="119"/>
  <c r="X396" i="119"/>
  <c r="W396" i="119"/>
  <c r="V396" i="119"/>
  <c r="U396" i="119"/>
  <c r="T396" i="119"/>
  <c r="S396" i="119"/>
  <c r="R396" i="119"/>
  <c r="Q396" i="119"/>
  <c r="P396" i="119"/>
  <c r="P395" i="119"/>
  <c r="Z395" i="119"/>
  <c r="Y395" i="119"/>
  <c r="X395" i="119"/>
  <c r="W395" i="119"/>
  <c r="V395" i="119"/>
  <c r="U395" i="119"/>
  <c r="T395" i="119"/>
  <c r="S395" i="119"/>
  <c r="R395" i="119"/>
  <c r="Q395" i="119"/>
  <c r="P394" i="119"/>
  <c r="Z394" i="119"/>
  <c r="Y394" i="119"/>
  <c r="X394" i="119"/>
  <c r="W394" i="119"/>
  <c r="V394" i="119"/>
  <c r="U394" i="119"/>
  <c r="T394" i="119"/>
  <c r="S394" i="119"/>
  <c r="R394" i="119"/>
  <c r="Q394" i="119"/>
  <c r="U393" i="119"/>
  <c r="Q393" i="119"/>
  <c r="W393" i="119"/>
  <c r="X393" i="119"/>
  <c r="Y393" i="119"/>
  <c r="Z393" i="119"/>
  <c r="V393" i="119"/>
  <c r="T393" i="119"/>
  <c r="S393" i="119"/>
  <c r="R393" i="119"/>
  <c r="P393" i="119"/>
  <c r="R392" i="119"/>
  <c r="Z392" i="119"/>
  <c r="Y392" i="119"/>
  <c r="X392" i="119"/>
  <c r="W392" i="119"/>
  <c r="V392" i="119"/>
  <c r="U392" i="119"/>
  <c r="T392" i="119"/>
  <c r="S392" i="119"/>
  <c r="Q392" i="119"/>
  <c r="P392" i="119"/>
  <c r="R391" i="119"/>
  <c r="P391" i="119"/>
  <c r="Q391" i="119"/>
  <c r="Z391" i="119"/>
  <c r="Y391" i="119"/>
  <c r="X391" i="119"/>
  <c r="W391" i="119"/>
  <c r="V391" i="119"/>
  <c r="U391" i="119"/>
  <c r="T391" i="119"/>
  <c r="S391" i="119"/>
  <c r="W390" i="119"/>
  <c r="U390" i="119"/>
  <c r="V390" i="119"/>
  <c r="Z390" i="119"/>
  <c r="T390" i="119"/>
  <c r="S390" i="119"/>
  <c r="Y390" i="119"/>
  <c r="R390" i="119"/>
  <c r="Q390" i="119"/>
  <c r="P390" i="119"/>
  <c r="X390" i="119"/>
  <c r="Y389" i="119"/>
  <c r="P389" i="119"/>
  <c r="Q389" i="119"/>
  <c r="R389" i="119"/>
  <c r="S389" i="119"/>
  <c r="T389" i="119"/>
  <c r="U389" i="119"/>
  <c r="V389" i="119"/>
  <c r="W389" i="119"/>
  <c r="X389" i="119"/>
  <c r="Z389" i="119"/>
  <c r="P388" i="119"/>
  <c r="Q388" i="119"/>
  <c r="R388" i="119"/>
  <c r="S388" i="119"/>
  <c r="T388" i="119"/>
  <c r="U388" i="119"/>
  <c r="V388" i="119"/>
  <c r="W388" i="119"/>
  <c r="X388" i="119"/>
  <c r="Y388" i="119"/>
  <c r="Z388" i="119"/>
  <c r="Z387" i="119"/>
  <c r="Y387" i="119"/>
  <c r="X387" i="119"/>
  <c r="W387" i="119"/>
  <c r="V387" i="119"/>
  <c r="U387" i="119"/>
  <c r="T387" i="119"/>
  <c r="S387" i="119"/>
  <c r="R387" i="119"/>
  <c r="Q387" i="119"/>
  <c r="P387" i="119"/>
  <c r="Q386" i="119"/>
  <c r="P386" i="119"/>
  <c r="Z386" i="119"/>
  <c r="Y386" i="119"/>
  <c r="X386" i="119"/>
  <c r="W386" i="119"/>
  <c r="V386" i="119"/>
  <c r="U386" i="119"/>
  <c r="T386" i="119"/>
  <c r="S386" i="119"/>
  <c r="R386" i="119"/>
  <c r="R385" i="119"/>
  <c r="P385" i="119"/>
  <c r="Q385" i="119"/>
  <c r="Y385" i="119"/>
  <c r="S385" i="119"/>
  <c r="T385" i="119"/>
  <c r="U385" i="119"/>
  <c r="V385" i="119"/>
  <c r="W385" i="119"/>
  <c r="X385" i="119"/>
  <c r="Z385" i="119"/>
  <c r="X384" i="119"/>
  <c r="Y384" i="119"/>
  <c r="Z384" i="119"/>
  <c r="W384" i="119"/>
  <c r="V384" i="119"/>
  <c r="U384" i="119"/>
  <c r="T384" i="119"/>
  <c r="S384" i="119"/>
  <c r="R384" i="119"/>
  <c r="Q384" i="119"/>
  <c r="P384" i="119"/>
  <c r="T383" i="119"/>
  <c r="Y383" i="119"/>
  <c r="X383" i="119"/>
  <c r="W383" i="119"/>
  <c r="V383" i="119"/>
  <c r="U383" i="119"/>
  <c r="Z383" i="119"/>
  <c r="S383" i="119"/>
  <c r="R383" i="119"/>
  <c r="Q383" i="119"/>
  <c r="P383" i="119"/>
  <c r="Q382" i="119"/>
  <c r="Z382" i="119"/>
  <c r="U382" i="119"/>
  <c r="T382" i="119"/>
  <c r="S382" i="119"/>
  <c r="R382" i="119"/>
  <c r="V382" i="119"/>
  <c r="P382" i="119"/>
  <c r="W382" i="119"/>
  <c r="Y382" i="119"/>
  <c r="X382" i="119"/>
  <c r="Z381" i="119"/>
  <c r="Y381" i="119"/>
  <c r="X381" i="119"/>
  <c r="W381" i="119"/>
  <c r="V381" i="119"/>
  <c r="U381" i="119"/>
  <c r="T381" i="119"/>
  <c r="S381" i="119"/>
  <c r="R381" i="119"/>
  <c r="Q381" i="119"/>
  <c r="P381" i="119"/>
  <c r="U380" i="119"/>
  <c r="V380" i="119"/>
  <c r="T380" i="119"/>
  <c r="S380" i="119"/>
  <c r="R380" i="119"/>
  <c r="Q380" i="119"/>
  <c r="P380" i="119"/>
  <c r="Y380" i="119"/>
  <c r="W380" i="119"/>
  <c r="X380" i="119"/>
  <c r="Z380" i="119"/>
  <c r="Y379" i="119"/>
  <c r="U379" i="119"/>
  <c r="T379" i="119"/>
  <c r="S379" i="119"/>
  <c r="R379" i="119"/>
  <c r="Q379" i="119"/>
  <c r="P379" i="119"/>
  <c r="W379" i="119"/>
  <c r="X379" i="119"/>
  <c r="Z379" i="119"/>
  <c r="V379" i="119"/>
  <c r="Z378" i="119"/>
  <c r="Y378" i="119"/>
  <c r="X378" i="119"/>
  <c r="W378" i="119"/>
  <c r="V378" i="119"/>
  <c r="U378" i="119"/>
  <c r="T378" i="119"/>
  <c r="S378" i="119"/>
  <c r="R378" i="119"/>
  <c r="Q378" i="119"/>
  <c r="P378" i="119"/>
  <c r="S377" i="119"/>
  <c r="W377" i="119"/>
  <c r="V377" i="119"/>
  <c r="U377" i="119"/>
  <c r="T377" i="119"/>
  <c r="Y377" i="119"/>
  <c r="R377" i="119"/>
  <c r="Q377" i="119"/>
  <c r="P377" i="119"/>
  <c r="Z377" i="119"/>
  <c r="X377" i="119"/>
  <c r="X376" i="119"/>
  <c r="W376" i="119"/>
  <c r="V376" i="119"/>
  <c r="U376" i="119"/>
  <c r="T376" i="119"/>
  <c r="S376" i="119"/>
  <c r="Y376" i="119"/>
  <c r="Q376" i="119"/>
  <c r="P376" i="119"/>
  <c r="Z376" i="119"/>
  <c r="R376" i="119"/>
  <c r="Z375" i="119"/>
  <c r="Y375" i="119"/>
  <c r="X375" i="119"/>
  <c r="W375" i="119"/>
  <c r="V375" i="119"/>
  <c r="U375" i="119"/>
  <c r="T375" i="119"/>
  <c r="S375" i="119"/>
  <c r="R375" i="119"/>
  <c r="Q375" i="119"/>
  <c r="P375" i="119"/>
  <c r="R374" i="119"/>
  <c r="Y374" i="119"/>
  <c r="V374" i="119"/>
  <c r="U374" i="119"/>
  <c r="T374" i="119"/>
  <c r="S374" i="119"/>
  <c r="X374" i="119"/>
  <c r="Q374" i="119"/>
  <c r="P374" i="119"/>
  <c r="W374" i="119"/>
  <c r="Z374" i="119"/>
  <c r="R373" i="119"/>
  <c r="Y373" i="119"/>
  <c r="V373" i="119"/>
  <c r="U373" i="119"/>
  <c r="T373" i="119"/>
  <c r="S373" i="119"/>
  <c r="Z373" i="119"/>
  <c r="Q373" i="119"/>
  <c r="P373" i="119"/>
  <c r="W373" i="119"/>
  <c r="X373" i="119"/>
  <c r="Z372" i="119"/>
  <c r="Y372" i="119"/>
  <c r="X372" i="119"/>
  <c r="W372" i="119"/>
  <c r="V372" i="119"/>
  <c r="U372" i="119"/>
  <c r="T372" i="119"/>
  <c r="S372" i="119"/>
  <c r="R372" i="119"/>
  <c r="Q372" i="119"/>
  <c r="P372" i="119"/>
  <c r="R371" i="119"/>
  <c r="W371" i="119"/>
  <c r="V371" i="119"/>
  <c r="U371" i="119"/>
  <c r="T371" i="119"/>
  <c r="S371" i="119"/>
  <c r="X371" i="119"/>
  <c r="Q371" i="119"/>
  <c r="P371" i="119"/>
  <c r="Z371" i="119"/>
  <c r="Y371" i="119"/>
  <c r="Z370" i="119"/>
  <c r="Y370" i="119"/>
  <c r="X370" i="119"/>
  <c r="W370" i="119"/>
  <c r="V370" i="119"/>
  <c r="U370" i="119"/>
  <c r="T370" i="119"/>
  <c r="S370" i="119"/>
  <c r="R370" i="119"/>
  <c r="Q370" i="119"/>
  <c r="P370" i="119"/>
  <c r="X369" i="119"/>
  <c r="W369" i="119"/>
  <c r="V369" i="119"/>
  <c r="U369" i="119"/>
  <c r="T369" i="119"/>
  <c r="S369" i="119"/>
  <c r="R369" i="119"/>
  <c r="Q369" i="119"/>
  <c r="P369" i="119"/>
  <c r="Y369" i="119"/>
  <c r="Z369" i="119"/>
  <c r="Z368" i="119"/>
  <c r="Y368" i="119"/>
  <c r="X368" i="119"/>
  <c r="W368" i="119"/>
  <c r="V368" i="119"/>
  <c r="U368" i="119"/>
  <c r="T368" i="119"/>
  <c r="S368" i="119"/>
  <c r="R368" i="119"/>
  <c r="Q368" i="119"/>
  <c r="P368" i="119"/>
  <c r="Z367" i="119"/>
  <c r="X367" i="119"/>
  <c r="W367" i="119"/>
  <c r="Y367" i="119"/>
  <c r="V367" i="119"/>
  <c r="U367" i="119"/>
  <c r="T367" i="119"/>
  <c r="S367" i="119"/>
  <c r="R367" i="119"/>
  <c r="Q367" i="119"/>
  <c r="P367" i="119"/>
  <c r="S366" i="119"/>
  <c r="P366" i="119"/>
  <c r="Q366" i="119"/>
  <c r="R366" i="119"/>
  <c r="Z366" i="119"/>
  <c r="Y366" i="119"/>
  <c r="X366" i="119"/>
  <c r="W366" i="119"/>
  <c r="V366" i="119"/>
  <c r="U366" i="119"/>
  <c r="T366" i="119"/>
  <c r="S365" i="119"/>
  <c r="R365" i="119"/>
  <c r="Q365" i="119"/>
  <c r="P365" i="119"/>
  <c r="Z365" i="119"/>
  <c r="Y365" i="119"/>
  <c r="X365" i="119"/>
  <c r="W365" i="119"/>
  <c r="V365" i="119"/>
  <c r="U365" i="119"/>
  <c r="T365" i="119"/>
  <c r="S364" i="119"/>
  <c r="R364" i="119"/>
  <c r="Q364" i="119"/>
  <c r="P364" i="119"/>
  <c r="Z364" i="119"/>
  <c r="Y364" i="119"/>
  <c r="X364" i="119"/>
  <c r="W364" i="119"/>
  <c r="V364" i="119"/>
  <c r="U364" i="119"/>
  <c r="T364" i="119"/>
  <c r="S363" i="119"/>
  <c r="R363" i="119"/>
  <c r="Q363" i="119"/>
  <c r="P363" i="119"/>
  <c r="Z363" i="119"/>
  <c r="Y363" i="119"/>
  <c r="X363" i="119"/>
  <c r="W363" i="119"/>
  <c r="V363" i="119"/>
  <c r="U363" i="119"/>
  <c r="T363" i="119"/>
  <c r="S362" i="119"/>
  <c r="R362" i="119"/>
  <c r="Q362" i="119"/>
  <c r="P362" i="119"/>
  <c r="Z362" i="119"/>
  <c r="Y362" i="119"/>
  <c r="X362" i="119"/>
  <c r="W362" i="119"/>
  <c r="V362" i="119"/>
  <c r="U362" i="119"/>
  <c r="T362" i="119"/>
  <c r="S361" i="119"/>
  <c r="R361" i="119"/>
  <c r="Q361" i="119"/>
  <c r="P361" i="119"/>
  <c r="Z361" i="119"/>
  <c r="Y361" i="119"/>
  <c r="X361" i="119"/>
  <c r="W361" i="119"/>
  <c r="V361" i="119"/>
  <c r="U361" i="119"/>
  <c r="T361" i="119"/>
  <c r="S360" i="119"/>
  <c r="R360" i="119"/>
  <c r="Q360" i="119"/>
  <c r="P360" i="119"/>
  <c r="Z360" i="119"/>
  <c r="Y360" i="119"/>
  <c r="X360" i="119"/>
  <c r="W360" i="119"/>
  <c r="V360" i="119"/>
  <c r="U360" i="119"/>
  <c r="T360" i="119"/>
  <c r="S359" i="119"/>
  <c r="R359" i="119"/>
  <c r="Q359" i="119"/>
  <c r="P359" i="119"/>
  <c r="Z359" i="119"/>
  <c r="Y359" i="119"/>
  <c r="X359" i="119"/>
  <c r="W359" i="119"/>
  <c r="V359" i="119"/>
  <c r="U359" i="119"/>
  <c r="T359" i="119"/>
  <c r="S358" i="119"/>
  <c r="R358" i="119"/>
  <c r="Q358" i="119"/>
  <c r="P358" i="119"/>
  <c r="Z358" i="119"/>
  <c r="Y358" i="119"/>
  <c r="X358" i="119"/>
  <c r="W358" i="119"/>
  <c r="V358" i="119"/>
  <c r="U358" i="119"/>
  <c r="T358" i="119"/>
  <c r="S357" i="119"/>
  <c r="R357" i="119"/>
  <c r="Q357" i="119"/>
  <c r="P357" i="119"/>
  <c r="Z357" i="119"/>
  <c r="Y357" i="119"/>
  <c r="X357" i="119"/>
  <c r="W357" i="119"/>
  <c r="V357" i="119"/>
  <c r="U357" i="119"/>
  <c r="T357" i="119"/>
  <c r="W356" i="119"/>
  <c r="Z356" i="119"/>
  <c r="Y356" i="119"/>
  <c r="X356" i="119"/>
  <c r="V356" i="119"/>
  <c r="U356" i="119"/>
  <c r="T356" i="119"/>
  <c r="S356" i="119"/>
  <c r="R356" i="119"/>
  <c r="Q356" i="119"/>
  <c r="P356" i="119"/>
  <c r="S355" i="119"/>
  <c r="P355" i="119"/>
  <c r="Q355" i="119"/>
  <c r="R355" i="119"/>
  <c r="Z355" i="119"/>
  <c r="Y355" i="119"/>
  <c r="X355" i="119"/>
  <c r="W355" i="119"/>
  <c r="V355" i="119"/>
  <c r="U355" i="119"/>
  <c r="T355" i="119"/>
  <c r="S354" i="119"/>
  <c r="R354" i="119"/>
  <c r="Q354" i="119"/>
  <c r="P354" i="119"/>
  <c r="Z354" i="119"/>
  <c r="Y354" i="119"/>
  <c r="X354" i="119"/>
  <c r="W354" i="119"/>
  <c r="V354" i="119"/>
  <c r="U354" i="119"/>
  <c r="T354" i="119"/>
  <c r="S353" i="119"/>
  <c r="R353" i="119"/>
  <c r="Q353" i="119"/>
  <c r="P353" i="119"/>
  <c r="Z353" i="119"/>
  <c r="Y353" i="119"/>
  <c r="X353" i="119"/>
  <c r="W353" i="119"/>
  <c r="V353" i="119"/>
  <c r="U353" i="119"/>
  <c r="T353" i="119"/>
  <c r="S352" i="119"/>
  <c r="R352" i="119"/>
  <c r="Q352" i="119"/>
  <c r="P352" i="119"/>
  <c r="Z352" i="119"/>
  <c r="Y352" i="119"/>
  <c r="X352" i="119"/>
  <c r="W352" i="119"/>
  <c r="V352" i="119"/>
  <c r="U352" i="119"/>
  <c r="T352" i="119"/>
  <c r="S351" i="119"/>
  <c r="P351" i="119"/>
  <c r="R351" i="119"/>
  <c r="T351" i="119"/>
  <c r="Z351" i="119"/>
  <c r="Y351" i="119"/>
  <c r="X351" i="119"/>
  <c r="W351" i="119"/>
  <c r="V351" i="119"/>
  <c r="U351" i="119"/>
  <c r="Q351" i="119"/>
  <c r="S350" i="119"/>
  <c r="R350" i="119"/>
  <c r="Q350" i="119"/>
  <c r="P350" i="119"/>
  <c r="Z350" i="119"/>
  <c r="Y350" i="119"/>
  <c r="X350" i="119"/>
  <c r="W350" i="119"/>
  <c r="V350" i="119"/>
  <c r="U350" i="119"/>
  <c r="T350" i="119"/>
  <c r="S349" i="119"/>
  <c r="R349" i="119"/>
  <c r="Q349" i="119"/>
  <c r="P349" i="119"/>
  <c r="Z349" i="119"/>
  <c r="Y349" i="119"/>
  <c r="X349" i="119"/>
  <c r="W349" i="119"/>
  <c r="V349" i="119"/>
  <c r="U349" i="119"/>
  <c r="T349" i="119"/>
  <c r="S348" i="119"/>
  <c r="R348" i="119"/>
  <c r="Q348" i="119"/>
  <c r="P348" i="119"/>
  <c r="Z348" i="119"/>
  <c r="Y348" i="119"/>
  <c r="X348" i="119"/>
  <c r="W348" i="119"/>
  <c r="V348" i="119"/>
  <c r="U348" i="119"/>
  <c r="T348" i="119"/>
  <c r="S347" i="119"/>
  <c r="R347" i="119"/>
  <c r="Q347" i="119"/>
  <c r="P347" i="119"/>
  <c r="Z347" i="119"/>
  <c r="Y347" i="119"/>
  <c r="X347" i="119"/>
  <c r="W347" i="119"/>
  <c r="V347" i="119"/>
  <c r="U347" i="119"/>
  <c r="T347" i="119"/>
  <c r="S346" i="119"/>
  <c r="R346" i="119"/>
  <c r="Q346" i="119"/>
  <c r="P346" i="119"/>
  <c r="Z346" i="119"/>
  <c r="Y346" i="119"/>
  <c r="X346" i="119"/>
  <c r="W346" i="119"/>
  <c r="V346" i="119"/>
  <c r="U346" i="119"/>
  <c r="T346" i="119"/>
  <c r="S345" i="119"/>
  <c r="Q345" i="119"/>
  <c r="R345" i="119"/>
  <c r="P345" i="119"/>
  <c r="Z345" i="119"/>
  <c r="Y345" i="119"/>
  <c r="X345" i="119"/>
  <c r="W345" i="119"/>
  <c r="V345" i="119"/>
  <c r="U345" i="119"/>
  <c r="T345" i="119"/>
  <c r="W344" i="119"/>
  <c r="V344" i="119"/>
  <c r="Z344" i="119"/>
  <c r="X344" i="119"/>
  <c r="Y344" i="119"/>
  <c r="U344" i="119"/>
  <c r="T344" i="119"/>
  <c r="S344" i="119"/>
  <c r="R344" i="119"/>
  <c r="Q344" i="119"/>
  <c r="P344" i="119"/>
  <c r="Z343" i="119"/>
  <c r="Y343" i="119"/>
  <c r="X343" i="119"/>
  <c r="W343" i="119"/>
  <c r="V343" i="119"/>
  <c r="U343" i="119"/>
  <c r="T343" i="119"/>
  <c r="S343" i="119"/>
  <c r="R343" i="119"/>
  <c r="Q343" i="119"/>
  <c r="P343" i="119"/>
  <c r="T342" i="119"/>
  <c r="Y342" i="119"/>
  <c r="X342" i="119"/>
  <c r="W342" i="119"/>
  <c r="V342" i="119"/>
  <c r="U342" i="119"/>
  <c r="Z342" i="119"/>
  <c r="S342" i="119"/>
  <c r="R342" i="119"/>
  <c r="Q342" i="119"/>
  <c r="P342" i="119"/>
  <c r="T341" i="119"/>
  <c r="Y341" i="119"/>
  <c r="X341" i="119"/>
  <c r="W341" i="119"/>
  <c r="V341" i="119"/>
  <c r="U341" i="119"/>
  <c r="Z341" i="119"/>
  <c r="S341" i="119"/>
  <c r="R341" i="119"/>
  <c r="Q341" i="119"/>
  <c r="P341" i="119"/>
  <c r="Z340" i="119"/>
  <c r="Y340" i="119"/>
  <c r="X340" i="119"/>
  <c r="W340" i="119"/>
  <c r="V340" i="119"/>
  <c r="U340" i="119"/>
  <c r="T340" i="119"/>
  <c r="S340" i="119"/>
  <c r="R340" i="119"/>
  <c r="Q340" i="119"/>
  <c r="P340" i="119"/>
  <c r="T339" i="119"/>
  <c r="Y339" i="119"/>
  <c r="X339" i="119"/>
  <c r="W339" i="119"/>
  <c r="V339" i="119"/>
  <c r="U339" i="119"/>
  <c r="Z339" i="119"/>
  <c r="S339" i="119"/>
  <c r="R339" i="119"/>
  <c r="Q339" i="119"/>
  <c r="P339" i="119"/>
  <c r="Z338" i="119"/>
  <c r="Y338" i="119"/>
  <c r="X338" i="119"/>
  <c r="W338" i="119"/>
  <c r="V338" i="119"/>
  <c r="U338" i="119"/>
  <c r="T338" i="119"/>
  <c r="S338" i="119"/>
  <c r="R338" i="119"/>
  <c r="Q338" i="119"/>
  <c r="P338" i="119"/>
  <c r="Z337" i="119"/>
  <c r="Y337" i="119"/>
  <c r="X337" i="119"/>
  <c r="W337" i="119"/>
  <c r="V337" i="119"/>
  <c r="U337" i="119"/>
  <c r="T337" i="119"/>
  <c r="S337" i="119"/>
  <c r="R337" i="119"/>
  <c r="Q337" i="119"/>
  <c r="P337" i="119"/>
  <c r="Z336" i="119"/>
  <c r="Y336" i="119"/>
  <c r="X336" i="119"/>
  <c r="W336" i="119"/>
  <c r="V336" i="119"/>
  <c r="U336" i="119"/>
  <c r="T336" i="119"/>
  <c r="S336" i="119"/>
  <c r="R336" i="119"/>
  <c r="Q336" i="119"/>
  <c r="P336" i="119"/>
  <c r="Z335" i="119"/>
  <c r="Y335" i="119"/>
  <c r="X335" i="119"/>
  <c r="W335" i="119"/>
  <c r="V335" i="119"/>
  <c r="U335" i="119"/>
  <c r="T335" i="119"/>
  <c r="S335" i="119"/>
  <c r="R335" i="119"/>
  <c r="Q335" i="119"/>
  <c r="P335" i="119"/>
  <c r="Z334" i="119"/>
  <c r="Y334" i="119"/>
  <c r="X334" i="119"/>
  <c r="W334" i="119"/>
  <c r="V334" i="119"/>
  <c r="U334" i="119"/>
  <c r="T334" i="119"/>
  <c r="S334" i="119"/>
  <c r="R334" i="119"/>
  <c r="Q334" i="119"/>
  <c r="P334" i="119"/>
  <c r="W333" i="119"/>
  <c r="Q333" i="119"/>
  <c r="R333" i="119"/>
  <c r="S333" i="119"/>
  <c r="T333" i="119"/>
  <c r="V333" i="119"/>
  <c r="P333" i="119"/>
  <c r="U333" i="119"/>
  <c r="X333" i="119"/>
  <c r="Y333" i="119"/>
  <c r="Z333" i="119"/>
  <c r="Z332" i="119"/>
  <c r="Y332" i="119"/>
  <c r="X332" i="119"/>
  <c r="W332" i="119"/>
  <c r="V332" i="119"/>
  <c r="U332" i="119"/>
  <c r="T332" i="119"/>
  <c r="S332" i="119"/>
  <c r="R332" i="119"/>
  <c r="Q332" i="119"/>
  <c r="P332" i="119"/>
  <c r="Z331" i="119"/>
  <c r="Y331" i="119"/>
  <c r="X331" i="119"/>
  <c r="W331" i="119"/>
  <c r="V331" i="119"/>
  <c r="U331" i="119"/>
  <c r="T331" i="119"/>
  <c r="S331" i="119"/>
  <c r="R331" i="119"/>
  <c r="Q331" i="119"/>
  <c r="P331" i="119"/>
  <c r="Z330" i="119"/>
  <c r="Y330" i="119"/>
  <c r="X330" i="119"/>
  <c r="W330" i="119"/>
  <c r="V330" i="119"/>
  <c r="U330" i="119"/>
  <c r="T330" i="119"/>
  <c r="S330" i="119"/>
  <c r="R330" i="119"/>
  <c r="Q330" i="119"/>
  <c r="P330" i="119"/>
  <c r="Z329" i="119"/>
  <c r="Y329" i="119"/>
  <c r="X329" i="119"/>
  <c r="W329" i="119"/>
  <c r="V329" i="119"/>
  <c r="U329" i="119"/>
  <c r="T329" i="119"/>
  <c r="S329" i="119"/>
  <c r="R329" i="119"/>
  <c r="Q329" i="119"/>
  <c r="P329" i="119"/>
  <c r="Z328" i="119"/>
  <c r="Y328" i="119"/>
  <c r="X328" i="119"/>
  <c r="W328" i="119"/>
  <c r="V328" i="119"/>
  <c r="U328" i="119"/>
  <c r="T328" i="119"/>
  <c r="S328" i="119"/>
  <c r="R328" i="119"/>
  <c r="Q328" i="119"/>
  <c r="P328" i="119"/>
  <c r="Z327" i="119"/>
  <c r="Y327" i="119"/>
  <c r="X327" i="119"/>
  <c r="W327" i="119"/>
  <c r="V327" i="119"/>
  <c r="U327" i="119"/>
  <c r="T327" i="119"/>
  <c r="S327" i="119"/>
  <c r="R327" i="119"/>
  <c r="Q327" i="119"/>
  <c r="P327" i="119"/>
  <c r="Z326" i="119"/>
  <c r="Y326" i="119"/>
  <c r="X326" i="119"/>
  <c r="W326" i="119"/>
  <c r="V326" i="119"/>
  <c r="U326" i="119"/>
  <c r="T326" i="119"/>
  <c r="S326" i="119"/>
  <c r="R326" i="119"/>
  <c r="Q326" i="119"/>
  <c r="P326" i="119"/>
  <c r="Z325" i="119"/>
  <c r="Y325" i="119"/>
  <c r="X325" i="119"/>
  <c r="W325" i="119"/>
  <c r="V325" i="119"/>
  <c r="U325" i="119"/>
  <c r="T325" i="119"/>
  <c r="S325" i="119"/>
  <c r="R325" i="119"/>
  <c r="Q325" i="119"/>
  <c r="P325" i="119"/>
  <c r="Z324" i="119"/>
  <c r="Y324" i="119"/>
  <c r="X324" i="119"/>
  <c r="W324" i="119"/>
  <c r="V324" i="119"/>
  <c r="U324" i="119"/>
  <c r="T324" i="119"/>
  <c r="S324" i="119"/>
  <c r="R324" i="119"/>
  <c r="Q324" i="119"/>
  <c r="P324" i="119"/>
  <c r="Z323" i="119"/>
  <c r="Y323" i="119"/>
  <c r="X323" i="119"/>
  <c r="W323" i="119"/>
  <c r="V323" i="119"/>
  <c r="U323" i="119"/>
  <c r="T323" i="119"/>
  <c r="S323" i="119"/>
  <c r="R323" i="119"/>
  <c r="Q323" i="119"/>
  <c r="P323" i="119"/>
  <c r="Z322" i="119"/>
  <c r="Y322" i="119"/>
  <c r="X322" i="119"/>
  <c r="W322" i="119"/>
  <c r="V322" i="119"/>
  <c r="U322" i="119"/>
  <c r="T322" i="119"/>
  <c r="P322" i="119"/>
  <c r="Q322" i="119"/>
  <c r="S322" i="119"/>
  <c r="R322" i="119"/>
  <c r="T321" i="119"/>
  <c r="S321" i="119"/>
  <c r="Q321" i="119"/>
  <c r="Z321" i="119"/>
  <c r="Y321" i="119"/>
  <c r="X321" i="119"/>
  <c r="W321" i="119"/>
  <c r="V321" i="119"/>
  <c r="U321" i="119"/>
  <c r="P321" i="119"/>
  <c r="R321" i="119"/>
  <c r="T320" i="119"/>
  <c r="Z320" i="119"/>
  <c r="Y320" i="119"/>
  <c r="X320" i="119"/>
  <c r="W320" i="119"/>
  <c r="V320" i="119"/>
  <c r="U320" i="119"/>
  <c r="P320" i="119"/>
  <c r="Q320" i="119"/>
  <c r="R320" i="119"/>
  <c r="S320" i="119"/>
  <c r="P319" i="119"/>
  <c r="Z319" i="119"/>
  <c r="X319" i="119"/>
  <c r="W319" i="119"/>
  <c r="V319" i="119"/>
  <c r="U319" i="119"/>
  <c r="T319" i="119"/>
  <c r="S319" i="119"/>
  <c r="R319" i="119"/>
  <c r="Q319" i="119"/>
  <c r="Y319" i="119"/>
  <c r="Q318" i="119"/>
  <c r="S318" i="119"/>
  <c r="U318" i="119"/>
  <c r="V318" i="119"/>
  <c r="W318" i="119"/>
  <c r="X318" i="119"/>
  <c r="Y318" i="119"/>
  <c r="Z318" i="119"/>
  <c r="P318" i="119"/>
  <c r="R318" i="119"/>
  <c r="T318" i="119"/>
  <c r="W317" i="119"/>
  <c r="X317" i="119"/>
  <c r="Y317" i="119"/>
  <c r="Z317" i="119"/>
  <c r="V317" i="119"/>
  <c r="U317" i="119"/>
  <c r="T317" i="119"/>
  <c r="S317" i="119"/>
  <c r="R317" i="119"/>
  <c r="Q317" i="119"/>
  <c r="P317" i="119"/>
  <c r="X316" i="119"/>
  <c r="P316" i="119"/>
  <c r="Z316" i="119"/>
  <c r="Y316" i="119"/>
  <c r="V316" i="119"/>
  <c r="U316" i="119"/>
  <c r="T316" i="119"/>
  <c r="S316" i="119"/>
  <c r="R316" i="119"/>
  <c r="Q316" i="119"/>
  <c r="W316" i="119"/>
  <c r="Z315" i="119"/>
  <c r="Y315" i="119"/>
  <c r="X315" i="119"/>
  <c r="W315" i="119"/>
  <c r="V315" i="119"/>
  <c r="U315" i="119"/>
  <c r="T315" i="119"/>
  <c r="S315" i="119"/>
  <c r="R315" i="119"/>
  <c r="Q315" i="119"/>
  <c r="P315" i="119"/>
  <c r="Z314" i="119"/>
  <c r="Y314" i="119"/>
  <c r="X314" i="119"/>
  <c r="W314" i="119"/>
  <c r="V314" i="119"/>
  <c r="U314" i="119"/>
  <c r="T314" i="119"/>
  <c r="S314" i="119"/>
  <c r="R314" i="119"/>
  <c r="Q314" i="119"/>
  <c r="P314" i="119"/>
  <c r="U313" i="119"/>
  <c r="P313" i="119"/>
  <c r="X313" i="119"/>
  <c r="W313" i="119"/>
  <c r="V313" i="119"/>
  <c r="Y313" i="119"/>
  <c r="T313" i="119"/>
  <c r="S313" i="119"/>
  <c r="R313" i="119"/>
  <c r="Q313" i="119"/>
  <c r="Z313" i="119"/>
  <c r="Z312" i="119"/>
  <c r="Y312" i="119"/>
  <c r="X312" i="119"/>
  <c r="W312" i="119"/>
  <c r="V312" i="119"/>
  <c r="U312" i="119"/>
  <c r="S312" i="119"/>
  <c r="R312" i="119"/>
  <c r="Q312" i="119"/>
  <c r="P312" i="119"/>
  <c r="T312" i="119"/>
  <c r="X311" i="119"/>
  <c r="Z311" i="119"/>
  <c r="Y311" i="119"/>
  <c r="W311" i="119"/>
  <c r="U311" i="119"/>
  <c r="T311" i="119"/>
  <c r="S311" i="119"/>
  <c r="R311" i="119"/>
  <c r="Q311" i="119"/>
  <c r="P311" i="119"/>
  <c r="V311" i="119"/>
  <c r="R310" i="119"/>
  <c r="S310" i="119"/>
  <c r="T310" i="119"/>
  <c r="U310" i="119"/>
  <c r="V310" i="119"/>
  <c r="W310" i="119"/>
  <c r="X310" i="119"/>
  <c r="Y310" i="119"/>
  <c r="Z310" i="119"/>
  <c r="P310" i="119"/>
  <c r="Q310" i="119"/>
  <c r="X309" i="119"/>
  <c r="Y309" i="119"/>
  <c r="Z309" i="119"/>
  <c r="W309" i="119"/>
  <c r="V309" i="119"/>
  <c r="U309" i="119"/>
  <c r="T309" i="119"/>
  <c r="S309" i="119"/>
  <c r="R309" i="119"/>
  <c r="Q309" i="119"/>
  <c r="P309" i="119"/>
  <c r="T308" i="119"/>
  <c r="Y308" i="119"/>
  <c r="X308" i="119"/>
  <c r="W308" i="119"/>
  <c r="V308" i="119"/>
  <c r="U308" i="119"/>
  <c r="Z308" i="119"/>
  <c r="S308" i="119"/>
  <c r="R308" i="119"/>
  <c r="Q308" i="119"/>
  <c r="P308" i="119"/>
  <c r="T307" i="119"/>
  <c r="Y307" i="119"/>
  <c r="X307" i="119"/>
  <c r="W307" i="119"/>
  <c r="V307" i="119"/>
  <c r="U307" i="119"/>
  <c r="Z307" i="119"/>
  <c r="S307" i="119"/>
  <c r="R307" i="119"/>
  <c r="Q307" i="119"/>
  <c r="P307" i="119"/>
  <c r="Z306" i="119"/>
  <c r="Y306" i="119"/>
  <c r="X306" i="119"/>
  <c r="W306" i="119"/>
  <c r="V306" i="119"/>
  <c r="U306" i="119"/>
  <c r="T306" i="119"/>
  <c r="S306" i="119"/>
  <c r="R306" i="119"/>
  <c r="Q306" i="119"/>
  <c r="P306" i="119"/>
  <c r="Z305" i="119"/>
  <c r="Y305" i="119"/>
  <c r="X305" i="119"/>
  <c r="W305" i="119"/>
  <c r="V305" i="119"/>
  <c r="U305" i="119"/>
  <c r="T305" i="119"/>
  <c r="S305" i="119"/>
  <c r="R305" i="119"/>
  <c r="Q305" i="119"/>
  <c r="P305" i="119"/>
  <c r="Z304" i="119"/>
  <c r="Y304" i="119"/>
  <c r="X304" i="119"/>
  <c r="W304" i="119"/>
  <c r="V304" i="119"/>
  <c r="U304" i="119"/>
  <c r="T304" i="119"/>
  <c r="S304" i="119"/>
  <c r="R304" i="119"/>
  <c r="Q304" i="119"/>
  <c r="P304" i="119"/>
  <c r="W303" i="119"/>
  <c r="V303" i="119"/>
  <c r="U303" i="119"/>
  <c r="T303" i="119"/>
  <c r="S303" i="119"/>
  <c r="R303" i="119"/>
  <c r="Q303" i="119"/>
  <c r="P303" i="119"/>
  <c r="Z303" i="119"/>
  <c r="Y303" i="119"/>
  <c r="X303" i="119"/>
  <c r="Z302" i="119"/>
  <c r="Y302" i="119"/>
  <c r="X302" i="119"/>
  <c r="W302" i="119"/>
  <c r="V302" i="119"/>
  <c r="U302" i="119"/>
  <c r="T302" i="119"/>
  <c r="S302" i="119"/>
  <c r="R302" i="119"/>
  <c r="Q302" i="119"/>
  <c r="P302" i="119"/>
  <c r="Z301" i="119"/>
  <c r="Y301" i="119"/>
  <c r="X301" i="119"/>
  <c r="W301" i="119"/>
  <c r="V301" i="119"/>
  <c r="U301" i="119"/>
  <c r="T301" i="119"/>
  <c r="S301" i="119"/>
  <c r="R301" i="119"/>
  <c r="Q301" i="119"/>
  <c r="P301" i="119"/>
  <c r="X300" i="119"/>
  <c r="Y300" i="119"/>
  <c r="W300" i="119"/>
  <c r="Z300" i="119"/>
  <c r="V300" i="119"/>
  <c r="U300" i="119"/>
  <c r="T300" i="119"/>
  <c r="S300" i="119"/>
  <c r="R300" i="119"/>
  <c r="Q300" i="119"/>
  <c r="P300" i="119"/>
  <c r="T299" i="119"/>
  <c r="P299" i="119"/>
  <c r="Q299" i="119"/>
  <c r="R299" i="119"/>
  <c r="S299" i="119"/>
  <c r="Z299" i="119"/>
  <c r="Y299" i="119"/>
  <c r="X299" i="119"/>
  <c r="W299" i="119"/>
  <c r="V299" i="119"/>
  <c r="U299" i="119"/>
  <c r="T298" i="119"/>
  <c r="S298" i="119"/>
  <c r="R298" i="119"/>
  <c r="Q298" i="119"/>
  <c r="P298" i="119"/>
  <c r="Z298" i="119"/>
  <c r="Y298" i="119"/>
  <c r="X298" i="119"/>
  <c r="W298" i="119"/>
  <c r="V298" i="119"/>
  <c r="U298" i="119"/>
  <c r="T297" i="119"/>
  <c r="S297" i="119"/>
  <c r="R297" i="119"/>
  <c r="Q297" i="119"/>
  <c r="P297" i="119"/>
  <c r="Z297" i="119"/>
  <c r="Y297" i="119"/>
  <c r="X297" i="119"/>
  <c r="W297" i="119"/>
  <c r="V297" i="119"/>
  <c r="U297" i="119"/>
  <c r="T296" i="119"/>
  <c r="S296" i="119"/>
  <c r="R296" i="119"/>
  <c r="Q296" i="119"/>
  <c r="P296" i="119"/>
  <c r="Z296" i="119"/>
  <c r="Y296" i="119"/>
  <c r="X296" i="119"/>
  <c r="W296" i="119"/>
  <c r="V296" i="119"/>
  <c r="U296" i="119"/>
  <c r="T295" i="119"/>
  <c r="S295" i="119"/>
  <c r="R295" i="119"/>
  <c r="Q295" i="119"/>
  <c r="P295" i="119"/>
  <c r="Z295" i="119"/>
  <c r="Y295" i="119"/>
  <c r="X295" i="119"/>
  <c r="W295" i="119"/>
  <c r="V295" i="119"/>
  <c r="U295" i="119"/>
  <c r="T294" i="119"/>
  <c r="S294" i="119"/>
  <c r="R294" i="119"/>
  <c r="Q294" i="119"/>
  <c r="P294" i="119"/>
  <c r="Z294" i="119"/>
  <c r="Y294" i="119"/>
  <c r="X294" i="119"/>
  <c r="W294" i="119"/>
  <c r="V294" i="119"/>
  <c r="U294" i="119"/>
  <c r="T293" i="119"/>
  <c r="Z293" i="119"/>
  <c r="Y293" i="119"/>
  <c r="X293" i="119"/>
  <c r="W293" i="119"/>
  <c r="V293" i="119"/>
  <c r="U293" i="119"/>
  <c r="S293" i="119"/>
  <c r="R293" i="119"/>
  <c r="Q293" i="119"/>
  <c r="P293" i="119"/>
  <c r="T292" i="119"/>
  <c r="P292" i="119"/>
  <c r="Q292" i="119"/>
  <c r="R292" i="119"/>
  <c r="S292" i="119"/>
  <c r="Z292" i="119"/>
  <c r="Y292" i="119"/>
  <c r="X292" i="119"/>
  <c r="W292" i="119"/>
  <c r="V292" i="119"/>
  <c r="U292" i="119"/>
  <c r="T291" i="119"/>
  <c r="S291" i="119"/>
  <c r="R291" i="119"/>
  <c r="Q291" i="119"/>
  <c r="P291" i="119"/>
  <c r="Z291" i="119"/>
  <c r="Y291" i="119"/>
  <c r="X291" i="119"/>
  <c r="W291" i="119"/>
  <c r="V291" i="119"/>
  <c r="U291" i="119"/>
  <c r="T290" i="119"/>
  <c r="S290" i="119"/>
  <c r="R290" i="119"/>
  <c r="Q290" i="119"/>
  <c r="P290" i="119"/>
  <c r="Z290" i="119"/>
  <c r="Y290" i="119"/>
  <c r="X290" i="119"/>
  <c r="W290" i="119"/>
  <c r="V290" i="119"/>
  <c r="U290" i="119"/>
  <c r="T289" i="119"/>
  <c r="S289" i="119"/>
  <c r="R289" i="119"/>
  <c r="Q289" i="119"/>
  <c r="P289" i="119"/>
  <c r="Z289" i="119"/>
  <c r="Y289" i="119"/>
  <c r="X289" i="119"/>
  <c r="W289" i="119"/>
  <c r="V289" i="119"/>
  <c r="U289" i="119"/>
  <c r="T288" i="119"/>
  <c r="S288" i="119"/>
  <c r="R288" i="119"/>
  <c r="Q288" i="119"/>
  <c r="P288" i="119"/>
  <c r="Z288" i="119"/>
  <c r="Y288" i="119"/>
  <c r="X288" i="119"/>
  <c r="W288" i="119"/>
  <c r="V288" i="119"/>
  <c r="U288" i="119"/>
  <c r="T287" i="119"/>
  <c r="S287" i="119"/>
  <c r="R287" i="119"/>
  <c r="Q287" i="119"/>
  <c r="P287" i="119"/>
  <c r="Z287" i="119"/>
  <c r="Y287" i="119"/>
  <c r="X287" i="119"/>
  <c r="W287" i="119"/>
  <c r="V287" i="119"/>
  <c r="U287" i="119"/>
  <c r="T286" i="119"/>
  <c r="S286" i="119"/>
  <c r="R286" i="119"/>
  <c r="Q286" i="119"/>
  <c r="P286" i="119"/>
  <c r="Z286" i="119"/>
  <c r="Y286" i="119"/>
  <c r="X286" i="119"/>
  <c r="W286" i="119"/>
  <c r="V286" i="119"/>
  <c r="U286" i="119"/>
  <c r="T285" i="119"/>
  <c r="P285" i="119"/>
  <c r="Q285" i="119"/>
  <c r="R285" i="119"/>
  <c r="S285" i="119"/>
  <c r="Z285" i="119"/>
  <c r="Y285" i="119"/>
  <c r="X285" i="119"/>
  <c r="W285" i="119"/>
  <c r="V285" i="119"/>
  <c r="U285" i="119"/>
  <c r="U284" i="119"/>
  <c r="W284" i="119"/>
  <c r="V284" i="119"/>
  <c r="T284" i="119"/>
  <c r="R284" i="119"/>
  <c r="Q284" i="119"/>
  <c r="P284" i="119"/>
  <c r="Y284" i="119"/>
  <c r="X284" i="119"/>
  <c r="S284" i="119"/>
  <c r="Z284" i="119"/>
  <c r="W283" i="119"/>
  <c r="U283" i="119"/>
  <c r="T283" i="119"/>
  <c r="S283" i="119"/>
  <c r="R283" i="119"/>
  <c r="Q283" i="119"/>
  <c r="P283" i="119"/>
  <c r="Z283" i="119"/>
  <c r="Y283" i="119"/>
  <c r="X283" i="119"/>
  <c r="V283" i="119"/>
  <c r="Q282" i="119"/>
  <c r="U282" i="119"/>
  <c r="T282" i="119"/>
  <c r="S282" i="119"/>
  <c r="R282" i="119"/>
  <c r="W282" i="119"/>
  <c r="P282" i="119"/>
  <c r="X282" i="119"/>
  <c r="Y282" i="119"/>
  <c r="Z282" i="119"/>
  <c r="V282" i="119"/>
  <c r="Z281" i="119"/>
  <c r="Y281" i="119"/>
  <c r="X281" i="119"/>
  <c r="W281" i="119"/>
  <c r="V281" i="119"/>
  <c r="U281" i="119"/>
  <c r="T281" i="119"/>
  <c r="S281" i="119"/>
  <c r="R281" i="119"/>
  <c r="Q281" i="119"/>
  <c r="P281" i="119"/>
  <c r="P280" i="119"/>
  <c r="W280" i="119"/>
  <c r="T280" i="119"/>
  <c r="S280" i="119"/>
  <c r="R280" i="119"/>
  <c r="Q280" i="119"/>
  <c r="V280" i="119"/>
  <c r="U280" i="119"/>
  <c r="Z280" i="119"/>
  <c r="Y280" i="119"/>
  <c r="X280" i="119"/>
  <c r="Q279" i="119"/>
  <c r="U279" i="119"/>
  <c r="V279" i="119"/>
  <c r="W279" i="119"/>
  <c r="X279" i="119"/>
  <c r="T279" i="119"/>
  <c r="S279" i="119"/>
  <c r="Y279" i="119"/>
  <c r="P279" i="119"/>
  <c r="R279" i="119"/>
  <c r="Z279" i="119"/>
  <c r="Z278" i="119"/>
  <c r="Y278" i="119"/>
  <c r="X278" i="119"/>
  <c r="W278" i="119"/>
  <c r="V278" i="119"/>
  <c r="U278" i="119"/>
  <c r="T278" i="119"/>
  <c r="S278" i="119"/>
  <c r="R278" i="119"/>
  <c r="Q278" i="119"/>
  <c r="P278" i="119"/>
  <c r="S277" i="119"/>
  <c r="T277" i="119"/>
  <c r="U277" i="119"/>
  <c r="V277" i="119"/>
  <c r="W277" i="119"/>
  <c r="X277" i="119"/>
  <c r="Y277" i="119"/>
  <c r="Z277" i="119"/>
  <c r="R277" i="119"/>
  <c r="Q277" i="119"/>
  <c r="P277" i="119"/>
  <c r="Z276" i="119"/>
  <c r="X276" i="119"/>
  <c r="W276" i="119"/>
  <c r="V276" i="119"/>
  <c r="U276" i="119"/>
  <c r="S276" i="119"/>
  <c r="T276" i="119"/>
  <c r="Q276" i="119"/>
  <c r="R276" i="119"/>
  <c r="P276" i="119"/>
  <c r="Y276" i="119"/>
  <c r="S275" i="119"/>
  <c r="T275" i="119"/>
  <c r="Z275" i="119"/>
  <c r="Y275" i="119"/>
  <c r="X275" i="119"/>
  <c r="W275" i="119"/>
  <c r="V275" i="119"/>
  <c r="U275" i="119"/>
  <c r="R275" i="119"/>
  <c r="Q275" i="119"/>
  <c r="P275" i="119"/>
  <c r="V274" i="119"/>
  <c r="Z274" i="119"/>
  <c r="Y274" i="119"/>
  <c r="X274" i="119"/>
  <c r="W274" i="119"/>
  <c r="P274" i="119"/>
  <c r="Q274" i="119"/>
  <c r="R274" i="119"/>
  <c r="S274" i="119"/>
  <c r="T274" i="119"/>
  <c r="U274" i="119"/>
  <c r="R273" i="119"/>
  <c r="Z273" i="119"/>
  <c r="Y273" i="119"/>
  <c r="X273" i="119"/>
  <c r="W273" i="119"/>
  <c r="V273" i="119"/>
  <c r="U273" i="119"/>
  <c r="T273" i="119"/>
  <c r="P273" i="119"/>
  <c r="Q273" i="119"/>
  <c r="S273" i="119"/>
  <c r="T272" i="119"/>
  <c r="P272" i="119"/>
  <c r="S272" i="119"/>
  <c r="V272" i="119"/>
  <c r="Z272" i="119"/>
  <c r="Y272" i="119"/>
  <c r="X272" i="119"/>
  <c r="W272" i="119"/>
  <c r="R272" i="119"/>
  <c r="Q272" i="119"/>
  <c r="U272" i="119"/>
  <c r="Z271" i="119"/>
  <c r="Y271" i="119"/>
  <c r="X271" i="119"/>
  <c r="W271" i="119"/>
  <c r="V271" i="119"/>
  <c r="U271" i="119"/>
  <c r="T271" i="119"/>
  <c r="S271" i="119"/>
  <c r="R271" i="119"/>
  <c r="Q271" i="119"/>
  <c r="P271" i="119"/>
  <c r="Z270" i="119"/>
  <c r="Y270" i="119"/>
  <c r="X270" i="119"/>
  <c r="W270" i="119"/>
  <c r="V270" i="119"/>
  <c r="U270" i="119"/>
  <c r="T270" i="119"/>
  <c r="S270" i="119"/>
  <c r="R270" i="119"/>
  <c r="Q270" i="119"/>
  <c r="P270" i="119"/>
  <c r="U269" i="119"/>
  <c r="P269" i="119"/>
  <c r="X269" i="119"/>
  <c r="W269" i="119"/>
  <c r="V269" i="119"/>
  <c r="Y269" i="119"/>
  <c r="T269" i="119"/>
  <c r="S269" i="119"/>
  <c r="R269" i="119"/>
  <c r="Q269" i="119"/>
  <c r="Z269" i="119"/>
  <c r="Z268" i="119"/>
  <c r="X268" i="119"/>
  <c r="V268" i="119"/>
  <c r="U268" i="119"/>
  <c r="T268" i="119"/>
  <c r="S268" i="119"/>
  <c r="Y268" i="119"/>
  <c r="Q268" i="119"/>
  <c r="P268" i="119"/>
  <c r="W268" i="119"/>
  <c r="R268" i="119"/>
  <c r="Z267" i="119"/>
  <c r="Y267" i="119"/>
  <c r="X267" i="119"/>
  <c r="W267" i="119"/>
  <c r="V267" i="119"/>
  <c r="U267" i="119"/>
  <c r="T267" i="119"/>
  <c r="S267" i="119"/>
  <c r="R267" i="119"/>
  <c r="Q267" i="119"/>
  <c r="P267" i="119"/>
  <c r="Q266" i="119"/>
  <c r="W266" i="119"/>
  <c r="V266" i="119"/>
  <c r="U266" i="119"/>
  <c r="T266" i="119"/>
  <c r="S266" i="119"/>
  <c r="R266" i="119"/>
  <c r="X266" i="119"/>
  <c r="Y266" i="119"/>
  <c r="Z266" i="119"/>
  <c r="P266" i="119"/>
  <c r="Z265" i="119"/>
  <c r="Y265" i="119"/>
  <c r="P265" i="119"/>
  <c r="W265" i="119"/>
  <c r="V265" i="119"/>
  <c r="U265" i="119"/>
  <c r="T265" i="119"/>
  <c r="S265" i="119"/>
  <c r="R265" i="119"/>
  <c r="Q265" i="119"/>
  <c r="X265" i="119"/>
  <c r="Y264" i="119"/>
  <c r="Z264" i="119"/>
  <c r="X264" i="119"/>
  <c r="W264" i="119"/>
  <c r="V264" i="119"/>
  <c r="U264" i="119"/>
  <c r="T264" i="119"/>
  <c r="P264" i="119"/>
  <c r="Q264" i="119"/>
  <c r="R264" i="119"/>
  <c r="S264" i="119"/>
  <c r="U263" i="119"/>
  <c r="P263" i="119"/>
  <c r="Q263" i="119"/>
  <c r="R263" i="119"/>
  <c r="S263" i="119"/>
  <c r="T263" i="119"/>
  <c r="Z263" i="119"/>
  <c r="Y263" i="119"/>
  <c r="X263" i="119"/>
  <c r="W263" i="119"/>
  <c r="V263" i="119"/>
  <c r="U262" i="119"/>
  <c r="V262" i="119"/>
  <c r="W262" i="119"/>
  <c r="X262" i="119"/>
  <c r="Y262" i="119"/>
  <c r="Z262" i="119"/>
  <c r="S262" i="119"/>
  <c r="R262" i="119"/>
  <c r="Q262" i="119"/>
  <c r="P262" i="119"/>
  <c r="T262" i="119"/>
  <c r="U261" i="119"/>
  <c r="T261" i="119"/>
  <c r="S261" i="119"/>
  <c r="R261" i="119"/>
  <c r="Q261" i="119"/>
  <c r="P261" i="119"/>
  <c r="V261" i="119"/>
  <c r="W261" i="119"/>
  <c r="X261" i="119"/>
  <c r="Y261" i="119"/>
  <c r="Z261" i="119"/>
  <c r="Z260" i="119"/>
  <c r="Y260" i="119"/>
  <c r="X260" i="119"/>
  <c r="W260" i="119"/>
  <c r="V260" i="119"/>
  <c r="U260" i="119"/>
  <c r="T260" i="119"/>
  <c r="S260" i="119"/>
  <c r="R260" i="119"/>
  <c r="Q260" i="119"/>
  <c r="P260" i="119"/>
  <c r="R259" i="119"/>
  <c r="Z259" i="119"/>
  <c r="S259" i="119"/>
  <c r="T259" i="119"/>
  <c r="U259" i="119"/>
  <c r="Q259" i="119"/>
  <c r="V259" i="119"/>
  <c r="W259" i="119"/>
  <c r="P259" i="119"/>
  <c r="X259" i="119"/>
  <c r="Y259" i="119"/>
  <c r="S258" i="119"/>
  <c r="R258" i="119"/>
  <c r="Y258" i="119"/>
  <c r="Z258" i="119"/>
  <c r="X258" i="119"/>
  <c r="W258" i="119"/>
  <c r="V258" i="119"/>
  <c r="U258" i="119"/>
  <c r="T258" i="119"/>
  <c r="Q258" i="119"/>
  <c r="P258" i="119"/>
  <c r="R257" i="119"/>
  <c r="S257" i="119"/>
  <c r="T257" i="119"/>
  <c r="U257" i="119"/>
  <c r="V257" i="119"/>
  <c r="W257" i="119"/>
  <c r="X257" i="119"/>
  <c r="Y257" i="119"/>
  <c r="Z257" i="119"/>
  <c r="Q257" i="119"/>
  <c r="P257" i="119"/>
  <c r="R256" i="119"/>
  <c r="Q256" i="119"/>
  <c r="P256" i="119"/>
  <c r="Z256" i="119"/>
  <c r="Y256" i="119"/>
  <c r="X256" i="119"/>
  <c r="W256" i="119"/>
  <c r="V256" i="119"/>
  <c r="U256" i="119"/>
  <c r="T256" i="119"/>
  <c r="S256" i="119"/>
  <c r="W255" i="119"/>
  <c r="R255" i="119"/>
  <c r="T255" i="119"/>
  <c r="U255" i="119"/>
  <c r="V255" i="119"/>
  <c r="Q255" i="119"/>
  <c r="X255" i="119"/>
  <c r="Y255" i="119"/>
  <c r="Z255" i="119"/>
  <c r="P255" i="119"/>
  <c r="S255" i="119"/>
  <c r="P254" i="119"/>
  <c r="Q254" i="119"/>
  <c r="R254" i="119"/>
  <c r="S254" i="119"/>
  <c r="U254" i="119"/>
  <c r="V254" i="119"/>
  <c r="W254" i="119"/>
  <c r="X254" i="119"/>
  <c r="Y254" i="119"/>
  <c r="Z254" i="119"/>
  <c r="T254" i="119"/>
  <c r="Y253" i="119"/>
  <c r="Z253" i="119"/>
  <c r="X253" i="119"/>
  <c r="W253" i="119"/>
  <c r="V253" i="119"/>
  <c r="U253" i="119"/>
  <c r="T253" i="119"/>
  <c r="S253" i="119"/>
  <c r="R253" i="119"/>
  <c r="Q253" i="119"/>
  <c r="P253" i="119"/>
  <c r="R252" i="119"/>
  <c r="Q252" i="119"/>
  <c r="P252" i="119"/>
  <c r="T252" i="119"/>
  <c r="U252" i="119"/>
  <c r="V252" i="119"/>
  <c r="W252" i="119"/>
  <c r="X252" i="119"/>
  <c r="Y252" i="119"/>
  <c r="Z252" i="119"/>
  <c r="S252" i="119"/>
  <c r="R251" i="119"/>
  <c r="Q251" i="119"/>
  <c r="P251" i="119"/>
  <c r="S251" i="119"/>
  <c r="T251" i="119"/>
  <c r="U251" i="119"/>
  <c r="V251" i="119"/>
  <c r="W251" i="119"/>
  <c r="X251" i="119"/>
  <c r="Y251" i="119"/>
  <c r="Z251" i="119"/>
  <c r="Z250" i="119"/>
  <c r="Y250" i="119"/>
  <c r="X250" i="119"/>
  <c r="V250" i="119"/>
  <c r="U250" i="119"/>
  <c r="T250" i="119"/>
  <c r="S250" i="119"/>
  <c r="R250" i="119"/>
  <c r="Q250" i="119"/>
  <c r="P250" i="119"/>
  <c r="W250" i="119"/>
  <c r="T249" i="119"/>
  <c r="Z249" i="119"/>
  <c r="V249" i="119"/>
  <c r="W249" i="119"/>
  <c r="X249" i="119"/>
  <c r="Y249" i="119"/>
  <c r="S249" i="119"/>
  <c r="R249" i="119"/>
  <c r="U249" i="119"/>
  <c r="Q249" i="119"/>
  <c r="P249" i="119"/>
  <c r="X248" i="119"/>
  <c r="W248" i="119"/>
  <c r="V248" i="119"/>
  <c r="U248" i="119"/>
  <c r="T248" i="119"/>
  <c r="S248" i="119"/>
  <c r="R248" i="119"/>
  <c r="Q248" i="119"/>
  <c r="P248" i="119"/>
  <c r="Z248" i="119"/>
  <c r="Y248" i="119"/>
  <c r="X247" i="119"/>
  <c r="R247" i="119"/>
  <c r="Q247" i="119"/>
  <c r="S247" i="119"/>
  <c r="T247" i="119"/>
  <c r="U247" i="119"/>
  <c r="V247" i="119"/>
  <c r="W247" i="119"/>
  <c r="Y247" i="119"/>
  <c r="Z247" i="119"/>
  <c r="P247" i="119"/>
  <c r="V246" i="119"/>
  <c r="Y246" i="119"/>
  <c r="X246" i="119"/>
  <c r="W246" i="119"/>
  <c r="Z246" i="119"/>
  <c r="U246" i="119"/>
  <c r="T246" i="119"/>
  <c r="S246" i="119"/>
  <c r="R246" i="119"/>
  <c r="Q246" i="119"/>
  <c r="P246" i="119"/>
  <c r="P245" i="119"/>
  <c r="Z245" i="119"/>
  <c r="Y245" i="119"/>
  <c r="X245" i="119"/>
  <c r="W245" i="119"/>
  <c r="V245" i="119"/>
  <c r="U245" i="119"/>
  <c r="T245" i="119"/>
  <c r="S245" i="119"/>
  <c r="R245" i="119"/>
  <c r="Q245" i="119"/>
  <c r="P244" i="119"/>
  <c r="Y244" i="119"/>
  <c r="X244" i="119"/>
  <c r="W244" i="119"/>
  <c r="V244" i="119"/>
  <c r="U244" i="119"/>
  <c r="Z244" i="119"/>
  <c r="T244" i="119"/>
  <c r="S244" i="119"/>
  <c r="R244" i="119"/>
  <c r="Q244" i="119"/>
  <c r="U243" i="119"/>
  <c r="V243" i="119"/>
  <c r="Z243" i="119"/>
  <c r="Y243" i="119"/>
  <c r="X243" i="119"/>
  <c r="W243" i="119"/>
  <c r="P243" i="119"/>
  <c r="Q243" i="119"/>
  <c r="R243" i="119"/>
  <c r="S243" i="119"/>
  <c r="T243" i="119"/>
  <c r="Z242" i="119"/>
  <c r="Y242" i="119"/>
  <c r="X242" i="119"/>
  <c r="W242" i="119"/>
  <c r="U242" i="119"/>
  <c r="R242" i="119"/>
  <c r="Q242" i="119"/>
  <c r="P242" i="119"/>
  <c r="S242" i="119"/>
  <c r="V242" i="119"/>
  <c r="T242" i="119"/>
  <c r="W241" i="119"/>
  <c r="Q241" i="119"/>
  <c r="S241" i="119"/>
  <c r="T241" i="119"/>
  <c r="U241" i="119"/>
  <c r="P241" i="119"/>
  <c r="V241" i="119"/>
  <c r="X241" i="119"/>
  <c r="Y241" i="119"/>
  <c r="Z241" i="119"/>
  <c r="R241" i="119"/>
  <c r="P240" i="119"/>
  <c r="Q240" i="119"/>
  <c r="Z240" i="119"/>
  <c r="R240" i="119"/>
  <c r="S240" i="119"/>
  <c r="T240" i="119"/>
  <c r="U240" i="119"/>
  <c r="V240" i="119"/>
  <c r="W240" i="119"/>
  <c r="X240" i="119"/>
  <c r="Y240" i="119"/>
  <c r="P239" i="119"/>
  <c r="Q239" i="119"/>
  <c r="R239" i="119"/>
  <c r="S239" i="119"/>
  <c r="T239" i="119"/>
  <c r="V239" i="119"/>
  <c r="W239" i="119"/>
  <c r="X239" i="119"/>
  <c r="Y239" i="119"/>
  <c r="Z239" i="119"/>
  <c r="U239" i="119"/>
  <c r="P238" i="119"/>
  <c r="Z238" i="119"/>
  <c r="R238" i="119"/>
  <c r="S238" i="119"/>
  <c r="T238" i="119"/>
  <c r="U238" i="119"/>
  <c r="V238" i="119"/>
  <c r="W238" i="119"/>
  <c r="X238" i="119"/>
  <c r="Y238" i="119"/>
  <c r="Q238" i="119"/>
  <c r="Z237" i="119"/>
  <c r="Y237" i="119"/>
  <c r="X237" i="119"/>
  <c r="W237" i="119"/>
  <c r="U237" i="119"/>
  <c r="T237" i="119"/>
  <c r="S237" i="119"/>
  <c r="R237" i="119"/>
  <c r="Q237" i="119"/>
  <c r="P237" i="119"/>
  <c r="V237" i="119"/>
  <c r="Y236" i="119"/>
  <c r="Z236" i="119"/>
  <c r="X236" i="119"/>
  <c r="W236" i="119"/>
  <c r="V236" i="119"/>
  <c r="U236" i="119"/>
  <c r="T236" i="119"/>
  <c r="S236" i="119"/>
  <c r="R236" i="119"/>
  <c r="Q236" i="119"/>
  <c r="P236" i="119"/>
  <c r="P235" i="119"/>
  <c r="Z235" i="119"/>
  <c r="Q235" i="119"/>
  <c r="R235" i="119"/>
  <c r="S235" i="119"/>
  <c r="T235" i="119"/>
  <c r="U235" i="119"/>
  <c r="V235" i="119"/>
  <c r="W235" i="119"/>
  <c r="X235" i="119"/>
  <c r="Y235" i="119"/>
  <c r="P234" i="119"/>
  <c r="Z234" i="119"/>
  <c r="Y234" i="119"/>
  <c r="X234" i="119"/>
  <c r="W234" i="119"/>
  <c r="V234" i="119"/>
  <c r="U234" i="119"/>
  <c r="T234" i="119"/>
  <c r="S234" i="119"/>
  <c r="R234" i="119"/>
  <c r="Q234" i="119"/>
  <c r="P233" i="119"/>
  <c r="Q233" i="119"/>
  <c r="R233" i="119"/>
  <c r="S233" i="119"/>
  <c r="T233" i="119"/>
  <c r="U233" i="119"/>
  <c r="V233" i="119"/>
  <c r="W233" i="119"/>
  <c r="X233" i="119"/>
  <c r="Y233" i="119"/>
  <c r="Z233" i="119"/>
  <c r="T232" i="119"/>
  <c r="S232" i="119"/>
  <c r="R232" i="119"/>
  <c r="U232" i="119"/>
  <c r="Q232" i="119"/>
  <c r="P232" i="119"/>
  <c r="Z232" i="119"/>
  <c r="V232" i="119"/>
  <c r="Y232" i="119"/>
  <c r="W232" i="119"/>
  <c r="X232" i="119"/>
  <c r="X231" i="119"/>
  <c r="Z231" i="119"/>
  <c r="Y231" i="119"/>
  <c r="P231" i="119"/>
  <c r="Q231" i="119"/>
  <c r="R231" i="119"/>
  <c r="S231" i="119"/>
  <c r="T231" i="119"/>
  <c r="U231" i="119"/>
  <c r="V231" i="119"/>
  <c r="W231" i="119"/>
  <c r="X230" i="119"/>
  <c r="P230" i="119"/>
  <c r="Q230" i="119"/>
  <c r="R230" i="119"/>
  <c r="S230" i="119"/>
  <c r="T230" i="119"/>
  <c r="U230" i="119"/>
  <c r="V230" i="119"/>
  <c r="Z230" i="119"/>
  <c r="Y230" i="119"/>
  <c r="W230" i="119"/>
  <c r="W229" i="119"/>
  <c r="Z229" i="119"/>
  <c r="Q229" i="119"/>
  <c r="P229" i="119"/>
  <c r="R229" i="119"/>
  <c r="S229" i="119"/>
  <c r="U229" i="119"/>
  <c r="T229" i="119"/>
  <c r="V229" i="119"/>
  <c r="X229" i="119"/>
  <c r="Y229" i="119"/>
  <c r="P228" i="119"/>
  <c r="Q228" i="119"/>
  <c r="R228" i="119"/>
  <c r="S228" i="119"/>
  <c r="T228" i="119"/>
  <c r="U228" i="119"/>
  <c r="V228" i="119"/>
  <c r="W228" i="119"/>
  <c r="X228" i="119"/>
  <c r="Y228" i="119"/>
  <c r="Z228" i="119"/>
  <c r="V227" i="119"/>
  <c r="Q227" i="119"/>
  <c r="R227" i="119"/>
  <c r="P227" i="119"/>
  <c r="S227" i="119"/>
  <c r="T227" i="119"/>
  <c r="U227" i="119"/>
  <c r="Z227" i="119"/>
  <c r="Y227" i="119"/>
  <c r="X227" i="119"/>
  <c r="W227" i="119"/>
  <c r="S226" i="119"/>
  <c r="U226" i="119"/>
  <c r="V226" i="119"/>
  <c r="W226" i="119"/>
  <c r="X226" i="119"/>
  <c r="Y226" i="119"/>
  <c r="Z226" i="119"/>
  <c r="P226" i="119"/>
  <c r="Q226" i="119"/>
  <c r="R226" i="119"/>
  <c r="T226" i="119"/>
  <c r="T225" i="119"/>
  <c r="V225" i="119"/>
  <c r="Q225" i="119"/>
  <c r="S225" i="119"/>
  <c r="Z225" i="119"/>
  <c r="U225" i="119"/>
  <c r="Y225" i="119"/>
  <c r="R225" i="119"/>
  <c r="P225" i="119"/>
  <c r="X225" i="119"/>
  <c r="W225" i="119"/>
  <c r="R224" i="119"/>
  <c r="W224" i="119"/>
  <c r="V224" i="119"/>
  <c r="U224" i="119"/>
  <c r="T224" i="119"/>
  <c r="S224" i="119"/>
  <c r="X224" i="119"/>
  <c r="Q224" i="119"/>
  <c r="P224" i="119"/>
  <c r="Y224" i="119"/>
  <c r="Z224" i="119"/>
  <c r="Q223" i="119"/>
  <c r="P223" i="119"/>
  <c r="R223" i="119"/>
  <c r="S223" i="119"/>
  <c r="Z223" i="119"/>
  <c r="Y223" i="119"/>
  <c r="X223" i="119"/>
  <c r="W223" i="119"/>
  <c r="V223" i="119"/>
  <c r="U223" i="119"/>
  <c r="T223" i="119"/>
  <c r="W222" i="119"/>
  <c r="Z222" i="119"/>
  <c r="Y222" i="119"/>
  <c r="V222" i="119"/>
  <c r="U222" i="119"/>
  <c r="S222" i="119"/>
  <c r="Q222" i="119"/>
  <c r="X222" i="119"/>
  <c r="P222" i="119"/>
  <c r="R222" i="119"/>
  <c r="T222" i="119"/>
  <c r="P221" i="119"/>
  <c r="Z221" i="119"/>
  <c r="Y221" i="119"/>
  <c r="X221" i="119"/>
  <c r="W221" i="119"/>
  <c r="V221" i="119"/>
  <c r="R221" i="119"/>
  <c r="U221" i="119"/>
  <c r="T221" i="119"/>
  <c r="S221" i="119"/>
  <c r="Q221" i="119"/>
  <c r="Z220" i="119"/>
  <c r="Y220" i="119"/>
  <c r="X220" i="119"/>
  <c r="W220" i="119"/>
  <c r="V220" i="119"/>
  <c r="U220" i="119"/>
  <c r="T220" i="119"/>
  <c r="S220" i="119"/>
  <c r="R220" i="119"/>
  <c r="Q220" i="119"/>
  <c r="P220" i="119"/>
  <c r="V219" i="119"/>
  <c r="S219" i="119"/>
  <c r="X219" i="119"/>
  <c r="Y219" i="119"/>
  <c r="Z219" i="119"/>
  <c r="W219" i="119"/>
  <c r="U219" i="119"/>
  <c r="P219" i="119"/>
  <c r="Q219" i="119"/>
  <c r="R219" i="119"/>
  <c r="T219" i="119"/>
  <c r="P218" i="119"/>
  <c r="Q218" i="119"/>
  <c r="R218" i="119"/>
  <c r="S218" i="119"/>
  <c r="T218" i="119"/>
  <c r="U218" i="119"/>
  <c r="V218" i="119"/>
  <c r="W218" i="119"/>
  <c r="X218" i="119"/>
  <c r="Y218" i="119"/>
  <c r="Z218" i="119"/>
  <c r="X217" i="119"/>
  <c r="P217" i="119"/>
  <c r="Q217" i="119"/>
  <c r="S217" i="119"/>
  <c r="T217" i="119"/>
  <c r="R217" i="119"/>
  <c r="U217" i="119"/>
  <c r="V217" i="119"/>
  <c r="W217" i="119"/>
  <c r="Z217" i="119"/>
  <c r="Y217" i="119"/>
  <c r="T216" i="119"/>
  <c r="W216" i="119"/>
  <c r="V216" i="119"/>
  <c r="U216" i="119"/>
  <c r="S216" i="119"/>
  <c r="R216" i="119"/>
  <c r="X216" i="119"/>
  <c r="Q216" i="119"/>
  <c r="P216" i="119"/>
  <c r="Y216" i="119"/>
  <c r="Z216" i="119"/>
  <c r="X215" i="119"/>
  <c r="W215" i="119"/>
  <c r="V215" i="119"/>
  <c r="U215" i="119"/>
  <c r="T215" i="119"/>
  <c r="S215" i="119"/>
  <c r="Y215" i="119"/>
  <c r="Z215" i="119"/>
  <c r="P215" i="119"/>
  <c r="Q215" i="119"/>
  <c r="R215" i="119"/>
  <c r="V214" i="119"/>
  <c r="U214" i="119"/>
  <c r="Z214" i="119"/>
  <c r="Y214" i="119"/>
  <c r="X214" i="119"/>
  <c r="W214" i="119"/>
  <c r="T214" i="119"/>
  <c r="S214" i="119"/>
  <c r="R214" i="119"/>
  <c r="Q214" i="119"/>
  <c r="P214" i="119"/>
  <c r="Z213" i="119"/>
  <c r="Y213" i="119"/>
  <c r="X213" i="119"/>
  <c r="W213" i="119"/>
  <c r="V213" i="119"/>
  <c r="U213" i="119"/>
  <c r="S213" i="119"/>
  <c r="R213" i="119"/>
  <c r="Q213" i="119"/>
  <c r="P213" i="119"/>
  <c r="T213" i="119"/>
  <c r="W212" i="119"/>
  <c r="Z212" i="119"/>
  <c r="Y212" i="119"/>
  <c r="X212" i="119"/>
  <c r="V212" i="119"/>
  <c r="U212" i="119"/>
  <c r="T212" i="119"/>
  <c r="S212" i="119"/>
  <c r="R212" i="119"/>
  <c r="Q212" i="119"/>
  <c r="P212" i="119"/>
  <c r="U211" i="119"/>
  <c r="T211" i="119"/>
  <c r="S211" i="119"/>
  <c r="R211" i="119"/>
  <c r="Q211" i="119"/>
  <c r="Z211" i="119"/>
  <c r="P211" i="119"/>
  <c r="Y211" i="119"/>
  <c r="X211" i="119"/>
  <c r="W211" i="119"/>
  <c r="V211" i="119"/>
  <c r="X210" i="119"/>
  <c r="S210" i="119"/>
  <c r="Q210" i="119"/>
  <c r="R210" i="119"/>
  <c r="T210" i="119"/>
  <c r="U210" i="119"/>
  <c r="W210" i="119"/>
  <c r="Y210" i="119"/>
  <c r="V210" i="119"/>
  <c r="Z210" i="119"/>
  <c r="P210" i="119"/>
  <c r="Z209" i="119"/>
  <c r="Y209" i="119"/>
  <c r="X209" i="119"/>
  <c r="W209" i="119"/>
  <c r="V209" i="119"/>
  <c r="P209" i="119"/>
  <c r="U209" i="119"/>
  <c r="T209" i="119"/>
  <c r="S209" i="119"/>
  <c r="Q209" i="119"/>
  <c r="R209" i="119"/>
  <c r="U208" i="119"/>
  <c r="P208" i="119"/>
  <c r="Q208" i="119"/>
  <c r="T208" i="119"/>
  <c r="S208" i="119"/>
  <c r="R208" i="119"/>
  <c r="W208" i="119"/>
  <c r="X208" i="119"/>
  <c r="Y208" i="119"/>
  <c r="Z208" i="119"/>
  <c r="V208" i="119"/>
  <c r="T207" i="119"/>
  <c r="S207" i="119"/>
  <c r="R207" i="119"/>
  <c r="U207" i="119"/>
  <c r="V207" i="119"/>
  <c r="W207" i="119"/>
  <c r="Q207" i="119"/>
  <c r="P207" i="119"/>
  <c r="X207" i="119"/>
  <c r="Y207" i="119"/>
  <c r="Z207" i="119"/>
  <c r="U206" i="119"/>
  <c r="V206" i="119"/>
  <c r="W206" i="119"/>
  <c r="X206" i="119"/>
  <c r="Y206" i="119"/>
  <c r="Z206" i="119"/>
  <c r="P206" i="119"/>
  <c r="Q206" i="119"/>
  <c r="R206" i="119"/>
  <c r="T206" i="119"/>
  <c r="S206" i="119"/>
  <c r="W205" i="119"/>
  <c r="X205" i="119"/>
  <c r="S205" i="119"/>
  <c r="U205" i="119"/>
  <c r="Q205" i="119"/>
  <c r="R205" i="119"/>
  <c r="T205" i="119"/>
  <c r="Y205" i="119"/>
  <c r="Z205" i="119"/>
  <c r="V205" i="119"/>
  <c r="P205" i="119"/>
  <c r="Z204" i="119"/>
  <c r="V204" i="119"/>
  <c r="S204" i="119"/>
  <c r="R204" i="119"/>
  <c r="Y204" i="119"/>
  <c r="X204" i="119"/>
  <c r="W204" i="119"/>
  <c r="U204" i="119"/>
  <c r="T204" i="119"/>
  <c r="Q204" i="119"/>
  <c r="P204" i="119"/>
  <c r="Q203" i="119"/>
  <c r="P203" i="119"/>
  <c r="Z203" i="119"/>
  <c r="Y203" i="119"/>
  <c r="X203" i="119"/>
  <c r="W203" i="119"/>
  <c r="V203" i="119"/>
  <c r="U203" i="119"/>
  <c r="T203" i="119"/>
  <c r="S203" i="119"/>
  <c r="R203" i="119"/>
  <c r="Q202" i="119"/>
  <c r="Z202" i="119"/>
  <c r="Y202" i="119"/>
  <c r="X202" i="119"/>
  <c r="W202" i="119"/>
  <c r="V202" i="119"/>
  <c r="P202" i="119"/>
  <c r="T202" i="119"/>
  <c r="S202" i="119"/>
  <c r="R202" i="119"/>
  <c r="U202" i="119"/>
  <c r="Y201" i="119"/>
  <c r="Z201" i="119"/>
  <c r="X201" i="119"/>
  <c r="W201" i="119"/>
  <c r="V201" i="119"/>
  <c r="U201" i="119"/>
  <c r="T201" i="119"/>
  <c r="S201" i="119"/>
  <c r="R201" i="119"/>
  <c r="Q201" i="119"/>
  <c r="P201" i="119"/>
  <c r="T200" i="119"/>
  <c r="R200" i="119"/>
  <c r="Z200" i="119"/>
  <c r="Y200" i="119"/>
  <c r="P200" i="119"/>
  <c r="S200" i="119"/>
  <c r="X200" i="119"/>
  <c r="W200" i="119"/>
  <c r="V200" i="119"/>
  <c r="Q200" i="119"/>
  <c r="U200" i="119"/>
  <c r="X199" i="119"/>
  <c r="T199" i="119"/>
  <c r="S199" i="119"/>
  <c r="P199" i="119"/>
  <c r="Q199" i="119"/>
  <c r="Y199" i="119"/>
  <c r="Z199" i="119"/>
  <c r="W199" i="119"/>
  <c r="V199" i="119"/>
  <c r="U199" i="119"/>
  <c r="R199" i="119"/>
  <c r="V198" i="119"/>
  <c r="W198" i="119"/>
  <c r="X198" i="119"/>
  <c r="Y198" i="119"/>
  <c r="Z198" i="119"/>
  <c r="U198" i="119"/>
  <c r="T198" i="119"/>
  <c r="S198" i="119"/>
  <c r="R198" i="119"/>
  <c r="P198" i="119"/>
  <c r="Q198" i="119"/>
  <c r="S197" i="119"/>
  <c r="W197" i="119"/>
  <c r="V197" i="119"/>
  <c r="U197" i="119"/>
  <c r="T197" i="119"/>
  <c r="R197" i="119"/>
  <c r="Q197" i="119"/>
  <c r="X197" i="119"/>
  <c r="P197" i="119"/>
  <c r="Y197" i="119"/>
  <c r="Z197" i="119"/>
  <c r="P196" i="119"/>
  <c r="Q196" i="119"/>
  <c r="R196" i="119"/>
  <c r="Z196" i="119"/>
  <c r="Y196" i="119"/>
  <c r="X196" i="119"/>
  <c r="W196" i="119"/>
  <c r="V196" i="119"/>
  <c r="U196" i="119"/>
  <c r="T196" i="119"/>
  <c r="S196" i="119"/>
  <c r="Y195" i="119"/>
  <c r="S195" i="119"/>
  <c r="T195" i="119"/>
  <c r="U195" i="119"/>
  <c r="V195" i="119"/>
  <c r="W195" i="119"/>
  <c r="X195" i="119"/>
  <c r="Z195" i="119"/>
  <c r="R195" i="119"/>
  <c r="Q195" i="119"/>
  <c r="P195" i="119"/>
  <c r="Y194" i="119"/>
  <c r="X194" i="119"/>
  <c r="W194" i="119"/>
  <c r="T194" i="119"/>
  <c r="S194" i="119"/>
  <c r="R194" i="119"/>
  <c r="Q194" i="119"/>
  <c r="P194" i="119"/>
  <c r="Z194" i="119"/>
  <c r="V194" i="119"/>
  <c r="U194" i="119"/>
  <c r="U193" i="119"/>
  <c r="Q193" i="119"/>
  <c r="V193" i="119"/>
  <c r="W193" i="119"/>
  <c r="X193" i="119"/>
  <c r="Y193" i="119"/>
  <c r="Z193" i="119"/>
  <c r="R193" i="119"/>
  <c r="P193" i="119"/>
  <c r="T193" i="119"/>
  <c r="S193" i="119"/>
  <c r="P192" i="119"/>
  <c r="U192" i="119"/>
  <c r="V192" i="119"/>
  <c r="W192" i="119"/>
  <c r="X192" i="119"/>
  <c r="Y192" i="119"/>
  <c r="Z192" i="119"/>
  <c r="T192" i="119"/>
  <c r="S192" i="119"/>
  <c r="R192" i="119"/>
  <c r="Q192" i="119"/>
  <c r="U191" i="119"/>
  <c r="Z191" i="119"/>
  <c r="P191" i="119"/>
  <c r="Q191" i="119"/>
  <c r="R191" i="119"/>
  <c r="S191" i="119"/>
  <c r="T191" i="119"/>
  <c r="V191" i="119"/>
  <c r="W191" i="119"/>
  <c r="X191" i="119"/>
  <c r="Y191" i="119"/>
  <c r="Y190" i="119"/>
  <c r="V190" i="119"/>
  <c r="P190" i="119"/>
  <c r="Q190" i="119"/>
  <c r="R190" i="119"/>
  <c r="S190" i="119"/>
  <c r="T190" i="119"/>
  <c r="U190" i="119"/>
  <c r="W190" i="119"/>
  <c r="X190" i="119"/>
  <c r="Z190" i="119"/>
  <c r="Z189" i="119"/>
  <c r="Y189" i="119"/>
  <c r="X189" i="119"/>
  <c r="W189" i="119"/>
  <c r="P189" i="119"/>
  <c r="Q189" i="119"/>
  <c r="R189" i="119"/>
  <c r="S189" i="119"/>
  <c r="T189" i="119"/>
  <c r="U189" i="119"/>
  <c r="V189" i="119"/>
  <c r="R188" i="119"/>
  <c r="W188" i="119"/>
  <c r="V188" i="119"/>
  <c r="U188" i="119"/>
  <c r="S188" i="119"/>
  <c r="Q188" i="119"/>
  <c r="P188" i="119"/>
  <c r="Z188" i="119"/>
  <c r="Y188" i="119"/>
  <c r="X188" i="119"/>
  <c r="T188" i="119"/>
  <c r="Z187" i="119"/>
  <c r="R187" i="119"/>
  <c r="S187" i="119"/>
  <c r="T187" i="119"/>
  <c r="U187" i="119"/>
  <c r="V187" i="119"/>
  <c r="P187" i="119"/>
  <c r="Q187" i="119"/>
  <c r="W187" i="119"/>
  <c r="X187" i="119"/>
  <c r="Y187" i="119"/>
  <c r="Z186" i="119"/>
  <c r="Y186" i="119"/>
  <c r="X186" i="119"/>
  <c r="P186" i="119"/>
  <c r="W186" i="119"/>
  <c r="V186" i="119"/>
  <c r="U186" i="119"/>
  <c r="T186" i="119"/>
  <c r="S186" i="119"/>
  <c r="R186" i="119"/>
  <c r="Q186" i="119"/>
  <c r="W185" i="119"/>
  <c r="Z185" i="119"/>
  <c r="Y185" i="119"/>
  <c r="X185" i="119"/>
  <c r="P185" i="119"/>
  <c r="Q185" i="119"/>
  <c r="R185" i="119"/>
  <c r="S185" i="119"/>
  <c r="T185" i="119"/>
  <c r="U185" i="119"/>
  <c r="V185" i="119"/>
  <c r="S184" i="119"/>
  <c r="R184" i="119"/>
  <c r="T184" i="119"/>
  <c r="U184" i="119"/>
  <c r="V184" i="119"/>
  <c r="W184" i="119"/>
  <c r="X184" i="119"/>
  <c r="Y184" i="119"/>
  <c r="Z184" i="119"/>
  <c r="Q184" i="119"/>
  <c r="P184" i="119"/>
  <c r="S183" i="119"/>
  <c r="P183" i="119"/>
  <c r="Q183" i="119"/>
  <c r="U183" i="119"/>
  <c r="V183" i="119"/>
  <c r="W183" i="119"/>
  <c r="X183" i="119"/>
  <c r="Y183" i="119"/>
  <c r="Z183" i="119"/>
  <c r="R183" i="119"/>
  <c r="T183" i="119"/>
  <c r="P182" i="119"/>
  <c r="Q182" i="119"/>
  <c r="R182" i="119"/>
  <c r="S182" i="119"/>
  <c r="T182" i="119"/>
  <c r="U182" i="119"/>
  <c r="V182" i="119"/>
  <c r="W182" i="119"/>
  <c r="X182" i="119"/>
  <c r="Y182" i="119"/>
  <c r="Z182" i="119"/>
  <c r="P2114" i="119" a="1"/>
  <c r="P3276" i="119" a="1"/>
  <c r="P400" i="119" a="1"/>
  <c r="P401" i="119" a="1"/>
  <c r="P402" i="119" a="1"/>
  <c r="P403" i="119" a="1"/>
  <c r="P404" i="119" a="1"/>
  <c r="P405" i="119" a="1"/>
  <c r="P406" i="119" a="1"/>
  <c r="P407" i="119" a="1"/>
  <c r="P408" i="119" a="1"/>
  <c r="P409" i="119" a="1"/>
  <c r="P410" i="119" a="1"/>
  <c r="P411" i="119" a="1"/>
  <c r="P412" i="119" a="1"/>
  <c r="P413" i="119" a="1"/>
  <c r="P414" i="119" a="1"/>
  <c r="P415" i="119" a="1"/>
  <c r="P416" i="119" a="1"/>
  <c r="P417" i="119" a="1"/>
  <c r="P418" i="119" a="1"/>
  <c r="P419" i="119" a="1"/>
  <c r="P420" i="119" a="1"/>
  <c r="P421" i="119" a="1"/>
  <c r="P422" i="119" a="1"/>
  <c r="P423" i="119" a="1"/>
  <c r="P424" i="119" a="1"/>
  <c r="P425" i="119" a="1"/>
  <c r="P426" i="119" a="1"/>
  <c r="P427" i="119" a="1"/>
  <c r="P428" i="119" a="1"/>
  <c r="P429" i="119" a="1"/>
  <c r="P430" i="119" a="1"/>
  <c r="P431" i="119" a="1"/>
  <c r="P432" i="119" a="1"/>
  <c r="P433" i="119" a="1"/>
  <c r="P434" i="119" a="1"/>
  <c r="P435" i="119" a="1"/>
  <c r="P436" i="119" a="1"/>
  <c r="P437" i="119" a="1"/>
  <c r="P438" i="119" a="1"/>
  <c r="P439" i="119" a="1"/>
  <c r="P440" i="119" a="1"/>
  <c r="P441" i="119" a="1"/>
  <c r="P442" i="119" a="1"/>
  <c r="P443" i="119" a="1"/>
  <c r="P444" i="119" a="1"/>
  <c r="P445" i="119" a="1"/>
  <c r="P446" i="119" a="1"/>
  <c r="P447" i="119" a="1"/>
  <c r="P448" i="119" a="1"/>
  <c r="P449" i="119" a="1"/>
  <c r="P450" i="119" a="1"/>
  <c r="P451" i="119" a="1"/>
  <c r="P452" i="119" a="1"/>
  <c r="P453" i="119" a="1"/>
  <c r="P454" i="119" a="1"/>
  <c r="P455" i="119" a="1"/>
  <c r="P456" i="119" a="1"/>
  <c r="P457" i="119" a="1"/>
  <c r="P458" i="119" a="1"/>
  <c r="P459" i="119" a="1"/>
  <c r="P460" i="119" a="1"/>
  <c r="P461" i="119" a="1"/>
  <c r="P462" i="119" a="1"/>
  <c r="P463" i="119" a="1"/>
  <c r="P464" i="119" a="1"/>
  <c r="P465" i="119" a="1"/>
  <c r="P466" i="119" a="1"/>
  <c r="P467" i="119" a="1"/>
  <c r="P468" i="119" a="1"/>
  <c r="P469" i="119" a="1"/>
  <c r="P470" i="119" a="1"/>
  <c r="P471" i="119" a="1"/>
  <c r="P472" i="119" a="1"/>
  <c r="P473" i="119" a="1"/>
  <c r="P474" i="119" a="1"/>
  <c r="P475" i="119" a="1"/>
  <c r="P476" i="119" a="1"/>
  <c r="P477" i="119" a="1"/>
  <c r="P478" i="119" a="1"/>
  <c r="P479" i="119" a="1"/>
  <c r="P480" i="119" a="1"/>
  <c r="P481" i="119" a="1"/>
  <c r="P482" i="119" a="1"/>
  <c r="P483" i="119" a="1"/>
  <c r="P484" i="119" a="1"/>
  <c r="P485" i="119" a="1"/>
  <c r="P486" i="119" a="1"/>
  <c r="P487" i="119" a="1"/>
  <c r="P488" i="119" a="1"/>
  <c r="P489" i="119" a="1"/>
  <c r="P490" i="119" a="1"/>
  <c r="P491" i="119" a="1"/>
  <c r="P492" i="119" a="1"/>
  <c r="P493" i="119" a="1"/>
  <c r="P494" i="119" a="1"/>
  <c r="P495" i="119" a="1"/>
  <c r="P496" i="119" a="1"/>
  <c r="P497" i="119" a="1"/>
  <c r="P498" i="119" a="1"/>
  <c r="P499" i="119" a="1"/>
  <c r="P500" i="119" a="1"/>
  <c r="P501" i="119" a="1"/>
  <c r="P502" i="119" a="1"/>
  <c r="P503" i="119" a="1"/>
  <c r="P504" i="119" a="1"/>
  <c r="P505" i="119" a="1"/>
  <c r="P506" i="119" a="1"/>
  <c r="P507" i="119" a="1"/>
  <c r="P508" i="119" a="1"/>
  <c r="P509" i="119" a="1"/>
  <c r="P510" i="119" a="1"/>
  <c r="P511" i="119" a="1"/>
  <c r="P512" i="119" a="1"/>
  <c r="P513" i="119" a="1"/>
  <c r="P514" i="119" a="1"/>
  <c r="P515" i="119" a="1"/>
  <c r="P516" i="119" a="1"/>
  <c r="P517" i="119" a="1"/>
  <c r="P518" i="119" a="1"/>
  <c r="P519" i="119" a="1"/>
  <c r="P520" i="119" a="1"/>
  <c r="P521" i="119" a="1"/>
  <c r="P522" i="119" a="1"/>
  <c r="P523" i="119" a="1"/>
  <c r="P524" i="119" a="1"/>
  <c r="P525" i="119" a="1"/>
  <c r="P526" i="119" a="1"/>
  <c r="P527" i="119" a="1"/>
  <c r="P528" i="119" a="1"/>
  <c r="P529" i="119" a="1"/>
  <c r="P530" i="119" a="1"/>
  <c r="P531" i="119" a="1"/>
  <c r="P532" i="119" a="1"/>
  <c r="P533" i="119" a="1"/>
  <c r="P534" i="119" a="1"/>
  <c r="P535" i="119" a="1"/>
  <c r="P536" i="119" a="1"/>
  <c r="P537" i="119" a="1"/>
  <c r="P538" i="119" a="1"/>
  <c r="P539" i="119" a="1"/>
  <c r="P540" i="119" a="1"/>
  <c r="P541" i="119" a="1"/>
  <c r="P542" i="119" a="1"/>
  <c r="P543" i="119" a="1"/>
  <c r="P544" i="119" a="1"/>
  <c r="P545" i="119" a="1"/>
  <c r="P546" i="119" a="1"/>
  <c r="P547" i="119" a="1"/>
  <c r="P548" i="119" a="1"/>
  <c r="P549" i="119" a="1"/>
  <c r="P550" i="119" a="1"/>
  <c r="P551" i="119" a="1"/>
  <c r="P552" i="119" a="1"/>
  <c r="P553" i="119" a="1"/>
  <c r="P554" i="119" a="1"/>
  <c r="P555" i="119" a="1"/>
  <c r="P556" i="119" a="1"/>
  <c r="P557" i="119" a="1"/>
  <c r="P558" i="119" a="1"/>
  <c r="P559" i="119" a="1"/>
  <c r="P560" i="119" a="1"/>
  <c r="P561" i="119" a="1"/>
  <c r="P562" i="119" a="1"/>
  <c r="P563" i="119" a="1"/>
  <c r="P564" i="119" a="1"/>
  <c r="P565" i="119" a="1"/>
  <c r="P566" i="119" a="1"/>
  <c r="P567" i="119" a="1"/>
  <c r="P568" i="119" a="1"/>
  <c r="P569" i="119" a="1"/>
  <c r="P570" i="119" a="1"/>
  <c r="P571" i="119" a="1"/>
  <c r="P572" i="119" a="1"/>
  <c r="P573" i="119" a="1"/>
  <c r="P574" i="119" a="1"/>
  <c r="P575" i="119" a="1"/>
  <c r="P576" i="119" a="1"/>
  <c r="P577" i="119" a="1"/>
  <c r="P578" i="119" a="1"/>
  <c r="P579" i="119" a="1"/>
  <c r="P580" i="119" a="1"/>
  <c r="P581" i="119" a="1"/>
  <c r="P582" i="119" a="1"/>
  <c r="P583" i="119" a="1"/>
  <c r="P584" i="119" a="1"/>
  <c r="P585" i="119" a="1"/>
  <c r="P586" i="119" a="1"/>
  <c r="P587" i="119" a="1"/>
  <c r="P588" i="119" a="1"/>
  <c r="P589" i="119" a="1"/>
  <c r="P590" i="119" a="1"/>
  <c r="P591" i="119" a="1"/>
  <c r="P592" i="119" a="1"/>
  <c r="P593" i="119" a="1"/>
  <c r="P594" i="119" a="1"/>
  <c r="P595" i="119" a="1"/>
  <c r="P596" i="119" a="1"/>
  <c r="P597" i="119" a="1"/>
  <c r="P598" i="119" a="1"/>
  <c r="P599" i="119" a="1"/>
  <c r="P600" i="119" a="1"/>
  <c r="P601" i="119" a="1"/>
  <c r="P602" i="119" a="1"/>
  <c r="P603" i="119" a="1"/>
  <c r="P604" i="119" a="1"/>
  <c r="P605" i="119" a="1"/>
  <c r="P606" i="119" a="1"/>
  <c r="P607" i="119" a="1"/>
  <c r="P608" i="119" a="1"/>
  <c r="P609" i="119" a="1"/>
  <c r="P610" i="119" a="1"/>
  <c r="P611" i="119" a="1"/>
  <c r="P612" i="119" a="1"/>
  <c r="P613" i="119" a="1"/>
  <c r="P614" i="119" a="1"/>
  <c r="P615" i="119" a="1"/>
  <c r="P616" i="119" a="1"/>
  <c r="P617" i="119" a="1"/>
  <c r="P618" i="119" a="1"/>
  <c r="P619" i="119" a="1"/>
  <c r="P620" i="119" a="1"/>
  <c r="P621" i="119" a="1"/>
  <c r="P622" i="119" a="1"/>
  <c r="P623" i="119" a="1"/>
  <c r="P2834" i="119" a="1"/>
  <c r="P2833" i="119" a="1"/>
  <c r="P2832" i="119" a="1"/>
  <c r="P2831" i="119" a="1"/>
  <c r="P2830" i="119" a="1"/>
  <c r="P2829" i="119" a="1"/>
  <c r="P2828" i="119" a="1"/>
  <c r="P2827" i="119" a="1"/>
  <c r="P2826" i="119" a="1"/>
  <c r="P2825" i="119" a="1"/>
  <c r="P2824" i="119" a="1"/>
  <c r="P2823" i="119" a="1"/>
  <c r="P2822" i="119" a="1"/>
  <c r="P2821" i="119" a="1"/>
  <c r="P2820" i="119" a="1"/>
  <c r="P2819" i="119" a="1"/>
  <c r="P2818" i="119" a="1"/>
  <c r="P2817" i="119" a="1"/>
  <c r="P2816" i="119" a="1"/>
  <c r="P2815" i="119" a="1"/>
  <c r="P2814" i="119" a="1"/>
  <c r="P2813" i="119" a="1"/>
  <c r="P2812" i="119" a="1"/>
  <c r="P2811" i="119" a="1"/>
  <c r="P2810" i="119" a="1"/>
  <c r="P2809" i="119" a="1"/>
  <c r="P2808" i="119" a="1"/>
  <c r="P2807" i="119" a="1"/>
  <c r="P2806" i="119" a="1"/>
  <c r="P2805" i="119" a="1"/>
  <c r="P2804" i="119" a="1"/>
  <c r="P2803" i="119" a="1"/>
  <c r="P2802" i="119" a="1"/>
  <c r="P2801" i="119" a="1"/>
  <c r="P2800" i="119" a="1"/>
  <c r="P2799" i="119" a="1"/>
  <c r="P2798" i="119" a="1"/>
  <c r="P2797" i="119" a="1"/>
  <c r="P2796" i="119" a="1"/>
  <c r="P2795" i="119" a="1"/>
  <c r="P2794" i="119" a="1"/>
  <c r="P2793" i="119" a="1"/>
  <c r="P2792" i="119" a="1"/>
  <c r="P2791" i="119" a="1"/>
  <c r="P2790" i="119" a="1"/>
  <c r="P2789" i="119" a="1"/>
  <c r="P2788" i="119" a="1"/>
  <c r="P2787" i="119" a="1"/>
  <c r="P2786" i="119" a="1"/>
  <c r="P2785" i="119" a="1"/>
  <c r="P2784" i="119" a="1"/>
  <c r="P2783" i="119" a="1"/>
  <c r="P2782" i="119" a="1"/>
  <c r="P2781" i="119" a="1"/>
  <c r="P2780" i="119" a="1"/>
  <c r="P2779" i="119" a="1"/>
  <c r="P2778" i="119" a="1"/>
  <c r="P2777" i="119" a="1"/>
  <c r="P2776" i="119" a="1"/>
  <c r="P2775" i="119" a="1"/>
  <c r="P2774" i="119" a="1"/>
  <c r="P2773" i="119" a="1"/>
  <c r="P2772" i="119" a="1"/>
  <c r="P2771" i="119" a="1"/>
  <c r="P2770" i="119" a="1"/>
  <c r="P2769" i="119" a="1"/>
  <c r="P2768" i="119" a="1"/>
  <c r="P2767" i="119" a="1"/>
  <c r="P2766" i="119" a="1"/>
  <c r="P2765" i="119" a="1"/>
  <c r="P2764" i="119" a="1"/>
  <c r="P2763" i="119" a="1"/>
  <c r="P2762" i="119" a="1"/>
  <c r="P2761" i="119" a="1"/>
  <c r="P2760" i="119" a="1"/>
  <c r="P2759" i="119" a="1"/>
  <c r="P2758" i="119" a="1"/>
  <c r="P2757" i="119" a="1"/>
  <c r="P2756" i="119" a="1"/>
  <c r="P2755" i="119" a="1"/>
  <c r="P2754" i="119" a="1"/>
  <c r="P2753" i="119" a="1"/>
  <c r="P2752" i="119" a="1"/>
  <c r="P2751" i="119" a="1"/>
  <c r="P2750" i="119" a="1"/>
  <c r="P2749" i="119" a="1"/>
  <c r="P2748" i="119" a="1"/>
  <c r="P2747" i="119" a="1"/>
  <c r="P2746" i="119" a="1"/>
  <c r="P2745" i="119" a="1"/>
  <c r="P2744" i="119" a="1"/>
  <c r="P2743" i="119" a="1"/>
  <c r="P2742" i="119" a="1"/>
  <c r="P2741" i="119" a="1"/>
  <c r="P2740" i="119" a="1"/>
  <c r="P2739" i="119" a="1"/>
  <c r="P2738" i="119" a="1"/>
  <c r="P2737" i="119" a="1"/>
  <c r="P2736" i="119" a="1"/>
  <c r="P2735" i="119" a="1"/>
  <c r="P2734" i="119" a="1"/>
  <c r="P2733" i="119" a="1"/>
  <c r="P2732" i="119" a="1"/>
  <c r="P2731" i="119" a="1"/>
  <c r="P2730" i="119" a="1"/>
  <c r="P2729" i="119" a="1"/>
  <c r="P2728" i="119" a="1"/>
  <c r="P2727" i="119" a="1"/>
  <c r="P2726" i="119" a="1"/>
  <c r="P2725" i="119" a="1"/>
  <c r="P2724" i="119" a="1"/>
  <c r="P2723" i="119" a="1"/>
  <c r="P2722" i="119" a="1"/>
  <c r="P2721" i="119" a="1"/>
  <c r="P2720" i="119" a="1"/>
  <c r="P2719" i="119" a="1"/>
  <c r="P2718" i="119" a="1"/>
  <c r="P2717" i="119" a="1"/>
  <c r="P2716" i="119" a="1"/>
  <c r="P2715" i="119" a="1"/>
  <c r="P2714" i="119" a="1"/>
  <c r="P2713" i="119" a="1"/>
  <c r="P2712" i="119" a="1"/>
  <c r="P2711" i="119" a="1"/>
  <c r="P2710" i="119" a="1"/>
  <c r="P2709" i="119" a="1"/>
  <c r="P2708" i="119" a="1"/>
  <c r="P2707" i="119" a="1"/>
  <c r="P2706" i="119" a="1"/>
  <c r="P2705" i="119" a="1"/>
  <c r="P2704" i="119" a="1"/>
  <c r="P2703" i="119" a="1"/>
  <c r="P2702" i="119" a="1"/>
  <c r="P2701" i="119" a="1"/>
  <c r="P2700" i="119" a="1"/>
  <c r="P2699" i="119" a="1"/>
  <c r="P2698" i="119" a="1"/>
  <c r="P2697" i="119" a="1"/>
  <c r="P2696" i="119" a="1"/>
  <c r="P2695" i="119" a="1"/>
  <c r="P2694" i="119" a="1"/>
  <c r="P2693" i="119" a="1"/>
  <c r="P2692" i="119" a="1"/>
  <c r="P2691" i="119" a="1"/>
  <c r="P2690" i="119" a="1"/>
  <c r="P2689" i="119" a="1"/>
  <c r="P2688" i="119" a="1"/>
  <c r="P2687" i="119" a="1"/>
  <c r="P2686" i="119" a="1"/>
  <c r="P2685" i="119" a="1"/>
  <c r="P2684" i="119" a="1"/>
  <c r="P2683" i="119" a="1"/>
  <c r="P2682" i="119" a="1"/>
  <c r="P2681" i="119" a="1"/>
  <c r="P2680" i="119" a="1"/>
  <c r="P2679" i="119" a="1"/>
  <c r="P2678" i="119" a="1"/>
  <c r="P2677" i="119" a="1"/>
  <c r="P2676" i="119" a="1"/>
  <c r="P2675" i="119" a="1"/>
  <c r="P2674" i="119" a="1"/>
  <c r="P2673" i="119" a="1"/>
  <c r="P2672" i="119" a="1"/>
  <c r="P2671" i="119" a="1"/>
  <c r="P2670" i="119" a="1"/>
  <c r="P2669" i="119" a="1"/>
  <c r="P2668" i="119" a="1"/>
  <c r="P2667" i="119" a="1"/>
  <c r="P2666" i="119" a="1"/>
  <c r="P2665" i="119" a="1"/>
  <c r="P2664" i="119" a="1"/>
  <c r="P2663" i="119" a="1"/>
  <c r="P2662" i="119" a="1"/>
  <c r="P2661" i="119" a="1"/>
  <c r="P2660" i="119" a="1"/>
  <c r="P2116" i="119" a="1"/>
  <c r="P2115" i="119" a="1"/>
  <c r="P867" i="119" a="1"/>
  <c r="P868" i="119" a="1"/>
  <c r="P869" i="119" a="1"/>
  <c r="P870" i="119" a="1"/>
  <c r="P871" i="119" a="1"/>
  <c r="P872" i="119" a="1"/>
  <c r="P873" i="119" a="1"/>
  <c r="P874" i="119" a="1"/>
  <c r="P875" i="119" a="1"/>
  <c r="P876" i="119" a="1"/>
  <c r="P877" i="119" a="1"/>
  <c r="P878" i="119" a="1"/>
  <c r="P879" i="119" a="1"/>
  <c r="P880" i="119" a="1"/>
  <c r="P881" i="119" a="1"/>
  <c r="P882" i="119" a="1"/>
  <c r="P883" i="119" a="1"/>
  <c r="P884" i="119" a="1"/>
  <c r="P885" i="119" a="1"/>
  <c r="P886" i="119" a="1"/>
  <c r="P887" i="119" a="1"/>
  <c r="P888" i="119" a="1"/>
  <c r="P889" i="119" a="1"/>
  <c r="P890" i="119" a="1"/>
  <c r="P891" i="119" a="1"/>
  <c r="P892" i="119" a="1"/>
  <c r="P893" i="119" a="1"/>
  <c r="P894" i="119" a="1"/>
  <c r="P895" i="119" a="1"/>
  <c r="P896" i="119" a="1"/>
  <c r="P897" i="119" a="1"/>
  <c r="P898" i="119" a="1"/>
  <c r="P899" i="119" a="1"/>
  <c r="P900" i="119" a="1"/>
  <c r="P901" i="119" a="1"/>
  <c r="P902" i="119" a="1"/>
  <c r="P903" i="119" a="1"/>
  <c r="P904" i="119" a="1"/>
  <c r="P905" i="119" a="1"/>
  <c r="P906" i="119" a="1"/>
  <c r="P907" i="119" a="1"/>
  <c r="P908" i="119" a="1"/>
  <c r="P909" i="119" a="1"/>
  <c r="P910" i="119" a="1"/>
  <c r="P911" i="119" a="1"/>
  <c r="P912" i="119" a="1"/>
  <c r="P913" i="119" a="1"/>
  <c r="P914" i="119" a="1"/>
  <c r="P915" i="119" a="1"/>
  <c r="P916" i="119" a="1"/>
  <c r="P917" i="119" a="1"/>
  <c r="P918" i="119" a="1"/>
  <c r="P919" i="119" a="1"/>
  <c r="P920" i="119" a="1"/>
  <c r="P921" i="119" a="1"/>
  <c r="P922" i="119" a="1"/>
  <c r="P923" i="119" a="1"/>
  <c r="P924" i="119" a="1"/>
  <c r="P925" i="119" a="1"/>
  <c r="P926" i="119" a="1"/>
  <c r="P927" i="119" a="1"/>
  <c r="P928" i="119" a="1"/>
  <c r="P929" i="119" a="1"/>
  <c r="P930" i="119" a="1"/>
  <c r="P931" i="119" a="1"/>
  <c r="P932" i="119" a="1"/>
  <c r="P933" i="119" a="1"/>
  <c r="P934" i="119" a="1"/>
  <c r="P935" i="119" a="1"/>
  <c r="P936" i="119" a="1"/>
  <c r="P937" i="119" a="1"/>
  <c r="P938" i="119" a="1"/>
  <c r="P939" i="119" a="1"/>
  <c r="P940" i="119" a="1"/>
  <c r="P941" i="119" a="1"/>
  <c r="P942" i="119" a="1"/>
  <c r="P943" i="119" a="1"/>
  <c r="P944" i="119" a="1"/>
  <c r="P945" i="119" a="1"/>
  <c r="P946" i="119" a="1"/>
  <c r="P947" i="119" a="1"/>
  <c r="P948" i="119" a="1"/>
  <c r="P949" i="119" a="1"/>
  <c r="P950" i="119" a="1"/>
  <c r="P951" i="119" a="1"/>
  <c r="P952" i="119" a="1"/>
  <c r="P953" i="119" a="1"/>
  <c r="P954" i="119" a="1"/>
  <c r="P955" i="119" a="1"/>
  <c r="P956" i="119" a="1"/>
  <c r="P957" i="119" a="1"/>
  <c r="P958" i="119" a="1"/>
  <c r="P959" i="119" a="1"/>
  <c r="P960" i="119" a="1"/>
  <c r="P961" i="119" a="1"/>
  <c r="P962" i="119" a="1"/>
  <c r="P963" i="119" a="1"/>
  <c r="P964" i="119" a="1"/>
  <c r="P965" i="119" a="1"/>
  <c r="P966" i="119" a="1"/>
  <c r="P967" i="119" a="1"/>
  <c r="P968" i="119" a="1"/>
  <c r="P969" i="119" a="1"/>
  <c r="P970" i="119" a="1"/>
  <c r="P971" i="119" a="1"/>
  <c r="P972" i="119" a="1"/>
  <c r="P973" i="119" a="1"/>
  <c r="P974" i="119" a="1"/>
  <c r="P975" i="119" a="1"/>
  <c r="P976" i="119" a="1"/>
  <c r="P977" i="119" a="1"/>
  <c r="P978" i="119" a="1"/>
  <c r="P979" i="119" a="1"/>
  <c r="P980" i="119" a="1"/>
  <c r="P981" i="119" a="1"/>
  <c r="P982" i="119" a="1"/>
  <c r="P983" i="119" a="1"/>
  <c r="P984" i="119" a="1"/>
  <c r="P985" i="119" a="1"/>
  <c r="P986" i="119" a="1"/>
  <c r="P987" i="119" a="1"/>
  <c r="P988" i="119" a="1"/>
  <c r="P989" i="119" a="1"/>
  <c r="P990" i="119" a="1"/>
  <c r="P991" i="119" a="1"/>
  <c r="P992" i="119" a="1"/>
  <c r="P993" i="119" a="1"/>
  <c r="P994" i="119" a="1"/>
  <c r="P995" i="119" a="1"/>
  <c r="P996" i="119" a="1"/>
  <c r="P997" i="119" a="1"/>
  <c r="P998" i="119" a="1"/>
  <c r="P999" i="119" a="1"/>
  <c r="P1000" i="119" a="1"/>
  <c r="P1001" i="119" a="1"/>
  <c r="P1002" i="119" a="1"/>
  <c r="P1003" i="119" a="1"/>
  <c r="P1004" i="119" a="1"/>
  <c r="P1005" i="119" a="1"/>
  <c r="P1006" i="119" a="1"/>
  <c r="P1007" i="119" a="1"/>
  <c r="P1008" i="119" a="1"/>
  <c r="P1009" i="119" a="1"/>
  <c r="P1010" i="119" a="1"/>
  <c r="P1011" i="119" a="1"/>
  <c r="P1012" i="119" a="1"/>
  <c r="P1013" i="119" a="1"/>
  <c r="P1014" i="119" a="1"/>
  <c r="P1015" i="119" a="1"/>
  <c r="P1016" i="119" a="1"/>
  <c r="P1017" i="119" a="1"/>
  <c r="P1018" i="119" a="1"/>
  <c r="P1019" i="119" a="1"/>
  <c r="P1020" i="119" a="1"/>
  <c r="P1021" i="119" a="1"/>
  <c r="P1022" i="119" a="1"/>
  <c r="P1023" i="119" a="1"/>
  <c r="P1024" i="119" a="1"/>
  <c r="P1025" i="119" a="1"/>
  <c r="P1026" i="119" a="1"/>
  <c r="P1027" i="119" a="1"/>
  <c r="P1028" i="119" a="1"/>
  <c r="P1029" i="119" a="1"/>
  <c r="P1030" i="119" a="1"/>
  <c r="P1031" i="119" a="1"/>
  <c r="P1032" i="119" a="1"/>
  <c r="P1033" i="119" a="1"/>
  <c r="P1034" i="119" a="1"/>
  <c r="P1035" i="119" a="1"/>
  <c r="P1036" i="119" a="1"/>
  <c r="P1037" i="119" a="1"/>
  <c r="P1038" i="119" a="1"/>
  <c r="P1039" i="119" a="1"/>
  <c r="P1040" i="119" a="1"/>
  <c r="P1041" i="119" a="1"/>
  <c r="P1042" i="119" a="1"/>
  <c r="P1043" i="119" a="1"/>
  <c r="P1044" i="119" a="1"/>
  <c r="P1045" i="119" a="1"/>
  <c r="P1046" i="119" a="1"/>
  <c r="P1047" i="119" a="1"/>
  <c r="P1048" i="119" a="1"/>
  <c r="P1049" i="119" a="1"/>
  <c r="P1050" i="119" a="1"/>
  <c r="P1051" i="119" a="1"/>
  <c r="P1052" i="119" a="1"/>
  <c r="P1053" i="119" a="1"/>
  <c r="P1054" i="119" a="1"/>
  <c r="P1055" i="119" a="1"/>
  <c r="P1056" i="119" a="1"/>
  <c r="P1057" i="119" a="1"/>
  <c r="P1058" i="119" a="1"/>
  <c r="P1059" i="119" a="1"/>
  <c r="P1060" i="119" a="1"/>
  <c r="P1061" i="119" a="1"/>
  <c r="P1062" i="119" a="1"/>
  <c r="P1063" i="119" a="1"/>
  <c r="P1064" i="119" a="1"/>
  <c r="P1065" i="119" a="1"/>
  <c r="P1066" i="119" a="1"/>
  <c r="P2659" i="119" a="1"/>
  <c r="P2658" i="119" a="1"/>
  <c r="P2657" i="119" a="1"/>
  <c r="P2656" i="119" a="1"/>
  <c r="P2655" i="119" a="1"/>
  <c r="P2654" i="119" a="1"/>
  <c r="P2653" i="119" a="1"/>
  <c r="P2652" i="119" a="1"/>
  <c r="P2651" i="119" a="1"/>
  <c r="P2650" i="119" a="1"/>
  <c r="P2649" i="119" a="1"/>
  <c r="P2648" i="119" a="1"/>
  <c r="P2647" i="119" a="1"/>
  <c r="P2646" i="119" a="1"/>
  <c r="P2645" i="119" a="1"/>
  <c r="P2644" i="119" a="1"/>
  <c r="P2643" i="119" a="1"/>
  <c r="P2642" i="119" a="1"/>
  <c r="P2641" i="119" a="1"/>
  <c r="P2640" i="119" a="1"/>
  <c r="P2639" i="119" a="1"/>
  <c r="P2638" i="119" a="1"/>
  <c r="P2637" i="119" a="1"/>
  <c r="P2636" i="119" a="1"/>
  <c r="P2635" i="119" a="1"/>
  <c r="P2634" i="119" a="1"/>
  <c r="P2633" i="119" a="1"/>
  <c r="P2632" i="119" a="1"/>
  <c r="P2631" i="119" a="1"/>
  <c r="P2630" i="119" a="1"/>
  <c r="P2629" i="119" a="1"/>
  <c r="P2628" i="119" a="1"/>
  <c r="P2627" i="119" a="1"/>
  <c r="P2626" i="119" a="1"/>
  <c r="P2625" i="119" a="1"/>
  <c r="P2624" i="119" a="1"/>
  <c r="P2623" i="119" a="1"/>
  <c r="P2622" i="119" a="1"/>
  <c r="P2621" i="119" a="1"/>
  <c r="P2620" i="119" a="1"/>
  <c r="P2619" i="119" a="1"/>
  <c r="P2618" i="119" a="1"/>
  <c r="P2617" i="119" a="1"/>
  <c r="P2616" i="119" a="1"/>
  <c r="P2615" i="119" a="1"/>
  <c r="P2614" i="119" a="1"/>
  <c r="P2613" i="119" a="1"/>
  <c r="P2612" i="119" a="1"/>
  <c r="P2611" i="119" a="1"/>
  <c r="P2610" i="119" a="1"/>
  <c r="P2609" i="119" a="1"/>
  <c r="P2608" i="119" a="1"/>
  <c r="P2607" i="119" a="1"/>
  <c r="P2392" i="119" a="1"/>
  <c r="P2391" i="119" a="1"/>
  <c r="P2390" i="119" a="1"/>
  <c r="P2389" i="119" a="1"/>
  <c r="P2388" i="119" a="1"/>
  <c r="P2387" i="119" a="1"/>
  <c r="P2386" i="119" a="1"/>
  <c r="P2385" i="119" a="1"/>
  <c r="P2384" i="119" a="1"/>
  <c r="P2383" i="119" a="1"/>
  <c r="P2382" i="119" a="1"/>
  <c r="P2381" i="119" a="1"/>
  <c r="P2380" i="119" a="1"/>
  <c r="P2379" i="119" a="1"/>
  <c r="P2378" i="119" a="1"/>
  <c r="P2377" i="119" a="1"/>
  <c r="P2376" i="119" a="1"/>
  <c r="P2375" i="119" a="1"/>
  <c r="P2374" i="119" a="1"/>
  <c r="P2373" i="119" a="1"/>
  <c r="P2372" i="119" a="1"/>
  <c r="P2371" i="119" a="1"/>
  <c r="P2370" i="119" a="1"/>
  <c r="P2369" i="119" a="1"/>
  <c r="P2368" i="119" a="1"/>
  <c r="P2367" i="119" a="1"/>
  <c r="P2366" i="119" a="1"/>
  <c r="P2365" i="119" a="1"/>
  <c r="P2364" i="119" a="1"/>
  <c r="P2363" i="119" a="1"/>
  <c r="P2362" i="119" a="1"/>
  <c r="P2361" i="119" a="1"/>
  <c r="P2360" i="119" a="1"/>
  <c r="P2359" i="119" a="1"/>
  <c r="P2358" i="119" a="1"/>
  <c r="P2357" i="119" a="1"/>
  <c r="P2356" i="119" a="1"/>
  <c r="P2355" i="119" a="1"/>
  <c r="P2354" i="119" a="1"/>
  <c r="P2353" i="119" a="1"/>
  <c r="P2352" i="119" a="1"/>
  <c r="P2351" i="119" a="1"/>
  <c r="P2350" i="119" a="1"/>
  <c r="P2349" i="119" a="1"/>
  <c r="P2348" i="119" a="1"/>
  <c r="P2347" i="119" a="1"/>
  <c r="P2346" i="119" a="1"/>
  <c r="P2345" i="119" a="1"/>
  <c r="P2344" i="119" a="1"/>
  <c r="P2343" i="119" a="1"/>
  <c r="P2342" i="119" a="1"/>
  <c r="P2341" i="119" a="1"/>
  <c r="P2340" i="119" a="1"/>
  <c r="P2339" i="119" a="1"/>
  <c r="P2338" i="119" a="1"/>
  <c r="P2337" i="119" a="1"/>
  <c r="P2336" i="119" a="1"/>
  <c r="P2335" i="119" a="1"/>
  <c r="P2334" i="119" a="1"/>
  <c r="P2333" i="119" a="1"/>
  <c r="P2332" i="119" a="1"/>
  <c r="P2331" i="119" a="1"/>
  <c r="P2330" i="119" a="1"/>
  <c r="P2329" i="119" a="1"/>
  <c r="P2328" i="119" a="1"/>
  <c r="P2327" i="119" a="1"/>
  <c r="P2326" i="119" a="1"/>
  <c r="P2325" i="119" a="1"/>
  <c r="P2324" i="119" a="1"/>
  <c r="P2323" i="119" a="1"/>
  <c r="P2322" i="119" a="1"/>
  <c r="P2321" i="119" a="1"/>
  <c r="P2320" i="119" a="1"/>
  <c r="P2319" i="119" a="1"/>
  <c r="P2318" i="119" a="1"/>
  <c r="P2317" i="119" a="1"/>
  <c r="P2316" i="119" a="1"/>
  <c r="P2315" i="119" a="1"/>
  <c r="P2314" i="119" a="1"/>
  <c r="P2313" i="119" a="1"/>
  <c r="P2312" i="119" a="1"/>
  <c r="P2311" i="119" a="1"/>
  <c r="P2310" i="119" a="1"/>
  <c r="P2309" i="119" a="1"/>
  <c r="P2308" i="119" a="1"/>
  <c r="P2307" i="119" a="1"/>
  <c r="P2306" i="119" a="1"/>
  <c r="P2305" i="119" a="1"/>
  <c r="P2304" i="119" a="1"/>
  <c r="P2303" i="119" a="1"/>
  <c r="P2302" i="119" a="1"/>
  <c r="P2301" i="119" a="1"/>
  <c r="P2300" i="119" a="1"/>
  <c r="P2299" i="119" a="1"/>
  <c r="P2298" i="119" a="1"/>
  <c r="P2297" i="119" a="1"/>
  <c r="P2296" i="119" a="1"/>
  <c r="P2295" i="119" a="1"/>
  <c r="P2294" i="119" a="1"/>
  <c r="P2293" i="119" a="1"/>
  <c r="P2292" i="119" a="1"/>
  <c r="P2291" i="119" a="1"/>
  <c r="P2290" i="119" a="1"/>
  <c r="P2289" i="119" a="1"/>
  <c r="P2288" i="119" a="1"/>
  <c r="P2287" i="119" a="1"/>
  <c r="P2286" i="119" a="1"/>
  <c r="P2285" i="119" a="1"/>
  <c r="P2284" i="119" a="1"/>
  <c r="P2283" i="119" a="1"/>
  <c r="P2282" i="119" a="1"/>
  <c r="P2281" i="119" a="1"/>
  <c r="P2280" i="119" a="1"/>
  <c r="P2279" i="119" a="1"/>
  <c r="P2278" i="119" a="1"/>
  <c r="P2277" i="119" a="1"/>
  <c r="P2276" i="119" a="1"/>
  <c r="P2275" i="119" a="1"/>
  <c r="P2274" i="119" a="1"/>
  <c r="P2273" i="119" a="1"/>
  <c r="P2272" i="119" a="1"/>
  <c r="P2271" i="119" a="1"/>
  <c r="P2270" i="119" a="1"/>
  <c r="P2269" i="119" a="1"/>
  <c r="P2268" i="119" a="1"/>
  <c r="P2267" i="119" a="1"/>
  <c r="P2266" i="119" a="1"/>
  <c r="P2265" i="119" a="1"/>
  <c r="P1203" i="119" a="1"/>
  <c r="P1204" i="119" a="1"/>
  <c r="P1205" i="119" a="1"/>
  <c r="P1206" i="119" a="1"/>
  <c r="P1207" i="119" a="1"/>
  <c r="P1208" i="119" a="1"/>
  <c r="P1209" i="119" a="1"/>
  <c r="P1210" i="119" a="1"/>
  <c r="P1211" i="119" a="1"/>
  <c r="P1212" i="119" a="1"/>
  <c r="P1213" i="119" a="1"/>
  <c r="P1214" i="119" a="1"/>
  <c r="P1215" i="119" a="1"/>
  <c r="P1216" i="119" a="1"/>
  <c r="P1217" i="119" a="1"/>
  <c r="P1218" i="119" a="1"/>
  <c r="P1219" i="119" a="1"/>
  <c r="P1220" i="119" a="1"/>
  <c r="P1221" i="119" a="1"/>
  <c r="P1222" i="119" a="1"/>
  <c r="P1223" i="119" a="1"/>
  <c r="P1224" i="119" a="1"/>
  <c r="P1225" i="119" a="1"/>
  <c r="P1226" i="119" a="1"/>
  <c r="P1227" i="119" a="1"/>
  <c r="P1228" i="119" a="1"/>
  <c r="P1229" i="119" a="1"/>
  <c r="P1230" i="119" a="1"/>
  <c r="P1231" i="119" a="1"/>
  <c r="P1232" i="119" a="1"/>
  <c r="P1233" i="119" a="1"/>
  <c r="P1234" i="119" a="1"/>
  <c r="P1235" i="119" a="1"/>
  <c r="P1236" i="119" a="1"/>
  <c r="P1237" i="119" a="1"/>
  <c r="P1238" i="119" a="1"/>
  <c r="P1239" i="119" a="1"/>
  <c r="P1240" i="119" a="1"/>
  <c r="P1241" i="119" a="1"/>
  <c r="P1242" i="119" a="1"/>
  <c r="P1243" i="119" a="1"/>
  <c r="P1244" i="119" a="1"/>
  <c r="P1245" i="119" a="1"/>
  <c r="P1246" i="119" a="1"/>
  <c r="P1247" i="119" a="1"/>
  <c r="P1248" i="119" a="1"/>
  <c r="P1249" i="119" a="1"/>
  <c r="P1250" i="119" a="1"/>
  <c r="P1251" i="119" a="1"/>
  <c r="P1252" i="119" a="1"/>
  <c r="P1253" i="119" a="1"/>
  <c r="P1254" i="119" a="1"/>
  <c r="P1255" i="119" a="1"/>
  <c r="P1256" i="119" a="1"/>
  <c r="P1257" i="119" a="1"/>
  <c r="P1258" i="119" a="1"/>
  <c r="P1259" i="119" a="1"/>
  <c r="P1260" i="119" a="1"/>
  <c r="P1261" i="119" a="1"/>
  <c r="P1262" i="119" a="1"/>
  <c r="P1263" i="119" a="1"/>
  <c r="P1264" i="119" a="1"/>
  <c r="P1265" i="119" a="1"/>
  <c r="P1266" i="119" a="1"/>
  <c r="P1267" i="119" a="1"/>
  <c r="P1268" i="119" a="1"/>
  <c r="P1269" i="119" a="1"/>
  <c r="P1270" i="119" a="1"/>
  <c r="P1271" i="119" a="1"/>
  <c r="P1272" i="119" a="1"/>
  <c r="P1273" i="119" a="1"/>
  <c r="P1274" i="119" a="1"/>
  <c r="P1275" i="119" a="1"/>
  <c r="P1276" i="119" a="1"/>
  <c r="P1277" i="119" a="1"/>
  <c r="P1278" i="119" a="1"/>
  <c r="P1279" i="119" a="1"/>
  <c r="P1280" i="119" a="1"/>
  <c r="P1281" i="119" a="1"/>
  <c r="P1282" i="119" a="1"/>
  <c r="P1283" i="119" a="1"/>
  <c r="P1284" i="119" a="1"/>
  <c r="P1285" i="119" a="1"/>
  <c r="P1286" i="119" a="1"/>
  <c r="P1287" i="119" a="1"/>
  <c r="P1288" i="119" a="1"/>
  <c r="P1289" i="119" a="1"/>
  <c r="P1290" i="119" a="1"/>
  <c r="P1291" i="119" a="1"/>
  <c r="P1292" i="119" a="1"/>
  <c r="P1293" i="119" a="1"/>
  <c r="P1294" i="119" a="1"/>
  <c r="P1295" i="119" a="1"/>
  <c r="P1296" i="119" a="1"/>
  <c r="P1297" i="119" a="1"/>
  <c r="P1298" i="119" a="1"/>
  <c r="P1299" i="119" a="1"/>
  <c r="P1300" i="119" a="1"/>
  <c r="P1301" i="119" a="1"/>
  <c r="P1302" i="119" a="1"/>
  <c r="P1303" i="119" a="1"/>
  <c r="P399" i="119" a="1"/>
  <c r="P1305" i="119" a="1"/>
  <c r="P1306" i="119" a="1"/>
  <c r="P1307" i="119" a="1"/>
  <c r="P1308" i="119" a="1"/>
  <c r="P1309" i="119" a="1"/>
  <c r="P1310" i="119" a="1"/>
  <c r="P1311" i="119" a="1"/>
  <c r="P1312" i="119" a="1"/>
  <c r="P1313" i="119" a="1"/>
  <c r="P1314" i="119" a="1"/>
  <c r="P1315" i="119" a="1"/>
  <c r="P1316" i="119" a="1"/>
  <c r="P1317" i="119" a="1"/>
  <c r="P1318" i="119" a="1"/>
  <c r="P1319" i="119" a="1"/>
  <c r="P1320" i="119" a="1"/>
  <c r="P1321" i="119" a="1"/>
  <c r="P1322" i="119" a="1"/>
  <c r="P1323" i="119" a="1"/>
  <c r="P1324" i="119" a="1"/>
  <c r="P1325" i="119" a="1"/>
  <c r="P1326" i="119" a="1"/>
  <c r="P1327" i="119" a="1"/>
  <c r="P1328" i="119" a="1"/>
  <c r="P1329" i="119" a="1"/>
  <c r="P1330" i="119" a="1"/>
  <c r="P1331" i="119" a="1"/>
  <c r="P1332" i="119" a="1"/>
  <c r="P1333" i="119" a="1"/>
  <c r="P1334" i="119" a="1"/>
  <c r="P1335" i="119" a="1"/>
  <c r="P1336" i="119" a="1"/>
  <c r="P1337" i="119" a="1"/>
  <c r="P1338" i="119" a="1"/>
  <c r="P1339" i="119" a="1"/>
  <c r="P1340" i="119" a="1"/>
  <c r="P1341" i="119" a="1"/>
  <c r="P1342" i="119" a="1"/>
  <c r="P1343" i="119" a="1"/>
  <c r="P1344" i="119" a="1"/>
  <c r="P1345" i="119" a="1"/>
  <c r="P1346" i="119" a="1"/>
  <c r="P1347" i="119" a="1"/>
  <c r="P1348" i="119" a="1"/>
  <c r="P1349" i="119" a="1"/>
  <c r="P1350" i="119" a="1"/>
  <c r="P1351" i="119" a="1"/>
  <c r="P1352" i="119" a="1"/>
  <c r="P1353" i="119" a="1"/>
  <c r="P1354" i="119" a="1"/>
  <c r="P1355" i="119" a="1"/>
  <c r="P1356" i="119" a="1"/>
  <c r="P1357" i="119" a="1"/>
  <c r="P1358" i="119" a="1"/>
  <c r="P1359" i="119" a="1"/>
  <c r="P1360" i="119" a="1"/>
  <c r="P1361" i="119" a="1"/>
  <c r="P1362" i="119" a="1"/>
  <c r="P1363" i="119" a="1"/>
  <c r="P1364" i="119" a="1"/>
  <c r="P1365" i="119" a="1"/>
  <c r="P1366" i="119" a="1"/>
  <c r="P1367" i="119" a="1"/>
  <c r="P1368" i="119" a="1"/>
  <c r="P1369" i="119" a="1"/>
  <c r="P1370" i="119" a="1"/>
  <c r="P1371" i="119" a="1"/>
  <c r="P1372" i="119" a="1"/>
  <c r="P1373" i="119" a="1"/>
  <c r="P1374" i="119" a="1"/>
  <c r="P1375" i="119" a="1"/>
  <c r="P1376" i="119" a="1"/>
  <c r="P1377" i="119" a="1"/>
  <c r="P1378" i="119" a="1"/>
  <c r="P1379" i="119" a="1"/>
  <c r="P1380" i="119" a="1"/>
  <c r="P1381" i="119" a="1"/>
  <c r="P1382" i="119" a="1"/>
  <c r="P1383" i="119" a="1"/>
  <c r="P1384" i="119" a="1"/>
  <c r="P1385" i="119" a="1"/>
  <c r="P1386" i="119" a="1"/>
  <c r="P1387" i="119" a="1"/>
  <c r="P1388" i="119" a="1"/>
  <c r="P1389" i="119" a="1"/>
  <c r="P1390" i="119" a="1"/>
  <c r="P1391" i="119" a="1"/>
  <c r="P1392" i="119" a="1"/>
  <c r="P1393" i="119" a="1"/>
  <c r="P1394" i="119" a="1"/>
  <c r="P1395" i="119" a="1"/>
  <c r="P1396" i="119" a="1"/>
  <c r="P1397" i="119" a="1"/>
  <c r="P1398" i="119" a="1"/>
  <c r="P1399" i="119" a="1"/>
  <c r="P1400" i="119" a="1"/>
  <c r="P1401" i="119" a="1"/>
  <c r="P1402" i="119" a="1"/>
  <c r="P1403" i="119" a="1"/>
  <c r="P1404" i="119" a="1"/>
  <c r="P1405" i="119" a="1"/>
  <c r="P1406" i="119" a="1"/>
  <c r="P1407" i="119" a="1"/>
  <c r="P1408" i="119" a="1"/>
  <c r="P1409" i="119" a="1"/>
  <c r="P1410" i="119" a="1"/>
  <c r="P1411" i="119" a="1"/>
  <c r="P1412" i="119" a="1"/>
  <c r="P1413" i="119" a="1"/>
  <c r="P1414" i="119" a="1"/>
  <c r="P1415" i="119" a="1"/>
  <c r="P1416" i="119" a="1"/>
  <c r="P1417" i="119" a="1"/>
  <c r="P1418" i="119" a="1"/>
  <c r="P1419" i="119" a="1"/>
  <c r="P1420" i="119" a="1"/>
  <c r="P1421" i="119" a="1"/>
  <c r="P1422" i="119" a="1"/>
  <c r="P1423" i="119" a="1"/>
  <c r="P1424" i="119" a="1"/>
  <c r="P1425" i="119" a="1"/>
  <c r="P1426" i="119" a="1"/>
  <c r="P1427" i="119" a="1"/>
  <c r="P1428" i="119" a="1"/>
  <c r="P1429" i="119" a="1"/>
  <c r="P1430" i="119" a="1"/>
  <c r="P1431" i="119" a="1"/>
  <c r="P1432" i="119" a="1"/>
  <c r="P1433" i="119" a="1"/>
  <c r="P1434" i="119" a="1"/>
  <c r="P1435" i="119" a="1"/>
  <c r="P1436" i="119" a="1"/>
  <c r="P1437" i="119" a="1"/>
  <c r="P1438" i="119" a="1"/>
  <c r="P1439" i="119" a="1"/>
  <c r="P1440" i="119" a="1"/>
  <c r="P1441" i="119" a="1"/>
  <c r="P1442" i="119" a="1"/>
  <c r="P1443" i="119" a="1"/>
  <c r="P1444" i="119" a="1"/>
  <c r="P1445" i="119" a="1"/>
  <c r="P1446" i="119" a="1"/>
  <c r="P1447" i="119" a="1"/>
  <c r="P1448" i="119" a="1"/>
  <c r="P1449" i="119" a="1"/>
  <c r="P1450" i="119" a="1"/>
  <c r="P1451" i="119" a="1"/>
  <c r="P1452" i="119" a="1"/>
  <c r="P1453" i="119" a="1"/>
  <c r="P1454" i="119" a="1"/>
  <c r="P1455" i="119" a="1"/>
  <c r="P1456" i="119" a="1"/>
  <c r="P1457" i="119" a="1"/>
  <c r="P1458" i="119" a="1"/>
  <c r="P1459" i="119" a="1"/>
  <c r="P1460" i="119" a="1"/>
  <c r="P1461" i="119" a="1"/>
  <c r="P1462" i="119" a="1"/>
  <c r="P1463" i="119" a="1"/>
  <c r="P1464" i="119" a="1"/>
  <c r="P1465" i="119" a="1"/>
  <c r="P1466" i="119" a="1"/>
  <c r="P1467" i="119" a="1"/>
  <c r="P1468" i="119" a="1"/>
  <c r="P1469" i="119" a="1"/>
  <c r="P1470" i="119" a="1"/>
  <c r="P1471" i="119" a="1"/>
  <c r="P1472" i="119" a="1"/>
  <c r="P1473" i="119" a="1"/>
  <c r="P1474" i="119" a="1"/>
  <c r="P1475" i="119" a="1"/>
  <c r="P1476" i="119" a="1"/>
  <c r="P1477" i="119" a="1"/>
  <c r="P1478" i="119" a="1"/>
  <c r="P1479" i="119" a="1"/>
  <c r="P1480" i="119" a="1"/>
  <c r="P1481" i="119" a="1"/>
  <c r="P1482" i="119" a="1"/>
  <c r="P1483" i="119" a="1"/>
  <c r="P1484" i="119" a="1"/>
  <c r="P1485" i="119" a="1"/>
  <c r="P1486" i="119" a="1"/>
  <c r="P1487" i="119" a="1"/>
  <c r="P1488" i="119" a="1"/>
  <c r="P1489" i="119" a="1"/>
  <c r="P1490" i="119" a="1"/>
  <c r="P1491" i="119" a="1"/>
  <c r="P1492" i="119" a="1"/>
  <c r="P1493" i="119" a="1"/>
  <c r="P1494" i="119" a="1"/>
  <c r="P1495" i="119" a="1"/>
  <c r="P1496" i="119" a="1"/>
  <c r="P1497" i="119" a="1"/>
  <c r="P1498" i="119" a="1"/>
  <c r="P1499" i="119" a="1"/>
  <c r="P1500" i="119" a="1"/>
  <c r="P1501" i="119" a="1"/>
  <c r="P1502" i="119" a="1"/>
  <c r="P1503" i="119" a="1"/>
  <c r="P1504" i="119" a="1"/>
  <c r="P1505" i="119" a="1"/>
  <c r="P1506" i="119" a="1"/>
  <c r="P1507" i="119" a="1"/>
  <c r="P1508" i="119" a="1"/>
  <c r="P2264" i="119" a="1"/>
  <c r="P2263" i="119" a="1"/>
  <c r="P2262" i="119" a="1"/>
  <c r="P2261" i="119" a="1"/>
  <c r="P2260" i="119" a="1"/>
  <c r="P2259" i="119" a="1"/>
  <c r="P2258" i="119" a="1"/>
  <c r="P2257" i="119" a="1"/>
  <c r="P2256" i="119" a="1"/>
  <c r="P2255" i="119" a="1"/>
  <c r="P2254" i="119" a="1"/>
  <c r="P1923" i="119" a="1"/>
  <c r="P2953" i="119" a="1"/>
  <c r="P2954" i="119" a="1"/>
  <c r="P2955" i="119" a="1"/>
  <c r="P2956" i="119" a="1"/>
  <c r="P2957" i="119" a="1"/>
  <c r="P2958" i="119" a="1"/>
  <c r="P2959" i="119" a="1"/>
  <c r="P2960" i="119" a="1"/>
  <c r="P2961" i="119" a="1"/>
  <c r="P2962" i="119" a="1"/>
  <c r="P2963" i="119" a="1"/>
  <c r="P2964" i="119" a="1"/>
  <c r="P2965" i="119" a="1"/>
  <c r="P2966" i="119" a="1"/>
  <c r="P2967" i="119" a="1"/>
  <c r="P2968" i="119" a="1"/>
  <c r="P2969" i="119" a="1"/>
  <c r="P2970" i="119" a="1"/>
  <c r="P2971" i="119" a="1"/>
  <c r="P2972" i="119" a="1"/>
  <c r="P2973" i="119" a="1"/>
  <c r="P2974" i="119" a="1"/>
  <c r="P2975" i="119" a="1"/>
  <c r="P2976" i="119" a="1"/>
  <c r="P2977" i="119" a="1"/>
  <c r="P2978" i="119" a="1"/>
  <c r="P2979" i="119" a="1"/>
  <c r="P2980" i="119" a="1"/>
  <c r="P2981" i="119" a="1"/>
  <c r="P2982" i="119" a="1"/>
  <c r="P2983" i="119" a="1"/>
  <c r="P2984" i="119" a="1"/>
  <c r="P2985" i="119" a="1"/>
  <c r="P2986" i="119" a="1"/>
  <c r="P2987" i="119" a="1"/>
  <c r="P2988" i="119" a="1"/>
  <c r="P2989" i="119" a="1"/>
  <c r="P2990" i="119" a="1"/>
  <c r="P2991" i="119" a="1"/>
  <c r="P2992" i="119" a="1"/>
  <c r="P2993" i="119" a="1"/>
  <c r="P2994" i="119" a="1"/>
  <c r="P2995" i="119" a="1"/>
  <c r="P2996" i="119" a="1"/>
  <c r="P2997" i="119" a="1"/>
  <c r="P2998" i="119" a="1"/>
  <c r="P2999" i="119" a="1"/>
  <c r="P3000" i="119" a="1"/>
  <c r="P3001" i="119" a="1"/>
  <c r="P3002" i="119" a="1"/>
  <c r="P3003" i="119" a="1"/>
  <c r="P3004" i="119" a="1"/>
  <c r="P3005" i="119" a="1"/>
  <c r="P3006" i="119" a="1"/>
  <c r="P3007" i="119" a="1"/>
  <c r="P3008" i="119" a="1"/>
  <c r="P3009" i="119" a="1"/>
  <c r="P3010" i="119" a="1"/>
  <c r="P3011" i="119" a="1"/>
  <c r="P3012" i="119" a="1"/>
  <c r="P3013" i="119" a="1"/>
  <c r="P3014" i="119" a="1"/>
  <c r="P3015" i="119" a="1"/>
  <c r="P3016" i="119" a="1"/>
  <c r="P3017" i="119" a="1"/>
  <c r="P3018" i="119" a="1"/>
  <c r="P3019" i="119" a="1"/>
  <c r="P3020" i="119" a="1"/>
  <c r="P3021" i="119" a="1"/>
  <c r="P3022" i="119" a="1"/>
  <c r="P3023" i="119" a="1"/>
  <c r="P3024" i="119" a="1"/>
  <c r="P3025" i="119" a="1"/>
  <c r="P3026" i="119" a="1"/>
  <c r="P3027" i="119" a="1"/>
  <c r="P3028" i="119" a="1"/>
  <c r="P3029" i="119" a="1"/>
  <c r="P3030" i="119" a="1"/>
  <c r="P3031" i="119" a="1"/>
  <c r="P3032" i="119" a="1"/>
  <c r="P3033" i="119" a="1"/>
  <c r="P3034" i="119" a="1"/>
  <c r="P3035" i="119" a="1"/>
  <c r="P3036" i="119" a="1"/>
  <c r="P3037" i="119" a="1"/>
  <c r="P3038" i="119" a="1"/>
  <c r="P3039" i="119" a="1"/>
  <c r="P3040" i="119" a="1"/>
  <c r="P3041" i="119" a="1"/>
  <c r="P3042" i="119" a="1"/>
  <c r="P3043" i="119" a="1"/>
  <c r="P3044" i="119" a="1"/>
  <c r="P3045" i="119" a="1"/>
  <c r="P3046" i="119" a="1"/>
  <c r="P3047" i="119" a="1"/>
  <c r="P3048" i="119" a="1"/>
  <c r="P3049" i="119" a="1"/>
  <c r="P3050" i="119" a="1"/>
  <c r="P3051" i="119" a="1"/>
  <c r="P3052" i="119" a="1"/>
  <c r="P3053" i="119" a="1"/>
  <c r="P3054" i="119" a="1"/>
  <c r="P3055" i="119" a="1"/>
  <c r="P3056" i="119" a="1"/>
  <c r="P3057" i="119" a="1"/>
  <c r="P3058" i="119" a="1"/>
  <c r="P3059" i="119" a="1"/>
  <c r="P3060" i="119" a="1"/>
  <c r="P3061" i="119" a="1"/>
  <c r="P3062" i="119" a="1"/>
  <c r="P3063" i="119" a="1"/>
  <c r="P3064" i="119" a="1"/>
  <c r="P3065" i="119" a="1"/>
  <c r="P3066" i="119" a="1"/>
  <c r="P3067" i="119" a="1"/>
  <c r="P3068" i="119" a="1"/>
  <c r="P3069" i="119" a="1"/>
  <c r="P3070" i="119" a="1"/>
  <c r="P3071" i="119" a="1"/>
  <c r="P3072" i="119" a="1"/>
  <c r="P3073" i="119" a="1"/>
  <c r="P3074" i="119" a="1"/>
  <c r="P3075" i="119" a="1"/>
  <c r="P3076" i="119" a="1"/>
  <c r="P3077" i="119" a="1"/>
  <c r="P3078" i="119" a="1"/>
  <c r="P3079" i="119" a="1"/>
  <c r="P3080" i="119" a="1"/>
  <c r="P3081" i="119" a="1"/>
  <c r="P3082" i="119" a="1"/>
  <c r="P3083" i="119" a="1"/>
  <c r="P3084" i="119" a="1"/>
  <c r="P3085" i="119" a="1"/>
  <c r="P3086" i="119" a="1"/>
  <c r="P3087" i="119" a="1"/>
  <c r="P3088" i="119" a="1"/>
  <c r="P3089" i="119" a="1"/>
  <c r="P3090" i="119" a="1"/>
  <c r="P3091" i="119" a="1"/>
  <c r="P3092" i="119" a="1"/>
  <c r="P3093" i="119" a="1"/>
  <c r="P3094" i="119" a="1"/>
  <c r="P3095" i="119" a="1"/>
  <c r="P3096" i="119" a="1"/>
  <c r="P3097" i="119" a="1"/>
  <c r="P3098" i="119" a="1"/>
  <c r="P3099" i="119" a="1"/>
  <c r="P3100" i="119" a="1"/>
  <c r="P3101" i="119" a="1"/>
  <c r="P3102" i="119" a="1"/>
  <c r="P3103" i="119" a="1"/>
  <c r="P3104" i="119" a="1"/>
  <c r="P3105" i="119" a="1"/>
  <c r="P3106" i="119" a="1"/>
  <c r="P3107" i="119" a="1"/>
  <c r="P3108" i="119" a="1"/>
  <c r="P3109" i="119" a="1"/>
  <c r="P3110" i="119" a="1"/>
  <c r="P3111" i="119" a="1"/>
  <c r="P3112" i="119" a="1"/>
  <c r="P3113" i="119" a="1"/>
  <c r="P3114" i="119" a="1"/>
  <c r="P3115" i="119" a="1"/>
  <c r="P3116" i="119" a="1"/>
  <c r="P3117" i="119" a="1"/>
  <c r="P3118" i="119" a="1"/>
  <c r="P3119" i="119" a="1"/>
  <c r="P3120" i="119" a="1"/>
  <c r="P3121" i="119" a="1"/>
  <c r="P3122" i="119" a="1"/>
  <c r="P3123" i="119" a="1"/>
  <c r="P3124" i="119" a="1"/>
  <c r="P3125" i="119" a="1"/>
  <c r="P3126" i="119" a="1"/>
  <c r="P3127" i="119" a="1"/>
  <c r="P3128" i="119" a="1"/>
  <c r="P3129" i="119" a="1"/>
  <c r="P3130" i="119" a="1"/>
  <c r="P3131" i="119" a="1"/>
  <c r="P3132" i="119" a="1"/>
  <c r="P3133" i="119" a="1"/>
  <c r="P3134" i="119" a="1"/>
  <c r="P3135" i="119" a="1"/>
  <c r="P3136" i="119" a="1"/>
  <c r="P3137" i="119" a="1"/>
  <c r="P3138" i="119" a="1"/>
  <c r="P3139" i="119" a="1"/>
  <c r="P3140" i="119" a="1"/>
  <c r="P3141" i="119" a="1"/>
  <c r="P3142" i="119" a="1"/>
  <c r="P3143" i="119" a="1"/>
  <c r="P3144" i="119" a="1"/>
  <c r="P3145" i="119" a="1"/>
  <c r="P3146" i="119" a="1"/>
  <c r="P3147" i="119" a="1"/>
  <c r="P3148" i="119" a="1"/>
  <c r="P3149" i="119" a="1"/>
  <c r="P3150" i="119" a="1"/>
  <c r="P3151" i="119" a="1"/>
  <c r="P3152" i="119" a="1"/>
  <c r="P3153" i="119" a="1"/>
  <c r="P3154" i="119" a="1"/>
  <c r="P3155" i="119" a="1"/>
  <c r="P3156" i="119" a="1"/>
  <c r="P3157" i="119" a="1"/>
  <c r="P3158" i="119" a="1"/>
  <c r="P3159" i="119" a="1"/>
  <c r="P3160" i="119" a="1"/>
  <c r="P3161" i="119" a="1"/>
  <c r="P3162" i="119" a="1"/>
  <c r="P3163" i="119" a="1"/>
  <c r="P3164" i="119" a="1"/>
  <c r="P3165" i="119" a="1"/>
  <c r="P3166" i="119" a="1"/>
  <c r="P3167" i="119" a="1"/>
  <c r="P3168" i="119" a="1"/>
  <c r="P3169" i="119" a="1"/>
  <c r="P3170" i="119" a="1"/>
  <c r="P3171" i="119" a="1"/>
  <c r="P3172" i="119" a="1"/>
  <c r="P3173" i="119" a="1"/>
  <c r="P3174" i="119" a="1"/>
  <c r="P3175" i="119" a="1"/>
  <c r="P3176" i="119" a="1"/>
  <c r="P3177" i="119" a="1"/>
  <c r="P3178" i="119" a="1"/>
  <c r="P3179" i="119" a="1"/>
  <c r="P3180" i="119" a="1"/>
  <c r="P3181" i="119" a="1"/>
  <c r="P3182" i="119" a="1"/>
  <c r="P3183" i="119" a="1"/>
  <c r="P3184" i="119" a="1"/>
  <c r="P3185" i="119" a="1"/>
  <c r="P3186" i="119" a="1"/>
  <c r="P3187" i="119" a="1"/>
  <c r="P3188" i="119" a="1"/>
  <c r="P3189" i="119" a="1"/>
  <c r="P3190" i="119" a="1"/>
  <c r="P3191" i="119" a="1"/>
  <c r="P3192" i="119" a="1"/>
  <c r="P3193" i="119" a="1"/>
  <c r="P3194" i="119" a="1"/>
  <c r="P3195" i="119" a="1"/>
  <c r="P3196" i="119" a="1"/>
  <c r="P3197" i="119" a="1"/>
  <c r="P3198" i="119" a="1"/>
  <c r="P3199" i="119" a="1"/>
  <c r="P3200" i="119" a="1"/>
  <c r="P3201" i="119" a="1"/>
  <c r="P3202" i="119" a="1"/>
  <c r="P3203" i="119" a="1"/>
  <c r="P3204" i="119" a="1"/>
  <c r="P3205" i="119" a="1"/>
  <c r="P3206" i="119" a="1"/>
  <c r="P3207" i="119" a="1"/>
  <c r="P3208" i="119" a="1"/>
  <c r="P3209" i="119" a="1"/>
  <c r="P3210" i="119" a="1"/>
  <c r="P3211" i="119" a="1"/>
  <c r="P3212" i="119" a="1"/>
  <c r="P3213" i="119" a="1"/>
  <c r="P3214" i="119" a="1"/>
  <c r="P3215" i="119" a="1"/>
  <c r="P3216" i="119" a="1"/>
  <c r="P3217" i="119" a="1"/>
  <c r="P3218" i="119" a="1"/>
  <c r="P3219" i="119" a="1"/>
  <c r="P3220" i="119" a="1"/>
  <c r="P3221" i="119" a="1"/>
  <c r="P3222" i="119" a="1"/>
  <c r="P3223" i="119" a="1"/>
  <c r="P3224" i="119" a="1"/>
  <c r="P3225" i="119" a="1"/>
  <c r="P3226" i="119" a="1"/>
  <c r="P3227" i="119" a="1"/>
  <c r="P3228" i="119" a="1"/>
  <c r="P3229" i="119" a="1"/>
  <c r="P3230" i="119" a="1"/>
  <c r="P3231" i="119" a="1"/>
  <c r="P1924" i="119" a="1"/>
  <c r="P1925" i="119" a="1"/>
  <c r="P1926" i="119" a="1"/>
  <c r="P1927" i="119" a="1"/>
  <c r="P1928" i="119" a="1"/>
  <c r="P1929" i="119" a="1"/>
  <c r="P1930" i="119" a="1"/>
  <c r="P1931" i="119" a="1"/>
  <c r="P1932" i="119" a="1"/>
  <c r="P1933" i="119" a="1"/>
  <c r="P1934" i="119" a="1"/>
  <c r="P1935" i="119" a="1"/>
  <c r="P1936" i="119" a="1"/>
  <c r="P1937" i="119" a="1"/>
  <c r="P1938" i="119" a="1"/>
  <c r="P1939" i="119" a="1"/>
  <c r="P1940" i="119" a="1"/>
  <c r="P1941" i="119" a="1"/>
  <c r="P1942" i="119" a="1"/>
  <c r="P1943" i="119" a="1"/>
  <c r="P1944" i="119" a="1"/>
  <c r="P1945" i="119" a="1"/>
  <c r="P1946" i="119" a="1"/>
  <c r="P1947" i="119" a="1"/>
  <c r="P1948" i="119" a="1"/>
  <c r="P1949" i="119" a="1"/>
  <c r="P1950" i="119" a="1"/>
  <c r="P2253" i="119" a="1"/>
  <c r="P2252" i="119" a="1"/>
  <c r="P2251" i="119" a="1"/>
  <c r="P2250" i="119" a="1"/>
  <c r="P2249" i="119" a="1"/>
  <c r="P2248" i="119" a="1"/>
  <c r="P2247" i="119" a="1"/>
  <c r="P2246" i="119" a="1"/>
  <c r="P2245" i="119" a="1"/>
  <c r="P2244" i="119" a="1"/>
  <c r="P2243" i="119" a="1"/>
  <c r="P2242" i="119" a="1"/>
  <c r="P2241" i="119" a="1"/>
  <c r="P2240" i="119" a="1"/>
  <c r="P2239" i="119" a="1"/>
  <c r="P2238" i="119" a="1"/>
  <c r="P2237" i="119" a="1"/>
  <c r="P2236" i="119" a="1"/>
  <c r="P2235" i="119" a="1"/>
  <c r="P2234" i="119" a="1"/>
  <c r="P2233" i="119" a="1"/>
  <c r="P2232" i="119" a="1"/>
  <c r="P2231" i="119" a="1"/>
  <c r="P2230" i="119" a="1"/>
  <c r="P2229" i="119" a="1"/>
  <c r="P2228" i="119" a="1"/>
  <c r="P2227" i="119" a="1"/>
  <c r="P2226" i="119" a="1"/>
  <c r="P2225" i="119" a="1"/>
  <c r="P2224" i="119" a="1"/>
  <c r="P2223" i="119" a="1"/>
  <c r="P2222" i="119" a="1"/>
  <c r="P2221" i="119" a="1"/>
  <c r="P2220" i="119" a="1"/>
  <c r="P2219" i="119" a="1"/>
  <c r="P2218" i="119" a="1"/>
  <c r="P2217" i="119" a="1"/>
  <c r="P2216" i="119" a="1"/>
  <c r="P2215" i="119" a="1"/>
  <c r="P2214" i="119" a="1"/>
  <c r="P2213" i="119" a="1"/>
  <c r="P2212" i="119" a="1"/>
  <c r="P2211" i="119" a="1"/>
  <c r="P2210" i="119" a="1"/>
  <c r="P2209" i="119" a="1"/>
  <c r="P2208" i="119" a="1"/>
  <c r="P2207" i="119" a="1"/>
  <c r="P2206" i="119" a="1"/>
  <c r="P2205" i="119" a="1"/>
  <c r="P2204" i="119" a="1"/>
  <c r="P2203" i="119" a="1"/>
  <c r="P2202" i="119" a="1"/>
  <c r="P2201" i="119" a="1"/>
  <c r="P2200" i="119" a="1"/>
  <c r="P2199" i="119" a="1"/>
  <c r="P2198" i="119" a="1"/>
  <c r="P2197" i="119" a="1"/>
  <c r="P2196" i="119" a="1"/>
  <c r="P2195" i="119" a="1"/>
  <c r="P2194" i="119" a="1"/>
  <c r="P2193" i="119" a="1"/>
  <c r="P2192" i="119" a="1"/>
  <c r="P2191" i="119" a="1"/>
  <c r="P2190" i="119" a="1"/>
  <c r="P2189" i="119" a="1"/>
  <c r="P2188" i="119" a="1"/>
  <c r="P2187" i="119" a="1"/>
  <c r="P2186" i="119" a="1"/>
  <c r="P2185" i="119" a="1"/>
  <c r="P2184" i="119" a="1"/>
  <c r="P2183" i="119" a="1"/>
  <c r="P2182" i="119" a="1"/>
  <c r="P2181" i="119" a="1"/>
  <c r="P2180" i="119" a="1"/>
  <c r="P2179" i="119" a="1"/>
  <c r="P2178" i="119" a="1"/>
  <c r="P2177" i="119" a="1"/>
  <c r="P2176" i="119" a="1"/>
  <c r="P2175" i="119" a="1"/>
  <c r="P2174" i="119" a="1"/>
  <c r="P2173" i="119" a="1"/>
  <c r="P2172" i="119" a="1"/>
  <c r="P2171" i="119" a="1"/>
  <c r="P2170" i="119" a="1"/>
  <c r="P2169" i="119" a="1"/>
  <c r="P2168" i="119" a="1"/>
  <c r="P2167" i="119" a="1"/>
  <c r="P2166" i="119" a="1"/>
  <c r="P2165" i="119" a="1"/>
  <c r="P2164" i="119" a="1"/>
  <c r="P2163" i="119" a="1"/>
  <c r="P2162" i="119" a="1"/>
  <c r="P2161" i="119" a="1"/>
  <c r="P2160" i="119" a="1"/>
  <c r="P2159" i="119" a="1"/>
  <c r="P2158" i="119" a="1"/>
  <c r="P2157" i="119" a="1"/>
  <c r="P2156" i="119" a="1"/>
  <c r="P2155" i="119" a="1"/>
  <c r="P2154" i="119" a="1"/>
  <c r="P2153" i="119" a="1"/>
  <c r="P2152" i="119" a="1"/>
  <c r="P2151" i="119" a="1"/>
  <c r="P2150" i="119" a="1"/>
  <c r="P2149" i="119" a="1"/>
  <c r="P2148" i="119" a="1"/>
  <c r="P2147" i="119" a="1"/>
  <c r="P2146" i="119" a="1"/>
  <c r="P2145" i="119" a="1"/>
  <c r="P2144" i="119" a="1"/>
  <c r="P2143" i="119" a="1"/>
  <c r="P2142" i="119" a="1"/>
  <c r="P2141" i="119" a="1"/>
  <c r="P2140" i="119" a="1"/>
  <c r="P2139" i="119" a="1"/>
  <c r="P2138" i="119" a="1"/>
  <c r="P2137" i="119" a="1"/>
  <c r="P2136" i="119" a="1"/>
  <c r="P2135" i="119" a="1"/>
  <c r="P2134" i="119" a="1"/>
  <c r="P2133" i="119" a="1"/>
  <c r="P2132" i="119" a="1"/>
  <c r="P2131" i="119" a="1"/>
  <c r="P2130" i="119" a="1"/>
  <c r="P2129" i="119" a="1"/>
  <c r="P2128" i="119" a="1"/>
  <c r="P2127" i="119" a="1"/>
  <c r="P2126" i="119" a="1"/>
  <c r="P2125" i="119" a="1"/>
  <c r="P2124" i="119" a="1"/>
  <c r="P2123" i="119" a="1"/>
  <c r="P2122" i="119" a="1"/>
  <c r="P2121" i="119" a="1"/>
  <c r="P2120" i="119" a="1"/>
  <c r="P2119" i="119" a="1"/>
  <c r="P2118" i="119" a="1"/>
  <c r="P2117" i="119" a="1"/>
  <c r="P181" i="119" a="1"/>
  <c r="P180" i="119" a="1"/>
  <c r="P179" i="119" a="1"/>
  <c r="P178" i="119" a="1"/>
  <c r="P177" i="119" a="1"/>
  <c r="P176" i="119" a="1"/>
  <c r="P175" i="119" a="1"/>
  <c r="P174" i="119" a="1"/>
  <c r="P173" i="119" a="1"/>
  <c r="P172" i="119" a="1"/>
  <c r="P171" i="119" a="1"/>
  <c r="P170" i="119" a="1"/>
  <c r="P169" i="119" a="1"/>
  <c r="P168" i="119" a="1"/>
  <c r="P167" i="119" a="1"/>
  <c r="P166" i="119" a="1"/>
  <c r="P165" i="119" a="1"/>
  <c r="P164" i="119" a="1"/>
  <c r="P163" i="119" a="1"/>
  <c r="P162" i="119" a="1"/>
  <c r="P161" i="119" a="1"/>
  <c r="P160" i="119" a="1"/>
  <c r="P159" i="119" a="1"/>
  <c r="P158" i="119" a="1"/>
  <c r="P157" i="119" a="1"/>
  <c r="P156" i="119" a="1"/>
  <c r="P155" i="119" a="1"/>
  <c r="P154" i="119" a="1"/>
  <c r="P153" i="119" a="1"/>
  <c r="P152" i="119" a="1"/>
  <c r="P151" i="119" a="1"/>
  <c r="P150" i="119" a="1"/>
  <c r="P149" i="119" a="1"/>
  <c r="P148" i="119" a="1"/>
  <c r="P147" i="119" a="1"/>
  <c r="P146" i="119" a="1"/>
  <c r="P145" i="119" a="1"/>
  <c r="P144" i="119" a="1"/>
  <c r="P143" i="119" a="1"/>
  <c r="P142" i="119" a="1"/>
  <c r="P141" i="119" a="1"/>
  <c r="P140" i="119" a="1"/>
  <c r="P139" i="119" a="1"/>
  <c r="P138" i="119" a="1"/>
  <c r="P137" i="119" a="1"/>
  <c r="P136" i="119" a="1"/>
  <c r="P135" i="119" a="1"/>
  <c r="P134" i="119" a="1"/>
  <c r="P133" i="119" a="1"/>
  <c r="P132" i="119" a="1"/>
  <c r="P131" i="119" a="1"/>
  <c r="P130" i="119" a="1"/>
  <c r="P129" i="119" a="1"/>
  <c r="P128" i="119" a="1"/>
  <c r="P127" i="119" a="1"/>
  <c r="P126" i="119" a="1"/>
  <c r="P125" i="119" a="1"/>
  <c r="P124" i="119" a="1"/>
  <c r="P123" i="119" a="1"/>
  <c r="P122" i="119" a="1"/>
  <c r="P121" i="119" a="1"/>
  <c r="P120" i="119" a="1"/>
  <c r="P119" i="119" a="1"/>
  <c r="P118" i="119" a="1"/>
  <c r="P117" i="119" a="1"/>
  <c r="P116" i="119" a="1"/>
  <c r="P115" i="119" a="1"/>
  <c r="P114" i="119" a="1"/>
  <c r="P113" i="119" a="1"/>
  <c r="P112" i="119" a="1"/>
  <c r="P111" i="119" a="1"/>
  <c r="P110" i="119" a="1"/>
  <c r="P109" i="119" a="1"/>
  <c r="P108" i="119" a="1"/>
  <c r="P107" i="119" a="1"/>
  <c r="P106" i="119" a="1"/>
  <c r="P105" i="119" a="1"/>
  <c r="P104" i="119" a="1"/>
  <c r="P103" i="119" a="1"/>
  <c r="P102" i="119" a="1"/>
  <c r="P101" i="119" a="1"/>
  <c r="P100" i="119" a="1"/>
  <c r="P99" i="119" a="1"/>
  <c r="P98" i="119" a="1"/>
  <c r="P97" i="119" a="1"/>
  <c r="P96" i="119" a="1"/>
  <c r="P95" i="119" a="1"/>
  <c r="P94" i="119" a="1"/>
  <c r="P93" i="119" a="1"/>
  <c r="P92" i="119" a="1"/>
  <c r="P91" i="119" a="1"/>
  <c r="P90" i="119" a="1"/>
  <c r="P89" i="119" a="1"/>
  <c r="P88" i="119" a="1"/>
  <c r="P87" i="119" a="1"/>
  <c r="P86" i="119" a="1"/>
  <c r="P85" i="119" a="1"/>
  <c r="P84" i="119" a="1"/>
  <c r="P83" i="119" a="1"/>
  <c r="P82" i="119" a="1"/>
  <c r="P81" i="119" a="1"/>
  <c r="P80" i="119" a="1"/>
  <c r="P79" i="119" a="1"/>
  <c r="P78" i="119" a="1"/>
  <c r="P77" i="119" a="1"/>
  <c r="P76" i="119" a="1"/>
  <c r="P75" i="119" a="1"/>
  <c r="P74" i="119" a="1"/>
  <c r="P73" i="119" a="1"/>
  <c r="P72" i="119" a="1"/>
  <c r="P71" i="119" a="1"/>
  <c r="P70" i="119" a="1"/>
  <c r="P69" i="119" a="1"/>
  <c r="P68" i="119" a="1"/>
  <c r="P67" i="119" a="1"/>
  <c r="P66" i="119" a="1"/>
  <c r="P65" i="119" a="1"/>
  <c r="P64" i="119" a="1"/>
  <c r="P63" i="119" a="1"/>
  <c r="P62" i="119" a="1"/>
  <c r="P61" i="119" a="1"/>
  <c r="P60" i="119" a="1"/>
  <c r="P59" i="119" a="1"/>
  <c r="P58" i="119" a="1"/>
  <c r="P57" i="119" a="1"/>
  <c r="P56" i="119" a="1"/>
  <c r="P55" i="119" a="1"/>
  <c r="P54" i="119" a="1"/>
  <c r="P53" i="119" a="1"/>
  <c r="P52" i="119" a="1"/>
  <c r="P51" i="119" a="1"/>
  <c r="P50" i="119" a="1"/>
  <c r="P49" i="119" a="1"/>
  <c r="P48" i="119" a="1"/>
  <c r="P47" i="119" a="1"/>
  <c r="P46" i="119" a="1"/>
  <c r="P45" i="119" a="1"/>
  <c r="P44" i="119" a="1"/>
  <c r="P43" i="119" a="1"/>
  <c r="P42" i="119" a="1"/>
  <c r="P41" i="119" a="1"/>
  <c r="P40" i="119" a="1"/>
  <c r="P39" i="119" a="1"/>
  <c r="P38" i="119" a="1"/>
  <c r="P37" i="119" a="1"/>
  <c r="P36" i="119" a="1"/>
  <c r="P35" i="119" a="1"/>
  <c r="P34" i="119" a="1"/>
  <c r="P33" i="119" a="1"/>
  <c r="P32" i="119" a="1"/>
  <c r="P31" i="119" a="1"/>
  <c r="P30" i="119" a="1"/>
  <c r="P29" i="119" a="1"/>
  <c r="P28" i="119" a="1"/>
  <c r="P27" i="119" a="1"/>
  <c r="P26" i="119" a="1"/>
  <c r="P25" i="119" a="1"/>
  <c r="P24" i="119" a="1"/>
  <c r="P23" i="119" a="1"/>
  <c r="P22" i="119" a="1"/>
  <c r="P21" i="119" a="1"/>
  <c r="P20" i="119" a="1"/>
  <c r="P19" i="119" a="1"/>
  <c r="P18" i="119" a="1"/>
  <c r="P17" i="119" a="1"/>
  <c r="P16" i="119" a="1"/>
  <c r="P15" i="119" a="1"/>
  <c r="P14" i="119" a="1"/>
  <c r="P13" i="119" a="1"/>
  <c r="P12" i="119" a="1"/>
  <c r="P11" i="119" a="1"/>
  <c r="P10" i="119" a="1"/>
  <c r="P9" i="119" a="1"/>
  <c r="P8" i="119" a="1"/>
  <c r="P7" i="119" a="1"/>
  <c r="P6" i="119" a="1"/>
  <c r="P5" i="119" a="1"/>
  <c r="P4" i="119" a="1"/>
  <c r="P3" i="119" a="1"/>
  <c r="P3232" i="119" a="1"/>
  <c r="P3233" i="119" a="1"/>
  <c r="P3234" i="119" a="1"/>
  <c r="P3235" i="119" a="1"/>
  <c r="P3236" i="119" a="1"/>
  <c r="P3237" i="119" a="1"/>
  <c r="P3238" i="119" a="1"/>
  <c r="P3239" i="119" a="1"/>
  <c r="P3240" i="119" a="1"/>
  <c r="P3241" i="119" a="1"/>
  <c r="P3242" i="119" a="1"/>
  <c r="P3243" i="119" a="1"/>
  <c r="P3244" i="119" a="1"/>
  <c r="P3245" i="119" a="1"/>
  <c r="P3246" i="119" a="1"/>
  <c r="P3247" i="119" a="1"/>
  <c r="P3248" i="119" a="1"/>
  <c r="P3249" i="119" a="1"/>
  <c r="P3250" i="119" a="1"/>
  <c r="P3251" i="119" a="1"/>
  <c r="P3252" i="119" a="1"/>
  <c r="P3253" i="119" a="1"/>
  <c r="P3254" i="119" a="1"/>
  <c r="P3255" i="119" a="1"/>
  <c r="P3256" i="119" a="1"/>
  <c r="P3257" i="119" a="1"/>
  <c r="P3258" i="119" a="1"/>
  <c r="P3259" i="119" a="1"/>
  <c r="P3260" i="119" a="1"/>
  <c r="P3261" i="119" a="1"/>
  <c r="P3262" i="119" a="1"/>
  <c r="P3263" i="119" a="1"/>
  <c r="P3264" i="119" a="1"/>
  <c r="P3265" i="119" a="1"/>
  <c r="P3266" i="119" a="1"/>
  <c r="P3267" i="119" a="1"/>
  <c r="P3268" i="119" a="1"/>
  <c r="P3269" i="119" a="1"/>
  <c r="P3270" i="119" a="1"/>
  <c r="P3271" i="119" a="1"/>
  <c r="P3272" i="119" a="1"/>
  <c r="P3273" i="119" a="1"/>
  <c r="P3274" i="119" a="1"/>
  <c r="P3275" i="119" a="1"/>
  <c r="P1304" i="119" a="1"/>
  <c r="N3" i="114" a="1"/>
  <c r="G23" i="105"/>
  <c r="F25" i="105"/>
  <c r="E25" i="105"/>
  <c r="G24" i="105"/>
  <c r="F24" i="105"/>
  <c r="E24" i="105"/>
  <c r="D28" i="105" a="1"/>
  <c r="E29" i="105" s="1"/>
  <c r="I10" i="105" a="1"/>
  <c r="E23" i="105"/>
  <c r="G25" i="105"/>
  <c r="G22" i="105"/>
  <c r="F22" i="105"/>
  <c r="D28" i="103" a="1"/>
  <c r="G31" i="103" s="1"/>
  <c r="G25" i="103"/>
  <c r="D24" i="103"/>
  <c r="F23" i="105"/>
  <c r="D28" i="104" a="1"/>
  <c r="F30" i="104" s="1"/>
  <c r="I10" i="104" a="1"/>
  <c r="G24" i="104"/>
  <c r="F24" i="104"/>
  <c r="E24" i="104"/>
  <c r="G22" i="104"/>
  <c r="F22" i="104"/>
  <c r="E22" i="104"/>
  <c r="E22" i="103"/>
  <c r="E24" i="103"/>
  <c r="E23" i="103"/>
  <c r="F22" i="103"/>
  <c r="F24" i="103"/>
  <c r="G22" i="103"/>
  <c r="G24" i="103"/>
  <c r="D23" i="103"/>
  <c r="D25" i="103"/>
  <c r="E25" i="103"/>
  <c r="F23" i="103"/>
  <c r="F25" i="103"/>
  <c r="G23" i="103"/>
  <c r="D25" i="105"/>
  <c r="D23" i="105"/>
  <c r="D24" i="104"/>
  <c r="D22" i="104"/>
  <c r="G25" i="104"/>
  <c r="G23" i="104"/>
  <c r="F25" i="104"/>
  <c r="E22" i="105"/>
  <c r="E25" i="104"/>
  <c r="E23" i="104"/>
  <c r="D24" i="105"/>
  <c r="F23" i="104"/>
  <c r="D25" i="104"/>
  <c r="P2114" i="119" l="1"/>
  <c r="Q2114" i="119"/>
  <c r="R2114" i="119"/>
  <c r="S2114" i="119"/>
  <c r="T2114" i="119"/>
  <c r="U2114" i="119"/>
  <c r="V2114" i="119"/>
  <c r="W2114" i="119"/>
  <c r="X2114" i="119"/>
  <c r="Y2114" i="119"/>
  <c r="Z2114" i="119"/>
  <c r="P3276" i="119"/>
  <c r="Q3276" i="119"/>
  <c r="R3276" i="119"/>
  <c r="S3276" i="119"/>
  <c r="T3276" i="119"/>
  <c r="U3276" i="119"/>
  <c r="V3276" i="119"/>
  <c r="W3276" i="119"/>
  <c r="X3276" i="119"/>
  <c r="Y3276" i="119"/>
  <c r="Z3276" i="119"/>
  <c r="P400" i="119"/>
  <c r="Q400" i="119"/>
  <c r="R400" i="119"/>
  <c r="S400" i="119"/>
  <c r="T400" i="119"/>
  <c r="U400" i="119"/>
  <c r="V400" i="119"/>
  <c r="W400" i="119"/>
  <c r="X400" i="119"/>
  <c r="Y400" i="119"/>
  <c r="Z400" i="119"/>
  <c r="P401" i="119"/>
  <c r="Q401" i="119"/>
  <c r="R401" i="119"/>
  <c r="S401" i="119"/>
  <c r="T401" i="119"/>
  <c r="U401" i="119"/>
  <c r="V401" i="119"/>
  <c r="W401" i="119"/>
  <c r="X401" i="119"/>
  <c r="Y401" i="119"/>
  <c r="Z401" i="119"/>
  <c r="P402" i="119"/>
  <c r="Q402" i="119"/>
  <c r="R402" i="119"/>
  <c r="S402" i="119"/>
  <c r="T402" i="119"/>
  <c r="U402" i="119"/>
  <c r="V402" i="119"/>
  <c r="W402" i="119"/>
  <c r="X402" i="119"/>
  <c r="Y402" i="119"/>
  <c r="Z402" i="119"/>
  <c r="P403" i="119"/>
  <c r="Q403" i="119"/>
  <c r="R403" i="119"/>
  <c r="S403" i="119"/>
  <c r="T403" i="119"/>
  <c r="U403" i="119"/>
  <c r="V403" i="119"/>
  <c r="W403" i="119"/>
  <c r="X403" i="119"/>
  <c r="Y403" i="119"/>
  <c r="Z403" i="119"/>
  <c r="P404" i="119"/>
  <c r="Q404" i="119"/>
  <c r="R404" i="119"/>
  <c r="S404" i="119"/>
  <c r="T404" i="119"/>
  <c r="U404" i="119"/>
  <c r="V404" i="119"/>
  <c r="W404" i="119"/>
  <c r="X404" i="119"/>
  <c r="Y404" i="119"/>
  <c r="Z404" i="119"/>
  <c r="P405" i="119"/>
  <c r="Q405" i="119"/>
  <c r="R405" i="119"/>
  <c r="S405" i="119"/>
  <c r="T405" i="119"/>
  <c r="U405" i="119"/>
  <c r="V405" i="119"/>
  <c r="W405" i="119"/>
  <c r="X405" i="119"/>
  <c r="Y405" i="119"/>
  <c r="Z405" i="119"/>
  <c r="P406" i="119"/>
  <c r="Q406" i="119"/>
  <c r="R406" i="119"/>
  <c r="S406" i="119"/>
  <c r="T406" i="119"/>
  <c r="U406" i="119"/>
  <c r="V406" i="119"/>
  <c r="W406" i="119"/>
  <c r="X406" i="119"/>
  <c r="Y406" i="119"/>
  <c r="Z406" i="119"/>
  <c r="P407" i="119"/>
  <c r="Q407" i="119"/>
  <c r="R407" i="119"/>
  <c r="S407" i="119"/>
  <c r="T407" i="119"/>
  <c r="U407" i="119"/>
  <c r="V407" i="119"/>
  <c r="W407" i="119"/>
  <c r="X407" i="119"/>
  <c r="Y407" i="119"/>
  <c r="Z407" i="119"/>
  <c r="P408" i="119"/>
  <c r="Q408" i="119"/>
  <c r="R408" i="119"/>
  <c r="S408" i="119"/>
  <c r="T408" i="119"/>
  <c r="U408" i="119"/>
  <c r="V408" i="119"/>
  <c r="W408" i="119"/>
  <c r="X408" i="119"/>
  <c r="Y408" i="119"/>
  <c r="Z408" i="119"/>
  <c r="P409" i="119"/>
  <c r="Q409" i="119"/>
  <c r="R409" i="119"/>
  <c r="S409" i="119"/>
  <c r="T409" i="119"/>
  <c r="U409" i="119"/>
  <c r="V409" i="119"/>
  <c r="W409" i="119"/>
  <c r="X409" i="119"/>
  <c r="Y409" i="119"/>
  <c r="Z409" i="119"/>
  <c r="P410" i="119"/>
  <c r="Q410" i="119"/>
  <c r="R410" i="119"/>
  <c r="S410" i="119"/>
  <c r="T410" i="119"/>
  <c r="U410" i="119"/>
  <c r="V410" i="119"/>
  <c r="W410" i="119"/>
  <c r="X410" i="119"/>
  <c r="Y410" i="119"/>
  <c r="Z410" i="119"/>
  <c r="P411" i="119"/>
  <c r="Q411" i="119"/>
  <c r="R411" i="119"/>
  <c r="S411" i="119"/>
  <c r="T411" i="119"/>
  <c r="U411" i="119"/>
  <c r="V411" i="119"/>
  <c r="W411" i="119"/>
  <c r="X411" i="119"/>
  <c r="Y411" i="119"/>
  <c r="Z411" i="119"/>
  <c r="P412" i="119"/>
  <c r="Q412" i="119"/>
  <c r="R412" i="119"/>
  <c r="S412" i="119"/>
  <c r="T412" i="119"/>
  <c r="U412" i="119"/>
  <c r="V412" i="119"/>
  <c r="W412" i="119"/>
  <c r="X412" i="119"/>
  <c r="Y412" i="119"/>
  <c r="Z412" i="119"/>
  <c r="P413" i="119"/>
  <c r="Q413" i="119"/>
  <c r="R413" i="119"/>
  <c r="S413" i="119"/>
  <c r="T413" i="119"/>
  <c r="U413" i="119"/>
  <c r="V413" i="119"/>
  <c r="W413" i="119"/>
  <c r="X413" i="119"/>
  <c r="Y413" i="119"/>
  <c r="Z413" i="119"/>
  <c r="P414" i="119"/>
  <c r="Q414" i="119"/>
  <c r="R414" i="119"/>
  <c r="S414" i="119"/>
  <c r="T414" i="119"/>
  <c r="U414" i="119"/>
  <c r="V414" i="119"/>
  <c r="W414" i="119"/>
  <c r="X414" i="119"/>
  <c r="Y414" i="119"/>
  <c r="Z414" i="119"/>
  <c r="P415" i="119"/>
  <c r="Q415" i="119"/>
  <c r="R415" i="119"/>
  <c r="S415" i="119"/>
  <c r="T415" i="119"/>
  <c r="U415" i="119"/>
  <c r="V415" i="119"/>
  <c r="W415" i="119"/>
  <c r="X415" i="119"/>
  <c r="Y415" i="119"/>
  <c r="Z415" i="119"/>
  <c r="P416" i="119"/>
  <c r="Q416" i="119"/>
  <c r="R416" i="119"/>
  <c r="S416" i="119"/>
  <c r="T416" i="119"/>
  <c r="U416" i="119"/>
  <c r="V416" i="119"/>
  <c r="W416" i="119"/>
  <c r="X416" i="119"/>
  <c r="Y416" i="119"/>
  <c r="Z416" i="119"/>
  <c r="P417" i="119"/>
  <c r="Q417" i="119"/>
  <c r="R417" i="119"/>
  <c r="S417" i="119"/>
  <c r="T417" i="119"/>
  <c r="U417" i="119"/>
  <c r="V417" i="119"/>
  <c r="W417" i="119"/>
  <c r="X417" i="119"/>
  <c r="Y417" i="119"/>
  <c r="Z417" i="119"/>
  <c r="P418" i="119"/>
  <c r="Q418" i="119"/>
  <c r="R418" i="119"/>
  <c r="S418" i="119"/>
  <c r="T418" i="119"/>
  <c r="U418" i="119"/>
  <c r="V418" i="119"/>
  <c r="W418" i="119"/>
  <c r="X418" i="119"/>
  <c r="Y418" i="119"/>
  <c r="Z418" i="119"/>
  <c r="P419" i="119"/>
  <c r="Q419" i="119"/>
  <c r="R419" i="119"/>
  <c r="S419" i="119"/>
  <c r="T419" i="119"/>
  <c r="U419" i="119"/>
  <c r="V419" i="119"/>
  <c r="W419" i="119"/>
  <c r="X419" i="119"/>
  <c r="Y419" i="119"/>
  <c r="Z419" i="119"/>
  <c r="P420" i="119"/>
  <c r="Q420" i="119"/>
  <c r="R420" i="119"/>
  <c r="S420" i="119"/>
  <c r="T420" i="119"/>
  <c r="U420" i="119"/>
  <c r="V420" i="119"/>
  <c r="W420" i="119"/>
  <c r="X420" i="119"/>
  <c r="Y420" i="119"/>
  <c r="Z420" i="119"/>
  <c r="P421" i="119"/>
  <c r="Q421" i="119"/>
  <c r="R421" i="119"/>
  <c r="S421" i="119"/>
  <c r="T421" i="119"/>
  <c r="U421" i="119"/>
  <c r="V421" i="119"/>
  <c r="W421" i="119"/>
  <c r="X421" i="119"/>
  <c r="Y421" i="119"/>
  <c r="Z421" i="119"/>
  <c r="P422" i="119"/>
  <c r="Q422" i="119"/>
  <c r="R422" i="119"/>
  <c r="S422" i="119"/>
  <c r="T422" i="119"/>
  <c r="U422" i="119"/>
  <c r="V422" i="119"/>
  <c r="W422" i="119"/>
  <c r="X422" i="119"/>
  <c r="Y422" i="119"/>
  <c r="Z422" i="119"/>
  <c r="P423" i="119"/>
  <c r="Q423" i="119"/>
  <c r="R423" i="119"/>
  <c r="S423" i="119"/>
  <c r="T423" i="119"/>
  <c r="U423" i="119"/>
  <c r="V423" i="119"/>
  <c r="W423" i="119"/>
  <c r="X423" i="119"/>
  <c r="Y423" i="119"/>
  <c r="Z423" i="119"/>
  <c r="P424" i="119"/>
  <c r="Q424" i="119"/>
  <c r="R424" i="119"/>
  <c r="S424" i="119"/>
  <c r="T424" i="119"/>
  <c r="U424" i="119"/>
  <c r="V424" i="119"/>
  <c r="W424" i="119"/>
  <c r="X424" i="119"/>
  <c r="Y424" i="119"/>
  <c r="Z424" i="119"/>
  <c r="P425" i="119"/>
  <c r="Q425" i="119"/>
  <c r="R425" i="119"/>
  <c r="S425" i="119"/>
  <c r="T425" i="119"/>
  <c r="U425" i="119"/>
  <c r="V425" i="119"/>
  <c r="W425" i="119"/>
  <c r="X425" i="119"/>
  <c r="Y425" i="119"/>
  <c r="Z425" i="119"/>
  <c r="P426" i="119"/>
  <c r="Q426" i="119"/>
  <c r="R426" i="119"/>
  <c r="S426" i="119"/>
  <c r="T426" i="119"/>
  <c r="U426" i="119"/>
  <c r="V426" i="119"/>
  <c r="W426" i="119"/>
  <c r="X426" i="119"/>
  <c r="Y426" i="119"/>
  <c r="Z426" i="119"/>
  <c r="P427" i="119"/>
  <c r="Q427" i="119"/>
  <c r="R427" i="119"/>
  <c r="S427" i="119"/>
  <c r="T427" i="119"/>
  <c r="U427" i="119"/>
  <c r="V427" i="119"/>
  <c r="W427" i="119"/>
  <c r="X427" i="119"/>
  <c r="Y427" i="119"/>
  <c r="Z427" i="119"/>
  <c r="P428" i="119"/>
  <c r="Q428" i="119"/>
  <c r="R428" i="119"/>
  <c r="S428" i="119"/>
  <c r="T428" i="119"/>
  <c r="U428" i="119"/>
  <c r="V428" i="119"/>
  <c r="W428" i="119"/>
  <c r="X428" i="119"/>
  <c r="Y428" i="119"/>
  <c r="Z428" i="119"/>
  <c r="P429" i="119"/>
  <c r="Q429" i="119"/>
  <c r="R429" i="119"/>
  <c r="S429" i="119"/>
  <c r="T429" i="119"/>
  <c r="U429" i="119"/>
  <c r="V429" i="119"/>
  <c r="W429" i="119"/>
  <c r="X429" i="119"/>
  <c r="Y429" i="119"/>
  <c r="Z429" i="119"/>
  <c r="P430" i="119"/>
  <c r="Q430" i="119"/>
  <c r="R430" i="119"/>
  <c r="S430" i="119"/>
  <c r="T430" i="119"/>
  <c r="U430" i="119"/>
  <c r="V430" i="119"/>
  <c r="W430" i="119"/>
  <c r="X430" i="119"/>
  <c r="Y430" i="119"/>
  <c r="Z430" i="119"/>
  <c r="P431" i="119"/>
  <c r="Q431" i="119"/>
  <c r="R431" i="119"/>
  <c r="S431" i="119"/>
  <c r="T431" i="119"/>
  <c r="U431" i="119"/>
  <c r="V431" i="119"/>
  <c r="W431" i="119"/>
  <c r="X431" i="119"/>
  <c r="Y431" i="119"/>
  <c r="Z431" i="119"/>
  <c r="P432" i="119"/>
  <c r="Q432" i="119"/>
  <c r="R432" i="119"/>
  <c r="S432" i="119"/>
  <c r="T432" i="119"/>
  <c r="U432" i="119"/>
  <c r="V432" i="119"/>
  <c r="W432" i="119"/>
  <c r="X432" i="119"/>
  <c r="Y432" i="119"/>
  <c r="Z432" i="119"/>
  <c r="P433" i="119"/>
  <c r="Q433" i="119"/>
  <c r="R433" i="119"/>
  <c r="S433" i="119"/>
  <c r="T433" i="119"/>
  <c r="U433" i="119"/>
  <c r="V433" i="119"/>
  <c r="W433" i="119"/>
  <c r="X433" i="119"/>
  <c r="Y433" i="119"/>
  <c r="Z433" i="119"/>
  <c r="P434" i="119"/>
  <c r="Q434" i="119"/>
  <c r="R434" i="119"/>
  <c r="S434" i="119"/>
  <c r="T434" i="119"/>
  <c r="U434" i="119"/>
  <c r="V434" i="119"/>
  <c r="W434" i="119"/>
  <c r="X434" i="119"/>
  <c r="Y434" i="119"/>
  <c r="Z434" i="119"/>
  <c r="P435" i="119"/>
  <c r="Q435" i="119"/>
  <c r="R435" i="119"/>
  <c r="S435" i="119"/>
  <c r="T435" i="119"/>
  <c r="U435" i="119"/>
  <c r="V435" i="119"/>
  <c r="W435" i="119"/>
  <c r="X435" i="119"/>
  <c r="Y435" i="119"/>
  <c r="Z435" i="119"/>
  <c r="P436" i="119"/>
  <c r="Q436" i="119"/>
  <c r="R436" i="119"/>
  <c r="S436" i="119"/>
  <c r="T436" i="119"/>
  <c r="U436" i="119"/>
  <c r="V436" i="119"/>
  <c r="W436" i="119"/>
  <c r="X436" i="119"/>
  <c r="Y436" i="119"/>
  <c r="Z436" i="119"/>
  <c r="P437" i="119"/>
  <c r="Q437" i="119"/>
  <c r="R437" i="119"/>
  <c r="S437" i="119"/>
  <c r="T437" i="119"/>
  <c r="U437" i="119"/>
  <c r="V437" i="119"/>
  <c r="W437" i="119"/>
  <c r="X437" i="119"/>
  <c r="Y437" i="119"/>
  <c r="Z437" i="119"/>
  <c r="P438" i="119"/>
  <c r="Q438" i="119"/>
  <c r="R438" i="119"/>
  <c r="S438" i="119"/>
  <c r="T438" i="119"/>
  <c r="U438" i="119"/>
  <c r="V438" i="119"/>
  <c r="W438" i="119"/>
  <c r="X438" i="119"/>
  <c r="Y438" i="119"/>
  <c r="Z438" i="119"/>
  <c r="P439" i="119"/>
  <c r="Q439" i="119"/>
  <c r="R439" i="119"/>
  <c r="S439" i="119"/>
  <c r="T439" i="119"/>
  <c r="U439" i="119"/>
  <c r="V439" i="119"/>
  <c r="W439" i="119"/>
  <c r="X439" i="119"/>
  <c r="Y439" i="119"/>
  <c r="Z439" i="119"/>
  <c r="P440" i="119"/>
  <c r="Q440" i="119"/>
  <c r="R440" i="119"/>
  <c r="S440" i="119"/>
  <c r="T440" i="119"/>
  <c r="U440" i="119"/>
  <c r="V440" i="119"/>
  <c r="W440" i="119"/>
  <c r="X440" i="119"/>
  <c r="Y440" i="119"/>
  <c r="Z440" i="119"/>
  <c r="P441" i="119"/>
  <c r="Q441" i="119"/>
  <c r="R441" i="119"/>
  <c r="S441" i="119"/>
  <c r="T441" i="119"/>
  <c r="U441" i="119"/>
  <c r="V441" i="119"/>
  <c r="W441" i="119"/>
  <c r="X441" i="119"/>
  <c r="Y441" i="119"/>
  <c r="Z441" i="119"/>
  <c r="P442" i="119"/>
  <c r="Q442" i="119"/>
  <c r="R442" i="119"/>
  <c r="S442" i="119"/>
  <c r="T442" i="119"/>
  <c r="U442" i="119"/>
  <c r="V442" i="119"/>
  <c r="W442" i="119"/>
  <c r="X442" i="119"/>
  <c r="Y442" i="119"/>
  <c r="Z442" i="119"/>
  <c r="P443" i="119"/>
  <c r="Q443" i="119"/>
  <c r="R443" i="119"/>
  <c r="S443" i="119"/>
  <c r="T443" i="119"/>
  <c r="U443" i="119"/>
  <c r="V443" i="119"/>
  <c r="W443" i="119"/>
  <c r="X443" i="119"/>
  <c r="Y443" i="119"/>
  <c r="Z443" i="119"/>
  <c r="P444" i="119"/>
  <c r="Q444" i="119"/>
  <c r="R444" i="119"/>
  <c r="S444" i="119"/>
  <c r="T444" i="119"/>
  <c r="U444" i="119"/>
  <c r="V444" i="119"/>
  <c r="W444" i="119"/>
  <c r="X444" i="119"/>
  <c r="Y444" i="119"/>
  <c r="Z444" i="119"/>
  <c r="P445" i="119"/>
  <c r="Q445" i="119"/>
  <c r="R445" i="119"/>
  <c r="S445" i="119"/>
  <c r="T445" i="119"/>
  <c r="U445" i="119"/>
  <c r="V445" i="119"/>
  <c r="W445" i="119"/>
  <c r="X445" i="119"/>
  <c r="Y445" i="119"/>
  <c r="Z445" i="119"/>
  <c r="P446" i="119"/>
  <c r="Q446" i="119"/>
  <c r="R446" i="119"/>
  <c r="S446" i="119"/>
  <c r="T446" i="119"/>
  <c r="U446" i="119"/>
  <c r="V446" i="119"/>
  <c r="W446" i="119"/>
  <c r="X446" i="119"/>
  <c r="Y446" i="119"/>
  <c r="Z446" i="119"/>
  <c r="P447" i="119"/>
  <c r="Q447" i="119"/>
  <c r="R447" i="119"/>
  <c r="S447" i="119"/>
  <c r="T447" i="119"/>
  <c r="U447" i="119"/>
  <c r="V447" i="119"/>
  <c r="W447" i="119"/>
  <c r="X447" i="119"/>
  <c r="Y447" i="119"/>
  <c r="Z447" i="119"/>
  <c r="P448" i="119"/>
  <c r="Q448" i="119"/>
  <c r="R448" i="119"/>
  <c r="S448" i="119"/>
  <c r="T448" i="119"/>
  <c r="U448" i="119"/>
  <c r="V448" i="119"/>
  <c r="W448" i="119"/>
  <c r="X448" i="119"/>
  <c r="Y448" i="119"/>
  <c r="Z448" i="119"/>
  <c r="P449" i="119"/>
  <c r="Q449" i="119"/>
  <c r="R449" i="119"/>
  <c r="S449" i="119"/>
  <c r="T449" i="119"/>
  <c r="U449" i="119"/>
  <c r="V449" i="119"/>
  <c r="W449" i="119"/>
  <c r="X449" i="119"/>
  <c r="Y449" i="119"/>
  <c r="Z449" i="119"/>
  <c r="P450" i="119"/>
  <c r="Q450" i="119"/>
  <c r="R450" i="119"/>
  <c r="S450" i="119"/>
  <c r="T450" i="119"/>
  <c r="U450" i="119"/>
  <c r="V450" i="119"/>
  <c r="W450" i="119"/>
  <c r="X450" i="119"/>
  <c r="Y450" i="119"/>
  <c r="Z450" i="119"/>
  <c r="P451" i="119"/>
  <c r="Q451" i="119"/>
  <c r="R451" i="119"/>
  <c r="S451" i="119"/>
  <c r="T451" i="119"/>
  <c r="U451" i="119"/>
  <c r="V451" i="119"/>
  <c r="W451" i="119"/>
  <c r="X451" i="119"/>
  <c r="Y451" i="119"/>
  <c r="Z451" i="119"/>
  <c r="P452" i="119"/>
  <c r="Q452" i="119"/>
  <c r="R452" i="119"/>
  <c r="S452" i="119"/>
  <c r="T452" i="119"/>
  <c r="U452" i="119"/>
  <c r="V452" i="119"/>
  <c r="W452" i="119"/>
  <c r="X452" i="119"/>
  <c r="Y452" i="119"/>
  <c r="Z452" i="119"/>
  <c r="P453" i="119"/>
  <c r="Q453" i="119"/>
  <c r="R453" i="119"/>
  <c r="S453" i="119"/>
  <c r="T453" i="119"/>
  <c r="U453" i="119"/>
  <c r="V453" i="119"/>
  <c r="W453" i="119"/>
  <c r="X453" i="119"/>
  <c r="Y453" i="119"/>
  <c r="Z453" i="119"/>
  <c r="P454" i="119"/>
  <c r="Q454" i="119"/>
  <c r="R454" i="119"/>
  <c r="S454" i="119"/>
  <c r="T454" i="119"/>
  <c r="U454" i="119"/>
  <c r="V454" i="119"/>
  <c r="W454" i="119"/>
  <c r="X454" i="119"/>
  <c r="Y454" i="119"/>
  <c r="Z454" i="119"/>
  <c r="P455" i="119"/>
  <c r="Q455" i="119"/>
  <c r="R455" i="119"/>
  <c r="S455" i="119"/>
  <c r="T455" i="119"/>
  <c r="U455" i="119"/>
  <c r="V455" i="119"/>
  <c r="W455" i="119"/>
  <c r="X455" i="119"/>
  <c r="Y455" i="119"/>
  <c r="Z455" i="119"/>
  <c r="P456" i="119"/>
  <c r="Q456" i="119"/>
  <c r="R456" i="119"/>
  <c r="S456" i="119"/>
  <c r="T456" i="119"/>
  <c r="U456" i="119"/>
  <c r="V456" i="119"/>
  <c r="W456" i="119"/>
  <c r="X456" i="119"/>
  <c r="Y456" i="119"/>
  <c r="Z456" i="119"/>
  <c r="P457" i="119"/>
  <c r="Q457" i="119"/>
  <c r="R457" i="119"/>
  <c r="S457" i="119"/>
  <c r="T457" i="119"/>
  <c r="U457" i="119"/>
  <c r="V457" i="119"/>
  <c r="W457" i="119"/>
  <c r="X457" i="119"/>
  <c r="Y457" i="119"/>
  <c r="Z457" i="119"/>
  <c r="P458" i="119"/>
  <c r="Q458" i="119"/>
  <c r="R458" i="119"/>
  <c r="S458" i="119"/>
  <c r="T458" i="119"/>
  <c r="U458" i="119"/>
  <c r="V458" i="119"/>
  <c r="W458" i="119"/>
  <c r="X458" i="119"/>
  <c r="Y458" i="119"/>
  <c r="Z458" i="119"/>
  <c r="P459" i="119"/>
  <c r="Q459" i="119"/>
  <c r="R459" i="119"/>
  <c r="S459" i="119"/>
  <c r="T459" i="119"/>
  <c r="U459" i="119"/>
  <c r="V459" i="119"/>
  <c r="W459" i="119"/>
  <c r="X459" i="119"/>
  <c r="Y459" i="119"/>
  <c r="Z459" i="119"/>
  <c r="P460" i="119"/>
  <c r="Q460" i="119"/>
  <c r="R460" i="119"/>
  <c r="S460" i="119"/>
  <c r="T460" i="119"/>
  <c r="U460" i="119"/>
  <c r="V460" i="119"/>
  <c r="W460" i="119"/>
  <c r="X460" i="119"/>
  <c r="Y460" i="119"/>
  <c r="Z460" i="119"/>
  <c r="P461" i="119"/>
  <c r="Q461" i="119"/>
  <c r="R461" i="119"/>
  <c r="S461" i="119"/>
  <c r="T461" i="119"/>
  <c r="U461" i="119"/>
  <c r="V461" i="119"/>
  <c r="W461" i="119"/>
  <c r="X461" i="119"/>
  <c r="Y461" i="119"/>
  <c r="Z461" i="119"/>
  <c r="P462" i="119"/>
  <c r="Q462" i="119"/>
  <c r="R462" i="119"/>
  <c r="S462" i="119"/>
  <c r="T462" i="119"/>
  <c r="U462" i="119"/>
  <c r="V462" i="119"/>
  <c r="W462" i="119"/>
  <c r="X462" i="119"/>
  <c r="Y462" i="119"/>
  <c r="Z462" i="119"/>
  <c r="P463" i="119"/>
  <c r="Q463" i="119"/>
  <c r="R463" i="119"/>
  <c r="S463" i="119"/>
  <c r="T463" i="119"/>
  <c r="U463" i="119"/>
  <c r="V463" i="119"/>
  <c r="W463" i="119"/>
  <c r="X463" i="119"/>
  <c r="Y463" i="119"/>
  <c r="Z463" i="119"/>
  <c r="P464" i="119"/>
  <c r="Q464" i="119"/>
  <c r="R464" i="119"/>
  <c r="S464" i="119"/>
  <c r="T464" i="119"/>
  <c r="U464" i="119"/>
  <c r="V464" i="119"/>
  <c r="W464" i="119"/>
  <c r="X464" i="119"/>
  <c r="Y464" i="119"/>
  <c r="Z464" i="119"/>
  <c r="P465" i="119"/>
  <c r="Q465" i="119"/>
  <c r="R465" i="119"/>
  <c r="S465" i="119"/>
  <c r="T465" i="119"/>
  <c r="U465" i="119"/>
  <c r="V465" i="119"/>
  <c r="W465" i="119"/>
  <c r="X465" i="119"/>
  <c r="Y465" i="119"/>
  <c r="Z465" i="119"/>
  <c r="P466" i="119"/>
  <c r="Q466" i="119"/>
  <c r="R466" i="119"/>
  <c r="S466" i="119"/>
  <c r="T466" i="119"/>
  <c r="U466" i="119"/>
  <c r="V466" i="119"/>
  <c r="W466" i="119"/>
  <c r="X466" i="119"/>
  <c r="Y466" i="119"/>
  <c r="Z466" i="119"/>
  <c r="P467" i="119"/>
  <c r="Q467" i="119"/>
  <c r="R467" i="119"/>
  <c r="S467" i="119"/>
  <c r="T467" i="119"/>
  <c r="U467" i="119"/>
  <c r="V467" i="119"/>
  <c r="W467" i="119"/>
  <c r="X467" i="119"/>
  <c r="Y467" i="119"/>
  <c r="Z467" i="119"/>
  <c r="P468" i="119"/>
  <c r="Q468" i="119"/>
  <c r="R468" i="119"/>
  <c r="S468" i="119"/>
  <c r="T468" i="119"/>
  <c r="U468" i="119"/>
  <c r="V468" i="119"/>
  <c r="W468" i="119"/>
  <c r="X468" i="119"/>
  <c r="Y468" i="119"/>
  <c r="Z468" i="119"/>
  <c r="P469" i="119"/>
  <c r="Q469" i="119"/>
  <c r="R469" i="119"/>
  <c r="S469" i="119"/>
  <c r="T469" i="119"/>
  <c r="U469" i="119"/>
  <c r="V469" i="119"/>
  <c r="W469" i="119"/>
  <c r="X469" i="119"/>
  <c r="Y469" i="119"/>
  <c r="Z469" i="119"/>
  <c r="P470" i="119"/>
  <c r="Q470" i="119"/>
  <c r="R470" i="119"/>
  <c r="S470" i="119"/>
  <c r="T470" i="119"/>
  <c r="U470" i="119"/>
  <c r="V470" i="119"/>
  <c r="W470" i="119"/>
  <c r="X470" i="119"/>
  <c r="Y470" i="119"/>
  <c r="Z470" i="119"/>
  <c r="P471" i="119"/>
  <c r="Q471" i="119"/>
  <c r="R471" i="119"/>
  <c r="S471" i="119"/>
  <c r="T471" i="119"/>
  <c r="U471" i="119"/>
  <c r="V471" i="119"/>
  <c r="W471" i="119"/>
  <c r="X471" i="119"/>
  <c r="Y471" i="119"/>
  <c r="Z471" i="119"/>
  <c r="P472" i="119"/>
  <c r="Q472" i="119"/>
  <c r="R472" i="119"/>
  <c r="S472" i="119"/>
  <c r="T472" i="119"/>
  <c r="U472" i="119"/>
  <c r="V472" i="119"/>
  <c r="W472" i="119"/>
  <c r="X472" i="119"/>
  <c r="Y472" i="119"/>
  <c r="Z472" i="119"/>
  <c r="P473" i="119"/>
  <c r="Q473" i="119"/>
  <c r="R473" i="119"/>
  <c r="S473" i="119"/>
  <c r="T473" i="119"/>
  <c r="U473" i="119"/>
  <c r="V473" i="119"/>
  <c r="W473" i="119"/>
  <c r="X473" i="119"/>
  <c r="Y473" i="119"/>
  <c r="Z473" i="119"/>
  <c r="P474" i="119"/>
  <c r="Q474" i="119"/>
  <c r="R474" i="119"/>
  <c r="S474" i="119"/>
  <c r="T474" i="119"/>
  <c r="U474" i="119"/>
  <c r="V474" i="119"/>
  <c r="W474" i="119"/>
  <c r="X474" i="119"/>
  <c r="Y474" i="119"/>
  <c r="Z474" i="119"/>
  <c r="P475" i="119"/>
  <c r="Q475" i="119"/>
  <c r="R475" i="119"/>
  <c r="S475" i="119"/>
  <c r="T475" i="119"/>
  <c r="U475" i="119"/>
  <c r="V475" i="119"/>
  <c r="W475" i="119"/>
  <c r="X475" i="119"/>
  <c r="Y475" i="119"/>
  <c r="Z475" i="119"/>
  <c r="P476" i="119"/>
  <c r="Q476" i="119"/>
  <c r="R476" i="119"/>
  <c r="S476" i="119"/>
  <c r="T476" i="119"/>
  <c r="U476" i="119"/>
  <c r="V476" i="119"/>
  <c r="W476" i="119"/>
  <c r="X476" i="119"/>
  <c r="Y476" i="119"/>
  <c r="Z476" i="119"/>
  <c r="P477" i="119"/>
  <c r="Q477" i="119"/>
  <c r="R477" i="119"/>
  <c r="S477" i="119"/>
  <c r="T477" i="119"/>
  <c r="U477" i="119"/>
  <c r="V477" i="119"/>
  <c r="W477" i="119"/>
  <c r="X477" i="119"/>
  <c r="Y477" i="119"/>
  <c r="Z477" i="119"/>
  <c r="P478" i="119"/>
  <c r="Q478" i="119"/>
  <c r="R478" i="119"/>
  <c r="S478" i="119"/>
  <c r="T478" i="119"/>
  <c r="U478" i="119"/>
  <c r="V478" i="119"/>
  <c r="W478" i="119"/>
  <c r="X478" i="119"/>
  <c r="Y478" i="119"/>
  <c r="Z478" i="119"/>
  <c r="P479" i="119"/>
  <c r="Q479" i="119"/>
  <c r="R479" i="119"/>
  <c r="S479" i="119"/>
  <c r="T479" i="119"/>
  <c r="U479" i="119"/>
  <c r="V479" i="119"/>
  <c r="W479" i="119"/>
  <c r="X479" i="119"/>
  <c r="Y479" i="119"/>
  <c r="Z479" i="119"/>
  <c r="P480" i="119"/>
  <c r="Q480" i="119"/>
  <c r="R480" i="119"/>
  <c r="S480" i="119"/>
  <c r="T480" i="119"/>
  <c r="U480" i="119"/>
  <c r="V480" i="119"/>
  <c r="W480" i="119"/>
  <c r="X480" i="119"/>
  <c r="Y480" i="119"/>
  <c r="Z480" i="119"/>
  <c r="P481" i="119"/>
  <c r="Q481" i="119"/>
  <c r="R481" i="119"/>
  <c r="S481" i="119"/>
  <c r="T481" i="119"/>
  <c r="U481" i="119"/>
  <c r="V481" i="119"/>
  <c r="W481" i="119"/>
  <c r="X481" i="119"/>
  <c r="Y481" i="119"/>
  <c r="Z481" i="119"/>
  <c r="P482" i="119"/>
  <c r="Q482" i="119"/>
  <c r="R482" i="119"/>
  <c r="S482" i="119"/>
  <c r="T482" i="119"/>
  <c r="U482" i="119"/>
  <c r="V482" i="119"/>
  <c r="W482" i="119"/>
  <c r="X482" i="119"/>
  <c r="Y482" i="119"/>
  <c r="Z482" i="119"/>
  <c r="P483" i="119"/>
  <c r="Q483" i="119"/>
  <c r="R483" i="119"/>
  <c r="S483" i="119"/>
  <c r="T483" i="119"/>
  <c r="U483" i="119"/>
  <c r="V483" i="119"/>
  <c r="W483" i="119"/>
  <c r="X483" i="119"/>
  <c r="Y483" i="119"/>
  <c r="Z483" i="119"/>
  <c r="P484" i="119"/>
  <c r="Q484" i="119"/>
  <c r="R484" i="119"/>
  <c r="S484" i="119"/>
  <c r="T484" i="119"/>
  <c r="U484" i="119"/>
  <c r="V484" i="119"/>
  <c r="W484" i="119"/>
  <c r="X484" i="119"/>
  <c r="Y484" i="119"/>
  <c r="Z484" i="119"/>
  <c r="P485" i="119"/>
  <c r="Q485" i="119"/>
  <c r="R485" i="119"/>
  <c r="S485" i="119"/>
  <c r="T485" i="119"/>
  <c r="U485" i="119"/>
  <c r="V485" i="119"/>
  <c r="W485" i="119"/>
  <c r="X485" i="119"/>
  <c r="Y485" i="119"/>
  <c r="Z485" i="119"/>
  <c r="P486" i="119"/>
  <c r="Q486" i="119"/>
  <c r="R486" i="119"/>
  <c r="S486" i="119"/>
  <c r="T486" i="119"/>
  <c r="U486" i="119"/>
  <c r="V486" i="119"/>
  <c r="W486" i="119"/>
  <c r="X486" i="119"/>
  <c r="Y486" i="119"/>
  <c r="Z486" i="119"/>
  <c r="P487" i="119"/>
  <c r="Q487" i="119"/>
  <c r="R487" i="119"/>
  <c r="S487" i="119"/>
  <c r="T487" i="119"/>
  <c r="U487" i="119"/>
  <c r="V487" i="119"/>
  <c r="W487" i="119"/>
  <c r="X487" i="119"/>
  <c r="Y487" i="119"/>
  <c r="Z487" i="119"/>
  <c r="P488" i="119"/>
  <c r="Q488" i="119"/>
  <c r="R488" i="119"/>
  <c r="S488" i="119"/>
  <c r="T488" i="119"/>
  <c r="U488" i="119"/>
  <c r="V488" i="119"/>
  <c r="W488" i="119"/>
  <c r="X488" i="119"/>
  <c r="Y488" i="119"/>
  <c r="Z488" i="119"/>
  <c r="P489" i="119"/>
  <c r="Q489" i="119"/>
  <c r="R489" i="119"/>
  <c r="S489" i="119"/>
  <c r="T489" i="119"/>
  <c r="U489" i="119"/>
  <c r="V489" i="119"/>
  <c r="W489" i="119"/>
  <c r="X489" i="119"/>
  <c r="Y489" i="119"/>
  <c r="Z489" i="119"/>
  <c r="P490" i="119"/>
  <c r="Q490" i="119"/>
  <c r="R490" i="119"/>
  <c r="S490" i="119"/>
  <c r="T490" i="119"/>
  <c r="U490" i="119"/>
  <c r="V490" i="119"/>
  <c r="W490" i="119"/>
  <c r="X490" i="119"/>
  <c r="Y490" i="119"/>
  <c r="Z490" i="119"/>
  <c r="P491" i="119"/>
  <c r="Q491" i="119"/>
  <c r="R491" i="119"/>
  <c r="S491" i="119"/>
  <c r="T491" i="119"/>
  <c r="U491" i="119"/>
  <c r="V491" i="119"/>
  <c r="W491" i="119"/>
  <c r="X491" i="119"/>
  <c r="Y491" i="119"/>
  <c r="Z491" i="119"/>
  <c r="P492" i="119"/>
  <c r="Q492" i="119"/>
  <c r="R492" i="119"/>
  <c r="S492" i="119"/>
  <c r="T492" i="119"/>
  <c r="U492" i="119"/>
  <c r="V492" i="119"/>
  <c r="W492" i="119"/>
  <c r="X492" i="119"/>
  <c r="Y492" i="119"/>
  <c r="Z492" i="119"/>
  <c r="P493" i="119"/>
  <c r="Q493" i="119"/>
  <c r="R493" i="119"/>
  <c r="S493" i="119"/>
  <c r="T493" i="119"/>
  <c r="U493" i="119"/>
  <c r="V493" i="119"/>
  <c r="W493" i="119"/>
  <c r="X493" i="119"/>
  <c r="Y493" i="119"/>
  <c r="Z493" i="119"/>
  <c r="P494" i="119"/>
  <c r="Q494" i="119"/>
  <c r="R494" i="119"/>
  <c r="S494" i="119"/>
  <c r="T494" i="119"/>
  <c r="U494" i="119"/>
  <c r="V494" i="119"/>
  <c r="W494" i="119"/>
  <c r="X494" i="119"/>
  <c r="Y494" i="119"/>
  <c r="Z494" i="119"/>
  <c r="P495" i="119"/>
  <c r="Q495" i="119"/>
  <c r="R495" i="119"/>
  <c r="S495" i="119"/>
  <c r="T495" i="119"/>
  <c r="U495" i="119"/>
  <c r="V495" i="119"/>
  <c r="W495" i="119"/>
  <c r="X495" i="119"/>
  <c r="Y495" i="119"/>
  <c r="Z495" i="119"/>
  <c r="P496" i="119"/>
  <c r="Q496" i="119"/>
  <c r="R496" i="119"/>
  <c r="S496" i="119"/>
  <c r="T496" i="119"/>
  <c r="U496" i="119"/>
  <c r="V496" i="119"/>
  <c r="W496" i="119"/>
  <c r="X496" i="119"/>
  <c r="Y496" i="119"/>
  <c r="Z496" i="119"/>
  <c r="P497" i="119"/>
  <c r="Q497" i="119"/>
  <c r="R497" i="119"/>
  <c r="S497" i="119"/>
  <c r="T497" i="119"/>
  <c r="U497" i="119"/>
  <c r="V497" i="119"/>
  <c r="W497" i="119"/>
  <c r="X497" i="119"/>
  <c r="Y497" i="119"/>
  <c r="Z497" i="119"/>
  <c r="P498" i="119"/>
  <c r="Q498" i="119"/>
  <c r="R498" i="119"/>
  <c r="S498" i="119"/>
  <c r="T498" i="119"/>
  <c r="U498" i="119"/>
  <c r="V498" i="119"/>
  <c r="W498" i="119"/>
  <c r="X498" i="119"/>
  <c r="Y498" i="119"/>
  <c r="Z498" i="119"/>
  <c r="P499" i="119"/>
  <c r="Q499" i="119"/>
  <c r="R499" i="119"/>
  <c r="S499" i="119"/>
  <c r="T499" i="119"/>
  <c r="U499" i="119"/>
  <c r="V499" i="119"/>
  <c r="W499" i="119"/>
  <c r="X499" i="119"/>
  <c r="Y499" i="119"/>
  <c r="Z499" i="119"/>
  <c r="P500" i="119"/>
  <c r="Q500" i="119"/>
  <c r="R500" i="119"/>
  <c r="S500" i="119"/>
  <c r="T500" i="119"/>
  <c r="U500" i="119"/>
  <c r="V500" i="119"/>
  <c r="W500" i="119"/>
  <c r="X500" i="119"/>
  <c r="Y500" i="119"/>
  <c r="Z500" i="119"/>
  <c r="P501" i="119"/>
  <c r="Q501" i="119"/>
  <c r="R501" i="119"/>
  <c r="S501" i="119"/>
  <c r="T501" i="119"/>
  <c r="U501" i="119"/>
  <c r="V501" i="119"/>
  <c r="W501" i="119"/>
  <c r="X501" i="119"/>
  <c r="Y501" i="119"/>
  <c r="Z501" i="119"/>
  <c r="P502" i="119"/>
  <c r="Q502" i="119"/>
  <c r="R502" i="119"/>
  <c r="S502" i="119"/>
  <c r="T502" i="119"/>
  <c r="U502" i="119"/>
  <c r="V502" i="119"/>
  <c r="W502" i="119"/>
  <c r="X502" i="119"/>
  <c r="Y502" i="119"/>
  <c r="Z502" i="119"/>
  <c r="P503" i="119"/>
  <c r="Q503" i="119"/>
  <c r="R503" i="119"/>
  <c r="S503" i="119"/>
  <c r="T503" i="119"/>
  <c r="U503" i="119"/>
  <c r="V503" i="119"/>
  <c r="W503" i="119"/>
  <c r="X503" i="119"/>
  <c r="Y503" i="119"/>
  <c r="Z503" i="119"/>
  <c r="P504" i="119"/>
  <c r="Q504" i="119"/>
  <c r="R504" i="119"/>
  <c r="S504" i="119"/>
  <c r="T504" i="119"/>
  <c r="U504" i="119"/>
  <c r="V504" i="119"/>
  <c r="W504" i="119"/>
  <c r="X504" i="119"/>
  <c r="Y504" i="119"/>
  <c r="Z504" i="119"/>
  <c r="P505" i="119"/>
  <c r="Q505" i="119"/>
  <c r="R505" i="119"/>
  <c r="S505" i="119"/>
  <c r="T505" i="119"/>
  <c r="U505" i="119"/>
  <c r="V505" i="119"/>
  <c r="W505" i="119"/>
  <c r="X505" i="119"/>
  <c r="Y505" i="119"/>
  <c r="Z505" i="119"/>
  <c r="P506" i="119"/>
  <c r="Q506" i="119"/>
  <c r="R506" i="119"/>
  <c r="S506" i="119"/>
  <c r="T506" i="119"/>
  <c r="U506" i="119"/>
  <c r="V506" i="119"/>
  <c r="W506" i="119"/>
  <c r="X506" i="119"/>
  <c r="Y506" i="119"/>
  <c r="Z506" i="119"/>
  <c r="P507" i="119"/>
  <c r="Q507" i="119"/>
  <c r="R507" i="119"/>
  <c r="S507" i="119"/>
  <c r="T507" i="119"/>
  <c r="U507" i="119"/>
  <c r="V507" i="119"/>
  <c r="W507" i="119"/>
  <c r="X507" i="119"/>
  <c r="Y507" i="119"/>
  <c r="Z507" i="119"/>
  <c r="P508" i="119"/>
  <c r="Q508" i="119"/>
  <c r="R508" i="119"/>
  <c r="S508" i="119"/>
  <c r="T508" i="119"/>
  <c r="U508" i="119"/>
  <c r="V508" i="119"/>
  <c r="W508" i="119"/>
  <c r="X508" i="119"/>
  <c r="Y508" i="119"/>
  <c r="Z508" i="119"/>
  <c r="P509" i="119"/>
  <c r="Q509" i="119"/>
  <c r="R509" i="119"/>
  <c r="S509" i="119"/>
  <c r="T509" i="119"/>
  <c r="U509" i="119"/>
  <c r="V509" i="119"/>
  <c r="W509" i="119"/>
  <c r="X509" i="119"/>
  <c r="Y509" i="119"/>
  <c r="Z509" i="119"/>
  <c r="P510" i="119"/>
  <c r="Q510" i="119"/>
  <c r="R510" i="119"/>
  <c r="S510" i="119"/>
  <c r="T510" i="119"/>
  <c r="U510" i="119"/>
  <c r="V510" i="119"/>
  <c r="W510" i="119"/>
  <c r="X510" i="119"/>
  <c r="Y510" i="119"/>
  <c r="Z510" i="119"/>
  <c r="P511" i="119"/>
  <c r="Q511" i="119"/>
  <c r="R511" i="119"/>
  <c r="S511" i="119"/>
  <c r="T511" i="119"/>
  <c r="U511" i="119"/>
  <c r="V511" i="119"/>
  <c r="W511" i="119"/>
  <c r="X511" i="119"/>
  <c r="Y511" i="119"/>
  <c r="Z511" i="119"/>
  <c r="P512" i="119"/>
  <c r="Q512" i="119"/>
  <c r="R512" i="119"/>
  <c r="S512" i="119"/>
  <c r="T512" i="119"/>
  <c r="U512" i="119"/>
  <c r="V512" i="119"/>
  <c r="W512" i="119"/>
  <c r="X512" i="119"/>
  <c r="Y512" i="119"/>
  <c r="Z512" i="119"/>
  <c r="P513" i="119"/>
  <c r="Q513" i="119"/>
  <c r="R513" i="119"/>
  <c r="S513" i="119"/>
  <c r="T513" i="119"/>
  <c r="U513" i="119"/>
  <c r="V513" i="119"/>
  <c r="W513" i="119"/>
  <c r="X513" i="119"/>
  <c r="Y513" i="119"/>
  <c r="Z513" i="119"/>
  <c r="P514" i="119"/>
  <c r="Q514" i="119"/>
  <c r="R514" i="119"/>
  <c r="S514" i="119"/>
  <c r="T514" i="119"/>
  <c r="U514" i="119"/>
  <c r="V514" i="119"/>
  <c r="W514" i="119"/>
  <c r="X514" i="119"/>
  <c r="Y514" i="119"/>
  <c r="Z514" i="119"/>
  <c r="P515" i="119"/>
  <c r="Q515" i="119"/>
  <c r="R515" i="119"/>
  <c r="S515" i="119"/>
  <c r="T515" i="119"/>
  <c r="U515" i="119"/>
  <c r="V515" i="119"/>
  <c r="W515" i="119"/>
  <c r="X515" i="119"/>
  <c r="Y515" i="119"/>
  <c r="Z515" i="119"/>
  <c r="P516" i="119"/>
  <c r="Q516" i="119"/>
  <c r="R516" i="119"/>
  <c r="S516" i="119"/>
  <c r="T516" i="119"/>
  <c r="U516" i="119"/>
  <c r="V516" i="119"/>
  <c r="W516" i="119"/>
  <c r="X516" i="119"/>
  <c r="Y516" i="119"/>
  <c r="Z516" i="119"/>
  <c r="P517" i="119"/>
  <c r="Q517" i="119"/>
  <c r="R517" i="119"/>
  <c r="S517" i="119"/>
  <c r="T517" i="119"/>
  <c r="U517" i="119"/>
  <c r="V517" i="119"/>
  <c r="W517" i="119"/>
  <c r="X517" i="119"/>
  <c r="Y517" i="119"/>
  <c r="Z517" i="119"/>
  <c r="P518" i="119"/>
  <c r="Q518" i="119"/>
  <c r="R518" i="119"/>
  <c r="S518" i="119"/>
  <c r="T518" i="119"/>
  <c r="U518" i="119"/>
  <c r="V518" i="119"/>
  <c r="W518" i="119"/>
  <c r="X518" i="119"/>
  <c r="Y518" i="119"/>
  <c r="Z518" i="119"/>
  <c r="P519" i="119"/>
  <c r="Q519" i="119"/>
  <c r="R519" i="119"/>
  <c r="S519" i="119"/>
  <c r="T519" i="119"/>
  <c r="U519" i="119"/>
  <c r="V519" i="119"/>
  <c r="W519" i="119"/>
  <c r="X519" i="119"/>
  <c r="Y519" i="119"/>
  <c r="Z519" i="119"/>
  <c r="P520" i="119"/>
  <c r="Q520" i="119"/>
  <c r="R520" i="119"/>
  <c r="S520" i="119"/>
  <c r="T520" i="119"/>
  <c r="U520" i="119"/>
  <c r="V520" i="119"/>
  <c r="W520" i="119"/>
  <c r="X520" i="119"/>
  <c r="Y520" i="119"/>
  <c r="Z520" i="119"/>
  <c r="P521" i="119"/>
  <c r="Q521" i="119"/>
  <c r="R521" i="119"/>
  <c r="S521" i="119"/>
  <c r="T521" i="119"/>
  <c r="U521" i="119"/>
  <c r="V521" i="119"/>
  <c r="W521" i="119"/>
  <c r="X521" i="119"/>
  <c r="Y521" i="119"/>
  <c r="Z521" i="119"/>
  <c r="P522" i="119"/>
  <c r="Q522" i="119"/>
  <c r="R522" i="119"/>
  <c r="S522" i="119"/>
  <c r="T522" i="119"/>
  <c r="U522" i="119"/>
  <c r="V522" i="119"/>
  <c r="W522" i="119"/>
  <c r="X522" i="119"/>
  <c r="Y522" i="119"/>
  <c r="Z522" i="119"/>
  <c r="P523" i="119"/>
  <c r="Q523" i="119"/>
  <c r="R523" i="119"/>
  <c r="S523" i="119"/>
  <c r="T523" i="119"/>
  <c r="U523" i="119"/>
  <c r="V523" i="119"/>
  <c r="W523" i="119"/>
  <c r="X523" i="119"/>
  <c r="Y523" i="119"/>
  <c r="Z523" i="119"/>
  <c r="P524" i="119"/>
  <c r="Q524" i="119"/>
  <c r="R524" i="119"/>
  <c r="S524" i="119"/>
  <c r="T524" i="119"/>
  <c r="U524" i="119"/>
  <c r="V524" i="119"/>
  <c r="W524" i="119"/>
  <c r="X524" i="119"/>
  <c r="Y524" i="119"/>
  <c r="Z524" i="119"/>
  <c r="P525" i="119"/>
  <c r="Q525" i="119"/>
  <c r="R525" i="119"/>
  <c r="S525" i="119"/>
  <c r="T525" i="119"/>
  <c r="U525" i="119"/>
  <c r="V525" i="119"/>
  <c r="W525" i="119"/>
  <c r="X525" i="119"/>
  <c r="Y525" i="119"/>
  <c r="Z525" i="119"/>
  <c r="P526" i="119"/>
  <c r="Q526" i="119"/>
  <c r="R526" i="119"/>
  <c r="S526" i="119"/>
  <c r="T526" i="119"/>
  <c r="U526" i="119"/>
  <c r="V526" i="119"/>
  <c r="W526" i="119"/>
  <c r="X526" i="119"/>
  <c r="Y526" i="119"/>
  <c r="Z526" i="119"/>
  <c r="P527" i="119"/>
  <c r="Q527" i="119"/>
  <c r="R527" i="119"/>
  <c r="S527" i="119"/>
  <c r="T527" i="119"/>
  <c r="U527" i="119"/>
  <c r="V527" i="119"/>
  <c r="W527" i="119"/>
  <c r="X527" i="119"/>
  <c r="Y527" i="119"/>
  <c r="Z527" i="119"/>
  <c r="P528" i="119"/>
  <c r="Q528" i="119"/>
  <c r="R528" i="119"/>
  <c r="S528" i="119"/>
  <c r="T528" i="119"/>
  <c r="U528" i="119"/>
  <c r="V528" i="119"/>
  <c r="W528" i="119"/>
  <c r="X528" i="119"/>
  <c r="Y528" i="119"/>
  <c r="Z528" i="119"/>
  <c r="P529" i="119"/>
  <c r="Q529" i="119"/>
  <c r="R529" i="119"/>
  <c r="S529" i="119"/>
  <c r="T529" i="119"/>
  <c r="U529" i="119"/>
  <c r="V529" i="119"/>
  <c r="W529" i="119"/>
  <c r="X529" i="119"/>
  <c r="Y529" i="119"/>
  <c r="Z529" i="119"/>
  <c r="P530" i="119"/>
  <c r="Q530" i="119"/>
  <c r="R530" i="119"/>
  <c r="S530" i="119"/>
  <c r="T530" i="119"/>
  <c r="U530" i="119"/>
  <c r="V530" i="119"/>
  <c r="W530" i="119"/>
  <c r="X530" i="119"/>
  <c r="Y530" i="119"/>
  <c r="Z530" i="119"/>
  <c r="P531" i="119"/>
  <c r="Q531" i="119"/>
  <c r="R531" i="119"/>
  <c r="S531" i="119"/>
  <c r="T531" i="119"/>
  <c r="U531" i="119"/>
  <c r="V531" i="119"/>
  <c r="W531" i="119"/>
  <c r="X531" i="119"/>
  <c r="Y531" i="119"/>
  <c r="Z531" i="119"/>
  <c r="P532" i="119"/>
  <c r="Q532" i="119"/>
  <c r="R532" i="119"/>
  <c r="S532" i="119"/>
  <c r="T532" i="119"/>
  <c r="U532" i="119"/>
  <c r="V532" i="119"/>
  <c r="W532" i="119"/>
  <c r="X532" i="119"/>
  <c r="Y532" i="119"/>
  <c r="Z532" i="119"/>
  <c r="P533" i="119"/>
  <c r="Q533" i="119"/>
  <c r="R533" i="119"/>
  <c r="S533" i="119"/>
  <c r="T533" i="119"/>
  <c r="U533" i="119"/>
  <c r="V533" i="119"/>
  <c r="W533" i="119"/>
  <c r="X533" i="119"/>
  <c r="Y533" i="119"/>
  <c r="Z533" i="119"/>
  <c r="P534" i="119"/>
  <c r="Q534" i="119"/>
  <c r="R534" i="119"/>
  <c r="S534" i="119"/>
  <c r="T534" i="119"/>
  <c r="U534" i="119"/>
  <c r="V534" i="119"/>
  <c r="W534" i="119"/>
  <c r="X534" i="119"/>
  <c r="Y534" i="119"/>
  <c r="Z534" i="119"/>
  <c r="P535" i="119"/>
  <c r="Q535" i="119"/>
  <c r="R535" i="119"/>
  <c r="S535" i="119"/>
  <c r="T535" i="119"/>
  <c r="U535" i="119"/>
  <c r="V535" i="119"/>
  <c r="W535" i="119"/>
  <c r="X535" i="119"/>
  <c r="Y535" i="119"/>
  <c r="Z535" i="119"/>
  <c r="P536" i="119"/>
  <c r="Q536" i="119"/>
  <c r="R536" i="119"/>
  <c r="S536" i="119"/>
  <c r="T536" i="119"/>
  <c r="U536" i="119"/>
  <c r="V536" i="119"/>
  <c r="W536" i="119"/>
  <c r="X536" i="119"/>
  <c r="Y536" i="119"/>
  <c r="Z536" i="119"/>
  <c r="P537" i="119"/>
  <c r="Q537" i="119"/>
  <c r="R537" i="119"/>
  <c r="S537" i="119"/>
  <c r="T537" i="119"/>
  <c r="U537" i="119"/>
  <c r="V537" i="119"/>
  <c r="W537" i="119"/>
  <c r="X537" i="119"/>
  <c r="Y537" i="119"/>
  <c r="Z537" i="119"/>
  <c r="P538" i="119"/>
  <c r="Q538" i="119"/>
  <c r="R538" i="119"/>
  <c r="S538" i="119"/>
  <c r="T538" i="119"/>
  <c r="U538" i="119"/>
  <c r="V538" i="119"/>
  <c r="W538" i="119"/>
  <c r="X538" i="119"/>
  <c r="Y538" i="119"/>
  <c r="Z538" i="119"/>
  <c r="P539" i="119"/>
  <c r="Q539" i="119"/>
  <c r="R539" i="119"/>
  <c r="S539" i="119"/>
  <c r="T539" i="119"/>
  <c r="U539" i="119"/>
  <c r="V539" i="119"/>
  <c r="W539" i="119"/>
  <c r="X539" i="119"/>
  <c r="Y539" i="119"/>
  <c r="Z539" i="119"/>
  <c r="P540" i="119"/>
  <c r="Q540" i="119"/>
  <c r="R540" i="119"/>
  <c r="S540" i="119"/>
  <c r="T540" i="119"/>
  <c r="U540" i="119"/>
  <c r="V540" i="119"/>
  <c r="W540" i="119"/>
  <c r="X540" i="119"/>
  <c r="Y540" i="119"/>
  <c r="Z540" i="119"/>
  <c r="P541" i="119"/>
  <c r="Q541" i="119"/>
  <c r="R541" i="119"/>
  <c r="S541" i="119"/>
  <c r="T541" i="119"/>
  <c r="U541" i="119"/>
  <c r="V541" i="119"/>
  <c r="W541" i="119"/>
  <c r="X541" i="119"/>
  <c r="Y541" i="119"/>
  <c r="Z541" i="119"/>
  <c r="P542" i="119"/>
  <c r="Q542" i="119"/>
  <c r="R542" i="119"/>
  <c r="S542" i="119"/>
  <c r="T542" i="119"/>
  <c r="U542" i="119"/>
  <c r="V542" i="119"/>
  <c r="W542" i="119"/>
  <c r="X542" i="119"/>
  <c r="Y542" i="119"/>
  <c r="Z542" i="119"/>
  <c r="P543" i="119"/>
  <c r="Q543" i="119"/>
  <c r="R543" i="119"/>
  <c r="S543" i="119"/>
  <c r="T543" i="119"/>
  <c r="U543" i="119"/>
  <c r="V543" i="119"/>
  <c r="W543" i="119"/>
  <c r="X543" i="119"/>
  <c r="Y543" i="119"/>
  <c r="Z543" i="119"/>
  <c r="P544" i="119"/>
  <c r="Q544" i="119"/>
  <c r="R544" i="119"/>
  <c r="S544" i="119"/>
  <c r="T544" i="119"/>
  <c r="U544" i="119"/>
  <c r="V544" i="119"/>
  <c r="W544" i="119"/>
  <c r="X544" i="119"/>
  <c r="Y544" i="119"/>
  <c r="Z544" i="119"/>
  <c r="P545" i="119"/>
  <c r="Q545" i="119"/>
  <c r="R545" i="119"/>
  <c r="S545" i="119"/>
  <c r="T545" i="119"/>
  <c r="U545" i="119"/>
  <c r="V545" i="119"/>
  <c r="W545" i="119"/>
  <c r="X545" i="119"/>
  <c r="Y545" i="119"/>
  <c r="Z545" i="119"/>
  <c r="P546" i="119"/>
  <c r="Q546" i="119"/>
  <c r="R546" i="119"/>
  <c r="S546" i="119"/>
  <c r="T546" i="119"/>
  <c r="U546" i="119"/>
  <c r="V546" i="119"/>
  <c r="W546" i="119"/>
  <c r="X546" i="119"/>
  <c r="Y546" i="119"/>
  <c r="Z546" i="119"/>
  <c r="P547" i="119"/>
  <c r="Q547" i="119"/>
  <c r="R547" i="119"/>
  <c r="S547" i="119"/>
  <c r="T547" i="119"/>
  <c r="U547" i="119"/>
  <c r="V547" i="119"/>
  <c r="W547" i="119"/>
  <c r="X547" i="119"/>
  <c r="Y547" i="119"/>
  <c r="Z547" i="119"/>
  <c r="P548" i="119"/>
  <c r="Q548" i="119"/>
  <c r="R548" i="119"/>
  <c r="S548" i="119"/>
  <c r="T548" i="119"/>
  <c r="U548" i="119"/>
  <c r="V548" i="119"/>
  <c r="W548" i="119"/>
  <c r="X548" i="119"/>
  <c r="Y548" i="119"/>
  <c r="Z548" i="119"/>
  <c r="P549" i="119"/>
  <c r="Q549" i="119"/>
  <c r="R549" i="119"/>
  <c r="S549" i="119"/>
  <c r="T549" i="119"/>
  <c r="U549" i="119"/>
  <c r="V549" i="119"/>
  <c r="W549" i="119"/>
  <c r="X549" i="119"/>
  <c r="Y549" i="119"/>
  <c r="Z549" i="119"/>
  <c r="P550" i="119"/>
  <c r="Q550" i="119"/>
  <c r="R550" i="119"/>
  <c r="S550" i="119"/>
  <c r="T550" i="119"/>
  <c r="U550" i="119"/>
  <c r="V550" i="119"/>
  <c r="W550" i="119"/>
  <c r="X550" i="119"/>
  <c r="Y550" i="119"/>
  <c r="Z550" i="119"/>
  <c r="P551" i="119"/>
  <c r="Q551" i="119"/>
  <c r="R551" i="119"/>
  <c r="S551" i="119"/>
  <c r="T551" i="119"/>
  <c r="U551" i="119"/>
  <c r="V551" i="119"/>
  <c r="W551" i="119"/>
  <c r="X551" i="119"/>
  <c r="Y551" i="119"/>
  <c r="Z551" i="119"/>
  <c r="P552" i="119"/>
  <c r="Q552" i="119"/>
  <c r="R552" i="119"/>
  <c r="S552" i="119"/>
  <c r="T552" i="119"/>
  <c r="U552" i="119"/>
  <c r="V552" i="119"/>
  <c r="W552" i="119"/>
  <c r="X552" i="119"/>
  <c r="Y552" i="119"/>
  <c r="Z552" i="119"/>
  <c r="P553" i="119"/>
  <c r="Q553" i="119"/>
  <c r="R553" i="119"/>
  <c r="S553" i="119"/>
  <c r="T553" i="119"/>
  <c r="U553" i="119"/>
  <c r="V553" i="119"/>
  <c r="W553" i="119"/>
  <c r="X553" i="119"/>
  <c r="Y553" i="119"/>
  <c r="Z553" i="119"/>
  <c r="P554" i="119"/>
  <c r="Q554" i="119"/>
  <c r="R554" i="119"/>
  <c r="S554" i="119"/>
  <c r="T554" i="119"/>
  <c r="U554" i="119"/>
  <c r="V554" i="119"/>
  <c r="W554" i="119"/>
  <c r="X554" i="119"/>
  <c r="Y554" i="119"/>
  <c r="Z554" i="119"/>
  <c r="P555" i="119"/>
  <c r="Q555" i="119"/>
  <c r="R555" i="119"/>
  <c r="S555" i="119"/>
  <c r="T555" i="119"/>
  <c r="U555" i="119"/>
  <c r="V555" i="119"/>
  <c r="W555" i="119"/>
  <c r="X555" i="119"/>
  <c r="Y555" i="119"/>
  <c r="Z555" i="119"/>
  <c r="P556" i="119"/>
  <c r="Q556" i="119"/>
  <c r="R556" i="119"/>
  <c r="S556" i="119"/>
  <c r="T556" i="119"/>
  <c r="U556" i="119"/>
  <c r="V556" i="119"/>
  <c r="W556" i="119"/>
  <c r="X556" i="119"/>
  <c r="Y556" i="119"/>
  <c r="Z556" i="119"/>
  <c r="P557" i="119"/>
  <c r="Q557" i="119"/>
  <c r="R557" i="119"/>
  <c r="S557" i="119"/>
  <c r="T557" i="119"/>
  <c r="U557" i="119"/>
  <c r="V557" i="119"/>
  <c r="W557" i="119"/>
  <c r="X557" i="119"/>
  <c r="Y557" i="119"/>
  <c r="Z557" i="119"/>
  <c r="P558" i="119"/>
  <c r="Q558" i="119"/>
  <c r="R558" i="119"/>
  <c r="S558" i="119"/>
  <c r="T558" i="119"/>
  <c r="U558" i="119"/>
  <c r="V558" i="119"/>
  <c r="W558" i="119"/>
  <c r="X558" i="119"/>
  <c r="Y558" i="119"/>
  <c r="Z558" i="119"/>
  <c r="P559" i="119"/>
  <c r="Q559" i="119"/>
  <c r="R559" i="119"/>
  <c r="S559" i="119"/>
  <c r="T559" i="119"/>
  <c r="U559" i="119"/>
  <c r="V559" i="119"/>
  <c r="W559" i="119"/>
  <c r="X559" i="119"/>
  <c r="Y559" i="119"/>
  <c r="Z559" i="119"/>
  <c r="P560" i="119"/>
  <c r="Q560" i="119"/>
  <c r="R560" i="119"/>
  <c r="S560" i="119"/>
  <c r="T560" i="119"/>
  <c r="U560" i="119"/>
  <c r="V560" i="119"/>
  <c r="W560" i="119"/>
  <c r="X560" i="119"/>
  <c r="Y560" i="119"/>
  <c r="Z560" i="119"/>
  <c r="P561" i="119"/>
  <c r="Q561" i="119"/>
  <c r="R561" i="119"/>
  <c r="S561" i="119"/>
  <c r="T561" i="119"/>
  <c r="U561" i="119"/>
  <c r="V561" i="119"/>
  <c r="W561" i="119"/>
  <c r="X561" i="119"/>
  <c r="Y561" i="119"/>
  <c r="Z561" i="119"/>
  <c r="P562" i="119"/>
  <c r="Q562" i="119"/>
  <c r="R562" i="119"/>
  <c r="S562" i="119"/>
  <c r="T562" i="119"/>
  <c r="U562" i="119"/>
  <c r="V562" i="119"/>
  <c r="W562" i="119"/>
  <c r="X562" i="119"/>
  <c r="Y562" i="119"/>
  <c r="Z562" i="119"/>
  <c r="P563" i="119"/>
  <c r="Q563" i="119"/>
  <c r="R563" i="119"/>
  <c r="S563" i="119"/>
  <c r="T563" i="119"/>
  <c r="U563" i="119"/>
  <c r="V563" i="119"/>
  <c r="W563" i="119"/>
  <c r="X563" i="119"/>
  <c r="Y563" i="119"/>
  <c r="Z563" i="119"/>
  <c r="P564" i="119"/>
  <c r="Q564" i="119"/>
  <c r="R564" i="119"/>
  <c r="S564" i="119"/>
  <c r="T564" i="119"/>
  <c r="U564" i="119"/>
  <c r="V564" i="119"/>
  <c r="W564" i="119"/>
  <c r="X564" i="119"/>
  <c r="Y564" i="119"/>
  <c r="Z564" i="119"/>
  <c r="P565" i="119"/>
  <c r="Q565" i="119"/>
  <c r="R565" i="119"/>
  <c r="S565" i="119"/>
  <c r="T565" i="119"/>
  <c r="U565" i="119"/>
  <c r="V565" i="119"/>
  <c r="W565" i="119"/>
  <c r="X565" i="119"/>
  <c r="Y565" i="119"/>
  <c r="Z565" i="119"/>
  <c r="P566" i="119"/>
  <c r="Q566" i="119"/>
  <c r="R566" i="119"/>
  <c r="S566" i="119"/>
  <c r="T566" i="119"/>
  <c r="U566" i="119"/>
  <c r="V566" i="119"/>
  <c r="W566" i="119"/>
  <c r="X566" i="119"/>
  <c r="Y566" i="119"/>
  <c r="Z566" i="119"/>
  <c r="P567" i="119"/>
  <c r="Q567" i="119"/>
  <c r="R567" i="119"/>
  <c r="S567" i="119"/>
  <c r="T567" i="119"/>
  <c r="U567" i="119"/>
  <c r="V567" i="119"/>
  <c r="W567" i="119"/>
  <c r="X567" i="119"/>
  <c r="Y567" i="119"/>
  <c r="Z567" i="119"/>
  <c r="P568" i="119"/>
  <c r="Q568" i="119"/>
  <c r="R568" i="119"/>
  <c r="S568" i="119"/>
  <c r="T568" i="119"/>
  <c r="U568" i="119"/>
  <c r="V568" i="119"/>
  <c r="W568" i="119"/>
  <c r="X568" i="119"/>
  <c r="Y568" i="119"/>
  <c r="Z568" i="119"/>
  <c r="P569" i="119"/>
  <c r="Q569" i="119"/>
  <c r="R569" i="119"/>
  <c r="S569" i="119"/>
  <c r="T569" i="119"/>
  <c r="U569" i="119"/>
  <c r="V569" i="119"/>
  <c r="W569" i="119"/>
  <c r="X569" i="119"/>
  <c r="Y569" i="119"/>
  <c r="Z569" i="119"/>
  <c r="P570" i="119"/>
  <c r="Q570" i="119"/>
  <c r="R570" i="119"/>
  <c r="S570" i="119"/>
  <c r="T570" i="119"/>
  <c r="U570" i="119"/>
  <c r="V570" i="119"/>
  <c r="W570" i="119"/>
  <c r="X570" i="119"/>
  <c r="Y570" i="119"/>
  <c r="Z570" i="119"/>
  <c r="P571" i="119"/>
  <c r="Q571" i="119"/>
  <c r="R571" i="119"/>
  <c r="S571" i="119"/>
  <c r="T571" i="119"/>
  <c r="U571" i="119"/>
  <c r="V571" i="119"/>
  <c r="W571" i="119"/>
  <c r="X571" i="119"/>
  <c r="Y571" i="119"/>
  <c r="Z571" i="119"/>
  <c r="P572" i="119"/>
  <c r="Q572" i="119"/>
  <c r="R572" i="119"/>
  <c r="S572" i="119"/>
  <c r="T572" i="119"/>
  <c r="U572" i="119"/>
  <c r="V572" i="119"/>
  <c r="W572" i="119"/>
  <c r="X572" i="119"/>
  <c r="Y572" i="119"/>
  <c r="Z572" i="119"/>
  <c r="P573" i="119"/>
  <c r="Q573" i="119"/>
  <c r="R573" i="119"/>
  <c r="S573" i="119"/>
  <c r="T573" i="119"/>
  <c r="U573" i="119"/>
  <c r="V573" i="119"/>
  <c r="W573" i="119"/>
  <c r="X573" i="119"/>
  <c r="Y573" i="119"/>
  <c r="Z573" i="119"/>
  <c r="P574" i="119"/>
  <c r="Q574" i="119"/>
  <c r="R574" i="119"/>
  <c r="S574" i="119"/>
  <c r="T574" i="119"/>
  <c r="U574" i="119"/>
  <c r="V574" i="119"/>
  <c r="W574" i="119"/>
  <c r="X574" i="119"/>
  <c r="Y574" i="119"/>
  <c r="Z574" i="119"/>
  <c r="P575" i="119"/>
  <c r="Q575" i="119"/>
  <c r="R575" i="119"/>
  <c r="S575" i="119"/>
  <c r="T575" i="119"/>
  <c r="U575" i="119"/>
  <c r="V575" i="119"/>
  <c r="W575" i="119"/>
  <c r="X575" i="119"/>
  <c r="Y575" i="119"/>
  <c r="Z575" i="119"/>
  <c r="P576" i="119"/>
  <c r="Q576" i="119"/>
  <c r="R576" i="119"/>
  <c r="S576" i="119"/>
  <c r="T576" i="119"/>
  <c r="U576" i="119"/>
  <c r="V576" i="119"/>
  <c r="W576" i="119"/>
  <c r="X576" i="119"/>
  <c r="Y576" i="119"/>
  <c r="Z576" i="119"/>
  <c r="P577" i="119"/>
  <c r="Q577" i="119"/>
  <c r="R577" i="119"/>
  <c r="S577" i="119"/>
  <c r="T577" i="119"/>
  <c r="U577" i="119"/>
  <c r="V577" i="119"/>
  <c r="W577" i="119"/>
  <c r="X577" i="119"/>
  <c r="Y577" i="119"/>
  <c r="Z577" i="119"/>
  <c r="P578" i="119"/>
  <c r="Q578" i="119"/>
  <c r="R578" i="119"/>
  <c r="S578" i="119"/>
  <c r="T578" i="119"/>
  <c r="U578" i="119"/>
  <c r="V578" i="119"/>
  <c r="W578" i="119"/>
  <c r="X578" i="119"/>
  <c r="Y578" i="119"/>
  <c r="Z578" i="119"/>
  <c r="P579" i="119"/>
  <c r="Q579" i="119"/>
  <c r="R579" i="119"/>
  <c r="S579" i="119"/>
  <c r="T579" i="119"/>
  <c r="U579" i="119"/>
  <c r="V579" i="119"/>
  <c r="W579" i="119"/>
  <c r="X579" i="119"/>
  <c r="Y579" i="119"/>
  <c r="Z579" i="119"/>
  <c r="P580" i="119"/>
  <c r="Q580" i="119"/>
  <c r="R580" i="119"/>
  <c r="S580" i="119"/>
  <c r="T580" i="119"/>
  <c r="U580" i="119"/>
  <c r="V580" i="119"/>
  <c r="W580" i="119"/>
  <c r="X580" i="119"/>
  <c r="Y580" i="119"/>
  <c r="Z580" i="119"/>
  <c r="P581" i="119"/>
  <c r="Q581" i="119"/>
  <c r="R581" i="119"/>
  <c r="S581" i="119"/>
  <c r="T581" i="119"/>
  <c r="U581" i="119"/>
  <c r="V581" i="119"/>
  <c r="W581" i="119"/>
  <c r="X581" i="119"/>
  <c r="Y581" i="119"/>
  <c r="Z581" i="119"/>
  <c r="P582" i="119"/>
  <c r="Q582" i="119"/>
  <c r="R582" i="119"/>
  <c r="S582" i="119"/>
  <c r="T582" i="119"/>
  <c r="U582" i="119"/>
  <c r="V582" i="119"/>
  <c r="W582" i="119"/>
  <c r="X582" i="119"/>
  <c r="Y582" i="119"/>
  <c r="Z582" i="119"/>
  <c r="P583" i="119"/>
  <c r="Q583" i="119"/>
  <c r="R583" i="119"/>
  <c r="S583" i="119"/>
  <c r="T583" i="119"/>
  <c r="U583" i="119"/>
  <c r="V583" i="119"/>
  <c r="W583" i="119"/>
  <c r="X583" i="119"/>
  <c r="Y583" i="119"/>
  <c r="Z583" i="119"/>
  <c r="P584" i="119"/>
  <c r="Q584" i="119"/>
  <c r="R584" i="119"/>
  <c r="S584" i="119"/>
  <c r="T584" i="119"/>
  <c r="U584" i="119"/>
  <c r="V584" i="119"/>
  <c r="W584" i="119"/>
  <c r="X584" i="119"/>
  <c r="Y584" i="119"/>
  <c r="Z584" i="119"/>
  <c r="P585" i="119"/>
  <c r="Q585" i="119"/>
  <c r="R585" i="119"/>
  <c r="S585" i="119"/>
  <c r="T585" i="119"/>
  <c r="U585" i="119"/>
  <c r="V585" i="119"/>
  <c r="W585" i="119"/>
  <c r="X585" i="119"/>
  <c r="Y585" i="119"/>
  <c r="Z585" i="119"/>
  <c r="P586" i="119"/>
  <c r="Q586" i="119"/>
  <c r="R586" i="119"/>
  <c r="S586" i="119"/>
  <c r="T586" i="119"/>
  <c r="U586" i="119"/>
  <c r="V586" i="119"/>
  <c r="W586" i="119"/>
  <c r="X586" i="119"/>
  <c r="Y586" i="119"/>
  <c r="Z586" i="119"/>
  <c r="P587" i="119"/>
  <c r="Q587" i="119"/>
  <c r="R587" i="119"/>
  <c r="S587" i="119"/>
  <c r="T587" i="119"/>
  <c r="U587" i="119"/>
  <c r="V587" i="119"/>
  <c r="W587" i="119"/>
  <c r="X587" i="119"/>
  <c r="Y587" i="119"/>
  <c r="Z587" i="119"/>
  <c r="P588" i="119"/>
  <c r="Q588" i="119"/>
  <c r="R588" i="119"/>
  <c r="S588" i="119"/>
  <c r="T588" i="119"/>
  <c r="U588" i="119"/>
  <c r="V588" i="119"/>
  <c r="W588" i="119"/>
  <c r="X588" i="119"/>
  <c r="Y588" i="119"/>
  <c r="Z588" i="119"/>
  <c r="P589" i="119"/>
  <c r="Q589" i="119"/>
  <c r="R589" i="119"/>
  <c r="S589" i="119"/>
  <c r="T589" i="119"/>
  <c r="U589" i="119"/>
  <c r="V589" i="119"/>
  <c r="W589" i="119"/>
  <c r="X589" i="119"/>
  <c r="Y589" i="119"/>
  <c r="Z589" i="119"/>
  <c r="P590" i="119"/>
  <c r="Q590" i="119"/>
  <c r="R590" i="119"/>
  <c r="S590" i="119"/>
  <c r="T590" i="119"/>
  <c r="U590" i="119"/>
  <c r="V590" i="119"/>
  <c r="W590" i="119"/>
  <c r="X590" i="119"/>
  <c r="Y590" i="119"/>
  <c r="Z590" i="119"/>
  <c r="P591" i="119"/>
  <c r="Q591" i="119"/>
  <c r="R591" i="119"/>
  <c r="S591" i="119"/>
  <c r="T591" i="119"/>
  <c r="U591" i="119"/>
  <c r="V591" i="119"/>
  <c r="W591" i="119"/>
  <c r="X591" i="119"/>
  <c r="Y591" i="119"/>
  <c r="Z591" i="119"/>
  <c r="P592" i="119"/>
  <c r="Q592" i="119"/>
  <c r="R592" i="119"/>
  <c r="S592" i="119"/>
  <c r="T592" i="119"/>
  <c r="U592" i="119"/>
  <c r="V592" i="119"/>
  <c r="W592" i="119"/>
  <c r="X592" i="119"/>
  <c r="Y592" i="119"/>
  <c r="Z592" i="119"/>
  <c r="P593" i="119"/>
  <c r="Q593" i="119"/>
  <c r="R593" i="119"/>
  <c r="S593" i="119"/>
  <c r="T593" i="119"/>
  <c r="U593" i="119"/>
  <c r="V593" i="119"/>
  <c r="W593" i="119"/>
  <c r="X593" i="119"/>
  <c r="Y593" i="119"/>
  <c r="Z593" i="119"/>
  <c r="P594" i="119"/>
  <c r="Q594" i="119"/>
  <c r="R594" i="119"/>
  <c r="S594" i="119"/>
  <c r="T594" i="119"/>
  <c r="U594" i="119"/>
  <c r="V594" i="119"/>
  <c r="W594" i="119"/>
  <c r="X594" i="119"/>
  <c r="Y594" i="119"/>
  <c r="Z594" i="119"/>
  <c r="P595" i="119"/>
  <c r="Q595" i="119"/>
  <c r="R595" i="119"/>
  <c r="S595" i="119"/>
  <c r="T595" i="119"/>
  <c r="U595" i="119"/>
  <c r="V595" i="119"/>
  <c r="W595" i="119"/>
  <c r="X595" i="119"/>
  <c r="Y595" i="119"/>
  <c r="Z595" i="119"/>
  <c r="P596" i="119"/>
  <c r="Q596" i="119"/>
  <c r="R596" i="119"/>
  <c r="S596" i="119"/>
  <c r="T596" i="119"/>
  <c r="U596" i="119"/>
  <c r="V596" i="119"/>
  <c r="W596" i="119"/>
  <c r="X596" i="119"/>
  <c r="Y596" i="119"/>
  <c r="Z596" i="119"/>
  <c r="P597" i="119"/>
  <c r="Q597" i="119"/>
  <c r="R597" i="119"/>
  <c r="S597" i="119"/>
  <c r="T597" i="119"/>
  <c r="U597" i="119"/>
  <c r="V597" i="119"/>
  <c r="W597" i="119"/>
  <c r="X597" i="119"/>
  <c r="Y597" i="119"/>
  <c r="Z597" i="119"/>
  <c r="P598" i="119"/>
  <c r="Q598" i="119"/>
  <c r="R598" i="119"/>
  <c r="S598" i="119"/>
  <c r="T598" i="119"/>
  <c r="U598" i="119"/>
  <c r="V598" i="119"/>
  <c r="W598" i="119"/>
  <c r="X598" i="119"/>
  <c r="Y598" i="119"/>
  <c r="Z598" i="119"/>
  <c r="P599" i="119"/>
  <c r="Q599" i="119"/>
  <c r="R599" i="119"/>
  <c r="S599" i="119"/>
  <c r="T599" i="119"/>
  <c r="U599" i="119"/>
  <c r="V599" i="119"/>
  <c r="W599" i="119"/>
  <c r="X599" i="119"/>
  <c r="Y599" i="119"/>
  <c r="Z599" i="119"/>
  <c r="P600" i="119"/>
  <c r="Q600" i="119"/>
  <c r="R600" i="119"/>
  <c r="S600" i="119"/>
  <c r="T600" i="119"/>
  <c r="U600" i="119"/>
  <c r="V600" i="119"/>
  <c r="W600" i="119"/>
  <c r="X600" i="119"/>
  <c r="Y600" i="119"/>
  <c r="Z600" i="119"/>
  <c r="P601" i="119"/>
  <c r="Q601" i="119"/>
  <c r="R601" i="119"/>
  <c r="S601" i="119"/>
  <c r="T601" i="119"/>
  <c r="U601" i="119"/>
  <c r="V601" i="119"/>
  <c r="W601" i="119"/>
  <c r="X601" i="119"/>
  <c r="Y601" i="119"/>
  <c r="Z601" i="119"/>
  <c r="P602" i="119"/>
  <c r="Q602" i="119"/>
  <c r="R602" i="119"/>
  <c r="S602" i="119"/>
  <c r="T602" i="119"/>
  <c r="U602" i="119"/>
  <c r="V602" i="119"/>
  <c r="W602" i="119"/>
  <c r="X602" i="119"/>
  <c r="Y602" i="119"/>
  <c r="Z602" i="119"/>
  <c r="P603" i="119"/>
  <c r="Q603" i="119"/>
  <c r="R603" i="119"/>
  <c r="S603" i="119"/>
  <c r="T603" i="119"/>
  <c r="U603" i="119"/>
  <c r="V603" i="119"/>
  <c r="W603" i="119"/>
  <c r="X603" i="119"/>
  <c r="Y603" i="119"/>
  <c r="Z603" i="119"/>
  <c r="P604" i="119"/>
  <c r="Q604" i="119"/>
  <c r="R604" i="119"/>
  <c r="S604" i="119"/>
  <c r="T604" i="119"/>
  <c r="U604" i="119"/>
  <c r="V604" i="119"/>
  <c r="W604" i="119"/>
  <c r="X604" i="119"/>
  <c r="Y604" i="119"/>
  <c r="Z604" i="119"/>
  <c r="P605" i="119"/>
  <c r="Q605" i="119"/>
  <c r="R605" i="119"/>
  <c r="S605" i="119"/>
  <c r="T605" i="119"/>
  <c r="U605" i="119"/>
  <c r="V605" i="119"/>
  <c r="W605" i="119"/>
  <c r="X605" i="119"/>
  <c r="Y605" i="119"/>
  <c r="Z605" i="119"/>
  <c r="P606" i="119"/>
  <c r="Q606" i="119"/>
  <c r="R606" i="119"/>
  <c r="S606" i="119"/>
  <c r="T606" i="119"/>
  <c r="U606" i="119"/>
  <c r="V606" i="119"/>
  <c r="W606" i="119"/>
  <c r="X606" i="119"/>
  <c r="Y606" i="119"/>
  <c r="Z606" i="119"/>
  <c r="P607" i="119"/>
  <c r="Q607" i="119"/>
  <c r="R607" i="119"/>
  <c r="S607" i="119"/>
  <c r="T607" i="119"/>
  <c r="U607" i="119"/>
  <c r="V607" i="119"/>
  <c r="W607" i="119"/>
  <c r="X607" i="119"/>
  <c r="Y607" i="119"/>
  <c r="Z607" i="119"/>
  <c r="P608" i="119"/>
  <c r="Q608" i="119"/>
  <c r="R608" i="119"/>
  <c r="S608" i="119"/>
  <c r="T608" i="119"/>
  <c r="U608" i="119"/>
  <c r="V608" i="119"/>
  <c r="W608" i="119"/>
  <c r="X608" i="119"/>
  <c r="Y608" i="119"/>
  <c r="Z608" i="119"/>
  <c r="P609" i="119"/>
  <c r="Q609" i="119"/>
  <c r="R609" i="119"/>
  <c r="S609" i="119"/>
  <c r="T609" i="119"/>
  <c r="U609" i="119"/>
  <c r="V609" i="119"/>
  <c r="W609" i="119"/>
  <c r="X609" i="119"/>
  <c r="Y609" i="119"/>
  <c r="Z609" i="119"/>
  <c r="P610" i="119"/>
  <c r="Q610" i="119"/>
  <c r="R610" i="119"/>
  <c r="S610" i="119"/>
  <c r="T610" i="119"/>
  <c r="U610" i="119"/>
  <c r="V610" i="119"/>
  <c r="W610" i="119"/>
  <c r="X610" i="119"/>
  <c r="Y610" i="119"/>
  <c r="Z610" i="119"/>
  <c r="P611" i="119"/>
  <c r="Q611" i="119"/>
  <c r="R611" i="119"/>
  <c r="S611" i="119"/>
  <c r="T611" i="119"/>
  <c r="U611" i="119"/>
  <c r="V611" i="119"/>
  <c r="W611" i="119"/>
  <c r="X611" i="119"/>
  <c r="Y611" i="119"/>
  <c r="Z611" i="119"/>
  <c r="P612" i="119"/>
  <c r="Q612" i="119"/>
  <c r="R612" i="119"/>
  <c r="S612" i="119"/>
  <c r="T612" i="119"/>
  <c r="U612" i="119"/>
  <c r="V612" i="119"/>
  <c r="W612" i="119"/>
  <c r="X612" i="119"/>
  <c r="Y612" i="119"/>
  <c r="Z612" i="119"/>
  <c r="P613" i="119"/>
  <c r="Q613" i="119"/>
  <c r="R613" i="119"/>
  <c r="S613" i="119"/>
  <c r="T613" i="119"/>
  <c r="U613" i="119"/>
  <c r="V613" i="119"/>
  <c r="W613" i="119"/>
  <c r="X613" i="119"/>
  <c r="Y613" i="119"/>
  <c r="Z613" i="119"/>
  <c r="P614" i="119"/>
  <c r="Q614" i="119"/>
  <c r="R614" i="119"/>
  <c r="S614" i="119"/>
  <c r="T614" i="119"/>
  <c r="U614" i="119"/>
  <c r="V614" i="119"/>
  <c r="W614" i="119"/>
  <c r="X614" i="119"/>
  <c r="Y614" i="119"/>
  <c r="Z614" i="119"/>
  <c r="P615" i="119"/>
  <c r="Q615" i="119"/>
  <c r="R615" i="119"/>
  <c r="S615" i="119"/>
  <c r="T615" i="119"/>
  <c r="U615" i="119"/>
  <c r="V615" i="119"/>
  <c r="W615" i="119"/>
  <c r="X615" i="119"/>
  <c r="Y615" i="119"/>
  <c r="Z615" i="119"/>
  <c r="P616" i="119"/>
  <c r="Q616" i="119"/>
  <c r="R616" i="119"/>
  <c r="S616" i="119"/>
  <c r="T616" i="119"/>
  <c r="U616" i="119"/>
  <c r="V616" i="119"/>
  <c r="W616" i="119"/>
  <c r="X616" i="119"/>
  <c r="Y616" i="119"/>
  <c r="Z616" i="119"/>
  <c r="P617" i="119"/>
  <c r="Q617" i="119"/>
  <c r="R617" i="119"/>
  <c r="S617" i="119"/>
  <c r="T617" i="119"/>
  <c r="U617" i="119"/>
  <c r="V617" i="119"/>
  <c r="W617" i="119"/>
  <c r="X617" i="119"/>
  <c r="Y617" i="119"/>
  <c r="Z617" i="119"/>
  <c r="P618" i="119"/>
  <c r="Q618" i="119"/>
  <c r="R618" i="119"/>
  <c r="S618" i="119"/>
  <c r="T618" i="119"/>
  <c r="U618" i="119"/>
  <c r="V618" i="119"/>
  <c r="W618" i="119"/>
  <c r="X618" i="119"/>
  <c r="Y618" i="119"/>
  <c r="Z618" i="119"/>
  <c r="P619" i="119"/>
  <c r="Q619" i="119"/>
  <c r="R619" i="119"/>
  <c r="S619" i="119"/>
  <c r="T619" i="119"/>
  <c r="U619" i="119"/>
  <c r="V619" i="119"/>
  <c r="W619" i="119"/>
  <c r="X619" i="119"/>
  <c r="Y619" i="119"/>
  <c r="Z619" i="119"/>
  <c r="P620" i="119"/>
  <c r="Q620" i="119"/>
  <c r="R620" i="119"/>
  <c r="S620" i="119"/>
  <c r="T620" i="119"/>
  <c r="U620" i="119"/>
  <c r="V620" i="119"/>
  <c r="W620" i="119"/>
  <c r="X620" i="119"/>
  <c r="Y620" i="119"/>
  <c r="Z620" i="119"/>
  <c r="P621" i="119"/>
  <c r="Q621" i="119"/>
  <c r="R621" i="119"/>
  <c r="S621" i="119"/>
  <c r="T621" i="119"/>
  <c r="U621" i="119"/>
  <c r="V621" i="119"/>
  <c r="W621" i="119"/>
  <c r="X621" i="119"/>
  <c r="Y621" i="119"/>
  <c r="Z621" i="119"/>
  <c r="P622" i="119"/>
  <c r="Q622" i="119"/>
  <c r="R622" i="119"/>
  <c r="S622" i="119"/>
  <c r="T622" i="119"/>
  <c r="U622" i="119"/>
  <c r="V622" i="119"/>
  <c r="W622" i="119"/>
  <c r="X622" i="119"/>
  <c r="Y622" i="119"/>
  <c r="Z622" i="119"/>
  <c r="P623" i="119"/>
  <c r="Q623" i="119"/>
  <c r="R623" i="119"/>
  <c r="S623" i="119"/>
  <c r="T623" i="119"/>
  <c r="U623" i="119"/>
  <c r="V623" i="119"/>
  <c r="W623" i="119"/>
  <c r="X623" i="119"/>
  <c r="Y623" i="119"/>
  <c r="Z623" i="119"/>
  <c r="P2834" i="119"/>
  <c r="Q2834" i="119"/>
  <c r="R2834" i="119"/>
  <c r="S2834" i="119"/>
  <c r="T2834" i="119"/>
  <c r="U2834" i="119"/>
  <c r="V2834" i="119"/>
  <c r="W2834" i="119"/>
  <c r="X2834" i="119"/>
  <c r="Y2834" i="119"/>
  <c r="Z2834" i="119"/>
  <c r="P2833" i="119"/>
  <c r="Q2833" i="119"/>
  <c r="R2833" i="119"/>
  <c r="S2833" i="119"/>
  <c r="T2833" i="119"/>
  <c r="U2833" i="119"/>
  <c r="V2833" i="119"/>
  <c r="W2833" i="119"/>
  <c r="X2833" i="119"/>
  <c r="Y2833" i="119"/>
  <c r="Z2833" i="119"/>
  <c r="P2832" i="119"/>
  <c r="Q2832" i="119"/>
  <c r="R2832" i="119"/>
  <c r="S2832" i="119"/>
  <c r="T2832" i="119"/>
  <c r="U2832" i="119"/>
  <c r="V2832" i="119"/>
  <c r="W2832" i="119"/>
  <c r="X2832" i="119"/>
  <c r="Y2832" i="119"/>
  <c r="Z2832" i="119"/>
  <c r="P2831" i="119"/>
  <c r="Q2831" i="119"/>
  <c r="R2831" i="119"/>
  <c r="S2831" i="119"/>
  <c r="T2831" i="119"/>
  <c r="U2831" i="119"/>
  <c r="V2831" i="119"/>
  <c r="W2831" i="119"/>
  <c r="X2831" i="119"/>
  <c r="Y2831" i="119"/>
  <c r="Z2831" i="119"/>
  <c r="P2830" i="119"/>
  <c r="Q2830" i="119"/>
  <c r="R2830" i="119"/>
  <c r="S2830" i="119"/>
  <c r="T2830" i="119"/>
  <c r="U2830" i="119"/>
  <c r="V2830" i="119"/>
  <c r="W2830" i="119"/>
  <c r="X2830" i="119"/>
  <c r="Y2830" i="119"/>
  <c r="Z2830" i="119"/>
  <c r="P2829" i="119"/>
  <c r="Q2829" i="119"/>
  <c r="R2829" i="119"/>
  <c r="S2829" i="119"/>
  <c r="T2829" i="119"/>
  <c r="U2829" i="119"/>
  <c r="V2829" i="119"/>
  <c r="W2829" i="119"/>
  <c r="X2829" i="119"/>
  <c r="Y2829" i="119"/>
  <c r="Z2829" i="119"/>
  <c r="P2828" i="119"/>
  <c r="Q2828" i="119"/>
  <c r="R2828" i="119"/>
  <c r="S2828" i="119"/>
  <c r="T2828" i="119"/>
  <c r="U2828" i="119"/>
  <c r="V2828" i="119"/>
  <c r="W2828" i="119"/>
  <c r="X2828" i="119"/>
  <c r="Y2828" i="119"/>
  <c r="Z2828" i="119"/>
  <c r="P2827" i="119"/>
  <c r="Q2827" i="119"/>
  <c r="R2827" i="119"/>
  <c r="S2827" i="119"/>
  <c r="T2827" i="119"/>
  <c r="U2827" i="119"/>
  <c r="V2827" i="119"/>
  <c r="W2827" i="119"/>
  <c r="X2827" i="119"/>
  <c r="Y2827" i="119"/>
  <c r="Z2827" i="119"/>
  <c r="P2826" i="119"/>
  <c r="Q2826" i="119"/>
  <c r="R2826" i="119"/>
  <c r="S2826" i="119"/>
  <c r="T2826" i="119"/>
  <c r="U2826" i="119"/>
  <c r="V2826" i="119"/>
  <c r="W2826" i="119"/>
  <c r="X2826" i="119"/>
  <c r="Y2826" i="119"/>
  <c r="Z2826" i="119"/>
  <c r="P2825" i="119"/>
  <c r="Q2825" i="119"/>
  <c r="R2825" i="119"/>
  <c r="S2825" i="119"/>
  <c r="T2825" i="119"/>
  <c r="U2825" i="119"/>
  <c r="V2825" i="119"/>
  <c r="W2825" i="119"/>
  <c r="X2825" i="119"/>
  <c r="Y2825" i="119"/>
  <c r="Z2825" i="119"/>
  <c r="P2824" i="119"/>
  <c r="Q2824" i="119"/>
  <c r="R2824" i="119"/>
  <c r="S2824" i="119"/>
  <c r="T2824" i="119"/>
  <c r="U2824" i="119"/>
  <c r="V2824" i="119"/>
  <c r="W2824" i="119"/>
  <c r="X2824" i="119"/>
  <c r="Y2824" i="119"/>
  <c r="Z2824" i="119"/>
  <c r="P2823" i="119"/>
  <c r="Q2823" i="119"/>
  <c r="R2823" i="119"/>
  <c r="S2823" i="119"/>
  <c r="T2823" i="119"/>
  <c r="U2823" i="119"/>
  <c r="V2823" i="119"/>
  <c r="W2823" i="119"/>
  <c r="X2823" i="119"/>
  <c r="Y2823" i="119"/>
  <c r="Z2823" i="119"/>
  <c r="P2822" i="119"/>
  <c r="Q2822" i="119"/>
  <c r="R2822" i="119"/>
  <c r="S2822" i="119"/>
  <c r="T2822" i="119"/>
  <c r="U2822" i="119"/>
  <c r="V2822" i="119"/>
  <c r="W2822" i="119"/>
  <c r="X2822" i="119"/>
  <c r="Y2822" i="119"/>
  <c r="Z2822" i="119"/>
  <c r="P2821" i="119"/>
  <c r="Q2821" i="119"/>
  <c r="R2821" i="119"/>
  <c r="S2821" i="119"/>
  <c r="T2821" i="119"/>
  <c r="U2821" i="119"/>
  <c r="V2821" i="119"/>
  <c r="W2821" i="119"/>
  <c r="X2821" i="119"/>
  <c r="Y2821" i="119"/>
  <c r="Z2821" i="119"/>
  <c r="P2820" i="119"/>
  <c r="Q2820" i="119"/>
  <c r="R2820" i="119"/>
  <c r="S2820" i="119"/>
  <c r="T2820" i="119"/>
  <c r="U2820" i="119"/>
  <c r="V2820" i="119"/>
  <c r="W2820" i="119"/>
  <c r="X2820" i="119"/>
  <c r="Y2820" i="119"/>
  <c r="Z2820" i="119"/>
  <c r="P2819" i="119"/>
  <c r="Q2819" i="119"/>
  <c r="R2819" i="119"/>
  <c r="S2819" i="119"/>
  <c r="T2819" i="119"/>
  <c r="U2819" i="119"/>
  <c r="V2819" i="119"/>
  <c r="W2819" i="119"/>
  <c r="X2819" i="119"/>
  <c r="Y2819" i="119"/>
  <c r="Z2819" i="119"/>
  <c r="P2818" i="119"/>
  <c r="Q2818" i="119"/>
  <c r="R2818" i="119"/>
  <c r="S2818" i="119"/>
  <c r="T2818" i="119"/>
  <c r="U2818" i="119"/>
  <c r="V2818" i="119"/>
  <c r="W2818" i="119"/>
  <c r="X2818" i="119"/>
  <c r="Y2818" i="119"/>
  <c r="Z2818" i="119"/>
  <c r="P2817" i="119"/>
  <c r="Q2817" i="119"/>
  <c r="R2817" i="119"/>
  <c r="S2817" i="119"/>
  <c r="T2817" i="119"/>
  <c r="U2817" i="119"/>
  <c r="V2817" i="119"/>
  <c r="W2817" i="119"/>
  <c r="X2817" i="119"/>
  <c r="Y2817" i="119"/>
  <c r="Z2817" i="119"/>
  <c r="P2816" i="119"/>
  <c r="Q2816" i="119"/>
  <c r="R2816" i="119"/>
  <c r="S2816" i="119"/>
  <c r="T2816" i="119"/>
  <c r="U2816" i="119"/>
  <c r="V2816" i="119"/>
  <c r="W2816" i="119"/>
  <c r="X2816" i="119"/>
  <c r="Y2816" i="119"/>
  <c r="Z2816" i="119"/>
  <c r="P2815" i="119"/>
  <c r="Q2815" i="119"/>
  <c r="R2815" i="119"/>
  <c r="S2815" i="119"/>
  <c r="T2815" i="119"/>
  <c r="U2815" i="119"/>
  <c r="V2815" i="119"/>
  <c r="W2815" i="119"/>
  <c r="X2815" i="119"/>
  <c r="Y2815" i="119"/>
  <c r="Z2815" i="119"/>
  <c r="P2814" i="119"/>
  <c r="Q2814" i="119"/>
  <c r="R2814" i="119"/>
  <c r="S2814" i="119"/>
  <c r="T2814" i="119"/>
  <c r="U2814" i="119"/>
  <c r="V2814" i="119"/>
  <c r="W2814" i="119"/>
  <c r="X2814" i="119"/>
  <c r="Y2814" i="119"/>
  <c r="Z2814" i="119"/>
  <c r="P2813" i="119"/>
  <c r="Q2813" i="119"/>
  <c r="R2813" i="119"/>
  <c r="S2813" i="119"/>
  <c r="T2813" i="119"/>
  <c r="U2813" i="119"/>
  <c r="V2813" i="119"/>
  <c r="W2813" i="119"/>
  <c r="X2813" i="119"/>
  <c r="Y2813" i="119"/>
  <c r="Z2813" i="119"/>
  <c r="P2812" i="119"/>
  <c r="Q2812" i="119"/>
  <c r="R2812" i="119"/>
  <c r="S2812" i="119"/>
  <c r="T2812" i="119"/>
  <c r="U2812" i="119"/>
  <c r="V2812" i="119"/>
  <c r="W2812" i="119"/>
  <c r="X2812" i="119"/>
  <c r="Y2812" i="119"/>
  <c r="Z2812" i="119"/>
  <c r="P2811" i="119"/>
  <c r="Q2811" i="119"/>
  <c r="R2811" i="119"/>
  <c r="S2811" i="119"/>
  <c r="T2811" i="119"/>
  <c r="U2811" i="119"/>
  <c r="V2811" i="119"/>
  <c r="W2811" i="119"/>
  <c r="X2811" i="119"/>
  <c r="Y2811" i="119"/>
  <c r="Z2811" i="119"/>
  <c r="P2810" i="119"/>
  <c r="Q2810" i="119"/>
  <c r="R2810" i="119"/>
  <c r="S2810" i="119"/>
  <c r="T2810" i="119"/>
  <c r="U2810" i="119"/>
  <c r="V2810" i="119"/>
  <c r="W2810" i="119"/>
  <c r="X2810" i="119"/>
  <c r="Y2810" i="119"/>
  <c r="Z2810" i="119"/>
  <c r="P2809" i="119"/>
  <c r="Q2809" i="119"/>
  <c r="R2809" i="119"/>
  <c r="S2809" i="119"/>
  <c r="T2809" i="119"/>
  <c r="U2809" i="119"/>
  <c r="V2809" i="119"/>
  <c r="W2809" i="119"/>
  <c r="X2809" i="119"/>
  <c r="Y2809" i="119"/>
  <c r="Z2809" i="119"/>
  <c r="P2808" i="119"/>
  <c r="Q2808" i="119"/>
  <c r="R2808" i="119"/>
  <c r="S2808" i="119"/>
  <c r="T2808" i="119"/>
  <c r="U2808" i="119"/>
  <c r="V2808" i="119"/>
  <c r="W2808" i="119"/>
  <c r="X2808" i="119"/>
  <c r="Y2808" i="119"/>
  <c r="Z2808" i="119"/>
  <c r="P2807" i="119"/>
  <c r="Q2807" i="119"/>
  <c r="R2807" i="119"/>
  <c r="S2807" i="119"/>
  <c r="T2807" i="119"/>
  <c r="U2807" i="119"/>
  <c r="V2807" i="119"/>
  <c r="W2807" i="119"/>
  <c r="X2807" i="119"/>
  <c r="Y2807" i="119"/>
  <c r="Z2807" i="119"/>
  <c r="P2806" i="119"/>
  <c r="Q2806" i="119"/>
  <c r="R2806" i="119"/>
  <c r="S2806" i="119"/>
  <c r="T2806" i="119"/>
  <c r="U2806" i="119"/>
  <c r="V2806" i="119"/>
  <c r="W2806" i="119"/>
  <c r="X2806" i="119"/>
  <c r="Y2806" i="119"/>
  <c r="Z2806" i="119"/>
  <c r="P2805" i="119"/>
  <c r="Q2805" i="119"/>
  <c r="R2805" i="119"/>
  <c r="S2805" i="119"/>
  <c r="T2805" i="119"/>
  <c r="U2805" i="119"/>
  <c r="V2805" i="119"/>
  <c r="W2805" i="119"/>
  <c r="X2805" i="119"/>
  <c r="Y2805" i="119"/>
  <c r="Z2805" i="119"/>
  <c r="P2804" i="119"/>
  <c r="Q2804" i="119"/>
  <c r="R2804" i="119"/>
  <c r="S2804" i="119"/>
  <c r="T2804" i="119"/>
  <c r="U2804" i="119"/>
  <c r="V2804" i="119"/>
  <c r="W2804" i="119"/>
  <c r="X2804" i="119"/>
  <c r="Y2804" i="119"/>
  <c r="Z2804" i="119"/>
  <c r="P2803" i="119"/>
  <c r="Q2803" i="119"/>
  <c r="R2803" i="119"/>
  <c r="S2803" i="119"/>
  <c r="T2803" i="119"/>
  <c r="U2803" i="119"/>
  <c r="V2803" i="119"/>
  <c r="W2803" i="119"/>
  <c r="X2803" i="119"/>
  <c r="Y2803" i="119"/>
  <c r="Z2803" i="119"/>
  <c r="P2802" i="119"/>
  <c r="Q2802" i="119"/>
  <c r="R2802" i="119"/>
  <c r="S2802" i="119"/>
  <c r="T2802" i="119"/>
  <c r="U2802" i="119"/>
  <c r="V2802" i="119"/>
  <c r="W2802" i="119"/>
  <c r="X2802" i="119"/>
  <c r="Y2802" i="119"/>
  <c r="Z2802" i="119"/>
  <c r="P2801" i="119"/>
  <c r="Q2801" i="119"/>
  <c r="R2801" i="119"/>
  <c r="S2801" i="119"/>
  <c r="T2801" i="119"/>
  <c r="U2801" i="119"/>
  <c r="V2801" i="119"/>
  <c r="W2801" i="119"/>
  <c r="X2801" i="119"/>
  <c r="Y2801" i="119"/>
  <c r="Z2801" i="119"/>
  <c r="P2800" i="119"/>
  <c r="Q2800" i="119"/>
  <c r="R2800" i="119"/>
  <c r="S2800" i="119"/>
  <c r="T2800" i="119"/>
  <c r="U2800" i="119"/>
  <c r="V2800" i="119"/>
  <c r="W2800" i="119"/>
  <c r="X2800" i="119"/>
  <c r="Y2800" i="119"/>
  <c r="Z2800" i="119"/>
  <c r="P2799" i="119"/>
  <c r="Q2799" i="119"/>
  <c r="R2799" i="119"/>
  <c r="S2799" i="119"/>
  <c r="T2799" i="119"/>
  <c r="U2799" i="119"/>
  <c r="V2799" i="119"/>
  <c r="W2799" i="119"/>
  <c r="X2799" i="119"/>
  <c r="Y2799" i="119"/>
  <c r="Z2799" i="119"/>
  <c r="P2798" i="119"/>
  <c r="Q2798" i="119"/>
  <c r="R2798" i="119"/>
  <c r="S2798" i="119"/>
  <c r="T2798" i="119"/>
  <c r="U2798" i="119"/>
  <c r="V2798" i="119"/>
  <c r="W2798" i="119"/>
  <c r="X2798" i="119"/>
  <c r="Y2798" i="119"/>
  <c r="Z2798" i="119"/>
  <c r="P2797" i="119"/>
  <c r="Q2797" i="119"/>
  <c r="R2797" i="119"/>
  <c r="S2797" i="119"/>
  <c r="T2797" i="119"/>
  <c r="U2797" i="119"/>
  <c r="V2797" i="119"/>
  <c r="W2797" i="119"/>
  <c r="X2797" i="119"/>
  <c r="Y2797" i="119"/>
  <c r="Z2797" i="119"/>
  <c r="P2796" i="119"/>
  <c r="Q2796" i="119"/>
  <c r="R2796" i="119"/>
  <c r="S2796" i="119"/>
  <c r="T2796" i="119"/>
  <c r="U2796" i="119"/>
  <c r="V2796" i="119"/>
  <c r="W2796" i="119"/>
  <c r="X2796" i="119"/>
  <c r="Y2796" i="119"/>
  <c r="Z2796" i="119"/>
  <c r="P2795" i="119"/>
  <c r="Q2795" i="119"/>
  <c r="R2795" i="119"/>
  <c r="S2795" i="119"/>
  <c r="T2795" i="119"/>
  <c r="U2795" i="119"/>
  <c r="V2795" i="119"/>
  <c r="W2795" i="119"/>
  <c r="X2795" i="119"/>
  <c r="Y2795" i="119"/>
  <c r="Z2795" i="119"/>
  <c r="P2794" i="119"/>
  <c r="Q2794" i="119"/>
  <c r="R2794" i="119"/>
  <c r="S2794" i="119"/>
  <c r="T2794" i="119"/>
  <c r="U2794" i="119"/>
  <c r="V2794" i="119"/>
  <c r="W2794" i="119"/>
  <c r="X2794" i="119"/>
  <c r="Y2794" i="119"/>
  <c r="Z2794" i="119"/>
  <c r="P2793" i="119"/>
  <c r="Q2793" i="119"/>
  <c r="R2793" i="119"/>
  <c r="S2793" i="119"/>
  <c r="T2793" i="119"/>
  <c r="U2793" i="119"/>
  <c r="V2793" i="119"/>
  <c r="W2793" i="119"/>
  <c r="X2793" i="119"/>
  <c r="Y2793" i="119"/>
  <c r="Z2793" i="119"/>
  <c r="P2792" i="119"/>
  <c r="Q2792" i="119"/>
  <c r="R2792" i="119"/>
  <c r="S2792" i="119"/>
  <c r="T2792" i="119"/>
  <c r="U2792" i="119"/>
  <c r="V2792" i="119"/>
  <c r="W2792" i="119"/>
  <c r="X2792" i="119"/>
  <c r="Y2792" i="119"/>
  <c r="Z2792" i="119"/>
  <c r="P2791" i="119"/>
  <c r="Q2791" i="119"/>
  <c r="R2791" i="119"/>
  <c r="S2791" i="119"/>
  <c r="T2791" i="119"/>
  <c r="U2791" i="119"/>
  <c r="V2791" i="119"/>
  <c r="W2791" i="119"/>
  <c r="X2791" i="119"/>
  <c r="Y2791" i="119"/>
  <c r="Z2791" i="119"/>
  <c r="P2790" i="119"/>
  <c r="Q2790" i="119"/>
  <c r="R2790" i="119"/>
  <c r="S2790" i="119"/>
  <c r="T2790" i="119"/>
  <c r="U2790" i="119"/>
  <c r="V2790" i="119"/>
  <c r="W2790" i="119"/>
  <c r="X2790" i="119"/>
  <c r="Y2790" i="119"/>
  <c r="Z2790" i="119"/>
  <c r="P2789" i="119"/>
  <c r="Q2789" i="119"/>
  <c r="R2789" i="119"/>
  <c r="S2789" i="119"/>
  <c r="T2789" i="119"/>
  <c r="U2789" i="119"/>
  <c r="V2789" i="119"/>
  <c r="W2789" i="119"/>
  <c r="X2789" i="119"/>
  <c r="Y2789" i="119"/>
  <c r="Z2789" i="119"/>
  <c r="P2788" i="119"/>
  <c r="Q2788" i="119"/>
  <c r="R2788" i="119"/>
  <c r="S2788" i="119"/>
  <c r="T2788" i="119"/>
  <c r="U2788" i="119"/>
  <c r="V2788" i="119"/>
  <c r="W2788" i="119"/>
  <c r="X2788" i="119"/>
  <c r="Y2788" i="119"/>
  <c r="Z2788" i="119"/>
  <c r="P2787" i="119"/>
  <c r="Q2787" i="119"/>
  <c r="R2787" i="119"/>
  <c r="S2787" i="119"/>
  <c r="T2787" i="119"/>
  <c r="U2787" i="119"/>
  <c r="V2787" i="119"/>
  <c r="W2787" i="119"/>
  <c r="X2787" i="119"/>
  <c r="Y2787" i="119"/>
  <c r="Z2787" i="119"/>
  <c r="P2786" i="119"/>
  <c r="Q2786" i="119"/>
  <c r="R2786" i="119"/>
  <c r="S2786" i="119"/>
  <c r="T2786" i="119"/>
  <c r="U2786" i="119"/>
  <c r="V2786" i="119"/>
  <c r="W2786" i="119"/>
  <c r="X2786" i="119"/>
  <c r="Y2786" i="119"/>
  <c r="Z2786" i="119"/>
  <c r="P2785" i="119"/>
  <c r="Q2785" i="119"/>
  <c r="R2785" i="119"/>
  <c r="S2785" i="119"/>
  <c r="T2785" i="119"/>
  <c r="U2785" i="119"/>
  <c r="V2785" i="119"/>
  <c r="W2785" i="119"/>
  <c r="X2785" i="119"/>
  <c r="Y2785" i="119"/>
  <c r="Z2785" i="119"/>
  <c r="P2784" i="119"/>
  <c r="Q2784" i="119"/>
  <c r="R2784" i="119"/>
  <c r="S2784" i="119"/>
  <c r="T2784" i="119"/>
  <c r="U2784" i="119"/>
  <c r="V2784" i="119"/>
  <c r="W2784" i="119"/>
  <c r="X2784" i="119"/>
  <c r="Y2784" i="119"/>
  <c r="Z2784" i="119"/>
  <c r="P2783" i="119"/>
  <c r="Q2783" i="119"/>
  <c r="R2783" i="119"/>
  <c r="S2783" i="119"/>
  <c r="T2783" i="119"/>
  <c r="U2783" i="119"/>
  <c r="V2783" i="119"/>
  <c r="W2783" i="119"/>
  <c r="X2783" i="119"/>
  <c r="Y2783" i="119"/>
  <c r="Z2783" i="119"/>
  <c r="P2782" i="119"/>
  <c r="Q2782" i="119"/>
  <c r="R2782" i="119"/>
  <c r="S2782" i="119"/>
  <c r="T2782" i="119"/>
  <c r="U2782" i="119"/>
  <c r="V2782" i="119"/>
  <c r="W2782" i="119"/>
  <c r="X2782" i="119"/>
  <c r="Y2782" i="119"/>
  <c r="Z2782" i="119"/>
  <c r="P2781" i="119"/>
  <c r="Q2781" i="119"/>
  <c r="R2781" i="119"/>
  <c r="S2781" i="119"/>
  <c r="T2781" i="119"/>
  <c r="U2781" i="119"/>
  <c r="V2781" i="119"/>
  <c r="W2781" i="119"/>
  <c r="X2781" i="119"/>
  <c r="Y2781" i="119"/>
  <c r="Z2781" i="119"/>
  <c r="P2780" i="119"/>
  <c r="Q2780" i="119"/>
  <c r="R2780" i="119"/>
  <c r="S2780" i="119"/>
  <c r="T2780" i="119"/>
  <c r="U2780" i="119"/>
  <c r="V2780" i="119"/>
  <c r="W2780" i="119"/>
  <c r="X2780" i="119"/>
  <c r="Y2780" i="119"/>
  <c r="Z2780" i="119"/>
  <c r="P2779" i="119"/>
  <c r="Q2779" i="119"/>
  <c r="R2779" i="119"/>
  <c r="S2779" i="119"/>
  <c r="T2779" i="119"/>
  <c r="U2779" i="119"/>
  <c r="V2779" i="119"/>
  <c r="W2779" i="119"/>
  <c r="X2779" i="119"/>
  <c r="Y2779" i="119"/>
  <c r="Z2779" i="119"/>
  <c r="P2778" i="119"/>
  <c r="Q2778" i="119"/>
  <c r="R2778" i="119"/>
  <c r="S2778" i="119"/>
  <c r="T2778" i="119"/>
  <c r="U2778" i="119"/>
  <c r="V2778" i="119"/>
  <c r="W2778" i="119"/>
  <c r="X2778" i="119"/>
  <c r="Y2778" i="119"/>
  <c r="Z2778" i="119"/>
  <c r="P2777" i="119"/>
  <c r="Q2777" i="119"/>
  <c r="R2777" i="119"/>
  <c r="S2777" i="119"/>
  <c r="T2777" i="119"/>
  <c r="U2777" i="119"/>
  <c r="V2777" i="119"/>
  <c r="W2777" i="119"/>
  <c r="X2777" i="119"/>
  <c r="Y2777" i="119"/>
  <c r="Z2777" i="119"/>
  <c r="P2776" i="119"/>
  <c r="Q2776" i="119"/>
  <c r="R2776" i="119"/>
  <c r="S2776" i="119"/>
  <c r="T2776" i="119"/>
  <c r="U2776" i="119"/>
  <c r="V2776" i="119"/>
  <c r="W2776" i="119"/>
  <c r="X2776" i="119"/>
  <c r="Y2776" i="119"/>
  <c r="Z2776" i="119"/>
  <c r="P2775" i="119"/>
  <c r="Q2775" i="119"/>
  <c r="R2775" i="119"/>
  <c r="S2775" i="119"/>
  <c r="T2775" i="119"/>
  <c r="U2775" i="119"/>
  <c r="V2775" i="119"/>
  <c r="W2775" i="119"/>
  <c r="X2775" i="119"/>
  <c r="Y2775" i="119"/>
  <c r="Z2775" i="119"/>
  <c r="P2774" i="119"/>
  <c r="Q2774" i="119"/>
  <c r="R2774" i="119"/>
  <c r="S2774" i="119"/>
  <c r="T2774" i="119"/>
  <c r="U2774" i="119"/>
  <c r="V2774" i="119"/>
  <c r="W2774" i="119"/>
  <c r="X2774" i="119"/>
  <c r="Y2774" i="119"/>
  <c r="Z2774" i="119"/>
  <c r="P2773" i="119"/>
  <c r="Q2773" i="119"/>
  <c r="R2773" i="119"/>
  <c r="S2773" i="119"/>
  <c r="T2773" i="119"/>
  <c r="U2773" i="119"/>
  <c r="V2773" i="119"/>
  <c r="W2773" i="119"/>
  <c r="X2773" i="119"/>
  <c r="Y2773" i="119"/>
  <c r="Z2773" i="119"/>
  <c r="P2772" i="119"/>
  <c r="Q2772" i="119"/>
  <c r="R2772" i="119"/>
  <c r="S2772" i="119"/>
  <c r="T2772" i="119"/>
  <c r="U2772" i="119"/>
  <c r="V2772" i="119"/>
  <c r="W2772" i="119"/>
  <c r="X2772" i="119"/>
  <c r="Y2772" i="119"/>
  <c r="Z2772" i="119"/>
  <c r="P2771" i="119"/>
  <c r="Q2771" i="119"/>
  <c r="R2771" i="119"/>
  <c r="S2771" i="119"/>
  <c r="T2771" i="119"/>
  <c r="U2771" i="119"/>
  <c r="V2771" i="119"/>
  <c r="W2771" i="119"/>
  <c r="X2771" i="119"/>
  <c r="Y2771" i="119"/>
  <c r="Z2771" i="119"/>
  <c r="P2770" i="119"/>
  <c r="Q2770" i="119"/>
  <c r="R2770" i="119"/>
  <c r="S2770" i="119"/>
  <c r="T2770" i="119"/>
  <c r="U2770" i="119"/>
  <c r="V2770" i="119"/>
  <c r="W2770" i="119"/>
  <c r="X2770" i="119"/>
  <c r="Y2770" i="119"/>
  <c r="Z2770" i="119"/>
  <c r="P2769" i="119"/>
  <c r="Q2769" i="119"/>
  <c r="R2769" i="119"/>
  <c r="S2769" i="119"/>
  <c r="T2769" i="119"/>
  <c r="U2769" i="119"/>
  <c r="V2769" i="119"/>
  <c r="W2769" i="119"/>
  <c r="X2769" i="119"/>
  <c r="Y2769" i="119"/>
  <c r="Z2769" i="119"/>
  <c r="P2768" i="119"/>
  <c r="Q2768" i="119"/>
  <c r="R2768" i="119"/>
  <c r="S2768" i="119"/>
  <c r="T2768" i="119"/>
  <c r="U2768" i="119"/>
  <c r="V2768" i="119"/>
  <c r="W2768" i="119"/>
  <c r="X2768" i="119"/>
  <c r="Y2768" i="119"/>
  <c r="Z2768" i="119"/>
  <c r="P2767" i="119"/>
  <c r="Q2767" i="119"/>
  <c r="R2767" i="119"/>
  <c r="S2767" i="119"/>
  <c r="T2767" i="119"/>
  <c r="U2767" i="119"/>
  <c r="V2767" i="119"/>
  <c r="W2767" i="119"/>
  <c r="X2767" i="119"/>
  <c r="Y2767" i="119"/>
  <c r="Z2767" i="119"/>
  <c r="P2766" i="119"/>
  <c r="Q2766" i="119"/>
  <c r="R2766" i="119"/>
  <c r="S2766" i="119"/>
  <c r="T2766" i="119"/>
  <c r="U2766" i="119"/>
  <c r="V2766" i="119"/>
  <c r="W2766" i="119"/>
  <c r="X2766" i="119"/>
  <c r="Y2766" i="119"/>
  <c r="Z2766" i="119"/>
  <c r="P2765" i="119"/>
  <c r="Q2765" i="119"/>
  <c r="R2765" i="119"/>
  <c r="S2765" i="119"/>
  <c r="T2765" i="119"/>
  <c r="U2765" i="119"/>
  <c r="V2765" i="119"/>
  <c r="W2765" i="119"/>
  <c r="X2765" i="119"/>
  <c r="Y2765" i="119"/>
  <c r="Z2765" i="119"/>
  <c r="P2764" i="119"/>
  <c r="Q2764" i="119"/>
  <c r="R2764" i="119"/>
  <c r="S2764" i="119"/>
  <c r="T2764" i="119"/>
  <c r="U2764" i="119"/>
  <c r="V2764" i="119"/>
  <c r="W2764" i="119"/>
  <c r="X2764" i="119"/>
  <c r="Y2764" i="119"/>
  <c r="Z2764" i="119"/>
  <c r="P2763" i="119"/>
  <c r="Q2763" i="119"/>
  <c r="R2763" i="119"/>
  <c r="S2763" i="119"/>
  <c r="T2763" i="119"/>
  <c r="U2763" i="119"/>
  <c r="V2763" i="119"/>
  <c r="W2763" i="119"/>
  <c r="X2763" i="119"/>
  <c r="Y2763" i="119"/>
  <c r="Z2763" i="119"/>
  <c r="P2762" i="119"/>
  <c r="Q2762" i="119"/>
  <c r="R2762" i="119"/>
  <c r="S2762" i="119"/>
  <c r="T2762" i="119"/>
  <c r="U2762" i="119"/>
  <c r="V2762" i="119"/>
  <c r="W2762" i="119"/>
  <c r="X2762" i="119"/>
  <c r="Y2762" i="119"/>
  <c r="Z2762" i="119"/>
  <c r="P2761" i="119"/>
  <c r="Q2761" i="119"/>
  <c r="R2761" i="119"/>
  <c r="S2761" i="119"/>
  <c r="T2761" i="119"/>
  <c r="U2761" i="119"/>
  <c r="V2761" i="119"/>
  <c r="W2761" i="119"/>
  <c r="X2761" i="119"/>
  <c r="Y2761" i="119"/>
  <c r="Z2761" i="119"/>
  <c r="P2760" i="119"/>
  <c r="Q2760" i="119"/>
  <c r="R2760" i="119"/>
  <c r="S2760" i="119"/>
  <c r="T2760" i="119"/>
  <c r="U2760" i="119"/>
  <c r="V2760" i="119"/>
  <c r="W2760" i="119"/>
  <c r="X2760" i="119"/>
  <c r="Y2760" i="119"/>
  <c r="Z2760" i="119"/>
  <c r="P2759" i="119"/>
  <c r="Q2759" i="119"/>
  <c r="R2759" i="119"/>
  <c r="S2759" i="119"/>
  <c r="T2759" i="119"/>
  <c r="U2759" i="119"/>
  <c r="V2759" i="119"/>
  <c r="W2759" i="119"/>
  <c r="X2759" i="119"/>
  <c r="Y2759" i="119"/>
  <c r="Z2759" i="119"/>
  <c r="P2758" i="119"/>
  <c r="Q2758" i="119"/>
  <c r="R2758" i="119"/>
  <c r="S2758" i="119"/>
  <c r="T2758" i="119"/>
  <c r="U2758" i="119"/>
  <c r="V2758" i="119"/>
  <c r="W2758" i="119"/>
  <c r="X2758" i="119"/>
  <c r="Y2758" i="119"/>
  <c r="Z2758" i="119"/>
  <c r="P2757" i="119"/>
  <c r="Q2757" i="119"/>
  <c r="R2757" i="119"/>
  <c r="S2757" i="119"/>
  <c r="T2757" i="119"/>
  <c r="U2757" i="119"/>
  <c r="V2757" i="119"/>
  <c r="W2757" i="119"/>
  <c r="X2757" i="119"/>
  <c r="Y2757" i="119"/>
  <c r="Z2757" i="119"/>
  <c r="P2756" i="119"/>
  <c r="Q2756" i="119"/>
  <c r="R2756" i="119"/>
  <c r="S2756" i="119"/>
  <c r="T2756" i="119"/>
  <c r="U2756" i="119"/>
  <c r="V2756" i="119"/>
  <c r="W2756" i="119"/>
  <c r="X2756" i="119"/>
  <c r="Y2756" i="119"/>
  <c r="Z2756" i="119"/>
  <c r="P2755" i="119"/>
  <c r="Q2755" i="119"/>
  <c r="R2755" i="119"/>
  <c r="S2755" i="119"/>
  <c r="T2755" i="119"/>
  <c r="U2755" i="119"/>
  <c r="V2755" i="119"/>
  <c r="W2755" i="119"/>
  <c r="X2755" i="119"/>
  <c r="Y2755" i="119"/>
  <c r="Z2755" i="119"/>
  <c r="P2754" i="119"/>
  <c r="Q2754" i="119"/>
  <c r="R2754" i="119"/>
  <c r="S2754" i="119"/>
  <c r="T2754" i="119"/>
  <c r="U2754" i="119"/>
  <c r="V2754" i="119"/>
  <c r="W2754" i="119"/>
  <c r="X2754" i="119"/>
  <c r="Y2754" i="119"/>
  <c r="Z2754" i="119"/>
  <c r="P2753" i="119"/>
  <c r="Q2753" i="119"/>
  <c r="R2753" i="119"/>
  <c r="S2753" i="119"/>
  <c r="T2753" i="119"/>
  <c r="U2753" i="119"/>
  <c r="V2753" i="119"/>
  <c r="W2753" i="119"/>
  <c r="X2753" i="119"/>
  <c r="Y2753" i="119"/>
  <c r="Z2753" i="119"/>
  <c r="P2752" i="119"/>
  <c r="Q2752" i="119"/>
  <c r="R2752" i="119"/>
  <c r="S2752" i="119"/>
  <c r="T2752" i="119"/>
  <c r="U2752" i="119"/>
  <c r="V2752" i="119"/>
  <c r="W2752" i="119"/>
  <c r="X2752" i="119"/>
  <c r="Y2752" i="119"/>
  <c r="Z2752" i="119"/>
  <c r="P2751" i="119"/>
  <c r="Q2751" i="119"/>
  <c r="R2751" i="119"/>
  <c r="S2751" i="119"/>
  <c r="T2751" i="119"/>
  <c r="U2751" i="119"/>
  <c r="V2751" i="119"/>
  <c r="W2751" i="119"/>
  <c r="X2751" i="119"/>
  <c r="Y2751" i="119"/>
  <c r="Z2751" i="119"/>
  <c r="P2750" i="119"/>
  <c r="Q2750" i="119"/>
  <c r="R2750" i="119"/>
  <c r="S2750" i="119"/>
  <c r="T2750" i="119"/>
  <c r="U2750" i="119"/>
  <c r="V2750" i="119"/>
  <c r="W2750" i="119"/>
  <c r="X2750" i="119"/>
  <c r="Y2750" i="119"/>
  <c r="Z2750" i="119"/>
  <c r="P2749" i="119"/>
  <c r="Q2749" i="119"/>
  <c r="R2749" i="119"/>
  <c r="S2749" i="119"/>
  <c r="T2749" i="119"/>
  <c r="U2749" i="119"/>
  <c r="V2749" i="119"/>
  <c r="W2749" i="119"/>
  <c r="X2749" i="119"/>
  <c r="Y2749" i="119"/>
  <c r="Z2749" i="119"/>
  <c r="P2748" i="119"/>
  <c r="Q2748" i="119"/>
  <c r="R2748" i="119"/>
  <c r="S2748" i="119"/>
  <c r="T2748" i="119"/>
  <c r="U2748" i="119"/>
  <c r="V2748" i="119"/>
  <c r="W2748" i="119"/>
  <c r="X2748" i="119"/>
  <c r="Y2748" i="119"/>
  <c r="Z2748" i="119"/>
  <c r="P2747" i="119"/>
  <c r="Q2747" i="119"/>
  <c r="R2747" i="119"/>
  <c r="S2747" i="119"/>
  <c r="T2747" i="119"/>
  <c r="U2747" i="119"/>
  <c r="V2747" i="119"/>
  <c r="W2747" i="119"/>
  <c r="X2747" i="119"/>
  <c r="Y2747" i="119"/>
  <c r="Z2747" i="119"/>
  <c r="P2746" i="119"/>
  <c r="Q2746" i="119"/>
  <c r="R2746" i="119"/>
  <c r="S2746" i="119"/>
  <c r="T2746" i="119"/>
  <c r="U2746" i="119"/>
  <c r="V2746" i="119"/>
  <c r="W2746" i="119"/>
  <c r="X2746" i="119"/>
  <c r="Y2746" i="119"/>
  <c r="Z2746" i="119"/>
  <c r="P2745" i="119"/>
  <c r="Q2745" i="119"/>
  <c r="R2745" i="119"/>
  <c r="S2745" i="119"/>
  <c r="T2745" i="119"/>
  <c r="U2745" i="119"/>
  <c r="V2745" i="119"/>
  <c r="W2745" i="119"/>
  <c r="X2745" i="119"/>
  <c r="Y2745" i="119"/>
  <c r="Z2745" i="119"/>
  <c r="P2744" i="119"/>
  <c r="Q2744" i="119"/>
  <c r="R2744" i="119"/>
  <c r="S2744" i="119"/>
  <c r="T2744" i="119"/>
  <c r="U2744" i="119"/>
  <c r="V2744" i="119"/>
  <c r="W2744" i="119"/>
  <c r="X2744" i="119"/>
  <c r="Y2744" i="119"/>
  <c r="Z2744" i="119"/>
  <c r="P2743" i="119"/>
  <c r="Q2743" i="119"/>
  <c r="R2743" i="119"/>
  <c r="S2743" i="119"/>
  <c r="T2743" i="119"/>
  <c r="U2743" i="119"/>
  <c r="V2743" i="119"/>
  <c r="W2743" i="119"/>
  <c r="X2743" i="119"/>
  <c r="Y2743" i="119"/>
  <c r="Z2743" i="119"/>
  <c r="P2742" i="119"/>
  <c r="Q2742" i="119"/>
  <c r="R2742" i="119"/>
  <c r="S2742" i="119"/>
  <c r="T2742" i="119"/>
  <c r="U2742" i="119"/>
  <c r="V2742" i="119"/>
  <c r="W2742" i="119"/>
  <c r="X2742" i="119"/>
  <c r="Y2742" i="119"/>
  <c r="Z2742" i="119"/>
  <c r="P2741" i="119"/>
  <c r="Q2741" i="119"/>
  <c r="R2741" i="119"/>
  <c r="S2741" i="119"/>
  <c r="T2741" i="119"/>
  <c r="U2741" i="119"/>
  <c r="V2741" i="119"/>
  <c r="W2741" i="119"/>
  <c r="X2741" i="119"/>
  <c r="Y2741" i="119"/>
  <c r="Z2741" i="119"/>
  <c r="P2740" i="119"/>
  <c r="Q2740" i="119"/>
  <c r="R2740" i="119"/>
  <c r="S2740" i="119"/>
  <c r="T2740" i="119"/>
  <c r="U2740" i="119"/>
  <c r="V2740" i="119"/>
  <c r="W2740" i="119"/>
  <c r="X2740" i="119"/>
  <c r="Y2740" i="119"/>
  <c r="Z2740" i="119"/>
  <c r="P2739" i="119"/>
  <c r="Q2739" i="119"/>
  <c r="R2739" i="119"/>
  <c r="S2739" i="119"/>
  <c r="T2739" i="119"/>
  <c r="U2739" i="119"/>
  <c r="V2739" i="119"/>
  <c r="W2739" i="119"/>
  <c r="X2739" i="119"/>
  <c r="Y2739" i="119"/>
  <c r="Z2739" i="119"/>
  <c r="P2738" i="119"/>
  <c r="Q2738" i="119"/>
  <c r="R2738" i="119"/>
  <c r="S2738" i="119"/>
  <c r="T2738" i="119"/>
  <c r="U2738" i="119"/>
  <c r="V2738" i="119"/>
  <c r="W2738" i="119"/>
  <c r="X2738" i="119"/>
  <c r="Y2738" i="119"/>
  <c r="Z2738" i="119"/>
  <c r="P2737" i="119"/>
  <c r="Q2737" i="119"/>
  <c r="R2737" i="119"/>
  <c r="S2737" i="119"/>
  <c r="T2737" i="119"/>
  <c r="U2737" i="119"/>
  <c r="V2737" i="119"/>
  <c r="W2737" i="119"/>
  <c r="X2737" i="119"/>
  <c r="Y2737" i="119"/>
  <c r="Z2737" i="119"/>
  <c r="P2736" i="119"/>
  <c r="Q2736" i="119"/>
  <c r="R2736" i="119"/>
  <c r="S2736" i="119"/>
  <c r="T2736" i="119"/>
  <c r="U2736" i="119"/>
  <c r="V2736" i="119"/>
  <c r="W2736" i="119"/>
  <c r="X2736" i="119"/>
  <c r="Y2736" i="119"/>
  <c r="Z2736" i="119"/>
  <c r="P2735" i="119"/>
  <c r="Q2735" i="119"/>
  <c r="R2735" i="119"/>
  <c r="S2735" i="119"/>
  <c r="T2735" i="119"/>
  <c r="U2735" i="119"/>
  <c r="V2735" i="119"/>
  <c r="W2735" i="119"/>
  <c r="X2735" i="119"/>
  <c r="Y2735" i="119"/>
  <c r="Z2735" i="119"/>
  <c r="P2734" i="119"/>
  <c r="Q2734" i="119"/>
  <c r="R2734" i="119"/>
  <c r="S2734" i="119"/>
  <c r="T2734" i="119"/>
  <c r="U2734" i="119"/>
  <c r="V2734" i="119"/>
  <c r="W2734" i="119"/>
  <c r="X2734" i="119"/>
  <c r="Y2734" i="119"/>
  <c r="Z2734" i="119"/>
  <c r="P2733" i="119"/>
  <c r="Q2733" i="119"/>
  <c r="R2733" i="119"/>
  <c r="S2733" i="119"/>
  <c r="T2733" i="119"/>
  <c r="U2733" i="119"/>
  <c r="V2733" i="119"/>
  <c r="W2733" i="119"/>
  <c r="X2733" i="119"/>
  <c r="Y2733" i="119"/>
  <c r="Z2733" i="119"/>
  <c r="P2732" i="119"/>
  <c r="Q2732" i="119"/>
  <c r="R2732" i="119"/>
  <c r="S2732" i="119"/>
  <c r="T2732" i="119"/>
  <c r="U2732" i="119"/>
  <c r="V2732" i="119"/>
  <c r="W2732" i="119"/>
  <c r="X2732" i="119"/>
  <c r="Y2732" i="119"/>
  <c r="Z2732" i="119"/>
  <c r="P2731" i="119"/>
  <c r="Q2731" i="119"/>
  <c r="R2731" i="119"/>
  <c r="S2731" i="119"/>
  <c r="T2731" i="119"/>
  <c r="U2731" i="119"/>
  <c r="V2731" i="119"/>
  <c r="W2731" i="119"/>
  <c r="X2731" i="119"/>
  <c r="Y2731" i="119"/>
  <c r="Z2731" i="119"/>
  <c r="P2730" i="119"/>
  <c r="Q2730" i="119"/>
  <c r="R2730" i="119"/>
  <c r="S2730" i="119"/>
  <c r="T2730" i="119"/>
  <c r="U2730" i="119"/>
  <c r="V2730" i="119"/>
  <c r="W2730" i="119"/>
  <c r="X2730" i="119"/>
  <c r="Y2730" i="119"/>
  <c r="Z2730" i="119"/>
  <c r="P2729" i="119"/>
  <c r="Q2729" i="119"/>
  <c r="R2729" i="119"/>
  <c r="S2729" i="119"/>
  <c r="T2729" i="119"/>
  <c r="U2729" i="119"/>
  <c r="V2729" i="119"/>
  <c r="W2729" i="119"/>
  <c r="X2729" i="119"/>
  <c r="Y2729" i="119"/>
  <c r="Z2729" i="119"/>
  <c r="P2728" i="119"/>
  <c r="Q2728" i="119"/>
  <c r="R2728" i="119"/>
  <c r="S2728" i="119"/>
  <c r="T2728" i="119"/>
  <c r="U2728" i="119"/>
  <c r="V2728" i="119"/>
  <c r="W2728" i="119"/>
  <c r="X2728" i="119"/>
  <c r="Y2728" i="119"/>
  <c r="Z2728" i="119"/>
  <c r="P2727" i="119"/>
  <c r="Q2727" i="119"/>
  <c r="R2727" i="119"/>
  <c r="S2727" i="119"/>
  <c r="T2727" i="119"/>
  <c r="U2727" i="119"/>
  <c r="V2727" i="119"/>
  <c r="W2727" i="119"/>
  <c r="X2727" i="119"/>
  <c r="Y2727" i="119"/>
  <c r="Z2727" i="119"/>
  <c r="P2726" i="119"/>
  <c r="Q2726" i="119"/>
  <c r="R2726" i="119"/>
  <c r="S2726" i="119"/>
  <c r="T2726" i="119"/>
  <c r="U2726" i="119"/>
  <c r="V2726" i="119"/>
  <c r="W2726" i="119"/>
  <c r="X2726" i="119"/>
  <c r="Y2726" i="119"/>
  <c r="Z2726" i="119"/>
  <c r="P2725" i="119"/>
  <c r="Q2725" i="119"/>
  <c r="R2725" i="119"/>
  <c r="S2725" i="119"/>
  <c r="T2725" i="119"/>
  <c r="U2725" i="119"/>
  <c r="V2725" i="119"/>
  <c r="W2725" i="119"/>
  <c r="X2725" i="119"/>
  <c r="Y2725" i="119"/>
  <c r="Z2725" i="119"/>
  <c r="P2724" i="119"/>
  <c r="Q2724" i="119"/>
  <c r="R2724" i="119"/>
  <c r="S2724" i="119"/>
  <c r="T2724" i="119"/>
  <c r="U2724" i="119"/>
  <c r="V2724" i="119"/>
  <c r="W2724" i="119"/>
  <c r="X2724" i="119"/>
  <c r="Y2724" i="119"/>
  <c r="Z2724" i="119"/>
  <c r="P2723" i="119"/>
  <c r="Q2723" i="119"/>
  <c r="R2723" i="119"/>
  <c r="S2723" i="119"/>
  <c r="T2723" i="119"/>
  <c r="U2723" i="119"/>
  <c r="V2723" i="119"/>
  <c r="W2723" i="119"/>
  <c r="X2723" i="119"/>
  <c r="Y2723" i="119"/>
  <c r="Z2723" i="119"/>
  <c r="P2722" i="119"/>
  <c r="Q2722" i="119"/>
  <c r="R2722" i="119"/>
  <c r="S2722" i="119"/>
  <c r="T2722" i="119"/>
  <c r="U2722" i="119"/>
  <c r="V2722" i="119"/>
  <c r="W2722" i="119"/>
  <c r="X2722" i="119"/>
  <c r="Y2722" i="119"/>
  <c r="Z2722" i="119"/>
  <c r="P2721" i="119"/>
  <c r="Q2721" i="119"/>
  <c r="R2721" i="119"/>
  <c r="S2721" i="119"/>
  <c r="T2721" i="119"/>
  <c r="U2721" i="119"/>
  <c r="V2721" i="119"/>
  <c r="W2721" i="119"/>
  <c r="X2721" i="119"/>
  <c r="Y2721" i="119"/>
  <c r="Z2721" i="119"/>
  <c r="P2720" i="119"/>
  <c r="Q2720" i="119"/>
  <c r="R2720" i="119"/>
  <c r="S2720" i="119"/>
  <c r="T2720" i="119"/>
  <c r="U2720" i="119"/>
  <c r="V2720" i="119"/>
  <c r="W2720" i="119"/>
  <c r="X2720" i="119"/>
  <c r="Y2720" i="119"/>
  <c r="Z2720" i="119"/>
  <c r="P2719" i="119"/>
  <c r="Q2719" i="119"/>
  <c r="R2719" i="119"/>
  <c r="S2719" i="119"/>
  <c r="T2719" i="119"/>
  <c r="U2719" i="119"/>
  <c r="V2719" i="119"/>
  <c r="W2719" i="119"/>
  <c r="X2719" i="119"/>
  <c r="Y2719" i="119"/>
  <c r="Z2719" i="119"/>
  <c r="P2718" i="119"/>
  <c r="Q2718" i="119"/>
  <c r="R2718" i="119"/>
  <c r="S2718" i="119"/>
  <c r="T2718" i="119"/>
  <c r="U2718" i="119"/>
  <c r="V2718" i="119"/>
  <c r="W2718" i="119"/>
  <c r="X2718" i="119"/>
  <c r="Y2718" i="119"/>
  <c r="Z2718" i="119"/>
  <c r="P2717" i="119"/>
  <c r="Q2717" i="119"/>
  <c r="R2717" i="119"/>
  <c r="S2717" i="119"/>
  <c r="T2717" i="119"/>
  <c r="U2717" i="119"/>
  <c r="V2717" i="119"/>
  <c r="W2717" i="119"/>
  <c r="X2717" i="119"/>
  <c r="Y2717" i="119"/>
  <c r="Z2717" i="119"/>
  <c r="P2716" i="119"/>
  <c r="Q2716" i="119"/>
  <c r="R2716" i="119"/>
  <c r="S2716" i="119"/>
  <c r="T2716" i="119"/>
  <c r="U2716" i="119"/>
  <c r="V2716" i="119"/>
  <c r="W2716" i="119"/>
  <c r="X2716" i="119"/>
  <c r="Y2716" i="119"/>
  <c r="Z2716" i="119"/>
  <c r="P2715" i="119"/>
  <c r="Q2715" i="119"/>
  <c r="R2715" i="119"/>
  <c r="S2715" i="119"/>
  <c r="T2715" i="119"/>
  <c r="U2715" i="119"/>
  <c r="V2715" i="119"/>
  <c r="W2715" i="119"/>
  <c r="X2715" i="119"/>
  <c r="Y2715" i="119"/>
  <c r="Z2715" i="119"/>
  <c r="P2714" i="119"/>
  <c r="Q2714" i="119"/>
  <c r="R2714" i="119"/>
  <c r="S2714" i="119"/>
  <c r="T2714" i="119"/>
  <c r="U2714" i="119"/>
  <c r="V2714" i="119"/>
  <c r="W2714" i="119"/>
  <c r="X2714" i="119"/>
  <c r="Y2714" i="119"/>
  <c r="Z2714" i="119"/>
  <c r="P2713" i="119"/>
  <c r="Q2713" i="119"/>
  <c r="R2713" i="119"/>
  <c r="S2713" i="119"/>
  <c r="T2713" i="119"/>
  <c r="U2713" i="119"/>
  <c r="V2713" i="119"/>
  <c r="W2713" i="119"/>
  <c r="X2713" i="119"/>
  <c r="Y2713" i="119"/>
  <c r="Z2713" i="119"/>
  <c r="P2712" i="119"/>
  <c r="Q2712" i="119"/>
  <c r="R2712" i="119"/>
  <c r="S2712" i="119"/>
  <c r="T2712" i="119"/>
  <c r="U2712" i="119"/>
  <c r="V2712" i="119"/>
  <c r="W2712" i="119"/>
  <c r="X2712" i="119"/>
  <c r="Y2712" i="119"/>
  <c r="Z2712" i="119"/>
  <c r="P2711" i="119"/>
  <c r="Q2711" i="119"/>
  <c r="R2711" i="119"/>
  <c r="S2711" i="119"/>
  <c r="T2711" i="119"/>
  <c r="U2711" i="119"/>
  <c r="V2711" i="119"/>
  <c r="W2711" i="119"/>
  <c r="X2711" i="119"/>
  <c r="Y2711" i="119"/>
  <c r="Z2711" i="119"/>
  <c r="P2710" i="119"/>
  <c r="Q2710" i="119"/>
  <c r="R2710" i="119"/>
  <c r="S2710" i="119"/>
  <c r="T2710" i="119"/>
  <c r="U2710" i="119"/>
  <c r="V2710" i="119"/>
  <c r="W2710" i="119"/>
  <c r="X2710" i="119"/>
  <c r="Y2710" i="119"/>
  <c r="Z2710" i="119"/>
  <c r="P2709" i="119"/>
  <c r="Q2709" i="119"/>
  <c r="R2709" i="119"/>
  <c r="S2709" i="119"/>
  <c r="T2709" i="119"/>
  <c r="U2709" i="119"/>
  <c r="V2709" i="119"/>
  <c r="W2709" i="119"/>
  <c r="X2709" i="119"/>
  <c r="Y2709" i="119"/>
  <c r="Z2709" i="119"/>
  <c r="P2708" i="119"/>
  <c r="Q2708" i="119"/>
  <c r="R2708" i="119"/>
  <c r="S2708" i="119"/>
  <c r="T2708" i="119"/>
  <c r="U2708" i="119"/>
  <c r="V2708" i="119"/>
  <c r="W2708" i="119"/>
  <c r="X2708" i="119"/>
  <c r="Y2708" i="119"/>
  <c r="Z2708" i="119"/>
  <c r="P2707" i="119"/>
  <c r="Q2707" i="119"/>
  <c r="R2707" i="119"/>
  <c r="S2707" i="119"/>
  <c r="T2707" i="119"/>
  <c r="U2707" i="119"/>
  <c r="V2707" i="119"/>
  <c r="W2707" i="119"/>
  <c r="X2707" i="119"/>
  <c r="Y2707" i="119"/>
  <c r="Z2707" i="119"/>
  <c r="P2706" i="119"/>
  <c r="Q2706" i="119"/>
  <c r="R2706" i="119"/>
  <c r="S2706" i="119"/>
  <c r="T2706" i="119"/>
  <c r="U2706" i="119"/>
  <c r="V2706" i="119"/>
  <c r="W2706" i="119"/>
  <c r="X2706" i="119"/>
  <c r="Y2706" i="119"/>
  <c r="Z2706" i="119"/>
  <c r="P2705" i="119"/>
  <c r="Q2705" i="119"/>
  <c r="R2705" i="119"/>
  <c r="S2705" i="119"/>
  <c r="T2705" i="119"/>
  <c r="U2705" i="119"/>
  <c r="V2705" i="119"/>
  <c r="W2705" i="119"/>
  <c r="X2705" i="119"/>
  <c r="Y2705" i="119"/>
  <c r="Z2705" i="119"/>
  <c r="P2704" i="119"/>
  <c r="Q2704" i="119"/>
  <c r="R2704" i="119"/>
  <c r="S2704" i="119"/>
  <c r="T2704" i="119"/>
  <c r="U2704" i="119"/>
  <c r="V2704" i="119"/>
  <c r="W2704" i="119"/>
  <c r="X2704" i="119"/>
  <c r="Y2704" i="119"/>
  <c r="Z2704" i="119"/>
  <c r="P2703" i="119"/>
  <c r="Q2703" i="119"/>
  <c r="R2703" i="119"/>
  <c r="S2703" i="119"/>
  <c r="T2703" i="119"/>
  <c r="U2703" i="119"/>
  <c r="V2703" i="119"/>
  <c r="W2703" i="119"/>
  <c r="X2703" i="119"/>
  <c r="Y2703" i="119"/>
  <c r="Z2703" i="119"/>
  <c r="P2702" i="119"/>
  <c r="Q2702" i="119"/>
  <c r="R2702" i="119"/>
  <c r="S2702" i="119"/>
  <c r="T2702" i="119"/>
  <c r="U2702" i="119"/>
  <c r="V2702" i="119"/>
  <c r="W2702" i="119"/>
  <c r="X2702" i="119"/>
  <c r="Y2702" i="119"/>
  <c r="Z2702" i="119"/>
  <c r="P2701" i="119"/>
  <c r="Q2701" i="119"/>
  <c r="R2701" i="119"/>
  <c r="S2701" i="119"/>
  <c r="T2701" i="119"/>
  <c r="U2701" i="119"/>
  <c r="V2701" i="119"/>
  <c r="W2701" i="119"/>
  <c r="X2701" i="119"/>
  <c r="Y2701" i="119"/>
  <c r="Z2701" i="119"/>
  <c r="P2700" i="119"/>
  <c r="Q2700" i="119"/>
  <c r="R2700" i="119"/>
  <c r="S2700" i="119"/>
  <c r="T2700" i="119"/>
  <c r="U2700" i="119"/>
  <c r="V2700" i="119"/>
  <c r="W2700" i="119"/>
  <c r="X2700" i="119"/>
  <c r="Y2700" i="119"/>
  <c r="Z2700" i="119"/>
  <c r="P2699" i="119"/>
  <c r="Q2699" i="119"/>
  <c r="R2699" i="119"/>
  <c r="S2699" i="119"/>
  <c r="T2699" i="119"/>
  <c r="U2699" i="119"/>
  <c r="V2699" i="119"/>
  <c r="W2699" i="119"/>
  <c r="X2699" i="119"/>
  <c r="Y2699" i="119"/>
  <c r="Z2699" i="119"/>
  <c r="P2698" i="119"/>
  <c r="Q2698" i="119"/>
  <c r="R2698" i="119"/>
  <c r="S2698" i="119"/>
  <c r="T2698" i="119"/>
  <c r="U2698" i="119"/>
  <c r="V2698" i="119"/>
  <c r="W2698" i="119"/>
  <c r="X2698" i="119"/>
  <c r="Y2698" i="119"/>
  <c r="Z2698" i="119"/>
  <c r="P2697" i="119"/>
  <c r="Q2697" i="119"/>
  <c r="R2697" i="119"/>
  <c r="S2697" i="119"/>
  <c r="T2697" i="119"/>
  <c r="U2697" i="119"/>
  <c r="V2697" i="119"/>
  <c r="W2697" i="119"/>
  <c r="X2697" i="119"/>
  <c r="Y2697" i="119"/>
  <c r="Z2697" i="119"/>
  <c r="P2696" i="119"/>
  <c r="Q2696" i="119"/>
  <c r="R2696" i="119"/>
  <c r="S2696" i="119"/>
  <c r="T2696" i="119"/>
  <c r="U2696" i="119"/>
  <c r="V2696" i="119"/>
  <c r="W2696" i="119"/>
  <c r="X2696" i="119"/>
  <c r="Y2696" i="119"/>
  <c r="Z2696" i="119"/>
  <c r="P2695" i="119"/>
  <c r="Q2695" i="119"/>
  <c r="R2695" i="119"/>
  <c r="S2695" i="119"/>
  <c r="T2695" i="119"/>
  <c r="U2695" i="119"/>
  <c r="V2695" i="119"/>
  <c r="W2695" i="119"/>
  <c r="X2695" i="119"/>
  <c r="Y2695" i="119"/>
  <c r="Z2695" i="119"/>
  <c r="P2694" i="119"/>
  <c r="Q2694" i="119"/>
  <c r="R2694" i="119"/>
  <c r="S2694" i="119"/>
  <c r="T2694" i="119"/>
  <c r="U2694" i="119"/>
  <c r="V2694" i="119"/>
  <c r="W2694" i="119"/>
  <c r="X2694" i="119"/>
  <c r="Y2694" i="119"/>
  <c r="Z2694" i="119"/>
  <c r="P2693" i="119"/>
  <c r="Q2693" i="119"/>
  <c r="R2693" i="119"/>
  <c r="S2693" i="119"/>
  <c r="T2693" i="119"/>
  <c r="U2693" i="119"/>
  <c r="V2693" i="119"/>
  <c r="W2693" i="119"/>
  <c r="X2693" i="119"/>
  <c r="Y2693" i="119"/>
  <c r="Z2693" i="119"/>
  <c r="P2692" i="119"/>
  <c r="Q2692" i="119"/>
  <c r="R2692" i="119"/>
  <c r="S2692" i="119"/>
  <c r="T2692" i="119"/>
  <c r="U2692" i="119"/>
  <c r="V2692" i="119"/>
  <c r="W2692" i="119"/>
  <c r="X2692" i="119"/>
  <c r="Y2692" i="119"/>
  <c r="Z2692" i="119"/>
  <c r="P2691" i="119"/>
  <c r="Q2691" i="119"/>
  <c r="R2691" i="119"/>
  <c r="S2691" i="119"/>
  <c r="T2691" i="119"/>
  <c r="U2691" i="119"/>
  <c r="V2691" i="119"/>
  <c r="W2691" i="119"/>
  <c r="X2691" i="119"/>
  <c r="Y2691" i="119"/>
  <c r="Z2691" i="119"/>
  <c r="P2690" i="119"/>
  <c r="Q2690" i="119"/>
  <c r="R2690" i="119"/>
  <c r="S2690" i="119"/>
  <c r="T2690" i="119"/>
  <c r="U2690" i="119"/>
  <c r="V2690" i="119"/>
  <c r="W2690" i="119"/>
  <c r="X2690" i="119"/>
  <c r="Y2690" i="119"/>
  <c r="Z2690" i="119"/>
  <c r="P2689" i="119"/>
  <c r="Q2689" i="119"/>
  <c r="R2689" i="119"/>
  <c r="S2689" i="119"/>
  <c r="T2689" i="119"/>
  <c r="U2689" i="119"/>
  <c r="V2689" i="119"/>
  <c r="W2689" i="119"/>
  <c r="X2689" i="119"/>
  <c r="Y2689" i="119"/>
  <c r="Z2689" i="119"/>
  <c r="P2688" i="119"/>
  <c r="Q2688" i="119"/>
  <c r="R2688" i="119"/>
  <c r="S2688" i="119"/>
  <c r="T2688" i="119"/>
  <c r="U2688" i="119"/>
  <c r="V2688" i="119"/>
  <c r="W2688" i="119"/>
  <c r="X2688" i="119"/>
  <c r="Y2688" i="119"/>
  <c r="Z2688" i="119"/>
  <c r="P2687" i="119"/>
  <c r="Q2687" i="119"/>
  <c r="R2687" i="119"/>
  <c r="S2687" i="119"/>
  <c r="T2687" i="119"/>
  <c r="U2687" i="119"/>
  <c r="V2687" i="119"/>
  <c r="W2687" i="119"/>
  <c r="X2687" i="119"/>
  <c r="Y2687" i="119"/>
  <c r="Z2687" i="119"/>
  <c r="P2686" i="119"/>
  <c r="Q2686" i="119"/>
  <c r="R2686" i="119"/>
  <c r="S2686" i="119"/>
  <c r="T2686" i="119"/>
  <c r="U2686" i="119"/>
  <c r="V2686" i="119"/>
  <c r="W2686" i="119"/>
  <c r="X2686" i="119"/>
  <c r="Y2686" i="119"/>
  <c r="Z2686" i="119"/>
  <c r="P2685" i="119"/>
  <c r="Q2685" i="119"/>
  <c r="R2685" i="119"/>
  <c r="S2685" i="119"/>
  <c r="T2685" i="119"/>
  <c r="U2685" i="119"/>
  <c r="V2685" i="119"/>
  <c r="W2685" i="119"/>
  <c r="X2685" i="119"/>
  <c r="Y2685" i="119"/>
  <c r="Z2685" i="119"/>
  <c r="P2684" i="119"/>
  <c r="Q2684" i="119"/>
  <c r="R2684" i="119"/>
  <c r="S2684" i="119"/>
  <c r="T2684" i="119"/>
  <c r="U2684" i="119"/>
  <c r="V2684" i="119"/>
  <c r="W2684" i="119"/>
  <c r="X2684" i="119"/>
  <c r="Y2684" i="119"/>
  <c r="Z2684" i="119"/>
  <c r="P2683" i="119"/>
  <c r="Q2683" i="119"/>
  <c r="R2683" i="119"/>
  <c r="S2683" i="119"/>
  <c r="T2683" i="119"/>
  <c r="U2683" i="119"/>
  <c r="V2683" i="119"/>
  <c r="W2683" i="119"/>
  <c r="X2683" i="119"/>
  <c r="Y2683" i="119"/>
  <c r="Z2683" i="119"/>
  <c r="P2682" i="119"/>
  <c r="Q2682" i="119"/>
  <c r="R2682" i="119"/>
  <c r="S2682" i="119"/>
  <c r="T2682" i="119"/>
  <c r="U2682" i="119"/>
  <c r="V2682" i="119"/>
  <c r="W2682" i="119"/>
  <c r="X2682" i="119"/>
  <c r="Y2682" i="119"/>
  <c r="Z2682" i="119"/>
  <c r="P2681" i="119"/>
  <c r="Q2681" i="119"/>
  <c r="R2681" i="119"/>
  <c r="S2681" i="119"/>
  <c r="T2681" i="119"/>
  <c r="U2681" i="119"/>
  <c r="V2681" i="119"/>
  <c r="W2681" i="119"/>
  <c r="X2681" i="119"/>
  <c r="Y2681" i="119"/>
  <c r="Z2681" i="119"/>
  <c r="P2680" i="119"/>
  <c r="Q2680" i="119"/>
  <c r="R2680" i="119"/>
  <c r="S2680" i="119"/>
  <c r="T2680" i="119"/>
  <c r="U2680" i="119"/>
  <c r="V2680" i="119"/>
  <c r="W2680" i="119"/>
  <c r="X2680" i="119"/>
  <c r="Y2680" i="119"/>
  <c r="Z2680" i="119"/>
  <c r="P2679" i="119"/>
  <c r="Q2679" i="119"/>
  <c r="R2679" i="119"/>
  <c r="S2679" i="119"/>
  <c r="T2679" i="119"/>
  <c r="U2679" i="119"/>
  <c r="V2679" i="119"/>
  <c r="W2679" i="119"/>
  <c r="X2679" i="119"/>
  <c r="Y2679" i="119"/>
  <c r="Z2679" i="119"/>
  <c r="P2678" i="119"/>
  <c r="Q2678" i="119"/>
  <c r="R2678" i="119"/>
  <c r="S2678" i="119"/>
  <c r="T2678" i="119"/>
  <c r="U2678" i="119"/>
  <c r="V2678" i="119"/>
  <c r="W2678" i="119"/>
  <c r="X2678" i="119"/>
  <c r="Y2678" i="119"/>
  <c r="Z2678" i="119"/>
  <c r="P2677" i="119"/>
  <c r="Q2677" i="119"/>
  <c r="R2677" i="119"/>
  <c r="S2677" i="119"/>
  <c r="T2677" i="119"/>
  <c r="U2677" i="119"/>
  <c r="V2677" i="119"/>
  <c r="W2677" i="119"/>
  <c r="X2677" i="119"/>
  <c r="Y2677" i="119"/>
  <c r="Z2677" i="119"/>
  <c r="P2676" i="119"/>
  <c r="Q2676" i="119"/>
  <c r="R2676" i="119"/>
  <c r="S2676" i="119"/>
  <c r="T2676" i="119"/>
  <c r="U2676" i="119"/>
  <c r="V2676" i="119"/>
  <c r="W2676" i="119"/>
  <c r="X2676" i="119"/>
  <c r="Y2676" i="119"/>
  <c r="Z2676" i="119"/>
  <c r="P2675" i="119"/>
  <c r="Q2675" i="119"/>
  <c r="R2675" i="119"/>
  <c r="S2675" i="119"/>
  <c r="T2675" i="119"/>
  <c r="U2675" i="119"/>
  <c r="V2675" i="119"/>
  <c r="W2675" i="119"/>
  <c r="X2675" i="119"/>
  <c r="Y2675" i="119"/>
  <c r="Z2675" i="119"/>
  <c r="P2674" i="119"/>
  <c r="Q2674" i="119"/>
  <c r="R2674" i="119"/>
  <c r="S2674" i="119"/>
  <c r="T2674" i="119"/>
  <c r="U2674" i="119"/>
  <c r="V2674" i="119"/>
  <c r="W2674" i="119"/>
  <c r="X2674" i="119"/>
  <c r="Y2674" i="119"/>
  <c r="Z2674" i="119"/>
  <c r="P2673" i="119"/>
  <c r="Q2673" i="119"/>
  <c r="R2673" i="119"/>
  <c r="S2673" i="119"/>
  <c r="T2673" i="119"/>
  <c r="U2673" i="119"/>
  <c r="V2673" i="119"/>
  <c r="W2673" i="119"/>
  <c r="X2673" i="119"/>
  <c r="Y2673" i="119"/>
  <c r="Z2673" i="119"/>
  <c r="P2672" i="119"/>
  <c r="Q2672" i="119"/>
  <c r="R2672" i="119"/>
  <c r="S2672" i="119"/>
  <c r="T2672" i="119"/>
  <c r="U2672" i="119"/>
  <c r="V2672" i="119"/>
  <c r="W2672" i="119"/>
  <c r="X2672" i="119"/>
  <c r="Y2672" i="119"/>
  <c r="Z2672" i="119"/>
  <c r="P2671" i="119"/>
  <c r="Q2671" i="119"/>
  <c r="R2671" i="119"/>
  <c r="S2671" i="119"/>
  <c r="T2671" i="119"/>
  <c r="U2671" i="119"/>
  <c r="V2671" i="119"/>
  <c r="W2671" i="119"/>
  <c r="X2671" i="119"/>
  <c r="Y2671" i="119"/>
  <c r="Z2671" i="119"/>
  <c r="P2670" i="119"/>
  <c r="Q2670" i="119"/>
  <c r="R2670" i="119"/>
  <c r="S2670" i="119"/>
  <c r="T2670" i="119"/>
  <c r="U2670" i="119"/>
  <c r="V2670" i="119"/>
  <c r="W2670" i="119"/>
  <c r="X2670" i="119"/>
  <c r="Y2670" i="119"/>
  <c r="Z2670" i="119"/>
  <c r="P2669" i="119"/>
  <c r="Q2669" i="119"/>
  <c r="R2669" i="119"/>
  <c r="S2669" i="119"/>
  <c r="T2669" i="119"/>
  <c r="U2669" i="119"/>
  <c r="V2669" i="119"/>
  <c r="W2669" i="119"/>
  <c r="X2669" i="119"/>
  <c r="Y2669" i="119"/>
  <c r="Z2669" i="119"/>
  <c r="P2668" i="119"/>
  <c r="Q2668" i="119"/>
  <c r="R2668" i="119"/>
  <c r="S2668" i="119"/>
  <c r="T2668" i="119"/>
  <c r="U2668" i="119"/>
  <c r="V2668" i="119"/>
  <c r="W2668" i="119"/>
  <c r="X2668" i="119"/>
  <c r="Y2668" i="119"/>
  <c r="Z2668" i="119"/>
  <c r="P2667" i="119"/>
  <c r="Q2667" i="119"/>
  <c r="R2667" i="119"/>
  <c r="S2667" i="119"/>
  <c r="T2667" i="119"/>
  <c r="U2667" i="119"/>
  <c r="V2667" i="119"/>
  <c r="W2667" i="119"/>
  <c r="X2667" i="119"/>
  <c r="Y2667" i="119"/>
  <c r="Z2667" i="119"/>
  <c r="P2666" i="119"/>
  <c r="Q2666" i="119"/>
  <c r="R2666" i="119"/>
  <c r="S2666" i="119"/>
  <c r="T2666" i="119"/>
  <c r="U2666" i="119"/>
  <c r="V2666" i="119"/>
  <c r="W2666" i="119"/>
  <c r="X2666" i="119"/>
  <c r="Y2666" i="119"/>
  <c r="Z2666" i="119"/>
  <c r="P2665" i="119"/>
  <c r="Q2665" i="119"/>
  <c r="R2665" i="119"/>
  <c r="S2665" i="119"/>
  <c r="T2665" i="119"/>
  <c r="U2665" i="119"/>
  <c r="V2665" i="119"/>
  <c r="W2665" i="119"/>
  <c r="X2665" i="119"/>
  <c r="Y2665" i="119"/>
  <c r="Z2665" i="119"/>
  <c r="P2664" i="119"/>
  <c r="Q2664" i="119"/>
  <c r="R2664" i="119"/>
  <c r="S2664" i="119"/>
  <c r="T2664" i="119"/>
  <c r="U2664" i="119"/>
  <c r="V2664" i="119"/>
  <c r="W2664" i="119"/>
  <c r="X2664" i="119"/>
  <c r="Y2664" i="119"/>
  <c r="Z2664" i="119"/>
  <c r="P2663" i="119"/>
  <c r="Q2663" i="119"/>
  <c r="R2663" i="119"/>
  <c r="S2663" i="119"/>
  <c r="T2663" i="119"/>
  <c r="U2663" i="119"/>
  <c r="V2663" i="119"/>
  <c r="W2663" i="119"/>
  <c r="X2663" i="119"/>
  <c r="Y2663" i="119"/>
  <c r="Z2663" i="119"/>
  <c r="P2662" i="119"/>
  <c r="Q2662" i="119"/>
  <c r="R2662" i="119"/>
  <c r="S2662" i="119"/>
  <c r="T2662" i="119"/>
  <c r="U2662" i="119"/>
  <c r="V2662" i="119"/>
  <c r="W2662" i="119"/>
  <c r="X2662" i="119"/>
  <c r="Y2662" i="119"/>
  <c r="Z2662" i="119"/>
  <c r="P2661" i="119"/>
  <c r="Q2661" i="119"/>
  <c r="R2661" i="119"/>
  <c r="S2661" i="119"/>
  <c r="T2661" i="119"/>
  <c r="U2661" i="119"/>
  <c r="V2661" i="119"/>
  <c r="W2661" i="119"/>
  <c r="X2661" i="119"/>
  <c r="Y2661" i="119"/>
  <c r="Z2661" i="119"/>
  <c r="P2660" i="119"/>
  <c r="Q2660" i="119"/>
  <c r="R2660" i="119"/>
  <c r="S2660" i="119"/>
  <c r="T2660" i="119"/>
  <c r="U2660" i="119"/>
  <c r="V2660" i="119"/>
  <c r="W2660" i="119"/>
  <c r="X2660" i="119"/>
  <c r="Y2660" i="119"/>
  <c r="Z2660" i="119"/>
  <c r="P2116" i="119"/>
  <c r="Q2116" i="119"/>
  <c r="R2116" i="119"/>
  <c r="S2116" i="119"/>
  <c r="T2116" i="119"/>
  <c r="U2116" i="119"/>
  <c r="V2116" i="119"/>
  <c r="W2116" i="119"/>
  <c r="X2116" i="119"/>
  <c r="Y2116" i="119"/>
  <c r="Z2116" i="119"/>
  <c r="P2115" i="119"/>
  <c r="Q2115" i="119"/>
  <c r="R2115" i="119"/>
  <c r="S2115" i="119"/>
  <c r="T2115" i="119"/>
  <c r="U2115" i="119"/>
  <c r="V2115" i="119"/>
  <c r="W2115" i="119"/>
  <c r="X2115" i="119"/>
  <c r="Y2115" i="119"/>
  <c r="Z2115" i="119"/>
  <c r="P867" i="119"/>
  <c r="Q867" i="119"/>
  <c r="R867" i="119"/>
  <c r="S867" i="119"/>
  <c r="T867" i="119"/>
  <c r="U867" i="119"/>
  <c r="V867" i="119"/>
  <c r="W867" i="119"/>
  <c r="X867" i="119"/>
  <c r="Y867" i="119"/>
  <c r="Z867" i="119"/>
  <c r="P868" i="119"/>
  <c r="Q868" i="119"/>
  <c r="R868" i="119"/>
  <c r="S868" i="119"/>
  <c r="T868" i="119"/>
  <c r="U868" i="119"/>
  <c r="V868" i="119"/>
  <c r="W868" i="119"/>
  <c r="X868" i="119"/>
  <c r="Y868" i="119"/>
  <c r="Z868" i="119"/>
  <c r="P869" i="119"/>
  <c r="Q869" i="119"/>
  <c r="R869" i="119"/>
  <c r="S869" i="119"/>
  <c r="T869" i="119"/>
  <c r="U869" i="119"/>
  <c r="V869" i="119"/>
  <c r="W869" i="119"/>
  <c r="X869" i="119"/>
  <c r="Y869" i="119"/>
  <c r="Z869" i="119"/>
  <c r="P870" i="119"/>
  <c r="Q870" i="119"/>
  <c r="R870" i="119"/>
  <c r="S870" i="119"/>
  <c r="T870" i="119"/>
  <c r="U870" i="119"/>
  <c r="V870" i="119"/>
  <c r="W870" i="119"/>
  <c r="X870" i="119"/>
  <c r="Y870" i="119"/>
  <c r="Z870" i="119"/>
  <c r="P871" i="119"/>
  <c r="Q871" i="119"/>
  <c r="R871" i="119"/>
  <c r="S871" i="119"/>
  <c r="T871" i="119"/>
  <c r="U871" i="119"/>
  <c r="V871" i="119"/>
  <c r="W871" i="119"/>
  <c r="X871" i="119"/>
  <c r="Y871" i="119"/>
  <c r="Z871" i="119"/>
  <c r="P872" i="119"/>
  <c r="Q872" i="119"/>
  <c r="R872" i="119"/>
  <c r="S872" i="119"/>
  <c r="T872" i="119"/>
  <c r="U872" i="119"/>
  <c r="V872" i="119"/>
  <c r="W872" i="119"/>
  <c r="X872" i="119"/>
  <c r="Y872" i="119"/>
  <c r="Z872" i="119"/>
  <c r="P873" i="119"/>
  <c r="Q873" i="119"/>
  <c r="R873" i="119"/>
  <c r="S873" i="119"/>
  <c r="T873" i="119"/>
  <c r="U873" i="119"/>
  <c r="V873" i="119"/>
  <c r="W873" i="119"/>
  <c r="X873" i="119"/>
  <c r="Y873" i="119"/>
  <c r="Z873" i="119"/>
  <c r="P874" i="119"/>
  <c r="Q874" i="119"/>
  <c r="R874" i="119"/>
  <c r="S874" i="119"/>
  <c r="T874" i="119"/>
  <c r="U874" i="119"/>
  <c r="V874" i="119"/>
  <c r="W874" i="119"/>
  <c r="X874" i="119"/>
  <c r="Y874" i="119"/>
  <c r="Z874" i="119"/>
  <c r="P875" i="119"/>
  <c r="Q875" i="119"/>
  <c r="R875" i="119"/>
  <c r="S875" i="119"/>
  <c r="T875" i="119"/>
  <c r="U875" i="119"/>
  <c r="V875" i="119"/>
  <c r="W875" i="119"/>
  <c r="X875" i="119"/>
  <c r="Y875" i="119"/>
  <c r="Z875" i="119"/>
  <c r="P876" i="119"/>
  <c r="Q876" i="119"/>
  <c r="R876" i="119"/>
  <c r="S876" i="119"/>
  <c r="T876" i="119"/>
  <c r="U876" i="119"/>
  <c r="V876" i="119"/>
  <c r="W876" i="119"/>
  <c r="X876" i="119"/>
  <c r="Y876" i="119"/>
  <c r="Z876" i="119"/>
  <c r="P877" i="119"/>
  <c r="Q877" i="119"/>
  <c r="R877" i="119"/>
  <c r="S877" i="119"/>
  <c r="T877" i="119"/>
  <c r="U877" i="119"/>
  <c r="V877" i="119"/>
  <c r="W877" i="119"/>
  <c r="X877" i="119"/>
  <c r="Y877" i="119"/>
  <c r="Z877" i="119"/>
  <c r="P878" i="119"/>
  <c r="Q878" i="119"/>
  <c r="R878" i="119"/>
  <c r="S878" i="119"/>
  <c r="T878" i="119"/>
  <c r="U878" i="119"/>
  <c r="V878" i="119"/>
  <c r="W878" i="119"/>
  <c r="X878" i="119"/>
  <c r="Y878" i="119"/>
  <c r="Z878" i="119"/>
  <c r="P879" i="119"/>
  <c r="Q879" i="119"/>
  <c r="R879" i="119"/>
  <c r="S879" i="119"/>
  <c r="T879" i="119"/>
  <c r="U879" i="119"/>
  <c r="V879" i="119"/>
  <c r="W879" i="119"/>
  <c r="X879" i="119"/>
  <c r="Y879" i="119"/>
  <c r="Z879" i="119"/>
  <c r="P880" i="119"/>
  <c r="Q880" i="119"/>
  <c r="R880" i="119"/>
  <c r="S880" i="119"/>
  <c r="T880" i="119"/>
  <c r="U880" i="119"/>
  <c r="V880" i="119"/>
  <c r="W880" i="119"/>
  <c r="X880" i="119"/>
  <c r="Y880" i="119"/>
  <c r="Z880" i="119"/>
  <c r="P881" i="119"/>
  <c r="Q881" i="119"/>
  <c r="R881" i="119"/>
  <c r="S881" i="119"/>
  <c r="T881" i="119"/>
  <c r="U881" i="119"/>
  <c r="V881" i="119"/>
  <c r="W881" i="119"/>
  <c r="X881" i="119"/>
  <c r="Y881" i="119"/>
  <c r="Z881" i="119"/>
  <c r="P882" i="119"/>
  <c r="Q882" i="119"/>
  <c r="R882" i="119"/>
  <c r="S882" i="119"/>
  <c r="T882" i="119"/>
  <c r="U882" i="119"/>
  <c r="V882" i="119"/>
  <c r="W882" i="119"/>
  <c r="X882" i="119"/>
  <c r="Y882" i="119"/>
  <c r="Z882" i="119"/>
  <c r="P883" i="119"/>
  <c r="Q883" i="119"/>
  <c r="R883" i="119"/>
  <c r="S883" i="119"/>
  <c r="T883" i="119"/>
  <c r="U883" i="119"/>
  <c r="V883" i="119"/>
  <c r="W883" i="119"/>
  <c r="X883" i="119"/>
  <c r="Y883" i="119"/>
  <c r="Z883" i="119"/>
  <c r="P884" i="119"/>
  <c r="Q884" i="119"/>
  <c r="R884" i="119"/>
  <c r="S884" i="119"/>
  <c r="T884" i="119"/>
  <c r="U884" i="119"/>
  <c r="V884" i="119"/>
  <c r="W884" i="119"/>
  <c r="X884" i="119"/>
  <c r="Y884" i="119"/>
  <c r="Z884" i="119"/>
  <c r="P885" i="119"/>
  <c r="Q885" i="119"/>
  <c r="R885" i="119"/>
  <c r="S885" i="119"/>
  <c r="T885" i="119"/>
  <c r="U885" i="119"/>
  <c r="V885" i="119"/>
  <c r="W885" i="119"/>
  <c r="X885" i="119"/>
  <c r="Y885" i="119"/>
  <c r="Z885" i="119"/>
  <c r="P886" i="119"/>
  <c r="Q886" i="119"/>
  <c r="R886" i="119"/>
  <c r="S886" i="119"/>
  <c r="T886" i="119"/>
  <c r="U886" i="119"/>
  <c r="V886" i="119"/>
  <c r="W886" i="119"/>
  <c r="X886" i="119"/>
  <c r="Y886" i="119"/>
  <c r="Z886" i="119"/>
  <c r="P887" i="119"/>
  <c r="Q887" i="119"/>
  <c r="R887" i="119"/>
  <c r="S887" i="119"/>
  <c r="T887" i="119"/>
  <c r="U887" i="119"/>
  <c r="V887" i="119"/>
  <c r="W887" i="119"/>
  <c r="X887" i="119"/>
  <c r="Y887" i="119"/>
  <c r="Z887" i="119"/>
  <c r="P888" i="119"/>
  <c r="Q888" i="119"/>
  <c r="R888" i="119"/>
  <c r="S888" i="119"/>
  <c r="T888" i="119"/>
  <c r="U888" i="119"/>
  <c r="V888" i="119"/>
  <c r="W888" i="119"/>
  <c r="X888" i="119"/>
  <c r="Y888" i="119"/>
  <c r="Z888" i="119"/>
  <c r="P889" i="119"/>
  <c r="Q889" i="119"/>
  <c r="R889" i="119"/>
  <c r="S889" i="119"/>
  <c r="T889" i="119"/>
  <c r="U889" i="119"/>
  <c r="V889" i="119"/>
  <c r="W889" i="119"/>
  <c r="X889" i="119"/>
  <c r="Y889" i="119"/>
  <c r="Z889" i="119"/>
  <c r="P890" i="119"/>
  <c r="Q890" i="119"/>
  <c r="R890" i="119"/>
  <c r="S890" i="119"/>
  <c r="T890" i="119"/>
  <c r="U890" i="119"/>
  <c r="V890" i="119"/>
  <c r="W890" i="119"/>
  <c r="X890" i="119"/>
  <c r="Y890" i="119"/>
  <c r="Z890" i="119"/>
  <c r="P891" i="119"/>
  <c r="Q891" i="119"/>
  <c r="R891" i="119"/>
  <c r="S891" i="119"/>
  <c r="T891" i="119"/>
  <c r="U891" i="119"/>
  <c r="V891" i="119"/>
  <c r="W891" i="119"/>
  <c r="X891" i="119"/>
  <c r="Y891" i="119"/>
  <c r="Z891" i="119"/>
  <c r="P892" i="119"/>
  <c r="Q892" i="119"/>
  <c r="R892" i="119"/>
  <c r="S892" i="119"/>
  <c r="T892" i="119"/>
  <c r="U892" i="119"/>
  <c r="V892" i="119"/>
  <c r="W892" i="119"/>
  <c r="X892" i="119"/>
  <c r="Y892" i="119"/>
  <c r="Z892" i="119"/>
  <c r="P893" i="119"/>
  <c r="Q893" i="119"/>
  <c r="R893" i="119"/>
  <c r="S893" i="119"/>
  <c r="T893" i="119"/>
  <c r="U893" i="119"/>
  <c r="V893" i="119"/>
  <c r="W893" i="119"/>
  <c r="X893" i="119"/>
  <c r="Y893" i="119"/>
  <c r="Z893" i="119"/>
  <c r="P894" i="119"/>
  <c r="Q894" i="119"/>
  <c r="R894" i="119"/>
  <c r="S894" i="119"/>
  <c r="T894" i="119"/>
  <c r="U894" i="119"/>
  <c r="V894" i="119"/>
  <c r="W894" i="119"/>
  <c r="X894" i="119"/>
  <c r="Y894" i="119"/>
  <c r="Z894" i="119"/>
  <c r="P895" i="119"/>
  <c r="Q895" i="119"/>
  <c r="R895" i="119"/>
  <c r="S895" i="119"/>
  <c r="T895" i="119"/>
  <c r="U895" i="119"/>
  <c r="V895" i="119"/>
  <c r="W895" i="119"/>
  <c r="X895" i="119"/>
  <c r="Y895" i="119"/>
  <c r="Z895" i="119"/>
  <c r="P896" i="119"/>
  <c r="Q896" i="119"/>
  <c r="R896" i="119"/>
  <c r="S896" i="119"/>
  <c r="T896" i="119"/>
  <c r="U896" i="119"/>
  <c r="V896" i="119"/>
  <c r="W896" i="119"/>
  <c r="X896" i="119"/>
  <c r="Y896" i="119"/>
  <c r="Z896" i="119"/>
  <c r="P897" i="119"/>
  <c r="Q897" i="119"/>
  <c r="R897" i="119"/>
  <c r="S897" i="119"/>
  <c r="T897" i="119"/>
  <c r="U897" i="119"/>
  <c r="V897" i="119"/>
  <c r="W897" i="119"/>
  <c r="X897" i="119"/>
  <c r="Y897" i="119"/>
  <c r="Z897" i="119"/>
  <c r="P898" i="119"/>
  <c r="Q898" i="119"/>
  <c r="R898" i="119"/>
  <c r="S898" i="119"/>
  <c r="T898" i="119"/>
  <c r="U898" i="119"/>
  <c r="V898" i="119"/>
  <c r="W898" i="119"/>
  <c r="X898" i="119"/>
  <c r="Y898" i="119"/>
  <c r="Z898" i="119"/>
  <c r="P899" i="119"/>
  <c r="Q899" i="119"/>
  <c r="R899" i="119"/>
  <c r="S899" i="119"/>
  <c r="T899" i="119"/>
  <c r="U899" i="119"/>
  <c r="V899" i="119"/>
  <c r="W899" i="119"/>
  <c r="X899" i="119"/>
  <c r="Y899" i="119"/>
  <c r="Z899" i="119"/>
  <c r="P900" i="119"/>
  <c r="Q900" i="119"/>
  <c r="R900" i="119"/>
  <c r="S900" i="119"/>
  <c r="T900" i="119"/>
  <c r="U900" i="119"/>
  <c r="V900" i="119"/>
  <c r="W900" i="119"/>
  <c r="X900" i="119"/>
  <c r="Y900" i="119"/>
  <c r="Z900" i="119"/>
  <c r="P901" i="119"/>
  <c r="Q901" i="119"/>
  <c r="R901" i="119"/>
  <c r="S901" i="119"/>
  <c r="T901" i="119"/>
  <c r="U901" i="119"/>
  <c r="V901" i="119"/>
  <c r="W901" i="119"/>
  <c r="X901" i="119"/>
  <c r="Y901" i="119"/>
  <c r="Z901" i="119"/>
  <c r="P902" i="119"/>
  <c r="Q902" i="119"/>
  <c r="R902" i="119"/>
  <c r="S902" i="119"/>
  <c r="T902" i="119"/>
  <c r="U902" i="119"/>
  <c r="V902" i="119"/>
  <c r="W902" i="119"/>
  <c r="X902" i="119"/>
  <c r="Y902" i="119"/>
  <c r="Z902" i="119"/>
  <c r="P903" i="119"/>
  <c r="Q903" i="119"/>
  <c r="R903" i="119"/>
  <c r="S903" i="119"/>
  <c r="T903" i="119"/>
  <c r="U903" i="119"/>
  <c r="V903" i="119"/>
  <c r="W903" i="119"/>
  <c r="X903" i="119"/>
  <c r="Y903" i="119"/>
  <c r="Z903" i="119"/>
  <c r="P904" i="119"/>
  <c r="Q904" i="119"/>
  <c r="R904" i="119"/>
  <c r="S904" i="119"/>
  <c r="T904" i="119"/>
  <c r="U904" i="119"/>
  <c r="V904" i="119"/>
  <c r="W904" i="119"/>
  <c r="X904" i="119"/>
  <c r="Y904" i="119"/>
  <c r="Z904" i="119"/>
  <c r="P905" i="119"/>
  <c r="Q905" i="119"/>
  <c r="R905" i="119"/>
  <c r="S905" i="119"/>
  <c r="T905" i="119"/>
  <c r="U905" i="119"/>
  <c r="V905" i="119"/>
  <c r="W905" i="119"/>
  <c r="X905" i="119"/>
  <c r="Y905" i="119"/>
  <c r="Z905" i="119"/>
  <c r="P906" i="119"/>
  <c r="Q906" i="119"/>
  <c r="R906" i="119"/>
  <c r="S906" i="119"/>
  <c r="T906" i="119"/>
  <c r="U906" i="119"/>
  <c r="V906" i="119"/>
  <c r="W906" i="119"/>
  <c r="X906" i="119"/>
  <c r="Y906" i="119"/>
  <c r="Z906" i="119"/>
  <c r="P907" i="119"/>
  <c r="Q907" i="119"/>
  <c r="R907" i="119"/>
  <c r="S907" i="119"/>
  <c r="T907" i="119"/>
  <c r="U907" i="119"/>
  <c r="V907" i="119"/>
  <c r="W907" i="119"/>
  <c r="X907" i="119"/>
  <c r="Y907" i="119"/>
  <c r="Z907" i="119"/>
  <c r="P908" i="119"/>
  <c r="Q908" i="119"/>
  <c r="R908" i="119"/>
  <c r="S908" i="119"/>
  <c r="T908" i="119"/>
  <c r="U908" i="119"/>
  <c r="V908" i="119"/>
  <c r="W908" i="119"/>
  <c r="X908" i="119"/>
  <c r="Y908" i="119"/>
  <c r="Z908" i="119"/>
  <c r="P909" i="119"/>
  <c r="Q909" i="119"/>
  <c r="R909" i="119"/>
  <c r="S909" i="119"/>
  <c r="T909" i="119"/>
  <c r="U909" i="119"/>
  <c r="V909" i="119"/>
  <c r="W909" i="119"/>
  <c r="X909" i="119"/>
  <c r="Y909" i="119"/>
  <c r="Z909" i="119"/>
  <c r="P910" i="119"/>
  <c r="Q910" i="119"/>
  <c r="R910" i="119"/>
  <c r="S910" i="119"/>
  <c r="T910" i="119"/>
  <c r="U910" i="119"/>
  <c r="V910" i="119"/>
  <c r="W910" i="119"/>
  <c r="X910" i="119"/>
  <c r="Y910" i="119"/>
  <c r="Z910" i="119"/>
  <c r="P911" i="119"/>
  <c r="Q911" i="119"/>
  <c r="R911" i="119"/>
  <c r="S911" i="119"/>
  <c r="T911" i="119"/>
  <c r="U911" i="119"/>
  <c r="V911" i="119"/>
  <c r="W911" i="119"/>
  <c r="X911" i="119"/>
  <c r="Y911" i="119"/>
  <c r="Z911" i="119"/>
  <c r="P912" i="119"/>
  <c r="Q912" i="119"/>
  <c r="R912" i="119"/>
  <c r="S912" i="119"/>
  <c r="T912" i="119"/>
  <c r="U912" i="119"/>
  <c r="V912" i="119"/>
  <c r="W912" i="119"/>
  <c r="X912" i="119"/>
  <c r="Y912" i="119"/>
  <c r="Z912" i="119"/>
  <c r="P913" i="119"/>
  <c r="Q913" i="119"/>
  <c r="R913" i="119"/>
  <c r="S913" i="119"/>
  <c r="T913" i="119"/>
  <c r="U913" i="119"/>
  <c r="V913" i="119"/>
  <c r="W913" i="119"/>
  <c r="X913" i="119"/>
  <c r="Y913" i="119"/>
  <c r="Z913" i="119"/>
  <c r="P914" i="119"/>
  <c r="Q914" i="119"/>
  <c r="R914" i="119"/>
  <c r="S914" i="119"/>
  <c r="T914" i="119"/>
  <c r="U914" i="119"/>
  <c r="V914" i="119"/>
  <c r="W914" i="119"/>
  <c r="X914" i="119"/>
  <c r="Y914" i="119"/>
  <c r="Z914" i="119"/>
  <c r="P915" i="119"/>
  <c r="Q915" i="119"/>
  <c r="R915" i="119"/>
  <c r="S915" i="119"/>
  <c r="T915" i="119"/>
  <c r="U915" i="119"/>
  <c r="V915" i="119"/>
  <c r="W915" i="119"/>
  <c r="X915" i="119"/>
  <c r="Y915" i="119"/>
  <c r="Z915" i="119"/>
  <c r="P916" i="119"/>
  <c r="Q916" i="119"/>
  <c r="R916" i="119"/>
  <c r="S916" i="119"/>
  <c r="T916" i="119"/>
  <c r="U916" i="119"/>
  <c r="V916" i="119"/>
  <c r="W916" i="119"/>
  <c r="X916" i="119"/>
  <c r="Y916" i="119"/>
  <c r="Z916" i="119"/>
  <c r="P917" i="119"/>
  <c r="Q917" i="119"/>
  <c r="R917" i="119"/>
  <c r="S917" i="119"/>
  <c r="T917" i="119"/>
  <c r="U917" i="119"/>
  <c r="V917" i="119"/>
  <c r="W917" i="119"/>
  <c r="X917" i="119"/>
  <c r="Y917" i="119"/>
  <c r="Z917" i="119"/>
  <c r="P918" i="119"/>
  <c r="Q918" i="119"/>
  <c r="R918" i="119"/>
  <c r="S918" i="119"/>
  <c r="T918" i="119"/>
  <c r="U918" i="119"/>
  <c r="V918" i="119"/>
  <c r="W918" i="119"/>
  <c r="X918" i="119"/>
  <c r="Y918" i="119"/>
  <c r="Z918" i="119"/>
  <c r="P919" i="119"/>
  <c r="Q919" i="119"/>
  <c r="R919" i="119"/>
  <c r="S919" i="119"/>
  <c r="T919" i="119"/>
  <c r="U919" i="119"/>
  <c r="V919" i="119"/>
  <c r="W919" i="119"/>
  <c r="X919" i="119"/>
  <c r="Y919" i="119"/>
  <c r="Z919" i="119"/>
  <c r="P920" i="119"/>
  <c r="Q920" i="119"/>
  <c r="R920" i="119"/>
  <c r="S920" i="119"/>
  <c r="T920" i="119"/>
  <c r="U920" i="119"/>
  <c r="V920" i="119"/>
  <c r="W920" i="119"/>
  <c r="X920" i="119"/>
  <c r="Y920" i="119"/>
  <c r="Z920" i="119"/>
  <c r="P921" i="119"/>
  <c r="Q921" i="119"/>
  <c r="R921" i="119"/>
  <c r="S921" i="119"/>
  <c r="T921" i="119"/>
  <c r="U921" i="119"/>
  <c r="V921" i="119"/>
  <c r="W921" i="119"/>
  <c r="X921" i="119"/>
  <c r="Y921" i="119"/>
  <c r="Z921" i="119"/>
  <c r="P922" i="119"/>
  <c r="Q922" i="119"/>
  <c r="R922" i="119"/>
  <c r="S922" i="119"/>
  <c r="T922" i="119"/>
  <c r="U922" i="119"/>
  <c r="V922" i="119"/>
  <c r="W922" i="119"/>
  <c r="X922" i="119"/>
  <c r="Y922" i="119"/>
  <c r="Z922" i="119"/>
  <c r="P923" i="119"/>
  <c r="Q923" i="119"/>
  <c r="R923" i="119"/>
  <c r="S923" i="119"/>
  <c r="T923" i="119"/>
  <c r="U923" i="119"/>
  <c r="V923" i="119"/>
  <c r="W923" i="119"/>
  <c r="X923" i="119"/>
  <c r="Y923" i="119"/>
  <c r="Z923" i="119"/>
  <c r="P924" i="119"/>
  <c r="Q924" i="119"/>
  <c r="R924" i="119"/>
  <c r="S924" i="119"/>
  <c r="T924" i="119"/>
  <c r="U924" i="119"/>
  <c r="V924" i="119"/>
  <c r="W924" i="119"/>
  <c r="X924" i="119"/>
  <c r="Y924" i="119"/>
  <c r="Z924" i="119"/>
  <c r="P925" i="119"/>
  <c r="Q925" i="119"/>
  <c r="R925" i="119"/>
  <c r="S925" i="119"/>
  <c r="T925" i="119"/>
  <c r="U925" i="119"/>
  <c r="V925" i="119"/>
  <c r="W925" i="119"/>
  <c r="X925" i="119"/>
  <c r="Y925" i="119"/>
  <c r="Z925" i="119"/>
  <c r="P926" i="119"/>
  <c r="Q926" i="119"/>
  <c r="R926" i="119"/>
  <c r="S926" i="119"/>
  <c r="T926" i="119"/>
  <c r="U926" i="119"/>
  <c r="V926" i="119"/>
  <c r="W926" i="119"/>
  <c r="X926" i="119"/>
  <c r="Y926" i="119"/>
  <c r="Z926" i="119"/>
  <c r="P927" i="119"/>
  <c r="Q927" i="119"/>
  <c r="R927" i="119"/>
  <c r="S927" i="119"/>
  <c r="T927" i="119"/>
  <c r="U927" i="119"/>
  <c r="V927" i="119"/>
  <c r="W927" i="119"/>
  <c r="X927" i="119"/>
  <c r="Y927" i="119"/>
  <c r="Z927" i="119"/>
  <c r="P928" i="119"/>
  <c r="Q928" i="119"/>
  <c r="R928" i="119"/>
  <c r="S928" i="119"/>
  <c r="T928" i="119"/>
  <c r="U928" i="119"/>
  <c r="V928" i="119"/>
  <c r="W928" i="119"/>
  <c r="X928" i="119"/>
  <c r="Y928" i="119"/>
  <c r="Z928" i="119"/>
  <c r="P929" i="119"/>
  <c r="Q929" i="119"/>
  <c r="R929" i="119"/>
  <c r="S929" i="119"/>
  <c r="T929" i="119"/>
  <c r="U929" i="119"/>
  <c r="V929" i="119"/>
  <c r="W929" i="119"/>
  <c r="X929" i="119"/>
  <c r="Y929" i="119"/>
  <c r="Z929" i="119"/>
  <c r="P930" i="119"/>
  <c r="Q930" i="119"/>
  <c r="R930" i="119"/>
  <c r="S930" i="119"/>
  <c r="T930" i="119"/>
  <c r="U930" i="119"/>
  <c r="V930" i="119"/>
  <c r="W930" i="119"/>
  <c r="X930" i="119"/>
  <c r="Y930" i="119"/>
  <c r="Z930" i="119"/>
  <c r="P931" i="119"/>
  <c r="Q931" i="119"/>
  <c r="R931" i="119"/>
  <c r="S931" i="119"/>
  <c r="T931" i="119"/>
  <c r="U931" i="119"/>
  <c r="V931" i="119"/>
  <c r="W931" i="119"/>
  <c r="X931" i="119"/>
  <c r="Y931" i="119"/>
  <c r="Z931" i="119"/>
  <c r="P932" i="119"/>
  <c r="Q932" i="119"/>
  <c r="R932" i="119"/>
  <c r="S932" i="119"/>
  <c r="T932" i="119"/>
  <c r="U932" i="119"/>
  <c r="V932" i="119"/>
  <c r="W932" i="119"/>
  <c r="X932" i="119"/>
  <c r="Y932" i="119"/>
  <c r="Z932" i="119"/>
  <c r="P933" i="119"/>
  <c r="Q933" i="119"/>
  <c r="R933" i="119"/>
  <c r="S933" i="119"/>
  <c r="T933" i="119"/>
  <c r="U933" i="119"/>
  <c r="V933" i="119"/>
  <c r="W933" i="119"/>
  <c r="X933" i="119"/>
  <c r="Y933" i="119"/>
  <c r="Z933" i="119"/>
  <c r="P934" i="119"/>
  <c r="Q934" i="119"/>
  <c r="R934" i="119"/>
  <c r="S934" i="119"/>
  <c r="T934" i="119"/>
  <c r="U934" i="119"/>
  <c r="V934" i="119"/>
  <c r="W934" i="119"/>
  <c r="X934" i="119"/>
  <c r="Y934" i="119"/>
  <c r="Z934" i="119"/>
  <c r="P935" i="119"/>
  <c r="Q935" i="119"/>
  <c r="R935" i="119"/>
  <c r="S935" i="119"/>
  <c r="T935" i="119"/>
  <c r="U935" i="119"/>
  <c r="V935" i="119"/>
  <c r="W935" i="119"/>
  <c r="X935" i="119"/>
  <c r="Y935" i="119"/>
  <c r="Z935" i="119"/>
  <c r="P936" i="119"/>
  <c r="Q936" i="119"/>
  <c r="R936" i="119"/>
  <c r="S936" i="119"/>
  <c r="T936" i="119"/>
  <c r="U936" i="119"/>
  <c r="V936" i="119"/>
  <c r="W936" i="119"/>
  <c r="X936" i="119"/>
  <c r="Y936" i="119"/>
  <c r="Z936" i="119"/>
  <c r="P937" i="119"/>
  <c r="Q937" i="119"/>
  <c r="R937" i="119"/>
  <c r="S937" i="119"/>
  <c r="T937" i="119"/>
  <c r="U937" i="119"/>
  <c r="V937" i="119"/>
  <c r="W937" i="119"/>
  <c r="X937" i="119"/>
  <c r="Y937" i="119"/>
  <c r="Z937" i="119"/>
  <c r="P938" i="119"/>
  <c r="Q938" i="119"/>
  <c r="R938" i="119"/>
  <c r="S938" i="119"/>
  <c r="T938" i="119"/>
  <c r="U938" i="119"/>
  <c r="V938" i="119"/>
  <c r="W938" i="119"/>
  <c r="X938" i="119"/>
  <c r="Y938" i="119"/>
  <c r="Z938" i="119"/>
  <c r="P939" i="119"/>
  <c r="Q939" i="119"/>
  <c r="R939" i="119"/>
  <c r="S939" i="119"/>
  <c r="T939" i="119"/>
  <c r="U939" i="119"/>
  <c r="V939" i="119"/>
  <c r="W939" i="119"/>
  <c r="X939" i="119"/>
  <c r="Y939" i="119"/>
  <c r="Z939" i="119"/>
  <c r="P940" i="119"/>
  <c r="Q940" i="119"/>
  <c r="R940" i="119"/>
  <c r="S940" i="119"/>
  <c r="T940" i="119"/>
  <c r="U940" i="119"/>
  <c r="V940" i="119"/>
  <c r="W940" i="119"/>
  <c r="X940" i="119"/>
  <c r="Y940" i="119"/>
  <c r="Z940" i="119"/>
  <c r="P941" i="119"/>
  <c r="Q941" i="119"/>
  <c r="R941" i="119"/>
  <c r="S941" i="119"/>
  <c r="T941" i="119"/>
  <c r="U941" i="119"/>
  <c r="V941" i="119"/>
  <c r="W941" i="119"/>
  <c r="X941" i="119"/>
  <c r="Y941" i="119"/>
  <c r="Z941" i="119"/>
  <c r="P942" i="119"/>
  <c r="Q942" i="119"/>
  <c r="R942" i="119"/>
  <c r="S942" i="119"/>
  <c r="T942" i="119"/>
  <c r="U942" i="119"/>
  <c r="V942" i="119"/>
  <c r="W942" i="119"/>
  <c r="X942" i="119"/>
  <c r="Y942" i="119"/>
  <c r="Z942" i="119"/>
  <c r="P943" i="119"/>
  <c r="Q943" i="119"/>
  <c r="R943" i="119"/>
  <c r="S943" i="119"/>
  <c r="T943" i="119"/>
  <c r="U943" i="119"/>
  <c r="V943" i="119"/>
  <c r="W943" i="119"/>
  <c r="X943" i="119"/>
  <c r="Y943" i="119"/>
  <c r="Z943" i="119"/>
  <c r="P944" i="119"/>
  <c r="Q944" i="119"/>
  <c r="R944" i="119"/>
  <c r="S944" i="119"/>
  <c r="T944" i="119"/>
  <c r="U944" i="119"/>
  <c r="V944" i="119"/>
  <c r="W944" i="119"/>
  <c r="X944" i="119"/>
  <c r="Y944" i="119"/>
  <c r="Z944" i="119"/>
  <c r="P945" i="119"/>
  <c r="Q945" i="119"/>
  <c r="R945" i="119"/>
  <c r="S945" i="119"/>
  <c r="T945" i="119"/>
  <c r="U945" i="119"/>
  <c r="V945" i="119"/>
  <c r="W945" i="119"/>
  <c r="X945" i="119"/>
  <c r="Y945" i="119"/>
  <c r="Z945" i="119"/>
  <c r="P946" i="119"/>
  <c r="Q946" i="119"/>
  <c r="R946" i="119"/>
  <c r="S946" i="119"/>
  <c r="T946" i="119"/>
  <c r="U946" i="119"/>
  <c r="V946" i="119"/>
  <c r="W946" i="119"/>
  <c r="X946" i="119"/>
  <c r="Y946" i="119"/>
  <c r="Z946" i="119"/>
  <c r="P947" i="119"/>
  <c r="Q947" i="119"/>
  <c r="R947" i="119"/>
  <c r="S947" i="119"/>
  <c r="T947" i="119"/>
  <c r="U947" i="119"/>
  <c r="V947" i="119"/>
  <c r="W947" i="119"/>
  <c r="X947" i="119"/>
  <c r="Y947" i="119"/>
  <c r="Z947" i="119"/>
  <c r="P948" i="119"/>
  <c r="Q948" i="119"/>
  <c r="R948" i="119"/>
  <c r="S948" i="119"/>
  <c r="T948" i="119"/>
  <c r="U948" i="119"/>
  <c r="V948" i="119"/>
  <c r="W948" i="119"/>
  <c r="X948" i="119"/>
  <c r="Y948" i="119"/>
  <c r="Z948" i="119"/>
  <c r="P949" i="119"/>
  <c r="Q949" i="119"/>
  <c r="R949" i="119"/>
  <c r="S949" i="119"/>
  <c r="T949" i="119"/>
  <c r="U949" i="119"/>
  <c r="V949" i="119"/>
  <c r="W949" i="119"/>
  <c r="X949" i="119"/>
  <c r="Y949" i="119"/>
  <c r="Z949" i="119"/>
  <c r="P950" i="119"/>
  <c r="Q950" i="119"/>
  <c r="R950" i="119"/>
  <c r="S950" i="119"/>
  <c r="T950" i="119"/>
  <c r="U950" i="119"/>
  <c r="V950" i="119"/>
  <c r="W950" i="119"/>
  <c r="X950" i="119"/>
  <c r="Y950" i="119"/>
  <c r="Z950" i="119"/>
  <c r="P951" i="119"/>
  <c r="Q951" i="119"/>
  <c r="R951" i="119"/>
  <c r="S951" i="119"/>
  <c r="T951" i="119"/>
  <c r="U951" i="119"/>
  <c r="V951" i="119"/>
  <c r="W951" i="119"/>
  <c r="X951" i="119"/>
  <c r="Y951" i="119"/>
  <c r="Z951" i="119"/>
  <c r="P952" i="119"/>
  <c r="Q952" i="119"/>
  <c r="R952" i="119"/>
  <c r="S952" i="119"/>
  <c r="T952" i="119"/>
  <c r="U952" i="119"/>
  <c r="V952" i="119"/>
  <c r="W952" i="119"/>
  <c r="X952" i="119"/>
  <c r="Y952" i="119"/>
  <c r="Z952" i="119"/>
  <c r="P953" i="119"/>
  <c r="Q953" i="119"/>
  <c r="R953" i="119"/>
  <c r="S953" i="119"/>
  <c r="T953" i="119"/>
  <c r="U953" i="119"/>
  <c r="V953" i="119"/>
  <c r="W953" i="119"/>
  <c r="X953" i="119"/>
  <c r="Y953" i="119"/>
  <c r="Z953" i="119"/>
  <c r="P954" i="119"/>
  <c r="Q954" i="119"/>
  <c r="R954" i="119"/>
  <c r="S954" i="119"/>
  <c r="T954" i="119"/>
  <c r="U954" i="119"/>
  <c r="V954" i="119"/>
  <c r="W954" i="119"/>
  <c r="X954" i="119"/>
  <c r="Y954" i="119"/>
  <c r="Z954" i="119"/>
  <c r="P955" i="119"/>
  <c r="Q955" i="119"/>
  <c r="R955" i="119"/>
  <c r="S955" i="119"/>
  <c r="T955" i="119"/>
  <c r="U955" i="119"/>
  <c r="V955" i="119"/>
  <c r="W955" i="119"/>
  <c r="X955" i="119"/>
  <c r="Y955" i="119"/>
  <c r="Z955" i="119"/>
  <c r="P956" i="119"/>
  <c r="Q956" i="119"/>
  <c r="R956" i="119"/>
  <c r="S956" i="119"/>
  <c r="T956" i="119"/>
  <c r="U956" i="119"/>
  <c r="V956" i="119"/>
  <c r="W956" i="119"/>
  <c r="X956" i="119"/>
  <c r="Y956" i="119"/>
  <c r="Z956" i="119"/>
  <c r="P957" i="119"/>
  <c r="Q957" i="119"/>
  <c r="R957" i="119"/>
  <c r="S957" i="119"/>
  <c r="T957" i="119"/>
  <c r="U957" i="119"/>
  <c r="V957" i="119"/>
  <c r="W957" i="119"/>
  <c r="X957" i="119"/>
  <c r="Y957" i="119"/>
  <c r="Z957" i="119"/>
  <c r="P958" i="119"/>
  <c r="Q958" i="119"/>
  <c r="R958" i="119"/>
  <c r="S958" i="119"/>
  <c r="T958" i="119"/>
  <c r="U958" i="119"/>
  <c r="V958" i="119"/>
  <c r="W958" i="119"/>
  <c r="X958" i="119"/>
  <c r="Y958" i="119"/>
  <c r="Z958" i="119"/>
  <c r="P959" i="119"/>
  <c r="Q959" i="119"/>
  <c r="R959" i="119"/>
  <c r="S959" i="119"/>
  <c r="T959" i="119"/>
  <c r="U959" i="119"/>
  <c r="V959" i="119"/>
  <c r="W959" i="119"/>
  <c r="X959" i="119"/>
  <c r="Y959" i="119"/>
  <c r="Z959" i="119"/>
  <c r="P960" i="119"/>
  <c r="Q960" i="119"/>
  <c r="R960" i="119"/>
  <c r="S960" i="119"/>
  <c r="T960" i="119"/>
  <c r="U960" i="119"/>
  <c r="V960" i="119"/>
  <c r="W960" i="119"/>
  <c r="X960" i="119"/>
  <c r="Y960" i="119"/>
  <c r="Z960" i="119"/>
  <c r="P961" i="119"/>
  <c r="Q961" i="119"/>
  <c r="R961" i="119"/>
  <c r="S961" i="119"/>
  <c r="T961" i="119"/>
  <c r="U961" i="119"/>
  <c r="V961" i="119"/>
  <c r="W961" i="119"/>
  <c r="X961" i="119"/>
  <c r="Y961" i="119"/>
  <c r="Z961" i="119"/>
  <c r="P962" i="119"/>
  <c r="Q962" i="119"/>
  <c r="R962" i="119"/>
  <c r="S962" i="119"/>
  <c r="T962" i="119"/>
  <c r="U962" i="119"/>
  <c r="V962" i="119"/>
  <c r="W962" i="119"/>
  <c r="X962" i="119"/>
  <c r="Y962" i="119"/>
  <c r="Z962" i="119"/>
  <c r="P963" i="119"/>
  <c r="Q963" i="119"/>
  <c r="R963" i="119"/>
  <c r="S963" i="119"/>
  <c r="T963" i="119"/>
  <c r="U963" i="119"/>
  <c r="V963" i="119"/>
  <c r="W963" i="119"/>
  <c r="X963" i="119"/>
  <c r="Y963" i="119"/>
  <c r="Z963" i="119"/>
  <c r="P964" i="119"/>
  <c r="Q964" i="119"/>
  <c r="R964" i="119"/>
  <c r="S964" i="119"/>
  <c r="T964" i="119"/>
  <c r="U964" i="119"/>
  <c r="V964" i="119"/>
  <c r="W964" i="119"/>
  <c r="X964" i="119"/>
  <c r="Y964" i="119"/>
  <c r="Z964" i="119"/>
  <c r="P965" i="119"/>
  <c r="Q965" i="119"/>
  <c r="R965" i="119"/>
  <c r="S965" i="119"/>
  <c r="T965" i="119"/>
  <c r="U965" i="119"/>
  <c r="V965" i="119"/>
  <c r="W965" i="119"/>
  <c r="X965" i="119"/>
  <c r="Y965" i="119"/>
  <c r="Z965" i="119"/>
  <c r="P966" i="119"/>
  <c r="Q966" i="119"/>
  <c r="R966" i="119"/>
  <c r="S966" i="119"/>
  <c r="T966" i="119"/>
  <c r="U966" i="119"/>
  <c r="V966" i="119"/>
  <c r="W966" i="119"/>
  <c r="X966" i="119"/>
  <c r="Y966" i="119"/>
  <c r="Z966" i="119"/>
  <c r="P967" i="119"/>
  <c r="Q967" i="119"/>
  <c r="R967" i="119"/>
  <c r="S967" i="119"/>
  <c r="T967" i="119"/>
  <c r="U967" i="119"/>
  <c r="V967" i="119"/>
  <c r="W967" i="119"/>
  <c r="X967" i="119"/>
  <c r="Y967" i="119"/>
  <c r="Z967" i="119"/>
  <c r="P968" i="119"/>
  <c r="Q968" i="119"/>
  <c r="R968" i="119"/>
  <c r="S968" i="119"/>
  <c r="T968" i="119"/>
  <c r="U968" i="119"/>
  <c r="V968" i="119"/>
  <c r="W968" i="119"/>
  <c r="X968" i="119"/>
  <c r="Y968" i="119"/>
  <c r="Z968" i="119"/>
  <c r="P969" i="119"/>
  <c r="Q969" i="119"/>
  <c r="R969" i="119"/>
  <c r="S969" i="119"/>
  <c r="T969" i="119"/>
  <c r="U969" i="119"/>
  <c r="V969" i="119"/>
  <c r="W969" i="119"/>
  <c r="X969" i="119"/>
  <c r="Y969" i="119"/>
  <c r="Z969" i="119"/>
  <c r="P970" i="119"/>
  <c r="Q970" i="119"/>
  <c r="R970" i="119"/>
  <c r="S970" i="119"/>
  <c r="T970" i="119"/>
  <c r="U970" i="119"/>
  <c r="V970" i="119"/>
  <c r="W970" i="119"/>
  <c r="X970" i="119"/>
  <c r="Y970" i="119"/>
  <c r="Z970" i="119"/>
  <c r="P971" i="119"/>
  <c r="Q971" i="119"/>
  <c r="R971" i="119"/>
  <c r="S971" i="119"/>
  <c r="T971" i="119"/>
  <c r="U971" i="119"/>
  <c r="V971" i="119"/>
  <c r="W971" i="119"/>
  <c r="X971" i="119"/>
  <c r="Y971" i="119"/>
  <c r="Z971" i="119"/>
  <c r="P972" i="119"/>
  <c r="Q972" i="119"/>
  <c r="R972" i="119"/>
  <c r="S972" i="119"/>
  <c r="T972" i="119"/>
  <c r="U972" i="119"/>
  <c r="V972" i="119"/>
  <c r="W972" i="119"/>
  <c r="X972" i="119"/>
  <c r="Y972" i="119"/>
  <c r="Z972" i="119"/>
  <c r="P973" i="119"/>
  <c r="Q973" i="119"/>
  <c r="R973" i="119"/>
  <c r="S973" i="119"/>
  <c r="T973" i="119"/>
  <c r="U973" i="119"/>
  <c r="V973" i="119"/>
  <c r="W973" i="119"/>
  <c r="X973" i="119"/>
  <c r="Y973" i="119"/>
  <c r="Z973" i="119"/>
  <c r="P974" i="119"/>
  <c r="Q974" i="119"/>
  <c r="R974" i="119"/>
  <c r="S974" i="119"/>
  <c r="T974" i="119"/>
  <c r="U974" i="119"/>
  <c r="V974" i="119"/>
  <c r="W974" i="119"/>
  <c r="X974" i="119"/>
  <c r="Y974" i="119"/>
  <c r="Z974" i="119"/>
  <c r="P975" i="119"/>
  <c r="Q975" i="119"/>
  <c r="R975" i="119"/>
  <c r="S975" i="119"/>
  <c r="T975" i="119"/>
  <c r="U975" i="119"/>
  <c r="V975" i="119"/>
  <c r="W975" i="119"/>
  <c r="X975" i="119"/>
  <c r="Y975" i="119"/>
  <c r="Z975" i="119"/>
  <c r="P976" i="119"/>
  <c r="Q976" i="119"/>
  <c r="R976" i="119"/>
  <c r="S976" i="119"/>
  <c r="T976" i="119"/>
  <c r="U976" i="119"/>
  <c r="V976" i="119"/>
  <c r="W976" i="119"/>
  <c r="X976" i="119"/>
  <c r="Y976" i="119"/>
  <c r="Z976" i="119"/>
  <c r="P977" i="119"/>
  <c r="Q977" i="119"/>
  <c r="R977" i="119"/>
  <c r="S977" i="119"/>
  <c r="T977" i="119"/>
  <c r="U977" i="119"/>
  <c r="V977" i="119"/>
  <c r="W977" i="119"/>
  <c r="X977" i="119"/>
  <c r="Y977" i="119"/>
  <c r="Z977" i="119"/>
  <c r="P978" i="119"/>
  <c r="Q978" i="119"/>
  <c r="R978" i="119"/>
  <c r="S978" i="119"/>
  <c r="T978" i="119"/>
  <c r="U978" i="119"/>
  <c r="V978" i="119"/>
  <c r="W978" i="119"/>
  <c r="X978" i="119"/>
  <c r="Y978" i="119"/>
  <c r="Z978" i="119"/>
  <c r="P979" i="119"/>
  <c r="Q979" i="119"/>
  <c r="R979" i="119"/>
  <c r="S979" i="119"/>
  <c r="T979" i="119"/>
  <c r="U979" i="119"/>
  <c r="V979" i="119"/>
  <c r="W979" i="119"/>
  <c r="X979" i="119"/>
  <c r="Y979" i="119"/>
  <c r="Z979" i="119"/>
  <c r="P980" i="119"/>
  <c r="Q980" i="119"/>
  <c r="R980" i="119"/>
  <c r="S980" i="119"/>
  <c r="T980" i="119"/>
  <c r="U980" i="119"/>
  <c r="V980" i="119"/>
  <c r="W980" i="119"/>
  <c r="X980" i="119"/>
  <c r="Y980" i="119"/>
  <c r="Z980" i="119"/>
  <c r="P981" i="119"/>
  <c r="Q981" i="119"/>
  <c r="R981" i="119"/>
  <c r="S981" i="119"/>
  <c r="T981" i="119"/>
  <c r="U981" i="119"/>
  <c r="V981" i="119"/>
  <c r="W981" i="119"/>
  <c r="X981" i="119"/>
  <c r="Y981" i="119"/>
  <c r="Z981" i="119"/>
  <c r="P982" i="119"/>
  <c r="Q982" i="119"/>
  <c r="R982" i="119"/>
  <c r="S982" i="119"/>
  <c r="T982" i="119"/>
  <c r="U982" i="119"/>
  <c r="V982" i="119"/>
  <c r="W982" i="119"/>
  <c r="X982" i="119"/>
  <c r="Y982" i="119"/>
  <c r="Z982" i="119"/>
  <c r="P983" i="119"/>
  <c r="Q983" i="119"/>
  <c r="R983" i="119"/>
  <c r="S983" i="119"/>
  <c r="T983" i="119"/>
  <c r="U983" i="119"/>
  <c r="V983" i="119"/>
  <c r="W983" i="119"/>
  <c r="X983" i="119"/>
  <c r="Y983" i="119"/>
  <c r="Z983" i="119"/>
  <c r="P984" i="119"/>
  <c r="Q984" i="119"/>
  <c r="R984" i="119"/>
  <c r="S984" i="119"/>
  <c r="T984" i="119"/>
  <c r="U984" i="119"/>
  <c r="V984" i="119"/>
  <c r="W984" i="119"/>
  <c r="X984" i="119"/>
  <c r="Y984" i="119"/>
  <c r="Z984" i="119"/>
  <c r="P985" i="119"/>
  <c r="Q985" i="119"/>
  <c r="R985" i="119"/>
  <c r="S985" i="119"/>
  <c r="T985" i="119"/>
  <c r="U985" i="119"/>
  <c r="V985" i="119"/>
  <c r="W985" i="119"/>
  <c r="X985" i="119"/>
  <c r="Y985" i="119"/>
  <c r="Z985" i="119"/>
  <c r="P986" i="119"/>
  <c r="Q986" i="119"/>
  <c r="R986" i="119"/>
  <c r="S986" i="119"/>
  <c r="T986" i="119"/>
  <c r="U986" i="119"/>
  <c r="V986" i="119"/>
  <c r="W986" i="119"/>
  <c r="X986" i="119"/>
  <c r="Y986" i="119"/>
  <c r="Z986" i="119"/>
  <c r="P987" i="119"/>
  <c r="Q987" i="119"/>
  <c r="R987" i="119"/>
  <c r="S987" i="119"/>
  <c r="T987" i="119"/>
  <c r="U987" i="119"/>
  <c r="V987" i="119"/>
  <c r="W987" i="119"/>
  <c r="X987" i="119"/>
  <c r="Y987" i="119"/>
  <c r="Z987" i="119"/>
  <c r="P988" i="119"/>
  <c r="Q988" i="119"/>
  <c r="R988" i="119"/>
  <c r="S988" i="119"/>
  <c r="T988" i="119"/>
  <c r="U988" i="119"/>
  <c r="V988" i="119"/>
  <c r="W988" i="119"/>
  <c r="X988" i="119"/>
  <c r="Y988" i="119"/>
  <c r="Z988" i="119"/>
  <c r="P989" i="119"/>
  <c r="Q989" i="119"/>
  <c r="R989" i="119"/>
  <c r="S989" i="119"/>
  <c r="T989" i="119"/>
  <c r="U989" i="119"/>
  <c r="V989" i="119"/>
  <c r="W989" i="119"/>
  <c r="X989" i="119"/>
  <c r="Y989" i="119"/>
  <c r="Z989" i="119"/>
  <c r="P990" i="119"/>
  <c r="Q990" i="119"/>
  <c r="R990" i="119"/>
  <c r="S990" i="119"/>
  <c r="T990" i="119"/>
  <c r="U990" i="119"/>
  <c r="V990" i="119"/>
  <c r="W990" i="119"/>
  <c r="X990" i="119"/>
  <c r="Y990" i="119"/>
  <c r="Z990" i="119"/>
  <c r="P991" i="119"/>
  <c r="Q991" i="119"/>
  <c r="R991" i="119"/>
  <c r="S991" i="119"/>
  <c r="T991" i="119"/>
  <c r="U991" i="119"/>
  <c r="V991" i="119"/>
  <c r="W991" i="119"/>
  <c r="X991" i="119"/>
  <c r="Y991" i="119"/>
  <c r="Z991" i="119"/>
  <c r="P992" i="119"/>
  <c r="Q992" i="119"/>
  <c r="R992" i="119"/>
  <c r="S992" i="119"/>
  <c r="T992" i="119"/>
  <c r="U992" i="119"/>
  <c r="V992" i="119"/>
  <c r="W992" i="119"/>
  <c r="X992" i="119"/>
  <c r="Y992" i="119"/>
  <c r="Z992" i="119"/>
  <c r="P993" i="119"/>
  <c r="Q993" i="119"/>
  <c r="R993" i="119"/>
  <c r="S993" i="119"/>
  <c r="T993" i="119"/>
  <c r="U993" i="119"/>
  <c r="V993" i="119"/>
  <c r="W993" i="119"/>
  <c r="X993" i="119"/>
  <c r="Y993" i="119"/>
  <c r="Z993" i="119"/>
  <c r="P994" i="119"/>
  <c r="Q994" i="119"/>
  <c r="R994" i="119"/>
  <c r="S994" i="119"/>
  <c r="T994" i="119"/>
  <c r="U994" i="119"/>
  <c r="V994" i="119"/>
  <c r="W994" i="119"/>
  <c r="X994" i="119"/>
  <c r="Y994" i="119"/>
  <c r="Z994" i="119"/>
  <c r="P995" i="119"/>
  <c r="Q995" i="119"/>
  <c r="R995" i="119"/>
  <c r="S995" i="119"/>
  <c r="T995" i="119"/>
  <c r="U995" i="119"/>
  <c r="V995" i="119"/>
  <c r="W995" i="119"/>
  <c r="X995" i="119"/>
  <c r="Y995" i="119"/>
  <c r="Z995" i="119"/>
  <c r="P996" i="119"/>
  <c r="Q996" i="119"/>
  <c r="R996" i="119"/>
  <c r="S996" i="119"/>
  <c r="T996" i="119"/>
  <c r="U996" i="119"/>
  <c r="V996" i="119"/>
  <c r="W996" i="119"/>
  <c r="X996" i="119"/>
  <c r="Y996" i="119"/>
  <c r="Z996" i="119"/>
  <c r="P997" i="119"/>
  <c r="Q997" i="119"/>
  <c r="R997" i="119"/>
  <c r="S997" i="119"/>
  <c r="T997" i="119"/>
  <c r="U997" i="119"/>
  <c r="V997" i="119"/>
  <c r="W997" i="119"/>
  <c r="X997" i="119"/>
  <c r="Y997" i="119"/>
  <c r="Z997" i="119"/>
  <c r="P998" i="119"/>
  <c r="Q998" i="119"/>
  <c r="R998" i="119"/>
  <c r="S998" i="119"/>
  <c r="T998" i="119"/>
  <c r="U998" i="119"/>
  <c r="V998" i="119"/>
  <c r="W998" i="119"/>
  <c r="X998" i="119"/>
  <c r="Y998" i="119"/>
  <c r="Z998" i="119"/>
  <c r="P999" i="119"/>
  <c r="Q999" i="119"/>
  <c r="R999" i="119"/>
  <c r="S999" i="119"/>
  <c r="T999" i="119"/>
  <c r="U999" i="119"/>
  <c r="V999" i="119"/>
  <c r="W999" i="119"/>
  <c r="X999" i="119"/>
  <c r="Y999" i="119"/>
  <c r="Z999" i="119"/>
  <c r="P1000" i="119"/>
  <c r="Q1000" i="119"/>
  <c r="R1000" i="119"/>
  <c r="S1000" i="119"/>
  <c r="T1000" i="119"/>
  <c r="U1000" i="119"/>
  <c r="V1000" i="119"/>
  <c r="W1000" i="119"/>
  <c r="X1000" i="119"/>
  <c r="Y1000" i="119"/>
  <c r="Z1000" i="119"/>
  <c r="P1001" i="119"/>
  <c r="Q1001" i="119"/>
  <c r="R1001" i="119"/>
  <c r="S1001" i="119"/>
  <c r="T1001" i="119"/>
  <c r="U1001" i="119"/>
  <c r="V1001" i="119"/>
  <c r="W1001" i="119"/>
  <c r="X1001" i="119"/>
  <c r="Y1001" i="119"/>
  <c r="Z1001" i="119"/>
  <c r="P1002" i="119"/>
  <c r="Q1002" i="119"/>
  <c r="R1002" i="119"/>
  <c r="S1002" i="119"/>
  <c r="T1002" i="119"/>
  <c r="U1002" i="119"/>
  <c r="V1002" i="119"/>
  <c r="W1002" i="119"/>
  <c r="X1002" i="119"/>
  <c r="Y1002" i="119"/>
  <c r="Z1002" i="119"/>
  <c r="P1003" i="119"/>
  <c r="Q1003" i="119"/>
  <c r="R1003" i="119"/>
  <c r="S1003" i="119"/>
  <c r="T1003" i="119"/>
  <c r="U1003" i="119"/>
  <c r="V1003" i="119"/>
  <c r="W1003" i="119"/>
  <c r="X1003" i="119"/>
  <c r="Y1003" i="119"/>
  <c r="Z1003" i="119"/>
  <c r="P1004" i="119"/>
  <c r="Q1004" i="119"/>
  <c r="R1004" i="119"/>
  <c r="S1004" i="119"/>
  <c r="T1004" i="119"/>
  <c r="U1004" i="119"/>
  <c r="V1004" i="119"/>
  <c r="W1004" i="119"/>
  <c r="X1004" i="119"/>
  <c r="Y1004" i="119"/>
  <c r="Z1004" i="119"/>
  <c r="P1005" i="119"/>
  <c r="Q1005" i="119"/>
  <c r="R1005" i="119"/>
  <c r="S1005" i="119"/>
  <c r="T1005" i="119"/>
  <c r="U1005" i="119"/>
  <c r="V1005" i="119"/>
  <c r="W1005" i="119"/>
  <c r="X1005" i="119"/>
  <c r="Y1005" i="119"/>
  <c r="Z1005" i="119"/>
  <c r="P1006" i="119"/>
  <c r="Q1006" i="119"/>
  <c r="R1006" i="119"/>
  <c r="S1006" i="119"/>
  <c r="T1006" i="119"/>
  <c r="U1006" i="119"/>
  <c r="V1006" i="119"/>
  <c r="W1006" i="119"/>
  <c r="X1006" i="119"/>
  <c r="Y1006" i="119"/>
  <c r="Z1006" i="119"/>
  <c r="P1007" i="119"/>
  <c r="Q1007" i="119"/>
  <c r="R1007" i="119"/>
  <c r="S1007" i="119"/>
  <c r="T1007" i="119"/>
  <c r="U1007" i="119"/>
  <c r="V1007" i="119"/>
  <c r="W1007" i="119"/>
  <c r="X1007" i="119"/>
  <c r="Y1007" i="119"/>
  <c r="Z1007" i="119"/>
  <c r="P1008" i="119"/>
  <c r="Q1008" i="119"/>
  <c r="R1008" i="119"/>
  <c r="S1008" i="119"/>
  <c r="T1008" i="119"/>
  <c r="U1008" i="119"/>
  <c r="V1008" i="119"/>
  <c r="W1008" i="119"/>
  <c r="X1008" i="119"/>
  <c r="Y1008" i="119"/>
  <c r="Z1008" i="119"/>
  <c r="P1009" i="119"/>
  <c r="Q1009" i="119"/>
  <c r="R1009" i="119"/>
  <c r="S1009" i="119"/>
  <c r="T1009" i="119"/>
  <c r="U1009" i="119"/>
  <c r="V1009" i="119"/>
  <c r="W1009" i="119"/>
  <c r="X1009" i="119"/>
  <c r="Y1009" i="119"/>
  <c r="Z1009" i="119"/>
  <c r="P1010" i="119"/>
  <c r="Q1010" i="119"/>
  <c r="R1010" i="119"/>
  <c r="S1010" i="119"/>
  <c r="T1010" i="119"/>
  <c r="U1010" i="119"/>
  <c r="V1010" i="119"/>
  <c r="W1010" i="119"/>
  <c r="X1010" i="119"/>
  <c r="Y1010" i="119"/>
  <c r="Z1010" i="119"/>
  <c r="P1011" i="119"/>
  <c r="Q1011" i="119"/>
  <c r="R1011" i="119"/>
  <c r="S1011" i="119"/>
  <c r="T1011" i="119"/>
  <c r="U1011" i="119"/>
  <c r="V1011" i="119"/>
  <c r="W1011" i="119"/>
  <c r="X1011" i="119"/>
  <c r="Y1011" i="119"/>
  <c r="Z1011" i="119"/>
  <c r="P1012" i="119"/>
  <c r="Q1012" i="119"/>
  <c r="R1012" i="119"/>
  <c r="S1012" i="119"/>
  <c r="T1012" i="119"/>
  <c r="U1012" i="119"/>
  <c r="V1012" i="119"/>
  <c r="W1012" i="119"/>
  <c r="X1012" i="119"/>
  <c r="Y1012" i="119"/>
  <c r="Z1012" i="119"/>
  <c r="P1013" i="119"/>
  <c r="Q1013" i="119"/>
  <c r="R1013" i="119"/>
  <c r="S1013" i="119"/>
  <c r="T1013" i="119"/>
  <c r="U1013" i="119"/>
  <c r="V1013" i="119"/>
  <c r="W1013" i="119"/>
  <c r="X1013" i="119"/>
  <c r="Y1013" i="119"/>
  <c r="Z1013" i="119"/>
  <c r="P1014" i="119"/>
  <c r="Q1014" i="119"/>
  <c r="R1014" i="119"/>
  <c r="S1014" i="119"/>
  <c r="T1014" i="119"/>
  <c r="U1014" i="119"/>
  <c r="V1014" i="119"/>
  <c r="W1014" i="119"/>
  <c r="X1014" i="119"/>
  <c r="Y1014" i="119"/>
  <c r="Z1014" i="119"/>
  <c r="P1015" i="119"/>
  <c r="Q1015" i="119"/>
  <c r="R1015" i="119"/>
  <c r="S1015" i="119"/>
  <c r="T1015" i="119"/>
  <c r="U1015" i="119"/>
  <c r="V1015" i="119"/>
  <c r="W1015" i="119"/>
  <c r="X1015" i="119"/>
  <c r="Y1015" i="119"/>
  <c r="Z1015" i="119"/>
  <c r="P1016" i="119"/>
  <c r="Q1016" i="119"/>
  <c r="R1016" i="119"/>
  <c r="S1016" i="119"/>
  <c r="T1016" i="119"/>
  <c r="U1016" i="119"/>
  <c r="V1016" i="119"/>
  <c r="W1016" i="119"/>
  <c r="X1016" i="119"/>
  <c r="Y1016" i="119"/>
  <c r="Z1016" i="119"/>
  <c r="P1017" i="119"/>
  <c r="Q1017" i="119"/>
  <c r="R1017" i="119"/>
  <c r="S1017" i="119"/>
  <c r="T1017" i="119"/>
  <c r="U1017" i="119"/>
  <c r="V1017" i="119"/>
  <c r="W1017" i="119"/>
  <c r="X1017" i="119"/>
  <c r="Y1017" i="119"/>
  <c r="Z1017" i="119"/>
  <c r="P1018" i="119"/>
  <c r="Q1018" i="119"/>
  <c r="R1018" i="119"/>
  <c r="S1018" i="119"/>
  <c r="T1018" i="119"/>
  <c r="U1018" i="119"/>
  <c r="V1018" i="119"/>
  <c r="W1018" i="119"/>
  <c r="X1018" i="119"/>
  <c r="Y1018" i="119"/>
  <c r="Z1018" i="119"/>
  <c r="P1019" i="119"/>
  <c r="Q1019" i="119"/>
  <c r="R1019" i="119"/>
  <c r="S1019" i="119"/>
  <c r="T1019" i="119"/>
  <c r="U1019" i="119"/>
  <c r="V1019" i="119"/>
  <c r="W1019" i="119"/>
  <c r="X1019" i="119"/>
  <c r="Y1019" i="119"/>
  <c r="Z1019" i="119"/>
  <c r="P1020" i="119"/>
  <c r="Q1020" i="119"/>
  <c r="R1020" i="119"/>
  <c r="S1020" i="119"/>
  <c r="T1020" i="119"/>
  <c r="U1020" i="119"/>
  <c r="V1020" i="119"/>
  <c r="W1020" i="119"/>
  <c r="X1020" i="119"/>
  <c r="Y1020" i="119"/>
  <c r="Z1020" i="119"/>
  <c r="P1021" i="119"/>
  <c r="Q1021" i="119"/>
  <c r="R1021" i="119"/>
  <c r="S1021" i="119"/>
  <c r="T1021" i="119"/>
  <c r="U1021" i="119"/>
  <c r="V1021" i="119"/>
  <c r="W1021" i="119"/>
  <c r="X1021" i="119"/>
  <c r="Y1021" i="119"/>
  <c r="Z1021" i="119"/>
  <c r="P1022" i="119"/>
  <c r="Q1022" i="119"/>
  <c r="R1022" i="119"/>
  <c r="S1022" i="119"/>
  <c r="T1022" i="119"/>
  <c r="U1022" i="119"/>
  <c r="V1022" i="119"/>
  <c r="W1022" i="119"/>
  <c r="X1022" i="119"/>
  <c r="Y1022" i="119"/>
  <c r="Z1022" i="119"/>
  <c r="P1023" i="119"/>
  <c r="Q1023" i="119"/>
  <c r="R1023" i="119"/>
  <c r="S1023" i="119"/>
  <c r="T1023" i="119"/>
  <c r="U1023" i="119"/>
  <c r="V1023" i="119"/>
  <c r="W1023" i="119"/>
  <c r="X1023" i="119"/>
  <c r="Y1023" i="119"/>
  <c r="Z1023" i="119"/>
  <c r="P1024" i="119"/>
  <c r="Q1024" i="119"/>
  <c r="R1024" i="119"/>
  <c r="S1024" i="119"/>
  <c r="T1024" i="119"/>
  <c r="U1024" i="119"/>
  <c r="V1024" i="119"/>
  <c r="W1024" i="119"/>
  <c r="X1024" i="119"/>
  <c r="Y1024" i="119"/>
  <c r="Z1024" i="119"/>
  <c r="P1025" i="119"/>
  <c r="Q1025" i="119"/>
  <c r="R1025" i="119"/>
  <c r="S1025" i="119"/>
  <c r="T1025" i="119"/>
  <c r="U1025" i="119"/>
  <c r="V1025" i="119"/>
  <c r="W1025" i="119"/>
  <c r="X1025" i="119"/>
  <c r="Y1025" i="119"/>
  <c r="Z1025" i="119"/>
  <c r="P1026" i="119"/>
  <c r="Q1026" i="119"/>
  <c r="R1026" i="119"/>
  <c r="S1026" i="119"/>
  <c r="T1026" i="119"/>
  <c r="U1026" i="119"/>
  <c r="V1026" i="119"/>
  <c r="W1026" i="119"/>
  <c r="X1026" i="119"/>
  <c r="Y1026" i="119"/>
  <c r="Z1026" i="119"/>
  <c r="P1027" i="119"/>
  <c r="Q1027" i="119"/>
  <c r="R1027" i="119"/>
  <c r="S1027" i="119"/>
  <c r="T1027" i="119"/>
  <c r="U1027" i="119"/>
  <c r="V1027" i="119"/>
  <c r="W1027" i="119"/>
  <c r="X1027" i="119"/>
  <c r="Y1027" i="119"/>
  <c r="Z1027" i="119"/>
  <c r="P1028" i="119"/>
  <c r="Q1028" i="119"/>
  <c r="R1028" i="119"/>
  <c r="S1028" i="119"/>
  <c r="T1028" i="119"/>
  <c r="U1028" i="119"/>
  <c r="V1028" i="119"/>
  <c r="W1028" i="119"/>
  <c r="X1028" i="119"/>
  <c r="Y1028" i="119"/>
  <c r="Z1028" i="119"/>
  <c r="P1029" i="119"/>
  <c r="Q1029" i="119"/>
  <c r="R1029" i="119"/>
  <c r="S1029" i="119"/>
  <c r="T1029" i="119"/>
  <c r="U1029" i="119"/>
  <c r="V1029" i="119"/>
  <c r="W1029" i="119"/>
  <c r="X1029" i="119"/>
  <c r="Y1029" i="119"/>
  <c r="Z1029" i="119"/>
  <c r="P1030" i="119"/>
  <c r="Q1030" i="119"/>
  <c r="R1030" i="119"/>
  <c r="S1030" i="119"/>
  <c r="T1030" i="119"/>
  <c r="U1030" i="119"/>
  <c r="V1030" i="119"/>
  <c r="W1030" i="119"/>
  <c r="X1030" i="119"/>
  <c r="Y1030" i="119"/>
  <c r="Z1030" i="119"/>
  <c r="P1031" i="119"/>
  <c r="Q1031" i="119"/>
  <c r="R1031" i="119"/>
  <c r="S1031" i="119"/>
  <c r="T1031" i="119"/>
  <c r="U1031" i="119"/>
  <c r="V1031" i="119"/>
  <c r="W1031" i="119"/>
  <c r="X1031" i="119"/>
  <c r="Y1031" i="119"/>
  <c r="Z1031" i="119"/>
  <c r="P1032" i="119"/>
  <c r="Q1032" i="119"/>
  <c r="R1032" i="119"/>
  <c r="S1032" i="119"/>
  <c r="T1032" i="119"/>
  <c r="U1032" i="119"/>
  <c r="V1032" i="119"/>
  <c r="W1032" i="119"/>
  <c r="X1032" i="119"/>
  <c r="Y1032" i="119"/>
  <c r="Z1032" i="119"/>
  <c r="P1033" i="119"/>
  <c r="Q1033" i="119"/>
  <c r="R1033" i="119"/>
  <c r="S1033" i="119"/>
  <c r="T1033" i="119"/>
  <c r="U1033" i="119"/>
  <c r="V1033" i="119"/>
  <c r="W1033" i="119"/>
  <c r="X1033" i="119"/>
  <c r="Y1033" i="119"/>
  <c r="Z1033" i="119"/>
  <c r="P1034" i="119"/>
  <c r="Q1034" i="119"/>
  <c r="R1034" i="119"/>
  <c r="S1034" i="119"/>
  <c r="T1034" i="119"/>
  <c r="U1034" i="119"/>
  <c r="V1034" i="119"/>
  <c r="W1034" i="119"/>
  <c r="X1034" i="119"/>
  <c r="Y1034" i="119"/>
  <c r="Z1034" i="119"/>
  <c r="P1035" i="119"/>
  <c r="Q1035" i="119"/>
  <c r="R1035" i="119"/>
  <c r="S1035" i="119"/>
  <c r="T1035" i="119"/>
  <c r="U1035" i="119"/>
  <c r="V1035" i="119"/>
  <c r="W1035" i="119"/>
  <c r="X1035" i="119"/>
  <c r="Y1035" i="119"/>
  <c r="Z1035" i="119"/>
  <c r="P1036" i="119"/>
  <c r="Q1036" i="119"/>
  <c r="R1036" i="119"/>
  <c r="S1036" i="119"/>
  <c r="T1036" i="119"/>
  <c r="U1036" i="119"/>
  <c r="V1036" i="119"/>
  <c r="W1036" i="119"/>
  <c r="X1036" i="119"/>
  <c r="Y1036" i="119"/>
  <c r="Z1036" i="119"/>
  <c r="P1037" i="119"/>
  <c r="Q1037" i="119"/>
  <c r="R1037" i="119"/>
  <c r="S1037" i="119"/>
  <c r="T1037" i="119"/>
  <c r="U1037" i="119"/>
  <c r="V1037" i="119"/>
  <c r="W1037" i="119"/>
  <c r="X1037" i="119"/>
  <c r="Y1037" i="119"/>
  <c r="Z1037" i="119"/>
  <c r="P1038" i="119"/>
  <c r="Q1038" i="119"/>
  <c r="R1038" i="119"/>
  <c r="S1038" i="119"/>
  <c r="T1038" i="119"/>
  <c r="U1038" i="119"/>
  <c r="V1038" i="119"/>
  <c r="W1038" i="119"/>
  <c r="X1038" i="119"/>
  <c r="Y1038" i="119"/>
  <c r="Z1038" i="119"/>
  <c r="P1039" i="119"/>
  <c r="Q1039" i="119"/>
  <c r="R1039" i="119"/>
  <c r="S1039" i="119"/>
  <c r="T1039" i="119"/>
  <c r="U1039" i="119"/>
  <c r="V1039" i="119"/>
  <c r="W1039" i="119"/>
  <c r="X1039" i="119"/>
  <c r="Y1039" i="119"/>
  <c r="Z1039" i="119"/>
  <c r="P1040" i="119"/>
  <c r="Q1040" i="119"/>
  <c r="R1040" i="119"/>
  <c r="S1040" i="119"/>
  <c r="T1040" i="119"/>
  <c r="U1040" i="119"/>
  <c r="V1040" i="119"/>
  <c r="W1040" i="119"/>
  <c r="X1040" i="119"/>
  <c r="Y1040" i="119"/>
  <c r="Z1040" i="119"/>
  <c r="P1041" i="119"/>
  <c r="Q1041" i="119"/>
  <c r="R1041" i="119"/>
  <c r="S1041" i="119"/>
  <c r="T1041" i="119"/>
  <c r="U1041" i="119"/>
  <c r="V1041" i="119"/>
  <c r="W1041" i="119"/>
  <c r="X1041" i="119"/>
  <c r="Y1041" i="119"/>
  <c r="Z1041" i="119"/>
  <c r="P1042" i="119"/>
  <c r="Q1042" i="119"/>
  <c r="R1042" i="119"/>
  <c r="S1042" i="119"/>
  <c r="T1042" i="119"/>
  <c r="U1042" i="119"/>
  <c r="V1042" i="119"/>
  <c r="W1042" i="119"/>
  <c r="X1042" i="119"/>
  <c r="Y1042" i="119"/>
  <c r="Z1042" i="119"/>
  <c r="P1043" i="119"/>
  <c r="Q1043" i="119"/>
  <c r="R1043" i="119"/>
  <c r="S1043" i="119"/>
  <c r="T1043" i="119"/>
  <c r="U1043" i="119"/>
  <c r="V1043" i="119"/>
  <c r="W1043" i="119"/>
  <c r="X1043" i="119"/>
  <c r="Y1043" i="119"/>
  <c r="Z1043" i="119"/>
  <c r="P1044" i="119"/>
  <c r="Q1044" i="119"/>
  <c r="R1044" i="119"/>
  <c r="S1044" i="119"/>
  <c r="T1044" i="119"/>
  <c r="U1044" i="119"/>
  <c r="V1044" i="119"/>
  <c r="W1044" i="119"/>
  <c r="X1044" i="119"/>
  <c r="Y1044" i="119"/>
  <c r="Z1044" i="119"/>
  <c r="P1045" i="119"/>
  <c r="Q1045" i="119"/>
  <c r="R1045" i="119"/>
  <c r="S1045" i="119"/>
  <c r="T1045" i="119"/>
  <c r="U1045" i="119"/>
  <c r="V1045" i="119"/>
  <c r="W1045" i="119"/>
  <c r="X1045" i="119"/>
  <c r="Y1045" i="119"/>
  <c r="Z1045" i="119"/>
  <c r="P1046" i="119"/>
  <c r="Q1046" i="119"/>
  <c r="R1046" i="119"/>
  <c r="S1046" i="119"/>
  <c r="T1046" i="119"/>
  <c r="U1046" i="119"/>
  <c r="V1046" i="119"/>
  <c r="W1046" i="119"/>
  <c r="X1046" i="119"/>
  <c r="Y1046" i="119"/>
  <c r="Z1046" i="119"/>
  <c r="P1047" i="119"/>
  <c r="Q1047" i="119"/>
  <c r="R1047" i="119"/>
  <c r="S1047" i="119"/>
  <c r="T1047" i="119"/>
  <c r="U1047" i="119"/>
  <c r="V1047" i="119"/>
  <c r="W1047" i="119"/>
  <c r="X1047" i="119"/>
  <c r="Y1047" i="119"/>
  <c r="Z1047" i="119"/>
  <c r="P1048" i="119"/>
  <c r="Q1048" i="119"/>
  <c r="R1048" i="119"/>
  <c r="S1048" i="119"/>
  <c r="T1048" i="119"/>
  <c r="U1048" i="119"/>
  <c r="V1048" i="119"/>
  <c r="W1048" i="119"/>
  <c r="X1048" i="119"/>
  <c r="Y1048" i="119"/>
  <c r="Z1048" i="119"/>
  <c r="P1049" i="119"/>
  <c r="Q1049" i="119"/>
  <c r="R1049" i="119"/>
  <c r="S1049" i="119"/>
  <c r="T1049" i="119"/>
  <c r="U1049" i="119"/>
  <c r="V1049" i="119"/>
  <c r="W1049" i="119"/>
  <c r="X1049" i="119"/>
  <c r="Y1049" i="119"/>
  <c r="Z1049" i="119"/>
  <c r="P1050" i="119"/>
  <c r="Q1050" i="119"/>
  <c r="R1050" i="119"/>
  <c r="S1050" i="119"/>
  <c r="T1050" i="119"/>
  <c r="U1050" i="119"/>
  <c r="V1050" i="119"/>
  <c r="W1050" i="119"/>
  <c r="X1050" i="119"/>
  <c r="Y1050" i="119"/>
  <c r="Z1050" i="119"/>
  <c r="P1051" i="119"/>
  <c r="Q1051" i="119"/>
  <c r="R1051" i="119"/>
  <c r="S1051" i="119"/>
  <c r="T1051" i="119"/>
  <c r="U1051" i="119"/>
  <c r="V1051" i="119"/>
  <c r="W1051" i="119"/>
  <c r="X1051" i="119"/>
  <c r="Y1051" i="119"/>
  <c r="Z1051" i="119"/>
  <c r="P1052" i="119"/>
  <c r="Q1052" i="119"/>
  <c r="R1052" i="119"/>
  <c r="S1052" i="119"/>
  <c r="T1052" i="119"/>
  <c r="U1052" i="119"/>
  <c r="V1052" i="119"/>
  <c r="W1052" i="119"/>
  <c r="X1052" i="119"/>
  <c r="Y1052" i="119"/>
  <c r="Z1052" i="119"/>
  <c r="P1053" i="119"/>
  <c r="Q1053" i="119"/>
  <c r="R1053" i="119"/>
  <c r="S1053" i="119"/>
  <c r="T1053" i="119"/>
  <c r="U1053" i="119"/>
  <c r="V1053" i="119"/>
  <c r="W1053" i="119"/>
  <c r="X1053" i="119"/>
  <c r="Y1053" i="119"/>
  <c r="Z1053" i="119"/>
  <c r="P1054" i="119"/>
  <c r="Q1054" i="119"/>
  <c r="R1054" i="119"/>
  <c r="S1054" i="119"/>
  <c r="T1054" i="119"/>
  <c r="U1054" i="119"/>
  <c r="V1054" i="119"/>
  <c r="W1054" i="119"/>
  <c r="X1054" i="119"/>
  <c r="Y1054" i="119"/>
  <c r="Z1054" i="119"/>
  <c r="P1055" i="119"/>
  <c r="Q1055" i="119"/>
  <c r="R1055" i="119"/>
  <c r="S1055" i="119"/>
  <c r="T1055" i="119"/>
  <c r="U1055" i="119"/>
  <c r="V1055" i="119"/>
  <c r="W1055" i="119"/>
  <c r="X1055" i="119"/>
  <c r="Y1055" i="119"/>
  <c r="Z1055" i="119"/>
  <c r="P1056" i="119"/>
  <c r="Q1056" i="119"/>
  <c r="R1056" i="119"/>
  <c r="S1056" i="119"/>
  <c r="T1056" i="119"/>
  <c r="U1056" i="119"/>
  <c r="V1056" i="119"/>
  <c r="W1056" i="119"/>
  <c r="X1056" i="119"/>
  <c r="Y1056" i="119"/>
  <c r="Z1056" i="119"/>
  <c r="P1057" i="119"/>
  <c r="Q1057" i="119"/>
  <c r="R1057" i="119"/>
  <c r="S1057" i="119"/>
  <c r="T1057" i="119"/>
  <c r="U1057" i="119"/>
  <c r="V1057" i="119"/>
  <c r="W1057" i="119"/>
  <c r="X1057" i="119"/>
  <c r="Y1057" i="119"/>
  <c r="Z1057" i="119"/>
  <c r="P1058" i="119"/>
  <c r="Q1058" i="119"/>
  <c r="R1058" i="119"/>
  <c r="S1058" i="119"/>
  <c r="T1058" i="119"/>
  <c r="U1058" i="119"/>
  <c r="V1058" i="119"/>
  <c r="W1058" i="119"/>
  <c r="X1058" i="119"/>
  <c r="Y1058" i="119"/>
  <c r="Z1058" i="119"/>
  <c r="P1059" i="119"/>
  <c r="Q1059" i="119"/>
  <c r="R1059" i="119"/>
  <c r="S1059" i="119"/>
  <c r="T1059" i="119"/>
  <c r="U1059" i="119"/>
  <c r="V1059" i="119"/>
  <c r="W1059" i="119"/>
  <c r="X1059" i="119"/>
  <c r="Y1059" i="119"/>
  <c r="Z1059" i="119"/>
  <c r="P1060" i="119"/>
  <c r="Q1060" i="119"/>
  <c r="R1060" i="119"/>
  <c r="S1060" i="119"/>
  <c r="T1060" i="119"/>
  <c r="U1060" i="119"/>
  <c r="V1060" i="119"/>
  <c r="W1060" i="119"/>
  <c r="X1060" i="119"/>
  <c r="Y1060" i="119"/>
  <c r="Z1060" i="119"/>
  <c r="P1061" i="119"/>
  <c r="Q1061" i="119"/>
  <c r="R1061" i="119"/>
  <c r="S1061" i="119"/>
  <c r="T1061" i="119"/>
  <c r="U1061" i="119"/>
  <c r="V1061" i="119"/>
  <c r="W1061" i="119"/>
  <c r="X1061" i="119"/>
  <c r="Y1061" i="119"/>
  <c r="Z1061" i="119"/>
  <c r="P1062" i="119"/>
  <c r="Q1062" i="119"/>
  <c r="R1062" i="119"/>
  <c r="S1062" i="119"/>
  <c r="T1062" i="119"/>
  <c r="U1062" i="119"/>
  <c r="V1062" i="119"/>
  <c r="W1062" i="119"/>
  <c r="X1062" i="119"/>
  <c r="Y1062" i="119"/>
  <c r="Z1062" i="119"/>
  <c r="P1063" i="119"/>
  <c r="Q1063" i="119"/>
  <c r="R1063" i="119"/>
  <c r="S1063" i="119"/>
  <c r="T1063" i="119"/>
  <c r="U1063" i="119"/>
  <c r="V1063" i="119"/>
  <c r="W1063" i="119"/>
  <c r="X1063" i="119"/>
  <c r="Y1063" i="119"/>
  <c r="Z1063" i="119"/>
  <c r="P1064" i="119"/>
  <c r="Q1064" i="119"/>
  <c r="R1064" i="119"/>
  <c r="S1064" i="119"/>
  <c r="T1064" i="119"/>
  <c r="U1064" i="119"/>
  <c r="V1064" i="119"/>
  <c r="W1064" i="119"/>
  <c r="X1064" i="119"/>
  <c r="Y1064" i="119"/>
  <c r="Z1064" i="119"/>
  <c r="P1065" i="119"/>
  <c r="Q1065" i="119"/>
  <c r="R1065" i="119"/>
  <c r="S1065" i="119"/>
  <c r="T1065" i="119"/>
  <c r="U1065" i="119"/>
  <c r="V1065" i="119"/>
  <c r="W1065" i="119"/>
  <c r="X1065" i="119"/>
  <c r="Y1065" i="119"/>
  <c r="Z1065" i="119"/>
  <c r="P1066" i="119"/>
  <c r="Q1066" i="119"/>
  <c r="R1066" i="119"/>
  <c r="S1066" i="119"/>
  <c r="T1066" i="119"/>
  <c r="U1066" i="119"/>
  <c r="V1066" i="119"/>
  <c r="W1066" i="119"/>
  <c r="X1066" i="119"/>
  <c r="Y1066" i="119"/>
  <c r="Z1066" i="119"/>
  <c r="P2659" i="119"/>
  <c r="Q2659" i="119"/>
  <c r="R2659" i="119"/>
  <c r="S2659" i="119"/>
  <c r="T2659" i="119"/>
  <c r="U2659" i="119"/>
  <c r="V2659" i="119"/>
  <c r="W2659" i="119"/>
  <c r="X2659" i="119"/>
  <c r="Y2659" i="119"/>
  <c r="Z2659" i="119"/>
  <c r="P2658" i="119"/>
  <c r="Q2658" i="119"/>
  <c r="R2658" i="119"/>
  <c r="S2658" i="119"/>
  <c r="T2658" i="119"/>
  <c r="U2658" i="119"/>
  <c r="V2658" i="119"/>
  <c r="W2658" i="119"/>
  <c r="X2658" i="119"/>
  <c r="Y2658" i="119"/>
  <c r="Z2658" i="119"/>
  <c r="P2657" i="119"/>
  <c r="Q2657" i="119"/>
  <c r="R2657" i="119"/>
  <c r="S2657" i="119"/>
  <c r="T2657" i="119"/>
  <c r="U2657" i="119"/>
  <c r="V2657" i="119"/>
  <c r="W2657" i="119"/>
  <c r="X2657" i="119"/>
  <c r="Y2657" i="119"/>
  <c r="Z2657" i="119"/>
  <c r="P2656" i="119"/>
  <c r="Q2656" i="119"/>
  <c r="R2656" i="119"/>
  <c r="S2656" i="119"/>
  <c r="T2656" i="119"/>
  <c r="U2656" i="119"/>
  <c r="V2656" i="119"/>
  <c r="W2656" i="119"/>
  <c r="X2656" i="119"/>
  <c r="Y2656" i="119"/>
  <c r="Z2656" i="119"/>
  <c r="P2655" i="119"/>
  <c r="Q2655" i="119"/>
  <c r="R2655" i="119"/>
  <c r="S2655" i="119"/>
  <c r="T2655" i="119"/>
  <c r="U2655" i="119"/>
  <c r="V2655" i="119"/>
  <c r="W2655" i="119"/>
  <c r="X2655" i="119"/>
  <c r="Y2655" i="119"/>
  <c r="Z2655" i="119"/>
  <c r="P2654" i="119"/>
  <c r="Q2654" i="119"/>
  <c r="R2654" i="119"/>
  <c r="S2654" i="119"/>
  <c r="T2654" i="119"/>
  <c r="U2654" i="119"/>
  <c r="V2654" i="119"/>
  <c r="W2654" i="119"/>
  <c r="X2654" i="119"/>
  <c r="Y2654" i="119"/>
  <c r="Z2654" i="119"/>
  <c r="P2653" i="119"/>
  <c r="Q2653" i="119"/>
  <c r="R2653" i="119"/>
  <c r="S2653" i="119"/>
  <c r="T2653" i="119"/>
  <c r="U2653" i="119"/>
  <c r="V2653" i="119"/>
  <c r="W2653" i="119"/>
  <c r="X2653" i="119"/>
  <c r="Y2653" i="119"/>
  <c r="Z2653" i="119"/>
  <c r="P2652" i="119"/>
  <c r="Q2652" i="119"/>
  <c r="R2652" i="119"/>
  <c r="S2652" i="119"/>
  <c r="T2652" i="119"/>
  <c r="U2652" i="119"/>
  <c r="V2652" i="119"/>
  <c r="W2652" i="119"/>
  <c r="X2652" i="119"/>
  <c r="Y2652" i="119"/>
  <c r="Z2652" i="119"/>
  <c r="P2651" i="119"/>
  <c r="Q2651" i="119"/>
  <c r="R2651" i="119"/>
  <c r="S2651" i="119"/>
  <c r="T2651" i="119"/>
  <c r="U2651" i="119"/>
  <c r="V2651" i="119"/>
  <c r="W2651" i="119"/>
  <c r="X2651" i="119"/>
  <c r="Y2651" i="119"/>
  <c r="Z2651" i="119"/>
  <c r="P2650" i="119"/>
  <c r="Q2650" i="119"/>
  <c r="R2650" i="119"/>
  <c r="S2650" i="119"/>
  <c r="T2650" i="119"/>
  <c r="U2650" i="119"/>
  <c r="V2650" i="119"/>
  <c r="W2650" i="119"/>
  <c r="X2650" i="119"/>
  <c r="Y2650" i="119"/>
  <c r="Z2650" i="119"/>
  <c r="P2649" i="119"/>
  <c r="Q2649" i="119"/>
  <c r="R2649" i="119"/>
  <c r="S2649" i="119"/>
  <c r="T2649" i="119"/>
  <c r="U2649" i="119"/>
  <c r="V2649" i="119"/>
  <c r="W2649" i="119"/>
  <c r="X2649" i="119"/>
  <c r="Y2649" i="119"/>
  <c r="Z2649" i="119"/>
  <c r="P2648" i="119"/>
  <c r="Q2648" i="119"/>
  <c r="R2648" i="119"/>
  <c r="S2648" i="119"/>
  <c r="T2648" i="119"/>
  <c r="U2648" i="119"/>
  <c r="V2648" i="119"/>
  <c r="W2648" i="119"/>
  <c r="X2648" i="119"/>
  <c r="Y2648" i="119"/>
  <c r="Z2648" i="119"/>
  <c r="P2647" i="119"/>
  <c r="Q2647" i="119"/>
  <c r="R2647" i="119"/>
  <c r="S2647" i="119"/>
  <c r="T2647" i="119"/>
  <c r="U2647" i="119"/>
  <c r="V2647" i="119"/>
  <c r="W2647" i="119"/>
  <c r="X2647" i="119"/>
  <c r="Y2647" i="119"/>
  <c r="Z2647" i="119"/>
  <c r="P2646" i="119"/>
  <c r="Q2646" i="119"/>
  <c r="R2646" i="119"/>
  <c r="S2646" i="119"/>
  <c r="T2646" i="119"/>
  <c r="U2646" i="119"/>
  <c r="V2646" i="119"/>
  <c r="W2646" i="119"/>
  <c r="X2646" i="119"/>
  <c r="Y2646" i="119"/>
  <c r="Z2646" i="119"/>
  <c r="P2645" i="119"/>
  <c r="Q2645" i="119"/>
  <c r="R2645" i="119"/>
  <c r="S2645" i="119"/>
  <c r="T2645" i="119"/>
  <c r="U2645" i="119"/>
  <c r="V2645" i="119"/>
  <c r="W2645" i="119"/>
  <c r="X2645" i="119"/>
  <c r="Y2645" i="119"/>
  <c r="Z2645" i="119"/>
  <c r="P2644" i="119"/>
  <c r="Q2644" i="119"/>
  <c r="R2644" i="119"/>
  <c r="S2644" i="119"/>
  <c r="T2644" i="119"/>
  <c r="U2644" i="119"/>
  <c r="V2644" i="119"/>
  <c r="W2644" i="119"/>
  <c r="X2644" i="119"/>
  <c r="Y2644" i="119"/>
  <c r="Z2644" i="119"/>
  <c r="P2643" i="119"/>
  <c r="Q2643" i="119"/>
  <c r="R2643" i="119"/>
  <c r="S2643" i="119"/>
  <c r="T2643" i="119"/>
  <c r="U2643" i="119"/>
  <c r="V2643" i="119"/>
  <c r="W2643" i="119"/>
  <c r="X2643" i="119"/>
  <c r="Y2643" i="119"/>
  <c r="Z2643" i="119"/>
  <c r="P2642" i="119"/>
  <c r="Q2642" i="119"/>
  <c r="R2642" i="119"/>
  <c r="S2642" i="119"/>
  <c r="T2642" i="119"/>
  <c r="U2642" i="119"/>
  <c r="V2642" i="119"/>
  <c r="W2642" i="119"/>
  <c r="X2642" i="119"/>
  <c r="Y2642" i="119"/>
  <c r="Z2642" i="119"/>
  <c r="P2641" i="119"/>
  <c r="Q2641" i="119"/>
  <c r="R2641" i="119"/>
  <c r="S2641" i="119"/>
  <c r="T2641" i="119"/>
  <c r="U2641" i="119"/>
  <c r="V2641" i="119"/>
  <c r="W2641" i="119"/>
  <c r="X2641" i="119"/>
  <c r="Y2641" i="119"/>
  <c r="Z2641" i="119"/>
  <c r="P2640" i="119"/>
  <c r="Q2640" i="119"/>
  <c r="R2640" i="119"/>
  <c r="S2640" i="119"/>
  <c r="T2640" i="119"/>
  <c r="U2640" i="119"/>
  <c r="V2640" i="119"/>
  <c r="W2640" i="119"/>
  <c r="X2640" i="119"/>
  <c r="Y2640" i="119"/>
  <c r="Z2640" i="119"/>
  <c r="P2639" i="119"/>
  <c r="Q2639" i="119"/>
  <c r="R2639" i="119"/>
  <c r="S2639" i="119"/>
  <c r="T2639" i="119"/>
  <c r="U2639" i="119"/>
  <c r="V2639" i="119"/>
  <c r="W2639" i="119"/>
  <c r="X2639" i="119"/>
  <c r="Y2639" i="119"/>
  <c r="Z2639" i="119"/>
  <c r="P2638" i="119"/>
  <c r="Q2638" i="119"/>
  <c r="R2638" i="119"/>
  <c r="S2638" i="119"/>
  <c r="T2638" i="119"/>
  <c r="U2638" i="119"/>
  <c r="V2638" i="119"/>
  <c r="W2638" i="119"/>
  <c r="X2638" i="119"/>
  <c r="Y2638" i="119"/>
  <c r="Z2638" i="119"/>
  <c r="P2637" i="119"/>
  <c r="Q2637" i="119"/>
  <c r="R2637" i="119"/>
  <c r="S2637" i="119"/>
  <c r="T2637" i="119"/>
  <c r="U2637" i="119"/>
  <c r="V2637" i="119"/>
  <c r="W2637" i="119"/>
  <c r="X2637" i="119"/>
  <c r="Y2637" i="119"/>
  <c r="Z2637" i="119"/>
  <c r="P2636" i="119"/>
  <c r="Q2636" i="119"/>
  <c r="R2636" i="119"/>
  <c r="S2636" i="119"/>
  <c r="T2636" i="119"/>
  <c r="U2636" i="119"/>
  <c r="V2636" i="119"/>
  <c r="W2636" i="119"/>
  <c r="X2636" i="119"/>
  <c r="Y2636" i="119"/>
  <c r="Z2636" i="119"/>
  <c r="P2635" i="119"/>
  <c r="Q2635" i="119"/>
  <c r="R2635" i="119"/>
  <c r="S2635" i="119"/>
  <c r="T2635" i="119"/>
  <c r="U2635" i="119"/>
  <c r="V2635" i="119"/>
  <c r="W2635" i="119"/>
  <c r="X2635" i="119"/>
  <c r="Y2635" i="119"/>
  <c r="Z2635" i="119"/>
  <c r="P2634" i="119"/>
  <c r="Q2634" i="119"/>
  <c r="R2634" i="119"/>
  <c r="S2634" i="119"/>
  <c r="T2634" i="119"/>
  <c r="U2634" i="119"/>
  <c r="V2634" i="119"/>
  <c r="W2634" i="119"/>
  <c r="X2634" i="119"/>
  <c r="Y2634" i="119"/>
  <c r="Z2634" i="119"/>
  <c r="P2633" i="119"/>
  <c r="Q2633" i="119"/>
  <c r="R2633" i="119"/>
  <c r="S2633" i="119"/>
  <c r="T2633" i="119"/>
  <c r="U2633" i="119"/>
  <c r="V2633" i="119"/>
  <c r="W2633" i="119"/>
  <c r="X2633" i="119"/>
  <c r="Y2633" i="119"/>
  <c r="Z2633" i="119"/>
  <c r="P2632" i="119"/>
  <c r="Q2632" i="119"/>
  <c r="R2632" i="119"/>
  <c r="S2632" i="119"/>
  <c r="T2632" i="119"/>
  <c r="U2632" i="119"/>
  <c r="V2632" i="119"/>
  <c r="W2632" i="119"/>
  <c r="X2632" i="119"/>
  <c r="Y2632" i="119"/>
  <c r="Z2632" i="119"/>
  <c r="P2631" i="119"/>
  <c r="Q2631" i="119"/>
  <c r="R2631" i="119"/>
  <c r="S2631" i="119"/>
  <c r="T2631" i="119"/>
  <c r="U2631" i="119"/>
  <c r="V2631" i="119"/>
  <c r="W2631" i="119"/>
  <c r="X2631" i="119"/>
  <c r="Y2631" i="119"/>
  <c r="Z2631" i="119"/>
  <c r="P2630" i="119"/>
  <c r="Q2630" i="119"/>
  <c r="R2630" i="119"/>
  <c r="S2630" i="119"/>
  <c r="T2630" i="119"/>
  <c r="U2630" i="119"/>
  <c r="V2630" i="119"/>
  <c r="W2630" i="119"/>
  <c r="X2630" i="119"/>
  <c r="Y2630" i="119"/>
  <c r="Z2630" i="119"/>
  <c r="P2629" i="119"/>
  <c r="Q2629" i="119"/>
  <c r="R2629" i="119"/>
  <c r="S2629" i="119"/>
  <c r="T2629" i="119"/>
  <c r="U2629" i="119"/>
  <c r="V2629" i="119"/>
  <c r="W2629" i="119"/>
  <c r="X2629" i="119"/>
  <c r="Y2629" i="119"/>
  <c r="Z2629" i="119"/>
  <c r="P2628" i="119"/>
  <c r="Q2628" i="119"/>
  <c r="R2628" i="119"/>
  <c r="S2628" i="119"/>
  <c r="T2628" i="119"/>
  <c r="U2628" i="119"/>
  <c r="V2628" i="119"/>
  <c r="W2628" i="119"/>
  <c r="X2628" i="119"/>
  <c r="Y2628" i="119"/>
  <c r="Z2628" i="119"/>
  <c r="P2627" i="119"/>
  <c r="Q2627" i="119"/>
  <c r="R2627" i="119"/>
  <c r="S2627" i="119"/>
  <c r="T2627" i="119"/>
  <c r="U2627" i="119"/>
  <c r="V2627" i="119"/>
  <c r="W2627" i="119"/>
  <c r="X2627" i="119"/>
  <c r="Y2627" i="119"/>
  <c r="Z2627" i="119"/>
  <c r="P2626" i="119"/>
  <c r="Q2626" i="119"/>
  <c r="R2626" i="119"/>
  <c r="S2626" i="119"/>
  <c r="T2626" i="119"/>
  <c r="U2626" i="119"/>
  <c r="V2626" i="119"/>
  <c r="W2626" i="119"/>
  <c r="X2626" i="119"/>
  <c r="Y2626" i="119"/>
  <c r="Z2626" i="119"/>
  <c r="P2625" i="119"/>
  <c r="Q2625" i="119"/>
  <c r="R2625" i="119"/>
  <c r="S2625" i="119"/>
  <c r="T2625" i="119"/>
  <c r="U2625" i="119"/>
  <c r="V2625" i="119"/>
  <c r="W2625" i="119"/>
  <c r="X2625" i="119"/>
  <c r="Y2625" i="119"/>
  <c r="Z2625" i="119"/>
  <c r="P2624" i="119"/>
  <c r="Q2624" i="119"/>
  <c r="R2624" i="119"/>
  <c r="S2624" i="119"/>
  <c r="T2624" i="119"/>
  <c r="U2624" i="119"/>
  <c r="V2624" i="119"/>
  <c r="W2624" i="119"/>
  <c r="X2624" i="119"/>
  <c r="Y2624" i="119"/>
  <c r="Z2624" i="119"/>
  <c r="P2623" i="119"/>
  <c r="Q2623" i="119"/>
  <c r="R2623" i="119"/>
  <c r="S2623" i="119"/>
  <c r="T2623" i="119"/>
  <c r="U2623" i="119"/>
  <c r="V2623" i="119"/>
  <c r="W2623" i="119"/>
  <c r="X2623" i="119"/>
  <c r="Y2623" i="119"/>
  <c r="Z2623" i="119"/>
  <c r="P2622" i="119"/>
  <c r="Q2622" i="119"/>
  <c r="R2622" i="119"/>
  <c r="S2622" i="119"/>
  <c r="T2622" i="119"/>
  <c r="U2622" i="119"/>
  <c r="V2622" i="119"/>
  <c r="W2622" i="119"/>
  <c r="X2622" i="119"/>
  <c r="Y2622" i="119"/>
  <c r="Z2622" i="119"/>
  <c r="P2621" i="119"/>
  <c r="Q2621" i="119"/>
  <c r="R2621" i="119"/>
  <c r="S2621" i="119"/>
  <c r="T2621" i="119"/>
  <c r="U2621" i="119"/>
  <c r="V2621" i="119"/>
  <c r="W2621" i="119"/>
  <c r="X2621" i="119"/>
  <c r="Y2621" i="119"/>
  <c r="Z2621" i="119"/>
  <c r="P2620" i="119"/>
  <c r="Q2620" i="119"/>
  <c r="R2620" i="119"/>
  <c r="S2620" i="119"/>
  <c r="T2620" i="119"/>
  <c r="U2620" i="119"/>
  <c r="V2620" i="119"/>
  <c r="W2620" i="119"/>
  <c r="X2620" i="119"/>
  <c r="Y2620" i="119"/>
  <c r="Z2620" i="119"/>
  <c r="P2619" i="119"/>
  <c r="Q2619" i="119"/>
  <c r="R2619" i="119"/>
  <c r="S2619" i="119"/>
  <c r="T2619" i="119"/>
  <c r="U2619" i="119"/>
  <c r="V2619" i="119"/>
  <c r="W2619" i="119"/>
  <c r="X2619" i="119"/>
  <c r="Y2619" i="119"/>
  <c r="Z2619" i="119"/>
  <c r="P2618" i="119"/>
  <c r="Q2618" i="119"/>
  <c r="R2618" i="119"/>
  <c r="S2618" i="119"/>
  <c r="T2618" i="119"/>
  <c r="U2618" i="119"/>
  <c r="V2618" i="119"/>
  <c r="W2618" i="119"/>
  <c r="X2618" i="119"/>
  <c r="Y2618" i="119"/>
  <c r="Z2618" i="119"/>
  <c r="P2617" i="119"/>
  <c r="Q2617" i="119"/>
  <c r="R2617" i="119"/>
  <c r="S2617" i="119"/>
  <c r="T2617" i="119"/>
  <c r="U2617" i="119"/>
  <c r="V2617" i="119"/>
  <c r="W2617" i="119"/>
  <c r="X2617" i="119"/>
  <c r="Y2617" i="119"/>
  <c r="Z2617" i="119"/>
  <c r="P2616" i="119"/>
  <c r="Q2616" i="119"/>
  <c r="R2616" i="119"/>
  <c r="S2616" i="119"/>
  <c r="T2616" i="119"/>
  <c r="U2616" i="119"/>
  <c r="V2616" i="119"/>
  <c r="W2616" i="119"/>
  <c r="X2616" i="119"/>
  <c r="Y2616" i="119"/>
  <c r="Z2616" i="119"/>
  <c r="P2615" i="119"/>
  <c r="Q2615" i="119"/>
  <c r="R2615" i="119"/>
  <c r="S2615" i="119"/>
  <c r="T2615" i="119"/>
  <c r="U2615" i="119"/>
  <c r="V2615" i="119"/>
  <c r="W2615" i="119"/>
  <c r="X2615" i="119"/>
  <c r="Y2615" i="119"/>
  <c r="Z2615" i="119"/>
  <c r="P2614" i="119"/>
  <c r="Q2614" i="119"/>
  <c r="R2614" i="119"/>
  <c r="S2614" i="119"/>
  <c r="T2614" i="119"/>
  <c r="U2614" i="119"/>
  <c r="V2614" i="119"/>
  <c r="W2614" i="119"/>
  <c r="X2614" i="119"/>
  <c r="Y2614" i="119"/>
  <c r="Z2614" i="119"/>
  <c r="P2613" i="119"/>
  <c r="Q2613" i="119"/>
  <c r="R2613" i="119"/>
  <c r="S2613" i="119"/>
  <c r="T2613" i="119"/>
  <c r="U2613" i="119"/>
  <c r="V2613" i="119"/>
  <c r="W2613" i="119"/>
  <c r="X2613" i="119"/>
  <c r="Y2613" i="119"/>
  <c r="Z2613" i="119"/>
  <c r="P2612" i="119"/>
  <c r="Q2612" i="119"/>
  <c r="R2612" i="119"/>
  <c r="S2612" i="119"/>
  <c r="T2612" i="119"/>
  <c r="U2612" i="119"/>
  <c r="V2612" i="119"/>
  <c r="W2612" i="119"/>
  <c r="X2612" i="119"/>
  <c r="Y2612" i="119"/>
  <c r="Z2612" i="119"/>
  <c r="P2611" i="119"/>
  <c r="Q2611" i="119"/>
  <c r="R2611" i="119"/>
  <c r="S2611" i="119"/>
  <c r="T2611" i="119"/>
  <c r="U2611" i="119"/>
  <c r="V2611" i="119"/>
  <c r="W2611" i="119"/>
  <c r="X2611" i="119"/>
  <c r="Y2611" i="119"/>
  <c r="Z2611" i="119"/>
  <c r="P2610" i="119"/>
  <c r="Q2610" i="119"/>
  <c r="R2610" i="119"/>
  <c r="S2610" i="119"/>
  <c r="T2610" i="119"/>
  <c r="U2610" i="119"/>
  <c r="V2610" i="119"/>
  <c r="W2610" i="119"/>
  <c r="X2610" i="119"/>
  <c r="Y2610" i="119"/>
  <c r="Z2610" i="119"/>
  <c r="P2609" i="119"/>
  <c r="Q2609" i="119"/>
  <c r="R2609" i="119"/>
  <c r="S2609" i="119"/>
  <c r="T2609" i="119"/>
  <c r="U2609" i="119"/>
  <c r="V2609" i="119"/>
  <c r="W2609" i="119"/>
  <c r="X2609" i="119"/>
  <c r="Y2609" i="119"/>
  <c r="Z2609" i="119"/>
  <c r="P2608" i="119"/>
  <c r="Q2608" i="119"/>
  <c r="R2608" i="119"/>
  <c r="S2608" i="119"/>
  <c r="T2608" i="119"/>
  <c r="U2608" i="119"/>
  <c r="V2608" i="119"/>
  <c r="W2608" i="119"/>
  <c r="X2608" i="119"/>
  <c r="Y2608" i="119"/>
  <c r="Z2608" i="119"/>
  <c r="P2607" i="119"/>
  <c r="Q2607" i="119"/>
  <c r="R2607" i="119"/>
  <c r="S2607" i="119"/>
  <c r="T2607" i="119"/>
  <c r="U2607" i="119"/>
  <c r="V2607" i="119"/>
  <c r="W2607" i="119"/>
  <c r="X2607" i="119"/>
  <c r="Y2607" i="119"/>
  <c r="Z2607" i="119"/>
  <c r="P2392" i="119"/>
  <c r="Q2392" i="119"/>
  <c r="R2392" i="119"/>
  <c r="S2392" i="119"/>
  <c r="T2392" i="119"/>
  <c r="U2392" i="119"/>
  <c r="V2392" i="119"/>
  <c r="W2392" i="119"/>
  <c r="X2392" i="119"/>
  <c r="Y2392" i="119"/>
  <c r="Z2392" i="119"/>
  <c r="P2391" i="119"/>
  <c r="Q2391" i="119"/>
  <c r="R2391" i="119"/>
  <c r="S2391" i="119"/>
  <c r="T2391" i="119"/>
  <c r="U2391" i="119"/>
  <c r="V2391" i="119"/>
  <c r="W2391" i="119"/>
  <c r="X2391" i="119"/>
  <c r="Y2391" i="119"/>
  <c r="Z2391" i="119"/>
  <c r="P2390" i="119"/>
  <c r="Q2390" i="119"/>
  <c r="R2390" i="119"/>
  <c r="S2390" i="119"/>
  <c r="T2390" i="119"/>
  <c r="U2390" i="119"/>
  <c r="V2390" i="119"/>
  <c r="W2390" i="119"/>
  <c r="X2390" i="119"/>
  <c r="Y2390" i="119"/>
  <c r="Z2390" i="119"/>
  <c r="P2389" i="119"/>
  <c r="Q2389" i="119"/>
  <c r="R2389" i="119"/>
  <c r="S2389" i="119"/>
  <c r="T2389" i="119"/>
  <c r="U2389" i="119"/>
  <c r="V2389" i="119"/>
  <c r="W2389" i="119"/>
  <c r="X2389" i="119"/>
  <c r="Y2389" i="119"/>
  <c r="Z2389" i="119"/>
  <c r="P2388" i="119"/>
  <c r="Q2388" i="119"/>
  <c r="R2388" i="119"/>
  <c r="S2388" i="119"/>
  <c r="T2388" i="119"/>
  <c r="U2388" i="119"/>
  <c r="V2388" i="119"/>
  <c r="W2388" i="119"/>
  <c r="X2388" i="119"/>
  <c r="Y2388" i="119"/>
  <c r="Z2388" i="119"/>
  <c r="P2387" i="119"/>
  <c r="Q2387" i="119"/>
  <c r="R2387" i="119"/>
  <c r="S2387" i="119"/>
  <c r="T2387" i="119"/>
  <c r="U2387" i="119"/>
  <c r="V2387" i="119"/>
  <c r="W2387" i="119"/>
  <c r="X2387" i="119"/>
  <c r="Y2387" i="119"/>
  <c r="Z2387" i="119"/>
  <c r="P2386" i="119"/>
  <c r="Q2386" i="119"/>
  <c r="R2386" i="119"/>
  <c r="S2386" i="119"/>
  <c r="T2386" i="119"/>
  <c r="U2386" i="119"/>
  <c r="V2386" i="119"/>
  <c r="W2386" i="119"/>
  <c r="X2386" i="119"/>
  <c r="Y2386" i="119"/>
  <c r="Z2386" i="119"/>
  <c r="P2385" i="119"/>
  <c r="Q2385" i="119"/>
  <c r="R2385" i="119"/>
  <c r="S2385" i="119"/>
  <c r="T2385" i="119"/>
  <c r="U2385" i="119"/>
  <c r="V2385" i="119"/>
  <c r="W2385" i="119"/>
  <c r="X2385" i="119"/>
  <c r="Y2385" i="119"/>
  <c r="Z2385" i="119"/>
  <c r="P2384" i="119"/>
  <c r="Q2384" i="119"/>
  <c r="R2384" i="119"/>
  <c r="S2384" i="119"/>
  <c r="T2384" i="119"/>
  <c r="U2384" i="119"/>
  <c r="V2384" i="119"/>
  <c r="W2384" i="119"/>
  <c r="X2384" i="119"/>
  <c r="Y2384" i="119"/>
  <c r="Z2384" i="119"/>
  <c r="P2383" i="119"/>
  <c r="Q2383" i="119"/>
  <c r="R2383" i="119"/>
  <c r="S2383" i="119"/>
  <c r="T2383" i="119"/>
  <c r="U2383" i="119"/>
  <c r="V2383" i="119"/>
  <c r="W2383" i="119"/>
  <c r="X2383" i="119"/>
  <c r="Y2383" i="119"/>
  <c r="Z2383" i="119"/>
  <c r="P2382" i="119"/>
  <c r="Q2382" i="119"/>
  <c r="R2382" i="119"/>
  <c r="S2382" i="119"/>
  <c r="T2382" i="119"/>
  <c r="U2382" i="119"/>
  <c r="V2382" i="119"/>
  <c r="W2382" i="119"/>
  <c r="X2382" i="119"/>
  <c r="Y2382" i="119"/>
  <c r="Z2382" i="119"/>
  <c r="P2381" i="119"/>
  <c r="Q2381" i="119"/>
  <c r="R2381" i="119"/>
  <c r="S2381" i="119"/>
  <c r="T2381" i="119"/>
  <c r="U2381" i="119"/>
  <c r="V2381" i="119"/>
  <c r="W2381" i="119"/>
  <c r="X2381" i="119"/>
  <c r="Y2381" i="119"/>
  <c r="Z2381" i="119"/>
  <c r="P2380" i="119"/>
  <c r="Q2380" i="119"/>
  <c r="R2380" i="119"/>
  <c r="S2380" i="119"/>
  <c r="T2380" i="119"/>
  <c r="U2380" i="119"/>
  <c r="V2380" i="119"/>
  <c r="W2380" i="119"/>
  <c r="X2380" i="119"/>
  <c r="Y2380" i="119"/>
  <c r="Z2380" i="119"/>
  <c r="P2379" i="119"/>
  <c r="Q2379" i="119"/>
  <c r="R2379" i="119"/>
  <c r="S2379" i="119"/>
  <c r="T2379" i="119"/>
  <c r="U2379" i="119"/>
  <c r="V2379" i="119"/>
  <c r="W2379" i="119"/>
  <c r="X2379" i="119"/>
  <c r="Y2379" i="119"/>
  <c r="Z2379" i="119"/>
  <c r="P2378" i="119"/>
  <c r="Q2378" i="119"/>
  <c r="R2378" i="119"/>
  <c r="S2378" i="119"/>
  <c r="T2378" i="119"/>
  <c r="U2378" i="119"/>
  <c r="V2378" i="119"/>
  <c r="W2378" i="119"/>
  <c r="X2378" i="119"/>
  <c r="Y2378" i="119"/>
  <c r="Z2378" i="119"/>
  <c r="P2377" i="119"/>
  <c r="Q2377" i="119"/>
  <c r="R2377" i="119"/>
  <c r="S2377" i="119"/>
  <c r="T2377" i="119"/>
  <c r="U2377" i="119"/>
  <c r="V2377" i="119"/>
  <c r="W2377" i="119"/>
  <c r="X2377" i="119"/>
  <c r="Y2377" i="119"/>
  <c r="Z2377" i="119"/>
  <c r="P2376" i="119"/>
  <c r="Q2376" i="119"/>
  <c r="R2376" i="119"/>
  <c r="S2376" i="119"/>
  <c r="T2376" i="119"/>
  <c r="U2376" i="119"/>
  <c r="V2376" i="119"/>
  <c r="W2376" i="119"/>
  <c r="X2376" i="119"/>
  <c r="Y2376" i="119"/>
  <c r="Z2376" i="119"/>
  <c r="P2375" i="119"/>
  <c r="Q2375" i="119"/>
  <c r="R2375" i="119"/>
  <c r="S2375" i="119"/>
  <c r="T2375" i="119"/>
  <c r="U2375" i="119"/>
  <c r="V2375" i="119"/>
  <c r="W2375" i="119"/>
  <c r="X2375" i="119"/>
  <c r="Y2375" i="119"/>
  <c r="Z2375" i="119"/>
  <c r="P2374" i="119"/>
  <c r="Q2374" i="119"/>
  <c r="R2374" i="119"/>
  <c r="S2374" i="119"/>
  <c r="T2374" i="119"/>
  <c r="U2374" i="119"/>
  <c r="V2374" i="119"/>
  <c r="W2374" i="119"/>
  <c r="X2374" i="119"/>
  <c r="Y2374" i="119"/>
  <c r="Z2374" i="119"/>
  <c r="P2373" i="119"/>
  <c r="Q2373" i="119"/>
  <c r="R2373" i="119"/>
  <c r="S2373" i="119"/>
  <c r="T2373" i="119"/>
  <c r="U2373" i="119"/>
  <c r="V2373" i="119"/>
  <c r="W2373" i="119"/>
  <c r="X2373" i="119"/>
  <c r="Y2373" i="119"/>
  <c r="Z2373" i="119"/>
  <c r="P2372" i="119"/>
  <c r="Q2372" i="119"/>
  <c r="R2372" i="119"/>
  <c r="S2372" i="119"/>
  <c r="T2372" i="119"/>
  <c r="U2372" i="119"/>
  <c r="V2372" i="119"/>
  <c r="W2372" i="119"/>
  <c r="X2372" i="119"/>
  <c r="Y2372" i="119"/>
  <c r="Z2372" i="119"/>
  <c r="P2371" i="119"/>
  <c r="Q2371" i="119"/>
  <c r="R2371" i="119"/>
  <c r="S2371" i="119"/>
  <c r="T2371" i="119"/>
  <c r="U2371" i="119"/>
  <c r="V2371" i="119"/>
  <c r="W2371" i="119"/>
  <c r="X2371" i="119"/>
  <c r="Y2371" i="119"/>
  <c r="Z2371" i="119"/>
  <c r="P2370" i="119"/>
  <c r="Q2370" i="119"/>
  <c r="R2370" i="119"/>
  <c r="S2370" i="119"/>
  <c r="T2370" i="119"/>
  <c r="U2370" i="119"/>
  <c r="V2370" i="119"/>
  <c r="W2370" i="119"/>
  <c r="X2370" i="119"/>
  <c r="Y2370" i="119"/>
  <c r="Z2370" i="119"/>
  <c r="P2369" i="119"/>
  <c r="Q2369" i="119"/>
  <c r="R2369" i="119"/>
  <c r="S2369" i="119"/>
  <c r="T2369" i="119"/>
  <c r="U2369" i="119"/>
  <c r="V2369" i="119"/>
  <c r="W2369" i="119"/>
  <c r="X2369" i="119"/>
  <c r="Y2369" i="119"/>
  <c r="Z2369" i="119"/>
  <c r="P2368" i="119"/>
  <c r="Q2368" i="119"/>
  <c r="R2368" i="119"/>
  <c r="S2368" i="119"/>
  <c r="T2368" i="119"/>
  <c r="U2368" i="119"/>
  <c r="V2368" i="119"/>
  <c r="W2368" i="119"/>
  <c r="X2368" i="119"/>
  <c r="Y2368" i="119"/>
  <c r="Z2368" i="119"/>
  <c r="P2367" i="119"/>
  <c r="Q2367" i="119"/>
  <c r="R2367" i="119"/>
  <c r="S2367" i="119"/>
  <c r="T2367" i="119"/>
  <c r="U2367" i="119"/>
  <c r="V2367" i="119"/>
  <c r="W2367" i="119"/>
  <c r="X2367" i="119"/>
  <c r="Y2367" i="119"/>
  <c r="Z2367" i="119"/>
  <c r="P2366" i="119"/>
  <c r="Q2366" i="119"/>
  <c r="R2366" i="119"/>
  <c r="S2366" i="119"/>
  <c r="T2366" i="119"/>
  <c r="U2366" i="119"/>
  <c r="V2366" i="119"/>
  <c r="W2366" i="119"/>
  <c r="X2366" i="119"/>
  <c r="Y2366" i="119"/>
  <c r="Z2366" i="119"/>
  <c r="P2365" i="119"/>
  <c r="Q2365" i="119"/>
  <c r="R2365" i="119"/>
  <c r="S2365" i="119"/>
  <c r="T2365" i="119"/>
  <c r="U2365" i="119"/>
  <c r="V2365" i="119"/>
  <c r="W2365" i="119"/>
  <c r="X2365" i="119"/>
  <c r="Y2365" i="119"/>
  <c r="Z2365" i="119"/>
  <c r="P2364" i="119"/>
  <c r="Q2364" i="119"/>
  <c r="R2364" i="119"/>
  <c r="S2364" i="119"/>
  <c r="T2364" i="119"/>
  <c r="U2364" i="119"/>
  <c r="V2364" i="119"/>
  <c r="W2364" i="119"/>
  <c r="X2364" i="119"/>
  <c r="Y2364" i="119"/>
  <c r="Z2364" i="119"/>
  <c r="P2363" i="119"/>
  <c r="Q2363" i="119"/>
  <c r="R2363" i="119"/>
  <c r="S2363" i="119"/>
  <c r="T2363" i="119"/>
  <c r="U2363" i="119"/>
  <c r="V2363" i="119"/>
  <c r="W2363" i="119"/>
  <c r="X2363" i="119"/>
  <c r="Y2363" i="119"/>
  <c r="Z2363" i="119"/>
  <c r="P2362" i="119"/>
  <c r="Q2362" i="119"/>
  <c r="R2362" i="119"/>
  <c r="S2362" i="119"/>
  <c r="T2362" i="119"/>
  <c r="U2362" i="119"/>
  <c r="V2362" i="119"/>
  <c r="W2362" i="119"/>
  <c r="X2362" i="119"/>
  <c r="Y2362" i="119"/>
  <c r="Z2362" i="119"/>
  <c r="P2361" i="119"/>
  <c r="Q2361" i="119"/>
  <c r="R2361" i="119"/>
  <c r="S2361" i="119"/>
  <c r="T2361" i="119"/>
  <c r="U2361" i="119"/>
  <c r="V2361" i="119"/>
  <c r="W2361" i="119"/>
  <c r="X2361" i="119"/>
  <c r="Y2361" i="119"/>
  <c r="Z2361" i="119"/>
  <c r="P2360" i="119"/>
  <c r="Q2360" i="119"/>
  <c r="R2360" i="119"/>
  <c r="S2360" i="119"/>
  <c r="T2360" i="119"/>
  <c r="U2360" i="119"/>
  <c r="V2360" i="119"/>
  <c r="W2360" i="119"/>
  <c r="X2360" i="119"/>
  <c r="Y2360" i="119"/>
  <c r="Z2360" i="119"/>
  <c r="P2359" i="119"/>
  <c r="Q2359" i="119"/>
  <c r="R2359" i="119"/>
  <c r="S2359" i="119"/>
  <c r="T2359" i="119"/>
  <c r="U2359" i="119"/>
  <c r="V2359" i="119"/>
  <c r="W2359" i="119"/>
  <c r="X2359" i="119"/>
  <c r="Y2359" i="119"/>
  <c r="Z2359" i="119"/>
  <c r="P2358" i="119"/>
  <c r="Q2358" i="119"/>
  <c r="R2358" i="119"/>
  <c r="S2358" i="119"/>
  <c r="T2358" i="119"/>
  <c r="U2358" i="119"/>
  <c r="V2358" i="119"/>
  <c r="W2358" i="119"/>
  <c r="X2358" i="119"/>
  <c r="Y2358" i="119"/>
  <c r="Z2358" i="119"/>
  <c r="P2357" i="119"/>
  <c r="Q2357" i="119"/>
  <c r="R2357" i="119"/>
  <c r="S2357" i="119"/>
  <c r="T2357" i="119"/>
  <c r="U2357" i="119"/>
  <c r="V2357" i="119"/>
  <c r="W2357" i="119"/>
  <c r="X2357" i="119"/>
  <c r="Y2357" i="119"/>
  <c r="Z2357" i="119"/>
  <c r="P2356" i="119"/>
  <c r="Q2356" i="119"/>
  <c r="R2356" i="119"/>
  <c r="S2356" i="119"/>
  <c r="T2356" i="119"/>
  <c r="U2356" i="119"/>
  <c r="V2356" i="119"/>
  <c r="W2356" i="119"/>
  <c r="X2356" i="119"/>
  <c r="Y2356" i="119"/>
  <c r="Z2356" i="119"/>
  <c r="P2355" i="119"/>
  <c r="Q2355" i="119"/>
  <c r="R2355" i="119"/>
  <c r="S2355" i="119"/>
  <c r="T2355" i="119"/>
  <c r="U2355" i="119"/>
  <c r="V2355" i="119"/>
  <c r="W2355" i="119"/>
  <c r="X2355" i="119"/>
  <c r="Y2355" i="119"/>
  <c r="Z2355" i="119"/>
  <c r="P2354" i="119"/>
  <c r="Q2354" i="119"/>
  <c r="R2354" i="119"/>
  <c r="S2354" i="119"/>
  <c r="T2354" i="119"/>
  <c r="U2354" i="119"/>
  <c r="V2354" i="119"/>
  <c r="W2354" i="119"/>
  <c r="X2354" i="119"/>
  <c r="Y2354" i="119"/>
  <c r="Z2354" i="119"/>
  <c r="P2353" i="119"/>
  <c r="Q2353" i="119"/>
  <c r="R2353" i="119"/>
  <c r="S2353" i="119"/>
  <c r="T2353" i="119"/>
  <c r="U2353" i="119"/>
  <c r="V2353" i="119"/>
  <c r="W2353" i="119"/>
  <c r="X2353" i="119"/>
  <c r="Y2353" i="119"/>
  <c r="Z2353" i="119"/>
  <c r="P2352" i="119"/>
  <c r="Q2352" i="119"/>
  <c r="R2352" i="119"/>
  <c r="S2352" i="119"/>
  <c r="T2352" i="119"/>
  <c r="U2352" i="119"/>
  <c r="V2352" i="119"/>
  <c r="W2352" i="119"/>
  <c r="X2352" i="119"/>
  <c r="Y2352" i="119"/>
  <c r="Z2352" i="119"/>
  <c r="P2351" i="119"/>
  <c r="Q2351" i="119"/>
  <c r="R2351" i="119"/>
  <c r="S2351" i="119"/>
  <c r="T2351" i="119"/>
  <c r="U2351" i="119"/>
  <c r="V2351" i="119"/>
  <c r="W2351" i="119"/>
  <c r="X2351" i="119"/>
  <c r="Y2351" i="119"/>
  <c r="Z2351" i="119"/>
  <c r="P2350" i="119"/>
  <c r="Q2350" i="119"/>
  <c r="R2350" i="119"/>
  <c r="S2350" i="119"/>
  <c r="T2350" i="119"/>
  <c r="U2350" i="119"/>
  <c r="V2350" i="119"/>
  <c r="W2350" i="119"/>
  <c r="X2350" i="119"/>
  <c r="Y2350" i="119"/>
  <c r="Z2350" i="119"/>
  <c r="P2349" i="119"/>
  <c r="Q2349" i="119"/>
  <c r="R2349" i="119"/>
  <c r="S2349" i="119"/>
  <c r="T2349" i="119"/>
  <c r="U2349" i="119"/>
  <c r="V2349" i="119"/>
  <c r="W2349" i="119"/>
  <c r="X2349" i="119"/>
  <c r="Y2349" i="119"/>
  <c r="Z2349" i="119"/>
  <c r="P2348" i="119"/>
  <c r="Q2348" i="119"/>
  <c r="R2348" i="119"/>
  <c r="S2348" i="119"/>
  <c r="T2348" i="119"/>
  <c r="U2348" i="119"/>
  <c r="V2348" i="119"/>
  <c r="W2348" i="119"/>
  <c r="X2348" i="119"/>
  <c r="Y2348" i="119"/>
  <c r="Z2348" i="119"/>
  <c r="P2347" i="119"/>
  <c r="Q2347" i="119"/>
  <c r="R2347" i="119"/>
  <c r="S2347" i="119"/>
  <c r="T2347" i="119"/>
  <c r="U2347" i="119"/>
  <c r="V2347" i="119"/>
  <c r="W2347" i="119"/>
  <c r="X2347" i="119"/>
  <c r="Y2347" i="119"/>
  <c r="Z2347" i="119"/>
  <c r="P2346" i="119"/>
  <c r="Q2346" i="119"/>
  <c r="R2346" i="119"/>
  <c r="S2346" i="119"/>
  <c r="T2346" i="119"/>
  <c r="U2346" i="119"/>
  <c r="V2346" i="119"/>
  <c r="W2346" i="119"/>
  <c r="X2346" i="119"/>
  <c r="Y2346" i="119"/>
  <c r="Z2346" i="119"/>
  <c r="P2345" i="119"/>
  <c r="Q2345" i="119"/>
  <c r="R2345" i="119"/>
  <c r="S2345" i="119"/>
  <c r="T2345" i="119"/>
  <c r="U2345" i="119"/>
  <c r="V2345" i="119"/>
  <c r="W2345" i="119"/>
  <c r="X2345" i="119"/>
  <c r="Y2345" i="119"/>
  <c r="Z2345" i="119"/>
  <c r="P2344" i="119"/>
  <c r="Q2344" i="119"/>
  <c r="R2344" i="119"/>
  <c r="S2344" i="119"/>
  <c r="T2344" i="119"/>
  <c r="U2344" i="119"/>
  <c r="V2344" i="119"/>
  <c r="W2344" i="119"/>
  <c r="X2344" i="119"/>
  <c r="Y2344" i="119"/>
  <c r="Z2344" i="119"/>
  <c r="P2343" i="119"/>
  <c r="Q2343" i="119"/>
  <c r="R2343" i="119"/>
  <c r="S2343" i="119"/>
  <c r="T2343" i="119"/>
  <c r="U2343" i="119"/>
  <c r="V2343" i="119"/>
  <c r="W2343" i="119"/>
  <c r="X2343" i="119"/>
  <c r="Y2343" i="119"/>
  <c r="Z2343" i="119"/>
  <c r="P2342" i="119"/>
  <c r="Q2342" i="119"/>
  <c r="R2342" i="119"/>
  <c r="S2342" i="119"/>
  <c r="T2342" i="119"/>
  <c r="U2342" i="119"/>
  <c r="V2342" i="119"/>
  <c r="W2342" i="119"/>
  <c r="X2342" i="119"/>
  <c r="Y2342" i="119"/>
  <c r="Z2342" i="119"/>
  <c r="P2341" i="119"/>
  <c r="Q2341" i="119"/>
  <c r="R2341" i="119"/>
  <c r="S2341" i="119"/>
  <c r="T2341" i="119"/>
  <c r="U2341" i="119"/>
  <c r="V2341" i="119"/>
  <c r="W2341" i="119"/>
  <c r="X2341" i="119"/>
  <c r="Y2341" i="119"/>
  <c r="Z2341" i="119"/>
  <c r="P2340" i="119"/>
  <c r="Q2340" i="119"/>
  <c r="R2340" i="119"/>
  <c r="S2340" i="119"/>
  <c r="T2340" i="119"/>
  <c r="U2340" i="119"/>
  <c r="V2340" i="119"/>
  <c r="W2340" i="119"/>
  <c r="X2340" i="119"/>
  <c r="Y2340" i="119"/>
  <c r="Z2340" i="119"/>
  <c r="P2339" i="119"/>
  <c r="Q2339" i="119"/>
  <c r="R2339" i="119"/>
  <c r="S2339" i="119"/>
  <c r="T2339" i="119"/>
  <c r="U2339" i="119"/>
  <c r="V2339" i="119"/>
  <c r="W2339" i="119"/>
  <c r="X2339" i="119"/>
  <c r="Y2339" i="119"/>
  <c r="Z2339" i="119"/>
  <c r="P2338" i="119"/>
  <c r="Q2338" i="119"/>
  <c r="R2338" i="119"/>
  <c r="S2338" i="119"/>
  <c r="T2338" i="119"/>
  <c r="U2338" i="119"/>
  <c r="V2338" i="119"/>
  <c r="W2338" i="119"/>
  <c r="X2338" i="119"/>
  <c r="Y2338" i="119"/>
  <c r="Z2338" i="119"/>
  <c r="P2337" i="119"/>
  <c r="Q2337" i="119"/>
  <c r="R2337" i="119"/>
  <c r="S2337" i="119"/>
  <c r="T2337" i="119"/>
  <c r="U2337" i="119"/>
  <c r="V2337" i="119"/>
  <c r="W2337" i="119"/>
  <c r="X2337" i="119"/>
  <c r="Y2337" i="119"/>
  <c r="Z2337" i="119"/>
  <c r="P2336" i="119"/>
  <c r="Q2336" i="119"/>
  <c r="R2336" i="119"/>
  <c r="S2336" i="119"/>
  <c r="T2336" i="119"/>
  <c r="U2336" i="119"/>
  <c r="V2336" i="119"/>
  <c r="W2336" i="119"/>
  <c r="X2336" i="119"/>
  <c r="Y2336" i="119"/>
  <c r="Z2336" i="119"/>
  <c r="P2335" i="119"/>
  <c r="Q2335" i="119"/>
  <c r="R2335" i="119"/>
  <c r="S2335" i="119"/>
  <c r="T2335" i="119"/>
  <c r="U2335" i="119"/>
  <c r="V2335" i="119"/>
  <c r="W2335" i="119"/>
  <c r="X2335" i="119"/>
  <c r="Y2335" i="119"/>
  <c r="Z2335" i="119"/>
  <c r="P2334" i="119"/>
  <c r="Q2334" i="119"/>
  <c r="R2334" i="119"/>
  <c r="S2334" i="119"/>
  <c r="T2334" i="119"/>
  <c r="U2334" i="119"/>
  <c r="V2334" i="119"/>
  <c r="W2334" i="119"/>
  <c r="X2334" i="119"/>
  <c r="Y2334" i="119"/>
  <c r="Z2334" i="119"/>
  <c r="P2333" i="119"/>
  <c r="Q2333" i="119"/>
  <c r="R2333" i="119"/>
  <c r="S2333" i="119"/>
  <c r="T2333" i="119"/>
  <c r="U2333" i="119"/>
  <c r="V2333" i="119"/>
  <c r="W2333" i="119"/>
  <c r="X2333" i="119"/>
  <c r="Y2333" i="119"/>
  <c r="Z2333" i="119"/>
  <c r="P2332" i="119"/>
  <c r="Q2332" i="119"/>
  <c r="R2332" i="119"/>
  <c r="S2332" i="119"/>
  <c r="T2332" i="119"/>
  <c r="U2332" i="119"/>
  <c r="V2332" i="119"/>
  <c r="W2332" i="119"/>
  <c r="X2332" i="119"/>
  <c r="Y2332" i="119"/>
  <c r="Z2332" i="119"/>
  <c r="P2331" i="119"/>
  <c r="Q2331" i="119"/>
  <c r="R2331" i="119"/>
  <c r="S2331" i="119"/>
  <c r="T2331" i="119"/>
  <c r="U2331" i="119"/>
  <c r="V2331" i="119"/>
  <c r="W2331" i="119"/>
  <c r="X2331" i="119"/>
  <c r="Y2331" i="119"/>
  <c r="Z2331" i="119"/>
  <c r="P2330" i="119"/>
  <c r="Q2330" i="119"/>
  <c r="R2330" i="119"/>
  <c r="S2330" i="119"/>
  <c r="T2330" i="119"/>
  <c r="U2330" i="119"/>
  <c r="V2330" i="119"/>
  <c r="W2330" i="119"/>
  <c r="X2330" i="119"/>
  <c r="Y2330" i="119"/>
  <c r="Z2330" i="119"/>
  <c r="P2329" i="119"/>
  <c r="Q2329" i="119"/>
  <c r="R2329" i="119"/>
  <c r="S2329" i="119"/>
  <c r="T2329" i="119"/>
  <c r="U2329" i="119"/>
  <c r="V2329" i="119"/>
  <c r="W2329" i="119"/>
  <c r="X2329" i="119"/>
  <c r="Y2329" i="119"/>
  <c r="Z2329" i="119"/>
  <c r="P2328" i="119"/>
  <c r="Q2328" i="119"/>
  <c r="R2328" i="119"/>
  <c r="S2328" i="119"/>
  <c r="T2328" i="119"/>
  <c r="U2328" i="119"/>
  <c r="V2328" i="119"/>
  <c r="W2328" i="119"/>
  <c r="X2328" i="119"/>
  <c r="Y2328" i="119"/>
  <c r="Z2328" i="119"/>
  <c r="P2327" i="119"/>
  <c r="Q2327" i="119"/>
  <c r="R2327" i="119"/>
  <c r="S2327" i="119"/>
  <c r="T2327" i="119"/>
  <c r="U2327" i="119"/>
  <c r="V2327" i="119"/>
  <c r="W2327" i="119"/>
  <c r="X2327" i="119"/>
  <c r="Y2327" i="119"/>
  <c r="Z2327" i="119"/>
  <c r="P2326" i="119"/>
  <c r="Q2326" i="119"/>
  <c r="R2326" i="119"/>
  <c r="S2326" i="119"/>
  <c r="T2326" i="119"/>
  <c r="U2326" i="119"/>
  <c r="V2326" i="119"/>
  <c r="W2326" i="119"/>
  <c r="X2326" i="119"/>
  <c r="Y2326" i="119"/>
  <c r="Z2326" i="119"/>
  <c r="P2325" i="119"/>
  <c r="Q2325" i="119"/>
  <c r="R2325" i="119"/>
  <c r="S2325" i="119"/>
  <c r="T2325" i="119"/>
  <c r="U2325" i="119"/>
  <c r="V2325" i="119"/>
  <c r="W2325" i="119"/>
  <c r="X2325" i="119"/>
  <c r="Y2325" i="119"/>
  <c r="Z2325" i="119"/>
  <c r="P2324" i="119"/>
  <c r="Q2324" i="119"/>
  <c r="R2324" i="119"/>
  <c r="S2324" i="119"/>
  <c r="T2324" i="119"/>
  <c r="U2324" i="119"/>
  <c r="V2324" i="119"/>
  <c r="W2324" i="119"/>
  <c r="X2324" i="119"/>
  <c r="Y2324" i="119"/>
  <c r="Z2324" i="119"/>
  <c r="P2323" i="119"/>
  <c r="Q2323" i="119"/>
  <c r="R2323" i="119"/>
  <c r="S2323" i="119"/>
  <c r="T2323" i="119"/>
  <c r="U2323" i="119"/>
  <c r="V2323" i="119"/>
  <c r="W2323" i="119"/>
  <c r="X2323" i="119"/>
  <c r="Y2323" i="119"/>
  <c r="Z2323" i="119"/>
  <c r="P2322" i="119"/>
  <c r="Q2322" i="119"/>
  <c r="R2322" i="119"/>
  <c r="S2322" i="119"/>
  <c r="T2322" i="119"/>
  <c r="U2322" i="119"/>
  <c r="V2322" i="119"/>
  <c r="W2322" i="119"/>
  <c r="X2322" i="119"/>
  <c r="Y2322" i="119"/>
  <c r="Z2322" i="119"/>
  <c r="P2321" i="119"/>
  <c r="Q2321" i="119"/>
  <c r="R2321" i="119"/>
  <c r="S2321" i="119"/>
  <c r="T2321" i="119"/>
  <c r="U2321" i="119"/>
  <c r="V2321" i="119"/>
  <c r="W2321" i="119"/>
  <c r="X2321" i="119"/>
  <c r="Y2321" i="119"/>
  <c r="Z2321" i="119"/>
  <c r="P2320" i="119"/>
  <c r="Q2320" i="119"/>
  <c r="R2320" i="119"/>
  <c r="S2320" i="119"/>
  <c r="T2320" i="119"/>
  <c r="U2320" i="119"/>
  <c r="V2320" i="119"/>
  <c r="W2320" i="119"/>
  <c r="X2320" i="119"/>
  <c r="Y2320" i="119"/>
  <c r="Z2320" i="119"/>
  <c r="P2319" i="119"/>
  <c r="Q2319" i="119"/>
  <c r="R2319" i="119"/>
  <c r="S2319" i="119"/>
  <c r="T2319" i="119"/>
  <c r="U2319" i="119"/>
  <c r="V2319" i="119"/>
  <c r="W2319" i="119"/>
  <c r="X2319" i="119"/>
  <c r="Y2319" i="119"/>
  <c r="Z2319" i="119"/>
  <c r="P2318" i="119"/>
  <c r="Q2318" i="119"/>
  <c r="R2318" i="119"/>
  <c r="S2318" i="119"/>
  <c r="T2318" i="119"/>
  <c r="U2318" i="119"/>
  <c r="V2318" i="119"/>
  <c r="W2318" i="119"/>
  <c r="X2318" i="119"/>
  <c r="Y2318" i="119"/>
  <c r="Z2318" i="119"/>
  <c r="P2317" i="119"/>
  <c r="Q2317" i="119"/>
  <c r="R2317" i="119"/>
  <c r="S2317" i="119"/>
  <c r="T2317" i="119"/>
  <c r="U2317" i="119"/>
  <c r="V2317" i="119"/>
  <c r="W2317" i="119"/>
  <c r="X2317" i="119"/>
  <c r="Y2317" i="119"/>
  <c r="Z2317" i="119"/>
  <c r="P2316" i="119"/>
  <c r="Q2316" i="119"/>
  <c r="R2316" i="119"/>
  <c r="S2316" i="119"/>
  <c r="T2316" i="119"/>
  <c r="U2316" i="119"/>
  <c r="V2316" i="119"/>
  <c r="W2316" i="119"/>
  <c r="X2316" i="119"/>
  <c r="Y2316" i="119"/>
  <c r="Z2316" i="119"/>
  <c r="P2315" i="119"/>
  <c r="Q2315" i="119"/>
  <c r="R2315" i="119"/>
  <c r="S2315" i="119"/>
  <c r="T2315" i="119"/>
  <c r="U2315" i="119"/>
  <c r="V2315" i="119"/>
  <c r="W2315" i="119"/>
  <c r="X2315" i="119"/>
  <c r="Y2315" i="119"/>
  <c r="Z2315" i="119"/>
  <c r="P2314" i="119"/>
  <c r="Q2314" i="119"/>
  <c r="R2314" i="119"/>
  <c r="S2314" i="119"/>
  <c r="T2314" i="119"/>
  <c r="U2314" i="119"/>
  <c r="V2314" i="119"/>
  <c r="W2314" i="119"/>
  <c r="X2314" i="119"/>
  <c r="Y2314" i="119"/>
  <c r="Z2314" i="119"/>
  <c r="P2313" i="119"/>
  <c r="Q2313" i="119"/>
  <c r="R2313" i="119"/>
  <c r="S2313" i="119"/>
  <c r="T2313" i="119"/>
  <c r="U2313" i="119"/>
  <c r="V2313" i="119"/>
  <c r="W2313" i="119"/>
  <c r="X2313" i="119"/>
  <c r="Y2313" i="119"/>
  <c r="Z2313" i="119"/>
  <c r="P2312" i="119"/>
  <c r="Q2312" i="119"/>
  <c r="R2312" i="119"/>
  <c r="S2312" i="119"/>
  <c r="T2312" i="119"/>
  <c r="U2312" i="119"/>
  <c r="V2312" i="119"/>
  <c r="W2312" i="119"/>
  <c r="X2312" i="119"/>
  <c r="Y2312" i="119"/>
  <c r="Z2312" i="119"/>
  <c r="P2311" i="119"/>
  <c r="Q2311" i="119"/>
  <c r="R2311" i="119"/>
  <c r="S2311" i="119"/>
  <c r="T2311" i="119"/>
  <c r="U2311" i="119"/>
  <c r="V2311" i="119"/>
  <c r="W2311" i="119"/>
  <c r="X2311" i="119"/>
  <c r="Y2311" i="119"/>
  <c r="Z2311" i="119"/>
  <c r="P2310" i="119"/>
  <c r="Q2310" i="119"/>
  <c r="R2310" i="119"/>
  <c r="S2310" i="119"/>
  <c r="T2310" i="119"/>
  <c r="U2310" i="119"/>
  <c r="V2310" i="119"/>
  <c r="W2310" i="119"/>
  <c r="X2310" i="119"/>
  <c r="Y2310" i="119"/>
  <c r="Z2310" i="119"/>
  <c r="P2309" i="119"/>
  <c r="Q2309" i="119"/>
  <c r="R2309" i="119"/>
  <c r="S2309" i="119"/>
  <c r="T2309" i="119"/>
  <c r="U2309" i="119"/>
  <c r="V2309" i="119"/>
  <c r="W2309" i="119"/>
  <c r="X2309" i="119"/>
  <c r="Y2309" i="119"/>
  <c r="Z2309" i="119"/>
  <c r="P2308" i="119"/>
  <c r="Q2308" i="119"/>
  <c r="R2308" i="119"/>
  <c r="S2308" i="119"/>
  <c r="T2308" i="119"/>
  <c r="U2308" i="119"/>
  <c r="V2308" i="119"/>
  <c r="W2308" i="119"/>
  <c r="X2308" i="119"/>
  <c r="Y2308" i="119"/>
  <c r="Z2308" i="119"/>
  <c r="P2307" i="119"/>
  <c r="Q2307" i="119"/>
  <c r="R2307" i="119"/>
  <c r="S2307" i="119"/>
  <c r="T2307" i="119"/>
  <c r="U2307" i="119"/>
  <c r="V2307" i="119"/>
  <c r="W2307" i="119"/>
  <c r="X2307" i="119"/>
  <c r="Y2307" i="119"/>
  <c r="Z2307" i="119"/>
  <c r="P2306" i="119"/>
  <c r="Q2306" i="119"/>
  <c r="R2306" i="119"/>
  <c r="S2306" i="119"/>
  <c r="T2306" i="119"/>
  <c r="U2306" i="119"/>
  <c r="V2306" i="119"/>
  <c r="W2306" i="119"/>
  <c r="X2306" i="119"/>
  <c r="Y2306" i="119"/>
  <c r="Z2306" i="119"/>
  <c r="P2305" i="119"/>
  <c r="Q2305" i="119"/>
  <c r="R2305" i="119"/>
  <c r="S2305" i="119"/>
  <c r="T2305" i="119"/>
  <c r="U2305" i="119"/>
  <c r="V2305" i="119"/>
  <c r="W2305" i="119"/>
  <c r="X2305" i="119"/>
  <c r="Y2305" i="119"/>
  <c r="Z2305" i="119"/>
  <c r="P2304" i="119"/>
  <c r="Q2304" i="119"/>
  <c r="R2304" i="119"/>
  <c r="S2304" i="119"/>
  <c r="T2304" i="119"/>
  <c r="U2304" i="119"/>
  <c r="V2304" i="119"/>
  <c r="W2304" i="119"/>
  <c r="X2304" i="119"/>
  <c r="Y2304" i="119"/>
  <c r="Z2304" i="119"/>
  <c r="P2303" i="119"/>
  <c r="Q2303" i="119"/>
  <c r="R2303" i="119"/>
  <c r="S2303" i="119"/>
  <c r="T2303" i="119"/>
  <c r="U2303" i="119"/>
  <c r="V2303" i="119"/>
  <c r="W2303" i="119"/>
  <c r="X2303" i="119"/>
  <c r="Y2303" i="119"/>
  <c r="Z2303" i="119"/>
  <c r="P2302" i="119"/>
  <c r="Q2302" i="119"/>
  <c r="R2302" i="119"/>
  <c r="S2302" i="119"/>
  <c r="T2302" i="119"/>
  <c r="U2302" i="119"/>
  <c r="V2302" i="119"/>
  <c r="W2302" i="119"/>
  <c r="X2302" i="119"/>
  <c r="Y2302" i="119"/>
  <c r="Z2302" i="119"/>
  <c r="P2301" i="119"/>
  <c r="Q2301" i="119"/>
  <c r="R2301" i="119"/>
  <c r="S2301" i="119"/>
  <c r="T2301" i="119"/>
  <c r="U2301" i="119"/>
  <c r="V2301" i="119"/>
  <c r="W2301" i="119"/>
  <c r="X2301" i="119"/>
  <c r="Y2301" i="119"/>
  <c r="Z2301" i="119"/>
  <c r="P2300" i="119"/>
  <c r="Q2300" i="119"/>
  <c r="R2300" i="119"/>
  <c r="S2300" i="119"/>
  <c r="T2300" i="119"/>
  <c r="U2300" i="119"/>
  <c r="V2300" i="119"/>
  <c r="W2300" i="119"/>
  <c r="X2300" i="119"/>
  <c r="Y2300" i="119"/>
  <c r="Z2300" i="119"/>
  <c r="P2299" i="119"/>
  <c r="Q2299" i="119"/>
  <c r="R2299" i="119"/>
  <c r="S2299" i="119"/>
  <c r="T2299" i="119"/>
  <c r="U2299" i="119"/>
  <c r="V2299" i="119"/>
  <c r="W2299" i="119"/>
  <c r="X2299" i="119"/>
  <c r="Y2299" i="119"/>
  <c r="Z2299" i="119"/>
  <c r="P2298" i="119"/>
  <c r="Q2298" i="119"/>
  <c r="R2298" i="119"/>
  <c r="S2298" i="119"/>
  <c r="T2298" i="119"/>
  <c r="U2298" i="119"/>
  <c r="V2298" i="119"/>
  <c r="W2298" i="119"/>
  <c r="X2298" i="119"/>
  <c r="Y2298" i="119"/>
  <c r="Z2298" i="119"/>
  <c r="P2297" i="119"/>
  <c r="Q2297" i="119"/>
  <c r="R2297" i="119"/>
  <c r="S2297" i="119"/>
  <c r="T2297" i="119"/>
  <c r="U2297" i="119"/>
  <c r="V2297" i="119"/>
  <c r="W2297" i="119"/>
  <c r="X2297" i="119"/>
  <c r="Y2297" i="119"/>
  <c r="Z2297" i="119"/>
  <c r="P2296" i="119"/>
  <c r="Q2296" i="119"/>
  <c r="R2296" i="119"/>
  <c r="S2296" i="119"/>
  <c r="T2296" i="119"/>
  <c r="U2296" i="119"/>
  <c r="V2296" i="119"/>
  <c r="W2296" i="119"/>
  <c r="X2296" i="119"/>
  <c r="Y2296" i="119"/>
  <c r="Z2296" i="119"/>
  <c r="P2295" i="119"/>
  <c r="Q2295" i="119"/>
  <c r="R2295" i="119"/>
  <c r="S2295" i="119"/>
  <c r="T2295" i="119"/>
  <c r="U2295" i="119"/>
  <c r="V2295" i="119"/>
  <c r="W2295" i="119"/>
  <c r="X2295" i="119"/>
  <c r="Y2295" i="119"/>
  <c r="Z2295" i="119"/>
  <c r="P2294" i="119"/>
  <c r="Q2294" i="119"/>
  <c r="R2294" i="119"/>
  <c r="S2294" i="119"/>
  <c r="T2294" i="119"/>
  <c r="U2294" i="119"/>
  <c r="V2294" i="119"/>
  <c r="W2294" i="119"/>
  <c r="X2294" i="119"/>
  <c r="Y2294" i="119"/>
  <c r="Z2294" i="119"/>
  <c r="P2293" i="119"/>
  <c r="Q2293" i="119"/>
  <c r="R2293" i="119"/>
  <c r="S2293" i="119"/>
  <c r="T2293" i="119"/>
  <c r="U2293" i="119"/>
  <c r="V2293" i="119"/>
  <c r="W2293" i="119"/>
  <c r="X2293" i="119"/>
  <c r="Y2293" i="119"/>
  <c r="Z2293" i="119"/>
  <c r="P2292" i="119"/>
  <c r="Q2292" i="119"/>
  <c r="R2292" i="119"/>
  <c r="S2292" i="119"/>
  <c r="T2292" i="119"/>
  <c r="U2292" i="119"/>
  <c r="V2292" i="119"/>
  <c r="W2292" i="119"/>
  <c r="X2292" i="119"/>
  <c r="Y2292" i="119"/>
  <c r="Z2292" i="119"/>
  <c r="P2291" i="119"/>
  <c r="Q2291" i="119"/>
  <c r="R2291" i="119"/>
  <c r="S2291" i="119"/>
  <c r="T2291" i="119"/>
  <c r="U2291" i="119"/>
  <c r="V2291" i="119"/>
  <c r="W2291" i="119"/>
  <c r="X2291" i="119"/>
  <c r="Y2291" i="119"/>
  <c r="Z2291" i="119"/>
  <c r="P2290" i="119"/>
  <c r="Q2290" i="119"/>
  <c r="R2290" i="119"/>
  <c r="S2290" i="119"/>
  <c r="T2290" i="119"/>
  <c r="U2290" i="119"/>
  <c r="V2290" i="119"/>
  <c r="W2290" i="119"/>
  <c r="X2290" i="119"/>
  <c r="Y2290" i="119"/>
  <c r="Z2290" i="119"/>
  <c r="P2289" i="119"/>
  <c r="Q2289" i="119"/>
  <c r="R2289" i="119"/>
  <c r="S2289" i="119"/>
  <c r="T2289" i="119"/>
  <c r="U2289" i="119"/>
  <c r="V2289" i="119"/>
  <c r="W2289" i="119"/>
  <c r="X2289" i="119"/>
  <c r="Y2289" i="119"/>
  <c r="Z2289" i="119"/>
  <c r="P2288" i="119"/>
  <c r="Q2288" i="119"/>
  <c r="R2288" i="119"/>
  <c r="S2288" i="119"/>
  <c r="T2288" i="119"/>
  <c r="U2288" i="119"/>
  <c r="V2288" i="119"/>
  <c r="W2288" i="119"/>
  <c r="X2288" i="119"/>
  <c r="Y2288" i="119"/>
  <c r="Z2288" i="119"/>
  <c r="P2287" i="119"/>
  <c r="Q2287" i="119"/>
  <c r="R2287" i="119"/>
  <c r="S2287" i="119"/>
  <c r="T2287" i="119"/>
  <c r="U2287" i="119"/>
  <c r="V2287" i="119"/>
  <c r="W2287" i="119"/>
  <c r="X2287" i="119"/>
  <c r="Y2287" i="119"/>
  <c r="Z2287" i="119"/>
  <c r="P2286" i="119"/>
  <c r="Q2286" i="119"/>
  <c r="R2286" i="119"/>
  <c r="S2286" i="119"/>
  <c r="T2286" i="119"/>
  <c r="U2286" i="119"/>
  <c r="V2286" i="119"/>
  <c r="W2286" i="119"/>
  <c r="X2286" i="119"/>
  <c r="Y2286" i="119"/>
  <c r="Z2286" i="119"/>
  <c r="P2285" i="119"/>
  <c r="Q2285" i="119"/>
  <c r="R2285" i="119"/>
  <c r="S2285" i="119"/>
  <c r="T2285" i="119"/>
  <c r="U2285" i="119"/>
  <c r="V2285" i="119"/>
  <c r="W2285" i="119"/>
  <c r="X2285" i="119"/>
  <c r="Y2285" i="119"/>
  <c r="Z2285" i="119"/>
  <c r="P2284" i="119"/>
  <c r="Q2284" i="119"/>
  <c r="R2284" i="119"/>
  <c r="S2284" i="119"/>
  <c r="T2284" i="119"/>
  <c r="U2284" i="119"/>
  <c r="V2284" i="119"/>
  <c r="W2284" i="119"/>
  <c r="X2284" i="119"/>
  <c r="Y2284" i="119"/>
  <c r="Z2284" i="119"/>
  <c r="P2283" i="119"/>
  <c r="Q2283" i="119"/>
  <c r="R2283" i="119"/>
  <c r="S2283" i="119"/>
  <c r="T2283" i="119"/>
  <c r="U2283" i="119"/>
  <c r="V2283" i="119"/>
  <c r="W2283" i="119"/>
  <c r="X2283" i="119"/>
  <c r="Y2283" i="119"/>
  <c r="Z2283" i="119"/>
  <c r="P2282" i="119"/>
  <c r="Q2282" i="119"/>
  <c r="R2282" i="119"/>
  <c r="S2282" i="119"/>
  <c r="T2282" i="119"/>
  <c r="U2282" i="119"/>
  <c r="V2282" i="119"/>
  <c r="W2282" i="119"/>
  <c r="X2282" i="119"/>
  <c r="Y2282" i="119"/>
  <c r="Z2282" i="119"/>
  <c r="P2281" i="119"/>
  <c r="Q2281" i="119"/>
  <c r="R2281" i="119"/>
  <c r="S2281" i="119"/>
  <c r="T2281" i="119"/>
  <c r="U2281" i="119"/>
  <c r="V2281" i="119"/>
  <c r="W2281" i="119"/>
  <c r="X2281" i="119"/>
  <c r="Y2281" i="119"/>
  <c r="Z2281" i="119"/>
  <c r="P2280" i="119"/>
  <c r="Q2280" i="119"/>
  <c r="R2280" i="119"/>
  <c r="S2280" i="119"/>
  <c r="T2280" i="119"/>
  <c r="U2280" i="119"/>
  <c r="V2280" i="119"/>
  <c r="W2280" i="119"/>
  <c r="X2280" i="119"/>
  <c r="Y2280" i="119"/>
  <c r="Z2280" i="119"/>
  <c r="P2279" i="119"/>
  <c r="Q2279" i="119"/>
  <c r="R2279" i="119"/>
  <c r="S2279" i="119"/>
  <c r="T2279" i="119"/>
  <c r="U2279" i="119"/>
  <c r="V2279" i="119"/>
  <c r="W2279" i="119"/>
  <c r="X2279" i="119"/>
  <c r="Y2279" i="119"/>
  <c r="Z2279" i="119"/>
  <c r="P2278" i="119"/>
  <c r="Q2278" i="119"/>
  <c r="R2278" i="119"/>
  <c r="S2278" i="119"/>
  <c r="T2278" i="119"/>
  <c r="U2278" i="119"/>
  <c r="V2278" i="119"/>
  <c r="W2278" i="119"/>
  <c r="X2278" i="119"/>
  <c r="Y2278" i="119"/>
  <c r="Z2278" i="119"/>
  <c r="P2277" i="119"/>
  <c r="Q2277" i="119"/>
  <c r="R2277" i="119"/>
  <c r="S2277" i="119"/>
  <c r="T2277" i="119"/>
  <c r="U2277" i="119"/>
  <c r="V2277" i="119"/>
  <c r="W2277" i="119"/>
  <c r="X2277" i="119"/>
  <c r="Y2277" i="119"/>
  <c r="Z2277" i="119"/>
  <c r="P2276" i="119"/>
  <c r="Q2276" i="119"/>
  <c r="R2276" i="119"/>
  <c r="S2276" i="119"/>
  <c r="T2276" i="119"/>
  <c r="U2276" i="119"/>
  <c r="V2276" i="119"/>
  <c r="W2276" i="119"/>
  <c r="X2276" i="119"/>
  <c r="Y2276" i="119"/>
  <c r="Z2276" i="119"/>
  <c r="P2275" i="119"/>
  <c r="Q2275" i="119"/>
  <c r="R2275" i="119"/>
  <c r="S2275" i="119"/>
  <c r="T2275" i="119"/>
  <c r="U2275" i="119"/>
  <c r="V2275" i="119"/>
  <c r="W2275" i="119"/>
  <c r="X2275" i="119"/>
  <c r="Y2275" i="119"/>
  <c r="Z2275" i="119"/>
  <c r="P2274" i="119"/>
  <c r="Q2274" i="119"/>
  <c r="R2274" i="119"/>
  <c r="S2274" i="119"/>
  <c r="T2274" i="119"/>
  <c r="U2274" i="119"/>
  <c r="V2274" i="119"/>
  <c r="W2274" i="119"/>
  <c r="X2274" i="119"/>
  <c r="Y2274" i="119"/>
  <c r="Z2274" i="119"/>
  <c r="P2273" i="119"/>
  <c r="Q2273" i="119"/>
  <c r="R2273" i="119"/>
  <c r="S2273" i="119"/>
  <c r="T2273" i="119"/>
  <c r="U2273" i="119"/>
  <c r="V2273" i="119"/>
  <c r="W2273" i="119"/>
  <c r="X2273" i="119"/>
  <c r="Y2273" i="119"/>
  <c r="Z2273" i="119"/>
  <c r="P2272" i="119"/>
  <c r="Q2272" i="119"/>
  <c r="R2272" i="119"/>
  <c r="S2272" i="119"/>
  <c r="T2272" i="119"/>
  <c r="U2272" i="119"/>
  <c r="V2272" i="119"/>
  <c r="W2272" i="119"/>
  <c r="X2272" i="119"/>
  <c r="Y2272" i="119"/>
  <c r="Z2272" i="119"/>
  <c r="P2271" i="119"/>
  <c r="Q2271" i="119"/>
  <c r="R2271" i="119"/>
  <c r="S2271" i="119"/>
  <c r="T2271" i="119"/>
  <c r="U2271" i="119"/>
  <c r="V2271" i="119"/>
  <c r="W2271" i="119"/>
  <c r="X2271" i="119"/>
  <c r="Y2271" i="119"/>
  <c r="Z2271" i="119"/>
  <c r="P2270" i="119"/>
  <c r="Q2270" i="119"/>
  <c r="R2270" i="119"/>
  <c r="S2270" i="119"/>
  <c r="T2270" i="119"/>
  <c r="U2270" i="119"/>
  <c r="V2270" i="119"/>
  <c r="W2270" i="119"/>
  <c r="X2270" i="119"/>
  <c r="Y2270" i="119"/>
  <c r="Z2270" i="119"/>
  <c r="P2269" i="119"/>
  <c r="Q2269" i="119"/>
  <c r="R2269" i="119"/>
  <c r="S2269" i="119"/>
  <c r="T2269" i="119"/>
  <c r="U2269" i="119"/>
  <c r="V2269" i="119"/>
  <c r="W2269" i="119"/>
  <c r="X2269" i="119"/>
  <c r="Y2269" i="119"/>
  <c r="Z2269" i="119"/>
  <c r="P2268" i="119"/>
  <c r="Q2268" i="119"/>
  <c r="R2268" i="119"/>
  <c r="S2268" i="119"/>
  <c r="T2268" i="119"/>
  <c r="U2268" i="119"/>
  <c r="V2268" i="119"/>
  <c r="W2268" i="119"/>
  <c r="X2268" i="119"/>
  <c r="Y2268" i="119"/>
  <c r="Z2268" i="119"/>
  <c r="P2267" i="119"/>
  <c r="Q2267" i="119"/>
  <c r="R2267" i="119"/>
  <c r="S2267" i="119"/>
  <c r="T2267" i="119"/>
  <c r="U2267" i="119"/>
  <c r="V2267" i="119"/>
  <c r="W2267" i="119"/>
  <c r="X2267" i="119"/>
  <c r="Y2267" i="119"/>
  <c r="Z2267" i="119"/>
  <c r="P2266" i="119"/>
  <c r="Q2266" i="119"/>
  <c r="R2266" i="119"/>
  <c r="S2266" i="119"/>
  <c r="T2266" i="119"/>
  <c r="U2266" i="119"/>
  <c r="V2266" i="119"/>
  <c r="W2266" i="119"/>
  <c r="X2266" i="119"/>
  <c r="Y2266" i="119"/>
  <c r="Z2266" i="119"/>
  <c r="P2265" i="119"/>
  <c r="Q2265" i="119"/>
  <c r="R2265" i="119"/>
  <c r="S2265" i="119"/>
  <c r="T2265" i="119"/>
  <c r="U2265" i="119"/>
  <c r="V2265" i="119"/>
  <c r="W2265" i="119"/>
  <c r="X2265" i="119"/>
  <c r="Y2265" i="119"/>
  <c r="Z2265" i="119"/>
  <c r="P1203" i="119"/>
  <c r="Q1203" i="119"/>
  <c r="R1203" i="119"/>
  <c r="S1203" i="119"/>
  <c r="T1203" i="119"/>
  <c r="U1203" i="119"/>
  <c r="V1203" i="119"/>
  <c r="W1203" i="119"/>
  <c r="X1203" i="119"/>
  <c r="Y1203" i="119"/>
  <c r="Z1203" i="119"/>
  <c r="P1204" i="119"/>
  <c r="Q1204" i="119"/>
  <c r="R1204" i="119"/>
  <c r="S1204" i="119"/>
  <c r="T1204" i="119"/>
  <c r="U1204" i="119"/>
  <c r="V1204" i="119"/>
  <c r="W1204" i="119"/>
  <c r="X1204" i="119"/>
  <c r="Y1204" i="119"/>
  <c r="Z1204" i="119"/>
  <c r="P1205" i="119"/>
  <c r="Q1205" i="119"/>
  <c r="R1205" i="119"/>
  <c r="S1205" i="119"/>
  <c r="T1205" i="119"/>
  <c r="U1205" i="119"/>
  <c r="V1205" i="119"/>
  <c r="W1205" i="119"/>
  <c r="X1205" i="119"/>
  <c r="Y1205" i="119"/>
  <c r="Z1205" i="119"/>
  <c r="P1206" i="119"/>
  <c r="Q1206" i="119"/>
  <c r="R1206" i="119"/>
  <c r="S1206" i="119"/>
  <c r="T1206" i="119"/>
  <c r="U1206" i="119"/>
  <c r="V1206" i="119"/>
  <c r="W1206" i="119"/>
  <c r="X1206" i="119"/>
  <c r="Y1206" i="119"/>
  <c r="Z1206" i="119"/>
  <c r="P1207" i="119"/>
  <c r="Q1207" i="119"/>
  <c r="R1207" i="119"/>
  <c r="S1207" i="119"/>
  <c r="T1207" i="119"/>
  <c r="U1207" i="119"/>
  <c r="V1207" i="119"/>
  <c r="W1207" i="119"/>
  <c r="X1207" i="119"/>
  <c r="Y1207" i="119"/>
  <c r="Z1207" i="119"/>
  <c r="P1208" i="119"/>
  <c r="Q1208" i="119"/>
  <c r="R1208" i="119"/>
  <c r="S1208" i="119"/>
  <c r="T1208" i="119"/>
  <c r="U1208" i="119"/>
  <c r="V1208" i="119"/>
  <c r="W1208" i="119"/>
  <c r="X1208" i="119"/>
  <c r="Y1208" i="119"/>
  <c r="Z1208" i="119"/>
  <c r="P1209" i="119"/>
  <c r="Q1209" i="119"/>
  <c r="R1209" i="119"/>
  <c r="S1209" i="119"/>
  <c r="T1209" i="119"/>
  <c r="U1209" i="119"/>
  <c r="V1209" i="119"/>
  <c r="W1209" i="119"/>
  <c r="X1209" i="119"/>
  <c r="Y1209" i="119"/>
  <c r="Z1209" i="119"/>
  <c r="P1210" i="119"/>
  <c r="Q1210" i="119"/>
  <c r="R1210" i="119"/>
  <c r="S1210" i="119"/>
  <c r="T1210" i="119"/>
  <c r="U1210" i="119"/>
  <c r="V1210" i="119"/>
  <c r="W1210" i="119"/>
  <c r="X1210" i="119"/>
  <c r="Y1210" i="119"/>
  <c r="Z1210" i="119"/>
  <c r="P1211" i="119"/>
  <c r="Q1211" i="119"/>
  <c r="R1211" i="119"/>
  <c r="S1211" i="119"/>
  <c r="T1211" i="119"/>
  <c r="U1211" i="119"/>
  <c r="V1211" i="119"/>
  <c r="W1211" i="119"/>
  <c r="X1211" i="119"/>
  <c r="Y1211" i="119"/>
  <c r="Z1211" i="119"/>
  <c r="P1212" i="119"/>
  <c r="Q1212" i="119"/>
  <c r="R1212" i="119"/>
  <c r="S1212" i="119"/>
  <c r="T1212" i="119"/>
  <c r="U1212" i="119"/>
  <c r="V1212" i="119"/>
  <c r="W1212" i="119"/>
  <c r="X1212" i="119"/>
  <c r="Y1212" i="119"/>
  <c r="Z1212" i="119"/>
  <c r="P1213" i="119"/>
  <c r="Q1213" i="119"/>
  <c r="R1213" i="119"/>
  <c r="S1213" i="119"/>
  <c r="T1213" i="119"/>
  <c r="U1213" i="119"/>
  <c r="V1213" i="119"/>
  <c r="W1213" i="119"/>
  <c r="X1213" i="119"/>
  <c r="Y1213" i="119"/>
  <c r="Z1213" i="119"/>
  <c r="P1214" i="119"/>
  <c r="Q1214" i="119"/>
  <c r="R1214" i="119"/>
  <c r="S1214" i="119"/>
  <c r="T1214" i="119"/>
  <c r="U1214" i="119"/>
  <c r="V1214" i="119"/>
  <c r="W1214" i="119"/>
  <c r="X1214" i="119"/>
  <c r="Y1214" i="119"/>
  <c r="Z1214" i="119"/>
  <c r="P1215" i="119"/>
  <c r="Q1215" i="119"/>
  <c r="R1215" i="119"/>
  <c r="S1215" i="119"/>
  <c r="T1215" i="119"/>
  <c r="U1215" i="119"/>
  <c r="V1215" i="119"/>
  <c r="W1215" i="119"/>
  <c r="X1215" i="119"/>
  <c r="Y1215" i="119"/>
  <c r="Z1215" i="119"/>
  <c r="P1216" i="119"/>
  <c r="Q1216" i="119"/>
  <c r="R1216" i="119"/>
  <c r="S1216" i="119"/>
  <c r="T1216" i="119"/>
  <c r="U1216" i="119"/>
  <c r="V1216" i="119"/>
  <c r="W1216" i="119"/>
  <c r="X1216" i="119"/>
  <c r="Y1216" i="119"/>
  <c r="Z1216" i="119"/>
  <c r="P1217" i="119"/>
  <c r="Q1217" i="119"/>
  <c r="R1217" i="119"/>
  <c r="S1217" i="119"/>
  <c r="T1217" i="119"/>
  <c r="U1217" i="119"/>
  <c r="V1217" i="119"/>
  <c r="W1217" i="119"/>
  <c r="X1217" i="119"/>
  <c r="Y1217" i="119"/>
  <c r="Z1217" i="119"/>
  <c r="P1218" i="119"/>
  <c r="Q1218" i="119"/>
  <c r="R1218" i="119"/>
  <c r="S1218" i="119"/>
  <c r="T1218" i="119"/>
  <c r="U1218" i="119"/>
  <c r="V1218" i="119"/>
  <c r="W1218" i="119"/>
  <c r="X1218" i="119"/>
  <c r="Y1218" i="119"/>
  <c r="Z1218" i="119"/>
  <c r="P1219" i="119"/>
  <c r="Q1219" i="119"/>
  <c r="R1219" i="119"/>
  <c r="S1219" i="119"/>
  <c r="T1219" i="119"/>
  <c r="U1219" i="119"/>
  <c r="V1219" i="119"/>
  <c r="W1219" i="119"/>
  <c r="X1219" i="119"/>
  <c r="Y1219" i="119"/>
  <c r="Z1219" i="119"/>
  <c r="P1220" i="119"/>
  <c r="Q1220" i="119"/>
  <c r="R1220" i="119"/>
  <c r="S1220" i="119"/>
  <c r="T1220" i="119"/>
  <c r="U1220" i="119"/>
  <c r="V1220" i="119"/>
  <c r="W1220" i="119"/>
  <c r="X1220" i="119"/>
  <c r="Y1220" i="119"/>
  <c r="Z1220" i="119"/>
  <c r="P1221" i="119"/>
  <c r="Q1221" i="119"/>
  <c r="R1221" i="119"/>
  <c r="S1221" i="119"/>
  <c r="T1221" i="119"/>
  <c r="U1221" i="119"/>
  <c r="V1221" i="119"/>
  <c r="W1221" i="119"/>
  <c r="X1221" i="119"/>
  <c r="Y1221" i="119"/>
  <c r="Z1221" i="119"/>
  <c r="P1222" i="119"/>
  <c r="Q1222" i="119"/>
  <c r="R1222" i="119"/>
  <c r="S1222" i="119"/>
  <c r="T1222" i="119"/>
  <c r="U1222" i="119"/>
  <c r="V1222" i="119"/>
  <c r="W1222" i="119"/>
  <c r="X1222" i="119"/>
  <c r="Y1222" i="119"/>
  <c r="Z1222" i="119"/>
  <c r="P1223" i="119"/>
  <c r="Q1223" i="119"/>
  <c r="R1223" i="119"/>
  <c r="S1223" i="119"/>
  <c r="T1223" i="119"/>
  <c r="U1223" i="119"/>
  <c r="V1223" i="119"/>
  <c r="W1223" i="119"/>
  <c r="X1223" i="119"/>
  <c r="Y1223" i="119"/>
  <c r="Z1223" i="119"/>
  <c r="P1224" i="119"/>
  <c r="Q1224" i="119"/>
  <c r="R1224" i="119"/>
  <c r="S1224" i="119"/>
  <c r="T1224" i="119"/>
  <c r="U1224" i="119"/>
  <c r="V1224" i="119"/>
  <c r="W1224" i="119"/>
  <c r="X1224" i="119"/>
  <c r="Y1224" i="119"/>
  <c r="Z1224" i="119"/>
  <c r="P1225" i="119"/>
  <c r="Q1225" i="119"/>
  <c r="R1225" i="119"/>
  <c r="S1225" i="119"/>
  <c r="T1225" i="119"/>
  <c r="U1225" i="119"/>
  <c r="V1225" i="119"/>
  <c r="W1225" i="119"/>
  <c r="X1225" i="119"/>
  <c r="Y1225" i="119"/>
  <c r="Z1225" i="119"/>
  <c r="P1226" i="119"/>
  <c r="Q1226" i="119"/>
  <c r="R1226" i="119"/>
  <c r="S1226" i="119"/>
  <c r="T1226" i="119"/>
  <c r="U1226" i="119"/>
  <c r="V1226" i="119"/>
  <c r="W1226" i="119"/>
  <c r="X1226" i="119"/>
  <c r="Y1226" i="119"/>
  <c r="Z1226" i="119"/>
  <c r="P1227" i="119"/>
  <c r="Q1227" i="119"/>
  <c r="R1227" i="119"/>
  <c r="S1227" i="119"/>
  <c r="T1227" i="119"/>
  <c r="U1227" i="119"/>
  <c r="V1227" i="119"/>
  <c r="W1227" i="119"/>
  <c r="X1227" i="119"/>
  <c r="Y1227" i="119"/>
  <c r="Z1227" i="119"/>
  <c r="P1228" i="119"/>
  <c r="Q1228" i="119"/>
  <c r="R1228" i="119"/>
  <c r="S1228" i="119"/>
  <c r="T1228" i="119"/>
  <c r="U1228" i="119"/>
  <c r="V1228" i="119"/>
  <c r="W1228" i="119"/>
  <c r="X1228" i="119"/>
  <c r="Y1228" i="119"/>
  <c r="Z1228" i="119"/>
  <c r="P1229" i="119"/>
  <c r="Q1229" i="119"/>
  <c r="R1229" i="119"/>
  <c r="S1229" i="119"/>
  <c r="T1229" i="119"/>
  <c r="U1229" i="119"/>
  <c r="V1229" i="119"/>
  <c r="W1229" i="119"/>
  <c r="X1229" i="119"/>
  <c r="Y1229" i="119"/>
  <c r="Z1229" i="119"/>
  <c r="P1230" i="119"/>
  <c r="Q1230" i="119"/>
  <c r="R1230" i="119"/>
  <c r="S1230" i="119"/>
  <c r="T1230" i="119"/>
  <c r="U1230" i="119"/>
  <c r="V1230" i="119"/>
  <c r="W1230" i="119"/>
  <c r="X1230" i="119"/>
  <c r="Y1230" i="119"/>
  <c r="Z1230" i="119"/>
  <c r="P1231" i="119"/>
  <c r="Q1231" i="119"/>
  <c r="R1231" i="119"/>
  <c r="S1231" i="119"/>
  <c r="T1231" i="119"/>
  <c r="U1231" i="119"/>
  <c r="V1231" i="119"/>
  <c r="W1231" i="119"/>
  <c r="X1231" i="119"/>
  <c r="Y1231" i="119"/>
  <c r="Z1231" i="119"/>
  <c r="P1232" i="119"/>
  <c r="Q1232" i="119"/>
  <c r="R1232" i="119"/>
  <c r="S1232" i="119"/>
  <c r="T1232" i="119"/>
  <c r="U1232" i="119"/>
  <c r="V1232" i="119"/>
  <c r="W1232" i="119"/>
  <c r="X1232" i="119"/>
  <c r="Y1232" i="119"/>
  <c r="Z1232" i="119"/>
  <c r="P1233" i="119"/>
  <c r="Q1233" i="119"/>
  <c r="R1233" i="119"/>
  <c r="S1233" i="119"/>
  <c r="T1233" i="119"/>
  <c r="U1233" i="119"/>
  <c r="V1233" i="119"/>
  <c r="W1233" i="119"/>
  <c r="X1233" i="119"/>
  <c r="Y1233" i="119"/>
  <c r="Z1233" i="119"/>
  <c r="P1234" i="119"/>
  <c r="Q1234" i="119"/>
  <c r="R1234" i="119"/>
  <c r="S1234" i="119"/>
  <c r="T1234" i="119"/>
  <c r="U1234" i="119"/>
  <c r="V1234" i="119"/>
  <c r="W1234" i="119"/>
  <c r="X1234" i="119"/>
  <c r="Y1234" i="119"/>
  <c r="Z1234" i="119"/>
  <c r="P1235" i="119"/>
  <c r="Q1235" i="119"/>
  <c r="R1235" i="119"/>
  <c r="S1235" i="119"/>
  <c r="T1235" i="119"/>
  <c r="U1235" i="119"/>
  <c r="V1235" i="119"/>
  <c r="W1235" i="119"/>
  <c r="X1235" i="119"/>
  <c r="Y1235" i="119"/>
  <c r="Z1235" i="119"/>
  <c r="P1236" i="119"/>
  <c r="Q1236" i="119"/>
  <c r="R1236" i="119"/>
  <c r="S1236" i="119"/>
  <c r="T1236" i="119"/>
  <c r="U1236" i="119"/>
  <c r="V1236" i="119"/>
  <c r="W1236" i="119"/>
  <c r="X1236" i="119"/>
  <c r="Y1236" i="119"/>
  <c r="Z1236" i="119"/>
  <c r="P1237" i="119"/>
  <c r="Q1237" i="119"/>
  <c r="R1237" i="119"/>
  <c r="S1237" i="119"/>
  <c r="T1237" i="119"/>
  <c r="U1237" i="119"/>
  <c r="V1237" i="119"/>
  <c r="W1237" i="119"/>
  <c r="X1237" i="119"/>
  <c r="Y1237" i="119"/>
  <c r="Z1237" i="119"/>
  <c r="P1238" i="119"/>
  <c r="Q1238" i="119"/>
  <c r="R1238" i="119"/>
  <c r="S1238" i="119"/>
  <c r="T1238" i="119"/>
  <c r="U1238" i="119"/>
  <c r="V1238" i="119"/>
  <c r="W1238" i="119"/>
  <c r="X1238" i="119"/>
  <c r="Y1238" i="119"/>
  <c r="Z1238" i="119"/>
  <c r="P1239" i="119"/>
  <c r="Q1239" i="119"/>
  <c r="R1239" i="119"/>
  <c r="S1239" i="119"/>
  <c r="T1239" i="119"/>
  <c r="U1239" i="119"/>
  <c r="V1239" i="119"/>
  <c r="W1239" i="119"/>
  <c r="X1239" i="119"/>
  <c r="Y1239" i="119"/>
  <c r="Z1239" i="119"/>
  <c r="P1240" i="119"/>
  <c r="Q1240" i="119"/>
  <c r="R1240" i="119"/>
  <c r="S1240" i="119"/>
  <c r="T1240" i="119"/>
  <c r="U1240" i="119"/>
  <c r="V1240" i="119"/>
  <c r="W1240" i="119"/>
  <c r="X1240" i="119"/>
  <c r="Y1240" i="119"/>
  <c r="Z1240" i="119"/>
  <c r="P1241" i="119"/>
  <c r="Q1241" i="119"/>
  <c r="R1241" i="119"/>
  <c r="S1241" i="119"/>
  <c r="T1241" i="119"/>
  <c r="U1241" i="119"/>
  <c r="V1241" i="119"/>
  <c r="W1241" i="119"/>
  <c r="X1241" i="119"/>
  <c r="Y1241" i="119"/>
  <c r="Z1241" i="119"/>
  <c r="P1242" i="119"/>
  <c r="Q1242" i="119"/>
  <c r="R1242" i="119"/>
  <c r="S1242" i="119"/>
  <c r="T1242" i="119"/>
  <c r="U1242" i="119"/>
  <c r="V1242" i="119"/>
  <c r="W1242" i="119"/>
  <c r="X1242" i="119"/>
  <c r="Y1242" i="119"/>
  <c r="Z1242" i="119"/>
  <c r="P1243" i="119"/>
  <c r="Q1243" i="119"/>
  <c r="R1243" i="119"/>
  <c r="S1243" i="119"/>
  <c r="T1243" i="119"/>
  <c r="U1243" i="119"/>
  <c r="V1243" i="119"/>
  <c r="W1243" i="119"/>
  <c r="X1243" i="119"/>
  <c r="Y1243" i="119"/>
  <c r="Z1243" i="119"/>
  <c r="P1244" i="119"/>
  <c r="Q1244" i="119"/>
  <c r="R1244" i="119"/>
  <c r="S1244" i="119"/>
  <c r="T1244" i="119"/>
  <c r="U1244" i="119"/>
  <c r="V1244" i="119"/>
  <c r="W1244" i="119"/>
  <c r="X1244" i="119"/>
  <c r="Y1244" i="119"/>
  <c r="Z1244" i="119"/>
  <c r="P1245" i="119"/>
  <c r="Q1245" i="119"/>
  <c r="R1245" i="119"/>
  <c r="S1245" i="119"/>
  <c r="T1245" i="119"/>
  <c r="U1245" i="119"/>
  <c r="V1245" i="119"/>
  <c r="W1245" i="119"/>
  <c r="X1245" i="119"/>
  <c r="Y1245" i="119"/>
  <c r="Z1245" i="119"/>
  <c r="P1246" i="119"/>
  <c r="Q1246" i="119"/>
  <c r="R1246" i="119"/>
  <c r="S1246" i="119"/>
  <c r="T1246" i="119"/>
  <c r="U1246" i="119"/>
  <c r="V1246" i="119"/>
  <c r="W1246" i="119"/>
  <c r="X1246" i="119"/>
  <c r="Y1246" i="119"/>
  <c r="Z1246" i="119"/>
  <c r="P1247" i="119"/>
  <c r="Q1247" i="119"/>
  <c r="R1247" i="119"/>
  <c r="S1247" i="119"/>
  <c r="T1247" i="119"/>
  <c r="U1247" i="119"/>
  <c r="V1247" i="119"/>
  <c r="W1247" i="119"/>
  <c r="X1247" i="119"/>
  <c r="Y1247" i="119"/>
  <c r="Z1247" i="119"/>
  <c r="P1248" i="119"/>
  <c r="Q1248" i="119"/>
  <c r="R1248" i="119"/>
  <c r="S1248" i="119"/>
  <c r="T1248" i="119"/>
  <c r="U1248" i="119"/>
  <c r="V1248" i="119"/>
  <c r="W1248" i="119"/>
  <c r="X1248" i="119"/>
  <c r="Y1248" i="119"/>
  <c r="Z1248" i="119"/>
  <c r="P1249" i="119"/>
  <c r="Q1249" i="119"/>
  <c r="R1249" i="119"/>
  <c r="S1249" i="119"/>
  <c r="T1249" i="119"/>
  <c r="U1249" i="119"/>
  <c r="V1249" i="119"/>
  <c r="W1249" i="119"/>
  <c r="X1249" i="119"/>
  <c r="Y1249" i="119"/>
  <c r="Z1249" i="119"/>
  <c r="P1250" i="119"/>
  <c r="Q1250" i="119"/>
  <c r="R1250" i="119"/>
  <c r="S1250" i="119"/>
  <c r="T1250" i="119"/>
  <c r="U1250" i="119"/>
  <c r="V1250" i="119"/>
  <c r="W1250" i="119"/>
  <c r="X1250" i="119"/>
  <c r="Y1250" i="119"/>
  <c r="Z1250" i="119"/>
  <c r="P1251" i="119"/>
  <c r="Q1251" i="119"/>
  <c r="R1251" i="119"/>
  <c r="S1251" i="119"/>
  <c r="T1251" i="119"/>
  <c r="U1251" i="119"/>
  <c r="V1251" i="119"/>
  <c r="W1251" i="119"/>
  <c r="X1251" i="119"/>
  <c r="Y1251" i="119"/>
  <c r="Z1251" i="119"/>
  <c r="P1252" i="119"/>
  <c r="Q1252" i="119"/>
  <c r="R1252" i="119"/>
  <c r="S1252" i="119"/>
  <c r="T1252" i="119"/>
  <c r="U1252" i="119"/>
  <c r="V1252" i="119"/>
  <c r="W1252" i="119"/>
  <c r="X1252" i="119"/>
  <c r="Y1252" i="119"/>
  <c r="Z1252" i="119"/>
  <c r="P1253" i="119"/>
  <c r="Q1253" i="119"/>
  <c r="R1253" i="119"/>
  <c r="S1253" i="119"/>
  <c r="T1253" i="119"/>
  <c r="U1253" i="119"/>
  <c r="V1253" i="119"/>
  <c r="W1253" i="119"/>
  <c r="X1253" i="119"/>
  <c r="Y1253" i="119"/>
  <c r="Z1253" i="119"/>
  <c r="P1254" i="119"/>
  <c r="Q1254" i="119"/>
  <c r="R1254" i="119"/>
  <c r="S1254" i="119"/>
  <c r="T1254" i="119"/>
  <c r="U1254" i="119"/>
  <c r="V1254" i="119"/>
  <c r="W1254" i="119"/>
  <c r="X1254" i="119"/>
  <c r="Y1254" i="119"/>
  <c r="Z1254" i="119"/>
  <c r="P1255" i="119"/>
  <c r="Q1255" i="119"/>
  <c r="R1255" i="119"/>
  <c r="S1255" i="119"/>
  <c r="T1255" i="119"/>
  <c r="U1255" i="119"/>
  <c r="V1255" i="119"/>
  <c r="W1255" i="119"/>
  <c r="X1255" i="119"/>
  <c r="Y1255" i="119"/>
  <c r="Z1255" i="119"/>
  <c r="P1256" i="119"/>
  <c r="Q1256" i="119"/>
  <c r="R1256" i="119"/>
  <c r="S1256" i="119"/>
  <c r="T1256" i="119"/>
  <c r="U1256" i="119"/>
  <c r="V1256" i="119"/>
  <c r="W1256" i="119"/>
  <c r="X1256" i="119"/>
  <c r="Y1256" i="119"/>
  <c r="Z1256" i="119"/>
  <c r="P1257" i="119"/>
  <c r="Q1257" i="119"/>
  <c r="R1257" i="119"/>
  <c r="S1257" i="119"/>
  <c r="T1257" i="119"/>
  <c r="U1257" i="119"/>
  <c r="V1257" i="119"/>
  <c r="W1257" i="119"/>
  <c r="X1257" i="119"/>
  <c r="Y1257" i="119"/>
  <c r="Z1257" i="119"/>
  <c r="P1258" i="119"/>
  <c r="Q1258" i="119"/>
  <c r="R1258" i="119"/>
  <c r="S1258" i="119"/>
  <c r="T1258" i="119"/>
  <c r="U1258" i="119"/>
  <c r="V1258" i="119"/>
  <c r="W1258" i="119"/>
  <c r="X1258" i="119"/>
  <c r="Y1258" i="119"/>
  <c r="Z1258" i="119"/>
  <c r="P1259" i="119"/>
  <c r="Q1259" i="119"/>
  <c r="R1259" i="119"/>
  <c r="S1259" i="119"/>
  <c r="T1259" i="119"/>
  <c r="U1259" i="119"/>
  <c r="V1259" i="119"/>
  <c r="W1259" i="119"/>
  <c r="X1259" i="119"/>
  <c r="Y1259" i="119"/>
  <c r="Z1259" i="119"/>
  <c r="P1260" i="119"/>
  <c r="Q1260" i="119"/>
  <c r="R1260" i="119"/>
  <c r="S1260" i="119"/>
  <c r="T1260" i="119"/>
  <c r="U1260" i="119"/>
  <c r="V1260" i="119"/>
  <c r="W1260" i="119"/>
  <c r="X1260" i="119"/>
  <c r="Y1260" i="119"/>
  <c r="Z1260" i="119"/>
  <c r="P1261" i="119"/>
  <c r="Q1261" i="119"/>
  <c r="R1261" i="119"/>
  <c r="S1261" i="119"/>
  <c r="T1261" i="119"/>
  <c r="U1261" i="119"/>
  <c r="V1261" i="119"/>
  <c r="W1261" i="119"/>
  <c r="X1261" i="119"/>
  <c r="Y1261" i="119"/>
  <c r="Z1261" i="119"/>
  <c r="P1262" i="119"/>
  <c r="Q1262" i="119"/>
  <c r="R1262" i="119"/>
  <c r="S1262" i="119"/>
  <c r="T1262" i="119"/>
  <c r="U1262" i="119"/>
  <c r="V1262" i="119"/>
  <c r="W1262" i="119"/>
  <c r="X1262" i="119"/>
  <c r="Y1262" i="119"/>
  <c r="Z1262" i="119"/>
  <c r="P1263" i="119"/>
  <c r="Q1263" i="119"/>
  <c r="R1263" i="119"/>
  <c r="S1263" i="119"/>
  <c r="T1263" i="119"/>
  <c r="U1263" i="119"/>
  <c r="V1263" i="119"/>
  <c r="W1263" i="119"/>
  <c r="X1263" i="119"/>
  <c r="Y1263" i="119"/>
  <c r="Z1263" i="119"/>
  <c r="P1264" i="119"/>
  <c r="Q1264" i="119"/>
  <c r="R1264" i="119"/>
  <c r="S1264" i="119"/>
  <c r="T1264" i="119"/>
  <c r="U1264" i="119"/>
  <c r="V1264" i="119"/>
  <c r="W1264" i="119"/>
  <c r="X1264" i="119"/>
  <c r="Y1264" i="119"/>
  <c r="Z1264" i="119"/>
  <c r="P1265" i="119"/>
  <c r="Q1265" i="119"/>
  <c r="R1265" i="119"/>
  <c r="S1265" i="119"/>
  <c r="T1265" i="119"/>
  <c r="U1265" i="119"/>
  <c r="V1265" i="119"/>
  <c r="W1265" i="119"/>
  <c r="X1265" i="119"/>
  <c r="Y1265" i="119"/>
  <c r="Z1265" i="119"/>
  <c r="P1266" i="119"/>
  <c r="Q1266" i="119"/>
  <c r="R1266" i="119"/>
  <c r="S1266" i="119"/>
  <c r="T1266" i="119"/>
  <c r="U1266" i="119"/>
  <c r="V1266" i="119"/>
  <c r="W1266" i="119"/>
  <c r="X1266" i="119"/>
  <c r="Y1266" i="119"/>
  <c r="Z1266" i="119"/>
  <c r="P1267" i="119"/>
  <c r="Q1267" i="119"/>
  <c r="R1267" i="119"/>
  <c r="S1267" i="119"/>
  <c r="T1267" i="119"/>
  <c r="U1267" i="119"/>
  <c r="V1267" i="119"/>
  <c r="W1267" i="119"/>
  <c r="X1267" i="119"/>
  <c r="Y1267" i="119"/>
  <c r="Z1267" i="119"/>
  <c r="P1268" i="119"/>
  <c r="Q1268" i="119"/>
  <c r="R1268" i="119"/>
  <c r="S1268" i="119"/>
  <c r="T1268" i="119"/>
  <c r="U1268" i="119"/>
  <c r="V1268" i="119"/>
  <c r="W1268" i="119"/>
  <c r="X1268" i="119"/>
  <c r="Y1268" i="119"/>
  <c r="Z1268" i="119"/>
  <c r="P1269" i="119"/>
  <c r="Q1269" i="119"/>
  <c r="R1269" i="119"/>
  <c r="S1269" i="119"/>
  <c r="T1269" i="119"/>
  <c r="U1269" i="119"/>
  <c r="V1269" i="119"/>
  <c r="W1269" i="119"/>
  <c r="X1269" i="119"/>
  <c r="Y1269" i="119"/>
  <c r="Z1269" i="119"/>
  <c r="P1270" i="119"/>
  <c r="Q1270" i="119"/>
  <c r="R1270" i="119"/>
  <c r="S1270" i="119"/>
  <c r="T1270" i="119"/>
  <c r="U1270" i="119"/>
  <c r="V1270" i="119"/>
  <c r="W1270" i="119"/>
  <c r="X1270" i="119"/>
  <c r="Y1270" i="119"/>
  <c r="Z1270" i="119"/>
  <c r="P1271" i="119"/>
  <c r="Q1271" i="119"/>
  <c r="R1271" i="119"/>
  <c r="S1271" i="119"/>
  <c r="T1271" i="119"/>
  <c r="U1271" i="119"/>
  <c r="V1271" i="119"/>
  <c r="W1271" i="119"/>
  <c r="X1271" i="119"/>
  <c r="Y1271" i="119"/>
  <c r="Z1271" i="119"/>
  <c r="P1272" i="119"/>
  <c r="Q1272" i="119"/>
  <c r="R1272" i="119"/>
  <c r="S1272" i="119"/>
  <c r="T1272" i="119"/>
  <c r="U1272" i="119"/>
  <c r="V1272" i="119"/>
  <c r="W1272" i="119"/>
  <c r="X1272" i="119"/>
  <c r="Y1272" i="119"/>
  <c r="Z1272" i="119"/>
  <c r="P1273" i="119"/>
  <c r="Q1273" i="119"/>
  <c r="R1273" i="119"/>
  <c r="S1273" i="119"/>
  <c r="T1273" i="119"/>
  <c r="U1273" i="119"/>
  <c r="V1273" i="119"/>
  <c r="W1273" i="119"/>
  <c r="X1273" i="119"/>
  <c r="Y1273" i="119"/>
  <c r="Z1273" i="119"/>
  <c r="P1274" i="119"/>
  <c r="Q1274" i="119"/>
  <c r="R1274" i="119"/>
  <c r="S1274" i="119"/>
  <c r="T1274" i="119"/>
  <c r="U1274" i="119"/>
  <c r="V1274" i="119"/>
  <c r="W1274" i="119"/>
  <c r="X1274" i="119"/>
  <c r="Y1274" i="119"/>
  <c r="Z1274" i="119"/>
  <c r="P1275" i="119"/>
  <c r="Q1275" i="119"/>
  <c r="R1275" i="119"/>
  <c r="S1275" i="119"/>
  <c r="T1275" i="119"/>
  <c r="U1275" i="119"/>
  <c r="V1275" i="119"/>
  <c r="W1275" i="119"/>
  <c r="X1275" i="119"/>
  <c r="Y1275" i="119"/>
  <c r="Z1275" i="119"/>
  <c r="P1276" i="119"/>
  <c r="Q1276" i="119"/>
  <c r="R1276" i="119"/>
  <c r="S1276" i="119"/>
  <c r="T1276" i="119"/>
  <c r="U1276" i="119"/>
  <c r="V1276" i="119"/>
  <c r="W1276" i="119"/>
  <c r="X1276" i="119"/>
  <c r="Y1276" i="119"/>
  <c r="Z1276" i="119"/>
  <c r="P1277" i="119"/>
  <c r="Q1277" i="119"/>
  <c r="R1277" i="119"/>
  <c r="S1277" i="119"/>
  <c r="T1277" i="119"/>
  <c r="U1277" i="119"/>
  <c r="V1277" i="119"/>
  <c r="W1277" i="119"/>
  <c r="X1277" i="119"/>
  <c r="Y1277" i="119"/>
  <c r="Z1277" i="119"/>
  <c r="P1278" i="119"/>
  <c r="Q1278" i="119"/>
  <c r="R1278" i="119"/>
  <c r="S1278" i="119"/>
  <c r="T1278" i="119"/>
  <c r="U1278" i="119"/>
  <c r="V1278" i="119"/>
  <c r="W1278" i="119"/>
  <c r="X1278" i="119"/>
  <c r="Y1278" i="119"/>
  <c r="Z1278" i="119"/>
  <c r="P1279" i="119"/>
  <c r="Q1279" i="119"/>
  <c r="R1279" i="119"/>
  <c r="S1279" i="119"/>
  <c r="T1279" i="119"/>
  <c r="U1279" i="119"/>
  <c r="V1279" i="119"/>
  <c r="W1279" i="119"/>
  <c r="X1279" i="119"/>
  <c r="Y1279" i="119"/>
  <c r="Z1279" i="119"/>
  <c r="P1280" i="119"/>
  <c r="Q1280" i="119"/>
  <c r="R1280" i="119"/>
  <c r="S1280" i="119"/>
  <c r="T1280" i="119"/>
  <c r="U1280" i="119"/>
  <c r="V1280" i="119"/>
  <c r="W1280" i="119"/>
  <c r="X1280" i="119"/>
  <c r="Y1280" i="119"/>
  <c r="Z1280" i="119"/>
  <c r="P1281" i="119"/>
  <c r="Q1281" i="119"/>
  <c r="R1281" i="119"/>
  <c r="S1281" i="119"/>
  <c r="T1281" i="119"/>
  <c r="U1281" i="119"/>
  <c r="V1281" i="119"/>
  <c r="W1281" i="119"/>
  <c r="X1281" i="119"/>
  <c r="Y1281" i="119"/>
  <c r="Z1281" i="119"/>
  <c r="P1282" i="119"/>
  <c r="Q1282" i="119"/>
  <c r="R1282" i="119"/>
  <c r="S1282" i="119"/>
  <c r="T1282" i="119"/>
  <c r="U1282" i="119"/>
  <c r="V1282" i="119"/>
  <c r="W1282" i="119"/>
  <c r="X1282" i="119"/>
  <c r="Y1282" i="119"/>
  <c r="Z1282" i="119"/>
  <c r="P1283" i="119"/>
  <c r="Q1283" i="119"/>
  <c r="R1283" i="119"/>
  <c r="S1283" i="119"/>
  <c r="T1283" i="119"/>
  <c r="U1283" i="119"/>
  <c r="V1283" i="119"/>
  <c r="W1283" i="119"/>
  <c r="X1283" i="119"/>
  <c r="Y1283" i="119"/>
  <c r="Z1283" i="119"/>
  <c r="P1284" i="119"/>
  <c r="Q1284" i="119"/>
  <c r="R1284" i="119"/>
  <c r="S1284" i="119"/>
  <c r="T1284" i="119"/>
  <c r="U1284" i="119"/>
  <c r="V1284" i="119"/>
  <c r="W1284" i="119"/>
  <c r="X1284" i="119"/>
  <c r="Y1284" i="119"/>
  <c r="Z1284" i="119"/>
  <c r="P1285" i="119"/>
  <c r="Q1285" i="119"/>
  <c r="R1285" i="119"/>
  <c r="S1285" i="119"/>
  <c r="T1285" i="119"/>
  <c r="U1285" i="119"/>
  <c r="V1285" i="119"/>
  <c r="W1285" i="119"/>
  <c r="X1285" i="119"/>
  <c r="Y1285" i="119"/>
  <c r="Z1285" i="119"/>
  <c r="P1286" i="119"/>
  <c r="Q1286" i="119"/>
  <c r="R1286" i="119"/>
  <c r="S1286" i="119"/>
  <c r="T1286" i="119"/>
  <c r="U1286" i="119"/>
  <c r="V1286" i="119"/>
  <c r="W1286" i="119"/>
  <c r="X1286" i="119"/>
  <c r="Y1286" i="119"/>
  <c r="Z1286" i="119"/>
  <c r="P1287" i="119"/>
  <c r="Q1287" i="119"/>
  <c r="R1287" i="119"/>
  <c r="S1287" i="119"/>
  <c r="T1287" i="119"/>
  <c r="U1287" i="119"/>
  <c r="V1287" i="119"/>
  <c r="W1287" i="119"/>
  <c r="X1287" i="119"/>
  <c r="Y1287" i="119"/>
  <c r="Z1287" i="119"/>
  <c r="P1288" i="119"/>
  <c r="Q1288" i="119"/>
  <c r="R1288" i="119"/>
  <c r="S1288" i="119"/>
  <c r="T1288" i="119"/>
  <c r="U1288" i="119"/>
  <c r="V1288" i="119"/>
  <c r="W1288" i="119"/>
  <c r="X1288" i="119"/>
  <c r="Y1288" i="119"/>
  <c r="Z1288" i="119"/>
  <c r="P1289" i="119"/>
  <c r="Q1289" i="119"/>
  <c r="R1289" i="119"/>
  <c r="S1289" i="119"/>
  <c r="T1289" i="119"/>
  <c r="U1289" i="119"/>
  <c r="V1289" i="119"/>
  <c r="W1289" i="119"/>
  <c r="X1289" i="119"/>
  <c r="Y1289" i="119"/>
  <c r="Z1289" i="119"/>
  <c r="P1290" i="119"/>
  <c r="Q1290" i="119"/>
  <c r="R1290" i="119"/>
  <c r="S1290" i="119"/>
  <c r="T1290" i="119"/>
  <c r="U1290" i="119"/>
  <c r="V1290" i="119"/>
  <c r="W1290" i="119"/>
  <c r="X1290" i="119"/>
  <c r="Y1290" i="119"/>
  <c r="Z1290" i="119"/>
  <c r="P1291" i="119"/>
  <c r="Q1291" i="119"/>
  <c r="R1291" i="119"/>
  <c r="S1291" i="119"/>
  <c r="T1291" i="119"/>
  <c r="U1291" i="119"/>
  <c r="V1291" i="119"/>
  <c r="W1291" i="119"/>
  <c r="X1291" i="119"/>
  <c r="Y1291" i="119"/>
  <c r="Z1291" i="119"/>
  <c r="P1292" i="119"/>
  <c r="Q1292" i="119"/>
  <c r="R1292" i="119"/>
  <c r="S1292" i="119"/>
  <c r="T1292" i="119"/>
  <c r="U1292" i="119"/>
  <c r="V1292" i="119"/>
  <c r="W1292" i="119"/>
  <c r="X1292" i="119"/>
  <c r="Y1292" i="119"/>
  <c r="Z1292" i="119"/>
  <c r="P1293" i="119"/>
  <c r="Q1293" i="119"/>
  <c r="R1293" i="119"/>
  <c r="S1293" i="119"/>
  <c r="T1293" i="119"/>
  <c r="U1293" i="119"/>
  <c r="V1293" i="119"/>
  <c r="W1293" i="119"/>
  <c r="X1293" i="119"/>
  <c r="Y1293" i="119"/>
  <c r="Z1293" i="119"/>
  <c r="P1294" i="119"/>
  <c r="Q1294" i="119"/>
  <c r="R1294" i="119"/>
  <c r="S1294" i="119"/>
  <c r="T1294" i="119"/>
  <c r="U1294" i="119"/>
  <c r="V1294" i="119"/>
  <c r="W1294" i="119"/>
  <c r="X1294" i="119"/>
  <c r="Y1294" i="119"/>
  <c r="Z1294" i="119"/>
  <c r="P1295" i="119"/>
  <c r="Q1295" i="119"/>
  <c r="R1295" i="119"/>
  <c r="S1295" i="119"/>
  <c r="T1295" i="119"/>
  <c r="U1295" i="119"/>
  <c r="V1295" i="119"/>
  <c r="W1295" i="119"/>
  <c r="X1295" i="119"/>
  <c r="Y1295" i="119"/>
  <c r="Z1295" i="119"/>
  <c r="P1296" i="119"/>
  <c r="Q1296" i="119"/>
  <c r="R1296" i="119"/>
  <c r="S1296" i="119"/>
  <c r="T1296" i="119"/>
  <c r="U1296" i="119"/>
  <c r="V1296" i="119"/>
  <c r="W1296" i="119"/>
  <c r="X1296" i="119"/>
  <c r="Y1296" i="119"/>
  <c r="Z1296" i="119"/>
  <c r="P1297" i="119"/>
  <c r="Q1297" i="119"/>
  <c r="R1297" i="119"/>
  <c r="S1297" i="119"/>
  <c r="T1297" i="119"/>
  <c r="U1297" i="119"/>
  <c r="V1297" i="119"/>
  <c r="W1297" i="119"/>
  <c r="X1297" i="119"/>
  <c r="Y1297" i="119"/>
  <c r="Z1297" i="119"/>
  <c r="P1298" i="119"/>
  <c r="Q1298" i="119"/>
  <c r="R1298" i="119"/>
  <c r="S1298" i="119"/>
  <c r="T1298" i="119"/>
  <c r="U1298" i="119"/>
  <c r="V1298" i="119"/>
  <c r="W1298" i="119"/>
  <c r="X1298" i="119"/>
  <c r="Y1298" i="119"/>
  <c r="Z1298" i="119"/>
  <c r="P1299" i="119"/>
  <c r="Q1299" i="119"/>
  <c r="R1299" i="119"/>
  <c r="S1299" i="119"/>
  <c r="T1299" i="119"/>
  <c r="U1299" i="119"/>
  <c r="V1299" i="119"/>
  <c r="W1299" i="119"/>
  <c r="X1299" i="119"/>
  <c r="Y1299" i="119"/>
  <c r="Z1299" i="119"/>
  <c r="P1300" i="119"/>
  <c r="Q1300" i="119"/>
  <c r="R1300" i="119"/>
  <c r="S1300" i="119"/>
  <c r="T1300" i="119"/>
  <c r="U1300" i="119"/>
  <c r="V1300" i="119"/>
  <c r="W1300" i="119"/>
  <c r="X1300" i="119"/>
  <c r="Y1300" i="119"/>
  <c r="Z1300" i="119"/>
  <c r="P1301" i="119"/>
  <c r="Q1301" i="119"/>
  <c r="R1301" i="119"/>
  <c r="S1301" i="119"/>
  <c r="T1301" i="119"/>
  <c r="U1301" i="119"/>
  <c r="V1301" i="119"/>
  <c r="W1301" i="119"/>
  <c r="X1301" i="119"/>
  <c r="Y1301" i="119"/>
  <c r="Z1301" i="119"/>
  <c r="P1302" i="119"/>
  <c r="Q1302" i="119"/>
  <c r="R1302" i="119"/>
  <c r="S1302" i="119"/>
  <c r="T1302" i="119"/>
  <c r="U1302" i="119"/>
  <c r="V1302" i="119"/>
  <c r="W1302" i="119"/>
  <c r="X1302" i="119"/>
  <c r="Y1302" i="119"/>
  <c r="Z1302" i="119"/>
  <c r="P1303" i="119"/>
  <c r="Q1303" i="119"/>
  <c r="R1303" i="119"/>
  <c r="S1303" i="119"/>
  <c r="T1303" i="119"/>
  <c r="U1303" i="119"/>
  <c r="V1303" i="119"/>
  <c r="W1303" i="119"/>
  <c r="X1303" i="119"/>
  <c r="Y1303" i="119"/>
  <c r="Z1303" i="119"/>
  <c r="P399" i="119"/>
  <c r="Q399" i="119"/>
  <c r="R399" i="119"/>
  <c r="S399" i="119"/>
  <c r="T399" i="119"/>
  <c r="U399" i="119"/>
  <c r="V399" i="119"/>
  <c r="W399" i="119"/>
  <c r="X399" i="119"/>
  <c r="Y399" i="119"/>
  <c r="Z399" i="119"/>
  <c r="P1305" i="119"/>
  <c r="Q1305" i="119"/>
  <c r="R1305" i="119"/>
  <c r="S1305" i="119"/>
  <c r="T1305" i="119"/>
  <c r="U1305" i="119"/>
  <c r="V1305" i="119"/>
  <c r="W1305" i="119"/>
  <c r="X1305" i="119"/>
  <c r="Y1305" i="119"/>
  <c r="Z1305" i="119"/>
  <c r="P1306" i="119"/>
  <c r="Q1306" i="119"/>
  <c r="R1306" i="119"/>
  <c r="S1306" i="119"/>
  <c r="T1306" i="119"/>
  <c r="U1306" i="119"/>
  <c r="V1306" i="119"/>
  <c r="W1306" i="119"/>
  <c r="X1306" i="119"/>
  <c r="Y1306" i="119"/>
  <c r="Z1306" i="119"/>
  <c r="P1307" i="119"/>
  <c r="Q1307" i="119"/>
  <c r="R1307" i="119"/>
  <c r="S1307" i="119"/>
  <c r="T1307" i="119"/>
  <c r="U1307" i="119"/>
  <c r="V1307" i="119"/>
  <c r="W1307" i="119"/>
  <c r="X1307" i="119"/>
  <c r="Y1307" i="119"/>
  <c r="Z1307" i="119"/>
  <c r="P1308" i="119"/>
  <c r="Q1308" i="119"/>
  <c r="R1308" i="119"/>
  <c r="S1308" i="119"/>
  <c r="T1308" i="119"/>
  <c r="U1308" i="119"/>
  <c r="V1308" i="119"/>
  <c r="W1308" i="119"/>
  <c r="X1308" i="119"/>
  <c r="Y1308" i="119"/>
  <c r="Z1308" i="119"/>
  <c r="P1309" i="119"/>
  <c r="Q1309" i="119"/>
  <c r="R1309" i="119"/>
  <c r="S1309" i="119"/>
  <c r="T1309" i="119"/>
  <c r="U1309" i="119"/>
  <c r="V1309" i="119"/>
  <c r="W1309" i="119"/>
  <c r="X1309" i="119"/>
  <c r="Y1309" i="119"/>
  <c r="Z1309" i="119"/>
  <c r="P1310" i="119"/>
  <c r="Q1310" i="119"/>
  <c r="R1310" i="119"/>
  <c r="S1310" i="119"/>
  <c r="T1310" i="119"/>
  <c r="U1310" i="119"/>
  <c r="V1310" i="119"/>
  <c r="W1310" i="119"/>
  <c r="X1310" i="119"/>
  <c r="Y1310" i="119"/>
  <c r="Z1310" i="119"/>
  <c r="P1311" i="119"/>
  <c r="Q1311" i="119"/>
  <c r="R1311" i="119"/>
  <c r="S1311" i="119"/>
  <c r="T1311" i="119"/>
  <c r="U1311" i="119"/>
  <c r="V1311" i="119"/>
  <c r="W1311" i="119"/>
  <c r="X1311" i="119"/>
  <c r="Y1311" i="119"/>
  <c r="Z1311" i="119"/>
  <c r="P1312" i="119"/>
  <c r="Q1312" i="119"/>
  <c r="R1312" i="119"/>
  <c r="S1312" i="119"/>
  <c r="T1312" i="119"/>
  <c r="U1312" i="119"/>
  <c r="V1312" i="119"/>
  <c r="W1312" i="119"/>
  <c r="X1312" i="119"/>
  <c r="Y1312" i="119"/>
  <c r="Z1312" i="119"/>
  <c r="P1313" i="119"/>
  <c r="Q1313" i="119"/>
  <c r="R1313" i="119"/>
  <c r="S1313" i="119"/>
  <c r="T1313" i="119"/>
  <c r="U1313" i="119"/>
  <c r="V1313" i="119"/>
  <c r="W1313" i="119"/>
  <c r="X1313" i="119"/>
  <c r="Y1313" i="119"/>
  <c r="Z1313" i="119"/>
  <c r="P1314" i="119"/>
  <c r="Q1314" i="119"/>
  <c r="R1314" i="119"/>
  <c r="S1314" i="119"/>
  <c r="T1314" i="119"/>
  <c r="U1314" i="119"/>
  <c r="V1314" i="119"/>
  <c r="W1314" i="119"/>
  <c r="X1314" i="119"/>
  <c r="Y1314" i="119"/>
  <c r="Z1314" i="119"/>
  <c r="P1315" i="119"/>
  <c r="Q1315" i="119"/>
  <c r="R1315" i="119"/>
  <c r="S1315" i="119"/>
  <c r="T1315" i="119"/>
  <c r="U1315" i="119"/>
  <c r="V1315" i="119"/>
  <c r="W1315" i="119"/>
  <c r="X1315" i="119"/>
  <c r="Y1315" i="119"/>
  <c r="Z1315" i="119"/>
  <c r="P1316" i="119"/>
  <c r="Q1316" i="119"/>
  <c r="R1316" i="119"/>
  <c r="S1316" i="119"/>
  <c r="T1316" i="119"/>
  <c r="U1316" i="119"/>
  <c r="V1316" i="119"/>
  <c r="W1316" i="119"/>
  <c r="X1316" i="119"/>
  <c r="Y1316" i="119"/>
  <c r="Z1316" i="119"/>
  <c r="P1317" i="119"/>
  <c r="Q1317" i="119"/>
  <c r="R1317" i="119"/>
  <c r="S1317" i="119"/>
  <c r="T1317" i="119"/>
  <c r="U1317" i="119"/>
  <c r="V1317" i="119"/>
  <c r="W1317" i="119"/>
  <c r="X1317" i="119"/>
  <c r="Y1317" i="119"/>
  <c r="Z1317" i="119"/>
  <c r="P1318" i="119"/>
  <c r="Q1318" i="119"/>
  <c r="R1318" i="119"/>
  <c r="S1318" i="119"/>
  <c r="T1318" i="119"/>
  <c r="U1318" i="119"/>
  <c r="V1318" i="119"/>
  <c r="W1318" i="119"/>
  <c r="X1318" i="119"/>
  <c r="Y1318" i="119"/>
  <c r="Z1318" i="119"/>
  <c r="P1319" i="119"/>
  <c r="Q1319" i="119"/>
  <c r="R1319" i="119"/>
  <c r="S1319" i="119"/>
  <c r="T1319" i="119"/>
  <c r="U1319" i="119"/>
  <c r="V1319" i="119"/>
  <c r="W1319" i="119"/>
  <c r="X1319" i="119"/>
  <c r="Y1319" i="119"/>
  <c r="Z1319" i="119"/>
  <c r="P1320" i="119"/>
  <c r="Q1320" i="119"/>
  <c r="R1320" i="119"/>
  <c r="S1320" i="119"/>
  <c r="T1320" i="119"/>
  <c r="U1320" i="119"/>
  <c r="V1320" i="119"/>
  <c r="W1320" i="119"/>
  <c r="X1320" i="119"/>
  <c r="Y1320" i="119"/>
  <c r="Z1320" i="119"/>
  <c r="P1321" i="119"/>
  <c r="Q1321" i="119"/>
  <c r="R1321" i="119"/>
  <c r="S1321" i="119"/>
  <c r="T1321" i="119"/>
  <c r="U1321" i="119"/>
  <c r="V1321" i="119"/>
  <c r="W1321" i="119"/>
  <c r="X1321" i="119"/>
  <c r="Y1321" i="119"/>
  <c r="Z1321" i="119"/>
  <c r="P1322" i="119"/>
  <c r="Q1322" i="119"/>
  <c r="R1322" i="119"/>
  <c r="S1322" i="119"/>
  <c r="T1322" i="119"/>
  <c r="U1322" i="119"/>
  <c r="V1322" i="119"/>
  <c r="W1322" i="119"/>
  <c r="X1322" i="119"/>
  <c r="Y1322" i="119"/>
  <c r="Z1322" i="119"/>
  <c r="P1323" i="119"/>
  <c r="Q1323" i="119"/>
  <c r="R1323" i="119"/>
  <c r="S1323" i="119"/>
  <c r="T1323" i="119"/>
  <c r="U1323" i="119"/>
  <c r="V1323" i="119"/>
  <c r="W1323" i="119"/>
  <c r="X1323" i="119"/>
  <c r="Y1323" i="119"/>
  <c r="Z1323" i="119"/>
  <c r="P1324" i="119"/>
  <c r="Q1324" i="119"/>
  <c r="R1324" i="119"/>
  <c r="S1324" i="119"/>
  <c r="T1324" i="119"/>
  <c r="U1324" i="119"/>
  <c r="V1324" i="119"/>
  <c r="W1324" i="119"/>
  <c r="X1324" i="119"/>
  <c r="Y1324" i="119"/>
  <c r="Z1324" i="119"/>
  <c r="P1325" i="119"/>
  <c r="Q1325" i="119"/>
  <c r="R1325" i="119"/>
  <c r="S1325" i="119"/>
  <c r="T1325" i="119"/>
  <c r="U1325" i="119"/>
  <c r="V1325" i="119"/>
  <c r="W1325" i="119"/>
  <c r="X1325" i="119"/>
  <c r="Y1325" i="119"/>
  <c r="Z1325" i="119"/>
  <c r="P1326" i="119"/>
  <c r="Q1326" i="119"/>
  <c r="R1326" i="119"/>
  <c r="S1326" i="119"/>
  <c r="T1326" i="119"/>
  <c r="U1326" i="119"/>
  <c r="V1326" i="119"/>
  <c r="W1326" i="119"/>
  <c r="X1326" i="119"/>
  <c r="Y1326" i="119"/>
  <c r="Z1326" i="119"/>
  <c r="P1327" i="119"/>
  <c r="Q1327" i="119"/>
  <c r="R1327" i="119"/>
  <c r="S1327" i="119"/>
  <c r="T1327" i="119"/>
  <c r="U1327" i="119"/>
  <c r="V1327" i="119"/>
  <c r="W1327" i="119"/>
  <c r="X1327" i="119"/>
  <c r="Y1327" i="119"/>
  <c r="Z1327" i="119"/>
  <c r="P1328" i="119"/>
  <c r="Q1328" i="119"/>
  <c r="R1328" i="119"/>
  <c r="S1328" i="119"/>
  <c r="T1328" i="119"/>
  <c r="U1328" i="119"/>
  <c r="V1328" i="119"/>
  <c r="W1328" i="119"/>
  <c r="X1328" i="119"/>
  <c r="Y1328" i="119"/>
  <c r="Z1328" i="119"/>
  <c r="P1329" i="119"/>
  <c r="Q1329" i="119"/>
  <c r="R1329" i="119"/>
  <c r="S1329" i="119"/>
  <c r="T1329" i="119"/>
  <c r="U1329" i="119"/>
  <c r="V1329" i="119"/>
  <c r="W1329" i="119"/>
  <c r="X1329" i="119"/>
  <c r="Y1329" i="119"/>
  <c r="Z1329" i="119"/>
  <c r="P1330" i="119"/>
  <c r="Q1330" i="119"/>
  <c r="R1330" i="119"/>
  <c r="S1330" i="119"/>
  <c r="T1330" i="119"/>
  <c r="U1330" i="119"/>
  <c r="V1330" i="119"/>
  <c r="W1330" i="119"/>
  <c r="X1330" i="119"/>
  <c r="Y1330" i="119"/>
  <c r="Z1330" i="119"/>
  <c r="P1331" i="119"/>
  <c r="Q1331" i="119"/>
  <c r="R1331" i="119"/>
  <c r="S1331" i="119"/>
  <c r="T1331" i="119"/>
  <c r="U1331" i="119"/>
  <c r="V1331" i="119"/>
  <c r="W1331" i="119"/>
  <c r="X1331" i="119"/>
  <c r="Y1331" i="119"/>
  <c r="Z1331" i="119"/>
  <c r="P1332" i="119"/>
  <c r="Q1332" i="119"/>
  <c r="R1332" i="119"/>
  <c r="S1332" i="119"/>
  <c r="T1332" i="119"/>
  <c r="U1332" i="119"/>
  <c r="V1332" i="119"/>
  <c r="W1332" i="119"/>
  <c r="X1332" i="119"/>
  <c r="Y1332" i="119"/>
  <c r="Z1332" i="119"/>
  <c r="P1333" i="119"/>
  <c r="Q1333" i="119"/>
  <c r="R1333" i="119"/>
  <c r="S1333" i="119"/>
  <c r="T1333" i="119"/>
  <c r="U1333" i="119"/>
  <c r="V1333" i="119"/>
  <c r="W1333" i="119"/>
  <c r="X1333" i="119"/>
  <c r="Y1333" i="119"/>
  <c r="Z1333" i="119"/>
  <c r="P1334" i="119"/>
  <c r="Q1334" i="119"/>
  <c r="R1334" i="119"/>
  <c r="S1334" i="119"/>
  <c r="T1334" i="119"/>
  <c r="U1334" i="119"/>
  <c r="V1334" i="119"/>
  <c r="W1334" i="119"/>
  <c r="X1334" i="119"/>
  <c r="Y1334" i="119"/>
  <c r="Z1334" i="119"/>
  <c r="P1335" i="119"/>
  <c r="Q1335" i="119"/>
  <c r="R1335" i="119"/>
  <c r="S1335" i="119"/>
  <c r="T1335" i="119"/>
  <c r="U1335" i="119"/>
  <c r="V1335" i="119"/>
  <c r="W1335" i="119"/>
  <c r="X1335" i="119"/>
  <c r="Y1335" i="119"/>
  <c r="Z1335" i="119"/>
  <c r="P1336" i="119"/>
  <c r="Q1336" i="119"/>
  <c r="R1336" i="119"/>
  <c r="S1336" i="119"/>
  <c r="T1336" i="119"/>
  <c r="U1336" i="119"/>
  <c r="V1336" i="119"/>
  <c r="W1336" i="119"/>
  <c r="X1336" i="119"/>
  <c r="Y1336" i="119"/>
  <c r="Z1336" i="119"/>
  <c r="P1337" i="119"/>
  <c r="Q1337" i="119"/>
  <c r="R1337" i="119"/>
  <c r="S1337" i="119"/>
  <c r="T1337" i="119"/>
  <c r="U1337" i="119"/>
  <c r="V1337" i="119"/>
  <c r="W1337" i="119"/>
  <c r="X1337" i="119"/>
  <c r="Y1337" i="119"/>
  <c r="Z1337" i="119"/>
  <c r="P1338" i="119"/>
  <c r="Q1338" i="119"/>
  <c r="R1338" i="119"/>
  <c r="S1338" i="119"/>
  <c r="T1338" i="119"/>
  <c r="U1338" i="119"/>
  <c r="V1338" i="119"/>
  <c r="W1338" i="119"/>
  <c r="X1338" i="119"/>
  <c r="Y1338" i="119"/>
  <c r="Z1338" i="119"/>
  <c r="P1339" i="119"/>
  <c r="Q1339" i="119"/>
  <c r="R1339" i="119"/>
  <c r="S1339" i="119"/>
  <c r="T1339" i="119"/>
  <c r="U1339" i="119"/>
  <c r="V1339" i="119"/>
  <c r="W1339" i="119"/>
  <c r="X1339" i="119"/>
  <c r="Y1339" i="119"/>
  <c r="Z1339" i="119"/>
  <c r="P1340" i="119"/>
  <c r="Q1340" i="119"/>
  <c r="R1340" i="119"/>
  <c r="S1340" i="119"/>
  <c r="T1340" i="119"/>
  <c r="U1340" i="119"/>
  <c r="V1340" i="119"/>
  <c r="W1340" i="119"/>
  <c r="X1340" i="119"/>
  <c r="Y1340" i="119"/>
  <c r="Z1340" i="119"/>
  <c r="P1341" i="119"/>
  <c r="Q1341" i="119"/>
  <c r="R1341" i="119"/>
  <c r="S1341" i="119"/>
  <c r="T1341" i="119"/>
  <c r="U1341" i="119"/>
  <c r="V1341" i="119"/>
  <c r="W1341" i="119"/>
  <c r="X1341" i="119"/>
  <c r="Y1341" i="119"/>
  <c r="Z1341" i="119"/>
  <c r="P1342" i="119"/>
  <c r="Q1342" i="119"/>
  <c r="R1342" i="119"/>
  <c r="S1342" i="119"/>
  <c r="T1342" i="119"/>
  <c r="U1342" i="119"/>
  <c r="V1342" i="119"/>
  <c r="W1342" i="119"/>
  <c r="X1342" i="119"/>
  <c r="Y1342" i="119"/>
  <c r="Z1342" i="119"/>
  <c r="P1343" i="119"/>
  <c r="Q1343" i="119"/>
  <c r="R1343" i="119"/>
  <c r="S1343" i="119"/>
  <c r="T1343" i="119"/>
  <c r="U1343" i="119"/>
  <c r="V1343" i="119"/>
  <c r="W1343" i="119"/>
  <c r="X1343" i="119"/>
  <c r="Y1343" i="119"/>
  <c r="Z1343" i="119"/>
  <c r="P1344" i="119"/>
  <c r="Q1344" i="119"/>
  <c r="R1344" i="119"/>
  <c r="S1344" i="119"/>
  <c r="T1344" i="119"/>
  <c r="U1344" i="119"/>
  <c r="V1344" i="119"/>
  <c r="W1344" i="119"/>
  <c r="X1344" i="119"/>
  <c r="Y1344" i="119"/>
  <c r="Z1344" i="119"/>
  <c r="P1345" i="119"/>
  <c r="Q1345" i="119"/>
  <c r="R1345" i="119"/>
  <c r="S1345" i="119"/>
  <c r="T1345" i="119"/>
  <c r="U1345" i="119"/>
  <c r="V1345" i="119"/>
  <c r="W1345" i="119"/>
  <c r="X1345" i="119"/>
  <c r="Y1345" i="119"/>
  <c r="Z1345" i="119"/>
  <c r="P1346" i="119"/>
  <c r="Q1346" i="119"/>
  <c r="R1346" i="119"/>
  <c r="S1346" i="119"/>
  <c r="T1346" i="119"/>
  <c r="U1346" i="119"/>
  <c r="V1346" i="119"/>
  <c r="W1346" i="119"/>
  <c r="X1346" i="119"/>
  <c r="Y1346" i="119"/>
  <c r="Z1346" i="119"/>
  <c r="P1347" i="119"/>
  <c r="Q1347" i="119"/>
  <c r="R1347" i="119"/>
  <c r="S1347" i="119"/>
  <c r="T1347" i="119"/>
  <c r="U1347" i="119"/>
  <c r="V1347" i="119"/>
  <c r="W1347" i="119"/>
  <c r="X1347" i="119"/>
  <c r="Y1347" i="119"/>
  <c r="Z1347" i="119"/>
  <c r="P1348" i="119"/>
  <c r="Q1348" i="119"/>
  <c r="R1348" i="119"/>
  <c r="S1348" i="119"/>
  <c r="T1348" i="119"/>
  <c r="U1348" i="119"/>
  <c r="V1348" i="119"/>
  <c r="W1348" i="119"/>
  <c r="X1348" i="119"/>
  <c r="Y1348" i="119"/>
  <c r="Z1348" i="119"/>
  <c r="P1349" i="119"/>
  <c r="Q1349" i="119"/>
  <c r="R1349" i="119"/>
  <c r="S1349" i="119"/>
  <c r="T1349" i="119"/>
  <c r="U1349" i="119"/>
  <c r="V1349" i="119"/>
  <c r="W1349" i="119"/>
  <c r="X1349" i="119"/>
  <c r="Y1349" i="119"/>
  <c r="Z1349" i="119"/>
  <c r="P1350" i="119"/>
  <c r="Q1350" i="119"/>
  <c r="R1350" i="119"/>
  <c r="S1350" i="119"/>
  <c r="T1350" i="119"/>
  <c r="U1350" i="119"/>
  <c r="V1350" i="119"/>
  <c r="W1350" i="119"/>
  <c r="X1350" i="119"/>
  <c r="Y1350" i="119"/>
  <c r="Z1350" i="119"/>
  <c r="P1351" i="119"/>
  <c r="Q1351" i="119"/>
  <c r="R1351" i="119"/>
  <c r="S1351" i="119"/>
  <c r="T1351" i="119"/>
  <c r="U1351" i="119"/>
  <c r="V1351" i="119"/>
  <c r="W1351" i="119"/>
  <c r="X1351" i="119"/>
  <c r="Y1351" i="119"/>
  <c r="Z1351" i="119"/>
  <c r="P1352" i="119"/>
  <c r="Q1352" i="119"/>
  <c r="R1352" i="119"/>
  <c r="S1352" i="119"/>
  <c r="T1352" i="119"/>
  <c r="U1352" i="119"/>
  <c r="V1352" i="119"/>
  <c r="W1352" i="119"/>
  <c r="X1352" i="119"/>
  <c r="Y1352" i="119"/>
  <c r="Z1352" i="119"/>
  <c r="P1353" i="119"/>
  <c r="Q1353" i="119"/>
  <c r="R1353" i="119"/>
  <c r="S1353" i="119"/>
  <c r="T1353" i="119"/>
  <c r="U1353" i="119"/>
  <c r="V1353" i="119"/>
  <c r="W1353" i="119"/>
  <c r="X1353" i="119"/>
  <c r="Y1353" i="119"/>
  <c r="Z1353" i="119"/>
  <c r="P1354" i="119"/>
  <c r="Q1354" i="119"/>
  <c r="R1354" i="119"/>
  <c r="S1354" i="119"/>
  <c r="T1354" i="119"/>
  <c r="U1354" i="119"/>
  <c r="V1354" i="119"/>
  <c r="W1354" i="119"/>
  <c r="X1354" i="119"/>
  <c r="Y1354" i="119"/>
  <c r="Z1354" i="119"/>
  <c r="P1355" i="119"/>
  <c r="Q1355" i="119"/>
  <c r="R1355" i="119"/>
  <c r="S1355" i="119"/>
  <c r="T1355" i="119"/>
  <c r="U1355" i="119"/>
  <c r="V1355" i="119"/>
  <c r="W1355" i="119"/>
  <c r="X1355" i="119"/>
  <c r="Y1355" i="119"/>
  <c r="Z1355" i="119"/>
  <c r="P1356" i="119"/>
  <c r="Q1356" i="119"/>
  <c r="R1356" i="119"/>
  <c r="S1356" i="119"/>
  <c r="T1356" i="119"/>
  <c r="U1356" i="119"/>
  <c r="V1356" i="119"/>
  <c r="W1356" i="119"/>
  <c r="X1356" i="119"/>
  <c r="Y1356" i="119"/>
  <c r="Z1356" i="119"/>
  <c r="P1357" i="119"/>
  <c r="Q1357" i="119"/>
  <c r="R1357" i="119"/>
  <c r="S1357" i="119"/>
  <c r="T1357" i="119"/>
  <c r="U1357" i="119"/>
  <c r="V1357" i="119"/>
  <c r="W1357" i="119"/>
  <c r="X1357" i="119"/>
  <c r="Y1357" i="119"/>
  <c r="Z1357" i="119"/>
  <c r="P1358" i="119"/>
  <c r="Q1358" i="119"/>
  <c r="R1358" i="119"/>
  <c r="S1358" i="119"/>
  <c r="T1358" i="119"/>
  <c r="U1358" i="119"/>
  <c r="V1358" i="119"/>
  <c r="W1358" i="119"/>
  <c r="X1358" i="119"/>
  <c r="Y1358" i="119"/>
  <c r="Z1358" i="119"/>
  <c r="P1359" i="119"/>
  <c r="Q1359" i="119"/>
  <c r="R1359" i="119"/>
  <c r="S1359" i="119"/>
  <c r="T1359" i="119"/>
  <c r="U1359" i="119"/>
  <c r="V1359" i="119"/>
  <c r="W1359" i="119"/>
  <c r="X1359" i="119"/>
  <c r="Y1359" i="119"/>
  <c r="Z1359" i="119"/>
  <c r="P1360" i="119"/>
  <c r="Q1360" i="119"/>
  <c r="R1360" i="119"/>
  <c r="S1360" i="119"/>
  <c r="T1360" i="119"/>
  <c r="U1360" i="119"/>
  <c r="V1360" i="119"/>
  <c r="W1360" i="119"/>
  <c r="X1360" i="119"/>
  <c r="Y1360" i="119"/>
  <c r="Z1360" i="119"/>
  <c r="P1361" i="119"/>
  <c r="Q1361" i="119"/>
  <c r="R1361" i="119"/>
  <c r="S1361" i="119"/>
  <c r="T1361" i="119"/>
  <c r="U1361" i="119"/>
  <c r="V1361" i="119"/>
  <c r="W1361" i="119"/>
  <c r="X1361" i="119"/>
  <c r="Y1361" i="119"/>
  <c r="Z1361" i="119"/>
  <c r="P1362" i="119"/>
  <c r="Q1362" i="119"/>
  <c r="R1362" i="119"/>
  <c r="S1362" i="119"/>
  <c r="T1362" i="119"/>
  <c r="U1362" i="119"/>
  <c r="V1362" i="119"/>
  <c r="W1362" i="119"/>
  <c r="X1362" i="119"/>
  <c r="Y1362" i="119"/>
  <c r="Z1362" i="119"/>
  <c r="P1363" i="119"/>
  <c r="Q1363" i="119"/>
  <c r="R1363" i="119"/>
  <c r="S1363" i="119"/>
  <c r="T1363" i="119"/>
  <c r="U1363" i="119"/>
  <c r="V1363" i="119"/>
  <c r="W1363" i="119"/>
  <c r="X1363" i="119"/>
  <c r="Y1363" i="119"/>
  <c r="Z1363" i="119"/>
  <c r="P1364" i="119"/>
  <c r="Q1364" i="119"/>
  <c r="R1364" i="119"/>
  <c r="S1364" i="119"/>
  <c r="T1364" i="119"/>
  <c r="U1364" i="119"/>
  <c r="V1364" i="119"/>
  <c r="W1364" i="119"/>
  <c r="X1364" i="119"/>
  <c r="Y1364" i="119"/>
  <c r="Z1364" i="119"/>
  <c r="P1365" i="119"/>
  <c r="Q1365" i="119"/>
  <c r="R1365" i="119"/>
  <c r="S1365" i="119"/>
  <c r="T1365" i="119"/>
  <c r="U1365" i="119"/>
  <c r="V1365" i="119"/>
  <c r="W1365" i="119"/>
  <c r="X1365" i="119"/>
  <c r="Y1365" i="119"/>
  <c r="Z1365" i="119"/>
  <c r="P1366" i="119"/>
  <c r="Q1366" i="119"/>
  <c r="R1366" i="119"/>
  <c r="S1366" i="119"/>
  <c r="T1366" i="119"/>
  <c r="U1366" i="119"/>
  <c r="V1366" i="119"/>
  <c r="W1366" i="119"/>
  <c r="X1366" i="119"/>
  <c r="Y1366" i="119"/>
  <c r="Z1366" i="119"/>
  <c r="P1367" i="119"/>
  <c r="Q1367" i="119"/>
  <c r="R1367" i="119"/>
  <c r="S1367" i="119"/>
  <c r="T1367" i="119"/>
  <c r="U1367" i="119"/>
  <c r="V1367" i="119"/>
  <c r="W1367" i="119"/>
  <c r="X1367" i="119"/>
  <c r="Y1367" i="119"/>
  <c r="Z1367" i="119"/>
  <c r="P1368" i="119"/>
  <c r="Q1368" i="119"/>
  <c r="R1368" i="119"/>
  <c r="S1368" i="119"/>
  <c r="T1368" i="119"/>
  <c r="U1368" i="119"/>
  <c r="V1368" i="119"/>
  <c r="W1368" i="119"/>
  <c r="X1368" i="119"/>
  <c r="Y1368" i="119"/>
  <c r="Z1368" i="119"/>
  <c r="P1369" i="119"/>
  <c r="Q1369" i="119"/>
  <c r="R1369" i="119"/>
  <c r="S1369" i="119"/>
  <c r="T1369" i="119"/>
  <c r="U1369" i="119"/>
  <c r="V1369" i="119"/>
  <c r="W1369" i="119"/>
  <c r="X1369" i="119"/>
  <c r="Y1369" i="119"/>
  <c r="Z1369" i="119"/>
  <c r="P1370" i="119"/>
  <c r="Q1370" i="119"/>
  <c r="R1370" i="119"/>
  <c r="S1370" i="119"/>
  <c r="T1370" i="119"/>
  <c r="U1370" i="119"/>
  <c r="V1370" i="119"/>
  <c r="W1370" i="119"/>
  <c r="X1370" i="119"/>
  <c r="Y1370" i="119"/>
  <c r="Z1370" i="119"/>
  <c r="P1371" i="119"/>
  <c r="Q1371" i="119"/>
  <c r="R1371" i="119"/>
  <c r="S1371" i="119"/>
  <c r="T1371" i="119"/>
  <c r="U1371" i="119"/>
  <c r="V1371" i="119"/>
  <c r="W1371" i="119"/>
  <c r="X1371" i="119"/>
  <c r="Y1371" i="119"/>
  <c r="Z1371" i="119"/>
  <c r="P1372" i="119"/>
  <c r="Q1372" i="119"/>
  <c r="R1372" i="119"/>
  <c r="S1372" i="119"/>
  <c r="T1372" i="119"/>
  <c r="U1372" i="119"/>
  <c r="V1372" i="119"/>
  <c r="W1372" i="119"/>
  <c r="X1372" i="119"/>
  <c r="Y1372" i="119"/>
  <c r="Z1372" i="119"/>
  <c r="P1373" i="119"/>
  <c r="Q1373" i="119"/>
  <c r="R1373" i="119"/>
  <c r="S1373" i="119"/>
  <c r="T1373" i="119"/>
  <c r="U1373" i="119"/>
  <c r="V1373" i="119"/>
  <c r="W1373" i="119"/>
  <c r="X1373" i="119"/>
  <c r="Y1373" i="119"/>
  <c r="Z1373" i="119"/>
  <c r="P1374" i="119"/>
  <c r="Q1374" i="119"/>
  <c r="R1374" i="119"/>
  <c r="S1374" i="119"/>
  <c r="T1374" i="119"/>
  <c r="U1374" i="119"/>
  <c r="V1374" i="119"/>
  <c r="W1374" i="119"/>
  <c r="X1374" i="119"/>
  <c r="Y1374" i="119"/>
  <c r="Z1374" i="119"/>
  <c r="P1375" i="119"/>
  <c r="Q1375" i="119"/>
  <c r="R1375" i="119"/>
  <c r="S1375" i="119"/>
  <c r="T1375" i="119"/>
  <c r="U1375" i="119"/>
  <c r="V1375" i="119"/>
  <c r="W1375" i="119"/>
  <c r="X1375" i="119"/>
  <c r="Y1375" i="119"/>
  <c r="Z1375" i="119"/>
  <c r="P1376" i="119"/>
  <c r="Q1376" i="119"/>
  <c r="R1376" i="119"/>
  <c r="S1376" i="119"/>
  <c r="T1376" i="119"/>
  <c r="U1376" i="119"/>
  <c r="V1376" i="119"/>
  <c r="W1376" i="119"/>
  <c r="X1376" i="119"/>
  <c r="Y1376" i="119"/>
  <c r="Z1376" i="119"/>
  <c r="P1377" i="119"/>
  <c r="Q1377" i="119"/>
  <c r="R1377" i="119"/>
  <c r="S1377" i="119"/>
  <c r="T1377" i="119"/>
  <c r="U1377" i="119"/>
  <c r="V1377" i="119"/>
  <c r="W1377" i="119"/>
  <c r="X1377" i="119"/>
  <c r="Y1377" i="119"/>
  <c r="Z1377" i="119"/>
  <c r="P1378" i="119"/>
  <c r="Q1378" i="119"/>
  <c r="R1378" i="119"/>
  <c r="S1378" i="119"/>
  <c r="T1378" i="119"/>
  <c r="U1378" i="119"/>
  <c r="V1378" i="119"/>
  <c r="W1378" i="119"/>
  <c r="X1378" i="119"/>
  <c r="Y1378" i="119"/>
  <c r="Z1378" i="119"/>
  <c r="P1379" i="119"/>
  <c r="Q1379" i="119"/>
  <c r="R1379" i="119"/>
  <c r="S1379" i="119"/>
  <c r="T1379" i="119"/>
  <c r="U1379" i="119"/>
  <c r="V1379" i="119"/>
  <c r="W1379" i="119"/>
  <c r="X1379" i="119"/>
  <c r="Y1379" i="119"/>
  <c r="Z1379" i="119"/>
  <c r="P1380" i="119"/>
  <c r="Q1380" i="119"/>
  <c r="R1380" i="119"/>
  <c r="S1380" i="119"/>
  <c r="T1380" i="119"/>
  <c r="U1380" i="119"/>
  <c r="V1380" i="119"/>
  <c r="W1380" i="119"/>
  <c r="X1380" i="119"/>
  <c r="Y1380" i="119"/>
  <c r="Z1380" i="119"/>
  <c r="P1381" i="119"/>
  <c r="Q1381" i="119"/>
  <c r="R1381" i="119"/>
  <c r="S1381" i="119"/>
  <c r="T1381" i="119"/>
  <c r="U1381" i="119"/>
  <c r="V1381" i="119"/>
  <c r="W1381" i="119"/>
  <c r="X1381" i="119"/>
  <c r="Y1381" i="119"/>
  <c r="Z1381" i="119"/>
  <c r="P1382" i="119"/>
  <c r="Q1382" i="119"/>
  <c r="R1382" i="119"/>
  <c r="S1382" i="119"/>
  <c r="T1382" i="119"/>
  <c r="U1382" i="119"/>
  <c r="V1382" i="119"/>
  <c r="W1382" i="119"/>
  <c r="X1382" i="119"/>
  <c r="Y1382" i="119"/>
  <c r="Z1382" i="119"/>
  <c r="P1383" i="119"/>
  <c r="Q1383" i="119"/>
  <c r="R1383" i="119"/>
  <c r="S1383" i="119"/>
  <c r="T1383" i="119"/>
  <c r="U1383" i="119"/>
  <c r="V1383" i="119"/>
  <c r="W1383" i="119"/>
  <c r="X1383" i="119"/>
  <c r="Y1383" i="119"/>
  <c r="Z1383" i="119"/>
  <c r="P1384" i="119"/>
  <c r="Q1384" i="119"/>
  <c r="R1384" i="119"/>
  <c r="S1384" i="119"/>
  <c r="T1384" i="119"/>
  <c r="U1384" i="119"/>
  <c r="V1384" i="119"/>
  <c r="W1384" i="119"/>
  <c r="X1384" i="119"/>
  <c r="Y1384" i="119"/>
  <c r="Z1384" i="119"/>
  <c r="P1385" i="119"/>
  <c r="Q1385" i="119"/>
  <c r="R1385" i="119"/>
  <c r="S1385" i="119"/>
  <c r="T1385" i="119"/>
  <c r="U1385" i="119"/>
  <c r="V1385" i="119"/>
  <c r="W1385" i="119"/>
  <c r="X1385" i="119"/>
  <c r="Y1385" i="119"/>
  <c r="Z1385" i="119"/>
  <c r="P1386" i="119"/>
  <c r="Q1386" i="119"/>
  <c r="R1386" i="119"/>
  <c r="S1386" i="119"/>
  <c r="T1386" i="119"/>
  <c r="U1386" i="119"/>
  <c r="V1386" i="119"/>
  <c r="W1386" i="119"/>
  <c r="X1386" i="119"/>
  <c r="Y1386" i="119"/>
  <c r="Z1386" i="119"/>
  <c r="P1387" i="119"/>
  <c r="Q1387" i="119"/>
  <c r="R1387" i="119"/>
  <c r="S1387" i="119"/>
  <c r="T1387" i="119"/>
  <c r="U1387" i="119"/>
  <c r="V1387" i="119"/>
  <c r="W1387" i="119"/>
  <c r="X1387" i="119"/>
  <c r="Y1387" i="119"/>
  <c r="Z1387" i="119"/>
  <c r="P1388" i="119"/>
  <c r="Q1388" i="119"/>
  <c r="R1388" i="119"/>
  <c r="S1388" i="119"/>
  <c r="T1388" i="119"/>
  <c r="U1388" i="119"/>
  <c r="V1388" i="119"/>
  <c r="W1388" i="119"/>
  <c r="X1388" i="119"/>
  <c r="Y1388" i="119"/>
  <c r="Z1388" i="119"/>
  <c r="P1389" i="119"/>
  <c r="Q1389" i="119"/>
  <c r="R1389" i="119"/>
  <c r="S1389" i="119"/>
  <c r="T1389" i="119"/>
  <c r="U1389" i="119"/>
  <c r="V1389" i="119"/>
  <c r="W1389" i="119"/>
  <c r="X1389" i="119"/>
  <c r="Y1389" i="119"/>
  <c r="Z1389" i="119"/>
  <c r="P1390" i="119"/>
  <c r="Q1390" i="119"/>
  <c r="R1390" i="119"/>
  <c r="S1390" i="119"/>
  <c r="T1390" i="119"/>
  <c r="U1390" i="119"/>
  <c r="V1390" i="119"/>
  <c r="W1390" i="119"/>
  <c r="X1390" i="119"/>
  <c r="Y1390" i="119"/>
  <c r="Z1390" i="119"/>
  <c r="P1391" i="119"/>
  <c r="Q1391" i="119"/>
  <c r="R1391" i="119"/>
  <c r="S1391" i="119"/>
  <c r="T1391" i="119"/>
  <c r="U1391" i="119"/>
  <c r="V1391" i="119"/>
  <c r="W1391" i="119"/>
  <c r="X1391" i="119"/>
  <c r="Y1391" i="119"/>
  <c r="Z1391" i="119"/>
  <c r="P1392" i="119"/>
  <c r="Q1392" i="119"/>
  <c r="R1392" i="119"/>
  <c r="S1392" i="119"/>
  <c r="T1392" i="119"/>
  <c r="U1392" i="119"/>
  <c r="V1392" i="119"/>
  <c r="W1392" i="119"/>
  <c r="X1392" i="119"/>
  <c r="Y1392" i="119"/>
  <c r="Z1392" i="119"/>
  <c r="P1393" i="119"/>
  <c r="Q1393" i="119"/>
  <c r="R1393" i="119"/>
  <c r="S1393" i="119"/>
  <c r="T1393" i="119"/>
  <c r="U1393" i="119"/>
  <c r="V1393" i="119"/>
  <c r="W1393" i="119"/>
  <c r="X1393" i="119"/>
  <c r="Y1393" i="119"/>
  <c r="Z1393" i="119"/>
  <c r="P1394" i="119"/>
  <c r="Q1394" i="119"/>
  <c r="R1394" i="119"/>
  <c r="S1394" i="119"/>
  <c r="T1394" i="119"/>
  <c r="U1394" i="119"/>
  <c r="V1394" i="119"/>
  <c r="W1394" i="119"/>
  <c r="X1394" i="119"/>
  <c r="Y1394" i="119"/>
  <c r="Z1394" i="119"/>
  <c r="P1395" i="119"/>
  <c r="Q1395" i="119"/>
  <c r="R1395" i="119"/>
  <c r="S1395" i="119"/>
  <c r="T1395" i="119"/>
  <c r="U1395" i="119"/>
  <c r="V1395" i="119"/>
  <c r="W1395" i="119"/>
  <c r="X1395" i="119"/>
  <c r="Y1395" i="119"/>
  <c r="Z1395" i="119"/>
  <c r="P1396" i="119"/>
  <c r="Q1396" i="119"/>
  <c r="R1396" i="119"/>
  <c r="S1396" i="119"/>
  <c r="T1396" i="119"/>
  <c r="U1396" i="119"/>
  <c r="V1396" i="119"/>
  <c r="W1396" i="119"/>
  <c r="X1396" i="119"/>
  <c r="Y1396" i="119"/>
  <c r="Z1396" i="119"/>
  <c r="P1397" i="119"/>
  <c r="Q1397" i="119"/>
  <c r="R1397" i="119"/>
  <c r="S1397" i="119"/>
  <c r="T1397" i="119"/>
  <c r="U1397" i="119"/>
  <c r="V1397" i="119"/>
  <c r="W1397" i="119"/>
  <c r="X1397" i="119"/>
  <c r="Y1397" i="119"/>
  <c r="Z1397" i="119"/>
  <c r="P1398" i="119"/>
  <c r="Q1398" i="119"/>
  <c r="R1398" i="119"/>
  <c r="S1398" i="119"/>
  <c r="T1398" i="119"/>
  <c r="U1398" i="119"/>
  <c r="V1398" i="119"/>
  <c r="W1398" i="119"/>
  <c r="X1398" i="119"/>
  <c r="Y1398" i="119"/>
  <c r="Z1398" i="119"/>
  <c r="P1399" i="119"/>
  <c r="Q1399" i="119"/>
  <c r="R1399" i="119"/>
  <c r="S1399" i="119"/>
  <c r="T1399" i="119"/>
  <c r="U1399" i="119"/>
  <c r="V1399" i="119"/>
  <c r="W1399" i="119"/>
  <c r="X1399" i="119"/>
  <c r="Y1399" i="119"/>
  <c r="Z1399" i="119"/>
  <c r="P1400" i="119"/>
  <c r="Q1400" i="119"/>
  <c r="R1400" i="119"/>
  <c r="S1400" i="119"/>
  <c r="T1400" i="119"/>
  <c r="U1400" i="119"/>
  <c r="V1400" i="119"/>
  <c r="W1400" i="119"/>
  <c r="X1400" i="119"/>
  <c r="Y1400" i="119"/>
  <c r="Z1400" i="119"/>
  <c r="P1401" i="119"/>
  <c r="Q1401" i="119"/>
  <c r="R1401" i="119"/>
  <c r="S1401" i="119"/>
  <c r="T1401" i="119"/>
  <c r="U1401" i="119"/>
  <c r="V1401" i="119"/>
  <c r="W1401" i="119"/>
  <c r="X1401" i="119"/>
  <c r="Y1401" i="119"/>
  <c r="Z1401" i="119"/>
  <c r="P1402" i="119"/>
  <c r="Q1402" i="119"/>
  <c r="R1402" i="119"/>
  <c r="S1402" i="119"/>
  <c r="T1402" i="119"/>
  <c r="U1402" i="119"/>
  <c r="V1402" i="119"/>
  <c r="W1402" i="119"/>
  <c r="X1402" i="119"/>
  <c r="Y1402" i="119"/>
  <c r="Z1402" i="119"/>
  <c r="P1403" i="119"/>
  <c r="Q1403" i="119"/>
  <c r="R1403" i="119"/>
  <c r="S1403" i="119"/>
  <c r="T1403" i="119"/>
  <c r="U1403" i="119"/>
  <c r="V1403" i="119"/>
  <c r="W1403" i="119"/>
  <c r="X1403" i="119"/>
  <c r="Y1403" i="119"/>
  <c r="Z1403" i="119"/>
  <c r="P1404" i="119"/>
  <c r="Q1404" i="119"/>
  <c r="R1404" i="119"/>
  <c r="S1404" i="119"/>
  <c r="T1404" i="119"/>
  <c r="U1404" i="119"/>
  <c r="V1404" i="119"/>
  <c r="W1404" i="119"/>
  <c r="X1404" i="119"/>
  <c r="Y1404" i="119"/>
  <c r="Z1404" i="119"/>
  <c r="P1405" i="119"/>
  <c r="Q1405" i="119"/>
  <c r="R1405" i="119"/>
  <c r="S1405" i="119"/>
  <c r="T1405" i="119"/>
  <c r="U1405" i="119"/>
  <c r="V1405" i="119"/>
  <c r="W1405" i="119"/>
  <c r="X1405" i="119"/>
  <c r="Y1405" i="119"/>
  <c r="Z1405" i="119"/>
  <c r="P1406" i="119"/>
  <c r="Q1406" i="119"/>
  <c r="R1406" i="119"/>
  <c r="S1406" i="119"/>
  <c r="T1406" i="119"/>
  <c r="U1406" i="119"/>
  <c r="V1406" i="119"/>
  <c r="W1406" i="119"/>
  <c r="X1406" i="119"/>
  <c r="Y1406" i="119"/>
  <c r="Z1406" i="119"/>
  <c r="P1407" i="119"/>
  <c r="Q1407" i="119"/>
  <c r="R1407" i="119"/>
  <c r="S1407" i="119"/>
  <c r="T1407" i="119"/>
  <c r="U1407" i="119"/>
  <c r="V1407" i="119"/>
  <c r="W1407" i="119"/>
  <c r="X1407" i="119"/>
  <c r="Y1407" i="119"/>
  <c r="Z1407" i="119"/>
  <c r="P1408" i="119"/>
  <c r="Q1408" i="119"/>
  <c r="R1408" i="119"/>
  <c r="S1408" i="119"/>
  <c r="T1408" i="119"/>
  <c r="U1408" i="119"/>
  <c r="V1408" i="119"/>
  <c r="W1408" i="119"/>
  <c r="X1408" i="119"/>
  <c r="Y1408" i="119"/>
  <c r="Z1408" i="119"/>
  <c r="P1409" i="119"/>
  <c r="Q1409" i="119"/>
  <c r="R1409" i="119"/>
  <c r="S1409" i="119"/>
  <c r="T1409" i="119"/>
  <c r="U1409" i="119"/>
  <c r="V1409" i="119"/>
  <c r="W1409" i="119"/>
  <c r="X1409" i="119"/>
  <c r="Y1409" i="119"/>
  <c r="Z1409" i="119"/>
  <c r="P1410" i="119"/>
  <c r="Q1410" i="119"/>
  <c r="R1410" i="119"/>
  <c r="S1410" i="119"/>
  <c r="T1410" i="119"/>
  <c r="U1410" i="119"/>
  <c r="V1410" i="119"/>
  <c r="W1410" i="119"/>
  <c r="X1410" i="119"/>
  <c r="Y1410" i="119"/>
  <c r="Z1410" i="119"/>
  <c r="P1411" i="119"/>
  <c r="Q1411" i="119"/>
  <c r="R1411" i="119"/>
  <c r="S1411" i="119"/>
  <c r="T1411" i="119"/>
  <c r="U1411" i="119"/>
  <c r="V1411" i="119"/>
  <c r="W1411" i="119"/>
  <c r="X1411" i="119"/>
  <c r="Y1411" i="119"/>
  <c r="Z1411" i="119"/>
  <c r="P1412" i="119"/>
  <c r="Q1412" i="119"/>
  <c r="R1412" i="119"/>
  <c r="S1412" i="119"/>
  <c r="T1412" i="119"/>
  <c r="U1412" i="119"/>
  <c r="V1412" i="119"/>
  <c r="W1412" i="119"/>
  <c r="X1412" i="119"/>
  <c r="Y1412" i="119"/>
  <c r="Z1412" i="119"/>
  <c r="P1413" i="119"/>
  <c r="Q1413" i="119"/>
  <c r="R1413" i="119"/>
  <c r="S1413" i="119"/>
  <c r="T1413" i="119"/>
  <c r="U1413" i="119"/>
  <c r="V1413" i="119"/>
  <c r="W1413" i="119"/>
  <c r="X1413" i="119"/>
  <c r="Y1413" i="119"/>
  <c r="Z1413" i="119"/>
  <c r="P1414" i="119"/>
  <c r="Q1414" i="119"/>
  <c r="R1414" i="119"/>
  <c r="S1414" i="119"/>
  <c r="T1414" i="119"/>
  <c r="U1414" i="119"/>
  <c r="V1414" i="119"/>
  <c r="W1414" i="119"/>
  <c r="X1414" i="119"/>
  <c r="Y1414" i="119"/>
  <c r="Z1414" i="119"/>
  <c r="P1415" i="119"/>
  <c r="Q1415" i="119"/>
  <c r="R1415" i="119"/>
  <c r="S1415" i="119"/>
  <c r="T1415" i="119"/>
  <c r="U1415" i="119"/>
  <c r="V1415" i="119"/>
  <c r="W1415" i="119"/>
  <c r="X1415" i="119"/>
  <c r="Y1415" i="119"/>
  <c r="Z1415" i="119"/>
  <c r="P1416" i="119"/>
  <c r="Q1416" i="119"/>
  <c r="R1416" i="119"/>
  <c r="S1416" i="119"/>
  <c r="T1416" i="119"/>
  <c r="U1416" i="119"/>
  <c r="V1416" i="119"/>
  <c r="W1416" i="119"/>
  <c r="X1416" i="119"/>
  <c r="Y1416" i="119"/>
  <c r="Z1416" i="119"/>
  <c r="P1417" i="119"/>
  <c r="Q1417" i="119"/>
  <c r="R1417" i="119"/>
  <c r="S1417" i="119"/>
  <c r="T1417" i="119"/>
  <c r="U1417" i="119"/>
  <c r="V1417" i="119"/>
  <c r="W1417" i="119"/>
  <c r="X1417" i="119"/>
  <c r="Y1417" i="119"/>
  <c r="Z1417" i="119"/>
  <c r="P1418" i="119"/>
  <c r="Q1418" i="119"/>
  <c r="R1418" i="119"/>
  <c r="S1418" i="119"/>
  <c r="T1418" i="119"/>
  <c r="U1418" i="119"/>
  <c r="V1418" i="119"/>
  <c r="W1418" i="119"/>
  <c r="X1418" i="119"/>
  <c r="Y1418" i="119"/>
  <c r="Z1418" i="119"/>
  <c r="P1419" i="119"/>
  <c r="Q1419" i="119"/>
  <c r="R1419" i="119"/>
  <c r="S1419" i="119"/>
  <c r="T1419" i="119"/>
  <c r="U1419" i="119"/>
  <c r="V1419" i="119"/>
  <c r="W1419" i="119"/>
  <c r="X1419" i="119"/>
  <c r="Y1419" i="119"/>
  <c r="Z1419" i="119"/>
  <c r="P1420" i="119"/>
  <c r="Q1420" i="119"/>
  <c r="R1420" i="119"/>
  <c r="S1420" i="119"/>
  <c r="T1420" i="119"/>
  <c r="U1420" i="119"/>
  <c r="V1420" i="119"/>
  <c r="W1420" i="119"/>
  <c r="X1420" i="119"/>
  <c r="Y1420" i="119"/>
  <c r="Z1420" i="119"/>
  <c r="P1421" i="119"/>
  <c r="Q1421" i="119"/>
  <c r="R1421" i="119"/>
  <c r="S1421" i="119"/>
  <c r="T1421" i="119"/>
  <c r="U1421" i="119"/>
  <c r="V1421" i="119"/>
  <c r="W1421" i="119"/>
  <c r="X1421" i="119"/>
  <c r="Y1421" i="119"/>
  <c r="Z1421" i="119"/>
  <c r="P1422" i="119"/>
  <c r="Q1422" i="119"/>
  <c r="R1422" i="119"/>
  <c r="S1422" i="119"/>
  <c r="T1422" i="119"/>
  <c r="U1422" i="119"/>
  <c r="V1422" i="119"/>
  <c r="W1422" i="119"/>
  <c r="X1422" i="119"/>
  <c r="Y1422" i="119"/>
  <c r="Z1422" i="119"/>
  <c r="P1423" i="119"/>
  <c r="Q1423" i="119"/>
  <c r="R1423" i="119"/>
  <c r="S1423" i="119"/>
  <c r="T1423" i="119"/>
  <c r="U1423" i="119"/>
  <c r="V1423" i="119"/>
  <c r="W1423" i="119"/>
  <c r="X1423" i="119"/>
  <c r="Y1423" i="119"/>
  <c r="Z1423" i="119"/>
  <c r="P1424" i="119"/>
  <c r="Q1424" i="119"/>
  <c r="R1424" i="119"/>
  <c r="S1424" i="119"/>
  <c r="T1424" i="119"/>
  <c r="U1424" i="119"/>
  <c r="V1424" i="119"/>
  <c r="W1424" i="119"/>
  <c r="X1424" i="119"/>
  <c r="Y1424" i="119"/>
  <c r="Z1424" i="119"/>
  <c r="P1425" i="119"/>
  <c r="Q1425" i="119"/>
  <c r="R1425" i="119"/>
  <c r="S1425" i="119"/>
  <c r="T1425" i="119"/>
  <c r="U1425" i="119"/>
  <c r="V1425" i="119"/>
  <c r="W1425" i="119"/>
  <c r="X1425" i="119"/>
  <c r="Y1425" i="119"/>
  <c r="Z1425" i="119"/>
  <c r="P1426" i="119"/>
  <c r="Q1426" i="119"/>
  <c r="R1426" i="119"/>
  <c r="S1426" i="119"/>
  <c r="T1426" i="119"/>
  <c r="U1426" i="119"/>
  <c r="V1426" i="119"/>
  <c r="W1426" i="119"/>
  <c r="X1426" i="119"/>
  <c r="Y1426" i="119"/>
  <c r="Z1426" i="119"/>
  <c r="P1427" i="119"/>
  <c r="Q1427" i="119"/>
  <c r="R1427" i="119"/>
  <c r="S1427" i="119"/>
  <c r="T1427" i="119"/>
  <c r="U1427" i="119"/>
  <c r="V1427" i="119"/>
  <c r="W1427" i="119"/>
  <c r="X1427" i="119"/>
  <c r="Y1427" i="119"/>
  <c r="Z1427" i="119"/>
  <c r="P1428" i="119"/>
  <c r="Q1428" i="119"/>
  <c r="R1428" i="119"/>
  <c r="S1428" i="119"/>
  <c r="T1428" i="119"/>
  <c r="U1428" i="119"/>
  <c r="V1428" i="119"/>
  <c r="W1428" i="119"/>
  <c r="X1428" i="119"/>
  <c r="Y1428" i="119"/>
  <c r="Z1428" i="119"/>
  <c r="P1429" i="119"/>
  <c r="Q1429" i="119"/>
  <c r="R1429" i="119"/>
  <c r="S1429" i="119"/>
  <c r="T1429" i="119"/>
  <c r="U1429" i="119"/>
  <c r="V1429" i="119"/>
  <c r="W1429" i="119"/>
  <c r="X1429" i="119"/>
  <c r="Y1429" i="119"/>
  <c r="Z1429" i="119"/>
  <c r="P1430" i="119"/>
  <c r="Q1430" i="119"/>
  <c r="R1430" i="119"/>
  <c r="S1430" i="119"/>
  <c r="T1430" i="119"/>
  <c r="U1430" i="119"/>
  <c r="V1430" i="119"/>
  <c r="W1430" i="119"/>
  <c r="X1430" i="119"/>
  <c r="Y1430" i="119"/>
  <c r="Z1430" i="119"/>
  <c r="P1431" i="119"/>
  <c r="Q1431" i="119"/>
  <c r="R1431" i="119"/>
  <c r="S1431" i="119"/>
  <c r="T1431" i="119"/>
  <c r="U1431" i="119"/>
  <c r="V1431" i="119"/>
  <c r="W1431" i="119"/>
  <c r="X1431" i="119"/>
  <c r="Y1431" i="119"/>
  <c r="Z1431" i="119"/>
  <c r="P1432" i="119"/>
  <c r="Q1432" i="119"/>
  <c r="R1432" i="119"/>
  <c r="S1432" i="119"/>
  <c r="T1432" i="119"/>
  <c r="U1432" i="119"/>
  <c r="V1432" i="119"/>
  <c r="W1432" i="119"/>
  <c r="X1432" i="119"/>
  <c r="Y1432" i="119"/>
  <c r="Z1432" i="119"/>
  <c r="P1433" i="119"/>
  <c r="Q1433" i="119"/>
  <c r="R1433" i="119"/>
  <c r="S1433" i="119"/>
  <c r="T1433" i="119"/>
  <c r="U1433" i="119"/>
  <c r="V1433" i="119"/>
  <c r="W1433" i="119"/>
  <c r="X1433" i="119"/>
  <c r="Y1433" i="119"/>
  <c r="Z1433" i="119"/>
  <c r="P1434" i="119"/>
  <c r="Q1434" i="119"/>
  <c r="R1434" i="119"/>
  <c r="S1434" i="119"/>
  <c r="T1434" i="119"/>
  <c r="U1434" i="119"/>
  <c r="V1434" i="119"/>
  <c r="W1434" i="119"/>
  <c r="X1434" i="119"/>
  <c r="Y1434" i="119"/>
  <c r="Z1434" i="119"/>
  <c r="P1435" i="119"/>
  <c r="Q1435" i="119"/>
  <c r="R1435" i="119"/>
  <c r="S1435" i="119"/>
  <c r="T1435" i="119"/>
  <c r="U1435" i="119"/>
  <c r="V1435" i="119"/>
  <c r="W1435" i="119"/>
  <c r="X1435" i="119"/>
  <c r="Y1435" i="119"/>
  <c r="Z1435" i="119"/>
  <c r="P1436" i="119"/>
  <c r="Q1436" i="119"/>
  <c r="R1436" i="119"/>
  <c r="S1436" i="119"/>
  <c r="T1436" i="119"/>
  <c r="U1436" i="119"/>
  <c r="V1436" i="119"/>
  <c r="W1436" i="119"/>
  <c r="X1436" i="119"/>
  <c r="Y1436" i="119"/>
  <c r="Z1436" i="119"/>
  <c r="P1437" i="119"/>
  <c r="Q1437" i="119"/>
  <c r="R1437" i="119"/>
  <c r="S1437" i="119"/>
  <c r="T1437" i="119"/>
  <c r="U1437" i="119"/>
  <c r="V1437" i="119"/>
  <c r="W1437" i="119"/>
  <c r="X1437" i="119"/>
  <c r="Y1437" i="119"/>
  <c r="Z1437" i="119"/>
  <c r="P1438" i="119"/>
  <c r="Q1438" i="119"/>
  <c r="R1438" i="119"/>
  <c r="S1438" i="119"/>
  <c r="T1438" i="119"/>
  <c r="U1438" i="119"/>
  <c r="V1438" i="119"/>
  <c r="W1438" i="119"/>
  <c r="X1438" i="119"/>
  <c r="Y1438" i="119"/>
  <c r="Z1438" i="119"/>
  <c r="P1439" i="119"/>
  <c r="Q1439" i="119"/>
  <c r="R1439" i="119"/>
  <c r="S1439" i="119"/>
  <c r="T1439" i="119"/>
  <c r="U1439" i="119"/>
  <c r="V1439" i="119"/>
  <c r="W1439" i="119"/>
  <c r="X1439" i="119"/>
  <c r="Y1439" i="119"/>
  <c r="Z1439" i="119"/>
  <c r="P1440" i="119"/>
  <c r="Q1440" i="119"/>
  <c r="R1440" i="119"/>
  <c r="S1440" i="119"/>
  <c r="T1440" i="119"/>
  <c r="U1440" i="119"/>
  <c r="V1440" i="119"/>
  <c r="W1440" i="119"/>
  <c r="X1440" i="119"/>
  <c r="Y1440" i="119"/>
  <c r="Z1440" i="119"/>
  <c r="P1441" i="119"/>
  <c r="Q1441" i="119"/>
  <c r="R1441" i="119"/>
  <c r="S1441" i="119"/>
  <c r="T1441" i="119"/>
  <c r="U1441" i="119"/>
  <c r="V1441" i="119"/>
  <c r="W1441" i="119"/>
  <c r="X1441" i="119"/>
  <c r="Y1441" i="119"/>
  <c r="Z1441" i="119"/>
  <c r="P1442" i="119"/>
  <c r="Q1442" i="119"/>
  <c r="R1442" i="119"/>
  <c r="S1442" i="119"/>
  <c r="T1442" i="119"/>
  <c r="U1442" i="119"/>
  <c r="V1442" i="119"/>
  <c r="W1442" i="119"/>
  <c r="X1442" i="119"/>
  <c r="Y1442" i="119"/>
  <c r="Z1442" i="119"/>
  <c r="P1443" i="119"/>
  <c r="Q1443" i="119"/>
  <c r="R1443" i="119"/>
  <c r="S1443" i="119"/>
  <c r="T1443" i="119"/>
  <c r="U1443" i="119"/>
  <c r="V1443" i="119"/>
  <c r="W1443" i="119"/>
  <c r="X1443" i="119"/>
  <c r="Y1443" i="119"/>
  <c r="Z1443" i="119"/>
  <c r="P1444" i="119"/>
  <c r="Q1444" i="119"/>
  <c r="R1444" i="119"/>
  <c r="S1444" i="119"/>
  <c r="T1444" i="119"/>
  <c r="U1444" i="119"/>
  <c r="V1444" i="119"/>
  <c r="W1444" i="119"/>
  <c r="X1444" i="119"/>
  <c r="Y1444" i="119"/>
  <c r="Z1444" i="119"/>
  <c r="P1445" i="119"/>
  <c r="Q1445" i="119"/>
  <c r="R1445" i="119"/>
  <c r="S1445" i="119"/>
  <c r="T1445" i="119"/>
  <c r="U1445" i="119"/>
  <c r="V1445" i="119"/>
  <c r="W1445" i="119"/>
  <c r="X1445" i="119"/>
  <c r="Y1445" i="119"/>
  <c r="Z1445" i="119"/>
  <c r="P1446" i="119"/>
  <c r="Q1446" i="119"/>
  <c r="R1446" i="119"/>
  <c r="S1446" i="119"/>
  <c r="T1446" i="119"/>
  <c r="U1446" i="119"/>
  <c r="V1446" i="119"/>
  <c r="W1446" i="119"/>
  <c r="X1446" i="119"/>
  <c r="Y1446" i="119"/>
  <c r="Z1446" i="119"/>
  <c r="P1447" i="119"/>
  <c r="Q1447" i="119"/>
  <c r="R1447" i="119"/>
  <c r="S1447" i="119"/>
  <c r="T1447" i="119"/>
  <c r="U1447" i="119"/>
  <c r="V1447" i="119"/>
  <c r="W1447" i="119"/>
  <c r="X1447" i="119"/>
  <c r="Y1447" i="119"/>
  <c r="Z1447" i="119"/>
  <c r="P1448" i="119"/>
  <c r="Q1448" i="119"/>
  <c r="R1448" i="119"/>
  <c r="S1448" i="119"/>
  <c r="T1448" i="119"/>
  <c r="U1448" i="119"/>
  <c r="V1448" i="119"/>
  <c r="W1448" i="119"/>
  <c r="X1448" i="119"/>
  <c r="Y1448" i="119"/>
  <c r="Z1448" i="119"/>
  <c r="P1449" i="119"/>
  <c r="Q1449" i="119"/>
  <c r="R1449" i="119"/>
  <c r="S1449" i="119"/>
  <c r="T1449" i="119"/>
  <c r="U1449" i="119"/>
  <c r="V1449" i="119"/>
  <c r="W1449" i="119"/>
  <c r="X1449" i="119"/>
  <c r="Y1449" i="119"/>
  <c r="Z1449" i="119"/>
  <c r="P1450" i="119"/>
  <c r="Q1450" i="119"/>
  <c r="R1450" i="119"/>
  <c r="S1450" i="119"/>
  <c r="T1450" i="119"/>
  <c r="U1450" i="119"/>
  <c r="V1450" i="119"/>
  <c r="W1450" i="119"/>
  <c r="X1450" i="119"/>
  <c r="Y1450" i="119"/>
  <c r="Z1450" i="119"/>
  <c r="P1451" i="119"/>
  <c r="Q1451" i="119"/>
  <c r="R1451" i="119"/>
  <c r="S1451" i="119"/>
  <c r="T1451" i="119"/>
  <c r="U1451" i="119"/>
  <c r="V1451" i="119"/>
  <c r="W1451" i="119"/>
  <c r="X1451" i="119"/>
  <c r="Y1451" i="119"/>
  <c r="Z1451" i="119"/>
  <c r="P1452" i="119"/>
  <c r="Q1452" i="119"/>
  <c r="R1452" i="119"/>
  <c r="S1452" i="119"/>
  <c r="T1452" i="119"/>
  <c r="U1452" i="119"/>
  <c r="V1452" i="119"/>
  <c r="W1452" i="119"/>
  <c r="X1452" i="119"/>
  <c r="Y1452" i="119"/>
  <c r="Z1452" i="119"/>
  <c r="P1453" i="119"/>
  <c r="Q1453" i="119"/>
  <c r="R1453" i="119"/>
  <c r="S1453" i="119"/>
  <c r="T1453" i="119"/>
  <c r="U1453" i="119"/>
  <c r="V1453" i="119"/>
  <c r="W1453" i="119"/>
  <c r="X1453" i="119"/>
  <c r="Y1453" i="119"/>
  <c r="Z1453" i="119"/>
  <c r="P1454" i="119"/>
  <c r="Q1454" i="119"/>
  <c r="R1454" i="119"/>
  <c r="S1454" i="119"/>
  <c r="T1454" i="119"/>
  <c r="U1454" i="119"/>
  <c r="V1454" i="119"/>
  <c r="W1454" i="119"/>
  <c r="X1454" i="119"/>
  <c r="Y1454" i="119"/>
  <c r="Z1454" i="119"/>
  <c r="P1455" i="119"/>
  <c r="Q1455" i="119"/>
  <c r="R1455" i="119"/>
  <c r="S1455" i="119"/>
  <c r="T1455" i="119"/>
  <c r="U1455" i="119"/>
  <c r="V1455" i="119"/>
  <c r="W1455" i="119"/>
  <c r="X1455" i="119"/>
  <c r="Y1455" i="119"/>
  <c r="Z1455" i="119"/>
  <c r="P1456" i="119"/>
  <c r="Q1456" i="119"/>
  <c r="R1456" i="119"/>
  <c r="S1456" i="119"/>
  <c r="T1456" i="119"/>
  <c r="U1456" i="119"/>
  <c r="V1456" i="119"/>
  <c r="W1456" i="119"/>
  <c r="X1456" i="119"/>
  <c r="Y1456" i="119"/>
  <c r="Z1456" i="119"/>
  <c r="P1457" i="119"/>
  <c r="Q1457" i="119"/>
  <c r="R1457" i="119"/>
  <c r="S1457" i="119"/>
  <c r="T1457" i="119"/>
  <c r="U1457" i="119"/>
  <c r="V1457" i="119"/>
  <c r="W1457" i="119"/>
  <c r="X1457" i="119"/>
  <c r="Y1457" i="119"/>
  <c r="Z1457" i="119"/>
  <c r="P1458" i="119"/>
  <c r="Q1458" i="119"/>
  <c r="R1458" i="119"/>
  <c r="S1458" i="119"/>
  <c r="T1458" i="119"/>
  <c r="U1458" i="119"/>
  <c r="V1458" i="119"/>
  <c r="W1458" i="119"/>
  <c r="X1458" i="119"/>
  <c r="Y1458" i="119"/>
  <c r="Z1458" i="119"/>
  <c r="P1459" i="119"/>
  <c r="Q1459" i="119"/>
  <c r="R1459" i="119"/>
  <c r="S1459" i="119"/>
  <c r="T1459" i="119"/>
  <c r="U1459" i="119"/>
  <c r="V1459" i="119"/>
  <c r="W1459" i="119"/>
  <c r="X1459" i="119"/>
  <c r="Y1459" i="119"/>
  <c r="Z1459" i="119"/>
  <c r="P1460" i="119"/>
  <c r="Q1460" i="119"/>
  <c r="R1460" i="119"/>
  <c r="S1460" i="119"/>
  <c r="T1460" i="119"/>
  <c r="U1460" i="119"/>
  <c r="V1460" i="119"/>
  <c r="W1460" i="119"/>
  <c r="X1460" i="119"/>
  <c r="Y1460" i="119"/>
  <c r="Z1460" i="119"/>
  <c r="P1461" i="119"/>
  <c r="Q1461" i="119"/>
  <c r="R1461" i="119"/>
  <c r="S1461" i="119"/>
  <c r="T1461" i="119"/>
  <c r="U1461" i="119"/>
  <c r="V1461" i="119"/>
  <c r="W1461" i="119"/>
  <c r="X1461" i="119"/>
  <c r="Y1461" i="119"/>
  <c r="Z1461" i="119"/>
  <c r="P1462" i="119"/>
  <c r="Q1462" i="119"/>
  <c r="R1462" i="119"/>
  <c r="S1462" i="119"/>
  <c r="T1462" i="119"/>
  <c r="U1462" i="119"/>
  <c r="V1462" i="119"/>
  <c r="W1462" i="119"/>
  <c r="X1462" i="119"/>
  <c r="Y1462" i="119"/>
  <c r="Z1462" i="119"/>
  <c r="P1463" i="119"/>
  <c r="Q1463" i="119"/>
  <c r="R1463" i="119"/>
  <c r="S1463" i="119"/>
  <c r="T1463" i="119"/>
  <c r="U1463" i="119"/>
  <c r="V1463" i="119"/>
  <c r="W1463" i="119"/>
  <c r="X1463" i="119"/>
  <c r="Y1463" i="119"/>
  <c r="Z1463" i="119"/>
  <c r="P1464" i="119"/>
  <c r="Q1464" i="119"/>
  <c r="R1464" i="119"/>
  <c r="S1464" i="119"/>
  <c r="T1464" i="119"/>
  <c r="U1464" i="119"/>
  <c r="V1464" i="119"/>
  <c r="W1464" i="119"/>
  <c r="X1464" i="119"/>
  <c r="Y1464" i="119"/>
  <c r="Z1464" i="119"/>
  <c r="P1465" i="119"/>
  <c r="Q1465" i="119"/>
  <c r="R1465" i="119"/>
  <c r="S1465" i="119"/>
  <c r="T1465" i="119"/>
  <c r="U1465" i="119"/>
  <c r="V1465" i="119"/>
  <c r="W1465" i="119"/>
  <c r="X1465" i="119"/>
  <c r="Y1465" i="119"/>
  <c r="Z1465" i="119"/>
  <c r="P1466" i="119"/>
  <c r="Q1466" i="119"/>
  <c r="R1466" i="119"/>
  <c r="S1466" i="119"/>
  <c r="T1466" i="119"/>
  <c r="U1466" i="119"/>
  <c r="V1466" i="119"/>
  <c r="W1466" i="119"/>
  <c r="X1466" i="119"/>
  <c r="Y1466" i="119"/>
  <c r="Z1466" i="119"/>
  <c r="P1467" i="119"/>
  <c r="Q1467" i="119"/>
  <c r="R1467" i="119"/>
  <c r="S1467" i="119"/>
  <c r="T1467" i="119"/>
  <c r="U1467" i="119"/>
  <c r="V1467" i="119"/>
  <c r="W1467" i="119"/>
  <c r="X1467" i="119"/>
  <c r="Y1467" i="119"/>
  <c r="Z1467" i="119"/>
  <c r="P1468" i="119"/>
  <c r="Q1468" i="119"/>
  <c r="R1468" i="119"/>
  <c r="S1468" i="119"/>
  <c r="T1468" i="119"/>
  <c r="U1468" i="119"/>
  <c r="V1468" i="119"/>
  <c r="W1468" i="119"/>
  <c r="X1468" i="119"/>
  <c r="Y1468" i="119"/>
  <c r="Z1468" i="119"/>
  <c r="P1469" i="119"/>
  <c r="Q1469" i="119"/>
  <c r="R1469" i="119"/>
  <c r="S1469" i="119"/>
  <c r="T1469" i="119"/>
  <c r="U1469" i="119"/>
  <c r="V1469" i="119"/>
  <c r="W1469" i="119"/>
  <c r="X1469" i="119"/>
  <c r="Y1469" i="119"/>
  <c r="Z1469" i="119"/>
  <c r="P1470" i="119"/>
  <c r="Q1470" i="119"/>
  <c r="R1470" i="119"/>
  <c r="S1470" i="119"/>
  <c r="T1470" i="119"/>
  <c r="U1470" i="119"/>
  <c r="V1470" i="119"/>
  <c r="W1470" i="119"/>
  <c r="X1470" i="119"/>
  <c r="Y1470" i="119"/>
  <c r="Z1470" i="119"/>
  <c r="P1471" i="119"/>
  <c r="Q1471" i="119"/>
  <c r="R1471" i="119"/>
  <c r="S1471" i="119"/>
  <c r="T1471" i="119"/>
  <c r="U1471" i="119"/>
  <c r="V1471" i="119"/>
  <c r="W1471" i="119"/>
  <c r="X1471" i="119"/>
  <c r="Y1471" i="119"/>
  <c r="Z1471" i="119"/>
  <c r="P1472" i="119"/>
  <c r="Q1472" i="119"/>
  <c r="R1472" i="119"/>
  <c r="S1472" i="119"/>
  <c r="T1472" i="119"/>
  <c r="U1472" i="119"/>
  <c r="V1472" i="119"/>
  <c r="W1472" i="119"/>
  <c r="X1472" i="119"/>
  <c r="Y1472" i="119"/>
  <c r="Z1472" i="119"/>
  <c r="P1473" i="119"/>
  <c r="Q1473" i="119"/>
  <c r="R1473" i="119"/>
  <c r="S1473" i="119"/>
  <c r="T1473" i="119"/>
  <c r="U1473" i="119"/>
  <c r="V1473" i="119"/>
  <c r="W1473" i="119"/>
  <c r="X1473" i="119"/>
  <c r="Y1473" i="119"/>
  <c r="Z1473" i="119"/>
  <c r="P1474" i="119"/>
  <c r="Q1474" i="119"/>
  <c r="R1474" i="119"/>
  <c r="S1474" i="119"/>
  <c r="T1474" i="119"/>
  <c r="U1474" i="119"/>
  <c r="V1474" i="119"/>
  <c r="W1474" i="119"/>
  <c r="X1474" i="119"/>
  <c r="Y1474" i="119"/>
  <c r="Z1474" i="119"/>
  <c r="P1475" i="119"/>
  <c r="Q1475" i="119"/>
  <c r="R1475" i="119"/>
  <c r="S1475" i="119"/>
  <c r="T1475" i="119"/>
  <c r="U1475" i="119"/>
  <c r="V1475" i="119"/>
  <c r="W1475" i="119"/>
  <c r="X1475" i="119"/>
  <c r="Y1475" i="119"/>
  <c r="Z1475" i="119"/>
  <c r="P1476" i="119"/>
  <c r="Q1476" i="119"/>
  <c r="R1476" i="119"/>
  <c r="S1476" i="119"/>
  <c r="T1476" i="119"/>
  <c r="U1476" i="119"/>
  <c r="V1476" i="119"/>
  <c r="W1476" i="119"/>
  <c r="X1476" i="119"/>
  <c r="Y1476" i="119"/>
  <c r="Z1476" i="119"/>
  <c r="P1477" i="119"/>
  <c r="Q1477" i="119"/>
  <c r="R1477" i="119"/>
  <c r="S1477" i="119"/>
  <c r="T1477" i="119"/>
  <c r="U1477" i="119"/>
  <c r="V1477" i="119"/>
  <c r="W1477" i="119"/>
  <c r="X1477" i="119"/>
  <c r="Y1477" i="119"/>
  <c r="Z1477" i="119"/>
  <c r="P1478" i="119"/>
  <c r="Q1478" i="119"/>
  <c r="R1478" i="119"/>
  <c r="S1478" i="119"/>
  <c r="T1478" i="119"/>
  <c r="U1478" i="119"/>
  <c r="V1478" i="119"/>
  <c r="W1478" i="119"/>
  <c r="X1478" i="119"/>
  <c r="Y1478" i="119"/>
  <c r="Z1478" i="119"/>
  <c r="P1479" i="119"/>
  <c r="Q1479" i="119"/>
  <c r="R1479" i="119"/>
  <c r="S1479" i="119"/>
  <c r="T1479" i="119"/>
  <c r="U1479" i="119"/>
  <c r="V1479" i="119"/>
  <c r="W1479" i="119"/>
  <c r="X1479" i="119"/>
  <c r="Y1479" i="119"/>
  <c r="Z1479" i="119"/>
  <c r="P1480" i="119"/>
  <c r="Q1480" i="119"/>
  <c r="R1480" i="119"/>
  <c r="S1480" i="119"/>
  <c r="T1480" i="119"/>
  <c r="U1480" i="119"/>
  <c r="V1480" i="119"/>
  <c r="W1480" i="119"/>
  <c r="X1480" i="119"/>
  <c r="Y1480" i="119"/>
  <c r="Z1480" i="119"/>
  <c r="P1481" i="119"/>
  <c r="Q1481" i="119"/>
  <c r="R1481" i="119"/>
  <c r="S1481" i="119"/>
  <c r="T1481" i="119"/>
  <c r="U1481" i="119"/>
  <c r="V1481" i="119"/>
  <c r="W1481" i="119"/>
  <c r="X1481" i="119"/>
  <c r="Y1481" i="119"/>
  <c r="Z1481" i="119"/>
  <c r="P1482" i="119"/>
  <c r="Q1482" i="119"/>
  <c r="R1482" i="119"/>
  <c r="S1482" i="119"/>
  <c r="T1482" i="119"/>
  <c r="U1482" i="119"/>
  <c r="V1482" i="119"/>
  <c r="W1482" i="119"/>
  <c r="X1482" i="119"/>
  <c r="Y1482" i="119"/>
  <c r="Z1482" i="119"/>
  <c r="P1483" i="119"/>
  <c r="Q1483" i="119"/>
  <c r="R1483" i="119"/>
  <c r="S1483" i="119"/>
  <c r="T1483" i="119"/>
  <c r="U1483" i="119"/>
  <c r="V1483" i="119"/>
  <c r="W1483" i="119"/>
  <c r="X1483" i="119"/>
  <c r="Y1483" i="119"/>
  <c r="Z1483" i="119"/>
  <c r="P1484" i="119"/>
  <c r="Q1484" i="119"/>
  <c r="R1484" i="119"/>
  <c r="S1484" i="119"/>
  <c r="T1484" i="119"/>
  <c r="U1484" i="119"/>
  <c r="V1484" i="119"/>
  <c r="W1484" i="119"/>
  <c r="X1484" i="119"/>
  <c r="Y1484" i="119"/>
  <c r="Z1484" i="119"/>
  <c r="P1485" i="119"/>
  <c r="Q1485" i="119"/>
  <c r="R1485" i="119"/>
  <c r="S1485" i="119"/>
  <c r="T1485" i="119"/>
  <c r="U1485" i="119"/>
  <c r="V1485" i="119"/>
  <c r="W1485" i="119"/>
  <c r="X1485" i="119"/>
  <c r="Y1485" i="119"/>
  <c r="Z1485" i="119"/>
  <c r="P1486" i="119"/>
  <c r="Q1486" i="119"/>
  <c r="R1486" i="119"/>
  <c r="S1486" i="119"/>
  <c r="T1486" i="119"/>
  <c r="U1486" i="119"/>
  <c r="V1486" i="119"/>
  <c r="W1486" i="119"/>
  <c r="X1486" i="119"/>
  <c r="Y1486" i="119"/>
  <c r="Z1486" i="119"/>
  <c r="P1487" i="119"/>
  <c r="Q1487" i="119"/>
  <c r="R1487" i="119"/>
  <c r="S1487" i="119"/>
  <c r="T1487" i="119"/>
  <c r="U1487" i="119"/>
  <c r="V1487" i="119"/>
  <c r="W1487" i="119"/>
  <c r="X1487" i="119"/>
  <c r="Y1487" i="119"/>
  <c r="Z1487" i="119"/>
  <c r="P1488" i="119"/>
  <c r="Q1488" i="119"/>
  <c r="R1488" i="119"/>
  <c r="S1488" i="119"/>
  <c r="T1488" i="119"/>
  <c r="U1488" i="119"/>
  <c r="V1488" i="119"/>
  <c r="W1488" i="119"/>
  <c r="X1488" i="119"/>
  <c r="Y1488" i="119"/>
  <c r="Z1488" i="119"/>
  <c r="P1489" i="119"/>
  <c r="Q1489" i="119"/>
  <c r="R1489" i="119"/>
  <c r="S1489" i="119"/>
  <c r="T1489" i="119"/>
  <c r="U1489" i="119"/>
  <c r="V1489" i="119"/>
  <c r="W1489" i="119"/>
  <c r="X1489" i="119"/>
  <c r="Y1489" i="119"/>
  <c r="Z1489" i="119"/>
  <c r="P1490" i="119"/>
  <c r="Q1490" i="119"/>
  <c r="R1490" i="119"/>
  <c r="S1490" i="119"/>
  <c r="T1490" i="119"/>
  <c r="U1490" i="119"/>
  <c r="V1490" i="119"/>
  <c r="W1490" i="119"/>
  <c r="X1490" i="119"/>
  <c r="Y1490" i="119"/>
  <c r="Z1490" i="119"/>
  <c r="P1491" i="119"/>
  <c r="Q1491" i="119"/>
  <c r="R1491" i="119"/>
  <c r="S1491" i="119"/>
  <c r="T1491" i="119"/>
  <c r="U1491" i="119"/>
  <c r="V1491" i="119"/>
  <c r="W1491" i="119"/>
  <c r="X1491" i="119"/>
  <c r="Y1491" i="119"/>
  <c r="Z1491" i="119"/>
  <c r="P1492" i="119"/>
  <c r="Q1492" i="119"/>
  <c r="R1492" i="119"/>
  <c r="S1492" i="119"/>
  <c r="T1492" i="119"/>
  <c r="U1492" i="119"/>
  <c r="V1492" i="119"/>
  <c r="W1492" i="119"/>
  <c r="X1492" i="119"/>
  <c r="Y1492" i="119"/>
  <c r="Z1492" i="119"/>
  <c r="P1493" i="119"/>
  <c r="Q1493" i="119"/>
  <c r="R1493" i="119"/>
  <c r="S1493" i="119"/>
  <c r="T1493" i="119"/>
  <c r="U1493" i="119"/>
  <c r="V1493" i="119"/>
  <c r="W1493" i="119"/>
  <c r="X1493" i="119"/>
  <c r="Y1493" i="119"/>
  <c r="Z1493" i="119"/>
  <c r="P1494" i="119"/>
  <c r="Q1494" i="119"/>
  <c r="R1494" i="119"/>
  <c r="S1494" i="119"/>
  <c r="T1494" i="119"/>
  <c r="U1494" i="119"/>
  <c r="V1494" i="119"/>
  <c r="W1494" i="119"/>
  <c r="X1494" i="119"/>
  <c r="Y1494" i="119"/>
  <c r="Z1494" i="119"/>
  <c r="P1495" i="119"/>
  <c r="Q1495" i="119"/>
  <c r="R1495" i="119"/>
  <c r="S1495" i="119"/>
  <c r="T1495" i="119"/>
  <c r="U1495" i="119"/>
  <c r="V1495" i="119"/>
  <c r="W1495" i="119"/>
  <c r="X1495" i="119"/>
  <c r="Y1495" i="119"/>
  <c r="Z1495" i="119"/>
  <c r="P1496" i="119"/>
  <c r="Q1496" i="119"/>
  <c r="R1496" i="119"/>
  <c r="S1496" i="119"/>
  <c r="T1496" i="119"/>
  <c r="U1496" i="119"/>
  <c r="V1496" i="119"/>
  <c r="W1496" i="119"/>
  <c r="X1496" i="119"/>
  <c r="Y1496" i="119"/>
  <c r="Z1496" i="119"/>
  <c r="P1497" i="119"/>
  <c r="Q1497" i="119"/>
  <c r="R1497" i="119"/>
  <c r="S1497" i="119"/>
  <c r="T1497" i="119"/>
  <c r="U1497" i="119"/>
  <c r="V1497" i="119"/>
  <c r="W1497" i="119"/>
  <c r="X1497" i="119"/>
  <c r="Y1497" i="119"/>
  <c r="Z1497" i="119"/>
  <c r="P1498" i="119"/>
  <c r="Q1498" i="119"/>
  <c r="R1498" i="119"/>
  <c r="S1498" i="119"/>
  <c r="T1498" i="119"/>
  <c r="U1498" i="119"/>
  <c r="V1498" i="119"/>
  <c r="W1498" i="119"/>
  <c r="X1498" i="119"/>
  <c r="Y1498" i="119"/>
  <c r="Z1498" i="119"/>
  <c r="P1499" i="119"/>
  <c r="Q1499" i="119"/>
  <c r="R1499" i="119"/>
  <c r="S1499" i="119"/>
  <c r="T1499" i="119"/>
  <c r="U1499" i="119"/>
  <c r="V1499" i="119"/>
  <c r="W1499" i="119"/>
  <c r="X1499" i="119"/>
  <c r="Y1499" i="119"/>
  <c r="Z1499" i="119"/>
  <c r="P1500" i="119"/>
  <c r="Q1500" i="119"/>
  <c r="R1500" i="119"/>
  <c r="S1500" i="119"/>
  <c r="T1500" i="119"/>
  <c r="U1500" i="119"/>
  <c r="V1500" i="119"/>
  <c r="W1500" i="119"/>
  <c r="X1500" i="119"/>
  <c r="Y1500" i="119"/>
  <c r="Z1500" i="119"/>
  <c r="P1501" i="119"/>
  <c r="Q1501" i="119"/>
  <c r="R1501" i="119"/>
  <c r="S1501" i="119"/>
  <c r="T1501" i="119"/>
  <c r="U1501" i="119"/>
  <c r="V1501" i="119"/>
  <c r="W1501" i="119"/>
  <c r="X1501" i="119"/>
  <c r="Y1501" i="119"/>
  <c r="Z1501" i="119"/>
  <c r="P1502" i="119"/>
  <c r="Q1502" i="119"/>
  <c r="R1502" i="119"/>
  <c r="S1502" i="119"/>
  <c r="T1502" i="119"/>
  <c r="U1502" i="119"/>
  <c r="V1502" i="119"/>
  <c r="W1502" i="119"/>
  <c r="X1502" i="119"/>
  <c r="Y1502" i="119"/>
  <c r="Z1502" i="119"/>
  <c r="P1503" i="119"/>
  <c r="Q1503" i="119"/>
  <c r="R1503" i="119"/>
  <c r="S1503" i="119"/>
  <c r="T1503" i="119"/>
  <c r="U1503" i="119"/>
  <c r="V1503" i="119"/>
  <c r="W1503" i="119"/>
  <c r="X1503" i="119"/>
  <c r="Y1503" i="119"/>
  <c r="Z1503" i="119"/>
  <c r="P1504" i="119"/>
  <c r="Q1504" i="119"/>
  <c r="R1504" i="119"/>
  <c r="S1504" i="119"/>
  <c r="T1504" i="119"/>
  <c r="U1504" i="119"/>
  <c r="V1504" i="119"/>
  <c r="W1504" i="119"/>
  <c r="X1504" i="119"/>
  <c r="Y1504" i="119"/>
  <c r="Z1504" i="119"/>
  <c r="P1505" i="119"/>
  <c r="Q1505" i="119"/>
  <c r="R1505" i="119"/>
  <c r="S1505" i="119"/>
  <c r="T1505" i="119"/>
  <c r="U1505" i="119"/>
  <c r="V1505" i="119"/>
  <c r="W1505" i="119"/>
  <c r="X1505" i="119"/>
  <c r="Y1505" i="119"/>
  <c r="Z1505" i="119"/>
  <c r="P1506" i="119"/>
  <c r="Q1506" i="119"/>
  <c r="R1506" i="119"/>
  <c r="S1506" i="119"/>
  <c r="T1506" i="119"/>
  <c r="U1506" i="119"/>
  <c r="V1506" i="119"/>
  <c r="W1506" i="119"/>
  <c r="X1506" i="119"/>
  <c r="Y1506" i="119"/>
  <c r="Z1506" i="119"/>
  <c r="P1507" i="119"/>
  <c r="Q1507" i="119"/>
  <c r="R1507" i="119"/>
  <c r="S1507" i="119"/>
  <c r="T1507" i="119"/>
  <c r="U1507" i="119"/>
  <c r="V1507" i="119"/>
  <c r="W1507" i="119"/>
  <c r="X1507" i="119"/>
  <c r="Y1507" i="119"/>
  <c r="Z1507" i="119"/>
  <c r="P1508" i="119"/>
  <c r="Q1508" i="119"/>
  <c r="T1508" i="119"/>
  <c r="U1508" i="119"/>
  <c r="Y1508" i="119"/>
  <c r="R1508" i="119"/>
  <c r="S1508" i="119"/>
  <c r="V1508" i="119"/>
  <c r="X1508" i="119"/>
  <c r="Z1508" i="119"/>
  <c r="W1508" i="119"/>
  <c r="P2264" i="119"/>
  <c r="Q2264" i="119"/>
  <c r="R2264" i="119"/>
  <c r="S2264" i="119"/>
  <c r="T2264" i="119"/>
  <c r="U2264" i="119"/>
  <c r="V2264" i="119"/>
  <c r="W2264" i="119"/>
  <c r="X2264" i="119"/>
  <c r="Y2264" i="119"/>
  <c r="Z2264" i="119"/>
  <c r="P2263" i="119"/>
  <c r="Q2263" i="119"/>
  <c r="R2263" i="119"/>
  <c r="S2263" i="119"/>
  <c r="T2263" i="119"/>
  <c r="U2263" i="119"/>
  <c r="V2263" i="119"/>
  <c r="W2263" i="119"/>
  <c r="X2263" i="119"/>
  <c r="Y2263" i="119"/>
  <c r="Z2263" i="119"/>
  <c r="P2262" i="119"/>
  <c r="Q2262" i="119"/>
  <c r="R2262" i="119"/>
  <c r="S2262" i="119"/>
  <c r="T2262" i="119"/>
  <c r="U2262" i="119"/>
  <c r="V2262" i="119"/>
  <c r="W2262" i="119"/>
  <c r="X2262" i="119"/>
  <c r="Y2262" i="119"/>
  <c r="Z2262" i="119"/>
  <c r="P2261" i="119"/>
  <c r="Q2261" i="119"/>
  <c r="R2261" i="119"/>
  <c r="S2261" i="119"/>
  <c r="T2261" i="119"/>
  <c r="U2261" i="119"/>
  <c r="V2261" i="119"/>
  <c r="W2261" i="119"/>
  <c r="X2261" i="119"/>
  <c r="Y2261" i="119"/>
  <c r="Z2261" i="119"/>
  <c r="P2260" i="119"/>
  <c r="Q2260" i="119"/>
  <c r="R2260" i="119"/>
  <c r="S2260" i="119"/>
  <c r="T2260" i="119"/>
  <c r="U2260" i="119"/>
  <c r="V2260" i="119"/>
  <c r="W2260" i="119"/>
  <c r="X2260" i="119"/>
  <c r="Y2260" i="119"/>
  <c r="Z2260" i="119"/>
  <c r="P2259" i="119"/>
  <c r="Q2259" i="119"/>
  <c r="R2259" i="119"/>
  <c r="S2259" i="119"/>
  <c r="T2259" i="119"/>
  <c r="U2259" i="119"/>
  <c r="V2259" i="119"/>
  <c r="W2259" i="119"/>
  <c r="X2259" i="119"/>
  <c r="Y2259" i="119"/>
  <c r="Z2259" i="119"/>
  <c r="P2258" i="119"/>
  <c r="Q2258" i="119"/>
  <c r="R2258" i="119"/>
  <c r="S2258" i="119"/>
  <c r="T2258" i="119"/>
  <c r="U2258" i="119"/>
  <c r="V2258" i="119"/>
  <c r="W2258" i="119"/>
  <c r="X2258" i="119"/>
  <c r="Y2258" i="119"/>
  <c r="Z2258" i="119"/>
  <c r="P2257" i="119"/>
  <c r="Q2257" i="119"/>
  <c r="R2257" i="119"/>
  <c r="S2257" i="119"/>
  <c r="T2257" i="119"/>
  <c r="U2257" i="119"/>
  <c r="V2257" i="119"/>
  <c r="W2257" i="119"/>
  <c r="X2257" i="119"/>
  <c r="Y2257" i="119"/>
  <c r="Z2257" i="119"/>
  <c r="P2256" i="119"/>
  <c r="Q2256" i="119"/>
  <c r="R2256" i="119"/>
  <c r="S2256" i="119"/>
  <c r="T2256" i="119"/>
  <c r="U2256" i="119"/>
  <c r="V2256" i="119"/>
  <c r="W2256" i="119"/>
  <c r="X2256" i="119"/>
  <c r="Y2256" i="119"/>
  <c r="Z2256" i="119"/>
  <c r="P2255" i="119"/>
  <c r="Q2255" i="119"/>
  <c r="R2255" i="119"/>
  <c r="S2255" i="119"/>
  <c r="T2255" i="119"/>
  <c r="U2255" i="119"/>
  <c r="V2255" i="119"/>
  <c r="W2255" i="119"/>
  <c r="X2255" i="119"/>
  <c r="Y2255" i="119"/>
  <c r="Z2255" i="119"/>
  <c r="P2254" i="119"/>
  <c r="Q2254" i="119"/>
  <c r="R2254" i="119"/>
  <c r="S2254" i="119"/>
  <c r="T2254" i="119"/>
  <c r="U2254" i="119"/>
  <c r="V2254" i="119"/>
  <c r="W2254" i="119"/>
  <c r="X2254" i="119"/>
  <c r="Y2254" i="119"/>
  <c r="Z2254" i="119"/>
  <c r="P1923" i="119"/>
  <c r="Q1923" i="119"/>
  <c r="R1923" i="119"/>
  <c r="S1923" i="119"/>
  <c r="T1923" i="119"/>
  <c r="U1923" i="119"/>
  <c r="V1923" i="119"/>
  <c r="W1923" i="119"/>
  <c r="X1923" i="119"/>
  <c r="Y1923" i="119"/>
  <c r="Z1923" i="119"/>
  <c r="P2953" i="119"/>
  <c r="Q2953" i="119"/>
  <c r="R2953" i="119"/>
  <c r="S2953" i="119"/>
  <c r="T2953" i="119"/>
  <c r="U2953" i="119"/>
  <c r="V2953" i="119"/>
  <c r="W2953" i="119"/>
  <c r="X2953" i="119"/>
  <c r="Y2953" i="119"/>
  <c r="Z2953" i="119"/>
  <c r="P2954" i="119"/>
  <c r="Q2954" i="119"/>
  <c r="R2954" i="119"/>
  <c r="S2954" i="119"/>
  <c r="T2954" i="119"/>
  <c r="U2954" i="119"/>
  <c r="V2954" i="119"/>
  <c r="W2954" i="119"/>
  <c r="X2954" i="119"/>
  <c r="Y2954" i="119"/>
  <c r="Z2954" i="119"/>
  <c r="P2955" i="119"/>
  <c r="Q2955" i="119"/>
  <c r="R2955" i="119"/>
  <c r="S2955" i="119"/>
  <c r="T2955" i="119"/>
  <c r="U2955" i="119"/>
  <c r="V2955" i="119"/>
  <c r="W2955" i="119"/>
  <c r="X2955" i="119"/>
  <c r="Y2955" i="119"/>
  <c r="Z2955" i="119"/>
  <c r="P2956" i="119"/>
  <c r="Q2956" i="119"/>
  <c r="R2956" i="119"/>
  <c r="S2956" i="119"/>
  <c r="T2956" i="119"/>
  <c r="U2956" i="119"/>
  <c r="V2956" i="119"/>
  <c r="W2956" i="119"/>
  <c r="X2956" i="119"/>
  <c r="Y2956" i="119"/>
  <c r="Z2956" i="119"/>
  <c r="P2957" i="119"/>
  <c r="Q2957" i="119"/>
  <c r="R2957" i="119"/>
  <c r="S2957" i="119"/>
  <c r="T2957" i="119"/>
  <c r="U2957" i="119"/>
  <c r="V2957" i="119"/>
  <c r="W2957" i="119"/>
  <c r="X2957" i="119"/>
  <c r="Y2957" i="119"/>
  <c r="Z2957" i="119"/>
  <c r="P2958" i="119"/>
  <c r="Q2958" i="119"/>
  <c r="R2958" i="119"/>
  <c r="S2958" i="119"/>
  <c r="T2958" i="119"/>
  <c r="U2958" i="119"/>
  <c r="V2958" i="119"/>
  <c r="W2958" i="119"/>
  <c r="X2958" i="119"/>
  <c r="Y2958" i="119"/>
  <c r="Z2958" i="119"/>
  <c r="P2959" i="119"/>
  <c r="Q2959" i="119"/>
  <c r="R2959" i="119"/>
  <c r="S2959" i="119"/>
  <c r="T2959" i="119"/>
  <c r="U2959" i="119"/>
  <c r="V2959" i="119"/>
  <c r="W2959" i="119"/>
  <c r="X2959" i="119"/>
  <c r="Y2959" i="119"/>
  <c r="Z2959" i="119"/>
  <c r="P2960" i="119"/>
  <c r="Q2960" i="119"/>
  <c r="R2960" i="119"/>
  <c r="S2960" i="119"/>
  <c r="T2960" i="119"/>
  <c r="U2960" i="119"/>
  <c r="V2960" i="119"/>
  <c r="W2960" i="119"/>
  <c r="X2960" i="119"/>
  <c r="Y2960" i="119"/>
  <c r="Z2960" i="119"/>
  <c r="P2961" i="119"/>
  <c r="Q2961" i="119"/>
  <c r="R2961" i="119"/>
  <c r="S2961" i="119"/>
  <c r="T2961" i="119"/>
  <c r="U2961" i="119"/>
  <c r="V2961" i="119"/>
  <c r="W2961" i="119"/>
  <c r="X2961" i="119"/>
  <c r="Y2961" i="119"/>
  <c r="Z2961" i="119"/>
  <c r="P2962" i="119"/>
  <c r="Q2962" i="119"/>
  <c r="R2962" i="119"/>
  <c r="S2962" i="119"/>
  <c r="T2962" i="119"/>
  <c r="U2962" i="119"/>
  <c r="V2962" i="119"/>
  <c r="W2962" i="119"/>
  <c r="X2962" i="119"/>
  <c r="Y2962" i="119"/>
  <c r="Z2962" i="119"/>
  <c r="P2963" i="119"/>
  <c r="Q2963" i="119"/>
  <c r="R2963" i="119"/>
  <c r="S2963" i="119"/>
  <c r="T2963" i="119"/>
  <c r="U2963" i="119"/>
  <c r="V2963" i="119"/>
  <c r="W2963" i="119"/>
  <c r="X2963" i="119"/>
  <c r="Y2963" i="119"/>
  <c r="Z2963" i="119"/>
  <c r="P2964" i="119"/>
  <c r="Q2964" i="119"/>
  <c r="R2964" i="119"/>
  <c r="S2964" i="119"/>
  <c r="T2964" i="119"/>
  <c r="U2964" i="119"/>
  <c r="V2964" i="119"/>
  <c r="W2964" i="119"/>
  <c r="X2964" i="119"/>
  <c r="Y2964" i="119"/>
  <c r="Z2964" i="119"/>
  <c r="P2965" i="119"/>
  <c r="Q2965" i="119"/>
  <c r="R2965" i="119"/>
  <c r="S2965" i="119"/>
  <c r="T2965" i="119"/>
  <c r="U2965" i="119"/>
  <c r="V2965" i="119"/>
  <c r="W2965" i="119"/>
  <c r="X2965" i="119"/>
  <c r="Y2965" i="119"/>
  <c r="Z2965" i="119"/>
  <c r="P2966" i="119"/>
  <c r="Q2966" i="119"/>
  <c r="R2966" i="119"/>
  <c r="S2966" i="119"/>
  <c r="T2966" i="119"/>
  <c r="U2966" i="119"/>
  <c r="V2966" i="119"/>
  <c r="W2966" i="119"/>
  <c r="X2966" i="119"/>
  <c r="Y2966" i="119"/>
  <c r="Z2966" i="119"/>
  <c r="P2967" i="119"/>
  <c r="Q2967" i="119"/>
  <c r="R2967" i="119"/>
  <c r="S2967" i="119"/>
  <c r="T2967" i="119"/>
  <c r="U2967" i="119"/>
  <c r="V2967" i="119"/>
  <c r="W2967" i="119"/>
  <c r="X2967" i="119"/>
  <c r="Y2967" i="119"/>
  <c r="Z2967" i="119"/>
  <c r="P2968" i="119"/>
  <c r="Q2968" i="119"/>
  <c r="R2968" i="119"/>
  <c r="S2968" i="119"/>
  <c r="T2968" i="119"/>
  <c r="U2968" i="119"/>
  <c r="V2968" i="119"/>
  <c r="W2968" i="119"/>
  <c r="X2968" i="119"/>
  <c r="Y2968" i="119"/>
  <c r="Z2968" i="119"/>
  <c r="P2969" i="119"/>
  <c r="Q2969" i="119"/>
  <c r="R2969" i="119"/>
  <c r="S2969" i="119"/>
  <c r="T2969" i="119"/>
  <c r="U2969" i="119"/>
  <c r="V2969" i="119"/>
  <c r="W2969" i="119"/>
  <c r="X2969" i="119"/>
  <c r="Y2969" i="119"/>
  <c r="Z2969" i="119"/>
  <c r="P2970" i="119"/>
  <c r="Q2970" i="119"/>
  <c r="R2970" i="119"/>
  <c r="S2970" i="119"/>
  <c r="T2970" i="119"/>
  <c r="U2970" i="119"/>
  <c r="V2970" i="119"/>
  <c r="W2970" i="119"/>
  <c r="X2970" i="119"/>
  <c r="Y2970" i="119"/>
  <c r="Z2970" i="119"/>
  <c r="P2971" i="119"/>
  <c r="Q2971" i="119"/>
  <c r="R2971" i="119"/>
  <c r="S2971" i="119"/>
  <c r="T2971" i="119"/>
  <c r="U2971" i="119"/>
  <c r="V2971" i="119"/>
  <c r="W2971" i="119"/>
  <c r="X2971" i="119"/>
  <c r="Y2971" i="119"/>
  <c r="Z2971" i="119"/>
  <c r="P2972" i="119"/>
  <c r="Q2972" i="119"/>
  <c r="R2972" i="119"/>
  <c r="S2972" i="119"/>
  <c r="T2972" i="119"/>
  <c r="U2972" i="119"/>
  <c r="V2972" i="119"/>
  <c r="W2972" i="119"/>
  <c r="X2972" i="119"/>
  <c r="Y2972" i="119"/>
  <c r="Z2972" i="119"/>
  <c r="P2973" i="119"/>
  <c r="Q2973" i="119"/>
  <c r="R2973" i="119"/>
  <c r="S2973" i="119"/>
  <c r="T2973" i="119"/>
  <c r="U2973" i="119"/>
  <c r="V2973" i="119"/>
  <c r="W2973" i="119"/>
  <c r="X2973" i="119"/>
  <c r="Y2973" i="119"/>
  <c r="Z2973" i="119"/>
  <c r="P2974" i="119"/>
  <c r="Q2974" i="119"/>
  <c r="R2974" i="119"/>
  <c r="S2974" i="119"/>
  <c r="T2974" i="119"/>
  <c r="U2974" i="119"/>
  <c r="V2974" i="119"/>
  <c r="W2974" i="119"/>
  <c r="X2974" i="119"/>
  <c r="Y2974" i="119"/>
  <c r="Z2974" i="119"/>
  <c r="P2975" i="119"/>
  <c r="Q2975" i="119"/>
  <c r="R2975" i="119"/>
  <c r="S2975" i="119"/>
  <c r="T2975" i="119"/>
  <c r="U2975" i="119"/>
  <c r="V2975" i="119"/>
  <c r="W2975" i="119"/>
  <c r="X2975" i="119"/>
  <c r="Y2975" i="119"/>
  <c r="Z2975" i="119"/>
  <c r="P2976" i="119"/>
  <c r="Q2976" i="119"/>
  <c r="R2976" i="119"/>
  <c r="S2976" i="119"/>
  <c r="T2976" i="119"/>
  <c r="U2976" i="119"/>
  <c r="V2976" i="119"/>
  <c r="W2976" i="119"/>
  <c r="X2976" i="119"/>
  <c r="Y2976" i="119"/>
  <c r="Z2976" i="119"/>
  <c r="P2977" i="119"/>
  <c r="Q2977" i="119"/>
  <c r="R2977" i="119"/>
  <c r="S2977" i="119"/>
  <c r="T2977" i="119"/>
  <c r="U2977" i="119"/>
  <c r="V2977" i="119"/>
  <c r="W2977" i="119"/>
  <c r="X2977" i="119"/>
  <c r="Y2977" i="119"/>
  <c r="Z2977" i="119"/>
  <c r="P2978" i="119"/>
  <c r="Q2978" i="119"/>
  <c r="R2978" i="119"/>
  <c r="S2978" i="119"/>
  <c r="T2978" i="119"/>
  <c r="U2978" i="119"/>
  <c r="V2978" i="119"/>
  <c r="W2978" i="119"/>
  <c r="X2978" i="119"/>
  <c r="Y2978" i="119"/>
  <c r="Z2978" i="119"/>
  <c r="P2979" i="119"/>
  <c r="Q2979" i="119"/>
  <c r="R2979" i="119"/>
  <c r="S2979" i="119"/>
  <c r="T2979" i="119"/>
  <c r="U2979" i="119"/>
  <c r="V2979" i="119"/>
  <c r="W2979" i="119"/>
  <c r="X2979" i="119"/>
  <c r="Y2979" i="119"/>
  <c r="Z2979" i="119"/>
  <c r="P2980" i="119"/>
  <c r="Q2980" i="119"/>
  <c r="R2980" i="119"/>
  <c r="S2980" i="119"/>
  <c r="T2980" i="119"/>
  <c r="U2980" i="119"/>
  <c r="V2980" i="119"/>
  <c r="W2980" i="119"/>
  <c r="X2980" i="119"/>
  <c r="Y2980" i="119"/>
  <c r="Z2980" i="119"/>
  <c r="P2981" i="119"/>
  <c r="Q2981" i="119"/>
  <c r="R2981" i="119"/>
  <c r="S2981" i="119"/>
  <c r="T2981" i="119"/>
  <c r="U2981" i="119"/>
  <c r="V2981" i="119"/>
  <c r="W2981" i="119"/>
  <c r="X2981" i="119"/>
  <c r="Y2981" i="119"/>
  <c r="Z2981" i="119"/>
  <c r="P2982" i="119"/>
  <c r="Q2982" i="119"/>
  <c r="R2982" i="119"/>
  <c r="S2982" i="119"/>
  <c r="T2982" i="119"/>
  <c r="U2982" i="119"/>
  <c r="V2982" i="119"/>
  <c r="W2982" i="119"/>
  <c r="X2982" i="119"/>
  <c r="Y2982" i="119"/>
  <c r="Z2982" i="119"/>
  <c r="P2983" i="119"/>
  <c r="Q2983" i="119"/>
  <c r="R2983" i="119"/>
  <c r="S2983" i="119"/>
  <c r="T2983" i="119"/>
  <c r="U2983" i="119"/>
  <c r="V2983" i="119"/>
  <c r="W2983" i="119"/>
  <c r="X2983" i="119"/>
  <c r="Y2983" i="119"/>
  <c r="Z2983" i="119"/>
  <c r="P2984" i="119"/>
  <c r="Q2984" i="119"/>
  <c r="R2984" i="119"/>
  <c r="S2984" i="119"/>
  <c r="T2984" i="119"/>
  <c r="U2984" i="119"/>
  <c r="V2984" i="119"/>
  <c r="W2984" i="119"/>
  <c r="X2984" i="119"/>
  <c r="Y2984" i="119"/>
  <c r="Z2984" i="119"/>
  <c r="P2985" i="119"/>
  <c r="Q2985" i="119"/>
  <c r="R2985" i="119"/>
  <c r="S2985" i="119"/>
  <c r="T2985" i="119"/>
  <c r="U2985" i="119"/>
  <c r="V2985" i="119"/>
  <c r="W2985" i="119"/>
  <c r="X2985" i="119"/>
  <c r="Y2985" i="119"/>
  <c r="Z2985" i="119"/>
  <c r="P2986" i="119"/>
  <c r="Q2986" i="119"/>
  <c r="R2986" i="119"/>
  <c r="S2986" i="119"/>
  <c r="T2986" i="119"/>
  <c r="U2986" i="119"/>
  <c r="V2986" i="119"/>
  <c r="W2986" i="119"/>
  <c r="X2986" i="119"/>
  <c r="Y2986" i="119"/>
  <c r="Z2986" i="119"/>
  <c r="P2987" i="119"/>
  <c r="Q2987" i="119"/>
  <c r="R2987" i="119"/>
  <c r="S2987" i="119"/>
  <c r="T2987" i="119"/>
  <c r="U2987" i="119"/>
  <c r="V2987" i="119"/>
  <c r="W2987" i="119"/>
  <c r="X2987" i="119"/>
  <c r="Y2987" i="119"/>
  <c r="Z2987" i="119"/>
  <c r="P2988" i="119"/>
  <c r="Q2988" i="119"/>
  <c r="R2988" i="119"/>
  <c r="S2988" i="119"/>
  <c r="T2988" i="119"/>
  <c r="U2988" i="119"/>
  <c r="V2988" i="119"/>
  <c r="W2988" i="119"/>
  <c r="X2988" i="119"/>
  <c r="Y2988" i="119"/>
  <c r="Z2988" i="119"/>
  <c r="P2989" i="119"/>
  <c r="Q2989" i="119"/>
  <c r="R2989" i="119"/>
  <c r="S2989" i="119"/>
  <c r="T2989" i="119"/>
  <c r="U2989" i="119"/>
  <c r="V2989" i="119"/>
  <c r="W2989" i="119"/>
  <c r="X2989" i="119"/>
  <c r="Y2989" i="119"/>
  <c r="Z2989" i="119"/>
  <c r="P2990" i="119"/>
  <c r="Q2990" i="119"/>
  <c r="R2990" i="119"/>
  <c r="S2990" i="119"/>
  <c r="T2990" i="119"/>
  <c r="U2990" i="119"/>
  <c r="V2990" i="119"/>
  <c r="W2990" i="119"/>
  <c r="X2990" i="119"/>
  <c r="Y2990" i="119"/>
  <c r="Z2990" i="119"/>
  <c r="P2991" i="119"/>
  <c r="Q2991" i="119"/>
  <c r="R2991" i="119"/>
  <c r="S2991" i="119"/>
  <c r="T2991" i="119"/>
  <c r="U2991" i="119"/>
  <c r="V2991" i="119"/>
  <c r="W2991" i="119"/>
  <c r="X2991" i="119"/>
  <c r="Y2991" i="119"/>
  <c r="Z2991" i="119"/>
  <c r="P2992" i="119"/>
  <c r="Q2992" i="119"/>
  <c r="R2992" i="119"/>
  <c r="S2992" i="119"/>
  <c r="T2992" i="119"/>
  <c r="U2992" i="119"/>
  <c r="V2992" i="119"/>
  <c r="W2992" i="119"/>
  <c r="X2992" i="119"/>
  <c r="Y2992" i="119"/>
  <c r="Z2992" i="119"/>
  <c r="P2993" i="119"/>
  <c r="Q2993" i="119"/>
  <c r="R2993" i="119"/>
  <c r="S2993" i="119"/>
  <c r="T2993" i="119"/>
  <c r="U2993" i="119"/>
  <c r="V2993" i="119"/>
  <c r="W2993" i="119"/>
  <c r="X2993" i="119"/>
  <c r="Y2993" i="119"/>
  <c r="Z2993" i="119"/>
  <c r="P2994" i="119"/>
  <c r="Q2994" i="119"/>
  <c r="R2994" i="119"/>
  <c r="S2994" i="119"/>
  <c r="T2994" i="119"/>
  <c r="U2994" i="119"/>
  <c r="V2994" i="119"/>
  <c r="W2994" i="119"/>
  <c r="X2994" i="119"/>
  <c r="Y2994" i="119"/>
  <c r="Z2994" i="119"/>
  <c r="P2995" i="119"/>
  <c r="Q2995" i="119"/>
  <c r="R2995" i="119"/>
  <c r="S2995" i="119"/>
  <c r="T2995" i="119"/>
  <c r="U2995" i="119"/>
  <c r="V2995" i="119"/>
  <c r="W2995" i="119"/>
  <c r="X2995" i="119"/>
  <c r="Y2995" i="119"/>
  <c r="Z2995" i="119"/>
  <c r="P2996" i="119"/>
  <c r="Q2996" i="119"/>
  <c r="R2996" i="119"/>
  <c r="S2996" i="119"/>
  <c r="T2996" i="119"/>
  <c r="U2996" i="119"/>
  <c r="V2996" i="119"/>
  <c r="W2996" i="119"/>
  <c r="X2996" i="119"/>
  <c r="Y2996" i="119"/>
  <c r="Z2996" i="119"/>
  <c r="P2997" i="119"/>
  <c r="Q2997" i="119"/>
  <c r="R2997" i="119"/>
  <c r="S2997" i="119"/>
  <c r="T2997" i="119"/>
  <c r="U2997" i="119"/>
  <c r="V2997" i="119"/>
  <c r="W2997" i="119"/>
  <c r="X2997" i="119"/>
  <c r="Y2997" i="119"/>
  <c r="Z2997" i="119"/>
  <c r="P2998" i="119"/>
  <c r="Q2998" i="119"/>
  <c r="R2998" i="119"/>
  <c r="S2998" i="119"/>
  <c r="T2998" i="119"/>
  <c r="U2998" i="119"/>
  <c r="V2998" i="119"/>
  <c r="W2998" i="119"/>
  <c r="X2998" i="119"/>
  <c r="Y2998" i="119"/>
  <c r="Z2998" i="119"/>
  <c r="P2999" i="119"/>
  <c r="Q2999" i="119"/>
  <c r="R2999" i="119"/>
  <c r="S2999" i="119"/>
  <c r="T2999" i="119"/>
  <c r="U2999" i="119"/>
  <c r="V2999" i="119"/>
  <c r="W2999" i="119"/>
  <c r="X2999" i="119"/>
  <c r="Y2999" i="119"/>
  <c r="Z2999" i="119"/>
  <c r="P3000" i="119"/>
  <c r="Q3000" i="119"/>
  <c r="R3000" i="119"/>
  <c r="S3000" i="119"/>
  <c r="T3000" i="119"/>
  <c r="U3000" i="119"/>
  <c r="V3000" i="119"/>
  <c r="W3000" i="119"/>
  <c r="X3000" i="119"/>
  <c r="Y3000" i="119"/>
  <c r="Z3000" i="119"/>
  <c r="P3001" i="119"/>
  <c r="Q3001" i="119"/>
  <c r="R3001" i="119"/>
  <c r="S3001" i="119"/>
  <c r="T3001" i="119"/>
  <c r="U3001" i="119"/>
  <c r="V3001" i="119"/>
  <c r="W3001" i="119"/>
  <c r="X3001" i="119"/>
  <c r="Y3001" i="119"/>
  <c r="Z3001" i="119"/>
  <c r="P3002" i="119"/>
  <c r="Q3002" i="119"/>
  <c r="R3002" i="119"/>
  <c r="S3002" i="119"/>
  <c r="T3002" i="119"/>
  <c r="U3002" i="119"/>
  <c r="V3002" i="119"/>
  <c r="W3002" i="119"/>
  <c r="X3002" i="119"/>
  <c r="Y3002" i="119"/>
  <c r="Z3002" i="119"/>
  <c r="P3003" i="119"/>
  <c r="Q3003" i="119"/>
  <c r="R3003" i="119"/>
  <c r="S3003" i="119"/>
  <c r="T3003" i="119"/>
  <c r="U3003" i="119"/>
  <c r="V3003" i="119"/>
  <c r="W3003" i="119"/>
  <c r="X3003" i="119"/>
  <c r="Y3003" i="119"/>
  <c r="Z3003" i="119"/>
  <c r="P3004" i="119"/>
  <c r="Q3004" i="119"/>
  <c r="R3004" i="119"/>
  <c r="S3004" i="119"/>
  <c r="T3004" i="119"/>
  <c r="U3004" i="119"/>
  <c r="V3004" i="119"/>
  <c r="W3004" i="119"/>
  <c r="X3004" i="119"/>
  <c r="Y3004" i="119"/>
  <c r="Z3004" i="119"/>
  <c r="P3005" i="119"/>
  <c r="Q3005" i="119"/>
  <c r="R3005" i="119"/>
  <c r="S3005" i="119"/>
  <c r="T3005" i="119"/>
  <c r="U3005" i="119"/>
  <c r="V3005" i="119"/>
  <c r="W3005" i="119"/>
  <c r="X3005" i="119"/>
  <c r="Y3005" i="119"/>
  <c r="Z3005" i="119"/>
  <c r="P3006" i="119"/>
  <c r="Q3006" i="119"/>
  <c r="R3006" i="119"/>
  <c r="S3006" i="119"/>
  <c r="T3006" i="119"/>
  <c r="U3006" i="119"/>
  <c r="V3006" i="119"/>
  <c r="W3006" i="119"/>
  <c r="X3006" i="119"/>
  <c r="Y3006" i="119"/>
  <c r="Z3006" i="119"/>
  <c r="P3007" i="119"/>
  <c r="Q3007" i="119"/>
  <c r="R3007" i="119"/>
  <c r="S3007" i="119"/>
  <c r="T3007" i="119"/>
  <c r="U3007" i="119"/>
  <c r="V3007" i="119"/>
  <c r="W3007" i="119"/>
  <c r="X3007" i="119"/>
  <c r="Y3007" i="119"/>
  <c r="Z3007" i="119"/>
  <c r="P3008" i="119"/>
  <c r="Q3008" i="119"/>
  <c r="R3008" i="119"/>
  <c r="S3008" i="119"/>
  <c r="T3008" i="119"/>
  <c r="U3008" i="119"/>
  <c r="V3008" i="119"/>
  <c r="W3008" i="119"/>
  <c r="X3008" i="119"/>
  <c r="Y3008" i="119"/>
  <c r="Z3008" i="119"/>
  <c r="P3009" i="119"/>
  <c r="Q3009" i="119"/>
  <c r="R3009" i="119"/>
  <c r="S3009" i="119"/>
  <c r="T3009" i="119"/>
  <c r="U3009" i="119"/>
  <c r="V3009" i="119"/>
  <c r="W3009" i="119"/>
  <c r="X3009" i="119"/>
  <c r="Y3009" i="119"/>
  <c r="Z3009" i="119"/>
  <c r="P3010" i="119"/>
  <c r="Q3010" i="119"/>
  <c r="R3010" i="119"/>
  <c r="S3010" i="119"/>
  <c r="T3010" i="119"/>
  <c r="U3010" i="119"/>
  <c r="V3010" i="119"/>
  <c r="W3010" i="119"/>
  <c r="X3010" i="119"/>
  <c r="Y3010" i="119"/>
  <c r="Z3010" i="119"/>
  <c r="P3011" i="119"/>
  <c r="Q3011" i="119"/>
  <c r="R3011" i="119"/>
  <c r="S3011" i="119"/>
  <c r="T3011" i="119"/>
  <c r="U3011" i="119"/>
  <c r="V3011" i="119"/>
  <c r="W3011" i="119"/>
  <c r="X3011" i="119"/>
  <c r="Y3011" i="119"/>
  <c r="Z3011" i="119"/>
  <c r="P3012" i="119"/>
  <c r="Q3012" i="119"/>
  <c r="R3012" i="119"/>
  <c r="S3012" i="119"/>
  <c r="T3012" i="119"/>
  <c r="U3012" i="119"/>
  <c r="V3012" i="119"/>
  <c r="W3012" i="119"/>
  <c r="X3012" i="119"/>
  <c r="Y3012" i="119"/>
  <c r="Z3012" i="119"/>
  <c r="P3013" i="119"/>
  <c r="Q3013" i="119"/>
  <c r="R3013" i="119"/>
  <c r="S3013" i="119"/>
  <c r="T3013" i="119"/>
  <c r="U3013" i="119"/>
  <c r="V3013" i="119"/>
  <c r="W3013" i="119"/>
  <c r="X3013" i="119"/>
  <c r="Y3013" i="119"/>
  <c r="Z3013" i="119"/>
  <c r="P3014" i="119"/>
  <c r="Q3014" i="119"/>
  <c r="R3014" i="119"/>
  <c r="S3014" i="119"/>
  <c r="T3014" i="119"/>
  <c r="U3014" i="119"/>
  <c r="V3014" i="119"/>
  <c r="W3014" i="119"/>
  <c r="X3014" i="119"/>
  <c r="Y3014" i="119"/>
  <c r="Z3014" i="119"/>
  <c r="P3015" i="119"/>
  <c r="Q3015" i="119"/>
  <c r="R3015" i="119"/>
  <c r="S3015" i="119"/>
  <c r="T3015" i="119"/>
  <c r="U3015" i="119"/>
  <c r="V3015" i="119"/>
  <c r="W3015" i="119"/>
  <c r="X3015" i="119"/>
  <c r="Y3015" i="119"/>
  <c r="Z3015" i="119"/>
  <c r="P3016" i="119"/>
  <c r="Q3016" i="119"/>
  <c r="R3016" i="119"/>
  <c r="S3016" i="119"/>
  <c r="T3016" i="119"/>
  <c r="U3016" i="119"/>
  <c r="V3016" i="119"/>
  <c r="W3016" i="119"/>
  <c r="X3016" i="119"/>
  <c r="Y3016" i="119"/>
  <c r="Z3016" i="119"/>
  <c r="P3017" i="119"/>
  <c r="Q3017" i="119"/>
  <c r="R3017" i="119"/>
  <c r="S3017" i="119"/>
  <c r="T3017" i="119"/>
  <c r="U3017" i="119"/>
  <c r="V3017" i="119"/>
  <c r="W3017" i="119"/>
  <c r="X3017" i="119"/>
  <c r="Y3017" i="119"/>
  <c r="Z3017" i="119"/>
  <c r="P3018" i="119"/>
  <c r="Q3018" i="119"/>
  <c r="R3018" i="119"/>
  <c r="S3018" i="119"/>
  <c r="T3018" i="119"/>
  <c r="U3018" i="119"/>
  <c r="V3018" i="119"/>
  <c r="W3018" i="119"/>
  <c r="X3018" i="119"/>
  <c r="Y3018" i="119"/>
  <c r="Z3018" i="119"/>
  <c r="P3019" i="119"/>
  <c r="Q3019" i="119"/>
  <c r="R3019" i="119"/>
  <c r="S3019" i="119"/>
  <c r="T3019" i="119"/>
  <c r="U3019" i="119"/>
  <c r="V3019" i="119"/>
  <c r="W3019" i="119"/>
  <c r="X3019" i="119"/>
  <c r="Y3019" i="119"/>
  <c r="Z3019" i="119"/>
  <c r="P3020" i="119"/>
  <c r="Q3020" i="119"/>
  <c r="R3020" i="119"/>
  <c r="S3020" i="119"/>
  <c r="T3020" i="119"/>
  <c r="U3020" i="119"/>
  <c r="V3020" i="119"/>
  <c r="W3020" i="119"/>
  <c r="X3020" i="119"/>
  <c r="Y3020" i="119"/>
  <c r="Z3020" i="119"/>
  <c r="P3021" i="119"/>
  <c r="Q3021" i="119"/>
  <c r="R3021" i="119"/>
  <c r="S3021" i="119"/>
  <c r="T3021" i="119"/>
  <c r="U3021" i="119"/>
  <c r="V3021" i="119"/>
  <c r="W3021" i="119"/>
  <c r="X3021" i="119"/>
  <c r="Y3021" i="119"/>
  <c r="Z3021" i="119"/>
  <c r="P3022" i="119"/>
  <c r="Q3022" i="119"/>
  <c r="R3022" i="119"/>
  <c r="S3022" i="119"/>
  <c r="T3022" i="119"/>
  <c r="U3022" i="119"/>
  <c r="V3022" i="119"/>
  <c r="W3022" i="119"/>
  <c r="X3022" i="119"/>
  <c r="Y3022" i="119"/>
  <c r="Z3022" i="119"/>
  <c r="P3023" i="119"/>
  <c r="Q3023" i="119"/>
  <c r="R3023" i="119"/>
  <c r="S3023" i="119"/>
  <c r="T3023" i="119"/>
  <c r="U3023" i="119"/>
  <c r="V3023" i="119"/>
  <c r="W3023" i="119"/>
  <c r="X3023" i="119"/>
  <c r="Y3023" i="119"/>
  <c r="Z3023" i="119"/>
  <c r="P3024" i="119"/>
  <c r="Q3024" i="119"/>
  <c r="R3024" i="119"/>
  <c r="S3024" i="119"/>
  <c r="T3024" i="119"/>
  <c r="U3024" i="119"/>
  <c r="V3024" i="119"/>
  <c r="W3024" i="119"/>
  <c r="X3024" i="119"/>
  <c r="Y3024" i="119"/>
  <c r="Z3024" i="119"/>
  <c r="P3025" i="119"/>
  <c r="Q3025" i="119"/>
  <c r="R3025" i="119"/>
  <c r="S3025" i="119"/>
  <c r="T3025" i="119"/>
  <c r="U3025" i="119"/>
  <c r="V3025" i="119"/>
  <c r="W3025" i="119"/>
  <c r="X3025" i="119"/>
  <c r="Y3025" i="119"/>
  <c r="Z3025" i="119"/>
  <c r="P3026" i="119"/>
  <c r="Q3026" i="119"/>
  <c r="R3026" i="119"/>
  <c r="S3026" i="119"/>
  <c r="T3026" i="119"/>
  <c r="U3026" i="119"/>
  <c r="V3026" i="119"/>
  <c r="W3026" i="119"/>
  <c r="X3026" i="119"/>
  <c r="Y3026" i="119"/>
  <c r="Z3026" i="119"/>
  <c r="P3027" i="119"/>
  <c r="Q3027" i="119"/>
  <c r="R3027" i="119"/>
  <c r="S3027" i="119"/>
  <c r="T3027" i="119"/>
  <c r="U3027" i="119"/>
  <c r="V3027" i="119"/>
  <c r="W3027" i="119"/>
  <c r="X3027" i="119"/>
  <c r="Y3027" i="119"/>
  <c r="Z3027" i="119"/>
  <c r="P3028" i="119"/>
  <c r="Q3028" i="119"/>
  <c r="R3028" i="119"/>
  <c r="S3028" i="119"/>
  <c r="T3028" i="119"/>
  <c r="U3028" i="119"/>
  <c r="V3028" i="119"/>
  <c r="W3028" i="119"/>
  <c r="X3028" i="119"/>
  <c r="Y3028" i="119"/>
  <c r="Z3028" i="119"/>
  <c r="P3029" i="119"/>
  <c r="Q3029" i="119"/>
  <c r="R3029" i="119"/>
  <c r="S3029" i="119"/>
  <c r="T3029" i="119"/>
  <c r="U3029" i="119"/>
  <c r="V3029" i="119"/>
  <c r="W3029" i="119"/>
  <c r="X3029" i="119"/>
  <c r="Y3029" i="119"/>
  <c r="Z3029" i="119"/>
  <c r="P3030" i="119"/>
  <c r="Q3030" i="119"/>
  <c r="R3030" i="119"/>
  <c r="S3030" i="119"/>
  <c r="T3030" i="119"/>
  <c r="U3030" i="119"/>
  <c r="V3030" i="119"/>
  <c r="W3030" i="119"/>
  <c r="X3030" i="119"/>
  <c r="Y3030" i="119"/>
  <c r="Z3030" i="119"/>
  <c r="P3031" i="119"/>
  <c r="Q3031" i="119"/>
  <c r="R3031" i="119"/>
  <c r="S3031" i="119"/>
  <c r="T3031" i="119"/>
  <c r="U3031" i="119"/>
  <c r="V3031" i="119"/>
  <c r="W3031" i="119"/>
  <c r="X3031" i="119"/>
  <c r="Y3031" i="119"/>
  <c r="Z3031" i="119"/>
  <c r="P3032" i="119"/>
  <c r="Q3032" i="119"/>
  <c r="R3032" i="119"/>
  <c r="S3032" i="119"/>
  <c r="T3032" i="119"/>
  <c r="U3032" i="119"/>
  <c r="V3032" i="119"/>
  <c r="W3032" i="119"/>
  <c r="X3032" i="119"/>
  <c r="Y3032" i="119"/>
  <c r="Z3032" i="119"/>
  <c r="P3033" i="119"/>
  <c r="Q3033" i="119"/>
  <c r="R3033" i="119"/>
  <c r="S3033" i="119"/>
  <c r="T3033" i="119"/>
  <c r="U3033" i="119"/>
  <c r="V3033" i="119"/>
  <c r="W3033" i="119"/>
  <c r="X3033" i="119"/>
  <c r="Y3033" i="119"/>
  <c r="Z3033" i="119"/>
  <c r="P3034" i="119"/>
  <c r="Q3034" i="119"/>
  <c r="R3034" i="119"/>
  <c r="S3034" i="119"/>
  <c r="T3034" i="119"/>
  <c r="U3034" i="119"/>
  <c r="V3034" i="119"/>
  <c r="W3034" i="119"/>
  <c r="X3034" i="119"/>
  <c r="Y3034" i="119"/>
  <c r="Z3034" i="119"/>
  <c r="P3035" i="119"/>
  <c r="Q3035" i="119"/>
  <c r="R3035" i="119"/>
  <c r="S3035" i="119"/>
  <c r="T3035" i="119"/>
  <c r="U3035" i="119"/>
  <c r="V3035" i="119"/>
  <c r="W3035" i="119"/>
  <c r="X3035" i="119"/>
  <c r="Y3035" i="119"/>
  <c r="Z3035" i="119"/>
  <c r="P3036" i="119"/>
  <c r="Q3036" i="119"/>
  <c r="R3036" i="119"/>
  <c r="S3036" i="119"/>
  <c r="T3036" i="119"/>
  <c r="U3036" i="119"/>
  <c r="V3036" i="119"/>
  <c r="W3036" i="119"/>
  <c r="X3036" i="119"/>
  <c r="Y3036" i="119"/>
  <c r="Z3036" i="119"/>
  <c r="P3037" i="119"/>
  <c r="Q3037" i="119"/>
  <c r="R3037" i="119"/>
  <c r="S3037" i="119"/>
  <c r="T3037" i="119"/>
  <c r="U3037" i="119"/>
  <c r="V3037" i="119"/>
  <c r="W3037" i="119"/>
  <c r="X3037" i="119"/>
  <c r="Y3037" i="119"/>
  <c r="Z3037" i="119"/>
  <c r="P3038" i="119"/>
  <c r="Q3038" i="119"/>
  <c r="R3038" i="119"/>
  <c r="S3038" i="119"/>
  <c r="T3038" i="119"/>
  <c r="U3038" i="119"/>
  <c r="V3038" i="119"/>
  <c r="W3038" i="119"/>
  <c r="X3038" i="119"/>
  <c r="Y3038" i="119"/>
  <c r="Z3038" i="119"/>
  <c r="P3039" i="119"/>
  <c r="Q3039" i="119"/>
  <c r="R3039" i="119"/>
  <c r="S3039" i="119"/>
  <c r="T3039" i="119"/>
  <c r="U3039" i="119"/>
  <c r="V3039" i="119"/>
  <c r="W3039" i="119"/>
  <c r="X3039" i="119"/>
  <c r="Y3039" i="119"/>
  <c r="Z3039" i="119"/>
  <c r="P3040" i="119"/>
  <c r="Q3040" i="119"/>
  <c r="R3040" i="119"/>
  <c r="S3040" i="119"/>
  <c r="T3040" i="119"/>
  <c r="U3040" i="119"/>
  <c r="V3040" i="119"/>
  <c r="W3040" i="119"/>
  <c r="X3040" i="119"/>
  <c r="Y3040" i="119"/>
  <c r="Z3040" i="119"/>
  <c r="P3041" i="119"/>
  <c r="Q3041" i="119"/>
  <c r="R3041" i="119"/>
  <c r="S3041" i="119"/>
  <c r="T3041" i="119"/>
  <c r="U3041" i="119"/>
  <c r="V3041" i="119"/>
  <c r="W3041" i="119"/>
  <c r="X3041" i="119"/>
  <c r="Y3041" i="119"/>
  <c r="Z3041" i="119"/>
  <c r="P3042" i="119"/>
  <c r="Q3042" i="119"/>
  <c r="R3042" i="119"/>
  <c r="S3042" i="119"/>
  <c r="T3042" i="119"/>
  <c r="U3042" i="119"/>
  <c r="V3042" i="119"/>
  <c r="W3042" i="119"/>
  <c r="X3042" i="119"/>
  <c r="Y3042" i="119"/>
  <c r="Z3042" i="119"/>
  <c r="P3043" i="119"/>
  <c r="Q3043" i="119"/>
  <c r="R3043" i="119"/>
  <c r="S3043" i="119"/>
  <c r="T3043" i="119"/>
  <c r="U3043" i="119"/>
  <c r="V3043" i="119"/>
  <c r="W3043" i="119"/>
  <c r="X3043" i="119"/>
  <c r="Y3043" i="119"/>
  <c r="Z3043" i="119"/>
  <c r="P3044" i="119"/>
  <c r="Q3044" i="119"/>
  <c r="R3044" i="119"/>
  <c r="S3044" i="119"/>
  <c r="T3044" i="119"/>
  <c r="U3044" i="119"/>
  <c r="V3044" i="119"/>
  <c r="W3044" i="119"/>
  <c r="X3044" i="119"/>
  <c r="Y3044" i="119"/>
  <c r="Z3044" i="119"/>
  <c r="P3045" i="119"/>
  <c r="Q3045" i="119"/>
  <c r="R3045" i="119"/>
  <c r="S3045" i="119"/>
  <c r="T3045" i="119"/>
  <c r="U3045" i="119"/>
  <c r="V3045" i="119"/>
  <c r="W3045" i="119"/>
  <c r="X3045" i="119"/>
  <c r="Y3045" i="119"/>
  <c r="Z3045" i="119"/>
  <c r="P3046" i="119"/>
  <c r="Q3046" i="119"/>
  <c r="R3046" i="119"/>
  <c r="S3046" i="119"/>
  <c r="T3046" i="119"/>
  <c r="U3046" i="119"/>
  <c r="V3046" i="119"/>
  <c r="W3046" i="119"/>
  <c r="X3046" i="119"/>
  <c r="Y3046" i="119"/>
  <c r="Z3046" i="119"/>
  <c r="P3047" i="119"/>
  <c r="Q3047" i="119"/>
  <c r="R3047" i="119"/>
  <c r="S3047" i="119"/>
  <c r="T3047" i="119"/>
  <c r="U3047" i="119"/>
  <c r="V3047" i="119"/>
  <c r="W3047" i="119"/>
  <c r="X3047" i="119"/>
  <c r="Y3047" i="119"/>
  <c r="Z3047" i="119"/>
  <c r="P3048" i="119"/>
  <c r="Q3048" i="119"/>
  <c r="R3048" i="119"/>
  <c r="S3048" i="119"/>
  <c r="T3048" i="119"/>
  <c r="U3048" i="119"/>
  <c r="V3048" i="119"/>
  <c r="W3048" i="119"/>
  <c r="X3048" i="119"/>
  <c r="Y3048" i="119"/>
  <c r="Z3048" i="119"/>
  <c r="P3049" i="119"/>
  <c r="Q3049" i="119"/>
  <c r="R3049" i="119"/>
  <c r="S3049" i="119"/>
  <c r="T3049" i="119"/>
  <c r="U3049" i="119"/>
  <c r="V3049" i="119"/>
  <c r="W3049" i="119"/>
  <c r="X3049" i="119"/>
  <c r="Y3049" i="119"/>
  <c r="Z3049" i="119"/>
  <c r="P3050" i="119"/>
  <c r="Q3050" i="119"/>
  <c r="R3050" i="119"/>
  <c r="S3050" i="119"/>
  <c r="T3050" i="119"/>
  <c r="U3050" i="119"/>
  <c r="V3050" i="119"/>
  <c r="W3050" i="119"/>
  <c r="X3050" i="119"/>
  <c r="Y3050" i="119"/>
  <c r="Z3050" i="119"/>
  <c r="P3051" i="119"/>
  <c r="Q3051" i="119"/>
  <c r="R3051" i="119"/>
  <c r="S3051" i="119"/>
  <c r="T3051" i="119"/>
  <c r="U3051" i="119"/>
  <c r="V3051" i="119"/>
  <c r="W3051" i="119"/>
  <c r="X3051" i="119"/>
  <c r="Y3051" i="119"/>
  <c r="Z3051" i="119"/>
  <c r="P3052" i="119"/>
  <c r="Q3052" i="119"/>
  <c r="R3052" i="119"/>
  <c r="S3052" i="119"/>
  <c r="T3052" i="119"/>
  <c r="U3052" i="119"/>
  <c r="V3052" i="119"/>
  <c r="W3052" i="119"/>
  <c r="X3052" i="119"/>
  <c r="Y3052" i="119"/>
  <c r="Z3052" i="119"/>
  <c r="P3053" i="119"/>
  <c r="Q3053" i="119"/>
  <c r="R3053" i="119"/>
  <c r="S3053" i="119"/>
  <c r="T3053" i="119"/>
  <c r="U3053" i="119"/>
  <c r="V3053" i="119"/>
  <c r="W3053" i="119"/>
  <c r="X3053" i="119"/>
  <c r="Y3053" i="119"/>
  <c r="Z3053" i="119"/>
  <c r="P3054" i="119"/>
  <c r="Q3054" i="119"/>
  <c r="R3054" i="119"/>
  <c r="S3054" i="119"/>
  <c r="T3054" i="119"/>
  <c r="U3054" i="119"/>
  <c r="V3054" i="119"/>
  <c r="W3054" i="119"/>
  <c r="X3054" i="119"/>
  <c r="Y3054" i="119"/>
  <c r="Z3054" i="119"/>
  <c r="P3055" i="119"/>
  <c r="Q3055" i="119"/>
  <c r="R3055" i="119"/>
  <c r="S3055" i="119"/>
  <c r="T3055" i="119"/>
  <c r="U3055" i="119"/>
  <c r="V3055" i="119"/>
  <c r="W3055" i="119"/>
  <c r="X3055" i="119"/>
  <c r="Y3055" i="119"/>
  <c r="Z3055" i="119"/>
  <c r="P3056" i="119"/>
  <c r="Q3056" i="119"/>
  <c r="R3056" i="119"/>
  <c r="S3056" i="119"/>
  <c r="T3056" i="119"/>
  <c r="U3056" i="119"/>
  <c r="V3056" i="119"/>
  <c r="W3056" i="119"/>
  <c r="X3056" i="119"/>
  <c r="Y3056" i="119"/>
  <c r="Z3056" i="119"/>
  <c r="P3057" i="119"/>
  <c r="Q3057" i="119"/>
  <c r="R3057" i="119"/>
  <c r="S3057" i="119"/>
  <c r="T3057" i="119"/>
  <c r="U3057" i="119"/>
  <c r="V3057" i="119"/>
  <c r="W3057" i="119"/>
  <c r="X3057" i="119"/>
  <c r="Y3057" i="119"/>
  <c r="Z3057" i="119"/>
  <c r="P3058" i="119"/>
  <c r="Q3058" i="119"/>
  <c r="R3058" i="119"/>
  <c r="S3058" i="119"/>
  <c r="T3058" i="119"/>
  <c r="U3058" i="119"/>
  <c r="V3058" i="119"/>
  <c r="W3058" i="119"/>
  <c r="X3058" i="119"/>
  <c r="Y3058" i="119"/>
  <c r="Z3058" i="119"/>
  <c r="P3059" i="119"/>
  <c r="Q3059" i="119"/>
  <c r="R3059" i="119"/>
  <c r="S3059" i="119"/>
  <c r="T3059" i="119"/>
  <c r="U3059" i="119"/>
  <c r="V3059" i="119"/>
  <c r="W3059" i="119"/>
  <c r="X3059" i="119"/>
  <c r="Y3059" i="119"/>
  <c r="Z3059" i="119"/>
  <c r="P3060" i="119"/>
  <c r="Q3060" i="119"/>
  <c r="R3060" i="119"/>
  <c r="S3060" i="119"/>
  <c r="T3060" i="119"/>
  <c r="U3060" i="119"/>
  <c r="V3060" i="119"/>
  <c r="W3060" i="119"/>
  <c r="X3060" i="119"/>
  <c r="Y3060" i="119"/>
  <c r="Z3060" i="119"/>
  <c r="P3061" i="119"/>
  <c r="Q3061" i="119"/>
  <c r="R3061" i="119"/>
  <c r="S3061" i="119"/>
  <c r="T3061" i="119"/>
  <c r="U3061" i="119"/>
  <c r="V3061" i="119"/>
  <c r="W3061" i="119"/>
  <c r="X3061" i="119"/>
  <c r="Y3061" i="119"/>
  <c r="Z3061" i="119"/>
  <c r="P3062" i="119"/>
  <c r="Q3062" i="119"/>
  <c r="R3062" i="119"/>
  <c r="S3062" i="119"/>
  <c r="T3062" i="119"/>
  <c r="U3062" i="119"/>
  <c r="V3062" i="119"/>
  <c r="W3062" i="119"/>
  <c r="X3062" i="119"/>
  <c r="Y3062" i="119"/>
  <c r="Z3062" i="119"/>
  <c r="P3063" i="119"/>
  <c r="Q3063" i="119"/>
  <c r="R3063" i="119"/>
  <c r="S3063" i="119"/>
  <c r="T3063" i="119"/>
  <c r="U3063" i="119"/>
  <c r="V3063" i="119"/>
  <c r="W3063" i="119"/>
  <c r="X3063" i="119"/>
  <c r="Y3063" i="119"/>
  <c r="Z3063" i="119"/>
  <c r="P3064" i="119"/>
  <c r="Q3064" i="119"/>
  <c r="R3064" i="119"/>
  <c r="S3064" i="119"/>
  <c r="T3064" i="119"/>
  <c r="U3064" i="119"/>
  <c r="V3064" i="119"/>
  <c r="W3064" i="119"/>
  <c r="X3064" i="119"/>
  <c r="Y3064" i="119"/>
  <c r="Z3064" i="119"/>
  <c r="P3065" i="119"/>
  <c r="Q3065" i="119"/>
  <c r="R3065" i="119"/>
  <c r="S3065" i="119"/>
  <c r="T3065" i="119"/>
  <c r="U3065" i="119"/>
  <c r="V3065" i="119"/>
  <c r="W3065" i="119"/>
  <c r="X3065" i="119"/>
  <c r="Y3065" i="119"/>
  <c r="Z3065" i="119"/>
  <c r="P3066" i="119"/>
  <c r="Q3066" i="119"/>
  <c r="R3066" i="119"/>
  <c r="S3066" i="119"/>
  <c r="T3066" i="119"/>
  <c r="U3066" i="119"/>
  <c r="V3066" i="119"/>
  <c r="W3066" i="119"/>
  <c r="X3066" i="119"/>
  <c r="Y3066" i="119"/>
  <c r="Z3066" i="119"/>
  <c r="P3067" i="119"/>
  <c r="Q3067" i="119"/>
  <c r="R3067" i="119"/>
  <c r="S3067" i="119"/>
  <c r="T3067" i="119"/>
  <c r="U3067" i="119"/>
  <c r="V3067" i="119"/>
  <c r="W3067" i="119"/>
  <c r="X3067" i="119"/>
  <c r="Y3067" i="119"/>
  <c r="Z3067" i="119"/>
  <c r="P3068" i="119"/>
  <c r="Q3068" i="119"/>
  <c r="R3068" i="119"/>
  <c r="S3068" i="119"/>
  <c r="T3068" i="119"/>
  <c r="U3068" i="119"/>
  <c r="V3068" i="119"/>
  <c r="W3068" i="119"/>
  <c r="X3068" i="119"/>
  <c r="Y3068" i="119"/>
  <c r="Z3068" i="119"/>
  <c r="P3069" i="119"/>
  <c r="Q3069" i="119"/>
  <c r="R3069" i="119"/>
  <c r="S3069" i="119"/>
  <c r="T3069" i="119"/>
  <c r="U3069" i="119"/>
  <c r="V3069" i="119"/>
  <c r="W3069" i="119"/>
  <c r="X3069" i="119"/>
  <c r="Y3069" i="119"/>
  <c r="Z3069" i="119"/>
  <c r="P3070" i="119"/>
  <c r="Q3070" i="119"/>
  <c r="R3070" i="119"/>
  <c r="S3070" i="119"/>
  <c r="T3070" i="119"/>
  <c r="U3070" i="119"/>
  <c r="V3070" i="119"/>
  <c r="W3070" i="119"/>
  <c r="X3070" i="119"/>
  <c r="Y3070" i="119"/>
  <c r="Z3070" i="119"/>
  <c r="P3071" i="119"/>
  <c r="Q3071" i="119"/>
  <c r="R3071" i="119"/>
  <c r="S3071" i="119"/>
  <c r="T3071" i="119"/>
  <c r="U3071" i="119"/>
  <c r="V3071" i="119"/>
  <c r="W3071" i="119"/>
  <c r="X3071" i="119"/>
  <c r="Y3071" i="119"/>
  <c r="Z3071" i="119"/>
  <c r="P3072" i="119"/>
  <c r="Q3072" i="119"/>
  <c r="R3072" i="119"/>
  <c r="S3072" i="119"/>
  <c r="T3072" i="119"/>
  <c r="U3072" i="119"/>
  <c r="V3072" i="119"/>
  <c r="W3072" i="119"/>
  <c r="X3072" i="119"/>
  <c r="Y3072" i="119"/>
  <c r="Z3072" i="119"/>
  <c r="P3073" i="119"/>
  <c r="Q3073" i="119"/>
  <c r="R3073" i="119"/>
  <c r="S3073" i="119"/>
  <c r="T3073" i="119"/>
  <c r="U3073" i="119"/>
  <c r="V3073" i="119"/>
  <c r="W3073" i="119"/>
  <c r="X3073" i="119"/>
  <c r="Y3073" i="119"/>
  <c r="Z3073" i="119"/>
  <c r="P3074" i="119"/>
  <c r="Q3074" i="119"/>
  <c r="R3074" i="119"/>
  <c r="S3074" i="119"/>
  <c r="T3074" i="119"/>
  <c r="U3074" i="119"/>
  <c r="V3074" i="119"/>
  <c r="W3074" i="119"/>
  <c r="X3074" i="119"/>
  <c r="Y3074" i="119"/>
  <c r="Z3074" i="119"/>
  <c r="P3075" i="119"/>
  <c r="Q3075" i="119"/>
  <c r="R3075" i="119"/>
  <c r="S3075" i="119"/>
  <c r="T3075" i="119"/>
  <c r="U3075" i="119"/>
  <c r="V3075" i="119"/>
  <c r="W3075" i="119"/>
  <c r="X3075" i="119"/>
  <c r="Y3075" i="119"/>
  <c r="Z3075" i="119"/>
  <c r="P3076" i="119"/>
  <c r="Q3076" i="119"/>
  <c r="R3076" i="119"/>
  <c r="S3076" i="119"/>
  <c r="T3076" i="119"/>
  <c r="U3076" i="119"/>
  <c r="V3076" i="119"/>
  <c r="W3076" i="119"/>
  <c r="X3076" i="119"/>
  <c r="Y3076" i="119"/>
  <c r="Z3076" i="119"/>
  <c r="P3077" i="119"/>
  <c r="Q3077" i="119"/>
  <c r="R3077" i="119"/>
  <c r="S3077" i="119"/>
  <c r="T3077" i="119"/>
  <c r="U3077" i="119"/>
  <c r="V3077" i="119"/>
  <c r="W3077" i="119"/>
  <c r="X3077" i="119"/>
  <c r="Y3077" i="119"/>
  <c r="Z3077" i="119"/>
  <c r="P3078" i="119"/>
  <c r="Q3078" i="119"/>
  <c r="R3078" i="119"/>
  <c r="S3078" i="119"/>
  <c r="T3078" i="119"/>
  <c r="U3078" i="119"/>
  <c r="V3078" i="119"/>
  <c r="W3078" i="119"/>
  <c r="X3078" i="119"/>
  <c r="Y3078" i="119"/>
  <c r="Z3078" i="119"/>
  <c r="P3079" i="119"/>
  <c r="Q3079" i="119"/>
  <c r="R3079" i="119"/>
  <c r="S3079" i="119"/>
  <c r="T3079" i="119"/>
  <c r="U3079" i="119"/>
  <c r="V3079" i="119"/>
  <c r="W3079" i="119"/>
  <c r="X3079" i="119"/>
  <c r="Y3079" i="119"/>
  <c r="Z3079" i="119"/>
  <c r="P3080" i="119"/>
  <c r="Q3080" i="119"/>
  <c r="R3080" i="119"/>
  <c r="S3080" i="119"/>
  <c r="T3080" i="119"/>
  <c r="U3080" i="119"/>
  <c r="V3080" i="119"/>
  <c r="W3080" i="119"/>
  <c r="X3080" i="119"/>
  <c r="Y3080" i="119"/>
  <c r="Z3080" i="119"/>
  <c r="P3081" i="119"/>
  <c r="Q3081" i="119"/>
  <c r="R3081" i="119"/>
  <c r="S3081" i="119"/>
  <c r="T3081" i="119"/>
  <c r="U3081" i="119"/>
  <c r="V3081" i="119"/>
  <c r="W3081" i="119"/>
  <c r="X3081" i="119"/>
  <c r="Y3081" i="119"/>
  <c r="Z3081" i="119"/>
  <c r="P3082" i="119"/>
  <c r="Q3082" i="119"/>
  <c r="R3082" i="119"/>
  <c r="S3082" i="119"/>
  <c r="T3082" i="119"/>
  <c r="U3082" i="119"/>
  <c r="V3082" i="119"/>
  <c r="W3082" i="119"/>
  <c r="X3082" i="119"/>
  <c r="Y3082" i="119"/>
  <c r="Z3082" i="119"/>
  <c r="P3083" i="119"/>
  <c r="Q3083" i="119"/>
  <c r="R3083" i="119"/>
  <c r="S3083" i="119"/>
  <c r="T3083" i="119"/>
  <c r="U3083" i="119"/>
  <c r="V3083" i="119"/>
  <c r="W3083" i="119"/>
  <c r="X3083" i="119"/>
  <c r="Y3083" i="119"/>
  <c r="Z3083" i="119"/>
  <c r="P3084" i="119"/>
  <c r="Q3084" i="119"/>
  <c r="R3084" i="119"/>
  <c r="S3084" i="119"/>
  <c r="T3084" i="119"/>
  <c r="U3084" i="119"/>
  <c r="V3084" i="119"/>
  <c r="W3084" i="119"/>
  <c r="X3084" i="119"/>
  <c r="Y3084" i="119"/>
  <c r="Z3084" i="119"/>
  <c r="P3085" i="119"/>
  <c r="Q3085" i="119"/>
  <c r="R3085" i="119"/>
  <c r="S3085" i="119"/>
  <c r="T3085" i="119"/>
  <c r="U3085" i="119"/>
  <c r="V3085" i="119"/>
  <c r="W3085" i="119"/>
  <c r="X3085" i="119"/>
  <c r="Y3085" i="119"/>
  <c r="Z3085" i="119"/>
  <c r="P3086" i="119"/>
  <c r="Q3086" i="119"/>
  <c r="R3086" i="119"/>
  <c r="S3086" i="119"/>
  <c r="T3086" i="119"/>
  <c r="U3086" i="119"/>
  <c r="V3086" i="119"/>
  <c r="W3086" i="119"/>
  <c r="X3086" i="119"/>
  <c r="Y3086" i="119"/>
  <c r="Z3086" i="119"/>
  <c r="P3087" i="119"/>
  <c r="Q3087" i="119"/>
  <c r="R3087" i="119"/>
  <c r="S3087" i="119"/>
  <c r="T3087" i="119"/>
  <c r="U3087" i="119"/>
  <c r="V3087" i="119"/>
  <c r="W3087" i="119"/>
  <c r="X3087" i="119"/>
  <c r="Y3087" i="119"/>
  <c r="Z3087" i="119"/>
  <c r="P3088" i="119"/>
  <c r="Q3088" i="119"/>
  <c r="R3088" i="119"/>
  <c r="S3088" i="119"/>
  <c r="T3088" i="119"/>
  <c r="U3088" i="119"/>
  <c r="V3088" i="119"/>
  <c r="W3088" i="119"/>
  <c r="X3088" i="119"/>
  <c r="Y3088" i="119"/>
  <c r="Z3088" i="119"/>
  <c r="P3089" i="119"/>
  <c r="Q3089" i="119"/>
  <c r="R3089" i="119"/>
  <c r="S3089" i="119"/>
  <c r="T3089" i="119"/>
  <c r="U3089" i="119"/>
  <c r="V3089" i="119"/>
  <c r="W3089" i="119"/>
  <c r="X3089" i="119"/>
  <c r="Y3089" i="119"/>
  <c r="Z3089" i="119"/>
  <c r="P3090" i="119"/>
  <c r="Q3090" i="119"/>
  <c r="R3090" i="119"/>
  <c r="S3090" i="119"/>
  <c r="T3090" i="119"/>
  <c r="U3090" i="119"/>
  <c r="V3090" i="119"/>
  <c r="W3090" i="119"/>
  <c r="X3090" i="119"/>
  <c r="Y3090" i="119"/>
  <c r="Z3090" i="119"/>
  <c r="P3091" i="119"/>
  <c r="Q3091" i="119"/>
  <c r="R3091" i="119"/>
  <c r="S3091" i="119"/>
  <c r="T3091" i="119"/>
  <c r="U3091" i="119"/>
  <c r="V3091" i="119"/>
  <c r="W3091" i="119"/>
  <c r="X3091" i="119"/>
  <c r="Y3091" i="119"/>
  <c r="Z3091" i="119"/>
  <c r="P3092" i="119"/>
  <c r="Q3092" i="119"/>
  <c r="R3092" i="119"/>
  <c r="S3092" i="119"/>
  <c r="T3092" i="119"/>
  <c r="U3092" i="119"/>
  <c r="V3092" i="119"/>
  <c r="W3092" i="119"/>
  <c r="X3092" i="119"/>
  <c r="Y3092" i="119"/>
  <c r="Z3092" i="119"/>
  <c r="P3093" i="119"/>
  <c r="Q3093" i="119"/>
  <c r="R3093" i="119"/>
  <c r="S3093" i="119"/>
  <c r="T3093" i="119"/>
  <c r="U3093" i="119"/>
  <c r="V3093" i="119"/>
  <c r="W3093" i="119"/>
  <c r="X3093" i="119"/>
  <c r="Y3093" i="119"/>
  <c r="Z3093" i="119"/>
  <c r="P3094" i="119"/>
  <c r="Q3094" i="119"/>
  <c r="R3094" i="119"/>
  <c r="S3094" i="119"/>
  <c r="T3094" i="119"/>
  <c r="U3094" i="119"/>
  <c r="V3094" i="119"/>
  <c r="W3094" i="119"/>
  <c r="X3094" i="119"/>
  <c r="Y3094" i="119"/>
  <c r="Z3094" i="119"/>
  <c r="P3095" i="119"/>
  <c r="Q3095" i="119"/>
  <c r="R3095" i="119"/>
  <c r="S3095" i="119"/>
  <c r="T3095" i="119"/>
  <c r="U3095" i="119"/>
  <c r="V3095" i="119"/>
  <c r="W3095" i="119"/>
  <c r="X3095" i="119"/>
  <c r="Y3095" i="119"/>
  <c r="Z3095" i="119"/>
  <c r="P3096" i="119"/>
  <c r="Q3096" i="119"/>
  <c r="R3096" i="119"/>
  <c r="S3096" i="119"/>
  <c r="T3096" i="119"/>
  <c r="U3096" i="119"/>
  <c r="V3096" i="119"/>
  <c r="W3096" i="119"/>
  <c r="X3096" i="119"/>
  <c r="Y3096" i="119"/>
  <c r="Z3096" i="119"/>
  <c r="P3097" i="119"/>
  <c r="Q3097" i="119"/>
  <c r="R3097" i="119"/>
  <c r="S3097" i="119"/>
  <c r="T3097" i="119"/>
  <c r="U3097" i="119"/>
  <c r="V3097" i="119"/>
  <c r="W3097" i="119"/>
  <c r="X3097" i="119"/>
  <c r="Y3097" i="119"/>
  <c r="Z3097" i="119"/>
  <c r="P3098" i="119"/>
  <c r="Q3098" i="119"/>
  <c r="R3098" i="119"/>
  <c r="S3098" i="119"/>
  <c r="T3098" i="119"/>
  <c r="U3098" i="119"/>
  <c r="V3098" i="119"/>
  <c r="W3098" i="119"/>
  <c r="X3098" i="119"/>
  <c r="Y3098" i="119"/>
  <c r="Z3098" i="119"/>
  <c r="P3099" i="119"/>
  <c r="Q3099" i="119"/>
  <c r="R3099" i="119"/>
  <c r="S3099" i="119"/>
  <c r="T3099" i="119"/>
  <c r="U3099" i="119"/>
  <c r="V3099" i="119"/>
  <c r="W3099" i="119"/>
  <c r="X3099" i="119"/>
  <c r="Y3099" i="119"/>
  <c r="Z3099" i="119"/>
  <c r="P3100" i="119"/>
  <c r="Q3100" i="119"/>
  <c r="R3100" i="119"/>
  <c r="S3100" i="119"/>
  <c r="T3100" i="119"/>
  <c r="U3100" i="119"/>
  <c r="V3100" i="119"/>
  <c r="W3100" i="119"/>
  <c r="X3100" i="119"/>
  <c r="Y3100" i="119"/>
  <c r="Z3100" i="119"/>
  <c r="P3101" i="119"/>
  <c r="Q3101" i="119"/>
  <c r="R3101" i="119"/>
  <c r="S3101" i="119"/>
  <c r="T3101" i="119"/>
  <c r="U3101" i="119"/>
  <c r="V3101" i="119"/>
  <c r="W3101" i="119"/>
  <c r="X3101" i="119"/>
  <c r="Y3101" i="119"/>
  <c r="Z3101" i="119"/>
  <c r="P3102" i="119"/>
  <c r="Q3102" i="119"/>
  <c r="R3102" i="119"/>
  <c r="S3102" i="119"/>
  <c r="T3102" i="119"/>
  <c r="U3102" i="119"/>
  <c r="V3102" i="119"/>
  <c r="W3102" i="119"/>
  <c r="X3102" i="119"/>
  <c r="Y3102" i="119"/>
  <c r="Z3102" i="119"/>
  <c r="P3103" i="119"/>
  <c r="Q3103" i="119"/>
  <c r="R3103" i="119"/>
  <c r="S3103" i="119"/>
  <c r="T3103" i="119"/>
  <c r="U3103" i="119"/>
  <c r="V3103" i="119"/>
  <c r="W3103" i="119"/>
  <c r="X3103" i="119"/>
  <c r="Y3103" i="119"/>
  <c r="Z3103" i="119"/>
  <c r="P3104" i="119"/>
  <c r="Q3104" i="119"/>
  <c r="R3104" i="119"/>
  <c r="S3104" i="119"/>
  <c r="T3104" i="119"/>
  <c r="U3104" i="119"/>
  <c r="V3104" i="119"/>
  <c r="W3104" i="119"/>
  <c r="X3104" i="119"/>
  <c r="Y3104" i="119"/>
  <c r="Z3104" i="119"/>
  <c r="P3105" i="119"/>
  <c r="Q3105" i="119"/>
  <c r="R3105" i="119"/>
  <c r="S3105" i="119"/>
  <c r="T3105" i="119"/>
  <c r="U3105" i="119"/>
  <c r="V3105" i="119"/>
  <c r="W3105" i="119"/>
  <c r="X3105" i="119"/>
  <c r="Y3105" i="119"/>
  <c r="Z3105" i="119"/>
  <c r="P3106" i="119"/>
  <c r="Q3106" i="119"/>
  <c r="R3106" i="119"/>
  <c r="S3106" i="119"/>
  <c r="T3106" i="119"/>
  <c r="U3106" i="119"/>
  <c r="V3106" i="119"/>
  <c r="W3106" i="119"/>
  <c r="X3106" i="119"/>
  <c r="Y3106" i="119"/>
  <c r="Z3106" i="119"/>
  <c r="P3107" i="119"/>
  <c r="Q3107" i="119"/>
  <c r="R3107" i="119"/>
  <c r="S3107" i="119"/>
  <c r="T3107" i="119"/>
  <c r="U3107" i="119"/>
  <c r="V3107" i="119"/>
  <c r="W3107" i="119"/>
  <c r="X3107" i="119"/>
  <c r="Y3107" i="119"/>
  <c r="Z3107" i="119"/>
  <c r="P3108" i="119"/>
  <c r="Q3108" i="119"/>
  <c r="R3108" i="119"/>
  <c r="S3108" i="119"/>
  <c r="T3108" i="119"/>
  <c r="U3108" i="119"/>
  <c r="V3108" i="119"/>
  <c r="W3108" i="119"/>
  <c r="X3108" i="119"/>
  <c r="Y3108" i="119"/>
  <c r="Z3108" i="119"/>
  <c r="P3109" i="119"/>
  <c r="Q3109" i="119"/>
  <c r="R3109" i="119"/>
  <c r="S3109" i="119"/>
  <c r="T3109" i="119"/>
  <c r="U3109" i="119"/>
  <c r="V3109" i="119"/>
  <c r="W3109" i="119"/>
  <c r="X3109" i="119"/>
  <c r="Y3109" i="119"/>
  <c r="Z3109" i="119"/>
  <c r="P3110" i="119"/>
  <c r="Q3110" i="119"/>
  <c r="R3110" i="119"/>
  <c r="S3110" i="119"/>
  <c r="T3110" i="119"/>
  <c r="U3110" i="119"/>
  <c r="V3110" i="119"/>
  <c r="W3110" i="119"/>
  <c r="X3110" i="119"/>
  <c r="Y3110" i="119"/>
  <c r="Z3110" i="119"/>
  <c r="P3111" i="119"/>
  <c r="Q3111" i="119"/>
  <c r="R3111" i="119"/>
  <c r="S3111" i="119"/>
  <c r="T3111" i="119"/>
  <c r="U3111" i="119"/>
  <c r="V3111" i="119"/>
  <c r="W3111" i="119"/>
  <c r="X3111" i="119"/>
  <c r="Y3111" i="119"/>
  <c r="Z3111" i="119"/>
  <c r="P3112" i="119"/>
  <c r="Q3112" i="119"/>
  <c r="R3112" i="119"/>
  <c r="S3112" i="119"/>
  <c r="T3112" i="119"/>
  <c r="U3112" i="119"/>
  <c r="V3112" i="119"/>
  <c r="W3112" i="119"/>
  <c r="X3112" i="119"/>
  <c r="Y3112" i="119"/>
  <c r="Z3112" i="119"/>
  <c r="P3113" i="119"/>
  <c r="Q3113" i="119"/>
  <c r="R3113" i="119"/>
  <c r="S3113" i="119"/>
  <c r="T3113" i="119"/>
  <c r="U3113" i="119"/>
  <c r="V3113" i="119"/>
  <c r="W3113" i="119"/>
  <c r="X3113" i="119"/>
  <c r="Y3113" i="119"/>
  <c r="Z3113" i="119"/>
  <c r="P3114" i="119"/>
  <c r="Q3114" i="119"/>
  <c r="R3114" i="119"/>
  <c r="S3114" i="119"/>
  <c r="T3114" i="119"/>
  <c r="U3114" i="119"/>
  <c r="V3114" i="119"/>
  <c r="W3114" i="119"/>
  <c r="X3114" i="119"/>
  <c r="Y3114" i="119"/>
  <c r="Z3114" i="119"/>
  <c r="P3115" i="119"/>
  <c r="Q3115" i="119"/>
  <c r="R3115" i="119"/>
  <c r="S3115" i="119"/>
  <c r="T3115" i="119"/>
  <c r="U3115" i="119"/>
  <c r="V3115" i="119"/>
  <c r="W3115" i="119"/>
  <c r="X3115" i="119"/>
  <c r="Y3115" i="119"/>
  <c r="Z3115" i="119"/>
  <c r="P3116" i="119"/>
  <c r="Q3116" i="119"/>
  <c r="R3116" i="119"/>
  <c r="S3116" i="119"/>
  <c r="T3116" i="119"/>
  <c r="U3116" i="119"/>
  <c r="V3116" i="119"/>
  <c r="W3116" i="119"/>
  <c r="X3116" i="119"/>
  <c r="Y3116" i="119"/>
  <c r="Z3116" i="119"/>
  <c r="P3117" i="119"/>
  <c r="Q3117" i="119"/>
  <c r="R3117" i="119"/>
  <c r="S3117" i="119"/>
  <c r="T3117" i="119"/>
  <c r="U3117" i="119"/>
  <c r="V3117" i="119"/>
  <c r="W3117" i="119"/>
  <c r="X3117" i="119"/>
  <c r="Y3117" i="119"/>
  <c r="Z3117" i="119"/>
  <c r="P3118" i="119"/>
  <c r="Q3118" i="119"/>
  <c r="R3118" i="119"/>
  <c r="S3118" i="119"/>
  <c r="T3118" i="119"/>
  <c r="U3118" i="119"/>
  <c r="V3118" i="119"/>
  <c r="W3118" i="119"/>
  <c r="X3118" i="119"/>
  <c r="Y3118" i="119"/>
  <c r="Z3118" i="119"/>
  <c r="P3119" i="119"/>
  <c r="Q3119" i="119"/>
  <c r="R3119" i="119"/>
  <c r="S3119" i="119"/>
  <c r="T3119" i="119"/>
  <c r="U3119" i="119"/>
  <c r="V3119" i="119"/>
  <c r="W3119" i="119"/>
  <c r="X3119" i="119"/>
  <c r="Y3119" i="119"/>
  <c r="Z3119" i="119"/>
  <c r="P3120" i="119"/>
  <c r="Q3120" i="119"/>
  <c r="R3120" i="119"/>
  <c r="S3120" i="119"/>
  <c r="T3120" i="119"/>
  <c r="U3120" i="119"/>
  <c r="V3120" i="119"/>
  <c r="W3120" i="119"/>
  <c r="X3120" i="119"/>
  <c r="Y3120" i="119"/>
  <c r="Z3120" i="119"/>
  <c r="P3121" i="119"/>
  <c r="Q3121" i="119"/>
  <c r="R3121" i="119"/>
  <c r="S3121" i="119"/>
  <c r="T3121" i="119"/>
  <c r="U3121" i="119"/>
  <c r="V3121" i="119"/>
  <c r="W3121" i="119"/>
  <c r="X3121" i="119"/>
  <c r="Y3121" i="119"/>
  <c r="Z3121" i="119"/>
  <c r="P3122" i="119"/>
  <c r="Q3122" i="119"/>
  <c r="R3122" i="119"/>
  <c r="S3122" i="119"/>
  <c r="T3122" i="119"/>
  <c r="U3122" i="119"/>
  <c r="V3122" i="119"/>
  <c r="W3122" i="119"/>
  <c r="X3122" i="119"/>
  <c r="Y3122" i="119"/>
  <c r="Z3122" i="119"/>
  <c r="P3123" i="119"/>
  <c r="Q3123" i="119"/>
  <c r="R3123" i="119"/>
  <c r="S3123" i="119"/>
  <c r="T3123" i="119"/>
  <c r="U3123" i="119"/>
  <c r="V3123" i="119"/>
  <c r="W3123" i="119"/>
  <c r="X3123" i="119"/>
  <c r="Y3123" i="119"/>
  <c r="Z3123" i="119"/>
  <c r="P3124" i="119"/>
  <c r="Q3124" i="119"/>
  <c r="R3124" i="119"/>
  <c r="S3124" i="119"/>
  <c r="T3124" i="119"/>
  <c r="U3124" i="119"/>
  <c r="V3124" i="119"/>
  <c r="W3124" i="119"/>
  <c r="X3124" i="119"/>
  <c r="Y3124" i="119"/>
  <c r="Z3124" i="119"/>
  <c r="P3125" i="119"/>
  <c r="Q3125" i="119"/>
  <c r="R3125" i="119"/>
  <c r="S3125" i="119"/>
  <c r="T3125" i="119"/>
  <c r="U3125" i="119"/>
  <c r="V3125" i="119"/>
  <c r="W3125" i="119"/>
  <c r="X3125" i="119"/>
  <c r="Y3125" i="119"/>
  <c r="Z3125" i="119"/>
  <c r="P3126" i="119"/>
  <c r="Q3126" i="119"/>
  <c r="R3126" i="119"/>
  <c r="S3126" i="119"/>
  <c r="T3126" i="119"/>
  <c r="U3126" i="119"/>
  <c r="V3126" i="119"/>
  <c r="W3126" i="119"/>
  <c r="X3126" i="119"/>
  <c r="Y3126" i="119"/>
  <c r="Z3126" i="119"/>
  <c r="P3127" i="119"/>
  <c r="Q3127" i="119"/>
  <c r="R3127" i="119"/>
  <c r="S3127" i="119"/>
  <c r="T3127" i="119"/>
  <c r="U3127" i="119"/>
  <c r="V3127" i="119"/>
  <c r="W3127" i="119"/>
  <c r="X3127" i="119"/>
  <c r="Y3127" i="119"/>
  <c r="Z3127" i="119"/>
  <c r="P3128" i="119"/>
  <c r="Q3128" i="119"/>
  <c r="R3128" i="119"/>
  <c r="S3128" i="119"/>
  <c r="T3128" i="119"/>
  <c r="U3128" i="119"/>
  <c r="V3128" i="119"/>
  <c r="W3128" i="119"/>
  <c r="X3128" i="119"/>
  <c r="Y3128" i="119"/>
  <c r="Z3128" i="119"/>
  <c r="P3129" i="119"/>
  <c r="Q3129" i="119"/>
  <c r="R3129" i="119"/>
  <c r="S3129" i="119"/>
  <c r="T3129" i="119"/>
  <c r="U3129" i="119"/>
  <c r="V3129" i="119"/>
  <c r="W3129" i="119"/>
  <c r="X3129" i="119"/>
  <c r="Y3129" i="119"/>
  <c r="Z3129" i="119"/>
  <c r="P3130" i="119"/>
  <c r="Q3130" i="119"/>
  <c r="R3130" i="119"/>
  <c r="S3130" i="119"/>
  <c r="T3130" i="119"/>
  <c r="U3130" i="119"/>
  <c r="V3130" i="119"/>
  <c r="W3130" i="119"/>
  <c r="X3130" i="119"/>
  <c r="Y3130" i="119"/>
  <c r="Z3130" i="119"/>
  <c r="P3131" i="119"/>
  <c r="Q3131" i="119"/>
  <c r="R3131" i="119"/>
  <c r="S3131" i="119"/>
  <c r="T3131" i="119"/>
  <c r="U3131" i="119"/>
  <c r="V3131" i="119"/>
  <c r="W3131" i="119"/>
  <c r="X3131" i="119"/>
  <c r="Y3131" i="119"/>
  <c r="Z3131" i="119"/>
  <c r="P3132" i="119"/>
  <c r="Q3132" i="119"/>
  <c r="R3132" i="119"/>
  <c r="S3132" i="119"/>
  <c r="T3132" i="119"/>
  <c r="U3132" i="119"/>
  <c r="V3132" i="119"/>
  <c r="W3132" i="119"/>
  <c r="X3132" i="119"/>
  <c r="Y3132" i="119"/>
  <c r="Z3132" i="119"/>
  <c r="P3133" i="119"/>
  <c r="Q3133" i="119"/>
  <c r="R3133" i="119"/>
  <c r="S3133" i="119"/>
  <c r="T3133" i="119"/>
  <c r="U3133" i="119"/>
  <c r="V3133" i="119"/>
  <c r="W3133" i="119"/>
  <c r="X3133" i="119"/>
  <c r="Y3133" i="119"/>
  <c r="Z3133" i="119"/>
  <c r="P3134" i="119"/>
  <c r="Q3134" i="119"/>
  <c r="R3134" i="119"/>
  <c r="S3134" i="119"/>
  <c r="T3134" i="119"/>
  <c r="U3134" i="119"/>
  <c r="V3134" i="119"/>
  <c r="W3134" i="119"/>
  <c r="X3134" i="119"/>
  <c r="Y3134" i="119"/>
  <c r="Z3134" i="119"/>
  <c r="P3135" i="119"/>
  <c r="Q3135" i="119"/>
  <c r="R3135" i="119"/>
  <c r="S3135" i="119"/>
  <c r="T3135" i="119"/>
  <c r="U3135" i="119"/>
  <c r="V3135" i="119"/>
  <c r="W3135" i="119"/>
  <c r="X3135" i="119"/>
  <c r="Y3135" i="119"/>
  <c r="Z3135" i="119"/>
  <c r="P3136" i="119"/>
  <c r="Q3136" i="119"/>
  <c r="R3136" i="119"/>
  <c r="S3136" i="119"/>
  <c r="T3136" i="119"/>
  <c r="U3136" i="119"/>
  <c r="V3136" i="119"/>
  <c r="W3136" i="119"/>
  <c r="X3136" i="119"/>
  <c r="Y3136" i="119"/>
  <c r="Z3136" i="119"/>
  <c r="P3137" i="119"/>
  <c r="Q3137" i="119"/>
  <c r="R3137" i="119"/>
  <c r="S3137" i="119"/>
  <c r="T3137" i="119"/>
  <c r="U3137" i="119"/>
  <c r="V3137" i="119"/>
  <c r="W3137" i="119"/>
  <c r="X3137" i="119"/>
  <c r="Y3137" i="119"/>
  <c r="Z3137" i="119"/>
  <c r="P3138" i="119"/>
  <c r="Q3138" i="119"/>
  <c r="R3138" i="119"/>
  <c r="S3138" i="119"/>
  <c r="T3138" i="119"/>
  <c r="U3138" i="119"/>
  <c r="V3138" i="119"/>
  <c r="W3138" i="119"/>
  <c r="X3138" i="119"/>
  <c r="Y3138" i="119"/>
  <c r="Z3138" i="119"/>
  <c r="P3139" i="119"/>
  <c r="Q3139" i="119"/>
  <c r="R3139" i="119"/>
  <c r="S3139" i="119"/>
  <c r="T3139" i="119"/>
  <c r="U3139" i="119"/>
  <c r="V3139" i="119"/>
  <c r="W3139" i="119"/>
  <c r="X3139" i="119"/>
  <c r="Y3139" i="119"/>
  <c r="Z3139" i="119"/>
  <c r="P3140" i="119"/>
  <c r="Q3140" i="119"/>
  <c r="R3140" i="119"/>
  <c r="S3140" i="119"/>
  <c r="T3140" i="119"/>
  <c r="U3140" i="119"/>
  <c r="V3140" i="119"/>
  <c r="W3140" i="119"/>
  <c r="X3140" i="119"/>
  <c r="Y3140" i="119"/>
  <c r="Z3140" i="119"/>
  <c r="P3141" i="119"/>
  <c r="Q3141" i="119"/>
  <c r="R3141" i="119"/>
  <c r="S3141" i="119"/>
  <c r="T3141" i="119"/>
  <c r="U3141" i="119"/>
  <c r="V3141" i="119"/>
  <c r="W3141" i="119"/>
  <c r="X3141" i="119"/>
  <c r="Y3141" i="119"/>
  <c r="Z3141" i="119"/>
  <c r="P3142" i="119"/>
  <c r="Q3142" i="119"/>
  <c r="R3142" i="119"/>
  <c r="S3142" i="119"/>
  <c r="T3142" i="119"/>
  <c r="U3142" i="119"/>
  <c r="V3142" i="119"/>
  <c r="W3142" i="119"/>
  <c r="X3142" i="119"/>
  <c r="Y3142" i="119"/>
  <c r="Z3142" i="119"/>
  <c r="P3143" i="119"/>
  <c r="Q3143" i="119"/>
  <c r="R3143" i="119"/>
  <c r="S3143" i="119"/>
  <c r="T3143" i="119"/>
  <c r="U3143" i="119"/>
  <c r="V3143" i="119"/>
  <c r="W3143" i="119"/>
  <c r="X3143" i="119"/>
  <c r="Y3143" i="119"/>
  <c r="Z3143" i="119"/>
  <c r="P3144" i="119"/>
  <c r="Q3144" i="119"/>
  <c r="R3144" i="119"/>
  <c r="S3144" i="119"/>
  <c r="T3144" i="119"/>
  <c r="U3144" i="119"/>
  <c r="V3144" i="119"/>
  <c r="W3144" i="119"/>
  <c r="X3144" i="119"/>
  <c r="Y3144" i="119"/>
  <c r="Z3144" i="119"/>
  <c r="P3145" i="119"/>
  <c r="Q3145" i="119"/>
  <c r="R3145" i="119"/>
  <c r="S3145" i="119"/>
  <c r="T3145" i="119"/>
  <c r="U3145" i="119"/>
  <c r="V3145" i="119"/>
  <c r="W3145" i="119"/>
  <c r="X3145" i="119"/>
  <c r="Y3145" i="119"/>
  <c r="Z3145" i="119"/>
  <c r="P3146" i="119"/>
  <c r="Q3146" i="119"/>
  <c r="R3146" i="119"/>
  <c r="S3146" i="119"/>
  <c r="T3146" i="119"/>
  <c r="U3146" i="119"/>
  <c r="V3146" i="119"/>
  <c r="W3146" i="119"/>
  <c r="X3146" i="119"/>
  <c r="Y3146" i="119"/>
  <c r="Z3146" i="119"/>
  <c r="P3147" i="119"/>
  <c r="Q3147" i="119"/>
  <c r="R3147" i="119"/>
  <c r="S3147" i="119"/>
  <c r="T3147" i="119"/>
  <c r="U3147" i="119"/>
  <c r="V3147" i="119"/>
  <c r="W3147" i="119"/>
  <c r="X3147" i="119"/>
  <c r="Y3147" i="119"/>
  <c r="Z3147" i="119"/>
  <c r="P3148" i="119"/>
  <c r="Q3148" i="119"/>
  <c r="R3148" i="119"/>
  <c r="S3148" i="119"/>
  <c r="T3148" i="119"/>
  <c r="U3148" i="119"/>
  <c r="V3148" i="119"/>
  <c r="W3148" i="119"/>
  <c r="X3148" i="119"/>
  <c r="Y3148" i="119"/>
  <c r="Z3148" i="119"/>
  <c r="P3149" i="119"/>
  <c r="Q3149" i="119"/>
  <c r="R3149" i="119"/>
  <c r="S3149" i="119"/>
  <c r="T3149" i="119"/>
  <c r="U3149" i="119"/>
  <c r="V3149" i="119"/>
  <c r="W3149" i="119"/>
  <c r="X3149" i="119"/>
  <c r="Y3149" i="119"/>
  <c r="Z3149" i="119"/>
  <c r="P3150" i="119"/>
  <c r="Q3150" i="119"/>
  <c r="R3150" i="119"/>
  <c r="S3150" i="119"/>
  <c r="T3150" i="119"/>
  <c r="U3150" i="119"/>
  <c r="V3150" i="119"/>
  <c r="W3150" i="119"/>
  <c r="X3150" i="119"/>
  <c r="Y3150" i="119"/>
  <c r="Z3150" i="119"/>
  <c r="P3151" i="119"/>
  <c r="Q3151" i="119"/>
  <c r="R3151" i="119"/>
  <c r="S3151" i="119"/>
  <c r="T3151" i="119"/>
  <c r="U3151" i="119"/>
  <c r="V3151" i="119"/>
  <c r="W3151" i="119"/>
  <c r="X3151" i="119"/>
  <c r="Y3151" i="119"/>
  <c r="Z3151" i="119"/>
  <c r="P3152" i="119"/>
  <c r="Q3152" i="119"/>
  <c r="R3152" i="119"/>
  <c r="S3152" i="119"/>
  <c r="T3152" i="119"/>
  <c r="U3152" i="119"/>
  <c r="V3152" i="119"/>
  <c r="W3152" i="119"/>
  <c r="X3152" i="119"/>
  <c r="Y3152" i="119"/>
  <c r="Z3152" i="119"/>
  <c r="P3153" i="119"/>
  <c r="Q3153" i="119"/>
  <c r="R3153" i="119"/>
  <c r="S3153" i="119"/>
  <c r="T3153" i="119"/>
  <c r="U3153" i="119"/>
  <c r="V3153" i="119"/>
  <c r="W3153" i="119"/>
  <c r="X3153" i="119"/>
  <c r="Y3153" i="119"/>
  <c r="Z3153" i="119"/>
  <c r="P3154" i="119"/>
  <c r="Q3154" i="119"/>
  <c r="R3154" i="119"/>
  <c r="S3154" i="119"/>
  <c r="T3154" i="119"/>
  <c r="U3154" i="119"/>
  <c r="V3154" i="119"/>
  <c r="W3154" i="119"/>
  <c r="X3154" i="119"/>
  <c r="Y3154" i="119"/>
  <c r="Z3154" i="119"/>
  <c r="P3155" i="119"/>
  <c r="Q3155" i="119"/>
  <c r="R3155" i="119"/>
  <c r="S3155" i="119"/>
  <c r="T3155" i="119"/>
  <c r="U3155" i="119"/>
  <c r="V3155" i="119"/>
  <c r="W3155" i="119"/>
  <c r="X3155" i="119"/>
  <c r="Y3155" i="119"/>
  <c r="Z3155" i="119"/>
  <c r="P3156" i="119"/>
  <c r="Q3156" i="119"/>
  <c r="R3156" i="119"/>
  <c r="S3156" i="119"/>
  <c r="T3156" i="119"/>
  <c r="U3156" i="119"/>
  <c r="V3156" i="119"/>
  <c r="W3156" i="119"/>
  <c r="X3156" i="119"/>
  <c r="Y3156" i="119"/>
  <c r="Z3156" i="119"/>
  <c r="P3157" i="119"/>
  <c r="Q3157" i="119"/>
  <c r="R3157" i="119"/>
  <c r="S3157" i="119"/>
  <c r="T3157" i="119"/>
  <c r="U3157" i="119"/>
  <c r="V3157" i="119"/>
  <c r="W3157" i="119"/>
  <c r="X3157" i="119"/>
  <c r="Y3157" i="119"/>
  <c r="Z3157" i="119"/>
  <c r="P3158" i="119"/>
  <c r="Q3158" i="119"/>
  <c r="R3158" i="119"/>
  <c r="S3158" i="119"/>
  <c r="T3158" i="119"/>
  <c r="U3158" i="119"/>
  <c r="V3158" i="119"/>
  <c r="W3158" i="119"/>
  <c r="X3158" i="119"/>
  <c r="Y3158" i="119"/>
  <c r="Z3158" i="119"/>
  <c r="P3159" i="119"/>
  <c r="Q3159" i="119"/>
  <c r="R3159" i="119"/>
  <c r="S3159" i="119"/>
  <c r="T3159" i="119"/>
  <c r="U3159" i="119"/>
  <c r="V3159" i="119"/>
  <c r="W3159" i="119"/>
  <c r="X3159" i="119"/>
  <c r="Y3159" i="119"/>
  <c r="Z3159" i="119"/>
  <c r="P3160" i="119"/>
  <c r="Q3160" i="119"/>
  <c r="R3160" i="119"/>
  <c r="S3160" i="119"/>
  <c r="T3160" i="119"/>
  <c r="U3160" i="119"/>
  <c r="V3160" i="119"/>
  <c r="W3160" i="119"/>
  <c r="X3160" i="119"/>
  <c r="Y3160" i="119"/>
  <c r="Z3160" i="119"/>
  <c r="P3161" i="119"/>
  <c r="Q3161" i="119"/>
  <c r="R3161" i="119"/>
  <c r="S3161" i="119"/>
  <c r="T3161" i="119"/>
  <c r="U3161" i="119"/>
  <c r="V3161" i="119"/>
  <c r="W3161" i="119"/>
  <c r="X3161" i="119"/>
  <c r="Y3161" i="119"/>
  <c r="Z3161" i="119"/>
  <c r="P3162" i="119"/>
  <c r="Q3162" i="119"/>
  <c r="R3162" i="119"/>
  <c r="S3162" i="119"/>
  <c r="T3162" i="119"/>
  <c r="U3162" i="119"/>
  <c r="V3162" i="119"/>
  <c r="W3162" i="119"/>
  <c r="X3162" i="119"/>
  <c r="Y3162" i="119"/>
  <c r="Z3162" i="119"/>
  <c r="P3163" i="119"/>
  <c r="Q3163" i="119"/>
  <c r="R3163" i="119"/>
  <c r="S3163" i="119"/>
  <c r="T3163" i="119"/>
  <c r="U3163" i="119"/>
  <c r="V3163" i="119"/>
  <c r="W3163" i="119"/>
  <c r="X3163" i="119"/>
  <c r="Y3163" i="119"/>
  <c r="Z3163" i="119"/>
  <c r="P3164" i="119"/>
  <c r="Q3164" i="119"/>
  <c r="R3164" i="119"/>
  <c r="S3164" i="119"/>
  <c r="T3164" i="119"/>
  <c r="U3164" i="119"/>
  <c r="V3164" i="119"/>
  <c r="W3164" i="119"/>
  <c r="X3164" i="119"/>
  <c r="Y3164" i="119"/>
  <c r="Z3164" i="119"/>
  <c r="P3165" i="119"/>
  <c r="Q3165" i="119"/>
  <c r="R3165" i="119"/>
  <c r="S3165" i="119"/>
  <c r="T3165" i="119"/>
  <c r="U3165" i="119"/>
  <c r="V3165" i="119"/>
  <c r="W3165" i="119"/>
  <c r="X3165" i="119"/>
  <c r="Y3165" i="119"/>
  <c r="Z3165" i="119"/>
  <c r="P3166" i="119"/>
  <c r="Q3166" i="119"/>
  <c r="R3166" i="119"/>
  <c r="S3166" i="119"/>
  <c r="T3166" i="119"/>
  <c r="U3166" i="119"/>
  <c r="V3166" i="119"/>
  <c r="W3166" i="119"/>
  <c r="X3166" i="119"/>
  <c r="Y3166" i="119"/>
  <c r="Z3166" i="119"/>
  <c r="P3167" i="119"/>
  <c r="Q3167" i="119"/>
  <c r="R3167" i="119"/>
  <c r="S3167" i="119"/>
  <c r="T3167" i="119"/>
  <c r="U3167" i="119"/>
  <c r="V3167" i="119"/>
  <c r="W3167" i="119"/>
  <c r="X3167" i="119"/>
  <c r="Y3167" i="119"/>
  <c r="Z3167" i="119"/>
  <c r="P3168" i="119"/>
  <c r="Q3168" i="119"/>
  <c r="R3168" i="119"/>
  <c r="S3168" i="119"/>
  <c r="T3168" i="119"/>
  <c r="U3168" i="119"/>
  <c r="V3168" i="119"/>
  <c r="W3168" i="119"/>
  <c r="X3168" i="119"/>
  <c r="Y3168" i="119"/>
  <c r="Z3168" i="119"/>
  <c r="P3169" i="119"/>
  <c r="Q3169" i="119"/>
  <c r="R3169" i="119"/>
  <c r="S3169" i="119"/>
  <c r="T3169" i="119"/>
  <c r="U3169" i="119"/>
  <c r="V3169" i="119"/>
  <c r="W3169" i="119"/>
  <c r="X3169" i="119"/>
  <c r="Y3169" i="119"/>
  <c r="Z3169" i="119"/>
  <c r="P3170" i="119"/>
  <c r="Q3170" i="119"/>
  <c r="R3170" i="119"/>
  <c r="S3170" i="119"/>
  <c r="T3170" i="119"/>
  <c r="U3170" i="119"/>
  <c r="V3170" i="119"/>
  <c r="W3170" i="119"/>
  <c r="X3170" i="119"/>
  <c r="Y3170" i="119"/>
  <c r="Z3170" i="119"/>
  <c r="P3171" i="119"/>
  <c r="Q3171" i="119"/>
  <c r="R3171" i="119"/>
  <c r="S3171" i="119"/>
  <c r="T3171" i="119"/>
  <c r="U3171" i="119"/>
  <c r="V3171" i="119"/>
  <c r="W3171" i="119"/>
  <c r="X3171" i="119"/>
  <c r="Y3171" i="119"/>
  <c r="Z3171" i="119"/>
  <c r="P3172" i="119"/>
  <c r="Q3172" i="119"/>
  <c r="R3172" i="119"/>
  <c r="S3172" i="119"/>
  <c r="T3172" i="119"/>
  <c r="U3172" i="119"/>
  <c r="V3172" i="119"/>
  <c r="W3172" i="119"/>
  <c r="X3172" i="119"/>
  <c r="Y3172" i="119"/>
  <c r="Z3172" i="119"/>
  <c r="P3173" i="119"/>
  <c r="Q3173" i="119"/>
  <c r="R3173" i="119"/>
  <c r="S3173" i="119"/>
  <c r="T3173" i="119"/>
  <c r="U3173" i="119"/>
  <c r="V3173" i="119"/>
  <c r="W3173" i="119"/>
  <c r="X3173" i="119"/>
  <c r="Y3173" i="119"/>
  <c r="Z3173" i="119"/>
  <c r="P3174" i="119"/>
  <c r="Q3174" i="119"/>
  <c r="R3174" i="119"/>
  <c r="S3174" i="119"/>
  <c r="T3174" i="119"/>
  <c r="U3174" i="119"/>
  <c r="V3174" i="119"/>
  <c r="W3174" i="119"/>
  <c r="X3174" i="119"/>
  <c r="Y3174" i="119"/>
  <c r="Z3174" i="119"/>
  <c r="P3175" i="119"/>
  <c r="Q3175" i="119"/>
  <c r="R3175" i="119"/>
  <c r="S3175" i="119"/>
  <c r="T3175" i="119"/>
  <c r="U3175" i="119"/>
  <c r="V3175" i="119"/>
  <c r="W3175" i="119"/>
  <c r="X3175" i="119"/>
  <c r="Y3175" i="119"/>
  <c r="Z3175" i="119"/>
  <c r="P3176" i="119"/>
  <c r="Q3176" i="119"/>
  <c r="R3176" i="119"/>
  <c r="S3176" i="119"/>
  <c r="T3176" i="119"/>
  <c r="U3176" i="119"/>
  <c r="V3176" i="119"/>
  <c r="W3176" i="119"/>
  <c r="X3176" i="119"/>
  <c r="Y3176" i="119"/>
  <c r="Z3176" i="119"/>
  <c r="P3177" i="119"/>
  <c r="Q3177" i="119"/>
  <c r="R3177" i="119"/>
  <c r="S3177" i="119"/>
  <c r="T3177" i="119"/>
  <c r="U3177" i="119"/>
  <c r="V3177" i="119"/>
  <c r="W3177" i="119"/>
  <c r="X3177" i="119"/>
  <c r="Y3177" i="119"/>
  <c r="Z3177" i="119"/>
  <c r="P3178" i="119"/>
  <c r="Q3178" i="119"/>
  <c r="R3178" i="119"/>
  <c r="S3178" i="119"/>
  <c r="T3178" i="119"/>
  <c r="U3178" i="119"/>
  <c r="V3178" i="119"/>
  <c r="W3178" i="119"/>
  <c r="X3178" i="119"/>
  <c r="Y3178" i="119"/>
  <c r="Z3178" i="119"/>
  <c r="P3179" i="119"/>
  <c r="Q3179" i="119"/>
  <c r="R3179" i="119"/>
  <c r="S3179" i="119"/>
  <c r="T3179" i="119"/>
  <c r="U3179" i="119"/>
  <c r="V3179" i="119"/>
  <c r="W3179" i="119"/>
  <c r="X3179" i="119"/>
  <c r="Y3179" i="119"/>
  <c r="Z3179" i="119"/>
  <c r="P3180" i="119"/>
  <c r="Q3180" i="119"/>
  <c r="R3180" i="119"/>
  <c r="S3180" i="119"/>
  <c r="T3180" i="119"/>
  <c r="U3180" i="119"/>
  <c r="V3180" i="119"/>
  <c r="W3180" i="119"/>
  <c r="X3180" i="119"/>
  <c r="Y3180" i="119"/>
  <c r="Z3180" i="119"/>
  <c r="P3181" i="119"/>
  <c r="Q3181" i="119"/>
  <c r="R3181" i="119"/>
  <c r="S3181" i="119"/>
  <c r="T3181" i="119"/>
  <c r="U3181" i="119"/>
  <c r="V3181" i="119"/>
  <c r="W3181" i="119"/>
  <c r="X3181" i="119"/>
  <c r="Y3181" i="119"/>
  <c r="Z3181" i="119"/>
  <c r="P3182" i="119"/>
  <c r="Q3182" i="119"/>
  <c r="R3182" i="119"/>
  <c r="S3182" i="119"/>
  <c r="T3182" i="119"/>
  <c r="U3182" i="119"/>
  <c r="V3182" i="119"/>
  <c r="W3182" i="119"/>
  <c r="X3182" i="119"/>
  <c r="Y3182" i="119"/>
  <c r="Z3182" i="119"/>
  <c r="P3183" i="119"/>
  <c r="Q3183" i="119"/>
  <c r="R3183" i="119"/>
  <c r="S3183" i="119"/>
  <c r="T3183" i="119"/>
  <c r="U3183" i="119"/>
  <c r="V3183" i="119"/>
  <c r="W3183" i="119"/>
  <c r="X3183" i="119"/>
  <c r="Y3183" i="119"/>
  <c r="Z3183" i="119"/>
  <c r="P3184" i="119"/>
  <c r="Q3184" i="119"/>
  <c r="R3184" i="119"/>
  <c r="S3184" i="119"/>
  <c r="T3184" i="119"/>
  <c r="U3184" i="119"/>
  <c r="V3184" i="119"/>
  <c r="W3184" i="119"/>
  <c r="X3184" i="119"/>
  <c r="Y3184" i="119"/>
  <c r="Z3184" i="119"/>
  <c r="P3185" i="119"/>
  <c r="Q3185" i="119"/>
  <c r="R3185" i="119"/>
  <c r="S3185" i="119"/>
  <c r="T3185" i="119"/>
  <c r="U3185" i="119"/>
  <c r="V3185" i="119"/>
  <c r="W3185" i="119"/>
  <c r="X3185" i="119"/>
  <c r="Y3185" i="119"/>
  <c r="Z3185" i="119"/>
  <c r="P3186" i="119"/>
  <c r="Q3186" i="119"/>
  <c r="R3186" i="119"/>
  <c r="S3186" i="119"/>
  <c r="T3186" i="119"/>
  <c r="U3186" i="119"/>
  <c r="V3186" i="119"/>
  <c r="W3186" i="119"/>
  <c r="X3186" i="119"/>
  <c r="Y3186" i="119"/>
  <c r="Z3186" i="119"/>
  <c r="P3187" i="119"/>
  <c r="Q3187" i="119"/>
  <c r="R3187" i="119"/>
  <c r="S3187" i="119"/>
  <c r="T3187" i="119"/>
  <c r="U3187" i="119"/>
  <c r="V3187" i="119"/>
  <c r="W3187" i="119"/>
  <c r="X3187" i="119"/>
  <c r="Y3187" i="119"/>
  <c r="Z3187" i="119"/>
  <c r="P3188" i="119"/>
  <c r="Q3188" i="119"/>
  <c r="R3188" i="119"/>
  <c r="S3188" i="119"/>
  <c r="T3188" i="119"/>
  <c r="U3188" i="119"/>
  <c r="V3188" i="119"/>
  <c r="W3188" i="119"/>
  <c r="X3188" i="119"/>
  <c r="Y3188" i="119"/>
  <c r="Z3188" i="119"/>
  <c r="P3189" i="119"/>
  <c r="Q3189" i="119"/>
  <c r="R3189" i="119"/>
  <c r="S3189" i="119"/>
  <c r="T3189" i="119"/>
  <c r="U3189" i="119"/>
  <c r="V3189" i="119"/>
  <c r="W3189" i="119"/>
  <c r="X3189" i="119"/>
  <c r="Y3189" i="119"/>
  <c r="Z3189" i="119"/>
  <c r="P3190" i="119"/>
  <c r="Q3190" i="119"/>
  <c r="R3190" i="119"/>
  <c r="S3190" i="119"/>
  <c r="T3190" i="119"/>
  <c r="U3190" i="119"/>
  <c r="V3190" i="119"/>
  <c r="W3190" i="119"/>
  <c r="X3190" i="119"/>
  <c r="Y3190" i="119"/>
  <c r="Z3190" i="119"/>
  <c r="P3191" i="119"/>
  <c r="Q3191" i="119"/>
  <c r="R3191" i="119"/>
  <c r="S3191" i="119"/>
  <c r="T3191" i="119"/>
  <c r="U3191" i="119"/>
  <c r="V3191" i="119"/>
  <c r="W3191" i="119"/>
  <c r="X3191" i="119"/>
  <c r="Y3191" i="119"/>
  <c r="Z3191" i="119"/>
  <c r="P3192" i="119"/>
  <c r="Q3192" i="119"/>
  <c r="R3192" i="119"/>
  <c r="S3192" i="119"/>
  <c r="T3192" i="119"/>
  <c r="U3192" i="119"/>
  <c r="V3192" i="119"/>
  <c r="W3192" i="119"/>
  <c r="X3192" i="119"/>
  <c r="Y3192" i="119"/>
  <c r="Z3192" i="119"/>
  <c r="P3193" i="119"/>
  <c r="Q3193" i="119"/>
  <c r="R3193" i="119"/>
  <c r="S3193" i="119"/>
  <c r="T3193" i="119"/>
  <c r="U3193" i="119"/>
  <c r="V3193" i="119"/>
  <c r="W3193" i="119"/>
  <c r="X3193" i="119"/>
  <c r="Y3193" i="119"/>
  <c r="Z3193" i="119"/>
  <c r="P3194" i="119"/>
  <c r="Q3194" i="119"/>
  <c r="R3194" i="119"/>
  <c r="S3194" i="119"/>
  <c r="T3194" i="119"/>
  <c r="U3194" i="119"/>
  <c r="V3194" i="119"/>
  <c r="W3194" i="119"/>
  <c r="X3194" i="119"/>
  <c r="Y3194" i="119"/>
  <c r="Z3194" i="119"/>
  <c r="P3195" i="119"/>
  <c r="Q3195" i="119"/>
  <c r="R3195" i="119"/>
  <c r="S3195" i="119"/>
  <c r="T3195" i="119"/>
  <c r="U3195" i="119"/>
  <c r="V3195" i="119"/>
  <c r="W3195" i="119"/>
  <c r="X3195" i="119"/>
  <c r="Y3195" i="119"/>
  <c r="Z3195" i="119"/>
  <c r="P3196" i="119"/>
  <c r="Q3196" i="119"/>
  <c r="R3196" i="119"/>
  <c r="S3196" i="119"/>
  <c r="T3196" i="119"/>
  <c r="U3196" i="119"/>
  <c r="V3196" i="119"/>
  <c r="W3196" i="119"/>
  <c r="X3196" i="119"/>
  <c r="Y3196" i="119"/>
  <c r="Z3196" i="119"/>
  <c r="P3197" i="119"/>
  <c r="Q3197" i="119"/>
  <c r="R3197" i="119"/>
  <c r="S3197" i="119"/>
  <c r="T3197" i="119"/>
  <c r="U3197" i="119"/>
  <c r="V3197" i="119"/>
  <c r="W3197" i="119"/>
  <c r="X3197" i="119"/>
  <c r="Y3197" i="119"/>
  <c r="Z3197" i="119"/>
  <c r="P3198" i="119"/>
  <c r="Q3198" i="119"/>
  <c r="R3198" i="119"/>
  <c r="S3198" i="119"/>
  <c r="T3198" i="119"/>
  <c r="U3198" i="119"/>
  <c r="V3198" i="119"/>
  <c r="W3198" i="119"/>
  <c r="X3198" i="119"/>
  <c r="Y3198" i="119"/>
  <c r="Z3198" i="119"/>
  <c r="P3199" i="119"/>
  <c r="Q3199" i="119"/>
  <c r="R3199" i="119"/>
  <c r="S3199" i="119"/>
  <c r="T3199" i="119"/>
  <c r="U3199" i="119"/>
  <c r="V3199" i="119"/>
  <c r="W3199" i="119"/>
  <c r="X3199" i="119"/>
  <c r="Y3199" i="119"/>
  <c r="Z3199" i="119"/>
  <c r="P3200" i="119"/>
  <c r="Q3200" i="119"/>
  <c r="R3200" i="119"/>
  <c r="S3200" i="119"/>
  <c r="T3200" i="119"/>
  <c r="U3200" i="119"/>
  <c r="V3200" i="119"/>
  <c r="W3200" i="119"/>
  <c r="X3200" i="119"/>
  <c r="Y3200" i="119"/>
  <c r="Z3200" i="119"/>
  <c r="P3201" i="119"/>
  <c r="Q3201" i="119"/>
  <c r="R3201" i="119"/>
  <c r="S3201" i="119"/>
  <c r="T3201" i="119"/>
  <c r="U3201" i="119"/>
  <c r="V3201" i="119"/>
  <c r="W3201" i="119"/>
  <c r="X3201" i="119"/>
  <c r="Y3201" i="119"/>
  <c r="Z3201" i="119"/>
  <c r="P3202" i="119"/>
  <c r="Q3202" i="119"/>
  <c r="R3202" i="119"/>
  <c r="S3202" i="119"/>
  <c r="T3202" i="119"/>
  <c r="U3202" i="119"/>
  <c r="V3202" i="119"/>
  <c r="W3202" i="119"/>
  <c r="X3202" i="119"/>
  <c r="Y3202" i="119"/>
  <c r="Z3202" i="119"/>
  <c r="P3203" i="119"/>
  <c r="Q3203" i="119"/>
  <c r="R3203" i="119"/>
  <c r="S3203" i="119"/>
  <c r="T3203" i="119"/>
  <c r="U3203" i="119"/>
  <c r="V3203" i="119"/>
  <c r="W3203" i="119"/>
  <c r="X3203" i="119"/>
  <c r="Y3203" i="119"/>
  <c r="Z3203" i="119"/>
  <c r="P3204" i="119"/>
  <c r="Q3204" i="119"/>
  <c r="R3204" i="119"/>
  <c r="S3204" i="119"/>
  <c r="T3204" i="119"/>
  <c r="U3204" i="119"/>
  <c r="V3204" i="119"/>
  <c r="W3204" i="119"/>
  <c r="X3204" i="119"/>
  <c r="Y3204" i="119"/>
  <c r="Z3204" i="119"/>
  <c r="P3205" i="119"/>
  <c r="Q3205" i="119"/>
  <c r="R3205" i="119"/>
  <c r="S3205" i="119"/>
  <c r="T3205" i="119"/>
  <c r="U3205" i="119"/>
  <c r="V3205" i="119"/>
  <c r="W3205" i="119"/>
  <c r="X3205" i="119"/>
  <c r="Y3205" i="119"/>
  <c r="Z3205" i="119"/>
  <c r="P3206" i="119"/>
  <c r="Q3206" i="119"/>
  <c r="R3206" i="119"/>
  <c r="S3206" i="119"/>
  <c r="T3206" i="119"/>
  <c r="U3206" i="119"/>
  <c r="V3206" i="119"/>
  <c r="W3206" i="119"/>
  <c r="X3206" i="119"/>
  <c r="Y3206" i="119"/>
  <c r="Z3206" i="119"/>
  <c r="P3207" i="119"/>
  <c r="Q3207" i="119"/>
  <c r="R3207" i="119"/>
  <c r="S3207" i="119"/>
  <c r="T3207" i="119"/>
  <c r="U3207" i="119"/>
  <c r="V3207" i="119"/>
  <c r="W3207" i="119"/>
  <c r="X3207" i="119"/>
  <c r="Y3207" i="119"/>
  <c r="Z3207" i="119"/>
  <c r="P3208" i="119"/>
  <c r="Q3208" i="119"/>
  <c r="R3208" i="119"/>
  <c r="S3208" i="119"/>
  <c r="T3208" i="119"/>
  <c r="U3208" i="119"/>
  <c r="V3208" i="119"/>
  <c r="W3208" i="119"/>
  <c r="X3208" i="119"/>
  <c r="Y3208" i="119"/>
  <c r="Z3208" i="119"/>
  <c r="P3209" i="119"/>
  <c r="Q3209" i="119"/>
  <c r="R3209" i="119"/>
  <c r="S3209" i="119"/>
  <c r="T3209" i="119"/>
  <c r="U3209" i="119"/>
  <c r="V3209" i="119"/>
  <c r="W3209" i="119"/>
  <c r="X3209" i="119"/>
  <c r="Y3209" i="119"/>
  <c r="Z3209" i="119"/>
  <c r="P3210" i="119"/>
  <c r="Q3210" i="119"/>
  <c r="R3210" i="119"/>
  <c r="S3210" i="119"/>
  <c r="T3210" i="119"/>
  <c r="U3210" i="119"/>
  <c r="V3210" i="119"/>
  <c r="W3210" i="119"/>
  <c r="X3210" i="119"/>
  <c r="Y3210" i="119"/>
  <c r="Z3210" i="119"/>
  <c r="P3211" i="119"/>
  <c r="Q3211" i="119"/>
  <c r="R3211" i="119"/>
  <c r="S3211" i="119"/>
  <c r="T3211" i="119"/>
  <c r="U3211" i="119"/>
  <c r="V3211" i="119"/>
  <c r="W3211" i="119"/>
  <c r="X3211" i="119"/>
  <c r="Y3211" i="119"/>
  <c r="Z3211" i="119"/>
  <c r="P3212" i="119"/>
  <c r="Q3212" i="119"/>
  <c r="R3212" i="119"/>
  <c r="S3212" i="119"/>
  <c r="T3212" i="119"/>
  <c r="U3212" i="119"/>
  <c r="V3212" i="119"/>
  <c r="W3212" i="119"/>
  <c r="X3212" i="119"/>
  <c r="Y3212" i="119"/>
  <c r="Z3212" i="119"/>
  <c r="P3213" i="119"/>
  <c r="Q3213" i="119"/>
  <c r="R3213" i="119"/>
  <c r="S3213" i="119"/>
  <c r="T3213" i="119"/>
  <c r="U3213" i="119"/>
  <c r="V3213" i="119"/>
  <c r="W3213" i="119"/>
  <c r="X3213" i="119"/>
  <c r="Y3213" i="119"/>
  <c r="Z3213" i="119"/>
  <c r="P3214" i="119"/>
  <c r="Q3214" i="119"/>
  <c r="R3214" i="119"/>
  <c r="S3214" i="119"/>
  <c r="T3214" i="119"/>
  <c r="U3214" i="119"/>
  <c r="V3214" i="119"/>
  <c r="W3214" i="119"/>
  <c r="X3214" i="119"/>
  <c r="Y3214" i="119"/>
  <c r="Z3214" i="119"/>
  <c r="P3215" i="119"/>
  <c r="Q3215" i="119"/>
  <c r="R3215" i="119"/>
  <c r="S3215" i="119"/>
  <c r="T3215" i="119"/>
  <c r="U3215" i="119"/>
  <c r="V3215" i="119"/>
  <c r="W3215" i="119"/>
  <c r="X3215" i="119"/>
  <c r="Y3215" i="119"/>
  <c r="Z3215" i="119"/>
  <c r="P3216" i="119"/>
  <c r="Q3216" i="119"/>
  <c r="R3216" i="119"/>
  <c r="S3216" i="119"/>
  <c r="T3216" i="119"/>
  <c r="U3216" i="119"/>
  <c r="V3216" i="119"/>
  <c r="W3216" i="119"/>
  <c r="X3216" i="119"/>
  <c r="Y3216" i="119"/>
  <c r="Z3216" i="119"/>
  <c r="P3217" i="119"/>
  <c r="Q3217" i="119"/>
  <c r="R3217" i="119"/>
  <c r="S3217" i="119"/>
  <c r="T3217" i="119"/>
  <c r="U3217" i="119"/>
  <c r="V3217" i="119"/>
  <c r="W3217" i="119"/>
  <c r="X3217" i="119"/>
  <c r="Y3217" i="119"/>
  <c r="Z3217" i="119"/>
  <c r="P3218" i="119"/>
  <c r="Q3218" i="119"/>
  <c r="R3218" i="119"/>
  <c r="S3218" i="119"/>
  <c r="T3218" i="119"/>
  <c r="U3218" i="119"/>
  <c r="V3218" i="119"/>
  <c r="W3218" i="119"/>
  <c r="X3218" i="119"/>
  <c r="Y3218" i="119"/>
  <c r="Z3218" i="119"/>
  <c r="P3219" i="119"/>
  <c r="Q3219" i="119"/>
  <c r="R3219" i="119"/>
  <c r="S3219" i="119"/>
  <c r="T3219" i="119"/>
  <c r="U3219" i="119"/>
  <c r="V3219" i="119"/>
  <c r="W3219" i="119"/>
  <c r="X3219" i="119"/>
  <c r="Y3219" i="119"/>
  <c r="Z3219" i="119"/>
  <c r="P3220" i="119"/>
  <c r="Q3220" i="119"/>
  <c r="R3220" i="119"/>
  <c r="S3220" i="119"/>
  <c r="T3220" i="119"/>
  <c r="U3220" i="119"/>
  <c r="V3220" i="119"/>
  <c r="W3220" i="119"/>
  <c r="X3220" i="119"/>
  <c r="Y3220" i="119"/>
  <c r="Z3220" i="119"/>
  <c r="P3221" i="119"/>
  <c r="Q3221" i="119"/>
  <c r="R3221" i="119"/>
  <c r="S3221" i="119"/>
  <c r="T3221" i="119"/>
  <c r="U3221" i="119"/>
  <c r="V3221" i="119"/>
  <c r="W3221" i="119"/>
  <c r="X3221" i="119"/>
  <c r="Y3221" i="119"/>
  <c r="Z3221" i="119"/>
  <c r="P3222" i="119"/>
  <c r="Q3222" i="119"/>
  <c r="R3222" i="119"/>
  <c r="S3222" i="119"/>
  <c r="T3222" i="119"/>
  <c r="U3222" i="119"/>
  <c r="V3222" i="119"/>
  <c r="W3222" i="119"/>
  <c r="X3222" i="119"/>
  <c r="Y3222" i="119"/>
  <c r="Z3222" i="119"/>
  <c r="P3223" i="119"/>
  <c r="Q3223" i="119"/>
  <c r="R3223" i="119"/>
  <c r="S3223" i="119"/>
  <c r="T3223" i="119"/>
  <c r="U3223" i="119"/>
  <c r="V3223" i="119"/>
  <c r="W3223" i="119"/>
  <c r="X3223" i="119"/>
  <c r="Y3223" i="119"/>
  <c r="Z3223" i="119"/>
  <c r="P3224" i="119"/>
  <c r="Q3224" i="119"/>
  <c r="R3224" i="119"/>
  <c r="S3224" i="119"/>
  <c r="T3224" i="119"/>
  <c r="U3224" i="119"/>
  <c r="V3224" i="119"/>
  <c r="W3224" i="119"/>
  <c r="X3224" i="119"/>
  <c r="Y3224" i="119"/>
  <c r="Z3224" i="119"/>
  <c r="P3225" i="119"/>
  <c r="Q3225" i="119"/>
  <c r="R3225" i="119"/>
  <c r="S3225" i="119"/>
  <c r="T3225" i="119"/>
  <c r="U3225" i="119"/>
  <c r="V3225" i="119"/>
  <c r="W3225" i="119"/>
  <c r="X3225" i="119"/>
  <c r="Y3225" i="119"/>
  <c r="Z3225" i="119"/>
  <c r="P3226" i="119"/>
  <c r="Q3226" i="119"/>
  <c r="R3226" i="119"/>
  <c r="S3226" i="119"/>
  <c r="T3226" i="119"/>
  <c r="U3226" i="119"/>
  <c r="V3226" i="119"/>
  <c r="W3226" i="119"/>
  <c r="X3226" i="119"/>
  <c r="Y3226" i="119"/>
  <c r="Z3226" i="119"/>
  <c r="P3227" i="119"/>
  <c r="Q3227" i="119"/>
  <c r="R3227" i="119"/>
  <c r="S3227" i="119"/>
  <c r="T3227" i="119"/>
  <c r="U3227" i="119"/>
  <c r="V3227" i="119"/>
  <c r="W3227" i="119"/>
  <c r="X3227" i="119"/>
  <c r="Y3227" i="119"/>
  <c r="Z3227" i="119"/>
  <c r="P3228" i="119"/>
  <c r="Q3228" i="119"/>
  <c r="R3228" i="119"/>
  <c r="S3228" i="119"/>
  <c r="T3228" i="119"/>
  <c r="U3228" i="119"/>
  <c r="V3228" i="119"/>
  <c r="W3228" i="119"/>
  <c r="X3228" i="119"/>
  <c r="Y3228" i="119"/>
  <c r="Z3228" i="119"/>
  <c r="P3229" i="119"/>
  <c r="Q3229" i="119"/>
  <c r="R3229" i="119"/>
  <c r="S3229" i="119"/>
  <c r="T3229" i="119"/>
  <c r="U3229" i="119"/>
  <c r="V3229" i="119"/>
  <c r="W3229" i="119"/>
  <c r="X3229" i="119"/>
  <c r="Y3229" i="119"/>
  <c r="Z3229" i="119"/>
  <c r="P3230" i="119"/>
  <c r="Q3230" i="119"/>
  <c r="R3230" i="119"/>
  <c r="S3230" i="119"/>
  <c r="T3230" i="119"/>
  <c r="U3230" i="119"/>
  <c r="V3230" i="119"/>
  <c r="W3230" i="119"/>
  <c r="X3230" i="119"/>
  <c r="Y3230" i="119"/>
  <c r="Z3230" i="119"/>
  <c r="P3231" i="119"/>
  <c r="Q3231" i="119"/>
  <c r="R3231" i="119"/>
  <c r="S3231" i="119"/>
  <c r="T3231" i="119"/>
  <c r="U3231" i="119"/>
  <c r="V3231" i="119"/>
  <c r="W3231" i="119"/>
  <c r="X3231" i="119"/>
  <c r="Y3231" i="119"/>
  <c r="Z3231" i="119"/>
  <c r="P1924" i="119"/>
  <c r="Q1924" i="119"/>
  <c r="R1924" i="119"/>
  <c r="S1924" i="119"/>
  <c r="T1924" i="119"/>
  <c r="U1924" i="119"/>
  <c r="V1924" i="119"/>
  <c r="W1924" i="119"/>
  <c r="X1924" i="119"/>
  <c r="Y1924" i="119"/>
  <c r="Z1924" i="119"/>
  <c r="P1925" i="119"/>
  <c r="Q1925" i="119"/>
  <c r="R1925" i="119"/>
  <c r="S1925" i="119"/>
  <c r="T1925" i="119"/>
  <c r="U1925" i="119"/>
  <c r="V1925" i="119"/>
  <c r="W1925" i="119"/>
  <c r="X1925" i="119"/>
  <c r="Y1925" i="119"/>
  <c r="Z1925" i="119"/>
  <c r="P1926" i="119"/>
  <c r="Q1926" i="119"/>
  <c r="R1926" i="119"/>
  <c r="S1926" i="119"/>
  <c r="T1926" i="119"/>
  <c r="U1926" i="119"/>
  <c r="V1926" i="119"/>
  <c r="W1926" i="119"/>
  <c r="X1926" i="119"/>
  <c r="Y1926" i="119"/>
  <c r="Z1926" i="119"/>
  <c r="P1927" i="119"/>
  <c r="Q1927" i="119"/>
  <c r="R1927" i="119"/>
  <c r="S1927" i="119"/>
  <c r="T1927" i="119"/>
  <c r="U1927" i="119"/>
  <c r="V1927" i="119"/>
  <c r="W1927" i="119"/>
  <c r="X1927" i="119"/>
  <c r="Y1927" i="119"/>
  <c r="Z1927" i="119"/>
  <c r="P1928" i="119"/>
  <c r="Q1928" i="119"/>
  <c r="R1928" i="119"/>
  <c r="S1928" i="119"/>
  <c r="T1928" i="119"/>
  <c r="U1928" i="119"/>
  <c r="V1928" i="119"/>
  <c r="W1928" i="119"/>
  <c r="X1928" i="119"/>
  <c r="Y1928" i="119"/>
  <c r="Z1928" i="119"/>
  <c r="P1929" i="119"/>
  <c r="Q1929" i="119"/>
  <c r="R1929" i="119"/>
  <c r="S1929" i="119"/>
  <c r="T1929" i="119"/>
  <c r="U1929" i="119"/>
  <c r="V1929" i="119"/>
  <c r="W1929" i="119"/>
  <c r="X1929" i="119"/>
  <c r="Y1929" i="119"/>
  <c r="Z1929" i="119"/>
  <c r="P1930" i="119"/>
  <c r="Q1930" i="119"/>
  <c r="R1930" i="119"/>
  <c r="S1930" i="119"/>
  <c r="T1930" i="119"/>
  <c r="U1930" i="119"/>
  <c r="V1930" i="119"/>
  <c r="W1930" i="119"/>
  <c r="X1930" i="119"/>
  <c r="Y1930" i="119"/>
  <c r="Z1930" i="119"/>
  <c r="P1931" i="119"/>
  <c r="Q1931" i="119"/>
  <c r="R1931" i="119"/>
  <c r="S1931" i="119"/>
  <c r="T1931" i="119"/>
  <c r="U1931" i="119"/>
  <c r="V1931" i="119"/>
  <c r="W1931" i="119"/>
  <c r="X1931" i="119"/>
  <c r="Y1931" i="119"/>
  <c r="Z1931" i="119"/>
  <c r="P1932" i="119"/>
  <c r="Q1932" i="119"/>
  <c r="R1932" i="119"/>
  <c r="S1932" i="119"/>
  <c r="T1932" i="119"/>
  <c r="U1932" i="119"/>
  <c r="V1932" i="119"/>
  <c r="W1932" i="119"/>
  <c r="X1932" i="119"/>
  <c r="Y1932" i="119"/>
  <c r="Z1932" i="119"/>
  <c r="P1933" i="119"/>
  <c r="Q1933" i="119"/>
  <c r="R1933" i="119"/>
  <c r="S1933" i="119"/>
  <c r="T1933" i="119"/>
  <c r="U1933" i="119"/>
  <c r="V1933" i="119"/>
  <c r="W1933" i="119"/>
  <c r="X1933" i="119"/>
  <c r="Y1933" i="119"/>
  <c r="Z1933" i="119"/>
  <c r="P1934" i="119"/>
  <c r="Q1934" i="119"/>
  <c r="R1934" i="119"/>
  <c r="S1934" i="119"/>
  <c r="T1934" i="119"/>
  <c r="U1934" i="119"/>
  <c r="V1934" i="119"/>
  <c r="W1934" i="119"/>
  <c r="X1934" i="119"/>
  <c r="Y1934" i="119"/>
  <c r="Z1934" i="119"/>
  <c r="P1935" i="119"/>
  <c r="Q1935" i="119"/>
  <c r="R1935" i="119"/>
  <c r="S1935" i="119"/>
  <c r="T1935" i="119"/>
  <c r="U1935" i="119"/>
  <c r="V1935" i="119"/>
  <c r="W1935" i="119"/>
  <c r="X1935" i="119"/>
  <c r="Y1935" i="119"/>
  <c r="Z1935" i="119"/>
  <c r="P1936" i="119"/>
  <c r="Q1936" i="119"/>
  <c r="R1936" i="119"/>
  <c r="S1936" i="119"/>
  <c r="T1936" i="119"/>
  <c r="U1936" i="119"/>
  <c r="V1936" i="119"/>
  <c r="W1936" i="119"/>
  <c r="X1936" i="119"/>
  <c r="Y1936" i="119"/>
  <c r="Z1936" i="119"/>
  <c r="P1937" i="119"/>
  <c r="Q1937" i="119"/>
  <c r="R1937" i="119"/>
  <c r="S1937" i="119"/>
  <c r="T1937" i="119"/>
  <c r="U1937" i="119"/>
  <c r="V1937" i="119"/>
  <c r="W1937" i="119"/>
  <c r="X1937" i="119"/>
  <c r="Y1937" i="119"/>
  <c r="Z1937" i="119"/>
  <c r="P1938" i="119"/>
  <c r="Q1938" i="119"/>
  <c r="R1938" i="119"/>
  <c r="S1938" i="119"/>
  <c r="T1938" i="119"/>
  <c r="U1938" i="119"/>
  <c r="V1938" i="119"/>
  <c r="W1938" i="119"/>
  <c r="X1938" i="119"/>
  <c r="Y1938" i="119"/>
  <c r="Z1938" i="119"/>
  <c r="P1939" i="119"/>
  <c r="Q1939" i="119"/>
  <c r="R1939" i="119"/>
  <c r="S1939" i="119"/>
  <c r="T1939" i="119"/>
  <c r="U1939" i="119"/>
  <c r="V1939" i="119"/>
  <c r="W1939" i="119"/>
  <c r="X1939" i="119"/>
  <c r="Y1939" i="119"/>
  <c r="Z1939" i="119"/>
  <c r="P1940" i="119"/>
  <c r="Q1940" i="119"/>
  <c r="R1940" i="119"/>
  <c r="S1940" i="119"/>
  <c r="T1940" i="119"/>
  <c r="U1940" i="119"/>
  <c r="V1940" i="119"/>
  <c r="W1940" i="119"/>
  <c r="X1940" i="119"/>
  <c r="Y1940" i="119"/>
  <c r="Z1940" i="119"/>
  <c r="P1941" i="119"/>
  <c r="Q1941" i="119"/>
  <c r="R1941" i="119"/>
  <c r="S1941" i="119"/>
  <c r="T1941" i="119"/>
  <c r="U1941" i="119"/>
  <c r="V1941" i="119"/>
  <c r="W1941" i="119"/>
  <c r="X1941" i="119"/>
  <c r="Y1941" i="119"/>
  <c r="Z1941" i="119"/>
  <c r="P1942" i="119"/>
  <c r="Q1942" i="119"/>
  <c r="R1942" i="119"/>
  <c r="S1942" i="119"/>
  <c r="T1942" i="119"/>
  <c r="U1942" i="119"/>
  <c r="V1942" i="119"/>
  <c r="W1942" i="119"/>
  <c r="X1942" i="119"/>
  <c r="Y1942" i="119"/>
  <c r="Z1942" i="119"/>
  <c r="P1943" i="119"/>
  <c r="Q1943" i="119"/>
  <c r="R1943" i="119"/>
  <c r="S1943" i="119"/>
  <c r="T1943" i="119"/>
  <c r="U1943" i="119"/>
  <c r="V1943" i="119"/>
  <c r="W1943" i="119"/>
  <c r="X1943" i="119"/>
  <c r="Y1943" i="119"/>
  <c r="Z1943" i="119"/>
  <c r="P1944" i="119"/>
  <c r="Q1944" i="119"/>
  <c r="R1944" i="119"/>
  <c r="S1944" i="119"/>
  <c r="T1944" i="119"/>
  <c r="U1944" i="119"/>
  <c r="V1944" i="119"/>
  <c r="W1944" i="119"/>
  <c r="X1944" i="119"/>
  <c r="Y1944" i="119"/>
  <c r="Z1944" i="119"/>
  <c r="P1945" i="119"/>
  <c r="Q1945" i="119"/>
  <c r="R1945" i="119"/>
  <c r="S1945" i="119"/>
  <c r="T1945" i="119"/>
  <c r="U1945" i="119"/>
  <c r="V1945" i="119"/>
  <c r="W1945" i="119"/>
  <c r="X1945" i="119"/>
  <c r="Y1945" i="119"/>
  <c r="Z1945" i="119"/>
  <c r="P1946" i="119"/>
  <c r="Q1946" i="119"/>
  <c r="R1946" i="119"/>
  <c r="S1946" i="119"/>
  <c r="T1946" i="119"/>
  <c r="U1946" i="119"/>
  <c r="V1946" i="119"/>
  <c r="W1946" i="119"/>
  <c r="X1946" i="119"/>
  <c r="Y1946" i="119"/>
  <c r="Z1946" i="119"/>
  <c r="P1947" i="119"/>
  <c r="Q1947" i="119"/>
  <c r="R1947" i="119"/>
  <c r="S1947" i="119"/>
  <c r="T1947" i="119"/>
  <c r="U1947" i="119"/>
  <c r="V1947" i="119"/>
  <c r="W1947" i="119"/>
  <c r="X1947" i="119"/>
  <c r="Y1947" i="119"/>
  <c r="Z1947" i="119"/>
  <c r="P1948" i="119"/>
  <c r="Q1948" i="119"/>
  <c r="R1948" i="119"/>
  <c r="S1948" i="119"/>
  <c r="T1948" i="119"/>
  <c r="U1948" i="119"/>
  <c r="V1948" i="119"/>
  <c r="W1948" i="119"/>
  <c r="X1948" i="119"/>
  <c r="Y1948" i="119"/>
  <c r="Z1948" i="119"/>
  <c r="P1949" i="119"/>
  <c r="Q1949" i="119"/>
  <c r="R1949" i="119"/>
  <c r="S1949" i="119"/>
  <c r="T1949" i="119"/>
  <c r="U1949" i="119"/>
  <c r="V1949" i="119"/>
  <c r="W1949" i="119"/>
  <c r="X1949" i="119"/>
  <c r="Y1949" i="119"/>
  <c r="Z1949" i="119"/>
  <c r="P1950" i="119"/>
  <c r="Q1950" i="119"/>
  <c r="R1950" i="119"/>
  <c r="S1950" i="119"/>
  <c r="T1950" i="119"/>
  <c r="U1950" i="119"/>
  <c r="V1950" i="119"/>
  <c r="W1950" i="119"/>
  <c r="X1950" i="119"/>
  <c r="Y1950" i="119"/>
  <c r="Z1950" i="119"/>
  <c r="P2253" i="119"/>
  <c r="Q2253" i="119"/>
  <c r="R2253" i="119"/>
  <c r="S2253" i="119"/>
  <c r="T2253" i="119"/>
  <c r="U2253" i="119"/>
  <c r="V2253" i="119"/>
  <c r="W2253" i="119"/>
  <c r="X2253" i="119"/>
  <c r="Y2253" i="119"/>
  <c r="Z2253" i="119"/>
  <c r="P2252" i="119"/>
  <c r="Q2252" i="119"/>
  <c r="R2252" i="119"/>
  <c r="S2252" i="119"/>
  <c r="T2252" i="119"/>
  <c r="U2252" i="119"/>
  <c r="V2252" i="119"/>
  <c r="W2252" i="119"/>
  <c r="X2252" i="119"/>
  <c r="Y2252" i="119"/>
  <c r="Z2252" i="119"/>
  <c r="P2251" i="119"/>
  <c r="Q2251" i="119"/>
  <c r="R2251" i="119"/>
  <c r="S2251" i="119"/>
  <c r="T2251" i="119"/>
  <c r="U2251" i="119"/>
  <c r="V2251" i="119"/>
  <c r="W2251" i="119"/>
  <c r="X2251" i="119"/>
  <c r="Y2251" i="119"/>
  <c r="Z2251" i="119"/>
  <c r="P2250" i="119"/>
  <c r="Q2250" i="119"/>
  <c r="R2250" i="119"/>
  <c r="S2250" i="119"/>
  <c r="T2250" i="119"/>
  <c r="U2250" i="119"/>
  <c r="V2250" i="119"/>
  <c r="W2250" i="119"/>
  <c r="X2250" i="119"/>
  <c r="Y2250" i="119"/>
  <c r="Z2250" i="119"/>
  <c r="P2249" i="119"/>
  <c r="Q2249" i="119"/>
  <c r="R2249" i="119"/>
  <c r="S2249" i="119"/>
  <c r="T2249" i="119"/>
  <c r="U2249" i="119"/>
  <c r="V2249" i="119"/>
  <c r="W2249" i="119"/>
  <c r="X2249" i="119"/>
  <c r="Y2249" i="119"/>
  <c r="Z2249" i="119"/>
  <c r="P2248" i="119"/>
  <c r="Q2248" i="119"/>
  <c r="R2248" i="119"/>
  <c r="S2248" i="119"/>
  <c r="T2248" i="119"/>
  <c r="U2248" i="119"/>
  <c r="V2248" i="119"/>
  <c r="W2248" i="119"/>
  <c r="X2248" i="119"/>
  <c r="Y2248" i="119"/>
  <c r="Z2248" i="119"/>
  <c r="P2247" i="119"/>
  <c r="Q2247" i="119"/>
  <c r="R2247" i="119"/>
  <c r="S2247" i="119"/>
  <c r="T2247" i="119"/>
  <c r="U2247" i="119"/>
  <c r="V2247" i="119"/>
  <c r="W2247" i="119"/>
  <c r="X2247" i="119"/>
  <c r="Y2247" i="119"/>
  <c r="Z2247" i="119"/>
  <c r="P2246" i="119"/>
  <c r="Q2246" i="119"/>
  <c r="R2246" i="119"/>
  <c r="S2246" i="119"/>
  <c r="T2246" i="119"/>
  <c r="U2246" i="119"/>
  <c r="V2246" i="119"/>
  <c r="W2246" i="119"/>
  <c r="X2246" i="119"/>
  <c r="Y2246" i="119"/>
  <c r="Z2246" i="119"/>
  <c r="P2245" i="119"/>
  <c r="Q2245" i="119"/>
  <c r="R2245" i="119"/>
  <c r="S2245" i="119"/>
  <c r="T2245" i="119"/>
  <c r="U2245" i="119"/>
  <c r="V2245" i="119"/>
  <c r="W2245" i="119"/>
  <c r="X2245" i="119"/>
  <c r="Y2245" i="119"/>
  <c r="Z2245" i="119"/>
  <c r="P2244" i="119"/>
  <c r="Q2244" i="119"/>
  <c r="R2244" i="119"/>
  <c r="S2244" i="119"/>
  <c r="T2244" i="119"/>
  <c r="U2244" i="119"/>
  <c r="V2244" i="119"/>
  <c r="W2244" i="119"/>
  <c r="X2244" i="119"/>
  <c r="Y2244" i="119"/>
  <c r="Z2244" i="119"/>
  <c r="P2243" i="119"/>
  <c r="Q2243" i="119"/>
  <c r="R2243" i="119"/>
  <c r="S2243" i="119"/>
  <c r="T2243" i="119"/>
  <c r="U2243" i="119"/>
  <c r="V2243" i="119"/>
  <c r="W2243" i="119"/>
  <c r="X2243" i="119"/>
  <c r="Y2243" i="119"/>
  <c r="Z2243" i="119"/>
  <c r="P2242" i="119"/>
  <c r="Q2242" i="119"/>
  <c r="R2242" i="119"/>
  <c r="S2242" i="119"/>
  <c r="T2242" i="119"/>
  <c r="U2242" i="119"/>
  <c r="V2242" i="119"/>
  <c r="W2242" i="119"/>
  <c r="X2242" i="119"/>
  <c r="Y2242" i="119"/>
  <c r="Z2242" i="119"/>
  <c r="P2241" i="119"/>
  <c r="Q2241" i="119"/>
  <c r="R2241" i="119"/>
  <c r="S2241" i="119"/>
  <c r="T2241" i="119"/>
  <c r="U2241" i="119"/>
  <c r="V2241" i="119"/>
  <c r="W2241" i="119"/>
  <c r="X2241" i="119"/>
  <c r="Y2241" i="119"/>
  <c r="Z2241" i="119"/>
  <c r="P2240" i="119"/>
  <c r="Q2240" i="119"/>
  <c r="R2240" i="119"/>
  <c r="S2240" i="119"/>
  <c r="T2240" i="119"/>
  <c r="U2240" i="119"/>
  <c r="V2240" i="119"/>
  <c r="W2240" i="119"/>
  <c r="X2240" i="119"/>
  <c r="Y2240" i="119"/>
  <c r="Z2240" i="119"/>
  <c r="P2239" i="119"/>
  <c r="Q2239" i="119"/>
  <c r="R2239" i="119"/>
  <c r="S2239" i="119"/>
  <c r="T2239" i="119"/>
  <c r="U2239" i="119"/>
  <c r="V2239" i="119"/>
  <c r="W2239" i="119"/>
  <c r="X2239" i="119"/>
  <c r="Y2239" i="119"/>
  <c r="Z2239" i="119"/>
  <c r="P2238" i="119"/>
  <c r="Q2238" i="119"/>
  <c r="R2238" i="119"/>
  <c r="S2238" i="119"/>
  <c r="T2238" i="119"/>
  <c r="U2238" i="119"/>
  <c r="V2238" i="119"/>
  <c r="W2238" i="119"/>
  <c r="X2238" i="119"/>
  <c r="Y2238" i="119"/>
  <c r="Z2238" i="119"/>
  <c r="P2237" i="119"/>
  <c r="Q2237" i="119"/>
  <c r="R2237" i="119"/>
  <c r="S2237" i="119"/>
  <c r="T2237" i="119"/>
  <c r="U2237" i="119"/>
  <c r="V2237" i="119"/>
  <c r="W2237" i="119"/>
  <c r="X2237" i="119"/>
  <c r="Y2237" i="119"/>
  <c r="Z2237" i="119"/>
  <c r="P2236" i="119"/>
  <c r="Q2236" i="119"/>
  <c r="R2236" i="119"/>
  <c r="S2236" i="119"/>
  <c r="T2236" i="119"/>
  <c r="U2236" i="119"/>
  <c r="V2236" i="119"/>
  <c r="W2236" i="119"/>
  <c r="X2236" i="119"/>
  <c r="Y2236" i="119"/>
  <c r="Z2236" i="119"/>
  <c r="P2235" i="119"/>
  <c r="Q2235" i="119"/>
  <c r="R2235" i="119"/>
  <c r="S2235" i="119"/>
  <c r="T2235" i="119"/>
  <c r="U2235" i="119"/>
  <c r="V2235" i="119"/>
  <c r="W2235" i="119"/>
  <c r="X2235" i="119"/>
  <c r="Y2235" i="119"/>
  <c r="Z2235" i="119"/>
  <c r="P2234" i="119"/>
  <c r="Q2234" i="119"/>
  <c r="R2234" i="119"/>
  <c r="S2234" i="119"/>
  <c r="T2234" i="119"/>
  <c r="U2234" i="119"/>
  <c r="V2234" i="119"/>
  <c r="W2234" i="119"/>
  <c r="X2234" i="119"/>
  <c r="Y2234" i="119"/>
  <c r="Z2234" i="119"/>
  <c r="P2233" i="119"/>
  <c r="Q2233" i="119"/>
  <c r="R2233" i="119"/>
  <c r="S2233" i="119"/>
  <c r="T2233" i="119"/>
  <c r="U2233" i="119"/>
  <c r="V2233" i="119"/>
  <c r="W2233" i="119"/>
  <c r="X2233" i="119"/>
  <c r="Y2233" i="119"/>
  <c r="Z2233" i="119"/>
  <c r="P2232" i="119"/>
  <c r="Q2232" i="119"/>
  <c r="R2232" i="119"/>
  <c r="S2232" i="119"/>
  <c r="T2232" i="119"/>
  <c r="U2232" i="119"/>
  <c r="V2232" i="119"/>
  <c r="W2232" i="119"/>
  <c r="X2232" i="119"/>
  <c r="Y2232" i="119"/>
  <c r="Z2232" i="119"/>
  <c r="P2231" i="119"/>
  <c r="Q2231" i="119"/>
  <c r="R2231" i="119"/>
  <c r="S2231" i="119"/>
  <c r="T2231" i="119"/>
  <c r="U2231" i="119"/>
  <c r="V2231" i="119"/>
  <c r="W2231" i="119"/>
  <c r="X2231" i="119"/>
  <c r="Y2231" i="119"/>
  <c r="Z2231" i="119"/>
  <c r="P2230" i="119"/>
  <c r="Q2230" i="119"/>
  <c r="R2230" i="119"/>
  <c r="S2230" i="119"/>
  <c r="T2230" i="119"/>
  <c r="U2230" i="119"/>
  <c r="V2230" i="119"/>
  <c r="W2230" i="119"/>
  <c r="X2230" i="119"/>
  <c r="Y2230" i="119"/>
  <c r="Z2230" i="119"/>
  <c r="P2229" i="119"/>
  <c r="Q2229" i="119"/>
  <c r="R2229" i="119"/>
  <c r="S2229" i="119"/>
  <c r="T2229" i="119"/>
  <c r="U2229" i="119"/>
  <c r="V2229" i="119"/>
  <c r="W2229" i="119"/>
  <c r="X2229" i="119"/>
  <c r="Y2229" i="119"/>
  <c r="Z2229" i="119"/>
  <c r="P2228" i="119"/>
  <c r="Q2228" i="119"/>
  <c r="R2228" i="119"/>
  <c r="S2228" i="119"/>
  <c r="T2228" i="119"/>
  <c r="U2228" i="119"/>
  <c r="V2228" i="119"/>
  <c r="W2228" i="119"/>
  <c r="X2228" i="119"/>
  <c r="Y2228" i="119"/>
  <c r="Z2228" i="119"/>
  <c r="P2227" i="119"/>
  <c r="Q2227" i="119"/>
  <c r="R2227" i="119"/>
  <c r="S2227" i="119"/>
  <c r="T2227" i="119"/>
  <c r="U2227" i="119"/>
  <c r="V2227" i="119"/>
  <c r="W2227" i="119"/>
  <c r="X2227" i="119"/>
  <c r="Y2227" i="119"/>
  <c r="Z2227" i="119"/>
  <c r="P2226" i="119"/>
  <c r="Q2226" i="119"/>
  <c r="R2226" i="119"/>
  <c r="S2226" i="119"/>
  <c r="T2226" i="119"/>
  <c r="U2226" i="119"/>
  <c r="V2226" i="119"/>
  <c r="W2226" i="119"/>
  <c r="X2226" i="119"/>
  <c r="Y2226" i="119"/>
  <c r="Z2226" i="119"/>
  <c r="P2225" i="119"/>
  <c r="Q2225" i="119"/>
  <c r="R2225" i="119"/>
  <c r="S2225" i="119"/>
  <c r="T2225" i="119"/>
  <c r="U2225" i="119"/>
  <c r="V2225" i="119"/>
  <c r="W2225" i="119"/>
  <c r="X2225" i="119"/>
  <c r="Y2225" i="119"/>
  <c r="Z2225" i="119"/>
  <c r="P2224" i="119"/>
  <c r="Q2224" i="119"/>
  <c r="R2224" i="119"/>
  <c r="S2224" i="119"/>
  <c r="T2224" i="119"/>
  <c r="U2224" i="119"/>
  <c r="V2224" i="119"/>
  <c r="W2224" i="119"/>
  <c r="X2224" i="119"/>
  <c r="Y2224" i="119"/>
  <c r="Z2224" i="119"/>
  <c r="P2223" i="119"/>
  <c r="Q2223" i="119"/>
  <c r="R2223" i="119"/>
  <c r="S2223" i="119"/>
  <c r="T2223" i="119"/>
  <c r="U2223" i="119"/>
  <c r="V2223" i="119"/>
  <c r="W2223" i="119"/>
  <c r="X2223" i="119"/>
  <c r="Y2223" i="119"/>
  <c r="Z2223" i="119"/>
  <c r="P2222" i="119"/>
  <c r="Q2222" i="119"/>
  <c r="R2222" i="119"/>
  <c r="S2222" i="119"/>
  <c r="T2222" i="119"/>
  <c r="U2222" i="119"/>
  <c r="V2222" i="119"/>
  <c r="W2222" i="119"/>
  <c r="X2222" i="119"/>
  <c r="Y2222" i="119"/>
  <c r="Z2222" i="119"/>
  <c r="P2221" i="119"/>
  <c r="Q2221" i="119"/>
  <c r="R2221" i="119"/>
  <c r="S2221" i="119"/>
  <c r="T2221" i="119"/>
  <c r="U2221" i="119"/>
  <c r="V2221" i="119"/>
  <c r="W2221" i="119"/>
  <c r="X2221" i="119"/>
  <c r="Y2221" i="119"/>
  <c r="Z2221" i="119"/>
  <c r="P2220" i="119"/>
  <c r="Q2220" i="119"/>
  <c r="R2220" i="119"/>
  <c r="S2220" i="119"/>
  <c r="T2220" i="119"/>
  <c r="U2220" i="119"/>
  <c r="V2220" i="119"/>
  <c r="W2220" i="119"/>
  <c r="X2220" i="119"/>
  <c r="Y2220" i="119"/>
  <c r="Z2220" i="119"/>
  <c r="P2219" i="119"/>
  <c r="Q2219" i="119"/>
  <c r="R2219" i="119"/>
  <c r="S2219" i="119"/>
  <c r="T2219" i="119"/>
  <c r="U2219" i="119"/>
  <c r="V2219" i="119"/>
  <c r="W2219" i="119"/>
  <c r="X2219" i="119"/>
  <c r="Y2219" i="119"/>
  <c r="Z2219" i="119"/>
  <c r="P2218" i="119"/>
  <c r="Q2218" i="119"/>
  <c r="R2218" i="119"/>
  <c r="S2218" i="119"/>
  <c r="T2218" i="119"/>
  <c r="U2218" i="119"/>
  <c r="V2218" i="119"/>
  <c r="W2218" i="119"/>
  <c r="X2218" i="119"/>
  <c r="Y2218" i="119"/>
  <c r="Z2218" i="119"/>
  <c r="P2217" i="119"/>
  <c r="Q2217" i="119"/>
  <c r="R2217" i="119"/>
  <c r="S2217" i="119"/>
  <c r="T2217" i="119"/>
  <c r="U2217" i="119"/>
  <c r="V2217" i="119"/>
  <c r="W2217" i="119"/>
  <c r="X2217" i="119"/>
  <c r="Y2217" i="119"/>
  <c r="Z2217" i="119"/>
  <c r="P2216" i="119"/>
  <c r="Q2216" i="119"/>
  <c r="R2216" i="119"/>
  <c r="S2216" i="119"/>
  <c r="T2216" i="119"/>
  <c r="U2216" i="119"/>
  <c r="V2216" i="119"/>
  <c r="W2216" i="119"/>
  <c r="X2216" i="119"/>
  <c r="Y2216" i="119"/>
  <c r="Z2216" i="119"/>
  <c r="P2215" i="119"/>
  <c r="Q2215" i="119"/>
  <c r="R2215" i="119"/>
  <c r="S2215" i="119"/>
  <c r="T2215" i="119"/>
  <c r="U2215" i="119"/>
  <c r="V2215" i="119"/>
  <c r="W2215" i="119"/>
  <c r="X2215" i="119"/>
  <c r="Y2215" i="119"/>
  <c r="Z2215" i="119"/>
  <c r="P2214" i="119"/>
  <c r="Q2214" i="119"/>
  <c r="R2214" i="119"/>
  <c r="S2214" i="119"/>
  <c r="T2214" i="119"/>
  <c r="U2214" i="119"/>
  <c r="V2214" i="119"/>
  <c r="W2214" i="119"/>
  <c r="X2214" i="119"/>
  <c r="Y2214" i="119"/>
  <c r="Z2214" i="119"/>
  <c r="P2213" i="119"/>
  <c r="Q2213" i="119"/>
  <c r="R2213" i="119"/>
  <c r="S2213" i="119"/>
  <c r="T2213" i="119"/>
  <c r="U2213" i="119"/>
  <c r="V2213" i="119"/>
  <c r="W2213" i="119"/>
  <c r="X2213" i="119"/>
  <c r="Y2213" i="119"/>
  <c r="Z2213" i="119"/>
  <c r="P2212" i="119"/>
  <c r="Q2212" i="119"/>
  <c r="R2212" i="119"/>
  <c r="S2212" i="119"/>
  <c r="T2212" i="119"/>
  <c r="U2212" i="119"/>
  <c r="V2212" i="119"/>
  <c r="W2212" i="119"/>
  <c r="X2212" i="119"/>
  <c r="Y2212" i="119"/>
  <c r="Z2212" i="119"/>
  <c r="P2211" i="119"/>
  <c r="Q2211" i="119"/>
  <c r="R2211" i="119"/>
  <c r="S2211" i="119"/>
  <c r="T2211" i="119"/>
  <c r="U2211" i="119"/>
  <c r="V2211" i="119"/>
  <c r="W2211" i="119"/>
  <c r="X2211" i="119"/>
  <c r="Y2211" i="119"/>
  <c r="Z2211" i="119"/>
  <c r="P2210" i="119"/>
  <c r="Q2210" i="119"/>
  <c r="R2210" i="119"/>
  <c r="S2210" i="119"/>
  <c r="T2210" i="119"/>
  <c r="U2210" i="119"/>
  <c r="V2210" i="119"/>
  <c r="W2210" i="119"/>
  <c r="X2210" i="119"/>
  <c r="Y2210" i="119"/>
  <c r="Z2210" i="119"/>
  <c r="P2209" i="119"/>
  <c r="Q2209" i="119"/>
  <c r="R2209" i="119"/>
  <c r="S2209" i="119"/>
  <c r="T2209" i="119"/>
  <c r="U2209" i="119"/>
  <c r="V2209" i="119"/>
  <c r="W2209" i="119"/>
  <c r="X2209" i="119"/>
  <c r="Y2209" i="119"/>
  <c r="Z2209" i="119"/>
  <c r="P2208" i="119"/>
  <c r="Q2208" i="119"/>
  <c r="R2208" i="119"/>
  <c r="S2208" i="119"/>
  <c r="T2208" i="119"/>
  <c r="U2208" i="119"/>
  <c r="V2208" i="119"/>
  <c r="W2208" i="119"/>
  <c r="X2208" i="119"/>
  <c r="Y2208" i="119"/>
  <c r="Z2208" i="119"/>
  <c r="P2207" i="119"/>
  <c r="Q2207" i="119"/>
  <c r="R2207" i="119"/>
  <c r="S2207" i="119"/>
  <c r="T2207" i="119"/>
  <c r="U2207" i="119"/>
  <c r="V2207" i="119"/>
  <c r="W2207" i="119"/>
  <c r="X2207" i="119"/>
  <c r="Y2207" i="119"/>
  <c r="Z2207" i="119"/>
  <c r="P2206" i="119"/>
  <c r="Q2206" i="119"/>
  <c r="R2206" i="119"/>
  <c r="S2206" i="119"/>
  <c r="T2206" i="119"/>
  <c r="U2206" i="119"/>
  <c r="V2206" i="119"/>
  <c r="W2206" i="119"/>
  <c r="X2206" i="119"/>
  <c r="Y2206" i="119"/>
  <c r="Z2206" i="119"/>
  <c r="P2205" i="119"/>
  <c r="Q2205" i="119"/>
  <c r="R2205" i="119"/>
  <c r="S2205" i="119"/>
  <c r="T2205" i="119"/>
  <c r="U2205" i="119"/>
  <c r="V2205" i="119"/>
  <c r="W2205" i="119"/>
  <c r="X2205" i="119"/>
  <c r="Y2205" i="119"/>
  <c r="Z2205" i="119"/>
  <c r="P2204" i="119"/>
  <c r="Q2204" i="119"/>
  <c r="R2204" i="119"/>
  <c r="S2204" i="119"/>
  <c r="T2204" i="119"/>
  <c r="U2204" i="119"/>
  <c r="V2204" i="119"/>
  <c r="W2204" i="119"/>
  <c r="X2204" i="119"/>
  <c r="Y2204" i="119"/>
  <c r="Z2204" i="119"/>
  <c r="P2203" i="119"/>
  <c r="Q2203" i="119"/>
  <c r="R2203" i="119"/>
  <c r="S2203" i="119"/>
  <c r="T2203" i="119"/>
  <c r="U2203" i="119"/>
  <c r="V2203" i="119"/>
  <c r="W2203" i="119"/>
  <c r="X2203" i="119"/>
  <c r="Y2203" i="119"/>
  <c r="Z2203" i="119"/>
  <c r="P2202" i="119"/>
  <c r="Q2202" i="119"/>
  <c r="R2202" i="119"/>
  <c r="S2202" i="119"/>
  <c r="T2202" i="119"/>
  <c r="U2202" i="119"/>
  <c r="V2202" i="119"/>
  <c r="W2202" i="119"/>
  <c r="X2202" i="119"/>
  <c r="Y2202" i="119"/>
  <c r="Z2202" i="119"/>
  <c r="P2201" i="119"/>
  <c r="Q2201" i="119"/>
  <c r="R2201" i="119"/>
  <c r="S2201" i="119"/>
  <c r="T2201" i="119"/>
  <c r="U2201" i="119"/>
  <c r="V2201" i="119"/>
  <c r="W2201" i="119"/>
  <c r="X2201" i="119"/>
  <c r="Y2201" i="119"/>
  <c r="Z2201" i="119"/>
  <c r="P2200" i="119"/>
  <c r="Q2200" i="119"/>
  <c r="R2200" i="119"/>
  <c r="S2200" i="119"/>
  <c r="T2200" i="119"/>
  <c r="U2200" i="119"/>
  <c r="V2200" i="119"/>
  <c r="W2200" i="119"/>
  <c r="X2200" i="119"/>
  <c r="Y2200" i="119"/>
  <c r="Z2200" i="119"/>
  <c r="P2199" i="119"/>
  <c r="Q2199" i="119"/>
  <c r="R2199" i="119"/>
  <c r="S2199" i="119"/>
  <c r="T2199" i="119"/>
  <c r="U2199" i="119"/>
  <c r="V2199" i="119"/>
  <c r="W2199" i="119"/>
  <c r="X2199" i="119"/>
  <c r="Y2199" i="119"/>
  <c r="Z2199" i="119"/>
  <c r="P2198" i="119"/>
  <c r="Q2198" i="119"/>
  <c r="R2198" i="119"/>
  <c r="S2198" i="119"/>
  <c r="T2198" i="119"/>
  <c r="U2198" i="119"/>
  <c r="V2198" i="119"/>
  <c r="W2198" i="119"/>
  <c r="X2198" i="119"/>
  <c r="Y2198" i="119"/>
  <c r="Z2198" i="119"/>
  <c r="P2197" i="119"/>
  <c r="Q2197" i="119"/>
  <c r="R2197" i="119"/>
  <c r="S2197" i="119"/>
  <c r="T2197" i="119"/>
  <c r="U2197" i="119"/>
  <c r="V2197" i="119"/>
  <c r="W2197" i="119"/>
  <c r="X2197" i="119"/>
  <c r="Y2197" i="119"/>
  <c r="Z2197" i="119"/>
  <c r="P2196" i="119"/>
  <c r="Q2196" i="119"/>
  <c r="R2196" i="119"/>
  <c r="S2196" i="119"/>
  <c r="T2196" i="119"/>
  <c r="U2196" i="119"/>
  <c r="V2196" i="119"/>
  <c r="W2196" i="119"/>
  <c r="X2196" i="119"/>
  <c r="Y2196" i="119"/>
  <c r="Z2196" i="119"/>
  <c r="P2195" i="119"/>
  <c r="Q2195" i="119"/>
  <c r="R2195" i="119"/>
  <c r="S2195" i="119"/>
  <c r="T2195" i="119"/>
  <c r="U2195" i="119"/>
  <c r="V2195" i="119"/>
  <c r="W2195" i="119"/>
  <c r="X2195" i="119"/>
  <c r="Y2195" i="119"/>
  <c r="Z2195" i="119"/>
  <c r="P2194" i="119"/>
  <c r="Q2194" i="119"/>
  <c r="R2194" i="119"/>
  <c r="S2194" i="119"/>
  <c r="T2194" i="119"/>
  <c r="U2194" i="119"/>
  <c r="V2194" i="119"/>
  <c r="W2194" i="119"/>
  <c r="X2194" i="119"/>
  <c r="Y2194" i="119"/>
  <c r="Z2194" i="119"/>
  <c r="P2193" i="119"/>
  <c r="Q2193" i="119"/>
  <c r="R2193" i="119"/>
  <c r="S2193" i="119"/>
  <c r="T2193" i="119"/>
  <c r="U2193" i="119"/>
  <c r="V2193" i="119"/>
  <c r="W2193" i="119"/>
  <c r="X2193" i="119"/>
  <c r="Y2193" i="119"/>
  <c r="Z2193" i="119"/>
  <c r="P2192" i="119"/>
  <c r="Q2192" i="119"/>
  <c r="R2192" i="119"/>
  <c r="S2192" i="119"/>
  <c r="T2192" i="119"/>
  <c r="U2192" i="119"/>
  <c r="V2192" i="119"/>
  <c r="W2192" i="119"/>
  <c r="X2192" i="119"/>
  <c r="Y2192" i="119"/>
  <c r="Z2192" i="119"/>
  <c r="P2191" i="119"/>
  <c r="Q2191" i="119"/>
  <c r="R2191" i="119"/>
  <c r="S2191" i="119"/>
  <c r="T2191" i="119"/>
  <c r="U2191" i="119"/>
  <c r="V2191" i="119"/>
  <c r="W2191" i="119"/>
  <c r="X2191" i="119"/>
  <c r="Y2191" i="119"/>
  <c r="Z2191" i="119"/>
  <c r="P2190" i="119"/>
  <c r="Q2190" i="119"/>
  <c r="R2190" i="119"/>
  <c r="S2190" i="119"/>
  <c r="T2190" i="119"/>
  <c r="U2190" i="119"/>
  <c r="V2190" i="119"/>
  <c r="W2190" i="119"/>
  <c r="X2190" i="119"/>
  <c r="Y2190" i="119"/>
  <c r="Z2190" i="119"/>
  <c r="P2189" i="119"/>
  <c r="Q2189" i="119"/>
  <c r="R2189" i="119"/>
  <c r="S2189" i="119"/>
  <c r="T2189" i="119"/>
  <c r="U2189" i="119"/>
  <c r="V2189" i="119"/>
  <c r="W2189" i="119"/>
  <c r="X2189" i="119"/>
  <c r="Y2189" i="119"/>
  <c r="Z2189" i="119"/>
  <c r="P2188" i="119"/>
  <c r="Q2188" i="119"/>
  <c r="R2188" i="119"/>
  <c r="S2188" i="119"/>
  <c r="T2188" i="119"/>
  <c r="U2188" i="119"/>
  <c r="V2188" i="119"/>
  <c r="W2188" i="119"/>
  <c r="X2188" i="119"/>
  <c r="Y2188" i="119"/>
  <c r="Z2188" i="119"/>
  <c r="P2187" i="119"/>
  <c r="Q2187" i="119"/>
  <c r="R2187" i="119"/>
  <c r="S2187" i="119"/>
  <c r="T2187" i="119"/>
  <c r="U2187" i="119"/>
  <c r="V2187" i="119"/>
  <c r="W2187" i="119"/>
  <c r="X2187" i="119"/>
  <c r="Y2187" i="119"/>
  <c r="Z2187" i="119"/>
  <c r="P2186" i="119"/>
  <c r="Q2186" i="119"/>
  <c r="R2186" i="119"/>
  <c r="S2186" i="119"/>
  <c r="T2186" i="119"/>
  <c r="U2186" i="119"/>
  <c r="V2186" i="119"/>
  <c r="W2186" i="119"/>
  <c r="X2186" i="119"/>
  <c r="Y2186" i="119"/>
  <c r="Z2186" i="119"/>
  <c r="P2185" i="119"/>
  <c r="Q2185" i="119"/>
  <c r="R2185" i="119"/>
  <c r="S2185" i="119"/>
  <c r="T2185" i="119"/>
  <c r="U2185" i="119"/>
  <c r="V2185" i="119"/>
  <c r="W2185" i="119"/>
  <c r="X2185" i="119"/>
  <c r="Y2185" i="119"/>
  <c r="Z2185" i="119"/>
  <c r="P2184" i="119"/>
  <c r="Q2184" i="119"/>
  <c r="R2184" i="119"/>
  <c r="S2184" i="119"/>
  <c r="T2184" i="119"/>
  <c r="U2184" i="119"/>
  <c r="V2184" i="119"/>
  <c r="W2184" i="119"/>
  <c r="X2184" i="119"/>
  <c r="Y2184" i="119"/>
  <c r="Z2184" i="119"/>
  <c r="P2183" i="119"/>
  <c r="Q2183" i="119"/>
  <c r="R2183" i="119"/>
  <c r="S2183" i="119"/>
  <c r="T2183" i="119"/>
  <c r="U2183" i="119"/>
  <c r="V2183" i="119"/>
  <c r="W2183" i="119"/>
  <c r="X2183" i="119"/>
  <c r="Y2183" i="119"/>
  <c r="Z2183" i="119"/>
  <c r="P2182" i="119"/>
  <c r="Q2182" i="119"/>
  <c r="R2182" i="119"/>
  <c r="S2182" i="119"/>
  <c r="T2182" i="119"/>
  <c r="U2182" i="119"/>
  <c r="V2182" i="119"/>
  <c r="W2182" i="119"/>
  <c r="X2182" i="119"/>
  <c r="Y2182" i="119"/>
  <c r="Z2182" i="119"/>
  <c r="P2181" i="119"/>
  <c r="Q2181" i="119"/>
  <c r="R2181" i="119"/>
  <c r="S2181" i="119"/>
  <c r="T2181" i="119"/>
  <c r="U2181" i="119"/>
  <c r="V2181" i="119"/>
  <c r="W2181" i="119"/>
  <c r="X2181" i="119"/>
  <c r="Y2181" i="119"/>
  <c r="Z2181" i="119"/>
  <c r="P2180" i="119"/>
  <c r="Q2180" i="119"/>
  <c r="R2180" i="119"/>
  <c r="S2180" i="119"/>
  <c r="T2180" i="119"/>
  <c r="U2180" i="119"/>
  <c r="V2180" i="119"/>
  <c r="W2180" i="119"/>
  <c r="X2180" i="119"/>
  <c r="Y2180" i="119"/>
  <c r="Z2180" i="119"/>
  <c r="P2179" i="119"/>
  <c r="Q2179" i="119"/>
  <c r="R2179" i="119"/>
  <c r="S2179" i="119"/>
  <c r="T2179" i="119"/>
  <c r="U2179" i="119"/>
  <c r="V2179" i="119"/>
  <c r="W2179" i="119"/>
  <c r="X2179" i="119"/>
  <c r="Y2179" i="119"/>
  <c r="Z2179" i="119"/>
  <c r="P2178" i="119"/>
  <c r="Q2178" i="119"/>
  <c r="R2178" i="119"/>
  <c r="S2178" i="119"/>
  <c r="T2178" i="119"/>
  <c r="U2178" i="119"/>
  <c r="V2178" i="119"/>
  <c r="W2178" i="119"/>
  <c r="X2178" i="119"/>
  <c r="Y2178" i="119"/>
  <c r="Z2178" i="119"/>
  <c r="P2177" i="119"/>
  <c r="Q2177" i="119"/>
  <c r="R2177" i="119"/>
  <c r="S2177" i="119"/>
  <c r="T2177" i="119"/>
  <c r="U2177" i="119"/>
  <c r="V2177" i="119"/>
  <c r="W2177" i="119"/>
  <c r="X2177" i="119"/>
  <c r="Y2177" i="119"/>
  <c r="Z2177" i="119"/>
  <c r="P2176" i="119"/>
  <c r="Q2176" i="119"/>
  <c r="R2176" i="119"/>
  <c r="S2176" i="119"/>
  <c r="T2176" i="119"/>
  <c r="U2176" i="119"/>
  <c r="V2176" i="119"/>
  <c r="W2176" i="119"/>
  <c r="X2176" i="119"/>
  <c r="Y2176" i="119"/>
  <c r="Z2176" i="119"/>
  <c r="P2175" i="119"/>
  <c r="Q2175" i="119"/>
  <c r="R2175" i="119"/>
  <c r="S2175" i="119"/>
  <c r="T2175" i="119"/>
  <c r="U2175" i="119"/>
  <c r="V2175" i="119"/>
  <c r="W2175" i="119"/>
  <c r="X2175" i="119"/>
  <c r="Y2175" i="119"/>
  <c r="Z2175" i="119"/>
  <c r="P2174" i="119"/>
  <c r="Q2174" i="119"/>
  <c r="R2174" i="119"/>
  <c r="S2174" i="119"/>
  <c r="T2174" i="119"/>
  <c r="U2174" i="119"/>
  <c r="V2174" i="119"/>
  <c r="W2174" i="119"/>
  <c r="X2174" i="119"/>
  <c r="Y2174" i="119"/>
  <c r="Z2174" i="119"/>
  <c r="P2173" i="119"/>
  <c r="Q2173" i="119"/>
  <c r="R2173" i="119"/>
  <c r="S2173" i="119"/>
  <c r="T2173" i="119"/>
  <c r="U2173" i="119"/>
  <c r="V2173" i="119"/>
  <c r="W2173" i="119"/>
  <c r="X2173" i="119"/>
  <c r="Y2173" i="119"/>
  <c r="Z2173" i="119"/>
  <c r="P2172" i="119"/>
  <c r="Q2172" i="119"/>
  <c r="R2172" i="119"/>
  <c r="S2172" i="119"/>
  <c r="T2172" i="119"/>
  <c r="U2172" i="119"/>
  <c r="V2172" i="119"/>
  <c r="W2172" i="119"/>
  <c r="X2172" i="119"/>
  <c r="Y2172" i="119"/>
  <c r="Z2172" i="119"/>
  <c r="P2171" i="119"/>
  <c r="Q2171" i="119"/>
  <c r="R2171" i="119"/>
  <c r="S2171" i="119"/>
  <c r="T2171" i="119"/>
  <c r="U2171" i="119"/>
  <c r="V2171" i="119"/>
  <c r="W2171" i="119"/>
  <c r="X2171" i="119"/>
  <c r="Y2171" i="119"/>
  <c r="Z2171" i="119"/>
  <c r="P2170" i="119"/>
  <c r="Q2170" i="119"/>
  <c r="R2170" i="119"/>
  <c r="S2170" i="119"/>
  <c r="T2170" i="119"/>
  <c r="U2170" i="119"/>
  <c r="V2170" i="119"/>
  <c r="W2170" i="119"/>
  <c r="X2170" i="119"/>
  <c r="Y2170" i="119"/>
  <c r="Z2170" i="119"/>
  <c r="P2169" i="119"/>
  <c r="Q2169" i="119"/>
  <c r="R2169" i="119"/>
  <c r="S2169" i="119"/>
  <c r="T2169" i="119"/>
  <c r="U2169" i="119"/>
  <c r="V2169" i="119"/>
  <c r="W2169" i="119"/>
  <c r="X2169" i="119"/>
  <c r="Y2169" i="119"/>
  <c r="Z2169" i="119"/>
  <c r="P2168" i="119"/>
  <c r="Q2168" i="119"/>
  <c r="R2168" i="119"/>
  <c r="S2168" i="119"/>
  <c r="T2168" i="119"/>
  <c r="U2168" i="119"/>
  <c r="V2168" i="119"/>
  <c r="W2168" i="119"/>
  <c r="X2168" i="119"/>
  <c r="Y2168" i="119"/>
  <c r="Z2168" i="119"/>
  <c r="P2167" i="119"/>
  <c r="Q2167" i="119"/>
  <c r="R2167" i="119"/>
  <c r="S2167" i="119"/>
  <c r="T2167" i="119"/>
  <c r="U2167" i="119"/>
  <c r="V2167" i="119"/>
  <c r="W2167" i="119"/>
  <c r="X2167" i="119"/>
  <c r="Y2167" i="119"/>
  <c r="Z2167" i="119"/>
  <c r="P2166" i="119"/>
  <c r="Q2166" i="119"/>
  <c r="R2166" i="119"/>
  <c r="S2166" i="119"/>
  <c r="T2166" i="119"/>
  <c r="U2166" i="119"/>
  <c r="V2166" i="119"/>
  <c r="W2166" i="119"/>
  <c r="X2166" i="119"/>
  <c r="Y2166" i="119"/>
  <c r="Z2166" i="119"/>
  <c r="P2165" i="119"/>
  <c r="Q2165" i="119"/>
  <c r="R2165" i="119"/>
  <c r="S2165" i="119"/>
  <c r="T2165" i="119"/>
  <c r="U2165" i="119"/>
  <c r="V2165" i="119"/>
  <c r="W2165" i="119"/>
  <c r="X2165" i="119"/>
  <c r="Y2165" i="119"/>
  <c r="Z2165" i="119"/>
  <c r="P2164" i="119"/>
  <c r="Q2164" i="119"/>
  <c r="R2164" i="119"/>
  <c r="S2164" i="119"/>
  <c r="T2164" i="119"/>
  <c r="U2164" i="119"/>
  <c r="V2164" i="119"/>
  <c r="W2164" i="119"/>
  <c r="X2164" i="119"/>
  <c r="Y2164" i="119"/>
  <c r="Z2164" i="119"/>
  <c r="P2163" i="119"/>
  <c r="Q2163" i="119"/>
  <c r="R2163" i="119"/>
  <c r="S2163" i="119"/>
  <c r="T2163" i="119"/>
  <c r="U2163" i="119"/>
  <c r="V2163" i="119"/>
  <c r="W2163" i="119"/>
  <c r="X2163" i="119"/>
  <c r="Y2163" i="119"/>
  <c r="Z2163" i="119"/>
  <c r="P2162" i="119"/>
  <c r="Q2162" i="119"/>
  <c r="R2162" i="119"/>
  <c r="S2162" i="119"/>
  <c r="T2162" i="119"/>
  <c r="U2162" i="119"/>
  <c r="V2162" i="119"/>
  <c r="W2162" i="119"/>
  <c r="X2162" i="119"/>
  <c r="Y2162" i="119"/>
  <c r="Z2162" i="119"/>
  <c r="P2161" i="119"/>
  <c r="Q2161" i="119"/>
  <c r="R2161" i="119"/>
  <c r="S2161" i="119"/>
  <c r="T2161" i="119"/>
  <c r="U2161" i="119"/>
  <c r="V2161" i="119"/>
  <c r="W2161" i="119"/>
  <c r="X2161" i="119"/>
  <c r="Y2161" i="119"/>
  <c r="Z2161" i="119"/>
  <c r="P2160" i="119"/>
  <c r="Q2160" i="119"/>
  <c r="R2160" i="119"/>
  <c r="S2160" i="119"/>
  <c r="T2160" i="119"/>
  <c r="U2160" i="119"/>
  <c r="V2160" i="119"/>
  <c r="W2160" i="119"/>
  <c r="X2160" i="119"/>
  <c r="Y2160" i="119"/>
  <c r="Z2160" i="119"/>
  <c r="P2159" i="119"/>
  <c r="Q2159" i="119"/>
  <c r="R2159" i="119"/>
  <c r="S2159" i="119"/>
  <c r="T2159" i="119"/>
  <c r="U2159" i="119"/>
  <c r="V2159" i="119"/>
  <c r="W2159" i="119"/>
  <c r="X2159" i="119"/>
  <c r="Y2159" i="119"/>
  <c r="Z2159" i="119"/>
  <c r="P2158" i="119"/>
  <c r="Q2158" i="119"/>
  <c r="R2158" i="119"/>
  <c r="S2158" i="119"/>
  <c r="T2158" i="119"/>
  <c r="U2158" i="119"/>
  <c r="V2158" i="119"/>
  <c r="W2158" i="119"/>
  <c r="X2158" i="119"/>
  <c r="Y2158" i="119"/>
  <c r="Z2158" i="119"/>
  <c r="P2157" i="119"/>
  <c r="Q2157" i="119"/>
  <c r="R2157" i="119"/>
  <c r="S2157" i="119"/>
  <c r="T2157" i="119"/>
  <c r="U2157" i="119"/>
  <c r="V2157" i="119"/>
  <c r="W2157" i="119"/>
  <c r="X2157" i="119"/>
  <c r="Y2157" i="119"/>
  <c r="Z2157" i="119"/>
  <c r="P2156" i="119"/>
  <c r="Q2156" i="119"/>
  <c r="R2156" i="119"/>
  <c r="S2156" i="119"/>
  <c r="T2156" i="119"/>
  <c r="U2156" i="119"/>
  <c r="V2156" i="119"/>
  <c r="W2156" i="119"/>
  <c r="X2156" i="119"/>
  <c r="Y2156" i="119"/>
  <c r="Z2156" i="119"/>
  <c r="P2155" i="119"/>
  <c r="Q2155" i="119"/>
  <c r="R2155" i="119"/>
  <c r="S2155" i="119"/>
  <c r="T2155" i="119"/>
  <c r="U2155" i="119"/>
  <c r="V2155" i="119"/>
  <c r="W2155" i="119"/>
  <c r="X2155" i="119"/>
  <c r="Y2155" i="119"/>
  <c r="Z2155" i="119"/>
  <c r="P2154" i="119"/>
  <c r="Q2154" i="119"/>
  <c r="R2154" i="119"/>
  <c r="S2154" i="119"/>
  <c r="T2154" i="119"/>
  <c r="U2154" i="119"/>
  <c r="V2154" i="119"/>
  <c r="W2154" i="119"/>
  <c r="X2154" i="119"/>
  <c r="Y2154" i="119"/>
  <c r="Z2154" i="119"/>
  <c r="P2153" i="119"/>
  <c r="Q2153" i="119"/>
  <c r="R2153" i="119"/>
  <c r="S2153" i="119"/>
  <c r="T2153" i="119"/>
  <c r="U2153" i="119"/>
  <c r="V2153" i="119"/>
  <c r="W2153" i="119"/>
  <c r="X2153" i="119"/>
  <c r="Y2153" i="119"/>
  <c r="Z2153" i="119"/>
  <c r="P2152" i="119"/>
  <c r="Q2152" i="119"/>
  <c r="R2152" i="119"/>
  <c r="S2152" i="119"/>
  <c r="T2152" i="119"/>
  <c r="U2152" i="119"/>
  <c r="V2152" i="119"/>
  <c r="W2152" i="119"/>
  <c r="X2152" i="119"/>
  <c r="Y2152" i="119"/>
  <c r="Z2152" i="119"/>
  <c r="P2151" i="119"/>
  <c r="Q2151" i="119"/>
  <c r="R2151" i="119"/>
  <c r="S2151" i="119"/>
  <c r="T2151" i="119"/>
  <c r="U2151" i="119"/>
  <c r="V2151" i="119"/>
  <c r="W2151" i="119"/>
  <c r="X2151" i="119"/>
  <c r="Y2151" i="119"/>
  <c r="Z2151" i="119"/>
  <c r="P2150" i="119"/>
  <c r="Q2150" i="119"/>
  <c r="R2150" i="119"/>
  <c r="S2150" i="119"/>
  <c r="T2150" i="119"/>
  <c r="U2150" i="119"/>
  <c r="V2150" i="119"/>
  <c r="W2150" i="119"/>
  <c r="X2150" i="119"/>
  <c r="Y2150" i="119"/>
  <c r="Z2150" i="119"/>
  <c r="P2149" i="119"/>
  <c r="Q2149" i="119"/>
  <c r="R2149" i="119"/>
  <c r="S2149" i="119"/>
  <c r="T2149" i="119"/>
  <c r="U2149" i="119"/>
  <c r="V2149" i="119"/>
  <c r="W2149" i="119"/>
  <c r="X2149" i="119"/>
  <c r="Y2149" i="119"/>
  <c r="Z2149" i="119"/>
  <c r="P2148" i="119"/>
  <c r="Q2148" i="119"/>
  <c r="R2148" i="119"/>
  <c r="S2148" i="119"/>
  <c r="T2148" i="119"/>
  <c r="U2148" i="119"/>
  <c r="V2148" i="119"/>
  <c r="W2148" i="119"/>
  <c r="X2148" i="119"/>
  <c r="Y2148" i="119"/>
  <c r="Z2148" i="119"/>
  <c r="P2147" i="119"/>
  <c r="Q2147" i="119"/>
  <c r="R2147" i="119"/>
  <c r="S2147" i="119"/>
  <c r="T2147" i="119"/>
  <c r="U2147" i="119"/>
  <c r="V2147" i="119"/>
  <c r="W2147" i="119"/>
  <c r="X2147" i="119"/>
  <c r="Y2147" i="119"/>
  <c r="Z2147" i="119"/>
  <c r="P2146" i="119"/>
  <c r="Q2146" i="119"/>
  <c r="R2146" i="119"/>
  <c r="S2146" i="119"/>
  <c r="T2146" i="119"/>
  <c r="U2146" i="119"/>
  <c r="V2146" i="119"/>
  <c r="W2146" i="119"/>
  <c r="X2146" i="119"/>
  <c r="Y2146" i="119"/>
  <c r="Z2146" i="119"/>
  <c r="P2145" i="119"/>
  <c r="Q2145" i="119"/>
  <c r="R2145" i="119"/>
  <c r="S2145" i="119"/>
  <c r="T2145" i="119"/>
  <c r="U2145" i="119"/>
  <c r="V2145" i="119"/>
  <c r="W2145" i="119"/>
  <c r="X2145" i="119"/>
  <c r="Y2145" i="119"/>
  <c r="Z2145" i="119"/>
  <c r="P2144" i="119"/>
  <c r="Q2144" i="119"/>
  <c r="R2144" i="119"/>
  <c r="S2144" i="119"/>
  <c r="T2144" i="119"/>
  <c r="U2144" i="119"/>
  <c r="V2144" i="119"/>
  <c r="W2144" i="119"/>
  <c r="X2144" i="119"/>
  <c r="Y2144" i="119"/>
  <c r="Z2144" i="119"/>
  <c r="P2143" i="119"/>
  <c r="Q2143" i="119"/>
  <c r="R2143" i="119"/>
  <c r="S2143" i="119"/>
  <c r="T2143" i="119"/>
  <c r="U2143" i="119"/>
  <c r="V2143" i="119"/>
  <c r="W2143" i="119"/>
  <c r="X2143" i="119"/>
  <c r="Y2143" i="119"/>
  <c r="Z2143" i="119"/>
  <c r="P2142" i="119"/>
  <c r="Q2142" i="119"/>
  <c r="R2142" i="119"/>
  <c r="S2142" i="119"/>
  <c r="T2142" i="119"/>
  <c r="U2142" i="119"/>
  <c r="V2142" i="119"/>
  <c r="W2142" i="119"/>
  <c r="X2142" i="119"/>
  <c r="Y2142" i="119"/>
  <c r="Z2142" i="119"/>
  <c r="P2141" i="119"/>
  <c r="Q2141" i="119"/>
  <c r="R2141" i="119"/>
  <c r="S2141" i="119"/>
  <c r="T2141" i="119"/>
  <c r="U2141" i="119"/>
  <c r="V2141" i="119"/>
  <c r="W2141" i="119"/>
  <c r="X2141" i="119"/>
  <c r="Y2141" i="119"/>
  <c r="Z2141" i="119"/>
  <c r="P2140" i="119"/>
  <c r="Q2140" i="119"/>
  <c r="R2140" i="119"/>
  <c r="S2140" i="119"/>
  <c r="T2140" i="119"/>
  <c r="U2140" i="119"/>
  <c r="V2140" i="119"/>
  <c r="W2140" i="119"/>
  <c r="X2140" i="119"/>
  <c r="Y2140" i="119"/>
  <c r="Z2140" i="119"/>
  <c r="P2139" i="119"/>
  <c r="Q2139" i="119"/>
  <c r="R2139" i="119"/>
  <c r="S2139" i="119"/>
  <c r="T2139" i="119"/>
  <c r="U2139" i="119"/>
  <c r="V2139" i="119"/>
  <c r="W2139" i="119"/>
  <c r="X2139" i="119"/>
  <c r="Y2139" i="119"/>
  <c r="Z2139" i="119"/>
  <c r="P2138" i="119"/>
  <c r="Q2138" i="119"/>
  <c r="R2138" i="119"/>
  <c r="S2138" i="119"/>
  <c r="T2138" i="119"/>
  <c r="U2138" i="119"/>
  <c r="V2138" i="119"/>
  <c r="W2138" i="119"/>
  <c r="X2138" i="119"/>
  <c r="Y2138" i="119"/>
  <c r="Z2138" i="119"/>
  <c r="P2137" i="119"/>
  <c r="Q2137" i="119"/>
  <c r="R2137" i="119"/>
  <c r="S2137" i="119"/>
  <c r="T2137" i="119"/>
  <c r="U2137" i="119"/>
  <c r="V2137" i="119"/>
  <c r="W2137" i="119"/>
  <c r="X2137" i="119"/>
  <c r="Y2137" i="119"/>
  <c r="Z2137" i="119"/>
  <c r="P2136" i="119"/>
  <c r="Q2136" i="119"/>
  <c r="R2136" i="119"/>
  <c r="S2136" i="119"/>
  <c r="T2136" i="119"/>
  <c r="U2136" i="119"/>
  <c r="V2136" i="119"/>
  <c r="W2136" i="119"/>
  <c r="X2136" i="119"/>
  <c r="Y2136" i="119"/>
  <c r="Z2136" i="119"/>
  <c r="P2135" i="119"/>
  <c r="Q2135" i="119"/>
  <c r="R2135" i="119"/>
  <c r="S2135" i="119"/>
  <c r="T2135" i="119"/>
  <c r="U2135" i="119"/>
  <c r="V2135" i="119"/>
  <c r="W2135" i="119"/>
  <c r="X2135" i="119"/>
  <c r="Y2135" i="119"/>
  <c r="Z2135" i="119"/>
  <c r="P2134" i="119"/>
  <c r="Q2134" i="119"/>
  <c r="R2134" i="119"/>
  <c r="S2134" i="119"/>
  <c r="T2134" i="119"/>
  <c r="U2134" i="119"/>
  <c r="V2134" i="119"/>
  <c r="W2134" i="119"/>
  <c r="X2134" i="119"/>
  <c r="Y2134" i="119"/>
  <c r="Z2134" i="119"/>
  <c r="P2133" i="119"/>
  <c r="Q2133" i="119"/>
  <c r="R2133" i="119"/>
  <c r="S2133" i="119"/>
  <c r="T2133" i="119"/>
  <c r="U2133" i="119"/>
  <c r="V2133" i="119"/>
  <c r="W2133" i="119"/>
  <c r="X2133" i="119"/>
  <c r="Y2133" i="119"/>
  <c r="Z2133" i="119"/>
  <c r="P2132" i="119"/>
  <c r="Q2132" i="119"/>
  <c r="R2132" i="119"/>
  <c r="S2132" i="119"/>
  <c r="T2132" i="119"/>
  <c r="U2132" i="119"/>
  <c r="V2132" i="119"/>
  <c r="W2132" i="119"/>
  <c r="X2132" i="119"/>
  <c r="Y2132" i="119"/>
  <c r="Z2132" i="119"/>
  <c r="P2131" i="119"/>
  <c r="Q2131" i="119"/>
  <c r="R2131" i="119"/>
  <c r="S2131" i="119"/>
  <c r="T2131" i="119"/>
  <c r="U2131" i="119"/>
  <c r="V2131" i="119"/>
  <c r="W2131" i="119"/>
  <c r="X2131" i="119"/>
  <c r="Y2131" i="119"/>
  <c r="Z2131" i="119"/>
  <c r="P2130" i="119"/>
  <c r="Q2130" i="119"/>
  <c r="R2130" i="119"/>
  <c r="S2130" i="119"/>
  <c r="T2130" i="119"/>
  <c r="U2130" i="119"/>
  <c r="V2130" i="119"/>
  <c r="W2130" i="119"/>
  <c r="X2130" i="119"/>
  <c r="Y2130" i="119"/>
  <c r="Z2130" i="119"/>
  <c r="P2129" i="119"/>
  <c r="Q2129" i="119"/>
  <c r="R2129" i="119"/>
  <c r="S2129" i="119"/>
  <c r="T2129" i="119"/>
  <c r="U2129" i="119"/>
  <c r="V2129" i="119"/>
  <c r="W2129" i="119"/>
  <c r="X2129" i="119"/>
  <c r="Y2129" i="119"/>
  <c r="Z2129" i="119"/>
  <c r="P2128" i="119"/>
  <c r="Q2128" i="119"/>
  <c r="R2128" i="119"/>
  <c r="S2128" i="119"/>
  <c r="T2128" i="119"/>
  <c r="U2128" i="119"/>
  <c r="V2128" i="119"/>
  <c r="W2128" i="119"/>
  <c r="X2128" i="119"/>
  <c r="Y2128" i="119"/>
  <c r="Z2128" i="119"/>
  <c r="P2127" i="119"/>
  <c r="Q2127" i="119"/>
  <c r="R2127" i="119"/>
  <c r="S2127" i="119"/>
  <c r="T2127" i="119"/>
  <c r="U2127" i="119"/>
  <c r="V2127" i="119"/>
  <c r="W2127" i="119"/>
  <c r="X2127" i="119"/>
  <c r="Y2127" i="119"/>
  <c r="Z2127" i="119"/>
  <c r="P2126" i="119"/>
  <c r="Q2126" i="119"/>
  <c r="R2126" i="119"/>
  <c r="S2126" i="119"/>
  <c r="T2126" i="119"/>
  <c r="U2126" i="119"/>
  <c r="V2126" i="119"/>
  <c r="W2126" i="119"/>
  <c r="X2126" i="119"/>
  <c r="Y2126" i="119"/>
  <c r="Z2126" i="119"/>
  <c r="P2125" i="119"/>
  <c r="Q2125" i="119"/>
  <c r="R2125" i="119"/>
  <c r="S2125" i="119"/>
  <c r="T2125" i="119"/>
  <c r="U2125" i="119"/>
  <c r="V2125" i="119"/>
  <c r="W2125" i="119"/>
  <c r="X2125" i="119"/>
  <c r="Y2125" i="119"/>
  <c r="Z2125" i="119"/>
  <c r="P2124" i="119"/>
  <c r="Q2124" i="119"/>
  <c r="R2124" i="119"/>
  <c r="S2124" i="119"/>
  <c r="T2124" i="119"/>
  <c r="U2124" i="119"/>
  <c r="V2124" i="119"/>
  <c r="W2124" i="119"/>
  <c r="X2124" i="119"/>
  <c r="Y2124" i="119"/>
  <c r="Z2124" i="119"/>
  <c r="P2123" i="119"/>
  <c r="Q2123" i="119"/>
  <c r="R2123" i="119"/>
  <c r="S2123" i="119"/>
  <c r="T2123" i="119"/>
  <c r="U2123" i="119"/>
  <c r="V2123" i="119"/>
  <c r="W2123" i="119"/>
  <c r="X2123" i="119"/>
  <c r="Y2123" i="119"/>
  <c r="Z2123" i="119"/>
  <c r="P2122" i="119"/>
  <c r="Q2122" i="119"/>
  <c r="R2122" i="119"/>
  <c r="S2122" i="119"/>
  <c r="T2122" i="119"/>
  <c r="U2122" i="119"/>
  <c r="V2122" i="119"/>
  <c r="W2122" i="119"/>
  <c r="X2122" i="119"/>
  <c r="Y2122" i="119"/>
  <c r="Z2122" i="119"/>
  <c r="P2121" i="119"/>
  <c r="Q2121" i="119"/>
  <c r="R2121" i="119"/>
  <c r="S2121" i="119"/>
  <c r="T2121" i="119"/>
  <c r="U2121" i="119"/>
  <c r="V2121" i="119"/>
  <c r="W2121" i="119"/>
  <c r="X2121" i="119"/>
  <c r="Y2121" i="119"/>
  <c r="Z2121" i="119"/>
  <c r="P2120" i="119"/>
  <c r="Q2120" i="119"/>
  <c r="R2120" i="119"/>
  <c r="S2120" i="119"/>
  <c r="T2120" i="119"/>
  <c r="U2120" i="119"/>
  <c r="V2120" i="119"/>
  <c r="W2120" i="119"/>
  <c r="X2120" i="119"/>
  <c r="Y2120" i="119"/>
  <c r="Z2120" i="119"/>
  <c r="P2119" i="119"/>
  <c r="Q2119" i="119"/>
  <c r="R2119" i="119"/>
  <c r="S2119" i="119"/>
  <c r="T2119" i="119"/>
  <c r="U2119" i="119"/>
  <c r="V2119" i="119"/>
  <c r="W2119" i="119"/>
  <c r="X2119" i="119"/>
  <c r="Y2119" i="119"/>
  <c r="Z2119" i="119"/>
  <c r="P2118" i="119"/>
  <c r="Q2118" i="119"/>
  <c r="R2118" i="119"/>
  <c r="S2118" i="119"/>
  <c r="T2118" i="119"/>
  <c r="U2118" i="119"/>
  <c r="V2118" i="119"/>
  <c r="W2118" i="119"/>
  <c r="X2118" i="119"/>
  <c r="Y2118" i="119"/>
  <c r="Z2118" i="119"/>
  <c r="P2117" i="119"/>
  <c r="Q2117" i="119"/>
  <c r="R2117" i="119"/>
  <c r="S2117" i="119"/>
  <c r="T2117" i="119"/>
  <c r="U2117" i="119"/>
  <c r="V2117" i="119"/>
  <c r="W2117" i="119"/>
  <c r="X2117" i="119"/>
  <c r="Y2117" i="119"/>
  <c r="Z2117" i="119"/>
  <c r="P181" i="119"/>
  <c r="Q181" i="119"/>
  <c r="R181" i="119"/>
  <c r="S181" i="119"/>
  <c r="T181" i="119"/>
  <c r="U181" i="119"/>
  <c r="V181" i="119"/>
  <c r="W181" i="119"/>
  <c r="X181" i="119"/>
  <c r="Y181" i="119"/>
  <c r="Z181" i="119"/>
  <c r="P180" i="119"/>
  <c r="Q180" i="119"/>
  <c r="R180" i="119"/>
  <c r="S180" i="119"/>
  <c r="T180" i="119"/>
  <c r="U180" i="119"/>
  <c r="V180" i="119"/>
  <c r="W180" i="119"/>
  <c r="X180" i="119"/>
  <c r="Y180" i="119"/>
  <c r="Z180" i="119"/>
  <c r="P179" i="119"/>
  <c r="Q179" i="119"/>
  <c r="R179" i="119"/>
  <c r="S179" i="119"/>
  <c r="T179" i="119"/>
  <c r="U179" i="119"/>
  <c r="V179" i="119"/>
  <c r="W179" i="119"/>
  <c r="X179" i="119"/>
  <c r="Y179" i="119"/>
  <c r="Z179" i="119"/>
  <c r="P178" i="119"/>
  <c r="Q178" i="119"/>
  <c r="R178" i="119"/>
  <c r="S178" i="119"/>
  <c r="T178" i="119"/>
  <c r="U178" i="119"/>
  <c r="V178" i="119"/>
  <c r="W178" i="119"/>
  <c r="X178" i="119"/>
  <c r="Y178" i="119"/>
  <c r="Z178" i="119"/>
  <c r="P177" i="119"/>
  <c r="Q177" i="119"/>
  <c r="R177" i="119"/>
  <c r="S177" i="119"/>
  <c r="T177" i="119"/>
  <c r="U177" i="119"/>
  <c r="V177" i="119"/>
  <c r="W177" i="119"/>
  <c r="X177" i="119"/>
  <c r="Y177" i="119"/>
  <c r="Z177" i="119"/>
  <c r="P176" i="119"/>
  <c r="Q176" i="119"/>
  <c r="R176" i="119"/>
  <c r="S176" i="119"/>
  <c r="T176" i="119"/>
  <c r="U176" i="119"/>
  <c r="V176" i="119"/>
  <c r="W176" i="119"/>
  <c r="X176" i="119"/>
  <c r="Y176" i="119"/>
  <c r="Z176" i="119"/>
  <c r="P175" i="119"/>
  <c r="Q175" i="119"/>
  <c r="R175" i="119"/>
  <c r="S175" i="119"/>
  <c r="T175" i="119"/>
  <c r="U175" i="119"/>
  <c r="V175" i="119"/>
  <c r="W175" i="119"/>
  <c r="X175" i="119"/>
  <c r="Y175" i="119"/>
  <c r="Z175" i="119"/>
  <c r="P174" i="119"/>
  <c r="Q174" i="119"/>
  <c r="R174" i="119"/>
  <c r="S174" i="119"/>
  <c r="T174" i="119"/>
  <c r="U174" i="119"/>
  <c r="V174" i="119"/>
  <c r="W174" i="119"/>
  <c r="X174" i="119"/>
  <c r="Y174" i="119"/>
  <c r="Z174" i="119"/>
  <c r="P173" i="119"/>
  <c r="Q173" i="119"/>
  <c r="R173" i="119"/>
  <c r="S173" i="119"/>
  <c r="T173" i="119"/>
  <c r="U173" i="119"/>
  <c r="V173" i="119"/>
  <c r="W173" i="119"/>
  <c r="X173" i="119"/>
  <c r="Y173" i="119"/>
  <c r="Z173" i="119"/>
  <c r="P172" i="119"/>
  <c r="Q172" i="119"/>
  <c r="R172" i="119"/>
  <c r="S172" i="119"/>
  <c r="T172" i="119"/>
  <c r="U172" i="119"/>
  <c r="V172" i="119"/>
  <c r="W172" i="119"/>
  <c r="X172" i="119"/>
  <c r="Y172" i="119"/>
  <c r="Z172" i="119"/>
  <c r="P171" i="119"/>
  <c r="Q171" i="119"/>
  <c r="R171" i="119"/>
  <c r="S171" i="119"/>
  <c r="T171" i="119"/>
  <c r="U171" i="119"/>
  <c r="V171" i="119"/>
  <c r="W171" i="119"/>
  <c r="X171" i="119"/>
  <c r="Y171" i="119"/>
  <c r="Z171" i="119"/>
  <c r="P170" i="119"/>
  <c r="Q170" i="119"/>
  <c r="R170" i="119"/>
  <c r="S170" i="119"/>
  <c r="T170" i="119"/>
  <c r="U170" i="119"/>
  <c r="V170" i="119"/>
  <c r="W170" i="119"/>
  <c r="X170" i="119"/>
  <c r="Y170" i="119"/>
  <c r="Z170" i="119"/>
  <c r="P169" i="119"/>
  <c r="Q169" i="119"/>
  <c r="R169" i="119"/>
  <c r="S169" i="119"/>
  <c r="T169" i="119"/>
  <c r="U169" i="119"/>
  <c r="V169" i="119"/>
  <c r="W169" i="119"/>
  <c r="X169" i="119"/>
  <c r="Y169" i="119"/>
  <c r="Z169" i="119"/>
  <c r="P168" i="119"/>
  <c r="Q168" i="119"/>
  <c r="R168" i="119"/>
  <c r="S168" i="119"/>
  <c r="T168" i="119"/>
  <c r="U168" i="119"/>
  <c r="V168" i="119"/>
  <c r="W168" i="119"/>
  <c r="X168" i="119"/>
  <c r="Y168" i="119"/>
  <c r="Z168" i="119"/>
  <c r="P167" i="119"/>
  <c r="Q167" i="119"/>
  <c r="R167" i="119"/>
  <c r="S167" i="119"/>
  <c r="T167" i="119"/>
  <c r="U167" i="119"/>
  <c r="V167" i="119"/>
  <c r="W167" i="119"/>
  <c r="X167" i="119"/>
  <c r="Y167" i="119"/>
  <c r="Z167" i="119"/>
  <c r="P166" i="119"/>
  <c r="Q166" i="119"/>
  <c r="R166" i="119"/>
  <c r="S166" i="119"/>
  <c r="T166" i="119"/>
  <c r="U166" i="119"/>
  <c r="V166" i="119"/>
  <c r="W166" i="119"/>
  <c r="X166" i="119"/>
  <c r="Y166" i="119"/>
  <c r="Z166" i="119"/>
  <c r="P165" i="119"/>
  <c r="Q165" i="119"/>
  <c r="R165" i="119"/>
  <c r="S165" i="119"/>
  <c r="T165" i="119"/>
  <c r="U165" i="119"/>
  <c r="V165" i="119"/>
  <c r="W165" i="119"/>
  <c r="X165" i="119"/>
  <c r="Y165" i="119"/>
  <c r="Z165" i="119"/>
  <c r="P164" i="119"/>
  <c r="Q164" i="119"/>
  <c r="R164" i="119"/>
  <c r="S164" i="119"/>
  <c r="T164" i="119"/>
  <c r="U164" i="119"/>
  <c r="V164" i="119"/>
  <c r="W164" i="119"/>
  <c r="X164" i="119"/>
  <c r="Y164" i="119"/>
  <c r="Z164" i="119"/>
  <c r="P163" i="119"/>
  <c r="Q163" i="119"/>
  <c r="R163" i="119"/>
  <c r="S163" i="119"/>
  <c r="T163" i="119"/>
  <c r="U163" i="119"/>
  <c r="V163" i="119"/>
  <c r="W163" i="119"/>
  <c r="X163" i="119"/>
  <c r="Y163" i="119"/>
  <c r="Z163" i="119"/>
  <c r="P162" i="119"/>
  <c r="Q162" i="119"/>
  <c r="R162" i="119"/>
  <c r="S162" i="119"/>
  <c r="T162" i="119"/>
  <c r="U162" i="119"/>
  <c r="V162" i="119"/>
  <c r="W162" i="119"/>
  <c r="X162" i="119"/>
  <c r="Y162" i="119"/>
  <c r="Z162" i="119"/>
  <c r="P161" i="119"/>
  <c r="Q161" i="119"/>
  <c r="R161" i="119"/>
  <c r="S161" i="119"/>
  <c r="T161" i="119"/>
  <c r="U161" i="119"/>
  <c r="V161" i="119"/>
  <c r="W161" i="119"/>
  <c r="X161" i="119"/>
  <c r="Y161" i="119"/>
  <c r="Z161" i="119"/>
  <c r="P160" i="119"/>
  <c r="Q160" i="119"/>
  <c r="R160" i="119"/>
  <c r="S160" i="119"/>
  <c r="T160" i="119"/>
  <c r="U160" i="119"/>
  <c r="V160" i="119"/>
  <c r="W160" i="119"/>
  <c r="X160" i="119"/>
  <c r="Y160" i="119"/>
  <c r="Z160" i="119"/>
  <c r="P159" i="119"/>
  <c r="Q159" i="119"/>
  <c r="R159" i="119"/>
  <c r="S159" i="119"/>
  <c r="T159" i="119"/>
  <c r="U159" i="119"/>
  <c r="V159" i="119"/>
  <c r="W159" i="119"/>
  <c r="X159" i="119"/>
  <c r="Y159" i="119"/>
  <c r="Z159" i="119"/>
  <c r="P158" i="119"/>
  <c r="Q158" i="119"/>
  <c r="R158" i="119"/>
  <c r="S158" i="119"/>
  <c r="T158" i="119"/>
  <c r="U158" i="119"/>
  <c r="V158" i="119"/>
  <c r="W158" i="119"/>
  <c r="X158" i="119"/>
  <c r="Y158" i="119"/>
  <c r="Z158" i="119"/>
  <c r="P157" i="119"/>
  <c r="Q157" i="119"/>
  <c r="R157" i="119"/>
  <c r="S157" i="119"/>
  <c r="T157" i="119"/>
  <c r="U157" i="119"/>
  <c r="V157" i="119"/>
  <c r="W157" i="119"/>
  <c r="X157" i="119"/>
  <c r="Y157" i="119"/>
  <c r="Z157" i="119"/>
  <c r="P156" i="119"/>
  <c r="Q156" i="119"/>
  <c r="R156" i="119"/>
  <c r="S156" i="119"/>
  <c r="T156" i="119"/>
  <c r="U156" i="119"/>
  <c r="V156" i="119"/>
  <c r="W156" i="119"/>
  <c r="X156" i="119"/>
  <c r="Y156" i="119"/>
  <c r="Z156" i="119"/>
  <c r="P155" i="119"/>
  <c r="Q155" i="119"/>
  <c r="R155" i="119"/>
  <c r="S155" i="119"/>
  <c r="T155" i="119"/>
  <c r="U155" i="119"/>
  <c r="V155" i="119"/>
  <c r="W155" i="119"/>
  <c r="X155" i="119"/>
  <c r="Y155" i="119"/>
  <c r="Z155" i="119"/>
  <c r="P154" i="119"/>
  <c r="Q154" i="119"/>
  <c r="R154" i="119"/>
  <c r="S154" i="119"/>
  <c r="T154" i="119"/>
  <c r="U154" i="119"/>
  <c r="V154" i="119"/>
  <c r="W154" i="119"/>
  <c r="X154" i="119"/>
  <c r="Y154" i="119"/>
  <c r="Z154" i="119"/>
  <c r="P153" i="119"/>
  <c r="Q153" i="119"/>
  <c r="R153" i="119"/>
  <c r="S153" i="119"/>
  <c r="T153" i="119"/>
  <c r="U153" i="119"/>
  <c r="V153" i="119"/>
  <c r="W153" i="119"/>
  <c r="X153" i="119"/>
  <c r="Y153" i="119"/>
  <c r="Z153" i="119"/>
  <c r="P152" i="119"/>
  <c r="Q152" i="119"/>
  <c r="R152" i="119"/>
  <c r="S152" i="119"/>
  <c r="T152" i="119"/>
  <c r="U152" i="119"/>
  <c r="V152" i="119"/>
  <c r="W152" i="119"/>
  <c r="X152" i="119"/>
  <c r="Y152" i="119"/>
  <c r="Z152" i="119"/>
  <c r="P151" i="119"/>
  <c r="Q151" i="119"/>
  <c r="R151" i="119"/>
  <c r="S151" i="119"/>
  <c r="T151" i="119"/>
  <c r="U151" i="119"/>
  <c r="V151" i="119"/>
  <c r="W151" i="119"/>
  <c r="X151" i="119"/>
  <c r="Y151" i="119"/>
  <c r="Z151" i="119"/>
  <c r="P150" i="119"/>
  <c r="Q150" i="119"/>
  <c r="R150" i="119"/>
  <c r="S150" i="119"/>
  <c r="T150" i="119"/>
  <c r="U150" i="119"/>
  <c r="V150" i="119"/>
  <c r="W150" i="119"/>
  <c r="X150" i="119"/>
  <c r="Y150" i="119"/>
  <c r="Z150" i="119"/>
  <c r="P149" i="119"/>
  <c r="Q149" i="119"/>
  <c r="R149" i="119"/>
  <c r="S149" i="119"/>
  <c r="T149" i="119"/>
  <c r="U149" i="119"/>
  <c r="V149" i="119"/>
  <c r="W149" i="119"/>
  <c r="X149" i="119"/>
  <c r="Y149" i="119"/>
  <c r="Z149" i="119"/>
  <c r="P148" i="119"/>
  <c r="Q148" i="119"/>
  <c r="R148" i="119"/>
  <c r="S148" i="119"/>
  <c r="T148" i="119"/>
  <c r="U148" i="119"/>
  <c r="V148" i="119"/>
  <c r="W148" i="119"/>
  <c r="X148" i="119"/>
  <c r="Y148" i="119"/>
  <c r="Z148" i="119"/>
  <c r="P147" i="119"/>
  <c r="Q147" i="119"/>
  <c r="R147" i="119"/>
  <c r="S147" i="119"/>
  <c r="T147" i="119"/>
  <c r="U147" i="119"/>
  <c r="V147" i="119"/>
  <c r="W147" i="119"/>
  <c r="X147" i="119"/>
  <c r="Y147" i="119"/>
  <c r="Z147" i="119"/>
  <c r="P146" i="119"/>
  <c r="Q146" i="119"/>
  <c r="R146" i="119"/>
  <c r="S146" i="119"/>
  <c r="T146" i="119"/>
  <c r="U146" i="119"/>
  <c r="V146" i="119"/>
  <c r="W146" i="119"/>
  <c r="X146" i="119"/>
  <c r="Y146" i="119"/>
  <c r="Z146" i="119"/>
  <c r="P145" i="119"/>
  <c r="Q145" i="119"/>
  <c r="R145" i="119"/>
  <c r="S145" i="119"/>
  <c r="T145" i="119"/>
  <c r="U145" i="119"/>
  <c r="V145" i="119"/>
  <c r="W145" i="119"/>
  <c r="X145" i="119"/>
  <c r="Y145" i="119"/>
  <c r="Z145" i="119"/>
  <c r="P144" i="119"/>
  <c r="Q144" i="119"/>
  <c r="R144" i="119"/>
  <c r="S144" i="119"/>
  <c r="T144" i="119"/>
  <c r="U144" i="119"/>
  <c r="V144" i="119"/>
  <c r="W144" i="119"/>
  <c r="X144" i="119"/>
  <c r="Y144" i="119"/>
  <c r="Z144" i="119"/>
  <c r="P143" i="119"/>
  <c r="Q143" i="119"/>
  <c r="R143" i="119"/>
  <c r="S143" i="119"/>
  <c r="T143" i="119"/>
  <c r="U143" i="119"/>
  <c r="V143" i="119"/>
  <c r="W143" i="119"/>
  <c r="X143" i="119"/>
  <c r="Y143" i="119"/>
  <c r="Z143" i="119"/>
  <c r="P142" i="119"/>
  <c r="Q142" i="119"/>
  <c r="R142" i="119"/>
  <c r="S142" i="119"/>
  <c r="T142" i="119"/>
  <c r="U142" i="119"/>
  <c r="V142" i="119"/>
  <c r="W142" i="119"/>
  <c r="X142" i="119"/>
  <c r="Y142" i="119"/>
  <c r="Z142" i="119"/>
  <c r="P141" i="119"/>
  <c r="Q141" i="119"/>
  <c r="R141" i="119"/>
  <c r="S141" i="119"/>
  <c r="T141" i="119"/>
  <c r="U141" i="119"/>
  <c r="V141" i="119"/>
  <c r="W141" i="119"/>
  <c r="X141" i="119"/>
  <c r="Y141" i="119"/>
  <c r="Z141" i="119"/>
  <c r="P140" i="119"/>
  <c r="Q140" i="119"/>
  <c r="R140" i="119"/>
  <c r="S140" i="119"/>
  <c r="T140" i="119"/>
  <c r="U140" i="119"/>
  <c r="V140" i="119"/>
  <c r="W140" i="119"/>
  <c r="X140" i="119"/>
  <c r="Y140" i="119"/>
  <c r="Z140" i="119"/>
  <c r="P139" i="119"/>
  <c r="Q139" i="119"/>
  <c r="R139" i="119"/>
  <c r="S139" i="119"/>
  <c r="T139" i="119"/>
  <c r="U139" i="119"/>
  <c r="V139" i="119"/>
  <c r="W139" i="119"/>
  <c r="X139" i="119"/>
  <c r="Y139" i="119"/>
  <c r="Z139" i="119"/>
  <c r="P138" i="119"/>
  <c r="Q138" i="119"/>
  <c r="R138" i="119"/>
  <c r="S138" i="119"/>
  <c r="T138" i="119"/>
  <c r="U138" i="119"/>
  <c r="V138" i="119"/>
  <c r="W138" i="119"/>
  <c r="X138" i="119"/>
  <c r="Y138" i="119"/>
  <c r="Z138" i="119"/>
  <c r="P137" i="119"/>
  <c r="Q137" i="119"/>
  <c r="R137" i="119"/>
  <c r="S137" i="119"/>
  <c r="T137" i="119"/>
  <c r="U137" i="119"/>
  <c r="V137" i="119"/>
  <c r="W137" i="119"/>
  <c r="X137" i="119"/>
  <c r="Y137" i="119"/>
  <c r="Z137" i="119"/>
  <c r="P136" i="119"/>
  <c r="Q136" i="119"/>
  <c r="R136" i="119"/>
  <c r="S136" i="119"/>
  <c r="T136" i="119"/>
  <c r="U136" i="119"/>
  <c r="V136" i="119"/>
  <c r="W136" i="119"/>
  <c r="X136" i="119"/>
  <c r="Y136" i="119"/>
  <c r="Z136" i="119"/>
  <c r="P135" i="119"/>
  <c r="Q135" i="119"/>
  <c r="R135" i="119"/>
  <c r="S135" i="119"/>
  <c r="T135" i="119"/>
  <c r="U135" i="119"/>
  <c r="V135" i="119"/>
  <c r="W135" i="119"/>
  <c r="X135" i="119"/>
  <c r="Y135" i="119"/>
  <c r="Z135" i="119"/>
  <c r="P134" i="119"/>
  <c r="Q134" i="119"/>
  <c r="R134" i="119"/>
  <c r="S134" i="119"/>
  <c r="T134" i="119"/>
  <c r="U134" i="119"/>
  <c r="V134" i="119"/>
  <c r="W134" i="119"/>
  <c r="X134" i="119"/>
  <c r="Y134" i="119"/>
  <c r="Z134" i="119"/>
  <c r="P133" i="119"/>
  <c r="Q133" i="119"/>
  <c r="R133" i="119"/>
  <c r="S133" i="119"/>
  <c r="T133" i="119"/>
  <c r="U133" i="119"/>
  <c r="V133" i="119"/>
  <c r="W133" i="119"/>
  <c r="X133" i="119"/>
  <c r="Y133" i="119"/>
  <c r="Z133" i="119"/>
  <c r="P132" i="119"/>
  <c r="Q132" i="119"/>
  <c r="R132" i="119"/>
  <c r="S132" i="119"/>
  <c r="T132" i="119"/>
  <c r="U132" i="119"/>
  <c r="V132" i="119"/>
  <c r="W132" i="119"/>
  <c r="X132" i="119"/>
  <c r="Y132" i="119"/>
  <c r="Z132" i="119"/>
  <c r="P131" i="119"/>
  <c r="Q131" i="119"/>
  <c r="R131" i="119"/>
  <c r="S131" i="119"/>
  <c r="T131" i="119"/>
  <c r="U131" i="119"/>
  <c r="V131" i="119"/>
  <c r="W131" i="119"/>
  <c r="X131" i="119"/>
  <c r="Y131" i="119"/>
  <c r="Z131" i="119"/>
  <c r="P130" i="119"/>
  <c r="Q130" i="119"/>
  <c r="R130" i="119"/>
  <c r="S130" i="119"/>
  <c r="T130" i="119"/>
  <c r="U130" i="119"/>
  <c r="V130" i="119"/>
  <c r="W130" i="119"/>
  <c r="X130" i="119"/>
  <c r="Y130" i="119"/>
  <c r="Z130" i="119"/>
  <c r="P129" i="119"/>
  <c r="Q129" i="119"/>
  <c r="R129" i="119"/>
  <c r="S129" i="119"/>
  <c r="T129" i="119"/>
  <c r="U129" i="119"/>
  <c r="V129" i="119"/>
  <c r="W129" i="119"/>
  <c r="X129" i="119"/>
  <c r="Y129" i="119"/>
  <c r="Z129" i="119"/>
  <c r="P128" i="119"/>
  <c r="Q128" i="119"/>
  <c r="R128" i="119"/>
  <c r="S128" i="119"/>
  <c r="T128" i="119"/>
  <c r="U128" i="119"/>
  <c r="V128" i="119"/>
  <c r="W128" i="119"/>
  <c r="X128" i="119"/>
  <c r="Y128" i="119"/>
  <c r="Z128" i="119"/>
  <c r="P127" i="119"/>
  <c r="Q127" i="119"/>
  <c r="R127" i="119"/>
  <c r="S127" i="119"/>
  <c r="T127" i="119"/>
  <c r="U127" i="119"/>
  <c r="V127" i="119"/>
  <c r="W127" i="119"/>
  <c r="X127" i="119"/>
  <c r="Y127" i="119"/>
  <c r="Z127" i="119"/>
  <c r="P126" i="119"/>
  <c r="Q126" i="119"/>
  <c r="R126" i="119"/>
  <c r="S126" i="119"/>
  <c r="T126" i="119"/>
  <c r="U126" i="119"/>
  <c r="V126" i="119"/>
  <c r="W126" i="119"/>
  <c r="X126" i="119"/>
  <c r="Y126" i="119"/>
  <c r="Z126" i="119"/>
  <c r="P125" i="119"/>
  <c r="Q125" i="119"/>
  <c r="R125" i="119"/>
  <c r="S125" i="119"/>
  <c r="T125" i="119"/>
  <c r="U125" i="119"/>
  <c r="V125" i="119"/>
  <c r="W125" i="119"/>
  <c r="X125" i="119"/>
  <c r="Y125" i="119"/>
  <c r="Z125" i="119"/>
  <c r="P124" i="119"/>
  <c r="Q124" i="119"/>
  <c r="R124" i="119"/>
  <c r="S124" i="119"/>
  <c r="T124" i="119"/>
  <c r="U124" i="119"/>
  <c r="V124" i="119"/>
  <c r="W124" i="119"/>
  <c r="X124" i="119"/>
  <c r="Y124" i="119"/>
  <c r="Z124" i="119"/>
  <c r="P123" i="119"/>
  <c r="Q123" i="119"/>
  <c r="R123" i="119"/>
  <c r="S123" i="119"/>
  <c r="T123" i="119"/>
  <c r="U123" i="119"/>
  <c r="V123" i="119"/>
  <c r="W123" i="119"/>
  <c r="X123" i="119"/>
  <c r="Y123" i="119"/>
  <c r="Z123" i="119"/>
  <c r="P122" i="119"/>
  <c r="Q122" i="119"/>
  <c r="R122" i="119"/>
  <c r="S122" i="119"/>
  <c r="T122" i="119"/>
  <c r="U122" i="119"/>
  <c r="V122" i="119"/>
  <c r="W122" i="119"/>
  <c r="X122" i="119"/>
  <c r="Y122" i="119"/>
  <c r="Z122" i="119"/>
  <c r="P121" i="119"/>
  <c r="Q121" i="119"/>
  <c r="R121" i="119"/>
  <c r="S121" i="119"/>
  <c r="T121" i="119"/>
  <c r="U121" i="119"/>
  <c r="V121" i="119"/>
  <c r="W121" i="119"/>
  <c r="X121" i="119"/>
  <c r="Y121" i="119"/>
  <c r="Z121" i="119"/>
  <c r="P120" i="119"/>
  <c r="Q120" i="119"/>
  <c r="R120" i="119"/>
  <c r="S120" i="119"/>
  <c r="T120" i="119"/>
  <c r="U120" i="119"/>
  <c r="V120" i="119"/>
  <c r="W120" i="119"/>
  <c r="X120" i="119"/>
  <c r="Y120" i="119"/>
  <c r="Z120" i="119"/>
  <c r="P119" i="119"/>
  <c r="Q119" i="119"/>
  <c r="R119" i="119"/>
  <c r="S119" i="119"/>
  <c r="T119" i="119"/>
  <c r="U119" i="119"/>
  <c r="V119" i="119"/>
  <c r="W119" i="119"/>
  <c r="X119" i="119"/>
  <c r="Y119" i="119"/>
  <c r="Z119" i="119"/>
  <c r="P118" i="119"/>
  <c r="Q118" i="119"/>
  <c r="R118" i="119"/>
  <c r="S118" i="119"/>
  <c r="T118" i="119"/>
  <c r="U118" i="119"/>
  <c r="V118" i="119"/>
  <c r="W118" i="119"/>
  <c r="X118" i="119"/>
  <c r="Y118" i="119"/>
  <c r="Z118" i="119"/>
  <c r="P117" i="119"/>
  <c r="Q117" i="119"/>
  <c r="R117" i="119"/>
  <c r="S117" i="119"/>
  <c r="T117" i="119"/>
  <c r="U117" i="119"/>
  <c r="V117" i="119"/>
  <c r="W117" i="119"/>
  <c r="X117" i="119"/>
  <c r="Y117" i="119"/>
  <c r="Z117" i="119"/>
  <c r="P116" i="119"/>
  <c r="Q116" i="119"/>
  <c r="R116" i="119"/>
  <c r="S116" i="119"/>
  <c r="T116" i="119"/>
  <c r="U116" i="119"/>
  <c r="V116" i="119"/>
  <c r="W116" i="119"/>
  <c r="X116" i="119"/>
  <c r="Y116" i="119"/>
  <c r="Z116" i="119"/>
  <c r="P115" i="119"/>
  <c r="Q115" i="119"/>
  <c r="R115" i="119"/>
  <c r="S115" i="119"/>
  <c r="T115" i="119"/>
  <c r="U115" i="119"/>
  <c r="V115" i="119"/>
  <c r="W115" i="119"/>
  <c r="X115" i="119"/>
  <c r="Y115" i="119"/>
  <c r="Z115" i="119"/>
  <c r="P114" i="119"/>
  <c r="Q114" i="119"/>
  <c r="R114" i="119"/>
  <c r="S114" i="119"/>
  <c r="T114" i="119"/>
  <c r="U114" i="119"/>
  <c r="V114" i="119"/>
  <c r="W114" i="119"/>
  <c r="X114" i="119"/>
  <c r="Y114" i="119"/>
  <c r="Z114" i="119"/>
  <c r="P113" i="119"/>
  <c r="Q113" i="119"/>
  <c r="R113" i="119"/>
  <c r="S113" i="119"/>
  <c r="T113" i="119"/>
  <c r="U113" i="119"/>
  <c r="V113" i="119"/>
  <c r="W113" i="119"/>
  <c r="X113" i="119"/>
  <c r="Y113" i="119"/>
  <c r="Z113" i="119"/>
  <c r="P112" i="119"/>
  <c r="Q112" i="119"/>
  <c r="R112" i="119"/>
  <c r="S112" i="119"/>
  <c r="T112" i="119"/>
  <c r="U112" i="119"/>
  <c r="V112" i="119"/>
  <c r="W112" i="119"/>
  <c r="X112" i="119"/>
  <c r="Y112" i="119"/>
  <c r="Z112" i="119"/>
  <c r="P111" i="119"/>
  <c r="Q111" i="119"/>
  <c r="R111" i="119"/>
  <c r="S111" i="119"/>
  <c r="T111" i="119"/>
  <c r="U111" i="119"/>
  <c r="V111" i="119"/>
  <c r="W111" i="119"/>
  <c r="X111" i="119"/>
  <c r="Y111" i="119"/>
  <c r="Z111" i="119"/>
  <c r="P110" i="119"/>
  <c r="Q110" i="119"/>
  <c r="R110" i="119"/>
  <c r="S110" i="119"/>
  <c r="T110" i="119"/>
  <c r="U110" i="119"/>
  <c r="V110" i="119"/>
  <c r="W110" i="119"/>
  <c r="X110" i="119"/>
  <c r="Y110" i="119"/>
  <c r="Z110" i="119"/>
  <c r="P109" i="119"/>
  <c r="Q109" i="119"/>
  <c r="R109" i="119"/>
  <c r="S109" i="119"/>
  <c r="T109" i="119"/>
  <c r="U109" i="119"/>
  <c r="V109" i="119"/>
  <c r="W109" i="119"/>
  <c r="X109" i="119"/>
  <c r="Y109" i="119"/>
  <c r="Z109" i="119"/>
  <c r="P108" i="119"/>
  <c r="Q108" i="119"/>
  <c r="R108" i="119"/>
  <c r="S108" i="119"/>
  <c r="T108" i="119"/>
  <c r="U108" i="119"/>
  <c r="V108" i="119"/>
  <c r="W108" i="119"/>
  <c r="X108" i="119"/>
  <c r="Y108" i="119"/>
  <c r="Z108" i="119"/>
  <c r="P107" i="119"/>
  <c r="Q107" i="119"/>
  <c r="R107" i="119"/>
  <c r="S107" i="119"/>
  <c r="T107" i="119"/>
  <c r="U107" i="119"/>
  <c r="V107" i="119"/>
  <c r="W107" i="119"/>
  <c r="X107" i="119"/>
  <c r="Y107" i="119"/>
  <c r="Z107" i="119"/>
  <c r="P106" i="119"/>
  <c r="Q106" i="119"/>
  <c r="R106" i="119"/>
  <c r="S106" i="119"/>
  <c r="T106" i="119"/>
  <c r="U106" i="119"/>
  <c r="V106" i="119"/>
  <c r="W106" i="119"/>
  <c r="X106" i="119"/>
  <c r="Y106" i="119"/>
  <c r="Z106" i="119"/>
  <c r="P105" i="119"/>
  <c r="Q105" i="119"/>
  <c r="R105" i="119"/>
  <c r="S105" i="119"/>
  <c r="T105" i="119"/>
  <c r="U105" i="119"/>
  <c r="V105" i="119"/>
  <c r="W105" i="119"/>
  <c r="X105" i="119"/>
  <c r="Y105" i="119"/>
  <c r="Z105" i="119"/>
  <c r="P104" i="119"/>
  <c r="Q104" i="119"/>
  <c r="R104" i="119"/>
  <c r="S104" i="119"/>
  <c r="T104" i="119"/>
  <c r="U104" i="119"/>
  <c r="V104" i="119"/>
  <c r="W104" i="119"/>
  <c r="X104" i="119"/>
  <c r="Y104" i="119"/>
  <c r="Z104" i="119"/>
  <c r="P103" i="119"/>
  <c r="Q103" i="119"/>
  <c r="R103" i="119"/>
  <c r="S103" i="119"/>
  <c r="T103" i="119"/>
  <c r="U103" i="119"/>
  <c r="V103" i="119"/>
  <c r="W103" i="119"/>
  <c r="X103" i="119"/>
  <c r="Y103" i="119"/>
  <c r="Z103" i="119"/>
  <c r="P102" i="119"/>
  <c r="Q102" i="119"/>
  <c r="R102" i="119"/>
  <c r="S102" i="119"/>
  <c r="T102" i="119"/>
  <c r="U102" i="119"/>
  <c r="V102" i="119"/>
  <c r="W102" i="119"/>
  <c r="X102" i="119"/>
  <c r="Y102" i="119"/>
  <c r="Z102" i="119"/>
  <c r="P101" i="119"/>
  <c r="Q101" i="119"/>
  <c r="R101" i="119"/>
  <c r="S101" i="119"/>
  <c r="T101" i="119"/>
  <c r="U101" i="119"/>
  <c r="V101" i="119"/>
  <c r="W101" i="119"/>
  <c r="X101" i="119"/>
  <c r="Y101" i="119"/>
  <c r="Z101" i="119"/>
  <c r="P100" i="119"/>
  <c r="Q100" i="119"/>
  <c r="R100" i="119"/>
  <c r="S100" i="119"/>
  <c r="T100" i="119"/>
  <c r="U100" i="119"/>
  <c r="V100" i="119"/>
  <c r="W100" i="119"/>
  <c r="X100" i="119"/>
  <c r="Y100" i="119"/>
  <c r="Z100" i="119"/>
  <c r="P99" i="119"/>
  <c r="Q99" i="119"/>
  <c r="R99" i="119"/>
  <c r="S99" i="119"/>
  <c r="T99" i="119"/>
  <c r="U99" i="119"/>
  <c r="V99" i="119"/>
  <c r="W99" i="119"/>
  <c r="X99" i="119"/>
  <c r="Y99" i="119"/>
  <c r="Z99" i="119"/>
  <c r="P98" i="119"/>
  <c r="Q98" i="119"/>
  <c r="R98" i="119"/>
  <c r="S98" i="119"/>
  <c r="T98" i="119"/>
  <c r="U98" i="119"/>
  <c r="V98" i="119"/>
  <c r="W98" i="119"/>
  <c r="X98" i="119"/>
  <c r="Y98" i="119"/>
  <c r="Z98" i="119"/>
  <c r="P97" i="119"/>
  <c r="Q97" i="119"/>
  <c r="R97" i="119"/>
  <c r="S97" i="119"/>
  <c r="T97" i="119"/>
  <c r="U97" i="119"/>
  <c r="V97" i="119"/>
  <c r="W97" i="119"/>
  <c r="X97" i="119"/>
  <c r="Y97" i="119"/>
  <c r="Z97" i="119"/>
  <c r="P96" i="119"/>
  <c r="Q96" i="119"/>
  <c r="R96" i="119"/>
  <c r="S96" i="119"/>
  <c r="T96" i="119"/>
  <c r="U96" i="119"/>
  <c r="V96" i="119"/>
  <c r="W96" i="119"/>
  <c r="X96" i="119"/>
  <c r="Y96" i="119"/>
  <c r="Z96" i="119"/>
  <c r="P95" i="119"/>
  <c r="Q95" i="119"/>
  <c r="R95" i="119"/>
  <c r="S95" i="119"/>
  <c r="T95" i="119"/>
  <c r="U95" i="119"/>
  <c r="V95" i="119"/>
  <c r="W95" i="119"/>
  <c r="X95" i="119"/>
  <c r="Y95" i="119"/>
  <c r="Z95" i="119"/>
  <c r="P94" i="119"/>
  <c r="Q94" i="119"/>
  <c r="R94" i="119"/>
  <c r="S94" i="119"/>
  <c r="T94" i="119"/>
  <c r="U94" i="119"/>
  <c r="V94" i="119"/>
  <c r="W94" i="119"/>
  <c r="X94" i="119"/>
  <c r="Y94" i="119"/>
  <c r="Z94" i="119"/>
  <c r="P93" i="119"/>
  <c r="Q93" i="119"/>
  <c r="R93" i="119"/>
  <c r="S93" i="119"/>
  <c r="T93" i="119"/>
  <c r="U93" i="119"/>
  <c r="V93" i="119"/>
  <c r="W93" i="119"/>
  <c r="X93" i="119"/>
  <c r="Y93" i="119"/>
  <c r="Z93" i="119"/>
  <c r="P92" i="119"/>
  <c r="Q92" i="119"/>
  <c r="R92" i="119"/>
  <c r="S92" i="119"/>
  <c r="T92" i="119"/>
  <c r="U92" i="119"/>
  <c r="V92" i="119"/>
  <c r="W92" i="119"/>
  <c r="X92" i="119"/>
  <c r="Y92" i="119"/>
  <c r="Z92" i="119"/>
  <c r="P91" i="119"/>
  <c r="Q91" i="119"/>
  <c r="R91" i="119"/>
  <c r="S91" i="119"/>
  <c r="T91" i="119"/>
  <c r="U91" i="119"/>
  <c r="V91" i="119"/>
  <c r="W91" i="119"/>
  <c r="X91" i="119"/>
  <c r="Y91" i="119"/>
  <c r="Z91" i="119"/>
  <c r="P90" i="119"/>
  <c r="Q90" i="119"/>
  <c r="R90" i="119"/>
  <c r="S90" i="119"/>
  <c r="T90" i="119"/>
  <c r="U90" i="119"/>
  <c r="V90" i="119"/>
  <c r="W90" i="119"/>
  <c r="X90" i="119"/>
  <c r="Y90" i="119"/>
  <c r="Z90" i="119"/>
  <c r="P89" i="119"/>
  <c r="Q89" i="119"/>
  <c r="R89" i="119"/>
  <c r="S89" i="119"/>
  <c r="T89" i="119"/>
  <c r="U89" i="119"/>
  <c r="V89" i="119"/>
  <c r="W89" i="119"/>
  <c r="X89" i="119"/>
  <c r="Y89" i="119"/>
  <c r="Z89" i="119"/>
  <c r="P88" i="119"/>
  <c r="Q88" i="119"/>
  <c r="R88" i="119"/>
  <c r="S88" i="119"/>
  <c r="T88" i="119"/>
  <c r="U88" i="119"/>
  <c r="V88" i="119"/>
  <c r="W88" i="119"/>
  <c r="X88" i="119"/>
  <c r="Y88" i="119"/>
  <c r="Z88" i="119"/>
  <c r="P87" i="119"/>
  <c r="Q87" i="119"/>
  <c r="R87" i="119"/>
  <c r="S87" i="119"/>
  <c r="T87" i="119"/>
  <c r="U87" i="119"/>
  <c r="V87" i="119"/>
  <c r="W87" i="119"/>
  <c r="X87" i="119"/>
  <c r="Y87" i="119"/>
  <c r="Z87" i="119"/>
  <c r="P86" i="119"/>
  <c r="Q86" i="119"/>
  <c r="R86" i="119"/>
  <c r="S86" i="119"/>
  <c r="T86" i="119"/>
  <c r="U86" i="119"/>
  <c r="V86" i="119"/>
  <c r="W86" i="119"/>
  <c r="X86" i="119"/>
  <c r="Y86" i="119"/>
  <c r="Z86" i="119"/>
  <c r="P85" i="119"/>
  <c r="Q85" i="119"/>
  <c r="R85" i="119"/>
  <c r="S85" i="119"/>
  <c r="T85" i="119"/>
  <c r="U85" i="119"/>
  <c r="V85" i="119"/>
  <c r="W85" i="119"/>
  <c r="X85" i="119"/>
  <c r="Y85" i="119"/>
  <c r="Z85" i="119"/>
  <c r="P84" i="119"/>
  <c r="Q84" i="119"/>
  <c r="R84" i="119"/>
  <c r="S84" i="119"/>
  <c r="T84" i="119"/>
  <c r="U84" i="119"/>
  <c r="V84" i="119"/>
  <c r="W84" i="119"/>
  <c r="X84" i="119"/>
  <c r="Y84" i="119"/>
  <c r="Z84" i="119"/>
  <c r="P83" i="119"/>
  <c r="Q83" i="119"/>
  <c r="R83" i="119"/>
  <c r="S83" i="119"/>
  <c r="T83" i="119"/>
  <c r="U83" i="119"/>
  <c r="V83" i="119"/>
  <c r="W83" i="119"/>
  <c r="X83" i="119"/>
  <c r="Y83" i="119"/>
  <c r="Z83" i="119"/>
  <c r="P82" i="119"/>
  <c r="Q82" i="119"/>
  <c r="R82" i="119"/>
  <c r="S82" i="119"/>
  <c r="T82" i="119"/>
  <c r="U82" i="119"/>
  <c r="V82" i="119"/>
  <c r="W82" i="119"/>
  <c r="X82" i="119"/>
  <c r="Y82" i="119"/>
  <c r="Z82" i="119"/>
  <c r="P81" i="119"/>
  <c r="Q81" i="119"/>
  <c r="R81" i="119"/>
  <c r="S81" i="119"/>
  <c r="T81" i="119"/>
  <c r="U81" i="119"/>
  <c r="V81" i="119"/>
  <c r="W81" i="119"/>
  <c r="X81" i="119"/>
  <c r="Y81" i="119"/>
  <c r="Z81" i="119"/>
  <c r="P80" i="119"/>
  <c r="Q80" i="119"/>
  <c r="R80" i="119"/>
  <c r="S80" i="119"/>
  <c r="T80" i="119"/>
  <c r="U80" i="119"/>
  <c r="V80" i="119"/>
  <c r="W80" i="119"/>
  <c r="X80" i="119"/>
  <c r="Y80" i="119"/>
  <c r="Z80" i="119"/>
  <c r="P79" i="119"/>
  <c r="Q79" i="119"/>
  <c r="R79" i="119"/>
  <c r="S79" i="119"/>
  <c r="T79" i="119"/>
  <c r="U79" i="119"/>
  <c r="V79" i="119"/>
  <c r="W79" i="119"/>
  <c r="X79" i="119"/>
  <c r="Y79" i="119"/>
  <c r="Z79" i="119"/>
  <c r="P78" i="119"/>
  <c r="Q78" i="119"/>
  <c r="R78" i="119"/>
  <c r="S78" i="119"/>
  <c r="T78" i="119"/>
  <c r="U78" i="119"/>
  <c r="V78" i="119"/>
  <c r="W78" i="119"/>
  <c r="X78" i="119"/>
  <c r="Y78" i="119"/>
  <c r="Z78" i="119"/>
  <c r="P77" i="119"/>
  <c r="Q77" i="119"/>
  <c r="R77" i="119"/>
  <c r="S77" i="119"/>
  <c r="T77" i="119"/>
  <c r="U77" i="119"/>
  <c r="V77" i="119"/>
  <c r="W77" i="119"/>
  <c r="X77" i="119"/>
  <c r="Y77" i="119"/>
  <c r="Z77" i="119"/>
  <c r="P76" i="119"/>
  <c r="Q76" i="119"/>
  <c r="R76" i="119"/>
  <c r="S76" i="119"/>
  <c r="T76" i="119"/>
  <c r="U76" i="119"/>
  <c r="V76" i="119"/>
  <c r="W76" i="119"/>
  <c r="X76" i="119"/>
  <c r="Y76" i="119"/>
  <c r="Z76" i="119"/>
  <c r="P75" i="119"/>
  <c r="Q75" i="119"/>
  <c r="R75" i="119"/>
  <c r="S75" i="119"/>
  <c r="T75" i="119"/>
  <c r="U75" i="119"/>
  <c r="V75" i="119"/>
  <c r="W75" i="119"/>
  <c r="X75" i="119"/>
  <c r="Y75" i="119"/>
  <c r="Z75" i="119"/>
  <c r="P74" i="119"/>
  <c r="Q74" i="119"/>
  <c r="R74" i="119"/>
  <c r="S74" i="119"/>
  <c r="T74" i="119"/>
  <c r="U74" i="119"/>
  <c r="V74" i="119"/>
  <c r="W74" i="119"/>
  <c r="X74" i="119"/>
  <c r="Y74" i="119"/>
  <c r="Z74" i="119"/>
  <c r="P73" i="119"/>
  <c r="Q73" i="119"/>
  <c r="R73" i="119"/>
  <c r="S73" i="119"/>
  <c r="T73" i="119"/>
  <c r="U73" i="119"/>
  <c r="V73" i="119"/>
  <c r="W73" i="119"/>
  <c r="X73" i="119"/>
  <c r="Y73" i="119"/>
  <c r="Z73" i="119"/>
  <c r="P72" i="119"/>
  <c r="Q72" i="119"/>
  <c r="R72" i="119"/>
  <c r="S72" i="119"/>
  <c r="T72" i="119"/>
  <c r="U72" i="119"/>
  <c r="V72" i="119"/>
  <c r="W72" i="119"/>
  <c r="X72" i="119"/>
  <c r="Y72" i="119"/>
  <c r="Z72" i="119"/>
  <c r="P71" i="119"/>
  <c r="Q71" i="119"/>
  <c r="R71" i="119"/>
  <c r="S71" i="119"/>
  <c r="T71" i="119"/>
  <c r="U71" i="119"/>
  <c r="V71" i="119"/>
  <c r="W71" i="119"/>
  <c r="X71" i="119"/>
  <c r="Y71" i="119"/>
  <c r="Z71" i="119"/>
  <c r="P70" i="119"/>
  <c r="Q70" i="119"/>
  <c r="R70" i="119"/>
  <c r="S70" i="119"/>
  <c r="T70" i="119"/>
  <c r="U70" i="119"/>
  <c r="V70" i="119"/>
  <c r="W70" i="119"/>
  <c r="X70" i="119"/>
  <c r="Y70" i="119"/>
  <c r="Z70" i="119"/>
  <c r="P69" i="119"/>
  <c r="Q69" i="119"/>
  <c r="R69" i="119"/>
  <c r="S69" i="119"/>
  <c r="T69" i="119"/>
  <c r="U69" i="119"/>
  <c r="V69" i="119"/>
  <c r="W69" i="119"/>
  <c r="X69" i="119"/>
  <c r="Y69" i="119"/>
  <c r="Z69" i="119"/>
  <c r="P68" i="119"/>
  <c r="Q68" i="119"/>
  <c r="R68" i="119"/>
  <c r="S68" i="119"/>
  <c r="T68" i="119"/>
  <c r="U68" i="119"/>
  <c r="V68" i="119"/>
  <c r="W68" i="119"/>
  <c r="X68" i="119"/>
  <c r="Y68" i="119"/>
  <c r="Z68" i="119"/>
  <c r="P67" i="119"/>
  <c r="Q67" i="119"/>
  <c r="R67" i="119"/>
  <c r="S67" i="119"/>
  <c r="T67" i="119"/>
  <c r="U67" i="119"/>
  <c r="V67" i="119"/>
  <c r="W67" i="119"/>
  <c r="X67" i="119"/>
  <c r="Y67" i="119"/>
  <c r="Z67" i="119"/>
  <c r="P66" i="119"/>
  <c r="Q66" i="119"/>
  <c r="R66" i="119"/>
  <c r="S66" i="119"/>
  <c r="T66" i="119"/>
  <c r="U66" i="119"/>
  <c r="V66" i="119"/>
  <c r="W66" i="119"/>
  <c r="X66" i="119"/>
  <c r="Y66" i="119"/>
  <c r="Z66" i="119"/>
  <c r="P65" i="119"/>
  <c r="Q65" i="119"/>
  <c r="R65" i="119"/>
  <c r="S65" i="119"/>
  <c r="T65" i="119"/>
  <c r="U65" i="119"/>
  <c r="V65" i="119"/>
  <c r="W65" i="119"/>
  <c r="X65" i="119"/>
  <c r="Y65" i="119"/>
  <c r="Z65" i="119"/>
  <c r="P64" i="119"/>
  <c r="Q64" i="119"/>
  <c r="R64" i="119"/>
  <c r="S64" i="119"/>
  <c r="T64" i="119"/>
  <c r="U64" i="119"/>
  <c r="V64" i="119"/>
  <c r="W64" i="119"/>
  <c r="X64" i="119"/>
  <c r="Y64" i="119"/>
  <c r="Z64" i="119"/>
  <c r="P63" i="119"/>
  <c r="Q63" i="119"/>
  <c r="R63" i="119"/>
  <c r="S63" i="119"/>
  <c r="T63" i="119"/>
  <c r="U63" i="119"/>
  <c r="V63" i="119"/>
  <c r="W63" i="119"/>
  <c r="X63" i="119"/>
  <c r="Y63" i="119"/>
  <c r="Z63" i="119"/>
  <c r="P62" i="119"/>
  <c r="Q62" i="119"/>
  <c r="R62" i="119"/>
  <c r="S62" i="119"/>
  <c r="T62" i="119"/>
  <c r="U62" i="119"/>
  <c r="V62" i="119"/>
  <c r="W62" i="119"/>
  <c r="X62" i="119"/>
  <c r="Y62" i="119"/>
  <c r="Z62" i="119"/>
  <c r="P61" i="119"/>
  <c r="Q61" i="119"/>
  <c r="R61" i="119"/>
  <c r="S61" i="119"/>
  <c r="T61" i="119"/>
  <c r="U61" i="119"/>
  <c r="V61" i="119"/>
  <c r="W61" i="119"/>
  <c r="X61" i="119"/>
  <c r="Y61" i="119"/>
  <c r="Z61" i="119"/>
  <c r="P60" i="119"/>
  <c r="Q60" i="119"/>
  <c r="R60" i="119"/>
  <c r="S60" i="119"/>
  <c r="T60" i="119"/>
  <c r="U60" i="119"/>
  <c r="V60" i="119"/>
  <c r="W60" i="119"/>
  <c r="X60" i="119"/>
  <c r="Y60" i="119"/>
  <c r="Z60" i="119"/>
  <c r="P59" i="119"/>
  <c r="Q59" i="119"/>
  <c r="R59" i="119"/>
  <c r="S59" i="119"/>
  <c r="T59" i="119"/>
  <c r="U59" i="119"/>
  <c r="V59" i="119"/>
  <c r="W59" i="119"/>
  <c r="X59" i="119"/>
  <c r="Y59" i="119"/>
  <c r="Z59" i="119"/>
  <c r="P58" i="119"/>
  <c r="Q58" i="119"/>
  <c r="R58" i="119"/>
  <c r="S58" i="119"/>
  <c r="T58" i="119"/>
  <c r="U58" i="119"/>
  <c r="V58" i="119"/>
  <c r="W58" i="119"/>
  <c r="X58" i="119"/>
  <c r="Y58" i="119"/>
  <c r="Z58" i="119"/>
  <c r="P57" i="119"/>
  <c r="Q57" i="119"/>
  <c r="R57" i="119"/>
  <c r="S57" i="119"/>
  <c r="T57" i="119"/>
  <c r="U57" i="119"/>
  <c r="V57" i="119"/>
  <c r="W57" i="119"/>
  <c r="X57" i="119"/>
  <c r="Y57" i="119"/>
  <c r="Z57" i="119"/>
  <c r="P56" i="119"/>
  <c r="Q56" i="119"/>
  <c r="R56" i="119"/>
  <c r="S56" i="119"/>
  <c r="T56" i="119"/>
  <c r="U56" i="119"/>
  <c r="V56" i="119"/>
  <c r="W56" i="119"/>
  <c r="X56" i="119"/>
  <c r="Y56" i="119"/>
  <c r="Z56" i="119"/>
  <c r="P55" i="119"/>
  <c r="Q55" i="119"/>
  <c r="R55" i="119"/>
  <c r="S55" i="119"/>
  <c r="T55" i="119"/>
  <c r="U55" i="119"/>
  <c r="V55" i="119"/>
  <c r="W55" i="119"/>
  <c r="X55" i="119"/>
  <c r="Y55" i="119"/>
  <c r="Z55" i="119"/>
  <c r="P54" i="119"/>
  <c r="Q54" i="119"/>
  <c r="R54" i="119"/>
  <c r="S54" i="119"/>
  <c r="T54" i="119"/>
  <c r="U54" i="119"/>
  <c r="V54" i="119"/>
  <c r="W54" i="119"/>
  <c r="X54" i="119"/>
  <c r="Y54" i="119"/>
  <c r="Z54" i="119"/>
  <c r="P53" i="119"/>
  <c r="Q53" i="119"/>
  <c r="R53" i="119"/>
  <c r="S53" i="119"/>
  <c r="T53" i="119"/>
  <c r="U53" i="119"/>
  <c r="V53" i="119"/>
  <c r="W53" i="119"/>
  <c r="X53" i="119"/>
  <c r="Y53" i="119"/>
  <c r="Z53" i="119"/>
  <c r="P52" i="119"/>
  <c r="Q52" i="119"/>
  <c r="R52" i="119"/>
  <c r="S52" i="119"/>
  <c r="T52" i="119"/>
  <c r="U52" i="119"/>
  <c r="V52" i="119"/>
  <c r="W52" i="119"/>
  <c r="X52" i="119"/>
  <c r="Y52" i="119"/>
  <c r="Z52" i="119"/>
  <c r="P51" i="119"/>
  <c r="Q51" i="119"/>
  <c r="R51" i="119"/>
  <c r="S51" i="119"/>
  <c r="T51" i="119"/>
  <c r="U51" i="119"/>
  <c r="V51" i="119"/>
  <c r="W51" i="119"/>
  <c r="X51" i="119"/>
  <c r="Y51" i="119"/>
  <c r="Z51" i="119"/>
  <c r="P50" i="119"/>
  <c r="Q50" i="119"/>
  <c r="R50" i="119"/>
  <c r="S50" i="119"/>
  <c r="T50" i="119"/>
  <c r="U50" i="119"/>
  <c r="V50" i="119"/>
  <c r="W50" i="119"/>
  <c r="X50" i="119"/>
  <c r="Y50" i="119"/>
  <c r="Z50" i="119"/>
  <c r="P49" i="119"/>
  <c r="Q49" i="119"/>
  <c r="R49" i="119"/>
  <c r="S49" i="119"/>
  <c r="T49" i="119"/>
  <c r="U49" i="119"/>
  <c r="V49" i="119"/>
  <c r="W49" i="119"/>
  <c r="X49" i="119"/>
  <c r="Y49" i="119"/>
  <c r="Z49" i="119"/>
  <c r="P48" i="119"/>
  <c r="Q48" i="119"/>
  <c r="R48" i="119"/>
  <c r="S48" i="119"/>
  <c r="T48" i="119"/>
  <c r="U48" i="119"/>
  <c r="V48" i="119"/>
  <c r="W48" i="119"/>
  <c r="X48" i="119"/>
  <c r="Y48" i="119"/>
  <c r="Z48" i="119"/>
  <c r="P47" i="119"/>
  <c r="Q47" i="119"/>
  <c r="R47" i="119"/>
  <c r="S47" i="119"/>
  <c r="T47" i="119"/>
  <c r="U47" i="119"/>
  <c r="V47" i="119"/>
  <c r="W47" i="119"/>
  <c r="X47" i="119"/>
  <c r="Y47" i="119"/>
  <c r="Z47" i="119"/>
  <c r="P46" i="119"/>
  <c r="Q46" i="119"/>
  <c r="R46" i="119"/>
  <c r="S46" i="119"/>
  <c r="T46" i="119"/>
  <c r="U46" i="119"/>
  <c r="V46" i="119"/>
  <c r="W46" i="119"/>
  <c r="X46" i="119"/>
  <c r="Y46" i="119"/>
  <c r="Z46" i="119"/>
  <c r="P45" i="119"/>
  <c r="Q45" i="119"/>
  <c r="R45" i="119"/>
  <c r="S45" i="119"/>
  <c r="T45" i="119"/>
  <c r="U45" i="119"/>
  <c r="V45" i="119"/>
  <c r="W45" i="119"/>
  <c r="X45" i="119"/>
  <c r="Y45" i="119"/>
  <c r="Z45" i="119"/>
  <c r="P44" i="119"/>
  <c r="Q44" i="119"/>
  <c r="R44" i="119"/>
  <c r="S44" i="119"/>
  <c r="T44" i="119"/>
  <c r="U44" i="119"/>
  <c r="V44" i="119"/>
  <c r="W44" i="119"/>
  <c r="X44" i="119"/>
  <c r="Y44" i="119"/>
  <c r="Z44" i="119"/>
  <c r="P43" i="119"/>
  <c r="Q43" i="119"/>
  <c r="R43" i="119"/>
  <c r="S43" i="119"/>
  <c r="T43" i="119"/>
  <c r="U43" i="119"/>
  <c r="V43" i="119"/>
  <c r="W43" i="119"/>
  <c r="X43" i="119"/>
  <c r="Y43" i="119"/>
  <c r="Z43" i="119"/>
  <c r="P42" i="119"/>
  <c r="Q42" i="119"/>
  <c r="R42" i="119"/>
  <c r="S42" i="119"/>
  <c r="T42" i="119"/>
  <c r="U42" i="119"/>
  <c r="V42" i="119"/>
  <c r="W42" i="119"/>
  <c r="X42" i="119"/>
  <c r="Y42" i="119"/>
  <c r="Z42" i="119"/>
  <c r="P41" i="119"/>
  <c r="Q41" i="119"/>
  <c r="R41" i="119"/>
  <c r="S41" i="119"/>
  <c r="T41" i="119"/>
  <c r="U41" i="119"/>
  <c r="V41" i="119"/>
  <c r="W41" i="119"/>
  <c r="X41" i="119"/>
  <c r="Y41" i="119"/>
  <c r="Z41" i="119"/>
  <c r="P40" i="119"/>
  <c r="Q40" i="119"/>
  <c r="R40" i="119"/>
  <c r="S40" i="119"/>
  <c r="T40" i="119"/>
  <c r="U40" i="119"/>
  <c r="V40" i="119"/>
  <c r="W40" i="119"/>
  <c r="X40" i="119"/>
  <c r="Y40" i="119"/>
  <c r="Z40" i="119"/>
  <c r="P39" i="119"/>
  <c r="Q39" i="119"/>
  <c r="R39" i="119"/>
  <c r="S39" i="119"/>
  <c r="T39" i="119"/>
  <c r="U39" i="119"/>
  <c r="V39" i="119"/>
  <c r="W39" i="119"/>
  <c r="X39" i="119"/>
  <c r="Y39" i="119"/>
  <c r="Z39" i="119"/>
  <c r="P38" i="119"/>
  <c r="Q38" i="119"/>
  <c r="R38" i="119"/>
  <c r="S38" i="119"/>
  <c r="T38" i="119"/>
  <c r="U38" i="119"/>
  <c r="V38" i="119"/>
  <c r="W38" i="119"/>
  <c r="X38" i="119"/>
  <c r="Y38" i="119"/>
  <c r="Z38" i="119"/>
  <c r="P37" i="119"/>
  <c r="Q37" i="119"/>
  <c r="R37" i="119"/>
  <c r="S37" i="119"/>
  <c r="T37" i="119"/>
  <c r="U37" i="119"/>
  <c r="V37" i="119"/>
  <c r="W37" i="119"/>
  <c r="X37" i="119"/>
  <c r="Y37" i="119"/>
  <c r="Z37" i="119"/>
  <c r="P36" i="119"/>
  <c r="Q36" i="119"/>
  <c r="R36" i="119"/>
  <c r="S36" i="119"/>
  <c r="T36" i="119"/>
  <c r="U36" i="119"/>
  <c r="V36" i="119"/>
  <c r="W36" i="119"/>
  <c r="X36" i="119"/>
  <c r="Y36" i="119"/>
  <c r="Z36" i="119"/>
  <c r="P35" i="119"/>
  <c r="Q35" i="119"/>
  <c r="R35" i="119"/>
  <c r="S35" i="119"/>
  <c r="T35" i="119"/>
  <c r="U35" i="119"/>
  <c r="V35" i="119"/>
  <c r="W35" i="119"/>
  <c r="X35" i="119"/>
  <c r="Y35" i="119"/>
  <c r="Z35" i="119"/>
  <c r="P34" i="119"/>
  <c r="Q34" i="119"/>
  <c r="R34" i="119"/>
  <c r="S34" i="119"/>
  <c r="T34" i="119"/>
  <c r="U34" i="119"/>
  <c r="V34" i="119"/>
  <c r="W34" i="119"/>
  <c r="X34" i="119"/>
  <c r="Y34" i="119"/>
  <c r="Z34" i="119"/>
  <c r="P33" i="119"/>
  <c r="Q33" i="119"/>
  <c r="R33" i="119"/>
  <c r="S33" i="119"/>
  <c r="T33" i="119"/>
  <c r="U33" i="119"/>
  <c r="V33" i="119"/>
  <c r="W33" i="119"/>
  <c r="X33" i="119"/>
  <c r="Y33" i="119"/>
  <c r="Z33" i="119"/>
  <c r="P32" i="119"/>
  <c r="Q32" i="119"/>
  <c r="R32" i="119"/>
  <c r="S32" i="119"/>
  <c r="T32" i="119"/>
  <c r="U32" i="119"/>
  <c r="V32" i="119"/>
  <c r="W32" i="119"/>
  <c r="X32" i="119"/>
  <c r="Y32" i="119"/>
  <c r="Z32" i="119"/>
  <c r="P31" i="119"/>
  <c r="Q31" i="119"/>
  <c r="R31" i="119"/>
  <c r="S31" i="119"/>
  <c r="T31" i="119"/>
  <c r="U31" i="119"/>
  <c r="V31" i="119"/>
  <c r="W31" i="119"/>
  <c r="X31" i="119"/>
  <c r="Y31" i="119"/>
  <c r="Z31" i="119"/>
  <c r="P30" i="119"/>
  <c r="Q30" i="119"/>
  <c r="R30" i="119"/>
  <c r="S30" i="119"/>
  <c r="T30" i="119"/>
  <c r="U30" i="119"/>
  <c r="V30" i="119"/>
  <c r="W30" i="119"/>
  <c r="X30" i="119"/>
  <c r="Y30" i="119"/>
  <c r="Z30" i="119"/>
  <c r="P29" i="119"/>
  <c r="Q29" i="119"/>
  <c r="R29" i="119"/>
  <c r="S29" i="119"/>
  <c r="T29" i="119"/>
  <c r="U29" i="119"/>
  <c r="V29" i="119"/>
  <c r="W29" i="119"/>
  <c r="X29" i="119"/>
  <c r="Y29" i="119"/>
  <c r="Z29" i="119"/>
  <c r="P28" i="119"/>
  <c r="Q28" i="119"/>
  <c r="R28" i="119"/>
  <c r="S28" i="119"/>
  <c r="T28" i="119"/>
  <c r="U28" i="119"/>
  <c r="V28" i="119"/>
  <c r="W28" i="119"/>
  <c r="X28" i="119"/>
  <c r="Y28" i="119"/>
  <c r="Z28" i="119"/>
  <c r="P27" i="119"/>
  <c r="Q27" i="119"/>
  <c r="R27" i="119"/>
  <c r="S27" i="119"/>
  <c r="T27" i="119"/>
  <c r="U27" i="119"/>
  <c r="V27" i="119"/>
  <c r="W27" i="119"/>
  <c r="X27" i="119"/>
  <c r="Y27" i="119"/>
  <c r="Z27" i="119"/>
  <c r="P26" i="119"/>
  <c r="Q26" i="119"/>
  <c r="R26" i="119"/>
  <c r="S26" i="119"/>
  <c r="T26" i="119"/>
  <c r="U26" i="119"/>
  <c r="V26" i="119"/>
  <c r="W26" i="119"/>
  <c r="X26" i="119"/>
  <c r="Y26" i="119"/>
  <c r="Z26" i="119"/>
  <c r="P25" i="119"/>
  <c r="Q25" i="119"/>
  <c r="R25" i="119"/>
  <c r="S25" i="119"/>
  <c r="T25" i="119"/>
  <c r="U25" i="119"/>
  <c r="V25" i="119"/>
  <c r="W25" i="119"/>
  <c r="X25" i="119"/>
  <c r="Y25" i="119"/>
  <c r="Z25" i="119"/>
  <c r="P24" i="119"/>
  <c r="Q24" i="119"/>
  <c r="R24" i="119"/>
  <c r="S24" i="119"/>
  <c r="T24" i="119"/>
  <c r="U24" i="119"/>
  <c r="V24" i="119"/>
  <c r="W24" i="119"/>
  <c r="X24" i="119"/>
  <c r="Y24" i="119"/>
  <c r="Z24" i="119"/>
  <c r="P23" i="119"/>
  <c r="Q23" i="119"/>
  <c r="R23" i="119"/>
  <c r="S23" i="119"/>
  <c r="T23" i="119"/>
  <c r="U23" i="119"/>
  <c r="V23" i="119"/>
  <c r="W23" i="119"/>
  <c r="X23" i="119"/>
  <c r="Y23" i="119"/>
  <c r="Z23" i="119"/>
  <c r="P22" i="119"/>
  <c r="Q22" i="119"/>
  <c r="R22" i="119"/>
  <c r="S22" i="119"/>
  <c r="T22" i="119"/>
  <c r="U22" i="119"/>
  <c r="V22" i="119"/>
  <c r="W22" i="119"/>
  <c r="X22" i="119"/>
  <c r="Y22" i="119"/>
  <c r="Z22" i="119"/>
  <c r="P21" i="119"/>
  <c r="Q21" i="119"/>
  <c r="R21" i="119"/>
  <c r="S21" i="119"/>
  <c r="T21" i="119"/>
  <c r="U21" i="119"/>
  <c r="V21" i="119"/>
  <c r="W21" i="119"/>
  <c r="X21" i="119"/>
  <c r="Y21" i="119"/>
  <c r="Z21" i="119"/>
  <c r="P20" i="119"/>
  <c r="Q20" i="119"/>
  <c r="R20" i="119"/>
  <c r="S20" i="119"/>
  <c r="T20" i="119"/>
  <c r="U20" i="119"/>
  <c r="V20" i="119"/>
  <c r="W20" i="119"/>
  <c r="X20" i="119"/>
  <c r="Y20" i="119"/>
  <c r="Z20" i="119"/>
  <c r="P19" i="119"/>
  <c r="Q19" i="119"/>
  <c r="R19" i="119"/>
  <c r="S19" i="119"/>
  <c r="T19" i="119"/>
  <c r="U19" i="119"/>
  <c r="V19" i="119"/>
  <c r="W19" i="119"/>
  <c r="X19" i="119"/>
  <c r="Y19" i="119"/>
  <c r="Z19" i="119"/>
  <c r="P18" i="119"/>
  <c r="Q18" i="119"/>
  <c r="R18" i="119"/>
  <c r="S18" i="119"/>
  <c r="T18" i="119"/>
  <c r="U18" i="119"/>
  <c r="V18" i="119"/>
  <c r="W18" i="119"/>
  <c r="X18" i="119"/>
  <c r="Y18" i="119"/>
  <c r="Z18" i="119"/>
  <c r="P17" i="119"/>
  <c r="Q17" i="119"/>
  <c r="R17" i="119"/>
  <c r="S17" i="119"/>
  <c r="T17" i="119"/>
  <c r="U17" i="119"/>
  <c r="V17" i="119"/>
  <c r="W17" i="119"/>
  <c r="X17" i="119"/>
  <c r="Y17" i="119"/>
  <c r="Z17" i="119"/>
  <c r="P16" i="119"/>
  <c r="Q16" i="119"/>
  <c r="R16" i="119"/>
  <c r="S16" i="119"/>
  <c r="T16" i="119"/>
  <c r="U16" i="119"/>
  <c r="V16" i="119"/>
  <c r="W16" i="119"/>
  <c r="X16" i="119"/>
  <c r="Y16" i="119"/>
  <c r="Z16" i="119"/>
  <c r="P15" i="119"/>
  <c r="Q15" i="119"/>
  <c r="R15" i="119"/>
  <c r="S15" i="119"/>
  <c r="T15" i="119"/>
  <c r="U15" i="119"/>
  <c r="V15" i="119"/>
  <c r="W15" i="119"/>
  <c r="X15" i="119"/>
  <c r="Y15" i="119"/>
  <c r="Z15" i="119"/>
  <c r="P14" i="119"/>
  <c r="Q14" i="119"/>
  <c r="R14" i="119"/>
  <c r="S14" i="119"/>
  <c r="T14" i="119"/>
  <c r="U14" i="119"/>
  <c r="V14" i="119"/>
  <c r="W14" i="119"/>
  <c r="X14" i="119"/>
  <c r="Y14" i="119"/>
  <c r="Z14" i="119"/>
  <c r="P13" i="119"/>
  <c r="Q13" i="119"/>
  <c r="R13" i="119"/>
  <c r="S13" i="119"/>
  <c r="T13" i="119"/>
  <c r="U13" i="119"/>
  <c r="V13" i="119"/>
  <c r="W13" i="119"/>
  <c r="X13" i="119"/>
  <c r="Y13" i="119"/>
  <c r="Z13" i="119"/>
  <c r="P12" i="119"/>
  <c r="Q12" i="119"/>
  <c r="R12" i="119"/>
  <c r="S12" i="119"/>
  <c r="T12" i="119"/>
  <c r="U12" i="119"/>
  <c r="V12" i="119"/>
  <c r="W12" i="119"/>
  <c r="X12" i="119"/>
  <c r="Y12" i="119"/>
  <c r="Z12" i="119"/>
  <c r="P11" i="119"/>
  <c r="Q11" i="119"/>
  <c r="R11" i="119"/>
  <c r="S11" i="119"/>
  <c r="T11" i="119"/>
  <c r="U11" i="119"/>
  <c r="V11" i="119"/>
  <c r="W11" i="119"/>
  <c r="X11" i="119"/>
  <c r="Y11" i="119"/>
  <c r="Z11" i="119"/>
  <c r="P10" i="119"/>
  <c r="Q10" i="119"/>
  <c r="R10" i="119"/>
  <c r="S10" i="119"/>
  <c r="T10" i="119"/>
  <c r="U10" i="119"/>
  <c r="V10" i="119"/>
  <c r="W10" i="119"/>
  <c r="X10" i="119"/>
  <c r="Y10" i="119"/>
  <c r="Z10" i="119"/>
  <c r="P9" i="119"/>
  <c r="Q9" i="119"/>
  <c r="R9" i="119"/>
  <c r="S9" i="119"/>
  <c r="T9" i="119"/>
  <c r="U9" i="119"/>
  <c r="V9" i="119"/>
  <c r="W9" i="119"/>
  <c r="X9" i="119"/>
  <c r="Y9" i="119"/>
  <c r="Z9" i="119"/>
  <c r="P8" i="119"/>
  <c r="Q8" i="119"/>
  <c r="R8" i="119"/>
  <c r="S8" i="119"/>
  <c r="T8" i="119"/>
  <c r="U8" i="119"/>
  <c r="V8" i="119"/>
  <c r="W8" i="119"/>
  <c r="X8" i="119"/>
  <c r="Y8" i="119"/>
  <c r="Z8" i="119"/>
  <c r="P7" i="119"/>
  <c r="Q7" i="119"/>
  <c r="R7" i="119"/>
  <c r="S7" i="119"/>
  <c r="T7" i="119"/>
  <c r="U7" i="119"/>
  <c r="V7" i="119"/>
  <c r="W7" i="119"/>
  <c r="X7" i="119"/>
  <c r="Y7" i="119"/>
  <c r="Z7" i="119"/>
  <c r="P6" i="119"/>
  <c r="Q6" i="119"/>
  <c r="R6" i="119"/>
  <c r="S6" i="119"/>
  <c r="T6" i="119"/>
  <c r="U6" i="119"/>
  <c r="V6" i="119"/>
  <c r="W6" i="119"/>
  <c r="X6" i="119"/>
  <c r="Y6" i="119"/>
  <c r="Z6" i="119"/>
  <c r="P5" i="119"/>
  <c r="Q5" i="119"/>
  <c r="R5" i="119"/>
  <c r="S5" i="119"/>
  <c r="T5" i="119"/>
  <c r="U5" i="119"/>
  <c r="V5" i="119"/>
  <c r="W5" i="119"/>
  <c r="X5" i="119"/>
  <c r="Y5" i="119"/>
  <c r="Z5" i="119"/>
  <c r="P4" i="119"/>
  <c r="Q4" i="119"/>
  <c r="R4" i="119"/>
  <c r="S4" i="119"/>
  <c r="T4" i="119"/>
  <c r="U4" i="119"/>
  <c r="V4" i="119"/>
  <c r="W4" i="119"/>
  <c r="X4" i="119"/>
  <c r="Y4" i="119"/>
  <c r="Z4" i="119"/>
  <c r="P3" i="119"/>
  <c r="Q3" i="119"/>
  <c r="R3" i="119"/>
  <c r="S3" i="119"/>
  <c r="T3" i="119"/>
  <c r="U3" i="119"/>
  <c r="V3" i="119"/>
  <c r="W3" i="119"/>
  <c r="X3" i="119"/>
  <c r="Y3" i="119"/>
  <c r="Z3" i="119"/>
  <c r="P3232" i="119"/>
  <c r="Q3232" i="119"/>
  <c r="R3232" i="119"/>
  <c r="S3232" i="119"/>
  <c r="T3232" i="119"/>
  <c r="U3232" i="119"/>
  <c r="V3232" i="119"/>
  <c r="W3232" i="119"/>
  <c r="X3232" i="119"/>
  <c r="Y3232" i="119"/>
  <c r="Z3232" i="119"/>
  <c r="P3233" i="119"/>
  <c r="Q3233" i="119"/>
  <c r="R3233" i="119"/>
  <c r="S3233" i="119"/>
  <c r="T3233" i="119"/>
  <c r="U3233" i="119"/>
  <c r="V3233" i="119"/>
  <c r="W3233" i="119"/>
  <c r="X3233" i="119"/>
  <c r="Y3233" i="119"/>
  <c r="Z3233" i="119"/>
  <c r="P3234" i="119"/>
  <c r="Q3234" i="119"/>
  <c r="R3234" i="119"/>
  <c r="S3234" i="119"/>
  <c r="T3234" i="119"/>
  <c r="U3234" i="119"/>
  <c r="V3234" i="119"/>
  <c r="W3234" i="119"/>
  <c r="X3234" i="119"/>
  <c r="Y3234" i="119"/>
  <c r="Z3234" i="119"/>
  <c r="P3235" i="119"/>
  <c r="Q3235" i="119"/>
  <c r="R3235" i="119"/>
  <c r="S3235" i="119"/>
  <c r="T3235" i="119"/>
  <c r="U3235" i="119"/>
  <c r="V3235" i="119"/>
  <c r="W3235" i="119"/>
  <c r="X3235" i="119"/>
  <c r="Y3235" i="119"/>
  <c r="Z3235" i="119"/>
  <c r="P3236" i="119"/>
  <c r="Q3236" i="119"/>
  <c r="R3236" i="119"/>
  <c r="S3236" i="119"/>
  <c r="T3236" i="119"/>
  <c r="U3236" i="119"/>
  <c r="V3236" i="119"/>
  <c r="W3236" i="119"/>
  <c r="X3236" i="119"/>
  <c r="Y3236" i="119"/>
  <c r="Z3236" i="119"/>
  <c r="P3237" i="119"/>
  <c r="Q3237" i="119"/>
  <c r="R3237" i="119"/>
  <c r="S3237" i="119"/>
  <c r="T3237" i="119"/>
  <c r="U3237" i="119"/>
  <c r="V3237" i="119"/>
  <c r="W3237" i="119"/>
  <c r="X3237" i="119"/>
  <c r="Y3237" i="119"/>
  <c r="Z3237" i="119"/>
  <c r="P3238" i="119"/>
  <c r="Q3238" i="119"/>
  <c r="R3238" i="119"/>
  <c r="S3238" i="119"/>
  <c r="T3238" i="119"/>
  <c r="U3238" i="119"/>
  <c r="V3238" i="119"/>
  <c r="W3238" i="119"/>
  <c r="X3238" i="119"/>
  <c r="Y3238" i="119"/>
  <c r="Z3238" i="119"/>
  <c r="P3239" i="119"/>
  <c r="Q3239" i="119"/>
  <c r="R3239" i="119"/>
  <c r="S3239" i="119"/>
  <c r="T3239" i="119"/>
  <c r="U3239" i="119"/>
  <c r="V3239" i="119"/>
  <c r="W3239" i="119"/>
  <c r="X3239" i="119"/>
  <c r="Y3239" i="119"/>
  <c r="Z3239" i="119"/>
  <c r="P3240" i="119"/>
  <c r="Q3240" i="119"/>
  <c r="R3240" i="119"/>
  <c r="S3240" i="119"/>
  <c r="T3240" i="119"/>
  <c r="U3240" i="119"/>
  <c r="V3240" i="119"/>
  <c r="W3240" i="119"/>
  <c r="X3240" i="119"/>
  <c r="Y3240" i="119"/>
  <c r="Z3240" i="119"/>
  <c r="P3241" i="119"/>
  <c r="Q3241" i="119"/>
  <c r="R3241" i="119"/>
  <c r="S3241" i="119"/>
  <c r="T3241" i="119"/>
  <c r="U3241" i="119"/>
  <c r="V3241" i="119"/>
  <c r="W3241" i="119"/>
  <c r="X3241" i="119"/>
  <c r="Y3241" i="119"/>
  <c r="Z3241" i="119"/>
  <c r="P3242" i="119"/>
  <c r="Q3242" i="119"/>
  <c r="R3242" i="119"/>
  <c r="S3242" i="119"/>
  <c r="T3242" i="119"/>
  <c r="U3242" i="119"/>
  <c r="V3242" i="119"/>
  <c r="W3242" i="119"/>
  <c r="X3242" i="119"/>
  <c r="Y3242" i="119"/>
  <c r="Z3242" i="119"/>
  <c r="P3243" i="119"/>
  <c r="Q3243" i="119"/>
  <c r="R3243" i="119"/>
  <c r="S3243" i="119"/>
  <c r="T3243" i="119"/>
  <c r="U3243" i="119"/>
  <c r="V3243" i="119"/>
  <c r="W3243" i="119"/>
  <c r="X3243" i="119"/>
  <c r="Y3243" i="119"/>
  <c r="Z3243" i="119"/>
  <c r="P3244" i="119"/>
  <c r="Q3244" i="119"/>
  <c r="R3244" i="119"/>
  <c r="S3244" i="119"/>
  <c r="T3244" i="119"/>
  <c r="U3244" i="119"/>
  <c r="V3244" i="119"/>
  <c r="W3244" i="119"/>
  <c r="X3244" i="119"/>
  <c r="Y3244" i="119"/>
  <c r="Z3244" i="119"/>
  <c r="P3245" i="119"/>
  <c r="Q3245" i="119"/>
  <c r="R3245" i="119"/>
  <c r="S3245" i="119"/>
  <c r="T3245" i="119"/>
  <c r="U3245" i="119"/>
  <c r="V3245" i="119"/>
  <c r="W3245" i="119"/>
  <c r="X3245" i="119"/>
  <c r="Y3245" i="119"/>
  <c r="Z3245" i="119"/>
  <c r="P3246" i="119"/>
  <c r="Q3246" i="119"/>
  <c r="R3246" i="119"/>
  <c r="S3246" i="119"/>
  <c r="T3246" i="119"/>
  <c r="U3246" i="119"/>
  <c r="V3246" i="119"/>
  <c r="W3246" i="119"/>
  <c r="X3246" i="119"/>
  <c r="Y3246" i="119"/>
  <c r="Z3246" i="119"/>
  <c r="P3247" i="119"/>
  <c r="Q3247" i="119"/>
  <c r="R3247" i="119"/>
  <c r="S3247" i="119"/>
  <c r="T3247" i="119"/>
  <c r="U3247" i="119"/>
  <c r="V3247" i="119"/>
  <c r="W3247" i="119"/>
  <c r="X3247" i="119"/>
  <c r="Y3247" i="119"/>
  <c r="Z3247" i="119"/>
  <c r="P3248" i="119"/>
  <c r="Q3248" i="119"/>
  <c r="R3248" i="119"/>
  <c r="S3248" i="119"/>
  <c r="T3248" i="119"/>
  <c r="U3248" i="119"/>
  <c r="V3248" i="119"/>
  <c r="W3248" i="119"/>
  <c r="X3248" i="119"/>
  <c r="Y3248" i="119"/>
  <c r="Z3248" i="119"/>
  <c r="P3249" i="119"/>
  <c r="Q3249" i="119"/>
  <c r="R3249" i="119"/>
  <c r="S3249" i="119"/>
  <c r="T3249" i="119"/>
  <c r="U3249" i="119"/>
  <c r="V3249" i="119"/>
  <c r="W3249" i="119"/>
  <c r="X3249" i="119"/>
  <c r="Y3249" i="119"/>
  <c r="Z3249" i="119"/>
  <c r="P3250" i="119"/>
  <c r="Q3250" i="119"/>
  <c r="R3250" i="119"/>
  <c r="S3250" i="119"/>
  <c r="T3250" i="119"/>
  <c r="U3250" i="119"/>
  <c r="V3250" i="119"/>
  <c r="W3250" i="119"/>
  <c r="X3250" i="119"/>
  <c r="Y3250" i="119"/>
  <c r="Z3250" i="119"/>
  <c r="P3251" i="119"/>
  <c r="Q3251" i="119"/>
  <c r="R3251" i="119"/>
  <c r="S3251" i="119"/>
  <c r="T3251" i="119"/>
  <c r="U3251" i="119"/>
  <c r="V3251" i="119"/>
  <c r="W3251" i="119"/>
  <c r="X3251" i="119"/>
  <c r="Y3251" i="119"/>
  <c r="Z3251" i="119"/>
  <c r="P3252" i="119"/>
  <c r="Q3252" i="119"/>
  <c r="R3252" i="119"/>
  <c r="S3252" i="119"/>
  <c r="T3252" i="119"/>
  <c r="U3252" i="119"/>
  <c r="V3252" i="119"/>
  <c r="W3252" i="119"/>
  <c r="X3252" i="119"/>
  <c r="Y3252" i="119"/>
  <c r="Z3252" i="119"/>
  <c r="P3253" i="119"/>
  <c r="Q3253" i="119"/>
  <c r="R3253" i="119"/>
  <c r="S3253" i="119"/>
  <c r="T3253" i="119"/>
  <c r="U3253" i="119"/>
  <c r="V3253" i="119"/>
  <c r="W3253" i="119"/>
  <c r="X3253" i="119"/>
  <c r="Y3253" i="119"/>
  <c r="Z3253" i="119"/>
  <c r="P3254" i="119"/>
  <c r="Q3254" i="119"/>
  <c r="R3254" i="119"/>
  <c r="S3254" i="119"/>
  <c r="T3254" i="119"/>
  <c r="U3254" i="119"/>
  <c r="V3254" i="119"/>
  <c r="W3254" i="119"/>
  <c r="X3254" i="119"/>
  <c r="Y3254" i="119"/>
  <c r="Z3254" i="119"/>
  <c r="P3255" i="119"/>
  <c r="Q3255" i="119"/>
  <c r="R3255" i="119"/>
  <c r="S3255" i="119"/>
  <c r="T3255" i="119"/>
  <c r="U3255" i="119"/>
  <c r="V3255" i="119"/>
  <c r="W3255" i="119"/>
  <c r="X3255" i="119"/>
  <c r="Y3255" i="119"/>
  <c r="Z3255" i="119"/>
  <c r="P3256" i="119"/>
  <c r="Q3256" i="119"/>
  <c r="R3256" i="119"/>
  <c r="S3256" i="119"/>
  <c r="T3256" i="119"/>
  <c r="U3256" i="119"/>
  <c r="V3256" i="119"/>
  <c r="W3256" i="119"/>
  <c r="X3256" i="119"/>
  <c r="Y3256" i="119"/>
  <c r="Z3256" i="119"/>
  <c r="P3257" i="119"/>
  <c r="Q3257" i="119"/>
  <c r="R3257" i="119"/>
  <c r="S3257" i="119"/>
  <c r="T3257" i="119"/>
  <c r="U3257" i="119"/>
  <c r="V3257" i="119"/>
  <c r="W3257" i="119"/>
  <c r="X3257" i="119"/>
  <c r="Y3257" i="119"/>
  <c r="Z3257" i="119"/>
  <c r="P3258" i="119"/>
  <c r="Q3258" i="119"/>
  <c r="R3258" i="119"/>
  <c r="S3258" i="119"/>
  <c r="T3258" i="119"/>
  <c r="U3258" i="119"/>
  <c r="V3258" i="119"/>
  <c r="W3258" i="119"/>
  <c r="X3258" i="119"/>
  <c r="Y3258" i="119"/>
  <c r="Z3258" i="119"/>
  <c r="P3259" i="119"/>
  <c r="Q3259" i="119"/>
  <c r="R3259" i="119"/>
  <c r="S3259" i="119"/>
  <c r="T3259" i="119"/>
  <c r="U3259" i="119"/>
  <c r="V3259" i="119"/>
  <c r="W3259" i="119"/>
  <c r="X3259" i="119"/>
  <c r="Y3259" i="119"/>
  <c r="Z3259" i="119"/>
  <c r="P3260" i="119"/>
  <c r="Q3260" i="119"/>
  <c r="R3260" i="119"/>
  <c r="S3260" i="119"/>
  <c r="T3260" i="119"/>
  <c r="U3260" i="119"/>
  <c r="V3260" i="119"/>
  <c r="W3260" i="119"/>
  <c r="X3260" i="119"/>
  <c r="Y3260" i="119"/>
  <c r="Z3260" i="119"/>
  <c r="P3261" i="119"/>
  <c r="Q3261" i="119"/>
  <c r="R3261" i="119"/>
  <c r="S3261" i="119"/>
  <c r="T3261" i="119"/>
  <c r="U3261" i="119"/>
  <c r="V3261" i="119"/>
  <c r="W3261" i="119"/>
  <c r="X3261" i="119"/>
  <c r="Y3261" i="119"/>
  <c r="Z3261" i="119"/>
  <c r="P3262" i="119"/>
  <c r="Q3262" i="119"/>
  <c r="R3262" i="119"/>
  <c r="S3262" i="119"/>
  <c r="T3262" i="119"/>
  <c r="U3262" i="119"/>
  <c r="V3262" i="119"/>
  <c r="W3262" i="119"/>
  <c r="X3262" i="119"/>
  <c r="Y3262" i="119"/>
  <c r="Z3262" i="119"/>
  <c r="P3263" i="119"/>
  <c r="Q3263" i="119"/>
  <c r="R3263" i="119"/>
  <c r="S3263" i="119"/>
  <c r="T3263" i="119"/>
  <c r="U3263" i="119"/>
  <c r="V3263" i="119"/>
  <c r="W3263" i="119"/>
  <c r="X3263" i="119"/>
  <c r="Y3263" i="119"/>
  <c r="Z3263" i="119"/>
  <c r="P3264" i="119"/>
  <c r="Q3264" i="119"/>
  <c r="R3264" i="119"/>
  <c r="S3264" i="119"/>
  <c r="T3264" i="119"/>
  <c r="U3264" i="119"/>
  <c r="V3264" i="119"/>
  <c r="W3264" i="119"/>
  <c r="X3264" i="119"/>
  <c r="Y3264" i="119"/>
  <c r="Z3264" i="119"/>
  <c r="P3265" i="119"/>
  <c r="Q3265" i="119"/>
  <c r="R3265" i="119"/>
  <c r="S3265" i="119"/>
  <c r="T3265" i="119"/>
  <c r="U3265" i="119"/>
  <c r="V3265" i="119"/>
  <c r="W3265" i="119"/>
  <c r="X3265" i="119"/>
  <c r="Y3265" i="119"/>
  <c r="Z3265" i="119"/>
  <c r="P3266" i="119"/>
  <c r="Q3266" i="119"/>
  <c r="R3266" i="119"/>
  <c r="S3266" i="119"/>
  <c r="T3266" i="119"/>
  <c r="U3266" i="119"/>
  <c r="V3266" i="119"/>
  <c r="W3266" i="119"/>
  <c r="X3266" i="119"/>
  <c r="Y3266" i="119"/>
  <c r="Z3266" i="119"/>
  <c r="P3267" i="119"/>
  <c r="Q3267" i="119"/>
  <c r="R3267" i="119"/>
  <c r="S3267" i="119"/>
  <c r="T3267" i="119"/>
  <c r="U3267" i="119"/>
  <c r="V3267" i="119"/>
  <c r="W3267" i="119"/>
  <c r="X3267" i="119"/>
  <c r="Y3267" i="119"/>
  <c r="Z3267" i="119"/>
  <c r="P3268" i="119"/>
  <c r="Q3268" i="119"/>
  <c r="R3268" i="119"/>
  <c r="S3268" i="119"/>
  <c r="T3268" i="119"/>
  <c r="U3268" i="119"/>
  <c r="V3268" i="119"/>
  <c r="W3268" i="119"/>
  <c r="X3268" i="119"/>
  <c r="Y3268" i="119"/>
  <c r="Z3268" i="119"/>
  <c r="P3269" i="119"/>
  <c r="Q3269" i="119"/>
  <c r="R3269" i="119"/>
  <c r="S3269" i="119"/>
  <c r="T3269" i="119"/>
  <c r="U3269" i="119"/>
  <c r="V3269" i="119"/>
  <c r="W3269" i="119"/>
  <c r="X3269" i="119"/>
  <c r="Y3269" i="119"/>
  <c r="Z3269" i="119"/>
  <c r="P3270" i="119"/>
  <c r="Q3270" i="119"/>
  <c r="R3270" i="119"/>
  <c r="S3270" i="119"/>
  <c r="T3270" i="119"/>
  <c r="U3270" i="119"/>
  <c r="V3270" i="119"/>
  <c r="W3270" i="119"/>
  <c r="X3270" i="119"/>
  <c r="Y3270" i="119"/>
  <c r="Z3270" i="119"/>
  <c r="P3271" i="119"/>
  <c r="Q3271" i="119"/>
  <c r="R3271" i="119"/>
  <c r="S3271" i="119"/>
  <c r="T3271" i="119"/>
  <c r="U3271" i="119"/>
  <c r="V3271" i="119"/>
  <c r="W3271" i="119"/>
  <c r="X3271" i="119"/>
  <c r="Y3271" i="119"/>
  <c r="Z3271" i="119"/>
  <c r="P3272" i="119"/>
  <c r="Q3272" i="119"/>
  <c r="R3272" i="119"/>
  <c r="S3272" i="119"/>
  <c r="T3272" i="119"/>
  <c r="U3272" i="119"/>
  <c r="V3272" i="119"/>
  <c r="W3272" i="119"/>
  <c r="X3272" i="119"/>
  <c r="Y3272" i="119"/>
  <c r="Z3272" i="119"/>
  <c r="P3273" i="119"/>
  <c r="Q3273" i="119"/>
  <c r="R3273" i="119"/>
  <c r="S3273" i="119"/>
  <c r="T3273" i="119"/>
  <c r="U3273" i="119"/>
  <c r="V3273" i="119"/>
  <c r="W3273" i="119"/>
  <c r="X3273" i="119"/>
  <c r="Y3273" i="119"/>
  <c r="Z3273" i="119"/>
  <c r="P3274" i="119"/>
  <c r="Q3274" i="119"/>
  <c r="R3274" i="119"/>
  <c r="S3274" i="119"/>
  <c r="T3274" i="119"/>
  <c r="U3274" i="119"/>
  <c r="V3274" i="119"/>
  <c r="W3274" i="119"/>
  <c r="X3274" i="119"/>
  <c r="Y3274" i="119"/>
  <c r="Z3274" i="119"/>
  <c r="P3275" i="119"/>
  <c r="Q3275" i="119"/>
  <c r="R3275" i="119"/>
  <c r="S3275" i="119"/>
  <c r="T3275" i="119"/>
  <c r="U3275" i="119"/>
  <c r="V3275" i="119"/>
  <c r="W3275" i="119"/>
  <c r="X3275" i="119"/>
  <c r="Y3275" i="119"/>
  <c r="Z3275" i="119"/>
  <c r="P1304" i="119"/>
  <c r="Q1304" i="119"/>
  <c r="R1304" i="119"/>
  <c r="S1304" i="119"/>
  <c r="T1304" i="119"/>
  <c r="U1304" i="119"/>
  <c r="V1304" i="119"/>
  <c r="W1304" i="119"/>
  <c r="X1304" i="119"/>
  <c r="Y1304" i="119"/>
  <c r="Z1304" i="119"/>
  <c r="B8" i="114" a="1"/>
  <c r="R3" i="114" a="1"/>
  <c r="T3" i="114" s="1"/>
  <c r="E30" i="103"/>
  <c r="D31" i="105"/>
  <c r="G29" i="103"/>
  <c r="E30" i="105"/>
  <c r="F31" i="103"/>
  <c r="G28" i="103"/>
  <c r="D28" i="105"/>
  <c r="F30" i="103"/>
  <c r="E31" i="105"/>
  <c r="G31" i="105"/>
  <c r="D29" i="105"/>
  <c r="E28" i="103"/>
  <c r="G30" i="105"/>
  <c r="G29" i="105"/>
  <c r="E31" i="103"/>
  <c r="D31" i="103"/>
  <c r="G28" i="105"/>
  <c r="F31" i="105"/>
  <c r="D29" i="103"/>
  <c r="F30" i="105"/>
  <c r="E29" i="103"/>
  <c r="D30" i="103"/>
  <c r="E28" i="105"/>
  <c r="F29" i="105"/>
  <c r="D28" i="103"/>
  <c r="G30" i="103"/>
  <c r="F28" i="105"/>
  <c r="F29" i="103"/>
  <c r="F28" i="103"/>
  <c r="D30" i="105"/>
  <c r="E28" i="104"/>
  <c r="F31" i="104"/>
  <c r="D4" i="103" a="1"/>
  <c r="G6" i="103" s="1"/>
  <c r="D4" i="105" a="1"/>
  <c r="G5" i="105" s="1"/>
  <c r="D4" i="104" a="1"/>
  <c r="F28" i="104"/>
  <c r="F29" i="104"/>
  <c r="E31" i="104"/>
  <c r="D31" i="104"/>
  <c r="D30" i="104"/>
  <c r="D29" i="104"/>
  <c r="D28" i="104"/>
  <c r="E29" i="104"/>
  <c r="E30" i="104"/>
  <c r="G29" i="104"/>
  <c r="G30" i="104"/>
  <c r="G31" i="104"/>
  <c r="G28" i="104"/>
  <c r="F8" i="114" l="1" a="1"/>
  <c r="H8" i="114" s="1" a="1"/>
  <c r="F13" i="114" a="1"/>
  <c r="D16" i="105" a="1"/>
  <c r="D16" i="103" a="1"/>
  <c r="D6" i="103"/>
  <c r="E5" i="103"/>
  <c r="E6" i="103"/>
  <c r="G7" i="103"/>
  <c r="F5" i="103"/>
  <c r="E7" i="103"/>
  <c r="D16" i="104" a="1"/>
  <c r="G17" i="104" s="1"/>
  <c r="D7" i="103"/>
  <c r="E4" i="103"/>
  <c r="G4" i="103"/>
  <c r="F4" i="103"/>
  <c r="G5" i="103"/>
  <c r="F6" i="103"/>
  <c r="G4" i="105"/>
  <c r="F5" i="105"/>
  <c r="E4" i="105"/>
  <c r="F6" i="105"/>
  <c r="E6" i="105"/>
  <c r="E7" i="105"/>
  <c r="F4" i="105"/>
  <c r="D5" i="105"/>
  <c r="D7" i="105"/>
  <c r="F7" i="105"/>
  <c r="D6" i="105"/>
  <c r="D4" i="105"/>
  <c r="D5" i="103"/>
  <c r="E5" i="105"/>
  <c r="G7" i="105"/>
  <c r="D4" i="103"/>
  <c r="G6" i="105"/>
  <c r="F7" i="103"/>
  <c r="G6" i="104"/>
  <c r="F5" i="104"/>
  <c r="E6" i="104"/>
  <c r="G7" i="104"/>
  <c r="G5" i="104"/>
  <c r="G4" i="104"/>
  <c r="D6" i="104"/>
  <c r="E5" i="104"/>
  <c r="F7" i="104"/>
  <c r="F4" i="104"/>
  <c r="E4" i="104"/>
  <c r="E7" i="104"/>
  <c r="D4" i="104"/>
  <c r="D7" i="104"/>
  <c r="F6" i="104"/>
  <c r="D5" i="104"/>
  <c r="H13" i="114" l="1" a="1"/>
  <c r="F16" i="105"/>
  <c r="G16" i="105"/>
  <c r="F18" i="105"/>
  <c r="G19" i="105"/>
  <c r="G17" i="105"/>
  <c r="G18" i="105"/>
  <c r="D16" i="105"/>
  <c r="D18" i="105"/>
  <c r="F19" i="105"/>
  <c r="D19" i="105"/>
  <c r="F17" i="105"/>
  <c r="E19" i="105"/>
  <c r="E18" i="105"/>
  <c r="E17" i="105"/>
  <c r="G16" i="103"/>
  <c r="F18" i="103"/>
  <c r="G18" i="103"/>
  <c r="D19" i="103"/>
  <c r="E17" i="103"/>
  <c r="E19" i="103"/>
  <c r="F19" i="103"/>
  <c r="D16" i="103"/>
  <c r="D17" i="103"/>
  <c r="F17" i="103"/>
  <c r="G17" i="103"/>
  <c r="G19" i="103"/>
  <c r="E18" i="103"/>
  <c r="E16" i="103"/>
  <c r="F16" i="103"/>
  <c r="D18" i="103"/>
  <c r="E16" i="105"/>
  <c r="D17" i="105"/>
  <c r="E19" i="104"/>
  <c r="E17" i="104"/>
  <c r="D19" i="104"/>
  <c r="D17" i="104"/>
  <c r="F16" i="104"/>
  <c r="D18" i="104"/>
  <c r="E16" i="104"/>
  <c r="D16" i="104"/>
  <c r="G18" i="104"/>
  <c r="G19" i="104"/>
  <c r="G16" i="104"/>
  <c r="F19" i="104"/>
  <c r="I4" i="103" a="1"/>
  <c r="I4" i="103" s="1"/>
  <c r="F18" i="104"/>
  <c r="F17" i="104"/>
  <c r="E18" i="104"/>
  <c r="I4" i="105" a="1"/>
  <c r="I4" i="105" s="1"/>
  <c r="I4" i="104" a="1"/>
  <c r="I4" i="104" s="1"/>
  <c r="I16" i="105" l="1"/>
  <c r="I16" i="103"/>
  <c r="I16" i="104"/>
  <c r="Q21" i="68"/>
  <c r="P21" i="68"/>
  <c r="Q20" i="68"/>
  <c r="P20" i="68"/>
  <c r="Q19" i="68"/>
  <c r="P19" i="68"/>
  <c r="Q18" i="68"/>
  <c r="P18" i="68"/>
  <c r="Q17" i="68"/>
  <c r="P17" i="68"/>
  <c r="F9" i="84"/>
  <c r="F10" i="84"/>
  <c r="F11" i="84"/>
  <c r="F12" i="84"/>
  <c r="F13" i="84"/>
  <c r="F14" i="84"/>
  <c r="F15" i="84"/>
  <c r="F16" i="84"/>
  <c r="F17" i="84"/>
  <c r="F18" i="84"/>
  <c r="F19" i="84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34" i="84"/>
  <c r="F35" i="84"/>
  <c r="F36" i="84"/>
  <c r="F37" i="84"/>
  <c r="F38" i="84"/>
  <c r="F39" i="84"/>
  <c r="F40" i="84"/>
  <c r="F41" i="84"/>
  <c r="F42" i="84"/>
  <c r="F43" i="84"/>
  <c r="F44" i="84"/>
  <c r="F45" i="84"/>
  <c r="F46" i="84"/>
  <c r="F47" i="84"/>
  <c r="F48" i="84"/>
  <c r="F49" i="84"/>
  <c r="F50" i="84"/>
  <c r="F51" i="84"/>
  <c r="F52" i="84"/>
  <c r="F53" i="84"/>
  <c r="F54" i="84"/>
  <c r="F55" i="84"/>
  <c r="F56" i="84"/>
  <c r="F57" i="84"/>
  <c r="F58" i="84"/>
  <c r="F59" i="84"/>
  <c r="F60" i="84"/>
  <c r="F61" i="84"/>
  <c r="F62" i="84"/>
  <c r="F63" i="84"/>
  <c r="F64" i="84"/>
  <c r="F65" i="84"/>
  <c r="F66" i="84"/>
  <c r="F67" i="84"/>
  <c r="F68" i="84"/>
  <c r="F69" i="84"/>
  <c r="F70" i="84"/>
  <c r="F71" i="84"/>
  <c r="F72" i="84"/>
  <c r="F73" i="84"/>
  <c r="F74" i="84"/>
  <c r="F75" i="84"/>
  <c r="F76" i="84"/>
  <c r="F77" i="84"/>
  <c r="F78" i="84"/>
  <c r="F79" i="84"/>
  <c r="F80" i="84"/>
  <c r="F81" i="84"/>
  <c r="F82" i="84"/>
  <c r="F83" i="84"/>
  <c r="F84" i="84"/>
  <c r="F85" i="84"/>
  <c r="F86" i="84"/>
  <c r="F87" i="84"/>
  <c r="F88" i="84"/>
  <c r="F89" i="84"/>
  <c r="F90" i="84"/>
  <c r="F91" i="84"/>
  <c r="F92" i="84"/>
  <c r="F93" i="84"/>
  <c r="F94" i="84"/>
  <c r="F95" i="84"/>
  <c r="F96" i="84"/>
  <c r="F97" i="84"/>
  <c r="F98" i="84"/>
  <c r="F99" i="84"/>
  <c r="F100" i="84"/>
  <c r="F101" i="84"/>
  <c r="F102" i="84"/>
  <c r="F103" i="84"/>
  <c r="F104" i="84"/>
  <c r="F105" i="84"/>
  <c r="F106" i="84"/>
  <c r="F107" i="84"/>
  <c r="F108" i="84"/>
  <c r="F109" i="84"/>
  <c r="F110" i="84"/>
  <c r="F111" i="84"/>
  <c r="F112" i="84"/>
  <c r="F113" i="84"/>
  <c r="F114" i="84"/>
  <c r="F115" i="84"/>
  <c r="F116" i="84"/>
  <c r="F117" i="84"/>
  <c r="F118" i="84"/>
  <c r="F119" i="84"/>
  <c r="F120" i="84"/>
  <c r="F121" i="84"/>
  <c r="F122" i="84"/>
  <c r="F123" i="84"/>
  <c r="F124" i="84"/>
  <c r="F125" i="84"/>
  <c r="F126" i="84"/>
  <c r="F127" i="84"/>
  <c r="F128" i="84"/>
  <c r="F129" i="84"/>
  <c r="F130" i="84"/>
  <c r="F131" i="84"/>
  <c r="F132" i="84"/>
  <c r="F133" i="84"/>
  <c r="F134" i="84"/>
  <c r="F135" i="84"/>
  <c r="F136" i="84"/>
  <c r="F137" i="84"/>
  <c r="F138" i="84"/>
  <c r="F139" i="84"/>
  <c r="F140" i="84"/>
  <c r="F141" i="84"/>
  <c r="F142" i="84"/>
  <c r="F143" i="84"/>
  <c r="F144" i="84"/>
  <c r="F145" i="84"/>
  <c r="F146" i="84"/>
  <c r="F147" i="84"/>
  <c r="F148" i="84"/>
  <c r="F149" i="84"/>
  <c r="F150" i="84"/>
  <c r="F151" i="84"/>
  <c r="F152" i="84"/>
  <c r="F153" i="84"/>
  <c r="F154" i="84"/>
  <c r="F155" i="84"/>
  <c r="F156" i="84"/>
  <c r="F157" i="84"/>
  <c r="F158" i="84"/>
  <c r="F159" i="84"/>
  <c r="F160" i="84"/>
  <c r="F161" i="84"/>
  <c r="F162" i="84"/>
  <c r="F163" i="84"/>
  <c r="F164" i="84"/>
  <c r="F165" i="84"/>
  <c r="F166" i="84"/>
  <c r="F167" i="84"/>
  <c r="F168" i="84"/>
  <c r="F169" i="84"/>
  <c r="F170" i="84"/>
  <c r="F171" i="84"/>
  <c r="F172" i="84"/>
  <c r="F173" i="84"/>
  <c r="F174" i="84"/>
  <c r="F175" i="84"/>
  <c r="F176" i="84"/>
  <c r="F177" i="84"/>
  <c r="F178" i="84"/>
  <c r="F179" i="84"/>
  <c r="F180" i="84"/>
  <c r="F181" i="84"/>
  <c r="F182" i="84"/>
  <c r="F183" i="84"/>
  <c r="F184" i="84"/>
  <c r="F185" i="84"/>
  <c r="F186" i="84"/>
  <c r="F187" i="84"/>
  <c r="F188" i="84"/>
  <c r="F189" i="84"/>
  <c r="F190" i="84"/>
  <c r="F191" i="84"/>
  <c r="F192" i="84"/>
  <c r="F193" i="84"/>
  <c r="F194" i="84"/>
  <c r="F195" i="84"/>
  <c r="F196" i="84"/>
  <c r="F197" i="84"/>
  <c r="F198" i="84"/>
  <c r="F199" i="84"/>
  <c r="F200" i="84"/>
  <c r="F201" i="84"/>
  <c r="F202" i="84"/>
  <c r="F203" i="84"/>
  <c r="F204" i="84"/>
  <c r="F205" i="84"/>
  <c r="F206" i="84"/>
  <c r="F207" i="84"/>
  <c r="F208" i="84"/>
  <c r="F209" i="84"/>
  <c r="F210" i="84"/>
  <c r="F211" i="84"/>
  <c r="F212" i="84"/>
  <c r="F213" i="84"/>
  <c r="F214" i="84"/>
  <c r="F215" i="84"/>
  <c r="F216" i="84"/>
  <c r="F217" i="84"/>
  <c r="F218" i="84"/>
  <c r="F219" i="84"/>
  <c r="F220" i="84"/>
  <c r="F221" i="84"/>
  <c r="F222" i="84"/>
  <c r="F223" i="84"/>
  <c r="F224" i="84"/>
  <c r="F225" i="84"/>
  <c r="F226" i="84"/>
  <c r="F227" i="84"/>
  <c r="F228" i="84"/>
  <c r="F229" i="84"/>
  <c r="F230" i="84"/>
  <c r="F231" i="84"/>
  <c r="F232" i="84"/>
  <c r="F233" i="84"/>
  <c r="F234" i="84"/>
  <c r="F235" i="84"/>
  <c r="F236" i="84"/>
  <c r="F237" i="84"/>
  <c r="F238" i="84"/>
  <c r="F239" i="84"/>
  <c r="F240" i="84"/>
  <c r="F241" i="84"/>
  <c r="F242" i="84"/>
  <c r="F243" i="84"/>
  <c r="F244" i="84"/>
  <c r="F245" i="84"/>
  <c r="F246" i="84"/>
  <c r="F247" i="84"/>
  <c r="F248" i="84"/>
  <c r="F249" i="84"/>
  <c r="F250" i="84"/>
  <c r="F251" i="84"/>
  <c r="F252" i="84"/>
  <c r="F253" i="84"/>
  <c r="F254" i="84"/>
  <c r="F255" i="84"/>
  <c r="F256" i="84"/>
  <c r="F257" i="84"/>
  <c r="F258" i="84"/>
  <c r="F259" i="84"/>
  <c r="F260" i="84"/>
  <c r="F261" i="84"/>
  <c r="F262" i="84"/>
  <c r="F263" i="84"/>
  <c r="F264" i="84"/>
  <c r="F265" i="84"/>
  <c r="F266" i="84"/>
  <c r="F267" i="84"/>
  <c r="F268" i="84"/>
  <c r="F269" i="84"/>
  <c r="F270" i="84"/>
  <c r="F271" i="84"/>
  <c r="F272" i="84"/>
  <c r="F273" i="84"/>
  <c r="F274" i="84"/>
  <c r="F275" i="84"/>
  <c r="F276" i="84"/>
  <c r="F277" i="84"/>
  <c r="F278" i="84"/>
  <c r="F279" i="84"/>
  <c r="F280" i="84"/>
  <c r="F281" i="84"/>
  <c r="F282" i="84"/>
  <c r="F283" i="84"/>
  <c r="F284" i="84"/>
  <c r="F285" i="84"/>
  <c r="F286" i="84"/>
  <c r="F287" i="84"/>
  <c r="F288" i="84"/>
  <c r="F289" i="84"/>
  <c r="F290" i="84"/>
  <c r="F291" i="84"/>
  <c r="F292" i="84"/>
  <c r="F293" i="84"/>
  <c r="F294" i="84"/>
  <c r="F295" i="84"/>
  <c r="F296" i="84"/>
  <c r="F297" i="84"/>
  <c r="F298" i="84"/>
  <c r="F299" i="84"/>
  <c r="F300" i="84"/>
  <c r="F301" i="84"/>
  <c r="F302" i="84"/>
  <c r="F303" i="84"/>
  <c r="F304" i="84"/>
  <c r="F305" i="84"/>
  <c r="F306" i="84"/>
  <c r="F307" i="84"/>
  <c r="F308" i="84"/>
  <c r="F309" i="84"/>
  <c r="F310" i="84"/>
  <c r="F311" i="84"/>
  <c r="F312" i="84"/>
  <c r="F313" i="84"/>
  <c r="F314" i="84"/>
  <c r="F315" i="84"/>
  <c r="F316" i="84"/>
  <c r="F317" i="84"/>
  <c r="F318" i="84"/>
  <c r="F319" i="84"/>
  <c r="F320" i="84"/>
  <c r="F321" i="84"/>
  <c r="F322" i="84"/>
  <c r="F323" i="84"/>
  <c r="F324" i="84"/>
  <c r="F325" i="84"/>
  <c r="F326" i="84"/>
  <c r="F327" i="84"/>
  <c r="F328" i="84"/>
  <c r="F329" i="84"/>
  <c r="F330" i="84"/>
  <c r="F331" i="84"/>
  <c r="F332" i="84"/>
  <c r="F333" i="84"/>
  <c r="F334" i="84"/>
  <c r="F335" i="84"/>
  <c r="F336" i="84"/>
  <c r="F337" i="84"/>
  <c r="F338" i="84"/>
  <c r="F339" i="84"/>
  <c r="F340" i="84"/>
  <c r="F341" i="84"/>
  <c r="F342" i="84"/>
  <c r="F343" i="84"/>
  <c r="F344" i="84"/>
  <c r="F345" i="84"/>
  <c r="F346" i="84"/>
  <c r="F347" i="84"/>
  <c r="F348" i="84"/>
  <c r="F349" i="84"/>
  <c r="F350" i="84"/>
  <c r="F351" i="84"/>
  <c r="F352" i="84"/>
  <c r="F353" i="84"/>
  <c r="F354" i="84"/>
  <c r="F355" i="84"/>
  <c r="F356" i="84"/>
  <c r="F357" i="84"/>
  <c r="F358" i="84"/>
  <c r="F359" i="84"/>
  <c r="F360" i="84"/>
  <c r="F361" i="84"/>
  <c r="F362" i="84"/>
  <c r="F363" i="84"/>
  <c r="F364" i="84"/>
  <c r="F365" i="84"/>
  <c r="F366" i="84"/>
  <c r="F367" i="84"/>
  <c r="F368" i="84"/>
  <c r="F369" i="84"/>
  <c r="F370" i="84"/>
  <c r="F371" i="84"/>
  <c r="F372" i="84"/>
  <c r="F373" i="84"/>
  <c r="F374" i="84"/>
  <c r="F375" i="84"/>
  <c r="F376" i="84"/>
  <c r="F377" i="84"/>
  <c r="F378" i="84"/>
  <c r="F379" i="84"/>
  <c r="F380" i="84"/>
  <c r="F381" i="84"/>
  <c r="F382" i="84"/>
  <c r="F383" i="84"/>
  <c r="F384" i="84"/>
  <c r="F385" i="84"/>
  <c r="F386" i="84"/>
  <c r="F387" i="84"/>
  <c r="F388" i="84"/>
  <c r="F389" i="84"/>
  <c r="F390" i="84"/>
  <c r="F391" i="84"/>
  <c r="F392" i="84"/>
  <c r="F393" i="84"/>
  <c r="F394" i="84"/>
  <c r="F395" i="84"/>
  <c r="F396" i="84"/>
  <c r="F397" i="84"/>
  <c r="F398" i="84"/>
  <c r="F399" i="84"/>
  <c r="F400" i="84"/>
  <c r="F401" i="84"/>
  <c r="F402" i="84"/>
  <c r="F403" i="84"/>
  <c r="F404" i="84"/>
  <c r="F405" i="84"/>
  <c r="F406" i="84"/>
  <c r="F407" i="84"/>
  <c r="F408" i="84"/>
  <c r="F409" i="84"/>
  <c r="F410" i="84"/>
  <c r="F411" i="84"/>
  <c r="F412" i="84"/>
  <c r="F413" i="84"/>
  <c r="F414" i="84"/>
  <c r="F415" i="84"/>
  <c r="F416" i="84"/>
  <c r="F417" i="84"/>
  <c r="F418" i="84"/>
  <c r="F419" i="84"/>
  <c r="F420" i="84"/>
  <c r="F421" i="84"/>
  <c r="F422" i="84"/>
  <c r="F423" i="84"/>
  <c r="F424" i="84"/>
  <c r="F425" i="84"/>
  <c r="F426" i="84"/>
  <c r="F427" i="84"/>
  <c r="F428" i="84"/>
  <c r="F429" i="84"/>
  <c r="F430" i="84"/>
  <c r="F431" i="84"/>
  <c r="F432" i="84"/>
  <c r="F433" i="84"/>
  <c r="F434" i="84"/>
  <c r="F435" i="84"/>
  <c r="F436" i="84"/>
  <c r="F437" i="84"/>
  <c r="F438" i="84"/>
  <c r="F439" i="84"/>
  <c r="F440" i="84"/>
  <c r="F441" i="84"/>
  <c r="F442" i="84"/>
  <c r="F443" i="84"/>
  <c r="F444" i="84"/>
  <c r="F445" i="84"/>
  <c r="F446" i="84"/>
  <c r="F447" i="84"/>
  <c r="F448" i="84"/>
  <c r="F449" i="84"/>
  <c r="F450" i="84"/>
  <c r="F451" i="84"/>
  <c r="F452" i="84"/>
  <c r="F453" i="84"/>
  <c r="F454" i="84"/>
  <c r="F455" i="84"/>
  <c r="F456" i="84"/>
  <c r="F457" i="84"/>
  <c r="F458" i="84"/>
  <c r="F459" i="84"/>
  <c r="F460" i="84"/>
  <c r="F461" i="84"/>
  <c r="F462" i="84"/>
  <c r="F463" i="84"/>
  <c r="F464" i="84"/>
  <c r="F465" i="84"/>
  <c r="F466" i="84"/>
  <c r="F467" i="84"/>
  <c r="F468" i="84"/>
  <c r="F469" i="84"/>
  <c r="F470" i="84"/>
  <c r="F471" i="84"/>
  <c r="F472" i="84"/>
  <c r="F473" i="84"/>
  <c r="F474" i="84"/>
  <c r="F475" i="84"/>
  <c r="F476" i="84"/>
  <c r="F477" i="84"/>
  <c r="F478" i="84"/>
  <c r="F479" i="84"/>
  <c r="F480" i="84"/>
  <c r="F481" i="84"/>
  <c r="F482" i="84"/>
  <c r="F483" i="84"/>
  <c r="F484" i="84"/>
  <c r="F485" i="84"/>
  <c r="F486" i="84"/>
  <c r="F487" i="84"/>
  <c r="F488" i="84"/>
  <c r="F489" i="84"/>
  <c r="F490" i="84"/>
  <c r="F491" i="84"/>
  <c r="F492" i="84"/>
  <c r="F493" i="84"/>
  <c r="F494" i="84"/>
  <c r="F495" i="84"/>
  <c r="F496" i="84"/>
  <c r="F497" i="84"/>
  <c r="F498" i="84"/>
  <c r="F499" i="84"/>
  <c r="F500" i="84"/>
  <c r="F501" i="84"/>
  <c r="F502" i="84"/>
  <c r="F503" i="84"/>
  <c r="F504" i="84"/>
  <c r="F505" i="84"/>
  <c r="F506" i="84"/>
  <c r="F507" i="84"/>
  <c r="F508" i="84"/>
  <c r="F509" i="84"/>
  <c r="F510" i="84"/>
  <c r="F511" i="84"/>
  <c r="F512" i="84"/>
  <c r="F513" i="84"/>
  <c r="F514" i="84"/>
  <c r="F515" i="84"/>
  <c r="F516" i="84"/>
  <c r="F517" i="84"/>
  <c r="F518" i="84"/>
  <c r="F519" i="84"/>
  <c r="F520" i="84"/>
  <c r="F521" i="84"/>
  <c r="F522" i="84"/>
  <c r="F523" i="84"/>
  <c r="F524" i="84"/>
  <c r="F525" i="84"/>
  <c r="F526" i="84"/>
  <c r="F527" i="84"/>
  <c r="F528" i="84"/>
  <c r="F529" i="84"/>
  <c r="F530" i="84"/>
  <c r="F531" i="84"/>
  <c r="F532" i="84"/>
  <c r="F533" i="84"/>
  <c r="F534" i="84"/>
  <c r="F535" i="84"/>
  <c r="F536" i="84"/>
  <c r="F537" i="84"/>
  <c r="F538" i="84"/>
  <c r="F539" i="84"/>
  <c r="F540" i="84"/>
  <c r="F541" i="84"/>
  <c r="F542" i="84"/>
  <c r="F543" i="84"/>
  <c r="F544" i="84"/>
  <c r="F545" i="84"/>
  <c r="F546" i="84"/>
  <c r="F547" i="84"/>
  <c r="F548" i="84"/>
  <c r="F549" i="84"/>
  <c r="F550" i="84"/>
  <c r="F551" i="84"/>
  <c r="F552" i="84"/>
  <c r="F553" i="84"/>
  <c r="F554" i="84"/>
  <c r="F555" i="84"/>
  <c r="F556" i="84"/>
  <c r="F557" i="84"/>
  <c r="F558" i="84"/>
  <c r="F559" i="84"/>
  <c r="F560" i="84"/>
  <c r="F561" i="84"/>
  <c r="F562" i="84"/>
  <c r="F563" i="84"/>
  <c r="F564" i="84"/>
  <c r="F565" i="84"/>
  <c r="F566" i="84"/>
  <c r="F567" i="84"/>
  <c r="F568" i="84"/>
  <c r="F569" i="84"/>
  <c r="F570" i="84"/>
  <c r="F571" i="84"/>
  <c r="F572" i="84"/>
  <c r="F573" i="84"/>
  <c r="F574" i="84"/>
  <c r="F575" i="84"/>
  <c r="F576" i="84"/>
  <c r="F577" i="84"/>
  <c r="F578" i="84"/>
  <c r="F579" i="84"/>
  <c r="F580" i="84"/>
  <c r="F581" i="84"/>
  <c r="F582" i="84"/>
  <c r="F583" i="84"/>
  <c r="F584" i="84"/>
  <c r="F585" i="84"/>
  <c r="F586" i="84"/>
  <c r="F587" i="84"/>
  <c r="F588" i="84"/>
  <c r="F589" i="84"/>
  <c r="F590" i="84"/>
  <c r="F591" i="84"/>
  <c r="F592" i="84"/>
  <c r="F593" i="84"/>
  <c r="F594" i="84"/>
  <c r="F595" i="84"/>
  <c r="F596" i="84"/>
  <c r="F597" i="84"/>
  <c r="F598" i="84"/>
  <c r="F599" i="84"/>
  <c r="F600" i="84"/>
  <c r="F601" i="84"/>
  <c r="F602" i="84"/>
  <c r="F603" i="84"/>
  <c r="F604" i="84"/>
  <c r="F605" i="84"/>
  <c r="F606" i="84"/>
  <c r="F607" i="84"/>
  <c r="F608" i="84"/>
  <c r="F609" i="84"/>
  <c r="F610" i="84"/>
  <c r="F611" i="84"/>
  <c r="F612" i="84"/>
  <c r="F613" i="84"/>
  <c r="F614" i="84"/>
  <c r="F615" i="84"/>
  <c r="F616" i="84"/>
  <c r="F617" i="84"/>
  <c r="F618" i="84"/>
  <c r="F619" i="84"/>
  <c r="F620" i="84"/>
  <c r="F621" i="84"/>
  <c r="F622" i="84"/>
  <c r="F623" i="84"/>
  <c r="F624" i="84"/>
  <c r="F625" i="84"/>
  <c r="F626" i="84"/>
  <c r="F627" i="84"/>
  <c r="F628" i="84"/>
  <c r="F629" i="84"/>
  <c r="F630" i="84"/>
  <c r="F631" i="84"/>
  <c r="F632" i="84"/>
  <c r="F633" i="84"/>
  <c r="F634" i="84"/>
  <c r="F635" i="84"/>
  <c r="F636" i="84"/>
  <c r="F637" i="84"/>
  <c r="F638" i="84"/>
  <c r="F639" i="84"/>
  <c r="F640" i="84"/>
  <c r="F641" i="84"/>
  <c r="F642" i="84"/>
  <c r="F643" i="84"/>
  <c r="F644" i="84"/>
  <c r="F645" i="84"/>
  <c r="F646" i="84"/>
  <c r="F647" i="84"/>
  <c r="F648" i="84"/>
  <c r="F649" i="84"/>
  <c r="F650" i="84"/>
  <c r="F651" i="84"/>
  <c r="F652" i="84"/>
  <c r="F653" i="84"/>
  <c r="F654" i="84"/>
  <c r="F655" i="84"/>
  <c r="F656" i="84"/>
  <c r="F657" i="84"/>
  <c r="F658" i="84"/>
  <c r="F659" i="84"/>
  <c r="F660" i="84"/>
  <c r="F661" i="84"/>
  <c r="F662" i="84"/>
  <c r="F663" i="84"/>
  <c r="F664" i="84"/>
  <c r="F665" i="84"/>
  <c r="F666" i="84"/>
  <c r="F667" i="84"/>
  <c r="F668" i="84"/>
  <c r="F669" i="84"/>
  <c r="F670" i="84"/>
  <c r="F671" i="84"/>
  <c r="F672" i="84"/>
  <c r="F673" i="84"/>
  <c r="F674" i="84"/>
  <c r="F675" i="84"/>
  <c r="F676" i="84"/>
  <c r="F677" i="84"/>
  <c r="F678" i="84"/>
  <c r="F679" i="84"/>
  <c r="F680" i="84"/>
  <c r="F681" i="84"/>
  <c r="F682" i="84"/>
  <c r="F683" i="84"/>
  <c r="F684" i="84"/>
  <c r="F685" i="84"/>
  <c r="F686" i="84"/>
  <c r="F687" i="84"/>
  <c r="F688" i="84"/>
  <c r="F689" i="84"/>
  <c r="F690" i="84"/>
  <c r="F691" i="84"/>
  <c r="F692" i="84"/>
  <c r="F693" i="84"/>
  <c r="F694" i="84"/>
  <c r="F695" i="84"/>
  <c r="F696" i="84"/>
  <c r="F697" i="84"/>
  <c r="F698" i="84"/>
  <c r="F699" i="84"/>
  <c r="F700" i="84"/>
  <c r="F701" i="84"/>
  <c r="F702" i="84"/>
  <c r="F703" i="84"/>
  <c r="F704" i="84"/>
  <c r="F705" i="84"/>
  <c r="F706" i="84"/>
  <c r="F707" i="84"/>
  <c r="F708" i="84"/>
  <c r="F709" i="84"/>
  <c r="F710" i="84"/>
  <c r="F711" i="84"/>
  <c r="F712" i="84"/>
  <c r="F713" i="84"/>
  <c r="F714" i="84"/>
  <c r="F715" i="84"/>
  <c r="F716" i="84"/>
  <c r="F717" i="84"/>
  <c r="F718" i="84"/>
  <c r="F719" i="84"/>
  <c r="F720" i="84"/>
  <c r="F721" i="84"/>
  <c r="F722" i="84"/>
  <c r="F723" i="84"/>
  <c r="F724" i="84"/>
  <c r="F725" i="84"/>
  <c r="F726" i="84"/>
  <c r="F727" i="84"/>
  <c r="F728" i="84"/>
  <c r="F729" i="84"/>
  <c r="F730" i="84"/>
  <c r="F731" i="84"/>
  <c r="F732" i="84"/>
  <c r="F733" i="84"/>
  <c r="F734" i="84"/>
  <c r="F735" i="84"/>
  <c r="F736" i="84"/>
  <c r="F737" i="84"/>
  <c r="F738" i="84"/>
  <c r="F739" i="84"/>
  <c r="F740" i="84"/>
  <c r="F741" i="84"/>
  <c r="F742" i="84"/>
  <c r="F743" i="84"/>
  <c r="F744" i="84"/>
  <c r="F745" i="84"/>
  <c r="F746" i="84"/>
  <c r="F747" i="84"/>
  <c r="F748" i="84"/>
  <c r="F749" i="84"/>
  <c r="F750" i="84"/>
  <c r="F751" i="84"/>
  <c r="F752" i="84"/>
  <c r="F753" i="84"/>
  <c r="F754" i="84"/>
  <c r="F755" i="84"/>
  <c r="F756" i="84"/>
  <c r="F757" i="84"/>
  <c r="F758" i="84"/>
  <c r="F759" i="84"/>
  <c r="F760" i="84"/>
  <c r="F761" i="84"/>
  <c r="F762" i="84"/>
  <c r="F763" i="84"/>
  <c r="F764" i="84"/>
  <c r="F765" i="84"/>
  <c r="F766" i="84"/>
  <c r="F767" i="84"/>
  <c r="F768" i="84"/>
  <c r="F769" i="84"/>
  <c r="F770" i="84"/>
  <c r="F771" i="84"/>
  <c r="F772" i="84"/>
  <c r="F773" i="84"/>
  <c r="F774" i="84"/>
  <c r="F775" i="84"/>
  <c r="F776" i="84"/>
  <c r="F777" i="84"/>
  <c r="F778" i="84"/>
  <c r="F779" i="84"/>
  <c r="F780" i="84"/>
  <c r="F781" i="84"/>
  <c r="F782" i="84"/>
  <c r="F783" i="84"/>
  <c r="F784" i="84"/>
  <c r="F785" i="84"/>
  <c r="F786" i="84"/>
  <c r="F787" i="84"/>
  <c r="F788" i="84"/>
  <c r="F789" i="84"/>
  <c r="F790" i="84"/>
  <c r="F791" i="84"/>
  <c r="F792" i="84"/>
  <c r="F793" i="84"/>
  <c r="F794" i="84"/>
  <c r="F795" i="84"/>
  <c r="F796" i="84"/>
  <c r="F797" i="84"/>
  <c r="F798" i="84"/>
  <c r="F799" i="84"/>
  <c r="F800" i="84"/>
  <c r="F801" i="84"/>
  <c r="F802" i="84"/>
  <c r="F803" i="84"/>
  <c r="F804" i="84"/>
  <c r="F805" i="84"/>
  <c r="F806" i="84"/>
  <c r="F807" i="84"/>
  <c r="F808" i="84"/>
  <c r="F809" i="84"/>
  <c r="F810" i="84"/>
  <c r="F811" i="84"/>
  <c r="F812" i="84"/>
  <c r="F813" i="84"/>
  <c r="F814" i="84"/>
  <c r="F815" i="84"/>
  <c r="F816" i="84"/>
  <c r="F817" i="84"/>
  <c r="F818" i="84"/>
  <c r="F819" i="84"/>
  <c r="F820" i="84"/>
  <c r="F821" i="84"/>
  <c r="F822" i="84"/>
  <c r="F823" i="84"/>
  <c r="F824" i="84"/>
  <c r="F825" i="84"/>
  <c r="F826" i="84"/>
  <c r="F827" i="84"/>
  <c r="F828" i="84"/>
  <c r="F829" i="84"/>
  <c r="F830" i="84"/>
  <c r="F831" i="84"/>
  <c r="F832" i="84"/>
  <c r="F833" i="84"/>
  <c r="F834" i="84"/>
  <c r="F835" i="84"/>
  <c r="F836" i="84"/>
  <c r="F837" i="84"/>
  <c r="F838" i="84"/>
  <c r="F839" i="84"/>
  <c r="F840" i="84"/>
  <c r="F841" i="84"/>
  <c r="F842" i="84"/>
  <c r="F843" i="84"/>
  <c r="F844" i="84"/>
  <c r="F845" i="84"/>
  <c r="F846" i="84"/>
  <c r="F847" i="84"/>
  <c r="F848" i="84"/>
  <c r="F849" i="84"/>
  <c r="F850" i="84"/>
  <c r="F851" i="84"/>
  <c r="F852" i="84"/>
  <c r="F853" i="84"/>
  <c r="F854" i="84"/>
  <c r="F855" i="84"/>
  <c r="F856" i="84"/>
  <c r="F857" i="84"/>
  <c r="F858" i="84"/>
  <c r="F859" i="84"/>
  <c r="F860" i="84"/>
  <c r="F861" i="84"/>
  <c r="F862" i="84"/>
  <c r="F863" i="84"/>
  <c r="F864" i="84"/>
  <c r="F865" i="84"/>
  <c r="F866" i="84"/>
  <c r="F867" i="84"/>
  <c r="F868" i="84"/>
  <c r="F869" i="84"/>
  <c r="F870" i="84"/>
  <c r="F871" i="84"/>
  <c r="F872" i="84"/>
  <c r="F873" i="84"/>
  <c r="F874" i="84"/>
  <c r="F875" i="84"/>
  <c r="F876" i="84"/>
  <c r="F877" i="84"/>
  <c r="F878" i="84"/>
  <c r="F879" i="84"/>
  <c r="F880" i="84"/>
  <c r="F881" i="84"/>
  <c r="F882" i="84"/>
  <c r="F883" i="84"/>
  <c r="F884" i="84"/>
  <c r="F885" i="84"/>
  <c r="F886" i="84"/>
  <c r="F887" i="84"/>
  <c r="F888" i="84"/>
  <c r="F889" i="84"/>
  <c r="F890" i="84"/>
  <c r="F891" i="84"/>
  <c r="F892" i="84"/>
  <c r="F893" i="84"/>
  <c r="F894" i="84"/>
  <c r="F895" i="84"/>
  <c r="F896" i="84"/>
  <c r="F897" i="84"/>
  <c r="F898" i="84"/>
  <c r="F899" i="84"/>
  <c r="F900" i="84"/>
  <c r="F901" i="84"/>
  <c r="F902" i="84"/>
  <c r="F903" i="84"/>
  <c r="F904" i="84"/>
  <c r="F905" i="84"/>
  <c r="F906" i="84"/>
  <c r="F907" i="84"/>
  <c r="F908" i="84"/>
  <c r="F909" i="84"/>
  <c r="F910" i="84"/>
  <c r="F911" i="84"/>
  <c r="F912" i="84"/>
  <c r="F913" i="84"/>
  <c r="F914" i="84"/>
  <c r="F915" i="84"/>
  <c r="F916" i="84"/>
  <c r="F917" i="84"/>
  <c r="F918" i="84"/>
  <c r="F919" i="84"/>
  <c r="F920" i="84"/>
  <c r="F921" i="84"/>
  <c r="F922" i="84"/>
  <c r="F923" i="84"/>
  <c r="F924" i="84"/>
  <c r="F925" i="84"/>
  <c r="F926" i="84"/>
  <c r="F927" i="84"/>
  <c r="F928" i="84"/>
  <c r="F929" i="84"/>
  <c r="F930" i="84"/>
  <c r="F931" i="84"/>
  <c r="F932" i="84"/>
  <c r="F933" i="84"/>
  <c r="F934" i="84"/>
  <c r="F935" i="84"/>
  <c r="F936" i="84"/>
  <c r="F937" i="84"/>
  <c r="F938" i="84"/>
  <c r="F939" i="84"/>
  <c r="F940" i="84"/>
  <c r="F941" i="84"/>
  <c r="F942" i="84"/>
  <c r="F943" i="84"/>
  <c r="F944" i="84"/>
  <c r="F945" i="84"/>
  <c r="F946" i="84"/>
  <c r="F947" i="84"/>
  <c r="F948" i="84"/>
  <c r="F949" i="84"/>
  <c r="F950" i="84"/>
  <c r="F951" i="84"/>
  <c r="F952" i="84"/>
  <c r="F953" i="84"/>
  <c r="F954" i="84"/>
  <c r="F955" i="84"/>
  <c r="F956" i="84"/>
  <c r="F957" i="84"/>
  <c r="F958" i="84"/>
  <c r="F959" i="84"/>
  <c r="F960" i="84"/>
  <c r="F961" i="84"/>
  <c r="F962" i="84"/>
  <c r="F963" i="84"/>
  <c r="F964" i="84"/>
  <c r="F965" i="84"/>
  <c r="F966" i="84"/>
  <c r="F967" i="84"/>
  <c r="F968" i="84"/>
  <c r="F969" i="84"/>
  <c r="F970" i="84"/>
  <c r="F971" i="84"/>
  <c r="F972" i="84"/>
  <c r="F973" i="84"/>
  <c r="F974" i="84"/>
  <c r="F975" i="84"/>
  <c r="F976" i="84"/>
  <c r="F977" i="84"/>
  <c r="F978" i="84"/>
  <c r="F979" i="84"/>
  <c r="F980" i="84"/>
  <c r="F981" i="84"/>
  <c r="F982" i="84"/>
  <c r="F983" i="84"/>
  <c r="F984" i="84"/>
  <c r="F985" i="84"/>
  <c r="F986" i="84"/>
  <c r="F987" i="84"/>
  <c r="F988" i="84"/>
  <c r="F989" i="84"/>
  <c r="F990" i="84"/>
  <c r="F991" i="84"/>
  <c r="F992" i="84"/>
  <c r="F993" i="84"/>
  <c r="F994" i="84"/>
  <c r="F995" i="84"/>
  <c r="F996" i="84"/>
  <c r="F997" i="84"/>
  <c r="F998" i="84"/>
  <c r="F999" i="84"/>
  <c r="F1000" i="84"/>
  <c r="F1001" i="84"/>
  <c r="F1002" i="84"/>
  <c r="F1003" i="84"/>
  <c r="F1004" i="84"/>
  <c r="F1005" i="84"/>
  <c r="F1006" i="84"/>
  <c r="F1007" i="84"/>
  <c r="F1008" i="84"/>
  <c r="F1009" i="84"/>
  <c r="F1010" i="84"/>
  <c r="F1011" i="84"/>
  <c r="F1012" i="84"/>
  <c r="F1013" i="84"/>
  <c r="F1014" i="84"/>
  <c r="F1015" i="84"/>
  <c r="F1016" i="84"/>
  <c r="F1017" i="84"/>
  <c r="F1018" i="84"/>
  <c r="F1019" i="84"/>
  <c r="F1020" i="84"/>
  <c r="F1021" i="84"/>
  <c r="F1022" i="84"/>
  <c r="F1023" i="84"/>
  <c r="F1024" i="84"/>
  <c r="F1025" i="84"/>
  <c r="F1026" i="84"/>
  <c r="F1027" i="84"/>
  <c r="F1028" i="84"/>
  <c r="F1029" i="84"/>
  <c r="F1030" i="84"/>
  <c r="F1031" i="84"/>
  <c r="F1032" i="84"/>
  <c r="F1033" i="84"/>
  <c r="F1034" i="84"/>
  <c r="F1035" i="84"/>
  <c r="F1036" i="84"/>
  <c r="F1037" i="84"/>
  <c r="F1038" i="84"/>
  <c r="F1039" i="84"/>
  <c r="F1040" i="84"/>
  <c r="F1041" i="84"/>
  <c r="F1042" i="84"/>
  <c r="F1043" i="84"/>
  <c r="F1044" i="84"/>
  <c r="F1045" i="84"/>
  <c r="F1046" i="84"/>
  <c r="F1047" i="84"/>
  <c r="F1048" i="84"/>
  <c r="F1049" i="84"/>
  <c r="F1050" i="84"/>
  <c r="F1051" i="84"/>
  <c r="F1052" i="84"/>
  <c r="F1053" i="84"/>
  <c r="F1054" i="84"/>
  <c r="F1055" i="84"/>
  <c r="F1056" i="84"/>
  <c r="F1057" i="84"/>
  <c r="F1058" i="84"/>
  <c r="F1059" i="84"/>
  <c r="F1060" i="84"/>
  <c r="F1061" i="84"/>
  <c r="F1062" i="84"/>
  <c r="F1063" i="84"/>
  <c r="F1064" i="84"/>
  <c r="F1065" i="84"/>
  <c r="F1066" i="84"/>
  <c r="F1067" i="84"/>
  <c r="F1068" i="84"/>
  <c r="F1069" i="84"/>
  <c r="F1070" i="84"/>
  <c r="F1071" i="84"/>
  <c r="F1072" i="84"/>
  <c r="F1073" i="84"/>
  <c r="F1074" i="84"/>
  <c r="F1075" i="84"/>
  <c r="F1076" i="84"/>
  <c r="F1077" i="84"/>
  <c r="F1078" i="84"/>
  <c r="F1079" i="84"/>
  <c r="F1080" i="84"/>
  <c r="F1081" i="84"/>
  <c r="F1082" i="84"/>
  <c r="F1083" i="84"/>
  <c r="F1084" i="84"/>
  <c r="F1085" i="84"/>
  <c r="F1086" i="84"/>
  <c r="F1087" i="84"/>
  <c r="F1088" i="84"/>
  <c r="F1089" i="84"/>
  <c r="F1090" i="84"/>
  <c r="F1091" i="84"/>
  <c r="F1092" i="84"/>
  <c r="F1093" i="84"/>
  <c r="F1094" i="84"/>
  <c r="F1095" i="84"/>
  <c r="F1096" i="84"/>
  <c r="F1097" i="84"/>
  <c r="F1098" i="84"/>
  <c r="F1099" i="84"/>
  <c r="F1100" i="84"/>
  <c r="F1101" i="84"/>
  <c r="F1102" i="84"/>
  <c r="F1103" i="84"/>
  <c r="F1104" i="84"/>
  <c r="F1105" i="84"/>
  <c r="F1106" i="84"/>
  <c r="F1107" i="84"/>
  <c r="F1108" i="84"/>
  <c r="F1109" i="84"/>
  <c r="F1110" i="84"/>
  <c r="F1111" i="84"/>
  <c r="F1112" i="84"/>
  <c r="F1113" i="84"/>
  <c r="F1114" i="84"/>
  <c r="F1115" i="84"/>
  <c r="F1116" i="84"/>
  <c r="F1117" i="84"/>
  <c r="F1118" i="84"/>
  <c r="F1119" i="84"/>
  <c r="F1120" i="84"/>
  <c r="F1121" i="84"/>
  <c r="F1122" i="84"/>
  <c r="F1123" i="84"/>
  <c r="F1124" i="84"/>
  <c r="F1125" i="84"/>
  <c r="F1126" i="84"/>
  <c r="F1127" i="84"/>
  <c r="F1128" i="84"/>
  <c r="F1129" i="84"/>
  <c r="F1130" i="84"/>
  <c r="F1131" i="84"/>
  <c r="F1132" i="84"/>
  <c r="F1133" i="84"/>
  <c r="F1134" i="84"/>
  <c r="F1135" i="84"/>
  <c r="F1136" i="84"/>
  <c r="F1137" i="84"/>
  <c r="F1138" i="84"/>
  <c r="F1139" i="84"/>
  <c r="F1140" i="84"/>
  <c r="F1141" i="84"/>
  <c r="F1142" i="84"/>
  <c r="F1143" i="84"/>
  <c r="F1144" i="84"/>
  <c r="F1145" i="84"/>
  <c r="F1146" i="84"/>
  <c r="F1147" i="84"/>
  <c r="F1148" i="84"/>
  <c r="F1149" i="84"/>
  <c r="F1150" i="84"/>
  <c r="F1151" i="84"/>
  <c r="F1152" i="84"/>
  <c r="F1153" i="84"/>
  <c r="F1154" i="84"/>
  <c r="F1155" i="84"/>
  <c r="F1156" i="84"/>
  <c r="F1157" i="84"/>
  <c r="F1158" i="84"/>
  <c r="F1159" i="84"/>
  <c r="F1160" i="84"/>
  <c r="F1161" i="84"/>
  <c r="F1162" i="84"/>
  <c r="F1163" i="84"/>
  <c r="F1164" i="84"/>
  <c r="F1165" i="84"/>
  <c r="F1166" i="84"/>
  <c r="F1167" i="84"/>
  <c r="F1168" i="84"/>
  <c r="F1169" i="84"/>
  <c r="F1170" i="84"/>
  <c r="F1171" i="84"/>
  <c r="F1172" i="84"/>
  <c r="F1173" i="84"/>
  <c r="F1174" i="84"/>
  <c r="F1175" i="84"/>
  <c r="F1176" i="84"/>
  <c r="F1177" i="84"/>
  <c r="F1178" i="84"/>
  <c r="F1179" i="84"/>
  <c r="F1180" i="84"/>
  <c r="F1181" i="84"/>
  <c r="F1182" i="84"/>
  <c r="F1183" i="84"/>
  <c r="F1184" i="84"/>
  <c r="F1185" i="84"/>
  <c r="F1186" i="84"/>
  <c r="F1187" i="84"/>
  <c r="F1188" i="84"/>
  <c r="F1189" i="84"/>
  <c r="F1190" i="84"/>
  <c r="F1191" i="84"/>
  <c r="F1192" i="84"/>
  <c r="F1193" i="84"/>
  <c r="F1194" i="84"/>
  <c r="F1195" i="84"/>
  <c r="F1196" i="84"/>
  <c r="F1197" i="84"/>
  <c r="F1198" i="84"/>
  <c r="F1199" i="84"/>
  <c r="F1200" i="84"/>
  <c r="F1201" i="84"/>
  <c r="F1202" i="84"/>
  <c r="F1203" i="84"/>
  <c r="F1204" i="84"/>
  <c r="F1205" i="84"/>
  <c r="F1206" i="84"/>
  <c r="F1207" i="84"/>
  <c r="F1208" i="84"/>
  <c r="F1209" i="84"/>
  <c r="F1210" i="84"/>
  <c r="F1211" i="84"/>
  <c r="F1212" i="84"/>
  <c r="F1213" i="84"/>
  <c r="F1214" i="84"/>
  <c r="F1215" i="84"/>
  <c r="F1216" i="84"/>
  <c r="F1217" i="84"/>
  <c r="F1218" i="84"/>
  <c r="F1219" i="84"/>
  <c r="F1220" i="84"/>
  <c r="F1221" i="84"/>
  <c r="F1222" i="84"/>
  <c r="F1223" i="84"/>
  <c r="F1224" i="84"/>
  <c r="F1225" i="84"/>
  <c r="F1226" i="84"/>
  <c r="F1227" i="84"/>
  <c r="F1228" i="84"/>
  <c r="F1229" i="84"/>
  <c r="F1230" i="84"/>
  <c r="F1231" i="84"/>
  <c r="F1232" i="84"/>
  <c r="F1233" i="84"/>
  <c r="F1234" i="84"/>
  <c r="F1235" i="84"/>
  <c r="F1236" i="84"/>
  <c r="F1237" i="84"/>
  <c r="F1238" i="84"/>
  <c r="F1239" i="84"/>
  <c r="F1240" i="84"/>
  <c r="F1241" i="84"/>
  <c r="F1242" i="84"/>
  <c r="F1243" i="84"/>
  <c r="F1244" i="84"/>
  <c r="F1245" i="84"/>
  <c r="F1246" i="84"/>
  <c r="F1247" i="84"/>
  <c r="F1248" i="84"/>
  <c r="F1249" i="84"/>
  <c r="F1250" i="84"/>
  <c r="F1251" i="84"/>
  <c r="F1252" i="84"/>
  <c r="F1253" i="84"/>
  <c r="F1254" i="84"/>
  <c r="F1255" i="84"/>
  <c r="F1256" i="84"/>
  <c r="F1257" i="84"/>
  <c r="F1258" i="84"/>
  <c r="F1259" i="84"/>
  <c r="F1260" i="84"/>
  <c r="F1261" i="84"/>
  <c r="F1262" i="84"/>
  <c r="F1263" i="84"/>
  <c r="F1264" i="84"/>
  <c r="F1265" i="84"/>
  <c r="F1266" i="84"/>
  <c r="F1267" i="84"/>
  <c r="F1268" i="84"/>
  <c r="F1269" i="84"/>
  <c r="F1270" i="84"/>
  <c r="F1271" i="84"/>
  <c r="F1272" i="84"/>
  <c r="F1273" i="84"/>
  <c r="F1274" i="84"/>
  <c r="F1275" i="84"/>
  <c r="F1276" i="84"/>
  <c r="F1277" i="84"/>
  <c r="F1278" i="84"/>
  <c r="F1279" i="84"/>
  <c r="F1280" i="84"/>
  <c r="F1281" i="84"/>
  <c r="F1282" i="84"/>
  <c r="F1283" i="84"/>
  <c r="F1284" i="84"/>
  <c r="F1285" i="84"/>
  <c r="F1286" i="84"/>
  <c r="F1287" i="84"/>
  <c r="F1288" i="84"/>
  <c r="F1289" i="84"/>
  <c r="F1290" i="84"/>
  <c r="F1291" i="84"/>
  <c r="F1292" i="84"/>
  <c r="F1293" i="84"/>
  <c r="F1294" i="84"/>
  <c r="F1295" i="84"/>
  <c r="F1296" i="84"/>
  <c r="F1297" i="84"/>
  <c r="F1298" i="84"/>
  <c r="F1299" i="84"/>
  <c r="F1300" i="84"/>
  <c r="F1301" i="84"/>
  <c r="F1302" i="84"/>
  <c r="F1303" i="84"/>
  <c r="F1304" i="84"/>
  <c r="F1305" i="84"/>
  <c r="F1306" i="84"/>
  <c r="F1307" i="84"/>
  <c r="F1308" i="84"/>
  <c r="F1309" i="84"/>
  <c r="F1310" i="84"/>
  <c r="F1311" i="84"/>
  <c r="F1312" i="84"/>
  <c r="F1313" i="84"/>
  <c r="F1314" i="84"/>
  <c r="F1315" i="84"/>
  <c r="F1316" i="84"/>
  <c r="F1317" i="84"/>
  <c r="F1318" i="84"/>
  <c r="F1319" i="84"/>
  <c r="F1320" i="84"/>
  <c r="F1321" i="84"/>
  <c r="F1322" i="84"/>
  <c r="F1323" i="84"/>
  <c r="F1324" i="84"/>
  <c r="F1325" i="84"/>
  <c r="F1326" i="84"/>
  <c r="F1327" i="84"/>
  <c r="F1328" i="84"/>
  <c r="F1329" i="84"/>
  <c r="F1330" i="84"/>
  <c r="F1331" i="84"/>
  <c r="F1332" i="84"/>
  <c r="F1333" i="84"/>
  <c r="F1334" i="84"/>
  <c r="F1335" i="84"/>
  <c r="F1336" i="84"/>
  <c r="F1337" i="84"/>
  <c r="F1338" i="84"/>
  <c r="F1339" i="84"/>
  <c r="F1340" i="84"/>
  <c r="F1341" i="84"/>
  <c r="F1342" i="84"/>
  <c r="F1343" i="84"/>
  <c r="F1344" i="84"/>
  <c r="F1345" i="84"/>
  <c r="F1346" i="84"/>
  <c r="F1347" i="84"/>
  <c r="F1348" i="84"/>
  <c r="F1349" i="84"/>
  <c r="F1350" i="84"/>
  <c r="F1351" i="84"/>
  <c r="F1352" i="84"/>
  <c r="F1353" i="84"/>
  <c r="F1354" i="84"/>
  <c r="F1355" i="84"/>
  <c r="F1356" i="84"/>
  <c r="F1357" i="84"/>
  <c r="F1358" i="84"/>
  <c r="F1359" i="84"/>
  <c r="F1360" i="84"/>
  <c r="F1361" i="84"/>
  <c r="F1362" i="84"/>
  <c r="F1363" i="84"/>
  <c r="F1364" i="84"/>
  <c r="F1365" i="84"/>
  <c r="F1366" i="84"/>
  <c r="F1367" i="84"/>
  <c r="F1368" i="84"/>
  <c r="F1369" i="84"/>
  <c r="F1370" i="84"/>
  <c r="F1371" i="84"/>
  <c r="F1372" i="84"/>
  <c r="F1373" i="84"/>
  <c r="F1374" i="84"/>
  <c r="F1375" i="84"/>
  <c r="F1376" i="84"/>
  <c r="F1377" i="84"/>
  <c r="F1378" i="84"/>
  <c r="F1379" i="84"/>
  <c r="F1380" i="84"/>
  <c r="F1381" i="84"/>
  <c r="F1382" i="84"/>
  <c r="F1383" i="84"/>
  <c r="F1384" i="84"/>
  <c r="F1385" i="84"/>
  <c r="F1386" i="84"/>
  <c r="F1387" i="84"/>
  <c r="F1388" i="84"/>
  <c r="F1389" i="84"/>
  <c r="F1390" i="84"/>
  <c r="F1391" i="84"/>
  <c r="F1392" i="84"/>
  <c r="F1393" i="84"/>
  <c r="F1394" i="84"/>
  <c r="F1395" i="84"/>
  <c r="F1396" i="84"/>
  <c r="F1397" i="84"/>
  <c r="F1398" i="84"/>
  <c r="F1399" i="84"/>
  <c r="F1400" i="84"/>
  <c r="F1401" i="84"/>
  <c r="F1402" i="84"/>
  <c r="F1403" i="84"/>
  <c r="F1404" i="84"/>
  <c r="F1405" i="84"/>
  <c r="F1406" i="84"/>
  <c r="F1407" i="84"/>
  <c r="F1408" i="84"/>
  <c r="F1409" i="84"/>
  <c r="F1410" i="84"/>
  <c r="F1411" i="84"/>
  <c r="F1412" i="84"/>
  <c r="F1413" i="84"/>
  <c r="F1414" i="84"/>
  <c r="F1415" i="84"/>
  <c r="F1416" i="84"/>
  <c r="F1417" i="84"/>
  <c r="F1418" i="84"/>
  <c r="F1419" i="84"/>
  <c r="F1420" i="84"/>
  <c r="F1421" i="84"/>
  <c r="F1422" i="84"/>
  <c r="F1423" i="84"/>
  <c r="F1424" i="84"/>
  <c r="F1425" i="84"/>
  <c r="F1426" i="84"/>
  <c r="F1427" i="84"/>
  <c r="F1428" i="84"/>
  <c r="F1429" i="84"/>
  <c r="F1430" i="84"/>
  <c r="F1431" i="84"/>
  <c r="F1432" i="84"/>
  <c r="F1433" i="84"/>
  <c r="F1434" i="84"/>
  <c r="F1435" i="84"/>
  <c r="F1436" i="84"/>
  <c r="F1437" i="84"/>
  <c r="F1438" i="84"/>
  <c r="F1439" i="84"/>
  <c r="F1440" i="84"/>
  <c r="F1441" i="84"/>
  <c r="F1442" i="84"/>
  <c r="F1443" i="84"/>
  <c r="F1444" i="84"/>
  <c r="F1445" i="84"/>
  <c r="F1446" i="84"/>
  <c r="F1447" i="84"/>
  <c r="F1448" i="84"/>
  <c r="F1449" i="84"/>
  <c r="F1450" i="84"/>
  <c r="F1451" i="84"/>
  <c r="F1452" i="84"/>
  <c r="F1453" i="84"/>
  <c r="F1454" i="84"/>
  <c r="F1455" i="84"/>
  <c r="F1456" i="84"/>
  <c r="F1457" i="84"/>
  <c r="F1458" i="84"/>
  <c r="F1459" i="84"/>
  <c r="F1460" i="84"/>
  <c r="F1461" i="84"/>
  <c r="F1462" i="84"/>
  <c r="F1463" i="84"/>
  <c r="F1464" i="84"/>
  <c r="F1465" i="84"/>
  <c r="F1466" i="84"/>
  <c r="F1467" i="84"/>
  <c r="F1468" i="84"/>
  <c r="F1469" i="84"/>
  <c r="F1470" i="84"/>
  <c r="F1471" i="84"/>
  <c r="F1472" i="84"/>
  <c r="F1473" i="84"/>
  <c r="F1474" i="84"/>
  <c r="F1475" i="84"/>
  <c r="F1476" i="84"/>
  <c r="F1477" i="84"/>
  <c r="F1478" i="84"/>
  <c r="F1479" i="84"/>
  <c r="F1480" i="84"/>
  <c r="F1481" i="84"/>
  <c r="F1482" i="84"/>
  <c r="F1483" i="84"/>
  <c r="F1484" i="84"/>
  <c r="F1485" i="84"/>
  <c r="F1486" i="84"/>
  <c r="F1487" i="84"/>
  <c r="F1488" i="84"/>
  <c r="F1489" i="84"/>
  <c r="F1490" i="84"/>
  <c r="F1491" i="84"/>
  <c r="F1492" i="84"/>
  <c r="F1493" i="84"/>
  <c r="F1494" i="84"/>
  <c r="F1495" i="84"/>
  <c r="F1496" i="84"/>
  <c r="F1497" i="84"/>
  <c r="F1498" i="84"/>
  <c r="F1499" i="84"/>
  <c r="F1500" i="84"/>
  <c r="F1501" i="84"/>
  <c r="F1502" i="84"/>
  <c r="F1503" i="84"/>
  <c r="F1504" i="84"/>
  <c r="F1505" i="84"/>
  <c r="F1506" i="84"/>
  <c r="F1507" i="84"/>
  <c r="F1508" i="84"/>
  <c r="F1509" i="84"/>
  <c r="F1510" i="84"/>
  <c r="F1511" i="84"/>
  <c r="F1512" i="84"/>
  <c r="F1513" i="84"/>
  <c r="F1514" i="84"/>
  <c r="F1515" i="84"/>
  <c r="F1516" i="84"/>
  <c r="F1517" i="84"/>
  <c r="F1518" i="84"/>
  <c r="F1519" i="84"/>
  <c r="F1520" i="84"/>
  <c r="F1521" i="84"/>
  <c r="F1522" i="84"/>
  <c r="F1523" i="84"/>
  <c r="F1524" i="84"/>
  <c r="F1525" i="84"/>
  <c r="F1526" i="84"/>
  <c r="F1527" i="84"/>
  <c r="F1528" i="84"/>
  <c r="F1529" i="84"/>
  <c r="F1530" i="84"/>
  <c r="F1531" i="84"/>
  <c r="F1532" i="84"/>
  <c r="F1533" i="84"/>
  <c r="F1534" i="84"/>
  <c r="F1535" i="84"/>
  <c r="F1536" i="84"/>
  <c r="F1537" i="84"/>
  <c r="F1538" i="84"/>
  <c r="F1539" i="84"/>
  <c r="F1540" i="84"/>
  <c r="F1541" i="84"/>
  <c r="F1542" i="84"/>
  <c r="F1543" i="84"/>
  <c r="F1544" i="84"/>
  <c r="F1545" i="84"/>
  <c r="F1546" i="84"/>
  <c r="F1547" i="84"/>
  <c r="F1548" i="84"/>
  <c r="F1549" i="84"/>
  <c r="F1550" i="84"/>
  <c r="F1551" i="84"/>
  <c r="F1552" i="84"/>
  <c r="F1553" i="84"/>
  <c r="F1554" i="84"/>
  <c r="F1555" i="84"/>
  <c r="F1556" i="84"/>
  <c r="F1557" i="84"/>
  <c r="F1558" i="84"/>
  <c r="F1559" i="84"/>
  <c r="F1560" i="84"/>
  <c r="F1561" i="84"/>
  <c r="F1562" i="84"/>
  <c r="F1563" i="84"/>
  <c r="F1564" i="84"/>
  <c r="F1565" i="84"/>
  <c r="F1566" i="84"/>
  <c r="F1567" i="84"/>
  <c r="F1568" i="84"/>
  <c r="F1569" i="84"/>
  <c r="F1570" i="84"/>
  <c r="F1571" i="84"/>
  <c r="F1572" i="84"/>
  <c r="F1573" i="84"/>
  <c r="F1574" i="84"/>
  <c r="F1575" i="84"/>
  <c r="F1576" i="84"/>
  <c r="F1577" i="84"/>
  <c r="F1578" i="84"/>
  <c r="F1579" i="84"/>
  <c r="F1580" i="84"/>
  <c r="F1581" i="84"/>
  <c r="F1582" i="84"/>
  <c r="F1583" i="84"/>
  <c r="F1584" i="84"/>
  <c r="F1585" i="84"/>
  <c r="F1586" i="84"/>
  <c r="F1587" i="84"/>
  <c r="F1588" i="84"/>
  <c r="F1589" i="84"/>
  <c r="F1590" i="84"/>
  <c r="F1591" i="84"/>
  <c r="F1592" i="84"/>
  <c r="F1593" i="84"/>
  <c r="F1594" i="84"/>
  <c r="F1595" i="84"/>
  <c r="F1596" i="84"/>
  <c r="F1597" i="84"/>
  <c r="F1598" i="84"/>
  <c r="F1599" i="84"/>
  <c r="F1600" i="84"/>
  <c r="F1601" i="84"/>
  <c r="F1602" i="84"/>
  <c r="F1603" i="84"/>
  <c r="F1604" i="84"/>
  <c r="F1605" i="84"/>
  <c r="F1606" i="84"/>
  <c r="F1607" i="84"/>
  <c r="F1608" i="84"/>
  <c r="F1609" i="84"/>
  <c r="F1610" i="84"/>
  <c r="F1611" i="84"/>
  <c r="F1612" i="84"/>
  <c r="F1613" i="84"/>
  <c r="F1614" i="84"/>
  <c r="F1615" i="84"/>
  <c r="F1616" i="84"/>
  <c r="F1617" i="84"/>
  <c r="F1618" i="84"/>
  <c r="F1619" i="84"/>
  <c r="F1620" i="84"/>
  <c r="F1621" i="84"/>
  <c r="F1622" i="84"/>
  <c r="F1623" i="84"/>
  <c r="F1624" i="84"/>
  <c r="F1625" i="84"/>
  <c r="F1626" i="84"/>
  <c r="F1627" i="84"/>
  <c r="F1628" i="84"/>
  <c r="F1629" i="84"/>
  <c r="F1630" i="84"/>
  <c r="F1631" i="84"/>
  <c r="F1632" i="84"/>
  <c r="F1633" i="84"/>
  <c r="F1634" i="84"/>
  <c r="F1635" i="84"/>
  <c r="F1636" i="84"/>
  <c r="F1637" i="84"/>
  <c r="F1638" i="84"/>
  <c r="F1639" i="84"/>
  <c r="F1640" i="84"/>
  <c r="F1641" i="84"/>
  <c r="F1642" i="84"/>
  <c r="F1643" i="84"/>
  <c r="F1644" i="84"/>
  <c r="F1645" i="84"/>
  <c r="F1646" i="84"/>
  <c r="F1647" i="84"/>
  <c r="F1648" i="84"/>
  <c r="F1649" i="84"/>
  <c r="F1650" i="84"/>
  <c r="F1651" i="84"/>
  <c r="F1652" i="84"/>
  <c r="F1653" i="84"/>
  <c r="F1654" i="84"/>
  <c r="F1655" i="84"/>
  <c r="F1656" i="84"/>
  <c r="F1657" i="84"/>
  <c r="F1658" i="84"/>
  <c r="F1659" i="84"/>
  <c r="F1660" i="84"/>
  <c r="F1661" i="84"/>
  <c r="F1662" i="84"/>
  <c r="F1663" i="84"/>
  <c r="F1664" i="84"/>
  <c r="F1665" i="84"/>
  <c r="F1666" i="84"/>
  <c r="F1667" i="84"/>
  <c r="F1668" i="84"/>
  <c r="F1669" i="84"/>
  <c r="F1670" i="84"/>
  <c r="F1671" i="84"/>
  <c r="F1672" i="84"/>
  <c r="F1673" i="84"/>
  <c r="F1674" i="84"/>
  <c r="F1675" i="84"/>
  <c r="F1676" i="84"/>
  <c r="F1677" i="84"/>
  <c r="F1678" i="84"/>
  <c r="F1679" i="84"/>
  <c r="F1680" i="84"/>
  <c r="F1681" i="84"/>
  <c r="F1682" i="84"/>
  <c r="F1683" i="84"/>
  <c r="F1684" i="84"/>
  <c r="F1685" i="84"/>
  <c r="F1686" i="84"/>
  <c r="F1687" i="84"/>
  <c r="F1688" i="84"/>
  <c r="F1689" i="84"/>
  <c r="F1690" i="84"/>
  <c r="F1691" i="84"/>
  <c r="F1692" i="84"/>
  <c r="F1693" i="84"/>
  <c r="F1694" i="84"/>
  <c r="F1695" i="84"/>
  <c r="F1696" i="84"/>
  <c r="F1697" i="84"/>
  <c r="F1698" i="84"/>
  <c r="F1699" i="84"/>
  <c r="F1700" i="84"/>
  <c r="F1701" i="84"/>
  <c r="F1702" i="84"/>
  <c r="F1703" i="84"/>
  <c r="F1704" i="84"/>
  <c r="F1705" i="84"/>
  <c r="F1706" i="84"/>
  <c r="F1707" i="84"/>
  <c r="F1708" i="84"/>
  <c r="F1709" i="84"/>
  <c r="F1710" i="84"/>
  <c r="F1711" i="84"/>
  <c r="F1712" i="84"/>
  <c r="F1713" i="84"/>
  <c r="F1714" i="84"/>
  <c r="F1715" i="84"/>
  <c r="F1716" i="84"/>
  <c r="F1717" i="84"/>
  <c r="F1718" i="84"/>
  <c r="F1719" i="84"/>
  <c r="F1720" i="84"/>
  <c r="F1721" i="84"/>
  <c r="F1722" i="84"/>
  <c r="F1723" i="84"/>
  <c r="F1724" i="84"/>
  <c r="F1725" i="84"/>
  <c r="F1726" i="84"/>
  <c r="F1727" i="84"/>
  <c r="F1728" i="84"/>
  <c r="F1729" i="84"/>
  <c r="F1730" i="84"/>
  <c r="F1731" i="84"/>
  <c r="F1732" i="84"/>
  <c r="F1733" i="84"/>
  <c r="F1734" i="84"/>
  <c r="F1735" i="84"/>
  <c r="F1736" i="84"/>
  <c r="F1737" i="84"/>
  <c r="F1738" i="84"/>
  <c r="F1739" i="84"/>
  <c r="F1740" i="84"/>
  <c r="F1741" i="84"/>
  <c r="F1742" i="84"/>
  <c r="F1743" i="84"/>
  <c r="F1744" i="84"/>
  <c r="F1745" i="84"/>
  <c r="F1746" i="84"/>
  <c r="F1747" i="84"/>
  <c r="F1748" i="84"/>
  <c r="F1749" i="84"/>
  <c r="F1750" i="84"/>
  <c r="F1751" i="84"/>
  <c r="F1752" i="84"/>
  <c r="F1753" i="84"/>
  <c r="F1754" i="84"/>
  <c r="F1755" i="84"/>
  <c r="F1756" i="84"/>
  <c r="F1757" i="84"/>
  <c r="F1758" i="84"/>
  <c r="F1759" i="84"/>
  <c r="F1760" i="84"/>
  <c r="F1761" i="84"/>
  <c r="F1762" i="84"/>
  <c r="F1763" i="84"/>
  <c r="F1764" i="84"/>
  <c r="F1765" i="84"/>
  <c r="F1766" i="84"/>
  <c r="F1767" i="84"/>
  <c r="F1768" i="84"/>
  <c r="F1769" i="84"/>
  <c r="F1770" i="84"/>
  <c r="F1771" i="84"/>
  <c r="F1772" i="84"/>
  <c r="F1773" i="84"/>
  <c r="F1774" i="84"/>
  <c r="F1775" i="84"/>
  <c r="F1776" i="84"/>
  <c r="F1777" i="84"/>
  <c r="F1778" i="84"/>
  <c r="F1779" i="84"/>
  <c r="F1780" i="84"/>
  <c r="F1781" i="84"/>
  <c r="F1782" i="84"/>
  <c r="F1783" i="84"/>
  <c r="F1784" i="84"/>
  <c r="F1785" i="84"/>
  <c r="F1786" i="84"/>
  <c r="F1787" i="84"/>
  <c r="F1788" i="84"/>
  <c r="F1789" i="84"/>
  <c r="F1790" i="84"/>
  <c r="F1791" i="84"/>
  <c r="F1792" i="84"/>
  <c r="F1793" i="84"/>
  <c r="F1794" i="84"/>
  <c r="F1795" i="84"/>
  <c r="F1796" i="84"/>
  <c r="F1797" i="84"/>
  <c r="F1798" i="84"/>
  <c r="F1799" i="84"/>
  <c r="F1800" i="84"/>
  <c r="F1801" i="84"/>
  <c r="F1802" i="84"/>
  <c r="F1803" i="84"/>
  <c r="F1804" i="84"/>
  <c r="F1805" i="84"/>
  <c r="F1806" i="84"/>
  <c r="F1807" i="84"/>
  <c r="F1808" i="84"/>
  <c r="F1809" i="84"/>
  <c r="F1810" i="84"/>
  <c r="F1811" i="84"/>
  <c r="F1812" i="84"/>
  <c r="F1813" i="84"/>
  <c r="F1814" i="84"/>
  <c r="F1815" i="84"/>
  <c r="F1816" i="84"/>
  <c r="F1817" i="84"/>
  <c r="F1818" i="84"/>
  <c r="F1819" i="84"/>
  <c r="F1820" i="84"/>
  <c r="F1821" i="84"/>
  <c r="F1822" i="84"/>
  <c r="F1823" i="84"/>
  <c r="F1824" i="84"/>
  <c r="F1825" i="84"/>
  <c r="F1826" i="84"/>
  <c r="F1827" i="84"/>
  <c r="F1828" i="84"/>
  <c r="F1829" i="84"/>
  <c r="F1830" i="84"/>
  <c r="F1831" i="84"/>
  <c r="F1832" i="84"/>
  <c r="F1833" i="84"/>
  <c r="F1834" i="84"/>
  <c r="F1835" i="84"/>
  <c r="F1836" i="84"/>
  <c r="F1837" i="84"/>
  <c r="F1838" i="84"/>
  <c r="F1839" i="84"/>
  <c r="F1840" i="84"/>
  <c r="F1841" i="84"/>
  <c r="F1842" i="84"/>
  <c r="F1843" i="84"/>
  <c r="F1844" i="84"/>
  <c r="F1845" i="84"/>
  <c r="F1846" i="84"/>
  <c r="F1847" i="84"/>
  <c r="F1848" i="84"/>
  <c r="F1849" i="84"/>
  <c r="F1850" i="84"/>
  <c r="F1851" i="84"/>
  <c r="F1852" i="84"/>
  <c r="F1853" i="84"/>
  <c r="F1854" i="84"/>
  <c r="F1855" i="84"/>
  <c r="F1856" i="84"/>
  <c r="F1857" i="84"/>
  <c r="F1858" i="84"/>
  <c r="F1859" i="84"/>
  <c r="F1860" i="84"/>
  <c r="F1861" i="84"/>
  <c r="F1862" i="84"/>
  <c r="F1863" i="84"/>
  <c r="F1864" i="84"/>
  <c r="F1865" i="84"/>
  <c r="F1866" i="84"/>
  <c r="F1867" i="84"/>
  <c r="F1868" i="84"/>
  <c r="F1869" i="84"/>
  <c r="F1870" i="84"/>
  <c r="F1871" i="84"/>
  <c r="F1872" i="84"/>
  <c r="F1873" i="84"/>
  <c r="F1874" i="84"/>
  <c r="F1875" i="84"/>
  <c r="F1876" i="84"/>
  <c r="F1877" i="84"/>
  <c r="F1878" i="84"/>
  <c r="F1879" i="84"/>
  <c r="F1880" i="84"/>
  <c r="F1881" i="84"/>
  <c r="F1882" i="84"/>
  <c r="F1883" i="84"/>
  <c r="F1884" i="84"/>
  <c r="F1885" i="84"/>
  <c r="F1886" i="84"/>
  <c r="F1887" i="84"/>
  <c r="F1888" i="84"/>
  <c r="F1889" i="84"/>
  <c r="F1890" i="84"/>
  <c r="F1891" i="84"/>
  <c r="F1892" i="84"/>
  <c r="F1893" i="84"/>
  <c r="F1894" i="84"/>
  <c r="F1895" i="84"/>
  <c r="F1896" i="84"/>
  <c r="F1897" i="84"/>
  <c r="F1898" i="84"/>
  <c r="F1899" i="84"/>
  <c r="F1900" i="84"/>
  <c r="F1901" i="84"/>
  <c r="F1902" i="84"/>
  <c r="F1903" i="84"/>
  <c r="F1904" i="84"/>
  <c r="F1905" i="84"/>
  <c r="F1906" i="84"/>
  <c r="F1907" i="84"/>
  <c r="F1908" i="84"/>
  <c r="F1909" i="84"/>
  <c r="F1910" i="84"/>
  <c r="F1911" i="84"/>
  <c r="F1912" i="84"/>
  <c r="F1913" i="84"/>
  <c r="F1914" i="84"/>
  <c r="F1915" i="84"/>
  <c r="F1916" i="84"/>
  <c r="F1917" i="84"/>
  <c r="F1918" i="84"/>
  <c r="F1919" i="84"/>
  <c r="F1920" i="84"/>
  <c r="F1921" i="84"/>
  <c r="F1922" i="84"/>
  <c r="F1923" i="84"/>
  <c r="F1924" i="84"/>
  <c r="F1925" i="84"/>
  <c r="F1926" i="84"/>
  <c r="F1927" i="84"/>
  <c r="F1928" i="84"/>
  <c r="F1929" i="84"/>
  <c r="F1930" i="84"/>
  <c r="F1931" i="84"/>
  <c r="F1932" i="84"/>
  <c r="F1933" i="84"/>
  <c r="F1934" i="84"/>
  <c r="F1935" i="84"/>
  <c r="F1936" i="84"/>
  <c r="F1937" i="84"/>
  <c r="F1938" i="84"/>
  <c r="F1939" i="84"/>
  <c r="F1940" i="84"/>
  <c r="F1941" i="84"/>
  <c r="F1942" i="84"/>
  <c r="F1943" i="84"/>
  <c r="F1944" i="84"/>
  <c r="F1945" i="84"/>
  <c r="F1946" i="84"/>
  <c r="F1947" i="84"/>
  <c r="F1948" i="84"/>
  <c r="F1949" i="84"/>
  <c r="F1950" i="84"/>
  <c r="F1951" i="84"/>
  <c r="F1952" i="84"/>
  <c r="F1953" i="84"/>
  <c r="F1954" i="84"/>
  <c r="F1955" i="84"/>
  <c r="F1956" i="84"/>
  <c r="F1957" i="84"/>
  <c r="F1958" i="84"/>
  <c r="F1959" i="84"/>
  <c r="F1960" i="84"/>
  <c r="F1961" i="84"/>
  <c r="F1962" i="84"/>
  <c r="F1963" i="84"/>
  <c r="F1964" i="84"/>
  <c r="F1965" i="84"/>
  <c r="F1966" i="84"/>
  <c r="F1967" i="84"/>
  <c r="F1968" i="84"/>
  <c r="F1969" i="84"/>
  <c r="F1970" i="84"/>
  <c r="F1971" i="84"/>
  <c r="F1972" i="84"/>
  <c r="F1973" i="84"/>
  <c r="F1974" i="84"/>
  <c r="F1975" i="84"/>
  <c r="F1976" i="84"/>
  <c r="F1977" i="84"/>
  <c r="F1978" i="84"/>
  <c r="F1979" i="84"/>
  <c r="F1980" i="84"/>
  <c r="F1981" i="84"/>
  <c r="F1982" i="84"/>
  <c r="F1983" i="84"/>
  <c r="F1984" i="84"/>
  <c r="F1985" i="84"/>
  <c r="F1986" i="84"/>
  <c r="F1987" i="84"/>
  <c r="F1988" i="84"/>
  <c r="F1989" i="84"/>
  <c r="F1990" i="84"/>
  <c r="F1991" i="84"/>
  <c r="F1992" i="84"/>
  <c r="F1993" i="84"/>
  <c r="F1994" i="84"/>
  <c r="F1995" i="84"/>
  <c r="F1996" i="84"/>
  <c r="F1997" i="84"/>
  <c r="F1998" i="84"/>
  <c r="F1999" i="84"/>
  <c r="F2000" i="84"/>
  <c r="F2001" i="84"/>
  <c r="F2002" i="84"/>
  <c r="F2003" i="84"/>
  <c r="F2004" i="84"/>
  <c r="F2005" i="84"/>
  <c r="F2006" i="84"/>
  <c r="F2007" i="84"/>
  <c r="F2008" i="84"/>
  <c r="F2009" i="84"/>
  <c r="F2010" i="84"/>
  <c r="F2011" i="84"/>
  <c r="F2012" i="84"/>
  <c r="F2013" i="84"/>
  <c r="F2014" i="84"/>
  <c r="F2015" i="84"/>
  <c r="F2016" i="84"/>
  <c r="F2017" i="84"/>
  <c r="F2018" i="84"/>
  <c r="F2019" i="84"/>
  <c r="F2020" i="84"/>
  <c r="F2021" i="84"/>
  <c r="F2022" i="84"/>
  <c r="F2023" i="84"/>
  <c r="F2024" i="84"/>
  <c r="F2025" i="84"/>
  <c r="F2026" i="84"/>
  <c r="F2027" i="84"/>
  <c r="F2028" i="84"/>
  <c r="F2029" i="84"/>
  <c r="F2030" i="84"/>
  <c r="F2031" i="84"/>
  <c r="F2032" i="84"/>
  <c r="F2033" i="84"/>
  <c r="F2034" i="84"/>
  <c r="F2035" i="84"/>
  <c r="F2036" i="84"/>
  <c r="F2037" i="84"/>
  <c r="F2038" i="84"/>
  <c r="F2039" i="84"/>
  <c r="F2040" i="84"/>
  <c r="F2041" i="84"/>
  <c r="F2042" i="84"/>
  <c r="F2043" i="84"/>
  <c r="F2044" i="84"/>
  <c r="F2045" i="84"/>
  <c r="F2046" i="84"/>
  <c r="F2047" i="84"/>
  <c r="F2048" i="84"/>
  <c r="F2049" i="84"/>
  <c r="F2050" i="84"/>
  <c r="F2051" i="84"/>
  <c r="F2052" i="84"/>
  <c r="F2053" i="84"/>
  <c r="F2054" i="84"/>
  <c r="F2055" i="84"/>
  <c r="F2056" i="84"/>
  <c r="F2057" i="84"/>
  <c r="F2058" i="84"/>
  <c r="F2059" i="84"/>
  <c r="F2060" i="84"/>
  <c r="F2061" i="84"/>
  <c r="F2062" i="84"/>
  <c r="F2063" i="84"/>
  <c r="F2064" i="84"/>
  <c r="F2065" i="84"/>
  <c r="F2066" i="84"/>
  <c r="F2067" i="84"/>
  <c r="F2068" i="84"/>
  <c r="F2069" i="84"/>
  <c r="F2070" i="84"/>
  <c r="F2071" i="84"/>
  <c r="F2072" i="84"/>
  <c r="F2073" i="84"/>
  <c r="F2074" i="84"/>
  <c r="F2075" i="84"/>
  <c r="F2076" i="84"/>
  <c r="F2077" i="84"/>
  <c r="F2078" i="84"/>
  <c r="F2079" i="84"/>
  <c r="F2080" i="84"/>
  <c r="F2081" i="84"/>
  <c r="F2082" i="84"/>
  <c r="F2083" i="84"/>
  <c r="F2084" i="84"/>
  <c r="F2085" i="84"/>
  <c r="F2086" i="84"/>
  <c r="F2087" i="84"/>
  <c r="F2088" i="84"/>
  <c r="F2089" i="84"/>
  <c r="F2090" i="84"/>
  <c r="F2091" i="84"/>
  <c r="F2092" i="84"/>
  <c r="F2093" i="84"/>
  <c r="F2094" i="84"/>
  <c r="F2095" i="84"/>
  <c r="F2096" i="84"/>
  <c r="F2097" i="84"/>
  <c r="F2098" i="84"/>
  <c r="F2099" i="84"/>
  <c r="F2100" i="84"/>
  <c r="F2101" i="84"/>
  <c r="F2102" i="84"/>
  <c r="F2103" i="84"/>
  <c r="F2104" i="84"/>
  <c r="F2105" i="84"/>
  <c r="F2106" i="84"/>
  <c r="F2107" i="84"/>
  <c r="F2108" i="84"/>
  <c r="F2109" i="84"/>
  <c r="F2110" i="84"/>
  <c r="F2111" i="84"/>
  <c r="F2112" i="84"/>
  <c r="F2113" i="84"/>
  <c r="F2114" i="84"/>
  <c r="F2115" i="84"/>
  <c r="F2116" i="84"/>
  <c r="F2117" i="84"/>
  <c r="F2118" i="84"/>
  <c r="F2119" i="84"/>
  <c r="F2120" i="84"/>
  <c r="F2121" i="84"/>
  <c r="F2122" i="84"/>
  <c r="F2123" i="84"/>
  <c r="F2124" i="84"/>
  <c r="F2125" i="84"/>
  <c r="F2126" i="84"/>
  <c r="F2127" i="84"/>
  <c r="F2128" i="84"/>
  <c r="F2129" i="84"/>
  <c r="F2130" i="84"/>
  <c r="F2131" i="84"/>
  <c r="F2132" i="84"/>
  <c r="F2133" i="84"/>
  <c r="F2134" i="84"/>
  <c r="F2135" i="84"/>
  <c r="F2136" i="84"/>
  <c r="F2137" i="84"/>
  <c r="F2138" i="84"/>
  <c r="F2139" i="84"/>
  <c r="F2140" i="84"/>
  <c r="F2141" i="84"/>
  <c r="F2142" i="84"/>
  <c r="F2143" i="84"/>
  <c r="F2144" i="84"/>
  <c r="F2145" i="84"/>
  <c r="F2146" i="84"/>
  <c r="F2147" i="84"/>
  <c r="F2148" i="84"/>
  <c r="F2149" i="84"/>
  <c r="F2150" i="84"/>
  <c r="F2151" i="84"/>
  <c r="F2152" i="84"/>
  <c r="F2153" i="84"/>
  <c r="F2154" i="84"/>
  <c r="F2155" i="84"/>
  <c r="F2156" i="84"/>
  <c r="F2157" i="84"/>
  <c r="F2158" i="84"/>
  <c r="F2159" i="84"/>
  <c r="F2160" i="84"/>
  <c r="F2161" i="84"/>
  <c r="F2162" i="84"/>
  <c r="F2163" i="84"/>
  <c r="F2164" i="84"/>
  <c r="F2165" i="84"/>
  <c r="F2166" i="84"/>
  <c r="F2167" i="84"/>
  <c r="F2168" i="84"/>
  <c r="F2169" i="84"/>
  <c r="F2170" i="84"/>
  <c r="F2171" i="84"/>
  <c r="F2172" i="84"/>
  <c r="F2173" i="84"/>
  <c r="F2174" i="84"/>
  <c r="F2175" i="84"/>
  <c r="F2176" i="84"/>
  <c r="F2177" i="84"/>
  <c r="F2178" i="84"/>
  <c r="F2179" i="84"/>
  <c r="F2180" i="84"/>
  <c r="F2181" i="84"/>
  <c r="F2182" i="84"/>
  <c r="F2183" i="84"/>
  <c r="F2184" i="84"/>
  <c r="F2185" i="84"/>
  <c r="F2186" i="84"/>
  <c r="F2187" i="84"/>
  <c r="F2188" i="84"/>
  <c r="F2189" i="84"/>
  <c r="F2190" i="84"/>
  <c r="F2191" i="84"/>
  <c r="F2192" i="84"/>
  <c r="F2193" i="84"/>
  <c r="F2194" i="84"/>
  <c r="F2195" i="84"/>
  <c r="F2196" i="84"/>
  <c r="F2197" i="84"/>
  <c r="F2198" i="84"/>
  <c r="F2199" i="84"/>
  <c r="F2200" i="84"/>
  <c r="F2201" i="84"/>
  <c r="F2202" i="84"/>
  <c r="F2203" i="84"/>
  <c r="F2204" i="84"/>
  <c r="F2205" i="84"/>
  <c r="F2206" i="84"/>
  <c r="F2207" i="84"/>
  <c r="F2208" i="84"/>
  <c r="F2209" i="84"/>
  <c r="F2210" i="84"/>
  <c r="F2211" i="84"/>
  <c r="F2212" i="84"/>
  <c r="F2213" i="84"/>
  <c r="F2214" i="84"/>
  <c r="F2215" i="84"/>
  <c r="F2216" i="84"/>
  <c r="F2217" i="84"/>
  <c r="F2218" i="84"/>
  <c r="F2219" i="84"/>
  <c r="F2220" i="84"/>
  <c r="F2221" i="84"/>
  <c r="F2222" i="84"/>
  <c r="F2223" i="84"/>
  <c r="F2224" i="84"/>
  <c r="F2225" i="84"/>
  <c r="F2226" i="84"/>
  <c r="F2227" i="84"/>
  <c r="F2228" i="84"/>
  <c r="F2229" i="84"/>
  <c r="F2230" i="84"/>
  <c r="F2231" i="84"/>
  <c r="F2232" i="84"/>
  <c r="F2233" i="84"/>
  <c r="F2234" i="84"/>
  <c r="F2235" i="84"/>
  <c r="F2236" i="84"/>
  <c r="F2237" i="84"/>
  <c r="F2238" i="84"/>
  <c r="F2239" i="84"/>
  <c r="F2240" i="84"/>
  <c r="F2241" i="84"/>
  <c r="F2242" i="84"/>
  <c r="F2243" i="84"/>
  <c r="F2244" i="84"/>
  <c r="F2245" i="84"/>
  <c r="F2246" i="84"/>
  <c r="F2247" i="84"/>
  <c r="F2248" i="84"/>
  <c r="F2249" i="84"/>
  <c r="F2250" i="84"/>
  <c r="F2251" i="84"/>
  <c r="F2252" i="84"/>
  <c r="F2253" i="84"/>
  <c r="F2254" i="84"/>
  <c r="F2255" i="84"/>
  <c r="F2256" i="84"/>
  <c r="F2257" i="84"/>
  <c r="F2258" i="84"/>
  <c r="F2259" i="84"/>
  <c r="F2260" i="84"/>
  <c r="F2261" i="84"/>
  <c r="F2262" i="84"/>
  <c r="F2263" i="84"/>
  <c r="F2264" i="84"/>
  <c r="F2265" i="84"/>
  <c r="F2266" i="84"/>
  <c r="F2267" i="84"/>
  <c r="F2268" i="84"/>
  <c r="F2269" i="84"/>
  <c r="F2270" i="84"/>
  <c r="F2271" i="84"/>
  <c r="F2272" i="84"/>
  <c r="F2273" i="84"/>
  <c r="F2274" i="84"/>
  <c r="F2275" i="84"/>
  <c r="F2276" i="84"/>
  <c r="F2277" i="84"/>
  <c r="F2278" i="84"/>
  <c r="F2279" i="84"/>
  <c r="F2280" i="84"/>
  <c r="F2281" i="84"/>
  <c r="F2282" i="84"/>
  <c r="F2283" i="84"/>
  <c r="F2284" i="84"/>
  <c r="F2285" i="84"/>
  <c r="F2286" i="84"/>
  <c r="F2287" i="84"/>
  <c r="F2288" i="84"/>
  <c r="F2289" i="84"/>
  <c r="F2290" i="84"/>
  <c r="F2291" i="84"/>
  <c r="F2292" i="84"/>
  <c r="F2293" i="84"/>
  <c r="F2294" i="84"/>
  <c r="F2295" i="84"/>
  <c r="F2296" i="84"/>
  <c r="F2297" i="84"/>
  <c r="F2298" i="84"/>
  <c r="F2299" i="84"/>
  <c r="F2300" i="84"/>
  <c r="F2301" i="84"/>
  <c r="F2302" i="84"/>
  <c r="F2303" i="84"/>
  <c r="F2304" i="84"/>
  <c r="F2305" i="84"/>
  <c r="F2306" i="84"/>
  <c r="F2307" i="84"/>
  <c r="F2308" i="84"/>
  <c r="F2309" i="84"/>
  <c r="F2310" i="84"/>
  <c r="F2311" i="84"/>
  <c r="F2312" i="84"/>
  <c r="F2313" i="84"/>
  <c r="F2314" i="84"/>
  <c r="F2315" i="84"/>
  <c r="F2316" i="84"/>
  <c r="F2317" i="84"/>
  <c r="F2318" i="84"/>
  <c r="F2319" i="84"/>
  <c r="F2320" i="84"/>
  <c r="F2321" i="84"/>
  <c r="F2322" i="84"/>
  <c r="F2323" i="84"/>
  <c r="F2324" i="84"/>
  <c r="F2325" i="84"/>
  <c r="F2326" i="84"/>
  <c r="F2327" i="84"/>
  <c r="F2328" i="84"/>
  <c r="F2329" i="84"/>
  <c r="F2330" i="84"/>
  <c r="F2331" i="84"/>
  <c r="F2332" i="84"/>
  <c r="F2333" i="84"/>
  <c r="F2334" i="84"/>
  <c r="F2335" i="84"/>
  <c r="F2336" i="84"/>
  <c r="F2337" i="84"/>
  <c r="F2338" i="84"/>
  <c r="F2339" i="84"/>
  <c r="F2340" i="84"/>
  <c r="F2341" i="84"/>
  <c r="F2342" i="84"/>
  <c r="F2343" i="84"/>
  <c r="F2344" i="84"/>
  <c r="F2345" i="84"/>
  <c r="F2346" i="84"/>
  <c r="F2347" i="84"/>
  <c r="F2348" i="84"/>
  <c r="F2349" i="84"/>
  <c r="F2350" i="84"/>
  <c r="F2351" i="84"/>
  <c r="F2352" i="84"/>
  <c r="F2353" i="84"/>
  <c r="F2354" i="84"/>
  <c r="F2355" i="84"/>
  <c r="F2356" i="84"/>
  <c r="F2357" i="84"/>
  <c r="F2358" i="84"/>
  <c r="F2359" i="84"/>
  <c r="F2360" i="84"/>
  <c r="F2361" i="84"/>
  <c r="F2362" i="84"/>
  <c r="F2363" i="84"/>
  <c r="F2364" i="84"/>
  <c r="F2365" i="84"/>
  <c r="F2366" i="84"/>
  <c r="F2367" i="84"/>
  <c r="F2368" i="84"/>
  <c r="F2369" i="84"/>
  <c r="F2370" i="84"/>
  <c r="F2371" i="84"/>
  <c r="F2372" i="84"/>
  <c r="F2373" i="84"/>
  <c r="F2374" i="84"/>
  <c r="F2375" i="84"/>
  <c r="F2376" i="84"/>
  <c r="F2377" i="84"/>
  <c r="F2378" i="84"/>
  <c r="F2379" i="84"/>
  <c r="F2380" i="84"/>
  <c r="F2381" i="84"/>
  <c r="F2382" i="84"/>
  <c r="F2383" i="84"/>
  <c r="F2384" i="84"/>
  <c r="F2385" i="84"/>
  <c r="F2386" i="84"/>
  <c r="F2387" i="84"/>
  <c r="F2388" i="84"/>
  <c r="F2389" i="84"/>
  <c r="F2390" i="84"/>
  <c r="F2391" i="84"/>
  <c r="F2392" i="84"/>
  <c r="F2393" i="84"/>
  <c r="F2394" i="84"/>
  <c r="F2395" i="84"/>
  <c r="F2396" i="84"/>
  <c r="F2397" i="84"/>
  <c r="F2398" i="84"/>
  <c r="F2399" i="84"/>
  <c r="F2400" i="84"/>
  <c r="F2401" i="84"/>
  <c r="F2402" i="84"/>
  <c r="F2403" i="84"/>
  <c r="F2404" i="84"/>
  <c r="F2405" i="84"/>
  <c r="F2406" i="84"/>
  <c r="F2407" i="84"/>
  <c r="F2408" i="84"/>
  <c r="F2409" i="84"/>
  <c r="F2410" i="84"/>
  <c r="F2411" i="84"/>
  <c r="F2412" i="84"/>
  <c r="F2413" i="84"/>
  <c r="F2414" i="84"/>
  <c r="F2415" i="84"/>
  <c r="F2416" i="84"/>
  <c r="F2417" i="84"/>
  <c r="F2418" i="84"/>
  <c r="F2419" i="84"/>
  <c r="F2420" i="84"/>
  <c r="F2421" i="84"/>
  <c r="F2422" i="84"/>
  <c r="F2423" i="84"/>
  <c r="F2424" i="84"/>
  <c r="F2425" i="84"/>
  <c r="F2426" i="84"/>
  <c r="F2427" i="84"/>
  <c r="F2428" i="84"/>
  <c r="F2429" i="84"/>
  <c r="F2430" i="84"/>
  <c r="F2431" i="84"/>
  <c r="F2432" i="84"/>
  <c r="F2433" i="84"/>
  <c r="F2434" i="84"/>
  <c r="F2435" i="84"/>
  <c r="F2436" i="84"/>
  <c r="F2437" i="84"/>
  <c r="F2438" i="84"/>
  <c r="F2439" i="84"/>
  <c r="F2440" i="84"/>
  <c r="F2441" i="84"/>
  <c r="F2442" i="84"/>
  <c r="F2443" i="84"/>
  <c r="F2444" i="84"/>
  <c r="F2445" i="84"/>
  <c r="F2446" i="84"/>
  <c r="F2447" i="84"/>
  <c r="F2448" i="84"/>
  <c r="F2449" i="84"/>
  <c r="F2450" i="84"/>
  <c r="F2451" i="84"/>
  <c r="F2452" i="84"/>
  <c r="F2453" i="84"/>
  <c r="F2454" i="84"/>
  <c r="F2455" i="84"/>
  <c r="F2456" i="84"/>
  <c r="F2457" i="84"/>
  <c r="F2458" i="84"/>
  <c r="F2459" i="84"/>
  <c r="F2460" i="84"/>
  <c r="F2461" i="84"/>
  <c r="F2462" i="84"/>
  <c r="F2463" i="84"/>
  <c r="F2464" i="84"/>
  <c r="F2465" i="84"/>
  <c r="F2466" i="84"/>
  <c r="F2467" i="84"/>
  <c r="F2468" i="84"/>
  <c r="F2469" i="84"/>
  <c r="F2470" i="84"/>
  <c r="F2471" i="84"/>
  <c r="F2472" i="84"/>
  <c r="F2473" i="84"/>
  <c r="F2474" i="84"/>
  <c r="F2475" i="84"/>
  <c r="F2476" i="84"/>
  <c r="F2477" i="84"/>
  <c r="F2478" i="84"/>
  <c r="F2479" i="84"/>
  <c r="F2480" i="84"/>
  <c r="F2481" i="84"/>
  <c r="F2482" i="84"/>
  <c r="F2483" i="84"/>
  <c r="F2484" i="84"/>
  <c r="F2485" i="84"/>
  <c r="F2486" i="84"/>
  <c r="F2487" i="84"/>
  <c r="F2488" i="84"/>
  <c r="F2489" i="84"/>
  <c r="F2490" i="84"/>
  <c r="F2491" i="84"/>
  <c r="F2492" i="84"/>
  <c r="F2493" i="84"/>
  <c r="F2494" i="84"/>
  <c r="F2495" i="84"/>
  <c r="F2496" i="84"/>
  <c r="F2497" i="84"/>
  <c r="F2498" i="84"/>
  <c r="F2499" i="84"/>
  <c r="F2500" i="84"/>
  <c r="F2501" i="84"/>
  <c r="F2502" i="84"/>
  <c r="F2503" i="84"/>
  <c r="F2504" i="84"/>
  <c r="F2505" i="84"/>
  <c r="F2506" i="84"/>
  <c r="F2507" i="84"/>
  <c r="F2508" i="84"/>
  <c r="F2509" i="84"/>
  <c r="F2510" i="84"/>
  <c r="F2511" i="84"/>
  <c r="F2512" i="84"/>
  <c r="F2513" i="84"/>
  <c r="F2514" i="84"/>
  <c r="F2515" i="84"/>
  <c r="F2516" i="84"/>
  <c r="F2517" i="84"/>
  <c r="F2518" i="84"/>
  <c r="F2519" i="84"/>
  <c r="F2520" i="84"/>
  <c r="F2521" i="84"/>
  <c r="F2522" i="84"/>
  <c r="F2523" i="84"/>
  <c r="F2524" i="84"/>
  <c r="F2525" i="84"/>
  <c r="F2526" i="84"/>
  <c r="F2527" i="84"/>
  <c r="F2528" i="84"/>
  <c r="F2529" i="84"/>
  <c r="F2530" i="84"/>
  <c r="F2531" i="84"/>
  <c r="F2532" i="84"/>
  <c r="F2533" i="84"/>
  <c r="F2534" i="84"/>
  <c r="F2535" i="84"/>
  <c r="F2536" i="84"/>
  <c r="F2537" i="84"/>
  <c r="F2538" i="84"/>
  <c r="F2539" i="84"/>
  <c r="F2540" i="84"/>
  <c r="F2541" i="84"/>
  <c r="F2542" i="84"/>
  <c r="F2543" i="84"/>
  <c r="F2544" i="84"/>
  <c r="F2545" i="84"/>
  <c r="F2546" i="84"/>
  <c r="F2547" i="84"/>
  <c r="F2548" i="84"/>
  <c r="F2549" i="84"/>
  <c r="F2550" i="84"/>
  <c r="F2551" i="84"/>
  <c r="F2552" i="84"/>
  <c r="F2553" i="84"/>
  <c r="F2554" i="84"/>
  <c r="F2555" i="84"/>
  <c r="F2556" i="84"/>
  <c r="F2557" i="84"/>
  <c r="F2558" i="84"/>
  <c r="F2559" i="84"/>
  <c r="F2560" i="84"/>
  <c r="F2561" i="84"/>
  <c r="F2562" i="84"/>
  <c r="F2563" i="84"/>
  <c r="F2564" i="84"/>
  <c r="F2565" i="84"/>
  <c r="F2566" i="84"/>
  <c r="F2567" i="84"/>
  <c r="F2568" i="84"/>
  <c r="F2569" i="84"/>
  <c r="F2570" i="84"/>
  <c r="F2571" i="84"/>
  <c r="F2572" i="84"/>
  <c r="F2573" i="84"/>
  <c r="F2574" i="84"/>
  <c r="F2575" i="84"/>
  <c r="F2576" i="84"/>
  <c r="F2577" i="84"/>
  <c r="F2578" i="84"/>
  <c r="F2579" i="84"/>
  <c r="F2580" i="84"/>
  <c r="F2581" i="84"/>
  <c r="F2582" i="84"/>
  <c r="F2583" i="84"/>
  <c r="F2584" i="84"/>
  <c r="F2585" i="84"/>
  <c r="F2586" i="84"/>
  <c r="F2587" i="84"/>
  <c r="F2588" i="84"/>
  <c r="F2589" i="84"/>
  <c r="F2590" i="84"/>
  <c r="F2591" i="84"/>
  <c r="F2592" i="84"/>
  <c r="F2593" i="84"/>
  <c r="F2594" i="84"/>
  <c r="F2595" i="84"/>
  <c r="F2596" i="84"/>
  <c r="F2597" i="84"/>
  <c r="F2598" i="84"/>
  <c r="F2599" i="84"/>
  <c r="F2600" i="84"/>
  <c r="F2601" i="84"/>
  <c r="F2602" i="84"/>
  <c r="F2603" i="84"/>
  <c r="F2604" i="84"/>
  <c r="F2605" i="84"/>
  <c r="F2606" i="84"/>
  <c r="F2607" i="84"/>
  <c r="F2608" i="84"/>
  <c r="F2609" i="84"/>
  <c r="F2610" i="84"/>
  <c r="F2611" i="84"/>
  <c r="F2612" i="84"/>
  <c r="F2613" i="84"/>
  <c r="F2614" i="84"/>
  <c r="F2615" i="84"/>
  <c r="F2616" i="84"/>
  <c r="F2617" i="84"/>
  <c r="F2618" i="84"/>
  <c r="F2619" i="84"/>
  <c r="F2620" i="84"/>
  <c r="F2621" i="84"/>
  <c r="F2622" i="84"/>
  <c r="F2623" i="84"/>
  <c r="F2624" i="84"/>
  <c r="F2625" i="84"/>
  <c r="F2626" i="84"/>
  <c r="F2627" i="84"/>
  <c r="F2628" i="84"/>
  <c r="F2629" i="84"/>
  <c r="F2630" i="84"/>
  <c r="F2631" i="84"/>
  <c r="F2632" i="84"/>
  <c r="F2633" i="84"/>
  <c r="F2634" i="84"/>
  <c r="F2635" i="84"/>
  <c r="F2636" i="84"/>
  <c r="F2637" i="84"/>
  <c r="F2638" i="84"/>
  <c r="F2639" i="84"/>
  <c r="F2640" i="84"/>
  <c r="F2641" i="84"/>
  <c r="F2642" i="84"/>
  <c r="F2643" i="84"/>
  <c r="F2644" i="84"/>
  <c r="F2645" i="84"/>
  <c r="F2646" i="84"/>
  <c r="F2647" i="84"/>
  <c r="F2648" i="84"/>
  <c r="F2649" i="84"/>
  <c r="F2650" i="84"/>
  <c r="F2651" i="84"/>
  <c r="F2652" i="84"/>
  <c r="F2653" i="84"/>
  <c r="F2654" i="84"/>
  <c r="F2655" i="84"/>
  <c r="F2656" i="84"/>
  <c r="F2657" i="84"/>
  <c r="F2658" i="84"/>
  <c r="F2659" i="84"/>
  <c r="F2660" i="84"/>
  <c r="F2661" i="84"/>
  <c r="F2662" i="84"/>
  <c r="F2663" i="84"/>
  <c r="F2664" i="84"/>
  <c r="F2665" i="84"/>
  <c r="F2666" i="84"/>
  <c r="F2667" i="84"/>
  <c r="F2668" i="84"/>
  <c r="F2669" i="84"/>
  <c r="F2670" i="84"/>
  <c r="F2671" i="84"/>
  <c r="F2672" i="84"/>
  <c r="F2673" i="84"/>
  <c r="F2674" i="84"/>
  <c r="F2675" i="84"/>
  <c r="F2676" i="84"/>
  <c r="F2677" i="84"/>
  <c r="F2678" i="84"/>
  <c r="F2679" i="84"/>
  <c r="F2680" i="84"/>
  <c r="F2681" i="84"/>
  <c r="F2682" i="84"/>
  <c r="F2683" i="84"/>
  <c r="F2684" i="84"/>
  <c r="F2685" i="84"/>
  <c r="F2686" i="84"/>
  <c r="F2687" i="84"/>
  <c r="F2688" i="84"/>
  <c r="F2689" i="84"/>
  <c r="F2690" i="84"/>
  <c r="F2691" i="84"/>
  <c r="F2692" i="84"/>
  <c r="F2693" i="84"/>
  <c r="F2694" i="84"/>
  <c r="F2695" i="84"/>
  <c r="F2696" i="84"/>
  <c r="F2697" i="84"/>
  <c r="F2698" i="84"/>
  <c r="F2699" i="84"/>
  <c r="F2700" i="84"/>
  <c r="F2701" i="84"/>
  <c r="F2702" i="84"/>
  <c r="F2703" i="84"/>
  <c r="F2704" i="84"/>
  <c r="F2705" i="84"/>
  <c r="F2706" i="84"/>
  <c r="F2707" i="84"/>
  <c r="F2708" i="84"/>
  <c r="F2709" i="84"/>
  <c r="F2710" i="84"/>
  <c r="F2711" i="84"/>
  <c r="F2712" i="84"/>
  <c r="F2713" i="84"/>
  <c r="F2714" i="84"/>
  <c r="F2715" i="84"/>
  <c r="F2716" i="84"/>
  <c r="F2717" i="84"/>
  <c r="F2718" i="84"/>
  <c r="F2719" i="84"/>
  <c r="F2720" i="84"/>
  <c r="F2721" i="84"/>
  <c r="F2722" i="84"/>
  <c r="F2723" i="84"/>
  <c r="F2724" i="84"/>
  <c r="F2725" i="84"/>
  <c r="F2726" i="84"/>
  <c r="F2727" i="84"/>
  <c r="F2728" i="84"/>
  <c r="F2729" i="84"/>
  <c r="F2730" i="84"/>
  <c r="F2731" i="84"/>
  <c r="F2732" i="84"/>
  <c r="F2733" i="84"/>
  <c r="F2734" i="84"/>
  <c r="F2735" i="84"/>
  <c r="F2736" i="84"/>
  <c r="F2737" i="84"/>
  <c r="F2738" i="84"/>
  <c r="F2739" i="84"/>
  <c r="F2740" i="84"/>
  <c r="F2741" i="84"/>
  <c r="F2742" i="84"/>
  <c r="F2743" i="84"/>
  <c r="F2744" i="84"/>
  <c r="F2745" i="84"/>
  <c r="F2746" i="84"/>
  <c r="F2747" i="84"/>
  <c r="F2748" i="84"/>
  <c r="F2749" i="84"/>
  <c r="F2750" i="84"/>
  <c r="F2751" i="84"/>
  <c r="F2752" i="84"/>
  <c r="F2753" i="84"/>
  <c r="F2754" i="84"/>
  <c r="F2755" i="84"/>
  <c r="F2756" i="84"/>
  <c r="F2757" i="84"/>
  <c r="F2758" i="84"/>
  <c r="F2759" i="84"/>
  <c r="F2760" i="84"/>
  <c r="F2761" i="84"/>
  <c r="F2762" i="84"/>
  <c r="F2763" i="84"/>
  <c r="F2764" i="84"/>
  <c r="F2765" i="84"/>
  <c r="F2766" i="84"/>
  <c r="F2767" i="84"/>
  <c r="F2768" i="84"/>
  <c r="F2769" i="84"/>
  <c r="F2770" i="84"/>
  <c r="F2771" i="84"/>
  <c r="F2772" i="84"/>
  <c r="F2773" i="84"/>
  <c r="F2774" i="84"/>
  <c r="F2775" i="84"/>
  <c r="F2776" i="84"/>
  <c r="F2777" i="84"/>
  <c r="F2778" i="84"/>
  <c r="F2779" i="84"/>
  <c r="F2780" i="84"/>
  <c r="F2781" i="84"/>
  <c r="F2782" i="84"/>
  <c r="F2783" i="84"/>
  <c r="F2784" i="84"/>
  <c r="F2785" i="84"/>
  <c r="F2786" i="84"/>
  <c r="F2787" i="84"/>
  <c r="F2788" i="84"/>
  <c r="F2789" i="84"/>
  <c r="F2790" i="84"/>
  <c r="F2791" i="84"/>
  <c r="F2792" i="84"/>
  <c r="F2793" i="84"/>
  <c r="F2794" i="84"/>
  <c r="F2795" i="84"/>
  <c r="F2796" i="84"/>
  <c r="F2797" i="84"/>
  <c r="F2798" i="84"/>
  <c r="F2799" i="84"/>
  <c r="F2800" i="84"/>
  <c r="F2801" i="84"/>
  <c r="F2802" i="84"/>
  <c r="F2803" i="84"/>
  <c r="F2804" i="84"/>
  <c r="F2805" i="84"/>
  <c r="F2806" i="84"/>
  <c r="F2807" i="84"/>
  <c r="F2808" i="84"/>
  <c r="F2809" i="84"/>
  <c r="F2810" i="84"/>
  <c r="F2811" i="84"/>
  <c r="F2812" i="84"/>
  <c r="F2813" i="84"/>
  <c r="F2814" i="84"/>
  <c r="F2815" i="84"/>
  <c r="F2816" i="84"/>
  <c r="F2817" i="84"/>
  <c r="F2818" i="84"/>
  <c r="F2819" i="84"/>
  <c r="F2820" i="84"/>
  <c r="F2821" i="84"/>
  <c r="F2822" i="84"/>
  <c r="F2823" i="84"/>
  <c r="F2824" i="84"/>
  <c r="F2825" i="84"/>
  <c r="F2826" i="84"/>
  <c r="F2827" i="84"/>
  <c r="F2828" i="84"/>
  <c r="F2829" i="84"/>
  <c r="F2830" i="84"/>
  <c r="F2831" i="84"/>
  <c r="F2832" i="84"/>
  <c r="F2833" i="84"/>
  <c r="F2834" i="84"/>
  <c r="F2835" i="84"/>
  <c r="F2836" i="84"/>
  <c r="F2837" i="84"/>
  <c r="F2838" i="84"/>
  <c r="F2839" i="84"/>
  <c r="F2840" i="84"/>
  <c r="F2841" i="84"/>
  <c r="F2842" i="84"/>
  <c r="F2843" i="84"/>
  <c r="F2844" i="84"/>
  <c r="F2845" i="84"/>
  <c r="F2846" i="84"/>
  <c r="F2847" i="84"/>
  <c r="F2848" i="84"/>
  <c r="F2849" i="84"/>
  <c r="F2850" i="84"/>
  <c r="F2851" i="84"/>
  <c r="F2852" i="84"/>
  <c r="F2853" i="84"/>
  <c r="F2854" i="84"/>
  <c r="F2855" i="84"/>
  <c r="F2856" i="84"/>
  <c r="F2857" i="84"/>
  <c r="F2858" i="84"/>
  <c r="F2859" i="84"/>
  <c r="F2860" i="84"/>
  <c r="F2861" i="84"/>
  <c r="F2862" i="84"/>
  <c r="F2863" i="84"/>
  <c r="F2864" i="84"/>
  <c r="F2865" i="84"/>
  <c r="F2866" i="84"/>
  <c r="F2867" i="84"/>
  <c r="F2868" i="84"/>
  <c r="F2869" i="84"/>
  <c r="F2870" i="84"/>
  <c r="F2871" i="84"/>
  <c r="F2872" i="84"/>
  <c r="F2873" i="84"/>
  <c r="F2874" i="84"/>
  <c r="F2875" i="84"/>
  <c r="F2876" i="84"/>
  <c r="F2877" i="84"/>
  <c r="F2878" i="84"/>
  <c r="F2879" i="84"/>
  <c r="F2880" i="84"/>
  <c r="F2881" i="84"/>
  <c r="F2882" i="84"/>
  <c r="F2883" i="84"/>
  <c r="F2884" i="84"/>
  <c r="F2885" i="84"/>
  <c r="F2886" i="84"/>
  <c r="F2887" i="84"/>
  <c r="F2888" i="84"/>
  <c r="F2889" i="84"/>
  <c r="F2890" i="84"/>
  <c r="F2891" i="84"/>
  <c r="F2892" i="84"/>
  <c r="F2893" i="84"/>
  <c r="F2894" i="84"/>
  <c r="F2895" i="84"/>
  <c r="F2896" i="84"/>
  <c r="F2897" i="84"/>
  <c r="F2898" i="84"/>
  <c r="F2899" i="84"/>
  <c r="F2900" i="84"/>
  <c r="F2901" i="84"/>
  <c r="F2902" i="84"/>
  <c r="F2903" i="84"/>
  <c r="F2904" i="84"/>
  <c r="F2905" i="84"/>
  <c r="F2906" i="84"/>
  <c r="F2907" i="84"/>
  <c r="F2908" i="84"/>
  <c r="F2909" i="84"/>
  <c r="F2910" i="84"/>
  <c r="F2911" i="84"/>
  <c r="F2912" i="84"/>
  <c r="F2913" i="84"/>
  <c r="F2914" i="84"/>
  <c r="F2915" i="84"/>
  <c r="F2916" i="84"/>
  <c r="F2917" i="84"/>
  <c r="F2918" i="84"/>
  <c r="F2919" i="84"/>
  <c r="F2920" i="84"/>
  <c r="F2921" i="84"/>
  <c r="F2922" i="84"/>
  <c r="F2923" i="84"/>
  <c r="F2924" i="84"/>
  <c r="F2925" i="84"/>
  <c r="F2926" i="84"/>
  <c r="F2927" i="84"/>
  <c r="F2928" i="84"/>
  <c r="F2929" i="84"/>
  <c r="F2930" i="84"/>
  <c r="F2931" i="84"/>
  <c r="F2932" i="84"/>
  <c r="F2933" i="84"/>
  <c r="F2934" i="84"/>
  <c r="F2935" i="84"/>
  <c r="F2936" i="84"/>
  <c r="F2937" i="84"/>
  <c r="F2938" i="84"/>
  <c r="F2939" i="84"/>
  <c r="F2940" i="84"/>
  <c r="F2941" i="84"/>
  <c r="F2942" i="84"/>
  <c r="F2943" i="84"/>
  <c r="F2944" i="84"/>
  <c r="F2945" i="84"/>
  <c r="F2946" i="84"/>
  <c r="F2947" i="84"/>
  <c r="F2948" i="84"/>
  <c r="F2949" i="84"/>
  <c r="F2950" i="84"/>
  <c r="F2951" i="84"/>
  <c r="F2952" i="84"/>
  <c r="F2953" i="84"/>
  <c r="F2954" i="84"/>
  <c r="F2955" i="84"/>
  <c r="F2956" i="84"/>
  <c r="F2957" i="84"/>
  <c r="F2958" i="84"/>
  <c r="F2959" i="84"/>
  <c r="F2960" i="84"/>
  <c r="F2961" i="84"/>
  <c r="F2962" i="84"/>
  <c r="F2963" i="84"/>
  <c r="F2964" i="84"/>
  <c r="F2965" i="84"/>
  <c r="F2966" i="84"/>
  <c r="F2967" i="84"/>
  <c r="F2968" i="84"/>
  <c r="F2969" i="84"/>
  <c r="F2970" i="84"/>
  <c r="F2971" i="84"/>
  <c r="F2972" i="84"/>
  <c r="F2973" i="84"/>
  <c r="F2974" i="84"/>
  <c r="F2975" i="84"/>
  <c r="F2976" i="84"/>
  <c r="F2977" i="84"/>
  <c r="F2978" i="84"/>
  <c r="F2979" i="84"/>
  <c r="F2980" i="84"/>
  <c r="F2981" i="84"/>
  <c r="F2982" i="84"/>
  <c r="F2983" i="84"/>
  <c r="F2984" i="84"/>
  <c r="F2985" i="84"/>
  <c r="F2986" i="84"/>
  <c r="F2987" i="84"/>
  <c r="F2988" i="84"/>
  <c r="F2989" i="84"/>
  <c r="F2990" i="84"/>
  <c r="F2991" i="84"/>
  <c r="F2992" i="84"/>
  <c r="F2993" i="84"/>
  <c r="F2994" i="84"/>
  <c r="F2995" i="84"/>
  <c r="F2996" i="84"/>
  <c r="F2997" i="84"/>
  <c r="F2998" i="84"/>
  <c r="F2999" i="84"/>
  <c r="F3000" i="84"/>
  <c r="F3001" i="84"/>
  <c r="F3002" i="84"/>
  <c r="F3003" i="84"/>
  <c r="F3004" i="84"/>
  <c r="F3005" i="84"/>
  <c r="F3006" i="84"/>
  <c r="F3007" i="84"/>
  <c r="F3008" i="84"/>
  <c r="F3009" i="84"/>
  <c r="F3010" i="84"/>
  <c r="F3011" i="84"/>
  <c r="F3012" i="84"/>
  <c r="F3013" i="84"/>
  <c r="F3014" i="84"/>
  <c r="F3015" i="84"/>
  <c r="F3016" i="84"/>
  <c r="F3017" i="84"/>
  <c r="F3018" i="84"/>
  <c r="F3019" i="84"/>
  <c r="F3020" i="84"/>
  <c r="F3021" i="84"/>
  <c r="F3022" i="84"/>
  <c r="F3023" i="84"/>
  <c r="F3024" i="84"/>
  <c r="F3025" i="84"/>
  <c r="F3026" i="84"/>
  <c r="F3027" i="84"/>
  <c r="F3028" i="84"/>
  <c r="F3029" i="84"/>
  <c r="F3030" i="84"/>
  <c r="F3031" i="84"/>
  <c r="F8" i="84"/>
  <c r="C7" i="81"/>
  <c r="C8" i="81" s="1"/>
  <c r="C9" i="81" s="1"/>
  <c r="C10" i="81" s="1"/>
  <c r="C11" i="81" s="1"/>
  <c r="C12" i="81" s="1"/>
  <c r="C13" i="81" s="1"/>
  <c r="C14" i="81" s="1"/>
  <c r="C15" i="81" s="1"/>
  <c r="C16" i="81" s="1"/>
  <c r="C17" i="81" s="1"/>
  <c r="C18" i="81" s="1"/>
  <c r="C19" i="81" s="1"/>
  <c r="C20" i="81" s="1"/>
  <c r="C21" i="81" s="1"/>
  <c r="C22" i="81" s="1"/>
  <c r="C23" i="81" s="1"/>
  <c r="C24" i="81" s="1"/>
  <c r="C25" i="81" s="1"/>
  <c r="C26" i="81" s="1"/>
  <c r="C27" i="81" s="1"/>
  <c r="C28" i="81" s="1"/>
  <c r="C29" i="81" s="1"/>
  <c r="C30" i="81" s="1"/>
  <c r="C31" i="81" s="1"/>
  <c r="C32" i="81" s="1"/>
  <c r="C33" i="81" s="1"/>
  <c r="C34" i="81" s="1"/>
  <c r="C35" i="81" s="1"/>
  <c r="C36" i="81" s="1"/>
  <c r="C37" i="81" s="1"/>
  <c r="C38" i="81" s="1"/>
  <c r="C39" i="81" s="1"/>
  <c r="C40" i="81" s="1"/>
  <c r="C41" i="81" s="1"/>
  <c r="C42" i="81" s="1"/>
  <c r="C43" i="81" s="1"/>
  <c r="C44" i="81" s="1"/>
  <c r="C45" i="81" s="1"/>
  <c r="C46" i="81" s="1"/>
  <c r="C47" i="81" s="1"/>
  <c r="C48" i="81" s="1"/>
  <c r="C49" i="81" s="1"/>
  <c r="C50" i="81" s="1"/>
  <c r="C51" i="81" s="1"/>
  <c r="C52" i="81" s="1"/>
  <c r="C53" i="81" s="1"/>
  <c r="C54" i="81" s="1"/>
  <c r="C55" i="81" s="1"/>
  <c r="C56" i="81" s="1"/>
  <c r="C57" i="81" s="1"/>
  <c r="C58" i="81" s="1"/>
  <c r="C59" i="81" s="1"/>
  <c r="C60" i="81" s="1"/>
  <c r="C61" i="81" s="1"/>
  <c r="C62" i="81" s="1"/>
  <c r="C63" i="81" s="1"/>
  <c r="C64" i="81" s="1"/>
  <c r="C65" i="81" s="1"/>
  <c r="C66" i="81" s="1"/>
  <c r="C67" i="81" s="1"/>
  <c r="C68" i="81" s="1"/>
  <c r="C69" i="81" s="1"/>
  <c r="C70" i="81" s="1"/>
  <c r="C71" i="81" s="1"/>
  <c r="C72" i="81" s="1"/>
  <c r="C73" i="81" s="1"/>
  <c r="C74" i="81" s="1"/>
  <c r="C75" i="81" s="1"/>
  <c r="C76" i="81" s="1"/>
  <c r="C77" i="81" s="1"/>
  <c r="C78" i="81" s="1"/>
  <c r="C79" i="81" s="1"/>
  <c r="C80" i="81" s="1"/>
  <c r="C81" i="81" s="1"/>
  <c r="C82" i="81" s="1"/>
  <c r="C83" i="81" s="1"/>
  <c r="C84" i="81" s="1"/>
  <c r="C85" i="81" s="1"/>
  <c r="C86" i="81" s="1"/>
  <c r="C87" i="81" s="1"/>
  <c r="C88" i="81" s="1"/>
  <c r="C89" i="81" s="1"/>
  <c r="C90" i="81" s="1"/>
  <c r="C91" i="81" s="1"/>
  <c r="C92" i="81" s="1"/>
  <c r="C93" i="81" s="1"/>
  <c r="C94" i="81" s="1"/>
  <c r="C95" i="81" s="1"/>
  <c r="C96" i="81" s="1"/>
  <c r="C97" i="81" s="1"/>
  <c r="C98" i="81" s="1"/>
  <c r="C99" i="81" s="1"/>
  <c r="C100" i="81" s="1"/>
  <c r="C101" i="81" s="1"/>
  <c r="C102" i="81" s="1"/>
  <c r="C103" i="81" s="1"/>
  <c r="C104" i="81" s="1"/>
  <c r="C105" i="81" s="1"/>
  <c r="C106" i="81" s="1"/>
  <c r="D106" i="81" s="1"/>
  <c r="B23" i="94"/>
  <c r="D4" i="94"/>
  <c r="D5" i="94"/>
  <c r="D3" i="94"/>
  <c r="B9" i="68" a="1"/>
  <c r="C8" i="85"/>
  <c r="D8" i="85"/>
  <c r="C9" i="85"/>
  <c r="D9" i="85" s="1"/>
  <c r="C10" i="85"/>
  <c r="D10" i="85"/>
  <c r="C11" i="85"/>
  <c r="D11" i="85"/>
  <c r="C12" i="85"/>
  <c r="D12" i="85"/>
  <c r="C13" i="85"/>
  <c r="D13" i="85" s="1"/>
  <c r="C14" i="85"/>
  <c r="D14" i="85" s="1"/>
  <c r="C15" i="85"/>
  <c r="D15" i="85"/>
  <c r="C16" i="85"/>
  <c r="D16" i="85"/>
  <c r="C17" i="85"/>
  <c r="D17" i="85" s="1"/>
  <c r="C18" i="85"/>
  <c r="D18" i="85"/>
  <c r="C19" i="85"/>
  <c r="D19" i="85" s="1"/>
  <c r="C20" i="85"/>
  <c r="D20" i="85" s="1"/>
  <c r="C21" i="85"/>
  <c r="D21" i="85" s="1"/>
  <c r="C22" i="85"/>
  <c r="D22" i="85" s="1"/>
  <c r="C23" i="85"/>
  <c r="D23" i="85"/>
  <c r="C24" i="85"/>
  <c r="D24" i="85" s="1"/>
  <c r="C25" i="85"/>
  <c r="D25" i="85" s="1"/>
  <c r="C26" i="85"/>
  <c r="D26" i="85"/>
  <c r="C27" i="85"/>
  <c r="D27" i="85"/>
  <c r="C28" i="85"/>
  <c r="D28" i="85" s="1"/>
  <c r="C29" i="85"/>
  <c r="D29" i="85" s="1"/>
  <c r="C30" i="85"/>
  <c r="D30" i="85" s="1"/>
  <c r="C31" i="85"/>
  <c r="D31" i="85"/>
  <c r="C32" i="85"/>
  <c r="D32" i="85"/>
  <c r="C33" i="85"/>
  <c r="D33" i="85" s="1"/>
  <c r="C34" i="85"/>
  <c r="D34" i="85" s="1"/>
  <c r="C35" i="85"/>
  <c r="D35" i="85" s="1"/>
  <c r="C36" i="85"/>
  <c r="D36" i="85"/>
  <c r="C37" i="85"/>
  <c r="D37" i="85" s="1"/>
  <c r="C38" i="85"/>
  <c r="D38" i="85" s="1"/>
  <c r="C39" i="85"/>
  <c r="D39" i="85" s="1"/>
  <c r="C40" i="85"/>
  <c r="D40" i="85" s="1"/>
  <c r="C41" i="85"/>
  <c r="D41" i="85" s="1"/>
  <c r="C42" i="85"/>
  <c r="D42" i="85"/>
  <c r="C43" i="85"/>
  <c r="D43" i="85" s="1"/>
  <c r="C44" i="85"/>
  <c r="D44" i="85"/>
  <c r="C45" i="85"/>
  <c r="D45" i="85" s="1"/>
  <c r="C46" i="85"/>
  <c r="D46" i="85" s="1"/>
  <c r="C47" i="85"/>
  <c r="D47" i="85"/>
  <c r="C48" i="85"/>
  <c r="D48" i="85" s="1"/>
  <c r="C49" i="85"/>
  <c r="D49" i="85" s="1"/>
  <c r="C50" i="85"/>
  <c r="D50" i="85" s="1"/>
  <c r="C51" i="85"/>
  <c r="D51" i="85"/>
  <c r="C52" i="85"/>
  <c r="D52" i="85"/>
  <c r="C53" i="85"/>
  <c r="D53" i="85" s="1"/>
  <c r="C54" i="85"/>
  <c r="D54" i="85" s="1"/>
  <c r="C55" i="85"/>
  <c r="D55" i="85" s="1"/>
  <c r="C56" i="85"/>
  <c r="D56" i="85"/>
  <c r="C57" i="85"/>
  <c r="D57" i="85" s="1"/>
  <c r="C58" i="85"/>
  <c r="D58" i="85" s="1"/>
  <c r="C59" i="85"/>
  <c r="D59" i="85"/>
  <c r="C60" i="85"/>
  <c r="D60" i="85"/>
  <c r="C61" i="85"/>
  <c r="D61" i="85" s="1"/>
  <c r="C62" i="85"/>
  <c r="D62" i="85" s="1"/>
  <c r="C63" i="85"/>
  <c r="D63" i="85" s="1"/>
  <c r="C64" i="85"/>
  <c r="D64" i="85"/>
  <c r="C65" i="85"/>
  <c r="D65" i="85"/>
  <c r="C66" i="85"/>
  <c r="D66" i="85"/>
  <c r="C67" i="85"/>
  <c r="D67" i="85" s="1"/>
  <c r="C68" i="85"/>
  <c r="D68" i="85"/>
  <c r="C69" i="85"/>
  <c r="D69" i="85" s="1"/>
  <c r="C70" i="85"/>
  <c r="D70" i="85" s="1"/>
  <c r="C71" i="85"/>
  <c r="D71" i="85"/>
  <c r="C72" i="85"/>
  <c r="D72" i="85" s="1"/>
  <c r="C73" i="85"/>
  <c r="D73" i="85" s="1"/>
  <c r="C74" i="85"/>
  <c r="D74" i="85" s="1"/>
  <c r="C75" i="85"/>
  <c r="D75" i="85"/>
  <c r="C76" i="85"/>
  <c r="D76" i="85"/>
  <c r="C77" i="85"/>
  <c r="D77" i="85" s="1"/>
  <c r="C78" i="85"/>
  <c r="D78" i="85" s="1"/>
  <c r="C79" i="85"/>
  <c r="D79" i="85" s="1"/>
  <c r="C80" i="85"/>
  <c r="D80" i="85"/>
  <c r="C81" i="85"/>
  <c r="D81" i="85" s="1"/>
  <c r="C82" i="85"/>
  <c r="D82" i="85" s="1"/>
  <c r="C83" i="85"/>
  <c r="D83" i="85"/>
  <c r="C84" i="85"/>
  <c r="D84" i="85"/>
  <c r="C85" i="85"/>
  <c r="D85" i="85" s="1"/>
  <c r="C86" i="85"/>
  <c r="D86" i="85" s="1"/>
  <c r="C87" i="85"/>
  <c r="D87" i="85" s="1"/>
  <c r="C88" i="85"/>
  <c r="D88" i="85"/>
  <c r="C89" i="85"/>
  <c r="D89" i="85"/>
  <c r="C90" i="85"/>
  <c r="D90" i="85"/>
  <c r="C91" i="85"/>
  <c r="D91" i="85" s="1"/>
  <c r="C92" i="85"/>
  <c r="D92" i="85"/>
  <c r="C93" i="85"/>
  <c r="D93" i="85" s="1"/>
  <c r="C94" i="85"/>
  <c r="D94" i="85" s="1"/>
  <c r="C95" i="85"/>
  <c r="D95" i="85"/>
  <c r="C96" i="85"/>
  <c r="D96" i="85" s="1"/>
  <c r="C97" i="85"/>
  <c r="D97" i="85" s="1"/>
  <c r="C98" i="85"/>
  <c r="D98" i="85" s="1"/>
  <c r="C99" i="85"/>
  <c r="D99" i="85"/>
  <c r="C100" i="85"/>
  <c r="D100" i="85"/>
  <c r="C101" i="85"/>
  <c r="D101" i="85" s="1"/>
  <c r="C102" i="85"/>
  <c r="D102" i="85" s="1"/>
  <c r="C103" i="85"/>
  <c r="D103" i="85" s="1"/>
  <c r="C104" i="85"/>
  <c r="D104" i="85"/>
  <c r="C105" i="85"/>
  <c r="D105" i="85" s="1"/>
  <c r="C106" i="85"/>
  <c r="D106" i="85" s="1"/>
  <c r="C107" i="85"/>
  <c r="D107" i="85"/>
  <c r="C108" i="85"/>
  <c r="D108" i="85"/>
  <c r="C109" i="85"/>
  <c r="D109" i="85" s="1"/>
  <c r="C110" i="85"/>
  <c r="D110" i="85" s="1"/>
  <c r="C111" i="85"/>
  <c r="D111" i="85" s="1"/>
  <c r="C112" i="85"/>
  <c r="D112" i="85"/>
  <c r="C113" i="85"/>
  <c r="D113" i="85" s="1"/>
  <c r="C114" i="85"/>
  <c r="D114" i="85"/>
  <c r="C115" i="85"/>
  <c r="D115" i="85"/>
  <c r="C116" i="85"/>
  <c r="D116" i="85" s="1"/>
  <c r="C117" i="85"/>
  <c r="D117" i="85" s="1"/>
  <c r="C118" i="85"/>
  <c r="D118" i="85" s="1"/>
  <c r="C119" i="85"/>
  <c r="D119" i="85"/>
  <c r="C120" i="85"/>
  <c r="D120" i="85"/>
  <c r="C121" i="85"/>
  <c r="D121" i="85" s="1"/>
  <c r="C122" i="85"/>
  <c r="D122" i="85" s="1"/>
  <c r="C123" i="85"/>
  <c r="D123" i="85"/>
  <c r="C124" i="85"/>
  <c r="D124" i="85"/>
  <c r="C125" i="85"/>
  <c r="D125" i="85" s="1"/>
  <c r="C126" i="85"/>
  <c r="D126" i="85" s="1"/>
  <c r="C127" i="85"/>
  <c r="D127" i="85" s="1"/>
  <c r="C128" i="85"/>
  <c r="D128" i="85"/>
  <c r="C129" i="85"/>
  <c r="D129" i="85" s="1"/>
  <c r="C130" i="85"/>
  <c r="D130" i="85" s="1"/>
  <c r="C131" i="85"/>
  <c r="D131" i="85"/>
  <c r="C132" i="85"/>
  <c r="D132" i="85"/>
  <c r="C133" i="85"/>
  <c r="D133" i="85" s="1"/>
  <c r="C134" i="85"/>
  <c r="D134" i="85" s="1"/>
  <c r="C135" i="85"/>
  <c r="D135" i="85" s="1"/>
  <c r="C136" i="85"/>
  <c r="D136" i="85"/>
  <c r="C137" i="85"/>
  <c r="D137" i="85" s="1"/>
  <c r="C138" i="85"/>
  <c r="D138" i="85"/>
  <c r="C139" i="85"/>
  <c r="D139" i="85"/>
  <c r="C140" i="85"/>
  <c r="D140" i="85" s="1"/>
  <c r="C141" i="85"/>
  <c r="D141" i="85" s="1"/>
  <c r="C142" i="85"/>
  <c r="D142" i="85" s="1"/>
  <c r="C143" i="85"/>
  <c r="D143" i="85"/>
  <c r="C144" i="85"/>
  <c r="D144" i="85"/>
  <c r="C145" i="85"/>
  <c r="D145" i="85" s="1"/>
  <c r="C146" i="85"/>
  <c r="D146" i="85"/>
  <c r="C147" i="85"/>
  <c r="D147" i="85"/>
  <c r="C148" i="85"/>
  <c r="D148" i="85"/>
  <c r="C149" i="85"/>
  <c r="D149" i="85" s="1"/>
  <c r="C150" i="85"/>
  <c r="D150" i="85" s="1"/>
  <c r="C151" i="85"/>
  <c r="D151" i="85"/>
  <c r="C152" i="85"/>
  <c r="D152" i="85"/>
  <c r="C153" i="85"/>
  <c r="D153" i="85"/>
  <c r="C154" i="85"/>
  <c r="D154" i="85" s="1"/>
  <c r="C155" i="85"/>
  <c r="D155" i="85"/>
  <c r="C156" i="85"/>
  <c r="D156" i="85"/>
  <c r="C157" i="85"/>
  <c r="D157" i="85" s="1"/>
  <c r="C158" i="85"/>
  <c r="D158" i="85" s="1"/>
  <c r="C159" i="85"/>
  <c r="D159" i="85" s="1"/>
  <c r="C160" i="85"/>
  <c r="D160" i="85"/>
  <c r="C161" i="85"/>
  <c r="D161" i="85" s="1"/>
  <c r="C162" i="85"/>
  <c r="D162" i="85"/>
  <c r="C163" i="85"/>
  <c r="D163" i="85"/>
  <c r="C164" i="85"/>
  <c r="D164" i="85" s="1"/>
  <c r="C165" i="85"/>
  <c r="D165" i="85" s="1"/>
  <c r="C166" i="85"/>
  <c r="D166" i="85" s="1"/>
  <c r="C167" i="85"/>
  <c r="D167" i="85"/>
  <c r="C168" i="85"/>
  <c r="D168" i="85"/>
  <c r="C169" i="85"/>
  <c r="D169" i="85" s="1"/>
  <c r="C170" i="85"/>
  <c r="D170" i="85"/>
  <c r="C171" i="85"/>
  <c r="D171" i="85"/>
  <c r="C172" i="85"/>
  <c r="D172" i="85" s="1"/>
  <c r="C173" i="85"/>
  <c r="D173" i="85" s="1"/>
  <c r="C174" i="85"/>
  <c r="D174" i="85" s="1"/>
  <c r="C175" i="85"/>
  <c r="D175" i="85" s="1"/>
  <c r="C176" i="85"/>
  <c r="D176" i="85" s="1"/>
  <c r="C177" i="85"/>
  <c r="D177" i="85"/>
  <c r="C178" i="85"/>
  <c r="D178" i="85"/>
  <c r="C179" i="85"/>
  <c r="D179" i="85" s="1"/>
  <c r="C180" i="85"/>
  <c r="D180" i="85"/>
  <c r="C181" i="85"/>
  <c r="D181" i="85" s="1"/>
  <c r="C182" i="85"/>
  <c r="D182" i="85"/>
  <c r="C183" i="85"/>
  <c r="D183" i="85" s="1"/>
  <c r="C184" i="85"/>
  <c r="D184" i="85" s="1"/>
  <c r="C185" i="85"/>
  <c r="D185" i="85" s="1"/>
  <c r="C186" i="85"/>
  <c r="D186" i="85"/>
  <c r="C187" i="85"/>
  <c r="D187" i="85" s="1"/>
  <c r="C188" i="85"/>
  <c r="D188" i="85" s="1"/>
  <c r="C189" i="85"/>
  <c r="D189" i="85" s="1"/>
  <c r="C190" i="85"/>
  <c r="D190" i="85" s="1"/>
  <c r="C191" i="85"/>
  <c r="D191" i="85"/>
  <c r="C192" i="85"/>
  <c r="D192" i="85" s="1"/>
  <c r="C193" i="85"/>
  <c r="D193" i="85" s="1"/>
  <c r="C194" i="85"/>
  <c r="D194" i="85" s="1"/>
  <c r="C195" i="85"/>
  <c r="D195" i="85" s="1"/>
  <c r="C196" i="85"/>
  <c r="D196" i="85"/>
  <c r="C197" i="85"/>
  <c r="D197" i="85" s="1"/>
  <c r="C198" i="85"/>
  <c r="D198" i="85" s="1"/>
  <c r="C199" i="85"/>
  <c r="D199" i="85" s="1"/>
  <c r="C200" i="85"/>
  <c r="D200" i="85"/>
  <c r="C201" i="85"/>
  <c r="D201" i="85" s="1"/>
  <c r="C202" i="85"/>
  <c r="D202" i="85" s="1"/>
  <c r="C203" i="85"/>
  <c r="D203" i="85" s="1"/>
  <c r="C204" i="85"/>
  <c r="D204" i="85" s="1"/>
  <c r="C205" i="85"/>
  <c r="D205" i="85" s="1"/>
  <c r="C206" i="85"/>
  <c r="D206" i="85" s="1"/>
  <c r="C207" i="85"/>
  <c r="D207" i="85" s="1"/>
  <c r="C208" i="85"/>
  <c r="D208" i="85" s="1"/>
  <c r="C209" i="85"/>
  <c r="D209" i="85" s="1"/>
  <c r="C210" i="85"/>
  <c r="D210" i="85"/>
  <c r="C211" i="85"/>
  <c r="D211" i="85" s="1"/>
  <c r="C212" i="85"/>
  <c r="D212" i="85"/>
  <c r="C213" i="85"/>
  <c r="D213" i="85" s="1"/>
  <c r="C214" i="85"/>
  <c r="D214" i="85" s="1"/>
  <c r="C215" i="85"/>
  <c r="D215" i="85" s="1"/>
  <c r="C216" i="85"/>
  <c r="D216" i="85"/>
  <c r="C217" i="85"/>
  <c r="D217" i="85" s="1"/>
  <c r="C218" i="85"/>
  <c r="D218" i="85" s="1"/>
  <c r="C219" i="85"/>
  <c r="D219" i="85" s="1"/>
  <c r="C220" i="85"/>
  <c r="D220" i="85"/>
  <c r="C221" i="85"/>
  <c r="D221" i="85" s="1"/>
  <c r="C222" i="85"/>
  <c r="D222" i="85"/>
  <c r="C223" i="85"/>
  <c r="D223" i="85" s="1"/>
  <c r="C224" i="85"/>
  <c r="D224" i="85" s="1"/>
  <c r="C225" i="85"/>
  <c r="D225" i="85"/>
  <c r="C226" i="85"/>
  <c r="D226" i="85"/>
  <c r="C227" i="85"/>
  <c r="D227" i="85" s="1"/>
  <c r="C228" i="85"/>
  <c r="D228" i="85"/>
  <c r="C229" i="85"/>
  <c r="D229" i="85" s="1"/>
  <c r="C230" i="85"/>
  <c r="D230" i="85"/>
  <c r="C231" i="85"/>
  <c r="D231" i="85"/>
  <c r="C232" i="85"/>
  <c r="D232" i="85" s="1"/>
  <c r="C233" i="85"/>
  <c r="D233" i="85" s="1"/>
  <c r="C234" i="85"/>
  <c r="D234" i="85"/>
  <c r="C235" i="85"/>
  <c r="D235" i="85" s="1"/>
  <c r="C236" i="85"/>
  <c r="D236" i="85" s="1"/>
  <c r="C237" i="85"/>
  <c r="D237" i="85" s="1"/>
  <c r="C238" i="85"/>
  <c r="D238" i="85" s="1"/>
  <c r="C239" i="85"/>
  <c r="D239" i="85" s="1"/>
  <c r="C240" i="85"/>
  <c r="D240" i="85"/>
  <c r="C241" i="85"/>
  <c r="D241" i="85" s="1"/>
  <c r="C242" i="85"/>
  <c r="D242" i="85" s="1"/>
  <c r="C243" i="85"/>
  <c r="D243" i="85" s="1"/>
  <c r="C244" i="85"/>
  <c r="D244" i="85" s="1"/>
  <c r="C245" i="85"/>
  <c r="D245" i="85" s="1"/>
  <c r="C246" i="85"/>
  <c r="D246" i="85" s="1"/>
  <c r="C247" i="85"/>
  <c r="D247" i="85" s="1"/>
  <c r="C248" i="85"/>
  <c r="D248" i="85"/>
  <c r="C249" i="85"/>
  <c r="D249" i="85" s="1"/>
  <c r="C250" i="85"/>
  <c r="D250" i="85"/>
  <c r="C251" i="85"/>
  <c r="D251" i="85" s="1"/>
  <c r="C252" i="85"/>
  <c r="D252" i="85" s="1"/>
  <c r="C253" i="85"/>
  <c r="D253" i="85" s="1"/>
  <c r="C254" i="85"/>
  <c r="D254" i="85" s="1"/>
  <c r="C255" i="85"/>
  <c r="D255" i="85"/>
  <c r="C256" i="85"/>
  <c r="D256" i="85"/>
  <c r="C257" i="85"/>
  <c r="D257" i="85" s="1"/>
  <c r="C258" i="85"/>
  <c r="D258" i="85"/>
  <c r="C259" i="85"/>
  <c r="D259" i="85" s="1"/>
  <c r="C260" i="85"/>
  <c r="D260" i="85" s="1"/>
  <c r="C261" i="85"/>
  <c r="D261" i="85" s="1"/>
  <c r="C262" i="85"/>
  <c r="D262" i="85" s="1"/>
  <c r="C263" i="85"/>
  <c r="D263" i="85" s="1"/>
  <c r="C264" i="85"/>
  <c r="D264" i="85"/>
  <c r="C265" i="85"/>
  <c r="D265" i="85" s="1"/>
  <c r="C266" i="85"/>
  <c r="D266" i="85"/>
  <c r="C267" i="85"/>
  <c r="D267" i="85" s="1"/>
  <c r="C268" i="85"/>
  <c r="D268" i="85" s="1"/>
  <c r="C269" i="85"/>
  <c r="D269" i="85" s="1"/>
  <c r="C270" i="85"/>
  <c r="D270" i="85" s="1"/>
  <c r="C271" i="85"/>
  <c r="D271" i="85" s="1"/>
  <c r="C272" i="85"/>
  <c r="D272" i="85"/>
  <c r="C273" i="85"/>
  <c r="D273" i="85" s="1"/>
  <c r="C274" i="85"/>
  <c r="D274" i="85" s="1"/>
  <c r="C275" i="85"/>
  <c r="D275" i="85" s="1"/>
  <c r="C276" i="85"/>
  <c r="D276" i="85" s="1"/>
  <c r="C277" i="85"/>
  <c r="D277" i="85" s="1"/>
  <c r="C278" i="85"/>
  <c r="D278" i="85" s="1"/>
  <c r="C279" i="85"/>
  <c r="D279" i="85" s="1"/>
  <c r="C280" i="85"/>
  <c r="D280" i="85"/>
  <c r="C281" i="85"/>
  <c r="D281" i="85" s="1"/>
  <c r="C282" i="85"/>
  <c r="D282" i="85" s="1"/>
  <c r="C283" i="85"/>
  <c r="D283" i="85" s="1"/>
  <c r="C284" i="85"/>
  <c r="D284" i="85" s="1"/>
  <c r="C285" i="85"/>
  <c r="D285" i="85" s="1"/>
  <c r="C286" i="85"/>
  <c r="D286" i="85" s="1"/>
  <c r="C287" i="85"/>
  <c r="D287" i="85" s="1"/>
  <c r="C288" i="85"/>
  <c r="D288" i="85" s="1"/>
  <c r="C289" i="85"/>
  <c r="D289" i="85"/>
  <c r="C290" i="85"/>
  <c r="D290" i="85" s="1"/>
  <c r="C291" i="85"/>
  <c r="D291" i="85" s="1"/>
  <c r="C292" i="85"/>
  <c r="D292" i="85" s="1"/>
  <c r="C293" i="85"/>
  <c r="D293" i="85" s="1"/>
  <c r="C294" i="85"/>
  <c r="D294" i="85"/>
  <c r="C295" i="85"/>
  <c r="D295" i="85" s="1"/>
  <c r="C296" i="85"/>
  <c r="D296" i="85" s="1"/>
  <c r="C297" i="85"/>
  <c r="D297" i="85"/>
  <c r="C298" i="85"/>
  <c r="D298" i="85"/>
  <c r="C299" i="85"/>
  <c r="D299" i="85" s="1"/>
  <c r="C300" i="85"/>
  <c r="D300" i="85" s="1"/>
  <c r="C301" i="85"/>
  <c r="D301" i="85" s="1"/>
  <c r="C302" i="85"/>
  <c r="D302" i="85" s="1"/>
  <c r="C303" i="85"/>
  <c r="D303" i="85" s="1"/>
  <c r="C304" i="85"/>
  <c r="D304" i="85" s="1"/>
  <c r="C305" i="85"/>
  <c r="D305" i="85"/>
  <c r="C306" i="85"/>
  <c r="D306" i="85"/>
  <c r="C307" i="85"/>
  <c r="D307" i="85" s="1"/>
  <c r="C308" i="85"/>
  <c r="D308" i="85" s="1"/>
  <c r="C309" i="85"/>
  <c r="D309" i="85" s="1"/>
  <c r="C310" i="85"/>
  <c r="D310" i="85"/>
  <c r="C311" i="85"/>
  <c r="D311" i="85" s="1"/>
  <c r="C312" i="85"/>
  <c r="D312" i="85"/>
  <c r="C313" i="85"/>
  <c r="D313" i="85" s="1"/>
  <c r="C314" i="85"/>
  <c r="D314" i="85" s="1"/>
  <c r="C315" i="85"/>
  <c r="D315" i="85" s="1"/>
  <c r="C316" i="85"/>
  <c r="D316" i="85" s="1"/>
  <c r="C317" i="85"/>
  <c r="D317" i="85" s="1"/>
  <c r="C318" i="85"/>
  <c r="D318" i="85" s="1"/>
  <c r="C319" i="85"/>
  <c r="D319" i="85" s="1"/>
  <c r="C320" i="85"/>
  <c r="D320" i="85"/>
  <c r="C321" i="85"/>
  <c r="D321" i="85"/>
  <c r="C322" i="85"/>
  <c r="D322" i="85" s="1"/>
  <c r="C323" i="85"/>
  <c r="D323" i="85" s="1"/>
  <c r="C324" i="85"/>
  <c r="D324" i="85" s="1"/>
  <c r="C325" i="85"/>
  <c r="D325" i="85" s="1"/>
  <c r="C326" i="85"/>
  <c r="D326" i="85" s="1"/>
  <c r="C327" i="85"/>
  <c r="D327" i="85" s="1"/>
  <c r="C328" i="85"/>
  <c r="D328" i="85"/>
  <c r="C329" i="85"/>
  <c r="D329" i="85" s="1"/>
  <c r="C330" i="85"/>
  <c r="D330" i="85"/>
  <c r="C331" i="85"/>
  <c r="D331" i="85" s="1"/>
  <c r="C332" i="85"/>
  <c r="D332" i="85"/>
  <c r="C333" i="85"/>
  <c r="D333" i="85" s="1"/>
  <c r="C334" i="85"/>
  <c r="D334" i="85" s="1"/>
  <c r="C335" i="85"/>
  <c r="D335" i="85"/>
  <c r="C336" i="85"/>
  <c r="D336" i="85" s="1"/>
  <c r="C337" i="85"/>
  <c r="D337" i="85" s="1"/>
  <c r="C338" i="85"/>
  <c r="D338" i="85"/>
  <c r="C339" i="85"/>
  <c r="D339" i="85" s="1"/>
  <c r="C340" i="85"/>
  <c r="D340" i="85" s="1"/>
  <c r="C341" i="85"/>
  <c r="D341" i="85" s="1"/>
  <c r="C342" i="85"/>
  <c r="D342" i="85"/>
  <c r="C343" i="85"/>
  <c r="D343" i="85" s="1"/>
  <c r="C344" i="85"/>
  <c r="D344" i="85" s="1"/>
  <c r="C345" i="85"/>
  <c r="D345" i="85" s="1"/>
  <c r="C346" i="85"/>
  <c r="D346" i="85" s="1"/>
  <c r="C347" i="85"/>
  <c r="D347" i="85" s="1"/>
  <c r="C348" i="85"/>
  <c r="D348" i="85" s="1"/>
  <c r="C349" i="85"/>
  <c r="D349" i="85" s="1"/>
  <c r="C350" i="85"/>
  <c r="D350" i="85"/>
  <c r="C351" i="85"/>
  <c r="D351" i="85" s="1"/>
  <c r="C352" i="85"/>
  <c r="D352" i="85" s="1"/>
  <c r="C353" i="85"/>
  <c r="D353" i="85" s="1"/>
  <c r="C354" i="85"/>
  <c r="D354" i="85"/>
  <c r="C355" i="85"/>
  <c r="D355" i="85" s="1"/>
  <c r="C356" i="85"/>
  <c r="D356" i="85" s="1"/>
  <c r="C357" i="85"/>
  <c r="D357" i="85" s="1"/>
  <c r="C358" i="85"/>
  <c r="D358" i="85" s="1"/>
  <c r="C359" i="85"/>
  <c r="D359" i="85"/>
  <c r="C360" i="85"/>
  <c r="D360" i="85" s="1"/>
  <c r="C361" i="85"/>
  <c r="D361" i="85" s="1"/>
  <c r="C362" i="85"/>
  <c r="D362" i="85" s="1"/>
  <c r="C363" i="85"/>
  <c r="D363" i="85" s="1"/>
  <c r="C364" i="85"/>
  <c r="D364" i="85" s="1"/>
  <c r="C365" i="85"/>
  <c r="D365" i="85" s="1"/>
  <c r="C366" i="85"/>
  <c r="D366" i="85"/>
  <c r="C367" i="85"/>
  <c r="D367" i="85" s="1"/>
  <c r="C368" i="85"/>
  <c r="D368" i="85" s="1"/>
  <c r="C369" i="85"/>
  <c r="D369" i="85" s="1"/>
  <c r="C370" i="85"/>
  <c r="D370" i="85"/>
  <c r="C371" i="85"/>
  <c r="D371" i="85" s="1"/>
  <c r="C372" i="85"/>
  <c r="D372" i="85" s="1"/>
  <c r="C373" i="85"/>
  <c r="D373" i="85" s="1"/>
  <c r="C374" i="85"/>
  <c r="D374" i="85" s="1"/>
  <c r="C375" i="85"/>
  <c r="D375" i="85"/>
  <c r="C376" i="85"/>
  <c r="D376" i="85" s="1"/>
  <c r="C377" i="85"/>
  <c r="D377" i="85" s="1"/>
  <c r="C378" i="85"/>
  <c r="D378" i="85"/>
  <c r="C379" i="85"/>
  <c r="D379" i="85"/>
  <c r="C380" i="85"/>
  <c r="D380" i="85" s="1"/>
  <c r="C381" i="85"/>
  <c r="D381" i="85" s="1"/>
  <c r="C382" i="85"/>
  <c r="D382" i="85" s="1"/>
  <c r="C383" i="85"/>
  <c r="D383" i="85" s="1"/>
  <c r="C384" i="85"/>
  <c r="D384" i="85" s="1"/>
  <c r="C385" i="85"/>
  <c r="D385" i="85" s="1"/>
  <c r="C386" i="85"/>
  <c r="D386" i="85" s="1"/>
  <c r="C387" i="85"/>
  <c r="D387" i="85"/>
  <c r="C388" i="85"/>
  <c r="D388" i="85" s="1"/>
  <c r="C389" i="85"/>
  <c r="D389" i="85" s="1"/>
  <c r="C390" i="85"/>
  <c r="D390" i="85" s="1"/>
  <c r="C391" i="85"/>
  <c r="D391" i="85" s="1"/>
  <c r="C392" i="85"/>
  <c r="D392" i="85" s="1"/>
  <c r="C393" i="85"/>
  <c r="D393" i="85"/>
  <c r="C394" i="85"/>
  <c r="D394" i="85" s="1"/>
  <c r="C395" i="85"/>
  <c r="D395" i="85" s="1"/>
  <c r="C396" i="85"/>
  <c r="D396" i="85" s="1"/>
  <c r="C397" i="85"/>
  <c r="D397" i="85" s="1"/>
  <c r="C398" i="85"/>
  <c r="D398" i="85"/>
  <c r="C399" i="85"/>
  <c r="D399" i="85"/>
  <c r="C400" i="85"/>
  <c r="D400" i="85" s="1"/>
  <c r="C401" i="85"/>
  <c r="D401" i="85" s="1"/>
  <c r="C402" i="85"/>
  <c r="D402" i="85" s="1"/>
  <c r="C403" i="85"/>
  <c r="D403" i="85" s="1"/>
  <c r="C404" i="85"/>
  <c r="D404" i="85" s="1"/>
  <c r="C405" i="85"/>
  <c r="D405" i="85" s="1"/>
  <c r="C406" i="85"/>
  <c r="D406" i="85" s="1"/>
  <c r="C407" i="85"/>
  <c r="D407" i="85"/>
  <c r="C408" i="85"/>
  <c r="D408" i="85" s="1"/>
  <c r="C409" i="85"/>
  <c r="D409" i="85" s="1"/>
  <c r="C410" i="85"/>
  <c r="D410" i="85" s="1"/>
  <c r="C411" i="85"/>
  <c r="D411" i="85" s="1"/>
  <c r="C412" i="85"/>
  <c r="D412" i="85" s="1"/>
  <c r="C413" i="85"/>
  <c r="D413" i="85" s="1"/>
  <c r="C414" i="85"/>
  <c r="D414" i="85" s="1"/>
  <c r="C415" i="85"/>
  <c r="D415" i="85"/>
  <c r="C416" i="85"/>
  <c r="D416" i="85" s="1"/>
  <c r="C417" i="85"/>
  <c r="D417" i="85"/>
  <c r="C418" i="85"/>
  <c r="D418" i="85" s="1"/>
  <c r="C419" i="85"/>
  <c r="D419" i="85"/>
  <c r="C420" i="85"/>
  <c r="D420" i="85" s="1"/>
  <c r="C421" i="85"/>
  <c r="D421" i="85" s="1"/>
  <c r="C422" i="85"/>
  <c r="D422" i="85" s="1"/>
  <c r="C423" i="85"/>
  <c r="D423" i="85" s="1"/>
  <c r="C424" i="85"/>
  <c r="D424" i="85"/>
  <c r="C425" i="85"/>
  <c r="D425" i="85"/>
  <c r="C426" i="85"/>
  <c r="D426" i="85" s="1"/>
  <c r="C427" i="85"/>
  <c r="D427" i="85"/>
  <c r="C428" i="85"/>
  <c r="D428" i="85" s="1"/>
  <c r="C429" i="85"/>
  <c r="D429" i="85"/>
  <c r="C430" i="85"/>
  <c r="D430" i="85" s="1"/>
  <c r="C431" i="85"/>
  <c r="D431" i="85" s="1"/>
  <c r="C432" i="85"/>
  <c r="D432" i="85" s="1"/>
  <c r="C433" i="85"/>
  <c r="D433" i="85"/>
  <c r="C434" i="85"/>
  <c r="D434" i="85" s="1"/>
  <c r="C435" i="85"/>
  <c r="D435" i="85" s="1"/>
  <c r="C436" i="85"/>
  <c r="D436" i="85" s="1"/>
  <c r="C437" i="85"/>
  <c r="D437" i="85" s="1"/>
  <c r="C438" i="85"/>
  <c r="D438" i="85" s="1"/>
  <c r="C439" i="85"/>
  <c r="D439" i="85" s="1"/>
  <c r="C440" i="85"/>
  <c r="D440" i="85" s="1"/>
  <c r="C441" i="85"/>
  <c r="D441" i="85"/>
  <c r="C442" i="85"/>
  <c r="D442" i="85" s="1"/>
  <c r="C443" i="85"/>
  <c r="D443" i="85" s="1"/>
  <c r="C444" i="85"/>
  <c r="D444" i="85" s="1"/>
  <c r="C445" i="85"/>
  <c r="D445" i="85" s="1"/>
  <c r="C446" i="85"/>
  <c r="D446" i="85" s="1"/>
  <c r="C447" i="85"/>
  <c r="D447" i="85" s="1"/>
  <c r="C448" i="85"/>
  <c r="D448" i="85" s="1"/>
  <c r="C449" i="85"/>
  <c r="D449" i="85" s="1"/>
  <c r="C450" i="85"/>
  <c r="D450" i="85" s="1"/>
  <c r="C451" i="85"/>
  <c r="D451" i="85"/>
  <c r="C452" i="85"/>
  <c r="D452" i="85" s="1"/>
  <c r="C453" i="85"/>
  <c r="D453" i="85" s="1"/>
  <c r="C454" i="85"/>
  <c r="D454" i="85" s="1"/>
  <c r="C455" i="85"/>
  <c r="D455" i="85" s="1"/>
  <c r="C456" i="85"/>
  <c r="D456" i="85" s="1"/>
  <c r="C457" i="85"/>
  <c r="D457" i="85"/>
  <c r="C458" i="85"/>
  <c r="D458" i="85"/>
  <c r="C459" i="85"/>
  <c r="D459" i="85"/>
  <c r="C460" i="85"/>
  <c r="D460" i="85" s="1"/>
  <c r="C461" i="85"/>
  <c r="D461" i="85" s="1"/>
  <c r="C462" i="85"/>
  <c r="D462" i="85"/>
  <c r="C463" i="85"/>
  <c r="D463" i="85" s="1"/>
  <c r="C464" i="85"/>
  <c r="D464" i="85" s="1"/>
  <c r="C465" i="85"/>
  <c r="D465" i="85"/>
  <c r="C466" i="85"/>
  <c r="D466" i="85" s="1"/>
  <c r="C467" i="85"/>
  <c r="D467" i="85"/>
  <c r="C468" i="85"/>
  <c r="D468" i="85" s="1"/>
  <c r="C469" i="85"/>
  <c r="D469" i="85" s="1"/>
  <c r="C470" i="85"/>
  <c r="D470" i="85" s="1"/>
  <c r="C471" i="85"/>
  <c r="D471" i="85" s="1"/>
  <c r="C472" i="85"/>
  <c r="D472" i="85"/>
  <c r="C473" i="85"/>
  <c r="D473" i="85" s="1"/>
  <c r="C474" i="85"/>
  <c r="D474" i="85" s="1"/>
  <c r="C475" i="85"/>
  <c r="D475" i="85" s="1"/>
  <c r="C476" i="85"/>
  <c r="D476" i="85" s="1"/>
  <c r="C477" i="85"/>
  <c r="D477" i="85" s="1"/>
  <c r="C478" i="85"/>
  <c r="D478" i="85" s="1"/>
  <c r="C479" i="85"/>
  <c r="D479" i="85" s="1"/>
  <c r="C480" i="85"/>
  <c r="D480" i="85" s="1"/>
  <c r="C481" i="85"/>
  <c r="D481" i="85" s="1"/>
  <c r="C482" i="85"/>
  <c r="D482" i="85" s="1"/>
  <c r="C483" i="85"/>
  <c r="D483" i="85" s="1"/>
  <c r="C484" i="85"/>
  <c r="D484" i="85"/>
  <c r="C485" i="85"/>
  <c r="D485" i="85" s="1"/>
  <c r="C486" i="85"/>
  <c r="D486" i="85" s="1"/>
  <c r="C487" i="85"/>
  <c r="D487" i="85"/>
  <c r="C488" i="85"/>
  <c r="D488" i="85"/>
  <c r="C489" i="85"/>
  <c r="D489" i="85" s="1"/>
  <c r="C490" i="85"/>
  <c r="D490" i="85" s="1"/>
  <c r="C491" i="85"/>
  <c r="D491" i="85" s="1"/>
  <c r="C492" i="85"/>
  <c r="D492" i="85" s="1"/>
  <c r="C493" i="85"/>
  <c r="D493" i="85" s="1"/>
  <c r="C494" i="85"/>
  <c r="D494" i="85"/>
  <c r="C495" i="85"/>
  <c r="D495" i="85" s="1"/>
  <c r="C496" i="85"/>
  <c r="D496" i="85"/>
  <c r="C497" i="85"/>
  <c r="D497" i="85" s="1"/>
  <c r="C498" i="85"/>
  <c r="D498" i="85"/>
  <c r="C499" i="85"/>
  <c r="D499" i="85"/>
  <c r="C500" i="85"/>
  <c r="D500" i="85" s="1"/>
  <c r="C501" i="85"/>
  <c r="D501" i="85" s="1"/>
  <c r="C502" i="85"/>
  <c r="D502" i="85" s="1"/>
  <c r="C503" i="85"/>
  <c r="D503" i="85" s="1"/>
  <c r="C504" i="85"/>
  <c r="D504" i="85"/>
  <c r="C505" i="85"/>
  <c r="D505" i="85" s="1"/>
  <c r="C506" i="85"/>
  <c r="D506" i="85" s="1"/>
  <c r="C507" i="85"/>
  <c r="D507" i="85" s="1"/>
  <c r="C508" i="85"/>
  <c r="D508" i="85" s="1"/>
  <c r="C509" i="85"/>
  <c r="D509" i="85" s="1"/>
  <c r="C510" i="85"/>
  <c r="D510" i="85" s="1"/>
  <c r="C511" i="85"/>
  <c r="D511" i="85" s="1"/>
  <c r="C512" i="85"/>
  <c r="D512" i="85" s="1"/>
  <c r="C513" i="85"/>
  <c r="D513" i="85" s="1"/>
  <c r="C514" i="85"/>
  <c r="D514" i="85"/>
  <c r="C515" i="85"/>
  <c r="D515" i="85"/>
  <c r="C516" i="85"/>
  <c r="D516" i="85" s="1"/>
  <c r="C517" i="85"/>
  <c r="D517" i="85" s="1"/>
  <c r="C518" i="85"/>
  <c r="D518" i="85" s="1"/>
  <c r="C519" i="85"/>
  <c r="D519" i="85" s="1"/>
  <c r="C520" i="85"/>
  <c r="D520" i="85" s="1"/>
  <c r="C521" i="85"/>
  <c r="D521" i="85" s="1"/>
  <c r="C522" i="85"/>
  <c r="D522" i="85" s="1"/>
  <c r="C523" i="85"/>
  <c r="D523" i="85" s="1"/>
  <c r="C524" i="85"/>
  <c r="D524" i="85" s="1"/>
  <c r="C525" i="85"/>
  <c r="D525" i="85" s="1"/>
  <c r="C526" i="85"/>
  <c r="D526" i="85" s="1"/>
  <c r="C527" i="85"/>
  <c r="D527" i="85" s="1"/>
  <c r="C528" i="85"/>
  <c r="D528" i="85" s="1"/>
  <c r="C529" i="85"/>
  <c r="D529" i="85" s="1"/>
  <c r="C530" i="85"/>
  <c r="D530" i="85"/>
  <c r="C531" i="85"/>
  <c r="D531" i="85" s="1"/>
  <c r="C532" i="85"/>
  <c r="D532" i="85"/>
  <c r="C533" i="85"/>
  <c r="D533" i="85" s="1"/>
  <c r="C534" i="85"/>
  <c r="D534" i="85"/>
  <c r="C535" i="85"/>
  <c r="D535" i="85" s="1"/>
  <c r="C536" i="85"/>
  <c r="D536" i="85" s="1"/>
  <c r="C537" i="85"/>
  <c r="D537" i="85" s="1"/>
  <c r="C538" i="85"/>
  <c r="D538" i="85"/>
  <c r="C539" i="85"/>
  <c r="D539" i="85"/>
  <c r="C540" i="85"/>
  <c r="D540" i="85" s="1"/>
  <c r="C541" i="85"/>
  <c r="D541" i="85" s="1"/>
  <c r="C542" i="85"/>
  <c r="D542" i="85" s="1"/>
  <c r="C543" i="85"/>
  <c r="D543" i="85" s="1"/>
  <c r="C544" i="85"/>
  <c r="D544" i="85" s="1"/>
  <c r="C545" i="85"/>
  <c r="D545" i="85" s="1"/>
  <c r="C546" i="85"/>
  <c r="D546" i="85" s="1"/>
  <c r="C547" i="85"/>
  <c r="D547" i="85" s="1"/>
  <c r="C548" i="85"/>
  <c r="D548" i="85"/>
  <c r="C549" i="85"/>
  <c r="D549" i="85"/>
  <c r="C550" i="85"/>
  <c r="D550" i="85"/>
  <c r="C551" i="85"/>
  <c r="D551" i="85" s="1"/>
  <c r="C552" i="85"/>
  <c r="D552" i="85"/>
  <c r="C553" i="85"/>
  <c r="D553" i="85" s="1"/>
  <c r="C554" i="85"/>
  <c r="D554" i="85"/>
  <c r="C555" i="85"/>
  <c r="D555" i="85"/>
  <c r="C556" i="85"/>
  <c r="D556" i="85" s="1"/>
  <c r="C557" i="85"/>
  <c r="D557" i="85" s="1"/>
  <c r="C558" i="85"/>
  <c r="D558" i="85"/>
  <c r="C559" i="85"/>
  <c r="D559" i="85"/>
  <c r="C560" i="85"/>
  <c r="D560" i="85" s="1"/>
  <c r="C561" i="85"/>
  <c r="D561" i="85" s="1"/>
  <c r="C562" i="85"/>
  <c r="D562" i="85" s="1"/>
  <c r="C563" i="85"/>
  <c r="D563" i="85" s="1"/>
  <c r="C564" i="85"/>
  <c r="D564" i="85" s="1"/>
  <c r="C565" i="85"/>
  <c r="D565" i="85" s="1"/>
  <c r="C566" i="85"/>
  <c r="D566" i="85"/>
  <c r="C567" i="85"/>
  <c r="D567" i="85" s="1"/>
  <c r="C568" i="85"/>
  <c r="D568" i="85" s="1"/>
  <c r="C569" i="85"/>
  <c r="D569" i="85" s="1"/>
  <c r="C570" i="85"/>
  <c r="D570" i="85" s="1"/>
  <c r="C571" i="85"/>
  <c r="D571" i="85" s="1"/>
  <c r="C572" i="85"/>
  <c r="D572" i="85"/>
  <c r="C573" i="85"/>
  <c r="D573" i="85" s="1"/>
  <c r="C574" i="85"/>
  <c r="D574" i="85"/>
  <c r="C575" i="85"/>
  <c r="D575" i="85" s="1"/>
  <c r="C576" i="85"/>
  <c r="D576" i="85" s="1"/>
  <c r="C577" i="85"/>
  <c r="D577" i="85" s="1"/>
  <c r="C578" i="85"/>
  <c r="D578" i="85" s="1"/>
  <c r="C579" i="85"/>
  <c r="D579" i="85" s="1"/>
  <c r="C580" i="85"/>
  <c r="D580" i="85" s="1"/>
  <c r="C581" i="85"/>
  <c r="D581" i="85"/>
  <c r="C582" i="85"/>
  <c r="D582" i="85" s="1"/>
  <c r="C583" i="85"/>
  <c r="D583" i="85" s="1"/>
  <c r="C584" i="85"/>
  <c r="D584" i="85" s="1"/>
  <c r="C585" i="85"/>
  <c r="D585" i="85" s="1"/>
  <c r="C586" i="85"/>
  <c r="D586" i="85" s="1"/>
  <c r="C587" i="85"/>
  <c r="D587" i="85" s="1"/>
  <c r="C588" i="85"/>
  <c r="D588" i="85"/>
  <c r="C589" i="85"/>
  <c r="D589" i="85" s="1"/>
  <c r="C590" i="85"/>
  <c r="D590" i="85"/>
  <c r="C591" i="85"/>
  <c r="D591" i="85"/>
  <c r="C592" i="85"/>
  <c r="D592" i="85" s="1"/>
  <c r="C593" i="85"/>
  <c r="D593" i="85" s="1"/>
  <c r="C594" i="85"/>
  <c r="D594" i="85"/>
  <c r="C595" i="85"/>
  <c r="D595" i="85" s="1"/>
  <c r="C596" i="85"/>
  <c r="D596" i="85" s="1"/>
  <c r="C597" i="85"/>
  <c r="D597" i="85" s="1"/>
  <c r="C598" i="85"/>
  <c r="D598" i="85"/>
  <c r="C599" i="85"/>
  <c r="D599" i="85"/>
  <c r="C600" i="85"/>
  <c r="D600" i="85" s="1"/>
  <c r="C601" i="85"/>
  <c r="D601" i="85" s="1"/>
  <c r="C602" i="85"/>
  <c r="D602" i="85" s="1"/>
  <c r="C603" i="85"/>
  <c r="D603" i="85" s="1"/>
  <c r="C604" i="85"/>
  <c r="D604" i="85" s="1"/>
  <c r="C605" i="85"/>
  <c r="D605" i="85" s="1"/>
  <c r="C606" i="85"/>
  <c r="D606" i="85"/>
  <c r="C607" i="85"/>
  <c r="D607" i="85" s="1"/>
  <c r="C608" i="85"/>
  <c r="D608" i="85"/>
  <c r="C609" i="85"/>
  <c r="D609" i="85" s="1"/>
  <c r="C610" i="85"/>
  <c r="D610" i="85"/>
  <c r="C611" i="85"/>
  <c r="D611" i="85" s="1"/>
  <c r="C612" i="85"/>
  <c r="D612" i="85" s="1"/>
  <c r="C613" i="85"/>
  <c r="D613" i="85" s="1"/>
  <c r="C614" i="85"/>
  <c r="D614" i="85" s="1"/>
  <c r="C615" i="85"/>
  <c r="D615" i="85"/>
  <c r="C616" i="85"/>
  <c r="D616" i="85" s="1"/>
  <c r="C617" i="85"/>
  <c r="D617" i="85" s="1"/>
  <c r="C618" i="85"/>
  <c r="D618" i="85" s="1"/>
  <c r="C619" i="85"/>
  <c r="D619" i="85" s="1"/>
  <c r="C620" i="85"/>
  <c r="D620" i="85"/>
  <c r="C621" i="85"/>
  <c r="D621" i="85" s="1"/>
  <c r="C622" i="85"/>
  <c r="D622" i="85" s="1"/>
  <c r="C623" i="85"/>
  <c r="D623" i="85" s="1"/>
  <c r="C624" i="85"/>
  <c r="D624" i="85" s="1"/>
  <c r="C625" i="85"/>
  <c r="D625" i="85" s="1"/>
  <c r="C626" i="85"/>
  <c r="D626" i="85" s="1"/>
  <c r="C627" i="85"/>
  <c r="D627" i="85" s="1"/>
  <c r="C628" i="85"/>
  <c r="D628" i="85"/>
  <c r="C629" i="85"/>
  <c r="D629" i="85" s="1"/>
  <c r="C630" i="85"/>
  <c r="D630" i="85" s="1"/>
  <c r="C631" i="85"/>
  <c r="D631" i="85" s="1"/>
  <c r="C632" i="85"/>
  <c r="D632" i="85" s="1"/>
  <c r="C633" i="85"/>
  <c r="D633" i="85" s="1"/>
  <c r="C634" i="85"/>
  <c r="D634" i="85" s="1"/>
  <c r="C635" i="85"/>
  <c r="D635" i="85"/>
  <c r="C636" i="85"/>
  <c r="D636" i="85"/>
  <c r="C637" i="85"/>
  <c r="D637" i="85" s="1"/>
  <c r="C638" i="85"/>
  <c r="D638" i="85" s="1"/>
  <c r="C639" i="85"/>
  <c r="D639" i="85" s="1"/>
  <c r="C640" i="85"/>
  <c r="D640" i="85" s="1"/>
  <c r="C641" i="85"/>
  <c r="D641" i="85" s="1"/>
  <c r="C642" i="85"/>
  <c r="D642" i="85"/>
  <c r="C643" i="85"/>
  <c r="D643" i="85"/>
  <c r="C644" i="85"/>
  <c r="D644" i="85"/>
  <c r="C645" i="85"/>
  <c r="D645" i="85" s="1"/>
  <c r="C646" i="85"/>
  <c r="D646" i="85" s="1"/>
  <c r="C647" i="85"/>
  <c r="D647" i="85"/>
  <c r="C648" i="85"/>
  <c r="D648" i="85"/>
  <c r="C649" i="85"/>
  <c r="D649" i="85"/>
  <c r="C650" i="85"/>
  <c r="D650" i="85"/>
  <c r="C651" i="85"/>
  <c r="D651" i="85"/>
  <c r="C652" i="85"/>
  <c r="D652" i="85" s="1"/>
  <c r="C653" i="85"/>
  <c r="D653" i="85" s="1"/>
  <c r="C654" i="85"/>
  <c r="D654" i="85" s="1"/>
  <c r="C655" i="85"/>
  <c r="D655" i="85" s="1"/>
  <c r="C656" i="85"/>
  <c r="D656" i="85" s="1"/>
  <c r="C657" i="85"/>
  <c r="D657" i="85"/>
  <c r="C658" i="85"/>
  <c r="D658" i="85"/>
  <c r="C659" i="85"/>
  <c r="D659" i="85"/>
  <c r="C660" i="85"/>
  <c r="D660" i="85"/>
  <c r="C661" i="85"/>
  <c r="D661" i="85" s="1"/>
  <c r="C662" i="85"/>
  <c r="D662" i="85" s="1"/>
  <c r="C663" i="85"/>
  <c r="D663" i="85"/>
  <c r="C664" i="85"/>
  <c r="D664" i="85"/>
  <c r="C665" i="85"/>
  <c r="D665" i="85"/>
  <c r="C666" i="85"/>
  <c r="D666" i="85"/>
  <c r="C667" i="85"/>
  <c r="D667" i="85"/>
  <c r="C668" i="85"/>
  <c r="D668" i="85"/>
  <c r="C669" i="85"/>
  <c r="D669" i="85" s="1"/>
  <c r="C670" i="85"/>
  <c r="D670" i="85" s="1"/>
  <c r="C671" i="85"/>
  <c r="D671" i="85"/>
  <c r="C672" i="85"/>
  <c r="D672" i="85" s="1"/>
  <c r="C673" i="85"/>
  <c r="D673" i="85" s="1"/>
  <c r="C674" i="85"/>
  <c r="D674" i="85"/>
  <c r="C675" i="85"/>
  <c r="D675" i="85"/>
  <c r="C676" i="85"/>
  <c r="D676" i="85" s="1"/>
  <c r="C677" i="85"/>
  <c r="D677" i="85" s="1"/>
  <c r="C678" i="85"/>
  <c r="D678" i="85" s="1"/>
  <c r="C679" i="85"/>
  <c r="D679" i="85" s="1"/>
  <c r="C680" i="85"/>
  <c r="D680" i="85" s="1"/>
  <c r="C681" i="85"/>
  <c r="D681" i="85"/>
  <c r="C682" i="85"/>
  <c r="D682" i="85"/>
  <c r="C683" i="85"/>
  <c r="D683" i="85"/>
  <c r="C684" i="85"/>
  <c r="D684" i="85"/>
  <c r="C685" i="85"/>
  <c r="D685" i="85" s="1"/>
  <c r="C686" i="85"/>
  <c r="D686" i="85" s="1"/>
  <c r="C687" i="85"/>
  <c r="D687" i="85" s="1"/>
  <c r="C688" i="85"/>
  <c r="D688" i="85"/>
  <c r="C689" i="85"/>
  <c r="D689" i="85" s="1"/>
  <c r="C690" i="85"/>
  <c r="D690" i="85" s="1"/>
  <c r="C691" i="85"/>
  <c r="D691" i="85" s="1"/>
  <c r="C692" i="85"/>
  <c r="D692" i="85" s="1"/>
  <c r="C693" i="85"/>
  <c r="D693" i="85" s="1"/>
  <c r="C694" i="85"/>
  <c r="D694" i="85"/>
  <c r="C695" i="85"/>
  <c r="D695" i="85"/>
  <c r="C696" i="85"/>
  <c r="D696" i="85" s="1"/>
  <c r="C697" i="85"/>
  <c r="D697" i="85" s="1"/>
  <c r="C698" i="85"/>
  <c r="D698" i="85"/>
  <c r="C699" i="85"/>
  <c r="D699" i="85"/>
  <c r="C700" i="85"/>
  <c r="D700" i="85" s="1"/>
  <c r="C701" i="85"/>
  <c r="D701" i="85" s="1"/>
  <c r="C702" i="85"/>
  <c r="D702" i="85" s="1"/>
  <c r="C703" i="85"/>
  <c r="D703" i="85" s="1"/>
  <c r="C704" i="85"/>
  <c r="D704" i="85" s="1"/>
  <c r="C705" i="85"/>
  <c r="D705" i="85" s="1"/>
  <c r="C706" i="85"/>
  <c r="D706" i="85"/>
  <c r="C707" i="85"/>
  <c r="D707" i="85" s="1"/>
  <c r="C708" i="85"/>
  <c r="D708" i="85" s="1"/>
  <c r="C709" i="85"/>
  <c r="D709" i="85" s="1"/>
  <c r="C710" i="85"/>
  <c r="D710" i="85" s="1"/>
  <c r="C711" i="85"/>
  <c r="D711" i="85" s="1"/>
  <c r="C712" i="85"/>
  <c r="D712" i="85" s="1"/>
  <c r="C713" i="85"/>
  <c r="D713" i="85" s="1"/>
  <c r="C714" i="85"/>
  <c r="D714" i="85" s="1"/>
  <c r="C715" i="85"/>
  <c r="D715" i="85" s="1"/>
  <c r="C716" i="85"/>
  <c r="D716" i="85" s="1"/>
  <c r="C717" i="85"/>
  <c r="D717" i="85" s="1"/>
  <c r="C718" i="85"/>
  <c r="D718" i="85" s="1"/>
  <c r="C719" i="85"/>
  <c r="D719" i="85" s="1"/>
  <c r="C720" i="85"/>
  <c r="D720" i="85"/>
  <c r="C721" i="85"/>
  <c r="D721" i="85" s="1"/>
  <c r="C722" i="85"/>
  <c r="D722" i="85"/>
  <c r="C723" i="85"/>
  <c r="D723" i="85" s="1"/>
  <c r="C724" i="85"/>
  <c r="D724" i="85"/>
  <c r="C725" i="85"/>
  <c r="D725" i="85"/>
  <c r="C726" i="85"/>
  <c r="D726" i="85" s="1"/>
  <c r="C727" i="85"/>
  <c r="D727" i="85" s="1"/>
  <c r="C728" i="85"/>
  <c r="D728" i="85" s="1"/>
  <c r="C729" i="85"/>
  <c r="D729" i="85" s="1"/>
  <c r="C730" i="85"/>
  <c r="D730" i="85"/>
  <c r="C731" i="85"/>
  <c r="D731" i="85" s="1"/>
  <c r="C732" i="85"/>
  <c r="D732" i="85" s="1"/>
  <c r="C733" i="85"/>
  <c r="D733" i="85" s="1"/>
  <c r="C734" i="85"/>
  <c r="D734" i="85" s="1"/>
  <c r="C735" i="85"/>
  <c r="D735" i="85" s="1"/>
  <c r="C736" i="85"/>
  <c r="D736" i="85" s="1"/>
  <c r="C737" i="85"/>
  <c r="D737" i="85" s="1"/>
  <c r="C738" i="85"/>
  <c r="D738" i="85"/>
  <c r="C739" i="85"/>
  <c r="D739" i="85" s="1"/>
  <c r="C740" i="85"/>
  <c r="D740" i="85" s="1"/>
  <c r="C741" i="85"/>
  <c r="D741" i="85" s="1"/>
  <c r="C742" i="85"/>
  <c r="D742" i="85" s="1"/>
  <c r="C743" i="85"/>
  <c r="D743" i="85"/>
  <c r="C744" i="85"/>
  <c r="D744" i="85"/>
  <c r="C745" i="85"/>
  <c r="D745" i="85"/>
  <c r="C746" i="85"/>
  <c r="D746" i="85"/>
  <c r="C747" i="85"/>
  <c r="D747" i="85" s="1"/>
  <c r="C748" i="85"/>
  <c r="D748" i="85" s="1"/>
  <c r="C749" i="85"/>
  <c r="D749" i="85"/>
  <c r="C750" i="85"/>
  <c r="D750" i="85" s="1"/>
  <c r="C751" i="85"/>
  <c r="D751" i="85" s="1"/>
  <c r="C752" i="85"/>
  <c r="D752" i="85" s="1"/>
  <c r="C753" i="85"/>
  <c r="D753" i="85" s="1"/>
  <c r="C754" i="85"/>
  <c r="D754" i="85"/>
  <c r="C755" i="85"/>
  <c r="D755" i="85" s="1"/>
  <c r="C756" i="85"/>
  <c r="D756" i="85" s="1"/>
  <c r="C757" i="85"/>
  <c r="D757" i="85" s="1"/>
  <c r="C758" i="85"/>
  <c r="D758" i="85" s="1"/>
  <c r="C759" i="85"/>
  <c r="D759" i="85" s="1"/>
  <c r="C760" i="85"/>
  <c r="D760" i="85"/>
  <c r="C761" i="85"/>
  <c r="D761" i="85" s="1"/>
  <c r="C762" i="85"/>
  <c r="D762" i="85" s="1"/>
  <c r="C763" i="85"/>
  <c r="D763" i="85" s="1"/>
  <c r="C764" i="85"/>
  <c r="D764" i="85" s="1"/>
  <c r="C765" i="85"/>
  <c r="D765" i="85" s="1"/>
  <c r="C766" i="85"/>
  <c r="D766" i="85" s="1"/>
  <c r="C767" i="85"/>
  <c r="D767" i="85" s="1"/>
  <c r="C768" i="85"/>
  <c r="D768" i="85" s="1"/>
  <c r="C769" i="85"/>
  <c r="D769" i="85" s="1"/>
  <c r="C770" i="85"/>
  <c r="D770" i="85" s="1"/>
  <c r="C771" i="85"/>
  <c r="D771" i="85" s="1"/>
  <c r="C772" i="85"/>
  <c r="D772" i="85" s="1"/>
  <c r="C773" i="85"/>
  <c r="D773" i="85"/>
  <c r="C774" i="85"/>
  <c r="D774" i="85" s="1"/>
  <c r="C775" i="85"/>
  <c r="D775" i="85" s="1"/>
  <c r="C776" i="85"/>
  <c r="D776" i="85"/>
  <c r="C777" i="85"/>
  <c r="D777" i="85"/>
  <c r="C778" i="85"/>
  <c r="D778" i="85" s="1"/>
  <c r="C779" i="85"/>
  <c r="D779" i="85" s="1"/>
  <c r="C780" i="85"/>
  <c r="D780" i="85" s="1"/>
  <c r="C781" i="85"/>
  <c r="D781" i="85"/>
  <c r="C782" i="85"/>
  <c r="D782" i="85" s="1"/>
  <c r="C783" i="85"/>
  <c r="D783" i="85" s="1"/>
  <c r="C784" i="85"/>
  <c r="D784" i="85" s="1"/>
  <c r="C785" i="85"/>
  <c r="D785" i="85" s="1"/>
  <c r="C786" i="85"/>
  <c r="D786" i="85"/>
  <c r="C787" i="85"/>
  <c r="D787" i="85" s="1"/>
  <c r="C788" i="85"/>
  <c r="D788" i="85" s="1"/>
  <c r="C789" i="85"/>
  <c r="D789" i="85" s="1"/>
  <c r="C790" i="85"/>
  <c r="D790" i="85" s="1"/>
  <c r="C791" i="85"/>
  <c r="D791" i="85" s="1"/>
  <c r="C792" i="85"/>
  <c r="D792" i="85" s="1"/>
  <c r="C793" i="85"/>
  <c r="D793" i="85" s="1"/>
  <c r="C794" i="85"/>
  <c r="D794" i="85"/>
  <c r="C795" i="85"/>
  <c r="D795" i="85" s="1"/>
  <c r="C796" i="85"/>
  <c r="D796" i="85" s="1"/>
  <c r="C797" i="85"/>
  <c r="D797" i="85" s="1"/>
  <c r="C798" i="85"/>
  <c r="D798" i="85" s="1"/>
  <c r="C799" i="85"/>
  <c r="D799" i="85" s="1"/>
  <c r="C800" i="85"/>
  <c r="D800" i="85" s="1"/>
  <c r="C801" i="85"/>
  <c r="D801" i="85" s="1"/>
  <c r="C802" i="85"/>
  <c r="D802" i="85"/>
  <c r="C803" i="85"/>
  <c r="D803" i="85" s="1"/>
  <c r="C804" i="85"/>
  <c r="D804" i="85" s="1"/>
  <c r="C805" i="85"/>
  <c r="D805" i="85"/>
  <c r="C806" i="85"/>
  <c r="D806" i="85" s="1"/>
  <c r="C807" i="85"/>
  <c r="D807" i="85" s="1"/>
  <c r="C808" i="85"/>
  <c r="D808" i="85" s="1"/>
  <c r="C809" i="85"/>
  <c r="D809" i="85" s="1"/>
  <c r="C810" i="85"/>
  <c r="D810" i="85"/>
  <c r="C811" i="85"/>
  <c r="D811" i="85" s="1"/>
  <c r="C812" i="85"/>
  <c r="D812" i="85" s="1"/>
  <c r="C813" i="85"/>
  <c r="D813" i="85" s="1"/>
  <c r="C814" i="85"/>
  <c r="D814" i="85" s="1"/>
  <c r="C815" i="85"/>
  <c r="D815" i="85"/>
  <c r="C816" i="85"/>
  <c r="D816" i="85"/>
  <c r="C817" i="85"/>
  <c r="D817" i="85" s="1"/>
  <c r="C818" i="85"/>
  <c r="D818" i="85"/>
  <c r="C819" i="85"/>
  <c r="D819" i="85" s="1"/>
  <c r="C820" i="85"/>
  <c r="D820" i="85" s="1"/>
  <c r="C821" i="85"/>
  <c r="D821" i="85" s="1"/>
  <c r="C822" i="85"/>
  <c r="D822" i="85" s="1"/>
  <c r="C823" i="85"/>
  <c r="D823" i="85"/>
  <c r="C824" i="85"/>
  <c r="D824" i="85"/>
  <c r="C825" i="85"/>
  <c r="D825" i="85"/>
  <c r="C826" i="85"/>
  <c r="D826" i="85" s="1"/>
  <c r="C827" i="85"/>
  <c r="D827" i="85" s="1"/>
  <c r="C828" i="85"/>
  <c r="D828" i="85" s="1"/>
  <c r="C829" i="85"/>
  <c r="D829" i="85"/>
  <c r="C830" i="85"/>
  <c r="D830" i="85"/>
  <c r="C831" i="85"/>
  <c r="D831" i="85" s="1"/>
  <c r="C832" i="85"/>
  <c r="D832" i="85"/>
  <c r="C833" i="85"/>
  <c r="D833" i="85"/>
  <c r="C834" i="85"/>
  <c r="D834" i="85"/>
  <c r="C835" i="85"/>
  <c r="D835" i="85" s="1"/>
  <c r="C836" i="85"/>
  <c r="D836" i="85" s="1"/>
  <c r="C837" i="85"/>
  <c r="D837" i="85" s="1"/>
  <c r="C838" i="85"/>
  <c r="D838" i="85"/>
  <c r="C839" i="85"/>
  <c r="D839" i="85" s="1"/>
  <c r="C840" i="85"/>
  <c r="D840" i="85" s="1"/>
  <c r="C841" i="85"/>
  <c r="D841" i="85"/>
  <c r="C842" i="85"/>
  <c r="D842" i="85"/>
  <c r="C843" i="85"/>
  <c r="D843" i="85" s="1"/>
  <c r="C844" i="85"/>
  <c r="D844" i="85" s="1"/>
  <c r="C845" i="85"/>
  <c r="D845" i="85" s="1"/>
  <c r="C846" i="85"/>
  <c r="D846" i="85" s="1"/>
  <c r="C847" i="85"/>
  <c r="D847" i="85" s="1"/>
  <c r="C848" i="85"/>
  <c r="D848" i="85" s="1"/>
  <c r="C849" i="85"/>
  <c r="D849" i="85" s="1"/>
  <c r="C850" i="85"/>
  <c r="D850" i="85" s="1"/>
  <c r="C851" i="85"/>
  <c r="D851" i="85" s="1"/>
  <c r="C852" i="85"/>
  <c r="D852" i="85"/>
  <c r="C853" i="85"/>
  <c r="D853" i="85" s="1"/>
  <c r="C854" i="85"/>
  <c r="D854" i="85"/>
  <c r="C855" i="85"/>
  <c r="D855" i="85" s="1"/>
  <c r="C856" i="85"/>
  <c r="D856" i="85" s="1"/>
  <c r="C857" i="85"/>
  <c r="D857" i="85" s="1"/>
  <c r="C858" i="85"/>
  <c r="D858" i="85" s="1"/>
  <c r="C859" i="85"/>
  <c r="D859" i="85" s="1"/>
  <c r="C860" i="85"/>
  <c r="D860" i="85"/>
  <c r="C861" i="85"/>
  <c r="D861" i="85" s="1"/>
  <c r="C862" i="85"/>
  <c r="D862" i="85"/>
  <c r="C863" i="85"/>
  <c r="D863" i="85"/>
  <c r="C864" i="85"/>
  <c r="D864" i="85" s="1"/>
  <c r="C865" i="85"/>
  <c r="D865" i="85" s="1"/>
  <c r="C866" i="85"/>
  <c r="D866" i="85" s="1"/>
  <c r="C867" i="85"/>
  <c r="D867" i="85"/>
  <c r="C868" i="85"/>
  <c r="D868" i="85" s="1"/>
  <c r="C869" i="85"/>
  <c r="D869" i="85" s="1"/>
  <c r="C870" i="85"/>
  <c r="D870" i="85"/>
  <c r="C871" i="85"/>
  <c r="D871" i="85"/>
  <c r="C872" i="85"/>
  <c r="D872" i="85"/>
  <c r="C873" i="85"/>
  <c r="D873" i="85" s="1"/>
  <c r="C874" i="85"/>
  <c r="D874" i="85" s="1"/>
  <c r="C875" i="85"/>
  <c r="D875" i="85"/>
  <c r="C876" i="85"/>
  <c r="D876" i="85"/>
  <c r="C877" i="85"/>
  <c r="D877" i="85" s="1"/>
  <c r="C878" i="85"/>
  <c r="D878" i="85" s="1"/>
  <c r="C879" i="85"/>
  <c r="D879" i="85" s="1"/>
  <c r="C880" i="85"/>
  <c r="D880" i="85" s="1"/>
  <c r="C881" i="85"/>
  <c r="D881" i="85" s="1"/>
  <c r="C882" i="85"/>
  <c r="D882" i="85" s="1"/>
  <c r="C883" i="85"/>
  <c r="D883" i="85" s="1"/>
  <c r="C884" i="85"/>
  <c r="D884" i="85" s="1"/>
  <c r="C885" i="85"/>
  <c r="D885" i="85" s="1"/>
  <c r="C886" i="85"/>
  <c r="D886" i="85"/>
  <c r="C887" i="85"/>
  <c r="D887" i="85"/>
  <c r="C888" i="85"/>
  <c r="D888" i="85" s="1"/>
  <c r="C889" i="85"/>
  <c r="D889" i="85" s="1"/>
  <c r="C890" i="85"/>
  <c r="D890" i="85" s="1"/>
  <c r="C891" i="85"/>
  <c r="D891" i="85" s="1"/>
  <c r="C892" i="85"/>
  <c r="D892" i="85"/>
  <c r="C893" i="85"/>
  <c r="D893" i="85" s="1"/>
  <c r="C894" i="85"/>
  <c r="D894" i="85"/>
  <c r="C895" i="85"/>
  <c r="D895" i="85" s="1"/>
  <c r="C896" i="85"/>
  <c r="D896" i="85" s="1"/>
  <c r="C897" i="85"/>
  <c r="D897" i="85" s="1"/>
  <c r="C898" i="85"/>
  <c r="D898" i="85" s="1"/>
  <c r="C899" i="85"/>
  <c r="D899" i="85" s="1"/>
  <c r="C900" i="85"/>
  <c r="D900" i="85" s="1"/>
  <c r="C901" i="85"/>
  <c r="D901" i="85" s="1"/>
  <c r="C902" i="85"/>
  <c r="D902" i="85"/>
  <c r="C903" i="85"/>
  <c r="D903" i="85"/>
  <c r="C904" i="85"/>
  <c r="D904" i="85" s="1"/>
  <c r="C905" i="85"/>
  <c r="D905" i="85" s="1"/>
  <c r="C906" i="85"/>
  <c r="D906" i="85" s="1"/>
  <c r="C907" i="85"/>
  <c r="D907" i="85" s="1"/>
  <c r="C908" i="85"/>
  <c r="D908" i="85"/>
  <c r="C909" i="85"/>
  <c r="D909" i="85" s="1"/>
  <c r="C910" i="85"/>
  <c r="D910" i="85" s="1"/>
  <c r="C911" i="85"/>
  <c r="D911" i="85" s="1"/>
  <c r="C912" i="85"/>
  <c r="D912" i="85" s="1"/>
  <c r="C913" i="85"/>
  <c r="D913" i="85" s="1"/>
  <c r="C914" i="85"/>
  <c r="D914" i="85" s="1"/>
  <c r="C915" i="85"/>
  <c r="D915" i="85"/>
  <c r="C916" i="85"/>
  <c r="D916" i="85"/>
  <c r="C917" i="85"/>
  <c r="D917" i="85" s="1"/>
  <c r="C918" i="85"/>
  <c r="D918" i="85"/>
  <c r="C919" i="85"/>
  <c r="D919" i="85"/>
  <c r="C920" i="85"/>
  <c r="D920" i="85" s="1"/>
  <c r="C921" i="85"/>
  <c r="D921" i="85" s="1"/>
  <c r="C922" i="85"/>
  <c r="D922" i="85" s="1"/>
  <c r="C923" i="85"/>
  <c r="D923" i="85" s="1"/>
  <c r="C924" i="85"/>
  <c r="D924" i="85"/>
  <c r="C925" i="85"/>
  <c r="D925" i="85" s="1"/>
  <c r="C926" i="85"/>
  <c r="D926" i="85"/>
  <c r="C927" i="85"/>
  <c r="D927" i="85"/>
  <c r="C928" i="85"/>
  <c r="D928" i="85" s="1"/>
  <c r="C929" i="85"/>
  <c r="D929" i="85" s="1"/>
  <c r="C930" i="85"/>
  <c r="D930" i="85" s="1"/>
  <c r="C931" i="85"/>
  <c r="D931" i="85" s="1"/>
  <c r="C932" i="85"/>
  <c r="D932" i="85" s="1"/>
  <c r="C933" i="85"/>
  <c r="D933" i="85" s="1"/>
  <c r="C934" i="85"/>
  <c r="D934" i="85"/>
  <c r="C935" i="85"/>
  <c r="D935" i="85"/>
  <c r="C936" i="85"/>
  <c r="D936" i="85"/>
  <c r="C937" i="85"/>
  <c r="D937" i="85" s="1"/>
  <c r="C938" i="85"/>
  <c r="D938" i="85" s="1"/>
  <c r="C939" i="85"/>
  <c r="D939" i="85"/>
  <c r="C940" i="85"/>
  <c r="D940" i="85"/>
  <c r="C941" i="85"/>
  <c r="D941" i="85" s="1"/>
  <c r="C942" i="85"/>
  <c r="D942" i="85" s="1"/>
  <c r="C943" i="85"/>
  <c r="D943" i="85" s="1"/>
  <c r="C944" i="85"/>
  <c r="D944" i="85" s="1"/>
  <c r="C945" i="85"/>
  <c r="D945" i="85" s="1"/>
  <c r="C946" i="85"/>
  <c r="D946" i="85" s="1"/>
  <c r="C947" i="85"/>
  <c r="D947" i="85" s="1"/>
  <c r="C948" i="85"/>
  <c r="D948" i="85"/>
  <c r="C949" i="85"/>
  <c r="D949" i="85" s="1"/>
  <c r="C950" i="85"/>
  <c r="D950" i="85"/>
  <c r="C951" i="85"/>
  <c r="D951" i="85"/>
  <c r="C952" i="85"/>
  <c r="D952" i="85" s="1"/>
  <c r="C953" i="85"/>
  <c r="D953" i="85" s="1"/>
  <c r="C954" i="85"/>
  <c r="D954" i="85" s="1"/>
  <c r="C955" i="85"/>
  <c r="D955" i="85"/>
  <c r="C956" i="85"/>
  <c r="D956" i="85"/>
  <c r="C957" i="85"/>
  <c r="D957" i="85" s="1"/>
  <c r="C958" i="85"/>
  <c r="D958" i="85"/>
  <c r="C959" i="85"/>
  <c r="D959" i="85" s="1"/>
  <c r="C960" i="85"/>
  <c r="D960" i="85" s="1"/>
  <c r="C961" i="85"/>
  <c r="D961" i="85" s="1"/>
  <c r="C962" i="85"/>
  <c r="D962" i="85" s="1"/>
  <c r="C963" i="85"/>
  <c r="D963" i="85" s="1"/>
  <c r="C964" i="85"/>
  <c r="D964" i="85" s="1"/>
  <c r="C965" i="85"/>
  <c r="D965" i="85" s="1"/>
  <c r="C966" i="85"/>
  <c r="D966" i="85"/>
  <c r="C967" i="85"/>
  <c r="D967" i="85" s="1"/>
  <c r="C968" i="85"/>
  <c r="D968" i="85" s="1"/>
  <c r="C969" i="85"/>
  <c r="D969" i="85" s="1"/>
  <c r="C970" i="85"/>
  <c r="D970" i="85"/>
  <c r="C971" i="85"/>
  <c r="D971" i="85"/>
  <c r="C972" i="85"/>
  <c r="D972" i="85" s="1"/>
  <c r="C973" i="85"/>
  <c r="D973" i="85" s="1"/>
  <c r="C974" i="85"/>
  <c r="D974" i="85" s="1"/>
  <c r="C975" i="85"/>
  <c r="D975" i="85" s="1"/>
  <c r="C976" i="85"/>
  <c r="D976" i="85" s="1"/>
  <c r="C977" i="85"/>
  <c r="D977" i="85" s="1"/>
  <c r="C978" i="85"/>
  <c r="D978" i="85" s="1"/>
  <c r="C979" i="85"/>
  <c r="D979" i="85" s="1"/>
  <c r="C980" i="85"/>
  <c r="D980" i="85"/>
  <c r="C981" i="85"/>
  <c r="D981" i="85" s="1"/>
  <c r="C982" i="85"/>
  <c r="D982" i="85"/>
  <c r="C983" i="85"/>
  <c r="D983" i="85" s="1"/>
  <c r="C984" i="85"/>
  <c r="D984" i="85" s="1"/>
  <c r="C985" i="85"/>
  <c r="D985" i="85" s="1"/>
  <c r="C986" i="85"/>
  <c r="D986" i="85" s="1"/>
  <c r="C987" i="85"/>
  <c r="D987" i="85" s="1"/>
  <c r="C988" i="85"/>
  <c r="D988" i="85"/>
  <c r="C989" i="85"/>
  <c r="D989" i="85" s="1"/>
  <c r="C990" i="85"/>
  <c r="D990" i="85"/>
  <c r="C991" i="85"/>
  <c r="D991" i="85"/>
  <c r="C992" i="85"/>
  <c r="D992" i="85" s="1"/>
  <c r="C993" i="85"/>
  <c r="D993" i="85" s="1"/>
  <c r="C994" i="85"/>
  <c r="D994" i="85" s="1"/>
  <c r="C995" i="85"/>
  <c r="D995" i="85"/>
  <c r="C996" i="85"/>
  <c r="D996" i="85"/>
  <c r="C997" i="85"/>
  <c r="D997" i="85" s="1"/>
  <c r="C998" i="85"/>
  <c r="D998" i="85"/>
  <c r="C999" i="85"/>
  <c r="D999" i="85" s="1"/>
  <c r="C1000" i="85"/>
  <c r="D1000" i="85" s="1"/>
  <c r="C1001" i="85"/>
  <c r="D1001" i="85" s="1"/>
  <c r="C1002" i="85"/>
  <c r="D1002" i="85" s="1"/>
  <c r="C1003" i="85"/>
  <c r="D1003" i="85" s="1"/>
  <c r="C1004" i="85"/>
  <c r="D1004" i="85"/>
  <c r="C1005" i="85"/>
  <c r="D1005" i="85" s="1"/>
  <c r="C1006" i="85"/>
  <c r="D1006" i="85"/>
  <c r="C1007" i="85"/>
  <c r="D1007" i="85"/>
  <c r="C1008" i="85"/>
  <c r="D1008" i="85" s="1"/>
  <c r="C1009" i="85"/>
  <c r="D1009" i="85" s="1"/>
  <c r="C1010" i="85"/>
  <c r="D1010" i="85" s="1"/>
  <c r="C1011" i="85"/>
  <c r="D1011" i="85"/>
  <c r="C1012" i="85"/>
  <c r="D1012" i="85"/>
  <c r="C1013" i="85"/>
  <c r="D1013" i="85" s="1"/>
  <c r="C1014" i="85"/>
  <c r="D1014" i="85"/>
  <c r="C1015" i="85"/>
  <c r="D1015" i="85" s="1"/>
  <c r="C1016" i="85"/>
  <c r="D1016" i="85" s="1"/>
  <c r="C1017" i="85"/>
  <c r="D1017" i="85" s="1"/>
  <c r="C1018" i="85"/>
  <c r="D1018" i="85" s="1"/>
  <c r="C1019" i="85"/>
  <c r="D1019" i="85" s="1"/>
  <c r="C1020" i="85"/>
  <c r="D1020" i="85"/>
  <c r="C1021" i="85"/>
  <c r="D1021" i="85" s="1"/>
  <c r="C1022" i="85"/>
  <c r="D1022" i="85" s="1"/>
  <c r="C1023" i="85"/>
  <c r="D1023" i="85"/>
  <c r="C1024" i="85"/>
  <c r="D1024" i="85" s="1"/>
  <c r="C1025" i="85"/>
  <c r="D1025" i="85" s="1"/>
  <c r="C1026" i="85"/>
  <c r="D1026" i="85" s="1"/>
  <c r="C1027" i="85"/>
  <c r="D1027" i="85" s="1"/>
  <c r="C1028" i="85"/>
  <c r="D1028" i="85"/>
  <c r="C1029" i="85"/>
  <c r="D1029" i="85" s="1"/>
  <c r="C1030" i="85"/>
  <c r="D1030" i="85" s="1"/>
  <c r="C1031" i="85"/>
  <c r="D1031" i="85"/>
  <c r="C1032" i="85"/>
  <c r="D1032" i="85" s="1"/>
  <c r="C1033" i="85"/>
  <c r="D1033" i="85" s="1"/>
  <c r="C1034" i="85"/>
  <c r="D1034" i="85" s="1"/>
  <c r="C1035" i="85"/>
  <c r="D1035" i="85" s="1"/>
  <c r="C1036" i="85"/>
  <c r="D1036" i="85"/>
  <c r="C1037" i="85"/>
  <c r="D1037" i="85" s="1"/>
  <c r="C1038" i="85"/>
  <c r="D1038" i="85" s="1"/>
  <c r="C1039" i="85"/>
  <c r="D1039" i="85"/>
  <c r="C1040" i="85"/>
  <c r="D1040" i="85" s="1"/>
  <c r="C1041" i="85"/>
  <c r="D1041" i="85" s="1"/>
  <c r="C1042" i="85"/>
  <c r="D1042" i="85" s="1"/>
  <c r="C1043" i="85"/>
  <c r="D1043" i="85" s="1"/>
  <c r="C1044" i="85"/>
  <c r="D1044" i="85" s="1"/>
  <c r="C1045" i="85"/>
  <c r="D1045" i="85" s="1"/>
  <c r="C1046" i="85"/>
  <c r="D1046" i="85" s="1"/>
  <c r="C1047" i="85"/>
  <c r="D1047" i="85" s="1"/>
  <c r="C1048" i="85"/>
  <c r="D1048" i="85" s="1"/>
  <c r="C1049" i="85"/>
  <c r="D1049" i="85" s="1"/>
  <c r="C1050" i="85"/>
  <c r="D1050" i="85" s="1"/>
  <c r="C1051" i="85"/>
  <c r="D1051" i="85" s="1"/>
  <c r="C1052" i="85"/>
  <c r="D1052" i="85" s="1"/>
  <c r="C1053" i="85"/>
  <c r="D1053" i="85" s="1"/>
  <c r="C1054" i="85"/>
  <c r="D1054" i="85"/>
  <c r="C1055" i="85"/>
  <c r="D1055" i="85" s="1"/>
  <c r="C1056" i="85"/>
  <c r="D1056" i="85" s="1"/>
  <c r="C1057" i="85"/>
  <c r="D1057" i="85" s="1"/>
  <c r="C1058" i="85"/>
  <c r="D1058" i="85" s="1"/>
  <c r="C1059" i="85"/>
  <c r="D1059" i="85"/>
  <c r="C1060" i="85"/>
  <c r="D1060" i="85"/>
  <c r="C1061" i="85"/>
  <c r="D1061" i="85" s="1"/>
  <c r="C1062" i="85"/>
  <c r="D1062" i="85" s="1"/>
  <c r="C1063" i="85"/>
  <c r="D1063" i="85" s="1"/>
  <c r="C1064" i="85"/>
  <c r="D1064" i="85" s="1"/>
  <c r="C1065" i="85"/>
  <c r="D1065" i="85" s="1"/>
  <c r="C1066" i="85"/>
  <c r="D1066" i="85" s="1"/>
  <c r="C1067" i="85"/>
  <c r="D1067" i="85" s="1"/>
  <c r="C1068" i="85"/>
  <c r="D1068" i="85" s="1"/>
  <c r="C1069" i="85"/>
  <c r="D1069" i="85" s="1"/>
  <c r="C1070" i="85"/>
  <c r="D1070" i="85" s="1"/>
  <c r="C1071" i="85"/>
  <c r="D1071" i="85" s="1"/>
  <c r="C1072" i="85"/>
  <c r="D1072" i="85" s="1"/>
  <c r="C1073" i="85"/>
  <c r="D1073" i="85" s="1"/>
  <c r="C1074" i="85"/>
  <c r="D1074" i="85" s="1"/>
  <c r="C1075" i="85"/>
  <c r="D1075" i="85" s="1"/>
  <c r="C1076" i="85"/>
  <c r="D1076" i="85" s="1"/>
  <c r="C1077" i="85"/>
  <c r="D1077" i="85" s="1"/>
  <c r="C1078" i="85"/>
  <c r="D1078" i="85" s="1"/>
  <c r="C1079" i="85"/>
  <c r="D1079" i="85" s="1"/>
  <c r="C1080" i="85"/>
  <c r="D1080" i="85" s="1"/>
  <c r="C1081" i="85"/>
  <c r="D1081" i="85" s="1"/>
  <c r="C1082" i="85"/>
  <c r="D1082" i="85" s="1"/>
  <c r="C1083" i="85"/>
  <c r="D1083" i="85" s="1"/>
  <c r="C1084" i="85"/>
  <c r="D1084" i="85" s="1"/>
  <c r="C1085" i="85"/>
  <c r="D1085" i="85" s="1"/>
  <c r="C1086" i="85"/>
  <c r="D1086" i="85" s="1"/>
  <c r="C1087" i="85"/>
  <c r="D1087" i="85" s="1"/>
  <c r="C1088" i="85"/>
  <c r="D1088" i="85"/>
  <c r="C1089" i="85"/>
  <c r="D1089" i="85" s="1"/>
  <c r="C1090" i="85"/>
  <c r="D1090" i="85" s="1"/>
  <c r="C1091" i="85"/>
  <c r="D1091" i="85"/>
  <c r="C1092" i="85"/>
  <c r="D1092" i="85"/>
  <c r="C1093" i="85"/>
  <c r="D1093" i="85"/>
  <c r="C1094" i="85"/>
  <c r="D1094" i="85"/>
  <c r="C1095" i="85"/>
  <c r="D1095" i="85" s="1"/>
  <c r="C1096" i="85"/>
  <c r="D1096" i="85" s="1"/>
  <c r="C1097" i="85"/>
  <c r="D1097" i="85" s="1"/>
  <c r="C1098" i="85"/>
  <c r="D1098" i="85" s="1"/>
  <c r="C1099" i="85"/>
  <c r="D1099" i="85" s="1"/>
  <c r="C1100" i="85"/>
  <c r="D1100" i="85" s="1"/>
  <c r="C1101" i="85"/>
  <c r="D1101" i="85" s="1"/>
  <c r="C1102" i="85"/>
  <c r="D1102" i="85"/>
  <c r="C1103" i="85"/>
  <c r="D1103" i="85" s="1"/>
  <c r="C1104" i="85"/>
  <c r="D1104" i="85"/>
  <c r="C1105" i="85"/>
  <c r="D1105" i="85" s="1"/>
  <c r="C1106" i="85"/>
  <c r="D1106" i="85" s="1"/>
  <c r="C1107" i="85"/>
  <c r="D1107" i="85" s="1"/>
  <c r="C1108" i="85"/>
  <c r="D1108" i="85" s="1"/>
  <c r="C1109" i="85"/>
  <c r="D1109" i="85" s="1"/>
  <c r="C1110" i="85"/>
  <c r="D1110" i="85" s="1"/>
  <c r="C1111" i="85"/>
  <c r="D1111" i="85" s="1"/>
  <c r="C1112" i="85"/>
  <c r="D1112" i="85" s="1"/>
  <c r="C1113" i="85"/>
  <c r="D1113" i="85" s="1"/>
  <c r="C1114" i="85"/>
  <c r="D1114" i="85" s="1"/>
  <c r="C1115" i="85"/>
  <c r="D1115" i="85" s="1"/>
  <c r="C1116" i="85"/>
  <c r="D1116" i="85" s="1"/>
  <c r="C1117" i="85"/>
  <c r="D1117" i="85" s="1"/>
  <c r="C1118" i="85"/>
  <c r="D1118" i="85" s="1"/>
  <c r="C1119" i="85"/>
  <c r="D1119" i="85" s="1"/>
  <c r="C1120" i="85"/>
  <c r="D1120" i="85" s="1"/>
  <c r="C1121" i="85"/>
  <c r="D1121" i="85" s="1"/>
  <c r="C1122" i="85"/>
  <c r="D1122" i="85" s="1"/>
  <c r="C1123" i="85"/>
  <c r="D1123" i="85" s="1"/>
  <c r="C1124" i="85"/>
  <c r="D1124" i="85"/>
  <c r="C1125" i="85"/>
  <c r="D1125" i="85" s="1"/>
  <c r="C1126" i="85"/>
  <c r="D1126" i="85" s="1"/>
  <c r="C1127" i="85"/>
  <c r="D1127" i="85" s="1"/>
  <c r="C1128" i="85"/>
  <c r="D1128" i="85"/>
  <c r="C1129" i="85"/>
  <c r="D1129" i="85" s="1"/>
  <c r="C1130" i="85"/>
  <c r="D1130" i="85" s="1"/>
  <c r="C1131" i="85"/>
  <c r="D1131" i="85"/>
  <c r="C1132" i="85"/>
  <c r="D1132" i="85"/>
  <c r="C1133" i="85"/>
  <c r="D1133" i="85"/>
  <c r="C1134" i="85"/>
  <c r="D1134" i="85"/>
  <c r="C1135" i="85"/>
  <c r="D1135" i="85" s="1"/>
  <c r="C1136" i="85"/>
  <c r="D1136" i="85" s="1"/>
  <c r="C1137" i="85"/>
  <c r="D1137" i="85" s="1"/>
  <c r="C1138" i="85"/>
  <c r="D1138" i="85" s="1"/>
  <c r="C1139" i="85"/>
  <c r="D1139" i="85" s="1"/>
  <c r="C1140" i="85"/>
  <c r="D1140" i="85" s="1"/>
  <c r="C1141" i="85"/>
  <c r="D1141" i="85" s="1"/>
  <c r="C1142" i="85"/>
  <c r="D1142" i="85"/>
  <c r="C1143" i="85"/>
  <c r="D1143" i="85" s="1"/>
  <c r="C1144" i="85"/>
  <c r="D1144" i="85"/>
  <c r="C1145" i="85"/>
  <c r="D1145" i="85" s="1"/>
  <c r="C1146" i="85"/>
  <c r="D1146" i="85" s="1"/>
  <c r="C1147" i="85"/>
  <c r="D1147" i="85" s="1"/>
  <c r="C1148" i="85"/>
  <c r="D1148" i="85" s="1"/>
  <c r="C1149" i="85"/>
  <c r="D1149" i="85" s="1"/>
  <c r="C1150" i="85"/>
  <c r="D1150" i="85" s="1"/>
  <c r="C1151" i="85"/>
  <c r="D1151" i="85" s="1"/>
  <c r="C1152" i="85"/>
  <c r="D1152" i="85"/>
  <c r="C1153" i="85"/>
  <c r="D1153" i="85" s="1"/>
  <c r="C1154" i="85"/>
  <c r="D1154" i="85" s="1"/>
  <c r="C1155" i="85"/>
  <c r="D1155" i="85" s="1"/>
  <c r="C1156" i="85"/>
  <c r="D1156" i="85"/>
  <c r="C1157" i="85"/>
  <c r="D1157" i="85"/>
  <c r="C1158" i="85"/>
  <c r="D1158" i="85" s="1"/>
  <c r="C1159" i="85"/>
  <c r="D1159" i="85" s="1"/>
  <c r="C1160" i="85"/>
  <c r="D1160" i="85" s="1"/>
  <c r="C1161" i="85"/>
  <c r="D1161" i="85" s="1"/>
  <c r="C1162" i="85"/>
  <c r="D1162" i="85" s="1"/>
  <c r="C1163" i="85"/>
  <c r="D1163" i="85" s="1"/>
  <c r="C1164" i="85"/>
  <c r="D1164" i="85"/>
  <c r="C1165" i="85"/>
  <c r="D1165" i="85" s="1"/>
  <c r="C1166" i="85"/>
  <c r="D1166" i="85" s="1"/>
  <c r="C1167" i="85"/>
  <c r="D1167" i="85" s="1"/>
  <c r="C1168" i="85"/>
  <c r="D1168" i="85"/>
  <c r="C1169" i="85"/>
  <c r="D1169" i="85" s="1"/>
  <c r="C1170" i="85"/>
  <c r="D1170" i="85" s="1"/>
  <c r="C1171" i="85"/>
  <c r="D1171" i="85" s="1"/>
  <c r="C1172" i="85"/>
  <c r="D1172" i="85" s="1"/>
  <c r="C1173" i="85"/>
  <c r="D1173" i="85" s="1"/>
  <c r="C1174" i="85"/>
  <c r="D1174" i="85" s="1"/>
  <c r="C1175" i="85"/>
  <c r="D1175" i="85" s="1"/>
  <c r="C1176" i="85"/>
  <c r="D1176" i="85" s="1"/>
  <c r="C1177" i="85"/>
  <c r="D1177" i="85" s="1"/>
  <c r="C1178" i="85"/>
  <c r="D1178" i="85" s="1"/>
  <c r="C1179" i="85"/>
  <c r="D1179" i="85" s="1"/>
  <c r="C1180" i="85"/>
  <c r="D1180" i="85"/>
  <c r="C1181" i="85"/>
  <c r="D1181" i="85" s="1"/>
  <c r="C1182" i="85"/>
  <c r="D1182" i="85" s="1"/>
  <c r="C1183" i="85"/>
  <c r="D1183" i="85" s="1"/>
  <c r="C1184" i="85"/>
  <c r="D1184" i="85" s="1"/>
  <c r="C1185" i="85"/>
  <c r="D1185" i="85" s="1"/>
  <c r="C1186" i="85"/>
  <c r="D1186" i="85" s="1"/>
  <c r="C1187" i="85"/>
  <c r="D1187" i="85" s="1"/>
  <c r="C1188" i="85"/>
  <c r="D1188" i="85"/>
  <c r="C1189" i="85"/>
  <c r="D1189" i="85" s="1"/>
  <c r="C1190" i="85"/>
  <c r="D1190" i="85" s="1"/>
  <c r="C1191" i="85"/>
  <c r="D1191" i="85" s="1"/>
  <c r="C1192" i="85"/>
  <c r="D1192" i="85" s="1"/>
  <c r="C1193" i="85"/>
  <c r="D1193" i="85" s="1"/>
  <c r="C1194" i="85"/>
  <c r="D1194" i="85" s="1"/>
  <c r="C1195" i="85"/>
  <c r="D1195" i="85" s="1"/>
  <c r="C1196" i="85"/>
  <c r="D1196" i="85"/>
  <c r="C1197" i="85"/>
  <c r="D1197" i="85" s="1"/>
  <c r="C1198" i="85"/>
  <c r="D1198" i="85" s="1"/>
  <c r="C1199" i="85"/>
  <c r="D1199" i="85" s="1"/>
  <c r="C1200" i="85"/>
  <c r="D1200" i="85" s="1"/>
  <c r="C1201" i="85"/>
  <c r="D1201" i="85" s="1"/>
  <c r="C1202" i="85"/>
  <c r="D1202" i="85" s="1"/>
  <c r="C1203" i="85"/>
  <c r="D1203" i="85" s="1"/>
  <c r="C1204" i="85"/>
  <c r="D1204" i="85"/>
  <c r="C1205" i="85"/>
  <c r="D1205" i="85" s="1"/>
  <c r="C1206" i="85"/>
  <c r="D1206" i="85" s="1"/>
  <c r="C1207" i="85"/>
  <c r="D1207" i="85" s="1"/>
  <c r="C1208" i="85"/>
  <c r="D1208" i="85"/>
  <c r="C1209" i="85"/>
  <c r="D1209" i="85" s="1"/>
  <c r="C1210" i="85"/>
  <c r="D1210" i="85" s="1"/>
  <c r="C1211" i="85"/>
  <c r="D1211" i="85"/>
  <c r="C1212" i="85"/>
  <c r="D1212" i="85" s="1"/>
  <c r="C1213" i="85"/>
  <c r="D1213" i="85" s="1"/>
  <c r="C1214" i="85"/>
  <c r="D1214" i="85" s="1"/>
  <c r="C1215" i="85"/>
  <c r="D1215" i="85" s="1"/>
  <c r="C1216" i="85"/>
  <c r="D1216" i="85"/>
  <c r="C1217" i="85"/>
  <c r="D1217" i="85" s="1"/>
  <c r="C1218" i="85"/>
  <c r="D1218" i="85" s="1"/>
  <c r="C1219" i="85"/>
  <c r="D1219" i="85"/>
  <c r="C1220" i="85"/>
  <c r="D1220" i="85"/>
  <c r="C1221" i="85"/>
  <c r="D1221" i="85"/>
  <c r="C1222" i="85"/>
  <c r="D1222" i="85"/>
  <c r="C1223" i="85"/>
  <c r="D1223" i="85" s="1"/>
  <c r="C1224" i="85"/>
  <c r="D1224" i="85" s="1"/>
  <c r="C1225" i="85"/>
  <c r="D1225" i="85" s="1"/>
  <c r="C1226" i="85"/>
  <c r="D1226" i="85" s="1"/>
  <c r="C1227" i="85"/>
  <c r="D1227" i="85" s="1"/>
  <c r="C1228" i="85"/>
  <c r="D1228" i="85" s="1"/>
  <c r="C1229" i="85"/>
  <c r="D1229" i="85" s="1"/>
  <c r="C1230" i="85"/>
  <c r="D1230" i="85" s="1"/>
  <c r="C1231" i="85"/>
  <c r="D1231" i="85" s="1"/>
  <c r="C1232" i="85"/>
  <c r="D1232" i="85"/>
  <c r="C1233" i="85"/>
  <c r="D1233" i="85" s="1"/>
  <c r="C1234" i="85"/>
  <c r="D1234" i="85" s="1"/>
  <c r="C1235" i="85"/>
  <c r="D1235" i="85" s="1"/>
  <c r="C1236" i="85"/>
  <c r="D1236" i="85"/>
  <c r="C1237" i="85"/>
  <c r="D1237" i="85"/>
  <c r="C1238" i="85"/>
  <c r="D1238" i="85" s="1"/>
  <c r="C1239" i="85"/>
  <c r="D1239" i="85" s="1"/>
  <c r="C1240" i="85"/>
  <c r="D1240" i="85" s="1"/>
  <c r="C1241" i="85"/>
  <c r="D1241" i="85" s="1"/>
  <c r="C1242" i="85"/>
  <c r="D1242" i="85" s="1"/>
  <c r="C1243" i="85"/>
  <c r="D1243" i="85" s="1"/>
  <c r="C1244" i="85"/>
  <c r="D1244" i="85"/>
  <c r="C1245" i="85"/>
  <c r="D1245" i="85" s="1"/>
  <c r="C1246" i="85"/>
  <c r="D1246" i="85"/>
  <c r="C1247" i="85"/>
  <c r="D1247" i="85" s="1"/>
  <c r="C1248" i="85"/>
  <c r="D1248" i="85"/>
  <c r="C1249" i="85"/>
  <c r="D1249" i="85" s="1"/>
  <c r="C1250" i="85"/>
  <c r="D1250" i="85" s="1"/>
  <c r="C1251" i="85"/>
  <c r="D1251" i="85"/>
  <c r="C1252" i="85"/>
  <c r="D1252" i="85" s="1"/>
  <c r="C1253" i="85"/>
  <c r="D1253" i="85"/>
  <c r="C1254" i="85"/>
  <c r="D1254" i="85"/>
  <c r="C1255" i="85"/>
  <c r="D1255" i="85" s="1"/>
  <c r="C1256" i="85"/>
  <c r="D1256" i="85" s="1"/>
  <c r="C1257" i="85"/>
  <c r="D1257" i="85" s="1"/>
  <c r="C1258" i="85"/>
  <c r="D1258" i="85" s="1"/>
  <c r="C1259" i="85"/>
  <c r="D1259" i="85"/>
  <c r="C1260" i="85"/>
  <c r="D1260" i="85"/>
  <c r="C1261" i="85"/>
  <c r="D1261" i="85" s="1"/>
  <c r="C1262" i="85"/>
  <c r="D1262" i="85"/>
  <c r="C1263" i="85"/>
  <c r="D1263" i="85" s="1"/>
  <c r="C1264" i="85"/>
  <c r="D1264" i="85" s="1"/>
  <c r="C1265" i="85"/>
  <c r="D1265" i="85" s="1"/>
  <c r="C1266" i="85"/>
  <c r="D1266" i="85" s="1"/>
  <c r="C1267" i="85"/>
  <c r="D1267" i="85" s="1"/>
  <c r="C1268" i="85"/>
  <c r="D1268" i="85" s="1"/>
  <c r="C1269" i="85"/>
  <c r="D1269" i="85" s="1"/>
  <c r="C1270" i="85"/>
  <c r="D1270" i="85" s="1"/>
  <c r="C1271" i="85"/>
  <c r="D1271" i="85" s="1"/>
  <c r="C1272" i="85"/>
  <c r="D1272" i="85"/>
  <c r="C1273" i="85"/>
  <c r="D1273" i="85" s="1"/>
  <c r="C1274" i="85"/>
  <c r="D1274" i="85" s="1"/>
  <c r="C1275" i="85"/>
  <c r="D1275" i="85" s="1"/>
  <c r="C1276" i="85"/>
  <c r="D1276" i="85" s="1"/>
  <c r="C1277" i="85"/>
  <c r="D1277" i="85" s="1"/>
  <c r="C1278" i="85"/>
  <c r="D1278" i="85" s="1"/>
  <c r="C1279" i="85"/>
  <c r="D1279" i="85" s="1"/>
  <c r="C1280" i="85"/>
  <c r="D1280" i="85" s="1"/>
  <c r="C1281" i="85"/>
  <c r="D1281" i="85" s="1"/>
  <c r="C1282" i="85"/>
  <c r="D1282" i="85" s="1"/>
  <c r="C1283" i="85"/>
  <c r="D1283" i="85"/>
  <c r="C1284" i="85"/>
  <c r="D1284" i="85"/>
  <c r="C1285" i="85"/>
  <c r="D1285" i="85"/>
  <c r="C1286" i="85"/>
  <c r="D1286" i="85" s="1"/>
  <c r="C1287" i="85"/>
  <c r="D1287" i="85" s="1"/>
  <c r="C1288" i="85"/>
  <c r="D1288" i="85"/>
  <c r="C1289" i="85"/>
  <c r="D1289" i="85" s="1"/>
  <c r="C1290" i="85"/>
  <c r="D1290" i="85" s="1"/>
  <c r="C1291" i="85"/>
  <c r="D1291" i="85" s="1"/>
  <c r="C1292" i="85"/>
  <c r="D1292" i="85" s="1"/>
  <c r="C1293" i="85"/>
  <c r="D1293" i="85" s="1"/>
  <c r="C1294" i="85"/>
  <c r="D1294" i="85"/>
  <c r="C1295" i="85"/>
  <c r="D1295" i="85" s="1"/>
  <c r="C1296" i="85"/>
  <c r="D1296" i="85" s="1"/>
  <c r="C1297" i="85"/>
  <c r="D1297" i="85"/>
  <c r="C1298" i="85"/>
  <c r="D1298" i="85" s="1"/>
  <c r="C1299" i="85"/>
  <c r="D1299" i="85" s="1"/>
  <c r="C1300" i="85"/>
  <c r="D1300" i="85" s="1"/>
  <c r="C1301" i="85"/>
  <c r="D1301" i="85"/>
  <c r="C1302" i="85"/>
  <c r="D1302" i="85" s="1"/>
  <c r="C1303" i="85"/>
  <c r="D1303" i="85" s="1"/>
  <c r="C1304" i="85"/>
  <c r="D1304" i="85" s="1"/>
  <c r="C1305" i="85"/>
  <c r="D1305" i="85" s="1"/>
  <c r="C1306" i="85"/>
  <c r="D1306" i="85" s="1"/>
  <c r="C1307" i="85"/>
  <c r="D1307" i="85" s="1"/>
  <c r="C1308" i="85"/>
  <c r="D1308" i="85"/>
  <c r="C1309" i="85"/>
  <c r="D1309" i="85" s="1"/>
  <c r="C1310" i="85"/>
  <c r="D1310" i="85" s="1"/>
  <c r="C1311" i="85"/>
  <c r="D1311" i="85" s="1"/>
  <c r="C1312" i="85"/>
  <c r="D1312" i="85" s="1"/>
  <c r="C1313" i="85"/>
  <c r="D1313" i="85"/>
  <c r="C1314" i="85"/>
  <c r="D1314" i="85" s="1"/>
  <c r="C1315" i="85"/>
  <c r="D1315" i="85"/>
  <c r="C1316" i="85"/>
  <c r="D1316" i="85"/>
  <c r="C1317" i="85"/>
  <c r="D1317" i="85" s="1"/>
  <c r="C1318" i="85"/>
  <c r="D1318" i="85" s="1"/>
  <c r="C1319" i="85"/>
  <c r="D1319" i="85" s="1"/>
  <c r="C1320" i="85"/>
  <c r="D1320" i="85" s="1"/>
  <c r="C1321" i="85"/>
  <c r="D1321" i="85" s="1"/>
  <c r="C1322" i="85"/>
  <c r="D1322" i="85"/>
  <c r="C1323" i="85"/>
  <c r="D1323" i="85" s="1"/>
  <c r="C1324" i="85"/>
  <c r="D1324" i="85" s="1"/>
  <c r="C1325" i="85"/>
  <c r="D1325" i="85" s="1"/>
  <c r="C1326" i="85"/>
  <c r="D1326" i="85" s="1"/>
  <c r="C1327" i="85"/>
  <c r="D1327" i="85"/>
  <c r="C1328" i="85"/>
  <c r="D1328" i="85" s="1"/>
  <c r="C1329" i="85"/>
  <c r="D1329" i="85" s="1"/>
  <c r="C1330" i="85"/>
  <c r="D1330" i="85" s="1"/>
  <c r="C1331" i="85"/>
  <c r="D1331" i="85" s="1"/>
  <c r="C1332" i="85"/>
  <c r="D1332" i="85" s="1"/>
  <c r="C1333" i="85"/>
  <c r="D1333" i="85" s="1"/>
  <c r="C1334" i="85"/>
  <c r="D1334" i="85" s="1"/>
  <c r="C1335" i="85"/>
  <c r="D1335" i="85"/>
  <c r="C1336" i="85"/>
  <c r="D1336" i="85" s="1"/>
  <c r="C1337" i="85"/>
  <c r="D1337" i="85"/>
  <c r="C1338" i="85"/>
  <c r="D1338" i="85" s="1"/>
  <c r="C1339" i="85"/>
  <c r="D1339" i="85" s="1"/>
  <c r="C1340" i="85"/>
  <c r="D1340" i="85" s="1"/>
  <c r="C1341" i="85"/>
  <c r="D1341" i="85"/>
  <c r="C1342" i="85"/>
  <c r="D1342" i="85"/>
  <c r="C1343" i="85"/>
  <c r="D1343" i="85"/>
  <c r="C1344" i="85"/>
  <c r="D1344" i="85" s="1"/>
  <c r="C1345" i="85"/>
  <c r="D1345" i="85"/>
  <c r="C1346" i="85"/>
  <c r="D1346" i="85" s="1"/>
  <c r="C1347" i="85"/>
  <c r="D1347" i="85" s="1"/>
  <c r="C1348" i="85"/>
  <c r="D1348" i="85"/>
  <c r="C1349" i="85"/>
  <c r="D1349" i="85" s="1"/>
  <c r="C1350" i="85"/>
  <c r="D1350" i="85"/>
  <c r="C1351" i="85"/>
  <c r="D1351" i="85" s="1"/>
  <c r="C1352" i="85"/>
  <c r="D1352" i="85" s="1"/>
  <c r="C1353" i="85"/>
  <c r="D1353" i="85" s="1"/>
  <c r="C1354" i="85"/>
  <c r="D1354" i="85" s="1"/>
  <c r="C1355" i="85"/>
  <c r="D1355" i="85" s="1"/>
  <c r="C1356" i="85"/>
  <c r="D1356" i="85"/>
  <c r="C1357" i="85"/>
  <c r="D1357" i="85"/>
  <c r="C1358" i="85"/>
  <c r="D1358" i="85" s="1"/>
  <c r="C1359" i="85"/>
  <c r="D1359" i="85" s="1"/>
  <c r="C1360" i="85"/>
  <c r="D1360" i="85" s="1"/>
  <c r="C1361" i="85"/>
  <c r="D1361" i="85" s="1"/>
  <c r="C1362" i="85"/>
  <c r="D1362" i="85" s="1"/>
  <c r="C1363" i="85"/>
  <c r="D1363" i="85" s="1"/>
  <c r="C1364" i="85"/>
  <c r="D1364" i="85" s="1"/>
  <c r="C1365" i="85"/>
  <c r="D1365" i="85" s="1"/>
  <c r="C1366" i="85"/>
  <c r="D1366" i="85" s="1"/>
  <c r="C1367" i="85"/>
  <c r="D1367" i="85" s="1"/>
  <c r="C1368" i="85"/>
  <c r="D1368" i="85" s="1"/>
  <c r="C1369" i="85"/>
  <c r="D1369" i="85"/>
  <c r="C1370" i="85"/>
  <c r="D1370" i="85" s="1"/>
  <c r="C1371" i="85"/>
  <c r="D1371" i="85" s="1"/>
  <c r="C1372" i="85"/>
  <c r="D1372" i="85"/>
  <c r="C1373" i="85"/>
  <c r="D1373" i="85"/>
  <c r="C1374" i="85"/>
  <c r="D1374" i="85"/>
  <c r="C1375" i="85"/>
  <c r="D1375" i="85" s="1"/>
  <c r="C1376" i="85"/>
  <c r="D1376" i="85" s="1"/>
  <c r="C1377" i="85"/>
  <c r="D1377" i="85" s="1"/>
  <c r="C1378" i="85"/>
  <c r="D1378" i="85" s="1"/>
  <c r="C1379" i="85"/>
  <c r="D1379" i="85" s="1"/>
  <c r="C1380" i="85"/>
  <c r="D1380" i="85" s="1"/>
  <c r="C1381" i="85"/>
  <c r="D1381" i="85" s="1"/>
  <c r="C1382" i="85"/>
  <c r="D1382" i="85" s="1"/>
  <c r="C1383" i="85"/>
  <c r="D1383" i="85"/>
  <c r="C1384" i="85"/>
  <c r="D1384" i="85" s="1"/>
  <c r="C1385" i="85"/>
  <c r="D1385" i="85" s="1"/>
  <c r="C1386" i="85"/>
  <c r="D1386" i="85" s="1"/>
  <c r="C1387" i="85"/>
  <c r="D1387" i="85" s="1"/>
  <c r="C1388" i="85"/>
  <c r="D1388" i="85" s="1"/>
  <c r="C1389" i="85"/>
  <c r="D1389" i="85"/>
  <c r="C1390" i="85"/>
  <c r="D1390" i="85"/>
  <c r="C1391" i="85"/>
  <c r="D1391" i="85"/>
  <c r="C1392" i="85"/>
  <c r="D1392" i="85" s="1"/>
  <c r="C1393" i="85"/>
  <c r="D1393" i="85" s="1"/>
  <c r="C1394" i="85"/>
  <c r="D1394" i="85" s="1"/>
  <c r="C1395" i="85"/>
  <c r="D1395" i="85" s="1"/>
  <c r="C1396" i="85"/>
  <c r="D1396" i="85" s="1"/>
  <c r="C1397" i="85"/>
  <c r="D1397" i="85" s="1"/>
  <c r="C1398" i="85"/>
  <c r="D1398" i="85" s="1"/>
  <c r="C1399" i="85"/>
  <c r="D1399" i="85" s="1"/>
  <c r="C1400" i="85"/>
  <c r="D1400" i="85" s="1"/>
  <c r="C1401" i="85"/>
  <c r="D1401" i="85"/>
  <c r="C1402" i="85"/>
  <c r="D1402" i="85" s="1"/>
  <c r="C1403" i="85"/>
  <c r="D1403" i="85" s="1"/>
  <c r="C1404" i="85"/>
  <c r="D1404" i="85"/>
  <c r="C1405" i="85"/>
  <c r="D1405" i="85"/>
  <c r="C1406" i="85"/>
  <c r="D1406" i="85"/>
  <c r="C1407" i="85"/>
  <c r="D1407" i="85"/>
  <c r="C1408" i="85"/>
  <c r="D1408" i="85" s="1"/>
  <c r="C1409" i="85"/>
  <c r="D1409" i="85" s="1"/>
  <c r="C1410" i="85"/>
  <c r="D1410" i="85" s="1"/>
  <c r="C1411" i="85"/>
  <c r="D1411" i="85" s="1"/>
  <c r="C1412" i="85"/>
  <c r="D1412" i="85"/>
  <c r="C1413" i="85"/>
  <c r="D1413" i="85"/>
  <c r="C1414" i="85"/>
  <c r="D1414" i="85"/>
  <c r="C1415" i="85"/>
  <c r="D1415" i="85" s="1"/>
  <c r="C1416" i="85"/>
  <c r="D1416" i="85" s="1"/>
  <c r="C1417" i="85"/>
  <c r="D1417" i="85" s="1"/>
  <c r="C1418" i="85"/>
  <c r="D1418" i="85" s="1"/>
  <c r="C1419" i="85"/>
  <c r="D1419" i="85" s="1"/>
  <c r="C1420" i="85"/>
  <c r="D1420" i="85" s="1"/>
  <c r="C1421" i="85"/>
  <c r="D1421" i="85" s="1"/>
  <c r="C1422" i="85"/>
  <c r="D1422" i="85" s="1"/>
  <c r="C1423" i="85"/>
  <c r="D1423" i="85" s="1"/>
  <c r="C1424" i="85"/>
  <c r="D1424" i="85" s="1"/>
  <c r="C1425" i="85"/>
  <c r="D1425" i="85" s="1"/>
  <c r="C1426" i="85"/>
  <c r="D1426" i="85" s="1"/>
  <c r="C1427" i="85"/>
  <c r="D1427" i="85" s="1"/>
  <c r="C1428" i="85"/>
  <c r="D1428" i="85" s="1"/>
  <c r="C1429" i="85"/>
  <c r="D1429" i="85"/>
  <c r="C1430" i="85"/>
  <c r="D1430" i="85" s="1"/>
  <c r="C1431" i="85"/>
  <c r="D1431" i="85" s="1"/>
  <c r="C1432" i="85"/>
  <c r="D1432" i="85" s="1"/>
  <c r="C1433" i="85"/>
  <c r="D1433" i="85"/>
  <c r="C1434" i="85"/>
  <c r="D1434" i="85" s="1"/>
  <c r="C1435" i="85"/>
  <c r="D1435" i="85" s="1"/>
  <c r="C1436" i="85"/>
  <c r="D1436" i="85"/>
  <c r="C1437" i="85"/>
  <c r="D1437" i="85"/>
  <c r="C1438" i="85"/>
  <c r="D1438" i="85"/>
  <c r="C1439" i="85"/>
  <c r="D1439" i="85"/>
  <c r="C1440" i="85"/>
  <c r="D1440" i="85" s="1"/>
  <c r="C1441" i="85"/>
  <c r="D1441" i="85" s="1"/>
  <c r="C1442" i="85"/>
  <c r="D1442" i="85" s="1"/>
  <c r="C1443" i="85"/>
  <c r="D1443" i="85" s="1"/>
  <c r="C1444" i="85"/>
  <c r="D1444" i="85" s="1"/>
  <c r="C1445" i="85"/>
  <c r="D1445" i="85"/>
  <c r="C1446" i="85"/>
  <c r="D1446" i="85" s="1"/>
  <c r="C1447" i="85"/>
  <c r="D1447" i="85" s="1"/>
  <c r="C1448" i="85"/>
  <c r="D1448" i="85" s="1"/>
  <c r="C1449" i="85"/>
  <c r="D1449" i="85"/>
  <c r="C1450" i="85"/>
  <c r="D1450" i="85" s="1"/>
  <c r="C1451" i="85"/>
  <c r="D1451" i="85" s="1"/>
  <c r="C1452" i="85"/>
  <c r="D1452" i="85" s="1"/>
  <c r="C1453" i="85"/>
  <c r="D1453" i="85" s="1"/>
  <c r="C1454" i="85"/>
  <c r="D1454" i="85" s="1"/>
  <c r="C1455" i="85"/>
  <c r="D1455" i="85"/>
  <c r="C1456" i="85"/>
  <c r="D1456" i="85" s="1"/>
  <c r="C1457" i="85"/>
  <c r="D1457" i="85" s="1"/>
  <c r="C1458" i="85"/>
  <c r="D1458" i="85" s="1"/>
  <c r="C1459" i="85"/>
  <c r="D1459" i="85" s="1"/>
  <c r="C1460" i="85"/>
  <c r="D1460" i="85" s="1"/>
  <c r="C1461" i="85"/>
  <c r="D1461" i="85"/>
  <c r="C1462" i="85"/>
  <c r="D1462" i="85" s="1"/>
  <c r="C1463" i="85"/>
  <c r="D1463" i="85" s="1"/>
  <c r="C1464" i="85"/>
  <c r="D1464" i="85" s="1"/>
  <c r="C1465" i="85"/>
  <c r="D1465" i="85" s="1"/>
  <c r="C1466" i="85"/>
  <c r="D1466" i="85" s="1"/>
  <c r="C1467" i="85"/>
  <c r="D1467" i="85" s="1"/>
  <c r="C1468" i="85"/>
  <c r="D1468" i="85" s="1"/>
  <c r="C1469" i="85"/>
  <c r="D1469" i="85" s="1"/>
  <c r="C1470" i="85"/>
  <c r="D1470" i="85" s="1"/>
  <c r="C1471" i="85"/>
  <c r="D1471" i="85" s="1"/>
  <c r="C1472" i="85"/>
  <c r="D1472" i="85" s="1"/>
  <c r="C1473" i="85"/>
  <c r="D1473" i="85" s="1"/>
  <c r="C1474" i="85"/>
  <c r="D1474" i="85" s="1"/>
  <c r="C1475" i="85"/>
  <c r="D1475" i="85" s="1"/>
  <c r="C1476" i="85"/>
  <c r="D1476" i="85" s="1"/>
  <c r="C1477" i="85"/>
  <c r="D1477" i="85" s="1"/>
  <c r="C1478" i="85"/>
  <c r="D1478" i="85" s="1"/>
  <c r="C1479" i="85"/>
  <c r="D1479" i="85" s="1"/>
  <c r="C1480" i="85"/>
  <c r="D1480" i="85" s="1"/>
  <c r="C1481" i="85"/>
  <c r="D1481" i="85"/>
  <c r="C1482" i="85"/>
  <c r="D1482" i="85" s="1"/>
  <c r="C1483" i="85"/>
  <c r="D1483" i="85" s="1"/>
  <c r="C1484" i="85"/>
  <c r="D1484" i="85" s="1"/>
  <c r="C1485" i="85"/>
  <c r="D1485" i="85" s="1"/>
  <c r="C1486" i="85"/>
  <c r="D1486" i="85" s="1"/>
  <c r="C1487" i="85"/>
  <c r="D1487" i="85"/>
  <c r="C1488" i="85"/>
  <c r="D1488" i="85" s="1"/>
  <c r="C1489" i="85"/>
  <c r="D1489" i="85" s="1"/>
  <c r="C1490" i="85"/>
  <c r="D1490" i="85" s="1"/>
  <c r="C1491" i="85"/>
  <c r="D1491" i="85"/>
  <c r="C1492" i="85"/>
  <c r="D1492" i="85"/>
  <c r="C1493" i="85"/>
  <c r="D1493" i="85" s="1"/>
  <c r="C1494" i="85"/>
  <c r="D1494" i="85" s="1"/>
  <c r="C1495" i="85"/>
  <c r="D1495" i="85" s="1"/>
  <c r="C1496" i="85"/>
  <c r="D1496" i="85" s="1"/>
  <c r="C1497" i="85"/>
  <c r="D1497" i="85"/>
  <c r="C1498" i="85"/>
  <c r="D1498" i="85" s="1"/>
  <c r="C1499" i="85"/>
  <c r="D1499" i="85" s="1"/>
  <c r="C1500" i="85"/>
  <c r="D1500" i="85" s="1"/>
  <c r="C1501" i="85"/>
  <c r="D1501" i="85" s="1"/>
  <c r="C1502" i="85"/>
  <c r="D1502" i="85" s="1"/>
  <c r="C1503" i="85"/>
  <c r="D1503" i="85" s="1"/>
  <c r="C1504" i="85"/>
  <c r="D1504" i="85" s="1"/>
  <c r="C1505" i="85"/>
  <c r="D1505" i="85" s="1"/>
  <c r="C1506" i="85"/>
  <c r="D1506" i="85" s="1"/>
  <c r="C1507" i="85"/>
  <c r="D1507" i="85"/>
  <c r="C1508" i="85"/>
  <c r="D1508" i="85" s="1"/>
  <c r="C1509" i="85"/>
  <c r="D1509" i="85"/>
  <c r="C1510" i="85"/>
  <c r="D1510" i="85" s="1"/>
  <c r="C1511" i="85"/>
  <c r="D1511" i="85" s="1"/>
  <c r="C1512" i="85"/>
  <c r="D1512" i="85" s="1"/>
  <c r="C1513" i="85"/>
  <c r="D1513" i="85" s="1"/>
  <c r="C1514" i="85"/>
  <c r="D1514" i="85" s="1"/>
  <c r="C1515" i="85"/>
  <c r="D1515" i="85" s="1"/>
  <c r="C1516" i="85"/>
  <c r="D1516" i="85" s="1"/>
  <c r="C1517" i="85"/>
  <c r="D1517" i="85"/>
  <c r="C1518" i="85"/>
  <c r="D1518" i="85" s="1"/>
  <c r="C1519" i="85"/>
  <c r="D1519" i="85"/>
  <c r="C1520" i="85"/>
  <c r="D1520" i="85" s="1"/>
  <c r="C1521" i="85"/>
  <c r="D1521" i="85" s="1"/>
  <c r="C1522" i="85"/>
  <c r="D1522" i="85" s="1"/>
  <c r="C1523" i="85"/>
  <c r="D1523" i="85" s="1"/>
  <c r="C1524" i="85"/>
  <c r="D1524" i="85" s="1"/>
  <c r="C1525" i="85"/>
  <c r="D1525" i="85"/>
  <c r="C1526" i="85"/>
  <c r="D1526" i="85"/>
  <c r="C1527" i="85"/>
  <c r="D1527" i="85" s="1"/>
  <c r="C1528" i="85"/>
  <c r="D1528" i="85" s="1"/>
  <c r="C1529" i="85"/>
  <c r="D1529" i="85"/>
  <c r="C1530" i="85"/>
  <c r="D1530" i="85" s="1"/>
  <c r="C1531" i="85"/>
  <c r="D1531" i="85" s="1"/>
  <c r="C1532" i="85"/>
  <c r="D1532" i="85" s="1"/>
  <c r="C1533" i="85"/>
  <c r="D1533" i="85" s="1"/>
  <c r="C1534" i="85"/>
  <c r="D1534" i="85" s="1"/>
  <c r="C1535" i="85"/>
  <c r="D1535" i="85" s="1"/>
  <c r="C1536" i="85"/>
  <c r="D1536" i="85" s="1"/>
  <c r="C1537" i="85"/>
  <c r="D1537" i="85"/>
  <c r="C1538" i="85"/>
  <c r="D1538" i="85" s="1"/>
  <c r="C1539" i="85"/>
  <c r="D1539" i="85" s="1"/>
  <c r="C1540" i="85"/>
  <c r="D1540" i="85" s="1"/>
  <c r="C1541" i="85"/>
  <c r="D1541" i="85" s="1"/>
  <c r="C1542" i="85"/>
  <c r="D1542" i="85"/>
  <c r="C1543" i="85"/>
  <c r="D1543" i="85" s="1"/>
  <c r="C1544" i="85"/>
  <c r="D1544" i="85" s="1"/>
  <c r="C1545" i="85"/>
  <c r="D1545" i="85" s="1"/>
  <c r="C1546" i="85"/>
  <c r="D1546" i="85" s="1"/>
  <c r="C1547" i="85"/>
  <c r="D1547" i="85" s="1"/>
  <c r="C1548" i="85"/>
  <c r="D1548" i="85"/>
  <c r="C1549" i="85"/>
  <c r="D1549" i="85" s="1"/>
  <c r="C1550" i="85"/>
  <c r="D1550" i="85" s="1"/>
  <c r="C1551" i="85"/>
  <c r="D1551" i="85" s="1"/>
  <c r="C1552" i="85"/>
  <c r="D1552" i="85" s="1"/>
  <c r="C1553" i="85"/>
  <c r="D1553" i="85"/>
  <c r="C1554" i="85"/>
  <c r="D1554" i="85"/>
  <c r="C1555" i="85"/>
  <c r="D1555" i="85" s="1"/>
  <c r="C1556" i="85"/>
  <c r="D1556" i="85" s="1"/>
  <c r="C1557" i="85"/>
  <c r="D1557" i="85" s="1"/>
  <c r="C1558" i="85"/>
  <c r="D1558" i="85" s="1"/>
  <c r="C1559" i="85"/>
  <c r="D1559" i="85" s="1"/>
  <c r="C1560" i="85"/>
  <c r="D1560" i="85" s="1"/>
  <c r="C1561" i="85"/>
  <c r="D1561" i="85" s="1"/>
  <c r="C1562" i="85"/>
  <c r="D1562" i="85" s="1"/>
  <c r="C1563" i="85"/>
  <c r="D1563" i="85" s="1"/>
  <c r="C1564" i="85"/>
  <c r="D1564" i="85" s="1"/>
  <c r="C1565" i="85"/>
  <c r="D1565" i="85" s="1"/>
  <c r="C1566" i="85"/>
  <c r="D1566" i="85" s="1"/>
  <c r="C1567" i="85"/>
  <c r="D1567" i="85" s="1"/>
  <c r="C1568" i="85"/>
  <c r="D1568" i="85"/>
  <c r="C1569" i="85"/>
  <c r="D1569" i="85" s="1"/>
  <c r="C1570" i="85"/>
  <c r="D1570" i="85" s="1"/>
  <c r="C1571" i="85"/>
  <c r="D1571" i="85"/>
  <c r="C1572" i="85"/>
  <c r="D1572" i="85" s="1"/>
  <c r="C1573" i="85"/>
  <c r="D1573" i="85"/>
  <c r="C1574" i="85"/>
  <c r="D1574" i="85"/>
  <c r="C1575" i="85"/>
  <c r="D1575" i="85" s="1"/>
  <c r="C1576" i="85"/>
  <c r="D1576" i="85" s="1"/>
  <c r="C1577" i="85"/>
  <c r="D1577" i="85" s="1"/>
  <c r="C1578" i="85"/>
  <c r="D1578" i="85"/>
  <c r="C1579" i="85"/>
  <c r="D1579" i="85"/>
  <c r="C1580" i="85"/>
  <c r="D1580" i="85"/>
  <c r="C1581" i="85"/>
  <c r="D1581" i="85"/>
  <c r="C1582" i="85"/>
  <c r="D1582" i="85"/>
  <c r="C1583" i="85"/>
  <c r="D1583" i="85"/>
  <c r="C1584" i="85"/>
  <c r="D1584" i="85"/>
  <c r="C1585" i="85"/>
  <c r="D1585" i="85" s="1"/>
  <c r="C1586" i="85"/>
  <c r="D1586" i="85" s="1"/>
  <c r="C1587" i="85"/>
  <c r="D1587" i="85"/>
  <c r="C1588" i="85"/>
  <c r="D1588" i="85" s="1"/>
  <c r="C1589" i="85"/>
  <c r="D1589" i="85" s="1"/>
  <c r="C1590" i="85"/>
  <c r="D1590" i="85" s="1"/>
  <c r="C1591" i="85"/>
  <c r="D1591" i="85" s="1"/>
  <c r="C1592" i="85"/>
  <c r="D1592" i="85" s="1"/>
  <c r="C1593" i="85"/>
  <c r="D1593" i="85" s="1"/>
  <c r="C1594" i="85"/>
  <c r="D1594" i="85" s="1"/>
  <c r="C1595" i="85"/>
  <c r="D1595" i="85" s="1"/>
  <c r="C1596" i="85"/>
  <c r="D1596" i="85" s="1"/>
  <c r="C1597" i="85"/>
  <c r="D1597" i="85" s="1"/>
  <c r="C1598" i="85"/>
  <c r="D1598" i="85" s="1"/>
  <c r="C1599" i="85"/>
  <c r="D1599" i="85"/>
  <c r="C1600" i="85"/>
  <c r="D1600" i="85" s="1"/>
  <c r="C1601" i="85"/>
  <c r="D1601" i="85" s="1"/>
  <c r="C1602" i="85"/>
  <c r="D1602" i="85" s="1"/>
  <c r="C1603" i="85"/>
  <c r="D1603" i="85" s="1"/>
  <c r="C1604" i="85"/>
  <c r="D1604" i="85" s="1"/>
  <c r="C1605" i="85"/>
  <c r="D1605" i="85" s="1"/>
  <c r="C1606" i="85"/>
  <c r="D1606" i="85" s="1"/>
  <c r="C1607" i="85"/>
  <c r="D1607" i="85" s="1"/>
  <c r="C1608" i="85"/>
  <c r="D1608" i="85" s="1"/>
  <c r="C1609" i="85"/>
  <c r="D1609" i="85" s="1"/>
  <c r="C1610" i="85"/>
  <c r="D1610" i="85" s="1"/>
  <c r="C1611" i="85"/>
  <c r="D1611" i="85" s="1"/>
  <c r="C1612" i="85"/>
  <c r="D1612" i="85" s="1"/>
  <c r="C1613" i="85"/>
  <c r="D1613" i="85" s="1"/>
  <c r="C1614" i="85"/>
  <c r="D1614" i="85"/>
  <c r="C1615" i="85"/>
  <c r="D1615" i="85"/>
  <c r="C1616" i="85"/>
  <c r="D1616" i="85" s="1"/>
  <c r="C1617" i="85"/>
  <c r="D1617" i="85" s="1"/>
  <c r="C1618" i="85"/>
  <c r="D1618" i="85" s="1"/>
  <c r="C1619" i="85"/>
  <c r="D1619" i="85" s="1"/>
  <c r="C1620" i="85"/>
  <c r="D1620" i="85" s="1"/>
  <c r="C1621" i="85"/>
  <c r="D1621" i="85" s="1"/>
  <c r="C1622" i="85"/>
  <c r="D1622" i="85" s="1"/>
  <c r="C1623" i="85"/>
  <c r="D1623" i="85" s="1"/>
  <c r="C1624" i="85"/>
  <c r="D1624" i="85" s="1"/>
  <c r="C1625" i="85"/>
  <c r="D1625" i="85" s="1"/>
  <c r="C1626" i="85"/>
  <c r="D1626" i="85" s="1"/>
  <c r="C1627" i="85"/>
  <c r="D1627" i="85" s="1"/>
  <c r="C1628" i="85"/>
  <c r="D1628" i="85" s="1"/>
  <c r="C1629" i="85"/>
  <c r="D1629" i="85" s="1"/>
  <c r="C1630" i="85"/>
  <c r="D1630" i="85"/>
  <c r="C1631" i="85"/>
  <c r="D1631" i="85" s="1"/>
  <c r="C1632" i="85"/>
  <c r="D1632" i="85"/>
  <c r="C1633" i="85"/>
  <c r="D1633" i="85" s="1"/>
  <c r="C1634" i="85"/>
  <c r="D1634" i="85" s="1"/>
  <c r="C1635" i="85"/>
  <c r="D1635" i="85"/>
  <c r="C1636" i="85"/>
  <c r="D1636" i="85" s="1"/>
  <c r="C1637" i="85"/>
  <c r="D1637" i="85" s="1"/>
  <c r="C1638" i="85"/>
  <c r="D1638" i="85" s="1"/>
  <c r="C1639" i="85"/>
  <c r="D1639" i="85" s="1"/>
  <c r="C1640" i="85"/>
  <c r="D1640" i="85"/>
  <c r="C1641" i="85"/>
  <c r="D1641" i="85" s="1"/>
  <c r="C1642" i="85"/>
  <c r="D1642" i="85"/>
  <c r="C1643" i="85"/>
  <c r="D1643" i="85" s="1"/>
  <c r="C1644" i="85"/>
  <c r="D1644" i="85" s="1"/>
  <c r="C1645" i="85"/>
  <c r="D1645" i="85"/>
  <c r="C1646" i="85"/>
  <c r="D1646" i="85"/>
  <c r="C1647" i="85"/>
  <c r="D1647" i="85" s="1"/>
  <c r="C1648" i="85"/>
  <c r="D1648" i="85" s="1"/>
  <c r="C1649" i="85"/>
  <c r="D1649" i="85" s="1"/>
  <c r="C1650" i="85"/>
  <c r="D1650" i="85" s="1"/>
  <c r="C1651" i="85"/>
  <c r="D1651" i="85"/>
  <c r="C1652" i="85"/>
  <c r="D1652" i="85" s="1"/>
  <c r="C1653" i="85"/>
  <c r="D1653" i="85" s="1"/>
  <c r="C1654" i="85"/>
  <c r="D1654" i="85"/>
  <c r="C1655" i="85"/>
  <c r="D1655" i="85" s="1"/>
  <c r="C1656" i="85"/>
  <c r="D1656" i="85"/>
  <c r="C1657" i="85"/>
  <c r="D1657" i="85" s="1"/>
  <c r="C1658" i="85"/>
  <c r="D1658" i="85" s="1"/>
  <c r="C1659" i="85"/>
  <c r="D1659" i="85"/>
  <c r="C1660" i="85"/>
  <c r="D1660" i="85" s="1"/>
  <c r="C1661" i="85"/>
  <c r="D1661" i="85"/>
  <c r="C1662" i="85"/>
  <c r="D1662" i="85" s="1"/>
  <c r="C1663" i="85"/>
  <c r="D1663" i="85" s="1"/>
  <c r="C1664" i="85"/>
  <c r="D1664" i="85" s="1"/>
  <c r="C1665" i="85"/>
  <c r="D1665" i="85" s="1"/>
  <c r="C1666" i="85"/>
  <c r="D1666" i="85" s="1"/>
  <c r="C1667" i="85"/>
  <c r="D1667" i="85" s="1"/>
  <c r="C1668" i="85"/>
  <c r="D1668" i="85" s="1"/>
  <c r="C1669" i="85"/>
  <c r="D1669" i="85" s="1"/>
  <c r="C1670" i="85"/>
  <c r="D1670" i="85"/>
  <c r="C1671" i="85"/>
  <c r="D1671" i="85" s="1"/>
  <c r="C1672" i="85"/>
  <c r="D1672" i="85" s="1"/>
  <c r="C1673" i="85"/>
  <c r="D1673" i="85" s="1"/>
  <c r="C1674" i="85"/>
  <c r="D1674" i="85" s="1"/>
  <c r="C1675" i="85"/>
  <c r="D1675" i="85" s="1"/>
  <c r="C1676" i="85"/>
  <c r="D1676" i="85" s="1"/>
  <c r="C1677" i="85"/>
  <c r="D1677" i="85"/>
  <c r="C1678" i="85"/>
  <c r="D1678" i="85" s="1"/>
  <c r="C1679" i="85"/>
  <c r="D1679" i="85" s="1"/>
  <c r="C1680" i="85"/>
  <c r="D1680" i="85"/>
  <c r="C1681" i="85"/>
  <c r="D1681" i="85" s="1"/>
  <c r="C1682" i="85"/>
  <c r="D1682" i="85" s="1"/>
  <c r="C1683" i="85"/>
  <c r="D1683" i="85" s="1"/>
  <c r="C1684" i="85"/>
  <c r="D1684" i="85" s="1"/>
  <c r="C1685" i="85"/>
  <c r="D1685" i="85"/>
  <c r="C1686" i="85"/>
  <c r="D1686" i="85" s="1"/>
  <c r="C1687" i="85"/>
  <c r="D1687" i="85" s="1"/>
  <c r="C1688" i="85"/>
  <c r="D1688" i="85" s="1"/>
  <c r="C1689" i="85"/>
  <c r="D1689" i="85" s="1"/>
  <c r="C1690" i="85"/>
  <c r="D1690" i="85"/>
  <c r="C1691" i="85"/>
  <c r="D1691" i="85"/>
  <c r="C1692" i="85"/>
  <c r="D1692" i="85" s="1"/>
  <c r="C1693" i="85"/>
  <c r="D1693" i="85" s="1"/>
  <c r="C1694" i="85"/>
  <c r="D1694" i="85" s="1"/>
  <c r="C1695" i="85"/>
  <c r="D1695" i="85" s="1"/>
  <c r="C1696" i="85"/>
  <c r="D1696" i="85" s="1"/>
  <c r="C1697" i="85"/>
  <c r="D1697" i="85" s="1"/>
  <c r="C1698" i="85"/>
  <c r="D1698" i="85" s="1"/>
  <c r="C1699" i="85"/>
  <c r="D1699" i="85"/>
  <c r="C1700" i="85"/>
  <c r="D1700" i="85" s="1"/>
  <c r="C1701" i="85"/>
  <c r="D1701" i="85" s="1"/>
  <c r="C1702" i="85"/>
  <c r="D1702" i="85" s="1"/>
  <c r="C1703" i="85"/>
  <c r="D1703" i="85" s="1"/>
  <c r="C1704" i="85"/>
  <c r="D1704" i="85" s="1"/>
  <c r="C1705" i="85"/>
  <c r="D1705" i="85" s="1"/>
  <c r="C1706" i="85"/>
  <c r="D1706" i="85"/>
  <c r="C1707" i="85"/>
  <c r="D1707" i="85" s="1"/>
  <c r="C1708" i="85"/>
  <c r="D1708" i="85"/>
  <c r="C1709" i="85"/>
  <c r="D1709" i="85" s="1"/>
  <c r="C1710" i="85"/>
  <c r="D1710" i="85" s="1"/>
  <c r="C1711" i="85"/>
  <c r="D1711" i="85" s="1"/>
  <c r="C1712" i="85"/>
  <c r="D1712" i="85"/>
  <c r="C1713" i="85"/>
  <c r="D1713" i="85" s="1"/>
  <c r="C1714" i="85"/>
  <c r="D1714" i="85" s="1"/>
  <c r="C1715" i="85"/>
  <c r="D1715" i="85" s="1"/>
  <c r="C1716" i="85"/>
  <c r="D1716" i="85" s="1"/>
  <c r="C1717" i="85"/>
  <c r="D1717" i="85" s="1"/>
  <c r="C1718" i="85"/>
  <c r="D1718" i="85" s="1"/>
  <c r="C1719" i="85"/>
  <c r="D1719" i="85" s="1"/>
  <c r="C1720" i="85"/>
  <c r="D1720" i="85"/>
  <c r="C1721" i="85"/>
  <c r="D1721" i="85" s="1"/>
  <c r="C1722" i="85"/>
  <c r="D1722" i="85" s="1"/>
  <c r="C1723" i="85"/>
  <c r="D1723" i="85" s="1"/>
  <c r="C1724" i="85"/>
  <c r="D1724" i="85" s="1"/>
  <c r="C1725" i="85"/>
  <c r="D1725" i="85"/>
  <c r="C1726" i="85"/>
  <c r="D1726" i="85" s="1"/>
  <c r="C1727" i="85"/>
  <c r="D1727" i="85"/>
  <c r="C1728" i="85"/>
  <c r="D1728" i="85" s="1"/>
  <c r="C1729" i="85"/>
  <c r="D1729" i="85" s="1"/>
  <c r="C1730" i="85"/>
  <c r="D1730" i="85" s="1"/>
  <c r="C1731" i="85"/>
  <c r="D1731" i="85" s="1"/>
  <c r="C1732" i="85"/>
  <c r="D1732" i="85" s="1"/>
  <c r="C1733" i="85"/>
  <c r="D1733" i="85" s="1"/>
  <c r="C1734" i="85"/>
  <c r="D1734" i="85" s="1"/>
  <c r="C1735" i="85"/>
  <c r="D1735" i="85" s="1"/>
  <c r="C1736" i="85"/>
  <c r="D1736" i="85"/>
  <c r="C1737" i="85"/>
  <c r="D1737" i="85" s="1"/>
  <c r="C1738" i="85"/>
  <c r="D1738" i="85" s="1"/>
  <c r="C1739" i="85"/>
  <c r="D1739" i="85" s="1"/>
  <c r="C1740" i="85"/>
  <c r="D1740" i="85" s="1"/>
  <c r="C1741" i="85"/>
  <c r="D1741" i="85" s="1"/>
  <c r="C1742" i="85"/>
  <c r="D1742" i="85"/>
  <c r="C1743" i="85"/>
  <c r="D1743" i="85" s="1"/>
  <c r="C1744" i="85"/>
  <c r="D1744" i="85" s="1"/>
  <c r="C1745" i="85"/>
  <c r="D1745" i="85" s="1"/>
  <c r="C1746" i="85"/>
  <c r="D1746" i="85"/>
  <c r="C1747" i="85"/>
  <c r="D1747" i="85"/>
  <c r="C1748" i="85"/>
  <c r="D1748" i="85" s="1"/>
  <c r="C1749" i="85"/>
  <c r="D1749" i="85"/>
  <c r="C1750" i="85"/>
  <c r="D1750" i="85"/>
  <c r="C1751" i="85"/>
  <c r="D1751" i="85" s="1"/>
  <c r="C1752" i="85"/>
  <c r="D1752" i="85" s="1"/>
  <c r="C1753" i="85"/>
  <c r="D1753" i="85" s="1"/>
  <c r="C1754" i="85"/>
  <c r="D1754" i="85" s="1"/>
  <c r="C1755" i="85"/>
  <c r="D1755" i="85"/>
  <c r="C1756" i="85"/>
  <c r="D1756" i="85"/>
  <c r="C1757" i="85"/>
  <c r="D1757" i="85" s="1"/>
  <c r="C1758" i="85"/>
  <c r="D1758" i="85"/>
  <c r="C1759" i="85"/>
  <c r="D1759" i="85" s="1"/>
  <c r="C1760" i="85"/>
  <c r="D1760" i="85"/>
  <c r="C1761" i="85"/>
  <c r="D1761" i="85" s="1"/>
  <c r="C1762" i="85"/>
  <c r="D1762" i="85" s="1"/>
  <c r="C1763" i="85"/>
  <c r="D1763" i="85"/>
  <c r="C1764" i="85"/>
  <c r="D1764" i="85" s="1"/>
  <c r="C1765" i="85"/>
  <c r="D1765" i="85" s="1"/>
  <c r="C1766" i="85"/>
  <c r="D1766" i="85" s="1"/>
  <c r="C1767" i="85"/>
  <c r="D1767" i="85" s="1"/>
  <c r="C1768" i="85"/>
  <c r="D1768" i="85" s="1"/>
  <c r="C1769" i="85"/>
  <c r="D1769" i="85" s="1"/>
  <c r="C1770" i="85"/>
  <c r="D1770" i="85" s="1"/>
  <c r="C1771" i="85"/>
  <c r="D1771" i="85"/>
  <c r="C1772" i="85"/>
  <c r="D1772" i="85" s="1"/>
  <c r="C1773" i="85"/>
  <c r="D1773" i="85" s="1"/>
  <c r="C1774" i="85"/>
  <c r="D1774" i="85"/>
  <c r="C1775" i="85"/>
  <c r="D1775" i="85" s="1"/>
  <c r="C1776" i="85"/>
  <c r="D1776" i="85" s="1"/>
  <c r="C1777" i="85"/>
  <c r="D1777" i="85" s="1"/>
  <c r="C1778" i="85"/>
  <c r="D1778" i="85" s="1"/>
  <c r="C1779" i="85"/>
  <c r="D1779" i="85" s="1"/>
  <c r="C1780" i="85"/>
  <c r="D1780" i="85"/>
  <c r="C1781" i="85"/>
  <c r="D1781" i="85" s="1"/>
  <c r="C1782" i="85"/>
  <c r="D1782" i="85" s="1"/>
  <c r="C1783" i="85"/>
  <c r="D1783" i="85" s="1"/>
  <c r="C1784" i="85"/>
  <c r="D1784" i="85" s="1"/>
  <c r="C1785" i="85"/>
  <c r="D1785" i="85" s="1"/>
  <c r="C1786" i="85"/>
  <c r="D1786" i="85" s="1"/>
  <c r="C1787" i="85"/>
  <c r="D1787" i="85" s="1"/>
  <c r="C1788" i="85"/>
  <c r="D1788" i="85"/>
  <c r="C1789" i="85"/>
  <c r="D1789" i="85" s="1"/>
  <c r="C1790" i="85"/>
  <c r="D1790" i="85" s="1"/>
  <c r="C1791" i="85"/>
  <c r="D1791" i="85" s="1"/>
  <c r="C1792" i="85"/>
  <c r="D1792" i="85" s="1"/>
  <c r="C1793" i="85"/>
  <c r="D1793" i="85" s="1"/>
  <c r="C1794" i="85"/>
  <c r="D1794" i="85" s="1"/>
  <c r="C1795" i="85"/>
  <c r="D1795" i="85" s="1"/>
  <c r="C1796" i="85"/>
  <c r="D1796" i="85" s="1"/>
  <c r="C1797" i="85"/>
  <c r="D1797" i="85" s="1"/>
  <c r="C1798" i="85"/>
  <c r="D1798" i="85"/>
  <c r="C1799" i="85"/>
  <c r="D1799" i="85" s="1"/>
  <c r="C1800" i="85"/>
  <c r="D1800" i="85" s="1"/>
  <c r="C1801" i="85"/>
  <c r="D1801" i="85" s="1"/>
  <c r="C1802" i="85"/>
  <c r="D1802" i="85" s="1"/>
  <c r="C1803" i="85"/>
  <c r="D1803" i="85"/>
  <c r="C1804" i="85"/>
  <c r="D1804" i="85"/>
  <c r="C1805" i="85"/>
  <c r="D1805" i="85" s="1"/>
  <c r="C1806" i="85"/>
  <c r="D1806" i="85"/>
  <c r="C1807" i="85"/>
  <c r="D1807" i="85" s="1"/>
  <c r="C1808" i="85"/>
  <c r="D1808" i="85" s="1"/>
  <c r="C1809" i="85"/>
  <c r="D1809" i="85" s="1"/>
  <c r="C1810" i="85"/>
  <c r="D1810" i="85" s="1"/>
  <c r="C1811" i="85"/>
  <c r="D1811" i="85" s="1"/>
  <c r="C1812" i="85"/>
  <c r="D1812" i="85" s="1"/>
  <c r="C1813" i="85"/>
  <c r="D1813" i="85" s="1"/>
  <c r="C1814" i="85"/>
  <c r="D1814" i="85" s="1"/>
  <c r="C1815" i="85"/>
  <c r="D1815" i="85" s="1"/>
  <c r="C1816" i="85"/>
  <c r="D1816" i="85"/>
  <c r="C1817" i="85"/>
  <c r="D1817" i="85" s="1"/>
  <c r="C1818" i="85"/>
  <c r="D1818" i="85" s="1"/>
  <c r="C1819" i="85"/>
  <c r="D1819" i="85" s="1"/>
  <c r="C1820" i="85"/>
  <c r="D1820" i="85"/>
  <c r="C1821" i="85"/>
  <c r="D1821" i="85" s="1"/>
  <c r="C1822" i="85"/>
  <c r="D1822" i="85"/>
  <c r="C1823" i="85"/>
  <c r="D1823" i="85" s="1"/>
  <c r="C1824" i="85"/>
  <c r="D1824" i="85" s="1"/>
  <c r="C1825" i="85"/>
  <c r="D1825" i="85" s="1"/>
  <c r="C1826" i="85"/>
  <c r="D1826" i="85" s="1"/>
  <c r="C1827" i="85"/>
  <c r="D1827" i="85" s="1"/>
  <c r="C1828" i="85"/>
  <c r="D1828" i="85" s="1"/>
  <c r="C1829" i="85"/>
  <c r="D1829" i="85" s="1"/>
  <c r="C1830" i="85"/>
  <c r="D1830" i="85"/>
  <c r="C1831" i="85"/>
  <c r="D1831" i="85"/>
  <c r="C1832" i="85"/>
  <c r="D1832" i="85" s="1"/>
  <c r="C1833" i="85"/>
  <c r="D1833" i="85" s="1"/>
  <c r="C1834" i="85"/>
  <c r="D1834" i="85" s="1"/>
  <c r="C1835" i="85"/>
  <c r="D1835" i="85" s="1"/>
  <c r="C1836" i="85"/>
  <c r="D1836" i="85"/>
  <c r="C1837" i="85"/>
  <c r="D1837" i="85" s="1"/>
  <c r="C1838" i="85"/>
  <c r="D1838" i="85" s="1"/>
  <c r="C1839" i="85"/>
  <c r="D1839" i="85"/>
  <c r="C1840" i="85"/>
  <c r="D1840" i="85"/>
  <c r="C1841" i="85"/>
  <c r="D1841" i="85" s="1"/>
  <c r="C1842" i="85"/>
  <c r="D1842" i="85" s="1"/>
  <c r="C1843" i="85"/>
  <c r="D1843" i="85" s="1"/>
  <c r="C1844" i="85"/>
  <c r="D1844" i="85" s="1"/>
  <c r="C1845" i="85"/>
  <c r="D1845" i="85" s="1"/>
  <c r="C1846" i="85"/>
  <c r="D1846" i="85" s="1"/>
  <c r="C1847" i="85"/>
  <c r="D1847" i="85" s="1"/>
  <c r="C1848" i="85"/>
  <c r="D1848" i="85" s="1"/>
  <c r="C1849" i="85"/>
  <c r="D1849" i="85" s="1"/>
  <c r="C1850" i="85"/>
  <c r="D1850" i="85" s="1"/>
  <c r="C1851" i="85"/>
  <c r="D1851" i="85" s="1"/>
  <c r="C1852" i="85"/>
  <c r="D1852" i="85"/>
  <c r="C1853" i="85"/>
  <c r="D1853" i="85" s="1"/>
  <c r="C1854" i="85"/>
  <c r="D1854" i="85"/>
  <c r="C1855" i="85"/>
  <c r="D1855" i="85"/>
  <c r="C1856" i="85"/>
  <c r="D1856" i="85"/>
  <c r="C1857" i="85"/>
  <c r="D1857" i="85" s="1"/>
  <c r="C1858" i="85"/>
  <c r="D1858" i="85" s="1"/>
  <c r="C1859" i="85"/>
  <c r="D1859" i="85" s="1"/>
  <c r="C1860" i="85"/>
  <c r="D1860" i="85" s="1"/>
  <c r="C1861" i="85"/>
  <c r="D1861" i="85" s="1"/>
  <c r="C1862" i="85"/>
  <c r="D1862" i="85" s="1"/>
  <c r="C1863" i="85"/>
  <c r="D1863" i="85" s="1"/>
  <c r="C1864" i="85"/>
  <c r="D1864" i="85" s="1"/>
  <c r="C1865" i="85"/>
  <c r="D1865" i="85"/>
  <c r="C1866" i="85"/>
  <c r="D1866" i="85" s="1"/>
  <c r="C1867" i="85"/>
  <c r="D1867" i="85"/>
  <c r="C1868" i="85"/>
  <c r="D1868" i="85" s="1"/>
  <c r="C1869" i="85"/>
  <c r="D1869" i="85" s="1"/>
  <c r="C1870" i="85"/>
  <c r="D1870" i="85" s="1"/>
  <c r="C1871" i="85"/>
  <c r="D1871" i="85" s="1"/>
  <c r="C1872" i="85"/>
  <c r="D1872" i="85" s="1"/>
  <c r="C1873" i="85"/>
  <c r="D1873" i="85" s="1"/>
  <c r="C1874" i="85"/>
  <c r="D1874" i="85" s="1"/>
  <c r="C1875" i="85"/>
  <c r="D1875" i="85" s="1"/>
  <c r="C1876" i="85"/>
  <c r="D1876" i="85"/>
  <c r="C1877" i="85"/>
  <c r="D1877" i="85" s="1"/>
  <c r="C1878" i="85"/>
  <c r="D1878" i="85"/>
  <c r="C1879" i="85"/>
  <c r="D1879" i="85" s="1"/>
  <c r="C1880" i="85"/>
  <c r="D1880" i="85" s="1"/>
  <c r="C1881" i="85"/>
  <c r="D1881" i="85"/>
  <c r="C1882" i="85"/>
  <c r="D1882" i="85" s="1"/>
  <c r="C1883" i="85"/>
  <c r="D1883" i="85" s="1"/>
  <c r="C1884" i="85"/>
  <c r="D1884" i="85"/>
  <c r="C1885" i="85"/>
  <c r="D1885" i="85" s="1"/>
  <c r="C1886" i="85"/>
  <c r="D1886" i="85" s="1"/>
  <c r="C1887" i="85"/>
  <c r="D1887" i="85" s="1"/>
  <c r="C1888" i="85"/>
  <c r="D1888" i="85" s="1"/>
  <c r="C1889" i="85"/>
  <c r="D1889" i="85" s="1"/>
  <c r="C1890" i="85"/>
  <c r="D1890" i="85" s="1"/>
  <c r="C1891" i="85"/>
  <c r="D1891" i="85" s="1"/>
  <c r="C1892" i="85"/>
  <c r="D1892" i="85" s="1"/>
  <c r="C1893" i="85"/>
  <c r="D1893" i="85" s="1"/>
  <c r="C1894" i="85"/>
  <c r="D1894" i="85" s="1"/>
  <c r="C1895" i="85"/>
  <c r="D1895" i="85" s="1"/>
  <c r="C1896" i="85"/>
  <c r="D1896" i="85" s="1"/>
  <c r="C1897" i="85"/>
  <c r="D1897" i="85" s="1"/>
  <c r="C1898" i="85"/>
  <c r="D1898" i="85" s="1"/>
  <c r="C1899" i="85"/>
  <c r="D1899" i="85" s="1"/>
  <c r="C1900" i="85"/>
  <c r="D1900" i="85"/>
  <c r="C1901" i="85"/>
  <c r="D1901" i="85" s="1"/>
  <c r="C1902" i="85"/>
  <c r="D1902" i="85" s="1"/>
  <c r="C1903" i="85"/>
  <c r="D1903" i="85" s="1"/>
  <c r="C1904" i="85"/>
  <c r="D1904" i="85" s="1"/>
  <c r="C1905" i="85"/>
  <c r="D1905" i="85" s="1"/>
  <c r="C1906" i="85"/>
  <c r="D1906" i="85" s="1"/>
  <c r="C1907" i="85"/>
  <c r="D1907" i="85" s="1"/>
  <c r="C1908" i="85"/>
  <c r="D1908" i="85" s="1"/>
  <c r="C1909" i="85"/>
  <c r="D1909" i="85" s="1"/>
  <c r="C1910" i="85"/>
  <c r="D1910" i="85" s="1"/>
  <c r="C1911" i="85"/>
  <c r="D1911" i="85"/>
  <c r="C1912" i="85"/>
  <c r="D1912" i="85"/>
  <c r="C1913" i="85"/>
  <c r="D1913" i="85" s="1"/>
  <c r="C1914" i="85"/>
  <c r="D1914" i="85" s="1"/>
  <c r="C1915" i="85"/>
  <c r="D1915" i="85" s="1"/>
  <c r="C1916" i="85"/>
  <c r="D1916" i="85" s="1"/>
  <c r="C1917" i="85"/>
  <c r="D1917" i="85" s="1"/>
  <c r="C1918" i="85"/>
  <c r="D1918" i="85"/>
  <c r="C1919" i="85"/>
  <c r="D1919" i="85" s="1"/>
  <c r="C1920" i="85"/>
  <c r="D1920" i="85"/>
  <c r="C1921" i="85"/>
  <c r="D1921" i="85"/>
  <c r="C1922" i="85"/>
  <c r="D1922" i="85" s="1"/>
  <c r="C1923" i="85"/>
  <c r="D1923" i="85" s="1"/>
  <c r="C1924" i="85"/>
  <c r="D1924" i="85" s="1"/>
  <c r="C1925" i="85"/>
  <c r="D1925" i="85" s="1"/>
  <c r="C1926" i="85"/>
  <c r="D1926" i="85" s="1"/>
  <c r="C1927" i="85"/>
  <c r="D1927" i="85" s="1"/>
  <c r="C1928" i="85"/>
  <c r="D1928" i="85" s="1"/>
  <c r="C1929" i="85"/>
  <c r="D1929" i="85" s="1"/>
  <c r="C1930" i="85"/>
  <c r="D1930" i="85" s="1"/>
  <c r="C1931" i="85"/>
  <c r="D1931" i="85" s="1"/>
  <c r="C1932" i="85"/>
  <c r="D1932" i="85"/>
  <c r="C1933" i="85"/>
  <c r="D1933" i="85" s="1"/>
  <c r="C1934" i="85"/>
  <c r="D1934" i="85" s="1"/>
  <c r="C1935" i="85"/>
  <c r="D1935" i="85" s="1"/>
  <c r="C1936" i="85"/>
  <c r="D1936" i="85" s="1"/>
  <c r="C1937" i="85"/>
  <c r="D1937" i="85"/>
  <c r="C1938" i="85"/>
  <c r="D1938" i="85" s="1"/>
  <c r="C1939" i="85"/>
  <c r="D1939" i="85" s="1"/>
  <c r="C1940" i="85"/>
  <c r="D1940" i="85"/>
  <c r="C1941" i="85"/>
  <c r="D1941" i="85" s="1"/>
  <c r="C1942" i="85"/>
  <c r="D1942" i="85" s="1"/>
  <c r="C1943" i="85"/>
  <c r="D1943" i="85" s="1"/>
  <c r="C1944" i="85"/>
  <c r="D1944" i="85"/>
  <c r="C1945" i="85"/>
  <c r="D1945" i="85" s="1"/>
  <c r="C1946" i="85"/>
  <c r="D1946" i="85" s="1"/>
  <c r="C1947" i="85"/>
  <c r="D1947" i="85"/>
  <c r="C1948" i="85"/>
  <c r="D1948" i="85" s="1"/>
  <c r="C1949" i="85"/>
  <c r="D1949" i="85" s="1"/>
  <c r="C1950" i="85"/>
  <c r="D1950" i="85" s="1"/>
  <c r="C1951" i="85"/>
  <c r="D1951" i="85" s="1"/>
  <c r="C1952" i="85"/>
  <c r="D1952" i="85" s="1"/>
  <c r="C1953" i="85"/>
  <c r="D1953" i="85"/>
  <c r="C1954" i="85"/>
  <c r="D1954" i="85" s="1"/>
  <c r="C1955" i="85"/>
  <c r="D1955" i="85" s="1"/>
  <c r="C1956" i="85"/>
  <c r="D1956" i="85" s="1"/>
  <c r="C1957" i="85"/>
  <c r="D1957" i="85" s="1"/>
  <c r="C1958" i="85"/>
  <c r="D1958" i="85" s="1"/>
  <c r="C1959" i="85"/>
  <c r="D1959" i="85" s="1"/>
  <c r="C1960" i="85"/>
  <c r="D1960" i="85"/>
  <c r="C1961" i="85"/>
  <c r="D1961" i="85"/>
  <c r="C1962" i="85"/>
  <c r="D1962" i="85" s="1"/>
  <c r="C1963" i="85"/>
  <c r="D1963" i="85" s="1"/>
  <c r="C1964" i="85"/>
  <c r="D1964" i="85" s="1"/>
  <c r="C1965" i="85"/>
  <c r="D1965" i="85" s="1"/>
  <c r="C1966" i="85"/>
  <c r="D1966" i="85" s="1"/>
  <c r="C1967" i="85"/>
  <c r="D1967" i="85"/>
  <c r="C1968" i="85"/>
  <c r="D1968" i="85" s="1"/>
  <c r="C1969" i="85"/>
  <c r="D1969" i="85"/>
  <c r="C1970" i="85"/>
  <c r="D1970" i="85" s="1"/>
  <c r="C1971" i="85"/>
  <c r="D1971" i="85" s="1"/>
  <c r="C1972" i="85"/>
  <c r="D1972" i="85" s="1"/>
  <c r="C1973" i="85"/>
  <c r="D1973" i="85" s="1"/>
  <c r="C1974" i="85"/>
  <c r="D1974" i="85"/>
  <c r="C1975" i="85"/>
  <c r="D1975" i="85"/>
  <c r="C1976" i="85"/>
  <c r="D1976" i="85"/>
  <c r="C1977" i="85"/>
  <c r="D1977" i="85"/>
  <c r="C1978" i="85"/>
  <c r="D1978" i="85" s="1"/>
  <c r="C1979" i="85"/>
  <c r="D1979" i="85" s="1"/>
  <c r="C1980" i="85"/>
  <c r="D1980" i="85" s="1"/>
  <c r="C1981" i="85"/>
  <c r="D1981" i="85" s="1"/>
  <c r="C1982" i="85"/>
  <c r="D1982" i="85"/>
  <c r="C1983" i="85"/>
  <c r="D1983" i="85" s="1"/>
  <c r="C1984" i="85"/>
  <c r="D1984" i="85" s="1"/>
  <c r="C1985" i="85"/>
  <c r="D1985" i="85"/>
  <c r="C1986" i="85"/>
  <c r="D1986" i="85" s="1"/>
  <c r="C1987" i="85"/>
  <c r="D1987" i="85" s="1"/>
  <c r="C1988" i="85"/>
  <c r="D1988" i="85" s="1"/>
  <c r="C1989" i="85"/>
  <c r="D1989" i="85" s="1"/>
  <c r="C1990" i="85"/>
  <c r="D1990" i="85" s="1"/>
  <c r="C1991" i="85"/>
  <c r="D1991" i="85" s="1"/>
  <c r="C1992" i="85"/>
  <c r="D1992" i="85" s="1"/>
  <c r="C1993" i="85"/>
  <c r="D1993" i="85"/>
  <c r="C1994" i="85"/>
  <c r="D1994" i="85" s="1"/>
  <c r="C1995" i="85"/>
  <c r="D1995" i="85" s="1"/>
  <c r="C1996" i="85"/>
  <c r="D1996" i="85" s="1"/>
  <c r="C1997" i="85"/>
  <c r="D1997" i="85" s="1"/>
  <c r="C1998" i="85"/>
  <c r="D1998" i="85" s="1"/>
  <c r="C1999" i="85"/>
  <c r="D1999" i="85" s="1"/>
  <c r="C2000" i="85"/>
  <c r="D2000" i="85" s="1"/>
  <c r="C2001" i="85"/>
  <c r="D2001" i="85"/>
  <c r="C2002" i="85"/>
  <c r="D2002" i="85" s="1"/>
  <c r="C2003" i="85"/>
  <c r="D2003" i="85" s="1"/>
  <c r="C2004" i="85"/>
  <c r="D2004" i="85" s="1"/>
  <c r="C2005" i="85"/>
  <c r="D2005" i="85" s="1"/>
  <c r="C2006" i="85"/>
  <c r="D2006" i="85" s="1"/>
  <c r="C2007" i="85"/>
  <c r="D2007" i="85" s="1"/>
  <c r="C2008" i="85"/>
  <c r="D2008" i="85" s="1"/>
  <c r="C2009" i="85"/>
  <c r="D2009" i="85" s="1"/>
  <c r="C2010" i="85"/>
  <c r="D2010" i="85" s="1"/>
  <c r="C2011" i="85"/>
  <c r="D2011" i="85"/>
  <c r="C2012" i="85"/>
  <c r="D2012" i="85"/>
  <c r="C2013" i="85"/>
  <c r="D2013" i="85" s="1"/>
  <c r="C2014" i="85"/>
  <c r="D2014" i="85" s="1"/>
  <c r="C2015" i="85"/>
  <c r="D2015" i="85" s="1"/>
  <c r="C2016" i="85"/>
  <c r="D2016" i="85"/>
  <c r="C2017" i="85"/>
  <c r="D2017" i="85"/>
  <c r="C2018" i="85"/>
  <c r="D2018" i="85" s="1"/>
  <c r="C2019" i="85"/>
  <c r="D2019" i="85" s="1"/>
  <c r="C2020" i="85"/>
  <c r="D2020" i="85" s="1"/>
  <c r="C2021" i="85"/>
  <c r="D2021" i="85" s="1"/>
  <c r="C2022" i="85"/>
  <c r="D2022" i="85" s="1"/>
  <c r="C2023" i="85"/>
  <c r="D2023" i="85" s="1"/>
  <c r="C2024" i="85"/>
  <c r="D2024" i="85" s="1"/>
  <c r="C2025" i="85"/>
  <c r="D2025" i="85" s="1"/>
  <c r="C2026" i="85"/>
  <c r="D2026" i="85" s="1"/>
  <c r="C2027" i="85"/>
  <c r="D2027" i="85" s="1"/>
  <c r="C2028" i="85"/>
  <c r="D2028" i="85"/>
  <c r="C2029" i="85"/>
  <c r="D2029" i="85"/>
  <c r="C2030" i="85"/>
  <c r="D2030" i="85" s="1"/>
  <c r="C2031" i="85"/>
  <c r="D2031" i="85" s="1"/>
  <c r="C2032" i="85"/>
  <c r="D2032" i="85"/>
  <c r="C2033" i="85"/>
  <c r="D2033" i="85" s="1"/>
  <c r="C2034" i="85"/>
  <c r="D2034" i="85" s="1"/>
  <c r="C2035" i="85"/>
  <c r="D2035" i="85" s="1"/>
  <c r="C2036" i="85"/>
  <c r="D2036" i="85" s="1"/>
  <c r="C2037" i="85"/>
  <c r="D2037" i="85" s="1"/>
  <c r="C2038" i="85"/>
  <c r="D2038" i="85"/>
  <c r="C2039" i="85"/>
  <c r="D2039" i="85"/>
  <c r="C2040" i="85"/>
  <c r="D2040" i="85" s="1"/>
  <c r="C2041" i="85"/>
  <c r="D2041" i="85" s="1"/>
  <c r="C2042" i="85"/>
  <c r="D2042" i="85" s="1"/>
  <c r="C2043" i="85"/>
  <c r="D2043" i="85"/>
  <c r="C2044" i="85"/>
  <c r="D2044" i="85"/>
  <c r="C2045" i="85"/>
  <c r="D2045" i="85" s="1"/>
  <c r="C2046" i="85"/>
  <c r="D2046" i="85" s="1"/>
  <c r="C2047" i="85"/>
  <c r="D2047" i="85"/>
  <c r="C2048" i="85"/>
  <c r="D2048" i="85"/>
  <c r="C2049" i="85"/>
  <c r="D2049" i="85" s="1"/>
  <c r="C2050" i="85"/>
  <c r="D2050" i="85" s="1"/>
  <c r="C2051" i="85"/>
  <c r="D2051" i="85" s="1"/>
  <c r="C2052" i="85"/>
  <c r="D2052" i="85"/>
  <c r="C2053" i="85"/>
  <c r="D2053" i="85" s="1"/>
  <c r="C2054" i="85"/>
  <c r="D2054" i="85"/>
  <c r="C2055" i="85"/>
  <c r="D2055" i="85"/>
  <c r="C2056" i="85"/>
  <c r="D2056" i="85" s="1"/>
  <c r="C2057" i="85"/>
  <c r="D2057" i="85" s="1"/>
  <c r="C2058" i="85"/>
  <c r="D2058" i="85" s="1"/>
  <c r="C2059" i="85"/>
  <c r="D2059" i="85" s="1"/>
  <c r="C2060" i="85"/>
  <c r="D2060" i="85" s="1"/>
  <c r="C2061" i="85"/>
  <c r="D2061" i="85"/>
  <c r="C2062" i="85"/>
  <c r="D2062" i="85" s="1"/>
  <c r="C2063" i="85"/>
  <c r="D2063" i="85" s="1"/>
  <c r="C2064" i="85"/>
  <c r="D2064" i="85" s="1"/>
  <c r="C2065" i="85"/>
  <c r="D2065" i="85"/>
  <c r="C2066" i="85"/>
  <c r="D2066" i="85" s="1"/>
  <c r="C2067" i="85"/>
  <c r="D2067" i="85" s="1"/>
  <c r="C2068" i="85"/>
  <c r="D2068" i="85" s="1"/>
  <c r="C2069" i="85"/>
  <c r="D2069" i="85" s="1"/>
  <c r="C2070" i="85"/>
  <c r="D2070" i="85" s="1"/>
  <c r="C2071" i="85"/>
  <c r="D2071" i="85" s="1"/>
  <c r="C2072" i="85"/>
  <c r="D2072" i="85"/>
  <c r="C2073" i="85"/>
  <c r="D2073" i="85" s="1"/>
  <c r="C2074" i="85"/>
  <c r="D2074" i="85" s="1"/>
  <c r="C2075" i="85"/>
  <c r="D2075" i="85" s="1"/>
  <c r="C2076" i="85"/>
  <c r="D2076" i="85" s="1"/>
  <c r="C2077" i="85"/>
  <c r="D2077" i="85"/>
  <c r="C2078" i="85"/>
  <c r="D2078" i="85" s="1"/>
  <c r="C2079" i="85"/>
  <c r="D2079" i="85" s="1"/>
  <c r="C2080" i="85"/>
  <c r="D2080" i="85" s="1"/>
  <c r="C2081" i="85"/>
  <c r="D2081" i="85" s="1"/>
  <c r="C2082" i="85"/>
  <c r="D2082" i="85" s="1"/>
  <c r="C2083" i="85"/>
  <c r="D2083" i="85" s="1"/>
  <c r="C2084" i="85"/>
  <c r="D2084" i="85" s="1"/>
  <c r="C2085" i="85"/>
  <c r="D2085" i="85" s="1"/>
  <c r="C2086" i="85"/>
  <c r="D2086" i="85"/>
  <c r="C2087" i="85"/>
  <c r="D2087" i="85" s="1"/>
  <c r="C2088" i="85"/>
  <c r="D2088" i="85" s="1"/>
  <c r="C2089" i="85"/>
  <c r="D2089" i="85" s="1"/>
  <c r="C2090" i="85"/>
  <c r="D2090" i="85" s="1"/>
  <c r="C2091" i="85"/>
  <c r="D2091" i="85" s="1"/>
  <c r="C2092" i="85"/>
  <c r="D2092" i="85" s="1"/>
  <c r="C2093" i="85"/>
  <c r="D2093" i="85" s="1"/>
  <c r="C2094" i="85"/>
  <c r="D2094" i="85" s="1"/>
  <c r="C2095" i="85"/>
  <c r="D2095" i="85"/>
  <c r="C2096" i="85"/>
  <c r="D2096" i="85" s="1"/>
  <c r="C2097" i="85"/>
  <c r="D2097" i="85" s="1"/>
  <c r="C2098" i="85"/>
  <c r="D2098" i="85" s="1"/>
  <c r="C2099" i="85"/>
  <c r="D2099" i="85" s="1"/>
  <c r="C2100" i="85"/>
  <c r="D2100" i="85" s="1"/>
  <c r="C2101" i="85"/>
  <c r="D2101" i="85" s="1"/>
  <c r="C2102" i="85"/>
  <c r="D2102" i="85" s="1"/>
  <c r="C2103" i="85"/>
  <c r="D2103" i="85" s="1"/>
  <c r="C2104" i="85"/>
  <c r="D2104" i="85" s="1"/>
  <c r="C2105" i="85"/>
  <c r="D2105" i="85" s="1"/>
  <c r="C2106" i="85"/>
  <c r="D2106" i="85"/>
  <c r="C2107" i="85"/>
  <c r="D2107" i="85" s="1"/>
  <c r="C2108" i="85"/>
  <c r="D2108" i="85" s="1"/>
  <c r="C2109" i="85"/>
  <c r="D2109" i="85" s="1"/>
  <c r="C2110" i="85"/>
  <c r="D2110" i="85"/>
  <c r="C2111" i="85"/>
  <c r="D2111" i="85"/>
  <c r="C2112" i="85"/>
  <c r="D2112" i="85" s="1"/>
  <c r="C2113" i="85"/>
  <c r="D2113" i="85" s="1"/>
  <c r="C2114" i="85"/>
  <c r="D2114" i="85" s="1"/>
  <c r="C2115" i="85"/>
  <c r="D2115" i="85" s="1"/>
  <c r="C2116" i="85"/>
  <c r="D2116" i="85"/>
  <c r="C2117" i="85"/>
  <c r="D2117" i="85" s="1"/>
  <c r="C2118" i="85"/>
  <c r="D2118" i="85" s="1"/>
  <c r="C2119" i="85"/>
  <c r="D2119" i="85" s="1"/>
  <c r="C2120" i="85"/>
  <c r="D2120" i="85" s="1"/>
  <c r="C2121" i="85"/>
  <c r="D2121" i="85"/>
  <c r="C2122" i="85"/>
  <c r="D2122" i="85"/>
  <c r="C2123" i="85"/>
  <c r="D2123" i="85"/>
  <c r="C2124" i="85"/>
  <c r="D2124" i="85" s="1"/>
  <c r="C2125" i="85"/>
  <c r="D2125" i="85" s="1"/>
  <c r="C2126" i="85"/>
  <c r="D2126" i="85"/>
  <c r="C2127" i="85"/>
  <c r="D2127" i="85"/>
  <c r="C2128" i="85"/>
  <c r="D2128" i="85" s="1"/>
  <c r="C2129" i="85"/>
  <c r="D2129" i="85" s="1"/>
  <c r="C2130" i="85"/>
  <c r="D2130" i="85" s="1"/>
  <c r="C2131" i="85"/>
  <c r="D2131" i="85" s="1"/>
  <c r="C2132" i="85"/>
  <c r="D2132" i="85"/>
  <c r="C2133" i="85"/>
  <c r="D2133" i="85" s="1"/>
  <c r="C2134" i="85"/>
  <c r="D2134" i="85"/>
  <c r="C2135" i="85"/>
  <c r="D2135" i="85" s="1"/>
  <c r="C2136" i="85"/>
  <c r="D2136" i="85" s="1"/>
  <c r="C2137" i="85"/>
  <c r="D2137" i="85" s="1"/>
  <c r="C2138" i="85"/>
  <c r="D2138" i="85"/>
  <c r="C2139" i="85"/>
  <c r="D2139" i="85" s="1"/>
  <c r="C2140" i="85"/>
  <c r="D2140" i="85"/>
  <c r="C2141" i="85"/>
  <c r="D2141" i="85" s="1"/>
  <c r="C2142" i="85"/>
  <c r="D2142" i="85"/>
  <c r="C2143" i="85"/>
  <c r="D2143" i="85"/>
  <c r="C2144" i="85"/>
  <c r="D2144" i="85" s="1"/>
  <c r="C2145" i="85"/>
  <c r="D2145" i="85"/>
  <c r="C2146" i="85"/>
  <c r="D2146" i="85"/>
  <c r="C2147" i="85"/>
  <c r="D2147" i="85" s="1"/>
  <c r="C2148" i="85"/>
  <c r="D2148" i="85"/>
  <c r="C2149" i="85"/>
  <c r="D2149" i="85" s="1"/>
  <c r="C2150" i="85"/>
  <c r="D2150" i="85" s="1"/>
  <c r="C2151" i="85"/>
  <c r="D2151" i="85"/>
  <c r="C2152" i="85"/>
  <c r="D2152" i="85" s="1"/>
  <c r="C2153" i="85"/>
  <c r="D2153" i="85"/>
  <c r="C2154" i="85"/>
  <c r="D2154" i="85" s="1"/>
  <c r="C2155" i="85"/>
  <c r="D2155" i="85" s="1"/>
  <c r="C2156" i="85"/>
  <c r="D2156" i="85" s="1"/>
  <c r="C2157" i="85"/>
  <c r="D2157" i="85" s="1"/>
  <c r="C2158" i="85"/>
  <c r="D2158" i="85"/>
  <c r="C2159" i="85"/>
  <c r="D2159" i="85"/>
  <c r="C2160" i="85"/>
  <c r="D2160" i="85" s="1"/>
  <c r="C2161" i="85"/>
  <c r="D2161" i="85" s="1"/>
  <c r="C2162" i="85"/>
  <c r="D2162" i="85"/>
  <c r="C2163" i="85"/>
  <c r="D2163" i="85" s="1"/>
  <c r="C2164" i="85"/>
  <c r="D2164" i="85"/>
  <c r="C2165" i="85"/>
  <c r="D2165" i="85" s="1"/>
  <c r="C2166" i="85"/>
  <c r="D2166" i="85" s="1"/>
  <c r="C2167" i="85"/>
  <c r="D2167" i="85" s="1"/>
  <c r="C2168" i="85"/>
  <c r="D2168" i="85" s="1"/>
  <c r="C2169" i="85"/>
  <c r="D2169" i="85" s="1"/>
  <c r="C2170" i="85"/>
  <c r="D2170" i="85" s="1"/>
  <c r="C2171" i="85"/>
  <c r="D2171" i="85" s="1"/>
  <c r="C2172" i="85"/>
  <c r="D2172" i="85"/>
  <c r="C2173" i="85"/>
  <c r="D2173" i="85" s="1"/>
  <c r="C2174" i="85"/>
  <c r="D2174" i="85"/>
  <c r="C2175" i="85"/>
  <c r="D2175" i="85" s="1"/>
  <c r="C2176" i="85"/>
  <c r="D2176" i="85" s="1"/>
  <c r="C2177" i="85"/>
  <c r="D2177" i="85"/>
  <c r="C2178" i="85"/>
  <c r="D2178" i="85"/>
  <c r="C2179" i="85"/>
  <c r="D2179" i="85" s="1"/>
  <c r="C2180" i="85"/>
  <c r="D2180" i="85"/>
  <c r="C2181" i="85"/>
  <c r="D2181" i="85" s="1"/>
  <c r="C2182" i="85"/>
  <c r="D2182" i="85" s="1"/>
  <c r="C2183" i="85"/>
  <c r="D2183" i="85"/>
  <c r="C2184" i="85"/>
  <c r="D2184" i="85" s="1"/>
  <c r="C2185" i="85"/>
  <c r="D2185" i="85" s="1"/>
  <c r="C2186" i="85"/>
  <c r="D2186" i="85" s="1"/>
  <c r="C2187" i="85"/>
  <c r="D2187" i="85" s="1"/>
  <c r="C2188" i="85"/>
  <c r="D2188" i="85"/>
  <c r="C2189" i="85"/>
  <c r="D2189" i="85" s="1"/>
  <c r="C2190" i="85"/>
  <c r="D2190" i="85" s="1"/>
  <c r="C2191" i="85"/>
  <c r="D2191" i="85" s="1"/>
  <c r="C2192" i="85"/>
  <c r="D2192" i="85" s="1"/>
  <c r="C2193" i="85"/>
  <c r="D2193" i="85" s="1"/>
  <c r="C2194" i="85"/>
  <c r="D2194" i="85" s="1"/>
  <c r="C2195" i="85"/>
  <c r="D2195" i="85" s="1"/>
  <c r="C2196" i="85"/>
  <c r="D2196" i="85"/>
  <c r="C2197" i="85"/>
  <c r="D2197" i="85" s="1"/>
  <c r="C2198" i="85"/>
  <c r="D2198" i="85" s="1"/>
  <c r="C2199" i="85"/>
  <c r="D2199" i="85" s="1"/>
  <c r="C2200" i="85"/>
  <c r="D2200" i="85" s="1"/>
  <c r="C2201" i="85"/>
  <c r="D2201" i="85" s="1"/>
  <c r="C2202" i="85"/>
  <c r="D2202" i="85"/>
  <c r="C2203" i="85"/>
  <c r="D2203" i="85" s="1"/>
  <c r="C2204" i="85"/>
  <c r="D2204" i="85"/>
  <c r="C2205" i="85"/>
  <c r="D2205" i="85" s="1"/>
  <c r="C2206" i="85"/>
  <c r="D2206" i="85" s="1"/>
  <c r="C2207" i="85"/>
  <c r="D2207" i="85"/>
  <c r="C2208" i="85"/>
  <c r="D2208" i="85" s="1"/>
  <c r="C2209" i="85"/>
  <c r="D2209" i="85"/>
  <c r="C2210" i="85"/>
  <c r="D2210" i="85" s="1"/>
  <c r="C2211" i="85"/>
  <c r="D2211" i="85"/>
  <c r="C2212" i="85"/>
  <c r="D2212" i="85"/>
  <c r="C2213" i="85"/>
  <c r="D2213" i="85" s="1"/>
  <c r="C2214" i="85"/>
  <c r="D2214" i="85" s="1"/>
  <c r="C2215" i="85"/>
  <c r="D2215" i="85" s="1"/>
  <c r="C2216" i="85"/>
  <c r="D2216" i="85" s="1"/>
  <c r="C2217" i="85"/>
  <c r="D2217" i="85"/>
  <c r="C2218" i="85"/>
  <c r="D2218" i="85" s="1"/>
  <c r="C2219" i="85"/>
  <c r="D2219" i="85" s="1"/>
  <c r="C2220" i="85"/>
  <c r="D2220" i="85" s="1"/>
  <c r="C2221" i="85"/>
  <c r="D2221" i="85" s="1"/>
  <c r="C2222" i="85"/>
  <c r="D2222" i="85"/>
  <c r="C2223" i="85"/>
  <c r="D2223" i="85"/>
  <c r="C2224" i="85"/>
  <c r="D2224" i="85" s="1"/>
  <c r="C2225" i="85"/>
  <c r="D2225" i="85" s="1"/>
  <c r="C2226" i="85"/>
  <c r="D2226" i="85" s="1"/>
  <c r="C2227" i="85"/>
  <c r="D2227" i="85" s="1"/>
  <c r="C2228" i="85"/>
  <c r="D2228" i="85" s="1"/>
  <c r="C2229" i="85"/>
  <c r="D2229" i="85" s="1"/>
  <c r="C2230" i="85"/>
  <c r="D2230" i="85" s="1"/>
  <c r="C2231" i="85"/>
  <c r="D2231" i="85" s="1"/>
  <c r="C2232" i="85"/>
  <c r="D2232" i="85" s="1"/>
  <c r="C2233" i="85"/>
  <c r="D2233" i="85" s="1"/>
  <c r="C2234" i="85"/>
  <c r="D2234" i="85" s="1"/>
  <c r="C2235" i="85"/>
  <c r="D2235" i="85" s="1"/>
  <c r="C2236" i="85"/>
  <c r="D2236" i="85"/>
  <c r="C2237" i="85"/>
  <c r="D2237" i="85" s="1"/>
  <c r="C2238" i="85"/>
  <c r="D2238" i="85" s="1"/>
  <c r="C2239" i="85"/>
  <c r="D2239" i="85" s="1"/>
  <c r="C2240" i="85"/>
  <c r="D2240" i="85" s="1"/>
  <c r="C2241" i="85"/>
  <c r="D2241" i="85"/>
  <c r="C2242" i="85"/>
  <c r="D2242" i="85"/>
  <c r="C2243" i="85"/>
  <c r="D2243" i="85" s="1"/>
  <c r="C2244" i="85"/>
  <c r="D2244" i="85" s="1"/>
  <c r="C2245" i="85"/>
  <c r="D2245" i="85" s="1"/>
  <c r="C2246" i="85"/>
  <c r="D2246" i="85" s="1"/>
  <c r="C2247" i="85"/>
  <c r="D2247" i="85"/>
  <c r="C2248" i="85"/>
  <c r="D2248" i="85" s="1"/>
  <c r="C2249" i="85"/>
  <c r="D2249" i="85" s="1"/>
  <c r="C2250" i="85"/>
  <c r="D2250" i="85"/>
  <c r="C2251" i="85"/>
  <c r="D2251" i="85"/>
  <c r="C2252" i="85"/>
  <c r="D2252" i="85"/>
  <c r="C2253" i="85"/>
  <c r="D2253" i="85" s="1"/>
  <c r="C2254" i="85"/>
  <c r="D2254" i="85" s="1"/>
  <c r="C2255" i="85"/>
  <c r="D2255" i="85"/>
  <c r="C2256" i="85"/>
  <c r="D2256" i="85" s="1"/>
  <c r="C2257" i="85"/>
  <c r="D2257" i="85"/>
  <c r="C2258" i="85"/>
  <c r="D2258" i="85" s="1"/>
  <c r="C2259" i="85"/>
  <c r="D2259" i="85" s="1"/>
  <c r="C2260" i="85"/>
  <c r="D2260" i="85"/>
  <c r="C2261" i="85"/>
  <c r="D2261" i="85" s="1"/>
  <c r="C2262" i="85"/>
  <c r="D2262" i="85" s="1"/>
  <c r="C2263" i="85"/>
  <c r="D2263" i="85"/>
  <c r="C2264" i="85"/>
  <c r="D2264" i="85" s="1"/>
  <c r="C2265" i="85"/>
  <c r="D2265" i="85" s="1"/>
  <c r="C2266" i="85"/>
  <c r="D2266" i="85"/>
  <c r="C2267" i="85"/>
  <c r="D2267" i="85" s="1"/>
  <c r="C2268" i="85"/>
  <c r="D2268" i="85"/>
  <c r="C2269" i="85"/>
  <c r="D2269" i="85" s="1"/>
  <c r="C2270" i="85"/>
  <c r="D2270" i="85" s="1"/>
  <c r="C2271" i="85"/>
  <c r="D2271" i="85" s="1"/>
  <c r="C2272" i="85"/>
  <c r="D2272" i="85" s="1"/>
  <c r="C2273" i="85"/>
  <c r="D2273" i="85" s="1"/>
  <c r="C2274" i="85"/>
  <c r="D2274" i="85"/>
  <c r="C2275" i="85"/>
  <c r="D2275" i="85" s="1"/>
  <c r="C2276" i="85"/>
  <c r="D2276" i="85"/>
  <c r="C2277" i="85"/>
  <c r="D2277" i="85" s="1"/>
  <c r="C2278" i="85"/>
  <c r="D2278" i="85" s="1"/>
  <c r="C2279" i="85"/>
  <c r="D2279" i="85"/>
  <c r="C2280" i="85"/>
  <c r="D2280" i="85" s="1"/>
  <c r="C2281" i="85"/>
  <c r="D2281" i="85" s="1"/>
  <c r="C2282" i="85"/>
  <c r="D2282" i="85" s="1"/>
  <c r="C2283" i="85"/>
  <c r="D2283" i="85"/>
  <c r="C2284" i="85"/>
  <c r="D2284" i="85"/>
  <c r="C2285" i="85"/>
  <c r="D2285" i="85" s="1"/>
  <c r="C2286" i="85"/>
  <c r="D2286" i="85" s="1"/>
  <c r="C2287" i="85"/>
  <c r="D2287" i="85" s="1"/>
  <c r="C2288" i="85"/>
  <c r="D2288" i="85" s="1"/>
  <c r="C2289" i="85"/>
  <c r="D2289" i="85" s="1"/>
  <c r="C2290" i="85"/>
  <c r="D2290" i="85" s="1"/>
  <c r="C2291" i="85"/>
  <c r="D2291" i="85" s="1"/>
  <c r="C2292" i="85"/>
  <c r="D2292" i="85"/>
  <c r="C2293" i="85"/>
  <c r="D2293" i="85" s="1"/>
  <c r="C2294" i="85"/>
  <c r="D2294" i="85"/>
  <c r="C2295" i="85"/>
  <c r="D2295" i="85" s="1"/>
  <c r="C2296" i="85"/>
  <c r="D2296" i="85" s="1"/>
  <c r="C2297" i="85"/>
  <c r="D2297" i="85" s="1"/>
  <c r="C2298" i="85"/>
  <c r="D2298" i="85" s="1"/>
  <c r="C2299" i="85"/>
  <c r="D2299" i="85" s="1"/>
  <c r="C2300" i="85"/>
  <c r="D2300" i="85"/>
  <c r="C2301" i="85"/>
  <c r="D2301" i="85" s="1"/>
  <c r="C2302" i="85"/>
  <c r="D2302" i="85" s="1"/>
  <c r="C2303" i="85"/>
  <c r="D2303" i="85"/>
  <c r="C2304" i="85"/>
  <c r="D2304" i="85" s="1"/>
  <c r="C2305" i="85"/>
  <c r="D2305" i="85" s="1"/>
  <c r="C2306" i="85"/>
  <c r="D2306" i="85"/>
  <c r="C2307" i="85"/>
  <c r="D2307" i="85" s="1"/>
  <c r="C2308" i="85"/>
  <c r="D2308" i="85"/>
  <c r="C2309" i="85"/>
  <c r="D2309" i="85" s="1"/>
  <c r="C2310" i="85"/>
  <c r="D2310" i="85" s="1"/>
  <c r="C2311" i="85"/>
  <c r="D2311" i="85"/>
  <c r="C2312" i="85"/>
  <c r="D2312" i="85" s="1"/>
  <c r="C2313" i="85"/>
  <c r="D2313" i="85"/>
  <c r="C2314" i="85"/>
  <c r="D2314" i="85"/>
  <c r="C2315" i="85"/>
  <c r="D2315" i="85" s="1"/>
  <c r="C2316" i="85"/>
  <c r="D2316" i="85"/>
  <c r="C2317" i="85"/>
  <c r="D2317" i="85" s="1"/>
  <c r="C2318" i="85"/>
  <c r="D2318" i="85" s="1"/>
  <c r="C2319" i="85"/>
  <c r="D2319" i="85"/>
  <c r="C2320" i="85"/>
  <c r="D2320" i="85" s="1"/>
  <c r="C2321" i="85"/>
  <c r="D2321" i="85"/>
  <c r="C2322" i="85"/>
  <c r="D2322" i="85" s="1"/>
  <c r="C2323" i="85"/>
  <c r="D2323" i="85" s="1"/>
  <c r="C2324" i="85"/>
  <c r="D2324" i="85"/>
  <c r="C2325" i="85"/>
  <c r="D2325" i="85" s="1"/>
  <c r="C2326" i="85"/>
  <c r="D2326" i="85" s="1"/>
  <c r="C2327" i="85"/>
  <c r="D2327" i="85"/>
  <c r="C2328" i="85"/>
  <c r="D2328" i="85" s="1"/>
  <c r="C2329" i="85"/>
  <c r="D2329" i="85" s="1"/>
  <c r="C2330" i="85"/>
  <c r="D2330" i="85"/>
  <c r="C2331" i="85"/>
  <c r="D2331" i="85" s="1"/>
  <c r="C2332" i="85"/>
  <c r="D2332" i="85" s="1"/>
  <c r="C2333" i="85"/>
  <c r="D2333" i="85" s="1"/>
  <c r="C2334" i="85"/>
  <c r="D2334" i="85" s="1"/>
  <c r="C2335" i="85"/>
  <c r="D2335" i="85"/>
  <c r="C2336" i="85"/>
  <c r="D2336" i="85" s="1"/>
  <c r="C2337" i="85"/>
  <c r="D2337" i="85" s="1"/>
  <c r="C2338" i="85"/>
  <c r="D2338" i="85"/>
  <c r="C2339" i="85"/>
  <c r="D2339" i="85"/>
  <c r="C2340" i="85"/>
  <c r="D2340" i="85"/>
  <c r="C2341" i="85"/>
  <c r="D2341" i="85" s="1"/>
  <c r="C2342" i="85"/>
  <c r="D2342" i="85" s="1"/>
  <c r="C2343" i="85"/>
  <c r="D2343" i="85"/>
  <c r="C2344" i="85"/>
  <c r="D2344" i="85" s="1"/>
  <c r="C2345" i="85"/>
  <c r="D2345" i="85"/>
  <c r="C2346" i="85"/>
  <c r="D2346" i="85"/>
  <c r="C2347" i="85"/>
  <c r="D2347" i="85" s="1"/>
  <c r="C2348" i="85"/>
  <c r="D2348" i="85" s="1"/>
  <c r="C2349" i="85"/>
  <c r="D2349" i="85" s="1"/>
  <c r="C2350" i="85"/>
  <c r="D2350" i="85" s="1"/>
  <c r="C2351" i="85"/>
  <c r="D2351" i="85"/>
  <c r="C2352" i="85"/>
  <c r="D2352" i="85" s="1"/>
  <c r="C2353" i="85"/>
  <c r="D2353" i="85" s="1"/>
  <c r="C2354" i="85"/>
  <c r="D2354" i="85" s="1"/>
  <c r="C2355" i="85"/>
  <c r="D2355" i="85" s="1"/>
  <c r="C2356" i="85"/>
  <c r="D2356" i="85" s="1"/>
  <c r="C2357" i="85"/>
  <c r="D2357" i="85" s="1"/>
  <c r="C2358" i="85"/>
  <c r="D2358" i="85"/>
  <c r="C2359" i="85"/>
  <c r="D2359" i="85" s="1"/>
  <c r="C2360" i="85"/>
  <c r="D2360" i="85" s="1"/>
  <c r="C2361" i="85"/>
  <c r="D2361" i="85" s="1"/>
  <c r="C2362" i="85"/>
  <c r="D2362" i="85" s="1"/>
  <c r="C2363" i="85"/>
  <c r="D2363" i="85" s="1"/>
  <c r="C2364" i="85"/>
  <c r="D2364" i="85"/>
  <c r="C2365" i="85"/>
  <c r="D2365" i="85" s="1"/>
  <c r="C2366" i="85"/>
  <c r="D2366" i="85" s="1"/>
  <c r="C2367" i="85"/>
  <c r="D2367" i="85"/>
  <c r="C2368" i="85"/>
  <c r="D2368" i="85" s="1"/>
  <c r="C2369" i="85"/>
  <c r="D2369" i="85"/>
  <c r="C2370" i="85"/>
  <c r="D2370" i="85" s="1"/>
  <c r="C2371" i="85"/>
  <c r="D2371" i="85" s="1"/>
  <c r="C2372" i="85"/>
  <c r="D2372" i="85"/>
  <c r="C2373" i="85"/>
  <c r="D2373" i="85" s="1"/>
  <c r="C2374" i="85"/>
  <c r="D2374" i="85" s="1"/>
  <c r="C2375" i="85"/>
  <c r="D2375" i="85" s="1"/>
  <c r="C2376" i="85"/>
  <c r="D2376" i="85" s="1"/>
  <c r="C2377" i="85"/>
  <c r="D2377" i="85" s="1"/>
  <c r="C2378" i="85"/>
  <c r="D2378" i="85" s="1"/>
  <c r="C2379" i="85"/>
  <c r="D2379" i="85"/>
  <c r="C2380" i="85"/>
  <c r="D2380" i="85"/>
  <c r="C2381" i="85"/>
  <c r="D2381" i="85" s="1"/>
  <c r="C2382" i="85"/>
  <c r="D2382" i="85" s="1"/>
  <c r="C2383" i="85"/>
  <c r="D2383" i="85" s="1"/>
  <c r="C2384" i="85"/>
  <c r="D2384" i="85"/>
  <c r="C2385" i="85"/>
  <c r="D2385" i="85" s="1"/>
  <c r="C2386" i="85"/>
  <c r="D2386" i="85" s="1"/>
  <c r="C2387" i="85"/>
  <c r="D2387" i="85" s="1"/>
  <c r="C2388" i="85"/>
  <c r="D2388" i="85" s="1"/>
  <c r="C2389" i="85"/>
  <c r="D2389" i="85" s="1"/>
  <c r="C2390" i="85"/>
  <c r="D2390" i="85" s="1"/>
  <c r="C2391" i="85"/>
  <c r="D2391" i="85"/>
  <c r="C2392" i="85"/>
  <c r="D2392" i="85" s="1"/>
  <c r="C2393" i="85"/>
  <c r="D2393" i="85"/>
  <c r="C2394" i="85"/>
  <c r="D2394" i="85" s="1"/>
  <c r="C2395" i="85"/>
  <c r="D2395" i="85" s="1"/>
  <c r="C2396" i="85"/>
  <c r="D2396" i="85" s="1"/>
  <c r="C2397" i="85"/>
  <c r="D2397" i="85" s="1"/>
  <c r="C2398" i="85"/>
  <c r="D2398" i="85" s="1"/>
  <c r="C2399" i="85"/>
  <c r="D2399" i="85"/>
  <c r="C2400" i="85"/>
  <c r="D2400" i="85" s="1"/>
  <c r="C2401" i="85"/>
  <c r="D2401" i="85" s="1"/>
  <c r="C2402" i="85"/>
  <c r="D2402" i="85"/>
  <c r="C2403" i="85"/>
  <c r="D2403" i="85" s="1"/>
  <c r="C2404" i="85"/>
  <c r="D2404" i="85" s="1"/>
  <c r="C2405" i="85"/>
  <c r="D2405" i="85" s="1"/>
  <c r="C2406" i="85"/>
  <c r="D2406" i="85" s="1"/>
  <c r="C2407" i="85"/>
  <c r="D2407" i="85"/>
  <c r="C2408" i="85"/>
  <c r="D2408" i="85"/>
  <c r="C2409" i="85"/>
  <c r="D2409" i="85" s="1"/>
  <c r="C2410" i="85"/>
  <c r="D2410" i="85"/>
  <c r="C2411" i="85"/>
  <c r="D2411" i="85"/>
  <c r="C2412" i="85"/>
  <c r="D2412" i="85" s="1"/>
  <c r="C2413" i="85"/>
  <c r="D2413" i="85" s="1"/>
  <c r="C2414" i="85"/>
  <c r="D2414" i="85" s="1"/>
  <c r="C2415" i="85"/>
  <c r="D2415" i="85"/>
  <c r="C2416" i="85"/>
  <c r="D2416" i="85"/>
  <c r="C2417" i="85"/>
  <c r="D2417" i="85" s="1"/>
  <c r="C2418" i="85"/>
  <c r="D2418" i="85"/>
  <c r="C2419" i="85"/>
  <c r="D2419" i="85" s="1"/>
  <c r="C2420" i="85"/>
  <c r="D2420" i="85"/>
  <c r="C2421" i="85"/>
  <c r="D2421" i="85" s="1"/>
  <c r="C2422" i="85"/>
  <c r="D2422" i="85" s="1"/>
  <c r="C2423" i="85"/>
  <c r="D2423" i="85" s="1"/>
  <c r="C2424" i="85"/>
  <c r="D2424" i="85" s="1"/>
  <c r="C2425" i="85"/>
  <c r="D2425" i="85" s="1"/>
  <c r="C2426" i="85"/>
  <c r="D2426" i="85" s="1"/>
  <c r="C2427" i="85"/>
  <c r="D2427" i="85"/>
  <c r="C2428" i="85"/>
  <c r="D2428" i="85"/>
  <c r="C2429" i="85"/>
  <c r="D2429" i="85" s="1"/>
  <c r="C2430" i="85"/>
  <c r="D2430" i="85"/>
  <c r="C2431" i="85"/>
  <c r="D2431" i="85"/>
  <c r="C2432" i="85"/>
  <c r="D2432" i="85" s="1"/>
  <c r="C2433" i="85"/>
  <c r="D2433" i="85" s="1"/>
  <c r="C2434" i="85"/>
  <c r="D2434" i="85"/>
  <c r="C2435" i="85"/>
  <c r="D2435" i="85" s="1"/>
  <c r="C2436" i="85"/>
  <c r="D2436" i="85" s="1"/>
  <c r="C2437" i="85"/>
  <c r="D2437" i="85" s="1"/>
  <c r="C2438" i="85"/>
  <c r="D2438" i="85" s="1"/>
  <c r="C2439" i="85"/>
  <c r="D2439" i="85" s="1"/>
  <c r="C2440" i="85"/>
  <c r="D2440" i="85" s="1"/>
  <c r="C2441" i="85"/>
  <c r="D2441" i="85" s="1"/>
  <c r="C2442" i="85"/>
  <c r="D2442" i="85" s="1"/>
  <c r="C2443" i="85"/>
  <c r="D2443" i="85" s="1"/>
  <c r="C2444" i="85"/>
  <c r="D2444" i="85"/>
  <c r="C2445" i="85"/>
  <c r="D2445" i="85" s="1"/>
  <c r="C2446" i="85"/>
  <c r="D2446" i="85" s="1"/>
  <c r="C2447" i="85"/>
  <c r="D2447" i="85" s="1"/>
  <c r="C2448" i="85"/>
  <c r="D2448" i="85"/>
  <c r="C2449" i="85"/>
  <c r="D2449" i="85" s="1"/>
  <c r="C2450" i="85"/>
  <c r="D2450" i="85"/>
  <c r="C2451" i="85"/>
  <c r="D2451" i="85" s="1"/>
  <c r="C2452" i="85"/>
  <c r="D2452" i="85" s="1"/>
  <c r="C2453" i="85"/>
  <c r="D2453" i="85" s="1"/>
  <c r="C2454" i="85"/>
  <c r="D2454" i="85"/>
  <c r="C2455" i="85"/>
  <c r="D2455" i="85" s="1"/>
  <c r="C2456" i="85"/>
  <c r="D2456" i="85" s="1"/>
  <c r="C2457" i="85"/>
  <c r="D2457" i="85" s="1"/>
  <c r="C2458" i="85"/>
  <c r="D2458" i="85" s="1"/>
  <c r="C2459" i="85"/>
  <c r="D2459" i="85" s="1"/>
  <c r="C2460" i="85"/>
  <c r="D2460" i="85"/>
  <c r="C2461" i="85"/>
  <c r="D2461" i="85" s="1"/>
  <c r="C2462" i="85"/>
  <c r="D2462" i="85" s="1"/>
  <c r="C2463" i="85"/>
  <c r="D2463" i="85" s="1"/>
  <c r="C2464" i="85"/>
  <c r="D2464" i="85"/>
  <c r="C2465" i="85"/>
  <c r="D2465" i="85" s="1"/>
  <c r="C2466" i="85"/>
  <c r="D2466" i="85"/>
  <c r="C2467" i="85"/>
  <c r="D2467" i="85"/>
  <c r="C2468" i="85"/>
  <c r="D2468" i="85" s="1"/>
  <c r="C2469" i="85"/>
  <c r="D2469" i="85" s="1"/>
  <c r="C2470" i="85"/>
  <c r="D2470" i="85" s="1"/>
  <c r="C2471" i="85"/>
  <c r="D2471" i="85" s="1"/>
  <c r="C2472" i="85"/>
  <c r="D2472" i="85" s="1"/>
  <c r="C2473" i="85"/>
  <c r="D2473" i="85" s="1"/>
  <c r="C2474" i="85"/>
  <c r="D2474" i="85" s="1"/>
  <c r="C2475" i="85"/>
  <c r="D2475" i="85"/>
  <c r="C2476" i="85"/>
  <c r="D2476" i="85" s="1"/>
  <c r="C2477" i="85"/>
  <c r="D2477" i="85" s="1"/>
  <c r="C2478" i="85"/>
  <c r="D2478" i="85" s="1"/>
  <c r="C2479" i="85"/>
  <c r="D2479" i="85" s="1"/>
  <c r="C2480" i="85"/>
  <c r="D2480" i="85" s="1"/>
  <c r="C2481" i="85"/>
  <c r="D2481" i="85" s="1"/>
  <c r="C2482" i="85"/>
  <c r="D2482" i="85" s="1"/>
  <c r="C2483" i="85"/>
  <c r="D2483" i="85" s="1"/>
  <c r="C2484" i="85"/>
  <c r="D2484" i="85"/>
  <c r="C2485" i="85"/>
  <c r="D2485" i="85" s="1"/>
  <c r="C2486" i="85"/>
  <c r="D2486" i="85" s="1"/>
  <c r="C2487" i="85"/>
  <c r="D2487" i="85" s="1"/>
  <c r="C2488" i="85"/>
  <c r="D2488" i="85" s="1"/>
  <c r="C2489" i="85"/>
  <c r="D2489" i="85" s="1"/>
  <c r="C2490" i="85"/>
  <c r="D2490" i="85" s="1"/>
  <c r="C2491" i="85"/>
  <c r="D2491" i="85" s="1"/>
  <c r="C2492" i="85"/>
  <c r="D2492" i="85" s="1"/>
  <c r="C2493" i="85"/>
  <c r="D2493" i="85" s="1"/>
  <c r="C2494" i="85"/>
  <c r="D2494" i="85" s="1"/>
  <c r="C2495" i="85"/>
  <c r="D2495" i="85"/>
  <c r="C2496" i="85"/>
  <c r="D2496" i="85" s="1"/>
  <c r="C2497" i="85"/>
  <c r="D2497" i="85" s="1"/>
  <c r="C2498" i="85"/>
  <c r="D2498" i="85" s="1"/>
  <c r="C2499" i="85"/>
  <c r="D2499" i="85" s="1"/>
  <c r="C2500" i="85"/>
  <c r="D2500" i="85" s="1"/>
  <c r="C2501" i="85"/>
  <c r="D2501" i="85" s="1"/>
  <c r="C2502" i="85"/>
  <c r="D2502" i="85" s="1"/>
  <c r="C2503" i="85"/>
  <c r="D2503" i="85" s="1"/>
  <c r="C2504" i="85"/>
  <c r="D2504" i="85" s="1"/>
  <c r="C2505" i="85"/>
  <c r="D2505" i="85" s="1"/>
  <c r="C2506" i="85"/>
  <c r="D2506" i="85" s="1"/>
  <c r="C2507" i="85"/>
  <c r="D2507" i="85"/>
  <c r="C2508" i="85"/>
  <c r="D2508" i="85" s="1"/>
  <c r="C2509" i="85"/>
  <c r="D2509" i="85" s="1"/>
  <c r="C2510" i="85"/>
  <c r="D2510" i="85" s="1"/>
  <c r="C2511" i="85"/>
  <c r="D2511" i="85" s="1"/>
  <c r="C2512" i="85"/>
  <c r="D2512" i="85"/>
  <c r="C2513" i="85"/>
  <c r="D2513" i="85" s="1"/>
  <c r="C2514" i="85"/>
  <c r="D2514" i="85"/>
  <c r="C2515" i="85"/>
  <c r="D2515" i="85"/>
  <c r="C2516" i="85"/>
  <c r="D2516" i="85" s="1"/>
  <c r="C2517" i="85"/>
  <c r="D2517" i="85" s="1"/>
  <c r="C2518" i="85"/>
  <c r="D2518" i="85" s="1"/>
  <c r="C2519" i="85"/>
  <c r="D2519" i="85" s="1"/>
  <c r="C2520" i="85"/>
  <c r="D2520" i="85" s="1"/>
  <c r="C2521" i="85"/>
  <c r="D2521" i="85"/>
  <c r="C2522" i="85"/>
  <c r="D2522" i="85"/>
  <c r="C2523" i="85"/>
  <c r="D2523" i="85" s="1"/>
  <c r="C2524" i="85"/>
  <c r="D2524" i="85" s="1"/>
  <c r="C2525" i="85"/>
  <c r="D2525" i="85" s="1"/>
  <c r="C2526" i="85"/>
  <c r="D2526" i="85" s="1"/>
  <c r="C2527" i="85"/>
  <c r="D2527" i="85"/>
  <c r="C2528" i="85"/>
  <c r="D2528" i="85" s="1"/>
  <c r="C2529" i="85"/>
  <c r="D2529" i="85" s="1"/>
  <c r="C2530" i="85"/>
  <c r="D2530" i="85"/>
  <c r="C2531" i="85"/>
  <c r="D2531" i="85" s="1"/>
  <c r="C2532" i="85"/>
  <c r="D2532" i="85" s="1"/>
  <c r="C2533" i="85"/>
  <c r="D2533" i="85" s="1"/>
  <c r="C2534" i="85"/>
  <c r="D2534" i="85"/>
  <c r="C2535" i="85"/>
  <c r="D2535" i="85" s="1"/>
  <c r="C2536" i="85"/>
  <c r="D2536" i="85" s="1"/>
  <c r="C2537" i="85"/>
  <c r="D2537" i="85" s="1"/>
  <c r="C2538" i="85"/>
  <c r="D2538" i="85"/>
  <c r="C2539" i="85"/>
  <c r="D2539" i="85" s="1"/>
  <c r="C2540" i="85"/>
  <c r="D2540" i="85" s="1"/>
  <c r="C2541" i="85"/>
  <c r="D2541" i="85" s="1"/>
  <c r="C2542" i="85"/>
  <c r="D2542" i="85" s="1"/>
  <c r="C2543" i="85"/>
  <c r="D2543" i="85"/>
  <c r="C2544" i="85"/>
  <c r="D2544" i="85" s="1"/>
  <c r="C2545" i="85"/>
  <c r="D2545" i="85" s="1"/>
  <c r="C2546" i="85"/>
  <c r="D2546" i="85"/>
  <c r="C2547" i="85"/>
  <c r="D2547" i="85" s="1"/>
  <c r="C2548" i="85"/>
  <c r="D2548" i="85" s="1"/>
  <c r="C2549" i="85"/>
  <c r="D2549" i="85" s="1"/>
  <c r="C2550" i="85"/>
  <c r="D2550" i="85" s="1"/>
  <c r="C2551" i="85"/>
  <c r="D2551" i="85" s="1"/>
  <c r="C2552" i="85"/>
  <c r="D2552" i="85" s="1"/>
  <c r="C2553" i="85"/>
  <c r="D2553" i="85"/>
  <c r="C2554" i="85"/>
  <c r="D2554" i="85"/>
  <c r="C2555" i="85"/>
  <c r="D2555" i="85" s="1"/>
  <c r="C2556" i="85"/>
  <c r="D2556" i="85" s="1"/>
  <c r="C2557" i="85"/>
  <c r="D2557" i="85" s="1"/>
  <c r="C2558" i="85"/>
  <c r="D2558" i="85" s="1"/>
  <c r="C2559" i="85"/>
  <c r="D2559" i="85" s="1"/>
  <c r="C2560" i="85"/>
  <c r="D2560" i="85"/>
  <c r="C2561" i="85"/>
  <c r="D2561" i="85" s="1"/>
  <c r="C2562" i="85"/>
  <c r="D2562" i="85" s="1"/>
  <c r="C2563" i="85"/>
  <c r="D2563" i="85"/>
  <c r="C2564" i="85"/>
  <c r="D2564" i="85"/>
  <c r="C2565" i="85"/>
  <c r="D2565" i="85" s="1"/>
  <c r="C2566" i="85"/>
  <c r="D2566" i="85"/>
  <c r="C2567" i="85"/>
  <c r="D2567" i="85" s="1"/>
  <c r="C2568" i="85"/>
  <c r="D2568" i="85" s="1"/>
  <c r="C2569" i="85"/>
  <c r="D2569" i="85" s="1"/>
  <c r="C2570" i="85"/>
  <c r="D2570" i="85" s="1"/>
  <c r="C2571" i="85"/>
  <c r="D2571" i="85"/>
  <c r="C2572" i="85"/>
  <c r="D2572" i="85"/>
  <c r="C2573" i="85"/>
  <c r="D2573" i="85" s="1"/>
  <c r="C2574" i="85"/>
  <c r="D2574" i="85" s="1"/>
  <c r="C2575" i="85"/>
  <c r="D2575" i="85" s="1"/>
  <c r="C2576" i="85"/>
  <c r="D2576" i="85" s="1"/>
  <c r="C2577" i="85"/>
  <c r="D2577" i="85" s="1"/>
  <c r="C2578" i="85"/>
  <c r="D2578" i="85" s="1"/>
  <c r="C2579" i="85"/>
  <c r="D2579" i="85" s="1"/>
  <c r="C2580" i="85"/>
  <c r="D2580" i="85" s="1"/>
  <c r="C2581" i="85"/>
  <c r="D2581" i="85" s="1"/>
  <c r="C2582" i="85"/>
  <c r="D2582" i="85"/>
  <c r="C2583" i="85"/>
  <c r="D2583" i="85" s="1"/>
  <c r="C2584" i="85"/>
  <c r="D2584" i="85" s="1"/>
  <c r="C2585" i="85"/>
  <c r="D2585" i="85" s="1"/>
  <c r="C2586" i="85"/>
  <c r="D2586" i="85"/>
  <c r="C2587" i="85"/>
  <c r="D2587" i="85" s="1"/>
  <c r="C2588" i="85"/>
  <c r="D2588" i="85" s="1"/>
  <c r="C2589" i="85"/>
  <c r="D2589" i="85" s="1"/>
  <c r="C2590" i="85"/>
  <c r="D2590" i="85"/>
  <c r="C2591" i="85"/>
  <c r="D2591" i="85"/>
  <c r="C2592" i="85"/>
  <c r="D2592" i="85" s="1"/>
  <c r="C2593" i="85"/>
  <c r="D2593" i="85" s="1"/>
  <c r="C2594" i="85"/>
  <c r="D2594" i="85"/>
  <c r="C2595" i="85"/>
  <c r="D2595" i="85" s="1"/>
  <c r="C2596" i="85"/>
  <c r="D2596" i="85" s="1"/>
  <c r="C2597" i="85"/>
  <c r="D2597" i="85" s="1"/>
  <c r="C2598" i="85"/>
  <c r="D2598" i="85"/>
  <c r="C2599" i="85"/>
  <c r="D2599" i="85"/>
  <c r="C2600" i="85"/>
  <c r="D2600" i="85" s="1"/>
  <c r="C2601" i="85"/>
  <c r="D2601" i="85" s="1"/>
  <c r="C2602" i="85"/>
  <c r="D2602" i="85" s="1"/>
  <c r="C2603" i="85"/>
  <c r="D2603" i="85" s="1"/>
  <c r="C2604" i="85"/>
  <c r="D2604" i="85" s="1"/>
  <c r="C2605" i="85"/>
  <c r="D2605" i="85"/>
  <c r="C2606" i="85"/>
  <c r="D2606" i="85"/>
  <c r="C2607" i="85"/>
  <c r="D2607" i="85" s="1"/>
  <c r="C2608" i="85"/>
  <c r="D2608" i="85" s="1"/>
  <c r="C2609" i="85"/>
  <c r="D2609" i="85" s="1"/>
  <c r="C2610" i="85"/>
  <c r="D2610" i="85" s="1"/>
  <c r="C2611" i="85"/>
  <c r="D2611" i="85" s="1"/>
  <c r="C2612" i="85"/>
  <c r="D2612" i="85" s="1"/>
  <c r="C2613" i="85"/>
  <c r="D2613" i="85" s="1"/>
  <c r="C2614" i="85"/>
  <c r="D2614" i="85" s="1"/>
  <c r="C2615" i="85"/>
  <c r="D2615" i="85" s="1"/>
  <c r="C2616" i="85"/>
  <c r="D2616" i="85" s="1"/>
  <c r="C2617" i="85"/>
  <c r="D2617" i="85" s="1"/>
  <c r="C2618" i="85"/>
  <c r="D2618" i="85" s="1"/>
  <c r="C2619" i="85"/>
  <c r="D2619" i="85" s="1"/>
  <c r="C2620" i="85"/>
  <c r="D2620" i="85" s="1"/>
  <c r="C2621" i="85"/>
  <c r="D2621" i="85" s="1"/>
  <c r="C2622" i="85"/>
  <c r="D2622" i="85"/>
  <c r="C2623" i="85"/>
  <c r="D2623" i="85" s="1"/>
  <c r="C2624" i="85"/>
  <c r="D2624" i="85" s="1"/>
  <c r="C2625" i="85"/>
  <c r="D2625" i="85" s="1"/>
  <c r="C2626" i="85"/>
  <c r="D2626" i="85" s="1"/>
  <c r="C2627" i="85"/>
  <c r="D2627" i="85" s="1"/>
  <c r="C2628" i="85"/>
  <c r="D2628" i="85" s="1"/>
  <c r="C2629" i="85"/>
  <c r="D2629" i="85"/>
  <c r="C2630" i="85"/>
  <c r="D2630" i="85" s="1"/>
  <c r="C2631" i="85"/>
  <c r="D2631" i="85" s="1"/>
  <c r="C2632" i="85"/>
  <c r="D2632" i="85"/>
  <c r="C2633" i="85"/>
  <c r="D2633" i="85" s="1"/>
  <c r="C2634" i="85"/>
  <c r="D2634" i="85"/>
  <c r="C2635" i="85"/>
  <c r="D2635" i="85" s="1"/>
  <c r="C2636" i="85"/>
  <c r="D2636" i="85" s="1"/>
  <c r="C2637" i="85"/>
  <c r="D2637" i="85" s="1"/>
  <c r="C2638" i="85"/>
  <c r="D2638" i="85"/>
  <c r="C2639" i="85"/>
  <c r="D2639" i="85"/>
  <c r="C2640" i="85"/>
  <c r="D2640" i="85" s="1"/>
  <c r="C2641" i="85"/>
  <c r="D2641" i="85" s="1"/>
  <c r="C2642" i="85"/>
  <c r="D2642" i="85" s="1"/>
  <c r="C2643" i="85"/>
  <c r="D2643" i="85" s="1"/>
  <c r="C2644" i="85"/>
  <c r="D2644" i="85" s="1"/>
  <c r="C2645" i="85"/>
  <c r="D2645" i="85" s="1"/>
  <c r="C2646" i="85"/>
  <c r="D2646" i="85"/>
  <c r="C2647" i="85"/>
  <c r="D2647" i="85" s="1"/>
  <c r="C2648" i="85"/>
  <c r="D2648" i="85" s="1"/>
  <c r="C2649" i="85"/>
  <c r="D2649" i="85" s="1"/>
  <c r="C2650" i="85"/>
  <c r="D2650" i="85" s="1"/>
  <c r="C2651" i="85"/>
  <c r="D2651" i="85" s="1"/>
  <c r="C2652" i="85"/>
  <c r="D2652" i="85" s="1"/>
  <c r="C2653" i="85"/>
  <c r="D2653" i="85"/>
  <c r="C2654" i="85"/>
  <c r="D2654" i="85"/>
  <c r="C2655" i="85"/>
  <c r="D2655" i="85" s="1"/>
  <c r="C2656" i="85"/>
  <c r="D2656" i="85"/>
  <c r="C2657" i="85"/>
  <c r="D2657" i="85" s="1"/>
  <c r="C2658" i="85"/>
  <c r="D2658" i="85" s="1"/>
  <c r="C2659" i="85"/>
  <c r="D2659" i="85" s="1"/>
  <c r="C2660" i="85"/>
  <c r="D2660" i="85" s="1"/>
  <c r="C2661" i="85"/>
  <c r="D2661" i="85"/>
  <c r="C2662" i="85"/>
  <c r="D2662" i="85" s="1"/>
  <c r="C2663" i="85"/>
  <c r="D2663" i="85" s="1"/>
  <c r="C2664" i="85"/>
  <c r="D2664" i="85" s="1"/>
  <c r="C2665" i="85"/>
  <c r="D2665" i="85" s="1"/>
  <c r="C2666" i="85"/>
  <c r="D2666" i="85" s="1"/>
  <c r="C2667" i="85"/>
  <c r="D2667" i="85" s="1"/>
  <c r="C2668" i="85"/>
  <c r="D2668" i="85" s="1"/>
  <c r="C2669" i="85"/>
  <c r="D2669" i="85"/>
  <c r="C2670" i="85"/>
  <c r="D2670" i="85" s="1"/>
  <c r="C2671" i="85"/>
  <c r="D2671" i="85" s="1"/>
  <c r="C2672" i="85"/>
  <c r="D2672" i="85"/>
  <c r="C2673" i="85"/>
  <c r="D2673" i="85" s="1"/>
  <c r="C2674" i="85"/>
  <c r="D2674" i="85" s="1"/>
  <c r="C2675" i="85"/>
  <c r="D2675" i="85" s="1"/>
  <c r="C2676" i="85"/>
  <c r="D2676" i="85" s="1"/>
  <c r="C2677" i="85"/>
  <c r="D2677" i="85" s="1"/>
  <c r="C2678" i="85"/>
  <c r="D2678" i="85"/>
  <c r="C2679" i="85"/>
  <c r="D2679" i="85" s="1"/>
  <c r="C2680" i="85"/>
  <c r="D2680" i="85"/>
  <c r="C2681" i="85"/>
  <c r="D2681" i="85" s="1"/>
  <c r="C2682" i="85"/>
  <c r="D2682" i="85" s="1"/>
  <c r="C2683" i="85"/>
  <c r="D2683" i="85" s="1"/>
  <c r="C2684" i="85"/>
  <c r="D2684" i="85" s="1"/>
  <c r="C2685" i="85"/>
  <c r="D2685" i="85" s="1"/>
  <c r="C2686" i="85"/>
  <c r="D2686" i="85"/>
  <c r="C2687" i="85"/>
  <c r="D2687" i="85" s="1"/>
  <c r="C2688" i="85"/>
  <c r="D2688" i="85"/>
  <c r="C2689" i="85"/>
  <c r="D2689" i="85" s="1"/>
  <c r="C2690" i="85"/>
  <c r="D2690" i="85"/>
  <c r="C2691" i="85"/>
  <c r="D2691" i="85" s="1"/>
  <c r="C2692" i="85"/>
  <c r="D2692" i="85" s="1"/>
  <c r="C2693" i="85"/>
  <c r="D2693" i="85" s="1"/>
  <c r="C2694" i="85"/>
  <c r="D2694" i="85"/>
  <c r="C2695" i="85"/>
  <c r="D2695" i="85"/>
  <c r="C2696" i="85"/>
  <c r="D2696" i="85"/>
  <c r="C2697" i="85"/>
  <c r="D2697" i="85" s="1"/>
  <c r="C2698" i="85"/>
  <c r="D2698" i="85"/>
  <c r="C2699" i="85"/>
  <c r="D2699" i="85" s="1"/>
  <c r="C2700" i="85"/>
  <c r="D2700" i="85" s="1"/>
  <c r="C2701" i="85"/>
  <c r="D2701" i="85" s="1"/>
  <c r="C2702" i="85"/>
  <c r="D2702" i="85" s="1"/>
  <c r="C2703" i="85"/>
  <c r="D2703" i="85" s="1"/>
  <c r="C2704" i="85"/>
  <c r="D2704" i="85" s="1"/>
  <c r="C2705" i="85"/>
  <c r="D2705" i="85" s="1"/>
  <c r="C2706" i="85"/>
  <c r="D2706" i="85" s="1"/>
  <c r="C2707" i="85"/>
  <c r="D2707" i="85" s="1"/>
  <c r="C2708" i="85"/>
  <c r="D2708" i="85" s="1"/>
  <c r="C2709" i="85"/>
  <c r="D2709" i="85" s="1"/>
  <c r="C2710" i="85"/>
  <c r="D2710" i="85"/>
  <c r="C2711" i="85"/>
  <c r="D2711" i="85" s="1"/>
  <c r="C2712" i="85"/>
  <c r="D2712" i="85"/>
  <c r="C2713" i="85"/>
  <c r="D2713" i="85" s="1"/>
  <c r="C2714" i="85"/>
  <c r="D2714" i="85" s="1"/>
  <c r="C2715" i="85"/>
  <c r="D2715" i="85" s="1"/>
  <c r="C2716" i="85"/>
  <c r="D2716" i="85" s="1"/>
  <c r="C2717" i="85"/>
  <c r="D2717" i="85" s="1"/>
  <c r="C2718" i="85"/>
  <c r="D2718" i="85" s="1"/>
  <c r="C2719" i="85"/>
  <c r="D2719" i="85" s="1"/>
  <c r="C2720" i="85"/>
  <c r="D2720" i="85"/>
  <c r="C2721" i="85"/>
  <c r="D2721" i="85" s="1"/>
  <c r="C2722" i="85"/>
  <c r="D2722" i="85"/>
  <c r="C2723" i="85"/>
  <c r="D2723" i="85" s="1"/>
  <c r="C2724" i="85"/>
  <c r="D2724" i="85" s="1"/>
  <c r="C2725" i="85"/>
  <c r="D2725" i="85" s="1"/>
  <c r="C2726" i="85"/>
  <c r="D2726" i="85" s="1"/>
  <c r="C2727" i="85"/>
  <c r="D2727" i="85"/>
  <c r="C2728" i="85"/>
  <c r="D2728" i="85"/>
  <c r="C2729" i="85"/>
  <c r="D2729" i="85" s="1"/>
  <c r="C2730" i="85"/>
  <c r="D2730" i="85"/>
  <c r="C2731" i="85"/>
  <c r="D2731" i="85" s="1"/>
  <c r="C2732" i="85"/>
  <c r="D2732" i="85" s="1"/>
  <c r="C2733" i="85"/>
  <c r="D2733" i="85" s="1"/>
  <c r="C2734" i="85"/>
  <c r="D2734" i="85"/>
  <c r="C2735" i="85"/>
  <c r="D2735" i="85"/>
  <c r="C2736" i="85"/>
  <c r="D2736" i="85" s="1"/>
  <c r="C2737" i="85"/>
  <c r="D2737" i="85" s="1"/>
  <c r="C2738" i="85"/>
  <c r="D2738" i="85" s="1"/>
  <c r="C2739" i="85"/>
  <c r="D2739" i="85" s="1"/>
  <c r="C2740" i="85"/>
  <c r="D2740" i="85" s="1"/>
  <c r="C2741" i="85"/>
  <c r="D2741" i="85" s="1"/>
  <c r="C2742" i="85"/>
  <c r="D2742" i="85" s="1"/>
  <c r="C2743" i="85"/>
  <c r="D2743" i="85"/>
  <c r="C2744" i="85"/>
  <c r="D2744" i="85"/>
  <c r="C2745" i="85"/>
  <c r="D2745" i="85" s="1"/>
  <c r="C2746" i="85"/>
  <c r="D2746" i="85" s="1"/>
  <c r="C2747" i="85"/>
  <c r="D2747" i="85" s="1"/>
  <c r="C2748" i="85"/>
  <c r="D2748" i="85" s="1"/>
  <c r="C2749" i="85"/>
  <c r="D2749" i="85" s="1"/>
  <c r="C2750" i="85"/>
  <c r="D2750" i="85" s="1"/>
  <c r="C2751" i="85"/>
  <c r="D2751" i="85" s="1"/>
  <c r="C2752" i="85"/>
  <c r="D2752" i="85" s="1"/>
  <c r="C2753" i="85"/>
  <c r="D2753" i="85" s="1"/>
  <c r="C2754" i="85"/>
  <c r="D2754" i="85" s="1"/>
  <c r="C2755" i="85"/>
  <c r="D2755" i="85" s="1"/>
  <c r="C2756" i="85"/>
  <c r="D2756" i="85" s="1"/>
  <c r="C2757" i="85"/>
  <c r="D2757" i="85" s="1"/>
  <c r="C2758" i="85"/>
  <c r="D2758" i="85"/>
  <c r="C2759" i="85"/>
  <c r="D2759" i="85" s="1"/>
  <c r="C2760" i="85"/>
  <c r="D2760" i="85" s="1"/>
  <c r="C2761" i="85"/>
  <c r="D2761" i="85" s="1"/>
  <c r="C2762" i="85"/>
  <c r="D2762" i="85" s="1"/>
  <c r="C2763" i="85"/>
  <c r="D2763" i="85" s="1"/>
  <c r="C2764" i="85"/>
  <c r="D2764" i="85" s="1"/>
  <c r="C2765" i="85"/>
  <c r="D2765" i="85"/>
  <c r="C2766" i="85"/>
  <c r="D2766" i="85"/>
  <c r="C2767" i="85"/>
  <c r="D2767" i="85" s="1"/>
  <c r="C2768" i="85"/>
  <c r="D2768" i="85"/>
  <c r="C2769" i="85"/>
  <c r="D2769" i="85" s="1"/>
  <c r="C2770" i="85"/>
  <c r="D2770" i="85" s="1"/>
  <c r="C2771" i="85"/>
  <c r="D2771" i="85" s="1"/>
  <c r="C2772" i="85"/>
  <c r="D2772" i="85" s="1"/>
  <c r="C2773" i="85"/>
  <c r="D2773" i="85" s="1"/>
  <c r="C2774" i="85"/>
  <c r="D2774" i="85" s="1"/>
  <c r="C2775" i="85"/>
  <c r="D2775" i="85" s="1"/>
  <c r="C2776" i="85"/>
  <c r="D2776" i="85" s="1"/>
  <c r="C2777" i="85"/>
  <c r="D2777" i="85" s="1"/>
  <c r="C2778" i="85"/>
  <c r="D2778" i="85"/>
  <c r="C2779" i="85"/>
  <c r="D2779" i="85" s="1"/>
  <c r="C2780" i="85"/>
  <c r="D2780" i="85" s="1"/>
  <c r="C2781" i="85"/>
  <c r="D2781" i="85" s="1"/>
  <c r="C2782" i="85"/>
  <c r="D2782" i="85"/>
  <c r="C2783" i="85"/>
  <c r="D2783" i="85"/>
  <c r="C2784" i="85"/>
  <c r="D2784" i="85" s="1"/>
  <c r="C2785" i="85"/>
  <c r="D2785" i="85" s="1"/>
  <c r="C2786" i="85"/>
  <c r="D2786" i="85" s="1"/>
  <c r="C2787" i="85"/>
  <c r="D2787" i="85" s="1"/>
  <c r="C2788" i="85"/>
  <c r="D2788" i="85" s="1"/>
  <c r="C2789" i="85"/>
  <c r="D2789" i="85"/>
  <c r="C2790" i="85"/>
  <c r="D2790" i="85"/>
  <c r="C2791" i="85"/>
  <c r="D2791" i="85" s="1"/>
  <c r="C2792" i="85"/>
  <c r="D2792" i="85" s="1"/>
  <c r="C2793" i="85"/>
  <c r="D2793" i="85" s="1"/>
  <c r="C2794" i="85"/>
  <c r="D2794" i="85" s="1"/>
  <c r="C2795" i="85"/>
  <c r="D2795" i="85" s="1"/>
  <c r="C2796" i="85"/>
  <c r="D2796" i="85" s="1"/>
  <c r="C2797" i="85"/>
  <c r="D2797" i="85" s="1"/>
  <c r="C2798" i="85"/>
  <c r="D2798" i="85" s="1"/>
  <c r="C2799" i="85"/>
  <c r="D2799" i="85" s="1"/>
  <c r="C2800" i="85"/>
  <c r="D2800" i="85"/>
  <c r="C2801" i="85"/>
  <c r="D2801" i="85" s="1"/>
  <c r="C2802" i="85"/>
  <c r="D2802" i="85"/>
  <c r="C2803" i="85"/>
  <c r="D2803" i="85" s="1"/>
  <c r="C2804" i="85"/>
  <c r="D2804" i="85" s="1"/>
  <c r="C2805" i="85"/>
  <c r="D2805" i="85" s="1"/>
  <c r="C2806" i="85"/>
  <c r="D2806" i="85" s="1"/>
  <c r="C2807" i="85"/>
  <c r="D2807" i="85"/>
  <c r="C2808" i="85"/>
  <c r="D2808" i="85"/>
  <c r="C2809" i="85"/>
  <c r="D2809" i="85" s="1"/>
  <c r="C2810" i="85"/>
  <c r="D2810" i="85" s="1"/>
  <c r="C2811" i="85"/>
  <c r="D2811" i="85" s="1"/>
  <c r="C2812" i="85"/>
  <c r="D2812" i="85" s="1"/>
  <c r="C2813" i="85"/>
  <c r="D2813" i="85"/>
  <c r="C2814" i="85"/>
  <c r="D2814" i="85"/>
  <c r="C2815" i="85"/>
  <c r="D2815" i="85" s="1"/>
  <c r="C2816" i="85"/>
  <c r="D2816" i="85" s="1"/>
  <c r="C2817" i="85"/>
  <c r="D2817" i="85" s="1"/>
  <c r="C2818" i="85"/>
  <c r="D2818" i="85" s="1"/>
  <c r="C2819" i="85"/>
  <c r="D2819" i="85" s="1"/>
  <c r="C2820" i="85"/>
  <c r="D2820" i="85" s="1"/>
  <c r="C2821" i="85"/>
  <c r="D2821" i="85"/>
  <c r="C2822" i="85"/>
  <c r="D2822" i="85" s="1"/>
  <c r="C2823" i="85"/>
  <c r="D2823" i="85" s="1"/>
  <c r="C2824" i="85"/>
  <c r="D2824" i="85" s="1"/>
  <c r="C2825" i="85"/>
  <c r="D2825" i="85" s="1"/>
  <c r="C2826" i="85"/>
  <c r="D2826" i="85" s="1"/>
  <c r="C2827" i="85"/>
  <c r="D2827" i="85" s="1"/>
  <c r="C2828" i="85"/>
  <c r="D2828" i="85" s="1"/>
  <c r="C2829" i="85"/>
  <c r="D2829" i="85" s="1"/>
  <c r="C2830" i="85"/>
  <c r="D2830" i="85" s="1"/>
  <c r="C2831" i="85"/>
  <c r="D2831" i="85"/>
  <c r="C2832" i="85"/>
  <c r="D2832" i="85" s="1"/>
  <c r="C2833" i="85"/>
  <c r="D2833" i="85" s="1"/>
  <c r="C2834" i="85"/>
  <c r="D2834" i="85"/>
  <c r="C2835" i="85"/>
  <c r="D2835" i="85" s="1"/>
  <c r="C2836" i="85"/>
  <c r="D2836" i="85" s="1"/>
  <c r="C2837" i="85"/>
  <c r="D2837" i="85"/>
  <c r="C2838" i="85"/>
  <c r="D2838" i="85"/>
  <c r="C2839" i="85"/>
  <c r="D2839" i="85"/>
  <c r="C2840" i="85"/>
  <c r="D2840" i="85" s="1"/>
  <c r="C2841" i="85"/>
  <c r="D2841" i="85" s="1"/>
  <c r="C2842" i="85"/>
  <c r="D2842" i="85" s="1"/>
  <c r="C2843" i="85"/>
  <c r="D2843" i="85" s="1"/>
  <c r="C2844" i="85"/>
  <c r="D2844" i="85" s="1"/>
  <c r="C2845" i="85"/>
  <c r="D2845" i="85"/>
  <c r="C2846" i="85"/>
  <c r="D2846" i="85" s="1"/>
  <c r="C2847" i="85"/>
  <c r="D2847" i="85" s="1"/>
  <c r="C2848" i="85"/>
  <c r="D2848" i="85"/>
  <c r="C2849" i="85"/>
  <c r="D2849" i="85" s="1"/>
  <c r="C2850" i="85"/>
  <c r="D2850" i="85"/>
  <c r="C2851" i="85"/>
  <c r="D2851" i="85" s="1"/>
  <c r="C2852" i="85"/>
  <c r="D2852" i="85" s="1"/>
  <c r="C2853" i="85"/>
  <c r="D2853" i="85" s="1"/>
  <c r="C2854" i="85"/>
  <c r="D2854" i="85" s="1"/>
  <c r="C2855" i="85"/>
  <c r="D2855" i="85"/>
  <c r="C2856" i="85"/>
  <c r="D2856" i="85"/>
  <c r="C2857" i="85"/>
  <c r="D2857" i="85" s="1"/>
  <c r="C2858" i="85"/>
  <c r="D2858" i="85" s="1"/>
  <c r="C2859" i="85"/>
  <c r="D2859" i="85" s="1"/>
  <c r="C2860" i="85"/>
  <c r="D2860" i="85" s="1"/>
  <c r="C2861" i="85"/>
  <c r="D2861" i="85"/>
  <c r="C2862" i="85"/>
  <c r="D2862" i="85"/>
  <c r="C2863" i="85"/>
  <c r="D2863" i="85" s="1"/>
  <c r="C2864" i="85"/>
  <c r="D2864" i="85" s="1"/>
  <c r="C2865" i="85"/>
  <c r="D2865" i="85" s="1"/>
  <c r="C2866" i="85"/>
  <c r="D2866" i="85" s="1"/>
  <c r="C2867" i="85"/>
  <c r="D2867" i="85" s="1"/>
  <c r="C2868" i="85"/>
  <c r="D2868" i="85" s="1"/>
  <c r="C2869" i="85"/>
  <c r="D2869" i="85"/>
  <c r="C2870" i="85"/>
  <c r="D2870" i="85"/>
  <c r="C2871" i="85"/>
  <c r="D2871" i="85" s="1"/>
  <c r="C2872" i="85"/>
  <c r="D2872" i="85"/>
  <c r="C2873" i="85"/>
  <c r="D2873" i="85" s="1"/>
  <c r="C2874" i="85"/>
  <c r="D2874" i="85" s="1"/>
  <c r="C2875" i="85"/>
  <c r="D2875" i="85" s="1"/>
  <c r="C2876" i="85"/>
  <c r="D2876" i="85"/>
  <c r="C2877" i="85"/>
  <c r="D2877" i="85"/>
  <c r="C2878" i="85"/>
  <c r="D2878" i="85" s="1"/>
  <c r="C2879" i="85"/>
  <c r="D2879" i="85" s="1"/>
  <c r="C2880" i="85"/>
  <c r="D2880" i="85" s="1"/>
  <c r="C2881" i="85"/>
  <c r="D2881" i="85" s="1"/>
  <c r="C2882" i="85"/>
  <c r="D2882" i="85" s="1"/>
  <c r="C2883" i="85"/>
  <c r="D2883" i="85" s="1"/>
  <c r="C2884" i="85"/>
  <c r="D2884" i="85" s="1"/>
  <c r="C2885" i="85"/>
  <c r="D2885" i="85" s="1"/>
  <c r="C2886" i="85"/>
  <c r="D2886" i="85"/>
  <c r="C2887" i="85"/>
  <c r="D2887" i="85" s="1"/>
  <c r="C2888" i="85"/>
  <c r="D2888" i="85" s="1"/>
  <c r="C2889" i="85"/>
  <c r="D2889" i="85" s="1"/>
  <c r="C2890" i="85"/>
  <c r="D2890" i="85" s="1"/>
  <c r="C2891" i="85"/>
  <c r="D2891" i="85" s="1"/>
  <c r="C2892" i="85"/>
  <c r="D2892" i="85"/>
  <c r="C2893" i="85"/>
  <c r="D2893" i="85" s="1"/>
  <c r="C2894" i="85"/>
  <c r="D2894" i="85"/>
  <c r="C2895" i="85"/>
  <c r="D2895" i="85"/>
  <c r="C2896" i="85"/>
  <c r="D2896" i="85" s="1"/>
  <c r="C2897" i="85"/>
  <c r="D2897" i="85" s="1"/>
  <c r="C2898" i="85"/>
  <c r="D2898" i="85" s="1"/>
  <c r="C2899" i="85"/>
  <c r="D2899" i="85" s="1"/>
  <c r="C2900" i="85"/>
  <c r="D2900" i="85" s="1"/>
  <c r="C2901" i="85"/>
  <c r="D2901" i="85" s="1"/>
  <c r="C2902" i="85"/>
  <c r="D2902" i="85"/>
  <c r="C2903" i="85"/>
  <c r="D2903" i="85" s="1"/>
  <c r="C2904" i="85"/>
  <c r="D2904" i="85"/>
  <c r="C2905" i="85"/>
  <c r="D2905" i="85" s="1"/>
  <c r="C2906" i="85"/>
  <c r="D2906" i="85" s="1"/>
  <c r="C2907" i="85"/>
  <c r="D2907" i="85"/>
  <c r="C2908" i="85"/>
  <c r="D2908" i="85" s="1"/>
  <c r="C2909" i="85"/>
  <c r="D2909" i="85" s="1"/>
  <c r="C2910" i="85"/>
  <c r="D2910" i="85"/>
  <c r="C2911" i="85"/>
  <c r="D2911" i="85"/>
  <c r="C2912" i="85"/>
  <c r="D2912" i="85" s="1"/>
  <c r="C2913" i="85"/>
  <c r="D2913" i="85" s="1"/>
  <c r="C2914" i="85"/>
  <c r="D2914" i="85" s="1"/>
  <c r="C2915" i="85"/>
  <c r="D2915" i="85" s="1"/>
  <c r="C2916" i="85"/>
  <c r="D2916" i="85" s="1"/>
  <c r="C2917" i="85"/>
  <c r="D2917" i="85"/>
  <c r="C2918" i="85"/>
  <c r="D2918" i="85"/>
  <c r="C2919" i="85"/>
  <c r="D2919" i="85" s="1"/>
  <c r="C2920" i="85"/>
  <c r="D2920" i="85"/>
  <c r="C2921" i="85"/>
  <c r="D2921" i="85" s="1"/>
  <c r="C2922" i="85"/>
  <c r="D2922" i="85" s="1"/>
  <c r="C2923" i="85"/>
  <c r="D2923" i="85" s="1"/>
  <c r="C2924" i="85"/>
  <c r="D2924" i="85"/>
  <c r="C2925" i="85"/>
  <c r="D2925" i="85"/>
  <c r="C2926" i="85"/>
  <c r="D2926" i="85"/>
  <c r="C2927" i="85"/>
  <c r="D2927" i="85" s="1"/>
  <c r="C2928" i="85"/>
  <c r="D2928" i="85" s="1"/>
  <c r="C2929" i="85"/>
  <c r="D2929" i="85" s="1"/>
  <c r="C2930" i="85"/>
  <c r="D2930" i="85"/>
  <c r="C2931" i="85"/>
  <c r="D2931" i="85"/>
  <c r="C2932" i="85"/>
  <c r="D2932" i="85" s="1"/>
  <c r="C2933" i="85"/>
  <c r="D2933" i="85" s="1"/>
  <c r="C2934" i="85"/>
  <c r="D2934" i="85" s="1"/>
  <c r="C2935" i="85"/>
  <c r="D2935" i="85" s="1"/>
  <c r="C2936" i="85"/>
  <c r="D2936" i="85" s="1"/>
  <c r="C2937" i="85"/>
  <c r="D2937" i="85"/>
  <c r="C2938" i="85"/>
  <c r="D2938" i="85" s="1"/>
  <c r="C2939" i="85"/>
  <c r="D2939" i="85" s="1"/>
  <c r="C2940" i="85"/>
  <c r="D2940" i="85" s="1"/>
  <c r="C2941" i="85"/>
  <c r="D2941" i="85" s="1"/>
  <c r="C2942" i="85"/>
  <c r="D2942" i="85" s="1"/>
  <c r="C2943" i="85"/>
  <c r="D2943" i="85"/>
  <c r="C2944" i="85"/>
  <c r="D2944" i="85" s="1"/>
  <c r="C2945" i="85"/>
  <c r="D2945" i="85"/>
  <c r="C2946" i="85"/>
  <c r="D2946" i="85"/>
  <c r="C2947" i="85"/>
  <c r="D2947" i="85"/>
  <c r="C2948" i="85"/>
  <c r="D2948" i="85" s="1"/>
  <c r="C2949" i="85"/>
  <c r="D2949" i="85" s="1"/>
  <c r="C2950" i="85"/>
  <c r="D2950" i="85" s="1"/>
  <c r="E2950" i="85" s="1"/>
  <c r="F2950" i="85" s="1"/>
  <c r="C2951" i="85"/>
  <c r="D2951" i="85" s="1"/>
  <c r="C2952" i="85"/>
  <c r="D2952" i="85" s="1"/>
  <c r="C2953" i="85"/>
  <c r="D2953" i="85" s="1"/>
  <c r="C2954" i="85"/>
  <c r="D2954" i="85"/>
  <c r="C2955" i="85"/>
  <c r="D2955" i="85" s="1"/>
  <c r="C2956" i="85"/>
  <c r="D2956" i="85" s="1"/>
  <c r="C2957" i="85"/>
  <c r="D2957" i="85" s="1"/>
  <c r="C2958" i="85"/>
  <c r="D2958" i="85" s="1"/>
  <c r="C2959" i="85"/>
  <c r="D2959" i="85" s="1"/>
  <c r="C2960" i="85"/>
  <c r="D2960" i="85" s="1"/>
  <c r="C2961" i="85"/>
  <c r="D2961" i="85"/>
  <c r="C2962" i="85"/>
  <c r="D2962" i="85"/>
  <c r="C2963" i="85"/>
  <c r="D2963" i="85" s="1"/>
  <c r="C2964" i="85"/>
  <c r="D2964" i="85"/>
  <c r="C2965" i="85"/>
  <c r="D2965" i="85" s="1"/>
  <c r="C2966" i="85"/>
  <c r="D2966" i="85"/>
  <c r="C2967" i="85"/>
  <c r="D2967" i="85"/>
  <c r="C2968" i="85"/>
  <c r="D2968" i="85" s="1"/>
  <c r="C2969" i="85"/>
  <c r="D2969" i="85" s="1"/>
  <c r="C2970" i="85"/>
  <c r="D2970" i="85" s="1"/>
  <c r="C2971" i="85"/>
  <c r="D2971" i="85"/>
  <c r="C2972" i="85"/>
  <c r="D2972" i="85" s="1"/>
  <c r="C2973" i="85"/>
  <c r="D2973" i="85" s="1"/>
  <c r="C2974" i="85"/>
  <c r="D2974" i="85" s="1"/>
  <c r="C2975" i="85"/>
  <c r="D2975" i="85"/>
  <c r="C2976" i="85"/>
  <c r="D2976" i="85" s="1"/>
  <c r="C2977" i="85"/>
  <c r="D2977" i="85" s="1"/>
  <c r="C2978" i="85"/>
  <c r="D2978" i="85"/>
  <c r="C2979" i="85"/>
  <c r="D2979" i="85" s="1"/>
  <c r="C2980" i="85"/>
  <c r="D2980" i="85"/>
  <c r="C2981" i="85"/>
  <c r="D2981" i="85" s="1"/>
  <c r="C2982" i="85"/>
  <c r="D2982" i="85" s="1"/>
  <c r="C2983" i="85"/>
  <c r="D2983" i="85" s="1"/>
  <c r="C2984" i="85"/>
  <c r="D2984" i="85" s="1"/>
  <c r="C2985" i="85"/>
  <c r="D2985" i="85"/>
  <c r="C2986" i="85"/>
  <c r="D2986" i="85" s="1"/>
  <c r="C2987" i="85"/>
  <c r="D2987" i="85" s="1"/>
  <c r="E2987" i="85" s="1"/>
  <c r="F2987" i="85" s="1"/>
  <c r="C2988" i="85"/>
  <c r="D2988" i="85" s="1"/>
  <c r="C2989" i="85"/>
  <c r="D2989" i="85" s="1"/>
  <c r="C2990" i="85"/>
  <c r="D2990" i="85"/>
  <c r="C2991" i="85"/>
  <c r="D2991" i="85" s="1"/>
  <c r="C2992" i="85"/>
  <c r="D2992" i="85" s="1"/>
  <c r="C2993" i="85"/>
  <c r="D2993" i="85" s="1"/>
  <c r="C2994" i="85"/>
  <c r="D2994" i="85" s="1"/>
  <c r="C2995" i="85"/>
  <c r="D2995" i="85" s="1"/>
  <c r="C2996" i="85"/>
  <c r="D2996" i="85" s="1"/>
  <c r="C2997" i="85"/>
  <c r="D2997" i="85" s="1"/>
  <c r="C2998" i="85"/>
  <c r="D2998" i="85" s="1"/>
  <c r="C2999" i="85"/>
  <c r="D2999" i="85" s="1"/>
  <c r="C3000" i="85"/>
  <c r="D3000" i="85" s="1"/>
  <c r="C3001" i="85"/>
  <c r="D3001" i="85" s="1"/>
  <c r="C3002" i="85"/>
  <c r="D3002" i="85"/>
  <c r="C3003" i="85"/>
  <c r="D3003" i="85"/>
  <c r="C3004" i="85"/>
  <c r="D3004" i="85" s="1"/>
  <c r="C3005" i="85"/>
  <c r="D3005" i="85" s="1"/>
  <c r="C3006" i="85"/>
  <c r="D3006" i="85" s="1"/>
  <c r="C3007" i="85"/>
  <c r="D3007" i="85" s="1"/>
  <c r="C3008" i="85"/>
  <c r="D3008" i="85" s="1"/>
  <c r="C3009" i="85"/>
  <c r="D3009" i="85" s="1"/>
  <c r="C3010" i="85"/>
  <c r="D3010" i="85" s="1"/>
  <c r="C3011" i="85"/>
  <c r="D3011" i="85" s="1"/>
  <c r="C3012" i="85"/>
  <c r="D3012" i="85" s="1"/>
  <c r="C3013" i="85"/>
  <c r="D3013" i="85" s="1"/>
  <c r="C3014" i="85"/>
  <c r="D3014" i="85"/>
  <c r="C3015" i="85"/>
  <c r="D3015" i="85" s="1"/>
  <c r="C3016" i="85"/>
  <c r="D3016" i="85" s="1"/>
  <c r="C3017" i="85"/>
  <c r="D3017" i="85" s="1"/>
  <c r="C3018" i="85"/>
  <c r="D3018" i="85" s="1"/>
  <c r="C3019" i="85"/>
  <c r="D3019" i="85" s="1"/>
  <c r="C3020" i="85"/>
  <c r="D3020" i="85" s="1"/>
  <c r="C3021" i="85"/>
  <c r="D3021" i="85" s="1"/>
  <c r="C3022" i="85"/>
  <c r="D3022" i="85"/>
  <c r="C3023" i="85"/>
  <c r="D3023" i="85" s="1"/>
  <c r="C3024" i="85"/>
  <c r="D3024" i="85" s="1"/>
  <c r="C3025" i="85"/>
  <c r="D3025" i="85" s="1"/>
  <c r="C3026" i="85"/>
  <c r="D3026" i="85" s="1"/>
  <c r="C3027" i="85"/>
  <c r="D3027" i="85" s="1"/>
  <c r="C3028" i="85"/>
  <c r="D3028" i="85" s="1"/>
  <c r="C3029" i="85"/>
  <c r="D3029" i="85"/>
  <c r="C3030" i="85"/>
  <c r="D3030" i="85" s="1"/>
  <c r="C3031" i="85"/>
  <c r="D3031" i="85"/>
  <c r="C3032" i="85"/>
  <c r="D3032" i="85"/>
  <c r="C3033" i="85"/>
  <c r="D3033" i="85" s="1"/>
  <c r="C3034" i="85"/>
  <c r="D3034" i="85" s="1"/>
  <c r="C3035" i="85"/>
  <c r="D3035" i="85" s="1"/>
  <c r="C3036" i="85"/>
  <c r="D3036" i="85" s="1"/>
  <c r="C3037" i="85"/>
  <c r="D3037" i="85" s="1"/>
  <c r="C3038" i="85"/>
  <c r="D3038" i="85" s="1"/>
  <c r="C3039" i="85"/>
  <c r="D3039" i="85" s="1"/>
  <c r="C3040" i="85"/>
  <c r="D3040" i="85"/>
  <c r="C3041" i="85"/>
  <c r="D3041" i="85" s="1"/>
  <c r="C3042" i="85"/>
  <c r="D3042" i="85"/>
  <c r="C3043" i="85"/>
  <c r="D3043" i="85" s="1"/>
  <c r="C3044" i="85"/>
  <c r="D3044" i="85" s="1"/>
  <c r="C3045" i="85"/>
  <c r="D3045" i="85" s="1"/>
  <c r="C3046" i="85"/>
  <c r="D3046" i="85" s="1"/>
  <c r="C3047" i="85"/>
  <c r="D3047" i="85"/>
  <c r="C3048" i="85"/>
  <c r="D3048" i="85" s="1"/>
  <c r="C3049" i="85"/>
  <c r="D3049" i="85" s="1"/>
  <c r="C3050" i="85"/>
  <c r="D3050" i="85" s="1"/>
  <c r="C3051" i="85"/>
  <c r="D3051" i="85" s="1"/>
  <c r="C3052" i="85"/>
  <c r="D3052" i="85" s="1"/>
  <c r="C3053" i="85"/>
  <c r="D3053" i="85" s="1"/>
  <c r="C3054" i="85"/>
  <c r="D3054" i="85" s="1"/>
  <c r="C3055" i="85"/>
  <c r="D3055" i="85" s="1"/>
  <c r="C3056" i="85"/>
  <c r="D3056" i="85" s="1"/>
  <c r="C3057" i="85"/>
  <c r="D3057" i="85" s="1"/>
  <c r="C3058" i="85"/>
  <c r="D3058" i="85" s="1"/>
  <c r="C3059" i="85"/>
  <c r="D3059" i="85" s="1"/>
  <c r="C3060" i="85"/>
  <c r="D3060" i="85" s="1"/>
  <c r="C3061" i="85"/>
  <c r="D3061" i="85"/>
  <c r="C3062" i="85"/>
  <c r="D3062" i="85"/>
  <c r="C3063" i="85"/>
  <c r="D3063" i="85" s="1"/>
  <c r="C3064" i="85"/>
  <c r="D3064" i="85"/>
  <c r="C3065" i="85"/>
  <c r="D3065" i="85" s="1"/>
  <c r="C3066" i="85"/>
  <c r="D3066" i="85" s="1"/>
  <c r="C3067" i="85"/>
  <c r="D3067" i="85" s="1"/>
  <c r="C3068" i="85"/>
  <c r="D3068" i="85" s="1"/>
  <c r="C3069" i="85"/>
  <c r="D3069" i="85"/>
  <c r="C3070" i="85"/>
  <c r="D3070" i="85" s="1"/>
  <c r="C3071" i="85"/>
  <c r="D3071" i="85" s="1"/>
  <c r="C3072" i="85"/>
  <c r="D3072" i="85"/>
  <c r="C3073" i="85"/>
  <c r="D3073" i="85" s="1"/>
  <c r="C3074" i="85"/>
  <c r="D3074" i="85" s="1"/>
  <c r="C3075" i="85"/>
  <c r="D3075" i="85" s="1"/>
  <c r="C3076" i="85"/>
  <c r="D3076" i="85" s="1"/>
  <c r="C3077" i="85"/>
  <c r="D3077" i="85" s="1"/>
  <c r="C3078" i="85"/>
  <c r="D3078" i="85"/>
  <c r="C3079" i="85"/>
  <c r="D3079" i="85" s="1"/>
  <c r="C3080" i="85"/>
  <c r="D3080" i="85"/>
  <c r="C3081" i="85"/>
  <c r="D3081" i="85" s="1"/>
  <c r="C3082" i="85"/>
  <c r="D3082" i="85" s="1"/>
  <c r="C3083" i="85"/>
  <c r="D3083" i="85" s="1"/>
  <c r="C3084" i="85"/>
  <c r="D3084" i="85" s="1"/>
  <c r="C3085" i="85"/>
  <c r="D3085" i="85" s="1"/>
  <c r="C3086" i="85"/>
  <c r="D3086" i="85" s="1"/>
  <c r="C3087" i="85"/>
  <c r="D3087" i="85" s="1"/>
  <c r="C3088" i="85"/>
  <c r="D3088" i="85" s="1"/>
  <c r="C3089" i="85"/>
  <c r="D3089" i="85" s="1"/>
  <c r="C3090" i="85"/>
  <c r="D3090" i="85"/>
  <c r="C3091" i="85"/>
  <c r="D3091" i="85" s="1"/>
  <c r="C3092" i="85"/>
  <c r="D3092" i="85" s="1"/>
  <c r="C3093" i="85"/>
  <c r="D3093" i="85" s="1"/>
  <c r="C3094" i="85"/>
  <c r="D3094" i="85"/>
  <c r="C3095" i="85"/>
  <c r="D3095" i="85"/>
  <c r="C3096" i="85"/>
  <c r="D3096" i="85" s="1"/>
  <c r="C3097" i="85"/>
  <c r="D3097" i="85" s="1"/>
  <c r="C3098" i="85"/>
  <c r="D3098" i="85" s="1"/>
  <c r="C3099" i="85"/>
  <c r="D3099" i="85" s="1"/>
  <c r="C3100" i="85"/>
  <c r="D3100" i="85" s="1"/>
  <c r="C3101" i="85"/>
  <c r="D3101" i="85" s="1"/>
  <c r="C3102" i="85"/>
  <c r="D3102" i="85"/>
  <c r="C3103" i="85"/>
  <c r="D3103" i="85" s="1"/>
  <c r="C3104" i="85"/>
  <c r="D3104" i="85" s="1"/>
  <c r="C3105" i="85"/>
  <c r="D3105" i="85" s="1"/>
  <c r="C3106" i="85"/>
  <c r="D3106" i="85" s="1"/>
  <c r="C3107" i="85"/>
  <c r="D3107" i="85" s="1"/>
  <c r="C3108" i="85"/>
  <c r="D3108" i="85" s="1"/>
  <c r="C3109" i="85"/>
  <c r="D3109" i="85" s="1"/>
  <c r="C3110" i="85"/>
  <c r="D3110" i="85" s="1"/>
  <c r="C3111" i="85"/>
  <c r="D3111" i="85" s="1"/>
  <c r="C3112" i="85"/>
  <c r="D3112" i="85"/>
  <c r="C3113" i="85"/>
  <c r="D3113" i="85" s="1"/>
  <c r="C3114" i="85"/>
  <c r="D3114" i="85" s="1"/>
  <c r="C3115" i="85"/>
  <c r="D3115" i="85" s="1"/>
  <c r="C3116" i="85"/>
  <c r="D3116" i="85" s="1"/>
  <c r="C3117" i="85"/>
  <c r="D3117" i="85" s="1"/>
  <c r="C3118" i="85"/>
  <c r="D3118" i="85"/>
  <c r="C3119" i="85"/>
  <c r="D3119" i="85" s="1"/>
  <c r="C3120" i="85"/>
  <c r="D3120" i="85" s="1"/>
  <c r="C3121" i="85"/>
  <c r="D3121" i="85" s="1"/>
  <c r="C3122" i="85"/>
  <c r="D3122" i="85"/>
  <c r="C3123" i="85"/>
  <c r="D3123" i="85" s="1"/>
  <c r="C3124" i="85"/>
  <c r="D3124" i="85" s="1"/>
  <c r="C3125" i="85"/>
  <c r="D3125" i="85"/>
  <c r="C3126" i="85"/>
  <c r="D3126" i="85"/>
  <c r="C3127" i="85"/>
  <c r="D3127" i="85"/>
  <c r="C3128" i="85"/>
  <c r="D3128" i="85"/>
  <c r="C3129" i="85"/>
  <c r="D3129" i="85" s="1"/>
  <c r="C3130" i="85"/>
  <c r="D3130" i="85" s="1"/>
  <c r="C3131" i="85"/>
  <c r="D3131" i="85" s="1"/>
  <c r="C3132" i="85"/>
  <c r="D3132" i="85" s="1"/>
  <c r="C3133" i="85"/>
  <c r="D3133" i="85" s="1"/>
  <c r="C3134" i="85"/>
  <c r="D3134" i="85" s="1"/>
  <c r="C3135" i="85"/>
  <c r="D3135" i="85" s="1"/>
  <c r="C3136" i="85"/>
  <c r="D3136" i="85"/>
  <c r="C3137" i="85"/>
  <c r="D3137" i="85" s="1"/>
  <c r="C3138" i="85"/>
  <c r="D3138" i="85" s="1"/>
  <c r="C3139" i="85"/>
  <c r="D3139" i="85" s="1"/>
  <c r="C3140" i="85"/>
  <c r="D3140" i="85" s="1"/>
  <c r="C3141" i="85"/>
  <c r="D3141" i="85" s="1"/>
  <c r="C3142" i="85"/>
  <c r="D3142" i="85" s="1"/>
  <c r="C3143" i="85"/>
  <c r="D3143" i="85" s="1"/>
  <c r="C3144" i="85"/>
  <c r="D3144" i="85" s="1"/>
  <c r="C3145" i="85"/>
  <c r="D3145" i="85" s="1"/>
  <c r="C3146" i="85"/>
  <c r="D3146" i="85" s="1"/>
  <c r="C3147" i="85"/>
  <c r="D3147" i="85" s="1"/>
  <c r="C3148" i="85"/>
  <c r="D3148" i="85" s="1"/>
  <c r="C3149" i="85"/>
  <c r="D3149" i="85" s="1"/>
  <c r="C3150" i="85"/>
  <c r="D3150" i="85"/>
  <c r="C3151" i="85"/>
  <c r="D3151" i="85" s="1"/>
  <c r="C3152" i="85"/>
  <c r="D3152" i="85"/>
  <c r="C3153" i="85"/>
  <c r="D3153" i="85" s="1"/>
  <c r="C3154" i="85"/>
  <c r="D3154" i="85" s="1"/>
  <c r="C3155" i="85"/>
  <c r="D3155" i="85" s="1"/>
  <c r="C3156" i="85"/>
  <c r="D3156" i="85" s="1"/>
  <c r="C3157" i="85"/>
  <c r="D3157" i="85" s="1"/>
  <c r="C3158" i="85"/>
  <c r="D3158" i="85" s="1"/>
  <c r="C3159" i="85"/>
  <c r="D3159" i="85" s="1"/>
  <c r="C3160" i="85"/>
  <c r="D3160" i="85"/>
  <c r="C3161" i="85"/>
  <c r="D3161" i="85" s="1"/>
  <c r="C3162" i="85"/>
  <c r="D3162" i="85" s="1"/>
  <c r="C3163" i="85"/>
  <c r="D3163" i="85" s="1"/>
  <c r="C3164" i="85"/>
  <c r="D3164" i="85" s="1"/>
  <c r="C3165" i="85"/>
  <c r="D3165" i="85" s="1"/>
  <c r="C3166" i="85"/>
  <c r="D3166" i="85" s="1"/>
  <c r="C3167" i="85"/>
  <c r="D3167" i="85" s="1"/>
  <c r="C3168" i="85"/>
  <c r="D3168" i="85" s="1"/>
  <c r="C3169" i="85"/>
  <c r="D3169" i="85" s="1"/>
  <c r="C3170" i="85"/>
  <c r="D3170" i="85" s="1"/>
  <c r="C3171" i="85"/>
  <c r="D3171" i="85" s="1"/>
  <c r="C3172" i="85"/>
  <c r="D3172" i="85" s="1"/>
  <c r="C3173" i="85"/>
  <c r="D3173" i="85"/>
  <c r="C3174" i="85"/>
  <c r="D3174" i="85"/>
  <c r="C3175" i="85"/>
  <c r="D3175" i="85" s="1"/>
  <c r="C3176" i="85"/>
  <c r="D3176" i="85" s="1"/>
  <c r="C3177" i="85"/>
  <c r="D3177" i="85" s="1"/>
  <c r="C3178" i="85"/>
  <c r="D3178" i="85" s="1"/>
  <c r="C3179" i="85"/>
  <c r="D3179" i="85" s="1"/>
  <c r="C3180" i="85"/>
  <c r="D3180" i="85" s="1"/>
  <c r="C3181" i="85"/>
  <c r="D3181" i="85" s="1"/>
  <c r="C3182" i="85"/>
  <c r="D3182" i="85"/>
  <c r="C3183" i="85"/>
  <c r="D3183" i="85" s="1"/>
  <c r="C3184" i="85"/>
  <c r="D3184" i="85"/>
  <c r="C3185" i="85"/>
  <c r="D3185" i="85" s="1"/>
  <c r="C3186" i="85"/>
  <c r="D3186" i="85"/>
  <c r="C3187" i="85"/>
  <c r="D3187" i="85" s="1"/>
  <c r="C3188" i="85"/>
  <c r="D3188" i="85" s="1"/>
  <c r="C3189" i="85"/>
  <c r="D3189" i="85" s="1"/>
  <c r="C3190" i="85"/>
  <c r="D3190" i="85" s="1"/>
  <c r="C3191" i="85"/>
  <c r="D3191" i="85" s="1"/>
  <c r="C3192" i="85"/>
  <c r="D3192" i="85" s="1"/>
  <c r="C3193" i="85"/>
  <c r="D3193" i="85" s="1"/>
  <c r="C3194" i="85"/>
  <c r="D3194" i="85" s="1"/>
  <c r="C3195" i="85"/>
  <c r="D3195" i="85" s="1"/>
  <c r="C3196" i="85"/>
  <c r="D3196" i="85" s="1"/>
  <c r="C3197" i="85"/>
  <c r="D3197" i="85" s="1"/>
  <c r="C3198" i="85"/>
  <c r="D3198" i="85"/>
  <c r="C3199" i="85"/>
  <c r="D3199" i="85" s="1"/>
  <c r="C3200" i="85"/>
  <c r="D3200" i="85" s="1"/>
  <c r="C3201" i="85"/>
  <c r="D3201" i="85" s="1"/>
  <c r="C3202" i="85"/>
  <c r="D3202" i="85" s="1"/>
  <c r="C3203" i="85"/>
  <c r="D3203" i="85" s="1"/>
  <c r="C3204" i="85"/>
  <c r="D3204" i="85" s="1"/>
  <c r="C3205" i="85"/>
  <c r="D3205" i="85" s="1"/>
  <c r="C3206" i="85"/>
  <c r="D3206" i="85"/>
  <c r="C3207" i="85"/>
  <c r="D3207" i="85" s="1"/>
  <c r="C3208" i="85"/>
  <c r="D3208" i="85" s="1"/>
  <c r="C3209" i="85"/>
  <c r="D3209" i="85" s="1"/>
  <c r="C3210" i="85"/>
  <c r="D3210" i="85" s="1"/>
  <c r="C3211" i="85"/>
  <c r="D3211" i="85" s="1"/>
  <c r="C3212" i="85"/>
  <c r="D3212" i="85" s="1"/>
  <c r="C3213" i="85"/>
  <c r="D3213" i="85" s="1"/>
  <c r="C3214" i="85"/>
  <c r="D3214" i="85" s="1"/>
  <c r="C3215" i="85"/>
  <c r="D3215" i="85" s="1"/>
  <c r="C3216" i="85"/>
  <c r="D3216" i="85"/>
  <c r="C3217" i="85"/>
  <c r="D3217" i="85" s="1"/>
  <c r="C3218" i="85"/>
  <c r="D3218" i="85" s="1"/>
  <c r="C3219" i="85"/>
  <c r="D3219" i="85" s="1"/>
  <c r="C3220" i="85"/>
  <c r="D3220" i="85" s="1"/>
  <c r="C3221" i="85"/>
  <c r="D3221" i="85"/>
  <c r="C3222" i="85"/>
  <c r="D3222" i="85" s="1"/>
  <c r="C3223" i="85"/>
  <c r="D3223" i="85" s="1"/>
  <c r="C3224" i="85"/>
  <c r="D3224" i="85" s="1"/>
  <c r="C3225" i="85"/>
  <c r="D3225" i="85" s="1"/>
  <c r="C3226" i="85"/>
  <c r="D3226" i="85" s="1"/>
  <c r="C3227" i="85"/>
  <c r="D3227" i="85" s="1"/>
  <c r="C3228" i="85"/>
  <c r="D3228" i="85" s="1"/>
  <c r="C3229" i="85"/>
  <c r="D3229" i="85" s="1"/>
  <c r="C3230" i="85"/>
  <c r="D3230" i="85"/>
  <c r="C3231" i="85"/>
  <c r="D3231" i="85" s="1"/>
  <c r="C3232" i="85"/>
  <c r="D3232" i="85"/>
  <c r="C3233" i="85"/>
  <c r="D3233" i="85" s="1"/>
  <c r="C3234" i="85"/>
  <c r="D3234" i="85"/>
  <c r="C3235" i="85"/>
  <c r="D3235" i="85" s="1"/>
  <c r="C3236" i="85"/>
  <c r="D3236" i="85" s="1"/>
  <c r="C3237" i="85"/>
  <c r="D3237" i="85" s="1"/>
  <c r="C3238" i="85"/>
  <c r="D3238" i="85"/>
  <c r="C3239" i="85"/>
  <c r="D3239" i="85" s="1"/>
  <c r="C3240" i="85"/>
  <c r="D3240" i="85" s="1"/>
  <c r="C3241" i="85"/>
  <c r="D3241" i="85" s="1"/>
  <c r="C3242" i="85"/>
  <c r="D3242" i="85" s="1"/>
  <c r="C3243" i="85"/>
  <c r="D3243" i="85" s="1"/>
  <c r="C3244" i="85"/>
  <c r="D3244" i="85" s="1"/>
  <c r="C3245" i="85"/>
  <c r="D3245" i="85" s="1"/>
  <c r="C3246" i="85"/>
  <c r="D3246" i="85"/>
  <c r="C3247" i="85"/>
  <c r="D3247" i="85" s="1"/>
  <c r="C3248" i="85"/>
  <c r="D3248" i="85" s="1"/>
  <c r="C3249" i="85"/>
  <c r="D3249" i="85" s="1"/>
  <c r="C3250" i="85"/>
  <c r="D3250" i="85"/>
  <c r="C3251" i="85"/>
  <c r="D3251" i="85" s="1"/>
  <c r="C3252" i="85"/>
  <c r="D3252" i="85" s="1"/>
  <c r="C3253" i="85"/>
  <c r="D3253" i="85" s="1"/>
  <c r="C3254" i="85"/>
  <c r="D3254" i="85" s="1"/>
  <c r="C3255" i="85"/>
  <c r="D3255" i="85" s="1"/>
  <c r="C3256" i="85"/>
  <c r="D3256" i="85" s="1"/>
  <c r="C3257" i="85"/>
  <c r="D3257" i="85" s="1"/>
  <c r="C3258" i="85"/>
  <c r="D3258" i="85" s="1"/>
  <c r="C3259" i="85"/>
  <c r="D3259" i="85" s="1"/>
  <c r="C3260" i="85"/>
  <c r="D3260" i="85" s="1"/>
  <c r="C3261" i="85"/>
  <c r="D3261" i="85" s="1"/>
  <c r="C3262" i="85"/>
  <c r="D3262" i="85" s="1"/>
  <c r="C3263" i="85"/>
  <c r="D3263" i="85" s="1"/>
  <c r="C3264" i="85"/>
  <c r="D3264" i="85"/>
  <c r="C3265" i="85"/>
  <c r="D3265" i="85" s="1"/>
  <c r="C3266" i="85"/>
  <c r="D3266" i="85" s="1"/>
  <c r="C3267" i="85"/>
  <c r="D3267" i="85" s="1"/>
  <c r="C3268" i="85"/>
  <c r="D3268" i="85" s="1"/>
  <c r="E3268" i="85" s="1"/>
  <c r="F3268" i="85" s="1"/>
  <c r="C3269" i="85"/>
  <c r="D3269" i="85" s="1"/>
  <c r="E3269" i="85" s="1"/>
  <c r="F3269" i="85" s="1"/>
  <c r="C3270" i="85"/>
  <c r="D3270" i="85"/>
  <c r="C3271" i="85"/>
  <c r="D3271" i="85" s="1"/>
  <c r="C3272" i="85"/>
  <c r="D3272" i="85"/>
  <c r="C3273" i="85"/>
  <c r="D3273" i="85" s="1"/>
  <c r="E3273" i="85" s="1"/>
  <c r="F3273" i="85" s="1"/>
  <c r="C3274" i="85"/>
  <c r="D3274" i="85" s="1"/>
  <c r="E3274" i="85" s="1"/>
  <c r="F3274" i="85" s="1"/>
  <c r="C3275" i="85"/>
  <c r="D3275" i="85" s="1"/>
  <c r="E3275" i="85" s="1"/>
  <c r="F3275" i="85" s="1"/>
  <c r="C3276" i="85"/>
  <c r="D3276" i="85" s="1"/>
  <c r="E3276" i="85" s="1"/>
  <c r="F3276" i="85" s="1"/>
  <c r="C3277" i="85"/>
  <c r="D3277" i="85"/>
  <c r="E3277" i="85" s="1"/>
  <c r="F3277" i="85" s="1"/>
  <c r="C3278" i="85"/>
  <c r="D3278" i="85"/>
  <c r="E3278" i="85" s="1"/>
  <c r="F3278" i="85" s="1"/>
  <c r="C3279" i="85"/>
  <c r="D3279" i="85" s="1"/>
  <c r="E3279" i="85" s="1"/>
  <c r="F3279" i="85" s="1"/>
  <c r="C3280" i="85"/>
  <c r="D3280" i="85"/>
  <c r="E3280" i="85" s="1"/>
  <c r="F3280" i="85" s="1"/>
  <c r="C3281" i="85"/>
  <c r="D3281" i="85" s="1"/>
  <c r="E3281" i="85" s="1"/>
  <c r="F3281" i="85" s="1"/>
  <c r="C8" i="84"/>
  <c r="D8" i="84" s="1"/>
  <c r="C9" i="84"/>
  <c r="D9" i="84" s="1"/>
  <c r="C10" i="84"/>
  <c r="D10" i="84" s="1"/>
  <c r="C11" i="84"/>
  <c r="D11" i="84" s="1"/>
  <c r="C12" i="84"/>
  <c r="D12" i="84" s="1"/>
  <c r="C13" i="84"/>
  <c r="D13" i="84" s="1"/>
  <c r="C14" i="84"/>
  <c r="D14" i="84" s="1"/>
  <c r="C15" i="84"/>
  <c r="D15" i="84" s="1"/>
  <c r="C16" i="84"/>
  <c r="D16" i="84" s="1"/>
  <c r="C17" i="84"/>
  <c r="D17" i="84" s="1"/>
  <c r="C18" i="84"/>
  <c r="D18" i="84" s="1"/>
  <c r="C19" i="84"/>
  <c r="D19" i="84" s="1"/>
  <c r="C20" i="84"/>
  <c r="D20" i="84" s="1"/>
  <c r="C21" i="84"/>
  <c r="D21" i="84" s="1"/>
  <c r="C22" i="84"/>
  <c r="D22" i="84" s="1"/>
  <c r="C23" i="84"/>
  <c r="D23" i="84" s="1"/>
  <c r="C24" i="84"/>
  <c r="D24" i="84" s="1"/>
  <c r="C25" i="84"/>
  <c r="D25" i="84" s="1"/>
  <c r="C26" i="84"/>
  <c r="D26" i="84" s="1"/>
  <c r="C27" i="84"/>
  <c r="D27" i="84" s="1"/>
  <c r="C28" i="84"/>
  <c r="D28" i="84" s="1"/>
  <c r="C29" i="84"/>
  <c r="D29" i="84" s="1"/>
  <c r="C30" i="84"/>
  <c r="D30" i="84" s="1"/>
  <c r="C31" i="84"/>
  <c r="D31" i="84" s="1"/>
  <c r="C32" i="84"/>
  <c r="D32" i="84" s="1"/>
  <c r="C33" i="84"/>
  <c r="D33" i="84" s="1"/>
  <c r="C34" i="84"/>
  <c r="D34" i="84" s="1"/>
  <c r="C35" i="84"/>
  <c r="D35" i="84" s="1"/>
  <c r="C36" i="84"/>
  <c r="D36" i="84" s="1"/>
  <c r="C37" i="84"/>
  <c r="D37" i="84" s="1"/>
  <c r="C38" i="84"/>
  <c r="D38" i="84" s="1"/>
  <c r="C39" i="84"/>
  <c r="D39" i="84" s="1"/>
  <c r="C40" i="84"/>
  <c r="D40" i="84" s="1"/>
  <c r="C41" i="84"/>
  <c r="D41" i="84" s="1"/>
  <c r="C42" i="84"/>
  <c r="D42" i="84" s="1"/>
  <c r="C43" i="84"/>
  <c r="D43" i="84" s="1"/>
  <c r="C44" i="84"/>
  <c r="D44" i="84" s="1"/>
  <c r="C45" i="84"/>
  <c r="D45" i="84" s="1"/>
  <c r="C46" i="84"/>
  <c r="D46" i="84" s="1"/>
  <c r="C47" i="84"/>
  <c r="D47" i="84" s="1"/>
  <c r="C48" i="84"/>
  <c r="D48" i="84" s="1"/>
  <c r="C49" i="84"/>
  <c r="D49" i="84" s="1"/>
  <c r="C50" i="84"/>
  <c r="D50" i="84" s="1"/>
  <c r="C51" i="84"/>
  <c r="D51" i="84" s="1"/>
  <c r="C52" i="84"/>
  <c r="D52" i="84" s="1"/>
  <c r="C53" i="84"/>
  <c r="D53" i="84" s="1"/>
  <c r="C54" i="84"/>
  <c r="D54" i="84" s="1"/>
  <c r="C55" i="84"/>
  <c r="D55" i="84" s="1"/>
  <c r="C56" i="84"/>
  <c r="D56" i="84" s="1"/>
  <c r="C57" i="84"/>
  <c r="D57" i="84" s="1"/>
  <c r="C58" i="84"/>
  <c r="D58" i="84" s="1"/>
  <c r="C59" i="84"/>
  <c r="D59" i="84" s="1"/>
  <c r="C60" i="84"/>
  <c r="D60" i="84" s="1"/>
  <c r="C61" i="84"/>
  <c r="D61" i="84" s="1"/>
  <c r="C62" i="84"/>
  <c r="D62" i="84" s="1"/>
  <c r="C63" i="84"/>
  <c r="D63" i="84" s="1"/>
  <c r="C64" i="84"/>
  <c r="D64" i="84" s="1"/>
  <c r="C65" i="84"/>
  <c r="D65" i="84" s="1"/>
  <c r="C66" i="84"/>
  <c r="D66" i="84" s="1"/>
  <c r="C67" i="84"/>
  <c r="D67" i="84" s="1"/>
  <c r="C68" i="84"/>
  <c r="D68" i="84" s="1"/>
  <c r="C69" i="84"/>
  <c r="D69" i="84" s="1"/>
  <c r="C70" i="84"/>
  <c r="D70" i="84" s="1"/>
  <c r="C71" i="84"/>
  <c r="D71" i="84" s="1"/>
  <c r="C72" i="84"/>
  <c r="D72" i="84" s="1"/>
  <c r="C73" i="84"/>
  <c r="D73" i="84" s="1"/>
  <c r="C74" i="84"/>
  <c r="D74" i="84" s="1"/>
  <c r="C75" i="84"/>
  <c r="D75" i="84" s="1"/>
  <c r="C76" i="84"/>
  <c r="D76" i="84" s="1"/>
  <c r="C77" i="84"/>
  <c r="D77" i="84" s="1"/>
  <c r="C78" i="84"/>
  <c r="D78" i="84" s="1"/>
  <c r="C79" i="84"/>
  <c r="D79" i="84" s="1"/>
  <c r="C80" i="84"/>
  <c r="D80" i="84" s="1"/>
  <c r="C81" i="84"/>
  <c r="D81" i="84" s="1"/>
  <c r="C82" i="84"/>
  <c r="D82" i="84" s="1"/>
  <c r="C83" i="84"/>
  <c r="D83" i="84" s="1"/>
  <c r="C84" i="84"/>
  <c r="D84" i="84" s="1"/>
  <c r="C85" i="84"/>
  <c r="D85" i="84" s="1"/>
  <c r="C86" i="84"/>
  <c r="D86" i="84" s="1"/>
  <c r="C87" i="84"/>
  <c r="D87" i="84" s="1"/>
  <c r="C88" i="84"/>
  <c r="D88" i="84" s="1"/>
  <c r="C89" i="84"/>
  <c r="D89" i="84" s="1"/>
  <c r="C90" i="84"/>
  <c r="D90" i="84" s="1"/>
  <c r="C91" i="84"/>
  <c r="D91" i="84" s="1"/>
  <c r="C92" i="84"/>
  <c r="D92" i="84" s="1"/>
  <c r="C93" i="84"/>
  <c r="D93" i="84" s="1"/>
  <c r="C94" i="84"/>
  <c r="D94" i="84" s="1"/>
  <c r="C95" i="84"/>
  <c r="D95" i="84" s="1"/>
  <c r="C96" i="84"/>
  <c r="D96" i="84" s="1"/>
  <c r="C97" i="84"/>
  <c r="D97" i="84" s="1"/>
  <c r="C98" i="84"/>
  <c r="D98" i="84" s="1"/>
  <c r="C99" i="84"/>
  <c r="D99" i="84" s="1"/>
  <c r="C100" i="84"/>
  <c r="D100" i="84" s="1"/>
  <c r="C101" i="84"/>
  <c r="D101" i="84" s="1"/>
  <c r="C102" i="84"/>
  <c r="D102" i="84" s="1"/>
  <c r="C103" i="84"/>
  <c r="D103" i="84" s="1"/>
  <c r="C104" i="84"/>
  <c r="D104" i="84" s="1"/>
  <c r="C105" i="84"/>
  <c r="D105" i="84" s="1"/>
  <c r="C106" i="84"/>
  <c r="D106" i="84" s="1"/>
  <c r="C107" i="84"/>
  <c r="D107" i="84" s="1"/>
  <c r="C108" i="84"/>
  <c r="D108" i="84" s="1"/>
  <c r="C109" i="84"/>
  <c r="D109" i="84" s="1"/>
  <c r="C110" i="84"/>
  <c r="D110" i="84" s="1"/>
  <c r="C111" i="84"/>
  <c r="D111" i="84" s="1"/>
  <c r="C112" i="84"/>
  <c r="D112" i="84" s="1"/>
  <c r="C113" i="84"/>
  <c r="D113" i="84" s="1"/>
  <c r="C114" i="84"/>
  <c r="D114" i="84" s="1"/>
  <c r="C115" i="84"/>
  <c r="D115" i="84" s="1"/>
  <c r="C116" i="84"/>
  <c r="D116" i="84" s="1"/>
  <c r="C117" i="84"/>
  <c r="D117" i="84" s="1"/>
  <c r="C118" i="84"/>
  <c r="D118" i="84" s="1"/>
  <c r="C119" i="84"/>
  <c r="D119" i="84" s="1"/>
  <c r="C120" i="84"/>
  <c r="D120" i="84" s="1"/>
  <c r="C121" i="84"/>
  <c r="D121" i="84" s="1"/>
  <c r="C122" i="84"/>
  <c r="D122" i="84" s="1"/>
  <c r="C123" i="84"/>
  <c r="D123" i="84" s="1"/>
  <c r="C124" i="84"/>
  <c r="D124" i="84" s="1"/>
  <c r="C125" i="84"/>
  <c r="D125" i="84" s="1"/>
  <c r="C126" i="84"/>
  <c r="D126" i="84" s="1"/>
  <c r="C127" i="84"/>
  <c r="D127" i="84" s="1"/>
  <c r="C128" i="84"/>
  <c r="D128" i="84" s="1"/>
  <c r="C129" i="84"/>
  <c r="D129" i="84" s="1"/>
  <c r="C130" i="84"/>
  <c r="D130" i="84" s="1"/>
  <c r="C131" i="84"/>
  <c r="D131" i="84" s="1"/>
  <c r="C132" i="84"/>
  <c r="D132" i="84" s="1"/>
  <c r="C133" i="84"/>
  <c r="D133" i="84" s="1"/>
  <c r="C134" i="84"/>
  <c r="D134" i="84" s="1"/>
  <c r="C135" i="84"/>
  <c r="D135" i="84" s="1"/>
  <c r="C136" i="84"/>
  <c r="D136" i="84" s="1"/>
  <c r="C137" i="84"/>
  <c r="D137" i="84" s="1"/>
  <c r="C138" i="84"/>
  <c r="D138" i="84" s="1"/>
  <c r="C139" i="84"/>
  <c r="D139" i="84" s="1"/>
  <c r="C140" i="84"/>
  <c r="D140" i="84" s="1"/>
  <c r="C141" i="84"/>
  <c r="D141" i="84" s="1"/>
  <c r="C142" i="84"/>
  <c r="D142" i="84" s="1"/>
  <c r="C143" i="84"/>
  <c r="D143" i="84" s="1"/>
  <c r="C144" i="84"/>
  <c r="D144" i="84" s="1"/>
  <c r="C145" i="84"/>
  <c r="D145" i="84" s="1"/>
  <c r="C146" i="84"/>
  <c r="D146" i="84" s="1"/>
  <c r="C147" i="84"/>
  <c r="D147" i="84" s="1"/>
  <c r="C148" i="84"/>
  <c r="D148" i="84" s="1"/>
  <c r="C149" i="84"/>
  <c r="D149" i="84" s="1"/>
  <c r="C150" i="84"/>
  <c r="D150" i="84" s="1"/>
  <c r="C151" i="84"/>
  <c r="D151" i="84" s="1"/>
  <c r="C152" i="84"/>
  <c r="D152" i="84" s="1"/>
  <c r="C153" i="84"/>
  <c r="D153" i="84" s="1"/>
  <c r="C154" i="84"/>
  <c r="D154" i="84" s="1"/>
  <c r="C155" i="84"/>
  <c r="D155" i="84" s="1"/>
  <c r="C156" i="84"/>
  <c r="D156" i="84" s="1"/>
  <c r="C157" i="84"/>
  <c r="D157" i="84" s="1"/>
  <c r="C158" i="84"/>
  <c r="D158" i="84" s="1"/>
  <c r="C159" i="84"/>
  <c r="D159" i="84" s="1"/>
  <c r="C160" i="84"/>
  <c r="D160" i="84" s="1"/>
  <c r="C161" i="84"/>
  <c r="D161" i="84" s="1"/>
  <c r="C162" i="84"/>
  <c r="D162" i="84" s="1"/>
  <c r="C163" i="84"/>
  <c r="D163" i="84" s="1"/>
  <c r="C164" i="84"/>
  <c r="D164" i="84" s="1"/>
  <c r="C165" i="84"/>
  <c r="D165" i="84" s="1"/>
  <c r="C166" i="84"/>
  <c r="D166" i="84" s="1"/>
  <c r="C167" i="84"/>
  <c r="D167" i="84" s="1"/>
  <c r="C168" i="84"/>
  <c r="D168" i="84" s="1"/>
  <c r="C169" i="84"/>
  <c r="D169" i="84" s="1"/>
  <c r="C170" i="84"/>
  <c r="D170" i="84" s="1"/>
  <c r="C171" i="84"/>
  <c r="D171" i="84" s="1"/>
  <c r="C172" i="84"/>
  <c r="D172" i="84" s="1"/>
  <c r="C173" i="84"/>
  <c r="D173" i="84" s="1"/>
  <c r="C174" i="84"/>
  <c r="D174" i="84" s="1"/>
  <c r="C175" i="84"/>
  <c r="D175" i="84" s="1"/>
  <c r="C176" i="84"/>
  <c r="D176" i="84" s="1"/>
  <c r="C177" i="84"/>
  <c r="D177" i="84" s="1"/>
  <c r="C178" i="84"/>
  <c r="D178" i="84" s="1"/>
  <c r="C179" i="84"/>
  <c r="D179" i="84" s="1"/>
  <c r="C180" i="84"/>
  <c r="D180" i="84" s="1"/>
  <c r="C181" i="84"/>
  <c r="D181" i="84" s="1"/>
  <c r="C182" i="84"/>
  <c r="D182" i="84" s="1"/>
  <c r="C183" i="84"/>
  <c r="D183" i="84" s="1"/>
  <c r="C184" i="84"/>
  <c r="D184" i="84" s="1"/>
  <c r="C185" i="84"/>
  <c r="D185" i="84" s="1"/>
  <c r="C186" i="84"/>
  <c r="D186" i="84" s="1"/>
  <c r="C187" i="84"/>
  <c r="D187" i="84" s="1"/>
  <c r="C188" i="84"/>
  <c r="D188" i="84" s="1"/>
  <c r="C189" i="84"/>
  <c r="D189" i="84" s="1"/>
  <c r="C190" i="84"/>
  <c r="D190" i="84" s="1"/>
  <c r="C191" i="84"/>
  <c r="D191" i="84" s="1"/>
  <c r="C192" i="84"/>
  <c r="D192" i="84" s="1"/>
  <c r="C193" i="84"/>
  <c r="D193" i="84" s="1"/>
  <c r="C194" i="84"/>
  <c r="D194" i="84" s="1"/>
  <c r="C195" i="84"/>
  <c r="D195" i="84" s="1"/>
  <c r="C196" i="84"/>
  <c r="D196" i="84" s="1"/>
  <c r="C197" i="84"/>
  <c r="D197" i="84" s="1"/>
  <c r="C198" i="84"/>
  <c r="D198" i="84" s="1"/>
  <c r="C199" i="84"/>
  <c r="D199" i="84" s="1"/>
  <c r="C200" i="84"/>
  <c r="D200" i="84" s="1"/>
  <c r="C201" i="84"/>
  <c r="D201" i="84" s="1"/>
  <c r="C202" i="84"/>
  <c r="D202" i="84" s="1"/>
  <c r="C203" i="84"/>
  <c r="D203" i="84" s="1"/>
  <c r="C204" i="84"/>
  <c r="D204" i="84" s="1"/>
  <c r="C205" i="84"/>
  <c r="D205" i="84" s="1"/>
  <c r="C206" i="84"/>
  <c r="D206" i="84" s="1"/>
  <c r="C207" i="84"/>
  <c r="D207" i="84" s="1"/>
  <c r="C208" i="84"/>
  <c r="D208" i="84" s="1"/>
  <c r="C209" i="84"/>
  <c r="D209" i="84" s="1"/>
  <c r="C210" i="84"/>
  <c r="D210" i="84" s="1"/>
  <c r="C211" i="84"/>
  <c r="D211" i="84" s="1"/>
  <c r="C212" i="84"/>
  <c r="D212" i="84" s="1"/>
  <c r="C213" i="84"/>
  <c r="D213" i="84" s="1"/>
  <c r="C214" i="84"/>
  <c r="D214" i="84" s="1"/>
  <c r="C215" i="84"/>
  <c r="D215" i="84" s="1"/>
  <c r="C216" i="84"/>
  <c r="D216" i="84" s="1"/>
  <c r="C217" i="84"/>
  <c r="D217" i="84" s="1"/>
  <c r="C218" i="84"/>
  <c r="D218" i="84" s="1"/>
  <c r="C219" i="84"/>
  <c r="D219" i="84" s="1"/>
  <c r="C220" i="84"/>
  <c r="D220" i="84" s="1"/>
  <c r="C221" i="84"/>
  <c r="D221" i="84" s="1"/>
  <c r="C222" i="84"/>
  <c r="D222" i="84" s="1"/>
  <c r="C223" i="84"/>
  <c r="D223" i="84" s="1"/>
  <c r="C224" i="84"/>
  <c r="D224" i="84" s="1"/>
  <c r="C225" i="84"/>
  <c r="D225" i="84" s="1"/>
  <c r="C226" i="84"/>
  <c r="D226" i="84" s="1"/>
  <c r="C227" i="84"/>
  <c r="D227" i="84" s="1"/>
  <c r="C228" i="84"/>
  <c r="D228" i="84" s="1"/>
  <c r="C229" i="84"/>
  <c r="D229" i="84" s="1"/>
  <c r="C230" i="84"/>
  <c r="D230" i="84" s="1"/>
  <c r="C231" i="84"/>
  <c r="D231" i="84" s="1"/>
  <c r="C232" i="84"/>
  <c r="D232" i="84" s="1"/>
  <c r="C233" i="84"/>
  <c r="D233" i="84" s="1"/>
  <c r="C234" i="84"/>
  <c r="D234" i="84" s="1"/>
  <c r="C235" i="84"/>
  <c r="D235" i="84" s="1"/>
  <c r="C236" i="84"/>
  <c r="D236" i="84" s="1"/>
  <c r="C237" i="84"/>
  <c r="D237" i="84" s="1"/>
  <c r="C238" i="84"/>
  <c r="D238" i="84" s="1"/>
  <c r="C239" i="84"/>
  <c r="D239" i="84" s="1"/>
  <c r="C240" i="84"/>
  <c r="D240" i="84" s="1"/>
  <c r="C241" i="84"/>
  <c r="D241" i="84" s="1"/>
  <c r="C242" i="84"/>
  <c r="D242" i="84" s="1"/>
  <c r="C243" i="84"/>
  <c r="D243" i="84" s="1"/>
  <c r="C244" i="84"/>
  <c r="D244" i="84" s="1"/>
  <c r="C245" i="84"/>
  <c r="D245" i="84" s="1"/>
  <c r="C246" i="84"/>
  <c r="D246" i="84" s="1"/>
  <c r="C247" i="84"/>
  <c r="D247" i="84" s="1"/>
  <c r="C248" i="84"/>
  <c r="D248" i="84" s="1"/>
  <c r="C249" i="84"/>
  <c r="D249" i="84" s="1"/>
  <c r="C250" i="84"/>
  <c r="D250" i="84" s="1"/>
  <c r="C251" i="84"/>
  <c r="D251" i="84" s="1"/>
  <c r="C252" i="84"/>
  <c r="D252" i="84" s="1"/>
  <c r="C253" i="84"/>
  <c r="D253" i="84" s="1"/>
  <c r="C254" i="84"/>
  <c r="D254" i="84" s="1"/>
  <c r="C255" i="84"/>
  <c r="D255" i="84" s="1"/>
  <c r="C256" i="84"/>
  <c r="D256" i="84" s="1"/>
  <c r="C257" i="84"/>
  <c r="D257" i="84" s="1"/>
  <c r="C258" i="84"/>
  <c r="D258" i="84" s="1"/>
  <c r="C259" i="84"/>
  <c r="D259" i="84" s="1"/>
  <c r="C260" i="84"/>
  <c r="D260" i="84" s="1"/>
  <c r="C261" i="84"/>
  <c r="D261" i="84" s="1"/>
  <c r="C262" i="84"/>
  <c r="D262" i="84" s="1"/>
  <c r="C263" i="84"/>
  <c r="D263" i="84" s="1"/>
  <c r="C264" i="84"/>
  <c r="D264" i="84" s="1"/>
  <c r="C265" i="84"/>
  <c r="D265" i="84" s="1"/>
  <c r="C266" i="84"/>
  <c r="D266" i="84" s="1"/>
  <c r="C267" i="84"/>
  <c r="D267" i="84" s="1"/>
  <c r="C268" i="84"/>
  <c r="D268" i="84" s="1"/>
  <c r="C269" i="84"/>
  <c r="D269" i="84" s="1"/>
  <c r="C270" i="84"/>
  <c r="D270" i="84" s="1"/>
  <c r="C271" i="84"/>
  <c r="D271" i="84" s="1"/>
  <c r="C272" i="84"/>
  <c r="D272" i="84" s="1"/>
  <c r="C273" i="84"/>
  <c r="D273" i="84" s="1"/>
  <c r="C274" i="84"/>
  <c r="D274" i="84" s="1"/>
  <c r="C275" i="84"/>
  <c r="D275" i="84" s="1"/>
  <c r="C276" i="84"/>
  <c r="D276" i="84" s="1"/>
  <c r="C277" i="84"/>
  <c r="D277" i="84" s="1"/>
  <c r="C278" i="84"/>
  <c r="D278" i="84" s="1"/>
  <c r="C279" i="84"/>
  <c r="D279" i="84" s="1"/>
  <c r="C280" i="84"/>
  <c r="D280" i="84" s="1"/>
  <c r="C281" i="84"/>
  <c r="D281" i="84" s="1"/>
  <c r="C282" i="84"/>
  <c r="D282" i="84" s="1"/>
  <c r="C283" i="84"/>
  <c r="D283" i="84" s="1"/>
  <c r="C284" i="84"/>
  <c r="D284" i="84" s="1"/>
  <c r="C285" i="84"/>
  <c r="D285" i="84" s="1"/>
  <c r="C286" i="84"/>
  <c r="D286" i="84" s="1"/>
  <c r="C287" i="84"/>
  <c r="D287" i="84" s="1"/>
  <c r="C288" i="84"/>
  <c r="D288" i="84" s="1"/>
  <c r="C289" i="84"/>
  <c r="D289" i="84" s="1"/>
  <c r="C290" i="84"/>
  <c r="D290" i="84" s="1"/>
  <c r="C291" i="84"/>
  <c r="D291" i="84" s="1"/>
  <c r="C292" i="84"/>
  <c r="D292" i="84" s="1"/>
  <c r="C293" i="84"/>
  <c r="D293" i="84" s="1"/>
  <c r="C294" i="84"/>
  <c r="D294" i="84" s="1"/>
  <c r="C295" i="84"/>
  <c r="D295" i="84" s="1"/>
  <c r="C296" i="84"/>
  <c r="D296" i="84" s="1"/>
  <c r="C297" i="84"/>
  <c r="D297" i="84" s="1"/>
  <c r="C298" i="84"/>
  <c r="D298" i="84" s="1"/>
  <c r="C299" i="84"/>
  <c r="D299" i="84" s="1"/>
  <c r="C300" i="84"/>
  <c r="D300" i="84" s="1"/>
  <c r="C301" i="84"/>
  <c r="D301" i="84" s="1"/>
  <c r="C302" i="84"/>
  <c r="D302" i="84" s="1"/>
  <c r="C303" i="84"/>
  <c r="D303" i="84" s="1"/>
  <c r="C304" i="84"/>
  <c r="D304" i="84" s="1"/>
  <c r="C305" i="84"/>
  <c r="D305" i="84" s="1"/>
  <c r="C306" i="84"/>
  <c r="D306" i="84" s="1"/>
  <c r="C307" i="84"/>
  <c r="D307" i="84" s="1"/>
  <c r="C308" i="84"/>
  <c r="D308" i="84" s="1"/>
  <c r="C309" i="84"/>
  <c r="D309" i="84" s="1"/>
  <c r="C310" i="84"/>
  <c r="D310" i="84" s="1"/>
  <c r="C311" i="84"/>
  <c r="D311" i="84" s="1"/>
  <c r="C312" i="84"/>
  <c r="D312" i="84" s="1"/>
  <c r="C313" i="84"/>
  <c r="D313" i="84" s="1"/>
  <c r="C314" i="84"/>
  <c r="D314" i="84" s="1"/>
  <c r="C315" i="84"/>
  <c r="D315" i="84" s="1"/>
  <c r="C316" i="84"/>
  <c r="D316" i="84" s="1"/>
  <c r="C317" i="84"/>
  <c r="D317" i="84" s="1"/>
  <c r="C318" i="84"/>
  <c r="D318" i="84" s="1"/>
  <c r="C319" i="84"/>
  <c r="D319" i="84" s="1"/>
  <c r="C320" i="84"/>
  <c r="D320" i="84" s="1"/>
  <c r="C321" i="84"/>
  <c r="D321" i="84" s="1"/>
  <c r="C322" i="84"/>
  <c r="D322" i="84" s="1"/>
  <c r="C323" i="84"/>
  <c r="D323" i="84" s="1"/>
  <c r="C324" i="84"/>
  <c r="D324" i="84" s="1"/>
  <c r="C325" i="84"/>
  <c r="D325" i="84" s="1"/>
  <c r="C326" i="84"/>
  <c r="D326" i="84" s="1"/>
  <c r="C327" i="84"/>
  <c r="D327" i="84" s="1"/>
  <c r="C328" i="84"/>
  <c r="D328" i="84" s="1"/>
  <c r="C329" i="84"/>
  <c r="D329" i="84" s="1"/>
  <c r="C330" i="84"/>
  <c r="D330" i="84" s="1"/>
  <c r="C331" i="84"/>
  <c r="D331" i="84" s="1"/>
  <c r="C332" i="84"/>
  <c r="D332" i="84" s="1"/>
  <c r="C333" i="84"/>
  <c r="D333" i="84" s="1"/>
  <c r="C334" i="84"/>
  <c r="D334" i="84" s="1"/>
  <c r="C335" i="84"/>
  <c r="D335" i="84" s="1"/>
  <c r="C336" i="84"/>
  <c r="D336" i="84" s="1"/>
  <c r="C337" i="84"/>
  <c r="D337" i="84" s="1"/>
  <c r="C338" i="84"/>
  <c r="D338" i="84" s="1"/>
  <c r="C339" i="84"/>
  <c r="D339" i="84" s="1"/>
  <c r="C340" i="84"/>
  <c r="D340" i="84" s="1"/>
  <c r="C341" i="84"/>
  <c r="D341" i="84" s="1"/>
  <c r="C342" i="84"/>
  <c r="D342" i="84" s="1"/>
  <c r="C343" i="84"/>
  <c r="D343" i="84" s="1"/>
  <c r="C344" i="84"/>
  <c r="D344" i="84" s="1"/>
  <c r="C345" i="84"/>
  <c r="D345" i="84" s="1"/>
  <c r="C346" i="84"/>
  <c r="D346" i="84" s="1"/>
  <c r="C347" i="84"/>
  <c r="D347" i="84" s="1"/>
  <c r="C348" i="84"/>
  <c r="D348" i="84" s="1"/>
  <c r="C349" i="84"/>
  <c r="D349" i="84" s="1"/>
  <c r="C350" i="84"/>
  <c r="D350" i="84" s="1"/>
  <c r="C351" i="84"/>
  <c r="D351" i="84" s="1"/>
  <c r="C352" i="84"/>
  <c r="D352" i="84" s="1"/>
  <c r="C353" i="84"/>
  <c r="D353" i="84" s="1"/>
  <c r="C354" i="84"/>
  <c r="D354" i="84" s="1"/>
  <c r="C355" i="84"/>
  <c r="D355" i="84" s="1"/>
  <c r="C356" i="84"/>
  <c r="D356" i="84" s="1"/>
  <c r="C357" i="84"/>
  <c r="D357" i="84" s="1"/>
  <c r="C358" i="84"/>
  <c r="D358" i="84" s="1"/>
  <c r="C359" i="84"/>
  <c r="D359" i="84" s="1"/>
  <c r="C360" i="84"/>
  <c r="D360" i="84" s="1"/>
  <c r="C361" i="84"/>
  <c r="D361" i="84" s="1"/>
  <c r="C362" i="84"/>
  <c r="D362" i="84" s="1"/>
  <c r="C363" i="84"/>
  <c r="D363" i="84" s="1"/>
  <c r="C364" i="84"/>
  <c r="D364" i="84" s="1"/>
  <c r="C365" i="84"/>
  <c r="D365" i="84" s="1"/>
  <c r="C366" i="84"/>
  <c r="D366" i="84" s="1"/>
  <c r="C367" i="84"/>
  <c r="D367" i="84" s="1"/>
  <c r="C368" i="84"/>
  <c r="D368" i="84" s="1"/>
  <c r="C369" i="84"/>
  <c r="D369" i="84" s="1"/>
  <c r="C370" i="84"/>
  <c r="D370" i="84" s="1"/>
  <c r="C371" i="84"/>
  <c r="D371" i="84" s="1"/>
  <c r="C372" i="84"/>
  <c r="D372" i="84" s="1"/>
  <c r="C373" i="84"/>
  <c r="D373" i="84" s="1"/>
  <c r="C374" i="84"/>
  <c r="D374" i="84" s="1"/>
  <c r="C375" i="84"/>
  <c r="D375" i="84" s="1"/>
  <c r="C376" i="84"/>
  <c r="D376" i="84" s="1"/>
  <c r="C377" i="84"/>
  <c r="D377" i="84" s="1"/>
  <c r="C378" i="84"/>
  <c r="D378" i="84" s="1"/>
  <c r="C379" i="84"/>
  <c r="D379" i="84" s="1"/>
  <c r="C380" i="84"/>
  <c r="D380" i="84" s="1"/>
  <c r="C381" i="84"/>
  <c r="D381" i="84" s="1"/>
  <c r="C382" i="84"/>
  <c r="D382" i="84" s="1"/>
  <c r="C383" i="84"/>
  <c r="D383" i="84" s="1"/>
  <c r="C384" i="84"/>
  <c r="D384" i="84" s="1"/>
  <c r="C385" i="84"/>
  <c r="D385" i="84" s="1"/>
  <c r="C386" i="84"/>
  <c r="D386" i="84" s="1"/>
  <c r="C387" i="84"/>
  <c r="D387" i="84" s="1"/>
  <c r="C388" i="84"/>
  <c r="D388" i="84" s="1"/>
  <c r="C389" i="84"/>
  <c r="D389" i="84" s="1"/>
  <c r="C390" i="84"/>
  <c r="D390" i="84" s="1"/>
  <c r="C391" i="84"/>
  <c r="D391" i="84" s="1"/>
  <c r="C392" i="84"/>
  <c r="D392" i="84" s="1"/>
  <c r="C393" i="84"/>
  <c r="D393" i="84" s="1"/>
  <c r="C394" i="84"/>
  <c r="D394" i="84" s="1"/>
  <c r="C395" i="84"/>
  <c r="D395" i="84" s="1"/>
  <c r="C396" i="84"/>
  <c r="D396" i="84" s="1"/>
  <c r="C397" i="84"/>
  <c r="D397" i="84" s="1"/>
  <c r="C398" i="84"/>
  <c r="D398" i="84" s="1"/>
  <c r="C399" i="84"/>
  <c r="D399" i="84" s="1"/>
  <c r="C400" i="84"/>
  <c r="D400" i="84" s="1"/>
  <c r="C401" i="84"/>
  <c r="D401" i="84" s="1"/>
  <c r="C402" i="84"/>
  <c r="D402" i="84" s="1"/>
  <c r="C403" i="84"/>
  <c r="D403" i="84" s="1"/>
  <c r="C404" i="84"/>
  <c r="D404" i="84" s="1"/>
  <c r="C405" i="84"/>
  <c r="D405" i="84" s="1"/>
  <c r="C406" i="84"/>
  <c r="D406" i="84" s="1"/>
  <c r="C407" i="84"/>
  <c r="D407" i="84" s="1"/>
  <c r="C408" i="84"/>
  <c r="D408" i="84" s="1"/>
  <c r="C409" i="84"/>
  <c r="D409" i="84" s="1"/>
  <c r="C410" i="84"/>
  <c r="D410" i="84" s="1"/>
  <c r="C411" i="84"/>
  <c r="D411" i="84" s="1"/>
  <c r="C412" i="84"/>
  <c r="D412" i="84" s="1"/>
  <c r="C413" i="84"/>
  <c r="D413" i="84" s="1"/>
  <c r="C414" i="84"/>
  <c r="D414" i="84" s="1"/>
  <c r="C415" i="84"/>
  <c r="D415" i="84" s="1"/>
  <c r="C416" i="84"/>
  <c r="D416" i="84" s="1"/>
  <c r="C417" i="84"/>
  <c r="D417" i="84" s="1"/>
  <c r="C418" i="84"/>
  <c r="D418" i="84" s="1"/>
  <c r="C419" i="84"/>
  <c r="D419" i="84" s="1"/>
  <c r="C420" i="84"/>
  <c r="D420" i="84" s="1"/>
  <c r="C421" i="84"/>
  <c r="D421" i="84" s="1"/>
  <c r="C422" i="84"/>
  <c r="D422" i="84" s="1"/>
  <c r="C423" i="84"/>
  <c r="D423" i="84" s="1"/>
  <c r="C424" i="84"/>
  <c r="D424" i="84" s="1"/>
  <c r="C425" i="84"/>
  <c r="D425" i="84" s="1"/>
  <c r="C426" i="84"/>
  <c r="D426" i="84" s="1"/>
  <c r="C427" i="84"/>
  <c r="D427" i="84" s="1"/>
  <c r="C428" i="84"/>
  <c r="D428" i="84" s="1"/>
  <c r="C429" i="84"/>
  <c r="D429" i="84" s="1"/>
  <c r="C430" i="84"/>
  <c r="D430" i="84" s="1"/>
  <c r="C431" i="84"/>
  <c r="D431" i="84" s="1"/>
  <c r="C432" i="84"/>
  <c r="D432" i="84" s="1"/>
  <c r="C433" i="84"/>
  <c r="D433" i="84" s="1"/>
  <c r="C434" i="84"/>
  <c r="D434" i="84" s="1"/>
  <c r="C435" i="84"/>
  <c r="D435" i="84" s="1"/>
  <c r="C436" i="84"/>
  <c r="D436" i="84" s="1"/>
  <c r="C437" i="84"/>
  <c r="D437" i="84" s="1"/>
  <c r="C438" i="84"/>
  <c r="D438" i="84" s="1"/>
  <c r="C439" i="84"/>
  <c r="D439" i="84" s="1"/>
  <c r="C440" i="84"/>
  <c r="D440" i="84" s="1"/>
  <c r="C441" i="84"/>
  <c r="D441" i="84" s="1"/>
  <c r="C442" i="84"/>
  <c r="D442" i="84" s="1"/>
  <c r="C443" i="84"/>
  <c r="D443" i="84" s="1"/>
  <c r="C444" i="84"/>
  <c r="D444" i="84" s="1"/>
  <c r="C445" i="84"/>
  <c r="D445" i="84" s="1"/>
  <c r="C446" i="84"/>
  <c r="D446" i="84" s="1"/>
  <c r="C447" i="84"/>
  <c r="D447" i="84" s="1"/>
  <c r="C448" i="84"/>
  <c r="D448" i="84" s="1"/>
  <c r="C449" i="84"/>
  <c r="D449" i="84" s="1"/>
  <c r="C450" i="84"/>
  <c r="D450" i="84" s="1"/>
  <c r="C451" i="84"/>
  <c r="D451" i="84" s="1"/>
  <c r="C452" i="84"/>
  <c r="D452" i="84" s="1"/>
  <c r="C453" i="84"/>
  <c r="D453" i="84" s="1"/>
  <c r="C454" i="84"/>
  <c r="D454" i="84" s="1"/>
  <c r="C455" i="84"/>
  <c r="D455" i="84" s="1"/>
  <c r="C456" i="84"/>
  <c r="D456" i="84" s="1"/>
  <c r="C457" i="84"/>
  <c r="D457" i="84" s="1"/>
  <c r="C458" i="84"/>
  <c r="D458" i="84" s="1"/>
  <c r="C459" i="84"/>
  <c r="D459" i="84" s="1"/>
  <c r="C460" i="84"/>
  <c r="D460" i="84" s="1"/>
  <c r="C461" i="84"/>
  <c r="D461" i="84" s="1"/>
  <c r="C462" i="84"/>
  <c r="D462" i="84" s="1"/>
  <c r="C463" i="84"/>
  <c r="D463" i="84" s="1"/>
  <c r="C464" i="84"/>
  <c r="D464" i="84" s="1"/>
  <c r="C465" i="84"/>
  <c r="D465" i="84" s="1"/>
  <c r="C466" i="84"/>
  <c r="D466" i="84" s="1"/>
  <c r="C467" i="84"/>
  <c r="D467" i="84" s="1"/>
  <c r="C468" i="84"/>
  <c r="D468" i="84" s="1"/>
  <c r="C469" i="84"/>
  <c r="D469" i="84" s="1"/>
  <c r="C470" i="84"/>
  <c r="D470" i="84" s="1"/>
  <c r="C471" i="84"/>
  <c r="D471" i="84" s="1"/>
  <c r="C472" i="84"/>
  <c r="D472" i="84" s="1"/>
  <c r="C473" i="84"/>
  <c r="D473" i="84" s="1"/>
  <c r="C474" i="84"/>
  <c r="D474" i="84" s="1"/>
  <c r="C475" i="84"/>
  <c r="D475" i="84" s="1"/>
  <c r="C476" i="84"/>
  <c r="D476" i="84" s="1"/>
  <c r="C477" i="84"/>
  <c r="D477" i="84" s="1"/>
  <c r="C478" i="84"/>
  <c r="D478" i="84" s="1"/>
  <c r="C479" i="84"/>
  <c r="D479" i="84" s="1"/>
  <c r="C480" i="84"/>
  <c r="D480" i="84" s="1"/>
  <c r="C481" i="84"/>
  <c r="D481" i="84" s="1"/>
  <c r="C482" i="84"/>
  <c r="D482" i="84" s="1"/>
  <c r="C483" i="84"/>
  <c r="D483" i="84" s="1"/>
  <c r="C484" i="84"/>
  <c r="D484" i="84" s="1"/>
  <c r="C485" i="84"/>
  <c r="D485" i="84" s="1"/>
  <c r="C486" i="84"/>
  <c r="D486" i="84" s="1"/>
  <c r="C487" i="84"/>
  <c r="D487" i="84" s="1"/>
  <c r="C488" i="84"/>
  <c r="D488" i="84" s="1"/>
  <c r="C489" i="84"/>
  <c r="D489" i="84" s="1"/>
  <c r="C490" i="84"/>
  <c r="D490" i="84" s="1"/>
  <c r="C491" i="84"/>
  <c r="D491" i="84" s="1"/>
  <c r="C492" i="84"/>
  <c r="D492" i="84" s="1"/>
  <c r="C493" i="84"/>
  <c r="D493" i="84" s="1"/>
  <c r="C494" i="84"/>
  <c r="D494" i="84" s="1"/>
  <c r="C495" i="84"/>
  <c r="D495" i="84" s="1"/>
  <c r="C496" i="84"/>
  <c r="D496" i="84" s="1"/>
  <c r="C497" i="84"/>
  <c r="D497" i="84" s="1"/>
  <c r="C498" i="84"/>
  <c r="D498" i="84" s="1"/>
  <c r="C499" i="84"/>
  <c r="D499" i="84" s="1"/>
  <c r="C500" i="84"/>
  <c r="D500" i="84" s="1"/>
  <c r="C501" i="84"/>
  <c r="D501" i="84" s="1"/>
  <c r="C502" i="84"/>
  <c r="D502" i="84" s="1"/>
  <c r="C503" i="84"/>
  <c r="D503" i="84" s="1"/>
  <c r="C504" i="84"/>
  <c r="D504" i="84" s="1"/>
  <c r="C505" i="84"/>
  <c r="D505" i="84" s="1"/>
  <c r="C506" i="84"/>
  <c r="D506" i="84" s="1"/>
  <c r="C507" i="84"/>
  <c r="D507" i="84" s="1"/>
  <c r="C508" i="84"/>
  <c r="D508" i="84" s="1"/>
  <c r="C509" i="84"/>
  <c r="D509" i="84" s="1"/>
  <c r="C510" i="84"/>
  <c r="D510" i="84" s="1"/>
  <c r="C511" i="84"/>
  <c r="D511" i="84" s="1"/>
  <c r="C512" i="84"/>
  <c r="D512" i="84" s="1"/>
  <c r="C513" i="84"/>
  <c r="D513" i="84" s="1"/>
  <c r="C514" i="84"/>
  <c r="D514" i="84" s="1"/>
  <c r="C515" i="84"/>
  <c r="D515" i="84" s="1"/>
  <c r="C516" i="84"/>
  <c r="D516" i="84" s="1"/>
  <c r="C517" i="84"/>
  <c r="D517" i="84" s="1"/>
  <c r="C518" i="84"/>
  <c r="D518" i="84" s="1"/>
  <c r="C519" i="84"/>
  <c r="D519" i="84" s="1"/>
  <c r="C520" i="84"/>
  <c r="D520" i="84" s="1"/>
  <c r="C521" i="84"/>
  <c r="D521" i="84" s="1"/>
  <c r="C522" i="84"/>
  <c r="D522" i="84" s="1"/>
  <c r="C523" i="84"/>
  <c r="D523" i="84" s="1"/>
  <c r="C524" i="84"/>
  <c r="D524" i="84" s="1"/>
  <c r="C525" i="84"/>
  <c r="D525" i="84" s="1"/>
  <c r="C526" i="84"/>
  <c r="D526" i="84" s="1"/>
  <c r="C527" i="84"/>
  <c r="D527" i="84" s="1"/>
  <c r="C528" i="84"/>
  <c r="D528" i="84" s="1"/>
  <c r="C529" i="84"/>
  <c r="D529" i="84" s="1"/>
  <c r="C530" i="84"/>
  <c r="D530" i="84" s="1"/>
  <c r="C531" i="84"/>
  <c r="D531" i="84" s="1"/>
  <c r="C532" i="84"/>
  <c r="D532" i="84" s="1"/>
  <c r="C533" i="84"/>
  <c r="D533" i="84" s="1"/>
  <c r="C534" i="84"/>
  <c r="D534" i="84" s="1"/>
  <c r="C535" i="84"/>
  <c r="D535" i="84" s="1"/>
  <c r="C536" i="84"/>
  <c r="D536" i="84" s="1"/>
  <c r="C537" i="84"/>
  <c r="D537" i="84" s="1"/>
  <c r="C538" i="84"/>
  <c r="D538" i="84" s="1"/>
  <c r="C539" i="84"/>
  <c r="D539" i="84" s="1"/>
  <c r="C540" i="84"/>
  <c r="D540" i="84" s="1"/>
  <c r="C541" i="84"/>
  <c r="D541" i="84" s="1"/>
  <c r="C542" i="84"/>
  <c r="D542" i="84" s="1"/>
  <c r="C543" i="84"/>
  <c r="D543" i="84" s="1"/>
  <c r="C544" i="84"/>
  <c r="D544" i="84" s="1"/>
  <c r="C545" i="84"/>
  <c r="D545" i="84" s="1"/>
  <c r="C546" i="84"/>
  <c r="D546" i="84" s="1"/>
  <c r="C547" i="84"/>
  <c r="D547" i="84" s="1"/>
  <c r="C548" i="84"/>
  <c r="D548" i="84" s="1"/>
  <c r="C549" i="84"/>
  <c r="D549" i="84" s="1"/>
  <c r="C550" i="84"/>
  <c r="D550" i="84" s="1"/>
  <c r="C551" i="84"/>
  <c r="D551" i="84" s="1"/>
  <c r="C552" i="84"/>
  <c r="D552" i="84" s="1"/>
  <c r="C553" i="84"/>
  <c r="D553" i="84" s="1"/>
  <c r="C554" i="84"/>
  <c r="D554" i="84" s="1"/>
  <c r="C555" i="84"/>
  <c r="D555" i="84" s="1"/>
  <c r="C556" i="84"/>
  <c r="D556" i="84" s="1"/>
  <c r="C557" i="84"/>
  <c r="D557" i="84" s="1"/>
  <c r="C558" i="84"/>
  <c r="D558" i="84" s="1"/>
  <c r="C559" i="84"/>
  <c r="D559" i="84" s="1"/>
  <c r="C560" i="84"/>
  <c r="D560" i="84" s="1"/>
  <c r="C561" i="84"/>
  <c r="D561" i="84" s="1"/>
  <c r="C562" i="84"/>
  <c r="D562" i="84" s="1"/>
  <c r="C563" i="84"/>
  <c r="D563" i="84" s="1"/>
  <c r="C564" i="84"/>
  <c r="D564" i="84" s="1"/>
  <c r="C565" i="84"/>
  <c r="D565" i="84" s="1"/>
  <c r="C566" i="84"/>
  <c r="D566" i="84" s="1"/>
  <c r="C567" i="84"/>
  <c r="D567" i="84" s="1"/>
  <c r="C568" i="84"/>
  <c r="D568" i="84" s="1"/>
  <c r="C569" i="84"/>
  <c r="D569" i="84" s="1"/>
  <c r="C570" i="84"/>
  <c r="D570" i="84" s="1"/>
  <c r="C571" i="84"/>
  <c r="D571" i="84" s="1"/>
  <c r="C572" i="84"/>
  <c r="D572" i="84" s="1"/>
  <c r="C573" i="84"/>
  <c r="D573" i="84" s="1"/>
  <c r="C574" i="84"/>
  <c r="D574" i="84" s="1"/>
  <c r="C575" i="84"/>
  <c r="D575" i="84" s="1"/>
  <c r="C576" i="84"/>
  <c r="D576" i="84" s="1"/>
  <c r="C577" i="84"/>
  <c r="D577" i="84" s="1"/>
  <c r="C578" i="84"/>
  <c r="D578" i="84" s="1"/>
  <c r="C579" i="84"/>
  <c r="D579" i="84" s="1"/>
  <c r="C580" i="84"/>
  <c r="D580" i="84" s="1"/>
  <c r="C581" i="84"/>
  <c r="D581" i="84" s="1"/>
  <c r="C582" i="84"/>
  <c r="D582" i="84" s="1"/>
  <c r="C583" i="84"/>
  <c r="D583" i="84" s="1"/>
  <c r="C584" i="84"/>
  <c r="D584" i="84" s="1"/>
  <c r="C585" i="84"/>
  <c r="D585" i="84" s="1"/>
  <c r="C586" i="84"/>
  <c r="D586" i="84" s="1"/>
  <c r="C587" i="84"/>
  <c r="D587" i="84" s="1"/>
  <c r="C588" i="84"/>
  <c r="D588" i="84" s="1"/>
  <c r="C589" i="84"/>
  <c r="D589" i="84" s="1"/>
  <c r="C590" i="84"/>
  <c r="D590" i="84" s="1"/>
  <c r="C591" i="84"/>
  <c r="D591" i="84" s="1"/>
  <c r="C592" i="84"/>
  <c r="D592" i="84" s="1"/>
  <c r="C593" i="84"/>
  <c r="D593" i="84" s="1"/>
  <c r="C594" i="84"/>
  <c r="D594" i="84" s="1"/>
  <c r="C595" i="84"/>
  <c r="D595" i="84" s="1"/>
  <c r="C596" i="84"/>
  <c r="D596" i="84" s="1"/>
  <c r="C597" i="84"/>
  <c r="D597" i="84" s="1"/>
  <c r="C598" i="84"/>
  <c r="D598" i="84" s="1"/>
  <c r="C599" i="84"/>
  <c r="D599" i="84" s="1"/>
  <c r="C600" i="84"/>
  <c r="D600" i="84" s="1"/>
  <c r="C601" i="84"/>
  <c r="D601" i="84" s="1"/>
  <c r="C602" i="84"/>
  <c r="D602" i="84" s="1"/>
  <c r="C603" i="84"/>
  <c r="D603" i="84" s="1"/>
  <c r="C604" i="84"/>
  <c r="D604" i="84" s="1"/>
  <c r="C605" i="84"/>
  <c r="D605" i="84" s="1"/>
  <c r="C606" i="84"/>
  <c r="D606" i="84" s="1"/>
  <c r="C607" i="84"/>
  <c r="D607" i="84" s="1"/>
  <c r="C608" i="84"/>
  <c r="D608" i="84" s="1"/>
  <c r="C609" i="84"/>
  <c r="D609" i="84" s="1"/>
  <c r="C610" i="84"/>
  <c r="D610" i="84" s="1"/>
  <c r="C611" i="84"/>
  <c r="D611" i="84" s="1"/>
  <c r="C612" i="84"/>
  <c r="D612" i="84" s="1"/>
  <c r="C613" i="84"/>
  <c r="D613" i="84" s="1"/>
  <c r="C614" i="84"/>
  <c r="D614" i="84" s="1"/>
  <c r="C615" i="84"/>
  <c r="D615" i="84" s="1"/>
  <c r="C616" i="84"/>
  <c r="D616" i="84" s="1"/>
  <c r="C617" i="84"/>
  <c r="D617" i="84" s="1"/>
  <c r="C618" i="84"/>
  <c r="D618" i="84" s="1"/>
  <c r="C619" i="84"/>
  <c r="D619" i="84" s="1"/>
  <c r="C620" i="84"/>
  <c r="D620" i="84" s="1"/>
  <c r="C621" i="84"/>
  <c r="D621" i="84" s="1"/>
  <c r="C622" i="84"/>
  <c r="D622" i="84" s="1"/>
  <c r="C623" i="84"/>
  <c r="D623" i="84" s="1"/>
  <c r="C624" i="84"/>
  <c r="D624" i="84" s="1"/>
  <c r="C625" i="84"/>
  <c r="D625" i="84" s="1"/>
  <c r="C626" i="84"/>
  <c r="D626" i="84" s="1"/>
  <c r="C627" i="84"/>
  <c r="D627" i="84" s="1"/>
  <c r="C628" i="84"/>
  <c r="D628" i="84" s="1"/>
  <c r="C629" i="84"/>
  <c r="D629" i="84" s="1"/>
  <c r="C630" i="84"/>
  <c r="D630" i="84" s="1"/>
  <c r="C631" i="84"/>
  <c r="D631" i="84" s="1"/>
  <c r="C632" i="84"/>
  <c r="D632" i="84" s="1"/>
  <c r="C633" i="84"/>
  <c r="D633" i="84" s="1"/>
  <c r="C634" i="84"/>
  <c r="D634" i="84" s="1"/>
  <c r="C635" i="84"/>
  <c r="D635" i="84" s="1"/>
  <c r="C636" i="84"/>
  <c r="D636" i="84" s="1"/>
  <c r="C637" i="84"/>
  <c r="D637" i="84" s="1"/>
  <c r="C638" i="84"/>
  <c r="D638" i="84" s="1"/>
  <c r="C639" i="84"/>
  <c r="D639" i="84" s="1"/>
  <c r="C640" i="84"/>
  <c r="D640" i="84" s="1"/>
  <c r="C641" i="84"/>
  <c r="D641" i="84" s="1"/>
  <c r="C642" i="84"/>
  <c r="D642" i="84" s="1"/>
  <c r="C643" i="84"/>
  <c r="D643" i="84" s="1"/>
  <c r="C644" i="84"/>
  <c r="D644" i="84" s="1"/>
  <c r="C645" i="84"/>
  <c r="D645" i="84" s="1"/>
  <c r="C646" i="84"/>
  <c r="D646" i="84" s="1"/>
  <c r="C647" i="84"/>
  <c r="D647" i="84" s="1"/>
  <c r="C648" i="84"/>
  <c r="D648" i="84" s="1"/>
  <c r="C649" i="84"/>
  <c r="D649" i="84" s="1"/>
  <c r="C650" i="84"/>
  <c r="D650" i="84" s="1"/>
  <c r="C651" i="84"/>
  <c r="D651" i="84" s="1"/>
  <c r="C652" i="84"/>
  <c r="D652" i="84" s="1"/>
  <c r="C653" i="84"/>
  <c r="D653" i="84" s="1"/>
  <c r="C654" i="84"/>
  <c r="D654" i="84" s="1"/>
  <c r="C655" i="84"/>
  <c r="D655" i="84" s="1"/>
  <c r="C656" i="84"/>
  <c r="D656" i="84" s="1"/>
  <c r="C657" i="84"/>
  <c r="D657" i="84" s="1"/>
  <c r="C658" i="84"/>
  <c r="D658" i="84" s="1"/>
  <c r="C659" i="84"/>
  <c r="D659" i="84" s="1"/>
  <c r="C660" i="84"/>
  <c r="D660" i="84" s="1"/>
  <c r="C661" i="84"/>
  <c r="D661" i="84" s="1"/>
  <c r="C662" i="84"/>
  <c r="D662" i="84" s="1"/>
  <c r="C663" i="84"/>
  <c r="D663" i="84" s="1"/>
  <c r="C664" i="84"/>
  <c r="D664" i="84" s="1"/>
  <c r="C665" i="84"/>
  <c r="D665" i="84" s="1"/>
  <c r="C666" i="84"/>
  <c r="D666" i="84" s="1"/>
  <c r="C667" i="84"/>
  <c r="D667" i="84" s="1"/>
  <c r="C668" i="84"/>
  <c r="D668" i="84" s="1"/>
  <c r="C669" i="84"/>
  <c r="D669" i="84" s="1"/>
  <c r="C670" i="84"/>
  <c r="D670" i="84" s="1"/>
  <c r="C671" i="84"/>
  <c r="D671" i="84" s="1"/>
  <c r="C672" i="84"/>
  <c r="D672" i="84" s="1"/>
  <c r="C673" i="84"/>
  <c r="D673" i="84" s="1"/>
  <c r="C674" i="84"/>
  <c r="D674" i="84" s="1"/>
  <c r="C675" i="84"/>
  <c r="D675" i="84" s="1"/>
  <c r="C676" i="84"/>
  <c r="D676" i="84" s="1"/>
  <c r="C677" i="84"/>
  <c r="D677" i="84" s="1"/>
  <c r="C678" i="84"/>
  <c r="D678" i="84" s="1"/>
  <c r="C679" i="84"/>
  <c r="D679" i="84" s="1"/>
  <c r="C680" i="84"/>
  <c r="D680" i="84" s="1"/>
  <c r="C681" i="84"/>
  <c r="D681" i="84" s="1"/>
  <c r="C682" i="84"/>
  <c r="D682" i="84" s="1"/>
  <c r="C683" i="84"/>
  <c r="D683" i="84" s="1"/>
  <c r="C684" i="84"/>
  <c r="D684" i="84" s="1"/>
  <c r="C685" i="84"/>
  <c r="D685" i="84" s="1"/>
  <c r="C686" i="84"/>
  <c r="D686" i="84" s="1"/>
  <c r="C687" i="84"/>
  <c r="D687" i="84" s="1"/>
  <c r="C688" i="84"/>
  <c r="D688" i="84" s="1"/>
  <c r="C689" i="84"/>
  <c r="D689" i="84" s="1"/>
  <c r="C690" i="84"/>
  <c r="D690" i="84" s="1"/>
  <c r="C691" i="84"/>
  <c r="D691" i="84" s="1"/>
  <c r="C692" i="84"/>
  <c r="D692" i="84" s="1"/>
  <c r="C693" i="84"/>
  <c r="D693" i="84" s="1"/>
  <c r="C694" i="84"/>
  <c r="D694" i="84" s="1"/>
  <c r="C695" i="84"/>
  <c r="D695" i="84" s="1"/>
  <c r="C696" i="84"/>
  <c r="D696" i="84" s="1"/>
  <c r="C697" i="84"/>
  <c r="D697" i="84" s="1"/>
  <c r="C698" i="84"/>
  <c r="D698" i="84" s="1"/>
  <c r="C699" i="84"/>
  <c r="D699" i="84" s="1"/>
  <c r="C700" i="84"/>
  <c r="D700" i="84" s="1"/>
  <c r="C701" i="84"/>
  <c r="D701" i="84" s="1"/>
  <c r="C702" i="84"/>
  <c r="D702" i="84" s="1"/>
  <c r="C703" i="84"/>
  <c r="D703" i="84" s="1"/>
  <c r="C704" i="84"/>
  <c r="D704" i="84" s="1"/>
  <c r="C705" i="84"/>
  <c r="D705" i="84" s="1"/>
  <c r="C706" i="84"/>
  <c r="D706" i="84" s="1"/>
  <c r="C707" i="84"/>
  <c r="D707" i="84" s="1"/>
  <c r="C708" i="84"/>
  <c r="D708" i="84" s="1"/>
  <c r="C709" i="84"/>
  <c r="D709" i="84" s="1"/>
  <c r="C710" i="84"/>
  <c r="D710" i="84" s="1"/>
  <c r="C711" i="84"/>
  <c r="D711" i="84" s="1"/>
  <c r="C712" i="84"/>
  <c r="D712" i="84" s="1"/>
  <c r="C713" i="84"/>
  <c r="D713" i="84" s="1"/>
  <c r="C714" i="84"/>
  <c r="D714" i="84" s="1"/>
  <c r="C715" i="84"/>
  <c r="D715" i="84" s="1"/>
  <c r="C716" i="84"/>
  <c r="D716" i="84" s="1"/>
  <c r="C717" i="84"/>
  <c r="D717" i="84" s="1"/>
  <c r="C718" i="84"/>
  <c r="D718" i="84" s="1"/>
  <c r="C719" i="84"/>
  <c r="D719" i="84" s="1"/>
  <c r="C720" i="84"/>
  <c r="D720" i="84" s="1"/>
  <c r="C721" i="84"/>
  <c r="D721" i="84" s="1"/>
  <c r="C722" i="84"/>
  <c r="D722" i="84" s="1"/>
  <c r="C723" i="84"/>
  <c r="D723" i="84" s="1"/>
  <c r="C724" i="84"/>
  <c r="D724" i="84" s="1"/>
  <c r="C725" i="84"/>
  <c r="D725" i="84" s="1"/>
  <c r="C726" i="84"/>
  <c r="D726" i="84" s="1"/>
  <c r="C727" i="84"/>
  <c r="D727" i="84" s="1"/>
  <c r="C728" i="84"/>
  <c r="D728" i="84" s="1"/>
  <c r="C729" i="84"/>
  <c r="D729" i="84" s="1"/>
  <c r="C730" i="84"/>
  <c r="D730" i="84" s="1"/>
  <c r="C731" i="84"/>
  <c r="D731" i="84" s="1"/>
  <c r="C732" i="84"/>
  <c r="D732" i="84" s="1"/>
  <c r="C733" i="84"/>
  <c r="D733" i="84" s="1"/>
  <c r="C734" i="84"/>
  <c r="D734" i="84" s="1"/>
  <c r="C735" i="84"/>
  <c r="D735" i="84" s="1"/>
  <c r="C736" i="84"/>
  <c r="D736" i="84" s="1"/>
  <c r="C737" i="84"/>
  <c r="D737" i="84" s="1"/>
  <c r="C738" i="84"/>
  <c r="D738" i="84" s="1"/>
  <c r="C739" i="84"/>
  <c r="D739" i="84" s="1"/>
  <c r="C740" i="84"/>
  <c r="D740" i="84" s="1"/>
  <c r="C741" i="84"/>
  <c r="D741" i="84" s="1"/>
  <c r="C742" i="84"/>
  <c r="D742" i="84" s="1"/>
  <c r="C743" i="84"/>
  <c r="D743" i="84" s="1"/>
  <c r="C744" i="84"/>
  <c r="D744" i="84" s="1"/>
  <c r="C745" i="84"/>
  <c r="D745" i="84" s="1"/>
  <c r="C746" i="84"/>
  <c r="D746" i="84" s="1"/>
  <c r="C747" i="84"/>
  <c r="D747" i="84" s="1"/>
  <c r="C748" i="84"/>
  <c r="D748" i="84" s="1"/>
  <c r="C749" i="84"/>
  <c r="D749" i="84" s="1"/>
  <c r="C750" i="84"/>
  <c r="D750" i="84" s="1"/>
  <c r="C751" i="84"/>
  <c r="D751" i="84" s="1"/>
  <c r="C752" i="84"/>
  <c r="D752" i="84" s="1"/>
  <c r="C753" i="84"/>
  <c r="D753" i="84" s="1"/>
  <c r="C754" i="84"/>
  <c r="D754" i="84" s="1"/>
  <c r="C755" i="84"/>
  <c r="D755" i="84" s="1"/>
  <c r="C756" i="84"/>
  <c r="D756" i="84" s="1"/>
  <c r="C757" i="84"/>
  <c r="D757" i="84" s="1"/>
  <c r="C758" i="84"/>
  <c r="D758" i="84" s="1"/>
  <c r="C759" i="84"/>
  <c r="D759" i="84" s="1"/>
  <c r="C760" i="84"/>
  <c r="D760" i="84" s="1"/>
  <c r="C761" i="84"/>
  <c r="D761" i="84" s="1"/>
  <c r="C762" i="84"/>
  <c r="D762" i="84" s="1"/>
  <c r="C763" i="84"/>
  <c r="D763" i="84" s="1"/>
  <c r="C764" i="84"/>
  <c r="D764" i="84" s="1"/>
  <c r="C765" i="84"/>
  <c r="D765" i="84" s="1"/>
  <c r="C766" i="84"/>
  <c r="D766" i="84" s="1"/>
  <c r="C767" i="84"/>
  <c r="D767" i="84" s="1"/>
  <c r="C768" i="84"/>
  <c r="D768" i="84" s="1"/>
  <c r="C769" i="84"/>
  <c r="D769" i="84" s="1"/>
  <c r="C770" i="84"/>
  <c r="D770" i="84" s="1"/>
  <c r="C771" i="84"/>
  <c r="D771" i="84" s="1"/>
  <c r="C772" i="84"/>
  <c r="D772" i="84" s="1"/>
  <c r="C773" i="84"/>
  <c r="D773" i="84" s="1"/>
  <c r="C774" i="84"/>
  <c r="D774" i="84" s="1"/>
  <c r="C775" i="84"/>
  <c r="D775" i="84" s="1"/>
  <c r="C776" i="84"/>
  <c r="D776" i="84" s="1"/>
  <c r="C777" i="84"/>
  <c r="D777" i="84" s="1"/>
  <c r="C778" i="84"/>
  <c r="D778" i="84" s="1"/>
  <c r="C779" i="84"/>
  <c r="D779" i="84" s="1"/>
  <c r="C780" i="84"/>
  <c r="D780" i="84" s="1"/>
  <c r="C781" i="84"/>
  <c r="D781" i="84" s="1"/>
  <c r="C782" i="84"/>
  <c r="D782" i="84" s="1"/>
  <c r="C783" i="84"/>
  <c r="D783" i="84" s="1"/>
  <c r="C784" i="84"/>
  <c r="D784" i="84" s="1"/>
  <c r="C785" i="84"/>
  <c r="D785" i="84" s="1"/>
  <c r="C786" i="84"/>
  <c r="D786" i="84" s="1"/>
  <c r="C787" i="84"/>
  <c r="D787" i="84" s="1"/>
  <c r="C788" i="84"/>
  <c r="D788" i="84" s="1"/>
  <c r="C789" i="84"/>
  <c r="D789" i="84" s="1"/>
  <c r="C790" i="84"/>
  <c r="D790" i="84" s="1"/>
  <c r="C791" i="84"/>
  <c r="D791" i="84" s="1"/>
  <c r="C792" i="84"/>
  <c r="D792" i="84" s="1"/>
  <c r="C793" i="84"/>
  <c r="D793" i="84" s="1"/>
  <c r="C794" i="84"/>
  <c r="D794" i="84" s="1"/>
  <c r="C795" i="84"/>
  <c r="D795" i="84" s="1"/>
  <c r="C796" i="84"/>
  <c r="D796" i="84" s="1"/>
  <c r="C797" i="84"/>
  <c r="D797" i="84" s="1"/>
  <c r="C798" i="84"/>
  <c r="D798" i="84" s="1"/>
  <c r="C799" i="84"/>
  <c r="D799" i="84" s="1"/>
  <c r="C800" i="84"/>
  <c r="D800" i="84" s="1"/>
  <c r="C801" i="84"/>
  <c r="D801" i="84" s="1"/>
  <c r="C802" i="84"/>
  <c r="D802" i="84" s="1"/>
  <c r="C803" i="84"/>
  <c r="D803" i="84" s="1"/>
  <c r="C804" i="84"/>
  <c r="D804" i="84" s="1"/>
  <c r="C805" i="84"/>
  <c r="D805" i="84" s="1"/>
  <c r="C806" i="84"/>
  <c r="D806" i="84" s="1"/>
  <c r="C807" i="84"/>
  <c r="D807" i="84" s="1"/>
  <c r="C808" i="84"/>
  <c r="D808" i="84" s="1"/>
  <c r="C809" i="84"/>
  <c r="D809" i="84" s="1"/>
  <c r="C810" i="84"/>
  <c r="D810" i="84" s="1"/>
  <c r="C811" i="84"/>
  <c r="D811" i="84" s="1"/>
  <c r="C812" i="84"/>
  <c r="D812" i="84" s="1"/>
  <c r="C813" i="84"/>
  <c r="D813" i="84" s="1"/>
  <c r="C814" i="84"/>
  <c r="D814" i="84" s="1"/>
  <c r="C815" i="84"/>
  <c r="D815" i="84" s="1"/>
  <c r="C816" i="84"/>
  <c r="D816" i="84" s="1"/>
  <c r="C817" i="84"/>
  <c r="D817" i="84" s="1"/>
  <c r="C818" i="84"/>
  <c r="D818" i="84" s="1"/>
  <c r="C819" i="84"/>
  <c r="D819" i="84" s="1"/>
  <c r="C820" i="84"/>
  <c r="D820" i="84" s="1"/>
  <c r="C821" i="84"/>
  <c r="D821" i="84" s="1"/>
  <c r="C822" i="84"/>
  <c r="D822" i="84" s="1"/>
  <c r="C823" i="84"/>
  <c r="D823" i="84" s="1"/>
  <c r="C824" i="84"/>
  <c r="D824" i="84" s="1"/>
  <c r="C825" i="84"/>
  <c r="D825" i="84" s="1"/>
  <c r="C826" i="84"/>
  <c r="D826" i="84" s="1"/>
  <c r="C827" i="84"/>
  <c r="D827" i="84" s="1"/>
  <c r="C828" i="84"/>
  <c r="D828" i="84" s="1"/>
  <c r="C829" i="84"/>
  <c r="D829" i="84" s="1"/>
  <c r="C830" i="84"/>
  <c r="D830" i="84" s="1"/>
  <c r="C831" i="84"/>
  <c r="D831" i="84" s="1"/>
  <c r="C832" i="84"/>
  <c r="D832" i="84" s="1"/>
  <c r="C833" i="84"/>
  <c r="D833" i="84" s="1"/>
  <c r="C834" i="84"/>
  <c r="D834" i="84" s="1"/>
  <c r="C835" i="84"/>
  <c r="D835" i="84" s="1"/>
  <c r="C836" i="84"/>
  <c r="D836" i="84" s="1"/>
  <c r="C837" i="84"/>
  <c r="D837" i="84" s="1"/>
  <c r="C838" i="84"/>
  <c r="D838" i="84" s="1"/>
  <c r="C839" i="84"/>
  <c r="D839" i="84" s="1"/>
  <c r="C840" i="84"/>
  <c r="D840" i="84" s="1"/>
  <c r="C841" i="84"/>
  <c r="D841" i="84" s="1"/>
  <c r="C842" i="84"/>
  <c r="D842" i="84" s="1"/>
  <c r="C843" i="84"/>
  <c r="D843" i="84" s="1"/>
  <c r="C844" i="84"/>
  <c r="D844" i="84" s="1"/>
  <c r="C845" i="84"/>
  <c r="D845" i="84" s="1"/>
  <c r="C846" i="84"/>
  <c r="D846" i="84" s="1"/>
  <c r="C847" i="84"/>
  <c r="D847" i="84" s="1"/>
  <c r="C848" i="84"/>
  <c r="D848" i="84" s="1"/>
  <c r="C849" i="84"/>
  <c r="D849" i="84" s="1"/>
  <c r="C850" i="84"/>
  <c r="D850" i="84" s="1"/>
  <c r="C851" i="84"/>
  <c r="D851" i="84" s="1"/>
  <c r="C852" i="84"/>
  <c r="D852" i="84" s="1"/>
  <c r="C853" i="84"/>
  <c r="D853" i="84" s="1"/>
  <c r="C854" i="84"/>
  <c r="D854" i="84" s="1"/>
  <c r="C855" i="84"/>
  <c r="D855" i="84" s="1"/>
  <c r="C856" i="84"/>
  <c r="D856" i="84" s="1"/>
  <c r="C857" i="84"/>
  <c r="D857" i="84" s="1"/>
  <c r="C858" i="84"/>
  <c r="D858" i="84" s="1"/>
  <c r="C859" i="84"/>
  <c r="D859" i="84" s="1"/>
  <c r="C860" i="84"/>
  <c r="D860" i="84" s="1"/>
  <c r="C861" i="84"/>
  <c r="D861" i="84" s="1"/>
  <c r="C862" i="84"/>
  <c r="D862" i="84" s="1"/>
  <c r="C863" i="84"/>
  <c r="D863" i="84" s="1"/>
  <c r="C864" i="84"/>
  <c r="D864" i="84" s="1"/>
  <c r="C865" i="84"/>
  <c r="D865" i="84" s="1"/>
  <c r="C866" i="84"/>
  <c r="D866" i="84" s="1"/>
  <c r="C867" i="84"/>
  <c r="D867" i="84" s="1"/>
  <c r="C868" i="84"/>
  <c r="D868" i="84" s="1"/>
  <c r="C869" i="84"/>
  <c r="D869" i="84" s="1"/>
  <c r="C870" i="84"/>
  <c r="D870" i="84" s="1"/>
  <c r="C871" i="84"/>
  <c r="D871" i="84" s="1"/>
  <c r="C872" i="84"/>
  <c r="D872" i="84" s="1"/>
  <c r="C873" i="84"/>
  <c r="D873" i="84" s="1"/>
  <c r="C874" i="84"/>
  <c r="D874" i="84" s="1"/>
  <c r="C875" i="84"/>
  <c r="D875" i="84" s="1"/>
  <c r="C876" i="84"/>
  <c r="D876" i="84" s="1"/>
  <c r="C877" i="84"/>
  <c r="D877" i="84" s="1"/>
  <c r="C878" i="84"/>
  <c r="D878" i="84" s="1"/>
  <c r="C879" i="84"/>
  <c r="D879" i="84" s="1"/>
  <c r="C880" i="84"/>
  <c r="D880" i="84" s="1"/>
  <c r="C881" i="84"/>
  <c r="D881" i="84" s="1"/>
  <c r="C882" i="84"/>
  <c r="D882" i="84" s="1"/>
  <c r="C883" i="84"/>
  <c r="D883" i="84" s="1"/>
  <c r="C884" i="84"/>
  <c r="D884" i="84" s="1"/>
  <c r="C885" i="84"/>
  <c r="D885" i="84" s="1"/>
  <c r="C886" i="84"/>
  <c r="D886" i="84" s="1"/>
  <c r="C887" i="84"/>
  <c r="D887" i="84" s="1"/>
  <c r="C888" i="84"/>
  <c r="D888" i="84" s="1"/>
  <c r="C889" i="84"/>
  <c r="D889" i="84" s="1"/>
  <c r="C890" i="84"/>
  <c r="D890" i="84" s="1"/>
  <c r="C891" i="84"/>
  <c r="D891" i="84" s="1"/>
  <c r="C892" i="84"/>
  <c r="D892" i="84" s="1"/>
  <c r="C893" i="84"/>
  <c r="D893" i="84" s="1"/>
  <c r="C894" i="84"/>
  <c r="D894" i="84" s="1"/>
  <c r="C895" i="84"/>
  <c r="D895" i="84" s="1"/>
  <c r="C896" i="84"/>
  <c r="D896" i="84" s="1"/>
  <c r="C897" i="84"/>
  <c r="D897" i="84" s="1"/>
  <c r="C898" i="84"/>
  <c r="D898" i="84" s="1"/>
  <c r="C899" i="84"/>
  <c r="D899" i="84" s="1"/>
  <c r="C900" i="84"/>
  <c r="D900" i="84" s="1"/>
  <c r="C901" i="84"/>
  <c r="D901" i="84" s="1"/>
  <c r="C902" i="84"/>
  <c r="D902" i="84" s="1"/>
  <c r="C903" i="84"/>
  <c r="D903" i="84" s="1"/>
  <c r="C904" i="84"/>
  <c r="D904" i="84" s="1"/>
  <c r="C905" i="84"/>
  <c r="D905" i="84" s="1"/>
  <c r="C906" i="84"/>
  <c r="D906" i="84" s="1"/>
  <c r="C907" i="84"/>
  <c r="D907" i="84" s="1"/>
  <c r="C908" i="84"/>
  <c r="D908" i="84" s="1"/>
  <c r="C909" i="84"/>
  <c r="D909" i="84" s="1"/>
  <c r="C910" i="84"/>
  <c r="D910" i="84" s="1"/>
  <c r="C911" i="84"/>
  <c r="D911" i="84" s="1"/>
  <c r="C912" i="84"/>
  <c r="D912" i="84" s="1"/>
  <c r="C913" i="84"/>
  <c r="D913" i="84" s="1"/>
  <c r="C914" i="84"/>
  <c r="D914" i="84" s="1"/>
  <c r="C915" i="84"/>
  <c r="D915" i="84" s="1"/>
  <c r="C916" i="84"/>
  <c r="D916" i="84" s="1"/>
  <c r="C917" i="84"/>
  <c r="D917" i="84" s="1"/>
  <c r="C918" i="84"/>
  <c r="D918" i="84" s="1"/>
  <c r="C919" i="84"/>
  <c r="D919" i="84" s="1"/>
  <c r="C920" i="84"/>
  <c r="D920" i="84" s="1"/>
  <c r="C921" i="84"/>
  <c r="D921" i="84" s="1"/>
  <c r="C922" i="84"/>
  <c r="D922" i="84" s="1"/>
  <c r="C923" i="84"/>
  <c r="D923" i="84" s="1"/>
  <c r="C924" i="84"/>
  <c r="D924" i="84" s="1"/>
  <c r="C925" i="84"/>
  <c r="D925" i="84" s="1"/>
  <c r="C926" i="84"/>
  <c r="D926" i="84" s="1"/>
  <c r="C927" i="84"/>
  <c r="D927" i="84" s="1"/>
  <c r="C928" i="84"/>
  <c r="D928" i="84" s="1"/>
  <c r="C929" i="84"/>
  <c r="D929" i="84" s="1"/>
  <c r="C930" i="84"/>
  <c r="D930" i="84" s="1"/>
  <c r="C931" i="84"/>
  <c r="D931" i="84" s="1"/>
  <c r="C932" i="84"/>
  <c r="D932" i="84" s="1"/>
  <c r="C933" i="84"/>
  <c r="D933" i="84" s="1"/>
  <c r="C934" i="84"/>
  <c r="D934" i="84" s="1"/>
  <c r="C935" i="84"/>
  <c r="D935" i="84" s="1"/>
  <c r="C936" i="84"/>
  <c r="D936" i="84" s="1"/>
  <c r="C937" i="84"/>
  <c r="D937" i="84" s="1"/>
  <c r="C938" i="84"/>
  <c r="D938" i="84" s="1"/>
  <c r="C939" i="84"/>
  <c r="D939" i="84" s="1"/>
  <c r="C940" i="84"/>
  <c r="D940" i="84" s="1"/>
  <c r="C941" i="84"/>
  <c r="D941" i="84" s="1"/>
  <c r="C942" i="84"/>
  <c r="D942" i="84" s="1"/>
  <c r="C943" i="84"/>
  <c r="D943" i="84" s="1"/>
  <c r="C944" i="84"/>
  <c r="D944" i="84" s="1"/>
  <c r="C945" i="84"/>
  <c r="D945" i="84" s="1"/>
  <c r="C946" i="84"/>
  <c r="D946" i="84" s="1"/>
  <c r="C947" i="84"/>
  <c r="D947" i="84" s="1"/>
  <c r="C948" i="84"/>
  <c r="D948" i="84" s="1"/>
  <c r="C949" i="84"/>
  <c r="D949" i="84" s="1"/>
  <c r="C950" i="84"/>
  <c r="D950" i="84" s="1"/>
  <c r="C951" i="84"/>
  <c r="D951" i="84" s="1"/>
  <c r="C952" i="84"/>
  <c r="D952" i="84" s="1"/>
  <c r="C953" i="84"/>
  <c r="D953" i="84" s="1"/>
  <c r="C954" i="84"/>
  <c r="D954" i="84" s="1"/>
  <c r="C955" i="84"/>
  <c r="D955" i="84" s="1"/>
  <c r="C956" i="84"/>
  <c r="D956" i="84" s="1"/>
  <c r="C957" i="84"/>
  <c r="D957" i="84" s="1"/>
  <c r="C958" i="84"/>
  <c r="D958" i="84" s="1"/>
  <c r="C959" i="84"/>
  <c r="D959" i="84" s="1"/>
  <c r="C960" i="84"/>
  <c r="D960" i="84" s="1"/>
  <c r="C961" i="84"/>
  <c r="D961" i="84" s="1"/>
  <c r="C962" i="84"/>
  <c r="D962" i="84" s="1"/>
  <c r="C963" i="84"/>
  <c r="D963" i="84" s="1"/>
  <c r="C964" i="84"/>
  <c r="D964" i="84" s="1"/>
  <c r="C965" i="84"/>
  <c r="D965" i="84" s="1"/>
  <c r="C966" i="84"/>
  <c r="D966" i="84" s="1"/>
  <c r="C967" i="84"/>
  <c r="D967" i="84" s="1"/>
  <c r="C968" i="84"/>
  <c r="D968" i="84" s="1"/>
  <c r="C969" i="84"/>
  <c r="D969" i="84" s="1"/>
  <c r="C970" i="84"/>
  <c r="D970" i="84" s="1"/>
  <c r="C971" i="84"/>
  <c r="D971" i="84" s="1"/>
  <c r="C972" i="84"/>
  <c r="D972" i="84" s="1"/>
  <c r="C973" i="84"/>
  <c r="D973" i="84" s="1"/>
  <c r="C974" i="84"/>
  <c r="D974" i="84" s="1"/>
  <c r="C975" i="84"/>
  <c r="D975" i="84" s="1"/>
  <c r="C976" i="84"/>
  <c r="D976" i="84" s="1"/>
  <c r="C977" i="84"/>
  <c r="D977" i="84" s="1"/>
  <c r="C978" i="84"/>
  <c r="D978" i="84" s="1"/>
  <c r="C979" i="84"/>
  <c r="D979" i="84" s="1"/>
  <c r="C980" i="84"/>
  <c r="D980" i="84" s="1"/>
  <c r="C981" i="84"/>
  <c r="D981" i="84" s="1"/>
  <c r="C982" i="84"/>
  <c r="D982" i="84" s="1"/>
  <c r="C983" i="84"/>
  <c r="D983" i="84" s="1"/>
  <c r="C984" i="84"/>
  <c r="D984" i="84" s="1"/>
  <c r="C985" i="84"/>
  <c r="D985" i="84" s="1"/>
  <c r="C986" i="84"/>
  <c r="D986" i="84" s="1"/>
  <c r="C987" i="84"/>
  <c r="D987" i="84" s="1"/>
  <c r="C988" i="84"/>
  <c r="D988" i="84" s="1"/>
  <c r="C989" i="84"/>
  <c r="D989" i="84" s="1"/>
  <c r="C990" i="84"/>
  <c r="D990" i="84" s="1"/>
  <c r="C991" i="84"/>
  <c r="D991" i="84" s="1"/>
  <c r="C992" i="84"/>
  <c r="D992" i="84" s="1"/>
  <c r="C993" i="84"/>
  <c r="D993" i="84" s="1"/>
  <c r="C994" i="84"/>
  <c r="D994" i="84" s="1"/>
  <c r="C995" i="84"/>
  <c r="D995" i="84" s="1"/>
  <c r="C996" i="84"/>
  <c r="D996" i="84" s="1"/>
  <c r="C997" i="84"/>
  <c r="D997" i="84" s="1"/>
  <c r="C998" i="84"/>
  <c r="D998" i="84" s="1"/>
  <c r="C999" i="84"/>
  <c r="D999" i="84" s="1"/>
  <c r="C1000" i="84"/>
  <c r="D1000" i="84" s="1"/>
  <c r="C1001" i="84"/>
  <c r="D1001" i="84" s="1"/>
  <c r="C1002" i="84"/>
  <c r="D1002" i="84" s="1"/>
  <c r="C1003" i="84"/>
  <c r="D1003" i="84" s="1"/>
  <c r="C1004" i="84"/>
  <c r="D1004" i="84" s="1"/>
  <c r="C1005" i="84"/>
  <c r="D1005" i="84" s="1"/>
  <c r="C1006" i="84"/>
  <c r="D1006" i="84" s="1"/>
  <c r="C1007" i="84"/>
  <c r="D1007" i="84" s="1"/>
  <c r="C1008" i="84"/>
  <c r="D1008" i="84" s="1"/>
  <c r="C1009" i="84"/>
  <c r="D1009" i="84" s="1"/>
  <c r="C1010" i="84"/>
  <c r="D1010" i="84" s="1"/>
  <c r="C1011" i="84"/>
  <c r="D1011" i="84" s="1"/>
  <c r="C1012" i="84"/>
  <c r="D1012" i="84" s="1"/>
  <c r="C1013" i="84"/>
  <c r="D1013" i="84" s="1"/>
  <c r="C1014" i="84"/>
  <c r="D1014" i="84" s="1"/>
  <c r="C1015" i="84"/>
  <c r="D1015" i="84" s="1"/>
  <c r="C1016" i="84"/>
  <c r="D1016" i="84" s="1"/>
  <c r="C1017" i="84"/>
  <c r="D1017" i="84" s="1"/>
  <c r="C1018" i="84"/>
  <c r="D1018" i="84" s="1"/>
  <c r="C1019" i="84"/>
  <c r="D1019" i="84" s="1"/>
  <c r="C1020" i="84"/>
  <c r="D1020" i="84" s="1"/>
  <c r="C1021" i="84"/>
  <c r="D1021" i="84" s="1"/>
  <c r="C1022" i="84"/>
  <c r="D1022" i="84" s="1"/>
  <c r="C1023" i="84"/>
  <c r="D1023" i="84" s="1"/>
  <c r="C1024" i="84"/>
  <c r="D1024" i="84" s="1"/>
  <c r="C1025" i="84"/>
  <c r="D1025" i="84" s="1"/>
  <c r="C1026" i="84"/>
  <c r="D1026" i="84" s="1"/>
  <c r="C1027" i="84"/>
  <c r="D1027" i="84" s="1"/>
  <c r="C1028" i="84"/>
  <c r="D1028" i="84" s="1"/>
  <c r="C1029" i="84"/>
  <c r="D1029" i="84" s="1"/>
  <c r="C1030" i="84"/>
  <c r="D1030" i="84" s="1"/>
  <c r="C1031" i="84"/>
  <c r="D1031" i="84" s="1"/>
  <c r="C1032" i="84"/>
  <c r="D1032" i="84" s="1"/>
  <c r="C1033" i="84"/>
  <c r="D1033" i="84" s="1"/>
  <c r="C1034" i="84"/>
  <c r="D1034" i="84" s="1"/>
  <c r="C1035" i="84"/>
  <c r="D1035" i="84" s="1"/>
  <c r="C1036" i="84"/>
  <c r="D1036" i="84" s="1"/>
  <c r="C1037" i="84"/>
  <c r="D1037" i="84" s="1"/>
  <c r="C1038" i="84"/>
  <c r="D1038" i="84" s="1"/>
  <c r="C1039" i="84"/>
  <c r="D1039" i="84" s="1"/>
  <c r="C1040" i="84"/>
  <c r="D1040" i="84" s="1"/>
  <c r="C1041" i="84"/>
  <c r="D1041" i="84" s="1"/>
  <c r="C1042" i="84"/>
  <c r="D1042" i="84" s="1"/>
  <c r="C1043" i="84"/>
  <c r="D1043" i="84" s="1"/>
  <c r="C1044" i="84"/>
  <c r="D1044" i="84" s="1"/>
  <c r="C1045" i="84"/>
  <c r="D1045" i="84" s="1"/>
  <c r="C1046" i="84"/>
  <c r="D1046" i="84" s="1"/>
  <c r="C1047" i="84"/>
  <c r="D1047" i="84" s="1"/>
  <c r="C1048" i="84"/>
  <c r="D1048" i="84" s="1"/>
  <c r="C1049" i="84"/>
  <c r="D1049" i="84" s="1"/>
  <c r="C1050" i="84"/>
  <c r="D1050" i="84" s="1"/>
  <c r="C1051" i="84"/>
  <c r="D1051" i="84" s="1"/>
  <c r="C1052" i="84"/>
  <c r="D1052" i="84" s="1"/>
  <c r="C1053" i="84"/>
  <c r="D1053" i="84" s="1"/>
  <c r="C1054" i="84"/>
  <c r="D1054" i="84" s="1"/>
  <c r="C1055" i="84"/>
  <c r="D1055" i="84" s="1"/>
  <c r="C1056" i="84"/>
  <c r="D1056" i="84" s="1"/>
  <c r="C1057" i="84"/>
  <c r="D1057" i="84" s="1"/>
  <c r="C1058" i="84"/>
  <c r="D1058" i="84" s="1"/>
  <c r="C1059" i="84"/>
  <c r="D1059" i="84" s="1"/>
  <c r="C1060" i="84"/>
  <c r="D1060" i="84" s="1"/>
  <c r="C1061" i="84"/>
  <c r="D1061" i="84" s="1"/>
  <c r="C1062" i="84"/>
  <c r="D1062" i="84" s="1"/>
  <c r="C1063" i="84"/>
  <c r="D1063" i="84" s="1"/>
  <c r="C1064" i="84"/>
  <c r="D1064" i="84" s="1"/>
  <c r="C1065" i="84"/>
  <c r="D1065" i="84" s="1"/>
  <c r="C1066" i="84"/>
  <c r="D1066" i="84" s="1"/>
  <c r="C1067" i="84"/>
  <c r="D1067" i="84" s="1"/>
  <c r="C1068" i="84"/>
  <c r="D1068" i="84" s="1"/>
  <c r="C1069" i="84"/>
  <c r="D1069" i="84" s="1"/>
  <c r="C1070" i="84"/>
  <c r="D1070" i="84" s="1"/>
  <c r="C1071" i="84"/>
  <c r="D1071" i="84" s="1"/>
  <c r="C1072" i="84"/>
  <c r="D1072" i="84" s="1"/>
  <c r="C1073" i="84"/>
  <c r="D1073" i="84" s="1"/>
  <c r="C1074" i="84"/>
  <c r="D1074" i="84" s="1"/>
  <c r="C1075" i="84"/>
  <c r="D1075" i="84" s="1"/>
  <c r="C1076" i="84"/>
  <c r="D1076" i="84" s="1"/>
  <c r="C1077" i="84"/>
  <c r="D1077" i="84" s="1"/>
  <c r="C1078" i="84"/>
  <c r="D1078" i="84" s="1"/>
  <c r="C1079" i="84"/>
  <c r="D1079" i="84" s="1"/>
  <c r="C1080" i="84"/>
  <c r="D1080" i="84" s="1"/>
  <c r="C1081" i="84"/>
  <c r="D1081" i="84" s="1"/>
  <c r="C1082" i="84"/>
  <c r="D1082" i="84" s="1"/>
  <c r="C1083" i="84"/>
  <c r="D1083" i="84" s="1"/>
  <c r="C1084" i="84"/>
  <c r="D1084" i="84" s="1"/>
  <c r="C1085" i="84"/>
  <c r="D1085" i="84" s="1"/>
  <c r="C1086" i="84"/>
  <c r="D1086" i="84" s="1"/>
  <c r="C1087" i="84"/>
  <c r="D1087" i="84" s="1"/>
  <c r="C1088" i="84"/>
  <c r="D1088" i="84" s="1"/>
  <c r="C1089" i="84"/>
  <c r="D1089" i="84" s="1"/>
  <c r="C1090" i="84"/>
  <c r="D1090" i="84" s="1"/>
  <c r="C1091" i="84"/>
  <c r="D1091" i="84" s="1"/>
  <c r="C1092" i="84"/>
  <c r="D1092" i="84" s="1"/>
  <c r="C1093" i="84"/>
  <c r="D1093" i="84" s="1"/>
  <c r="C1094" i="84"/>
  <c r="D1094" i="84" s="1"/>
  <c r="C1095" i="84"/>
  <c r="D1095" i="84" s="1"/>
  <c r="C1096" i="84"/>
  <c r="D1096" i="84" s="1"/>
  <c r="C1097" i="84"/>
  <c r="D1097" i="84" s="1"/>
  <c r="C1098" i="84"/>
  <c r="D1098" i="84" s="1"/>
  <c r="C1099" i="84"/>
  <c r="D1099" i="84" s="1"/>
  <c r="C1100" i="84"/>
  <c r="D1100" i="84" s="1"/>
  <c r="C1101" i="84"/>
  <c r="D1101" i="84" s="1"/>
  <c r="C1102" i="84"/>
  <c r="D1102" i="84" s="1"/>
  <c r="C1103" i="84"/>
  <c r="D1103" i="84" s="1"/>
  <c r="C1104" i="84"/>
  <c r="D1104" i="84" s="1"/>
  <c r="C1105" i="84"/>
  <c r="D1105" i="84" s="1"/>
  <c r="C1106" i="84"/>
  <c r="D1106" i="84" s="1"/>
  <c r="C1107" i="84"/>
  <c r="D1107" i="84" s="1"/>
  <c r="C1108" i="84"/>
  <c r="D1108" i="84" s="1"/>
  <c r="C1109" i="84"/>
  <c r="D1109" i="84" s="1"/>
  <c r="C1110" i="84"/>
  <c r="D1110" i="84" s="1"/>
  <c r="C1111" i="84"/>
  <c r="D1111" i="84" s="1"/>
  <c r="C1112" i="84"/>
  <c r="D1112" i="84" s="1"/>
  <c r="C1113" i="84"/>
  <c r="D1113" i="84" s="1"/>
  <c r="C1114" i="84"/>
  <c r="D1114" i="84" s="1"/>
  <c r="C1115" i="84"/>
  <c r="D1115" i="84" s="1"/>
  <c r="C1116" i="84"/>
  <c r="D1116" i="84" s="1"/>
  <c r="C1117" i="84"/>
  <c r="D1117" i="84" s="1"/>
  <c r="C1118" i="84"/>
  <c r="D1118" i="84" s="1"/>
  <c r="C1119" i="84"/>
  <c r="D1119" i="84" s="1"/>
  <c r="C1120" i="84"/>
  <c r="D1120" i="84" s="1"/>
  <c r="C1121" i="84"/>
  <c r="D1121" i="84" s="1"/>
  <c r="C1122" i="84"/>
  <c r="D1122" i="84" s="1"/>
  <c r="C1123" i="84"/>
  <c r="D1123" i="84" s="1"/>
  <c r="C1124" i="84"/>
  <c r="D1124" i="84" s="1"/>
  <c r="C1125" i="84"/>
  <c r="D1125" i="84" s="1"/>
  <c r="C1126" i="84"/>
  <c r="D1126" i="84" s="1"/>
  <c r="C1127" i="84"/>
  <c r="D1127" i="84" s="1"/>
  <c r="C1128" i="84"/>
  <c r="D1128" i="84" s="1"/>
  <c r="C1129" i="84"/>
  <c r="D1129" i="84" s="1"/>
  <c r="C1130" i="84"/>
  <c r="D1130" i="84" s="1"/>
  <c r="C1131" i="84"/>
  <c r="D1131" i="84" s="1"/>
  <c r="C1132" i="84"/>
  <c r="D1132" i="84" s="1"/>
  <c r="C1133" i="84"/>
  <c r="D1133" i="84" s="1"/>
  <c r="C1134" i="84"/>
  <c r="D1134" i="84" s="1"/>
  <c r="C1135" i="84"/>
  <c r="D1135" i="84" s="1"/>
  <c r="C1136" i="84"/>
  <c r="D1136" i="84" s="1"/>
  <c r="C1137" i="84"/>
  <c r="D1137" i="84" s="1"/>
  <c r="C1138" i="84"/>
  <c r="D1138" i="84" s="1"/>
  <c r="C1139" i="84"/>
  <c r="D1139" i="84" s="1"/>
  <c r="C1140" i="84"/>
  <c r="D1140" i="84" s="1"/>
  <c r="C1141" i="84"/>
  <c r="D1141" i="84" s="1"/>
  <c r="C1142" i="84"/>
  <c r="D1142" i="84" s="1"/>
  <c r="C1143" i="84"/>
  <c r="D1143" i="84" s="1"/>
  <c r="C1144" i="84"/>
  <c r="D1144" i="84" s="1"/>
  <c r="C1145" i="84"/>
  <c r="D1145" i="84" s="1"/>
  <c r="C1146" i="84"/>
  <c r="D1146" i="84" s="1"/>
  <c r="E1146" i="84" s="1"/>
  <c r="C1147" i="84"/>
  <c r="D1147" i="84" s="1"/>
  <c r="C1148" i="84"/>
  <c r="D1148" i="84" s="1"/>
  <c r="C1149" i="84"/>
  <c r="D1149" i="84" s="1"/>
  <c r="C1150" i="84"/>
  <c r="D1150" i="84" s="1"/>
  <c r="C1151" i="84"/>
  <c r="D1151" i="84" s="1"/>
  <c r="C1152" i="84"/>
  <c r="D1152" i="84" s="1"/>
  <c r="C1153" i="84"/>
  <c r="D1153" i="84" s="1"/>
  <c r="C1154" i="84"/>
  <c r="D1154" i="84" s="1"/>
  <c r="C1155" i="84"/>
  <c r="D1155" i="84" s="1"/>
  <c r="C1156" i="84"/>
  <c r="D1156" i="84" s="1"/>
  <c r="C1157" i="84"/>
  <c r="D1157" i="84" s="1"/>
  <c r="C1158" i="84"/>
  <c r="D1158" i="84" s="1"/>
  <c r="C1159" i="84"/>
  <c r="D1159" i="84" s="1"/>
  <c r="C1160" i="84"/>
  <c r="D1160" i="84" s="1"/>
  <c r="C1161" i="84"/>
  <c r="D1161" i="84" s="1"/>
  <c r="C1162" i="84"/>
  <c r="D1162" i="84" s="1"/>
  <c r="C1163" i="84"/>
  <c r="D1163" i="84" s="1"/>
  <c r="C1164" i="84"/>
  <c r="D1164" i="84" s="1"/>
  <c r="C1165" i="84"/>
  <c r="D1165" i="84" s="1"/>
  <c r="C1166" i="84"/>
  <c r="D1166" i="84" s="1"/>
  <c r="C1167" i="84"/>
  <c r="D1167" i="84" s="1"/>
  <c r="C1168" i="84"/>
  <c r="D1168" i="84" s="1"/>
  <c r="C1169" i="84"/>
  <c r="D1169" i="84" s="1"/>
  <c r="C1170" i="84"/>
  <c r="D1170" i="84" s="1"/>
  <c r="C1171" i="84"/>
  <c r="D1171" i="84" s="1"/>
  <c r="C1172" i="84"/>
  <c r="D1172" i="84" s="1"/>
  <c r="C1173" i="84"/>
  <c r="D1173" i="84" s="1"/>
  <c r="C1174" i="84"/>
  <c r="D1174" i="84" s="1"/>
  <c r="C1175" i="84"/>
  <c r="D1175" i="84" s="1"/>
  <c r="C1176" i="84"/>
  <c r="D1176" i="84" s="1"/>
  <c r="C1177" i="84"/>
  <c r="D1177" i="84" s="1"/>
  <c r="C1178" i="84"/>
  <c r="D1178" i="84" s="1"/>
  <c r="C1179" i="84"/>
  <c r="D1179" i="84" s="1"/>
  <c r="C1180" i="84"/>
  <c r="D1180" i="84" s="1"/>
  <c r="C1181" i="84"/>
  <c r="D1181" i="84" s="1"/>
  <c r="C1182" i="84"/>
  <c r="D1182" i="84" s="1"/>
  <c r="C1183" i="84"/>
  <c r="D1183" i="84" s="1"/>
  <c r="C1184" i="84"/>
  <c r="D1184" i="84" s="1"/>
  <c r="C1185" i="84"/>
  <c r="D1185" i="84" s="1"/>
  <c r="C1186" i="84"/>
  <c r="D1186" i="84" s="1"/>
  <c r="C1187" i="84"/>
  <c r="D1187" i="84" s="1"/>
  <c r="C1188" i="84"/>
  <c r="D1188" i="84" s="1"/>
  <c r="C1189" i="84"/>
  <c r="D1189" i="84" s="1"/>
  <c r="C1190" i="84"/>
  <c r="D1190" i="84" s="1"/>
  <c r="C1191" i="84"/>
  <c r="D1191" i="84" s="1"/>
  <c r="C1192" i="84"/>
  <c r="D1192" i="84" s="1"/>
  <c r="C1193" i="84"/>
  <c r="D1193" i="84" s="1"/>
  <c r="C1194" i="84"/>
  <c r="D1194" i="84" s="1"/>
  <c r="C1195" i="84"/>
  <c r="D1195" i="84" s="1"/>
  <c r="C1196" i="84"/>
  <c r="D1196" i="84" s="1"/>
  <c r="C1197" i="84"/>
  <c r="D1197" i="84" s="1"/>
  <c r="C1198" i="84"/>
  <c r="D1198" i="84" s="1"/>
  <c r="C1199" i="84"/>
  <c r="D1199" i="84" s="1"/>
  <c r="C1200" i="84"/>
  <c r="D1200" i="84" s="1"/>
  <c r="C1201" i="84"/>
  <c r="D1201" i="84" s="1"/>
  <c r="C1202" i="84"/>
  <c r="D1202" i="84" s="1"/>
  <c r="C1203" i="84"/>
  <c r="D1203" i="84" s="1"/>
  <c r="C1204" i="84"/>
  <c r="D1204" i="84" s="1"/>
  <c r="C1205" i="84"/>
  <c r="D1205" i="84" s="1"/>
  <c r="C1206" i="84"/>
  <c r="D1206" i="84" s="1"/>
  <c r="C1207" i="84"/>
  <c r="D1207" i="84" s="1"/>
  <c r="C1208" i="84"/>
  <c r="D1208" i="84" s="1"/>
  <c r="C1209" i="84"/>
  <c r="D1209" i="84" s="1"/>
  <c r="C1210" i="84"/>
  <c r="D1210" i="84" s="1"/>
  <c r="C1211" i="84"/>
  <c r="D1211" i="84" s="1"/>
  <c r="C1212" i="84"/>
  <c r="D1212" i="84" s="1"/>
  <c r="C1213" i="84"/>
  <c r="D1213" i="84" s="1"/>
  <c r="C1214" i="84"/>
  <c r="D1214" i="84" s="1"/>
  <c r="C1215" i="84"/>
  <c r="D1215" i="84" s="1"/>
  <c r="C1216" i="84"/>
  <c r="D1216" i="84" s="1"/>
  <c r="C1217" i="84"/>
  <c r="D1217" i="84" s="1"/>
  <c r="C1218" i="84"/>
  <c r="D1218" i="84" s="1"/>
  <c r="C1219" i="84"/>
  <c r="D1219" i="84" s="1"/>
  <c r="C1220" i="84"/>
  <c r="D1220" i="84" s="1"/>
  <c r="C1221" i="84"/>
  <c r="D1221" i="84" s="1"/>
  <c r="C1222" i="84"/>
  <c r="D1222" i="84" s="1"/>
  <c r="C1223" i="84"/>
  <c r="D1223" i="84" s="1"/>
  <c r="C1224" i="84"/>
  <c r="D1224" i="84" s="1"/>
  <c r="C1225" i="84"/>
  <c r="D1225" i="84" s="1"/>
  <c r="C1226" i="84"/>
  <c r="D1226" i="84" s="1"/>
  <c r="C1227" i="84"/>
  <c r="D1227" i="84" s="1"/>
  <c r="C1228" i="84"/>
  <c r="D1228" i="84" s="1"/>
  <c r="C1229" i="84"/>
  <c r="D1229" i="84" s="1"/>
  <c r="C1230" i="84"/>
  <c r="D1230" i="84" s="1"/>
  <c r="C1231" i="84"/>
  <c r="D1231" i="84" s="1"/>
  <c r="C1232" i="84"/>
  <c r="D1232" i="84" s="1"/>
  <c r="C1233" i="84"/>
  <c r="D1233" i="84" s="1"/>
  <c r="C1234" i="84"/>
  <c r="D1234" i="84" s="1"/>
  <c r="C1235" i="84"/>
  <c r="D1235" i="84" s="1"/>
  <c r="C1236" i="84"/>
  <c r="D1236" i="84" s="1"/>
  <c r="C1237" i="84"/>
  <c r="D1237" i="84" s="1"/>
  <c r="C1238" i="84"/>
  <c r="D1238" i="84" s="1"/>
  <c r="C1239" i="84"/>
  <c r="D1239" i="84" s="1"/>
  <c r="C1240" i="84"/>
  <c r="D1240" i="84" s="1"/>
  <c r="C1241" i="84"/>
  <c r="D1241" i="84" s="1"/>
  <c r="C1242" i="84"/>
  <c r="D1242" i="84" s="1"/>
  <c r="C1243" i="84"/>
  <c r="D1243" i="84" s="1"/>
  <c r="C1244" i="84"/>
  <c r="D1244" i="84" s="1"/>
  <c r="C1245" i="84"/>
  <c r="D1245" i="84" s="1"/>
  <c r="C1246" i="84"/>
  <c r="D1246" i="84" s="1"/>
  <c r="C1247" i="84"/>
  <c r="D1247" i="84" s="1"/>
  <c r="C1248" i="84"/>
  <c r="D1248" i="84" s="1"/>
  <c r="C1249" i="84"/>
  <c r="D1249" i="84" s="1"/>
  <c r="C1250" i="84"/>
  <c r="D1250" i="84" s="1"/>
  <c r="C1251" i="84"/>
  <c r="D1251" i="84" s="1"/>
  <c r="C1252" i="84"/>
  <c r="D1252" i="84" s="1"/>
  <c r="C1253" i="84"/>
  <c r="D1253" i="84" s="1"/>
  <c r="C1254" i="84"/>
  <c r="D1254" i="84" s="1"/>
  <c r="C1255" i="84"/>
  <c r="D1255" i="84" s="1"/>
  <c r="C1256" i="84"/>
  <c r="D1256" i="84" s="1"/>
  <c r="C1257" i="84"/>
  <c r="D1257" i="84" s="1"/>
  <c r="C1258" i="84"/>
  <c r="D1258" i="84" s="1"/>
  <c r="C1259" i="84"/>
  <c r="D1259" i="84" s="1"/>
  <c r="C1260" i="84"/>
  <c r="D1260" i="84" s="1"/>
  <c r="C1261" i="84"/>
  <c r="D1261" i="84" s="1"/>
  <c r="C1262" i="84"/>
  <c r="D1262" i="84" s="1"/>
  <c r="C1263" i="84"/>
  <c r="D1263" i="84" s="1"/>
  <c r="C1264" i="84"/>
  <c r="D1264" i="84" s="1"/>
  <c r="C1265" i="84"/>
  <c r="D1265" i="84" s="1"/>
  <c r="C1266" i="84"/>
  <c r="D1266" i="84" s="1"/>
  <c r="C1267" i="84"/>
  <c r="D1267" i="84" s="1"/>
  <c r="C1268" i="84"/>
  <c r="D1268" i="84" s="1"/>
  <c r="C1269" i="84"/>
  <c r="D1269" i="84" s="1"/>
  <c r="C1270" i="84"/>
  <c r="D1270" i="84" s="1"/>
  <c r="C1271" i="84"/>
  <c r="D1271" i="84" s="1"/>
  <c r="C1272" i="84"/>
  <c r="D1272" i="84" s="1"/>
  <c r="C1273" i="84"/>
  <c r="D1273" i="84" s="1"/>
  <c r="C1274" i="84"/>
  <c r="D1274" i="84" s="1"/>
  <c r="C1275" i="84"/>
  <c r="D1275" i="84" s="1"/>
  <c r="C1276" i="84"/>
  <c r="D1276" i="84" s="1"/>
  <c r="C1277" i="84"/>
  <c r="D1277" i="84" s="1"/>
  <c r="C1278" i="84"/>
  <c r="D1278" i="84" s="1"/>
  <c r="C1279" i="84"/>
  <c r="D1279" i="84" s="1"/>
  <c r="C1280" i="84"/>
  <c r="D1280" i="84" s="1"/>
  <c r="C1281" i="84"/>
  <c r="D1281" i="84" s="1"/>
  <c r="C1282" i="84"/>
  <c r="D1282" i="84" s="1"/>
  <c r="C1283" i="84"/>
  <c r="D1283" i="84" s="1"/>
  <c r="C1284" i="84"/>
  <c r="D1284" i="84" s="1"/>
  <c r="C1285" i="84"/>
  <c r="D1285" i="84" s="1"/>
  <c r="C1286" i="84"/>
  <c r="D1286" i="84" s="1"/>
  <c r="C1287" i="84"/>
  <c r="D1287" i="84" s="1"/>
  <c r="C1288" i="84"/>
  <c r="D1288" i="84" s="1"/>
  <c r="C1289" i="84"/>
  <c r="D1289" i="84" s="1"/>
  <c r="C1290" i="84"/>
  <c r="D1290" i="84" s="1"/>
  <c r="C1291" i="84"/>
  <c r="D1291" i="84" s="1"/>
  <c r="C1292" i="84"/>
  <c r="D1292" i="84" s="1"/>
  <c r="C1293" i="84"/>
  <c r="D1293" i="84" s="1"/>
  <c r="C1294" i="84"/>
  <c r="D1294" i="84" s="1"/>
  <c r="C1295" i="84"/>
  <c r="D1295" i="84" s="1"/>
  <c r="C1296" i="84"/>
  <c r="D1296" i="84" s="1"/>
  <c r="C1297" i="84"/>
  <c r="D1297" i="84" s="1"/>
  <c r="C1298" i="84"/>
  <c r="D1298" i="84" s="1"/>
  <c r="C1299" i="84"/>
  <c r="D1299" i="84" s="1"/>
  <c r="C1300" i="84"/>
  <c r="D1300" i="84" s="1"/>
  <c r="C1301" i="84"/>
  <c r="D1301" i="84" s="1"/>
  <c r="C1302" i="84"/>
  <c r="D1302" i="84" s="1"/>
  <c r="C1303" i="84"/>
  <c r="D1303" i="84" s="1"/>
  <c r="C1304" i="84"/>
  <c r="D1304" i="84" s="1"/>
  <c r="C1305" i="84"/>
  <c r="D1305" i="84" s="1"/>
  <c r="C1306" i="84"/>
  <c r="D1306" i="84" s="1"/>
  <c r="C1307" i="84"/>
  <c r="D1307" i="84" s="1"/>
  <c r="C1308" i="84"/>
  <c r="D1308" i="84" s="1"/>
  <c r="C1309" i="84"/>
  <c r="D1309" i="84" s="1"/>
  <c r="C1310" i="84"/>
  <c r="D1310" i="84" s="1"/>
  <c r="C1311" i="84"/>
  <c r="D1311" i="84" s="1"/>
  <c r="C1312" i="84"/>
  <c r="D1312" i="84" s="1"/>
  <c r="C1313" i="84"/>
  <c r="D1313" i="84" s="1"/>
  <c r="C1314" i="84"/>
  <c r="D1314" i="84" s="1"/>
  <c r="C1315" i="84"/>
  <c r="D1315" i="84" s="1"/>
  <c r="C1316" i="84"/>
  <c r="D1316" i="84" s="1"/>
  <c r="C1317" i="84"/>
  <c r="D1317" i="84" s="1"/>
  <c r="C1318" i="84"/>
  <c r="D1318" i="84" s="1"/>
  <c r="C1319" i="84"/>
  <c r="D1319" i="84" s="1"/>
  <c r="C1320" i="84"/>
  <c r="D1320" i="84" s="1"/>
  <c r="C1321" i="84"/>
  <c r="D1321" i="84" s="1"/>
  <c r="C1322" i="84"/>
  <c r="D1322" i="84" s="1"/>
  <c r="C1323" i="84"/>
  <c r="D1323" i="84" s="1"/>
  <c r="C1324" i="84"/>
  <c r="D1324" i="84" s="1"/>
  <c r="C1325" i="84"/>
  <c r="D1325" i="84" s="1"/>
  <c r="C1326" i="84"/>
  <c r="D1326" i="84" s="1"/>
  <c r="C1327" i="84"/>
  <c r="D1327" i="84" s="1"/>
  <c r="C1328" i="84"/>
  <c r="D1328" i="84" s="1"/>
  <c r="C1329" i="84"/>
  <c r="D1329" i="84" s="1"/>
  <c r="C1330" i="84"/>
  <c r="D1330" i="84" s="1"/>
  <c r="C1331" i="84"/>
  <c r="D1331" i="84" s="1"/>
  <c r="C1332" i="84"/>
  <c r="D1332" i="84" s="1"/>
  <c r="C1333" i="84"/>
  <c r="D1333" i="84" s="1"/>
  <c r="C1334" i="84"/>
  <c r="D1334" i="84" s="1"/>
  <c r="C1335" i="84"/>
  <c r="D1335" i="84" s="1"/>
  <c r="C1336" i="84"/>
  <c r="D1336" i="84" s="1"/>
  <c r="C1337" i="84"/>
  <c r="D1337" i="84" s="1"/>
  <c r="C1338" i="84"/>
  <c r="D1338" i="84" s="1"/>
  <c r="C1339" i="84"/>
  <c r="D1339" i="84" s="1"/>
  <c r="C1340" i="84"/>
  <c r="D1340" i="84" s="1"/>
  <c r="C1341" i="84"/>
  <c r="D1341" i="84" s="1"/>
  <c r="C1342" i="84"/>
  <c r="D1342" i="84" s="1"/>
  <c r="C1343" i="84"/>
  <c r="D1343" i="84" s="1"/>
  <c r="C1344" i="84"/>
  <c r="D1344" i="84" s="1"/>
  <c r="C1345" i="84"/>
  <c r="D1345" i="84" s="1"/>
  <c r="C1346" i="84"/>
  <c r="D1346" i="84" s="1"/>
  <c r="C1347" i="84"/>
  <c r="D1347" i="84" s="1"/>
  <c r="C1348" i="84"/>
  <c r="D1348" i="84" s="1"/>
  <c r="C1349" i="84"/>
  <c r="D1349" i="84" s="1"/>
  <c r="C1350" i="84"/>
  <c r="D1350" i="84" s="1"/>
  <c r="C1351" i="84"/>
  <c r="D1351" i="84" s="1"/>
  <c r="C1352" i="84"/>
  <c r="D1352" i="84" s="1"/>
  <c r="C1353" i="84"/>
  <c r="D1353" i="84" s="1"/>
  <c r="C1354" i="84"/>
  <c r="D1354" i="84" s="1"/>
  <c r="C1355" i="84"/>
  <c r="D1355" i="84" s="1"/>
  <c r="C1356" i="84"/>
  <c r="D1356" i="84" s="1"/>
  <c r="C1357" i="84"/>
  <c r="D1357" i="84" s="1"/>
  <c r="C1358" i="84"/>
  <c r="D1358" i="84" s="1"/>
  <c r="C1359" i="84"/>
  <c r="D1359" i="84" s="1"/>
  <c r="C1360" i="84"/>
  <c r="D1360" i="84" s="1"/>
  <c r="C1361" i="84"/>
  <c r="D1361" i="84" s="1"/>
  <c r="C1362" i="84"/>
  <c r="D1362" i="84" s="1"/>
  <c r="C1363" i="84"/>
  <c r="D1363" i="84" s="1"/>
  <c r="C1364" i="84"/>
  <c r="D1364" i="84" s="1"/>
  <c r="C1365" i="84"/>
  <c r="D1365" i="84" s="1"/>
  <c r="C1366" i="84"/>
  <c r="D1366" i="84" s="1"/>
  <c r="C1367" i="84"/>
  <c r="D1367" i="84" s="1"/>
  <c r="C1368" i="84"/>
  <c r="D1368" i="84" s="1"/>
  <c r="C1369" i="84"/>
  <c r="D1369" i="84" s="1"/>
  <c r="C1370" i="84"/>
  <c r="D1370" i="84" s="1"/>
  <c r="C1371" i="84"/>
  <c r="D1371" i="84" s="1"/>
  <c r="C1372" i="84"/>
  <c r="D1372" i="84" s="1"/>
  <c r="C1373" i="84"/>
  <c r="D1373" i="84" s="1"/>
  <c r="C1374" i="84"/>
  <c r="D1374" i="84" s="1"/>
  <c r="C1375" i="84"/>
  <c r="D1375" i="84" s="1"/>
  <c r="C1376" i="84"/>
  <c r="D1376" i="84" s="1"/>
  <c r="C1377" i="84"/>
  <c r="D1377" i="84" s="1"/>
  <c r="C1378" i="84"/>
  <c r="D1378" i="84" s="1"/>
  <c r="C1379" i="84"/>
  <c r="D1379" i="84" s="1"/>
  <c r="C1380" i="84"/>
  <c r="D1380" i="84" s="1"/>
  <c r="C1381" i="84"/>
  <c r="D1381" i="84" s="1"/>
  <c r="C1382" i="84"/>
  <c r="D1382" i="84" s="1"/>
  <c r="C1383" i="84"/>
  <c r="D1383" i="84" s="1"/>
  <c r="C1384" i="84"/>
  <c r="D1384" i="84" s="1"/>
  <c r="C1385" i="84"/>
  <c r="D1385" i="84" s="1"/>
  <c r="C1386" i="84"/>
  <c r="D1386" i="84" s="1"/>
  <c r="C1387" i="84"/>
  <c r="D1387" i="84" s="1"/>
  <c r="C1388" i="84"/>
  <c r="D1388" i="84" s="1"/>
  <c r="C1389" i="84"/>
  <c r="D1389" i="84" s="1"/>
  <c r="C1390" i="84"/>
  <c r="D1390" i="84" s="1"/>
  <c r="C1391" i="84"/>
  <c r="D1391" i="84" s="1"/>
  <c r="C1392" i="84"/>
  <c r="D1392" i="84" s="1"/>
  <c r="C1393" i="84"/>
  <c r="D1393" i="84" s="1"/>
  <c r="C1394" i="84"/>
  <c r="D1394" i="84" s="1"/>
  <c r="C1395" i="84"/>
  <c r="D1395" i="84" s="1"/>
  <c r="C1396" i="84"/>
  <c r="D1396" i="84" s="1"/>
  <c r="C1397" i="84"/>
  <c r="D1397" i="84" s="1"/>
  <c r="C1398" i="84"/>
  <c r="D1398" i="84" s="1"/>
  <c r="C1399" i="84"/>
  <c r="D1399" i="84" s="1"/>
  <c r="C1400" i="84"/>
  <c r="D1400" i="84" s="1"/>
  <c r="C1401" i="84"/>
  <c r="D1401" i="84" s="1"/>
  <c r="C1402" i="84"/>
  <c r="D1402" i="84" s="1"/>
  <c r="C1403" i="84"/>
  <c r="D1403" i="84" s="1"/>
  <c r="C1404" i="84"/>
  <c r="D1404" i="84" s="1"/>
  <c r="C1405" i="84"/>
  <c r="D1405" i="84" s="1"/>
  <c r="C1406" i="84"/>
  <c r="D1406" i="84" s="1"/>
  <c r="C1407" i="84"/>
  <c r="D1407" i="84" s="1"/>
  <c r="C1408" i="84"/>
  <c r="D1408" i="84" s="1"/>
  <c r="C1409" i="84"/>
  <c r="D1409" i="84" s="1"/>
  <c r="C1410" i="84"/>
  <c r="D1410" i="84" s="1"/>
  <c r="C1411" i="84"/>
  <c r="D1411" i="84" s="1"/>
  <c r="C1412" i="84"/>
  <c r="D1412" i="84" s="1"/>
  <c r="C1413" i="84"/>
  <c r="D1413" i="84" s="1"/>
  <c r="C1414" i="84"/>
  <c r="D1414" i="84" s="1"/>
  <c r="C1415" i="84"/>
  <c r="D1415" i="84" s="1"/>
  <c r="C1416" i="84"/>
  <c r="D1416" i="84" s="1"/>
  <c r="C1417" i="84"/>
  <c r="D1417" i="84" s="1"/>
  <c r="C1418" i="84"/>
  <c r="D1418" i="84" s="1"/>
  <c r="C1419" i="84"/>
  <c r="D1419" i="84" s="1"/>
  <c r="C1420" i="84"/>
  <c r="D1420" i="84" s="1"/>
  <c r="C1421" i="84"/>
  <c r="D1421" i="84" s="1"/>
  <c r="C1422" i="84"/>
  <c r="D1422" i="84" s="1"/>
  <c r="C1423" i="84"/>
  <c r="D1423" i="84" s="1"/>
  <c r="C1424" i="84"/>
  <c r="D1424" i="84" s="1"/>
  <c r="C1425" i="84"/>
  <c r="D1425" i="84" s="1"/>
  <c r="C1426" i="84"/>
  <c r="D1426" i="84" s="1"/>
  <c r="C1427" i="84"/>
  <c r="D1427" i="84" s="1"/>
  <c r="C1428" i="84"/>
  <c r="D1428" i="84" s="1"/>
  <c r="C1429" i="84"/>
  <c r="D1429" i="84" s="1"/>
  <c r="C1430" i="84"/>
  <c r="D1430" i="84" s="1"/>
  <c r="C1431" i="84"/>
  <c r="D1431" i="84" s="1"/>
  <c r="C1432" i="84"/>
  <c r="D1432" i="84" s="1"/>
  <c r="C1433" i="84"/>
  <c r="D1433" i="84" s="1"/>
  <c r="C1434" i="84"/>
  <c r="D1434" i="84" s="1"/>
  <c r="C1435" i="84"/>
  <c r="D1435" i="84" s="1"/>
  <c r="C1436" i="84"/>
  <c r="D1436" i="84" s="1"/>
  <c r="C1437" i="84"/>
  <c r="D1437" i="84" s="1"/>
  <c r="C1438" i="84"/>
  <c r="D1438" i="84" s="1"/>
  <c r="C1439" i="84"/>
  <c r="D1439" i="84" s="1"/>
  <c r="C1440" i="84"/>
  <c r="D1440" i="84" s="1"/>
  <c r="C1441" i="84"/>
  <c r="D1441" i="84" s="1"/>
  <c r="C1442" i="84"/>
  <c r="D1442" i="84" s="1"/>
  <c r="C1443" i="84"/>
  <c r="D1443" i="84" s="1"/>
  <c r="C1444" i="84"/>
  <c r="D1444" i="84" s="1"/>
  <c r="C1445" i="84"/>
  <c r="D1445" i="84" s="1"/>
  <c r="C1446" i="84"/>
  <c r="D1446" i="84" s="1"/>
  <c r="C1447" i="84"/>
  <c r="D1447" i="84" s="1"/>
  <c r="C1448" i="84"/>
  <c r="D1448" i="84" s="1"/>
  <c r="C1449" i="84"/>
  <c r="D1449" i="84" s="1"/>
  <c r="C1450" i="84"/>
  <c r="D1450" i="84" s="1"/>
  <c r="C1451" i="84"/>
  <c r="D1451" i="84" s="1"/>
  <c r="C1452" i="84"/>
  <c r="D1452" i="84" s="1"/>
  <c r="C1453" i="84"/>
  <c r="D1453" i="84" s="1"/>
  <c r="C1454" i="84"/>
  <c r="D1454" i="84" s="1"/>
  <c r="C1455" i="84"/>
  <c r="D1455" i="84" s="1"/>
  <c r="C1456" i="84"/>
  <c r="D1456" i="84" s="1"/>
  <c r="C1457" i="84"/>
  <c r="D1457" i="84" s="1"/>
  <c r="C1458" i="84"/>
  <c r="D1458" i="84" s="1"/>
  <c r="C1459" i="84"/>
  <c r="D1459" i="84" s="1"/>
  <c r="C1460" i="84"/>
  <c r="D1460" i="84" s="1"/>
  <c r="C1461" i="84"/>
  <c r="D1461" i="84" s="1"/>
  <c r="C1462" i="84"/>
  <c r="D1462" i="84" s="1"/>
  <c r="C1463" i="84"/>
  <c r="D1463" i="84" s="1"/>
  <c r="C1464" i="84"/>
  <c r="D1464" i="84" s="1"/>
  <c r="C1465" i="84"/>
  <c r="D1465" i="84" s="1"/>
  <c r="C1466" i="84"/>
  <c r="D1466" i="84" s="1"/>
  <c r="C1467" i="84"/>
  <c r="D1467" i="84" s="1"/>
  <c r="C1468" i="84"/>
  <c r="D1468" i="84" s="1"/>
  <c r="C1469" i="84"/>
  <c r="D1469" i="84" s="1"/>
  <c r="C1470" i="84"/>
  <c r="D1470" i="84" s="1"/>
  <c r="C1471" i="84"/>
  <c r="D1471" i="84" s="1"/>
  <c r="C1472" i="84"/>
  <c r="D1472" i="84" s="1"/>
  <c r="C1473" i="84"/>
  <c r="D1473" i="84" s="1"/>
  <c r="C1474" i="84"/>
  <c r="D1474" i="84" s="1"/>
  <c r="C1475" i="84"/>
  <c r="D1475" i="84" s="1"/>
  <c r="C1476" i="84"/>
  <c r="D1476" i="84" s="1"/>
  <c r="C1477" i="84"/>
  <c r="D1477" i="84" s="1"/>
  <c r="C1478" i="84"/>
  <c r="D1478" i="84" s="1"/>
  <c r="C1479" i="84"/>
  <c r="D1479" i="84" s="1"/>
  <c r="C1480" i="84"/>
  <c r="D1480" i="84" s="1"/>
  <c r="C1481" i="84"/>
  <c r="D1481" i="84" s="1"/>
  <c r="C1482" i="84"/>
  <c r="D1482" i="84" s="1"/>
  <c r="C1483" i="84"/>
  <c r="D1483" i="84" s="1"/>
  <c r="C1484" i="84"/>
  <c r="D1484" i="84" s="1"/>
  <c r="C1485" i="84"/>
  <c r="D1485" i="84" s="1"/>
  <c r="C1486" i="84"/>
  <c r="D1486" i="84" s="1"/>
  <c r="C1487" i="84"/>
  <c r="D1487" i="84" s="1"/>
  <c r="C1488" i="84"/>
  <c r="D1488" i="84" s="1"/>
  <c r="C1489" i="84"/>
  <c r="D1489" i="84" s="1"/>
  <c r="C1490" i="84"/>
  <c r="D1490" i="84" s="1"/>
  <c r="C1491" i="84"/>
  <c r="D1491" i="84" s="1"/>
  <c r="C1492" i="84"/>
  <c r="D1492" i="84" s="1"/>
  <c r="C1493" i="84"/>
  <c r="D1493" i="84" s="1"/>
  <c r="C1494" i="84"/>
  <c r="D1494" i="84" s="1"/>
  <c r="C1495" i="84"/>
  <c r="D1495" i="84" s="1"/>
  <c r="C1496" i="84"/>
  <c r="D1496" i="84" s="1"/>
  <c r="C1497" i="84"/>
  <c r="D1497" i="84" s="1"/>
  <c r="C1498" i="84"/>
  <c r="D1498" i="84" s="1"/>
  <c r="C1499" i="84"/>
  <c r="D1499" i="84" s="1"/>
  <c r="C1500" i="84"/>
  <c r="D1500" i="84" s="1"/>
  <c r="C1501" i="84"/>
  <c r="D1501" i="84" s="1"/>
  <c r="C1502" i="84"/>
  <c r="D1502" i="84" s="1"/>
  <c r="C1503" i="84"/>
  <c r="D1503" i="84" s="1"/>
  <c r="C1504" i="84"/>
  <c r="D1504" i="84" s="1"/>
  <c r="C1505" i="84"/>
  <c r="D1505" i="84" s="1"/>
  <c r="C1506" i="84"/>
  <c r="D1506" i="84" s="1"/>
  <c r="C1507" i="84"/>
  <c r="D1507" i="84" s="1"/>
  <c r="C1508" i="84"/>
  <c r="D1508" i="84" s="1"/>
  <c r="C1509" i="84"/>
  <c r="D1509" i="84" s="1"/>
  <c r="C1510" i="84"/>
  <c r="D1510" i="84" s="1"/>
  <c r="C1511" i="84"/>
  <c r="D1511" i="84" s="1"/>
  <c r="C1512" i="84"/>
  <c r="D1512" i="84" s="1"/>
  <c r="C1513" i="84"/>
  <c r="D1513" i="84" s="1"/>
  <c r="C1514" i="84"/>
  <c r="D1514" i="84" s="1"/>
  <c r="C1515" i="84"/>
  <c r="D1515" i="84" s="1"/>
  <c r="C1516" i="84"/>
  <c r="D1516" i="84" s="1"/>
  <c r="C1517" i="84"/>
  <c r="D1517" i="84" s="1"/>
  <c r="C1518" i="84"/>
  <c r="D1518" i="84" s="1"/>
  <c r="C1519" i="84"/>
  <c r="D1519" i="84" s="1"/>
  <c r="C1520" i="84"/>
  <c r="D1520" i="84" s="1"/>
  <c r="C1521" i="84"/>
  <c r="D1521" i="84" s="1"/>
  <c r="C1522" i="84"/>
  <c r="D1522" i="84" s="1"/>
  <c r="C1523" i="84"/>
  <c r="D1523" i="84" s="1"/>
  <c r="C1524" i="84"/>
  <c r="D1524" i="84" s="1"/>
  <c r="C1525" i="84"/>
  <c r="D1525" i="84" s="1"/>
  <c r="C1526" i="84"/>
  <c r="D1526" i="84" s="1"/>
  <c r="C1527" i="84"/>
  <c r="D1527" i="84" s="1"/>
  <c r="C1528" i="84"/>
  <c r="D1528" i="84" s="1"/>
  <c r="C1529" i="84"/>
  <c r="D1529" i="84" s="1"/>
  <c r="C1530" i="84"/>
  <c r="D1530" i="84" s="1"/>
  <c r="C1531" i="84"/>
  <c r="D1531" i="84" s="1"/>
  <c r="C1532" i="84"/>
  <c r="D1532" i="84" s="1"/>
  <c r="C1533" i="84"/>
  <c r="D1533" i="84" s="1"/>
  <c r="C1534" i="84"/>
  <c r="D1534" i="84" s="1"/>
  <c r="C1535" i="84"/>
  <c r="D1535" i="84" s="1"/>
  <c r="C1536" i="84"/>
  <c r="D1536" i="84" s="1"/>
  <c r="C1537" i="84"/>
  <c r="D1537" i="84" s="1"/>
  <c r="C1538" i="84"/>
  <c r="D1538" i="84" s="1"/>
  <c r="C1539" i="84"/>
  <c r="D1539" i="84" s="1"/>
  <c r="C1540" i="84"/>
  <c r="D1540" i="84" s="1"/>
  <c r="C1541" i="84"/>
  <c r="D1541" i="84" s="1"/>
  <c r="C1542" i="84"/>
  <c r="D1542" i="84" s="1"/>
  <c r="C1543" i="84"/>
  <c r="D1543" i="84" s="1"/>
  <c r="C1544" i="84"/>
  <c r="D1544" i="84" s="1"/>
  <c r="C1545" i="84"/>
  <c r="D1545" i="84" s="1"/>
  <c r="C1546" i="84"/>
  <c r="D1546" i="84" s="1"/>
  <c r="C1547" i="84"/>
  <c r="D1547" i="84" s="1"/>
  <c r="C1548" i="84"/>
  <c r="D1548" i="84" s="1"/>
  <c r="C1549" i="84"/>
  <c r="D1549" i="84" s="1"/>
  <c r="C1550" i="84"/>
  <c r="D1550" i="84" s="1"/>
  <c r="C1551" i="84"/>
  <c r="D1551" i="84" s="1"/>
  <c r="C1552" i="84"/>
  <c r="D1552" i="84" s="1"/>
  <c r="C1553" i="84"/>
  <c r="D1553" i="84" s="1"/>
  <c r="C1554" i="84"/>
  <c r="D1554" i="84" s="1"/>
  <c r="C1555" i="84"/>
  <c r="D1555" i="84" s="1"/>
  <c r="C1556" i="84"/>
  <c r="D1556" i="84" s="1"/>
  <c r="C1557" i="84"/>
  <c r="D1557" i="84" s="1"/>
  <c r="C1558" i="84"/>
  <c r="D1558" i="84" s="1"/>
  <c r="C1559" i="84"/>
  <c r="D1559" i="84" s="1"/>
  <c r="C1560" i="84"/>
  <c r="D1560" i="84" s="1"/>
  <c r="C1561" i="84"/>
  <c r="D1561" i="84" s="1"/>
  <c r="C1562" i="84"/>
  <c r="D1562" i="84" s="1"/>
  <c r="C1563" i="84"/>
  <c r="D1563" i="84" s="1"/>
  <c r="C1564" i="84"/>
  <c r="D1564" i="84" s="1"/>
  <c r="C1565" i="84"/>
  <c r="D1565" i="84" s="1"/>
  <c r="C1566" i="84"/>
  <c r="D1566" i="84" s="1"/>
  <c r="C1567" i="84"/>
  <c r="D1567" i="84" s="1"/>
  <c r="C1568" i="84"/>
  <c r="D1568" i="84" s="1"/>
  <c r="C1569" i="84"/>
  <c r="D1569" i="84" s="1"/>
  <c r="C1570" i="84"/>
  <c r="D1570" i="84" s="1"/>
  <c r="C1571" i="84"/>
  <c r="D1571" i="84" s="1"/>
  <c r="C1572" i="84"/>
  <c r="D1572" i="84" s="1"/>
  <c r="C1573" i="84"/>
  <c r="D1573" i="84" s="1"/>
  <c r="C1574" i="84"/>
  <c r="D1574" i="84" s="1"/>
  <c r="C1575" i="84"/>
  <c r="D1575" i="84" s="1"/>
  <c r="C1576" i="84"/>
  <c r="D1576" i="84" s="1"/>
  <c r="C1577" i="84"/>
  <c r="D1577" i="84" s="1"/>
  <c r="C1578" i="84"/>
  <c r="D1578" i="84" s="1"/>
  <c r="C1579" i="84"/>
  <c r="D1579" i="84" s="1"/>
  <c r="C1580" i="84"/>
  <c r="D1580" i="84" s="1"/>
  <c r="C1581" i="84"/>
  <c r="D1581" i="84" s="1"/>
  <c r="C1582" i="84"/>
  <c r="D1582" i="84" s="1"/>
  <c r="C1583" i="84"/>
  <c r="D1583" i="84" s="1"/>
  <c r="C1584" i="84"/>
  <c r="D1584" i="84" s="1"/>
  <c r="C1585" i="84"/>
  <c r="D1585" i="84" s="1"/>
  <c r="C1586" i="84"/>
  <c r="D1586" i="84" s="1"/>
  <c r="C1587" i="84"/>
  <c r="D1587" i="84" s="1"/>
  <c r="C1588" i="84"/>
  <c r="D1588" i="84" s="1"/>
  <c r="C1589" i="84"/>
  <c r="D1589" i="84" s="1"/>
  <c r="C1590" i="84"/>
  <c r="D1590" i="84" s="1"/>
  <c r="C1591" i="84"/>
  <c r="D1591" i="84" s="1"/>
  <c r="C1592" i="84"/>
  <c r="D1592" i="84" s="1"/>
  <c r="C1593" i="84"/>
  <c r="D1593" i="84" s="1"/>
  <c r="C1594" i="84"/>
  <c r="D1594" i="84" s="1"/>
  <c r="C1595" i="84"/>
  <c r="D1595" i="84" s="1"/>
  <c r="C1596" i="84"/>
  <c r="D1596" i="84" s="1"/>
  <c r="C1597" i="84"/>
  <c r="D1597" i="84" s="1"/>
  <c r="C1598" i="84"/>
  <c r="D1598" i="84" s="1"/>
  <c r="C1599" i="84"/>
  <c r="D1599" i="84" s="1"/>
  <c r="C1600" i="84"/>
  <c r="D1600" i="84" s="1"/>
  <c r="C1601" i="84"/>
  <c r="D1601" i="84" s="1"/>
  <c r="C1602" i="84"/>
  <c r="D1602" i="84" s="1"/>
  <c r="C1603" i="84"/>
  <c r="D1603" i="84" s="1"/>
  <c r="C1604" i="84"/>
  <c r="D1604" i="84" s="1"/>
  <c r="C1605" i="84"/>
  <c r="D1605" i="84" s="1"/>
  <c r="C1606" i="84"/>
  <c r="D1606" i="84" s="1"/>
  <c r="C1607" i="84"/>
  <c r="D1607" i="84" s="1"/>
  <c r="C1608" i="84"/>
  <c r="D1608" i="84" s="1"/>
  <c r="C1609" i="84"/>
  <c r="D1609" i="84" s="1"/>
  <c r="C1610" i="84"/>
  <c r="D1610" i="84" s="1"/>
  <c r="C1611" i="84"/>
  <c r="D1611" i="84" s="1"/>
  <c r="C1612" i="84"/>
  <c r="D1612" i="84" s="1"/>
  <c r="C1613" i="84"/>
  <c r="D1613" i="84" s="1"/>
  <c r="C1614" i="84"/>
  <c r="D1614" i="84" s="1"/>
  <c r="C1615" i="84"/>
  <c r="D1615" i="84" s="1"/>
  <c r="C1616" i="84"/>
  <c r="D1616" i="84" s="1"/>
  <c r="C1617" i="84"/>
  <c r="D1617" i="84" s="1"/>
  <c r="C1618" i="84"/>
  <c r="D1618" i="84" s="1"/>
  <c r="C1619" i="84"/>
  <c r="D1619" i="84" s="1"/>
  <c r="C1620" i="84"/>
  <c r="D1620" i="84" s="1"/>
  <c r="C1621" i="84"/>
  <c r="D1621" i="84" s="1"/>
  <c r="C1622" i="84"/>
  <c r="D1622" i="84" s="1"/>
  <c r="C1623" i="84"/>
  <c r="D1623" i="84" s="1"/>
  <c r="C1624" i="84"/>
  <c r="D1624" i="84" s="1"/>
  <c r="C1625" i="84"/>
  <c r="D1625" i="84" s="1"/>
  <c r="C1626" i="84"/>
  <c r="D1626" i="84" s="1"/>
  <c r="C1627" i="84"/>
  <c r="D1627" i="84" s="1"/>
  <c r="C1628" i="84"/>
  <c r="D1628" i="84" s="1"/>
  <c r="C1629" i="84"/>
  <c r="D1629" i="84" s="1"/>
  <c r="C1630" i="84"/>
  <c r="D1630" i="84" s="1"/>
  <c r="C1631" i="84"/>
  <c r="D1631" i="84" s="1"/>
  <c r="C1632" i="84"/>
  <c r="D1632" i="84" s="1"/>
  <c r="C1633" i="84"/>
  <c r="D1633" i="84" s="1"/>
  <c r="C1634" i="84"/>
  <c r="D1634" i="84" s="1"/>
  <c r="C1635" i="84"/>
  <c r="D1635" i="84" s="1"/>
  <c r="C1636" i="84"/>
  <c r="D1636" i="84" s="1"/>
  <c r="C1637" i="84"/>
  <c r="D1637" i="84" s="1"/>
  <c r="C1638" i="84"/>
  <c r="D1638" i="84" s="1"/>
  <c r="C1639" i="84"/>
  <c r="D1639" i="84" s="1"/>
  <c r="C1640" i="84"/>
  <c r="D1640" i="84" s="1"/>
  <c r="C1641" i="84"/>
  <c r="D1641" i="84" s="1"/>
  <c r="C1642" i="84"/>
  <c r="D1642" i="84" s="1"/>
  <c r="C1643" i="84"/>
  <c r="D1643" i="84" s="1"/>
  <c r="C1644" i="84"/>
  <c r="D1644" i="84" s="1"/>
  <c r="C1645" i="84"/>
  <c r="D1645" i="84" s="1"/>
  <c r="C1646" i="84"/>
  <c r="D1646" i="84" s="1"/>
  <c r="C1647" i="84"/>
  <c r="D1647" i="84" s="1"/>
  <c r="C1648" i="84"/>
  <c r="D1648" i="84" s="1"/>
  <c r="C1649" i="84"/>
  <c r="D1649" i="84" s="1"/>
  <c r="C1650" i="84"/>
  <c r="D1650" i="84" s="1"/>
  <c r="C1651" i="84"/>
  <c r="D1651" i="84" s="1"/>
  <c r="C1652" i="84"/>
  <c r="D1652" i="84" s="1"/>
  <c r="C1653" i="84"/>
  <c r="D1653" i="84" s="1"/>
  <c r="C1654" i="84"/>
  <c r="D1654" i="84" s="1"/>
  <c r="C1655" i="84"/>
  <c r="D1655" i="84" s="1"/>
  <c r="C1656" i="84"/>
  <c r="D1656" i="84" s="1"/>
  <c r="C1657" i="84"/>
  <c r="D1657" i="84" s="1"/>
  <c r="C1658" i="84"/>
  <c r="D1658" i="84" s="1"/>
  <c r="C1659" i="84"/>
  <c r="D1659" i="84" s="1"/>
  <c r="C1660" i="84"/>
  <c r="D1660" i="84" s="1"/>
  <c r="C1661" i="84"/>
  <c r="D1661" i="84" s="1"/>
  <c r="C1662" i="84"/>
  <c r="D1662" i="84" s="1"/>
  <c r="C1663" i="84"/>
  <c r="D1663" i="84" s="1"/>
  <c r="C1664" i="84"/>
  <c r="D1664" i="84" s="1"/>
  <c r="C1665" i="84"/>
  <c r="D1665" i="84" s="1"/>
  <c r="C1666" i="84"/>
  <c r="D1666" i="84" s="1"/>
  <c r="C1667" i="84"/>
  <c r="D1667" i="84" s="1"/>
  <c r="C1668" i="84"/>
  <c r="D1668" i="84" s="1"/>
  <c r="C1669" i="84"/>
  <c r="D1669" i="84" s="1"/>
  <c r="C1670" i="84"/>
  <c r="D1670" i="84" s="1"/>
  <c r="C1671" i="84"/>
  <c r="D1671" i="84" s="1"/>
  <c r="C1672" i="84"/>
  <c r="D1672" i="84" s="1"/>
  <c r="C1673" i="84"/>
  <c r="D1673" i="84" s="1"/>
  <c r="C1674" i="84"/>
  <c r="D1674" i="84" s="1"/>
  <c r="C1675" i="84"/>
  <c r="D1675" i="84" s="1"/>
  <c r="C1676" i="84"/>
  <c r="D1676" i="84" s="1"/>
  <c r="C1677" i="84"/>
  <c r="D1677" i="84" s="1"/>
  <c r="C1678" i="84"/>
  <c r="D1678" i="84" s="1"/>
  <c r="C1679" i="84"/>
  <c r="D1679" i="84" s="1"/>
  <c r="C1680" i="84"/>
  <c r="D1680" i="84" s="1"/>
  <c r="C1681" i="84"/>
  <c r="D1681" i="84" s="1"/>
  <c r="C1682" i="84"/>
  <c r="D1682" i="84" s="1"/>
  <c r="C1683" i="84"/>
  <c r="D1683" i="84" s="1"/>
  <c r="C1684" i="84"/>
  <c r="D1684" i="84" s="1"/>
  <c r="C1685" i="84"/>
  <c r="D1685" i="84" s="1"/>
  <c r="C1686" i="84"/>
  <c r="D1686" i="84" s="1"/>
  <c r="C1687" i="84"/>
  <c r="D1687" i="84" s="1"/>
  <c r="C1688" i="84"/>
  <c r="D1688" i="84" s="1"/>
  <c r="C1689" i="84"/>
  <c r="D1689" i="84" s="1"/>
  <c r="C1690" i="84"/>
  <c r="D1690" i="84" s="1"/>
  <c r="C1691" i="84"/>
  <c r="D1691" i="84" s="1"/>
  <c r="C1692" i="84"/>
  <c r="D1692" i="84" s="1"/>
  <c r="C1693" i="84"/>
  <c r="D1693" i="84" s="1"/>
  <c r="C1694" i="84"/>
  <c r="D1694" i="84" s="1"/>
  <c r="C1695" i="84"/>
  <c r="D1695" i="84" s="1"/>
  <c r="C1696" i="84"/>
  <c r="D1696" i="84" s="1"/>
  <c r="C1697" i="84"/>
  <c r="D1697" i="84" s="1"/>
  <c r="C1698" i="84"/>
  <c r="D1698" i="84" s="1"/>
  <c r="C1699" i="84"/>
  <c r="D1699" i="84" s="1"/>
  <c r="C1700" i="84"/>
  <c r="D1700" i="84" s="1"/>
  <c r="C1701" i="84"/>
  <c r="D1701" i="84" s="1"/>
  <c r="C1702" i="84"/>
  <c r="D1702" i="84" s="1"/>
  <c r="C1703" i="84"/>
  <c r="D1703" i="84" s="1"/>
  <c r="C1704" i="84"/>
  <c r="D1704" i="84" s="1"/>
  <c r="C1705" i="84"/>
  <c r="D1705" i="84" s="1"/>
  <c r="C1706" i="84"/>
  <c r="D1706" i="84" s="1"/>
  <c r="C1707" i="84"/>
  <c r="D1707" i="84" s="1"/>
  <c r="C1708" i="84"/>
  <c r="D1708" i="84" s="1"/>
  <c r="C1709" i="84"/>
  <c r="D1709" i="84" s="1"/>
  <c r="C1710" i="84"/>
  <c r="D1710" i="84" s="1"/>
  <c r="C1711" i="84"/>
  <c r="D1711" i="84" s="1"/>
  <c r="C1712" i="84"/>
  <c r="D1712" i="84" s="1"/>
  <c r="C1713" i="84"/>
  <c r="D1713" i="84" s="1"/>
  <c r="C1714" i="84"/>
  <c r="D1714" i="84" s="1"/>
  <c r="C1715" i="84"/>
  <c r="D1715" i="84" s="1"/>
  <c r="C1716" i="84"/>
  <c r="D1716" i="84" s="1"/>
  <c r="C1717" i="84"/>
  <c r="D1717" i="84" s="1"/>
  <c r="C1718" i="84"/>
  <c r="D1718" i="84" s="1"/>
  <c r="C1719" i="84"/>
  <c r="D1719" i="84" s="1"/>
  <c r="C1720" i="84"/>
  <c r="D1720" i="84" s="1"/>
  <c r="C1721" i="84"/>
  <c r="D1721" i="84" s="1"/>
  <c r="C1722" i="84"/>
  <c r="D1722" i="84" s="1"/>
  <c r="C1723" i="84"/>
  <c r="D1723" i="84" s="1"/>
  <c r="C1724" i="84"/>
  <c r="D1724" i="84" s="1"/>
  <c r="C1725" i="84"/>
  <c r="D1725" i="84" s="1"/>
  <c r="C1726" i="84"/>
  <c r="D1726" i="84" s="1"/>
  <c r="C1727" i="84"/>
  <c r="D1727" i="84" s="1"/>
  <c r="C1728" i="84"/>
  <c r="D1728" i="84" s="1"/>
  <c r="C1729" i="84"/>
  <c r="D1729" i="84" s="1"/>
  <c r="C1730" i="84"/>
  <c r="D1730" i="84" s="1"/>
  <c r="C1731" i="84"/>
  <c r="D1731" i="84" s="1"/>
  <c r="C1732" i="84"/>
  <c r="D1732" i="84" s="1"/>
  <c r="C1733" i="84"/>
  <c r="D1733" i="84" s="1"/>
  <c r="C1734" i="84"/>
  <c r="D1734" i="84" s="1"/>
  <c r="C1735" i="84"/>
  <c r="D1735" i="84" s="1"/>
  <c r="C1736" i="84"/>
  <c r="D1736" i="84" s="1"/>
  <c r="C1737" i="84"/>
  <c r="D1737" i="84" s="1"/>
  <c r="C1738" i="84"/>
  <c r="D1738" i="84" s="1"/>
  <c r="C1739" i="84"/>
  <c r="D1739" i="84" s="1"/>
  <c r="C1740" i="84"/>
  <c r="D1740" i="84" s="1"/>
  <c r="C1741" i="84"/>
  <c r="D1741" i="84" s="1"/>
  <c r="C1742" i="84"/>
  <c r="D1742" i="84" s="1"/>
  <c r="C1743" i="84"/>
  <c r="D1743" i="84" s="1"/>
  <c r="C1744" i="84"/>
  <c r="D1744" i="84" s="1"/>
  <c r="C1745" i="84"/>
  <c r="D1745" i="84" s="1"/>
  <c r="C1746" i="84"/>
  <c r="D1746" i="84" s="1"/>
  <c r="C1747" i="84"/>
  <c r="D1747" i="84" s="1"/>
  <c r="C1748" i="84"/>
  <c r="D1748" i="84" s="1"/>
  <c r="C1749" i="84"/>
  <c r="D1749" i="84" s="1"/>
  <c r="C1750" i="84"/>
  <c r="D1750" i="84" s="1"/>
  <c r="C1751" i="84"/>
  <c r="D1751" i="84" s="1"/>
  <c r="C1752" i="84"/>
  <c r="D1752" i="84" s="1"/>
  <c r="C1753" i="84"/>
  <c r="D1753" i="84" s="1"/>
  <c r="C1754" i="84"/>
  <c r="D1754" i="84" s="1"/>
  <c r="C1755" i="84"/>
  <c r="D1755" i="84" s="1"/>
  <c r="C1756" i="84"/>
  <c r="D1756" i="84" s="1"/>
  <c r="C1757" i="84"/>
  <c r="D1757" i="84" s="1"/>
  <c r="C1758" i="84"/>
  <c r="D1758" i="84" s="1"/>
  <c r="C1759" i="84"/>
  <c r="D1759" i="84" s="1"/>
  <c r="C1760" i="84"/>
  <c r="D1760" i="84" s="1"/>
  <c r="C1761" i="84"/>
  <c r="D1761" i="84" s="1"/>
  <c r="C1762" i="84"/>
  <c r="D1762" i="84" s="1"/>
  <c r="C1763" i="84"/>
  <c r="D1763" i="84" s="1"/>
  <c r="C1764" i="84"/>
  <c r="D1764" i="84" s="1"/>
  <c r="C1765" i="84"/>
  <c r="D1765" i="84" s="1"/>
  <c r="C1766" i="84"/>
  <c r="D1766" i="84" s="1"/>
  <c r="C1767" i="84"/>
  <c r="D1767" i="84" s="1"/>
  <c r="C1768" i="84"/>
  <c r="D1768" i="84" s="1"/>
  <c r="C1769" i="84"/>
  <c r="D1769" i="84" s="1"/>
  <c r="C1770" i="84"/>
  <c r="D1770" i="84" s="1"/>
  <c r="C1771" i="84"/>
  <c r="D1771" i="84" s="1"/>
  <c r="C1772" i="84"/>
  <c r="D1772" i="84" s="1"/>
  <c r="C1773" i="84"/>
  <c r="D1773" i="84" s="1"/>
  <c r="C1774" i="84"/>
  <c r="D1774" i="84" s="1"/>
  <c r="C1775" i="84"/>
  <c r="D1775" i="84" s="1"/>
  <c r="C1776" i="84"/>
  <c r="D1776" i="84" s="1"/>
  <c r="C1777" i="84"/>
  <c r="D1777" i="84" s="1"/>
  <c r="C1778" i="84"/>
  <c r="D1778" i="84" s="1"/>
  <c r="C1779" i="84"/>
  <c r="D1779" i="84" s="1"/>
  <c r="C1780" i="84"/>
  <c r="D1780" i="84" s="1"/>
  <c r="C1781" i="84"/>
  <c r="D1781" i="84" s="1"/>
  <c r="C1782" i="84"/>
  <c r="D1782" i="84" s="1"/>
  <c r="C1783" i="84"/>
  <c r="D1783" i="84" s="1"/>
  <c r="C1784" i="84"/>
  <c r="D1784" i="84" s="1"/>
  <c r="C1785" i="84"/>
  <c r="D1785" i="84" s="1"/>
  <c r="C1786" i="84"/>
  <c r="D1786" i="84" s="1"/>
  <c r="C1787" i="84"/>
  <c r="D1787" i="84" s="1"/>
  <c r="C1788" i="84"/>
  <c r="D1788" i="84" s="1"/>
  <c r="C1789" i="84"/>
  <c r="D1789" i="84" s="1"/>
  <c r="C1790" i="84"/>
  <c r="D1790" i="84" s="1"/>
  <c r="C1791" i="84"/>
  <c r="D1791" i="84" s="1"/>
  <c r="C1792" i="84"/>
  <c r="D1792" i="84" s="1"/>
  <c r="C1793" i="84"/>
  <c r="D1793" i="84" s="1"/>
  <c r="C1794" i="84"/>
  <c r="D1794" i="84" s="1"/>
  <c r="C1795" i="84"/>
  <c r="D1795" i="84" s="1"/>
  <c r="C1796" i="84"/>
  <c r="D1796" i="84" s="1"/>
  <c r="C1797" i="84"/>
  <c r="D1797" i="84" s="1"/>
  <c r="C1798" i="84"/>
  <c r="D1798" i="84" s="1"/>
  <c r="C1799" i="84"/>
  <c r="D1799" i="84" s="1"/>
  <c r="C1800" i="84"/>
  <c r="D1800" i="84" s="1"/>
  <c r="C1801" i="84"/>
  <c r="D1801" i="84" s="1"/>
  <c r="C1802" i="84"/>
  <c r="D1802" i="84" s="1"/>
  <c r="C1803" i="84"/>
  <c r="D1803" i="84" s="1"/>
  <c r="C1804" i="84"/>
  <c r="D1804" i="84" s="1"/>
  <c r="C1805" i="84"/>
  <c r="D1805" i="84" s="1"/>
  <c r="C1806" i="84"/>
  <c r="D1806" i="84" s="1"/>
  <c r="C1807" i="84"/>
  <c r="D1807" i="84" s="1"/>
  <c r="C1808" i="84"/>
  <c r="D1808" i="84" s="1"/>
  <c r="C1809" i="84"/>
  <c r="D1809" i="84" s="1"/>
  <c r="C1810" i="84"/>
  <c r="D1810" i="84" s="1"/>
  <c r="C1811" i="84"/>
  <c r="D1811" i="84" s="1"/>
  <c r="C1812" i="84"/>
  <c r="D1812" i="84" s="1"/>
  <c r="C1813" i="84"/>
  <c r="D1813" i="84" s="1"/>
  <c r="C1814" i="84"/>
  <c r="D1814" i="84" s="1"/>
  <c r="C1815" i="84"/>
  <c r="D1815" i="84" s="1"/>
  <c r="C1816" i="84"/>
  <c r="D1816" i="84" s="1"/>
  <c r="C1817" i="84"/>
  <c r="D1817" i="84" s="1"/>
  <c r="C1818" i="84"/>
  <c r="D1818" i="84" s="1"/>
  <c r="C1819" i="84"/>
  <c r="D1819" i="84" s="1"/>
  <c r="C1820" i="84"/>
  <c r="D1820" i="84" s="1"/>
  <c r="C1821" i="84"/>
  <c r="D1821" i="84" s="1"/>
  <c r="C1822" i="84"/>
  <c r="D1822" i="84" s="1"/>
  <c r="C1823" i="84"/>
  <c r="D1823" i="84" s="1"/>
  <c r="C1824" i="84"/>
  <c r="D1824" i="84" s="1"/>
  <c r="C1825" i="84"/>
  <c r="D1825" i="84" s="1"/>
  <c r="C1826" i="84"/>
  <c r="D1826" i="84" s="1"/>
  <c r="C1827" i="84"/>
  <c r="D1827" i="84" s="1"/>
  <c r="C1828" i="84"/>
  <c r="D1828" i="84" s="1"/>
  <c r="C1829" i="84"/>
  <c r="D1829" i="84" s="1"/>
  <c r="C1830" i="84"/>
  <c r="D1830" i="84" s="1"/>
  <c r="C1831" i="84"/>
  <c r="D1831" i="84" s="1"/>
  <c r="C1832" i="84"/>
  <c r="D1832" i="84" s="1"/>
  <c r="C1833" i="84"/>
  <c r="D1833" i="84" s="1"/>
  <c r="C1834" i="84"/>
  <c r="D1834" i="84" s="1"/>
  <c r="C1835" i="84"/>
  <c r="D1835" i="84" s="1"/>
  <c r="C1836" i="84"/>
  <c r="D1836" i="84" s="1"/>
  <c r="C1837" i="84"/>
  <c r="D1837" i="84" s="1"/>
  <c r="C1838" i="84"/>
  <c r="D1838" i="84" s="1"/>
  <c r="C1839" i="84"/>
  <c r="D1839" i="84" s="1"/>
  <c r="C1840" i="84"/>
  <c r="D1840" i="84" s="1"/>
  <c r="C1841" i="84"/>
  <c r="D1841" i="84" s="1"/>
  <c r="C1842" i="84"/>
  <c r="D1842" i="84" s="1"/>
  <c r="C1843" i="84"/>
  <c r="D1843" i="84" s="1"/>
  <c r="C1844" i="84"/>
  <c r="D1844" i="84" s="1"/>
  <c r="C1845" i="84"/>
  <c r="D1845" i="84" s="1"/>
  <c r="C1846" i="84"/>
  <c r="D1846" i="84" s="1"/>
  <c r="C1847" i="84"/>
  <c r="D1847" i="84" s="1"/>
  <c r="C1848" i="84"/>
  <c r="D1848" i="84" s="1"/>
  <c r="C1849" i="84"/>
  <c r="D1849" i="84" s="1"/>
  <c r="C1850" i="84"/>
  <c r="D1850" i="84" s="1"/>
  <c r="C1851" i="84"/>
  <c r="D1851" i="84" s="1"/>
  <c r="C1852" i="84"/>
  <c r="D1852" i="84" s="1"/>
  <c r="C1853" i="84"/>
  <c r="D1853" i="84" s="1"/>
  <c r="C1854" i="84"/>
  <c r="D1854" i="84" s="1"/>
  <c r="C1855" i="84"/>
  <c r="D1855" i="84" s="1"/>
  <c r="C1856" i="84"/>
  <c r="D1856" i="84" s="1"/>
  <c r="C1857" i="84"/>
  <c r="D1857" i="84" s="1"/>
  <c r="C1858" i="84"/>
  <c r="D1858" i="84" s="1"/>
  <c r="C1859" i="84"/>
  <c r="D1859" i="84" s="1"/>
  <c r="C1860" i="84"/>
  <c r="D1860" i="84" s="1"/>
  <c r="C1861" i="84"/>
  <c r="D1861" i="84" s="1"/>
  <c r="C1862" i="84"/>
  <c r="D1862" i="84" s="1"/>
  <c r="C1863" i="84"/>
  <c r="D1863" i="84" s="1"/>
  <c r="C1864" i="84"/>
  <c r="D1864" i="84" s="1"/>
  <c r="C1865" i="84"/>
  <c r="D1865" i="84" s="1"/>
  <c r="C1866" i="84"/>
  <c r="D1866" i="84" s="1"/>
  <c r="C1867" i="84"/>
  <c r="D1867" i="84" s="1"/>
  <c r="C1868" i="84"/>
  <c r="D1868" i="84" s="1"/>
  <c r="C1869" i="84"/>
  <c r="D1869" i="84" s="1"/>
  <c r="C1870" i="84"/>
  <c r="D1870" i="84" s="1"/>
  <c r="C1871" i="84"/>
  <c r="D1871" i="84" s="1"/>
  <c r="C1872" i="84"/>
  <c r="D1872" i="84" s="1"/>
  <c r="C1873" i="84"/>
  <c r="D1873" i="84" s="1"/>
  <c r="C1874" i="84"/>
  <c r="D1874" i="84" s="1"/>
  <c r="C1875" i="84"/>
  <c r="D1875" i="84" s="1"/>
  <c r="C1876" i="84"/>
  <c r="D1876" i="84" s="1"/>
  <c r="C1877" i="84"/>
  <c r="D1877" i="84" s="1"/>
  <c r="C1878" i="84"/>
  <c r="D1878" i="84" s="1"/>
  <c r="C1879" i="84"/>
  <c r="D1879" i="84" s="1"/>
  <c r="C1880" i="84"/>
  <c r="D1880" i="84" s="1"/>
  <c r="C1881" i="84"/>
  <c r="D1881" i="84" s="1"/>
  <c r="C1882" i="84"/>
  <c r="D1882" i="84" s="1"/>
  <c r="C1883" i="84"/>
  <c r="D1883" i="84" s="1"/>
  <c r="C1884" i="84"/>
  <c r="D1884" i="84" s="1"/>
  <c r="C1885" i="84"/>
  <c r="D1885" i="84" s="1"/>
  <c r="C1886" i="84"/>
  <c r="D1886" i="84" s="1"/>
  <c r="C1887" i="84"/>
  <c r="D1887" i="84" s="1"/>
  <c r="C1888" i="84"/>
  <c r="D1888" i="84" s="1"/>
  <c r="C1889" i="84"/>
  <c r="D1889" i="84" s="1"/>
  <c r="C1890" i="84"/>
  <c r="D1890" i="84" s="1"/>
  <c r="C1891" i="84"/>
  <c r="D1891" i="84" s="1"/>
  <c r="C1892" i="84"/>
  <c r="D1892" i="84" s="1"/>
  <c r="C1893" i="84"/>
  <c r="D1893" i="84" s="1"/>
  <c r="C1894" i="84"/>
  <c r="D1894" i="84" s="1"/>
  <c r="C1895" i="84"/>
  <c r="D1895" i="84" s="1"/>
  <c r="C1896" i="84"/>
  <c r="D1896" i="84" s="1"/>
  <c r="C1897" i="84"/>
  <c r="D1897" i="84" s="1"/>
  <c r="C1898" i="84"/>
  <c r="D1898" i="84" s="1"/>
  <c r="C1899" i="84"/>
  <c r="D1899" i="84" s="1"/>
  <c r="C1900" i="84"/>
  <c r="D1900" i="84" s="1"/>
  <c r="C1901" i="84"/>
  <c r="D1901" i="84" s="1"/>
  <c r="C1902" i="84"/>
  <c r="D1902" i="84" s="1"/>
  <c r="C1903" i="84"/>
  <c r="D1903" i="84" s="1"/>
  <c r="C1904" i="84"/>
  <c r="D1904" i="84" s="1"/>
  <c r="C1905" i="84"/>
  <c r="D1905" i="84" s="1"/>
  <c r="C1906" i="84"/>
  <c r="D1906" i="84" s="1"/>
  <c r="C1907" i="84"/>
  <c r="D1907" i="84" s="1"/>
  <c r="C1908" i="84"/>
  <c r="D1908" i="84" s="1"/>
  <c r="C1909" i="84"/>
  <c r="D1909" i="84" s="1"/>
  <c r="C1910" i="84"/>
  <c r="D1910" i="84" s="1"/>
  <c r="C1911" i="84"/>
  <c r="D1911" i="84" s="1"/>
  <c r="C1912" i="84"/>
  <c r="D1912" i="84" s="1"/>
  <c r="C1913" i="84"/>
  <c r="D1913" i="84" s="1"/>
  <c r="C1914" i="84"/>
  <c r="D1914" i="84" s="1"/>
  <c r="C1915" i="84"/>
  <c r="D1915" i="84" s="1"/>
  <c r="C1916" i="84"/>
  <c r="D1916" i="84" s="1"/>
  <c r="C1917" i="84"/>
  <c r="D1917" i="84" s="1"/>
  <c r="C1918" i="84"/>
  <c r="D1918" i="84" s="1"/>
  <c r="C1919" i="84"/>
  <c r="D1919" i="84" s="1"/>
  <c r="C1920" i="84"/>
  <c r="D1920" i="84" s="1"/>
  <c r="C1921" i="84"/>
  <c r="D1921" i="84" s="1"/>
  <c r="C1922" i="84"/>
  <c r="D1922" i="84" s="1"/>
  <c r="C1923" i="84"/>
  <c r="D1923" i="84" s="1"/>
  <c r="C1924" i="84"/>
  <c r="D1924" i="84" s="1"/>
  <c r="C1925" i="84"/>
  <c r="D1925" i="84" s="1"/>
  <c r="C1926" i="84"/>
  <c r="D1926" i="84" s="1"/>
  <c r="C1927" i="84"/>
  <c r="D1927" i="84" s="1"/>
  <c r="C1928" i="84"/>
  <c r="D1928" i="84" s="1"/>
  <c r="C1929" i="84"/>
  <c r="D1929" i="84" s="1"/>
  <c r="C1930" i="84"/>
  <c r="D1930" i="84" s="1"/>
  <c r="C1931" i="84"/>
  <c r="D1931" i="84" s="1"/>
  <c r="C1932" i="84"/>
  <c r="D1932" i="84" s="1"/>
  <c r="C1933" i="84"/>
  <c r="D1933" i="84" s="1"/>
  <c r="C1934" i="84"/>
  <c r="D1934" i="84" s="1"/>
  <c r="C1935" i="84"/>
  <c r="D1935" i="84" s="1"/>
  <c r="C1936" i="84"/>
  <c r="D1936" i="84" s="1"/>
  <c r="C1937" i="84"/>
  <c r="D1937" i="84" s="1"/>
  <c r="C1938" i="84"/>
  <c r="D1938" i="84" s="1"/>
  <c r="C1939" i="84"/>
  <c r="D1939" i="84" s="1"/>
  <c r="C1940" i="84"/>
  <c r="D1940" i="84" s="1"/>
  <c r="C1941" i="84"/>
  <c r="D1941" i="84" s="1"/>
  <c r="C1942" i="84"/>
  <c r="D1942" i="84" s="1"/>
  <c r="C1943" i="84"/>
  <c r="D1943" i="84" s="1"/>
  <c r="C1944" i="84"/>
  <c r="D1944" i="84" s="1"/>
  <c r="C1945" i="84"/>
  <c r="D1945" i="84" s="1"/>
  <c r="C1946" i="84"/>
  <c r="D1946" i="84" s="1"/>
  <c r="C1947" i="84"/>
  <c r="D1947" i="84" s="1"/>
  <c r="C1948" i="84"/>
  <c r="D1948" i="84" s="1"/>
  <c r="C1949" i="84"/>
  <c r="D1949" i="84" s="1"/>
  <c r="C1950" i="84"/>
  <c r="D1950" i="84" s="1"/>
  <c r="C1951" i="84"/>
  <c r="D1951" i="84" s="1"/>
  <c r="C1952" i="84"/>
  <c r="D1952" i="84" s="1"/>
  <c r="C1953" i="84"/>
  <c r="D1953" i="84" s="1"/>
  <c r="C1954" i="84"/>
  <c r="D1954" i="84" s="1"/>
  <c r="C1955" i="84"/>
  <c r="D1955" i="84" s="1"/>
  <c r="C1956" i="84"/>
  <c r="D1956" i="84" s="1"/>
  <c r="C1957" i="84"/>
  <c r="D1957" i="84" s="1"/>
  <c r="C1958" i="84"/>
  <c r="D1958" i="84" s="1"/>
  <c r="C1959" i="84"/>
  <c r="D1959" i="84" s="1"/>
  <c r="C1960" i="84"/>
  <c r="D1960" i="84" s="1"/>
  <c r="C1961" i="84"/>
  <c r="D1961" i="84" s="1"/>
  <c r="C1962" i="84"/>
  <c r="D1962" i="84" s="1"/>
  <c r="C1963" i="84"/>
  <c r="D1963" i="84" s="1"/>
  <c r="C1964" i="84"/>
  <c r="D1964" i="84" s="1"/>
  <c r="C1965" i="84"/>
  <c r="D1965" i="84" s="1"/>
  <c r="C1966" i="84"/>
  <c r="D1966" i="84" s="1"/>
  <c r="C1967" i="84"/>
  <c r="D1967" i="84" s="1"/>
  <c r="C1968" i="84"/>
  <c r="D1968" i="84" s="1"/>
  <c r="C1969" i="84"/>
  <c r="D1969" i="84" s="1"/>
  <c r="C1970" i="84"/>
  <c r="D1970" i="84" s="1"/>
  <c r="C1971" i="84"/>
  <c r="D1971" i="84" s="1"/>
  <c r="C1972" i="84"/>
  <c r="D1972" i="84" s="1"/>
  <c r="C1973" i="84"/>
  <c r="D1973" i="84" s="1"/>
  <c r="C1974" i="84"/>
  <c r="D1974" i="84" s="1"/>
  <c r="C1975" i="84"/>
  <c r="D1975" i="84" s="1"/>
  <c r="C1976" i="84"/>
  <c r="D1976" i="84" s="1"/>
  <c r="C1977" i="84"/>
  <c r="D1977" i="84" s="1"/>
  <c r="C1978" i="84"/>
  <c r="D1978" i="84" s="1"/>
  <c r="C1979" i="84"/>
  <c r="D1979" i="84" s="1"/>
  <c r="C1980" i="84"/>
  <c r="D1980" i="84" s="1"/>
  <c r="C1981" i="84"/>
  <c r="D1981" i="84" s="1"/>
  <c r="C1982" i="84"/>
  <c r="D1982" i="84" s="1"/>
  <c r="C1983" i="84"/>
  <c r="D1983" i="84" s="1"/>
  <c r="C1984" i="84"/>
  <c r="D1984" i="84" s="1"/>
  <c r="C1985" i="84"/>
  <c r="D1985" i="84" s="1"/>
  <c r="C1986" i="84"/>
  <c r="D1986" i="84" s="1"/>
  <c r="C1987" i="84"/>
  <c r="D1987" i="84" s="1"/>
  <c r="C1988" i="84"/>
  <c r="D1988" i="84" s="1"/>
  <c r="C1989" i="84"/>
  <c r="D1989" i="84" s="1"/>
  <c r="C1990" i="84"/>
  <c r="D1990" i="84" s="1"/>
  <c r="C1991" i="84"/>
  <c r="D1991" i="84" s="1"/>
  <c r="C1992" i="84"/>
  <c r="D1992" i="84" s="1"/>
  <c r="C1993" i="84"/>
  <c r="D1993" i="84" s="1"/>
  <c r="C1994" i="84"/>
  <c r="D1994" i="84" s="1"/>
  <c r="C1995" i="84"/>
  <c r="D1995" i="84" s="1"/>
  <c r="C1996" i="84"/>
  <c r="D1996" i="84" s="1"/>
  <c r="C1997" i="84"/>
  <c r="D1997" i="84" s="1"/>
  <c r="C1998" i="84"/>
  <c r="D1998" i="84" s="1"/>
  <c r="C1999" i="84"/>
  <c r="D1999" i="84" s="1"/>
  <c r="C2000" i="84"/>
  <c r="D2000" i="84" s="1"/>
  <c r="C2001" i="84"/>
  <c r="D2001" i="84" s="1"/>
  <c r="C2002" i="84"/>
  <c r="D2002" i="84" s="1"/>
  <c r="C2003" i="84"/>
  <c r="D2003" i="84" s="1"/>
  <c r="C2004" i="84"/>
  <c r="D2004" i="84" s="1"/>
  <c r="C2005" i="84"/>
  <c r="D2005" i="84" s="1"/>
  <c r="C2006" i="84"/>
  <c r="D2006" i="84" s="1"/>
  <c r="C2007" i="84"/>
  <c r="D2007" i="84" s="1"/>
  <c r="C2008" i="84"/>
  <c r="D2008" i="84" s="1"/>
  <c r="C2009" i="84"/>
  <c r="D2009" i="84" s="1"/>
  <c r="C2010" i="84"/>
  <c r="D2010" i="84" s="1"/>
  <c r="C2011" i="84"/>
  <c r="D2011" i="84" s="1"/>
  <c r="C2012" i="84"/>
  <c r="D2012" i="84" s="1"/>
  <c r="C2013" i="84"/>
  <c r="D2013" i="84" s="1"/>
  <c r="C2014" i="84"/>
  <c r="D2014" i="84" s="1"/>
  <c r="C2015" i="84"/>
  <c r="D2015" i="84" s="1"/>
  <c r="C2016" i="84"/>
  <c r="D2016" i="84" s="1"/>
  <c r="C2017" i="84"/>
  <c r="D2017" i="84" s="1"/>
  <c r="C2018" i="84"/>
  <c r="D2018" i="84" s="1"/>
  <c r="C2019" i="84"/>
  <c r="D2019" i="84" s="1"/>
  <c r="C2020" i="84"/>
  <c r="D2020" i="84" s="1"/>
  <c r="C2021" i="84"/>
  <c r="D2021" i="84" s="1"/>
  <c r="C2022" i="84"/>
  <c r="D2022" i="84" s="1"/>
  <c r="C2023" i="84"/>
  <c r="D2023" i="84" s="1"/>
  <c r="C2024" i="84"/>
  <c r="D2024" i="84" s="1"/>
  <c r="C2025" i="84"/>
  <c r="D2025" i="84" s="1"/>
  <c r="C2026" i="84"/>
  <c r="D2026" i="84" s="1"/>
  <c r="C2027" i="84"/>
  <c r="D2027" i="84" s="1"/>
  <c r="C2028" i="84"/>
  <c r="D2028" i="84" s="1"/>
  <c r="C2029" i="84"/>
  <c r="D2029" i="84" s="1"/>
  <c r="C2030" i="84"/>
  <c r="D2030" i="84" s="1"/>
  <c r="C2031" i="84"/>
  <c r="D2031" i="84" s="1"/>
  <c r="C2032" i="84"/>
  <c r="D2032" i="84" s="1"/>
  <c r="C2033" i="84"/>
  <c r="D2033" i="84" s="1"/>
  <c r="C2034" i="84"/>
  <c r="D2034" i="84" s="1"/>
  <c r="C2035" i="84"/>
  <c r="D2035" i="84" s="1"/>
  <c r="C2036" i="84"/>
  <c r="D2036" i="84" s="1"/>
  <c r="C2037" i="84"/>
  <c r="D2037" i="84" s="1"/>
  <c r="C2038" i="84"/>
  <c r="D2038" i="84" s="1"/>
  <c r="C2039" i="84"/>
  <c r="D2039" i="84" s="1"/>
  <c r="C2040" i="84"/>
  <c r="D2040" i="84" s="1"/>
  <c r="C2041" i="84"/>
  <c r="D2041" i="84" s="1"/>
  <c r="C2042" i="84"/>
  <c r="D2042" i="84" s="1"/>
  <c r="C2043" i="84"/>
  <c r="D2043" i="84" s="1"/>
  <c r="C2044" i="84"/>
  <c r="D2044" i="84" s="1"/>
  <c r="C2045" i="84"/>
  <c r="D2045" i="84" s="1"/>
  <c r="C2046" i="84"/>
  <c r="D2046" i="84" s="1"/>
  <c r="C2047" i="84"/>
  <c r="D2047" i="84" s="1"/>
  <c r="C2048" i="84"/>
  <c r="D2048" i="84" s="1"/>
  <c r="C2049" i="84"/>
  <c r="D2049" i="84" s="1"/>
  <c r="C2050" i="84"/>
  <c r="D2050" i="84" s="1"/>
  <c r="C2051" i="84"/>
  <c r="D2051" i="84" s="1"/>
  <c r="C2052" i="84"/>
  <c r="D2052" i="84" s="1"/>
  <c r="C2053" i="84"/>
  <c r="D2053" i="84" s="1"/>
  <c r="C2054" i="84"/>
  <c r="D2054" i="84" s="1"/>
  <c r="C2055" i="84"/>
  <c r="D2055" i="84" s="1"/>
  <c r="C2056" i="84"/>
  <c r="D2056" i="84" s="1"/>
  <c r="C2057" i="84"/>
  <c r="D2057" i="84" s="1"/>
  <c r="C2058" i="84"/>
  <c r="D2058" i="84" s="1"/>
  <c r="C2059" i="84"/>
  <c r="D2059" i="84" s="1"/>
  <c r="C2060" i="84"/>
  <c r="D2060" i="84" s="1"/>
  <c r="C2061" i="84"/>
  <c r="D2061" i="84" s="1"/>
  <c r="C2062" i="84"/>
  <c r="D2062" i="84" s="1"/>
  <c r="C2063" i="84"/>
  <c r="D2063" i="84" s="1"/>
  <c r="C2064" i="84"/>
  <c r="D2064" i="84" s="1"/>
  <c r="C2065" i="84"/>
  <c r="D2065" i="84" s="1"/>
  <c r="C2066" i="84"/>
  <c r="D2066" i="84" s="1"/>
  <c r="C2067" i="84"/>
  <c r="D2067" i="84" s="1"/>
  <c r="C2068" i="84"/>
  <c r="D2068" i="84" s="1"/>
  <c r="C2069" i="84"/>
  <c r="D2069" i="84" s="1"/>
  <c r="C2070" i="84"/>
  <c r="D2070" i="84" s="1"/>
  <c r="C2071" i="84"/>
  <c r="D2071" i="84" s="1"/>
  <c r="C2072" i="84"/>
  <c r="D2072" i="84" s="1"/>
  <c r="C2073" i="84"/>
  <c r="D2073" i="84" s="1"/>
  <c r="C2074" i="84"/>
  <c r="D2074" i="84" s="1"/>
  <c r="C2075" i="84"/>
  <c r="D2075" i="84" s="1"/>
  <c r="C2076" i="84"/>
  <c r="D2076" i="84" s="1"/>
  <c r="C2077" i="84"/>
  <c r="D2077" i="84" s="1"/>
  <c r="C2078" i="84"/>
  <c r="D2078" i="84" s="1"/>
  <c r="C2079" i="84"/>
  <c r="D2079" i="84" s="1"/>
  <c r="C2080" i="84"/>
  <c r="D2080" i="84" s="1"/>
  <c r="C2081" i="84"/>
  <c r="D2081" i="84" s="1"/>
  <c r="C2082" i="84"/>
  <c r="D2082" i="84" s="1"/>
  <c r="C2083" i="84"/>
  <c r="D2083" i="84" s="1"/>
  <c r="C2084" i="84"/>
  <c r="D2084" i="84" s="1"/>
  <c r="C2085" i="84"/>
  <c r="D2085" i="84" s="1"/>
  <c r="C2086" i="84"/>
  <c r="D2086" i="84" s="1"/>
  <c r="C2087" i="84"/>
  <c r="D2087" i="84" s="1"/>
  <c r="C2088" i="84"/>
  <c r="D2088" i="84" s="1"/>
  <c r="C2089" i="84"/>
  <c r="D2089" i="84" s="1"/>
  <c r="C2090" i="84"/>
  <c r="D2090" i="84" s="1"/>
  <c r="C2091" i="84"/>
  <c r="D2091" i="84" s="1"/>
  <c r="C2092" i="84"/>
  <c r="D2092" i="84" s="1"/>
  <c r="C2093" i="84"/>
  <c r="D2093" i="84" s="1"/>
  <c r="C2094" i="84"/>
  <c r="D2094" i="84" s="1"/>
  <c r="C2095" i="84"/>
  <c r="D2095" i="84" s="1"/>
  <c r="C2096" i="84"/>
  <c r="D2096" i="84" s="1"/>
  <c r="C2097" i="84"/>
  <c r="D2097" i="84" s="1"/>
  <c r="C2098" i="84"/>
  <c r="D2098" i="84" s="1"/>
  <c r="C2099" i="84"/>
  <c r="D2099" i="84" s="1"/>
  <c r="C2100" i="84"/>
  <c r="D2100" i="84" s="1"/>
  <c r="C2101" i="84"/>
  <c r="D2101" i="84" s="1"/>
  <c r="C2102" i="84"/>
  <c r="D2102" i="84" s="1"/>
  <c r="C2103" i="84"/>
  <c r="D2103" i="84" s="1"/>
  <c r="C2104" i="84"/>
  <c r="D2104" i="84" s="1"/>
  <c r="C2105" i="84"/>
  <c r="D2105" i="84" s="1"/>
  <c r="C2106" i="84"/>
  <c r="D2106" i="84" s="1"/>
  <c r="C2107" i="84"/>
  <c r="D2107" i="84" s="1"/>
  <c r="C2108" i="84"/>
  <c r="D2108" i="84" s="1"/>
  <c r="C2109" i="84"/>
  <c r="D2109" i="84" s="1"/>
  <c r="C2110" i="84"/>
  <c r="D2110" i="84" s="1"/>
  <c r="C2111" i="84"/>
  <c r="D2111" i="84" s="1"/>
  <c r="C2112" i="84"/>
  <c r="D2112" i="84" s="1"/>
  <c r="C2113" i="84"/>
  <c r="D2113" i="84" s="1"/>
  <c r="C2114" i="84"/>
  <c r="D2114" i="84" s="1"/>
  <c r="C2115" i="84"/>
  <c r="D2115" i="84" s="1"/>
  <c r="C2116" i="84"/>
  <c r="D2116" i="84" s="1"/>
  <c r="C2117" i="84"/>
  <c r="D2117" i="84" s="1"/>
  <c r="C2118" i="84"/>
  <c r="D2118" i="84" s="1"/>
  <c r="C2119" i="84"/>
  <c r="D2119" i="84" s="1"/>
  <c r="C2120" i="84"/>
  <c r="D2120" i="84" s="1"/>
  <c r="C2121" i="84"/>
  <c r="D2121" i="84" s="1"/>
  <c r="C2122" i="84"/>
  <c r="D2122" i="84" s="1"/>
  <c r="C2123" i="84"/>
  <c r="D2123" i="84" s="1"/>
  <c r="C2124" i="84"/>
  <c r="D2124" i="84" s="1"/>
  <c r="C2125" i="84"/>
  <c r="D2125" i="84" s="1"/>
  <c r="C2126" i="84"/>
  <c r="D2126" i="84" s="1"/>
  <c r="C2127" i="84"/>
  <c r="D2127" i="84" s="1"/>
  <c r="C2128" i="84"/>
  <c r="D2128" i="84" s="1"/>
  <c r="C2129" i="84"/>
  <c r="D2129" i="84" s="1"/>
  <c r="C2130" i="84"/>
  <c r="D2130" i="84" s="1"/>
  <c r="C2131" i="84"/>
  <c r="D2131" i="84" s="1"/>
  <c r="C2132" i="84"/>
  <c r="D2132" i="84" s="1"/>
  <c r="C2133" i="84"/>
  <c r="D2133" i="84" s="1"/>
  <c r="C2134" i="84"/>
  <c r="D2134" i="84" s="1"/>
  <c r="C2135" i="84"/>
  <c r="D2135" i="84" s="1"/>
  <c r="C2136" i="84"/>
  <c r="D2136" i="84" s="1"/>
  <c r="C2137" i="84"/>
  <c r="D2137" i="84" s="1"/>
  <c r="C2138" i="84"/>
  <c r="D2138" i="84" s="1"/>
  <c r="C2139" i="84"/>
  <c r="D2139" i="84" s="1"/>
  <c r="C2140" i="84"/>
  <c r="D2140" i="84" s="1"/>
  <c r="C2141" i="84"/>
  <c r="D2141" i="84" s="1"/>
  <c r="C2142" i="84"/>
  <c r="D2142" i="84" s="1"/>
  <c r="C2143" i="84"/>
  <c r="D2143" i="84" s="1"/>
  <c r="C2144" i="84"/>
  <c r="D2144" i="84" s="1"/>
  <c r="C2145" i="84"/>
  <c r="D2145" i="84" s="1"/>
  <c r="C2146" i="84"/>
  <c r="D2146" i="84" s="1"/>
  <c r="C2147" i="84"/>
  <c r="D2147" i="84" s="1"/>
  <c r="C2148" i="84"/>
  <c r="D2148" i="84" s="1"/>
  <c r="C2149" i="84"/>
  <c r="D2149" i="84" s="1"/>
  <c r="C2150" i="84"/>
  <c r="D2150" i="84" s="1"/>
  <c r="C2151" i="84"/>
  <c r="D2151" i="84" s="1"/>
  <c r="C2152" i="84"/>
  <c r="D2152" i="84" s="1"/>
  <c r="C2153" i="84"/>
  <c r="D2153" i="84" s="1"/>
  <c r="C2154" i="84"/>
  <c r="D2154" i="84" s="1"/>
  <c r="C2155" i="84"/>
  <c r="D2155" i="84" s="1"/>
  <c r="C2156" i="84"/>
  <c r="D2156" i="84" s="1"/>
  <c r="C2157" i="84"/>
  <c r="D2157" i="84" s="1"/>
  <c r="C2158" i="84"/>
  <c r="D2158" i="84" s="1"/>
  <c r="C2159" i="84"/>
  <c r="D2159" i="84" s="1"/>
  <c r="C2160" i="84"/>
  <c r="D2160" i="84" s="1"/>
  <c r="C2161" i="84"/>
  <c r="D2161" i="84" s="1"/>
  <c r="C2162" i="84"/>
  <c r="D2162" i="84" s="1"/>
  <c r="C2163" i="84"/>
  <c r="D2163" i="84" s="1"/>
  <c r="C2164" i="84"/>
  <c r="D2164" i="84" s="1"/>
  <c r="C2165" i="84"/>
  <c r="D2165" i="84" s="1"/>
  <c r="C2166" i="84"/>
  <c r="D2166" i="84" s="1"/>
  <c r="C2167" i="84"/>
  <c r="D2167" i="84" s="1"/>
  <c r="C2168" i="84"/>
  <c r="D2168" i="84" s="1"/>
  <c r="C2169" i="84"/>
  <c r="D2169" i="84" s="1"/>
  <c r="C2170" i="84"/>
  <c r="D2170" i="84" s="1"/>
  <c r="C2171" i="84"/>
  <c r="D2171" i="84" s="1"/>
  <c r="C2172" i="84"/>
  <c r="D2172" i="84" s="1"/>
  <c r="C2173" i="84"/>
  <c r="D2173" i="84" s="1"/>
  <c r="C2174" i="84"/>
  <c r="D2174" i="84" s="1"/>
  <c r="C2175" i="84"/>
  <c r="D2175" i="84" s="1"/>
  <c r="C2176" i="84"/>
  <c r="D2176" i="84" s="1"/>
  <c r="C2177" i="84"/>
  <c r="D2177" i="84" s="1"/>
  <c r="C2178" i="84"/>
  <c r="D2178" i="84" s="1"/>
  <c r="C2179" i="84"/>
  <c r="D2179" i="84" s="1"/>
  <c r="C2180" i="84"/>
  <c r="D2180" i="84" s="1"/>
  <c r="C2181" i="84"/>
  <c r="D2181" i="84" s="1"/>
  <c r="C2182" i="84"/>
  <c r="D2182" i="84" s="1"/>
  <c r="C2183" i="84"/>
  <c r="D2183" i="84" s="1"/>
  <c r="C2184" i="84"/>
  <c r="D2184" i="84" s="1"/>
  <c r="C2185" i="84"/>
  <c r="D2185" i="84" s="1"/>
  <c r="C2186" i="84"/>
  <c r="D2186" i="84" s="1"/>
  <c r="C2187" i="84"/>
  <c r="D2187" i="84" s="1"/>
  <c r="C2188" i="84"/>
  <c r="D2188" i="84" s="1"/>
  <c r="C2189" i="84"/>
  <c r="D2189" i="84" s="1"/>
  <c r="C2190" i="84"/>
  <c r="D2190" i="84" s="1"/>
  <c r="C2191" i="84"/>
  <c r="D2191" i="84" s="1"/>
  <c r="C2192" i="84"/>
  <c r="D2192" i="84" s="1"/>
  <c r="C2193" i="84"/>
  <c r="D2193" i="84" s="1"/>
  <c r="C2194" i="84"/>
  <c r="D2194" i="84" s="1"/>
  <c r="C2195" i="84"/>
  <c r="D2195" i="84" s="1"/>
  <c r="C2196" i="84"/>
  <c r="D2196" i="84" s="1"/>
  <c r="C2197" i="84"/>
  <c r="D2197" i="84" s="1"/>
  <c r="C2198" i="84"/>
  <c r="D2198" i="84" s="1"/>
  <c r="C2199" i="84"/>
  <c r="D2199" i="84" s="1"/>
  <c r="C2200" i="84"/>
  <c r="D2200" i="84" s="1"/>
  <c r="C2201" i="84"/>
  <c r="D2201" i="84" s="1"/>
  <c r="C2202" i="84"/>
  <c r="D2202" i="84" s="1"/>
  <c r="C2203" i="84"/>
  <c r="D2203" i="84" s="1"/>
  <c r="C2204" i="84"/>
  <c r="D2204" i="84" s="1"/>
  <c r="C2205" i="84"/>
  <c r="D2205" i="84" s="1"/>
  <c r="C2206" i="84"/>
  <c r="D2206" i="84" s="1"/>
  <c r="C2207" i="84"/>
  <c r="D2207" i="84" s="1"/>
  <c r="C2208" i="84"/>
  <c r="D2208" i="84" s="1"/>
  <c r="C2209" i="84"/>
  <c r="D2209" i="84" s="1"/>
  <c r="C2210" i="84"/>
  <c r="D2210" i="84" s="1"/>
  <c r="C2211" i="84"/>
  <c r="D2211" i="84" s="1"/>
  <c r="C2212" i="84"/>
  <c r="D2212" i="84" s="1"/>
  <c r="C2213" i="84"/>
  <c r="D2213" i="84" s="1"/>
  <c r="C2214" i="84"/>
  <c r="D2214" i="84" s="1"/>
  <c r="C2215" i="84"/>
  <c r="D2215" i="84" s="1"/>
  <c r="C2216" i="84"/>
  <c r="D2216" i="84" s="1"/>
  <c r="C2217" i="84"/>
  <c r="D2217" i="84" s="1"/>
  <c r="C2218" i="84"/>
  <c r="D2218" i="84" s="1"/>
  <c r="C2219" i="84"/>
  <c r="D2219" i="84" s="1"/>
  <c r="C2220" i="84"/>
  <c r="D2220" i="84" s="1"/>
  <c r="C2221" i="84"/>
  <c r="D2221" i="84" s="1"/>
  <c r="C2222" i="84"/>
  <c r="D2222" i="84" s="1"/>
  <c r="C2223" i="84"/>
  <c r="D2223" i="84" s="1"/>
  <c r="C2224" i="84"/>
  <c r="D2224" i="84" s="1"/>
  <c r="C2225" i="84"/>
  <c r="D2225" i="84" s="1"/>
  <c r="C2226" i="84"/>
  <c r="D2226" i="84" s="1"/>
  <c r="C2227" i="84"/>
  <c r="D2227" i="84" s="1"/>
  <c r="C2228" i="84"/>
  <c r="D2228" i="84" s="1"/>
  <c r="C2229" i="84"/>
  <c r="D2229" i="84" s="1"/>
  <c r="C2230" i="84"/>
  <c r="D2230" i="84" s="1"/>
  <c r="C2231" i="84"/>
  <c r="D2231" i="84" s="1"/>
  <c r="C2232" i="84"/>
  <c r="D2232" i="84" s="1"/>
  <c r="C2233" i="84"/>
  <c r="D2233" i="84" s="1"/>
  <c r="C2234" i="84"/>
  <c r="D2234" i="84" s="1"/>
  <c r="C2235" i="84"/>
  <c r="D2235" i="84" s="1"/>
  <c r="C2236" i="84"/>
  <c r="D2236" i="84" s="1"/>
  <c r="C2237" i="84"/>
  <c r="D2237" i="84" s="1"/>
  <c r="C2238" i="84"/>
  <c r="D2238" i="84" s="1"/>
  <c r="C2239" i="84"/>
  <c r="D2239" i="84" s="1"/>
  <c r="C2240" i="84"/>
  <c r="D2240" i="84" s="1"/>
  <c r="C2241" i="84"/>
  <c r="D2241" i="84" s="1"/>
  <c r="C2242" i="84"/>
  <c r="D2242" i="84" s="1"/>
  <c r="C2243" i="84"/>
  <c r="D2243" i="84" s="1"/>
  <c r="C2244" i="84"/>
  <c r="D2244" i="84" s="1"/>
  <c r="C2245" i="84"/>
  <c r="D2245" i="84" s="1"/>
  <c r="C2246" i="84"/>
  <c r="D2246" i="84" s="1"/>
  <c r="C2247" i="84"/>
  <c r="D2247" i="84" s="1"/>
  <c r="C2248" i="84"/>
  <c r="D2248" i="84" s="1"/>
  <c r="C2249" i="84"/>
  <c r="D2249" i="84" s="1"/>
  <c r="C2250" i="84"/>
  <c r="D2250" i="84" s="1"/>
  <c r="C2251" i="84"/>
  <c r="D2251" i="84" s="1"/>
  <c r="C2252" i="84"/>
  <c r="D2252" i="84" s="1"/>
  <c r="C2253" i="84"/>
  <c r="D2253" i="84" s="1"/>
  <c r="C2254" i="84"/>
  <c r="D2254" i="84" s="1"/>
  <c r="C2255" i="84"/>
  <c r="D2255" i="84" s="1"/>
  <c r="C2256" i="84"/>
  <c r="D2256" i="84" s="1"/>
  <c r="C2257" i="84"/>
  <c r="D2257" i="84" s="1"/>
  <c r="C2258" i="84"/>
  <c r="D2258" i="84" s="1"/>
  <c r="C2259" i="84"/>
  <c r="D2259" i="84" s="1"/>
  <c r="C2260" i="84"/>
  <c r="D2260" i="84" s="1"/>
  <c r="C2261" i="84"/>
  <c r="D2261" i="84" s="1"/>
  <c r="C2262" i="84"/>
  <c r="D2262" i="84" s="1"/>
  <c r="C2263" i="84"/>
  <c r="D2263" i="84" s="1"/>
  <c r="C2264" i="84"/>
  <c r="D2264" i="84" s="1"/>
  <c r="C2265" i="84"/>
  <c r="D2265" i="84" s="1"/>
  <c r="C2266" i="84"/>
  <c r="D2266" i="84" s="1"/>
  <c r="C2267" i="84"/>
  <c r="D2267" i="84" s="1"/>
  <c r="C2268" i="84"/>
  <c r="D2268" i="84" s="1"/>
  <c r="C2269" i="84"/>
  <c r="D2269" i="84" s="1"/>
  <c r="C2270" i="84"/>
  <c r="D2270" i="84" s="1"/>
  <c r="C2271" i="84"/>
  <c r="D2271" i="84" s="1"/>
  <c r="C2272" i="84"/>
  <c r="D2272" i="84" s="1"/>
  <c r="C2273" i="84"/>
  <c r="D2273" i="84" s="1"/>
  <c r="C2274" i="84"/>
  <c r="D2274" i="84" s="1"/>
  <c r="C2275" i="84"/>
  <c r="D2275" i="84" s="1"/>
  <c r="C2276" i="84"/>
  <c r="D2276" i="84" s="1"/>
  <c r="C2277" i="84"/>
  <c r="D2277" i="84" s="1"/>
  <c r="C2278" i="84"/>
  <c r="D2278" i="84" s="1"/>
  <c r="C2279" i="84"/>
  <c r="D2279" i="84" s="1"/>
  <c r="C2280" i="84"/>
  <c r="D2280" i="84" s="1"/>
  <c r="C2281" i="84"/>
  <c r="D2281" i="84" s="1"/>
  <c r="C2282" i="84"/>
  <c r="D2282" i="84" s="1"/>
  <c r="C2283" i="84"/>
  <c r="D2283" i="84" s="1"/>
  <c r="C2284" i="84"/>
  <c r="D2284" i="84" s="1"/>
  <c r="C2285" i="84"/>
  <c r="D2285" i="84" s="1"/>
  <c r="C2286" i="84"/>
  <c r="D2286" i="84" s="1"/>
  <c r="C2287" i="84"/>
  <c r="D2287" i="84" s="1"/>
  <c r="C2288" i="84"/>
  <c r="D2288" i="84" s="1"/>
  <c r="C2289" i="84"/>
  <c r="D2289" i="84" s="1"/>
  <c r="C2290" i="84"/>
  <c r="D2290" i="84" s="1"/>
  <c r="C2291" i="84"/>
  <c r="D2291" i="84" s="1"/>
  <c r="C2292" i="84"/>
  <c r="D2292" i="84" s="1"/>
  <c r="C2293" i="84"/>
  <c r="D2293" i="84" s="1"/>
  <c r="C2294" i="84"/>
  <c r="D2294" i="84" s="1"/>
  <c r="C2295" i="84"/>
  <c r="D2295" i="84" s="1"/>
  <c r="C2296" i="84"/>
  <c r="D2296" i="84" s="1"/>
  <c r="C2297" i="84"/>
  <c r="D2297" i="84" s="1"/>
  <c r="C2298" i="84"/>
  <c r="D2298" i="84" s="1"/>
  <c r="C2299" i="84"/>
  <c r="D2299" i="84" s="1"/>
  <c r="C2300" i="84"/>
  <c r="D2300" i="84" s="1"/>
  <c r="C2301" i="84"/>
  <c r="D2301" i="84" s="1"/>
  <c r="C2302" i="84"/>
  <c r="D2302" i="84" s="1"/>
  <c r="C2303" i="84"/>
  <c r="D2303" i="84" s="1"/>
  <c r="C2304" i="84"/>
  <c r="D2304" i="84" s="1"/>
  <c r="C2305" i="84"/>
  <c r="D2305" i="84" s="1"/>
  <c r="C2306" i="84"/>
  <c r="D2306" i="84" s="1"/>
  <c r="C2307" i="84"/>
  <c r="D2307" i="84" s="1"/>
  <c r="C2308" i="84"/>
  <c r="D2308" i="84" s="1"/>
  <c r="C2309" i="84"/>
  <c r="D2309" i="84" s="1"/>
  <c r="C2310" i="84"/>
  <c r="D2310" i="84" s="1"/>
  <c r="C2311" i="84"/>
  <c r="D2311" i="84" s="1"/>
  <c r="C2312" i="84"/>
  <c r="D2312" i="84" s="1"/>
  <c r="C2313" i="84"/>
  <c r="D2313" i="84" s="1"/>
  <c r="C2314" i="84"/>
  <c r="D2314" i="84" s="1"/>
  <c r="C2315" i="84"/>
  <c r="D2315" i="84" s="1"/>
  <c r="C2316" i="84"/>
  <c r="D2316" i="84" s="1"/>
  <c r="C2317" i="84"/>
  <c r="D2317" i="84" s="1"/>
  <c r="C2318" i="84"/>
  <c r="D2318" i="84" s="1"/>
  <c r="C2319" i="84"/>
  <c r="D2319" i="84" s="1"/>
  <c r="C2320" i="84"/>
  <c r="D2320" i="84" s="1"/>
  <c r="C2321" i="84"/>
  <c r="D2321" i="84" s="1"/>
  <c r="C2322" i="84"/>
  <c r="D2322" i="84" s="1"/>
  <c r="C2323" i="84"/>
  <c r="D2323" i="84" s="1"/>
  <c r="C2324" i="84"/>
  <c r="D2324" i="84" s="1"/>
  <c r="C2325" i="84"/>
  <c r="D2325" i="84" s="1"/>
  <c r="C2326" i="84"/>
  <c r="D2326" i="84" s="1"/>
  <c r="C2327" i="84"/>
  <c r="D2327" i="84" s="1"/>
  <c r="C2328" i="84"/>
  <c r="D2328" i="84" s="1"/>
  <c r="C2329" i="84"/>
  <c r="D2329" i="84" s="1"/>
  <c r="C2330" i="84"/>
  <c r="D2330" i="84" s="1"/>
  <c r="C2331" i="84"/>
  <c r="D2331" i="84" s="1"/>
  <c r="C2332" i="84"/>
  <c r="D2332" i="84" s="1"/>
  <c r="C2333" i="84"/>
  <c r="D2333" i="84" s="1"/>
  <c r="C2334" i="84"/>
  <c r="D2334" i="84" s="1"/>
  <c r="C2335" i="84"/>
  <c r="D2335" i="84" s="1"/>
  <c r="C2336" i="84"/>
  <c r="D2336" i="84" s="1"/>
  <c r="C2337" i="84"/>
  <c r="D2337" i="84" s="1"/>
  <c r="C2338" i="84"/>
  <c r="D2338" i="84" s="1"/>
  <c r="C2339" i="84"/>
  <c r="D2339" i="84" s="1"/>
  <c r="C2340" i="84"/>
  <c r="D2340" i="84" s="1"/>
  <c r="C2341" i="84"/>
  <c r="D2341" i="84" s="1"/>
  <c r="C2342" i="84"/>
  <c r="D2342" i="84" s="1"/>
  <c r="C2343" i="84"/>
  <c r="D2343" i="84" s="1"/>
  <c r="C2344" i="84"/>
  <c r="D2344" i="84" s="1"/>
  <c r="C2345" i="84"/>
  <c r="D2345" i="84" s="1"/>
  <c r="C2346" i="84"/>
  <c r="D2346" i="84" s="1"/>
  <c r="C2347" i="84"/>
  <c r="D2347" i="84" s="1"/>
  <c r="C2348" i="84"/>
  <c r="D2348" i="84" s="1"/>
  <c r="C2349" i="84"/>
  <c r="D2349" i="84" s="1"/>
  <c r="C2350" i="84"/>
  <c r="D2350" i="84" s="1"/>
  <c r="C2351" i="84"/>
  <c r="D2351" i="84" s="1"/>
  <c r="C2352" i="84"/>
  <c r="D2352" i="84" s="1"/>
  <c r="C2353" i="84"/>
  <c r="D2353" i="84" s="1"/>
  <c r="C2354" i="84"/>
  <c r="D2354" i="84" s="1"/>
  <c r="C2355" i="84"/>
  <c r="D2355" i="84" s="1"/>
  <c r="C2356" i="84"/>
  <c r="D2356" i="84" s="1"/>
  <c r="C2357" i="84"/>
  <c r="D2357" i="84" s="1"/>
  <c r="E2357" i="84" s="1"/>
  <c r="C2358" i="84"/>
  <c r="D2358" i="84" s="1"/>
  <c r="C2359" i="84"/>
  <c r="D2359" i="84" s="1"/>
  <c r="C2360" i="84"/>
  <c r="D2360" i="84" s="1"/>
  <c r="C2361" i="84"/>
  <c r="D2361" i="84" s="1"/>
  <c r="C2362" i="84"/>
  <c r="D2362" i="84" s="1"/>
  <c r="C2363" i="84"/>
  <c r="D2363" i="84" s="1"/>
  <c r="C2364" i="84"/>
  <c r="D2364" i="84" s="1"/>
  <c r="C2365" i="84"/>
  <c r="D2365" i="84" s="1"/>
  <c r="C2366" i="84"/>
  <c r="D2366" i="84" s="1"/>
  <c r="C2367" i="84"/>
  <c r="D2367" i="84" s="1"/>
  <c r="C2368" i="84"/>
  <c r="D2368" i="84" s="1"/>
  <c r="C2369" i="84"/>
  <c r="D2369" i="84" s="1"/>
  <c r="C2370" i="84"/>
  <c r="D2370" i="84" s="1"/>
  <c r="C2371" i="84"/>
  <c r="D2371" i="84" s="1"/>
  <c r="C2372" i="84"/>
  <c r="D2372" i="84" s="1"/>
  <c r="C2373" i="84"/>
  <c r="D2373" i="84" s="1"/>
  <c r="C2374" i="84"/>
  <c r="D2374" i="84" s="1"/>
  <c r="C2375" i="84"/>
  <c r="D2375" i="84" s="1"/>
  <c r="C2376" i="84"/>
  <c r="D2376" i="84" s="1"/>
  <c r="C2377" i="84"/>
  <c r="D2377" i="84" s="1"/>
  <c r="C2378" i="84"/>
  <c r="D2378" i="84" s="1"/>
  <c r="C2379" i="84"/>
  <c r="D2379" i="84" s="1"/>
  <c r="C2380" i="84"/>
  <c r="D2380" i="84" s="1"/>
  <c r="C2381" i="84"/>
  <c r="D2381" i="84" s="1"/>
  <c r="C2382" i="84"/>
  <c r="D2382" i="84" s="1"/>
  <c r="C2383" i="84"/>
  <c r="D2383" i="84" s="1"/>
  <c r="C2384" i="84"/>
  <c r="D2384" i="84" s="1"/>
  <c r="C2385" i="84"/>
  <c r="D2385" i="84" s="1"/>
  <c r="C2386" i="84"/>
  <c r="D2386" i="84" s="1"/>
  <c r="C2387" i="84"/>
  <c r="D2387" i="84" s="1"/>
  <c r="C2388" i="84"/>
  <c r="D2388" i="84" s="1"/>
  <c r="C2389" i="84"/>
  <c r="D2389" i="84" s="1"/>
  <c r="C2390" i="84"/>
  <c r="D2390" i="84" s="1"/>
  <c r="C2391" i="84"/>
  <c r="D2391" i="84" s="1"/>
  <c r="C2392" i="84"/>
  <c r="D2392" i="84" s="1"/>
  <c r="C2393" i="84"/>
  <c r="D2393" i="84" s="1"/>
  <c r="C2394" i="84"/>
  <c r="D2394" i="84" s="1"/>
  <c r="C2395" i="84"/>
  <c r="D2395" i="84" s="1"/>
  <c r="C2396" i="84"/>
  <c r="D2396" i="84" s="1"/>
  <c r="C2397" i="84"/>
  <c r="D2397" i="84" s="1"/>
  <c r="C2398" i="84"/>
  <c r="D2398" i="84" s="1"/>
  <c r="C2399" i="84"/>
  <c r="D2399" i="84" s="1"/>
  <c r="C2400" i="84"/>
  <c r="D2400" i="84" s="1"/>
  <c r="C2401" i="84"/>
  <c r="D2401" i="84" s="1"/>
  <c r="C2402" i="84"/>
  <c r="D2402" i="84" s="1"/>
  <c r="C2403" i="84"/>
  <c r="D2403" i="84" s="1"/>
  <c r="C2404" i="84"/>
  <c r="D2404" i="84" s="1"/>
  <c r="C2405" i="84"/>
  <c r="D2405" i="84" s="1"/>
  <c r="C2406" i="84"/>
  <c r="D2406" i="84" s="1"/>
  <c r="C2407" i="84"/>
  <c r="D2407" i="84" s="1"/>
  <c r="C2408" i="84"/>
  <c r="D2408" i="84" s="1"/>
  <c r="C2409" i="84"/>
  <c r="D2409" i="84" s="1"/>
  <c r="C2410" i="84"/>
  <c r="D2410" i="84" s="1"/>
  <c r="C2411" i="84"/>
  <c r="D2411" i="84" s="1"/>
  <c r="C2412" i="84"/>
  <c r="D2412" i="84" s="1"/>
  <c r="C2413" i="84"/>
  <c r="D2413" i="84" s="1"/>
  <c r="C2414" i="84"/>
  <c r="D2414" i="84" s="1"/>
  <c r="C2415" i="84"/>
  <c r="D2415" i="84" s="1"/>
  <c r="C2416" i="84"/>
  <c r="D2416" i="84" s="1"/>
  <c r="C2417" i="84"/>
  <c r="D2417" i="84" s="1"/>
  <c r="C2418" i="84"/>
  <c r="D2418" i="84" s="1"/>
  <c r="C2419" i="84"/>
  <c r="D2419" i="84" s="1"/>
  <c r="C2420" i="84"/>
  <c r="D2420" i="84" s="1"/>
  <c r="C2421" i="84"/>
  <c r="D2421" i="84" s="1"/>
  <c r="C2422" i="84"/>
  <c r="D2422" i="84" s="1"/>
  <c r="C2423" i="84"/>
  <c r="D2423" i="84" s="1"/>
  <c r="C2424" i="84"/>
  <c r="D2424" i="84" s="1"/>
  <c r="C2425" i="84"/>
  <c r="D2425" i="84" s="1"/>
  <c r="C2426" i="84"/>
  <c r="D2426" i="84" s="1"/>
  <c r="C2427" i="84"/>
  <c r="D2427" i="84" s="1"/>
  <c r="C2428" i="84"/>
  <c r="D2428" i="84" s="1"/>
  <c r="C2429" i="84"/>
  <c r="D2429" i="84" s="1"/>
  <c r="C2430" i="84"/>
  <c r="D2430" i="84" s="1"/>
  <c r="C2431" i="84"/>
  <c r="D2431" i="84" s="1"/>
  <c r="C2432" i="84"/>
  <c r="D2432" i="84" s="1"/>
  <c r="C2433" i="84"/>
  <c r="D2433" i="84" s="1"/>
  <c r="C2434" i="84"/>
  <c r="D2434" i="84" s="1"/>
  <c r="C2435" i="84"/>
  <c r="D2435" i="84" s="1"/>
  <c r="C2436" i="84"/>
  <c r="D2436" i="84" s="1"/>
  <c r="C2437" i="84"/>
  <c r="D2437" i="84" s="1"/>
  <c r="C2438" i="84"/>
  <c r="D2438" i="84" s="1"/>
  <c r="C2439" i="84"/>
  <c r="D2439" i="84" s="1"/>
  <c r="C2440" i="84"/>
  <c r="D2440" i="84" s="1"/>
  <c r="C2441" i="84"/>
  <c r="D2441" i="84" s="1"/>
  <c r="C2442" i="84"/>
  <c r="D2442" i="84" s="1"/>
  <c r="C2443" i="84"/>
  <c r="D2443" i="84" s="1"/>
  <c r="C2444" i="84"/>
  <c r="D2444" i="84" s="1"/>
  <c r="C2445" i="84"/>
  <c r="D2445" i="84" s="1"/>
  <c r="C2446" i="84"/>
  <c r="D2446" i="84" s="1"/>
  <c r="C2447" i="84"/>
  <c r="D2447" i="84" s="1"/>
  <c r="C2448" i="84"/>
  <c r="D2448" i="84" s="1"/>
  <c r="C2449" i="84"/>
  <c r="D2449" i="84" s="1"/>
  <c r="C2450" i="84"/>
  <c r="D2450" i="84" s="1"/>
  <c r="C2451" i="84"/>
  <c r="D2451" i="84" s="1"/>
  <c r="C2452" i="84"/>
  <c r="D2452" i="84" s="1"/>
  <c r="C2453" i="84"/>
  <c r="D2453" i="84" s="1"/>
  <c r="C2454" i="84"/>
  <c r="D2454" i="84" s="1"/>
  <c r="C2455" i="84"/>
  <c r="D2455" i="84" s="1"/>
  <c r="C2456" i="84"/>
  <c r="D2456" i="84" s="1"/>
  <c r="C2457" i="84"/>
  <c r="D2457" i="84" s="1"/>
  <c r="C2458" i="84"/>
  <c r="D2458" i="84" s="1"/>
  <c r="C2459" i="84"/>
  <c r="D2459" i="84" s="1"/>
  <c r="C2460" i="84"/>
  <c r="D2460" i="84" s="1"/>
  <c r="C2461" i="84"/>
  <c r="D2461" i="84" s="1"/>
  <c r="C2462" i="84"/>
  <c r="D2462" i="84" s="1"/>
  <c r="C2463" i="84"/>
  <c r="D2463" i="84" s="1"/>
  <c r="C2464" i="84"/>
  <c r="D2464" i="84" s="1"/>
  <c r="C2465" i="84"/>
  <c r="D2465" i="84" s="1"/>
  <c r="C2466" i="84"/>
  <c r="D2466" i="84" s="1"/>
  <c r="C2467" i="84"/>
  <c r="D2467" i="84" s="1"/>
  <c r="C2468" i="84"/>
  <c r="D2468" i="84" s="1"/>
  <c r="C2469" i="84"/>
  <c r="D2469" i="84" s="1"/>
  <c r="C2470" i="84"/>
  <c r="D2470" i="84" s="1"/>
  <c r="C2471" i="84"/>
  <c r="D2471" i="84" s="1"/>
  <c r="C2472" i="84"/>
  <c r="D2472" i="84" s="1"/>
  <c r="C2473" i="84"/>
  <c r="D2473" i="84" s="1"/>
  <c r="C2474" i="84"/>
  <c r="D2474" i="84" s="1"/>
  <c r="C2475" i="84"/>
  <c r="D2475" i="84" s="1"/>
  <c r="C2476" i="84"/>
  <c r="D2476" i="84" s="1"/>
  <c r="C2477" i="84"/>
  <c r="D2477" i="84" s="1"/>
  <c r="C2478" i="84"/>
  <c r="D2478" i="84" s="1"/>
  <c r="C2479" i="84"/>
  <c r="D2479" i="84" s="1"/>
  <c r="C2480" i="84"/>
  <c r="D2480" i="84" s="1"/>
  <c r="C2481" i="84"/>
  <c r="D2481" i="84" s="1"/>
  <c r="C2482" i="84"/>
  <c r="D2482" i="84" s="1"/>
  <c r="C2483" i="84"/>
  <c r="D2483" i="84" s="1"/>
  <c r="C2484" i="84"/>
  <c r="D2484" i="84" s="1"/>
  <c r="C2485" i="84"/>
  <c r="D2485" i="84" s="1"/>
  <c r="C2486" i="84"/>
  <c r="D2486" i="84" s="1"/>
  <c r="C2487" i="84"/>
  <c r="D2487" i="84" s="1"/>
  <c r="C2488" i="84"/>
  <c r="D2488" i="84" s="1"/>
  <c r="C2489" i="84"/>
  <c r="D2489" i="84" s="1"/>
  <c r="C2490" i="84"/>
  <c r="D2490" i="84" s="1"/>
  <c r="C2491" i="84"/>
  <c r="D2491" i="84" s="1"/>
  <c r="C2492" i="84"/>
  <c r="D2492" i="84" s="1"/>
  <c r="C2493" i="84"/>
  <c r="D2493" i="84" s="1"/>
  <c r="C2494" i="84"/>
  <c r="D2494" i="84" s="1"/>
  <c r="C2495" i="84"/>
  <c r="D2495" i="84" s="1"/>
  <c r="C2496" i="84"/>
  <c r="D2496" i="84" s="1"/>
  <c r="C2497" i="84"/>
  <c r="D2497" i="84" s="1"/>
  <c r="C2498" i="84"/>
  <c r="D2498" i="84" s="1"/>
  <c r="C2499" i="84"/>
  <c r="D2499" i="84" s="1"/>
  <c r="C2500" i="84"/>
  <c r="D2500" i="84" s="1"/>
  <c r="C2501" i="84"/>
  <c r="D2501" i="84" s="1"/>
  <c r="C2502" i="84"/>
  <c r="D2502" i="84" s="1"/>
  <c r="C2503" i="84"/>
  <c r="D2503" i="84" s="1"/>
  <c r="C2504" i="84"/>
  <c r="D2504" i="84" s="1"/>
  <c r="C2505" i="84"/>
  <c r="D2505" i="84" s="1"/>
  <c r="C2506" i="84"/>
  <c r="D2506" i="84" s="1"/>
  <c r="C2507" i="84"/>
  <c r="D2507" i="84" s="1"/>
  <c r="C2508" i="84"/>
  <c r="D2508" i="84" s="1"/>
  <c r="C2509" i="84"/>
  <c r="D2509" i="84" s="1"/>
  <c r="C2510" i="84"/>
  <c r="D2510" i="84" s="1"/>
  <c r="C2511" i="84"/>
  <c r="D2511" i="84" s="1"/>
  <c r="C2512" i="84"/>
  <c r="D2512" i="84" s="1"/>
  <c r="C2513" i="84"/>
  <c r="D2513" i="84" s="1"/>
  <c r="C2514" i="84"/>
  <c r="D2514" i="84" s="1"/>
  <c r="C2515" i="84"/>
  <c r="D2515" i="84" s="1"/>
  <c r="C2516" i="84"/>
  <c r="D2516" i="84" s="1"/>
  <c r="C2517" i="84"/>
  <c r="D2517" i="84" s="1"/>
  <c r="C2518" i="84"/>
  <c r="D2518" i="84" s="1"/>
  <c r="C2519" i="84"/>
  <c r="D2519" i="84" s="1"/>
  <c r="C2520" i="84"/>
  <c r="D2520" i="84" s="1"/>
  <c r="C2521" i="84"/>
  <c r="D2521" i="84" s="1"/>
  <c r="C2522" i="84"/>
  <c r="D2522" i="84" s="1"/>
  <c r="C2523" i="84"/>
  <c r="D2523" i="84" s="1"/>
  <c r="C2524" i="84"/>
  <c r="D2524" i="84" s="1"/>
  <c r="C2525" i="84"/>
  <c r="D2525" i="84" s="1"/>
  <c r="C2526" i="84"/>
  <c r="D2526" i="84" s="1"/>
  <c r="C2527" i="84"/>
  <c r="D2527" i="84" s="1"/>
  <c r="C2528" i="84"/>
  <c r="D2528" i="84" s="1"/>
  <c r="C2529" i="84"/>
  <c r="D2529" i="84" s="1"/>
  <c r="C2530" i="84"/>
  <c r="D2530" i="84" s="1"/>
  <c r="C2531" i="84"/>
  <c r="D2531" i="84" s="1"/>
  <c r="C2532" i="84"/>
  <c r="D2532" i="84" s="1"/>
  <c r="C2533" i="84"/>
  <c r="D2533" i="84" s="1"/>
  <c r="C2534" i="84"/>
  <c r="D2534" i="84" s="1"/>
  <c r="C2535" i="84"/>
  <c r="D2535" i="84" s="1"/>
  <c r="C2536" i="84"/>
  <c r="D2536" i="84" s="1"/>
  <c r="C2537" i="84"/>
  <c r="D2537" i="84" s="1"/>
  <c r="C2538" i="84"/>
  <c r="D2538" i="84" s="1"/>
  <c r="C2539" i="84"/>
  <c r="D2539" i="84" s="1"/>
  <c r="C2540" i="84"/>
  <c r="D2540" i="84" s="1"/>
  <c r="C2541" i="84"/>
  <c r="D2541" i="84" s="1"/>
  <c r="C2542" i="84"/>
  <c r="D2542" i="84" s="1"/>
  <c r="C2543" i="84"/>
  <c r="D2543" i="84" s="1"/>
  <c r="C2544" i="84"/>
  <c r="D2544" i="84" s="1"/>
  <c r="C2545" i="84"/>
  <c r="D2545" i="84" s="1"/>
  <c r="C2546" i="84"/>
  <c r="D2546" i="84" s="1"/>
  <c r="C2547" i="84"/>
  <c r="D2547" i="84" s="1"/>
  <c r="C2548" i="84"/>
  <c r="D2548" i="84" s="1"/>
  <c r="C2549" i="84"/>
  <c r="D2549" i="84" s="1"/>
  <c r="C2550" i="84"/>
  <c r="D2550" i="84" s="1"/>
  <c r="C2551" i="84"/>
  <c r="D2551" i="84" s="1"/>
  <c r="C2552" i="84"/>
  <c r="D2552" i="84" s="1"/>
  <c r="C2553" i="84"/>
  <c r="D2553" i="84" s="1"/>
  <c r="C2554" i="84"/>
  <c r="D2554" i="84" s="1"/>
  <c r="C2555" i="84"/>
  <c r="D2555" i="84" s="1"/>
  <c r="C2556" i="84"/>
  <c r="D2556" i="84" s="1"/>
  <c r="C2557" i="84"/>
  <c r="D2557" i="84" s="1"/>
  <c r="C2558" i="84"/>
  <c r="D2558" i="84" s="1"/>
  <c r="C2559" i="84"/>
  <c r="D2559" i="84" s="1"/>
  <c r="C2560" i="84"/>
  <c r="D2560" i="84" s="1"/>
  <c r="C2561" i="84"/>
  <c r="D2561" i="84" s="1"/>
  <c r="C2562" i="84"/>
  <c r="D2562" i="84" s="1"/>
  <c r="C2563" i="84"/>
  <c r="D2563" i="84" s="1"/>
  <c r="C2564" i="84"/>
  <c r="D2564" i="84" s="1"/>
  <c r="C2565" i="84"/>
  <c r="D2565" i="84" s="1"/>
  <c r="C2566" i="84"/>
  <c r="D2566" i="84" s="1"/>
  <c r="C2567" i="84"/>
  <c r="D2567" i="84" s="1"/>
  <c r="C2568" i="84"/>
  <c r="D2568" i="84" s="1"/>
  <c r="C2569" i="84"/>
  <c r="D2569" i="84" s="1"/>
  <c r="C2570" i="84"/>
  <c r="D2570" i="84" s="1"/>
  <c r="C2571" i="84"/>
  <c r="D2571" i="84" s="1"/>
  <c r="C2572" i="84"/>
  <c r="D2572" i="84" s="1"/>
  <c r="C2573" i="84"/>
  <c r="D2573" i="84" s="1"/>
  <c r="C2574" i="84"/>
  <c r="D2574" i="84" s="1"/>
  <c r="C2575" i="84"/>
  <c r="D2575" i="84" s="1"/>
  <c r="C2576" i="84"/>
  <c r="D2576" i="84" s="1"/>
  <c r="C2577" i="84"/>
  <c r="D2577" i="84" s="1"/>
  <c r="C2578" i="84"/>
  <c r="D2578" i="84" s="1"/>
  <c r="C2579" i="84"/>
  <c r="D2579" i="84" s="1"/>
  <c r="C2580" i="84"/>
  <c r="D2580" i="84" s="1"/>
  <c r="C2581" i="84"/>
  <c r="D2581" i="84" s="1"/>
  <c r="C2582" i="84"/>
  <c r="D2582" i="84" s="1"/>
  <c r="C2583" i="84"/>
  <c r="D2583" i="84" s="1"/>
  <c r="C2584" i="84"/>
  <c r="D2584" i="84" s="1"/>
  <c r="C2585" i="84"/>
  <c r="D2585" i="84" s="1"/>
  <c r="C2586" i="84"/>
  <c r="D2586" i="84" s="1"/>
  <c r="C2587" i="84"/>
  <c r="D2587" i="84" s="1"/>
  <c r="C2588" i="84"/>
  <c r="D2588" i="84" s="1"/>
  <c r="C2589" i="84"/>
  <c r="D2589" i="84" s="1"/>
  <c r="C2590" i="84"/>
  <c r="D2590" i="84" s="1"/>
  <c r="C2591" i="84"/>
  <c r="D2591" i="84" s="1"/>
  <c r="C2592" i="84"/>
  <c r="D2592" i="84" s="1"/>
  <c r="C2593" i="84"/>
  <c r="D2593" i="84" s="1"/>
  <c r="C2594" i="84"/>
  <c r="D2594" i="84" s="1"/>
  <c r="C2595" i="84"/>
  <c r="D2595" i="84" s="1"/>
  <c r="C2596" i="84"/>
  <c r="D2596" i="84" s="1"/>
  <c r="C2597" i="84"/>
  <c r="D2597" i="84" s="1"/>
  <c r="C2598" i="84"/>
  <c r="D2598" i="84" s="1"/>
  <c r="C2599" i="84"/>
  <c r="D2599" i="84" s="1"/>
  <c r="C2600" i="84"/>
  <c r="D2600" i="84" s="1"/>
  <c r="C2601" i="84"/>
  <c r="D2601" i="84" s="1"/>
  <c r="C2602" i="84"/>
  <c r="D2602" i="84" s="1"/>
  <c r="C2603" i="84"/>
  <c r="D2603" i="84" s="1"/>
  <c r="C2604" i="84"/>
  <c r="D2604" i="84" s="1"/>
  <c r="C2605" i="84"/>
  <c r="D2605" i="84" s="1"/>
  <c r="C2606" i="84"/>
  <c r="D2606" i="84" s="1"/>
  <c r="C2607" i="84"/>
  <c r="D2607" i="84" s="1"/>
  <c r="C2608" i="84"/>
  <c r="D2608" i="84" s="1"/>
  <c r="C2609" i="84"/>
  <c r="D2609" i="84" s="1"/>
  <c r="C2610" i="84"/>
  <c r="D2610" i="84" s="1"/>
  <c r="C2611" i="84"/>
  <c r="D2611" i="84" s="1"/>
  <c r="C2612" i="84"/>
  <c r="D2612" i="84" s="1"/>
  <c r="C2613" i="84"/>
  <c r="D2613" i="84" s="1"/>
  <c r="C2614" i="84"/>
  <c r="D2614" i="84" s="1"/>
  <c r="C2615" i="84"/>
  <c r="D2615" i="84" s="1"/>
  <c r="C2616" i="84"/>
  <c r="D2616" i="84" s="1"/>
  <c r="C2617" i="84"/>
  <c r="D2617" i="84" s="1"/>
  <c r="C2618" i="84"/>
  <c r="D2618" i="84" s="1"/>
  <c r="C2619" i="84"/>
  <c r="D2619" i="84" s="1"/>
  <c r="C2620" i="84"/>
  <c r="D2620" i="84" s="1"/>
  <c r="C2621" i="84"/>
  <c r="D2621" i="84" s="1"/>
  <c r="C2622" i="84"/>
  <c r="D2622" i="84" s="1"/>
  <c r="C2623" i="84"/>
  <c r="D2623" i="84" s="1"/>
  <c r="C2624" i="84"/>
  <c r="D2624" i="84" s="1"/>
  <c r="C2625" i="84"/>
  <c r="D2625" i="84" s="1"/>
  <c r="C2626" i="84"/>
  <c r="D2626" i="84" s="1"/>
  <c r="C2627" i="84"/>
  <c r="D2627" i="84" s="1"/>
  <c r="C2628" i="84"/>
  <c r="D2628" i="84" s="1"/>
  <c r="C2629" i="84"/>
  <c r="D2629" i="84" s="1"/>
  <c r="C2630" i="84"/>
  <c r="D2630" i="84" s="1"/>
  <c r="C2631" i="84"/>
  <c r="D2631" i="84" s="1"/>
  <c r="C2632" i="84"/>
  <c r="D2632" i="84" s="1"/>
  <c r="C2633" i="84"/>
  <c r="D2633" i="84" s="1"/>
  <c r="C2634" i="84"/>
  <c r="D2634" i="84" s="1"/>
  <c r="C2635" i="84"/>
  <c r="D2635" i="84" s="1"/>
  <c r="C2636" i="84"/>
  <c r="D2636" i="84" s="1"/>
  <c r="C2637" i="84"/>
  <c r="D2637" i="84" s="1"/>
  <c r="C2638" i="84"/>
  <c r="D2638" i="84" s="1"/>
  <c r="C2639" i="84"/>
  <c r="D2639" i="84" s="1"/>
  <c r="C2640" i="84"/>
  <c r="D2640" i="84" s="1"/>
  <c r="C2641" i="84"/>
  <c r="D2641" i="84" s="1"/>
  <c r="C2642" i="84"/>
  <c r="D2642" i="84" s="1"/>
  <c r="C2643" i="84"/>
  <c r="D2643" i="84" s="1"/>
  <c r="C2644" i="84"/>
  <c r="D2644" i="84" s="1"/>
  <c r="C2645" i="84"/>
  <c r="D2645" i="84" s="1"/>
  <c r="C2646" i="84"/>
  <c r="D2646" i="84" s="1"/>
  <c r="C2647" i="84"/>
  <c r="D2647" i="84" s="1"/>
  <c r="C2648" i="84"/>
  <c r="D2648" i="84" s="1"/>
  <c r="C2649" i="84"/>
  <c r="D2649" i="84" s="1"/>
  <c r="C2650" i="84"/>
  <c r="D2650" i="84" s="1"/>
  <c r="C2651" i="84"/>
  <c r="D2651" i="84" s="1"/>
  <c r="C2652" i="84"/>
  <c r="D2652" i="84" s="1"/>
  <c r="C2653" i="84"/>
  <c r="D2653" i="84" s="1"/>
  <c r="C2654" i="84"/>
  <c r="D2654" i="84" s="1"/>
  <c r="C2655" i="84"/>
  <c r="D2655" i="84" s="1"/>
  <c r="C2656" i="84"/>
  <c r="D2656" i="84" s="1"/>
  <c r="C2657" i="84"/>
  <c r="D2657" i="84" s="1"/>
  <c r="C2658" i="84"/>
  <c r="D2658" i="84" s="1"/>
  <c r="C2659" i="84"/>
  <c r="D2659" i="84" s="1"/>
  <c r="C2660" i="84"/>
  <c r="D2660" i="84" s="1"/>
  <c r="C2661" i="84"/>
  <c r="D2661" i="84" s="1"/>
  <c r="C2662" i="84"/>
  <c r="D2662" i="84" s="1"/>
  <c r="C2663" i="84"/>
  <c r="D2663" i="84" s="1"/>
  <c r="C2664" i="84"/>
  <c r="D2664" i="84" s="1"/>
  <c r="C2665" i="84"/>
  <c r="D2665" i="84" s="1"/>
  <c r="C2666" i="84"/>
  <c r="D2666" i="84" s="1"/>
  <c r="C2667" i="84"/>
  <c r="D2667" i="84" s="1"/>
  <c r="C2668" i="84"/>
  <c r="D2668" i="84" s="1"/>
  <c r="C2669" i="84"/>
  <c r="D2669" i="84" s="1"/>
  <c r="C2670" i="84"/>
  <c r="D2670" i="84" s="1"/>
  <c r="C2671" i="84"/>
  <c r="D2671" i="84" s="1"/>
  <c r="C2672" i="84"/>
  <c r="D2672" i="84" s="1"/>
  <c r="C2673" i="84"/>
  <c r="D2673" i="84" s="1"/>
  <c r="C2674" i="84"/>
  <c r="D2674" i="84" s="1"/>
  <c r="C2675" i="84"/>
  <c r="D2675" i="84" s="1"/>
  <c r="C2676" i="84"/>
  <c r="D2676" i="84" s="1"/>
  <c r="C2677" i="84"/>
  <c r="D2677" i="84" s="1"/>
  <c r="C2678" i="84"/>
  <c r="D2678" i="84" s="1"/>
  <c r="C2679" i="84"/>
  <c r="D2679" i="84" s="1"/>
  <c r="C2680" i="84"/>
  <c r="D2680" i="84" s="1"/>
  <c r="C2681" i="84"/>
  <c r="D2681" i="84" s="1"/>
  <c r="C2682" i="84"/>
  <c r="D2682" i="84" s="1"/>
  <c r="C2683" i="84"/>
  <c r="D2683" i="84" s="1"/>
  <c r="C2684" i="84"/>
  <c r="D2684" i="84" s="1"/>
  <c r="C2685" i="84"/>
  <c r="D2685" i="84" s="1"/>
  <c r="C2686" i="84"/>
  <c r="D2686" i="84" s="1"/>
  <c r="C2687" i="84"/>
  <c r="D2687" i="84" s="1"/>
  <c r="C2688" i="84"/>
  <c r="D2688" i="84" s="1"/>
  <c r="C2689" i="84"/>
  <c r="D2689" i="84" s="1"/>
  <c r="C2690" i="84"/>
  <c r="D2690" i="84" s="1"/>
  <c r="C2691" i="84"/>
  <c r="D2691" i="84" s="1"/>
  <c r="C2692" i="84"/>
  <c r="D2692" i="84" s="1"/>
  <c r="C2693" i="84"/>
  <c r="D2693" i="84" s="1"/>
  <c r="C2694" i="84"/>
  <c r="D2694" i="84" s="1"/>
  <c r="C2695" i="84"/>
  <c r="D2695" i="84" s="1"/>
  <c r="C2696" i="84"/>
  <c r="D2696" i="84" s="1"/>
  <c r="C2697" i="84"/>
  <c r="D2697" i="84" s="1"/>
  <c r="C2698" i="84"/>
  <c r="D2698" i="84" s="1"/>
  <c r="C2699" i="84"/>
  <c r="D2699" i="84" s="1"/>
  <c r="C2700" i="84"/>
  <c r="D2700" i="84" s="1"/>
  <c r="C2701" i="84"/>
  <c r="D2701" i="84" s="1"/>
  <c r="C2702" i="84"/>
  <c r="D2702" i="84" s="1"/>
  <c r="C2703" i="84"/>
  <c r="D2703" i="84" s="1"/>
  <c r="C2704" i="84"/>
  <c r="D2704" i="84" s="1"/>
  <c r="C2705" i="84"/>
  <c r="D2705" i="84" s="1"/>
  <c r="C2706" i="84"/>
  <c r="D2706" i="84" s="1"/>
  <c r="C2707" i="84"/>
  <c r="D2707" i="84" s="1"/>
  <c r="C2708" i="84"/>
  <c r="D2708" i="84" s="1"/>
  <c r="C2709" i="84"/>
  <c r="D2709" i="84" s="1"/>
  <c r="C2710" i="84"/>
  <c r="D2710" i="84" s="1"/>
  <c r="C2711" i="84"/>
  <c r="D2711" i="84" s="1"/>
  <c r="C2712" i="84"/>
  <c r="D2712" i="84" s="1"/>
  <c r="C2713" i="84"/>
  <c r="D2713" i="84" s="1"/>
  <c r="C2714" i="84"/>
  <c r="D2714" i="84" s="1"/>
  <c r="C2715" i="84"/>
  <c r="D2715" i="84" s="1"/>
  <c r="C2716" i="84"/>
  <c r="D2716" i="84" s="1"/>
  <c r="C2717" i="84"/>
  <c r="D2717" i="84" s="1"/>
  <c r="C2718" i="84"/>
  <c r="D2718" i="84" s="1"/>
  <c r="C2719" i="84"/>
  <c r="D2719" i="84" s="1"/>
  <c r="C2720" i="84"/>
  <c r="D2720" i="84" s="1"/>
  <c r="C2721" i="84"/>
  <c r="D2721" i="84" s="1"/>
  <c r="C2722" i="84"/>
  <c r="D2722" i="84" s="1"/>
  <c r="C2723" i="84"/>
  <c r="D2723" i="84" s="1"/>
  <c r="C2724" i="84"/>
  <c r="D2724" i="84" s="1"/>
  <c r="C2725" i="84"/>
  <c r="D2725" i="84" s="1"/>
  <c r="C2726" i="84"/>
  <c r="D2726" i="84" s="1"/>
  <c r="C2727" i="84"/>
  <c r="D2727" i="84" s="1"/>
  <c r="C2728" i="84"/>
  <c r="D2728" i="84" s="1"/>
  <c r="C2729" i="84"/>
  <c r="D2729" i="84" s="1"/>
  <c r="C2730" i="84"/>
  <c r="D2730" i="84" s="1"/>
  <c r="C2731" i="84"/>
  <c r="D2731" i="84" s="1"/>
  <c r="C2732" i="84"/>
  <c r="D2732" i="84" s="1"/>
  <c r="C2733" i="84"/>
  <c r="D2733" i="84" s="1"/>
  <c r="C2734" i="84"/>
  <c r="D2734" i="84" s="1"/>
  <c r="C2735" i="84"/>
  <c r="D2735" i="84" s="1"/>
  <c r="C2736" i="84"/>
  <c r="D2736" i="84" s="1"/>
  <c r="C2737" i="84"/>
  <c r="D2737" i="84" s="1"/>
  <c r="C2738" i="84"/>
  <c r="D2738" i="84" s="1"/>
  <c r="C2739" i="84"/>
  <c r="D2739" i="84" s="1"/>
  <c r="C2740" i="84"/>
  <c r="D2740" i="84" s="1"/>
  <c r="C2741" i="84"/>
  <c r="D2741" i="84" s="1"/>
  <c r="C2742" i="84"/>
  <c r="D2742" i="84" s="1"/>
  <c r="C2743" i="84"/>
  <c r="D2743" i="84" s="1"/>
  <c r="C2744" i="84"/>
  <c r="D2744" i="84" s="1"/>
  <c r="C2745" i="84"/>
  <c r="D2745" i="84" s="1"/>
  <c r="C2746" i="84"/>
  <c r="D2746" i="84" s="1"/>
  <c r="C2747" i="84"/>
  <c r="D2747" i="84" s="1"/>
  <c r="C2748" i="84"/>
  <c r="D2748" i="84" s="1"/>
  <c r="C2749" i="84"/>
  <c r="D2749" i="84" s="1"/>
  <c r="C2750" i="84"/>
  <c r="D2750" i="84" s="1"/>
  <c r="C2751" i="84"/>
  <c r="D2751" i="84" s="1"/>
  <c r="C2752" i="84"/>
  <c r="D2752" i="84" s="1"/>
  <c r="C2753" i="84"/>
  <c r="D2753" i="84" s="1"/>
  <c r="C2754" i="84"/>
  <c r="D2754" i="84" s="1"/>
  <c r="C2755" i="84"/>
  <c r="D2755" i="84" s="1"/>
  <c r="C2756" i="84"/>
  <c r="D2756" i="84" s="1"/>
  <c r="C2757" i="84"/>
  <c r="D2757" i="84" s="1"/>
  <c r="C2758" i="84"/>
  <c r="D2758" i="84" s="1"/>
  <c r="C2759" i="84"/>
  <c r="D2759" i="84" s="1"/>
  <c r="C2760" i="84"/>
  <c r="D2760" i="84" s="1"/>
  <c r="C2761" i="84"/>
  <c r="D2761" i="84" s="1"/>
  <c r="C2762" i="84"/>
  <c r="D2762" i="84" s="1"/>
  <c r="C2763" i="84"/>
  <c r="D2763" i="84" s="1"/>
  <c r="C2764" i="84"/>
  <c r="D2764" i="84" s="1"/>
  <c r="C2765" i="84"/>
  <c r="D2765" i="84" s="1"/>
  <c r="C2766" i="84"/>
  <c r="D2766" i="84" s="1"/>
  <c r="C2767" i="84"/>
  <c r="D2767" i="84" s="1"/>
  <c r="C2768" i="84"/>
  <c r="D2768" i="84" s="1"/>
  <c r="C2769" i="84"/>
  <c r="D2769" i="84" s="1"/>
  <c r="C2770" i="84"/>
  <c r="D2770" i="84" s="1"/>
  <c r="C2771" i="84"/>
  <c r="D2771" i="84" s="1"/>
  <c r="C2772" i="84"/>
  <c r="D2772" i="84" s="1"/>
  <c r="C2773" i="84"/>
  <c r="D2773" i="84" s="1"/>
  <c r="C2774" i="84"/>
  <c r="D2774" i="84" s="1"/>
  <c r="C2775" i="84"/>
  <c r="D2775" i="84" s="1"/>
  <c r="C2776" i="84"/>
  <c r="D2776" i="84" s="1"/>
  <c r="C2777" i="84"/>
  <c r="D2777" i="84" s="1"/>
  <c r="C2778" i="84"/>
  <c r="D2778" i="84" s="1"/>
  <c r="C2779" i="84"/>
  <c r="D2779" i="84" s="1"/>
  <c r="C2780" i="84"/>
  <c r="D2780" i="84" s="1"/>
  <c r="C2781" i="84"/>
  <c r="D2781" i="84" s="1"/>
  <c r="C2782" i="84"/>
  <c r="D2782" i="84" s="1"/>
  <c r="C2783" i="84"/>
  <c r="D2783" i="84" s="1"/>
  <c r="C2784" i="84"/>
  <c r="D2784" i="84" s="1"/>
  <c r="C2785" i="84"/>
  <c r="D2785" i="84" s="1"/>
  <c r="C2786" i="84"/>
  <c r="D2786" i="84" s="1"/>
  <c r="C2787" i="84"/>
  <c r="D2787" i="84" s="1"/>
  <c r="C2788" i="84"/>
  <c r="D2788" i="84" s="1"/>
  <c r="C2789" i="84"/>
  <c r="D2789" i="84" s="1"/>
  <c r="C2790" i="84"/>
  <c r="D2790" i="84" s="1"/>
  <c r="C2791" i="84"/>
  <c r="D2791" i="84" s="1"/>
  <c r="C2792" i="84"/>
  <c r="D2792" i="84" s="1"/>
  <c r="C2793" i="84"/>
  <c r="D2793" i="84" s="1"/>
  <c r="C2794" i="84"/>
  <c r="D2794" i="84" s="1"/>
  <c r="C2795" i="84"/>
  <c r="D2795" i="84" s="1"/>
  <c r="C2796" i="84"/>
  <c r="D2796" i="84" s="1"/>
  <c r="C2797" i="84"/>
  <c r="D2797" i="84" s="1"/>
  <c r="C2798" i="84"/>
  <c r="D2798" i="84" s="1"/>
  <c r="C2799" i="84"/>
  <c r="D2799" i="84" s="1"/>
  <c r="C2800" i="84"/>
  <c r="D2800" i="84" s="1"/>
  <c r="C2801" i="84"/>
  <c r="D2801" i="84" s="1"/>
  <c r="C2802" i="84"/>
  <c r="D2802" i="84" s="1"/>
  <c r="C2803" i="84"/>
  <c r="D2803" i="84" s="1"/>
  <c r="C2804" i="84"/>
  <c r="D2804" i="84" s="1"/>
  <c r="C2805" i="84"/>
  <c r="D2805" i="84" s="1"/>
  <c r="C2806" i="84"/>
  <c r="D2806" i="84" s="1"/>
  <c r="C2807" i="84"/>
  <c r="D2807" i="84" s="1"/>
  <c r="C2808" i="84"/>
  <c r="D2808" i="84" s="1"/>
  <c r="C2809" i="84"/>
  <c r="D2809" i="84" s="1"/>
  <c r="C2810" i="84"/>
  <c r="D2810" i="84" s="1"/>
  <c r="C2811" i="84"/>
  <c r="D2811" i="84" s="1"/>
  <c r="C2812" i="84"/>
  <c r="D2812" i="84" s="1"/>
  <c r="C2813" i="84"/>
  <c r="D2813" i="84" s="1"/>
  <c r="C2814" i="84"/>
  <c r="D2814" i="84" s="1"/>
  <c r="C2815" i="84"/>
  <c r="D2815" i="84" s="1"/>
  <c r="C2816" i="84"/>
  <c r="D2816" i="84" s="1"/>
  <c r="C2817" i="84"/>
  <c r="D2817" i="84" s="1"/>
  <c r="C2818" i="84"/>
  <c r="D2818" i="84" s="1"/>
  <c r="C2819" i="84"/>
  <c r="D2819" i="84" s="1"/>
  <c r="C2820" i="84"/>
  <c r="D2820" i="84" s="1"/>
  <c r="C2821" i="84"/>
  <c r="D2821" i="84" s="1"/>
  <c r="C2822" i="84"/>
  <c r="D2822" i="84" s="1"/>
  <c r="C2823" i="84"/>
  <c r="D2823" i="84" s="1"/>
  <c r="C2824" i="84"/>
  <c r="D2824" i="84" s="1"/>
  <c r="C2825" i="84"/>
  <c r="D2825" i="84" s="1"/>
  <c r="C2826" i="84"/>
  <c r="D2826" i="84" s="1"/>
  <c r="C2827" i="84"/>
  <c r="D2827" i="84" s="1"/>
  <c r="C2828" i="84"/>
  <c r="D2828" i="84" s="1"/>
  <c r="C2829" i="84"/>
  <c r="D2829" i="84" s="1"/>
  <c r="C2830" i="84"/>
  <c r="D2830" i="84" s="1"/>
  <c r="C2831" i="84"/>
  <c r="D2831" i="84" s="1"/>
  <c r="C2832" i="84"/>
  <c r="D2832" i="84" s="1"/>
  <c r="C2833" i="84"/>
  <c r="D2833" i="84" s="1"/>
  <c r="C2834" i="84"/>
  <c r="D2834" i="84" s="1"/>
  <c r="C2835" i="84"/>
  <c r="D2835" i="84" s="1"/>
  <c r="C2836" i="84"/>
  <c r="D2836" i="84" s="1"/>
  <c r="C2837" i="84"/>
  <c r="D2837" i="84" s="1"/>
  <c r="C2838" i="84"/>
  <c r="D2838" i="84" s="1"/>
  <c r="C2839" i="84"/>
  <c r="D2839" i="84" s="1"/>
  <c r="C2840" i="84"/>
  <c r="D2840" i="84" s="1"/>
  <c r="C2841" i="84"/>
  <c r="D2841" i="84" s="1"/>
  <c r="C2842" i="84"/>
  <c r="D2842" i="84" s="1"/>
  <c r="C2843" i="84"/>
  <c r="D2843" i="84" s="1"/>
  <c r="C2844" i="84"/>
  <c r="D2844" i="84" s="1"/>
  <c r="C2845" i="84"/>
  <c r="D2845" i="84" s="1"/>
  <c r="C2846" i="84"/>
  <c r="D2846" i="84" s="1"/>
  <c r="C2847" i="84"/>
  <c r="D2847" i="84" s="1"/>
  <c r="C2848" i="84"/>
  <c r="D2848" i="84" s="1"/>
  <c r="C2849" i="84"/>
  <c r="D2849" i="84" s="1"/>
  <c r="C2850" i="84"/>
  <c r="D2850" i="84" s="1"/>
  <c r="C2851" i="84"/>
  <c r="D2851" i="84" s="1"/>
  <c r="C2852" i="84"/>
  <c r="D2852" i="84" s="1"/>
  <c r="C2853" i="84"/>
  <c r="D2853" i="84" s="1"/>
  <c r="C2854" i="84"/>
  <c r="D2854" i="84" s="1"/>
  <c r="C2855" i="84"/>
  <c r="D2855" i="84" s="1"/>
  <c r="C2856" i="84"/>
  <c r="D2856" i="84" s="1"/>
  <c r="C2857" i="84"/>
  <c r="D2857" i="84" s="1"/>
  <c r="C2858" i="84"/>
  <c r="D2858" i="84" s="1"/>
  <c r="C2859" i="84"/>
  <c r="D2859" i="84" s="1"/>
  <c r="C2860" i="84"/>
  <c r="D2860" i="84" s="1"/>
  <c r="C2861" i="84"/>
  <c r="D2861" i="84" s="1"/>
  <c r="C2862" i="84"/>
  <c r="D2862" i="84" s="1"/>
  <c r="C2863" i="84"/>
  <c r="D2863" i="84" s="1"/>
  <c r="C2864" i="84"/>
  <c r="D2864" i="84" s="1"/>
  <c r="C2865" i="84"/>
  <c r="D2865" i="84" s="1"/>
  <c r="C2866" i="84"/>
  <c r="D2866" i="84" s="1"/>
  <c r="C2867" i="84"/>
  <c r="D2867" i="84" s="1"/>
  <c r="C2868" i="84"/>
  <c r="D2868" i="84" s="1"/>
  <c r="C2869" i="84"/>
  <c r="D2869" i="84" s="1"/>
  <c r="C2870" i="84"/>
  <c r="D2870" i="84" s="1"/>
  <c r="C2871" i="84"/>
  <c r="D2871" i="84" s="1"/>
  <c r="C2872" i="84"/>
  <c r="D2872" i="84" s="1"/>
  <c r="C2873" i="84"/>
  <c r="D2873" i="84" s="1"/>
  <c r="C2874" i="84"/>
  <c r="D2874" i="84" s="1"/>
  <c r="C2875" i="84"/>
  <c r="D2875" i="84" s="1"/>
  <c r="C2876" i="84"/>
  <c r="D2876" i="84" s="1"/>
  <c r="C2877" i="84"/>
  <c r="D2877" i="84" s="1"/>
  <c r="C2878" i="84"/>
  <c r="D2878" i="84" s="1"/>
  <c r="C2879" i="84"/>
  <c r="D2879" i="84" s="1"/>
  <c r="C2880" i="84"/>
  <c r="D2880" i="84" s="1"/>
  <c r="C2881" i="84"/>
  <c r="D2881" i="84" s="1"/>
  <c r="C2882" i="84"/>
  <c r="D2882" i="84" s="1"/>
  <c r="C2883" i="84"/>
  <c r="D2883" i="84" s="1"/>
  <c r="C2884" i="84"/>
  <c r="D2884" i="84" s="1"/>
  <c r="C2885" i="84"/>
  <c r="D2885" i="84" s="1"/>
  <c r="C2886" i="84"/>
  <c r="D2886" i="84" s="1"/>
  <c r="C2887" i="84"/>
  <c r="D2887" i="84" s="1"/>
  <c r="C2888" i="84"/>
  <c r="D2888" i="84" s="1"/>
  <c r="C2889" i="84"/>
  <c r="D2889" i="84" s="1"/>
  <c r="C2890" i="84"/>
  <c r="D2890" i="84" s="1"/>
  <c r="C2891" i="84"/>
  <c r="D2891" i="84" s="1"/>
  <c r="C2892" i="84"/>
  <c r="D2892" i="84" s="1"/>
  <c r="C2893" i="84"/>
  <c r="D2893" i="84" s="1"/>
  <c r="C2894" i="84"/>
  <c r="D2894" i="84" s="1"/>
  <c r="C2895" i="84"/>
  <c r="D2895" i="84" s="1"/>
  <c r="C2896" i="84"/>
  <c r="D2896" i="84" s="1"/>
  <c r="C2897" i="84"/>
  <c r="D2897" i="84" s="1"/>
  <c r="C2898" i="84"/>
  <c r="D2898" i="84" s="1"/>
  <c r="C2899" i="84"/>
  <c r="D2899" i="84" s="1"/>
  <c r="C2900" i="84"/>
  <c r="D2900" i="84" s="1"/>
  <c r="C2901" i="84"/>
  <c r="D2901" i="84" s="1"/>
  <c r="C2902" i="84"/>
  <c r="D2902" i="84" s="1"/>
  <c r="C2903" i="84"/>
  <c r="D2903" i="84" s="1"/>
  <c r="C2904" i="84"/>
  <c r="D2904" i="84" s="1"/>
  <c r="C2905" i="84"/>
  <c r="D2905" i="84" s="1"/>
  <c r="C2906" i="84"/>
  <c r="D2906" i="84" s="1"/>
  <c r="C2907" i="84"/>
  <c r="D2907" i="84" s="1"/>
  <c r="C2908" i="84"/>
  <c r="D2908" i="84" s="1"/>
  <c r="C2909" i="84"/>
  <c r="D2909" i="84" s="1"/>
  <c r="C2910" i="84"/>
  <c r="D2910" i="84" s="1"/>
  <c r="C2911" i="84"/>
  <c r="D2911" i="84" s="1"/>
  <c r="C2912" i="84"/>
  <c r="D2912" i="84" s="1"/>
  <c r="C2913" i="84"/>
  <c r="D2913" i="84" s="1"/>
  <c r="C2914" i="84"/>
  <c r="D2914" i="84" s="1"/>
  <c r="C2915" i="84"/>
  <c r="D2915" i="84" s="1"/>
  <c r="C2916" i="84"/>
  <c r="D2916" i="84" s="1"/>
  <c r="C2917" i="84"/>
  <c r="D2917" i="84" s="1"/>
  <c r="C2918" i="84"/>
  <c r="D2918" i="84" s="1"/>
  <c r="C2919" i="84"/>
  <c r="D2919" i="84" s="1"/>
  <c r="C2920" i="84"/>
  <c r="D2920" i="84" s="1"/>
  <c r="C2921" i="84"/>
  <c r="D2921" i="84" s="1"/>
  <c r="C2922" i="84"/>
  <c r="D2922" i="84" s="1"/>
  <c r="C2923" i="84"/>
  <c r="D2923" i="84" s="1"/>
  <c r="C2924" i="84"/>
  <c r="D2924" i="84" s="1"/>
  <c r="C2925" i="84"/>
  <c r="D2925" i="84" s="1"/>
  <c r="C2926" i="84"/>
  <c r="D2926" i="84" s="1"/>
  <c r="C2927" i="84"/>
  <c r="D2927" i="84" s="1"/>
  <c r="C2928" i="84"/>
  <c r="D2928" i="84" s="1"/>
  <c r="C2929" i="84"/>
  <c r="D2929" i="84" s="1"/>
  <c r="C2930" i="84"/>
  <c r="D2930" i="84" s="1"/>
  <c r="C2931" i="84"/>
  <c r="D2931" i="84" s="1"/>
  <c r="C2932" i="84"/>
  <c r="D2932" i="84" s="1"/>
  <c r="C2933" i="84"/>
  <c r="D2933" i="84" s="1"/>
  <c r="C2934" i="84"/>
  <c r="D2934" i="84" s="1"/>
  <c r="C2935" i="84"/>
  <c r="D2935" i="84" s="1"/>
  <c r="C2936" i="84"/>
  <c r="D2936" i="84" s="1"/>
  <c r="C2937" i="84"/>
  <c r="D2937" i="84" s="1"/>
  <c r="C2938" i="84"/>
  <c r="D2938" i="84" s="1"/>
  <c r="C2939" i="84"/>
  <c r="D2939" i="84" s="1"/>
  <c r="C2940" i="84"/>
  <c r="D2940" i="84" s="1"/>
  <c r="C2941" i="84"/>
  <c r="D2941" i="84" s="1"/>
  <c r="C2942" i="84"/>
  <c r="D2942" i="84" s="1"/>
  <c r="C2943" i="84"/>
  <c r="D2943" i="84" s="1"/>
  <c r="C2944" i="84"/>
  <c r="D2944" i="84" s="1"/>
  <c r="C2945" i="84"/>
  <c r="D2945" i="84" s="1"/>
  <c r="C2946" i="84"/>
  <c r="D2946" i="84" s="1"/>
  <c r="C2947" i="84"/>
  <c r="D2947" i="84" s="1"/>
  <c r="C2948" i="84"/>
  <c r="D2948" i="84" s="1"/>
  <c r="C2949" i="84"/>
  <c r="D2949" i="84" s="1"/>
  <c r="C2950" i="84"/>
  <c r="D2950" i="84" s="1"/>
  <c r="C2951" i="84"/>
  <c r="D2951" i="84" s="1"/>
  <c r="C2952" i="84"/>
  <c r="D2952" i="84" s="1"/>
  <c r="C2953" i="84"/>
  <c r="D2953" i="84" s="1"/>
  <c r="C2954" i="84"/>
  <c r="D2954" i="84" s="1"/>
  <c r="C2955" i="84"/>
  <c r="D2955" i="84" s="1"/>
  <c r="C2956" i="84"/>
  <c r="D2956" i="84" s="1"/>
  <c r="C2957" i="84"/>
  <c r="D2957" i="84" s="1"/>
  <c r="C2958" i="84"/>
  <c r="D2958" i="84" s="1"/>
  <c r="C2959" i="84"/>
  <c r="D2959" i="84" s="1"/>
  <c r="C2960" i="84"/>
  <c r="D2960" i="84" s="1"/>
  <c r="C2961" i="84"/>
  <c r="D2961" i="84" s="1"/>
  <c r="C2962" i="84"/>
  <c r="D2962" i="84" s="1"/>
  <c r="C2963" i="84"/>
  <c r="D2963" i="84" s="1"/>
  <c r="C2964" i="84"/>
  <c r="D2964" i="84" s="1"/>
  <c r="C2965" i="84"/>
  <c r="D2965" i="84" s="1"/>
  <c r="C2966" i="84"/>
  <c r="D2966" i="84" s="1"/>
  <c r="C2967" i="84"/>
  <c r="D2967" i="84" s="1"/>
  <c r="C2968" i="84"/>
  <c r="D2968" i="84" s="1"/>
  <c r="C2969" i="84"/>
  <c r="D2969" i="84" s="1"/>
  <c r="C2970" i="84"/>
  <c r="D2970" i="84" s="1"/>
  <c r="C2971" i="84"/>
  <c r="D2971" i="84" s="1"/>
  <c r="C2972" i="84"/>
  <c r="D2972" i="84" s="1"/>
  <c r="C2973" i="84"/>
  <c r="D2973" i="84" s="1"/>
  <c r="C2974" i="84"/>
  <c r="D2974" i="84" s="1"/>
  <c r="C2975" i="84"/>
  <c r="D2975" i="84" s="1"/>
  <c r="C2976" i="84"/>
  <c r="D2976" i="84" s="1"/>
  <c r="C2977" i="84"/>
  <c r="D2977" i="84" s="1"/>
  <c r="C2978" i="84"/>
  <c r="D2978" i="84" s="1"/>
  <c r="C2979" i="84"/>
  <c r="D2979" i="84" s="1"/>
  <c r="C2980" i="84"/>
  <c r="D2980" i="84" s="1"/>
  <c r="C2981" i="84"/>
  <c r="D2981" i="84" s="1"/>
  <c r="C2982" i="84"/>
  <c r="D2982" i="84" s="1"/>
  <c r="C2983" i="84"/>
  <c r="D2983" i="84" s="1"/>
  <c r="C2984" i="84"/>
  <c r="D2984" i="84" s="1"/>
  <c r="C2985" i="84"/>
  <c r="D2985" i="84" s="1"/>
  <c r="C2986" i="84"/>
  <c r="D2986" i="84" s="1"/>
  <c r="C2987" i="84"/>
  <c r="D2987" i="84" s="1"/>
  <c r="C2988" i="84"/>
  <c r="D2988" i="84" s="1"/>
  <c r="C2989" i="84"/>
  <c r="D2989" i="84" s="1"/>
  <c r="C2990" i="84"/>
  <c r="D2990" i="84" s="1"/>
  <c r="C2991" i="84"/>
  <c r="D2991" i="84" s="1"/>
  <c r="C2992" i="84"/>
  <c r="D2992" i="84" s="1"/>
  <c r="C2993" i="84"/>
  <c r="D2993" i="84" s="1"/>
  <c r="C2994" i="84"/>
  <c r="D2994" i="84" s="1"/>
  <c r="C2995" i="84"/>
  <c r="D2995" i="84" s="1"/>
  <c r="C2996" i="84"/>
  <c r="D2996" i="84" s="1"/>
  <c r="C2997" i="84"/>
  <c r="D2997" i="84" s="1"/>
  <c r="C2998" i="84"/>
  <c r="D2998" i="84" s="1"/>
  <c r="C2999" i="84"/>
  <c r="D2999" i="84" s="1"/>
  <c r="C3000" i="84"/>
  <c r="D3000" i="84" s="1"/>
  <c r="C3001" i="84"/>
  <c r="D3001" i="84" s="1"/>
  <c r="C3002" i="84"/>
  <c r="D3002" i="84" s="1"/>
  <c r="C3003" i="84"/>
  <c r="D3003" i="84" s="1"/>
  <c r="C3004" i="84"/>
  <c r="D3004" i="84" s="1"/>
  <c r="C3005" i="84"/>
  <c r="D3005" i="84" s="1"/>
  <c r="C3006" i="84"/>
  <c r="D3006" i="84" s="1"/>
  <c r="C3007" i="84"/>
  <c r="D3007" i="84" s="1"/>
  <c r="C3008" i="84"/>
  <c r="D3008" i="84" s="1"/>
  <c r="C3009" i="84"/>
  <c r="D3009" i="84" s="1"/>
  <c r="C3010" i="84"/>
  <c r="D3010" i="84" s="1"/>
  <c r="C3011" i="84"/>
  <c r="D3011" i="84" s="1"/>
  <c r="C3012" i="84"/>
  <c r="D3012" i="84" s="1"/>
  <c r="C3013" i="84"/>
  <c r="D3013" i="84" s="1"/>
  <c r="E3013" i="84" s="1"/>
  <c r="C3014" i="84"/>
  <c r="D3014" i="84" s="1"/>
  <c r="C3015" i="84"/>
  <c r="D3015" i="84" s="1"/>
  <c r="C3016" i="84"/>
  <c r="D3016" i="84" s="1"/>
  <c r="C3017" i="84"/>
  <c r="D3017" i="84" s="1"/>
  <c r="C3018" i="84"/>
  <c r="D3018" i="84" s="1"/>
  <c r="C3019" i="84"/>
  <c r="D3019" i="84" s="1"/>
  <c r="C3020" i="84"/>
  <c r="D3020" i="84" s="1"/>
  <c r="C3021" i="84"/>
  <c r="D3021" i="84" s="1"/>
  <c r="C3022" i="84"/>
  <c r="D3022" i="84" s="1"/>
  <c r="C3023" i="84"/>
  <c r="D3023" i="84" s="1"/>
  <c r="C3024" i="84"/>
  <c r="D3024" i="84" s="1"/>
  <c r="C3025" i="84"/>
  <c r="D3025" i="84" s="1"/>
  <c r="C3026" i="84"/>
  <c r="D3026" i="84" s="1"/>
  <c r="C3027" i="84"/>
  <c r="D3027" i="84" s="1"/>
  <c r="C3028" i="84"/>
  <c r="D3028" i="84" s="1"/>
  <c r="C3029" i="84"/>
  <c r="D3029" i="84" s="1"/>
  <c r="C3030" i="84"/>
  <c r="D3030" i="84" s="1"/>
  <c r="C3031" i="84"/>
  <c r="D3031" i="84" s="1"/>
  <c r="C3032" i="84"/>
  <c r="D3032" i="84" s="1"/>
  <c r="C3033" i="84"/>
  <c r="D3033" i="84" s="1"/>
  <c r="C3034" i="84"/>
  <c r="D3034" i="84" s="1"/>
  <c r="C3035" i="84"/>
  <c r="D3035" i="84" s="1"/>
  <c r="C3036" i="84"/>
  <c r="D3036" i="84" s="1"/>
  <c r="C3037" i="84"/>
  <c r="D3037" i="84" s="1"/>
  <c r="E3037" i="84" s="1"/>
  <c r="C3038" i="84"/>
  <c r="D3038" i="84" s="1"/>
  <c r="C3039" i="84"/>
  <c r="D3039" i="84" s="1"/>
  <c r="C3040" i="84"/>
  <c r="D3040" i="84" s="1"/>
  <c r="C3041" i="84"/>
  <c r="D3041" i="84" s="1"/>
  <c r="C3042" i="84"/>
  <c r="D3042" i="84" s="1"/>
  <c r="C3043" i="84"/>
  <c r="D3043" i="84" s="1"/>
  <c r="C3044" i="84"/>
  <c r="D3044" i="84" s="1"/>
  <c r="C3045" i="84"/>
  <c r="D3045" i="84" s="1"/>
  <c r="C3046" i="84"/>
  <c r="D3046" i="84" s="1"/>
  <c r="C3047" i="84"/>
  <c r="D3047" i="84" s="1"/>
  <c r="C3048" i="84"/>
  <c r="D3048" i="84" s="1"/>
  <c r="C3049" i="84"/>
  <c r="D3049" i="84" s="1"/>
  <c r="C3050" i="84"/>
  <c r="D3050" i="84" s="1"/>
  <c r="C3051" i="84"/>
  <c r="D3051" i="84" s="1"/>
  <c r="C3052" i="84"/>
  <c r="D3052" i="84" s="1"/>
  <c r="C3053" i="84"/>
  <c r="D3053" i="84" s="1"/>
  <c r="C3054" i="84"/>
  <c r="D3054" i="84" s="1"/>
  <c r="C3055" i="84"/>
  <c r="D3055" i="84" s="1"/>
  <c r="C3056" i="84"/>
  <c r="D3056" i="84" s="1"/>
  <c r="C3057" i="84"/>
  <c r="D3057" i="84" s="1"/>
  <c r="C3058" i="84"/>
  <c r="D3058" i="84" s="1"/>
  <c r="C3059" i="84"/>
  <c r="D3059" i="84" s="1"/>
  <c r="C3060" i="84"/>
  <c r="D3060" i="84" s="1"/>
  <c r="C3061" i="84"/>
  <c r="D3061" i="84" s="1"/>
  <c r="C3062" i="84"/>
  <c r="D3062" i="84" s="1"/>
  <c r="C3063" i="84"/>
  <c r="D3063" i="84" s="1"/>
  <c r="C3064" i="84"/>
  <c r="D3064" i="84" s="1"/>
  <c r="C3065" i="84"/>
  <c r="D3065" i="84" s="1"/>
  <c r="C3066" i="84"/>
  <c r="D3066" i="84" s="1"/>
  <c r="C3067" i="84"/>
  <c r="D3067" i="84" s="1"/>
  <c r="C3068" i="84"/>
  <c r="D3068" i="84" s="1"/>
  <c r="C3069" i="84"/>
  <c r="D3069" i="84" s="1"/>
  <c r="C3070" i="84"/>
  <c r="D3070" i="84" s="1"/>
  <c r="C3071" i="84"/>
  <c r="D3071" i="84" s="1"/>
  <c r="C3072" i="84"/>
  <c r="D3072" i="84" s="1"/>
  <c r="C3073" i="84"/>
  <c r="D3073" i="84" s="1"/>
  <c r="C3074" i="84"/>
  <c r="D3074" i="84" s="1"/>
  <c r="C3075" i="84"/>
  <c r="D3075" i="84" s="1"/>
  <c r="C3076" i="84"/>
  <c r="D3076" i="84" s="1"/>
  <c r="C3077" i="84"/>
  <c r="D3077" i="84" s="1"/>
  <c r="C3078" i="84"/>
  <c r="D3078" i="84" s="1"/>
  <c r="C3079" i="84"/>
  <c r="D3079" i="84" s="1"/>
  <c r="C3080" i="84"/>
  <c r="D3080" i="84" s="1"/>
  <c r="C3081" i="84"/>
  <c r="D3081" i="84" s="1"/>
  <c r="C3082" i="84"/>
  <c r="D3082" i="84" s="1"/>
  <c r="C3083" i="84"/>
  <c r="D3083" i="84" s="1"/>
  <c r="C3084" i="84"/>
  <c r="D3084" i="84" s="1"/>
  <c r="C3085" i="84"/>
  <c r="D3085" i="84" s="1"/>
  <c r="C3086" i="84"/>
  <c r="D3086" i="84" s="1"/>
  <c r="C3087" i="84"/>
  <c r="D3087" i="84" s="1"/>
  <c r="C3088" i="84"/>
  <c r="D3088" i="84" s="1"/>
  <c r="C3089" i="84"/>
  <c r="D3089" i="84" s="1"/>
  <c r="C3090" i="84"/>
  <c r="D3090" i="84" s="1"/>
  <c r="C3091" i="84"/>
  <c r="D3091" i="84" s="1"/>
  <c r="C3092" i="84"/>
  <c r="D3092" i="84" s="1"/>
  <c r="C3093" i="84"/>
  <c r="D3093" i="84" s="1"/>
  <c r="C3094" i="84"/>
  <c r="D3094" i="84" s="1"/>
  <c r="C3095" i="84"/>
  <c r="D3095" i="84" s="1"/>
  <c r="C3096" i="84"/>
  <c r="D3096" i="84" s="1"/>
  <c r="C3097" i="84"/>
  <c r="D3097" i="84" s="1"/>
  <c r="C3098" i="84"/>
  <c r="D3098" i="84" s="1"/>
  <c r="C3099" i="84"/>
  <c r="D3099" i="84" s="1"/>
  <c r="C3100" i="84"/>
  <c r="D3100" i="84" s="1"/>
  <c r="C3101" i="84"/>
  <c r="D3101" i="84" s="1"/>
  <c r="C3102" i="84"/>
  <c r="D3102" i="84" s="1"/>
  <c r="C3103" i="84"/>
  <c r="D3103" i="84" s="1"/>
  <c r="C3104" i="84"/>
  <c r="D3104" i="84" s="1"/>
  <c r="C3105" i="84"/>
  <c r="D3105" i="84" s="1"/>
  <c r="C3106" i="84"/>
  <c r="D3106" i="84" s="1"/>
  <c r="C3107" i="84"/>
  <c r="D3107" i="84" s="1"/>
  <c r="C3108" i="84"/>
  <c r="D3108" i="84" s="1"/>
  <c r="C3109" i="84"/>
  <c r="D3109" i="84" s="1"/>
  <c r="C3110" i="84"/>
  <c r="D3110" i="84" s="1"/>
  <c r="C3111" i="84"/>
  <c r="D3111" i="84" s="1"/>
  <c r="C3112" i="84"/>
  <c r="D3112" i="84" s="1"/>
  <c r="C3113" i="84"/>
  <c r="D3113" i="84" s="1"/>
  <c r="C3114" i="84"/>
  <c r="D3114" i="84" s="1"/>
  <c r="C3115" i="84"/>
  <c r="D3115" i="84" s="1"/>
  <c r="C3116" i="84"/>
  <c r="D3116" i="84" s="1"/>
  <c r="C3117" i="84"/>
  <c r="D3117" i="84" s="1"/>
  <c r="C3118" i="84"/>
  <c r="D3118" i="84" s="1"/>
  <c r="C3119" i="84"/>
  <c r="D3119" i="84" s="1"/>
  <c r="C3120" i="84"/>
  <c r="D3120" i="84" s="1"/>
  <c r="C3121" i="84"/>
  <c r="D3121" i="84" s="1"/>
  <c r="C3122" i="84"/>
  <c r="D3122" i="84" s="1"/>
  <c r="C3123" i="84"/>
  <c r="D3123" i="84" s="1"/>
  <c r="C3124" i="84"/>
  <c r="D3124" i="84" s="1"/>
  <c r="C3125" i="84"/>
  <c r="D3125" i="84" s="1"/>
  <c r="C3126" i="84"/>
  <c r="D3126" i="84" s="1"/>
  <c r="C3127" i="84"/>
  <c r="D3127" i="84" s="1"/>
  <c r="C3128" i="84"/>
  <c r="D3128" i="84" s="1"/>
  <c r="C3129" i="84"/>
  <c r="D3129" i="84" s="1"/>
  <c r="C3130" i="84"/>
  <c r="D3130" i="84" s="1"/>
  <c r="C3131" i="84"/>
  <c r="D3131" i="84" s="1"/>
  <c r="C3132" i="84"/>
  <c r="D3132" i="84" s="1"/>
  <c r="C3133" i="84"/>
  <c r="D3133" i="84" s="1"/>
  <c r="C3134" i="84"/>
  <c r="D3134" i="84" s="1"/>
  <c r="C3135" i="84"/>
  <c r="D3135" i="84" s="1"/>
  <c r="C3136" i="84"/>
  <c r="D3136" i="84" s="1"/>
  <c r="C3137" i="84"/>
  <c r="D3137" i="84" s="1"/>
  <c r="C3138" i="84"/>
  <c r="D3138" i="84" s="1"/>
  <c r="C3139" i="84"/>
  <c r="D3139" i="84" s="1"/>
  <c r="C3140" i="84"/>
  <c r="D3140" i="84" s="1"/>
  <c r="C3141" i="84"/>
  <c r="D3141" i="84" s="1"/>
  <c r="C3142" i="84"/>
  <c r="D3142" i="84" s="1"/>
  <c r="C3143" i="84"/>
  <c r="D3143" i="84" s="1"/>
  <c r="C3144" i="84"/>
  <c r="D3144" i="84" s="1"/>
  <c r="C3145" i="84"/>
  <c r="D3145" i="84" s="1"/>
  <c r="C3146" i="84"/>
  <c r="D3146" i="84" s="1"/>
  <c r="C3147" i="84"/>
  <c r="D3147" i="84" s="1"/>
  <c r="C3148" i="84"/>
  <c r="D3148" i="84" s="1"/>
  <c r="C3149" i="84"/>
  <c r="D3149" i="84" s="1"/>
  <c r="C3150" i="84"/>
  <c r="D3150" i="84" s="1"/>
  <c r="C3151" i="84"/>
  <c r="D3151" i="84" s="1"/>
  <c r="C3152" i="84"/>
  <c r="D3152" i="84" s="1"/>
  <c r="C3153" i="84"/>
  <c r="D3153" i="84" s="1"/>
  <c r="C3154" i="84"/>
  <c r="D3154" i="84" s="1"/>
  <c r="C3155" i="84"/>
  <c r="D3155" i="84" s="1"/>
  <c r="C3156" i="84"/>
  <c r="D3156" i="84" s="1"/>
  <c r="C3157" i="84"/>
  <c r="D3157" i="84" s="1"/>
  <c r="C3158" i="84"/>
  <c r="D3158" i="84" s="1"/>
  <c r="C3159" i="84"/>
  <c r="D3159" i="84" s="1"/>
  <c r="C3160" i="84"/>
  <c r="D3160" i="84" s="1"/>
  <c r="C3161" i="84"/>
  <c r="D3161" i="84" s="1"/>
  <c r="C3162" i="84"/>
  <c r="D3162" i="84" s="1"/>
  <c r="C3163" i="84"/>
  <c r="D3163" i="84" s="1"/>
  <c r="C3164" i="84"/>
  <c r="D3164" i="84" s="1"/>
  <c r="C3165" i="84"/>
  <c r="D3165" i="84" s="1"/>
  <c r="C3166" i="84"/>
  <c r="D3166" i="84" s="1"/>
  <c r="C3167" i="84"/>
  <c r="D3167" i="84" s="1"/>
  <c r="C3168" i="84"/>
  <c r="D3168" i="84" s="1"/>
  <c r="C3169" i="84"/>
  <c r="D3169" i="84" s="1"/>
  <c r="C3170" i="84"/>
  <c r="D3170" i="84" s="1"/>
  <c r="C3171" i="84"/>
  <c r="D3171" i="84" s="1"/>
  <c r="C3172" i="84"/>
  <c r="D3172" i="84" s="1"/>
  <c r="C3173" i="84"/>
  <c r="D3173" i="84" s="1"/>
  <c r="C3174" i="84"/>
  <c r="D3174" i="84" s="1"/>
  <c r="C3175" i="84"/>
  <c r="D3175" i="84" s="1"/>
  <c r="C3176" i="84"/>
  <c r="D3176" i="84" s="1"/>
  <c r="C3177" i="84"/>
  <c r="D3177" i="84" s="1"/>
  <c r="C3178" i="84"/>
  <c r="D3178" i="84" s="1"/>
  <c r="C3179" i="84"/>
  <c r="D3179" i="84" s="1"/>
  <c r="C3180" i="84"/>
  <c r="D3180" i="84" s="1"/>
  <c r="C3181" i="84"/>
  <c r="D3181" i="84" s="1"/>
  <c r="C3182" i="84"/>
  <c r="D3182" i="84" s="1"/>
  <c r="C3183" i="84"/>
  <c r="D3183" i="84" s="1"/>
  <c r="C3184" i="84"/>
  <c r="D3184" i="84" s="1"/>
  <c r="C3185" i="84"/>
  <c r="D3185" i="84" s="1"/>
  <c r="C3186" i="84"/>
  <c r="D3186" i="84" s="1"/>
  <c r="C3187" i="84"/>
  <c r="D3187" i="84" s="1"/>
  <c r="C3188" i="84"/>
  <c r="D3188" i="84" s="1"/>
  <c r="C3189" i="84"/>
  <c r="D3189" i="84" s="1"/>
  <c r="C3190" i="84"/>
  <c r="D3190" i="84" s="1"/>
  <c r="C3191" i="84"/>
  <c r="D3191" i="84" s="1"/>
  <c r="C3192" i="84"/>
  <c r="D3192" i="84" s="1"/>
  <c r="C3193" i="84"/>
  <c r="D3193" i="84" s="1"/>
  <c r="C3194" i="84"/>
  <c r="D3194" i="84" s="1"/>
  <c r="C3195" i="84"/>
  <c r="D3195" i="84" s="1"/>
  <c r="C3196" i="84"/>
  <c r="D3196" i="84" s="1"/>
  <c r="C3197" i="84"/>
  <c r="D3197" i="84" s="1"/>
  <c r="C3198" i="84"/>
  <c r="D3198" i="84" s="1"/>
  <c r="C3199" i="84"/>
  <c r="D3199" i="84" s="1"/>
  <c r="C3200" i="84"/>
  <c r="D3200" i="84" s="1"/>
  <c r="C3201" i="84"/>
  <c r="D3201" i="84" s="1"/>
  <c r="C3202" i="84"/>
  <c r="D3202" i="84" s="1"/>
  <c r="C3203" i="84"/>
  <c r="D3203" i="84" s="1"/>
  <c r="C3204" i="84"/>
  <c r="D3204" i="84" s="1"/>
  <c r="C3205" i="84"/>
  <c r="D3205" i="84" s="1"/>
  <c r="C3206" i="84"/>
  <c r="D3206" i="84" s="1"/>
  <c r="C3207" i="84"/>
  <c r="D3207" i="84" s="1"/>
  <c r="C3208" i="84"/>
  <c r="D3208" i="84" s="1"/>
  <c r="C3209" i="84"/>
  <c r="D3209" i="84" s="1"/>
  <c r="C3210" i="84"/>
  <c r="D3210" i="84" s="1"/>
  <c r="C3211" i="84"/>
  <c r="D3211" i="84" s="1"/>
  <c r="C3212" i="84"/>
  <c r="D3212" i="84" s="1"/>
  <c r="C3213" i="84"/>
  <c r="D3213" i="84" s="1"/>
  <c r="C3214" i="84"/>
  <c r="D3214" i="84" s="1"/>
  <c r="C3215" i="84"/>
  <c r="D3215" i="84" s="1"/>
  <c r="C3216" i="84"/>
  <c r="D3216" i="84" s="1"/>
  <c r="C3217" i="84"/>
  <c r="D3217" i="84" s="1"/>
  <c r="C3218" i="84"/>
  <c r="D3218" i="84" s="1"/>
  <c r="C3219" i="84"/>
  <c r="D3219" i="84" s="1"/>
  <c r="C3220" i="84"/>
  <c r="D3220" i="84" s="1"/>
  <c r="C3221" i="84"/>
  <c r="D3221" i="84" s="1"/>
  <c r="C3222" i="84"/>
  <c r="D3222" i="84" s="1"/>
  <c r="C3223" i="84"/>
  <c r="D3223" i="84" s="1"/>
  <c r="C3224" i="84"/>
  <c r="D3224" i="84" s="1"/>
  <c r="C3225" i="84"/>
  <c r="D3225" i="84" s="1"/>
  <c r="C3226" i="84"/>
  <c r="D3226" i="84" s="1"/>
  <c r="C3227" i="84"/>
  <c r="D3227" i="84" s="1"/>
  <c r="C3228" i="84"/>
  <c r="D3228" i="84" s="1"/>
  <c r="C3229" i="84"/>
  <c r="D3229" i="84" s="1"/>
  <c r="C3230" i="84"/>
  <c r="D3230" i="84" s="1"/>
  <c r="C3231" i="84"/>
  <c r="D3231" i="84" s="1"/>
  <c r="C3232" i="84"/>
  <c r="D3232" i="84" s="1"/>
  <c r="C3233" i="84"/>
  <c r="D3233" i="84" s="1"/>
  <c r="C3234" i="84"/>
  <c r="D3234" i="84" s="1"/>
  <c r="C3235" i="84"/>
  <c r="D3235" i="84" s="1"/>
  <c r="C3236" i="84"/>
  <c r="D3236" i="84" s="1"/>
  <c r="C3237" i="84"/>
  <c r="D3237" i="84" s="1"/>
  <c r="C3238" i="84"/>
  <c r="D3238" i="84" s="1"/>
  <c r="C3239" i="84"/>
  <c r="D3239" i="84" s="1"/>
  <c r="C3240" i="84"/>
  <c r="D3240" i="84" s="1"/>
  <c r="C3241" i="84"/>
  <c r="D3241" i="84" s="1"/>
  <c r="C3242" i="84"/>
  <c r="D3242" i="84" s="1"/>
  <c r="C3243" i="84"/>
  <c r="D3243" i="84" s="1"/>
  <c r="C3244" i="84"/>
  <c r="D3244" i="84" s="1"/>
  <c r="C3245" i="84"/>
  <c r="D3245" i="84" s="1"/>
  <c r="C3246" i="84"/>
  <c r="D3246" i="84" s="1"/>
  <c r="C3247" i="84"/>
  <c r="D3247" i="84" s="1"/>
  <c r="C3248" i="84"/>
  <c r="D3248" i="84" s="1"/>
  <c r="C3249" i="84"/>
  <c r="D3249" i="84" s="1"/>
  <c r="C3250" i="84"/>
  <c r="D3250" i="84" s="1"/>
  <c r="C3251" i="84"/>
  <c r="D3251" i="84" s="1"/>
  <c r="C3252" i="84"/>
  <c r="D3252" i="84" s="1"/>
  <c r="C3253" i="84"/>
  <c r="D3253" i="84" s="1"/>
  <c r="C3254" i="84"/>
  <c r="D3254" i="84" s="1"/>
  <c r="C3255" i="84"/>
  <c r="D3255" i="84" s="1"/>
  <c r="C3256" i="84"/>
  <c r="D3256" i="84" s="1"/>
  <c r="C3257" i="84"/>
  <c r="D3257" i="84" s="1"/>
  <c r="C3258" i="84"/>
  <c r="D3258" i="84" s="1"/>
  <c r="C3259" i="84"/>
  <c r="D3259" i="84" s="1"/>
  <c r="C3260" i="84"/>
  <c r="D3260" i="84" s="1"/>
  <c r="C3261" i="84"/>
  <c r="D3261" i="84" s="1"/>
  <c r="C3262" i="84"/>
  <c r="D3262" i="84" s="1"/>
  <c r="C3263" i="84"/>
  <c r="D3263" i="84" s="1"/>
  <c r="C3264" i="84"/>
  <c r="D3264" i="84" s="1"/>
  <c r="C3265" i="84"/>
  <c r="D3265" i="84" s="1"/>
  <c r="C3266" i="84"/>
  <c r="D3266" i="84" s="1"/>
  <c r="C3267" i="84"/>
  <c r="D3267" i="84" s="1"/>
  <c r="C3268" i="84"/>
  <c r="D3268" i="84" s="1"/>
  <c r="C3269" i="84"/>
  <c r="D3269" i="84" s="1"/>
  <c r="E3269" i="84" s="1"/>
  <c r="C3270" i="84"/>
  <c r="D3270" i="84" s="1"/>
  <c r="E3270" i="84" s="1"/>
  <c r="C3271" i="84"/>
  <c r="D3271" i="84" s="1"/>
  <c r="C3272" i="84"/>
  <c r="D3272" i="84" s="1"/>
  <c r="E3272" i="84" s="1"/>
  <c r="C3273" i="84"/>
  <c r="D3273" i="84" s="1"/>
  <c r="E3273" i="84" s="1"/>
  <c r="C3274" i="84"/>
  <c r="D3274" i="84" s="1"/>
  <c r="E3274" i="84" s="1"/>
  <c r="C3275" i="84"/>
  <c r="D3275" i="84" s="1"/>
  <c r="E3275" i="84" s="1"/>
  <c r="C3276" i="84"/>
  <c r="D3276" i="84" s="1"/>
  <c r="E3276" i="84" s="1"/>
  <c r="C3277" i="84"/>
  <c r="D3277" i="84" s="1"/>
  <c r="E3277" i="84" s="1"/>
  <c r="C3278" i="84"/>
  <c r="D3278" i="84" s="1"/>
  <c r="E3278" i="84" s="1"/>
  <c r="C3279" i="84"/>
  <c r="D3279" i="84" s="1"/>
  <c r="E3279" i="84" s="1"/>
  <c r="C3280" i="84"/>
  <c r="D3280" i="84" s="1"/>
  <c r="E3280" i="84" s="1"/>
  <c r="C3281" i="84"/>
  <c r="D3281" i="84" s="1"/>
  <c r="E3281" i="84" s="1"/>
  <c r="C8" i="83"/>
  <c r="D8" i="83"/>
  <c r="C9" i="83"/>
  <c r="D9" i="83" s="1"/>
  <c r="C10" i="83"/>
  <c r="D10" i="83" s="1"/>
  <c r="C11" i="83"/>
  <c r="D11" i="83" s="1"/>
  <c r="C12" i="83"/>
  <c r="D12" i="83" s="1"/>
  <c r="C13" i="83"/>
  <c r="D13" i="83"/>
  <c r="C14" i="83"/>
  <c r="D14" i="83" s="1"/>
  <c r="C15" i="83"/>
  <c r="D15" i="83" s="1"/>
  <c r="C16" i="83"/>
  <c r="D16" i="83"/>
  <c r="C17" i="83"/>
  <c r="D17" i="83" s="1"/>
  <c r="C18" i="83"/>
  <c r="D18" i="83" s="1"/>
  <c r="C19" i="83"/>
  <c r="D19" i="83"/>
  <c r="C20" i="83"/>
  <c r="D20" i="83" s="1"/>
  <c r="C21" i="83"/>
  <c r="D21" i="83"/>
  <c r="C22" i="83"/>
  <c r="D22" i="83" s="1"/>
  <c r="C23" i="83"/>
  <c r="D23" i="83" s="1"/>
  <c r="C24" i="83"/>
  <c r="D24" i="83" s="1"/>
  <c r="C25" i="83"/>
  <c r="D25" i="83" s="1"/>
  <c r="C26" i="83"/>
  <c r="D26" i="83" s="1"/>
  <c r="C27" i="83"/>
  <c r="D27" i="83" s="1"/>
  <c r="C28" i="83"/>
  <c r="D28" i="83" s="1"/>
  <c r="C29" i="83"/>
  <c r="D29" i="83" s="1"/>
  <c r="C30" i="83"/>
  <c r="D30" i="83" s="1"/>
  <c r="C31" i="83"/>
  <c r="D31" i="83" s="1"/>
  <c r="C32" i="83"/>
  <c r="D32" i="83" s="1"/>
  <c r="C33" i="83"/>
  <c r="D33" i="83" s="1"/>
  <c r="C34" i="83"/>
  <c r="D34" i="83" s="1"/>
  <c r="C35" i="83"/>
  <c r="D35" i="83"/>
  <c r="C36" i="83"/>
  <c r="D36" i="83" s="1"/>
  <c r="C37" i="83"/>
  <c r="D37" i="83"/>
  <c r="C38" i="83"/>
  <c r="D38" i="83" s="1"/>
  <c r="C39" i="83"/>
  <c r="D39" i="83" s="1"/>
  <c r="C40" i="83"/>
  <c r="D40" i="83" s="1"/>
  <c r="C41" i="83"/>
  <c r="D41" i="83" s="1"/>
  <c r="C42" i="83"/>
  <c r="D42" i="83" s="1"/>
  <c r="C43" i="83"/>
  <c r="D43" i="83" s="1"/>
  <c r="C44" i="83"/>
  <c r="D44" i="83"/>
  <c r="C45" i="83"/>
  <c r="D45" i="83"/>
  <c r="C46" i="83"/>
  <c r="D46" i="83"/>
  <c r="C47" i="83"/>
  <c r="D47" i="83" s="1"/>
  <c r="C48" i="83"/>
  <c r="D48" i="83" s="1"/>
  <c r="C49" i="83"/>
  <c r="D49" i="83" s="1"/>
  <c r="C50" i="83"/>
  <c r="D50" i="83" s="1"/>
  <c r="C51" i="83"/>
  <c r="D51" i="83" s="1"/>
  <c r="C52" i="83"/>
  <c r="D52" i="83"/>
  <c r="C53" i="83"/>
  <c r="D53" i="83" s="1"/>
  <c r="C54" i="83"/>
  <c r="D54" i="83" s="1"/>
  <c r="C55" i="83"/>
  <c r="D55" i="83" s="1"/>
  <c r="C56" i="83"/>
  <c r="D56" i="83"/>
  <c r="C57" i="83"/>
  <c r="D57" i="83" s="1"/>
  <c r="C58" i="83"/>
  <c r="D58" i="83"/>
  <c r="C59" i="83"/>
  <c r="D59" i="83"/>
  <c r="C60" i="83"/>
  <c r="D60" i="83" s="1"/>
  <c r="C61" i="83"/>
  <c r="D61" i="83" s="1"/>
  <c r="C62" i="83"/>
  <c r="D62" i="83" s="1"/>
  <c r="C63" i="83"/>
  <c r="D63" i="83" s="1"/>
  <c r="C64" i="83"/>
  <c r="D64" i="83" s="1"/>
  <c r="C65" i="83"/>
  <c r="D65" i="83" s="1"/>
  <c r="C66" i="83"/>
  <c r="D66" i="83"/>
  <c r="C67" i="83"/>
  <c r="D67" i="83"/>
  <c r="C68" i="83"/>
  <c r="D68" i="83" s="1"/>
  <c r="C69" i="83"/>
  <c r="D69" i="83" s="1"/>
  <c r="C70" i="83"/>
  <c r="D70" i="83" s="1"/>
  <c r="C71" i="83"/>
  <c r="D71" i="83" s="1"/>
  <c r="C72" i="83"/>
  <c r="D72" i="83" s="1"/>
  <c r="C73" i="83"/>
  <c r="D73" i="83" s="1"/>
  <c r="C74" i="83"/>
  <c r="D74" i="83"/>
  <c r="C75" i="83"/>
  <c r="D75" i="83" s="1"/>
  <c r="C76" i="83"/>
  <c r="D76" i="83" s="1"/>
  <c r="C77" i="83"/>
  <c r="D77" i="83"/>
  <c r="C78" i="83"/>
  <c r="D78" i="83"/>
  <c r="C79" i="83"/>
  <c r="D79" i="83" s="1"/>
  <c r="C80" i="83"/>
  <c r="D80" i="83"/>
  <c r="C81" i="83"/>
  <c r="D81" i="83" s="1"/>
  <c r="C82" i="83"/>
  <c r="D82" i="83" s="1"/>
  <c r="C83" i="83"/>
  <c r="D83" i="83" s="1"/>
  <c r="C84" i="83"/>
  <c r="D84" i="83"/>
  <c r="C85" i="83"/>
  <c r="D85" i="83" s="1"/>
  <c r="C86" i="83"/>
  <c r="D86" i="83"/>
  <c r="C87" i="83"/>
  <c r="D87" i="83"/>
  <c r="C88" i="83"/>
  <c r="D88" i="83" s="1"/>
  <c r="C89" i="83"/>
  <c r="D89" i="83" s="1"/>
  <c r="C90" i="83"/>
  <c r="D90" i="83" s="1"/>
  <c r="C91" i="83"/>
  <c r="D91" i="83"/>
  <c r="C92" i="83"/>
  <c r="D92" i="83"/>
  <c r="C93" i="83"/>
  <c r="D93" i="83" s="1"/>
  <c r="C94" i="83"/>
  <c r="D94" i="83" s="1"/>
  <c r="C95" i="83"/>
  <c r="D95" i="83" s="1"/>
  <c r="C96" i="83"/>
  <c r="D96" i="83"/>
  <c r="C97" i="83"/>
  <c r="D97" i="83" s="1"/>
  <c r="C98" i="83"/>
  <c r="D98" i="83" s="1"/>
  <c r="C99" i="83"/>
  <c r="D99" i="83" s="1"/>
  <c r="C100" i="83"/>
  <c r="D100" i="83"/>
  <c r="C101" i="83"/>
  <c r="D101" i="83" s="1"/>
  <c r="C102" i="83"/>
  <c r="D102" i="83" s="1"/>
  <c r="C103" i="83"/>
  <c r="D103" i="83" s="1"/>
  <c r="C104" i="83"/>
  <c r="D104" i="83"/>
  <c r="C105" i="83"/>
  <c r="D105" i="83" s="1"/>
  <c r="C106" i="83"/>
  <c r="D106" i="83" s="1"/>
  <c r="C107" i="83"/>
  <c r="D107" i="83" s="1"/>
  <c r="C108" i="83"/>
  <c r="D108" i="83" s="1"/>
  <c r="C109" i="83"/>
  <c r="D109" i="83"/>
  <c r="C110" i="83"/>
  <c r="D110" i="83" s="1"/>
  <c r="C111" i="83"/>
  <c r="D111" i="83" s="1"/>
  <c r="C112" i="83"/>
  <c r="D112" i="83" s="1"/>
  <c r="C113" i="83"/>
  <c r="D113" i="83" s="1"/>
  <c r="C114" i="83"/>
  <c r="D114" i="83" s="1"/>
  <c r="C115" i="83"/>
  <c r="D115" i="83" s="1"/>
  <c r="C116" i="83"/>
  <c r="D116" i="83" s="1"/>
  <c r="C117" i="83"/>
  <c r="D117" i="83" s="1"/>
  <c r="C118" i="83"/>
  <c r="D118" i="83" s="1"/>
  <c r="C119" i="83"/>
  <c r="D119" i="83"/>
  <c r="C120" i="83"/>
  <c r="D120" i="83" s="1"/>
  <c r="C121" i="83"/>
  <c r="D121" i="83" s="1"/>
  <c r="C122" i="83"/>
  <c r="D122" i="83" s="1"/>
  <c r="C123" i="83"/>
  <c r="D123" i="83" s="1"/>
  <c r="C124" i="83"/>
  <c r="D124" i="83"/>
  <c r="C125" i="83"/>
  <c r="D125" i="83" s="1"/>
  <c r="C126" i="83"/>
  <c r="D126" i="83" s="1"/>
  <c r="C127" i="83"/>
  <c r="D127" i="83"/>
  <c r="C128" i="83"/>
  <c r="D128" i="83" s="1"/>
  <c r="C129" i="83"/>
  <c r="D129" i="83" s="1"/>
  <c r="C130" i="83"/>
  <c r="D130" i="83" s="1"/>
  <c r="C131" i="83"/>
  <c r="D131" i="83"/>
  <c r="C132" i="83"/>
  <c r="D132" i="83" s="1"/>
  <c r="C133" i="83"/>
  <c r="D133" i="83" s="1"/>
  <c r="C134" i="83"/>
  <c r="D134" i="83" s="1"/>
  <c r="C135" i="83"/>
  <c r="D135" i="83"/>
  <c r="C136" i="83"/>
  <c r="D136" i="83" s="1"/>
  <c r="C137" i="83"/>
  <c r="D137" i="83" s="1"/>
  <c r="C138" i="83"/>
  <c r="D138" i="83" s="1"/>
  <c r="C139" i="83"/>
  <c r="D139" i="83" s="1"/>
  <c r="C140" i="83"/>
  <c r="D140" i="83"/>
  <c r="C141" i="83"/>
  <c r="D141" i="83"/>
  <c r="C142" i="83"/>
  <c r="D142" i="83" s="1"/>
  <c r="C143" i="83"/>
  <c r="D143" i="83" s="1"/>
  <c r="C144" i="83"/>
  <c r="D144" i="83"/>
  <c r="C145" i="83"/>
  <c r="D145" i="83" s="1"/>
  <c r="C146" i="83"/>
  <c r="D146" i="83" s="1"/>
  <c r="C147" i="83"/>
  <c r="D147" i="83"/>
  <c r="C148" i="83"/>
  <c r="D148" i="83" s="1"/>
  <c r="C149" i="83"/>
  <c r="D149" i="83"/>
  <c r="C150" i="83"/>
  <c r="D150" i="83" s="1"/>
  <c r="C151" i="83"/>
  <c r="D151" i="83"/>
  <c r="C152" i="83"/>
  <c r="D152" i="83" s="1"/>
  <c r="C153" i="83"/>
  <c r="D153" i="83" s="1"/>
  <c r="C154" i="83"/>
  <c r="D154" i="83"/>
  <c r="C155" i="83"/>
  <c r="D155" i="83" s="1"/>
  <c r="C156" i="83"/>
  <c r="D156" i="83"/>
  <c r="C157" i="83"/>
  <c r="D157" i="83" s="1"/>
  <c r="C158" i="83"/>
  <c r="D158" i="83" s="1"/>
  <c r="C159" i="83"/>
  <c r="D159" i="83"/>
  <c r="C160" i="83"/>
  <c r="D160" i="83" s="1"/>
  <c r="C161" i="83"/>
  <c r="D161" i="83" s="1"/>
  <c r="C162" i="83"/>
  <c r="D162" i="83" s="1"/>
  <c r="C163" i="83"/>
  <c r="D163" i="83"/>
  <c r="C164" i="83"/>
  <c r="D164" i="83" s="1"/>
  <c r="C165" i="83"/>
  <c r="D165" i="83" s="1"/>
  <c r="C166" i="83"/>
  <c r="D166" i="83" s="1"/>
  <c r="C167" i="83"/>
  <c r="D167" i="83" s="1"/>
  <c r="C168" i="83"/>
  <c r="D168" i="83" s="1"/>
  <c r="C169" i="83"/>
  <c r="D169" i="83" s="1"/>
  <c r="C170" i="83"/>
  <c r="D170" i="83" s="1"/>
  <c r="C171" i="83"/>
  <c r="D171" i="83" s="1"/>
  <c r="C172" i="83"/>
  <c r="D172" i="83" s="1"/>
  <c r="C173" i="83"/>
  <c r="D173" i="83" s="1"/>
  <c r="C174" i="83"/>
  <c r="D174" i="83"/>
  <c r="C175" i="83"/>
  <c r="D175" i="83" s="1"/>
  <c r="C176" i="83"/>
  <c r="D176" i="83" s="1"/>
  <c r="C177" i="83"/>
  <c r="D177" i="83" s="1"/>
  <c r="C178" i="83"/>
  <c r="D178" i="83"/>
  <c r="C179" i="83"/>
  <c r="D179" i="83"/>
  <c r="C180" i="83"/>
  <c r="D180" i="83" s="1"/>
  <c r="C181" i="83"/>
  <c r="D181" i="83" s="1"/>
  <c r="C182" i="83"/>
  <c r="D182" i="83"/>
  <c r="C183" i="83"/>
  <c r="D183" i="83"/>
  <c r="C184" i="83"/>
  <c r="D184" i="83" s="1"/>
  <c r="C185" i="83"/>
  <c r="D185" i="83" s="1"/>
  <c r="C186" i="83"/>
  <c r="D186" i="83" s="1"/>
  <c r="C187" i="83"/>
  <c r="D187" i="83"/>
  <c r="C188" i="83"/>
  <c r="D188" i="83" s="1"/>
  <c r="C189" i="83"/>
  <c r="D189" i="83" s="1"/>
  <c r="C190" i="83"/>
  <c r="D190" i="83" s="1"/>
  <c r="C191" i="83"/>
  <c r="D191" i="83" s="1"/>
  <c r="C192" i="83"/>
  <c r="D192" i="83" s="1"/>
  <c r="C193" i="83"/>
  <c r="D193" i="83" s="1"/>
  <c r="C194" i="83"/>
  <c r="D194" i="83"/>
  <c r="C195" i="83"/>
  <c r="D195" i="83" s="1"/>
  <c r="C196" i="83"/>
  <c r="D196" i="83" s="1"/>
  <c r="C197" i="83"/>
  <c r="D197" i="83" s="1"/>
  <c r="C198" i="83"/>
  <c r="D198" i="83" s="1"/>
  <c r="C199" i="83"/>
  <c r="D199" i="83" s="1"/>
  <c r="C200" i="83"/>
  <c r="D200" i="83" s="1"/>
  <c r="C201" i="83"/>
  <c r="D201" i="83" s="1"/>
  <c r="C202" i="83"/>
  <c r="D202" i="83" s="1"/>
  <c r="C203" i="83"/>
  <c r="D203" i="83" s="1"/>
  <c r="C204" i="83"/>
  <c r="D204" i="83" s="1"/>
  <c r="C205" i="83"/>
  <c r="D205" i="83"/>
  <c r="C206" i="83"/>
  <c r="D206" i="83" s="1"/>
  <c r="C207" i="83"/>
  <c r="D207" i="83"/>
  <c r="C208" i="83"/>
  <c r="D208" i="83"/>
  <c r="C209" i="83"/>
  <c r="D209" i="83" s="1"/>
  <c r="C210" i="83"/>
  <c r="D210" i="83" s="1"/>
  <c r="C211" i="83"/>
  <c r="D211" i="83"/>
  <c r="C212" i="83"/>
  <c r="D212" i="83"/>
  <c r="C213" i="83"/>
  <c r="D213" i="83" s="1"/>
  <c r="C214" i="83"/>
  <c r="D214" i="83" s="1"/>
  <c r="C215" i="83"/>
  <c r="D215" i="83"/>
  <c r="C216" i="83"/>
  <c r="D216" i="83" s="1"/>
  <c r="C217" i="83"/>
  <c r="D217" i="83" s="1"/>
  <c r="C218" i="83"/>
  <c r="D218" i="83" s="1"/>
  <c r="C219" i="83"/>
  <c r="D219" i="83" s="1"/>
  <c r="C220" i="83"/>
  <c r="D220" i="83" s="1"/>
  <c r="C221" i="83"/>
  <c r="D221" i="83"/>
  <c r="C222" i="83"/>
  <c r="D222" i="83"/>
  <c r="C223" i="83"/>
  <c r="D223" i="83" s="1"/>
  <c r="C224" i="83"/>
  <c r="D224" i="83" s="1"/>
  <c r="C225" i="83"/>
  <c r="D225" i="83" s="1"/>
  <c r="C226" i="83"/>
  <c r="D226" i="83" s="1"/>
  <c r="C227" i="83"/>
  <c r="D227" i="83" s="1"/>
  <c r="C228" i="83"/>
  <c r="D228" i="83" s="1"/>
  <c r="C229" i="83"/>
  <c r="D229" i="83" s="1"/>
  <c r="C230" i="83"/>
  <c r="D230" i="83" s="1"/>
  <c r="C231" i="83"/>
  <c r="D231" i="83"/>
  <c r="C232" i="83"/>
  <c r="D232" i="83"/>
  <c r="C233" i="83"/>
  <c r="D233" i="83" s="1"/>
  <c r="C234" i="83"/>
  <c r="D234" i="83" s="1"/>
  <c r="C235" i="83"/>
  <c r="D235" i="83" s="1"/>
  <c r="C236" i="83"/>
  <c r="D236" i="83"/>
  <c r="C237" i="83"/>
  <c r="D237" i="83" s="1"/>
  <c r="C238" i="83"/>
  <c r="D238" i="83" s="1"/>
  <c r="C239" i="83"/>
  <c r="D239" i="83" s="1"/>
  <c r="C240" i="83"/>
  <c r="D240" i="83"/>
  <c r="C241" i="83"/>
  <c r="D241" i="83" s="1"/>
  <c r="C242" i="83"/>
  <c r="D242" i="83"/>
  <c r="C243" i="83"/>
  <c r="D243" i="83"/>
  <c r="C244" i="83"/>
  <c r="D244" i="83" s="1"/>
  <c r="C245" i="83"/>
  <c r="D245" i="83" s="1"/>
  <c r="C246" i="83"/>
  <c r="D246" i="83" s="1"/>
  <c r="C247" i="83"/>
  <c r="D247" i="83" s="1"/>
  <c r="C248" i="83"/>
  <c r="D248" i="83"/>
  <c r="C249" i="83"/>
  <c r="D249" i="83" s="1"/>
  <c r="C250" i="83"/>
  <c r="D250" i="83"/>
  <c r="C251" i="83"/>
  <c r="D251" i="83"/>
  <c r="C252" i="83"/>
  <c r="D252" i="83" s="1"/>
  <c r="C253" i="83"/>
  <c r="D253" i="83" s="1"/>
  <c r="C254" i="83"/>
  <c r="D254" i="83" s="1"/>
  <c r="C255" i="83"/>
  <c r="D255" i="83"/>
  <c r="C256" i="83"/>
  <c r="D256" i="83" s="1"/>
  <c r="C257" i="83"/>
  <c r="D257" i="83" s="1"/>
  <c r="C258" i="83"/>
  <c r="D258" i="83"/>
  <c r="C259" i="83"/>
  <c r="D259" i="83" s="1"/>
  <c r="C260" i="83"/>
  <c r="D260" i="83" s="1"/>
  <c r="C261" i="83"/>
  <c r="D261" i="83" s="1"/>
  <c r="C262" i="83"/>
  <c r="D262" i="83" s="1"/>
  <c r="C263" i="83"/>
  <c r="D263" i="83"/>
  <c r="C264" i="83"/>
  <c r="D264" i="83" s="1"/>
  <c r="C265" i="83"/>
  <c r="D265" i="83" s="1"/>
  <c r="C266" i="83"/>
  <c r="D266" i="83" s="1"/>
  <c r="C267" i="83"/>
  <c r="D267" i="83" s="1"/>
  <c r="C268" i="83"/>
  <c r="D268" i="83"/>
  <c r="C269" i="83"/>
  <c r="D269" i="83" s="1"/>
  <c r="C270" i="83"/>
  <c r="D270" i="83" s="1"/>
  <c r="C271" i="83"/>
  <c r="D271" i="83"/>
  <c r="C272" i="83"/>
  <c r="D272" i="83" s="1"/>
  <c r="C273" i="83"/>
  <c r="D273" i="83" s="1"/>
  <c r="C274" i="83"/>
  <c r="D274" i="83" s="1"/>
  <c r="C275" i="83"/>
  <c r="D275" i="83"/>
  <c r="C276" i="83"/>
  <c r="D276" i="83"/>
  <c r="C277" i="83"/>
  <c r="D277" i="83" s="1"/>
  <c r="C278" i="83"/>
  <c r="D278" i="83"/>
  <c r="C279" i="83"/>
  <c r="D279" i="83" s="1"/>
  <c r="C280" i="83"/>
  <c r="D280" i="83"/>
  <c r="C281" i="83"/>
  <c r="D281" i="83" s="1"/>
  <c r="C282" i="83"/>
  <c r="D282" i="83" s="1"/>
  <c r="C283" i="83"/>
  <c r="D283" i="83"/>
  <c r="C284" i="83"/>
  <c r="D284" i="83" s="1"/>
  <c r="C285" i="83"/>
  <c r="D285" i="83" s="1"/>
  <c r="C286" i="83"/>
  <c r="D286" i="83" s="1"/>
  <c r="C287" i="83"/>
  <c r="D287" i="83"/>
  <c r="C288" i="83"/>
  <c r="D288" i="83" s="1"/>
  <c r="C289" i="83"/>
  <c r="D289" i="83" s="1"/>
  <c r="C290" i="83"/>
  <c r="D290" i="83" s="1"/>
  <c r="C291" i="83"/>
  <c r="D291" i="83" s="1"/>
  <c r="C292" i="83"/>
  <c r="D292" i="83"/>
  <c r="C293" i="83"/>
  <c r="D293" i="83"/>
  <c r="C294" i="83"/>
  <c r="D294" i="83" s="1"/>
  <c r="C295" i="83"/>
  <c r="D295" i="83" s="1"/>
  <c r="C296" i="83"/>
  <c r="D296" i="83"/>
  <c r="C297" i="83"/>
  <c r="D297" i="83" s="1"/>
  <c r="C298" i="83"/>
  <c r="D298" i="83" s="1"/>
  <c r="C299" i="83"/>
  <c r="D299" i="83" s="1"/>
  <c r="C300" i="83"/>
  <c r="D300" i="83"/>
  <c r="C301" i="83"/>
  <c r="D301" i="83" s="1"/>
  <c r="C302" i="83"/>
  <c r="D302" i="83"/>
  <c r="C303" i="83"/>
  <c r="D303" i="83"/>
  <c r="C304" i="83"/>
  <c r="D304" i="83"/>
  <c r="C305" i="83"/>
  <c r="D305" i="83" s="1"/>
  <c r="C306" i="83"/>
  <c r="D306" i="83"/>
  <c r="C307" i="83"/>
  <c r="D307" i="83" s="1"/>
  <c r="C308" i="83"/>
  <c r="D308" i="83"/>
  <c r="C309" i="83"/>
  <c r="D309" i="83"/>
  <c r="C310" i="83"/>
  <c r="D310" i="83" s="1"/>
  <c r="C311" i="83"/>
  <c r="D311" i="83" s="1"/>
  <c r="C312" i="83"/>
  <c r="D312" i="83" s="1"/>
  <c r="C313" i="83"/>
  <c r="D313" i="83" s="1"/>
  <c r="C314" i="83"/>
  <c r="D314" i="83" s="1"/>
  <c r="C315" i="83"/>
  <c r="D315" i="83" s="1"/>
  <c r="C316" i="83"/>
  <c r="D316" i="83" s="1"/>
  <c r="C317" i="83"/>
  <c r="D317" i="83" s="1"/>
  <c r="C318" i="83"/>
  <c r="D318" i="83" s="1"/>
  <c r="C319" i="83"/>
  <c r="D319" i="83"/>
  <c r="C320" i="83"/>
  <c r="D320" i="83" s="1"/>
  <c r="C321" i="83"/>
  <c r="D321" i="83" s="1"/>
  <c r="C322" i="83"/>
  <c r="D322" i="83" s="1"/>
  <c r="C323" i="83"/>
  <c r="D323" i="83" s="1"/>
  <c r="C324" i="83"/>
  <c r="D324" i="83" s="1"/>
  <c r="C325" i="83"/>
  <c r="D325" i="83" s="1"/>
  <c r="C326" i="83"/>
  <c r="D326" i="83" s="1"/>
  <c r="C327" i="83"/>
  <c r="D327" i="83"/>
  <c r="C328" i="83"/>
  <c r="D328" i="83" s="1"/>
  <c r="C329" i="83"/>
  <c r="D329" i="83" s="1"/>
  <c r="C330" i="83"/>
  <c r="D330" i="83"/>
  <c r="C331" i="83"/>
  <c r="D331" i="83" s="1"/>
  <c r="C332" i="83"/>
  <c r="D332" i="83" s="1"/>
  <c r="C333" i="83"/>
  <c r="D333" i="83"/>
  <c r="C334" i="83"/>
  <c r="D334" i="83" s="1"/>
  <c r="C335" i="83"/>
  <c r="D335" i="83" s="1"/>
  <c r="C336" i="83"/>
  <c r="D336" i="83"/>
  <c r="C337" i="83"/>
  <c r="D337" i="83" s="1"/>
  <c r="C338" i="83"/>
  <c r="D338" i="83"/>
  <c r="C339" i="83"/>
  <c r="D339" i="83"/>
  <c r="C340" i="83"/>
  <c r="D340" i="83" s="1"/>
  <c r="C341" i="83"/>
  <c r="D341" i="83"/>
  <c r="C342" i="83"/>
  <c r="D342" i="83" s="1"/>
  <c r="C343" i="83"/>
  <c r="D343" i="83"/>
  <c r="C344" i="83"/>
  <c r="D344" i="83" s="1"/>
  <c r="C345" i="83"/>
  <c r="D345" i="83" s="1"/>
  <c r="C346" i="83"/>
  <c r="D346" i="83" s="1"/>
  <c r="C347" i="83"/>
  <c r="D347" i="83"/>
  <c r="C348" i="83"/>
  <c r="D348" i="83"/>
  <c r="C349" i="83"/>
  <c r="D349" i="83" s="1"/>
  <c r="C350" i="83"/>
  <c r="D350" i="83" s="1"/>
  <c r="C351" i="83"/>
  <c r="D351" i="83"/>
  <c r="C352" i="83"/>
  <c r="D352" i="83" s="1"/>
  <c r="C353" i="83"/>
  <c r="D353" i="83" s="1"/>
  <c r="C354" i="83"/>
  <c r="D354" i="83" s="1"/>
  <c r="C355" i="83"/>
  <c r="D355" i="83"/>
  <c r="C356" i="83"/>
  <c r="D356" i="83" s="1"/>
  <c r="C357" i="83"/>
  <c r="D357" i="83" s="1"/>
  <c r="C358" i="83"/>
  <c r="D358" i="83" s="1"/>
  <c r="C359" i="83"/>
  <c r="D359" i="83"/>
  <c r="C360" i="83"/>
  <c r="D360" i="83"/>
  <c r="C361" i="83"/>
  <c r="D361" i="83" s="1"/>
  <c r="C362" i="83"/>
  <c r="D362" i="83"/>
  <c r="C363" i="83"/>
  <c r="D363" i="83" s="1"/>
  <c r="C364" i="83"/>
  <c r="D364" i="83"/>
  <c r="C365" i="83"/>
  <c r="D365" i="83" s="1"/>
  <c r="C366" i="83"/>
  <c r="D366" i="83"/>
  <c r="C367" i="83"/>
  <c r="D367" i="83"/>
  <c r="C368" i="83"/>
  <c r="D368" i="83" s="1"/>
  <c r="C369" i="83"/>
  <c r="D369" i="83" s="1"/>
  <c r="C370" i="83"/>
  <c r="D370" i="83"/>
  <c r="C371" i="83"/>
  <c r="D371" i="83"/>
  <c r="C372" i="83"/>
  <c r="D372" i="83"/>
  <c r="C373" i="83"/>
  <c r="D373" i="83" s="1"/>
  <c r="C374" i="83"/>
  <c r="D374" i="83" s="1"/>
  <c r="C375" i="83"/>
  <c r="D375" i="83"/>
  <c r="C376" i="83"/>
  <c r="D376" i="83" s="1"/>
  <c r="C377" i="83"/>
  <c r="D377" i="83" s="1"/>
  <c r="C378" i="83"/>
  <c r="D378" i="83" s="1"/>
  <c r="C379" i="83"/>
  <c r="D379" i="83" s="1"/>
  <c r="C380" i="83"/>
  <c r="D380" i="83" s="1"/>
  <c r="C381" i="83"/>
  <c r="D381" i="83" s="1"/>
  <c r="C382" i="83"/>
  <c r="D382" i="83" s="1"/>
  <c r="C383" i="83"/>
  <c r="D383" i="83"/>
  <c r="C384" i="83"/>
  <c r="D384" i="83" s="1"/>
  <c r="C385" i="83"/>
  <c r="D385" i="83" s="1"/>
  <c r="C386" i="83"/>
  <c r="D386" i="83" s="1"/>
  <c r="C387" i="83"/>
  <c r="D387" i="83"/>
  <c r="C388" i="83"/>
  <c r="D388" i="83"/>
  <c r="C389" i="83"/>
  <c r="D389" i="83" s="1"/>
  <c r="C390" i="83"/>
  <c r="D390" i="83" s="1"/>
  <c r="C391" i="83"/>
  <c r="D391" i="83" s="1"/>
  <c r="C392" i="83"/>
  <c r="D392" i="83" s="1"/>
  <c r="C393" i="83"/>
  <c r="D393" i="83" s="1"/>
  <c r="C394" i="83"/>
  <c r="D394" i="83" s="1"/>
  <c r="C395" i="83"/>
  <c r="D395" i="83" s="1"/>
  <c r="C396" i="83"/>
  <c r="D396" i="83" s="1"/>
  <c r="C397" i="83"/>
  <c r="D397" i="83"/>
  <c r="C398" i="83"/>
  <c r="D398" i="83" s="1"/>
  <c r="C399" i="83"/>
  <c r="D399" i="83" s="1"/>
  <c r="C400" i="83"/>
  <c r="D400" i="83"/>
  <c r="C401" i="83"/>
  <c r="D401" i="83" s="1"/>
  <c r="C402" i="83"/>
  <c r="D402" i="83" s="1"/>
  <c r="C403" i="83"/>
  <c r="D403" i="83"/>
  <c r="C404" i="83"/>
  <c r="D404" i="83" s="1"/>
  <c r="C405" i="83"/>
  <c r="D405" i="83" s="1"/>
  <c r="C406" i="83"/>
  <c r="D406" i="83"/>
  <c r="C407" i="83"/>
  <c r="D407" i="83" s="1"/>
  <c r="C408" i="83"/>
  <c r="D408" i="83" s="1"/>
  <c r="C409" i="83"/>
  <c r="D409" i="83" s="1"/>
  <c r="C410" i="83"/>
  <c r="D410" i="83" s="1"/>
  <c r="C411" i="83"/>
  <c r="D411" i="83" s="1"/>
  <c r="C412" i="83"/>
  <c r="D412" i="83" s="1"/>
  <c r="C413" i="83"/>
  <c r="D413" i="83"/>
  <c r="C414" i="83"/>
  <c r="D414" i="83" s="1"/>
  <c r="C415" i="83"/>
  <c r="D415" i="83" s="1"/>
  <c r="C416" i="83"/>
  <c r="D416" i="83" s="1"/>
  <c r="C417" i="83"/>
  <c r="D417" i="83" s="1"/>
  <c r="C418" i="83"/>
  <c r="D418" i="83" s="1"/>
  <c r="C419" i="83"/>
  <c r="D419" i="83" s="1"/>
  <c r="C420" i="83"/>
  <c r="D420" i="83"/>
  <c r="C421" i="83"/>
  <c r="D421" i="83" s="1"/>
  <c r="C422" i="83"/>
  <c r="D422" i="83" s="1"/>
  <c r="C423" i="83"/>
  <c r="D423" i="83" s="1"/>
  <c r="C424" i="83"/>
  <c r="D424" i="83"/>
  <c r="C425" i="83"/>
  <c r="D425" i="83" s="1"/>
  <c r="C426" i="83"/>
  <c r="D426" i="83" s="1"/>
  <c r="C427" i="83"/>
  <c r="D427" i="83" s="1"/>
  <c r="C428" i="83"/>
  <c r="D428" i="83" s="1"/>
  <c r="C429" i="83"/>
  <c r="D429" i="83" s="1"/>
  <c r="C430" i="83"/>
  <c r="D430" i="83" s="1"/>
  <c r="C431" i="83"/>
  <c r="D431" i="83"/>
  <c r="C432" i="83"/>
  <c r="D432" i="83" s="1"/>
  <c r="C433" i="83"/>
  <c r="D433" i="83" s="1"/>
  <c r="C434" i="83"/>
  <c r="D434" i="83" s="1"/>
  <c r="C435" i="83"/>
  <c r="D435" i="83" s="1"/>
  <c r="C436" i="83"/>
  <c r="D436" i="83" s="1"/>
  <c r="C437" i="83"/>
  <c r="D437" i="83" s="1"/>
  <c r="C438" i="83"/>
  <c r="D438" i="83"/>
  <c r="C439" i="83"/>
  <c r="D439" i="83" s="1"/>
  <c r="C440" i="83"/>
  <c r="D440" i="83" s="1"/>
  <c r="C441" i="83"/>
  <c r="D441" i="83" s="1"/>
  <c r="C442" i="83"/>
  <c r="D442" i="83" s="1"/>
  <c r="C443" i="83"/>
  <c r="D443" i="83" s="1"/>
  <c r="C444" i="83"/>
  <c r="D444" i="83" s="1"/>
  <c r="C445" i="83"/>
  <c r="D445" i="83" s="1"/>
  <c r="C446" i="83"/>
  <c r="D446" i="83" s="1"/>
  <c r="C447" i="83"/>
  <c r="D447" i="83"/>
  <c r="C448" i="83"/>
  <c r="D448" i="83" s="1"/>
  <c r="C449" i="83"/>
  <c r="D449" i="83" s="1"/>
  <c r="C450" i="83"/>
  <c r="D450" i="83" s="1"/>
  <c r="C451" i="83"/>
  <c r="D451" i="83" s="1"/>
  <c r="C452" i="83"/>
  <c r="D452" i="83" s="1"/>
  <c r="C453" i="83"/>
  <c r="D453" i="83" s="1"/>
  <c r="C454" i="83"/>
  <c r="D454" i="83" s="1"/>
  <c r="C455" i="83"/>
  <c r="D455" i="83"/>
  <c r="C456" i="83"/>
  <c r="D456" i="83" s="1"/>
  <c r="C457" i="83"/>
  <c r="D457" i="83" s="1"/>
  <c r="C458" i="83"/>
  <c r="D458" i="83" s="1"/>
  <c r="C459" i="83"/>
  <c r="D459" i="83" s="1"/>
  <c r="C460" i="83"/>
  <c r="D460" i="83" s="1"/>
  <c r="C461" i="83"/>
  <c r="D461" i="83"/>
  <c r="C462" i="83"/>
  <c r="D462" i="83"/>
  <c r="C463" i="83"/>
  <c r="D463" i="83" s="1"/>
  <c r="C464" i="83"/>
  <c r="D464" i="83" s="1"/>
  <c r="C465" i="83"/>
  <c r="D465" i="83" s="1"/>
  <c r="C466" i="83"/>
  <c r="D466" i="83"/>
  <c r="C467" i="83"/>
  <c r="D467" i="83" s="1"/>
  <c r="C468" i="83"/>
  <c r="D468" i="83"/>
  <c r="C469" i="83"/>
  <c r="D469" i="83" s="1"/>
  <c r="C470" i="83"/>
  <c r="D470" i="83"/>
  <c r="C471" i="83"/>
  <c r="D471" i="83"/>
  <c r="C472" i="83"/>
  <c r="D472" i="83"/>
  <c r="C473" i="83"/>
  <c r="D473" i="83" s="1"/>
  <c r="C474" i="83"/>
  <c r="D474" i="83" s="1"/>
  <c r="C475" i="83"/>
  <c r="D475" i="83" s="1"/>
  <c r="C476" i="83"/>
  <c r="D476" i="83" s="1"/>
  <c r="C477" i="83"/>
  <c r="D477" i="83" s="1"/>
  <c r="C478" i="83"/>
  <c r="D478" i="83" s="1"/>
  <c r="C479" i="83"/>
  <c r="D479" i="83" s="1"/>
  <c r="C480" i="83"/>
  <c r="D480" i="83"/>
  <c r="C481" i="83"/>
  <c r="D481" i="83" s="1"/>
  <c r="C482" i="83"/>
  <c r="D482" i="83" s="1"/>
  <c r="C483" i="83"/>
  <c r="D483" i="83" s="1"/>
  <c r="C484" i="83"/>
  <c r="D484" i="83" s="1"/>
  <c r="C485" i="83"/>
  <c r="D485" i="83"/>
  <c r="C486" i="83"/>
  <c r="D486" i="83"/>
  <c r="C487" i="83"/>
  <c r="D487" i="83" s="1"/>
  <c r="C488" i="83"/>
  <c r="D488" i="83" s="1"/>
  <c r="C489" i="83"/>
  <c r="D489" i="83" s="1"/>
  <c r="C490" i="83"/>
  <c r="D490" i="83" s="1"/>
  <c r="C491" i="83"/>
  <c r="D491" i="83" s="1"/>
  <c r="C492" i="83"/>
  <c r="D492" i="83" s="1"/>
  <c r="C493" i="83"/>
  <c r="D493" i="83" s="1"/>
  <c r="C494" i="83"/>
  <c r="D494" i="83"/>
  <c r="C495" i="83"/>
  <c r="D495" i="83" s="1"/>
  <c r="C496" i="83"/>
  <c r="D496" i="83" s="1"/>
  <c r="C497" i="83"/>
  <c r="D497" i="83" s="1"/>
  <c r="C498" i="83"/>
  <c r="D498" i="83" s="1"/>
  <c r="C499" i="83"/>
  <c r="D499" i="83"/>
  <c r="C500" i="83"/>
  <c r="D500" i="83"/>
  <c r="C501" i="83"/>
  <c r="D501" i="83" s="1"/>
  <c r="C502" i="83"/>
  <c r="D502" i="83" s="1"/>
  <c r="C503" i="83"/>
  <c r="D503" i="83"/>
  <c r="C504" i="83"/>
  <c r="D504" i="83" s="1"/>
  <c r="C505" i="83"/>
  <c r="D505" i="83" s="1"/>
  <c r="C506" i="83"/>
  <c r="D506" i="83" s="1"/>
  <c r="C507" i="83"/>
  <c r="D507" i="83" s="1"/>
  <c r="C508" i="83"/>
  <c r="D508" i="83"/>
  <c r="C509" i="83"/>
  <c r="D509" i="83" s="1"/>
  <c r="C510" i="83"/>
  <c r="D510" i="83" s="1"/>
  <c r="C511" i="83"/>
  <c r="D511" i="83"/>
  <c r="C512" i="83"/>
  <c r="D512" i="83" s="1"/>
  <c r="C513" i="83"/>
  <c r="D513" i="83" s="1"/>
  <c r="C514" i="83"/>
  <c r="D514" i="83"/>
  <c r="C515" i="83"/>
  <c r="D515" i="83" s="1"/>
  <c r="C516" i="83"/>
  <c r="D516" i="83" s="1"/>
  <c r="C517" i="83"/>
  <c r="D517" i="83" s="1"/>
  <c r="C518" i="83"/>
  <c r="D518" i="83" s="1"/>
  <c r="C519" i="83"/>
  <c r="D519" i="83"/>
  <c r="C520" i="83"/>
  <c r="D520" i="83"/>
  <c r="C521" i="83"/>
  <c r="D521" i="83" s="1"/>
  <c r="C522" i="83"/>
  <c r="D522" i="83" s="1"/>
  <c r="C523" i="83"/>
  <c r="D523" i="83" s="1"/>
  <c r="C524" i="83"/>
  <c r="D524" i="83" s="1"/>
  <c r="C525" i="83"/>
  <c r="D525" i="83" s="1"/>
  <c r="C526" i="83"/>
  <c r="D526" i="83" s="1"/>
  <c r="C527" i="83"/>
  <c r="D527" i="83" s="1"/>
  <c r="C528" i="83"/>
  <c r="D528" i="83"/>
  <c r="C529" i="83"/>
  <c r="D529" i="83" s="1"/>
  <c r="C530" i="83"/>
  <c r="D530" i="83" s="1"/>
  <c r="C531" i="83"/>
  <c r="D531" i="83" s="1"/>
  <c r="C532" i="83"/>
  <c r="D532" i="83" s="1"/>
  <c r="C533" i="83"/>
  <c r="D533" i="83"/>
  <c r="C534" i="83"/>
  <c r="D534" i="83"/>
  <c r="C535" i="83"/>
  <c r="D535" i="83" s="1"/>
  <c r="C536" i="83"/>
  <c r="D536" i="83" s="1"/>
  <c r="C537" i="83"/>
  <c r="D537" i="83" s="1"/>
  <c r="C538" i="83"/>
  <c r="D538" i="83" s="1"/>
  <c r="C539" i="83"/>
  <c r="D539" i="83"/>
  <c r="C540" i="83"/>
  <c r="D540" i="83"/>
  <c r="C541" i="83"/>
  <c r="D541" i="83" s="1"/>
  <c r="C542" i="83"/>
  <c r="D542" i="83" s="1"/>
  <c r="C543" i="83"/>
  <c r="D543" i="83" s="1"/>
  <c r="C544" i="83"/>
  <c r="D544" i="83" s="1"/>
  <c r="C545" i="83"/>
  <c r="D545" i="83" s="1"/>
  <c r="C546" i="83"/>
  <c r="D546" i="83" s="1"/>
  <c r="C547" i="83"/>
  <c r="D547" i="83" s="1"/>
  <c r="C548" i="83"/>
  <c r="D548" i="83" s="1"/>
  <c r="C549" i="83"/>
  <c r="D549" i="83"/>
  <c r="C550" i="83"/>
  <c r="D550" i="83" s="1"/>
  <c r="C551" i="83"/>
  <c r="D551" i="83" s="1"/>
  <c r="C552" i="83"/>
  <c r="D552" i="83" s="1"/>
  <c r="C553" i="83"/>
  <c r="D553" i="83" s="1"/>
  <c r="C554" i="83"/>
  <c r="D554" i="83"/>
  <c r="C555" i="83"/>
  <c r="D555" i="83" s="1"/>
  <c r="C556" i="83"/>
  <c r="D556" i="83" s="1"/>
  <c r="C557" i="83"/>
  <c r="D557" i="83" s="1"/>
  <c r="C558" i="83"/>
  <c r="D558" i="83"/>
  <c r="C559" i="83"/>
  <c r="D559" i="83"/>
  <c r="C560" i="83"/>
  <c r="D560" i="83" s="1"/>
  <c r="C561" i="83"/>
  <c r="D561" i="83" s="1"/>
  <c r="C562" i="83"/>
  <c r="D562" i="83" s="1"/>
  <c r="C563" i="83"/>
  <c r="D563" i="83"/>
  <c r="C564" i="83"/>
  <c r="D564" i="83" s="1"/>
  <c r="C565" i="83"/>
  <c r="D565" i="83"/>
  <c r="C566" i="83"/>
  <c r="D566" i="83" s="1"/>
  <c r="C567" i="83"/>
  <c r="D567" i="83" s="1"/>
  <c r="C568" i="83"/>
  <c r="D568" i="83"/>
  <c r="C569" i="83"/>
  <c r="D569" i="83" s="1"/>
  <c r="C570" i="83"/>
  <c r="D570" i="83" s="1"/>
  <c r="C571" i="83"/>
  <c r="D571" i="83"/>
  <c r="C572" i="83"/>
  <c r="D572" i="83" s="1"/>
  <c r="C573" i="83"/>
  <c r="D573" i="83" s="1"/>
  <c r="C574" i="83"/>
  <c r="D574" i="83"/>
  <c r="C575" i="83"/>
  <c r="D575" i="83" s="1"/>
  <c r="C576" i="83"/>
  <c r="D576" i="83" s="1"/>
  <c r="C577" i="83"/>
  <c r="D577" i="83" s="1"/>
  <c r="C578" i="83"/>
  <c r="D578" i="83" s="1"/>
  <c r="C579" i="83"/>
  <c r="D579" i="83"/>
  <c r="C580" i="83"/>
  <c r="D580" i="83" s="1"/>
  <c r="C581" i="83"/>
  <c r="D581" i="83"/>
  <c r="C582" i="83"/>
  <c r="D582" i="83" s="1"/>
  <c r="C583" i="83"/>
  <c r="D583" i="83" s="1"/>
  <c r="C584" i="83"/>
  <c r="D584" i="83" s="1"/>
  <c r="C585" i="83"/>
  <c r="D585" i="83" s="1"/>
  <c r="C586" i="83"/>
  <c r="D586" i="83"/>
  <c r="C587" i="83"/>
  <c r="D587" i="83"/>
  <c r="C588" i="83"/>
  <c r="D588" i="83" s="1"/>
  <c r="C589" i="83"/>
  <c r="D589" i="83" s="1"/>
  <c r="C590" i="83"/>
  <c r="D590" i="83"/>
  <c r="C591" i="83"/>
  <c r="D591" i="83" s="1"/>
  <c r="C592" i="83"/>
  <c r="D592" i="83" s="1"/>
  <c r="C593" i="83"/>
  <c r="D593" i="83" s="1"/>
  <c r="C594" i="83"/>
  <c r="D594" i="83" s="1"/>
  <c r="C595" i="83"/>
  <c r="D595" i="83" s="1"/>
  <c r="C596" i="83"/>
  <c r="D596" i="83"/>
  <c r="C597" i="83"/>
  <c r="D597" i="83" s="1"/>
  <c r="C598" i="83"/>
  <c r="D598" i="83" s="1"/>
  <c r="C599" i="83"/>
  <c r="D599" i="83"/>
  <c r="C600" i="83"/>
  <c r="D600" i="83" s="1"/>
  <c r="C601" i="83"/>
  <c r="D601" i="83" s="1"/>
  <c r="C602" i="83"/>
  <c r="D602" i="83" s="1"/>
  <c r="C603" i="83"/>
  <c r="D603" i="83" s="1"/>
  <c r="C604" i="83"/>
  <c r="D604" i="83"/>
  <c r="C605" i="83"/>
  <c r="D605" i="83" s="1"/>
  <c r="C606" i="83"/>
  <c r="D606" i="83" s="1"/>
  <c r="C607" i="83"/>
  <c r="D607" i="83" s="1"/>
  <c r="C608" i="83"/>
  <c r="D608" i="83"/>
  <c r="C609" i="83"/>
  <c r="D609" i="83" s="1"/>
  <c r="C610" i="83"/>
  <c r="D610" i="83" s="1"/>
  <c r="C611" i="83"/>
  <c r="D611" i="83" s="1"/>
  <c r="C612" i="83"/>
  <c r="D612" i="83"/>
  <c r="C613" i="83"/>
  <c r="D613" i="83" s="1"/>
  <c r="C614" i="83"/>
  <c r="D614" i="83" s="1"/>
  <c r="C615" i="83"/>
  <c r="D615" i="83"/>
  <c r="C616" i="83"/>
  <c r="D616" i="83"/>
  <c r="C617" i="83"/>
  <c r="D617" i="83" s="1"/>
  <c r="C618" i="83"/>
  <c r="D618" i="83"/>
  <c r="C619" i="83"/>
  <c r="D619" i="83" s="1"/>
  <c r="C620" i="83"/>
  <c r="D620" i="83"/>
  <c r="C621" i="83"/>
  <c r="D621" i="83"/>
  <c r="C622" i="83"/>
  <c r="D622" i="83" s="1"/>
  <c r="C623" i="83"/>
  <c r="D623" i="83"/>
  <c r="C624" i="83"/>
  <c r="D624" i="83" s="1"/>
  <c r="C625" i="83"/>
  <c r="D625" i="83" s="1"/>
  <c r="C626" i="83"/>
  <c r="D626" i="83" s="1"/>
  <c r="C627" i="83"/>
  <c r="D627" i="83" s="1"/>
  <c r="C628" i="83"/>
  <c r="D628" i="83" s="1"/>
  <c r="C629" i="83"/>
  <c r="D629" i="83" s="1"/>
  <c r="C630" i="83"/>
  <c r="D630" i="83" s="1"/>
  <c r="C631" i="83"/>
  <c r="D631" i="83" s="1"/>
  <c r="C632" i="83"/>
  <c r="D632" i="83" s="1"/>
  <c r="C633" i="83"/>
  <c r="D633" i="83" s="1"/>
  <c r="C634" i="83"/>
  <c r="D634" i="83" s="1"/>
  <c r="C635" i="83"/>
  <c r="D635" i="83"/>
  <c r="C636" i="83"/>
  <c r="D636" i="83"/>
  <c r="C637" i="83"/>
  <c r="D637" i="83" s="1"/>
  <c r="C638" i="83"/>
  <c r="D638" i="83"/>
  <c r="C639" i="83"/>
  <c r="D639" i="83" s="1"/>
  <c r="C640" i="83"/>
  <c r="D640" i="83" s="1"/>
  <c r="C641" i="83"/>
  <c r="D641" i="83" s="1"/>
  <c r="C642" i="83"/>
  <c r="D642" i="83" s="1"/>
  <c r="C643" i="83"/>
  <c r="D643" i="83" s="1"/>
  <c r="C644" i="83"/>
  <c r="D644" i="83"/>
  <c r="C645" i="83"/>
  <c r="D645" i="83" s="1"/>
  <c r="C646" i="83"/>
  <c r="D646" i="83" s="1"/>
  <c r="C647" i="83"/>
  <c r="D647" i="83"/>
  <c r="C648" i="83"/>
  <c r="D648" i="83" s="1"/>
  <c r="C649" i="83"/>
  <c r="D649" i="83" s="1"/>
  <c r="C650" i="83"/>
  <c r="D650" i="83"/>
  <c r="C651" i="83"/>
  <c r="D651" i="83" s="1"/>
  <c r="C652" i="83"/>
  <c r="D652" i="83"/>
  <c r="C653" i="83"/>
  <c r="D653" i="83" s="1"/>
  <c r="C654" i="83"/>
  <c r="D654" i="83"/>
  <c r="C655" i="83"/>
  <c r="D655" i="83"/>
  <c r="C656" i="83"/>
  <c r="D656" i="83"/>
  <c r="C657" i="83"/>
  <c r="D657" i="83" s="1"/>
  <c r="C658" i="83"/>
  <c r="D658" i="83"/>
  <c r="C659" i="83"/>
  <c r="D659" i="83" s="1"/>
  <c r="C660" i="83"/>
  <c r="D660" i="83" s="1"/>
  <c r="C661" i="83"/>
  <c r="D661" i="83" s="1"/>
  <c r="C662" i="83"/>
  <c r="D662" i="83"/>
  <c r="C663" i="83"/>
  <c r="D663" i="83"/>
  <c r="C664" i="83"/>
  <c r="D664" i="83" s="1"/>
  <c r="C665" i="83"/>
  <c r="D665" i="83" s="1"/>
  <c r="C666" i="83"/>
  <c r="D666" i="83" s="1"/>
  <c r="C667" i="83"/>
  <c r="D667" i="83" s="1"/>
  <c r="C668" i="83"/>
  <c r="D668" i="83" s="1"/>
  <c r="C669" i="83"/>
  <c r="D669" i="83" s="1"/>
  <c r="C670" i="83"/>
  <c r="D670" i="83" s="1"/>
  <c r="C671" i="83"/>
  <c r="D671" i="83" s="1"/>
  <c r="C672" i="83"/>
  <c r="D672" i="83" s="1"/>
  <c r="C673" i="83"/>
  <c r="D673" i="83" s="1"/>
  <c r="C674" i="83"/>
  <c r="D674" i="83" s="1"/>
  <c r="C675" i="83"/>
  <c r="D675" i="83" s="1"/>
  <c r="C676" i="83"/>
  <c r="D676" i="83" s="1"/>
  <c r="C677" i="83"/>
  <c r="D677" i="83"/>
  <c r="C678" i="83"/>
  <c r="D678" i="83" s="1"/>
  <c r="C679" i="83"/>
  <c r="D679" i="83" s="1"/>
  <c r="C680" i="83"/>
  <c r="D680" i="83"/>
  <c r="C681" i="83"/>
  <c r="D681" i="83" s="1"/>
  <c r="C682" i="83"/>
  <c r="D682" i="83"/>
  <c r="C683" i="83"/>
  <c r="D683" i="83" s="1"/>
  <c r="C684" i="83"/>
  <c r="D684" i="83" s="1"/>
  <c r="C685" i="83"/>
  <c r="D685" i="83" s="1"/>
  <c r="C686" i="83"/>
  <c r="D686" i="83" s="1"/>
  <c r="C687" i="83"/>
  <c r="D687" i="83"/>
  <c r="C688" i="83"/>
  <c r="D688" i="83" s="1"/>
  <c r="C689" i="83"/>
  <c r="D689" i="83" s="1"/>
  <c r="C690" i="83"/>
  <c r="D690" i="83" s="1"/>
  <c r="C691" i="83"/>
  <c r="D691" i="83" s="1"/>
  <c r="C692" i="83"/>
  <c r="D692" i="83"/>
  <c r="C693" i="83"/>
  <c r="D693" i="83"/>
  <c r="C694" i="83"/>
  <c r="D694" i="83" s="1"/>
  <c r="C695" i="83"/>
  <c r="D695" i="83" s="1"/>
  <c r="C696" i="83"/>
  <c r="D696" i="83" s="1"/>
  <c r="C697" i="83"/>
  <c r="D697" i="83" s="1"/>
  <c r="C698" i="83"/>
  <c r="D698" i="83"/>
  <c r="C699" i="83"/>
  <c r="D699" i="83" s="1"/>
  <c r="C700" i="83"/>
  <c r="D700" i="83" s="1"/>
  <c r="C701" i="83"/>
  <c r="D701" i="83" s="1"/>
  <c r="C702" i="83"/>
  <c r="D702" i="83" s="1"/>
  <c r="C703" i="83"/>
  <c r="D703" i="83" s="1"/>
  <c r="C704" i="83"/>
  <c r="D704" i="83" s="1"/>
  <c r="C705" i="83"/>
  <c r="D705" i="83" s="1"/>
  <c r="C706" i="83"/>
  <c r="D706" i="83" s="1"/>
  <c r="C707" i="83"/>
  <c r="D707" i="83" s="1"/>
  <c r="C708" i="83"/>
  <c r="D708" i="83" s="1"/>
  <c r="C709" i="83"/>
  <c r="D709" i="83" s="1"/>
  <c r="C710" i="83"/>
  <c r="D710" i="83" s="1"/>
  <c r="C711" i="83"/>
  <c r="D711" i="83" s="1"/>
  <c r="C712" i="83"/>
  <c r="D712" i="83"/>
  <c r="C713" i="83"/>
  <c r="D713" i="83" s="1"/>
  <c r="C714" i="83"/>
  <c r="D714" i="83" s="1"/>
  <c r="C715" i="83"/>
  <c r="D715" i="83" s="1"/>
  <c r="C716" i="83"/>
  <c r="D716" i="83" s="1"/>
  <c r="C717" i="83"/>
  <c r="D717" i="83"/>
  <c r="C718" i="83"/>
  <c r="D718" i="83" s="1"/>
  <c r="C719" i="83"/>
  <c r="D719" i="83"/>
  <c r="C720" i="83"/>
  <c r="D720" i="83"/>
  <c r="C721" i="83"/>
  <c r="D721" i="83" s="1"/>
  <c r="C722" i="83"/>
  <c r="D722" i="83" s="1"/>
  <c r="C723" i="83"/>
  <c r="D723" i="83"/>
  <c r="C724" i="83"/>
  <c r="D724" i="83"/>
  <c r="C725" i="83"/>
  <c r="D725" i="83" s="1"/>
  <c r="C726" i="83"/>
  <c r="D726" i="83" s="1"/>
  <c r="C727" i="83"/>
  <c r="D727" i="83"/>
  <c r="C728" i="83"/>
  <c r="D728" i="83"/>
  <c r="C729" i="83"/>
  <c r="D729" i="83" s="1"/>
  <c r="C730" i="83"/>
  <c r="D730" i="83" s="1"/>
  <c r="C731" i="83"/>
  <c r="D731" i="83" s="1"/>
  <c r="C732" i="83"/>
  <c r="D732" i="83"/>
  <c r="C733" i="83"/>
  <c r="D733" i="83"/>
  <c r="C734" i="83"/>
  <c r="D734" i="83" s="1"/>
  <c r="C735" i="83"/>
  <c r="D735" i="83"/>
  <c r="C736" i="83"/>
  <c r="D736" i="83" s="1"/>
  <c r="C737" i="83"/>
  <c r="D737" i="83" s="1"/>
  <c r="C738" i="83"/>
  <c r="D738" i="83" s="1"/>
  <c r="C739" i="83"/>
  <c r="D739" i="83"/>
  <c r="C740" i="83"/>
  <c r="D740" i="83"/>
  <c r="C741" i="83"/>
  <c r="D741" i="83" s="1"/>
  <c r="C742" i="83"/>
  <c r="D742" i="83" s="1"/>
  <c r="C743" i="83"/>
  <c r="D743" i="83" s="1"/>
  <c r="C744" i="83"/>
  <c r="D744" i="83"/>
  <c r="C745" i="83"/>
  <c r="D745" i="83" s="1"/>
  <c r="C746" i="83"/>
  <c r="D746" i="83" s="1"/>
  <c r="C747" i="83"/>
  <c r="D747" i="83" s="1"/>
  <c r="C748" i="83"/>
  <c r="D748" i="83"/>
  <c r="C749" i="83"/>
  <c r="D749" i="83" s="1"/>
  <c r="C750" i="83"/>
  <c r="D750" i="83"/>
  <c r="C751" i="83"/>
  <c r="D751" i="83" s="1"/>
  <c r="C752" i="83"/>
  <c r="D752" i="83" s="1"/>
  <c r="C753" i="83"/>
  <c r="D753" i="83" s="1"/>
  <c r="C754" i="83"/>
  <c r="D754" i="83"/>
  <c r="C755" i="83"/>
  <c r="D755" i="83" s="1"/>
  <c r="C756" i="83"/>
  <c r="D756" i="83" s="1"/>
  <c r="C757" i="83"/>
  <c r="D757" i="83"/>
  <c r="C758" i="83"/>
  <c r="D758" i="83" s="1"/>
  <c r="C759" i="83"/>
  <c r="D759" i="83" s="1"/>
  <c r="C760" i="83"/>
  <c r="D760" i="83"/>
  <c r="C761" i="83"/>
  <c r="D761" i="83" s="1"/>
  <c r="C762" i="83"/>
  <c r="D762" i="83"/>
  <c r="C763" i="83"/>
  <c r="D763" i="83" s="1"/>
  <c r="C764" i="83"/>
  <c r="D764" i="83" s="1"/>
  <c r="C765" i="83"/>
  <c r="D765" i="83" s="1"/>
  <c r="C766" i="83"/>
  <c r="D766" i="83" s="1"/>
  <c r="C767" i="83"/>
  <c r="D767" i="83"/>
  <c r="C768" i="83"/>
  <c r="D768" i="83" s="1"/>
  <c r="C769" i="83"/>
  <c r="D769" i="83" s="1"/>
  <c r="C770" i="83"/>
  <c r="D770" i="83" s="1"/>
  <c r="C771" i="83"/>
  <c r="D771" i="83" s="1"/>
  <c r="C772" i="83"/>
  <c r="D772" i="83" s="1"/>
  <c r="C773" i="83"/>
  <c r="D773" i="83" s="1"/>
  <c r="C774" i="83"/>
  <c r="D774" i="83" s="1"/>
  <c r="C775" i="83"/>
  <c r="D775" i="83" s="1"/>
  <c r="C776" i="83"/>
  <c r="D776" i="83" s="1"/>
  <c r="C777" i="83"/>
  <c r="D777" i="83" s="1"/>
  <c r="C778" i="83"/>
  <c r="D778" i="83" s="1"/>
  <c r="C779" i="83"/>
  <c r="D779" i="83" s="1"/>
  <c r="C780" i="83"/>
  <c r="D780" i="83"/>
  <c r="C781" i="83"/>
  <c r="D781" i="83" s="1"/>
  <c r="C782" i="83"/>
  <c r="D782" i="83" s="1"/>
  <c r="C783" i="83"/>
  <c r="D783" i="83"/>
  <c r="C784" i="83"/>
  <c r="D784" i="83" s="1"/>
  <c r="C785" i="83"/>
  <c r="D785" i="83" s="1"/>
  <c r="C786" i="83"/>
  <c r="D786" i="83"/>
  <c r="C787" i="83"/>
  <c r="D787" i="83" s="1"/>
  <c r="C788" i="83"/>
  <c r="D788" i="83" s="1"/>
  <c r="C789" i="83"/>
  <c r="D789" i="83" s="1"/>
  <c r="C790" i="83"/>
  <c r="D790" i="83" s="1"/>
  <c r="C791" i="83"/>
  <c r="D791" i="83" s="1"/>
  <c r="C792" i="83"/>
  <c r="D792" i="83"/>
  <c r="C793" i="83"/>
  <c r="D793" i="83" s="1"/>
  <c r="C794" i="83"/>
  <c r="D794" i="83" s="1"/>
  <c r="C795" i="83"/>
  <c r="D795" i="83" s="1"/>
  <c r="C796" i="83"/>
  <c r="D796" i="83"/>
  <c r="C797" i="83"/>
  <c r="D797" i="83" s="1"/>
  <c r="C798" i="83"/>
  <c r="D798" i="83" s="1"/>
  <c r="C799" i="83"/>
  <c r="D799" i="83" s="1"/>
  <c r="C800" i="83"/>
  <c r="D800" i="83"/>
  <c r="C801" i="83"/>
  <c r="D801" i="83" s="1"/>
  <c r="C802" i="83"/>
  <c r="D802" i="83" s="1"/>
  <c r="C803" i="83"/>
  <c r="D803" i="83" s="1"/>
  <c r="C804" i="83"/>
  <c r="D804" i="83"/>
  <c r="C805" i="83"/>
  <c r="D805" i="83" s="1"/>
  <c r="C806" i="83"/>
  <c r="D806" i="83" s="1"/>
  <c r="C807" i="83"/>
  <c r="D807" i="83"/>
  <c r="C808" i="83"/>
  <c r="D808" i="83" s="1"/>
  <c r="C809" i="83"/>
  <c r="D809" i="83" s="1"/>
  <c r="C810" i="83"/>
  <c r="D810" i="83"/>
  <c r="C811" i="83"/>
  <c r="D811" i="83" s="1"/>
  <c r="C812" i="83"/>
  <c r="D812" i="83"/>
  <c r="C813" i="83"/>
  <c r="D813" i="83" s="1"/>
  <c r="C814" i="83"/>
  <c r="D814" i="83"/>
  <c r="C815" i="83"/>
  <c r="D815" i="83"/>
  <c r="C816" i="83"/>
  <c r="D816" i="83" s="1"/>
  <c r="C817" i="83"/>
  <c r="D817" i="83" s="1"/>
  <c r="C818" i="83"/>
  <c r="D818" i="83" s="1"/>
  <c r="C819" i="83"/>
  <c r="D819" i="83" s="1"/>
  <c r="C820" i="83"/>
  <c r="D820" i="83"/>
  <c r="C821" i="83"/>
  <c r="D821" i="83"/>
  <c r="C822" i="83"/>
  <c r="D822" i="83" s="1"/>
  <c r="C823" i="83"/>
  <c r="D823" i="83" s="1"/>
  <c r="C824" i="83"/>
  <c r="D824" i="83"/>
  <c r="C825" i="83"/>
  <c r="D825" i="83" s="1"/>
  <c r="C826" i="83"/>
  <c r="D826" i="83" s="1"/>
  <c r="C827" i="83"/>
  <c r="D827" i="83" s="1"/>
  <c r="C828" i="83"/>
  <c r="D828" i="83"/>
  <c r="C829" i="83"/>
  <c r="D829" i="83" s="1"/>
  <c r="C830" i="83"/>
  <c r="D830" i="83" s="1"/>
  <c r="C831" i="83"/>
  <c r="D831" i="83"/>
  <c r="C832" i="83"/>
  <c r="D832" i="83" s="1"/>
  <c r="C833" i="83"/>
  <c r="D833" i="83" s="1"/>
  <c r="C834" i="83"/>
  <c r="D834" i="83" s="1"/>
  <c r="C835" i="83"/>
  <c r="D835" i="83" s="1"/>
  <c r="C836" i="83"/>
  <c r="D836" i="83"/>
  <c r="C837" i="83"/>
  <c r="D837" i="83" s="1"/>
  <c r="C838" i="83"/>
  <c r="D838" i="83" s="1"/>
  <c r="C839" i="83"/>
  <c r="D839" i="83" s="1"/>
  <c r="C840" i="83"/>
  <c r="D840" i="83" s="1"/>
  <c r="C841" i="83"/>
  <c r="D841" i="83" s="1"/>
  <c r="C842" i="83"/>
  <c r="D842" i="83"/>
  <c r="C843" i="83"/>
  <c r="D843" i="83" s="1"/>
  <c r="C844" i="83"/>
  <c r="D844" i="83"/>
  <c r="C845" i="83"/>
  <c r="D845" i="83" s="1"/>
  <c r="C846" i="83"/>
  <c r="D846" i="83"/>
  <c r="C847" i="83"/>
  <c r="D847" i="83"/>
  <c r="C848" i="83"/>
  <c r="D848" i="83" s="1"/>
  <c r="C849" i="83"/>
  <c r="D849" i="83" s="1"/>
  <c r="C850" i="83"/>
  <c r="D850" i="83" s="1"/>
  <c r="C851" i="83"/>
  <c r="D851" i="83"/>
  <c r="C852" i="83"/>
  <c r="D852" i="83"/>
  <c r="C853" i="83"/>
  <c r="D853" i="83" s="1"/>
  <c r="C854" i="83"/>
  <c r="D854" i="83" s="1"/>
  <c r="C855" i="83"/>
  <c r="D855" i="83"/>
  <c r="C856" i="83"/>
  <c r="D856" i="83" s="1"/>
  <c r="C857" i="83"/>
  <c r="D857" i="83" s="1"/>
  <c r="C858" i="83"/>
  <c r="D858" i="83" s="1"/>
  <c r="C859" i="83"/>
  <c r="D859" i="83" s="1"/>
  <c r="C860" i="83"/>
  <c r="D860" i="83"/>
  <c r="C861" i="83"/>
  <c r="D861" i="83" s="1"/>
  <c r="C862" i="83"/>
  <c r="D862" i="83" s="1"/>
  <c r="C863" i="83"/>
  <c r="D863" i="83" s="1"/>
  <c r="C864" i="83"/>
  <c r="D864" i="83"/>
  <c r="C865" i="83"/>
  <c r="D865" i="83" s="1"/>
  <c r="C866" i="83"/>
  <c r="D866" i="83" s="1"/>
  <c r="C867" i="83"/>
  <c r="D867" i="83" s="1"/>
  <c r="C868" i="83"/>
  <c r="D868" i="83"/>
  <c r="C869" i="83"/>
  <c r="D869" i="83" s="1"/>
  <c r="C870" i="83"/>
  <c r="D870" i="83"/>
  <c r="C871" i="83"/>
  <c r="D871" i="83" s="1"/>
  <c r="C872" i="83"/>
  <c r="D872" i="83"/>
  <c r="C873" i="83"/>
  <c r="D873" i="83" s="1"/>
  <c r="C874" i="83"/>
  <c r="D874" i="83"/>
  <c r="C875" i="83"/>
  <c r="D875" i="83" s="1"/>
  <c r="C876" i="83"/>
  <c r="D876" i="83" s="1"/>
  <c r="C877" i="83"/>
  <c r="D877" i="83" s="1"/>
  <c r="C878" i="83"/>
  <c r="D878" i="83" s="1"/>
  <c r="C879" i="83"/>
  <c r="D879" i="83" s="1"/>
  <c r="C880" i="83"/>
  <c r="D880" i="83"/>
  <c r="C881" i="83"/>
  <c r="D881" i="83" s="1"/>
  <c r="C882" i="83"/>
  <c r="D882" i="83"/>
  <c r="C883" i="83"/>
  <c r="D883" i="83"/>
  <c r="C884" i="83"/>
  <c r="D884" i="83"/>
  <c r="C885" i="83"/>
  <c r="D885" i="83" s="1"/>
  <c r="C886" i="83"/>
  <c r="D886" i="83" s="1"/>
  <c r="C887" i="83"/>
  <c r="D887" i="83"/>
  <c r="C888" i="83"/>
  <c r="D888" i="83"/>
  <c r="C889" i="83"/>
  <c r="D889" i="83" s="1"/>
  <c r="C890" i="83"/>
  <c r="D890" i="83"/>
  <c r="C891" i="83"/>
  <c r="D891" i="83" s="1"/>
  <c r="C892" i="83"/>
  <c r="D892" i="83"/>
  <c r="C893" i="83"/>
  <c r="D893" i="83" s="1"/>
  <c r="C894" i="83"/>
  <c r="D894" i="83"/>
  <c r="C895" i="83"/>
  <c r="D895" i="83"/>
  <c r="C896" i="83"/>
  <c r="D896" i="83" s="1"/>
  <c r="C897" i="83"/>
  <c r="D897" i="83" s="1"/>
  <c r="C898" i="83"/>
  <c r="D898" i="83" s="1"/>
  <c r="C899" i="83"/>
  <c r="D899" i="83" s="1"/>
  <c r="C900" i="83"/>
  <c r="D900" i="83"/>
  <c r="C901" i="83"/>
  <c r="D901" i="83"/>
  <c r="C902" i="83"/>
  <c r="D902" i="83" s="1"/>
  <c r="C903" i="83"/>
  <c r="D903" i="83"/>
  <c r="C904" i="83"/>
  <c r="D904" i="83"/>
  <c r="C905" i="83"/>
  <c r="D905" i="83" s="1"/>
  <c r="C906" i="83"/>
  <c r="D906" i="83"/>
  <c r="C907" i="83"/>
  <c r="D907" i="83" s="1"/>
  <c r="C908" i="83"/>
  <c r="D908" i="83"/>
  <c r="C909" i="83"/>
  <c r="D909" i="83" s="1"/>
  <c r="C910" i="83"/>
  <c r="D910" i="83"/>
  <c r="C911" i="83"/>
  <c r="D911" i="83"/>
  <c r="C912" i="83"/>
  <c r="D912" i="83" s="1"/>
  <c r="C913" i="83"/>
  <c r="D913" i="83" s="1"/>
  <c r="C914" i="83"/>
  <c r="D914" i="83" s="1"/>
  <c r="C915" i="83"/>
  <c r="D915" i="83"/>
  <c r="C916" i="83"/>
  <c r="D916" i="83" s="1"/>
  <c r="C917" i="83"/>
  <c r="D917" i="83" s="1"/>
  <c r="C918" i="83"/>
  <c r="D918" i="83" s="1"/>
  <c r="C919" i="83"/>
  <c r="D919" i="83"/>
  <c r="C920" i="83"/>
  <c r="D920" i="83" s="1"/>
  <c r="C921" i="83"/>
  <c r="D921" i="83" s="1"/>
  <c r="C922" i="83"/>
  <c r="D922" i="83" s="1"/>
  <c r="C923" i="83"/>
  <c r="D923" i="83"/>
  <c r="C924" i="83"/>
  <c r="D924" i="83"/>
  <c r="C925" i="83"/>
  <c r="D925" i="83" s="1"/>
  <c r="C926" i="83"/>
  <c r="D926" i="83"/>
  <c r="C927" i="83"/>
  <c r="D927" i="83" s="1"/>
  <c r="C928" i="83"/>
  <c r="D928" i="83" s="1"/>
  <c r="C929" i="83"/>
  <c r="D929" i="83" s="1"/>
  <c r="C930" i="83"/>
  <c r="D930" i="83" s="1"/>
  <c r="C931" i="83"/>
  <c r="D931" i="83" s="1"/>
  <c r="C932" i="83"/>
  <c r="D932" i="83"/>
  <c r="C933" i="83"/>
  <c r="D933" i="83"/>
  <c r="C934" i="83"/>
  <c r="D934" i="83"/>
  <c r="C935" i="83"/>
  <c r="D935" i="83" s="1"/>
  <c r="C936" i="83"/>
  <c r="D936" i="83"/>
  <c r="C937" i="83"/>
  <c r="D937" i="83" s="1"/>
  <c r="C938" i="83"/>
  <c r="D938" i="83" s="1"/>
  <c r="C939" i="83"/>
  <c r="D939" i="83" s="1"/>
  <c r="C940" i="83"/>
  <c r="D940" i="83"/>
  <c r="C941" i="83"/>
  <c r="D941" i="83" s="1"/>
  <c r="C942" i="83"/>
  <c r="D942" i="83"/>
  <c r="C943" i="83"/>
  <c r="D943" i="83" s="1"/>
  <c r="C944" i="83"/>
  <c r="D944" i="83" s="1"/>
  <c r="C945" i="83"/>
  <c r="D945" i="83" s="1"/>
  <c r="C946" i="83"/>
  <c r="D946" i="83" s="1"/>
  <c r="C947" i="83"/>
  <c r="D947" i="83" s="1"/>
  <c r="C948" i="83"/>
  <c r="D948" i="83" s="1"/>
  <c r="C949" i="83"/>
  <c r="D949" i="83" s="1"/>
  <c r="C950" i="83"/>
  <c r="D950" i="83"/>
  <c r="C951" i="83"/>
  <c r="D951" i="83"/>
  <c r="C952" i="83"/>
  <c r="D952" i="83" s="1"/>
  <c r="C953" i="83"/>
  <c r="D953" i="83" s="1"/>
  <c r="C954" i="83"/>
  <c r="D954" i="83" s="1"/>
  <c r="C955" i="83"/>
  <c r="D955" i="83"/>
  <c r="C956" i="83"/>
  <c r="D956" i="83" s="1"/>
  <c r="C957" i="83"/>
  <c r="D957" i="83" s="1"/>
  <c r="C958" i="83"/>
  <c r="D958" i="83"/>
  <c r="C959" i="83"/>
  <c r="D959" i="83"/>
  <c r="C960" i="83"/>
  <c r="D960" i="83" s="1"/>
  <c r="C961" i="83"/>
  <c r="D961" i="83" s="1"/>
  <c r="C962" i="83"/>
  <c r="D962" i="83"/>
  <c r="C963" i="83"/>
  <c r="D963" i="83" s="1"/>
  <c r="C964" i="83"/>
  <c r="D964" i="83" s="1"/>
  <c r="C965" i="83"/>
  <c r="D965" i="83"/>
  <c r="C966" i="83"/>
  <c r="D966" i="83" s="1"/>
  <c r="C967" i="83"/>
  <c r="D967" i="83" s="1"/>
  <c r="C968" i="83"/>
  <c r="D968" i="83" s="1"/>
  <c r="C969" i="83"/>
  <c r="D969" i="83" s="1"/>
  <c r="C970" i="83"/>
  <c r="D970" i="83" s="1"/>
  <c r="C971" i="83"/>
  <c r="D971" i="83" s="1"/>
  <c r="C972" i="83"/>
  <c r="D972" i="83" s="1"/>
  <c r="C973" i="83"/>
  <c r="D973" i="83" s="1"/>
  <c r="C974" i="83"/>
  <c r="D974" i="83" s="1"/>
  <c r="C975" i="83"/>
  <c r="D975" i="83" s="1"/>
  <c r="C976" i="83"/>
  <c r="D976" i="83" s="1"/>
  <c r="C977" i="83"/>
  <c r="D977" i="83" s="1"/>
  <c r="C978" i="83"/>
  <c r="D978" i="83" s="1"/>
  <c r="C979" i="83"/>
  <c r="D979" i="83" s="1"/>
  <c r="C980" i="83"/>
  <c r="D980" i="83"/>
  <c r="C981" i="83"/>
  <c r="D981" i="83"/>
  <c r="C982" i="83"/>
  <c r="D982" i="83" s="1"/>
  <c r="C983" i="83"/>
  <c r="D983" i="83" s="1"/>
  <c r="C984" i="83"/>
  <c r="D984" i="83" s="1"/>
  <c r="C985" i="83"/>
  <c r="D985" i="83" s="1"/>
  <c r="C986" i="83"/>
  <c r="D986" i="83"/>
  <c r="C987" i="83"/>
  <c r="D987" i="83" s="1"/>
  <c r="C988" i="83"/>
  <c r="D988" i="83" s="1"/>
  <c r="C989" i="83"/>
  <c r="D989" i="83" s="1"/>
  <c r="C990" i="83"/>
  <c r="D990" i="83" s="1"/>
  <c r="C991" i="83"/>
  <c r="D991" i="83" s="1"/>
  <c r="C992" i="83"/>
  <c r="D992" i="83" s="1"/>
  <c r="C993" i="83"/>
  <c r="D993" i="83" s="1"/>
  <c r="C994" i="83"/>
  <c r="D994" i="83" s="1"/>
  <c r="C995" i="83"/>
  <c r="D995" i="83" s="1"/>
  <c r="C996" i="83"/>
  <c r="D996" i="83"/>
  <c r="C997" i="83"/>
  <c r="D997" i="83" s="1"/>
  <c r="C998" i="83"/>
  <c r="D998" i="83"/>
  <c r="C999" i="83"/>
  <c r="D999" i="83" s="1"/>
  <c r="C1000" i="83"/>
  <c r="D1000" i="83" s="1"/>
  <c r="C1001" i="83"/>
  <c r="D1001" i="83" s="1"/>
  <c r="C1002" i="83"/>
  <c r="D1002" i="83" s="1"/>
  <c r="C1003" i="83"/>
  <c r="D1003" i="83" s="1"/>
  <c r="C1004" i="83"/>
  <c r="D1004" i="83" s="1"/>
  <c r="C1005" i="83"/>
  <c r="D1005" i="83"/>
  <c r="C1006" i="83"/>
  <c r="D1006" i="83"/>
  <c r="C1007" i="83"/>
  <c r="D1007" i="83" s="1"/>
  <c r="C1008" i="83"/>
  <c r="D1008" i="83" s="1"/>
  <c r="C1009" i="83"/>
  <c r="D1009" i="83" s="1"/>
  <c r="C1010" i="83"/>
  <c r="D1010" i="83" s="1"/>
  <c r="C1011" i="83"/>
  <c r="D1011" i="83" s="1"/>
  <c r="C1012" i="83"/>
  <c r="D1012" i="83"/>
  <c r="C1013" i="83"/>
  <c r="D1013" i="83" s="1"/>
  <c r="C1014" i="83"/>
  <c r="D1014" i="83" s="1"/>
  <c r="C1015" i="83"/>
  <c r="D1015" i="83" s="1"/>
  <c r="C1016" i="83"/>
  <c r="D1016" i="83" s="1"/>
  <c r="C1017" i="83"/>
  <c r="D1017" i="83" s="1"/>
  <c r="C1018" i="83"/>
  <c r="D1018" i="83" s="1"/>
  <c r="C1019" i="83"/>
  <c r="D1019" i="83" s="1"/>
  <c r="C1020" i="83"/>
  <c r="D1020" i="83"/>
  <c r="C1021" i="83"/>
  <c r="D1021" i="83" s="1"/>
  <c r="C1022" i="83"/>
  <c r="D1022" i="83"/>
  <c r="C1023" i="83"/>
  <c r="D1023" i="83" s="1"/>
  <c r="C1024" i="83"/>
  <c r="D1024" i="83" s="1"/>
  <c r="C1025" i="83"/>
  <c r="D1025" i="83" s="1"/>
  <c r="C1026" i="83"/>
  <c r="D1026" i="83"/>
  <c r="C1027" i="83"/>
  <c r="D1027" i="83"/>
  <c r="C1028" i="83"/>
  <c r="D1028" i="83" s="1"/>
  <c r="C1029" i="83"/>
  <c r="D1029" i="83"/>
  <c r="C1030" i="83"/>
  <c r="D1030" i="83" s="1"/>
  <c r="C1031" i="83"/>
  <c r="D1031" i="83" s="1"/>
  <c r="C1032" i="83"/>
  <c r="D1032" i="83" s="1"/>
  <c r="C1033" i="83"/>
  <c r="D1033" i="83" s="1"/>
  <c r="C1034" i="83"/>
  <c r="D1034" i="83"/>
  <c r="C1035" i="83"/>
  <c r="D1035" i="83"/>
  <c r="C1036" i="83"/>
  <c r="D1036" i="83"/>
  <c r="C1037" i="83"/>
  <c r="D1037" i="83" s="1"/>
  <c r="C1038" i="83"/>
  <c r="D1038" i="83"/>
  <c r="C1039" i="83"/>
  <c r="D1039" i="83" s="1"/>
  <c r="C1040" i="83"/>
  <c r="D1040" i="83"/>
  <c r="C1041" i="83"/>
  <c r="D1041" i="83" s="1"/>
  <c r="C1042" i="83"/>
  <c r="D1042" i="83" s="1"/>
  <c r="C1043" i="83"/>
  <c r="D1043" i="83"/>
  <c r="C1044" i="83"/>
  <c r="D1044" i="83" s="1"/>
  <c r="C1045" i="83"/>
  <c r="D1045" i="83" s="1"/>
  <c r="C1046" i="83"/>
  <c r="D1046" i="83" s="1"/>
  <c r="C1047" i="83"/>
  <c r="D1047" i="83" s="1"/>
  <c r="C1048" i="83"/>
  <c r="D1048" i="83"/>
  <c r="C1049" i="83"/>
  <c r="D1049" i="83" s="1"/>
  <c r="C1050" i="83"/>
  <c r="D1050" i="83" s="1"/>
  <c r="C1051" i="83"/>
  <c r="D1051" i="83" s="1"/>
  <c r="C1052" i="83"/>
  <c r="D1052" i="83"/>
  <c r="C1053" i="83"/>
  <c r="D1053" i="83" s="1"/>
  <c r="C1054" i="83"/>
  <c r="D1054" i="83" s="1"/>
  <c r="C1055" i="83"/>
  <c r="D1055" i="83"/>
  <c r="C1056" i="83"/>
  <c r="D1056" i="83"/>
  <c r="C1057" i="83"/>
  <c r="D1057" i="83" s="1"/>
  <c r="C1058" i="83"/>
  <c r="D1058" i="83" s="1"/>
  <c r="C1059" i="83"/>
  <c r="D1059" i="83" s="1"/>
  <c r="C1060" i="83"/>
  <c r="D1060" i="83" s="1"/>
  <c r="C1061" i="83"/>
  <c r="D1061" i="83" s="1"/>
  <c r="C1062" i="83"/>
  <c r="D1062" i="83" s="1"/>
  <c r="C1063" i="83"/>
  <c r="D1063" i="83" s="1"/>
  <c r="C1064" i="83"/>
  <c r="D1064" i="83"/>
  <c r="C1065" i="83"/>
  <c r="D1065" i="83" s="1"/>
  <c r="C1066" i="83"/>
  <c r="D1066" i="83" s="1"/>
  <c r="C1067" i="83"/>
  <c r="D1067" i="83" s="1"/>
  <c r="C1068" i="83"/>
  <c r="D1068" i="83" s="1"/>
  <c r="C1069" i="83"/>
  <c r="D1069" i="83" s="1"/>
  <c r="C1070" i="83"/>
  <c r="D1070" i="83"/>
  <c r="C1071" i="83"/>
  <c r="D1071" i="83" s="1"/>
  <c r="C1072" i="83"/>
  <c r="D1072" i="83" s="1"/>
  <c r="C1073" i="83"/>
  <c r="D1073" i="83" s="1"/>
  <c r="C1074" i="83"/>
  <c r="D1074" i="83" s="1"/>
  <c r="C1075" i="83"/>
  <c r="D1075" i="83" s="1"/>
  <c r="C1076" i="83"/>
  <c r="D1076" i="83"/>
  <c r="C1077" i="83"/>
  <c r="D1077" i="83" s="1"/>
  <c r="C1078" i="83"/>
  <c r="D1078" i="83" s="1"/>
  <c r="C1079" i="83"/>
  <c r="D1079" i="83"/>
  <c r="C1080" i="83"/>
  <c r="D1080" i="83" s="1"/>
  <c r="C1081" i="83"/>
  <c r="D1081" i="83" s="1"/>
  <c r="C1082" i="83"/>
  <c r="D1082" i="83"/>
  <c r="C1083" i="83"/>
  <c r="D1083" i="83" s="1"/>
  <c r="C1084" i="83"/>
  <c r="D1084" i="83"/>
  <c r="C1085" i="83"/>
  <c r="D1085" i="83" s="1"/>
  <c r="C1086" i="83"/>
  <c r="D1086" i="83" s="1"/>
  <c r="C1087" i="83"/>
  <c r="D1087" i="83" s="1"/>
  <c r="C1088" i="83"/>
  <c r="D1088" i="83" s="1"/>
  <c r="C1089" i="83"/>
  <c r="D1089" i="83" s="1"/>
  <c r="C1090" i="83"/>
  <c r="D1090" i="83"/>
  <c r="C1091" i="83"/>
  <c r="D1091" i="83" s="1"/>
  <c r="C1092" i="83"/>
  <c r="D1092" i="83"/>
  <c r="C1093" i="83"/>
  <c r="D1093" i="83" s="1"/>
  <c r="C1094" i="83"/>
  <c r="D1094" i="83" s="1"/>
  <c r="C1095" i="83"/>
  <c r="D1095" i="83"/>
  <c r="C1096" i="83"/>
  <c r="D1096" i="83"/>
  <c r="C1097" i="83"/>
  <c r="D1097" i="83" s="1"/>
  <c r="C1098" i="83"/>
  <c r="D1098" i="83" s="1"/>
  <c r="C1099" i="83"/>
  <c r="D1099" i="83" s="1"/>
  <c r="C1100" i="83"/>
  <c r="D1100" i="83" s="1"/>
  <c r="C1101" i="83"/>
  <c r="D1101" i="83" s="1"/>
  <c r="C1102" i="83"/>
  <c r="D1102" i="83" s="1"/>
  <c r="C1103" i="83"/>
  <c r="D1103" i="83" s="1"/>
  <c r="C1104" i="83"/>
  <c r="D1104" i="83"/>
  <c r="C1105" i="83"/>
  <c r="D1105" i="83" s="1"/>
  <c r="C1106" i="83"/>
  <c r="D1106" i="83" s="1"/>
  <c r="C1107" i="83"/>
  <c r="D1107" i="83"/>
  <c r="C1108" i="83"/>
  <c r="D1108" i="83" s="1"/>
  <c r="C1109" i="83"/>
  <c r="D1109" i="83"/>
  <c r="C1110" i="83"/>
  <c r="D1110" i="83" s="1"/>
  <c r="C1111" i="83"/>
  <c r="D1111" i="83" s="1"/>
  <c r="C1112" i="83"/>
  <c r="D1112" i="83"/>
  <c r="C1113" i="83"/>
  <c r="D1113" i="83" s="1"/>
  <c r="C1114" i="83"/>
  <c r="D1114" i="83" s="1"/>
  <c r="C1115" i="83"/>
  <c r="D1115" i="83" s="1"/>
  <c r="C1116" i="83"/>
  <c r="D1116" i="83" s="1"/>
  <c r="C1117" i="83"/>
  <c r="D1117" i="83" s="1"/>
  <c r="C1118" i="83"/>
  <c r="D1118" i="83" s="1"/>
  <c r="C1119" i="83"/>
  <c r="D1119" i="83" s="1"/>
  <c r="C1120" i="83"/>
  <c r="D1120" i="83" s="1"/>
  <c r="C1121" i="83"/>
  <c r="D1121" i="83" s="1"/>
  <c r="C1122" i="83"/>
  <c r="D1122" i="83" s="1"/>
  <c r="C1123" i="83"/>
  <c r="D1123" i="83" s="1"/>
  <c r="C1124" i="83"/>
  <c r="D1124" i="83" s="1"/>
  <c r="C1125" i="83"/>
  <c r="D1125" i="83" s="1"/>
  <c r="C1126" i="83"/>
  <c r="D1126" i="83"/>
  <c r="C1127" i="83"/>
  <c r="D1127" i="83"/>
  <c r="C1128" i="83"/>
  <c r="D1128" i="83" s="1"/>
  <c r="C1129" i="83"/>
  <c r="D1129" i="83" s="1"/>
  <c r="C1130" i="83"/>
  <c r="D1130" i="83" s="1"/>
  <c r="C1131" i="83"/>
  <c r="D1131" i="83" s="1"/>
  <c r="C1132" i="83"/>
  <c r="D1132" i="83" s="1"/>
  <c r="C1133" i="83"/>
  <c r="D1133" i="83" s="1"/>
  <c r="C1134" i="83"/>
  <c r="D1134" i="83"/>
  <c r="C1135" i="83"/>
  <c r="D1135" i="83"/>
  <c r="C1136" i="83"/>
  <c r="D1136" i="83" s="1"/>
  <c r="C1137" i="83"/>
  <c r="D1137" i="83" s="1"/>
  <c r="C1138" i="83"/>
  <c r="D1138" i="83"/>
  <c r="C1139" i="83"/>
  <c r="D1139" i="83"/>
  <c r="C1140" i="83"/>
  <c r="D1140" i="83"/>
  <c r="C1141" i="83"/>
  <c r="D1141" i="83" s="1"/>
  <c r="C1142" i="83"/>
  <c r="D1142" i="83"/>
  <c r="C1143" i="83"/>
  <c r="D1143" i="83"/>
  <c r="C1144" i="83"/>
  <c r="D1144" i="83" s="1"/>
  <c r="C1145" i="83"/>
  <c r="D1145" i="83" s="1"/>
  <c r="C1146" i="83"/>
  <c r="D1146" i="83" s="1"/>
  <c r="C1147" i="83"/>
  <c r="D1147" i="83"/>
  <c r="C1148" i="83"/>
  <c r="D1148" i="83"/>
  <c r="C1149" i="83"/>
  <c r="D1149" i="83" s="1"/>
  <c r="C1150" i="83"/>
  <c r="D1150" i="83"/>
  <c r="C1151" i="83"/>
  <c r="D1151" i="83" s="1"/>
  <c r="C1152" i="83"/>
  <c r="D1152" i="83" s="1"/>
  <c r="C1153" i="83"/>
  <c r="D1153" i="83" s="1"/>
  <c r="C1154" i="83"/>
  <c r="D1154" i="83"/>
  <c r="C1155" i="83"/>
  <c r="D1155" i="83"/>
  <c r="C1156" i="83"/>
  <c r="D1156" i="83" s="1"/>
  <c r="C1157" i="83"/>
  <c r="D1157" i="83" s="1"/>
  <c r="C1158" i="83"/>
  <c r="D1158" i="83" s="1"/>
  <c r="C1159" i="83"/>
  <c r="D1159" i="83"/>
  <c r="C1160" i="83"/>
  <c r="D1160" i="83" s="1"/>
  <c r="C1161" i="83"/>
  <c r="D1161" i="83" s="1"/>
  <c r="C1162" i="83"/>
  <c r="D1162" i="83" s="1"/>
  <c r="C1163" i="83"/>
  <c r="D1163" i="83" s="1"/>
  <c r="C1164" i="83"/>
  <c r="D1164" i="83" s="1"/>
  <c r="C1165" i="83"/>
  <c r="D1165" i="83" s="1"/>
  <c r="C1166" i="83"/>
  <c r="D1166" i="83" s="1"/>
  <c r="C1167" i="83"/>
  <c r="D1167" i="83" s="1"/>
  <c r="C1168" i="83"/>
  <c r="D1168" i="83" s="1"/>
  <c r="C1169" i="83"/>
  <c r="D1169" i="83" s="1"/>
  <c r="C1170" i="83"/>
  <c r="D1170" i="83" s="1"/>
  <c r="C1171" i="83"/>
  <c r="D1171" i="83"/>
  <c r="C1172" i="83"/>
  <c r="D1172" i="83"/>
  <c r="C1173" i="83"/>
  <c r="D1173" i="83" s="1"/>
  <c r="C1174" i="83"/>
  <c r="D1174" i="83"/>
  <c r="C1175" i="83"/>
  <c r="D1175" i="83" s="1"/>
  <c r="C1176" i="83"/>
  <c r="D1176" i="83" s="1"/>
  <c r="C1177" i="83"/>
  <c r="D1177" i="83" s="1"/>
  <c r="C1178" i="83"/>
  <c r="D1178" i="83"/>
  <c r="C1179" i="83"/>
  <c r="D1179" i="83"/>
  <c r="C1180" i="83"/>
  <c r="D1180" i="83" s="1"/>
  <c r="C1181" i="83"/>
  <c r="D1181" i="83" s="1"/>
  <c r="C1182" i="83"/>
  <c r="D1182" i="83"/>
  <c r="C1183" i="83"/>
  <c r="D1183" i="83" s="1"/>
  <c r="C1184" i="83"/>
  <c r="D1184" i="83"/>
  <c r="C1185" i="83"/>
  <c r="D1185" i="83" s="1"/>
  <c r="C1186" i="83"/>
  <c r="D1186" i="83" s="1"/>
  <c r="C1187" i="83"/>
  <c r="D1187" i="83" s="1"/>
  <c r="C1188" i="83"/>
  <c r="D1188" i="83" s="1"/>
  <c r="C1189" i="83"/>
  <c r="D1189" i="83"/>
  <c r="C1190" i="83"/>
  <c r="D1190" i="83" s="1"/>
  <c r="C1191" i="83"/>
  <c r="D1191" i="83"/>
  <c r="C1192" i="83"/>
  <c r="D1192" i="83"/>
  <c r="C1193" i="83"/>
  <c r="D1193" i="83" s="1"/>
  <c r="C1194" i="83"/>
  <c r="D1194" i="83" s="1"/>
  <c r="C1195" i="83"/>
  <c r="D1195" i="83" s="1"/>
  <c r="C1196" i="83"/>
  <c r="D1196" i="83"/>
  <c r="C1197" i="83"/>
  <c r="D1197" i="83" s="1"/>
  <c r="C1198" i="83"/>
  <c r="D1198" i="83"/>
  <c r="C1199" i="83"/>
  <c r="D1199" i="83"/>
  <c r="C1200" i="83"/>
  <c r="D1200" i="83" s="1"/>
  <c r="C1201" i="83"/>
  <c r="D1201" i="83" s="1"/>
  <c r="C1202" i="83"/>
  <c r="D1202" i="83"/>
  <c r="C1203" i="83"/>
  <c r="D1203" i="83" s="1"/>
  <c r="C1204" i="83"/>
  <c r="D1204" i="83" s="1"/>
  <c r="C1205" i="83"/>
  <c r="D1205" i="83" s="1"/>
  <c r="C1206" i="83"/>
  <c r="D1206" i="83" s="1"/>
  <c r="C1207" i="83"/>
  <c r="D1207" i="83"/>
  <c r="C1208" i="83"/>
  <c r="D1208" i="83" s="1"/>
  <c r="C1209" i="83"/>
  <c r="D1209" i="83" s="1"/>
  <c r="C1210" i="83"/>
  <c r="D1210" i="83" s="1"/>
  <c r="C1211" i="83"/>
  <c r="D1211" i="83" s="1"/>
  <c r="C1212" i="83"/>
  <c r="D1212" i="83"/>
  <c r="C1213" i="83"/>
  <c r="D1213" i="83" s="1"/>
  <c r="C1214" i="83"/>
  <c r="D1214" i="83" s="1"/>
  <c r="C1215" i="83"/>
  <c r="D1215" i="83" s="1"/>
  <c r="C1216" i="83"/>
  <c r="D1216" i="83" s="1"/>
  <c r="C1217" i="83"/>
  <c r="D1217" i="83" s="1"/>
  <c r="C1218" i="83"/>
  <c r="D1218" i="83" s="1"/>
  <c r="C1219" i="83"/>
  <c r="D1219" i="83"/>
  <c r="C1220" i="83"/>
  <c r="D1220" i="83"/>
  <c r="C1221" i="83"/>
  <c r="D1221" i="83" s="1"/>
  <c r="C1222" i="83"/>
  <c r="D1222" i="83" s="1"/>
  <c r="C1223" i="83"/>
  <c r="D1223" i="83"/>
  <c r="C1224" i="83"/>
  <c r="D1224" i="83" s="1"/>
  <c r="C1225" i="83"/>
  <c r="D1225" i="83" s="1"/>
  <c r="C1226" i="83"/>
  <c r="D1226" i="83"/>
  <c r="C1227" i="83"/>
  <c r="D1227" i="83" s="1"/>
  <c r="C1228" i="83"/>
  <c r="D1228" i="83" s="1"/>
  <c r="C1229" i="83"/>
  <c r="D1229" i="83" s="1"/>
  <c r="C1230" i="83"/>
  <c r="D1230" i="83"/>
  <c r="C1231" i="83"/>
  <c r="D1231" i="83" s="1"/>
  <c r="C1232" i="83"/>
  <c r="D1232" i="83" s="1"/>
  <c r="C1233" i="83"/>
  <c r="D1233" i="83" s="1"/>
  <c r="C1234" i="83"/>
  <c r="D1234" i="83" s="1"/>
  <c r="C1235" i="83"/>
  <c r="D1235" i="83" s="1"/>
  <c r="C1236" i="83"/>
  <c r="D1236" i="83"/>
  <c r="C1237" i="83"/>
  <c r="D1237" i="83" s="1"/>
  <c r="C1238" i="83"/>
  <c r="D1238" i="83" s="1"/>
  <c r="C1239" i="83"/>
  <c r="D1239" i="83" s="1"/>
  <c r="C1240" i="83"/>
  <c r="D1240" i="83" s="1"/>
  <c r="C1241" i="83"/>
  <c r="D1241" i="83" s="1"/>
  <c r="C1242" i="83"/>
  <c r="D1242" i="83" s="1"/>
  <c r="C1243" i="83"/>
  <c r="D1243" i="83" s="1"/>
  <c r="C1244" i="83"/>
  <c r="D1244" i="83"/>
  <c r="C1245" i="83"/>
  <c r="D1245" i="83" s="1"/>
  <c r="C1246" i="83"/>
  <c r="D1246" i="83"/>
  <c r="C1247" i="83"/>
  <c r="D1247" i="83"/>
  <c r="C1248" i="83"/>
  <c r="D1248" i="83" s="1"/>
  <c r="C1249" i="83"/>
  <c r="D1249" i="83" s="1"/>
  <c r="C1250" i="83"/>
  <c r="D1250" i="83" s="1"/>
  <c r="C1251" i="83"/>
  <c r="D1251" i="83" s="1"/>
  <c r="C1252" i="83"/>
  <c r="D1252" i="83"/>
  <c r="C1253" i="83"/>
  <c r="D1253" i="83"/>
  <c r="C1254" i="83"/>
  <c r="D1254" i="83"/>
  <c r="C1255" i="83"/>
  <c r="D1255" i="83" s="1"/>
  <c r="C1256" i="83"/>
  <c r="D1256" i="83" s="1"/>
  <c r="C1257" i="83"/>
  <c r="D1257" i="83" s="1"/>
  <c r="C1258" i="83"/>
  <c r="D1258" i="83" s="1"/>
  <c r="C1259" i="83"/>
  <c r="D1259" i="83" s="1"/>
  <c r="C1260" i="83"/>
  <c r="D1260" i="83" s="1"/>
  <c r="C1261" i="83"/>
  <c r="D1261" i="83" s="1"/>
  <c r="C1262" i="83"/>
  <c r="D1262" i="83" s="1"/>
  <c r="C1263" i="83"/>
  <c r="D1263" i="83"/>
  <c r="C1264" i="83"/>
  <c r="D1264" i="83" s="1"/>
  <c r="C1265" i="83"/>
  <c r="D1265" i="83" s="1"/>
  <c r="C1266" i="83"/>
  <c r="D1266" i="83" s="1"/>
  <c r="C1267" i="83"/>
  <c r="D1267" i="83"/>
  <c r="C1268" i="83"/>
  <c r="D1268" i="83" s="1"/>
  <c r="C1269" i="83"/>
  <c r="D1269" i="83" s="1"/>
  <c r="C1270" i="83"/>
  <c r="D1270" i="83" s="1"/>
  <c r="C1271" i="83"/>
  <c r="D1271" i="83" s="1"/>
  <c r="C1272" i="83"/>
  <c r="D1272" i="83" s="1"/>
  <c r="C1273" i="83"/>
  <c r="D1273" i="83" s="1"/>
  <c r="C1274" i="83"/>
  <c r="D1274" i="83" s="1"/>
  <c r="C1275" i="83"/>
  <c r="D1275" i="83" s="1"/>
  <c r="C1276" i="83"/>
  <c r="D1276" i="83" s="1"/>
  <c r="C1277" i="83"/>
  <c r="D1277" i="83" s="1"/>
  <c r="C1278" i="83"/>
  <c r="D1278" i="83" s="1"/>
  <c r="C1279" i="83"/>
  <c r="D1279" i="83" s="1"/>
  <c r="C1280" i="83"/>
  <c r="D1280" i="83" s="1"/>
  <c r="C1281" i="83"/>
  <c r="D1281" i="83" s="1"/>
  <c r="C1282" i="83"/>
  <c r="D1282" i="83" s="1"/>
  <c r="C1283" i="83"/>
  <c r="D1283" i="83" s="1"/>
  <c r="C1284" i="83"/>
  <c r="D1284" i="83" s="1"/>
  <c r="C1285" i="83"/>
  <c r="D1285" i="83"/>
  <c r="C1286" i="83"/>
  <c r="D1286" i="83" s="1"/>
  <c r="C1287" i="83"/>
  <c r="D1287" i="83"/>
  <c r="C1288" i="83"/>
  <c r="D1288" i="83" s="1"/>
  <c r="C1289" i="83"/>
  <c r="D1289" i="83" s="1"/>
  <c r="C1290" i="83"/>
  <c r="D1290" i="83"/>
  <c r="C1291" i="83"/>
  <c r="D1291" i="83"/>
  <c r="C1292" i="83"/>
  <c r="D1292" i="83"/>
  <c r="C1293" i="83"/>
  <c r="D1293" i="83" s="1"/>
  <c r="C1294" i="83"/>
  <c r="D1294" i="83"/>
  <c r="C1295" i="83"/>
  <c r="D1295" i="83" s="1"/>
  <c r="C1296" i="83"/>
  <c r="D1296" i="83" s="1"/>
  <c r="C1297" i="83"/>
  <c r="D1297" i="83" s="1"/>
  <c r="C1298" i="83"/>
  <c r="D1298" i="83" s="1"/>
  <c r="C1299" i="83"/>
  <c r="D1299" i="83" s="1"/>
  <c r="C1300" i="83"/>
  <c r="D1300" i="83"/>
  <c r="C1301" i="83"/>
  <c r="D1301" i="83"/>
  <c r="C1302" i="83"/>
  <c r="D1302" i="83" s="1"/>
  <c r="C1303" i="83"/>
  <c r="D1303" i="83" s="1"/>
  <c r="C1304" i="83"/>
  <c r="D1304" i="83"/>
  <c r="C1305" i="83"/>
  <c r="D1305" i="83" s="1"/>
  <c r="C1306" i="83"/>
  <c r="D1306" i="83" s="1"/>
  <c r="C1307" i="83"/>
  <c r="D1307" i="83" s="1"/>
  <c r="C1308" i="83"/>
  <c r="D1308" i="83" s="1"/>
  <c r="C1309" i="83"/>
  <c r="D1309" i="83"/>
  <c r="C1310" i="83"/>
  <c r="D1310" i="83" s="1"/>
  <c r="C1311" i="83"/>
  <c r="D1311" i="83"/>
  <c r="C1312" i="83"/>
  <c r="D1312" i="83" s="1"/>
  <c r="C1313" i="83"/>
  <c r="D1313" i="83" s="1"/>
  <c r="C1314" i="83"/>
  <c r="D1314" i="83" s="1"/>
  <c r="C1315" i="83"/>
  <c r="D1315" i="83"/>
  <c r="C1316" i="83"/>
  <c r="D1316" i="83" s="1"/>
  <c r="C1317" i="83"/>
  <c r="D1317" i="83" s="1"/>
  <c r="C1318" i="83"/>
  <c r="D1318" i="83" s="1"/>
  <c r="C1319" i="83"/>
  <c r="D1319" i="83"/>
  <c r="C1320" i="83"/>
  <c r="D1320" i="83"/>
  <c r="C1321" i="83"/>
  <c r="D1321" i="83" s="1"/>
  <c r="C1322" i="83"/>
  <c r="D1322" i="83"/>
  <c r="C1323" i="83"/>
  <c r="D1323" i="83" s="1"/>
  <c r="C1324" i="83"/>
  <c r="D1324" i="83"/>
  <c r="C1325" i="83"/>
  <c r="D1325" i="83" s="1"/>
  <c r="C1326" i="83"/>
  <c r="D1326" i="83" s="1"/>
  <c r="C1327" i="83"/>
  <c r="D1327" i="83"/>
  <c r="C1328" i="83"/>
  <c r="D1328" i="83" s="1"/>
  <c r="C1329" i="83"/>
  <c r="D1329" i="83" s="1"/>
  <c r="C1330" i="83"/>
  <c r="D1330" i="83"/>
  <c r="C1331" i="83"/>
  <c r="D1331" i="83" s="1"/>
  <c r="C1332" i="83"/>
  <c r="D1332" i="83" s="1"/>
  <c r="C1333" i="83"/>
  <c r="D1333" i="83"/>
  <c r="C1334" i="83"/>
  <c r="D1334" i="83" s="1"/>
  <c r="C1335" i="83"/>
  <c r="D1335" i="83" s="1"/>
  <c r="C1336" i="83"/>
  <c r="D1336" i="83"/>
  <c r="C1337" i="83"/>
  <c r="D1337" i="83" s="1"/>
  <c r="C1338" i="83"/>
  <c r="D1338" i="83" s="1"/>
  <c r="C1339" i="83"/>
  <c r="D1339" i="83" s="1"/>
  <c r="C1340" i="83"/>
  <c r="D1340" i="83"/>
  <c r="C1341" i="83"/>
  <c r="D1341" i="83" s="1"/>
  <c r="C1342" i="83"/>
  <c r="D1342" i="83" s="1"/>
  <c r="C1343" i="83"/>
  <c r="D1343" i="83" s="1"/>
  <c r="C1344" i="83"/>
  <c r="D1344" i="83" s="1"/>
  <c r="C1345" i="83"/>
  <c r="D1345" i="83" s="1"/>
  <c r="C1346" i="83"/>
  <c r="D1346" i="83" s="1"/>
  <c r="C1347" i="83"/>
  <c r="D1347" i="83"/>
  <c r="C1348" i="83"/>
  <c r="D1348" i="83"/>
  <c r="C1349" i="83"/>
  <c r="D1349" i="83" s="1"/>
  <c r="C1350" i="83"/>
  <c r="D1350" i="83" s="1"/>
  <c r="C1351" i="83"/>
  <c r="D1351" i="83" s="1"/>
  <c r="C1352" i="83"/>
  <c r="D1352" i="83" s="1"/>
  <c r="C1353" i="83"/>
  <c r="D1353" i="83" s="1"/>
  <c r="C1354" i="83"/>
  <c r="D1354" i="83" s="1"/>
  <c r="C1355" i="83"/>
  <c r="D1355" i="83" s="1"/>
  <c r="C1356" i="83"/>
  <c r="D1356" i="83" s="1"/>
  <c r="C1357" i="83"/>
  <c r="D1357" i="83" s="1"/>
  <c r="C1358" i="83"/>
  <c r="D1358" i="83" s="1"/>
  <c r="C1359" i="83"/>
  <c r="D1359" i="83"/>
  <c r="C1360" i="83"/>
  <c r="D1360" i="83" s="1"/>
  <c r="C1361" i="83"/>
  <c r="D1361" i="83" s="1"/>
  <c r="C1362" i="83"/>
  <c r="D1362" i="83" s="1"/>
  <c r="C1363" i="83"/>
  <c r="D1363" i="83"/>
  <c r="C1364" i="83"/>
  <c r="D1364" i="83"/>
  <c r="C1365" i="83"/>
  <c r="D1365" i="83" s="1"/>
  <c r="C1366" i="83"/>
  <c r="D1366" i="83"/>
  <c r="C1367" i="83"/>
  <c r="D1367" i="83" s="1"/>
  <c r="C1368" i="83"/>
  <c r="D1368" i="83" s="1"/>
  <c r="C1369" i="83"/>
  <c r="D1369" i="83" s="1"/>
  <c r="C1370" i="83"/>
  <c r="D1370" i="83" s="1"/>
  <c r="C1371" i="83"/>
  <c r="D1371" i="83" s="1"/>
  <c r="C1372" i="83"/>
  <c r="D1372" i="83"/>
  <c r="C1373" i="83"/>
  <c r="D1373" i="83" s="1"/>
  <c r="C1374" i="83"/>
  <c r="D1374" i="83" s="1"/>
  <c r="C1375" i="83"/>
  <c r="D1375" i="83"/>
  <c r="C1376" i="83"/>
  <c r="D1376" i="83"/>
  <c r="C1377" i="83"/>
  <c r="D1377" i="83" s="1"/>
  <c r="C1378" i="83"/>
  <c r="D1378" i="83" s="1"/>
  <c r="C1379" i="83"/>
  <c r="D1379" i="83" s="1"/>
  <c r="C1380" i="83"/>
  <c r="D1380" i="83" s="1"/>
  <c r="C1381" i="83"/>
  <c r="D1381" i="83" s="1"/>
  <c r="C1382" i="83"/>
  <c r="D1382" i="83"/>
  <c r="C1383" i="83"/>
  <c r="D1383" i="83" s="1"/>
  <c r="C1384" i="83"/>
  <c r="D1384" i="83"/>
  <c r="C1385" i="83"/>
  <c r="D1385" i="83" s="1"/>
  <c r="C1386" i="83"/>
  <c r="D1386" i="83" s="1"/>
  <c r="C1387" i="83"/>
  <c r="D1387" i="83" s="1"/>
  <c r="C1388" i="83"/>
  <c r="D1388" i="83" s="1"/>
  <c r="C1389" i="83"/>
  <c r="D1389" i="83" s="1"/>
  <c r="C1390" i="83"/>
  <c r="D1390" i="83" s="1"/>
  <c r="C1391" i="83"/>
  <c r="D1391" i="83" s="1"/>
  <c r="C1392" i="83"/>
  <c r="D1392" i="83" s="1"/>
  <c r="C1393" i="83"/>
  <c r="D1393" i="83" s="1"/>
  <c r="C1394" i="83"/>
  <c r="D1394" i="83" s="1"/>
  <c r="C1395" i="83"/>
  <c r="D1395" i="83" s="1"/>
  <c r="C1396" i="83"/>
  <c r="D1396" i="83" s="1"/>
  <c r="C1397" i="83"/>
  <c r="D1397" i="83" s="1"/>
  <c r="C1398" i="83"/>
  <c r="D1398" i="83"/>
  <c r="C1399" i="83"/>
  <c r="D1399" i="83"/>
  <c r="C1400" i="83"/>
  <c r="D1400" i="83" s="1"/>
  <c r="C1401" i="83"/>
  <c r="D1401" i="83" s="1"/>
  <c r="C1402" i="83"/>
  <c r="D1402" i="83" s="1"/>
  <c r="C1403" i="83"/>
  <c r="D1403" i="83" s="1"/>
  <c r="C1404" i="83"/>
  <c r="D1404" i="83"/>
  <c r="C1405" i="83"/>
  <c r="D1405" i="83" s="1"/>
  <c r="C1406" i="83"/>
  <c r="D1406" i="83" s="1"/>
  <c r="C1407" i="83"/>
  <c r="D1407" i="83"/>
  <c r="C1408" i="83"/>
  <c r="D1408" i="83" s="1"/>
  <c r="C1409" i="83"/>
  <c r="D1409" i="83" s="1"/>
  <c r="C1410" i="83"/>
  <c r="D1410" i="83"/>
  <c r="C1411" i="83"/>
  <c r="D1411" i="83" s="1"/>
  <c r="C1412" i="83"/>
  <c r="D1412" i="83" s="1"/>
  <c r="C1413" i="83"/>
  <c r="D1413" i="83" s="1"/>
  <c r="C1414" i="83"/>
  <c r="D1414" i="83" s="1"/>
  <c r="C1415" i="83"/>
  <c r="D1415" i="83"/>
  <c r="C1416" i="83"/>
  <c r="D1416" i="83" s="1"/>
  <c r="C1417" i="83"/>
  <c r="D1417" i="83" s="1"/>
  <c r="C1418" i="83"/>
  <c r="D1418" i="83" s="1"/>
  <c r="C1419" i="83"/>
  <c r="D1419" i="83"/>
  <c r="C1420" i="83"/>
  <c r="D1420" i="83"/>
  <c r="C1421" i="83"/>
  <c r="D1421" i="83" s="1"/>
  <c r="C1422" i="83"/>
  <c r="D1422" i="83"/>
  <c r="C1423" i="83"/>
  <c r="D1423" i="83" s="1"/>
  <c r="C1424" i="83"/>
  <c r="D1424" i="83" s="1"/>
  <c r="C1425" i="83"/>
  <c r="D1425" i="83" s="1"/>
  <c r="C1426" i="83"/>
  <c r="D1426" i="83" s="1"/>
  <c r="C1427" i="83"/>
  <c r="D1427" i="83" s="1"/>
  <c r="C1428" i="83"/>
  <c r="D1428" i="83"/>
  <c r="C1429" i="83"/>
  <c r="D1429" i="83" s="1"/>
  <c r="C1430" i="83"/>
  <c r="D1430" i="83" s="1"/>
  <c r="C1431" i="83"/>
  <c r="D1431" i="83"/>
  <c r="C1432" i="83"/>
  <c r="D1432" i="83" s="1"/>
  <c r="C1433" i="83"/>
  <c r="D1433" i="83" s="1"/>
  <c r="C1434" i="83"/>
  <c r="D1434" i="83"/>
  <c r="C1435" i="83"/>
  <c r="D1435" i="83"/>
  <c r="C1436" i="83"/>
  <c r="D1436" i="83" s="1"/>
  <c r="C1437" i="83"/>
  <c r="D1437" i="83"/>
  <c r="C1438" i="83"/>
  <c r="D1438" i="83"/>
  <c r="C1439" i="83"/>
  <c r="D1439" i="83"/>
  <c r="C1440" i="83"/>
  <c r="D1440" i="83" s="1"/>
  <c r="C1441" i="83"/>
  <c r="D1441" i="83" s="1"/>
  <c r="C1442" i="83"/>
  <c r="D1442" i="83" s="1"/>
  <c r="C1443" i="83"/>
  <c r="D1443" i="83" s="1"/>
  <c r="C1444" i="83"/>
  <c r="D1444" i="83" s="1"/>
  <c r="C1445" i="83"/>
  <c r="D1445" i="83" s="1"/>
  <c r="C1446" i="83"/>
  <c r="D1446" i="83" s="1"/>
  <c r="C1447" i="83"/>
  <c r="D1447" i="83"/>
  <c r="C1448" i="83"/>
  <c r="D1448" i="83" s="1"/>
  <c r="C1449" i="83"/>
  <c r="D1449" i="83" s="1"/>
  <c r="C1450" i="83"/>
  <c r="D1450" i="83" s="1"/>
  <c r="C1451" i="83"/>
  <c r="D1451" i="83"/>
  <c r="C1452" i="83"/>
  <c r="D1452" i="83"/>
  <c r="C1453" i="83"/>
  <c r="D1453" i="83" s="1"/>
  <c r="C1454" i="83"/>
  <c r="D1454" i="83" s="1"/>
  <c r="C1455" i="83"/>
  <c r="D1455" i="83" s="1"/>
  <c r="C1456" i="83"/>
  <c r="D1456" i="83" s="1"/>
  <c r="C1457" i="83"/>
  <c r="D1457" i="83" s="1"/>
  <c r="C1458" i="83"/>
  <c r="D1458" i="83" s="1"/>
  <c r="C1459" i="83"/>
  <c r="D1459" i="83"/>
  <c r="C1460" i="83"/>
  <c r="D1460" i="83" s="1"/>
  <c r="C1461" i="83"/>
  <c r="D1461" i="83" s="1"/>
  <c r="C1462" i="83"/>
  <c r="D1462" i="83" s="1"/>
  <c r="C1463" i="83"/>
  <c r="D1463" i="83" s="1"/>
  <c r="C1464" i="83"/>
  <c r="D1464" i="83" s="1"/>
  <c r="C1465" i="83"/>
  <c r="D1465" i="83" s="1"/>
  <c r="C1466" i="83"/>
  <c r="D1466" i="83"/>
  <c r="C1467" i="83"/>
  <c r="D1467" i="83" s="1"/>
  <c r="C1468" i="83"/>
  <c r="D1468" i="83" s="1"/>
  <c r="C1469" i="83"/>
  <c r="D1469" i="83"/>
  <c r="C1470" i="83"/>
  <c r="D1470" i="83" s="1"/>
  <c r="C1471" i="83"/>
  <c r="D1471" i="83"/>
  <c r="C1472" i="83"/>
  <c r="D1472" i="83"/>
  <c r="C1473" i="83"/>
  <c r="D1473" i="83" s="1"/>
  <c r="C1474" i="83"/>
  <c r="D1474" i="83"/>
  <c r="C1475" i="83"/>
  <c r="D1475" i="83" s="1"/>
  <c r="C1476" i="83"/>
  <c r="D1476" i="83"/>
  <c r="C1477" i="83"/>
  <c r="D1477" i="83"/>
  <c r="C1478" i="83"/>
  <c r="D1478" i="83"/>
  <c r="C1479" i="83"/>
  <c r="D1479" i="83" s="1"/>
  <c r="C1480" i="83"/>
  <c r="D1480" i="83" s="1"/>
  <c r="C1481" i="83"/>
  <c r="D1481" i="83" s="1"/>
  <c r="C1482" i="83"/>
  <c r="D1482" i="83" s="1"/>
  <c r="C1483" i="83"/>
  <c r="D1483" i="83" s="1"/>
  <c r="C1484" i="83"/>
  <c r="D1484" i="83"/>
  <c r="C1485" i="83"/>
  <c r="D1485" i="83"/>
  <c r="C1486" i="83"/>
  <c r="D1486" i="83" s="1"/>
  <c r="C1487" i="83"/>
  <c r="D1487" i="83" s="1"/>
  <c r="C1488" i="83"/>
  <c r="D1488" i="83" s="1"/>
  <c r="C1489" i="83"/>
  <c r="D1489" i="83" s="1"/>
  <c r="C1490" i="83"/>
  <c r="D1490" i="83" s="1"/>
  <c r="C1491" i="83"/>
  <c r="D1491" i="83" s="1"/>
  <c r="C1492" i="83"/>
  <c r="D1492" i="83"/>
  <c r="C1493" i="83"/>
  <c r="D1493" i="83"/>
  <c r="C1494" i="83"/>
  <c r="D1494" i="83"/>
  <c r="C1495" i="83"/>
  <c r="D1495" i="83"/>
  <c r="C1496" i="83"/>
  <c r="D1496" i="83" s="1"/>
  <c r="C1497" i="83"/>
  <c r="D1497" i="83" s="1"/>
  <c r="C1498" i="83"/>
  <c r="D1498" i="83"/>
  <c r="C1499" i="83"/>
  <c r="D1499" i="83"/>
  <c r="C1500" i="83"/>
  <c r="D1500" i="83"/>
  <c r="C1501" i="83"/>
  <c r="D1501" i="83" s="1"/>
  <c r="C1502" i="83"/>
  <c r="D1502" i="83" s="1"/>
  <c r="C1503" i="83"/>
  <c r="D1503" i="83" s="1"/>
  <c r="C1504" i="83"/>
  <c r="D1504" i="83" s="1"/>
  <c r="C1505" i="83"/>
  <c r="D1505" i="83" s="1"/>
  <c r="C1506" i="83"/>
  <c r="D1506" i="83" s="1"/>
  <c r="C1507" i="83"/>
  <c r="D1507" i="83" s="1"/>
  <c r="C1508" i="83"/>
  <c r="D1508" i="83" s="1"/>
  <c r="C1509" i="83"/>
  <c r="D1509" i="83" s="1"/>
  <c r="C1510" i="83"/>
  <c r="D1510" i="83" s="1"/>
  <c r="C1511" i="83"/>
  <c r="D1511" i="83"/>
  <c r="C1512" i="83"/>
  <c r="D1512" i="83" s="1"/>
  <c r="C1513" i="83"/>
  <c r="D1513" i="83" s="1"/>
  <c r="C1514" i="83"/>
  <c r="D1514" i="83" s="1"/>
  <c r="C1515" i="83"/>
  <c r="D1515" i="83"/>
  <c r="C1516" i="83"/>
  <c r="D1516" i="83" s="1"/>
  <c r="C1517" i="83"/>
  <c r="D1517" i="83" s="1"/>
  <c r="C1518" i="83"/>
  <c r="D1518" i="83" s="1"/>
  <c r="C1519" i="83"/>
  <c r="D1519" i="83"/>
  <c r="C1520" i="83"/>
  <c r="D1520" i="83" s="1"/>
  <c r="C1521" i="83"/>
  <c r="D1521" i="83" s="1"/>
  <c r="C1522" i="83"/>
  <c r="D1522" i="83"/>
  <c r="C1523" i="83"/>
  <c r="D1523" i="83"/>
  <c r="C1524" i="83"/>
  <c r="D1524" i="83" s="1"/>
  <c r="C1525" i="83"/>
  <c r="D1525" i="83"/>
  <c r="C1526" i="83"/>
  <c r="D1526" i="83" s="1"/>
  <c r="C1527" i="83"/>
  <c r="D1527" i="83"/>
  <c r="C1528" i="83"/>
  <c r="D1528" i="83"/>
  <c r="C1529" i="83"/>
  <c r="D1529" i="83" s="1"/>
  <c r="C1530" i="83"/>
  <c r="D1530" i="83" s="1"/>
  <c r="C1531" i="83"/>
  <c r="D1531" i="83" s="1"/>
  <c r="C1532" i="83"/>
  <c r="D1532" i="83" s="1"/>
  <c r="C1533" i="83"/>
  <c r="D1533" i="83"/>
  <c r="C1534" i="83"/>
  <c r="D1534" i="83" s="1"/>
  <c r="C1535" i="83"/>
  <c r="D1535" i="83" s="1"/>
  <c r="C1536" i="83"/>
  <c r="D1536" i="83" s="1"/>
  <c r="C1537" i="83"/>
  <c r="D1537" i="83" s="1"/>
  <c r="C1538" i="83"/>
  <c r="D1538" i="83" s="1"/>
  <c r="C1539" i="83"/>
  <c r="D1539" i="83"/>
  <c r="C1540" i="83"/>
  <c r="D1540" i="83" s="1"/>
  <c r="C1541" i="83"/>
  <c r="D1541" i="83" s="1"/>
  <c r="C1542" i="83"/>
  <c r="D1542" i="83"/>
  <c r="C1543" i="83"/>
  <c r="D1543" i="83" s="1"/>
  <c r="C1544" i="83"/>
  <c r="D1544" i="83" s="1"/>
  <c r="C1545" i="83"/>
  <c r="D1545" i="83" s="1"/>
  <c r="C1546" i="83"/>
  <c r="D1546" i="83" s="1"/>
  <c r="C1547" i="83"/>
  <c r="D1547" i="83"/>
  <c r="C1548" i="83"/>
  <c r="D1548" i="83"/>
  <c r="C1549" i="83"/>
  <c r="D1549" i="83" s="1"/>
  <c r="C1550" i="83"/>
  <c r="D1550" i="83" s="1"/>
  <c r="C1551" i="83"/>
  <c r="D1551" i="83"/>
  <c r="C1552" i="83"/>
  <c r="D1552" i="83"/>
  <c r="C1553" i="83"/>
  <c r="D1553" i="83" s="1"/>
  <c r="C1554" i="83"/>
  <c r="D1554" i="83" s="1"/>
  <c r="C1555" i="83"/>
  <c r="D1555" i="83" s="1"/>
  <c r="C1556" i="83"/>
  <c r="D1556" i="83" s="1"/>
  <c r="C1557" i="83"/>
  <c r="D1557" i="83" s="1"/>
  <c r="C1558" i="83"/>
  <c r="D1558" i="83"/>
  <c r="C1559" i="83"/>
  <c r="D1559" i="83" s="1"/>
  <c r="C1560" i="83"/>
  <c r="D1560" i="83"/>
  <c r="C1561" i="83"/>
  <c r="D1561" i="83"/>
  <c r="C1562" i="83"/>
  <c r="D1562" i="83" s="1"/>
  <c r="C1563" i="83"/>
  <c r="D1563" i="83"/>
  <c r="C1564" i="83"/>
  <c r="D1564" i="83" s="1"/>
  <c r="C1565" i="83"/>
  <c r="D1565" i="83" s="1"/>
  <c r="C1566" i="83"/>
  <c r="D1566" i="83" s="1"/>
  <c r="C1567" i="83"/>
  <c r="D1567" i="83" s="1"/>
  <c r="C1568" i="83"/>
  <c r="D1568" i="83" s="1"/>
  <c r="C1569" i="83"/>
  <c r="D1569" i="83" s="1"/>
  <c r="C1570" i="83"/>
  <c r="D1570" i="83" s="1"/>
  <c r="C1571" i="83"/>
  <c r="D1571" i="83" s="1"/>
  <c r="C1572" i="83"/>
  <c r="D1572" i="83" s="1"/>
  <c r="C1573" i="83"/>
  <c r="D1573" i="83"/>
  <c r="C1574" i="83"/>
  <c r="D1574" i="83"/>
  <c r="C1575" i="83"/>
  <c r="D1575" i="83"/>
  <c r="C1576" i="83"/>
  <c r="D1576" i="83" s="1"/>
  <c r="C1577" i="83"/>
  <c r="D1577" i="83" s="1"/>
  <c r="C1578" i="83"/>
  <c r="D1578" i="83"/>
  <c r="C1579" i="83"/>
  <c r="D1579" i="83" s="1"/>
  <c r="C1580" i="83"/>
  <c r="D1580" i="83" s="1"/>
  <c r="C1581" i="83"/>
  <c r="D1581" i="83"/>
  <c r="C1582" i="83"/>
  <c r="D1582" i="83" s="1"/>
  <c r="C1583" i="83"/>
  <c r="D1583" i="83" s="1"/>
  <c r="C1584" i="83"/>
  <c r="D1584" i="83" s="1"/>
  <c r="C1585" i="83"/>
  <c r="D1585" i="83" s="1"/>
  <c r="C1586" i="83"/>
  <c r="D1586" i="83" s="1"/>
  <c r="C1587" i="83"/>
  <c r="D1587" i="83" s="1"/>
  <c r="C1588" i="83"/>
  <c r="D1588" i="83" s="1"/>
  <c r="C1589" i="83"/>
  <c r="D1589" i="83" s="1"/>
  <c r="C1590" i="83"/>
  <c r="D1590" i="83" s="1"/>
  <c r="C1591" i="83"/>
  <c r="D1591" i="83" s="1"/>
  <c r="C1592" i="83"/>
  <c r="D1592" i="83" s="1"/>
  <c r="C1593" i="83"/>
  <c r="D1593" i="83" s="1"/>
  <c r="C1594" i="83"/>
  <c r="D1594" i="83"/>
  <c r="C1595" i="83"/>
  <c r="D1595" i="83"/>
  <c r="C1596" i="83"/>
  <c r="D1596" i="83" s="1"/>
  <c r="C1597" i="83"/>
  <c r="D1597" i="83"/>
  <c r="C1598" i="83"/>
  <c r="D1598" i="83" s="1"/>
  <c r="C1599" i="83"/>
  <c r="D1599" i="83" s="1"/>
  <c r="C1600" i="83"/>
  <c r="D1600" i="83" s="1"/>
  <c r="C1601" i="83"/>
  <c r="D1601" i="83"/>
  <c r="C1602" i="83"/>
  <c r="D1602" i="83" s="1"/>
  <c r="C1603" i="83"/>
  <c r="D1603" i="83"/>
  <c r="C1604" i="83"/>
  <c r="D1604" i="83" s="1"/>
  <c r="C1605" i="83"/>
  <c r="D1605" i="83" s="1"/>
  <c r="C1606" i="83"/>
  <c r="D1606" i="83" s="1"/>
  <c r="C1607" i="83"/>
  <c r="D1607" i="83"/>
  <c r="C1608" i="83"/>
  <c r="D1608" i="83"/>
  <c r="C1609" i="83"/>
  <c r="D1609" i="83" s="1"/>
  <c r="C1610" i="83"/>
  <c r="D1610" i="83" s="1"/>
  <c r="C1611" i="83"/>
  <c r="D1611" i="83" s="1"/>
  <c r="C1612" i="83"/>
  <c r="D1612" i="83" s="1"/>
  <c r="C1613" i="83"/>
  <c r="D1613" i="83" s="1"/>
  <c r="C1614" i="83"/>
  <c r="D1614" i="83" s="1"/>
  <c r="C1615" i="83"/>
  <c r="D1615" i="83"/>
  <c r="C1616" i="83"/>
  <c r="D1616" i="83" s="1"/>
  <c r="C1617" i="83"/>
  <c r="D1617" i="83" s="1"/>
  <c r="C1618" i="83"/>
  <c r="D1618" i="83" s="1"/>
  <c r="C1619" i="83"/>
  <c r="D1619" i="83" s="1"/>
  <c r="C1620" i="83"/>
  <c r="D1620" i="83" s="1"/>
  <c r="C1621" i="83"/>
  <c r="D1621" i="83" s="1"/>
  <c r="C1622" i="83"/>
  <c r="D1622" i="83"/>
  <c r="C1623" i="83"/>
  <c r="D1623" i="83" s="1"/>
  <c r="C1624" i="83"/>
  <c r="D1624" i="83"/>
  <c r="C1625" i="83"/>
  <c r="D1625" i="83" s="1"/>
  <c r="C1626" i="83"/>
  <c r="D1626" i="83" s="1"/>
  <c r="C1627" i="83"/>
  <c r="D1627" i="83"/>
  <c r="C1628" i="83"/>
  <c r="D1628" i="83" s="1"/>
  <c r="C1629" i="83"/>
  <c r="D1629" i="83"/>
  <c r="C1630" i="83"/>
  <c r="D1630" i="83" s="1"/>
  <c r="C1631" i="83"/>
  <c r="D1631" i="83" s="1"/>
  <c r="C1632" i="83"/>
  <c r="D1632" i="83" s="1"/>
  <c r="C1633" i="83"/>
  <c r="D1633" i="83"/>
  <c r="C1634" i="83"/>
  <c r="D1634" i="83" s="1"/>
  <c r="C1635" i="83"/>
  <c r="D1635" i="83" s="1"/>
  <c r="C1636" i="83"/>
  <c r="D1636" i="83" s="1"/>
  <c r="C1637" i="83"/>
  <c r="D1637" i="83" s="1"/>
  <c r="C1638" i="83"/>
  <c r="D1638" i="83" s="1"/>
  <c r="C1639" i="83"/>
  <c r="D1639" i="83"/>
  <c r="C1640" i="83"/>
  <c r="D1640" i="83" s="1"/>
  <c r="C1641" i="83"/>
  <c r="D1641" i="83" s="1"/>
  <c r="C1642" i="83"/>
  <c r="D1642" i="83" s="1"/>
  <c r="C1643" i="83"/>
  <c r="D1643" i="83"/>
  <c r="C1644" i="83"/>
  <c r="D1644" i="83" s="1"/>
  <c r="C1645" i="83"/>
  <c r="D1645" i="83"/>
  <c r="C1646" i="83"/>
  <c r="D1646" i="83"/>
  <c r="C1647" i="83"/>
  <c r="D1647" i="83" s="1"/>
  <c r="C1648" i="83"/>
  <c r="D1648" i="83" s="1"/>
  <c r="C1649" i="83"/>
  <c r="D1649" i="83"/>
  <c r="C1650" i="83"/>
  <c r="D1650" i="83" s="1"/>
  <c r="C1651" i="83"/>
  <c r="D1651" i="83" s="1"/>
  <c r="C1652" i="83"/>
  <c r="D1652" i="83" s="1"/>
  <c r="C1653" i="83"/>
  <c r="D1653" i="83" s="1"/>
  <c r="C1654" i="83"/>
  <c r="D1654" i="83" s="1"/>
  <c r="C1655" i="83"/>
  <c r="D1655" i="83"/>
  <c r="C1656" i="83"/>
  <c r="D1656" i="83" s="1"/>
  <c r="C1657" i="83"/>
  <c r="D1657" i="83" s="1"/>
  <c r="C1658" i="83"/>
  <c r="D1658" i="83" s="1"/>
  <c r="C1659" i="83"/>
  <c r="D1659" i="83" s="1"/>
  <c r="C1660" i="83"/>
  <c r="D1660" i="83" s="1"/>
  <c r="C1661" i="83"/>
  <c r="D1661" i="83" s="1"/>
  <c r="C1662" i="83"/>
  <c r="D1662" i="83" s="1"/>
  <c r="C1663" i="83"/>
  <c r="D1663" i="83" s="1"/>
  <c r="C1664" i="83"/>
  <c r="D1664" i="83" s="1"/>
  <c r="C1665" i="83"/>
  <c r="D1665" i="83"/>
  <c r="C1666" i="83"/>
  <c r="D1666" i="83" s="1"/>
  <c r="C1667" i="83"/>
  <c r="D1667" i="83" s="1"/>
  <c r="C1668" i="83"/>
  <c r="D1668" i="83" s="1"/>
  <c r="C1669" i="83"/>
  <c r="D1669" i="83"/>
  <c r="C1670" i="83"/>
  <c r="D1670" i="83" s="1"/>
  <c r="C1671" i="83"/>
  <c r="D1671" i="83" s="1"/>
  <c r="C1672" i="83"/>
  <c r="D1672" i="83" s="1"/>
  <c r="C1673" i="83"/>
  <c r="D1673" i="83" s="1"/>
  <c r="C1674" i="83"/>
  <c r="D1674" i="83"/>
  <c r="C1675" i="83"/>
  <c r="D1675" i="83" s="1"/>
  <c r="C1676" i="83"/>
  <c r="D1676" i="83" s="1"/>
  <c r="C1677" i="83"/>
  <c r="D1677" i="83"/>
  <c r="C1678" i="83"/>
  <c r="D1678" i="83" s="1"/>
  <c r="C1679" i="83"/>
  <c r="D1679" i="83" s="1"/>
  <c r="C1680" i="83"/>
  <c r="D1680" i="83" s="1"/>
  <c r="C1681" i="83"/>
  <c r="D1681" i="83" s="1"/>
  <c r="C1682" i="83"/>
  <c r="D1682" i="83" s="1"/>
  <c r="C1683" i="83"/>
  <c r="D1683" i="83" s="1"/>
  <c r="C1684" i="83"/>
  <c r="D1684" i="83" s="1"/>
  <c r="C1685" i="83"/>
  <c r="D1685" i="83" s="1"/>
  <c r="C1686" i="83"/>
  <c r="D1686" i="83" s="1"/>
  <c r="C1687" i="83"/>
  <c r="D1687" i="83"/>
  <c r="C1688" i="83"/>
  <c r="D1688" i="83"/>
  <c r="C1689" i="83"/>
  <c r="D1689" i="83"/>
  <c r="C1690" i="83"/>
  <c r="D1690" i="83" s="1"/>
  <c r="C1691" i="83"/>
  <c r="D1691" i="83"/>
  <c r="C1692" i="83"/>
  <c r="D1692" i="83" s="1"/>
  <c r="C1693" i="83"/>
  <c r="D1693" i="83"/>
  <c r="C1694" i="83"/>
  <c r="D1694" i="83"/>
  <c r="C1695" i="83"/>
  <c r="D1695" i="83"/>
  <c r="C1696" i="83"/>
  <c r="D1696" i="83"/>
  <c r="C1697" i="83"/>
  <c r="D1697" i="83"/>
  <c r="C1698" i="83"/>
  <c r="D1698" i="83" s="1"/>
  <c r="C1699" i="83"/>
  <c r="D1699" i="83" s="1"/>
  <c r="C1700" i="83"/>
  <c r="D1700" i="83" s="1"/>
  <c r="C1701" i="83"/>
  <c r="D1701" i="83" s="1"/>
  <c r="C1702" i="83"/>
  <c r="D1702" i="83"/>
  <c r="C1703" i="83"/>
  <c r="D1703" i="83"/>
  <c r="C1704" i="83"/>
  <c r="D1704" i="83"/>
  <c r="C1705" i="83"/>
  <c r="D1705" i="83" s="1"/>
  <c r="C1706" i="83"/>
  <c r="D1706" i="83" s="1"/>
  <c r="C1707" i="83"/>
  <c r="D1707" i="83" s="1"/>
  <c r="C1708" i="83"/>
  <c r="D1708" i="83" s="1"/>
  <c r="C1709" i="83"/>
  <c r="D1709" i="83" s="1"/>
  <c r="C1710" i="83"/>
  <c r="D1710" i="83"/>
  <c r="C1711" i="83"/>
  <c r="D1711" i="83" s="1"/>
  <c r="C1712" i="83"/>
  <c r="D1712" i="83" s="1"/>
  <c r="C1713" i="83"/>
  <c r="D1713" i="83" s="1"/>
  <c r="C1714" i="83"/>
  <c r="D1714" i="83" s="1"/>
  <c r="C1715" i="83"/>
  <c r="D1715" i="83" s="1"/>
  <c r="C1716" i="83"/>
  <c r="D1716" i="83" s="1"/>
  <c r="C1717" i="83"/>
  <c r="D1717" i="83" s="1"/>
  <c r="C1718" i="83"/>
  <c r="D1718" i="83" s="1"/>
  <c r="C1719" i="83"/>
  <c r="D1719" i="83"/>
  <c r="C1720" i="83"/>
  <c r="D1720" i="83"/>
  <c r="C1721" i="83"/>
  <c r="D1721" i="83" s="1"/>
  <c r="C1722" i="83"/>
  <c r="D1722" i="83"/>
  <c r="C1723" i="83"/>
  <c r="D1723" i="83"/>
  <c r="C1724" i="83"/>
  <c r="D1724" i="83" s="1"/>
  <c r="C1725" i="83"/>
  <c r="D1725" i="83"/>
  <c r="C1726" i="83"/>
  <c r="D1726" i="83" s="1"/>
  <c r="C1727" i="83"/>
  <c r="D1727" i="83" s="1"/>
  <c r="C1728" i="83"/>
  <c r="D1728" i="83" s="1"/>
  <c r="C1729" i="83"/>
  <c r="D1729" i="83"/>
  <c r="C1730" i="83"/>
  <c r="D1730" i="83" s="1"/>
  <c r="C1731" i="83"/>
  <c r="D1731" i="83"/>
  <c r="C1732" i="83"/>
  <c r="D1732" i="83" s="1"/>
  <c r="C1733" i="83"/>
  <c r="D1733" i="83" s="1"/>
  <c r="C1734" i="83"/>
  <c r="D1734" i="83" s="1"/>
  <c r="C1735" i="83"/>
  <c r="D1735" i="83"/>
  <c r="C1736" i="83"/>
  <c r="D1736" i="83"/>
  <c r="C1737" i="83"/>
  <c r="D1737" i="83" s="1"/>
  <c r="C1738" i="83"/>
  <c r="D1738" i="83" s="1"/>
  <c r="C1739" i="83"/>
  <c r="D1739" i="83"/>
  <c r="C1740" i="83"/>
  <c r="D1740" i="83" s="1"/>
  <c r="C1741" i="83"/>
  <c r="D1741" i="83"/>
  <c r="C1742" i="83"/>
  <c r="D1742" i="83" s="1"/>
  <c r="C1743" i="83"/>
  <c r="D1743" i="83" s="1"/>
  <c r="C1744" i="83"/>
  <c r="D1744" i="83" s="1"/>
  <c r="C1745" i="83"/>
  <c r="D1745" i="83" s="1"/>
  <c r="C1746" i="83"/>
  <c r="D1746" i="83" s="1"/>
  <c r="C1747" i="83"/>
  <c r="D1747" i="83" s="1"/>
  <c r="C1748" i="83"/>
  <c r="D1748" i="83" s="1"/>
  <c r="C1749" i="83"/>
  <c r="D1749" i="83" s="1"/>
  <c r="C1750" i="83"/>
  <c r="D1750" i="83" s="1"/>
  <c r="C1751" i="83"/>
  <c r="D1751" i="83"/>
  <c r="C1752" i="83"/>
  <c r="D1752" i="83"/>
  <c r="C1753" i="83"/>
  <c r="D1753" i="83" s="1"/>
  <c r="C1754" i="83"/>
  <c r="D1754" i="83" s="1"/>
  <c r="C1755" i="83"/>
  <c r="D1755" i="83" s="1"/>
  <c r="C1756" i="83"/>
  <c r="D1756" i="83" s="1"/>
  <c r="C1757" i="83"/>
  <c r="D1757" i="83" s="1"/>
  <c r="C1758" i="83"/>
  <c r="D1758" i="83"/>
  <c r="C1759" i="83"/>
  <c r="D1759" i="83"/>
  <c r="C1760" i="83"/>
  <c r="D1760" i="83" s="1"/>
  <c r="C1761" i="83"/>
  <c r="D1761" i="83"/>
  <c r="C1762" i="83"/>
  <c r="D1762" i="83" s="1"/>
  <c r="C1763" i="83"/>
  <c r="D1763" i="83" s="1"/>
  <c r="C1764" i="83"/>
  <c r="D1764" i="83" s="1"/>
  <c r="C1765" i="83"/>
  <c r="D1765" i="83" s="1"/>
  <c r="C1766" i="83"/>
  <c r="D1766" i="83" s="1"/>
  <c r="C1767" i="83"/>
  <c r="D1767" i="83" s="1"/>
  <c r="C1768" i="83"/>
  <c r="D1768" i="83"/>
  <c r="C1769" i="83"/>
  <c r="D1769" i="83" s="1"/>
  <c r="C1770" i="83"/>
  <c r="D1770" i="83" s="1"/>
  <c r="C1771" i="83"/>
  <c r="D1771" i="83"/>
  <c r="C1772" i="83"/>
  <c r="D1772" i="83" s="1"/>
  <c r="C1773" i="83"/>
  <c r="D1773" i="83"/>
  <c r="C1774" i="83"/>
  <c r="D1774" i="83"/>
  <c r="C1775" i="83"/>
  <c r="D1775" i="83"/>
  <c r="C1776" i="83"/>
  <c r="D1776" i="83" s="1"/>
  <c r="C1777" i="83"/>
  <c r="D1777" i="83" s="1"/>
  <c r="C1778" i="83"/>
  <c r="D1778" i="83" s="1"/>
  <c r="C1779" i="83"/>
  <c r="D1779" i="83"/>
  <c r="C1780" i="83"/>
  <c r="D1780" i="83" s="1"/>
  <c r="C1781" i="83"/>
  <c r="D1781" i="83" s="1"/>
  <c r="C1782" i="83"/>
  <c r="D1782" i="83"/>
  <c r="C1783" i="83"/>
  <c r="D1783" i="83"/>
  <c r="C1784" i="83"/>
  <c r="D1784" i="83"/>
  <c r="C1785" i="83"/>
  <c r="D1785" i="83" s="1"/>
  <c r="C1786" i="83"/>
  <c r="D1786" i="83"/>
  <c r="C1787" i="83"/>
  <c r="D1787" i="83" s="1"/>
  <c r="C1788" i="83"/>
  <c r="D1788" i="83" s="1"/>
  <c r="C1789" i="83"/>
  <c r="D1789" i="83" s="1"/>
  <c r="C1790" i="83"/>
  <c r="D1790" i="83" s="1"/>
  <c r="C1791" i="83"/>
  <c r="D1791" i="83"/>
  <c r="C1792" i="83"/>
  <c r="D1792" i="83" s="1"/>
  <c r="C1793" i="83"/>
  <c r="D1793" i="83"/>
  <c r="C1794" i="83"/>
  <c r="D1794" i="83"/>
  <c r="C1795" i="83"/>
  <c r="D1795" i="83" s="1"/>
  <c r="C1796" i="83"/>
  <c r="D1796" i="83" s="1"/>
  <c r="C1797" i="83"/>
  <c r="D1797" i="83"/>
  <c r="C1798" i="83"/>
  <c r="D1798" i="83" s="1"/>
  <c r="C1799" i="83"/>
  <c r="D1799" i="83" s="1"/>
  <c r="C1800" i="83"/>
  <c r="D1800" i="83" s="1"/>
  <c r="C1801" i="83"/>
  <c r="D1801" i="83" s="1"/>
  <c r="C1802" i="83"/>
  <c r="D1802" i="83" s="1"/>
  <c r="C1803" i="83"/>
  <c r="D1803" i="83" s="1"/>
  <c r="C1804" i="83"/>
  <c r="D1804" i="83" s="1"/>
  <c r="C1805" i="83"/>
  <c r="D1805" i="83"/>
  <c r="C1806" i="83"/>
  <c r="D1806" i="83" s="1"/>
  <c r="C1807" i="83"/>
  <c r="D1807" i="83"/>
  <c r="C1808" i="83"/>
  <c r="D1808" i="83" s="1"/>
  <c r="C1809" i="83"/>
  <c r="D1809" i="83" s="1"/>
  <c r="C1810" i="83"/>
  <c r="D1810" i="83" s="1"/>
  <c r="C1811" i="83"/>
  <c r="D1811" i="83" s="1"/>
  <c r="C1812" i="83"/>
  <c r="D1812" i="83" s="1"/>
  <c r="C1813" i="83"/>
  <c r="D1813" i="83" s="1"/>
  <c r="C1814" i="83"/>
  <c r="D1814" i="83" s="1"/>
  <c r="C1815" i="83"/>
  <c r="D1815" i="83"/>
  <c r="C1816" i="83"/>
  <c r="D1816" i="83"/>
  <c r="C1817" i="83"/>
  <c r="D1817" i="83"/>
  <c r="C1818" i="83"/>
  <c r="D1818" i="83" s="1"/>
  <c r="C1819" i="83"/>
  <c r="D1819" i="83" s="1"/>
  <c r="C1820" i="83"/>
  <c r="D1820" i="83" s="1"/>
  <c r="C1821" i="83"/>
  <c r="D1821" i="83" s="1"/>
  <c r="C1822" i="83"/>
  <c r="D1822" i="83" s="1"/>
  <c r="C1823" i="83"/>
  <c r="D1823" i="83"/>
  <c r="C1824" i="83"/>
  <c r="D1824" i="83" s="1"/>
  <c r="C1825" i="83"/>
  <c r="D1825" i="83"/>
  <c r="C1826" i="83"/>
  <c r="D1826" i="83" s="1"/>
  <c r="C1827" i="83"/>
  <c r="D1827" i="83" s="1"/>
  <c r="C1828" i="83"/>
  <c r="D1828" i="83" s="1"/>
  <c r="C1829" i="83"/>
  <c r="D1829" i="83"/>
  <c r="C1830" i="83"/>
  <c r="D1830" i="83" s="1"/>
  <c r="C1831" i="83"/>
  <c r="D1831" i="83" s="1"/>
  <c r="C1832" i="83"/>
  <c r="D1832" i="83" s="1"/>
  <c r="C1833" i="83"/>
  <c r="D1833" i="83" s="1"/>
  <c r="C1834" i="83"/>
  <c r="D1834" i="83"/>
  <c r="C1835" i="83"/>
  <c r="D1835" i="83" s="1"/>
  <c r="C1836" i="83"/>
  <c r="D1836" i="83" s="1"/>
  <c r="C1837" i="83"/>
  <c r="D1837" i="83" s="1"/>
  <c r="C1838" i="83"/>
  <c r="D1838" i="83" s="1"/>
  <c r="C1839" i="83"/>
  <c r="D1839" i="83"/>
  <c r="C1840" i="83"/>
  <c r="D1840" i="83" s="1"/>
  <c r="C1841" i="83"/>
  <c r="D1841" i="83" s="1"/>
  <c r="C1842" i="83"/>
  <c r="D1842" i="83" s="1"/>
  <c r="C1843" i="83"/>
  <c r="D1843" i="83" s="1"/>
  <c r="C1844" i="83"/>
  <c r="D1844" i="83" s="1"/>
  <c r="C1845" i="83"/>
  <c r="D1845" i="83" s="1"/>
  <c r="C1846" i="83"/>
  <c r="D1846" i="83" s="1"/>
  <c r="C1847" i="83"/>
  <c r="D1847" i="83" s="1"/>
  <c r="C1848" i="83"/>
  <c r="D1848" i="83" s="1"/>
  <c r="C1849" i="83"/>
  <c r="D1849" i="83"/>
  <c r="C1850" i="83"/>
  <c r="D1850" i="83" s="1"/>
  <c r="C1851" i="83"/>
  <c r="D1851" i="83" s="1"/>
  <c r="C1852" i="83"/>
  <c r="D1852" i="83" s="1"/>
  <c r="C1853" i="83"/>
  <c r="D1853" i="83"/>
  <c r="C1854" i="83"/>
  <c r="D1854" i="83"/>
  <c r="C1855" i="83"/>
  <c r="D1855" i="83"/>
  <c r="C1856" i="83"/>
  <c r="D1856" i="83"/>
  <c r="C1857" i="83"/>
  <c r="D1857" i="83"/>
  <c r="C1858" i="83"/>
  <c r="D1858" i="83" s="1"/>
  <c r="C1859" i="83"/>
  <c r="D1859" i="83" s="1"/>
  <c r="C1860" i="83"/>
  <c r="D1860" i="83" s="1"/>
  <c r="C1861" i="83"/>
  <c r="D1861" i="83" s="1"/>
  <c r="C1862" i="83"/>
  <c r="D1862" i="83" s="1"/>
  <c r="C1863" i="83"/>
  <c r="D1863" i="83"/>
  <c r="C1864" i="83"/>
  <c r="D1864" i="83" s="1"/>
  <c r="C1865" i="83"/>
  <c r="D1865" i="83" s="1"/>
  <c r="C1866" i="83"/>
  <c r="D1866" i="83" s="1"/>
  <c r="C1867" i="83"/>
  <c r="D1867" i="83" s="1"/>
  <c r="C1868" i="83"/>
  <c r="D1868" i="83" s="1"/>
  <c r="C1869" i="83"/>
  <c r="D1869" i="83"/>
  <c r="C1870" i="83"/>
  <c r="D1870" i="83" s="1"/>
  <c r="C1871" i="83"/>
  <c r="D1871" i="83"/>
  <c r="C1872" i="83"/>
  <c r="D1872" i="83" s="1"/>
  <c r="C1873" i="83"/>
  <c r="D1873" i="83" s="1"/>
  <c r="C1874" i="83"/>
  <c r="D1874" i="83" s="1"/>
  <c r="C1875" i="83"/>
  <c r="D1875" i="83" s="1"/>
  <c r="C1876" i="83"/>
  <c r="D1876" i="83" s="1"/>
  <c r="C1877" i="83"/>
  <c r="D1877" i="83" s="1"/>
  <c r="C1878" i="83"/>
  <c r="D1878" i="83"/>
  <c r="C1879" i="83"/>
  <c r="D1879" i="83"/>
  <c r="C1880" i="83"/>
  <c r="D1880" i="83"/>
  <c r="C1881" i="83"/>
  <c r="D1881" i="83" s="1"/>
  <c r="C1882" i="83"/>
  <c r="D1882" i="83"/>
  <c r="C1883" i="83"/>
  <c r="D1883" i="83"/>
  <c r="C1884" i="83"/>
  <c r="D1884" i="83" s="1"/>
  <c r="C1885" i="83"/>
  <c r="D1885" i="83"/>
  <c r="C1886" i="83"/>
  <c r="D1886" i="83" s="1"/>
  <c r="C1887" i="83"/>
  <c r="D1887" i="83" s="1"/>
  <c r="C1888" i="83"/>
  <c r="D1888" i="83" s="1"/>
  <c r="C1889" i="83"/>
  <c r="D1889" i="83"/>
  <c r="C1890" i="83"/>
  <c r="D1890" i="83" s="1"/>
  <c r="C1891" i="83"/>
  <c r="D1891" i="83" s="1"/>
  <c r="C1892" i="83"/>
  <c r="D1892" i="83" s="1"/>
  <c r="C1893" i="83"/>
  <c r="D1893" i="83" s="1"/>
  <c r="C1894" i="83"/>
  <c r="D1894" i="83" s="1"/>
  <c r="C1895" i="83"/>
  <c r="D1895" i="83"/>
  <c r="C1896" i="83"/>
  <c r="D1896" i="83" s="1"/>
  <c r="C1897" i="83"/>
  <c r="D1897" i="83" s="1"/>
  <c r="C1898" i="83"/>
  <c r="D1898" i="83" s="1"/>
  <c r="C1899" i="83"/>
  <c r="D1899" i="83" s="1"/>
  <c r="C1900" i="83"/>
  <c r="D1900" i="83" s="1"/>
  <c r="C1901" i="83"/>
  <c r="D1901" i="83"/>
  <c r="C1902" i="83"/>
  <c r="D1902" i="83"/>
  <c r="C1903" i="83"/>
  <c r="D1903" i="83"/>
  <c r="C1904" i="83"/>
  <c r="D1904" i="83" s="1"/>
  <c r="C1905" i="83"/>
  <c r="D1905" i="83"/>
  <c r="C1906" i="83"/>
  <c r="D1906" i="83" s="1"/>
  <c r="C1907" i="83"/>
  <c r="D1907" i="83"/>
  <c r="C1908" i="83"/>
  <c r="D1908" i="83" s="1"/>
  <c r="C1909" i="83"/>
  <c r="D1909" i="83" s="1"/>
  <c r="C1910" i="83"/>
  <c r="D1910" i="83"/>
  <c r="C1911" i="83"/>
  <c r="D1911" i="83"/>
  <c r="C1912" i="83"/>
  <c r="D1912" i="83"/>
  <c r="C1913" i="83"/>
  <c r="D1913" i="83"/>
  <c r="C1914" i="83"/>
  <c r="D1914" i="83"/>
  <c r="C1915" i="83"/>
  <c r="D1915" i="83"/>
  <c r="C1916" i="83"/>
  <c r="D1916" i="83" s="1"/>
  <c r="C1917" i="83"/>
  <c r="D1917" i="83" s="1"/>
  <c r="C1918" i="83"/>
  <c r="D1918" i="83" s="1"/>
  <c r="C1919" i="83"/>
  <c r="D1919" i="83"/>
  <c r="C1920" i="83"/>
  <c r="D1920" i="83" s="1"/>
  <c r="C1921" i="83"/>
  <c r="D1921" i="83" s="1"/>
  <c r="C1922" i="83"/>
  <c r="D1922" i="83" s="1"/>
  <c r="C1923" i="83"/>
  <c r="D1923" i="83"/>
  <c r="C1924" i="83"/>
  <c r="D1924" i="83" s="1"/>
  <c r="C1925" i="83"/>
  <c r="D1925" i="83"/>
  <c r="C1926" i="83"/>
  <c r="D1926" i="83" s="1"/>
  <c r="C1927" i="83"/>
  <c r="D1927" i="83" s="1"/>
  <c r="C1928" i="83"/>
  <c r="D1928" i="83"/>
  <c r="C1929" i="83"/>
  <c r="D1929" i="83" s="1"/>
  <c r="C1930" i="83"/>
  <c r="D1930" i="83"/>
  <c r="C1931" i="83"/>
  <c r="D1931" i="83" s="1"/>
  <c r="C1932" i="83"/>
  <c r="D1932" i="83" s="1"/>
  <c r="C1933" i="83"/>
  <c r="D1933" i="83"/>
  <c r="C1934" i="83"/>
  <c r="D1934" i="83" s="1"/>
  <c r="C1935" i="83"/>
  <c r="D1935" i="83" s="1"/>
  <c r="C1936" i="83"/>
  <c r="D1936" i="83" s="1"/>
  <c r="C1937" i="83"/>
  <c r="D1937" i="83"/>
  <c r="C1938" i="83"/>
  <c r="D1938" i="83" s="1"/>
  <c r="C1939" i="83"/>
  <c r="D1939" i="83"/>
  <c r="C1940" i="83"/>
  <c r="D1940" i="83" s="1"/>
  <c r="C1941" i="83"/>
  <c r="D1941" i="83" s="1"/>
  <c r="C1942" i="83"/>
  <c r="D1942" i="83" s="1"/>
  <c r="C1943" i="83"/>
  <c r="D1943" i="83"/>
  <c r="C1944" i="83"/>
  <c r="D1944" i="83"/>
  <c r="C1945" i="83"/>
  <c r="D1945" i="83"/>
  <c r="C1946" i="83"/>
  <c r="D1946" i="83" s="1"/>
  <c r="C1947" i="83"/>
  <c r="D1947" i="83" s="1"/>
  <c r="C1948" i="83"/>
  <c r="D1948" i="83" s="1"/>
  <c r="C1949" i="83"/>
  <c r="D1949" i="83"/>
  <c r="C1950" i="83"/>
  <c r="D1950" i="83"/>
  <c r="C1951" i="83"/>
  <c r="D1951" i="83"/>
  <c r="C1952" i="83"/>
  <c r="D1952" i="83"/>
  <c r="C1953" i="83"/>
  <c r="D1953" i="83"/>
  <c r="C1954" i="83"/>
  <c r="D1954" i="83" s="1"/>
  <c r="C1955" i="83"/>
  <c r="D1955" i="83" s="1"/>
  <c r="C1956" i="83"/>
  <c r="D1956" i="83" s="1"/>
  <c r="C1957" i="83"/>
  <c r="D1957" i="83" s="1"/>
  <c r="C1958" i="83"/>
  <c r="D1958" i="83" s="1"/>
  <c r="C1959" i="83"/>
  <c r="D1959" i="83"/>
  <c r="C1960" i="83"/>
  <c r="D1960" i="83" s="1"/>
  <c r="C1961" i="83"/>
  <c r="D1961" i="83" s="1"/>
  <c r="C1962" i="83"/>
  <c r="D1962" i="83"/>
  <c r="C1963" i="83"/>
  <c r="D1963" i="83" s="1"/>
  <c r="C1964" i="83"/>
  <c r="D1964" i="83" s="1"/>
  <c r="C1965" i="83"/>
  <c r="D1965" i="83" s="1"/>
  <c r="C1966" i="83"/>
  <c r="D1966" i="83"/>
  <c r="C1967" i="83"/>
  <c r="D1967" i="83"/>
  <c r="C1968" i="83"/>
  <c r="D1968" i="83"/>
  <c r="C1969" i="83"/>
  <c r="D1969" i="83" s="1"/>
  <c r="C1970" i="83"/>
  <c r="D1970" i="83"/>
  <c r="C1971" i="83"/>
  <c r="D1971" i="83" s="1"/>
  <c r="C1972" i="83"/>
  <c r="D1972" i="83" s="1"/>
  <c r="C1973" i="83"/>
  <c r="D1973" i="83"/>
  <c r="C1974" i="83"/>
  <c r="D1974" i="83" s="1"/>
  <c r="C1975" i="83"/>
  <c r="D1975" i="83"/>
  <c r="C1976" i="83"/>
  <c r="D1976" i="83" s="1"/>
  <c r="C1977" i="83"/>
  <c r="D1977" i="83" s="1"/>
  <c r="C1978" i="83"/>
  <c r="D1978" i="83"/>
  <c r="C1979" i="83"/>
  <c r="D1979" i="83" s="1"/>
  <c r="C1980" i="83"/>
  <c r="D1980" i="83" s="1"/>
  <c r="C1981" i="83"/>
  <c r="D1981" i="83"/>
  <c r="C1982" i="83"/>
  <c r="D1982" i="83"/>
  <c r="C1983" i="83"/>
  <c r="D1983" i="83"/>
  <c r="C1984" i="83"/>
  <c r="D1984" i="83" s="1"/>
  <c r="C1985" i="83"/>
  <c r="D1985" i="83" s="1"/>
  <c r="C1986" i="83"/>
  <c r="D1986" i="83" s="1"/>
  <c r="C1987" i="83"/>
  <c r="D1987" i="83" s="1"/>
  <c r="C1988" i="83"/>
  <c r="D1988" i="83" s="1"/>
  <c r="C1989" i="83"/>
  <c r="D1989" i="83"/>
  <c r="C1990" i="83"/>
  <c r="D1990" i="83" s="1"/>
  <c r="C1991" i="83"/>
  <c r="D1991" i="83"/>
  <c r="C1992" i="83"/>
  <c r="D1992" i="83"/>
  <c r="C1993" i="83"/>
  <c r="D1993" i="83" s="1"/>
  <c r="C1994" i="83"/>
  <c r="D1994" i="83"/>
  <c r="C1995" i="83"/>
  <c r="D1995" i="83" s="1"/>
  <c r="C1996" i="83"/>
  <c r="D1996" i="83" s="1"/>
  <c r="C1997" i="83"/>
  <c r="D1997" i="83" s="1"/>
  <c r="C1998" i="83"/>
  <c r="D1998" i="83" s="1"/>
  <c r="C1999" i="83"/>
  <c r="D1999" i="83"/>
  <c r="C2000" i="83"/>
  <c r="D2000" i="83" s="1"/>
  <c r="C2001" i="83"/>
  <c r="D2001" i="83"/>
  <c r="C2002" i="83"/>
  <c r="D2002" i="83"/>
  <c r="C2003" i="83"/>
  <c r="D2003" i="83" s="1"/>
  <c r="C2004" i="83"/>
  <c r="D2004" i="83" s="1"/>
  <c r="C2005" i="83"/>
  <c r="D2005" i="83" s="1"/>
  <c r="C2006" i="83"/>
  <c r="D2006" i="83" s="1"/>
  <c r="C2007" i="83"/>
  <c r="D2007" i="83" s="1"/>
  <c r="C2008" i="83"/>
  <c r="D2008" i="83" s="1"/>
  <c r="C2009" i="83"/>
  <c r="D2009" i="83" s="1"/>
  <c r="C2010" i="83"/>
  <c r="D2010" i="83"/>
  <c r="C2011" i="83"/>
  <c r="D2011" i="83" s="1"/>
  <c r="C2012" i="83"/>
  <c r="D2012" i="83" s="1"/>
  <c r="C2013" i="83"/>
  <c r="D2013" i="83" s="1"/>
  <c r="C2014" i="83"/>
  <c r="D2014" i="83" s="1"/>
  <c r="C2015" i="83"/>
  <c r="D2015" i="83"/>
  <c r="C2016" i="83"/>
  <c r="D2016" i="83"/>
  <c r="C2017" i="83"/>
  <c r="D2017" i="83"/>
  <c r="C2018" i="83"/>
  <c r="D2018" i="83"/>
  <c r="C2019" i="83"/>
  <c r="D2019" i="83"/>
  <c r="C2020" i="83"/>
  <c r="D2020" i="83" s="1"/>
  <c r="C2021" i="83"/>
  <c r="D2021" i="83" s="1"/>
  <c r="C2022" i="83"/>
  <c r="D2022" i="83" s="1"/>
  <c r="C2023" i="83"/>
  <c r="D2023" i="83" s="1"/>
  <c r="C2024" i="83"/>
  <c r="D2024" i="83" s="1"/>
  <c r="C2025" i="83"/>
  <c r="D2025" i="83"/>
  <c r="C2026" i="83"/>
  <c r="D2026" i="83" s="1"/>
  <c r="C2027" i="83"/>
  <c r="D2027" i="83" s="1"/>
  <c r="C2028" i="83"/>
  <c r="D2028" i="83" s="1"/>
  <c r="C2029" i="83"/>
  <c r="D2029" i="83"/>
  <c r="C2030" i="83"/>
  <c r="D2030" i="83" s="1"/>
  <c r="C2031" i="83"/>
  <c r="D2031" i="83" s="1"/>
  <c r="C2032" i="83"/>
  <c r="D2032" i="83" s="1"/>
  <c r="C2033" i="83"/>
  <c r="D2033" i="83" s="1"/>
  <c r="C2034" i="83"/>
  <c r="D2034" i="83" s="1"/>
  <c r="C2035" i="83"/>
  <c r="D2035" i="83" s="1"/>
  <c r="C2036" i="83"/>
  <c r="D2036" i="83" s="1"/>
  <c r="C2037" i="83"/>
  <c r="D2037" i="83" s="1"/>
  <c r="C2038" i="83"/>
  <c r="D2038" i="83"/>
  <c r="C2039" i="83"/>
  <c r="D2039" i="83"/>
  <c r="C2040" i="83"/>
  <c r="D2040" i="83" s="1"/>
  <c r="C2041" i="83"/>
  <c r="D2041" i="83"/>
  <c r="C2042" i="83"/>
  <c r="D2042" i="83" s="1"/>
  <c r="C2043" i="83"/>
  <c r="D2043" i="83" s="1"/>
  <c r="C2044" i="83"/>
  <c r="D2044" i="83" s="1"/>
  <c r="C2045" i="83"/>
  <c r="D2045" i="83" s="1"/>
  <c r="C2046" i="83"/>
  <c r="D2046" i="83" s="1"/>
  <c r="C2047" i="83"/>
  <c r="D2047" i="83"/>
  <c r="C2048" i="83"/>
  <c r="D2048" i="83" s="1"/>
  <c r="C2049" i="83"/>
  <c r="D2049" i="83" s="1"/>
  <c r="C2050" i="83"/>
  <c r="D2050" i="83" s="1"/>
  <c r="C2051" i="83"/>
  <c r="D2051" i="83" s="1"/>
  <c r="C2052" i="83"/>
  <c r="D2052" i="83" s="1"/>
  <c r="C2053" i="83"/>
  <c r="D2053" i="83"/>
  <c r="C2054" i="83"/>
  <c r="D2054" i="83" s="1"/>
  <c r="C2055" i="83"/>
  <c r="D2055" i="83"/>
  <c r="C2056" i="83"/>
  <c r="D2056" i="83"/>
  <c r="C2057" i="83"/>
  <c r="D2057" i="83"/>
  <c r="C2058" i="83"/>
  <c r="D2058" i="83"/>
  <c r="C2059" i="83"/>
  <c r="D2059" i="83"/>
  <c r="C2060" i="83"/>
  <c r="D2060" i="83" s="1"/>
  <c r="C2061" i="83"/>
  <c r="D2061" i="83" s="1"/>
  <c r="C2062" i="83"/>
  <c r="D2062" i="83"/>
  <c r="C2063" i="83"/>
  <c r="D2063" i="83" s="1"/>
  <c r="C2064" i="83"/>
  <c r="D2064" i="83" s="1"/>
  <c r="C2065" i="83"/>
  <c r="D2065" i="83"/>
  <c r="C2066" i="83"/>
  <c r="D2066" i="83"/>
  <c r="C2067" i="83"/>
  <c r="D2067" i="83" s="1"/>
  <c r="C2068" i="83"/>
  <c r="D2068" i="83" s="1"/>
  <c r="C2069" i="83"/>
  <c r="D2069" i="83"/>
  <c r="C2070" i="83"/>
  <c r="D2070" i="83"/>
  <c r="C2071" i="83"/>
  <c r="D2071" i="83"/>
  <c r="C2072" i="83"/>
  <c r="D2072" i="83" s="1"/>
  <c r="C2073" i="83"/>
  <c r="D2073" i="83"/>
  <c r="C2074" i="83"/>
  <c r="D2074" i="83"/>
  <c r="C2075" i="83"/>
  <c r="D2075" i="83"/>
  <c r="C2076" i="83"/>
  <c r="D2076" i="83" s="1"/>
  <c r="C2077" i="83"/>
  <c r="D2077" i="83" s="1"/>
  <c r="C2078" i="83"/>
  <c r="D2078" i="83" s="1"/>
  <c r="C2079" i="83"/>
  <c r="D2079" i="83" s="1"/>
  <c r="C2080" i="83"/>
  <c r="D2080" i="83" s="1"/>
  <c r="C2081" i="83"/>
  <c r="D2081" i="83" s="1"/>
  <c r="C2082" i="83"/>
  <c r="D2082" i="83" s="1"/>
  <c r="C2083" i="83"/>
  <c r="D2083" i="83"/>
  <c r="C2084" i="83"/>
  <c r="D2084" i="83" s="1"/>
  <c r="C2085" i="83"/>
  <c r="D2085" i="83" s="1"/>
  <c r="C2086" i="83"/>
  <c r="D2086" i="83" s="1"/>
  <c r="C2087" i="83"/>
  <c r="D2087" i="83"/>
  <c r="C2088" i="83"/>
  <c r="D2088" i="83" s="1"/>
  <c r="C2089" i="83"/>
  <c r="D2089" i="83" s="1"/>
  <c r="C2090" i="83"/>
  <c r="D2090" i="83" s="1"/>
  <c r="C2091" i="83"/>
  <c r="D2091" i="83" s="1"/>
  <c r="C2092" i="83"/>
  <c r="D2092" i="83" s="1"/>
  <c r="C2093" i="83"/>
  <c r="D2093" i="83" s="1"/>
  <c r="C2094" i="83"/>
  <c r="D2094" i="83" s="1"/>
  <c r="C2095" i="83"/>
  <c r="D2095" i="83"/>
  <c r="C2096" i="83"/>
  <c r="D2096" i="83" s="1"/>
  <c r="C2097" i="83"/>
  <c r="D2097" i="83" s="1"/>
  <c r="C2098" i="83"/>
  <c r="D2098" i="83"/>
  <c r="C2099" i="83"/>
  <c r="D2099" i="83"/>
  <c r="C2100" i="83"/>
  <c r="D2100" i="83" s="1"/>
  <c r="C2101" i="83"/>
  <c r="D2101" i="83" s="1"/>
  <c r="C2102" i="83"/>
  <c r="D2102" i="83"/>
  <c r="C2103" i="83"/>
  <c r="D2103" i="83"/>
  <c r="C2104" i="83"/>
  <c r="D2104" i="83" s="1"/>
  <c r="C2105" i="83"/>
  <c r="D2105" i="83" s="1"/>
  <c r="C2106" i="83"/>
  <c r="D2106" i="83"/>
  <c r="C2107" i="83"/>
  <c r="D2107" i="83" s="1"/>
  <c r="C2108" i="83"/>
  <c r="D2108" i="83" s="1"/>
  <c r="C2109" i="83"/>
  <c r="D2109" i="83" s="1"/>
  <c r="C2110" i="83"/>
  <c r="D2110" i="83" s="1"/>
  <c r="C2111" i="83"/>
  <c r="D2111" i="83"/>
  <c r="C2112" i="83"/>
  <c r="D2112" i="83" s="1"/>
  <c r="C2113" i="83"/>
  <c r="D2113" i="83" s="1"/>
  <c r="C2114" i="83"/>
  <c r="D2114" i="83"/>
  <c r="C2115" i="83"/>
  <c r="D2115" i="83" s="1"/>
  <c r="C2116" i="83"/>
  <c r="D2116" i="83" s="1"/>
  <c r="C2117" i="83"/>
  <c r="D2117" i="83"/>
  <c r="C2118" i="83"/>
  <c r="D2118" i="83"/>
  <c r="C2119" i="83"/>
  <c r="D2119" i="83"/>
  <c r="C2120" i="83"/>
  <c r="D2120" i="83"/>
  <c r="C2121" i="83"/>
  <c r="D2121" i="83"/>
  <c r="C2122" i="83"/>
  <c r="D2122" i="83"/>
  <c r="C2123" i="83"/>
  <c r="D2123" i="83"/>
  <c r="C2124" i="83"/>
  <c r="D2124" i="83" s="1"/>
  <c r="C2125" i="83"/>
  <c r="D2125" i="83" s="1"/>
  <c r="C2126" i="83"/>
  <c r="D2126" i="83" s="1"/>
  <c r="C2127" i="83"/>
  <c r="D2127" i="83" s="1"/>
  <c r="C2128" i="83"/>
  <c r="D2128" i="83" s="1"/>
  <c r="C2129" i="83"/>
  <c r="D2129" i="83" s="1"/>
  <c r="C2130" i="83"/>
  <c r="D2130" i="83"/>
  <c r="C2131" i="83"/>
  <c r="D2131" i="83"/>
  <c r="C2132" i="83"/>
  <c r="D2132" i="83" s="1"/>
  <c r="C2133" i="83"/>
  <c r="D2133" i="83" s="1"/>
  <c r="C2134" i="83"/>
  <c r="D2134" i="83" s="1"/>
  <c r="C2135" i="83"/>
  <c r="D2135" i="83"/>
  <c r="C2136" i="83"/>
  <c r="D2136" i="83"/>
  <c r="C2137" i="83"/>
  <c r="D2137" i="83"/>
  <c r="C2138" i="83"/>
  <c r="D2138" i="83" s="1"/>
  <c r="C2139" i="83"/>
  <c r="D2139" i="83"/>
  <c r="C2140" i="83"/>
  <c r="D2140" i="83" s="1"/>
  <c r="C2141" i="83"/>
  <c r="D2141" i="83" s="1"/>
  <c r="C2142" i="83"/>
  <c r="D2142" i="83"/>
  <c r="C2143" i="83"/>
  <c r="D2143" i="83" s="1"/>
  <c r="C2144" i="83"/>
  <c r="D2144" i="83"/>
  <c r="C2145" i="83"/>
  <c r="D2145" i="83" s="1"/>
  <c r="C2146" i="83"/>
  <c r="D2146" i="83" s="1"/>
  <c r="C2147" i="83"/>
  <c r="D2147" i="83"/>
  <c r="C2148" i="83"/>
  <c r="D2148" i="83" s="1"/>
  <c r="C2149" i="83"/>
  <c r="D2149" i="83" s="1"/>
  <c r="C2150" i="83"/>
  <c r="D2150" i="83" s="1"/>
  <c r="C2151" i="83"/>
  <c r="D2151" i="83"/>
  <c r="C2152" i="83"/>
  <c r="D2152" i="83" s="1"/>
  <c r="C2153" i="83"/>
  <c r="D2153" i="83"/>
  <c r="C2154" i="83"/>
  <c r="D2154" i="83" s="1"/>
  <c r="C2155" i="83"/>
  <c r="D2155" i="83" s="1"/>
  <c r="C2156" i="83"/>
  <c r="D2156" i="83" s="1"/>
  <c r="C2157" i="83"/>
  <c r="D2157" i="83" s="1"/>
  <c r="C2158" i="83"/>
  <c r="D2158" i="83" s="1"/>
  <c r="C2159" i="83"/>
  <c r="D2159" i="83" s="1"/>
  <c r="C2160" i="83"/>
  <c r="D2160" i="83"/>
  <c r="C2161" i="83"/>
  <c r="D2161" i="83"/>
  <c r="C2162" i="83"/>
  <c r="D2162" i="83"/>
  <c r="C2163" i="83"/>
  <c r="D2163" i="83" s="1"/>
  <c r="C2164" i="83"/>
  <c r="D2164" i="83" s="1"/>
  <c r="C2165" i="83"/>
  <c r="D2165" i="83" s="1"/>
  <c r="C2166" i="83"/>
  <c r="D2166" i="83" s="1"/>
  <c r="C2167" i="83"/>
  <c r="D2167" i="83" s="1"/>
  <c r="C2168" i="83"/>
  <c r="D2168" i="83" s="1"/>
  <c r="C2169" i="83"/>
  <c r="D2169" i="83" s="1"/>
  <c r="C2170" i="83"/>
  <c r="D2170" i="83" s="1"/>
  <c r="C2171" i="83"/>
  <c r="D2171" i="83" s="1"/>
  <c r="C2172" i="83"/>
  <c r="D2172" i="83" s="1"/>
  <c r="C2173" i="83"/>
  <c r="D2173" i="83" s="1"/>
  <c r="C2174" i="83"/>
  <c r="D2174" i="83"/>
  <c r="C2175" i="83"/>
  <c r="D2175" i="83" s="1"/>
  <c r="C2176" i="83"/>
  <c r="D2176" i="83" s="1"/>
  <c r="C2177" i="83"/>
  <c r="D2177" i="83" s="1"/>
  <c r="C2178" i="83"/>
  <c r="D2178" i="83"/>
  <c r="C2179" i="83"/>
  <c r="D2179" i="83" s="1"/>
  <c r="C2180" i="83"/>
  <c r="D2180" i="83" s="1"/>
  <c r="C2181" i="83"/>
  <c r="D2181" i="83"/>
  <c r="C2182" i="83"/>
  <c r="D2182" i="83" s="1"/>
  <c r="C2183" i="83"/>
  <c r="D2183" i="83" s="1"/>
  <c r="C2184" i="83"/>
  <c r="D2184" i="83"/>
  <c r="C2185" i="83"/>
  <c r="D2185" i="83" s="1"/>
  <c r="C2186" i="83"/>
  <c r="D2186" i="83"/>
  <c r="C2187" i="83"/>
  <c r="D2187" i="83"/>
  <c r="C2188" i="83"/>
  <c r="D2188" i="83" s="1"/>
  <c r="C2189" i="83"/>
  <c r="D2189" i="83" s="1"/>
  <c r="C2190" i="83"/>
  <c r="D2190" i="83"/>
  <c r="C2191" i="83"/>
  <c r="D2191" i="83"/>
  <c r="C2192" i="83"/>
  <c r="D2192" i="83" s="1"/>
  <c r="C2193" i="83"/>
  <c r="D2193" i="83" s="1"/>
  <c r="C2194" i="83"/>
  <c r="D2194" i="83"/>
  <c r="C2195" i="83"/>
  <c r="D2195" i="83" s="1"/>
  <c r="C2196" i="83"/>
  <c r="D2196" i="83" s="1"/>
  <c r="C2197" i="83"/>
  <c r="D2197" i="83" s="1"/>
  <c r="C2198" i="83"/>
  <c r="D2198" i="83"/>
  <c r="C2199" i="83"/>
  <c r="D2199" i="83"/>
  <c r="C2200" i="83"/>
  <c r="D2200" i="83" s="1"/>
  <c r="C2201" i="83"/>
  <c r="D2201" i="83" s="1"/>
  <c r="C2202" i="83"/>
  <c r="D2202" i="83" s="1"/>
  <c r="C2203" i="83"/>
  <c r="D2203" i="83" s="1"/>
  <c r="C2204" i="83"/>
  <c r="D2204" i="83" s="1"/>
  <c r="C2205" i="83"/>
  <c r="D2205" i="83" s="1"/>
  <c r="C2206" i="83"/>
  <c r="D2206" i="83"/>
  <c r="C2207" i="83"/>
  <c r="D2207" i="83"/>
  <c r="C2208" i="83"/>
  <c r="D2208" i="83"/>
  <c r="C2209" i="83"/>
  <c r="D2209" i="83"/>
  <c r="C2210" i="83"/>
  <c r="D2210" i="83"/>
  <c r="C2211" i="83"/>
  <c r="D2211" i="83"/>
  <c r="C2212" i="83"/>
  <c r="D2212" i="83" s="1"/>
  <c r="C2213" i="83"/>
  <c r="D2213" i="83" s="1"/>
  <c r="C2214" i="83"/>
  <c r="D2214" i="83" s="1"/>
  <c r="C2215" i="83"/>
  <c r="D2215" i="83"/>
  <c r="C2216" i="83"/>
  <c r="D2216" i="83" s="1"/>
  <c r="C2217" i="83"/>
  <c r="D2217" i="83" s="1"/>
  <c r="C2218" i="83"/>
  <c r="D2218" i="83" s="1"/>
  <c r="C2219" i="83"/>
  <c r="D2219" i="83"/>
  <c r="C2220" i="83"/>
  <c r="D2220" i="83" s="1"/>
  <c r="C2221" i="83"/>
  <c r="D2221" i="83"/>
  <c r="C2222" i="83"/>
  <c r="D2222" i="83" s="1"/>
  <c r="C2223" i="83"/>
  <c r="D2223" i="83" s="1"/>
  <c r="C2224" i="83"/>
  <c r="D2224" i="83"/>
  <c r="C2225" i="83"/>
  <c r="D2225" i="83" s="1"/>
  <c r="C2226" i="83"/>
  <c r="D2226" i="83"/>
  <c r="C2227" i="83"/>
  <c r="D2227" i="83"/>
  <c r="C2228" i="83"/>
  <c r="D2228" i="83" s="1"/>
  <c r="C2229" i="83"/>
  <c r="D2229" i="83" s="1"/>
  <c r="C2230" i="83"/>
  <c r="D2230" i="83"/>
  <c r="C2231" i="83"/>
  <c r="D2231" i="83"/>
  <c r="C2232" i="83"/>
  <c r="D2232" i="83" s="1"/>
  <c r="C2233" i="83"/>
  <c r="D2233" i="83" s="1"/>
  <c r="C2234" i="83"/>
  <c r="D2234" i="83"/>
  <c r="C2235" i="83"/>
  <c r="D2235" i="83" s="1"/>
  <c r="C2236" i="83"/>
  <c r="D2236" i="83" s="1"/>
  <c r="C2237" i="83"/>
  <c r="D2237" i="83"/>
  <c r="C2238" i="83"/>
  <c r="D2238" i="83" s="1"/>
  <c r="C2239" i="83"/>
  <c r="D2239" i="83" s="1"/>
  <c r="C2240" i="83"/>
  <c r="D2240" i="83"/>
  <c r="C2241" i="83"/>
  <c r="D2241" i="83" s="1"/>
  <c r="C2242" i="83"/>
  <c r="D2242" i="83"/>
  <c r="C2243" i="83"/>
  <c r="D2243" i="83" s="1"/>
  <c r="C2244" i="83"/>
  <c r="D2244" i="83" s="1"/>
  <c r="C2245" i="83"/>
  <c r="D2245" i="83"/>
  <c r="C2246" i="83"/>
  <c r="D2246" i="83" s="1"/>
  <c r="C2247" i="83"/>
  <c r="D2247" i="83"/>
  <c r="C2248" i="83"/>
  <c r="D2248" i="83" s="1"/>
  <c r="C2249" i="83"/>
  <c r="D2249" i="83" s="1"/>
  <c r="C2250" i="83"/>
  <c r="D2250" i="83"/>
  <c r="C2251" i="83"/>
  <c r="D2251" i="83" s="1"/>
  <c r="C2252" i="83"/>
  <c r="D2252" i="83" s="1"/>
  <c r="C2253" i="83"/>
  <c r="D2253" i="83"/>
  <c r="C2254" i="83"/>
  <c r="D2254" i="83"/>
  <c r="C2255" i="83"/>
  <c r="D2255" i="83"/>
  <c r="C2256" i="83"/>
  <c r="D2256" i="83"/>
  <c r="C2257" i="83"/>
  <c r="D2257" i="83"/>
  <c r="C2258" i="83"/>
  <c r="D2258" i="83"/>
  <c r="C2259" i="83"/>
  <c r="D2259" i="83"/>
  <c r="C2260" i="83"/>
  <c r="D2260" i="83" s="1"/>
  <c r="C2261" i="83"/>
  <c r="D2261" i="83" s="1"/>
  <c r="C2262" i="83"/>
  <c r="D2262" i="83" s="1"/>
  <c r="C2263" i="83"/>
  <c r="D2263" i="83"/>
  <c r="C2264" i="83"/>
  <c r="D2264" i="83" s="1"/>
  <c r="C2265" i="83"/>
  <c r="D2265" i="83"/>
  <c r="C2266" i="83"/>
  <c r="D2266" i="83"/>
  <c r="C2267" i="83"/>
  <c r="D2267" i="83" s="1"/>
  <c r="C2268" i="83"/>
  <c r="D2268" i="83" s="1"/>
  <c r="C2269" i="83"/>
  <c r="D2269" i="83" s="1"/>
  <c r="C2270" i="83"/>
  <c r="D2270" i="83"/>
  <c r="C2271" i="83"/>
  <c r="D2271" i="83" s="1"/>
  <c r="C2272" i="83"/>
  <c r="D2272" i="83" s="1"/>
  <c r="C2273" i="83"/>
  <c r="D2273" i="83"/>
  <c r="C2274" i="83"/>
  <c r="D2274" i="83" s="1"/>
  <c r="C2275" i="83"/>
  <c r="D2275" i="83" s="1"/>
  <c r="C2276" i="83"/>
  <c r="D2276" i="83" s="1"/>
  <c r="C2277" i="83"/>
  <c r="D2277" i="83"/>
  <c r="C2278" i="83"/>
  <c r="D2278" i="83" s="1"/>
  <c r="C2279" i="83"/>
  <c r="D2279" i="83" s="1"/>
  <c r="C2280" i="83"/>
  <c r="D2280" i="83" s="1"/>
  <c r="C2281" i="83"/>
  <c r="D2281" i="83"/>
  <c r="C2282" i="83"/>
  <c r="D2282" i="83"/>
  <c r="C2283" i="83"/>
  <c r="D2283" i="83" s="1"/>
  <c r="C2284" i="83"/>
  <c r="D2284" i="83" s="1"/>
  <c r="C2285" i="83"/>
  <c r="D2285" i="83" s="1"/>
  <c r="C2286" i="83"/>
  <c r="D2286" i="83"/>
  <c r="C2287" i="83"/>
  <c r="D2287" i="83"/>
  <c r="C2288" i="83"/>
  <c r="D2288" i="83" s="1"/>
  <c r="C2289" i="83"/>
  <c r="D2289" i="83" s="1"/>
  <c r="C2290" i="83"/>
  <c r="D2290" i="83"/>
  <c r="C2291" i="83"/>
  <c r="D2291" i="83" s="1"/>
  <c r="C2292" i="83"/>
  <c r="D2292" i="83" s="1"/>
  <c r="C2293" i="83"/>
  <c r="D2293" i="83" s="1"/>
  <c r="C2294" i="83"/>
  <c r="D2294" i="83" s="1"/>
  <c r="C2295" i="83"/>
  <c r="D2295" i="83"/>
  <c r="C2296" i="83"/>
  <c r="D2296" i="83" s="1"/>
  <c r="C2297" i="83"/>
  <c r="D2297" i="83"/>
  <c r="C2298" i="83"/>
  <c r="D2298" i="83" s="1"/>
  <c r="C2299" i="83"/>
  <c r="D2299" i="83" s="1"/>
  <c r="C2300" i="83"/>
  <c r="D2300" i="83" s="1"/>
  <c r="C2301" i="83"/>
  <c r="D2301" i="83" s="1"/>
  <c r="C2302" i="83"/>
  <c r="D2302" i="83" s="1"/>
  <c r="C2303" i="83"/>
  <c r="D2303" i="83"/>
  <c r="C2304" i="83"/>
  <c r="D2304" i="83" s="1"/>
  <c r="C2305" i="83"/>
  <c r="D2305" i="83" s="1"/>
  <c r="C2306" i="83"/>
  <c r="D2306" i="83" s="1"/>
  <c r="C2307" i="83"/>
  <c r="D2307" i="83" s="1"/>
  <c r="C2308" i="83"/>
  <c r="D2308" i="83" s="1"/>
  <c r="C2309" i="83"/>
  <c r="D2309" i="83" s="1"/>
  <c r="C2310" i="83"/>
  <c r="D2310" i="83" s="1"/>
  <c r="C2311" i="83"/>
  <c r="D2311" i="83" s="1"/>
  <c r="C2312" i="83"/>
  <c r="D2312" i="83" s="1"/>
  <c r="C2313" i="83"/>
  <c r="D2313" i="83"/>
  <c r="C2314" i="83"/>
  <c r="D2314" i="83"/>
  <c r="C2315" i="83"/>
  <c r="D2315" i="83" s="1"/>
  <c r="C2316" i="83"/>
  <c r="D2316" i="83" s="1"/>
  <c r="C2317" i="83"/>
  <c r="D2317" i="83"/>
  <c r="C2318" i="83"/>
  <c r="D2318" i="83" s="1"/>
  <c r="C2319" i="83"/>
  <c r="D2319" i="83"/>
  <c r="C2320" i="83"/>
  <c r="D2320" i="83"/>
  <c r="C2321" i="83"/>
  <c r="D2321" i="83"/>
  <c r="C2322" i="83"/>
  <c r="D2322" i="83" s="1"/>
  <c r="C2323" i="83"/>
  <c r="D2323" i="83" s="1"/>
  <c r="C2324" i="83"/>
  <c r="D2324" i="83" s="1"/>
  <c r="C2325" i="83"/>
  <c r="D2325" i="83" s="1"/>
  <c r="C2326" i="83"/>
  <c r="D2326" i="83" s="1"/>
  <c r="C2327" i="83"/>
  <c r="D2327" i="83"/>
  <c r="C2328" i="83"/>
  <c r="D2328" i="83" s="1"/>
  <c r="C2329" i="83"/>
  <c r="D2329" i="83"/>
  <c r="C2330" i="83"/>
  <c r="D2330" i="83" s="1"/>
  <c r="C2331" i="83"/>
  <c r="D2331" i="83" s="1"/>
  <c r="C2332" i="83"/>
  <c r="D2332" i="83" s="1"/>
  <c r="C2333" i="83"/>
  <c r="D2333" i="83" s="1"/>
  <c r="C2334" i="83"/>
  <c r="D2334" i="83" s="1"/>
  <c r="C2335" i="83"/>
  <c r="D2335" i="83"/>
  <c r="C2336" i="83"/>
  <c r="D2336" i="83"/>
  <c r="C2337" i="83"/>
  <c r="D2337" i="83" s="1"/>
  <c r="C2338" i="83"/>
  <c r="D2338" i="83" s="1"/>
  <c r="C2339" i="83"/>
  <c r="D2339" i="83" s="1"/>
  <c r="C2340" i="83"/>
  <c r="D2340" i="83" s="1"/>
  <c r="C2341" i="83"/>
  <c r="D2341" i="83" s="1"/>
  <c r="C2342" i="83"/>
  <c r="D2342" i="83"/>
  <c r="C2343" i="83"/>
  <c r="D2343" i="83" s="1"/>
  <c r="C2344" i="83"/>
  <c r="D2344" i="83" s="1"/>
  <c r="C2345" i="83"/>
  <c r="D2345" i="83" s="1"/>
  <c r="C2346" i="83"/>
  <c r="D2346" i="83"/>
  <c r="C2347" i="83"/>
  <c r="D2347" i="83" s="1"/>
  <c r="C2348" i="83"/>
  <c r="D2348" i="83" s="1"/>
  <c r="C2349" i="83"/>
  <c r="D2349" i="83" s="1"/>
  <c r="C2350" i="83"/>
  <c r="D2350" i="83" s="1"/>
  <c r="C2351" i="83"/>
  <c r="D2351" i="83" s="1"/>
  <c r="C2352" i="83"/>
  <c r="D2352" i="83" s="1"/>
  <c r="C2353" i="83"/>
  <c r="D2353" i="83" s="1"/>
  <c r="C2354" i="83"/>
  <c r="D2354" i="83" s="1"/>
  <c r="C2355" i="83"/>
  <c r="D2355" i="83" s="1"/>
  <c r="C2356" i="83"/>
  <c r="D2356" i="83" s="1"/>
  <c r="C2357" i="83"/>
  <c r="D2357" i="83" s="1"/>
  <c r="C2358" i="83"/>
  <c r="D2358" i="83" s="1"/>
  <c r="C2359" i="83"/>
  <c r="D2359" i="83" s="1"/>
  <c r="C2360" i="83"/>
  <c r="D2360" i="83" s="1"/>
  <c r="C2361" i="83"/>
  <c r="D2361" i="83" s="1"/>
  <c r="C2362" i="83"/>
  <c r="D2362" i="83"/>
  <c r="C2363" i="83"/>
  <c r="D2363" i="83" s="1"/>
  <c r="C2364" i="83"/>
  <c r="D2364" i="83" s="1"/>
  <c r="C2365" i="83"/>
  <c r="D2365" i="83"/>
  <c r="C2366" i="83"/>
  <c r="D2366" i="83" s="1"/>
  <c r="C2367" i="83"/>
  <c r="D2367" i="83"/>
  <c r="C2368" i="83"/>
  <c r="D2368" i="83" s="1"/>
  <c r="C2369" i="83"/>
  <c r="D2369" i="83" s="1"/>
  <c r="C2370" i="83"/>
  <c r="D2370" i="83" s="1"/>
  <c r="C2371" i="83"/>
  <c r="D2371" i="83"/>
  <c r="C2372" i="83"/>
  <c r="D2372" i="83" s="1"/>
  <c r="C2373" i="83"/>
  <c r="D2373" i="83" s="1"/>
  <c r="C2374" i="83"/>
  <c r="D2374" i="83"/>
  <c r="C2375" i="83"/>
  <c r="D2375" i="83"/>
  <c r="C2376" i="83"/>
  <c r="D2376" i="83" s="1"/>
  <c r="C2377" i="83"/>
  <c r="D2377" i="83"/>
  <c r="C2378" i="83"/>
  <c r="D2378" i="83" s="1"/>
  <c r="C2379" i="83"/>
  <c r="D2379" i="83" s="1"/>
  <c r="C2380" i="83"/>
  <c r="D2380" i="83" s="1"/>
  <c r="C2381" i="83"/>
  <c r="D2381" i="83"/>
  <c r="C2382" i="83"/>
  <c r="D2382" i="83" s="1"/>
  <c r="C2383" i="83"/>
  <c r="D2383" i="83"/>
  <c r="C2384" i="83"/>
  <c r="D2384" i="83" s="1"/>
  <c r="C2385" i="83"/>
  <c r="D2385" i="83" s="1"/>
  <c r="C2386" i="83"/>
  <c r="D2386" i="83"/>
  <c r="C2387" i="83"/>
  <c r="D2387" i="83" s="1"/>
  <c r="C2388" i="83"/>
  <c r="D2388" i="83" s="1"/>
  <c r="C2389" i="83"/>
  <c r="D2389" i="83"/>
  <c r="C2390" i="83"/>
  <c r="D2390" i="83" s="1"/>
  <c r="C2391" i="83"/>
  <c r="D2391" i="83"/>
  <c r="C2392" i="83"/>
  <c r="D2392" i="83" s="1"/>
  <c r="C2393" i="83"/>
  <c r="D2393" i="83" s="1"/>
  <c r="C2394" i="83"/>
  <c r="D2394" i="83"/>
  <c r="C2395" i="83"/>
  <c r="D2395" i="83" s="1"/>
  <c r="C2396" i="83"/>
  <c r="D2396" i="83" s="1"/>
  <c r="C2397" i="83"/>
  <c r="D2397" i="83" s="1"/>
  <c r="C2398" i="83"/>
  <c r="D2398" i="83"/>
  <c r="C2399" i="83"/>
  <c r="D2399" i="83"/>
  <c r="C2400" i="83"/>
  <c r="D2400" i="83"/>
  <c r="C2401" i="83"/>
  <c r="D2401" i="83" s="1"/>
  <c r="C2402" i="83"/>
  <c r="D2402" i="83" s="1"/>
  <c r="C2403" i="83"/>
  <c r="D2403" i="83" s="1"/>
  <c r="C2404" i="83"/>
  <c r="D2404" i="83" s="1"/>
  <c r="C2405" i="83"/>
  <c r="D2405" i="83"/>
  <c r="C2406" i="83"/>
  <c r="D2406" i="83"/>
  <c r="C2407" i="83"/>
  <c r="D2407" i="83" s="1"/>
  <c r="C2408" i="83"/>
  <c r="D2408" i="83" s="1"/>
  <c r="C2409" i="83"/>
  <c r="D2409" i="83" s="1"/>
  <c r="C2410" i="83"/>
  <c r="D2410" i="83"/>
  <c r="C2411" i="83"/>
  <c r="D2411" i="83" s="1"/>
  <c r="C2412" i="83"/>
  <c r="D2412" i="83" s="1"/>
  <c r="C2413" i="83"/>
  <c r="D2413" i="83" s="1"/>
  <c r="C2414" i="83"/>
  <c r="D2414" i="83" s="1"/>
  <c r="C2415" i="83"/>
  <c r="D2415" i="83"/>
  <c r="C2416" i="83"/>
  <c r="D2416" i="83"/>
  <c r="C2417" i="83"/>
  <c r="D2417" i="83"/>
  <c r="C2418" i="83"/>
  <c r="D2418" i="83" s="1"/>
  <c r="C2419" i="83"/>
  <c r="D2419" i="83" s="1"/>
  <c r="C2420" i="83"/>
  <c r="D2420" i="83" s="1"/>
  <c r="C2421" i="83"/>
  <c r="D2421" i="83" s="1"/>
  <c r="C2422" i="83"/>
  <c r="D2422" i="83"/>
  <c r="C2423" i="83"/>
  <c r="D2423" i="83"/>
  <c r="C2424" i="83"/>
  <c r="D2424" i="83" s="1"/>
  <c r="C2425" i="83"/>
  <c r="D2425" i="83" s="1"/>
  <c r="C2426" i="83"/>
  <c r="D2426" i="83"/>
  <c r="C2427" i="83"/>
  <c r="D2427" i="83" s="1"/>
  <c r="C2428" i="83"/>
  <c r="D2428" i="83" s="1"/>
  <c r="C2429" i="83"/>
  <c r="D2429" i="83"/>
  <c r="C2430" i="83"/>
  <c r="D2430" i="83" s="1"/>
  <c r="C2431" i="83"/>
  <c r="D2431" i="83" s="1"/>
  <c r="C2432" i="83"/>
  <c r="D2432" i="83"/>
  <c r="C2433" i="83"/>
  <c r="D2433" i="83" s="1"/>
  <c r="C2434" i="83"/>
  <c r="D2434" i="83"/>
  <c r="C2435" i="83"/>
  <c r="D2435" i="83" s="1"/>
  <c r="C2436" i="83"/>
  <c r="D2436" i="83" s="1"/>
  <c r="C2437" i="83"/>
  <c r="D2437" i="83"/>
  <c r="C2438" i="83"/>
  <c r="D2438" i="83"/>
  <c r="C2439" i="83"/>
  <c r="D2439" i="83" s="1"/>
  <c r="C2440" i="83"/>
  <c r="D2440" i="83" s="1"/>
  <c r="C2441" i="83"/>
  <c r="D2441" i="83" s="1"/>
  <c r="C2442" i="83"/>
  <c r="D2442" i="83"/>
  <c r="C2443" i="83"/>
  <c r="D2443" i="83" s="1"/>
  <c r="C2444" i="83"/>
  <c r="D2444" i="83" s="1"/>
  <c r="C2445" i="83"/>
  <c r="D2445" i="83" s="1"/>
  <c r="C2446" i="83"/>
  <c r="D2446" i="83" s="1"/>
  <c r="C2447" i="83"/>
  <c r="D2447" i="83"/>
  <c r="C2448" i="83"/>
  <c r="D2448" i="83" s="1"/>
  <c r="C2449" i="83"/>
  <c r="D2449" i="83"/>
  <c r="C2450" i="83"/>
  <c r="D2450" i="83" s="1"/>
  <c r="C2451" i="83"/>
  <c r="D2451" i="83"/>
  <c r="C2452" i="83"/>
  <c r="D2452" i="83" s="1"/>
  <c r="C2453" i="83"/>
  <c r="D2453" i="83" s="1"/>
  <c r="C2454" i="83"/>
  <c r="D2454" i="83" s="1"/>
  <c r="C2455" i="83"/>
  <c r="D2455" i="83" s="1"/>
  <c r="C2456" i="83"/>
  <c r="D2456" i="83" s="1"/>
  <c r="C2457" i="83"/>
  <c r="D2457" i="83"/>
  <c r="C2458" i="83"/>
  <c r="D2458" i="83" s="1"/>
  <c r="C2459" i="83"/>
  <c r="D2459" i="83" s="1"/>
  <c r="C2460" i="83"/>
  <c r="D2460" i="83" s="1"/>
  <c r="C2461" i="83"/>
  <c r="D2461" i="83" s="1"/>
  <c r="C2462" i="83"/>
  <c r="D2462" i="83" s="1"/>
  <c r="C2463" i="83"/>
  <c r="D2463" i="83"/>
  <c r="C2464" i="83"/>
  <c r="D2464" i="83"/>
  <c r="C2465" i="83"/>
  <c r="D2465" i="83" s="1"/>
  <c r="C2466" i="83"/>
  <c r="D2466" i="83" s="1"/>
  <c r="C2467" i="83"/>
  <c r="D2467" i="83"/>
  <c r="C2468" i="83"/>
  <c r="D2468" i="83" s="1"/>
  <c r="C2469" i="83"/>
  <c r="D2469" i="83" s="1"/>
  <c r="C2470" i="83"/>
  <c r="D2470" i="83" s="1"/>
  <c r="C2471" i="83"/>
  <c r="D2471" i="83" s="1"/>
  <c r="C2472" i="83"/>
  <c r="D2472" i="83" s="1"/>
  <c r="C2473" i="83"/>
  <c r="D2473" i="83" s="1"/>
  <c r="C2474" i="83"/>
  <c r="D2474" i="83"/>
  <c r="C2475" i="83"/>
  <c r="D2475" i="83" s="1"/>
  <c r="C2476" i="83"/>
  <c r="D2476" i="83" s="1"/>
  <c r="C2477" i="83"/>
  <c r="D2477" i="83" s="1"/>
  <c r="C2478" i="83"/>
  <c r="D2478" i="83" s="1"/>
  <c r="C2479" i="83"/>
  <c r="D2479" i="83" s="1"/>
  <c r="C2480" i="83"/>
  <c r="D2480" i="83" s="1"/>
  <c r="C2481" i="83"/>
  <c r="D2481" i="83" s="1"/>
  <c r="C2482" i="83"/>
  <c r="D2482" i="83" s="1"/>
  <c r="C2483" i="83"/>
  <c r="D2483" i="83" s="1"/>
  <c r="C2484" i="83"/>
  <c r="D2484" i="83" s="1"/>
  <c r="C2485" i="83"/>
  <c r="D2485" i="83" s="1"/>
  <c r="C2486" i="83"/>
  <c r="D2486" i="83" s="1"/>
  <c r="C2487" i="83"/>
  <c r="D2487" i="83" s="1"/>
  <c r="C2488" i="83"/>
  <c r="D2488" i="83" s="1"/>
  <c r="C2489" i="83"/>
  <c r="D2489" i="83" s="1"/>
  <c r="C2490" i="83"/>
  <c r="D2490" i="83" s="1"/>
  <c r="C2491" i="83"/>
  <c r="D2491" i="83" s="1"/>
  <c r="C2492" i="83"/>
  <c r="D2492" i="83" s="1"/>
  <c r="C2493" i="83"/>
  <c r="D2493" i="83"/>
  <c r="C2494" i="83"/>
  <c r="D2494" i="83" s="1"/>
  <c r="C2495" i="83"/>
  <c r="D2495" i="83"/>
  <c r="C2496" i="83"/>
  <c r="D2496" i="83"/>
  <c r="C2497" i="83"/>
  <c r="D2497" i="83" s="1"/>
  <c r="C2498" i="83"/>
  <c r="D2498" i="83"/>
  <c r="C2499" i="83"/>
  <c r="D2499" i="83" s="1"/>
  <c r="C2500" i="83"/>
  <c r="D2500" i="83" s="1"/>
  <c r="C2501" i="83"/>
  <c r="D2501" i="83" s="1"/>
  <c r="C2502" i="83"/>
  <c r="D2502" i="83"/>
  <c r="C2503" i="83"/>
  <c r="D2503" i="83" s="1"/>
  <c r="C2504" i="83"/>
  <c r="D2504" i="83" s="1"/>
  <c r="C2505" i="83"/>
  <c r="D2505" i="83" s="1"/>
  <c r="C2506" i="83"/>
  <c r="D2506" i="83" s="1"/>
  <c r="C2507" i="83"/>
  <c r="D2507" i="83" s="1"/>
  <c r="C2508" i="83"/>
  <c r="D2508" i="83" s="1"/>
  <c r="C2509" i="83"/>
  <c r="D2509" i="83" s="1"/>
  <c r="C2510" i="83"/>
  <c r="D2510" i="83" s="1"/>
  <c r="C2511" i="83"/>
  <c r="D2511" i="83"/>
  <c r="C2512" i="83"/>
  <c r="D2512" i="83" s="1"/>
  <c r="C2513" i="83"/>
  <c r="D2513" i="83" s="1"/>
  <c r="C2514" i="83"/>
  <c r="D2514" i="83"/>
  <c r="C2515" i="83"/>
  <c r="D2515" i="83" s="1"/>
  <c r="C2516" i="83"/>
  <c r="D2516" i="83" s="1"/>
  <c r="C2517" i="83"/>
  <c r="D2517" i="83" s="1"/>
  <c r="C2518" i="83"/>
  <c r="D2518" i="83" s="1"/>
  <c r="C2519" i="83"/>
  <c r="D2519" i="83" s="1"/>
  <c r="C2520" i="83"/>
  <c r="D2520" i="83"/>
  <c r="C2521" i="83"/>
  <c r="D2521" i="83" s="1"/>
  <c r="C2522" i="83"/>
  <c r="D2522" i="83" s="1"/>
  <c r="C2523" i="83"/>
  <c r="D2523" i="83" s="1"/>
  <c r="C2524" i="83"/>
  <c r="D2524" i="83" s="1"/>
  <c r="C2525" i="83"/>
  <c r="D2525" i="83"/>
  <c r="C2526" i="83"/>
  <c r="D2526" i="83" s="1"/>
  <c r="C2527" i="83"/>
  <c r="D2527" i="83"/>
  <c r="C2528" i="83"/>
  <c r="D2528" i="83" s="1"/>
  <c r="C2529" i="83"/>
  <c r="D2529" i="83" s="1"/>
  <c r="C2530" i="83"/>
  <c r="D2530" i="83" s="1"/>
  <c r="C2531" i="83"/>
  <c r="D2531" i="83"/>
  <c r="C2532" i="83"/>
  <c r="D2532" i="83" s="1"/>
  <c r="C2533" i="83"/>
  <c r="D2533" i="83" s="1"/>
  <c r="C2534" i="83"/>
  <c r="D2534" i="83" s="1"/>
  <c r="C2535" i="83"/>
  <c r="D2535" i="83" s="1"/>
  <c r="C2536" i="83"/>
  <c r="D2536" i="83" s="1"/>
  <c r="C2537" i="83"/>
  <c r="D2537" i="83" s="1"/>
  <c r="C2538" i="83"/>
  <c r="D2538" i="83"/>
  <c r="C2539" i="83"/>
  <c r="D2539" i="83" s="1"/>
  <c r="C2540" i="83"/>
  <c r="D2540" i="83" s="1"/>
  <c r="C2541" i="83"/>
  <c r="D2541" i="83" s="1"/>
  <c r="C2542" i="83"/>
  <c r="D2542" i="83" s="1"/>
  <c r="C2543" i="83"/>
  <c r="D2543" i="83" s="1"/>
  <c r="C2544" i="83"/>
  <c r="D2544" i="83" s="1"/>
  <c r="C2545" i="83"/>
  <c r="D2545" i="83"/>
  <c r="C2546" i="83"/>
  <c r="D2546" i="83" s="1"/>
  <c r="C2547" i="83"/>
  <c r="D2547" i="83" s="1"/>
  <c r="C2548" i="83"/>
  <c r="D2548" i="83" s="1"/>
  <c r="C2549" i="83"/>
  <c r="D2549" i="83" s="1"/>
  <c r="C2550" i="83"/>
  <c r="D2550" i="83"/>
  <c r="C2551" i="83"/>
  <c r="D2551" i="83" s="1"/>
  <c r="C2552" i="83"/>
  <c r="D2552" i="83" s="1"/>
  <c r="C2553" i="83"/>
  <c r="D2553" i="83"/>
  <c r="C2554" i="83"/>
  <c r="D2554" i="83"/>
  <c r="C2555" i="83"/>
  <c r="D2555" i="83" s="1"/>
  <c r="C2556" i="83"/>
  <c r="D2556" i="83" s="1"/>
  <c r="C2557" i="83"/>
  <c r="D2557" i="83" s="1"/>
  <c r="C2558" i="83"/>
  <c r="D2558" i="83" s="1"/>
  <c r="C2559" i="83"/>
  <c r="D2559" i="83" s="1"/>
  <c r="C2560" i="83"/>
  <c r="D2560" i="83" s="1"/>
  <c r="C2561" i="83"/>
  <c r="D2561" i="83" s="1"/>
  <c r="C2562" i="83"/>
  <c r="D2562" i="83" s="1"/>
  <c r="C2563" i="83"/>
  <c r="D2563" i="83" s="1"/>
  <c r="C2564" i="83"/>
  <c r="D2564" i="83" s="1"/>
  <c r="C2565" i="83"/>
  <c r="D2565" i="83"/>
  <c r="C2566" i="83"/>
  <c r="D2566" i="83"/>
  <c r="C2567" i="83"/>
  <c r="D2567" i="83" s="1"/>
  <c r="C2568" i="83"/>
  <c r="D2568" i="83" s="1"/>
  <c r="C2569" i="83"/>
  <c r="D2569" i="83" s="1"/>
  <c r="C2570" i="83"/>
  <c r="D2570" i="83" s="1"/>
  <c r="C2571" i="83"/>
  <c r="D2571" i="83" s="1"/>
  <c r="C2572" i="83"/>
  <c r="D2572" i="83" s="1"/>
  <c r="C2573" i="83"/>
  <c r="D2573" i="83" s="1"/>
  <c r="C2574" i="83"/>
  <c r="D2574" i="83" s="1"/>
  <c r="C2575" i="83"/>
  <c r="D2575" i="83" s="1"/>
  <c r="C2576" i="83"/>
  <c r="D2576" i="83"/>
  <c r="C2577" i="83"/>
  <c r="D2577" i="83" s="1"/>
  <c r="C2578" i="83"/>
  <c r="D2578" i="83" s="1"/>
  <c r="C2579" i="83"/>
  <c r="D2579" i="83" s="1"/>
  <c r="C2580" i="83"/>
  <c r="D2580" i="83" s="1"/>
  <c r="C2581" i="83"/>
  <c r="D2581" i="83"/>
  <c r="C2582" i="83"/>
  <c r="D2582" i="83" s="1"/>
  <c r="C2583" i="83"/>
  <c r="D2583" i="83"/>
  <c r="C2584" i="83"/>
  <c r="D2584" i="83" s="1"/>
  <c r="C2585" i="83"/>
  <c r="D2585" i="83" s="1"/>
  <c r="C2586" i="83"/>
  <c r="D2586" i="83" s="1"/>
  <c r="C2587" i="83"/>
  <c r="D2587" i="83"/>
  <c r="C2588" i="83"/>
  <c r="D2588" i="83" s="1"/>
  <c r="C2589" i="83"/>
  <c r="D2589" i="83"/>
  <c r="C2590" i="83"/>
  <c r="D2590" i="83"/>
  <c r="C2591" i="83"/>
  <c r="D2591" i="83"/>
  <c r="C2592" i="83"/>
  <c r="D2592" i="83" s="1"/>
  <c r="C2593" i="83"/>
  <c r="D2593" i="83" s="1"/>
  <c r="C2594" i="83"/>
  <c r="D2594" i="83" s="1"/>
  <c r="C2595" i="83"/>
  <c r="D2595" i="83"/>
  <c r="C2596" i="83"/>
  <c r="D2596" i="83" s="1"/>
  <c r="C2597" i="83"/>
  <c r="D2597" i="83" s="1"/>
  <c r="C2598" i="83"/>
  <c r="D2598" i="83" s="1"/>
  <c r="C2599" i="83"/>
  <c r="D2599" i="83" s="1"/>
  <c r="C2600" i="83"/>
  <c r="D2600" i="83" s="1"/>
  <c r="C2601" i="83"/>
  <c r="D2601" i="83" s="1"/>
  <c r="C2602" i="83"/>
  <c r="D2602" i="83"/>
  <c r="C2603" i="83"/>
  <c r="D2603" i="83" s="1"/>
  <c r="C2604" i="83"/>
  <c r="D2604" i="83" s="1"/>
  <c r="C2605" i="83"/>
  <c r="D2605" i="83" s="1"/>
  <c r="C2606" i="83"/>
  <c r="D2606" i="83" s="1"/>
  <c r="C2607" i="83"/>
  <c r="D2607" i="83"/>
  <c r="C2608" i="83"/>
  <c r="D2608" i="83" s="1"/>
  <c r="C2609" i="83"/>
  <c r="D2609" i="83"/>
  <c r="C2610" i="83"/>
  <c r="D2610" i="83" s="1"/>
  <c r="C2611" i="83"/>
  <c r="D2611" i="83" s="1"/>
  <c r="C2612" i="83"/>
  <c r="D2612" i="83" s="1"/>
  <c r="C2613" i="83"/>
  <c r="D2613" i="83"/>
  <c r="C2614" i="83"/>
  <c r="D2614" i="83" s="1"/>
  <c r="C2615" i="83"/>
  <c r="D2615" i="83"/>
  <c r="C2616" i="83"/>
  <c r="D2616" i="83"/>
  <c r="C2617" i="83"/>
  <c r="D2617" i="83" s="1"/>
  <c r="C2618" i="83"/>
  <c r="D2618" i="83"/>
  <c r="C2619" i="83"/>
  <c r="D2619" i="83"/>
  <c r="C2620" i="83"/>
  <c r="D2620" i="83" s="1"/>
  <c r="C2621" i="83"/>
  <c r="D2621" i="83"/>
  <c r="C2622" i="83"/>
  <c r="D2622" i="83" s="1"/>
  <c r="C2623" i="83"/>
  <c r="D2623" i="83"/>
  <c r="C2624" i="83"/>
  <c r="D2624" i="83"/>
  <c r="C2625" i="83"/>
  <c r="D2625" i="83" s="1"/>
  <c r="C2626" i="83"/>
  <c r="D2626" i="83"/>
  <c r="C2627" i="83"/>
  <c r="D2627" i="83"/>
  <c r="C2628" i="83"/>
  <c r="D2628" i="83" s="1"/>
  <c r="C2629" i="83"/>
  <c r="D2629" i="83"/>
  <c r="C2630" i="83"/>
  <c r="D2630" i="83"/>
  <c r="C2631" i="83"/>
  <c r="D2631" i="83" s="1"/>
  <c r="C2632" i="83"/>
  <c r="D2632" i="83" s="1"/>
  <c r="C2633" i="83"/>
  <c r="D2633" i="83" s="1"/>
  <c r="C2634" i="83"/>
  <c r="D2634" i="83" s="1"/>
  <c r="C2635" i="83"/>
  <c r="D2635" i="83" s="1"/>
  <c r="C2636" i="83"/>
  <c r="D2636" i="83" s="1"/>
  <c r="C2637" i="83"/>
  <c r="D2637" i="83"/>
  <c r="C2638" i="83"/>
  <c r="D2638" i="83" s="1"/>
  <c r="C2639" i="83"/>
  <c r="D2639" i="83" s="1"/>
  <c r="C2640" i="83"/>
  <c r="D2640" i="83"/>
  <c r="C2641" i="83"/>
  <c r="D2641" i="83" s="1"/>
  <c r="C2642" i="83"/>
  <c r="D2642" i="83" s="1"/>
  <c r="C2643" i="83"/>
  <c r="D2643" i="83"/>
  <c r="C2644" i="83"/>
  <c r="D2644" i="83" s="1"/>
  <c r="C2645" i="83"/>
  <c r="D2645" i="83"/>
  <c r="C2646" i="83"/>
  <c r="D2646" i="83" s="1"/>
  <c r="C2647" i="83"/>
  <c r="D2647" i="83"/>
  <c r="C2648" i="83"/>
  <c r="D2648" i="83"/>
  <c r="C2649" i="83"/>
  <c r="D2649" i="83" s="1"/>
  <c r="C2650" i="83"/>
  <c r="D2650" i="83"/>
  <c r="C2651" i="83"/>
  <c r="D2651" i="83" s="1"/>
  <c r="C2652" i="83"/>
  <c r="D2652" i="83" s="1"/>
  <c r="C2653" i="83"/>
  <c r="D2653" i="83" s="1"/>
  <c r="C2654" i="83"/>
  <c r="D2654" i="83" s="1"/>
  <c r="C2655" i="83"/>
  <c r="D2655" i="83" s="1"/>
  <c r="C2656" i="83"/>
  <c r="D2656" i="83"/>
  <c r="C2657" i="83"/>
  <c r="D2657" i="83" s="1"/>
  <c r="C2658" i="83"/>
  <c r="D2658" i="83"/>
  <c r="C2659" i="83"/>
  <c r="D2659" i="83" s="1"/>
  <c r="C2660" i="83"/>
  <c r="D2660" i="83" s="1"/>
  <c r="C2661" i="83"/>
  <c r="D2661" i="83"/>
  <c r="C2662" i="83"/>
  <c r="D2662" i="83" s="1"/>
  <c r="C2663" i="83"/>
  <c r="D2663" i="83" s="1"/>
  <c r="C2664" i="83"/>
  <c r="D2664" i="83" s="1"/>
  <c r="C2665" i="83"/>
  <c r="D2665" i="83" s="1"/>
  <c r="C2666" i="83"/>
  <c r="D2666" i="83" s="1"/>
  <c r="C2667" i="83"/>
  <c r="D2667" i="83" s="1"/>
  <c r="C2668" i="83"/>
  <c r="D2668" i="83" s="1"/>
  <c r="C2669" i="83"/>
  <c r="D2669" i="83"/>
  <c r="C2670" i="83"/>
  <c r="D2670" i="83" s="1"/>
  <c r="C2671" i="83"/>
  <c r="D2671" i="83" s="1"/>
  <c r="C2672" i="83"/>
  <c r="D2672" i="83"/>
  <c r="C2673" i="83"/>
  <c r="D2673" i="83" s="1"/>
  <c r="C2674" i="83"/>
  <c r="D2674" i="83" s="1"/>
  <c r="C2675" i="83"/>
  <c r="D2675" i="83" s="1"/>
  <c r="C2676" i="83"/>
  <c r="D2676" i="83" s="1"/>
  <c r="C2677" i="83"/>
  <c r="D2677" i="83" s="1"/>
  <c r="C2678" i="83"/>
  <c r="D2678" i="83" s="1"/>
  <c r="C2679" i="83"/>
  <c r="D2679" i="83" s="1"/>
  <c r="C2680" i="83"/>
  <c r="D2680" i="83" s="1"/>
  <c r="C2681" i="83"/>
  <c r="D2681" i="83"/>
  <c r="C2682" i="83"/>
  <c r="D2682" i="83" s="1"/>
  <c r="C2683" i="83"/>
  <c r="D2683" i="83" s="1"/>
  <c r="C2684" i="83"/>
  <c r="D2684" i="83" s="1"/>
  <c r="C2685" i="83"/>
  <c r="D2685" i="83"/>
  <c r="C2686" i="83"/>
  <c r="D2686" i="83" s="1"/>
  <c r="C2687" i="83"/>
  <c r="D2687" i="83" s="1"/>
  <c r="C2688" i="83"/>
  <c r="D2688" i="83" s="1"/>
  <c r="C2689" i="83"/>
  <c r="D2689" i="83" s="1"/>
  <c r="C2690" i="83"/>
  <c r="D2690" i="83"/>
  <c r="C2691" i="83"/>
  <c r="D2691" i="83"/>
  <c r="C2692" i="83"/>
  <c r="D2692" i="83" s="1"/>
  <c r="C2693" i="83"/>
  <c r="D2693" i="83" s="1"/>
  <c r="C2694" i="83"/>
  <c r="D2694" i="83" s="1"/>
  <c r="C2695" i="83"/>
  <c r="D2695" i="83"/>
  <c r="C2696" i="83"/>
  <c r="D2696" i="83" s="1"/>
  <c r="C2697" i="83"/>
  <c r="D2697" i="83" s="1"/>
  <c r="C2698" i="83"/>
  <c r="D2698" i="83" s="1"/>
  <c r="C2699" i="83"/>
  <c r="D2699" i="83" s="1"/>
  <c r="C2700" i="83"/>
  <c r="D2700" i="83" s="1"/>
  <c r="C2701" i="83"/>
  <c r="D2701" i="83" s="1"/>
  <c r="C2702" i="83"/>
  <c r="D2702" i="83" s="1"/>
  <c r="C2703" i="83"/>
  <c r="D2703" i="83"/>
  <c r="C2704" i="83"/>
  <c r="D2704" i="83" s="1"/>
  <c r="C2705" i="83"/>
  <c r="D2705" i="83" s="1"/>
  <c r="C2706" i="83"/>
  <c r="D2706" i="83"/>
  <c r="C2707" i="83"/>
  <c r="D2707" i="83" s="1"/>
  <c r="C2708" i="83"/>
  <c r="D2708" i="83" s="1"/>
  <c r="C2709" i="83"/>
  <c r="D2709" i="83" s="1"/>
  <c r="C2710" i="83"/>
  <c r="D2710" i="83" s="1"/>
  <c r="C2711" i="83"/>
  <c r="D2711" i="83"/>
  <c r="C2712" i="83"/>
  <c r="D2712" i="83" s="1"/>
  <c r="C2713" i="83"/>
  <c r="D2713" i="83" s="1"/>
  <c r="C2714" i="83"/>
  <c r="D2714" i="83" s="1"/>
  <c r="C2715" i="83"/>
  <c r="D2715" i="83" s="1"/>
  <c r="C2716" i="83"/>
  <c r="D2716" i="83" s="1"/>
  <c r="C2717" i="83"/>
  <c r="D2717" i="83"/>
  <c r="C2718" i="83"/>
  <c r="D2718" i="83" s="1"/>
  <c r="C2719" i="83"/>
  <c r="D2719" i="83"/>
  <c r="C2720" i="83"/>
  <c r="D2720" i="83" s="1"/>
  <c r="C2721" i="83"/>
  <c r="D2721" i="83" s="1"/>
  <c r="C2722" i="83"/>
  <c r="D2722" i="83" s="1"/>
  <c r="C2723" i="83"/>
  <c r="D2723" i="83"/>
  <c r="C2724" i="83"/>
  <c r="D2724" i="83" s="1"/>
  <c r="C2725" i="83"/>
  <c r="D2725" i="83" s="1"/>
  <c r="C2726" i="83"/>
  <c r="D2726" i="83"/>
  <c r="C2727" i="83"/>
  <c r="D2727" i="83" s="1"/>
  <c r="C2728" i="83"/>
  <c r="D2728" i="83" s="1"/>
  <c r="C2729" i="83"/>
  <c r="D2729" i="83" s="1"/>
  <c r="C2730" i="83"/>
  <c r="D2730" i="83" s="1"/>
  <c r="C2731" i="83"/>
  <c r="D2731" i="83" s="1"/>
  <c r="C2732" i="83"/>
  <c r="D2732" i="83" s="1"/>
  <c r="C2733" i="83"/>
  <c r="D2733" i="83" s="1"/>
  <c r="C2734" i="83"/>
  <c r="D2734" i="83" s="1"/>
  <c r="C2735" i="83"/>
  <c r="D2735" i="83"/>
  <c r="C2736" i="83"/>
  <c r="D2736" i="83" s="1"/>
  <c r="C2737" i="83"/>
  <c r="D2737" i="83"/>
  <c r="C2738" i="83"/>
  <c r="D2738" i="83" s="1"/>
  <c r="C2739" i="83"/>
  <c r="D2739" i="83" s="1"/>
  <c r="C2740" i="83"/>
  <c r="D2740" i="83" s="1"/>
  <c r="C2741" i="83"/>
  <c r="D2741" i="83"/>
  <c r="C2742" i="83"/>
  <c r="D2742" i="83" s="1"/>
  <c r="C2743" i="83"/>
  <c r="D2743" i="83"/>
  <c r="C2744" i="83"/>
  <c r="D2744" i="83" s="1"/>
  <c r="C2745" i="83"/>
  <c r="D2745" i="83" s="1"/>
  <c r="C2746" i="83"/>
  <c r="D2746" i="83"/>
  <c r="C2747" i="83"/>
  <c r="D2747" i="83" s="1"/>
  <c r="C2748" i="83"/>
  <c r="D2748" i="83" s="1"/>
  <c r="C2749" i="83"/>
  <c r="D2749" i="83" s="1"/>
  <c r="C2750" i="83"/>
  <c r="D2750" i="83" s="1"/>
  <c r="C2751" i="83"/>
  <c r="D2751" i="83"/>
  <c r="C2752" i="83"/>
  <c r="D2752" i="83" s="1"/>
  <c r="C2753" i="83"/>
  <c r="D2753" i="83" s="1"/>
  <c r="C2754" i="83"/>
  <c r="D2754" i="83" s="1"/>
  <c r="C2755" i="83"/>
  <c r="D2755" i="83" s="1"/>
  <c r="C2756" i="83"/>
  <c r="D2756" i="83" s="1"/>
  <c r="C2757" i="83"/>
  <c r="D2757" i="83" s="1"/>
  <c r="C2758" i="83"/>
  <c r="D2758" i="83"/>
  <c r="C2759" i="83"/>
  <c r="D2759" i="83" s="1"/>
  <c r="C2760" i="83"/>
  <c r="D2760" i="83" s="1"/>
  <c r="C2761" i="83"/>
  <c r="D2761" i="83" s="1"/>
  <c r="C2762" i="83"/>
  <c r="D2762" i="83" s="1"/>
  <c r="C2763" i="83"/>
  <c r="D2763" i="83" s="1"/>
  <c r="C2764" i="83"/>
  <c r="D2764" i="83" s="1"/>
  <c r="C2765" i="83"/>
  <c r="D2765" i="83" s="1"/>
  <c r="C2766" i="83"/>
  <c r="D2766" i="83" s="1"/>
  <c r="C2767" i="83"/>
  <c r="D2767" i="83" s="1"/>
  <c r="C2768" i="83"/>
  <c r="D2768" i="83"/>
  <c r="C2769" i="83"/>
  <c r="D2769" i="83" s="1"/>
  <c r="C2770" i="83"/>
  <c r="D2770" i="83" s="1"/>
  <c r="C2771" i="83"/>
  <c r="D2771" i="83" s="1"/>
  <c r="C2772" i="83"/>
  <c r="D2772" i="83" s="1"/>
  <c r="C2773" i="83"/>
  <c r="D2773" i="83"/>
  <c r="C2774" i="83"/>
  <c r="D2774" i="83"/>
  <c r="C2775" i="83"/>
  <c r="D2775" i="83" s="1"/>
  <c r="C2776" i="83"/>
  <c r="D2776" i="83" s="1"/>
  <c r="C2777" i="83"/>
  <c r="D2777" i="83"/>
  <c r="C2778" i="83"/>
  <c r="D2778" i="83"/>
  <c r="C2779" i="83"/>
  <c r="D2779" i="83" s="1"/>
  <c r="C2780" i="83"/>
  <c r="D2780" i="83" s="1"/>
  <c r="C2781" i="83"/>
  <c r="D2781" i="83" s="1"/>
  <c r="C2782" i="83"/>
  <c r="D2782" i="83" s="1"/>
  <c r="C2783" i="83"/>
  <c r="D2783" i="83" s="1"/>
  <c r="C2784" i="83"/>
  <c r="D2784" i="83"/>
  <c r="C2785" i="83"/>
  <c r="D2785" i="83" s="1"/>
  <c r="C2786" i="83"/>
  <c r="D2786" i="83" s="1"/>
  <c r="C2787" i="83"/>
  <c r="D2787" i="83"/>
  <c r="C2788" i="83"/>
  <c r="D2788" i="83" s="1"/>
  <c r="C2789" i="83"/>
  <c r="D2789" i="83"/>
  <c r="C2790" i="83"/>
  <c r="D2790" i="83" s="1"/>
  <c r="C2791" i="83"/>
  <c r="D2791" i="83" s="1"/>
  <c r="C2792" i="83"/>
  <c r="D2792" i="83" s="1"/>
  <c r="C2793" i="83"/>
  <c r="D2793" i="83" s="1"/>
  <c r="C2794" i="83"/>
  <c r="D2794" i="83"/>
  <c r="C2795" i="83"/>
  <c r="D2795" i="83" s="1"/>
  <c r="C2796" i="83"/>
  <c r="D2796" i="83" s="1"/>
  <c r="C2797" i="83"/>
  <c r="D2797" i="83" s="1"/>
  <c r="C2798" i="83"/>
  <c r="D2798" i="83" s="1"/>
  <c r="C2799" i="83"/>
  <c r="D2799" i="83"/>
  <c r="C2800" i="83"/>
  <c r="D2800" i="83"/>
  <c r="C2801" i="83"/>
  <c r="D2801" i="83" s="1"/>
  <c r="C2802" i="83"/>
  <c r="D2802" i="83" s="1"/>
  <c r="C2803" i="83"/>
  <c r="D2803" i="83"/>
  <c r="C2804" i="83"/>
  <c r="D2804" i="83" s="1"/>
  <c r="C2805" i="83"/>
  <c r="D2805" i="83" s="1"/>
  <c r="C2806" i="83"/>
  <c r="D2806" i="83"/>
  <c r="C2807" i="83"/>
  <c r="D2807" i="83" s="1"/>
  <c r="C2808" i="83"/>
  <c r="D2808" i="83" s="1"/>
  <c r="C2809" i="83"/>
  <c r="D2809" i="83"/>
  <c r="C2810" i="83"/>
  <c r="D2810" i="83"/>
  <c r="C2811" i="83"/>
  <c r="D2811" i="83" s="1"/>
  <c r="C2812" i="83"/>
  <c r="D2812" i="83" s="1"/>
  <c r="C2813" i="83"/>
  <c r="D2813" i="83" s="1"/>
  <c r="C2814" i="83"/>
  <c r="D2814" i="83" s="1"/>
  <c r="C2815" i="83"/>
  <c r="D2815" i="83" s="1"/>
  <c r="C2816" i="83"/>
  <c r="D2816" i="83"/>
  <c r="C2817" i="83"/>
  <c r="D2817" i="83" s="1"/>
  <c r="C2818" i="83"/>
  <c r="D2818" i="83" s="1"/>
  <c r="C2819" i="83"/>
  <c r="D2819" i="83"/>
  <c r="C2820" i="83"/>
  <c r="D2820" i="83" s="1"/>
  <c r="C2821" i="83"/>
  <c r="D2821" i="83" s="1"/>
  <c r="C2822" i="83"/>
  <c r="D2822" i="83"/>
  <c r="C2823" i="83"/>
  <c r="D2823" i="83" s="1"/>
  <c r="C2824" i="83"/>
  <c r="D2824" i="83"/>
  <c r="C2825" i="83"/>
  <c r="D2825" i="83" s="1"/>
  <c r="C2826" i="83"/>
  <c r="D2826" i="83" s="1"/>
  <c r="C2827" i="83"/>
  <c r="D2827" i="83"/>
  <c r="C2828" i="83"/>
  <c r="D2828" i="83" s="1"/>
  <c r="C2829" i="83"/>
  <c r="D2829" i="83" s="1"/>
  <c r="C2830" i="83"/>
  <c r="D2830" i="83" s="1"/>
  <c r="C2831" i="83"/>
  <c r="D2831" i="83" s="1"/>
  <c r="C2832" i="83"/>
  <c r="D2832" i="83"/>
  <c r="C2833" i="83"/>
  <c r="D2833" i="83" s="1"/>
  <c r="C2834" i="83"/>
  <c r="D2834" i="83"/>
  <c r="C2835" i="83"/>
  <c r="D2835" i="83" s="1"/>
  <c r="C2836" i="83"/>
  <c r="D2836" i="83"/>
  <c r="C2837" i="83"/>
  <c r="D2837" i="83" s="1"/>
  <c r="C2838" i="83"/>
  <c r="D2838" i="83" s="1"/>
  <c r="C2839" i="83"/>
  <c r="D2839" i="83" s="1"/>
  <c r="C2840" i="83"/>
  <c r="D2840" i="83" s="1"/>
  <c r="C2841" i="83"/>
  <c r="D2841" i="83" s="1"/>
  <c r="C2842" i="83"/>
  <c r="D2842" i="83" s="1"/>
  <c r="C2843" i="83"/>
  <c r="D2843" i="83"/>
  <c r="C2844" i="83"/>
  <c r="D2844" i="83" s="1"/>
  <c r="C2845" i="83"/>
  <c r="D2845" i="83" s="1"/>
  <c r="C2846" i="83"/>
  <c r="D2846" i="83" s="1"/>
  <c r="C2847" i="83"/>
  <c r="D2847" i="83" s="1"/>
  <c r="C2848" i="83"/>
  <c r="D2848" i="83" s="1"/>
  <c r="C2849" i="83"/>
  <c r="D2849" i="83" s="1"/>
  <c r="C2850" i="83"/>
  <c r="D2850" i="83" s="1"/>
  <c r="C2851" i="83"/>
  <c r="D2851" i="83" s="1"/>
  <c r="C2852" i="83"/>
  <c r="D2852" i="83" s="1"/>
  <c r="C2853" i="83"/>
  <c r="D2853" i="83" s="1"/>
  <c r="C2854" i="83"/>
  <c r="D2854" i="83" s="1"/>
  <c r="C2855" i="83"/>
  <c r="D2855" i="83"/>
  <c r="C2856" i="83"/>
  <c r="D2856" i="83" s="1"/>
  <c r="C2857" i="83"/>
  <c r="D2857" i="83" s="1"/>
  <c r="C2858" i="83"/>
  <c r="D2858" i="83"/>
  <c r="C2859" i="83"/>
  <c r="D2859" i="83" s="1"/>
  <c r="C2860" i="83"/>
  <c r="D2860" i="83" s="1"/>
  <c r="C2861" i="83"/>
  <c r="D2861" i="83" s="1"/>
  <c r="C2862" i="83"/>
  <c r="D2862" i="83"/>
  <c r="C2863" i="83"/>
  <c r="D2863" i="83" s="1"/>
  <c r="C2864" i="83"/>
  <c r="D2864" i="83" s="1"/>
  <c r="C2865" i="83"/>
  <c r="D2865" i="83" s="1"/>
  <c r="C2866" i="83"/>
  <c r="D2866" i="83" s="1"/>
  <c r="C2867" i="83"/>
  <c r="D2867" i="83" s="1"/>
  <c r="C2868" i="83"/>
  <c r="D2868" i="83" s="1"/>
  <c r="C2869" i="83"/>
  <c r="D2869" i="83" s="1"/>
  <c r="C2870" i="83"/>
  <c r="D2870" i="83" s="1"/>
  <c r="C2871" i="83"/>
  <c r="D2871" i="83"/>
  <c r="C2872" i="83"/>
  <c r="D2872" i="83" s="1"/>
  <c r="C2873" i="83"/>
  <c r="D2873" i="83" s="1"/>
  <c r="C2874" i="83"/>
  <c r="D2874" i="83" s="1"/>
  <c r="C2875" i="83"/>
  <c r="D2875" i="83" s="1"/>
  <c r="C2876" i="83"/>
  <c r="D2876" i="83"/>
  <c r="C2877" i="83"/>
  <c r="D2877" i="83" s="1"/>
  <c r="C2878" i="83"/>
  <c r="D2878" i="83" s="1"/>
  <c r="C2879" i="83"/>
  <c r="D2879" i="83" s="1"/>
  <c r="C2880" i="83"/>
  <c r="D2880" i="83"/>
  <c r="C2881" i="83"/>
  <c r="D2881" i="83" s="1"/>
  <c r="C2882" i="83"/>
  <c r="D2882" i="83" s="1"/>
  <c r="C2883" i="83"/>
  <c r="D2883" i="83" s="1"/>
  <c r="C2884" i="83"/>
  <c r="D2884" i="83" s="1"/>
  <c r="C2885" i="83"/>
  <c r="D2885" i="83" s="1"/>
  <c r="C2886" i="83"/>
  <c r="D2886" i="83"/>
  <c r="C2887" i="83"/>
  <c r="D2887" i="83" s="1"/>
  <c r="C2888" i="83"/>
  <c r="D2888" i="83" s="1"/>
  <c r="C2889" i="83"/>
  <c r="D2889" i="83" s="1"/>
  <c r="C2890" i="83"/>
  <c r="D2890" i="83" s="1"/>
  <c r="C2891" i="83"/>
  <c r="D2891" i="83"/>
  <c r="C2892" i="83"/>
  <c r="D2892" i="83" s="1"/>
  <c r="C2893" i="83"/>
  <c r="D2893" i="83" s="1"/>
  <c r="C2894" i="83"/>
  <c r="D2894" i="83" s="1"/>
  <c r="C2895" i="83"/>
  <c r="D2895" i="83"/>
  <c r="C2896" i="83"/>
  <c r="D2896" i="83" s="1"/>
  <c r="C2897" i="83"/>
  <c r="D2897" i="83"/>
  <c r="C2898" i="83"/>
  <c r="D2898" i="83"/>
  <c r="C2899" i="83"/>
  <c r="D2899" i="83"/>
  <c r="C2900" i="83"/>
  <c r="D2900" i="83" s="1"/>
  <c r="C2901" i="83"/>
  <c r="D2901" i="83" s="1"/>
  <c r="C2902" i="83"/>
  <c r="D2902" i="83" s="1"/>
  <c r="C2903" i="83"/>
  <c r="D2903" i="83" s="1"/>
  <c r="C2904" i="83"/>
  <c r="D2904" i="83"/>
  <c r="C2905" i="83"/>
  <c r="D2905" i="83" s="1"/>
  <c r="C2906" i="83"/>
  <c r="D2906" i="83"/>
  <c r="C2907" i="83"/>
  <c r="D2907" i="83" s="1"/>
  <c r="C2908" i="83"/>
  <c r="D2908" i="83" s="1"/>
  <c r="C2909" i="83"/>
  <c r="D2909" i="83" s="1"/>
  <c r="C2910" i="83"/>
  <c r="D2910" i="83" s="1"/>
  <c r="C2911" i="83"/>
  <c r="D2911" i="83" s="1"/>
  <c r="C2912" i="83"/>
  <c r="D2912" i="83" s="1"/>
  <c r="C2913" i="83"/>
  <c r="D2913" i="83" s="1"/>
  <c r="C2914" i="83"/>
  <c r="D2914" i="83"/>
  <c r="C2915" i="83"/>
  <c r="D2915" i="83" s="1"/>
  <c r="C2916" i="83"/>
  <c r="D2916" i="83"/>
  <c r="C2917" i="83"/>
  <c r="D2917" i="83" s="1"/>
  <c r="C2918" i="83"/>
  <c r="D2918" i="83" s="1"/>
  <c r="C2919" i="83"/>
  <c r="D2919" i="83" s="1"/>
  <c r="C2920" i="83"/>
  <c r="D2920" i="83" s="1"/>
  <c r="C2921" i="83"/>
  <c r="D2921" i="83" s="1"/>
  <c r="C2922" i="83"/>
  <c r="D2922" i="83"/>
  <c r="C2923" i="83"/>
  <c r="D2923" i="83"/>
  <c r="C2924" i="83"/>
  <c r="D2924" i="83" s="1"/>
  <c r="C2925" i="83"/>
  <c r="D2925" i="83" s="1"/>
  <c r="C2926" i="83"/>
  <c r="D2926" i="83" s="1"/>
  <c r="C2927" i="83"/>
  <c r="D2927" i="83" s="1"/>
  <c r="C2928" i="83"/>
  <c r="D2928" i="83"/>
  <c r="C2929" i="83"/>
  <c r="D2929" i="83"/>
  <c r="C2930" i="83"/>
  <c r="D2930" i="83" s="1"/>
  <c r="C2931" i="83"/>
  <c r="D2931" i="83" s="1"/>
  <c r="C2932" i="83"/>
  <c r="D2932" i="83"/>
  <c r="C2933" i="83"/>
  <c r="D2933" i="83" s="1"/>
  <c r="C2934" i="83"/>
  <c r="D2934" i="83"/>
  <c r="C2935" i="83"/>
  <c r="D2935" i="83" s="1"/>
  <c r="C2936" i="83"/>
  <c r="D2936" i="83" s="1"/>
  <c r="C2937" i="83"/>
  <c r="D2937" i="83" s="1"/>
  <c r="C2938" i="83"/>
  <c r="D2938" i="83" s="1"/>
  <c r="C2939" i="83"/>
  <c r="D2939" i="83" s="1"/>
  <c r="C2940" i="83"/>
  <c r="D2940" i="83"/>
  <c r="C2941" i="83"/>
  <c r="D2941" i="83" s="1"/>
  <c r="C2942" i="83"/>
  <c r="D2942" i="83" s="1"/>
  <c r="C2943" i="83"/>
  <c r="D2943" i="83"/>
  <c r="C2944" i="83"/>
  <c r="D2944" i="83" s="1"/>
  <c r="C2945" i="83"/>
  <c r="D2945" i="83" s="1"/>
  <c r="C2946" i="83"/>
  <c r="D2946" i="83"/>
  <c r="C2947" i="83"/>
  <c r="D2947" i="83" s="1"/>
  <c r="C2948" i="83"/>
  <c r="D2948" i="83" s="1"/>
  <c r="C2949" i="83"/>
  <c r="D2949" i="83" s="1"/>
  <c r="C2950" i="83"/>
  <c r="D2950" i="83" s="1"/>
  <c r="C2951" i="83"/>
  <c r="D2951" i="83" s="1"/>
  <c r="C2952" i="83"/>
  <c r="D2952" i="83" s="1"/>
  <c r="C2953" i="83"/>
  <c r="D2953" i="83" s="1"/>
  <c r="C2954" i="83"/>
  <c r="D2954" i="83" s="1"/>
  <c r="C2955" i="83"/>
  <c r="D2955" i="83"/>
  <c r="C2956" i="83"/>
  <c r="D2956" i="83" s="1"/>
  <c r="C2957" i="83"/>
  <c r="D2957" i="83" s="1"/>
  <c r="C2958" i="83"/>
  <c r="D2958" i="83" s="1"/>
  <c r="C2959" i="83"/>
  <c r="D2959" i="83" s="1"/>
  <c r="C2960" i="83"/>
  <c r="D2960" i="83" s="1"/>
  <c r="C2961" i="83"/>
  <c r="D2961" i="83"/>
  <c r="C2962" i="83"/>
  <c r="D2962" i="83" s="1"/>
  <c r="C2963" i="83"/>
  <c r="D2963" i="83" s="1"/>
  <c r="C2964" i="83"/>
  <c r="D2964" i="83" s="1"/>
  <c r="C2965" i="83"/>
  <c r="D2965" i="83" s="1"/>
  <c r="C2966" i="83"/>
  <c r="D2966" i="83" s="1"/>
  <c r="C2967" i="83"/>
  <c r="D2967" i="83" s="1"/>
  <c r="C2968" i="83"/>
  <c r="D2968" i="83"/>
  <c r="C2969" i="83"/>
  <c r="D2969" i="83" s="1"/>
  <c r="C2970" i="83"/>
  <c r="D2970" i="83" s="1"/>
  <c r="C2971" i="83"/>
  <c r="D2971" i="83"/>
  <c r="C2972" i="83"/>
  <c r="D2972" i="83" s="1"/>
  <c r="C2973" i="83"/>
  <c r="D2973" i="83" s="1"/>
  <c r="C2974" i="83"/>
  <c r="D2974" i="83" s="1"/>
  <c r="C2975" i="83"/>
  <c r="D2975" i="83" s="1"/>
  <c r="C2976" i="83"/>
  <c r="D2976" i="83" s="1"/>
  <c r="C2977" i="83"/>
  <c r="D2977" i="83" s="1"/>
  <c r="C2978" i="83"/>
  <c r="D2978" i="83" s="1"/>
  <c r="C2979" i="83"/>
  <c r="D2979" i="83" s="1"/>
  <c r="C2980" i="83"/>
  <c r="D2980" i="83" s="1"/>
  <c r="C2981" i="83"/>
  <c r="D2981" i="83" s="1"/>
  <c r="C2982" i="83"/>
  <c r="D2982" i="83" s="1"/>
  <c r="C2983" i="83"/>
  <c r="D2983" i="83"/>
  <c r="C2984" i="83"/>
  <c r="D2984" i="83"/>
  <c r="C2985" i="83"/>
  <c r="D2985" i="83" s="1"/>
  <c r="C2986" i="83"/>
  <c r="D2986" i="83" s="1"/>
  <c r="C2987" i="83"/>
  <c r="D2987" i="83" s="1"/>
  <c r="C2988" i="83"/>
  <c r="D2988" i="83" s="1"/>
  <c r="C2989" i="83"/>
  <c r="D2989" i="83" s="1"/>
  <c r="C2990" i="83"/>
  <c r="D2990" i="83" s="1"/>
  <c r="C2991" i="83"/>
  <c r="D2991" i="83" s="1"/>
  <c r="C2992" i="83"/>
  <c r="D2992" i="83" s="1"/>
  <c r="C2993" i="83"/>
  <c r="D2993" i="83" s="1"/>
  <c r="C2994" i="83"/>
  <c r="D2994" i="83" s="1"/>
  <c r="C2995" i="83"/>
  <c r="D2995" i="83" s="1"/>
  <c r="C2996" i="83"/>
  <c r="D2996" i="83"/>
  <c r="C2997" i="83"/>
  <c r="D2997" i="83" s="1"/>
  <c r="C2998" i="83"/>
  <c r="D2998" i="83" s="1"/>
  <c r="C2999" i="83"/>
  <c r="D2999" i="83"/>
  <c r="C3000" i="83"/>
  <c r="D3000" i="83"/>
  <c r="C3001" i="83"/>
  <c r="D3001" i="83" s="1"/>
  <c r="C3002" i="83"/>
  <c r="D3002" i="83" s="1"/>
  <c r="C3003" i="83"/>
  <c r="D3003" i="83"/>
  <c r="C3004" i="83"/>
  <c r="D3004" i="83" s="1"/>
  <c r="C3005" i="83"/>
  <c r="D3005" i="83" s="1"/>
  <c r="C3006" i="83"/>
  <c r="D3006" i="83" s="1"/>
  <c r="C3007" i="83"/>
  <c r="D3007" i="83" s="1"/>
  <c r="C3008" i="83"/>
  <c r="D3008" i="83"/>
  <c r="C3009" i="83"/>
  <c r="D3009" i="83" s="1"/>
  <c r="C3010" i="83"/>
  <c r="D3010" i="83" s="1"/>
  <c r="C3011" i="83"/>
  <c r="D3011" i="83" s="1"/>
  <c r="C3012" i="83"/>
  <c r="D3012" i="83" s="1"/>
  <c r="C3013" i="83"/>
  <c r="D3013" i="83" s="1"/>
  <c r="C3014" i="83"/>
  <c r="D3014" i="83"/>
  <c r="C3015" i="83"/>
  <c r="D3015" i="83"/>
  <c r="C3016" i="83"/>
  <c r="D3016" i="83" s="1"/>
  <c r="C3017" i="83"/>
  <c r="D3017" i="83" s="1"/>
  <c r="C3018" i="83"/>
  <c r="D3018" i="83" s="1"/>
  <c r="C3019" i="83"/>
  <c r="D3019" i="83" s="1"/>
  <c r="C3020" i="83"/>
  <c r="D3020" i="83"/>
  <c r="C3021" i="83"/>
  <c r="D3021" i="83" s="1"/>
  <c r="C3022" i="83"/>
  <c r="D3022" i="83" s="1"/>
  <c r="C3023" i="83"/>
  <c r="D3023" i="83" s="1"/>
  <c r="C3024" i="83"/>
  <c r="D3024" i="83"/>
  <c r="C3025" i="83"/>
  <c r="D3025" i="83"/>
  <c r="C3026" i="83"/>
  <c r="D3026" i="83" s="1"/>
  <c r="C3027" i="83"/>
  <c r="D3027" i="83" s="1"/>
  <c r="C3028" i="83"/>
  <c r="D3028" i="83"/>
  <c r="C3029" i="83"/>
  <c r="D3029" i="83" s="1"/>
  <c r="C3030" i="83"/>
  <c r="D3030" i="83" s="1"/>
  <c r="C3031" i="83"/>
  <c r="D3031" i="83" s="1"/>
  <c r="C3032" i="83"/>
  <c r="D3032" i="83" s="1"/>
  <c r="C3033" i="83"/>
  <c r="D3033" i="83" s="1"/>
  <c r="C3034" i="83"/>
  <c r="D3034" i="83"/>
  <c r="C3035" i="83"/>
  <c r="D3035" i="83" s="1"/>
  <c r="C3036" i="83"/>
  <c r="D3036" i="83" s="1"/>
  <c r="C3037" i="83"/>
  <c r="D3037" i="83" s="1"/>
  <c r="C3038" i="83"/>
  <c r="D3038" i="83" s="1"/>
  <c r="C3039" i="83"/>
  <c r="D3039" i="83" s="1"/>
  <c r="C3040" i="83"/>
  <c r="D3040" i="83"/>
  <c r="C3041" i="83"/>
  <c r="D3041" i="83"/>
  <c r="C3042" i="83"/>
  <c r="D3042" i="83" s="1"/>
  <c r="C3043" i="83"/>
  <c r="D3043" i="83" s="1"/>
  <c r="C3044" i="83"/>
  <c r="D3044" i="83"/>
  <c r="C3045" i="83"/>
  <c r="D3045" i="83" s="1"/>
  <c r="C3046" i="83"/>
  <c r="D3046" i="83" s="1"/>
  <c r="C3047" i="83"/>
  <c r="D3047" i="83" s="1"/>
  <c r="C3048" i="83"/>
  <c r="D3048" i="83" s="1"/>
  <c r="C3049" i="83"/>
  <c r="D3049" i="83" s="1"/>
  <c r="C3050" i="83"/>
  <c r="D3050" i="83" s="1"/>
  <c r="C3051" i="83"/>
  <c r="D3051" i="83"/>
  <c r="C3052" i="83"/>
  <c r="D3052" i="83" s="1"/>
  <c r="C3053" i="83"/>
  <c r="D3053" i="83" s="1"/>
  <c r="C3054" i="83"/>
  <c r="D3054" i="83" s="1"/>
  <c r="C3055" i="83"/>
  <c r="D3055" i="83" s="1"/>
  <c r="C3056" i="83"/>
  <c r="D3056" i="83" s="1"/>
  <c r="C3057" i="83"/>
  <c r="D3057" i="83"/>
  <c r="C3058" i="83"/>
  <c r="D3058" i="83" s="1"/>
  <c r="C3059" i="83"/>
  <c r="D3059" i="83" s="1"/>
  <c r="C3060" i="83"/>
  <c r="D3060" i="83" s="1"/>
  <c r="C3061" i="83"/>
  <c r="D3061" i="83" s="1"/>
  <c r="C3062" i="83"/>
  <c r="D3062" i="83"/>
  <c r="C3063" i="83"/>
  <c r="D3063" i="83" s="1"/>
  <c r="C3064" i="83"/>
  <c r="D3064" i="83" s="1"/>
  <c r="C3065" i="83"/>
  <c r="D3065" i="83" s="1"/>
  <c r="C3066" i="83"/>
  <c r="D3066" i="83"/>
  <c r="C3067" i="83"/>
  <c r="D3067" i="83" s="1"/>
  <c r="C3068" i="83"/>
  <c r="D3068" i="83" s="1"/>
  <c r="C3069" i="83"/>
  <c r="D3069" i="83" s="1"/>
  <c r="C3070" i="83"/>
  <c r="D3070" i="83" s="1"/>
  <c r="C3071" i="83"/>
  <c r="D3071" i="83" s="1"/>
  <c r="C3072" i="83"/>
  <c r="D3072" i="83"/>
  <c r="C3073" i="83"/>
  <c r="D3073" i="83" s="1"/>
  <c r="C3074" i="83"/>
  <c r="D3074" i="83" s="1"/>
  <c r="C3075" i="83"/>
  <c r="D3075" i="83" s="1"/>
  <c r="C3076" i="83"/>
  <c r="D3076" i="83" s="1"/>
  <c r="C3077" i="83"/>
  <c r="D3077" i="83" s="1"/>
  <c r="C3078" i="83"/>
  <c r="D3078" i="83" s="1"/>
  <c r="C3079" i="83"/>
  <c r="D3079" i="83" s="1"/>
  <c r="C3080" i="83"/>
  <c r="D3080" i="83" s="1"/>
  <c r="C3081" i="83"/>
  <c r="D3081" i="83" s="1"/>
  <c r="C3082" i="83"/>
  <c r="D3082" i="83" s="1"/>
  <c r="C3083" i="83"/>
  <c r="D3083" i="83"/>
  <c r="C3084" i="83"/>
  <c r="D3084" i="83"/>
  <c r="C3085" i="83"/>
  <c r="D3085" i="83" s="1"/>
  <c r="C3086" i="83"/>
  <c r="D3086" i="83" s="1"/>
  <c r="C3087" i="83"/>
  <c r="D3087" i="83" s="1"/>
  <c r="C3088" i="83"/>
  <c r="D3088" i="83"/>
  <c r="C3089" i="83"/>
  <c r="D3089" i="83"/>
  <c r="C3090" i="83"/>
  <c r="D3090" i="83"/>
  <c r="C3091" i="83"/>
  <c r="D3091" i="83" s="1"/>
  <c r="C3092" i="83"/>
  <c r="D3092" i="83"/>
  <c r="C3093" i="83"/>
  <c r="D3093" i="83" s="1"/>
  <c r="C3094" i="83"/>
  <c r="D3094" i="83"/>
  <c r="C3095" i="83"/>
  <c r="D3095" i="83" s="1"/>
  <c r="C3096" i="83"/>
  <c r="D3096" i="83" s="1"/>
  <c r="C3097" i="83"/>
  <c r="D3097" i="83"/>
  <c r="C3098" i="83"/>
  <c r="D3098" i="83"/>
  <c r="C3099" i="83"/>
  <c r="D3099" i="83"/>
  <c r="C3100" i="83"/>
  <c r="D3100" i="83" s="1"/>
  <c r="C3101" i="83"/>
  <c r="D3101" i="83" s="1"/>
  <c r="C3102" i="83"/>
  <c r="D3102" i="83"/>
  <c r="C3103" i="83"/>
  <c r="D3103" i="83"/>
  <c r="C3104" i="83"/>
  <c r="D3104" i="83" s="1"/>
  <c r="C3105" i="83"/>
  <c r="D3105" i="83" s="1"/>
  <c r="C3106" i="83"/>
  <c r="D3106" i="83" s="1"/>
  <c r="C3107" i="83"/>
  <c r="D3107" i="83" s="1"/>
  <c r="C3108" i="83"/>
  <c r="D3108" i="83"/>
  <c r="C3109" i="83"/>
  <c r="D3109" i="83" s="1"/>
  <c r="C3110" i="83"/>
  <c r="D3110" i="83" s="1"/>
  <c r="C3111" i="83"/>
  <c r="D3111" i="83"/>
  <c r="C3112" i="83"/>
  <c r="D3112" i="83" s="1"/>
  <c r="C3113" i="83"/>
  <c r="D3113" i="83" s="1"/>
  <c r="C3114" i="83"/>
  <c r="D3114" i="83"/>
  <c r="C3115" i="83"/>
  <c r="D3115" i="83" s="1"/>
  <c r="C3116" i="83"/>
  <c r="D3116" i="83" s="1"/>
  <c r="C3117" i="83"/>
  <c r="D3117" i="83" s="1"/>
  <c r="C3118" i="83"/>
  <c r="D3118" i="83"/>
  <c r="C3119" i="83"/>
  <c r="D3119" i="83" s="1"/>
  <c r="C3120" i="83"/>
  <c r="D3120" i="83" s="1"/>
  <c r="C3121" i="83"/>
  <c r="D3121" i="83" s="1"/>
  <c r="C3122" i="83"/>
  <c r="D3122" i="83" s="1"/>
  <c r="C3123" i="83"/>
  <c r="D3123" i="83" s="1"/>
  <c r="C3124" i="83"/>
  <c r="D3124" i="83"/>
  <c r="C3125" i="83"/>
  <c r="D3125" i="83" s="1"/>
  <c r="C3126" i="83"/>
  <c r="D3126" i="83" s="1"/>
  <c r="C3127" i="83"/>
  <c r="D3127" i="83"/>
  <c r="C3128" i="83"/>
  <c r="D3128" i="83"/>
  <c r="C3129" i="83"/>
  <c r="D3129" i="83" s="1"/>
  <c r="C3130" i="83"/>
  <c r="D3130" i="83" s="1"/>
  <c r="C3131" i="83"/>
  <c r="D3131" i="83"/>
  <c r="C3132" i="83"/>
  <c r="D3132" i="83" s="1"/>
  <c r="C3133" i="83"/>
  <c r="D3133" i="83" s="1"/>
  <c r="C3134" i="83"/>
  <c r="D3134" i="83" s="1"/>
  <c r="C3135" i="83"/>
  <c r="D3135" i="83" s="1"/>
  <c r="C3136" i="83"/>
  <c r="D3136" i="83"/>
  <c r="C3137" i="83"/>
  <c r="D3137" i="83" s="1"/>
  <c r="C3138" i="83"/>
  <c r="D3138" i="83"/>
  <c r="C3139" i="83"/>
  <c r="D3139" i="83" s="1"/>
  <c r="C3140" i="83"/>
  <c r="D3140" i="83" s="1"/>
  <c r="C3141" i="83"/>
  <c r="D3141" i="83" s="1"/>
  <c r="C3142" i="83"/>
  <c r="D3142" i="83" s="1"/>
  <c r="C3143" i="83"/>
  <c r="D3143" i="83"/>
  <c r="C3144" i="83"/>
  <c r="D3144" i="83"/>
  <c r="C3145" i="83"/>
  <c r="D3145" i="83" s="1"/>
  <c r="C3146" i="83"/>
  <c r="D3146" i="83" s="1"/>
  <c r="C3147" i="83"/>
  <c r="D3147" i="83"/>
  <c r="C3148" i="83"/>
  <c r="D3148" i="83"/>
  <c r="C3149" i="83"/>
  <c r="D3149" i="83" s="1"/>
  <c r="C3150" i="83"/>
  <c r="D3150" i="83" s="1"/>
  <c r="C3151" i="83"/>
  <c r="D3151" i="83" s="1"/>
  <c r="C3152" i="83"/>
  <c r="D3152" i="83"/>
  <c r="C3153" i="83"/>
  <c r="D3153" i="83"/>
  <c r="C3154" i="83"/>
  <c r="D3154" i="83" s="1"/>
  <c r="C3155" i="83"/>
  <c r="D3155" i="83" s="1"/>
  <c r="C3156" i="83"/>
  <c r="D3156" i="83"/>
  <c r="C3157" i="83"/>
  <c r="D3157" i="83" s="1"/>
  <c r="C3158" i="83"/>
  <c r="D3158" i="83"/>
  <c r="C3159" i="83"/>
  <c r="D3159" i="83" s="1"/>
  <c r="C3160" i="83"/>
  <c r="D3160" i="83" s="1"/>
  <c r="C3161" i="83"/>
  <c r="D3161" i="83"/>
  <c r="C3162" i="83"/>
  <c r="D3162" i="83" s="1"/>
  <c r="C3163" i="83"/>
  <c r="D3163" i="83"/>
  <c r="C3164" i="83"/>
  <c r="D3164" i="83" s="1"/>
  <c r="C3165" i="83"/>
  <c r="D3165" i="83" s="1"/>
  <c r="C3166" i="83"/>
  <c r="D3166" i="83"/>
  <c r="C3167" i="83"/>
  <c r="D3167" i="83" s="1"/>
  <c r="C3168" i="83"/>
  <c r="D3168" i="83"/>
  <c r="C3169" i="83"/>
  <c r="D3169" i="83" s="1"/>
  <c r="C3170" i="83"/>
  <c r="D3170" i="83"/>
  <c r="C3171" i="83"/>
  <c r="D3171" i="83" s="1"/>
  <c r="C3172" i="83"/>
  <c r="D3172" i="83"/>
  <c r="C3173" i="83"/>
  <c r="D3173" i="83" s="1"/>
  <c r="C3174" i="83"/>
  <c r="D3174" i="83" s="1"/>
  <c r="C3175" i="83"/>
  <c r="D3175" i="83" s="1"/>
  <c r="C3176" i="83"/>
  <c r="D3176" i="83"/>
  <c r="C3177" i="83"/>
  <c r="D3177" i="83" s="1"/>
  <c r="C3178" i="83"/>
  <c r="D3178" i="83" s="1"/>
  <c r="C3179" i="83"/>
  <c r="D3179" i="83"/>
  <c r="C3180" i="83"/>
  <c r="D3180" i="83" s="1"/>
  <c r="C3181" i="83"/>
  <c r="D3181" i="83" s="1"/>
  <c r="C3182" i="83"/>
  <c r="D3182" i="83"/>
  <c r="C3183" i="83"/>
  <c r="D3183" i="83" s="1"/>
  <c r="C3184" i="83"/>
  <c r="D3184" i="83"/>
  <c r="C3185" i="83"/>
  <c r="D3185" i="83" s="1"/>
  <c r="C3186" i="83"/>
  <c r="D3186" i="83" s="1"/>
  <c r="C3187" i="83"/>
  <c r="D3187" i="83"/>
  <c r="C3188" i="83"/>
  <c r="D3188" i="83"/>
  <c r="C3189" i="83"/>
  <c r="D3189" i="83" s="1"/>
  <c r="C3190" i="83"/>
  <c r="D3190" i="83" s="1"/>
  <c r="C3191" i="83"/>
  <c r="D3191" i="83" s="1"/>
  <c r="C3192" i="83"/>
  <c r="D3192" i="83"/>
  <c r="C3193" i="83"/>
  <c r="D3193" i="83"/>
  <c r="C3194" i="83"/>
  <c r="D3194" i="83" s="1"/>
  <c r="C3195" i="83"/>
  <c r="D3195" i="83" s="1"/>
  <c r="C3196" i="83"/>
  <c r="D3196" i="83"/>
  <c r="C3197" i="83"/>
  <c r="D3197" i="83" s="1"/>
  <c r="C3198" i="83"/>
  <c r="D3198" i="83" s="1"/>
  <c r="C3199" i="83"/>
  <c r="D3199" i="83"/>
  <c r="C3200" i="83"/>
  <c r="D3200" i="83" s="1"/>
  <c r="C3201" i="83"/>
  <c r="D3201" i="83" s="1"/>
  <c r="C3202" i="83"/>
  <c r="D3202" i="83"/>
  <c r="C3203" i="83"/>
  <c r="D3203" i="83"/>
  <c r="C3204" i="83"/>
  <c r="D3204" i="83" s="1"/>
  <c r="C3205" i="83"/>
  <c r="D3205" i="83" s="1"/>
  <c r="C3206" i="83"/>
  <c r="D3206" i="83" s="1"/>
  <c r="C3207" i="83"/>
  <c r="D3207" i="83" s="1"/>
  <c r="C3208" i="83"/>
  <c r="D3208" i="83"/>
  <c r="C3209" i="83"/>
  <c r="D3209" i="83" s="1"/>
  <c r="C3210" i="83"/>
  <c r="D3210" i="83" s="1"/>
  <c r="C3211" i="83"/>
  <c r="D3211" i="83" s="1"/>
  <c r="C3212" i="83"/>
  <c r="D3212" i="83" s="1"/>
  <c r="C3213" i="83"/>
  <c r="D3213" i="83" s="1"/>
  <c r="C3214" i="83"/>
  <c r="D3214" i="83" s="1"/>
  <c r="C3215" i="83"/>
  <c r="D3215" i="83"/>
  <c r="C3216" i="83"/>
  <c r="D3216" i="83" s="1"/>
  <c r="C3217" i="83"/>
  <c r="D3217" i="83" s="1"/>
  <c r="C3218" i="83"/>
  <c r="D3218" i="83" s="1"/>
  <c r="C3219" i="83"/>
  <c r="D3219" i="83" s="1"/>
  <c r="C3220" i="83"/>
  <c r="D3220" i="83"/>
  <c r="C3221" i="83"/>
  <c r="D3221" i="83" s="1"/>
  <c r="C3222" i="83"/>
  <c r="D3222" i="83" s="1"/>
  <c r="C3223" i="83"/>
  <c r="D3223" i="83" s="1"/>
  <c r="C3224" i="83"/>
  <c r="D3224" i="83"/>
  <c r="C3225" i="83"/>
  <c r="D3225" i="83"/>
  <c r="C3226" i="83"/>
  <c r="D3226" i="83"/>
  <c r="C3227" i="83"/>
  <c r="D3227" i="83" s="1"/>
  <c r="C3228" i="83"/>
  <c r="D3228" i="83"/>
  <c r="C3229" i="83"/>
  <c r="D3229" i="83" s="1"/>
  <c r="C3230" i="83"/>
  <c r="D3230" i="83" s="1"/>
  <c r="C3231" i="83"/>
  <c r="D3231" i="83" s="1"/>
  <c r="C3232" i="83"/>
  <c r="D3232" i="83" s="1"/>
  <c r="C3233" i="83"/>
  <c r="D3233" i="83" s="1"/>
  <c r="C3234" i="83"/>
  <c r="D3234" i="83" s="1"/>
  <c r="C3235" i="83"/>
  <c r="D3235" i="83"/>
  <c r="C3236" i="83"/>
  <c r="D3236" i="83" s="1"/>
  <c r="C3237" i="83"/>
  <c r="D3237" i="83" s="1"/>
  <c r="C3238" i="83"/>
  <c r="D3238" i="83" s="1"/>
  <c r="C3239" i="83"/>
  <c r="D3239" i="83" s="1"/>
  <c r="C3240" i="83"/>
  <c r="D3240" i="83"/>
  <c r="C3241" i="83"/>
  <c r="D3241" i="83" s="1"/>
  <c r="C3242" i="83"/>
  <c r="D3242" i="83" s="1"/>
  <c r="C3243" i="83"/>
  <c r="D3243" i="83" s="1"/>
  <c r="C3244" i="83"/>
  <c r="D3244" i="83" s="1"/>
  <c r="C3245" i="83"/>
  <c r="D3245" i="83" s="1"/>
  <c r="C3246" i="83"/>
  <c r="D3246" i="83"/>
  <c r="C3247" i="83"/>
  <c r="D3247" i="83" s="1"/>
  <c r="C3248" i="83"/>
  <c r="D3248" i="83"/>
  <c r="C3249" i="83"/>
  <c r="D3249" i="83" s="1"/>
  <c r="C3250" i="83"/>
  <c r="D3250" i="83" s="1"/>
  <c r="C3251" i="83"/>
  <c r="D3251" i="83"/>
  <c r="C3252" i="83"/>
  <c r="D3252" i="83"/>
  <c r="C3253" i="83"/>
  <c r="D3253" i="83" s="1"/>
  <c r="C3254" i="83"/>
  <c r="D3254" i="83" s="1"/>
  <c r="C3255" i="83"/>
  <c r="D3255" i="83"/>
  <c r="C3256" i="83"/>
  <c r="D3256" i="83" s="1"/>
  <c r="C3257" i="83"/>
  <c r="D3257" i="83"/>
  <c r="C3258" i="83"/>
  <c r="D3258" i="83" s="1"/>
  <c r="C3259" i="83"/>
  <c r="D3259" i="83"/>
  <c r="C3260" i="83"/>
  <c r="D3260" i="83" s="1"/>
  <c r="C3261" i="83"/>
  <c r="D3261" i="83" s="1"/>
  <c r="C3262" i="83"/>
  <c r="D3262" i="83" s="1"/>
  <c r="C3263" i="83"/>
  <c r="D3263" i="83" s="1"/>
  <c r="C3264" i="83"/>
  <c r="D3264" i="83"/>
  <c r="C3265" i="83"/>
  <c r="D3265" i="83" s="1"/>
  <c r="C3266" i="83"/>
  <c r="D3266" i="83" s="1"/>
  <c r="C3267" i="83"/>
  <c r="D3267" i="83" s="1"/>
  <c r="C3268" i="83"/>
  <c r="D3268" i="83" s="1"/>
  <c r="C3269" i="83"/>
  <c r="D3269" i="83" s="1"/>
  <c r="C3270" i="83"/>
  <c r="D3270" i="83"/>
  <c r="C3271" i="83"/>
  <c r="D3271" i="83" s="1"/>
  <c r="C3272" i="83"/>
  <c r="D3272" i="83"/>
  <c r="E3272" i="83" s="1"/>
  <c r="C3273" i="83"/>
  <c r="D3273" i="83" s="1"/>
  <c r="E3273" i="83" s="1"/>
  <c r="C3274" i="83"/>
  <c r="D3274" i="83" s="1"/>
  <c r="E3274" i="83" s="1"/>
  <c r="C3275" i="83"/>
  <c r="D3275" i="83"/>
  <c r="E3275" i="83" s="1"/>
  <c r="C3276" i="83"/>
  <c r="D3276" i="83"/>
  <c r="E3276" i="83" s="1"/>
  <c r="C3277" i="83"/>
  <c r="D3277" i="83" s="1"/>
  <c r="E3277" i="83" s="1"/>
  <c r="C3278" i="83"/>
  <c r="D3278" i="83" s="1"/>
  <c r="E3278" i="83" s="1"/>
  <c r="C3279" i="83"/>
  <c r="D3279" i="83" s="1"/>
  <c r="E3279" i="83" s="1"/>
  <c r="C3280" i="83"/>
  <c r="D3280" i="83"/>
  <c r="E3280" i="83" s="1"/>
  <c r="C3281" i="83"/>
  <c r="D3281" i="83"/>
  <c r="E3281" i="83" s="1"/>
  <c r="C8" i="82"/>
  <c r="D8" i="82" s="1"/>
  <c r="C9" i="82"/>
  <c r="D9" i="82" s="1"/>
  <c r="C10" i="82"/>
  <c r="D10" i="82" s="1"/>
  <c r="C11" i="82"/>
  <c r="D11" i="82" s="1"/>
  <c r="C12" i="82"/>
  <c r="D12" i="82" s="1"/>
  <c r="C13" i="82"/>
  <c r="D13" i="82" s="1"/>
  <c r="C14" i="82"/>
  <c r="D14" i="82" s="1"/>
  <c r="C15" i="82"/>
  <c r="D15" i="82" s="1"/>
  <c r="C16" i="82"/>
  <c r="D16" i="82"/>
  <c r="C17" i="82"/>
  <c r="D17" i="82"/>
  <c r="C18" i="82"/>
  <c r="D18" i="82" s="1"/>
  <c r="C19" i="82"/>
  <c r="D19" i="82" s="1"/>
  <c r="C20" i="82"/>
  <c r="D20" i="82" s="1"/>
  <c r="C21" i="82"/>
  <c r="D21" i="82" s="1"/>
  <c r="C22" i="82"/>
  <c r="D22" i="82" s="1"/>
  <c r="C23" i="82"/>
  <c r="D23" i="82"/>
  <c r="C24" i="82"/>
  <c r="D24" i="82" s="1"/>
  <c r="C25" i="82"/>
  <c r="D25" i="82"/>
  <c r="C26" i="82"/>
  <c r="D26" i="82" s="1"/>
  <c r="C27" i="82"/>
  <c r="D27" i="82"/>
  <c r="C28" i="82"/>
  <c r="D28" i="82"/>
  <c r="C29" i="82"/>
  <c r="D29" i="82" s="1"/>
  <c r="C30" i="82"/>
  <c r="D30" i="82" s="1"/>
  <c r="C31" i="82"/>
  <c r="D31" i="82" s="1"/>
  <c r="C32" i="82"/>
  <c r="D32" i="82"/>
  <c r="C33" i="82"/>
  <c r="D33" i="82"/>
  <c r="C34" i="82"/>
  <c r="D34" i="82" s="1"/>
  <c r="C35" i="82"/>
  <c r="D35" i="82"/>
  <c r="C36" i="82"/>
  <c r="D36" i="82" s="1"/>
  <c r="C37" i="82"/>
  <c r="D37" i="82" s="1"/>
  <c r="C38" i="82"/>
  <c r="D38" i="82" s="1"/>
  <c r="C39" i="82"/>
  <c r="D39" i="82" s="1"/>
  <c r="C40" i="82"/>
  <c r="D40" i="82" s="1"/>
  <c r="C41" i="82"/>
  <c r="D41" i="82"/>
  <c r="C42" i="82"/>
  <c r="D42" i="82" s="1"/>
  <c r="C43" i="82"/>
  <c r="D43" i="82" s="1"/>
  <c r="C44" i="82"/>
  <c r="D44" i="82" s="1"/>
  <c r="C45" i="82"/>
  <c r="D45" i="82" s="1"/>
  <c r="C46" i="82"/>
  <c r="D46" i="82" s="1"/>
  <c r="C47" i="82"/>
  <c r="D47" i="82" s="1"/>
  <c r="C48" i="82"/>
  <c r="D48" i="82" s="1"/>
  <c r="C49" i="82"/>
  <c r="D49" i="82"/>
  <c r="C50" i="82"/>
  <c r="D50" i="82" s="1"/>
  <c r="C51" i="82"/>
  <c r="D51" i="82"/>
  <c r="C52" i="82"/>
  <c r="D52" i="82" s="1"/>
  <c r="C53" i="82"/>
  <c r="D53" i="82" s="1"/>
  <c r="C54" i="82"/>
  <c r="D54" i="82" s="1"/>
  <c r="C55" i="82"/>
  <c r="D55" i="82" s="1"/>
  <c r="C56" i="82"/>
  <c r="D56" i="82" s="1"/>
  <c r="C57" i="82"/>
  <c r="D57" i="82" s="1"/>
  <c r="C58" i="82"/>
  <c r="D58" i="82" s="1"/>
  <c r="C59" i="82"/>
  <c r="D59" i="82"/>
  <c r="C60" i="82"/>
  <c r="D60" i="82" s="1"/>
  <c r="C61" i="82"/>
  <c r="D61" i="82"/>
  <c r="C62" i="82"/>
  <c r="D62" i="82" s="1"/>
  <c r="C63" i="82"/>
  <c r="D63" i="82" s="1"/>
  <c r="C64" i="82"/>
  <c r="D64" i="82"/>
  <c r="C65" i="82"/>
  <c r="D65" i="82" s="1"/>
  <c r="C66" i="82"/>
  <c r="D66" i="82" s="1"/>
  <c r="C67" i="82"/>
  <c r="D67" i="82" s="1"/>
  <c r="C68" i="82"/>
  <c r="D68" i="82"/>
  <c r="C69" i="82"/>
  <c r="D69" i="82"/>
  <c r="C70" i="82"/>
  <c r="D70" i="82" s="1"/>
  <c r="C71" i="82"/>
  <c r="D71" i="82" s="1"/>
  <c r="C72" i="82"/>
  <c r="D72" i="82" s="1"/>
  <c r="C73" i="82"/>
  <c r="D73" i="82" s="1"/>
  <c r="C74" i="82"/>
  <c r="D74" i="82" s="1"/>
  <c r="C75" i="82"/>
  <c r="D75" i="82"/>
  <c r="C76" i="82"/>
  <c r="D76" i="82" s="1"/>
  <c r="C77" i="82"/>
  <c r="D77" i="82"/>
  <c r="C78" i="82"/>
  <c r="D78" i="82" s="1"/>
  <c r="C79" i="82"/>
  <c r="D79" i="82"/>
  <c r="C80" i="82"/>
  <c r="D80" i="82" s="1"/>
  <c r="C81" i="82"/>
  <c r="D81" i="82" s="1"/>
  <c r="C82" i="82"/>
  <c r="D82" i="82" s="1"/>
  <c r="C83" i="82"/>
  <c r="D83" i="82" s="1"/>
  <c r="C84" i="82"/>
  <c r="D84" i="82" s="1"/>
  <c r="C85" i="82"/>
  <c r="D85" i="82" s="1"/>
  <c r="C86" i="82"/>
  <c r="D86" i="82" s="1"/>
  <c r="C87" i="82"/>
  <c r="D87" i="82" s="1"/>
  <c r="C88" i="82"/>
  <c r="D88" i="82" s="1"/>
  <c r="C89" i="82"/>
  <c r="D89" i="82"/>
  <c r="C90" i="82"/>
  <c r="D90" i="82" s="1"/>
  <c r="C91" i="82"/>
  <c r="D91" i="82"/>
  <c r="C92" i="82"/>
  <c r="D92" i="82" s="1"/>
  <c r="C93" i="82"/>
  <c r="D93" i="82" s="1"/>
  <c r="C94" i="82"/>
  <c r="D94" i="82" s="1"/>
  <c r="C95" i="82"/>
  <c r="D95" i="82" s="1"/>
  <c r="C96" i="82"/>
  <c r="D96" i="82"/>
  <c r="C97" i="82"/>
  <c r="D97" i="82" s="1"/>
  <c r="C98" i="82"/>
  <c r="D98" i="82" s="1"/>
  <c r="C99" i="82"/>
  <c r="D99" i="82" s="1"/>
  <c r="C100" i="82"/>
  <c r="D100" i="82" s="1"/>
  <c r="C101" i="82"/>
  <c r="D101" i="82"/>
  <c r="C102" i="82"/>
  <c r="D102" i="82" s="1"/>
  <c r="C103" i="82"/>
  <c r="D103" i="82"/>
  <c r="C104" i="82"/>
  <c r="D104" i="82" s="1"/>
  <c r="C105" i="82"/>
  <c r="D105" i="82" s="1"/>
  <c r="C106" i="82"/>
  <c r="D106" i="82" s="1"/>
  <c r="C107" i="82"/>
  <c r="D107" i="82" s="1"/>
  <c r="C108" i="82"/>
  <c r="D108" i="82"/>
  <c r="C109" i="82"/>
  <c r="D109" i="82" s="1"/>
  <c r="C110" i="82"/>
  <c r="D110" i="82" s="1"/>
  <c r="C111" i="82"/>
  <c r="D111" i="82"/>
  <c r="C112" i="82"/>
  <c r="D112" i="82" s="1"/>
  <c r="C113" i="82"/>
  <c r="D113" i="82" s="1"/>
  <c r="C114" i="82"/>
  <c r="D114" i="82" s="1"/>
  <c r="C115" i="82"/>
  <c r="D115" i="82" s="1"/>
  <c r="C116" i="82"/>
  <c r="D116" i="82" s="1"/>
  <c r="C117" i="82"/>
  <c r="D117" i="82"/>
  <c r="C118" i="82"/>
  <c r="D118" i="82" s="1"/>
  <c r="C119" i="82"/>
  <c r="D119" i="82"/>
  <c r="C120" i="82"/>
  <c r="D120" i="82"/>
  <c r="C121" i="82"/>
  <c r="D121" i="82"/>
  <c r="C122" i="82"/>
  <c r="D122" i="82" s="1"/>
  <c r="C123" i="82"/>
  <c r="D123" i="82"/>
  <c r="C124" i="82"/>
  <c r="D124" i="82" s="1"/>
  <c r="C125" i="82"/>
  <c r="D125" i="82"/>
  <c r="C126" i="82"/>
  <c r="D126" i="82" s="1"/>
  <c r="C127" i="82"/>
  <c r="D127" i="82" s="1"/>
  <c r="C128" i="82"/>
  <c r="D128" i="82" s="1"/>
  <c r="C129" i="82"/>
  <c r="D129" i="82"/>
  <c r="C130" i="82"/>
  <c r="D130" i="82" s="1"/>
  <c r="C131" i="82"/>
  <c r="D131" i="82" s="1"/>
  <c r="C132" i="82"/>
  <c r="D132" i="82"/>
  <c r="C133" i="82"/>
  <c r="D133" i="82"/>
  <c r="C134" i="82"/>
  <c r="D134" i="82" s="1"/>
  <c r="C135" i="82"/>
  <c r="D135" i="82" s="1"/>
  <c r="C136" i="82"/>
  <c r="D136" i="82" s="1"/>
  <c r="C137" i="82"/>
  <c r="D137" i="82"/>
  <c r="C138" i="82"/>
  <c r="D138" i="82" s="1"/>
  <c r="C139" i="82"/>
  <c r="D139" i="82" s="1"/>
  <c r="C140" i="82"/>
  <c r="D140" i="82" s="1"/>
  <c r="C141" i="82"/>
  <c r="D141" i="82" s="1"/>
  <c r="C142" i="82"/>
  <c r="D142" i="82" s="1"/>
  <c r="C143" i="82"/>
  <c r="D143" i="82" s="1"/>
  <c r="C144" i="82"/>
  <c r="D144" i="82" s="1"/>
  <c r="C145" i="82"/>
  <c r="D145" i="82"/>
  <c r="C146" i="82"/>
  <c r="D146" i="82" s="1"/>
  <c r="C147" i="82"/>
  <c r="D147" i="82" s="1"/>
  <c r="C148" i="82"/>
  <c r="D148" i="82" s="1"/>
  <c r="C149" i="82"/>
  <c r="D149" i="82"/>
  <c r="C150" i="82"/>
  <c r="D150" i="82" s="1"/>
  <c r="C151" i="82"/>
  <c r="D151" i="82"/>
  <c r="C152" i="82"/>
  <c r="D152" i="82" s="1"/>
  <c r="C153" i="82"/>
  <c r="D153" i="82"/>
  <c r="C154" i="82"/>
  <c r="D154" i="82" s="1"/>
  <c r="C155" i="82"/>
  <c r="D155" i="82" s="1"/>
  <c r="C156" i="82"/>
  <c r="D156" i="82"/>
  <c r="C157" i="82"/>
  <c r="D157" i="82" s="1"/>
  <c r="C158" i="82"/>
  <c r="D158" i="82" s="1"/>
  <c r="C159" i="82"/>
  <c r="D159" i="82" s="1"/>
  <c r="C160" i="82"/>
  <c r="D160" i="82"/>
  <c r="C161" i="82"/>
  <c r="D161" i="82"/>
  <c r="C162" i="82"/>
  <c r="D162" i="82" s="1"/>
  <c r="C163" i="82"/>
  <c r="D163" i="82"/>
  <c r="C164" i="82"/>
  <c r="D164" i="82"/>
  <c r="C165" i="82"/>
  <c r="D165" i="82" s="1"/>
  <c r="C166" i="82"/>
  <c r="D166" i="82" s="1"/>
  <c r="C167" i="82"/>
  <c r="D167" i="82" s="1"/>
  <c r="C168" i="82"/>
  <c r="D168" i="82" s="1"/>
  <c r="C169" i="82"/>
  <c r="D169" i="82" s="1"/>
  <c r="C170" i="82"/>
  <c r="D170" i="82" s="1"/>
  <c r="C171" i="82"/>
  <c r="D171" i="82" s="1"/>
  <c r="C172" i="82"/>
  <c r="D172" i="82" s="1"/>
  <c r="C173" i="82"/>
  <c r="D173" i="82" s="1"/>
  <c r="C174" i="82"/>
  <c r="D174" i="82" s="1"/>
  <c r="C175" i="82"/>
  <c r="D175" i="82"/>
  <c r="C176" i="82"/>
  <c r="D176" i="82" s="1"/>
  <c r="C177" i="82"/>
  <c r="D177" i="82"/>
  <c r="C178" i="82"/>
  <c r="D178" i="82" s="1"/>
  <c r="C179" i="82"/>
  <c r="D179" i="82"/>
  <c r="C180" i="82"/>
  <c r="D180" i="82"/>
  <c r="C181" i="82"/>
  <c r="D181" i="82" s="1"/>
  <c r="C182" i="82"/>
  <c r="D182" i="82" s="1"/>
  <c r="C183" i="82"/>
  <c r="D183" i="82" s="1"/>
  <c r="C184" i="82"/>
  <c r="D184" i="82" s="1"/>
  <c r="C185" i="82"/>
  <c r="D185" i="82"/>
  <c r="C186" i="82"/>
  <c r="D186" i="82" s="1"/>
  <c r="C187" i="82"/>
  <c r="D187" i="82"/>
  <c r="C188" i="82"/>
  <c r="D188" i="82" s="1"/>
  <c r="C189" i="82"/>
  <c r="D189" i="82" s="1"/>
  <c r="C190" i="82"/>
  <c r="D190" i="82" s="1"/>
  <c r="C191" i="82"/>
  <c r="D191" i="82" s="1"/>
  <c r="C192" i="82"/>
  <c r="D192" i="82"/>
  <c r="C193" i="82"/>
  <c r="D193" i="82" s="1"/>
  <c r="C194" i="82"/>
  <c r="D194" i="82" s="1"/>
  <c r="C195" i="82"/>
  <c r="D195" i="82" s="1"/>
  <c r="C196" i="82"/>
  <c r="D196" i="82" s="1"/>
  <c r="C197" i="82"/>
  <c r="D197" i="82"/>
  <c r="C198" i="82"/>
  <c r="D198" i="82" s="1"/>
  <c r="C199" i="82"/>
  <c r="D199" i="82" s="1"/>
  <c r="C200" i="82"/>
  <c r="D200" i="82" s="1"/>
  <c r="C201" i="82"/>
  <c r="D201" i="82"/>
  <c r="C202" i="82"/>
  <c r="D202" i="82" s="1"/>
  <c r="C203" i="82"/>
  <c r="D203" i="82"/>
  <c r="C204" i="82"/>
  <c r="D204" i="82" s="1"/>
  <c r="C205" i="82"/>
  <c r="D205" i="82"/>
  <c r="C206" i="82"/>
  <c r="D206" i="82" s="1"/>
  <c r="C207" i="82"/>
  <c r="D207" i="82"/>
  <c r="C208" i="82"/>
  <c r="D208" i="82" s="1"/>
  <c r="C209" i="82"/>
  <c r="D209" i="82"/>
  <c r="C210" i="82"/>
  <c r="D210" i="82" s="1"/>
  <c r="C211" i="82"/>
  <c r="D211" i="82" s="1"/>
  <c r="C212" i="82"/>
  <c r="D212" i="82"/>
  <c r="C213" i="82"/>
  <c r="D213" i="82" s="1"/>
  <c r="C214" i="82"/>
  <c r="D214" i="82" s="1"/>
  <c r="C215" i="82"/>
  <c r="D215" i="82" s="1"/>
  <c r="C216" i="82"/>
  <c r="D216" i="82" s="1"/>
  <c r="C217" i="82"/>
  <c r="D217" i="82"/>
  <c r="C218" i="82"/>
  <c r="D218" i="82" s="1"/>
  <c r="C219" i="82"/>
  <c r="D219" i="82"/>
  <c r="C220" i="82"/>
  <c r="D220" i="82" s="1"/>
  <c r="C221" i="82"/>
  <c r="D221" i="82" s="1"/>
  <c r="C222" i="82"/>
  <c r="D222" i="82" s="1"/>
  <c r="C223" i="82"/>
  <c r="D223" i="82" s="1"/>
  <c r="C224" i="82"/>
  <c r="D224" i="82"/>
  <c r="C225" i="82"/>
  <c r="D225" i="82" s="1"/>
  <c r="C226" i="82"/>
  <c r="D226" i="82" s="1"/>
  <c r="C227" i="82"/>
  <c r="D227" i="82"/>
  <c r="C228" i="82"/>
  <c r="D228" i="82" s="1"/>
  <c r="C229" i="82"/>
  <c r="D229" i="82"/>
  <c r="C230" i="82"/>
  <c r="D230" i="82" s="1"/>
  <c r="C231" i="82"/>
  <c r="D231" i="82" s="1"/>
  <c r="C232" i="82"/>
  <c r="D232" i="82" s="1"/>
  <c r="C233" i="82"/>
  <c r="D233" i="82" s="1"/>
  <c r="C234" i="82"/>
  <c r="D234" i="82" s="1"/>
  <c r="C235" i="82"/>
  <c r="D235" i="82" s="1"/>
  <c r="C236" i="82"/>
  <c r="D236" i="82"/>
  <c r="C237" i="82"/>
  <c r="D237" i="82"/>
  <c r="C238" i="82"/>
  <c r="D238" i="82" s="1"/>
  <c r="C239" i="82"/>
  <c r="D239" i="82"/>
  <c r="C240" i="82"/>
  <c r="D240" i="82" s="1"/>
  <c r="C241" i="82"/>
  <c r="D241" i="82" s="1"/>
  <c r="C242" i="82"/>
  <c r="D242" i="82" s="1"/>
  <c r="C243" i="82"/>
  <c r="D243" i="82" s="1"/>
  <c r="C244" i="82"/>
  <c r="D244" i="82" s="1"/>
  <c r="C245" i="82"/>
  <c r="D245" i="82"/>
  <c r="C246" i="82"/>
  <c r="D246" i="82" s="1"/>
  <c r="C247" i="82"/>
  <c r="D247" i="82" s="1"/>
  <c r="C248" i="82"/>
  <c r="D248" i="82"/>
  <c r="C249" i="82"/>
  <c r="D249" i="82"/>
  <c r="C250" i="82"/>
  <c r="D250" i="82" s="1"/>
  <c r="C251" i="82"/>
  <c r="D251" i="82"/>
  <c r="C252" i="82"/>
  <c r="D252" i="82" s="1"/>
  <c r="C253" i="82"/>
  <c r="D253" i="82"/>
  <c r="C254" i="82"/>
  <c r="D254" i="82" s="1"/>
  <c r="C255" i="82"/>
  <c r="D255" i="82" s="1"/>
  <c r="C256" i="82"/>
  <c r="D256" i="82" s="1"/>
  <c r="C257" i="82"/>
  <c r="D257" i="82" s="1"/>
  <c r="C258" i="82"/>
  <c r="D258" i="82" s="1"/>
  <c r="C259" i="82"/>
  <c r="D259" i="82" s="1"/>
  <c r="C260" i="82"/>
  <c r="D260" i="82"/>
  <c r="C261" i="82"/>
  <c r="D261" i="82"/>
  <c r="C262" i="82"/>
  <c r="D262" i="82" s="1"/>
  <c r="C263" i="82"/>
  <c r="D263" i="82" s="1"/>
  <c r="C264" i="82"/>
  <c r="D264" i="82" s="1"/>
  <c r="C265" i="82"/>
  <c r="D265" i="82"/>
  <c r="C266" i="82"/>
  <c r="D266" i="82" s="1"/>
  <c r="C267" i="82"/>
  <c r="D267" i="82" s="1"/>
  <c r="C268" i="82"/>
  <c r="D268" i="82" s="1"/>
  <c r="C269" i="82"/>
  <c r="D269" i="82"/>
  <c r="C270" i="82"/>
  <c r="D270" i="82" s="1"/>
  <c r="C271" i="82"/>
  <c r="D271" i="82" s="1"/>
  <c r="C272" i="82"/>
  <c r="D272" i="82"/>
  <c r="C273" i="82"/>
  <c r="D273" i="82"/>
  <c r="C274" i="82"/>
  <c r="D274" i="82" s="1"/>
  <c r="C275" i="82"/>
  <c r="D275" i="82" s="1"/>
  <c r="C276" i="82"/>
  <c r="D276" i="82" s="1"/>
  <c r="C277" i="82"/>
  <c r="D277" i="82"/>
  <c r="C278" i="82"/>
  <c r="D278" i="82" s="1"/>
  <c r="C279" i="82"/>
  <c r="D279" i="82"/>
  <c r="C280" i="82"/>
  <c r="D280" i="82" s="1"/>
  <c r="C281" i="82"/>
  <c r="D281" i="82" s="1"/>
  <c r="C282" i="82"/>
  <c r="D282" i="82" s="1"/>
  <c r="C283" i="82"/>
  <c r="D283" i="82"/>
  <c r="C284" i="82"/>
  <c r="D284" i="82"/>
  <c r="C285" i="82"/>
  <c r="D285" i="82"/>
  <c r="C286" i="82"/>
  <c r="D286" i="82" s="1"/>
  <c r="C287" i="82"/>
  <c r="D287" i="82" s="1"/>
  <c r="C288" i="82"/>
  <c r="D288" i="82"/>
  <c r="C289" i="82"/>
  <c r="D289" i="82"/>
  <c r="C290" i="82"/>
  <c r="D290" i="82" s="1"/>
  <c r="C291" i="82"/>
  <c r="D291" i="82" s="1"/>
  <c r="C292" i="82"/>
  <c r="D292" i="82"/>
  <c r="C293" i="82"/>
  <c r="D293" i="82" s="1"/>
  <c r="C294" i="82"/>
  <c r="D294" i="82" s="1"/>
  <c r="C295" i="82"/>
  <c r="D295" i="82" s="1"/>
  <c r="C296" i="82"/>
  <c r="D296" i="82" s="1"/>
  <c r="C297" i="82"/>
  <c r="D297" i="82" s="1"/>
  <c r="C298" i="82"/>
  <c r="D298" i="82" s="1"/>
  <c r="C299" i="82"/>
  <c r="D299" i="82" s="1"/>
  <c r="C300" i="82"/>
  <c r="D300" i="82" s="1"/>
  <c r="C301" i="82"/>
  <c r="D301" i="82"/>
  <c r="C302" i="82"/>
  <c r="D302" i="82" s="1"/>
  <c r="C303" i="82"/>
  <c r="D303" i="82"/>
  <c r="C304" i="82"/>
  <c r="D304" i="82" s="1"/>
  <c r="C305" i="82"/>
  <c r="D305" i="82"/>
  <c r="C306" i="82"/>
  <c r="D306" i="82" s="1"/>
  <c r="C307" i="82"/>
  <c r="D307" i="82"/>
  <c r="C308" i="82"/>
  <c r="D308" i="82"/>
  <c r="C309" i="82"/>
  <c r="D309" i="82" s="1"/>
  <c r="C310" i="82"/>
  <c r="D310" i="82" s="1"/>
  <c r="C311" i="82"/>
  <c r="D311" i="82"/>
  <c r="C312" i="82"/>
  <c r="D312" i="82" s="1"/>
  <c r="C313" i="82"/>
  <c r="D313" i="82"/>
  <c r="C314" i="82"/>
  <c r="D314" i="82" s="1"/>
  <c r="C315" i="82"/>
  <c r="D315" i="82"/>
  <c r="C316" i="82"/>
  <c r="D316" i="82"/>
  <c r="C317" i="82"/>
  <c r="D317" i="82" s="1"/>
  <c r="C318" i="82"/>
  <c r="D318" i="82" s="1"/>
  <c r="C319" i="82"/>
  <c r="D319" i="82" s="1"/>
  <c r="C320" i="82"/>
  <c r="D320" i="82"/>
  <c r="C321" i="82"/>
  <c r="D321" i="82"/>
  <c r="C322" i="82"/>
  <c r="D322" i="82" s="1"/>
  <c r="C323" i="82"/>
  <c r="D323" i="82" s="1"/>
  <c r="C324" i="82"/>
  <c r="D324" i="82"/>
  <c r="C325" i="82"/>
  <c r="D325" i="82"/>
  <c r="C326" i="82"/>
  <c r="D326" i="82" s="1"/>
  <c r="C327" i="82"/>
  <c r="D327" i="82" s="1"/>
  <c r="C328" i="82"/>
  <c r="D328" i="82" s="1"/>
  <c r="C329" i="82"/>
  <c r="D329" i="82"/>
  <c r="C330" i="82"/>
  <c r="D330" i="82" s="1"/>
  <c r="C331" i="82"/>
  <c r="D331" i="82"/>
  <c r="C332" i="82"/>
  <c r="D332" i="82" s="1"/>
  <c r="C333" i="82"/>
  <c r="D333" i="82"/>
  <c r="C334" i="82"/>
  <c r="D334" i="82" s="1"/>
  <c r="C335" i="82"/>
  <c r="D335" i="82"/>
  <c r="C336" i="82"/>
  <c r="D336" i="82" s="1"/>
  <c r="C337" i="82"/>
  <c r="D337" i="82" s="1"/>
  <c r="C338" i="82"/>
  <c r="D338" i="82" s="1"/>
  <c r="C339" i="82"/>
  <c r="D339" i="82" s="1"/>
  <c r="C340" i="82"/>
  <c r="D340" i="82"/>
  <c r="C341" i="82"/>
  <c r="D341" i="82" s="1"/>
  <c r="C342" i="82"/>
  <c r="D342" i="82" s="1"/>
  <c r="C343" i="82"/>
  <c r="D343" i="82"/>
  <c r="C344" i="82"/>
  <c r="D344" i="82" s="1"/>
  <c r="C345" i="82"/>
  <c r="D345" i="82"/>
  <c r="C346" i="82"/>
  <c r="D346" i="82" s="1"/>
  <c r="C347" i="82"/>
  <c r="D347" i="82" s="1"/>
  <c r="C348" i="82"/>
  <c r="D348" i="82" s="1"/>
  <c r="C349" i="82"/>
  <c r="D349" i="82" s="1"/>
  <c r="C350" i="82"/>
  <c r="D350" i="82" s="1"/>
  <c r="C351" i="82"/>
  <c r="D351" i="82" s="1"/>
  <c r="C352" i="82"/>
  <c r="D352" i="82"/>
  <c r="C353" i="82"/>
  <c r="D353" i="82"/>
  <c r="C354" i="82"/>
  <c r="D354" i="82" s="1"/>
  <c r="C355" i="82"/>
  <c r="D355" i="82"/>
  <c r="C356" i="82"/>
  <c r="D356" i="82" s="1"/>
  <c r="C357" i="82"/>
  <c r="D357" i="82" s="1"/>
  <c r="C358" i="82"/>
  <c r="D358" i="82" s="1"/>
  <c r="C359" i="82"/>
  <c r="D359" i="82" s="1"/>
  <c r="C360" i="82"/>
  <c r="D360" i="82" s="1"/>
  <c r="C361" i="82"/>
  <c r="D361" i="82" s="1"/>
  <c r="C362" i="82"/>
  <c r="D362" i="82" s="1"/>
  <c r="C363" i="82"/>
  <c r="D363" i="82" s="1"/>
  <c r="C364" i="82"/>
  <c r="D364" i="82" s="1"/>
  <c r="C365" i="82"/>
  <c r="D365" i="82"/>
  <c r="C366" i="82"/>
  <c r="D366" i="82" s="1"/>
  <c r="C367" i="82"/>
  <c r="D367" i="82"/>
  <c r="C368" i="82"/>
  <c r="D368" i="82"/>
  <c r="C369" i="82"/>
  <c r="D369" i="82" s="1"/>
  <c r="C370" i="82"/>
  <c r="D370" i="82" s="1"/>
  <c r="C371" i="82"/>
  <c r="D371" i="82" s="1"/>
  <c r="C372" i="82"/>
  <c r="D372" i="82" s="1"/>
  <c r="C373" i="82"/>
  <c r="D373" i="82" s="1"/>
  <c r="C374" i="82"/>
  <c r="D374" i="82" s="1"/>
  <c r="C375" i="82"/>
  <c r="D375" i="82" s="1"/>
  <c r="C376" i="82"/>
  <c r="D376" i="82" s="1"/>
  <c r="C377" i="82"/>
  <c r="D377" i="82"/>
  <c r="C378" i="82"/>
  <c r="D378" i="82" s="1"/>
  <c r="C379" i="82"/>
  <c r="D379" i="82" s="1"/>
  <c r="C380" i="82"/>
  <c r="D380" i="82" s="1"/>
  <c r="C381" i="82"/>
  <c r="D381" i="82" s="1"/>
  <c r="C382" i="82"/>
  <c r="D382" i="82" s="1"/>
  <c r="C383" i="82"/>
  <c r="D383" i="82" s="1"/>
  <c r="C384" i="82"/>
  <c r="D384" i="82"/>
  <c r="C385" i="82"/>
  <c r="D385" i="82" s="1"/>
  <c r="C386" i="82"/>
  <c r="D386" i="82" s="1"/>
  <c r="C387" i="82"/>
  <c r="D387" i="82" s="1"/>
  <c r="C388" i="82"/>
  <c r="D388" i="82" s="1"/>
  <c r="C389" i="82"/>
  <c r="D389" i="82" s="1"/>
  <c r="C390" i="82"/>
  <c r="D390" i="82" s="1"/>
  <c r="C391" i="82"/>
  <c r="D391" i="82" s="1"/>
  <c r="C392" i="82"/>
  <c r="D392" i="82" s="1"/>
  <c r="C393" i="82"/>
  <c r="D393" i="82"/>
  <c r="C394" i="82"/>
  <c r="D394" i="82" s="1"/>
  <c r="C395" i="82"/>
  <c r="D395" i="82" s="1"/>
  <c r="C396" i="82"/>
  <c r="D396" i="82" s="1"/>
  <c r="C397" i="82"/>
  <c r="D397" i="82"/>
  <c r="C398" i="82"/>
  <c r="D398" i="82" s="1"/>
  <c r="C399" i="82"/>
  <c r="D399" i="82" s="1"/>
  <c r="C400" i="82"/>
  <c r="D400" i="82" s="1"/>
  <c r="C401" i="82"/>
  <c r="D401" i="82"/>
  <c r="C402" i="82"/>
  <c r="D402" i="82" s="1"/>
  <c r="C403" i="82"/>
  <c r="D403" i="82" s="1"/>
  <c r="C404" i="82"/>
  <c r="D404" i="82" s="1"/>
  <c r="C405" i="82"/>
  <c r="D405" i="82"/>
  <c r="C406" i="82"/>
  <c r="D406" i="82" s="1"/>
  <c r="C407" i="82"/>
  <c r="D407" i="82"/>
  <c r="C408" i="82"/>
  <c r="D408" i="82" s="1"/>
  <c r="C409" i="82"/>
  <c r="D409" i="82" s="1"/>
  <c r="C410" i="82"/>
  <c r="D410" i="82" s="1"/>
  <c r="C411" i="82"/>
  <c r="D411" i="82" s="1"/>
  <c r="C412" i="82"/>
  <c r="D412" i="82" s="1"/>
  <c r="C413" i="82"/>
  <c r="D413" i="82"/>
  <c r="C414" i="82"/>
  <c r="D414" i="82" s="1"/>
  <c r="C415" i="82"/>
  <c r="D415" i="82" s="1"/>
  <c r="C416" i="82"/>
  <c r="D416" i="82" s="1"/>
  <c r="C417" i="82"/>
  <c r="D417" i="82"/>
  <c r="C418" i="82"/>
  <c r="D418" i="82" s="1"/>
  <c r="C419" i="82"/>
  <c r="D419" i="82" s="1"/>
  <c r="C420" i="82"/>
  <c r="D420" i="82"/>
  <c r="C421" i="82"/>
  <c r="D421" i="82"/>
  <c r="C422" i="82"/>
  <c r="D422" i="82" s="1"/>
  <c r="C423" i="82"/>
  <c r="D423" i="82" s="1"/>
  <c r="C424" i="82"/>
  <c r="D424" i="82" s="1"/>
  <c r="C425" i="82"/>
  <c r="D425" i="82" s="1"/>
  <c r="C426" i="82"/>
  <c r="D426" i="82" s="1"/>
  <c r="C427" i="82"/>
  <c r="D427" i="82"/>
  <c r="C428" i="82"/>
  <c r="D428" i="82" s="1"/>
  <c r="C429" i="82"/>
  <c r="D429" i="82"/>
  <c r="C430" i="82"/>
  <c r="D430" i="82" s="1"/>
  <c r="C431" i="82"/>
  <c r="D431" i="82"/>
  <c r="C432" i="82"/>
  <c r="D432" i="82" s="1"/>
  <c r="C433" i="82"/>
  <c r="D433" i="82" s="1"/>
  <c r="C434" i="82"/>
  <c r="D434" i="82" s="1"/>
  <c r="C435" i="82"/>
  <c r="D435" i="82"/>
  <c r="C436" i="82"/>
  <c r="D436" i="82"/>
  <c r="C437" i="82"/>
  <c r="D437" i="82"/>
  <c r="C438" i="82"/>
  <c r="D438" i="82" s="1"/>
  <c r="C439" i="82"/>
  <c r="D439" i="82"/>
  <c r="C440" i="82"/>
  <c r="D440" i="82" s="1"/>
  <c r="C441" i="82"/>
  <c r="D441" i="82"/>
  <c r="C442" i="82"/>
  <c r="D442" i="82" s="1"/>
  <c r="C443" i="82"/>
  <c r="D443" i="82" s="1"/>
  <c r="C444" i="82"/>
  <c r="D444" i="82"/>
  <c r="C445" i="82"/>
  <c r="D445" i="82" s="1"/>
  <c r="C446" i="82"/>
  <c r="D446" i="82" s="1"/>
  <c r="C447" i="82"/>
  <c r="D447" i="82" s="1"/>
  <c r="C448" i="82"/>
  <c r="D448" i="82" s="1"/>
  <c r="C449" i="82"/>
  <c r="D449" i="82"/>
  <c r="C450" i="82"/>
  <c r="D450" i="82" s="1"/>
  <c r="C451" i="82"/>
  <c r="D451" i="82" s="1"/>
  <c r="C452" i="82"/>
  <c r="D452" i="82" s="1"/>
  <c r="C453" i="82"/>
  <c r="D453" i="82"/>
  <c r="C454" i="82"/>
  <c r="D454" i="82" s="1"/>
  <c r="C455" i="82"/>
  <c r="D455" i="82" s="1"/>
  <c r="C456" i="82"/>
  <c r="D456" i="82" s="1"/>
  <c r="C457" i="82"/>
  <c r="D457" i="82"/>
  <c r="C458" i="82"/>
  <c r="D458" i="82" s="1"/>
  <c r="C459" i="82"/>
  <c r="D459" i="82"/>
  <c r="C460" i="82"/>
  <c r="D460" i="82" s="1"/>
  <c r="C461" i="82"/>
  <c r="D461" i="82"/>
  <c r="C462" i="82"/>
  <c r="D462" i="82" s="1"/>
  <c r="C463" i="82"/>
  <c r="D463" i="82" s="1"/>
  <c r="C464" i="82"/>
  <c r="D464" i="82" s="1"/>
  <c r="C465" i="82"/>
  <c r="D465" i="82" s="1"/>
  <c r="C466" i="82"/>
  <c r="D466" i="82" s="1"/>
  <c r="C467" i="82"/>
  <c r="D467" i="82" s="1"/>
  <c r="C468" i="82"/>
  <c r="D468" i="82"/>
  <c r="C469" i="82"/>
  <c r="D469" i="82"/>
  <c r="C470" i="82"/>
  <c r="D470" i="82" s="1"/>
  <c r="C471" i="82"/>
  <c r="D471" i="82"/>
  <c r="C472" i="82"/>
  <c r="D472" i="82" s="1"/>
  <c r="C473" i="82"/>
  <c r="D473" i="82" s="1"/>
  <c r="C474" i="82"/>
  <c r="D474" i="82" s="1"/>
  <c r="C475" i="82"/>
  <c r="D475" i="82" s="1"/>
  <c r="C476" i="82"/>
  <c r="D476" i="82" s="1"/>
  <c r="C477" i="82"/>
  <c r="D477" i="82" s="1"/>
  <c r="C478" i="82"/>
  <c r="D478" i="82" s="1"/>
  <c r="C479" i="82"/>
  <c r="D479" i="82" s="1"/>
  <c r="C480" i="82"/>
  <c r="D480" i="82" s="1"/>
  <c r="C481" i="82"/>
  <c r="D481" i="82"/>
  <c r="C482" i="82"/>
  <c r="D482" i="82" s="1"/>
  <c r="C483" i="82"/>
  <c r="D483" i="82"/>
  <c r="C484" i="82"/>
  <c r="D484" i="82"/>
  <c r="C485" i="82"/>
  <c r="D485" i="82" s="1"/>
  <c r="C486" i="82"/>
  <c r="D486" i="82" s="1"/>
  <c r="C487" i="82"/>
  <c r="D487" i="82" s="1"/>
  <c r="C488" i="82"/>
  <c r="D488" i="82" s="1"/>
  <c r="C489" i="82"/>
  <c r="D489" i="82"/>
  <c r="C490" i="82"/>
  <c r="D490" i="82" s="1"/>
  <c r="C491" i="82"/>
  <c r="D491" i="82" s="1"/>
  <c r="C492" i="82"/>
  <c r="D492" i="82"/>
  <c r="C493" i="82"/>
  <c r="D493" i="82"/>
  <c r="C494" i="82"/>
  <c r="D494" i="82" s="1"/>
  <c r="C495" i="82"/>
  <c r="D495" i="82" s="1"/>
  <c r="C496" i="82"/>
  <c r="D496" i="82"/>
  <c r="C497" i="82"/>
  <c r="D497" i="82" s="1"/>
  <c r="C498" i="82"/>
  <c r="D498" i="82" s="1"/>
  <c r="C499" i="82"/>
  <c r="D499" i="82" s="1"/>
  <c r="C500" i="82"/>
  <c r="D500" i="82" s="1"/>
  <c r="C501" i="82"/>
  <c r="D501" i="82" s="1"/>
  <c r="C502" i="82"/>
  <c r="D502" i="82" s="1"/>
  <c r="C503" i="82"/>
  <c r="D503" i="82" s="1"/>
  <c r="C504" i="82"/>
  <c r="D504" i="82" s="1"/>
  <c r="C505" i="82"/>
  <c r="D505" i="82" s="1"/>
  <c r="C506" i="82"/>
  <c r="D506" i="82" s="1"/>
  <c r="C507" i="82"/>
  <c r="D507" i="82"/>
  <c r="C508" i="82"/>
  <c r="D508" i="82" s="1"/>
  <c r="C509" i="82"/>
  <c r="D509" i="82" s="1"/>
  <c r="C510" i="82"/>
  <c r="D510" i="82" s="1"/>
  <c r="C511" i="82"/>
  <c r="D511" i="82" s="1"/>
  <c r="C512" i="82"/>
  <c r="D512" i="82"/>
  <c r="C513" i="82"/>
  <c r="D513" i="82" s="1"/>
  <c r="C514" i="82"/>
  <c r="D514" i="82" s="1"/>
  <c r="C515" i="82"/>
  <c r="D515" i="82"/>
  <c r="C516" i="82"/>
  <c r="D516" i="82" s="1"/>
  <c r="C517" i="82"/>
  <c r="D517" i="82" s="1"/>
  <c r="C518" i="82"/>
  <c r="D518" i="82" s="1"/>
  <c r="C519" i="82"/>
  <c r="D519" i="82" s="1"/>
  <c r="C520" i="82"/>
  <c r="D520" i="82" s="1"/>
  <c r="C521" i="82"/>
  <c r="D521" i="82"/>
  <c r="C522" i="82"/>
  <c r="D522" i="82" s="1"/>
  <c r="C523" i="82"/>
  <c r="D523" i="82" s="1"/>
  <c r="C524" i="82"/>
  <c r="D524" i="82" s="1"/>
  <c r="C525" i="82"/>
  <c r="D525" i="82"/>
  <c r="C526" i="82"/>
  <c r="D526" i="82" s="1"/>
  <c r="C527" i="82"/>
  <c r="D527" i="82" s="1"/>
  <c r="C528" i="82"/>
  <c r="D528" i="82" s="1"/>
  <c r="C529" i="82"/>
  <c r="D529" i="82"/>
  <c r="C530" i="82"/>
  <c r="D530" i="82" s="1"/>
  <c r="C531" i="82"/>
  <c r="D531" i="82" s="1"/>
  <c r="C532" i="82"/>
  <c r="D532" i="82" s="1"/>
  <c r="C533" i="82"/>
  <c r="D533" i="82"/>
  <c r="C534" i="82"/>
  <c r="D534" i="82" s="1"/>
  <c r="C535" i="82"/>
  <c r="D535" i="82"/>
  <c r="C536" i="82"/>
  <c r="D536" i="82" s="1"/>
  <c r="C537" i="82"/>
  <c r="D537" i="82" s="1"/>
  <c r="C538" i="82"/>
  <c r="D538" i="82" s="1"/>
  <c r="C539" i="82"/>
  <c r="D539" i="82" s="1"/>
  <c r="C540" i="82"/>
  <c r="D540" i="82"/>
  <c r="C541" i="82"/>
  <c r="D541" i="82"/>
  <c r="C542" i="82"/>
  <c r="D542" i="82" s="1"/>
  <c r="C543" i="82"/>
  <c r="D543" i="82" s="1"/>
  <c r="C544" i="82"/>
  <c r="D544" i="82" s="1"/>
  <c r="C545" i="82"/>
  <c r="D545" i="82"/>
  <c r="C546" i="82"/>
  <c r="D546" i="82" s="1"/>
  <c r="C547" i="82"/>
  <c r="D547" i="82" s="1"/>
  <c r="C548" i="82"/>
  <c r="D548" i="82" s="1"/>
  <c r="C549" i="82"/>
  <c r="D549" i="82"/>
  <c r="C550" i="82"/>
  <c r="D550" i="82" s="1"/>
  <c r="C551" i="82"/>
  <c r="D551" i="82" s="1"/>
  <c r="C552" i="82"/>
  <c r="D552" i="82" s="1"/>
  <c r="C553" i="82"/>
  <c r="D553" i="82"/>
  <c r="C554" i="82"/>
  <c r="D554" i="82" s="1"/>
  <c r="C555" i="82"/>
  <c r="D555" i="82"/>
  <c r="C556" i="82"/>
  <c r="D556" i="82" s="1"/>
  <c r="C557" i="82"/>
  <c r="D557" i="82"/>
  <c r="C558" i="82"/>
  <c r="D558" i="82" s="1"/>
  <c r="C559" i="82"/>
  <c r="D559" i="82" s="1"/>
  <c r="C560" i="82"/>
  <c r="D560" i="82" s="1"/>
  <c r="C561" i="82"/>
  <c r="D561" i="82"/>
  <c r="C562" i="82"/>
  <c r="D562" i="82" s="1"/>
  <c r="C563" i="82"/>
  <c r="D563" i="82" s="1"/>
  <c r="C564" i="82"/>
  <c r="D564" i="82"/>
  <c r="C565" i="82"/>
  <c r="D565" i="82"/>
  <c r="C566" i="82"/>
  <c r="D566" i="82" s="1"/>
  <c r="C567" i="82"/>
  <c r="D567" i="82"/>
  <c r="C568" i="82"/>
  <c r="D568" i="82" s="1"/>
  <c r="C569" i="82"/>
  <c r="D569" i="82"/>
  <c r="C570" i="82"/>
  <c r="D570" i="82" s="1"/>
  <c r="C571" i="82"/>
  <c r="D571" i="82" s="1"/>
  <c r="C572" i="82"/>
  <c r="D572" i="82"/>
  <c r="C573" i="82"/>
  <c r="D573" i="82"/>
  <c r="C574" i="82"/>
  <c r="D574" i="82" s="1"/>
  <c r="C575" i="82"/>
  <c r="D575" i="82" s="1"/>
  <c r="C576" i="82"/>
  <c r="D576" i="82" s="1"/>
  <c r="C577" i="82"/>
  <c r="D577" i="82"/>
  <c r="C578" i="82"/>
  <c r="D578" i="82" s="1"/>
  <c r="C579" i="82"/>
  <c r="D579" i="82" s="1"/>
  <c r="C580" i="82"/>
  <c r="D580" i="82" s="1"/>
  <c r="C581" i="82"/>
  <c r="D581" i="82"/>
  <c r="C582" i="82"/>
  <c r="D582" i="82" s="1"/>
  <c r="C583" i="82"/>
  <c r="D583" i="82" s="1"/>
  <c r="C584" i="82"/>
  <c r="D584" i="82" s="1"/>
  <c r="C585" i="82"/>
  <c r="D585" i="82" s="1"/>
  <c r="C586" i="82"/>
  <c r="D586" i="82" s="1"/>
  <c r="C587" i="82"/>
  <c r="D587" i="82"/>
  <c r="C588" i="82"/>
  <c r="D588" i="82" s="1"/>
  <c r="C589" i="82"/>
  <c r="D589" i="82" s="1"/>
  <c r="C590" i="82"/>
  <c r="D590" i="82" s="1"/>
  <c r="C591" i="82"/>
  <c r="D591" i="82" s="1"/>
  <c r="C592" i="82"/>
  <c r="D592" i="82" s="1"/>
  <c r="C593" i="82"/>
  <c r="D593" i="82" s="1"/>
  <c r="C594" i="82"/>
  <c r="D594" i="82" s="1"/>
  <c r="C595" i="82"/>
  <c r="D595" i="82" s="1"/>
  <c r="C596" i="82"/>
  <c r="D596" i="82"/>
  <c r="C597" i="82"/>
  <c r="D597" i="82"/>
  <c r="C598" i="82"/>
  <c r="D598" i="82" s="1"/>
  <c r="C599" i="82"/>
  <c r="D599" i="82"/>
  <c r="C600" i="82"/>
  <c r="D600" i="82"/>
  <c r="C601" i="82"/>
  <c r="D601" i="82" s="1"/>
  <c r="C602" i="82"/>
  <c r="D602" i="82" s="1"/>
  <c r="C603" i="82"/>
  <c r="D603" i="82" s="1"/>
  <c r="C604" i="82"/>
  <c r="D604" i="82" s="1"/>
  <c r="C605" i="82"/>
  <c r="D605" i="82"/>
  <c r="C606" i="82"/>
  <c r="D606" i="82" s="1"/>
  <c r="C607" i="82"/>
  <c r="D607" i="82" s="1"/>
  <c r="C608" i="82"/>
  <c r="D608" i="82"/>
  <c r="C609" i="82"/>
  <c r="D609" i="82"/>
  <c r="C610" i="82"/>
  <c r="D610" i="82" s="1"/>
  <c r="C611" i="82"/>
  <c r="D611" i="82"/>
  <c r="C612" i="82"/>
  <c r="D612" i="82"/>
  <c r="C613" i="82"/>
  <c r="D613" i="82" s="1"/>
  <c r="C614" i="82"/>
  <c r="D614" i="82" s="1"/>
  <c r="C615" i="82"/>
  <c r="D615" i="82"/>
  <c r="C616" i="82"/>
  <c r="D616" i="82" s="1"/>
  <c r="C617" i="82"/>
  <c r="D617" i="82"/>
  <c r="C618" i="82"/>
  <c r="D618" i="82" s="1"/>
  <c r="C619" i="82"/>
  <c r="D619" i="82" s="1"/>
  <c r="C620" i="82"/>
  <c r="D620" i="82" s="1"/>
  <c r="C621" i="82"/>
  <c r="D621" i="82"/>
  <c r="C622" i="82"/>
  <c r="D622" i="82" s="1"/>
  <c r="C623" i="82"/>
  <c r="D623" i="82" s="1"/>
  <c r="C624" i="82"/>
  <c r="D624" i="82"/>
  <c r="C625" i="82"/>
  <c r="D625" i="82"/>
  <c r="C626" i="82"/>
  <c r="D626" i="82" s="1"/>
  <c r="C627" i="82"/>
  <c r="D627" i="82" s="1"/>
  <c r="C628" i="82"/>
  <c r="D628" i="82" s="1"/>
  <c r="C629" i="82"/>
  <c r="D629" i="82" s="1"/>
  <c r="C630" i="82"/>
  <c r="D630" i="82" s="1"/>
  <c r="C631" i="82"/>
  <c r="D631" i="82"/>
  <c r="C632" i="82"/>
  <c r="D632" i="82" s="1"/>
  <c r="C633" i="82"/>
  <c r="D633" i="82" s="1"/>
  <c r="C634" i="82"/>
  <c r="D634" i="82" s="1"/>
  <c r="C635" i="82"/>
  <c r="D635" i="82" s="1"/>
  <c r="C636" i="82"/>
  <c r="D636" i="82" s="1"/>
  <c r="C637" i="82"/>
  <c r="D637" i="82" s="1"/>
  <c r="C638" i="82"/>
  <c r="D638" i="82" s="1"/>
  <c r="C639" i="82"/>
  <c r="D639" i="82" s="1"/>
  <c r="C640" i="82"/>
  <c r="D640" i="82"/>
  <c r="C641" i="82"/>
  <c r="D641" i="82"/>
  <c r="C642" i="82"/>
  <c r="D642" i="82" s="1"/>
  <c r="C643" i="82"/>
  <c r="D643" i="82"/>
  <c r="C644" i="82"/>
  <c r="D644" i="82" s="1"/>
  <c r="C645" i="82"/>
  <c r="D645" i="82" s="1"/>
  <c r="C646" i="82"/>
  <c r="D646" i="82" s="1"/>
  <c r="C647" i="82"/>
  <c r="D647" i="82" s="1"/>
  <c r="C648" i="82"/>
  <c r="D648" i="82" s="1"/>
  <c r="C649" i="82"/>
  <c r="D649" i="82"/>
  <c r="C650" i="82"/>
  <c r="D650" i="82" s="1"/>
  <c r="C651" i="82"/>
  <c r="D651" i="82" s="1"/>
  <c r="C652" i="82"/>
  <c r="D652" i="82" s="1"/>
  <c r="C653" i="82"/>
  <c r="D653" i="82"/>
  <c r="C654" i="82"/>
  <c r="D654" i="82" s="1"/>
  <c r="C655" i="82"/>
  <c r="D655" i="82" s="1"/>
  <c r="C656" i="82"/>
  <c r="D656" i="82" s="1"/>
  <c r="C657" i="82"/>
  <c r="D657" i="82" s="1"/>
  <c r="C658" i="82"/>
  <c r="D658" i="82" s="1"/>
  <c r="C659" i="82"/>
  <c r="D659" i="82" s="1"/>
  <c r="C660" i="82"/>
  <c r="D660" i="82" s="1"/>
  <c r="C661" i="82"/>
  <c r="D661" i="82" s="1"/>
  <c r="C662" i="82"/>
  <c r="D662" i="82" s="1"/>
  <c r="C663" i="82"/>
  <c r="D663" i="82" s="1"/>
  <c r="C664" i="82"/>
  <c r="D664" i="82" s="1"/>
  <c r="C665" i="82"/>
  <c r="D665" i="82" s="1"/>
  <c r="C666" i="82"/>
  <c r="D666" i="82" s="1"/>
  <c r="C667" i="82"/>
  <c r="D667" i="82" s="1"/>
  <c r="C668" i="82"/>
  <c r="D668" i="82" s="1"/>
  <c r="C669" i="82"/>
  <c r="D669" i="82"/>
  <c r="C670" i="82"/>
  <c r="D670" i="82" s="1"/>
  <c r="C671" i="82"/>
  <c r="D671" i="82" s="1"/>
  <c r="C672" i="82"/>
  <c r="D672" i="82" s="1"/>
  <c r="C673" i="82"/>
  <c r="D673" i="82" s="1"/>
  <c r="C674" i="82"/>
  <c r="D674" i="82" s="1"/>
  <c r="C675" i="82"/>
  <c r="D675" i="82" s="1"/>
  <c r="C676" i="82"/>
  <c r="D676" i="82"/>
  <c r="C677" i="82"/>
  <c r="D677" i="82"/>
  <c r="C678" i="82"/>
  <c r="D678" i="82" s="1"/>
  <c r="C679" i="82"/>
  <c r="D679" i="82" s="1"/>
  <c r="C680" i="82"/>
  <c r="D680" i="82" s="1"/>
  <c r="C681" i="82"/>
  <c r="D681" i="82"/>
  <c r="C682" i="82"/>
  <c r="D682" i="82" s="1"/>
  <c r="C683" i="82"/>
  <c r="D683" i="82"/>
  <c r="C684" i="82"/>
  <c r="D684" i="82" s="1"/>
  <c r="C685" i="82"/>
  <c r="D685" i="82" s="1"/>
  <c r="C686" i="82"/>
  <c r="D686" i="82" s="1"/>
  <c r="C687" i="82"/>
  <c r="D687" i="82"/>
  <c r="C688" i="82"/>
  <c r="D688" i="82" s="1"/>
  <c r="C689" i="82"/>
  <c r="D689" i="82" s="1"/>
  <c r="C690" i="82"/>
  <c r="D690" i="82" s="1"/>
  <c r="C691" i="82"/>
  <c r="D691" i="82" s="1"/>
  <c r="C692" i="82"/>
  <c r="D692" i="82"/>
  <c r="C693" i="82"/>
  <c r="D693" i="82"/>
  <c r="C694" i="82"/>
  <c r="D694" i="82" s="1"/>
  <c r="C695" i="82"/>
  <c r="D695" i="82" s="1"/>
  <c r="C696" i="82"/>
  <c r="D696" i="82" s="1"/>
  <c r="C697" i="82"/>
  <c r="D697" i="82"/>
  <c r="C698" i="82"/>
  <c r="D698" i="82" s="1"/>
  <c r="C699" i="82"/>
  <c r="D699" i="82" s="1"/>
  <c r="C700" i="82"/>
  <c r="D700" i="82" s="1"/>
  <c r="C701" i="82"/>
  <c r="D701" i="82"/>
  <c r="C702" i="82"/>
  <c r="D702" i="82" s="1"/>
  <c r="C703" i="82"/>
  <c r="D703" i="82" s="1"/>
  <c r="C704" i="82"/>
  <c r="D704" i="82" s="1"/>
  <c r="C705" i="82"/>
  <c r="D705" i="82" s="1"/>
  <c r="C706" i="82"/>
  <c r="D706" i="82" s="1"/>
  <c r="C707" i="82"/>
  <c r="D707" i="82" s="1"/>
  <c r="C708" i="82"/>
  <c r="D708" i="82" s="1"/>
  <c r="C709" i="82"/>
  <c r="D709" i="82" s="1"/>
  <c r="C710" i="82"/>
  <c r="D710" i="82" s="1"/>
  <c r="C711" i="82"/>
  <c r="D711" i="82" s="1"/>
  <c r="C712" i="82"/>
  <c r="D712" i="82" s="1"/>
  <c r="C713" i="82"/>
  <c r="D713" i="82" s="1"/>
  <c r="C714" i="82"/>
  <c r="D714" i="82" s="1"/>
  <c r="C715" i="82"/>
  <c r="D715" i="82" s="1"/>
  <c r="C716" i="82"/>
  <c r="D716" i="82" s="1"/>
  <c r="C717" i="82"/>
  <c r="D717" i="82" s="1"/>
  <c r="C718" i="82"/>
  <c r="D718" i="82" s="1"/>
  <c r="C719" i="82"/>
  <c r="D719" i="82" s="1"/>
  <c r="C720" i="82"/>
  <c r="D720" i="82" s="1"/>
  <c r="C721" i="82"/>
  <c r="D721" i="82"/>
  <c r="C722" i="82"/>
  <c r="D722" i="82" s="1"/>
  <c r="C723" i="82"/>
  <c r="D723" i="82" s="1"/>
  <c r="C724" i="82"/>
  <c r="D724" i="82" s="1"/>
  <c r="C725" i="82"/>
  <c r="D725" i="82"/>
  <c r="C726" i="82"/>
  <c r="D726" i="82" s="1"/>
  <c r="C727" i="82"/>
  <c r="D727" i="82"/>
  <c r="C728" i="82"/>
  <c r="D728" i="82"/>
  <c r="C729" i="82"/>
  <c r="D729" i="82" s="1"/>
  <c r="C730" i="82"/>
  <c r="D730" i="82" s="1"/>
  <c r="C731" i="82"/>
  <c r="D731" i="82"/>
  <c r="C732" i="82"/>
  <c r="D732" i="82" s="1"/>
  <c r="C733" i="82"/>
  <c r="D733" i="82"/>
  <c r="C734" i="82"/>
  <c r="D734" i="82" s="1"/>
  <c r="C735" i="82"/>
  <c r="D735" i="82" s="1"/>
  <c r="C736" i="82"/>
  <c r="D736" i="82" s="1"/>
  <c r="C737" i="82"/>
  <c r="D737" i="82" s="1"/>
  <c r="C738" i="82"/>
  <c r="D738" i="82" s="1"/>
  <c r="C739" i="82"/>
  <c r="D739" i="82" s="1"/>
  <c r="C740" i="82"/>
  <c r="D740" i="82"/>
  <c r="C741" i="82"/>
  <c r="D741" i="82"/>
  <c r="C742" i="82"/>
  <c r="D742" i="82" s="1"/>
  <c r="C743" i="82"/>
  <c r="D743" i="82"/>
  <c r="C744" i="82"/>
  <c r="D744" i="82" s="1"/>
  <c r="C745" i="82"/>
  <c r="D745" i="82"/>
  <c r="C746" i="82"/>
  <c r="D746" i="82" s="1"/>
  <c r="C747" i="82"/>
  <c r="D747" i="82" s="1"/>
  <c r="C748" i="82"/>
  <c r="D748" i="82" s="1"/>
  <c r="C749" i="82"/>
  <c r="D749" i="82"/>
  <c r="C750" i="82"/>
  <c r="D750" i="82" s="1"/>
  <c r="C751" i="82"/>
  <c r="D751" i="82" s="1"/>
  <c r="C752" i="82"/>
  <c r="D752" i="82"/>
  <c r="C753" i="82"/>
  <c r="D753" i="82"/>
  <c r="C754" i="82"/>
  <c r="D754" i="82" s="1"/>
  <c r="C755" i="82"/>
  <c r="D755" i="82" s="1"/>
  <c r="C756" i="82"/>
  <c r="D756" i="82" s="1"/>
  <c r="C757" i="82"/>
  <c r="D757" i="82"/>
  <c r="C758" i="82"/>
  <c r="D758" i="82" s="1"/>
  <c r="C759" i="82"/>
  <c r="D759" i="82"/>
  <c r="C760" i="82"/>
  <c r="D760" i="82" s="1"/>
  <c r="C761" i="82"/>
  <c r="D761" i="82" s="1"/>
  <c r="C762" i="82"/>
  <c r="D762" i="82" s="1"/>
  <c r="C763" i="82"/>
  <c r="D763" i="82" s="1"/>
  <c r="C764" i="82"/>
  <c r="D764" i="82" s="1"/>
  <c r="C765" i="82"/>
  <c r="D765" i="82" s="1"/>
  <c r="C766" i="82"/>
  <c r="D766" i="82" s="1"/>
  <c r="C767" i="82"/>
  <c r="D767" i="82" s="1"/>
  <c r="C768" i="82"/>
  <c r="D768" i="82" s="1"/>
  <c r="C769" i="82"/>
  <c r="D769" i="82"/>
  <c r="C770" i="82"/>
  <c r="D770" i="82" s="1"/>
  <c r="C771" i="82"/>
  <c r="D771" i="82"/>
  <c r="C772" i="82"/>
  <c r="D772" i="82"/>
  <c r="C773" i="82"/>
  <c r="D773" i="82" s="1"/>
  <c r="C774" i="82"/>
  <c r="D774" i="82" s="1"/>
  <c r="C775" i="82"/>
  <c r="D775" i="82" s="1"/>
  <c r="C776" i="82"/>
  <c r="D776" i="82" s="1"/>
  <c r="C777" i="82"/>
  <c r="D777" i="82"/>
  <c r="C778" i="82"/>
  <c r="D778" i="82" s="1"/>
  <c r="C779" i="82"/>
  <c r="D779" i="82" s="1"/>
  <c r="C780" i="82"/>
  <c r="D780" i="82" s="1"/>
  <c r="C781" i="82"/>
  <c r="D781" i="82" s="1"/>
  <c r="C782" i="82"/>
  <c r="D782" i="82" s="1"/>
  <c r="C783" i="82"/>
  <c r="D783" i="82" s="1"/>
  <c r="C784" i="82"/>
  <c r="D784" i="82" s="1"/>
  <c r="C785" i="82"/>
  <c r="D785" i="82" s="1"/>
  <c r="C786" i="82"/>
  <c r="D786" i="82" s="1"/>
  <c r="C787" i="82"/>
  <c r="D787" i="82" s="1"/>
  <c r="C788" i="82"/>
  <c r="D788" i="82" s="1"/>
  <c r="C789" i="82"/>
  <c r="D789" i="82" s="1"/>
  <c r="C790" i="82"/>
  <c r="D790" i="82" s="1"/>
  <c r="C791" i="82"/>
  <c r="D791" i="82" s="1"/>
  <c r="C792" i="82"/>
  <c r="D792" i="82" s="1"/>
  <c r="C793" i="82"/>
  <c r="D793" i="82" s="1"/>
  <c r="C794" i="82"/>
  <c r="D794" i="82" s="1"/>
  <c r="C795" i="82"/>
  <c r="D795" i="82"/>
  <c r="C796" i="82"/>
  <c r="D796" i="82" s="1"/>
  <c r="C797" i="82"/>
  <c r="D797" i="82" s="1"/>
  <c r="C798" i="82"/>
  <c r="D798" i="82" s="1"/>
  <c r="C799" i="82"/>
  <c r="D799" i="82" s="1"/>
  <c r="C800" i="82"/>
  <c r="D800" i="82" s="1"/>
  <c r="C801" i="82"/>
  <c r="D801" i="82" s="1"/>
  <c r="C802" i="82"/>
  <c r="D802" i="82" s="1"/>
  <c r="C803" i="82"/>
  <c r="D803" i="82" s="1"/>
  <c r="C804" i="82"/>
  <c r="D804" i="82"/>
  <c r="C805" i="82"/>
  <c r="D805" i="82"/>
  <c r="C806" i="82"/>
  <c r="D806" i="82" s="1"/>
  <c r="C807" i="82"/>
  <c r="D807" i="82" s="1"/>
  <c r="C808" i="82"/>
  <c r="D808" i="82" s="1"/>
  <c r="C809" i="82"/>
  <c r="D809" i="82"/>
  <c r="C810" i="82"/>
  <c r="D810" i="82" s="1"/>
  <c r="C811" i="82"/>
  <c r="D811" i="82"/>
  <c r="C812" i="82"/>
  <c r="D812" i="82" s="1"/>
  <c r="C813" i="82"/>
  <c r="D813" i="82" s="1"/>
  <c r="C814" i="82"/>
  <c r="D814" i="82" s="1"/>
  <c r="C815" i="82"/>
  <c r="D815" i="82"/>
  <c r="C816" i="82"/>
  <c r="D816" i="82" s="1"/>
  <c r="C817" i="82"/>
  <c r="D817" i="82" s="1"/>
  <c r="C818" i="82"/>
  <c r="D818" i="82" s="1"/>
  <c r="C819" i="82"/>
  <c r="D819" i="82" s="1"/>
  <c r="C820" i="82"/>
  <c r="D820" i="82" s="1"/>
  <c r="C821" i="82"/>
  <c r="D821" i="82"/>
  <c r="C822" i="82"/>
  <c r="D822" i="82" s="1"/>
  <c r="C823" i="82"/>
  <c r="D823" i="82" s="1"/>
  <c r="C824" i="82"/>
  <c r="D824" i="82" s="1"/>
  <c r="C825" i="82"/>
  <c r="D825" i="82" s="1"/>
  <c r="C826" i="82"/>
  <c r="D826" i="82" s="1"/>
  <c r="C827" i="82"/>
  <c r="D827" i="82" s="1"/>
  <c r="C828" i="82"/>
  <c r="D828" i="82" s="1"/>
  <c r="C829" i="82"/>
  <c r="D829" i="82"/>
  <c r="C830" i="82"/>
  <c r="D830" i="82" s="1"/>
  <c r="C831" i="82"/>
  <c r="D831" i="82" s="1"/>
  <c r="C832" i="82"/>
  <c r="D832" i="82" s="1"/>
  <c r="C833" i="82"/>
  <c r="D833" i="82" s="1"/>
  <c r="C834" i="82"/>
  <c r="D834" i="82" s="1"/>
  <c r="C835" i="82"/>
  <c r="D835" i="82" s="1"/>
  <c r="C836" i="82"/>
  <c r="D836" i="82" s="1"/>
  <c r="C837" i="82"/>
  <c r="D837" i="82" s="1"/>
  <c r="C838" i="82"/>
  <c r="D838" i="82" s="1"/>
  <c r="C839" i="82"/>
  <c r="D839" i="82" s="1"/>
  <c r="C840" i="82"/>
  <c r="D840" i="82" s="1"/>
  <c r="C841" i="82"/>
  <c r="D841" i="82" s="1"/>
  <c r="C842" i="82"/>
  <c r="D842" i="82" s="1"/>
  <c r="C843" i="82"/>
  <c r="D843" i="82" s="1"/>
  <c r="C844" i="82"/>
  <c r="D844" i="82" s="1"/>
  <c r="C845" i="82"/>
  <c r="D845" i="82" s="1"/>
  <c r="C846" i="82"/>
  <c r="D846" i="82" s="1"/>
  <c r="C847" i="82"/>
  <c r="D847" i="82" s="1"/>
  <c r="C848" i="82"/>
  <c r="D848" i="82" s="1"/>
  <c r="C849" i="82"/>
  <c r="D849" i="82" s="1"/>
  <c r="C850" i="82"/>
  <c r="D850" i="82" s="1"/>
  <c r="C851" i="82"/>
  <c r="D851" i="82" s="1"/>
  <c r="C852" i="82"/>
  <c r="D852" i="82"/>
  <c r="C853" i="82"/>
  <c r="D853" i="82" s="1"/>
  <c r="C854" i="82"/>
  <c r="D854" i="82" s="1"/>
  <c r="C855" i="82"/>
  <c r="D855" i="82"/>
  <c r="C856" i="82"/>
  <c r="D856" i="82"/>
  <c r="C857" i="82"/>
  <c r="D857" i="82"/>
  <c r="C858" i="82"/>
  <c r="D858" i="82" s="1"/>
  <c r="C859" i="82"/>
  <c r="D859" i="82" s="1"/>
  <c r="C860" i="82"/>
  <c r="D860" i="82" s="1"/>
  <c r="C861" i="82"/>
  <c r="D861" i="82"/>
  <c r="C862" i="82"/>
  <c r="D862" i="82" s="1"/>
  <c r="C863" i="82"/>
  <c r="D863" i="82" s="1"/>
  <c r="C864" i="82"/>
  <c r="D864" i="82"/>
  <c r="C865" i="82"/>
  <c r="D865" i="82"/>
  <c r="C866" i="82"/>
  <c r="D866" i="82" s="1"/>
  <c r="C867" i="82"/>
  <c r="D867" i="82"/>
  <c r="C868" i="82"/>
  <c r="D868" i="82" s="1"/>
  <c r="C869" i="82"/>
  <c r="D869" i="82" s="1"/>
  <c r="C870" i="82"/>
  <c r="D870" i="82" s="1"/>
  <c r="C871" i="82"/>
  <c r="D871" i="82"/>
  <c r="C872" i="82"/>
  <c r="D872" i="82" s="1"/>
  <c r="C873" i="82"/>
  <c r="D873" i="82" s="1"/>
  <c r="C874" i="82"/>
  <c r="D874" i="82" s="1"/>
  <c r="C875" i="82"/>
  <c r="D875" i="82" s="1"/>
  <c r="C876" i="82"/>
  <c r="D876" i="82" s="1"/>
  <c r="C877" i="82"/>
  <c r="D877" i="82"/>
  <c r="C878" i="82"/>
  <c r="D878" i="82" s="1"/>
  <c r="C879" i="82"/>
  <c r="D879" i="82" s="1"/>
  <c r="C880" i="82"/>
  <c r="D880" i="82" s="1"/>
  <c r="C881" i="82"/>
  <c r="D881" i="82"/>
  <c r="C882" i="82"/>
  <c r="D882" i="82" s="1"/>
  <c r="C883" i="82"/>
  <c r="D883" i="82" s="1"/>
  <c r="C884" i="82"/>
  <c r="D884" i="82" s="1"/>
  <c r="C885" i="82"/>
  <c r="D885" i="82"/>
  <c r="C886" i="82"/>
  <c r="D886" i="82" s="1"/>
  <c r="C887" i="82"/>
  <c r="D887" i="82"/>
  <c r="C888" i="82"/>
  <c r="D888" i="82" s="1"/>
  <c r="C889" i="82"/>
  <c r="D889" i="82" s="1"/>
  <c r="C890" i="82"/>
  <c r="D890" i="82" s="1"/>
  <c r="C891" i="82"/>
  <c r="D891" i="82" s="1"/>
  <c r="C892" i="82"/>
  <c r="D892" i="82" s="1"/>
  <c r="C893" i="82"/>
  <c r="D893" i="82"/>
  <c r="C894" i="82"/>
  <c r="D894" i="82" s="1"/>
  <c r="C895" i="82"/>
  <c r="D895" i="82" s="1"/>
  <c r="C896" i="82"/>
  <c r="D896" i="82"/>
  <c r="C897" i="82"/>
  <c r="D897" i="82"/>
  <c r="C898" i="82"/>
  <c r="D898" i="82" s="1"/>
  <c r="C899" i="82"/>
  <c r="D899" i="82"/>
  <c r="C900" i="82"/>
  <c r="D900" i="82" s="1"/>
  <c r="C901" i="82"/>
  <c r="D901" i="82" s="1"/>
  <c r="C902" i="82"/>
  <c r="D902" i="82" s="1"/>
  <c r="C903" i="82"/>
  <c r="D903" i="82" s="1"/>
  <c r="C904" i="82"/>
  <c r="D904" i="82" s="1"/>
  <c r="C905" i="82"/>
  <c r="D905" i="82"/>
  <c r="C906" i="82"/>
  <c r="D906" i="82" s="1"/>
  <c r="C907" i="82"/>
  <c r="D907" i="82" s="1"/>
  <c r="C908" i="82"/>
  <c r="D908" i="82" s="1"/>
  <c r="C909" i="82"/>
  <c r="D909" i="82"/>
  <c r="C910" i="82"/>
  <c r="D910" i="82" s="1"/>
  <c r="C911" i="82"/>
  <c r="D911" i="82" s="1"/>
  <c r="C912" i="82"/>
  <c r="D912" i="82"/>
  <c r="C913" i="82"/>
  <c r="D913" i="82" s="1"/>
  <c r="C914" i="82"/>
  <c r="D914" i="82" s="1"/>
  <c r="C915" i="82"/>
  <c r="D915" i="82" s="1"/>
  <c r="C916" i="82"/>
  <c r="D916" i="82" s="1"/>
  <c r="C917" i="82"/>
  <c r="D917" i="82"/>
  <c r="C918" i="82"/>
  <c r="D918" i="82" s="1"/>
  <c r="C919" i="82"/>
  <c r="D919" i="82" s="1"/>
  <c r="C920" i="82"/>
  <c r="D920" i="82" s="1"/>
  <c r="C921" i="82"/>
  <c r="D921" i="82" s="1"/>
  <c r="C922" i="82"/>
  <c r="D922" i="82" s="1"/>
  <c r="C923" i="82"/>
  <c r="D923" i="82"/>
  <c r="C924" i="82"/>
  <c r="D924" i="82" s="1"/>
  <c r="C925" i="82"/>
  <c r="D925" i="82" s="1"/>
  <c r="C926" i="82"/>
  <c r="D926" i="82" s="1"/>
  <c r="C927" i="82"/>
  <c r="D927" i="82" s="1"/>
  <c r="C928" i="82"/>
  <c r="D928" i="82" s="1"/>
  <c r="C929" i="82"/>
  <c r="D929" i="82" s="1"/>
  <c r="C930" i="82"/>
  <c r="D930" i="82" s="1"/>
  <c r="C931" i="82"/>
  <c r="D931" i="82" s="1"/>
  <c r="C932" i="82"/>
  <c r="D932" i="82" s="1"/>
  <c r="C933" i="82"/>
  <c r="D933" i="82" s="1"/>
  <c r="C934" i="82"/>
  <c r="D934" i="82" s="1"/>
  <c r="C935" i="82"/>
  <c r="D935" i="82" s="1"/>
  <c r="C936" i="82"/>
  <c r="D936" i="82" s="1"/>
  <c r="C937" i="82"/>
  <c r="D937" i="82"/>
  <c r="C938" i="82"/>
  <c r="D938" i="82" s="1"/>
  <c r="C939" i="82"/>
  <c r="D939" i="82" s="1"/>
  <c r="C940" i="82"/>
  <c r="D940" i="82" s="1"/>
  <c r="C941" i="82"/>
  <c r="D941" i="82" s="1"/>
  <c r="C942" i="82"/>
  <c r="D942" i="82" s="1"/>
  <c r="C943" i="82"/>
  <c r="D943" i="82" s="1"/>
  <c r="C944" i="82"/>
  <c r="D944" i="82" s="1"/>
  <c r="C945" i="82"/>
  <c r="D945" i="82" s="1"/>
  <c r="C946" i="82"/>
  <c r="D946" i="82" s="1"/>
  <c r="C947" i="82"/>
  <c r="D947" i="82"/>
  <c r="C948" i="82"/>
  <c r="D948" i="82"/>
  <c r="C949" i="82"/>
  <c r="D949" i="82"/>
  <c r="C950" i="82"/>
  <c r="D950" i="82" s="1"/>
  <c r="C951" i="82"/>
  <c r="D951" i="82" s="1"/>
  <c r="C952" i="82"/>
  <c r="D952" i="82" s="1"/>
  <c r="C953" i="82"/>
  <c r="D953" i="82"/>
  <c r="C954" i="82"/>
  <c r="D954" i="82" s="1"/>
  <c r="C955" i="82"/>
  <c r="D955" i="82" s="1"/>
  <c r="C956" i="82"/>
  <c r="D956" i="82"/>
  <c r="C957" i="82"/>
  <c r="D957" i="82"/>
  <c r="C958" i="82"/>
  <c r="D958" i="82" s="1"/>
  <c r="C959" i="82"/>
  <c r="D959" i="82" s="1"/>
  <c r="C960" i="82"/>
  <c r="D960" i="82" s="1"/>
  <c r="C961" i="82"/>
  <c r="D961" i="82" s="1"/>
  <c r="C962" i="82"/>
  <c r="D962" i="82" s="1"/>
  <c r="C963" i="82"/>
  <c r="D963" i="82" s="1"/>
  <c r="C964" i="82"/>
  <c r="D964" i="82" s="1"/>
  <c r="C965" i="82"/>
  <c r="D965" i="82" s="1"/>
  <c r="C966" i="82"/>
  <c r="D966" i="82" s="1"/>
  <c r="C967" i="82"/>
  <c r="D967" i="82" s="1"/>
  <c r="C968" i="82"/>
  <c r="D968" i="82" s="1"/>
  <c r="C969" i="82"/>
  <c r="D969" i="82" s="1"/>
  <c r="C970" i="82"/>
  <c r="D970" i="82" s="1"/>
  <c r="C971" i="82"/>
  <c r="D971" i="82" s="1"/>
  <c r="C972" i="82"/>
  <c r="D972" i="82" s="1"/>
  <c r="C973" i="82"/>
  <c r="D973" i="82"/>
  <c r="C974" i="82"/>
  <c r="D974" i="82" s="1"/>
  <c r="C975" i="82"/>
  <c r="D975" i="82" s="1"/>
  <c r="C976" i="82"/>
  <c r="D976" i="82" s="1"/>
  <c r="C977" i="82"/>
  <c r="D977" i="82"/>
  <c r="C978" i="82"/>
  <c r="D978" i="82" s="1"/>
  <c r="C979" i="82"/>
  <c r="D979" i="82" s="1"/>
  <c r="C980" i="82"/>
  <c r="D980" i="82"/>
  <c r="C981" i="82"/>
  <c r="D981" i="82"/>
  <c r="C982" i="82"/>
  <c r="D982" i="82" s="1"/>
  <c r="C983" i="82"/>
  <c r="D983" i="82"/>
  <c r="C984" i="82"/>
  <c r="D984" i="82" s="1"/>
  <c r="C985" i="82"/>
  <c r="D985" i="82"/>
  <c r="C986" i="82"/>
  <c r="D986" i="82" s="1"/>
  <c r="C987" i="82"/>
  <c r="D987" i="82"/>
  <c r="C988" i="82"/>
  <c r="D988" i="82" s="1"/>
  <c r="C989" i="82"/>
  <c r="D989" i="82" s="1"/>
  <c r="C990" i="82"/>
  <c r="D990" i="82" s="1"/>
  <c r="C991" i="82"/>
  <c r="D991" i="82" s="1"/>
  <c r="C992" i="82"/>
  <c r="D992" i="82" s="1"/>
  <c r="C993" i="82"/>
  <c r="D993" i="82"/>
  <c r="C994" i="82"/>
  <c r="D994" i="82" s="1"/>
  <c r="C995" i="82"/>
  <c r="D995" i="82" s="1"/>
  <c r="C996" i="82"/>
  <c r="D996" i="82" s="1"/>
  <c r="C997" i="82"/>
  <c r="D997" i="82"/>
  <c r="C998" i="82"/>
  <c r="D998" i="82" s="1"/>
  <c r="C999" i="82"/>
  <c r="D999" i="82"/>
  <c r="C1000" i="82"/>
  <c r="D1000" i="82" s="1"/>
  <c r="C1001" i="82"/>
  <c r="D1001" i="82" s="1"/>
  <c r="C1002" i="82"/>
  <c r="D1002" i="82" s="1"/>
  <c r="C1003" i="82"/>
  <c r="D1003" i="82" s="1"/>
  <c r="C1004" i="82"/>
  <c r="D1004" i="82"/>
  <c r="C1005" i="82"/>
  <c r="D1005" i="82" s="1"/>
  <c r="C1006" i="82"/>
  <c r="D1006" i="82" s="1"/>
  <c r="C1007" i="82"/>
  <c r="D1007" i="82" s="1"/>
  <c r="C1008" i="82"/>
  <c r="D1008" i="82" s="1"/>
  <c r="C1009" i="82"/>
  <c r="D1009" i="82"/>
  <c r="C1010" i="82"/>
  <c r="D1010" i="82" s="1"/>
  <c r="C1011" i="82"/>
  <c r="D1011" i="82" s="1"/>
  <c r="C1012" i="82"/>
  <c r="D1012" i="82" s="1"/>
  <c r="C1013" i="82"/>
  <c r="D1013" i="82"/>
  <c r="C1014" i="82"/>
  <c r="D1014" i="82" s="1"/>
  <c r="C1015" i="82"/>
  <c r="D1015" i="82" s="1"/>
  <c r="C1016" i="82"/>
  <c r="D1016" i="82" s="1"/>
  <c r="C1017" i="82"/>
  <c r="D1017" i="82" s="1"/>
  <c r="C1018" i="82"/>
  <c r="D1018" i="82" s="1"/>
  <c r="C1019" i="82"/>
  <c r="D1019" i="82" s="1"/>
  <c r="C1020" i="82"/>
  <c r="D1020" i="82" s="1"/>
  <c r="C1021" i="82"/>
  <c r="D1021" i="82"/>
  <c r="C1022" i="82"/>
  <c r="D1022" i="82" s="1"/>
  <c r="C1023" i="82"/>
  <c r="D1023" i="82" s="1"/>
  <c r="C1024" i="82"/>
  <c r="D1024" i="82"/>
  <c r="C1025" i="82"/>
  <c r="D1025" i="82"/>
  <c r="C1026" i="82"/>
  <c r="D1026" i="82" s="1"/>
  <c r="C1027" i="82"/>
  <c r="D1027" i="82" s="1"/>
  <c r="C1028" i="82"/>
  <c r="D1028" i="82"/>
  <c r="C1029" i="82"/>
  <c r="D1029" i="82" s="1"/>
  <c r="C1030" i="82"/>
  <c r="D1030" i="82" s="1"/>
  <c r="C1031" i="82"/>
  <c r="D1031" i="82" s="1"/>
  <c r="C1032" i="82"/>
  <c r="D1032" i="82" s="1"/>
  <c r="C1033" i="82"/>
  <c r="D1033" i="82" s="1"/>
  <c r="C1034" i="82"/>
  <c r="D1034" i="82" s="1"/>
  <c r="C1035" i="82"/>
  <c r="D1035" i="82" s="1"/>
  <c r="C1036" i="82"/>
  <c r="D1036" i="82" s="1"/>
  <c r="C1037" i="82"/>
  <c r="D1037" i="82"/>
  <c r="C1038" i="82"/>
  <c r="D1038" i="82" s="1"/>
  <c r="C1039" i="82"/>
  <c r="D1039" i="82" s="1"/>
  <c r="C1040" i="82"/>
  <c r="D1040" i="82"/>
  <c r="C1041" i="82"/>
  <c r="D1041" i="82"/>
  <c r="C1042" i="82"/>
  <c r="D1042" i="82" s="1"/>
  <c r="C1043" i="82"/>
  <c r="D1043" i="82" s="1"/>
  <c r="C1044" i="82"/>
  <c r="D1044" i="82" s="1"/>
  <c r="C1045" i="82"/>
  <c r="D1045" i="82" s="1"/>
  <c r="C1046" i="82"/>
  <c r="D1046" i="82" s="1"/>
  <c r="C1047" i="82"/>
  <c r="D1047" i="82" s="1"/>
  <c r="C1048" i="82"/>
  <c r="D1048" i="82" s="1"/>
  <c r="C1049" i="82"/>
  <c r="D1049" i="82"/>
  <c r="C1050" i="82"/>
  <c r="D1050" i="82" s="1"/>
  <c r="C1051" i="82"/>
  <c r="D1051" i="82"/>
  <c r="C1052" i="82"/>
  <c r="D1052" i="82" s="1"/>
  <c r="C1053" i="82"/>
  <c r="D1053" i="82" s="1"/>
  <c r="C1054" i="82"/>
  <c r="D1054" i="82" s="1"/>
  <c r="C1055" i="82"/>
  <c r="D1055" i="82" s="1"/>
  <c r="C1056" i="82"/>
  <c r="D1056" i="82"/>
  <c r="C1057" i="82"/>
  <c r="D1057" i="82"/>
  <c r="C1058" i="82"/>
  <c r="D1058" i="82" s="1"/>
  <c r="C1059" i="82"/>
  <c r="D1059" i="82"/>
  <c r="C1060" i="82"/>
  <c r="D1060" i="82" s="1"/>
  <c r="C1061" i="82"/>
  <c r="D1061" i="82" s="1"/>
  <c r="C1062" i="82"/>
  <c r="D1062" i="82" s="1"/>
  <c r="C1063" i="82"/>
  <c r="D1063" i="82" s="1"/>
  <c r="C1064" i="82"/>
  <c r="D1064" i="82" s="1"/>
  <c r="C1065" i="82"/>
  <c r="D1065" i="82"/>
  <c r="C1066" i="82"/>
  <c r="D1066" i="82" s="1"/>
  <c r="C1067" i="82"/>
  <c r="D1067" i="82" s="1"/>
  <c r="C1068" i="82"/>
  <c r="D1068" i="82" s="1"/>
  <c r="C1069" i="82"/>
  <c r="D1069" i="82" s="1"/>
  <c r="C1070" i="82"/>
  <c r="D1070" i="82" s="1"/>
  <c r="C1071" i="82"/>
  <c r="D1071" i="82" s="1"/>
  <c r="C1072" i="82"/>
  <c r="D1072" i="82" s="1"/>
  <c r="C1073" i="82"/>
  <c r="D1073" i="82" s="1"/>
  <c r="C1074" i="82"/>
  <c r="D1074" i="82" s="1"/>
  <c r="C1075" i="82"/>
  <c r="D1075" i="82"/>
  <c r="C1076" i="82"/>
  <c r="D1076" i="82" s="1"/>
  <c r="C1077" i="82"/>
  <c r="D1077" i="82"/>
  <c r="C1078" i="82"/>
  <c r="D1078" i="82" s="1"/>
  <c r="C1079" i="82"/>
  <c r="D1079" i="82"/>
  <c r="C1080" i="82"/>
  <c r="D1080" i="82" s="1"/>
  <c r="C1081" i="82"/>
  <c r="D1081" i="82" s="1"/>
  <c r="C1082" i="82"/>
  <c r="D1082" i="82" s="1"/>
  <c r="C1083" i="82"/>
  <c r="D1083" i="82"/>
  <c r="C1084" i="82"/>
  <c r="D1084" i="82" s="1"/>
  <c r="C1085" i="82"/>
  <c r="D1085" i="82"/>
  <c r="C1086" i="82"/>
  <c r="D1086" i="82" s="1"/>
  <c r="C1087" i="82"/>
  <c r="D1087" i="82" s="1"/>
  <c r="C1088" i="82"/>
  <c r="D1088" i="82" s="1"/>
  <c r="C1089" i="82"/>
  <c r="D1089" i="82" s="1"/>
  <c r="C1090" i="82"/>
  <c r="D1090" i="82" s="1"/>
  <c r="C1091" i="82"/>
  <c r="D1091" i="82" s="1"/>
  <c r="C1092" i="82"/>
  <c r="D1092" i="82"/>
  <c r="C1093" i="82"/>
  <c r="D1093" i="82" s="1"/>
  <c r="C1094" i="82"/>
  <c r="D1094" i="82" s="1"/>
  <c r="C1095" i="82"/>
  <c r="D1095" i="82" s="1"/>
  <c r="C1096" i="82"/>
  <c r="D1096" i="82" s="1"/>
  <c r="C1097" i="82"/>
  <c r="D1097" i="82" s="1"/>
  <c r="C1098" i="82"/>
  <c r="D1098" i="82" s="1"/>
  <c r="C1099" i="82"/>
  <c r="D1099" i="82"/>
  <c r="C1100" i="82"/>
  <c r="D1100" i="82" s="1"/>
  <c r="C1101" i="82"/>
  <c r="D1101" i="82" s="1"/>
  <c r="C1102" i="82"/>
  <c r="D1102" i="82" s="1"/>
  <c r="C1103" i="82"/>
  <c r="D1103" i="82"/>
  <c r="C1104" i="82"/>
  <c r="D1104" i="82" s="1"/>
  <c r="C1105" i="82"/>
  <c r="D1105" i="82"/>
  <c r="C1106" i="82"/>
  <c r="D1106" i="82" s="1"/>
  <c r="C1107" i="82"/>
  <c r="D1107" i="82" s="1"/>
  <c r="C1108" i="82"/>
  <c r="D1108" i="82" s="1"/>
  <c r="C1109" i="82"/>
  <c r="D1109" i="82"/>
  <c r="C1110" i="82"/>
  <c r="D1110" i="82" s="1"/>
  <c r="C1111" i="82"/>
  <c r="D1111" i="82"/>
  <c r="C1112" i="82"/>
  <c r="D1112" i="82" s="1"/>
  <c r="C1113" i="82"/>
  <c r="D1113" i="82"/>
  <c r="C1114" i="82"/>
  <c r="D1114" i="82" s="1"/>
  <c r="C1115" i="82"/>
  <c r="D1115" i="82"/>
  <c r="C1116" i="82"/>
  <c r="D1116" i="82" s="1"/>
  <c r="C1117" i="82"/>
  <c r="D1117" i="82" s="1"/>
  <c r="C1118" i="82"/>
  <c r="D1118" i="82" s="1"/>
  <c r="C1119" i="82"/>
  <c r="D1119" i="82" s="1"/>
  <c r="C1120" i="82"/>
  <c r="D1120" i="82" s="1"/>
  <c r="C1121" i="82"/>
  <c r="D1121" i="82"/>
  <c r="C1122" i="82"/>
  <c r="D1122" i="82" s="1"/>
  <c r="C1123" i="82"/>
  <c r="D1123" i="82" s="1"/>
  <c r="C1124" i="82"/>
  <c r="D1124" i="82" s="1"/>
  <c r="C1125" i="82"/>
  <c r="D1125" i="82" s="1"/>
  <c r="C1126" i="82"/>
  <c r="D1126" i="82" s="1"/>
  <c r="C1127" i="82"/>
  <c r="D1127" i="82"/>
  <c r="C1128" i="82"/>
  <c r="D1128" i="82" s="1"/>
  <c r="C1129" i="82"/>
  <c r="D1129" i="82"/>
  <c r="C1130" i="82"/>
  <c r="D1130" i="82" s="1"/>
  <c r="C1131" i="82"/>
  <c r="D1131" i="82" s="1"/>
  <c r="C1132" i="82"/>
  <c r="D1132" i="82" s="1"/>
  <c r="C1133" i="82"/>
  <c r="D1133" i="82" s="1"/>
  <c r="C1134" i="82"/>
  <c r="D1134" i="82" s="1"/>
  <c r="C1135" i="82"/>
  <c r="D1135" i="82" s="1"/>
  <c r="C1136" i="82"/>
  <c r="D1136" i="82" s="1"/>
  <c r="C1137" i="82"/>
  <c r="D1137" i="82" s="1"/>
  <c r="C1138" i="82"/>
  <c r="D1138" i="82" s="1"/>
  <c r="C1139" i="82"/>
  <c r="D1139" i="82" s="1"/>
  <c r="C1140" i="82"/>
  <c r="D1140" i="82" s="1"/>
  <c r="C1141" i="82"/>
  <c r="D1141" i="82"/>
  <c r="C1142" i="82"/>
  <c r="D1142" i="82" s="1"/>
  <c r="C1143" i="82"/>
  <c r="D1143" i="82" s="1"/>
  <c r="C1144" i="82"/>
  <c r="D1144" i="82"/>
  <c r="C1145" i="82"/>
  <c r="D1145" i="82"/>
  <c r="C1146" i="82"/>
  <c r="D1146" i="82" s="1"/>
  <c r="C1147" i="82"/>
  <c r="D1147" i="82"/>
  <c r="C1148" i="82"/>
  <c r="D1148" i="82" s="1"/>
  <c r="C1149" i="82"/>
  <c r="D1149" i="82"/>
  <c r="C1150" i="82"/>
  <c r="D1150" i="82" s="1"/>
  <c r="C1151" i="82"/>
  <c r="D1151" i="82" s="1"/>
  <c r="C1152" i="82"/>
  <c r="D1152" i="82" s="1"/>
  <c r="C1153" i="82"/>
  <c r="D1153" i="82" s="1"/>
  <c r="C1154" i="82"/>
  <c r="D1154" i="82" s="1"/>
  <c r="C1155" i="82"/>
  <c r="D1155" i="82"/>
  <c r="C1156" i="82"/>
  <c r="D1156" i="82" s="1"/>
  <c r="C1157" i="82"/>
  <c r="D1157" i="82"/>
  <c r="C1158" i="82"/>
  <c r="D1158" i="82" s="1"/>
  <c r="C1159" i="82"/>
  <c r="D1159" i="82" s="1"/>
  <c r="C1160" i="82"/>
  <c r="D1160" i="82" s="1"/>
  <c r="C1161" i="82"/>
  <c r="D1161" i="82"/>
  <c r="C1162" i="82"/>
  <c r="D1162" i="82" s="1"/>
  <c r="C1163" i="82"/>
  <c r="D1163" i="82" s="1"/>
  <c r="C1164" i="82"/>
  <c r="D1164" i="82" s="1"/>
  <c r="C1165" i="82"/>
  <c r="D1165" i="82" s="1"/>
  <c r="C1166" i="82"/>
  <c r="D1166" i="82" s="1"/>
  <c r="C1167" i="82"/>
  <c r="D1167" i="82" s="1"/>
  <c r="C1168" i="82"/>
  <c r="D1168" i="82"/>
  <c r="C1169" i="82"/>
  <c r="D1169" i="82" s="1"/>
  <c r="C1170" i="82"/>
  <c r="D1170" i="82" s="1"/>
  <c r="C1171" i="82"/>
  <c r="D1171" i="82" s="1"/>
  <c r="C1172" i="82"/>
  <c r="D1172" i="82" s="1"/>
  <c r="C1173" i="82"/>
  <c r="D1173" i="82"/>
  <c r="C1174" i="82"/>
  <c r="D1174" i="82" s="1"/>
  <c r="C1175" i="82"/>
  <c r="D1175" i="82" s="1"/>
  <c r="C1176" i="82"/>
  <c r="D1176" i="82" s="1"/>
  <c r="C1177" i="82"/>
  <c r="D1177" i="82"/>
  <c r="C1178" i="82"/>
  <c r="D1178" i="82" s="1"/>
  <c r="C1179" i="82"/>
  <c r="D1179" i="82"/>
  <c r="C1180" i="82"/>
  <c r="D1180" i="82" s="1"/>
  <c r="C1181" i="82"/>
  <c r="D1181" i="82" s="1"/>
  <c r="C1182" i="82"/>
  <c r="D1182" i="82" s="1"/>
  <c r="C1183" i="82"/>
  <c r="D1183" i="82" s="1"/>
  <c r="C1184" i="82"/>
  <c r="D1184" i="82"/>
  <c r="C1185" i="82"/>
  <c r="D1185" i="82"/>
  <c r="C1186" i="82"/>
  <c r="D1186" i="82" s="1"/>
  <c r="C1187" i="82"/>
  <c r="D1187" i="82"/>
  <c r="C1188" i="82"/>
  <c r="D1188" i="82" s="1"/>
  <c r="C1189" i="82"/>
  <c r="D1189" i="82"/>
  <c r="C1190" i="82"/>
  <c r="D1190" i="82" s="1"/>
  <c r="C1191" i="82"/>
  <c r="D1191" i="82" s="1"/>
  <c r="C1192" i="82"/>
  <c r="D1192" i="82" s="1"/>
  <c r="C1193" i="82"/>
  <c r="D1193" i="82"/>
  <c r="C1194" i="82"/>
  <c r="D1194" i="82" s="1"/>
  <c r="C1195" i="82"/>
  <c r="D1195" i="82"/>
  <c r="C1196" i="82"/>
  <c r="D1196" i="82" s="1"/>
  <c r="C1197" i="82"/>
  <c r="D1197" i="82" s="1"/>
  <c r="C1198" i="82"/>
  <c r="D1198" i="82" s="1"/>
  <c r="C1199" i="82"/>
  <c r="D1199" i="82"/>
  <c r="C1200" i="82"/>
  <c r="D1200" i="82" s="1"/>
  <c r="C1201" i="82"/>
  <c r="D1201" i="82"/>
  <c r="C1202" i="82"/>
  <c r="D1202" i="82" s="1"/>
  <c r="C1203" i="82"/>
  <c r="D1203" i="82"/>
  <c r="C1204" i="82"/>
  <c r="D1204" i="82"/>
  <c r="C1205" i="82"/>
  <c r="D1205" i="82"/>
  <c r="C1206" i="82"/>
  <c r="D1206" i="82" s="1"/>
  <c r="C1207" i="82"/>
  <c r="D1207" i="82" s="1"/>
  <c r="C1208" i="82"/>
  <c r="D1208" i="82" s="1"/>
  <c r="C1209" i="82"/>
  <c r="D1209" i="82" s="1"/>
  <c r="C1210" i="82"/>
  <c r="D1210" i="82" s="1"/>
  <c r="C1211" i="82"/>
  <c r="D1211" i="82"/>
  <c r="C1212" i="82"/>
  <c r="D1212" i="82" s="1"/>
  <c r="C1213" i="82"/>
  <c r="D1213" i="82" s="1"/>
  <c r="C1214" i="82"/>
  <c r="D1214" i="82" s="1"/>
  <c r="C1215" i="82"/>
  <c r="D1215" i="82" s="1"/>
  <c r="C1216" i="82"/>
  <c r="D1216" i="82" s="1"/>
  <c r="C1217" i="82"/>
  <c r="D1217" i="82" s="1"/>
  <c r="C1218" i="82"/>
  <c r="D1218" i="82" s="1"/>
  <c r="C1219" i="82"/>
  <c r="D1219" i="82" s="1"/>
  <c r="C1220" i="82"/>
  <c r="D1220" i="82"/>
  <c r="C1221" i="82"/>
  <c r="D1221" i="82"/>
  <c r="C1222" i="82"/>
  <c r="D1222" i="82" s="1"/>
  <c r="C1223" i="82"/>
  <c r="D1223" i="82" s="1"/>
  <c r="C1224" i="82"/>
  <c r="D1224" i="82" s="1"/>
  <c r="C1225" i="82"/>
  <c r="D1225" i="82" s="1"/>
  <c r="C1226" i="82"/>
  <c r="D1226" i="82" s="1"/>
  <c r="C1227" i="82"/>
  <c r="D1227" i="82"/>
  <c r="C1228" i="82"/>
  <c r="D1228" i="82" s="1"/>
  <c r="C1229" i="82"/>
  <c r="D1229" i="82"/>
  <c r="C1230" i="82"/>
  <c r="D1230" i="82" s="1"/>
  <c r="C1231" i="82"/>
  <c r="D1231" i="82"/>
  <c r="C1232" i="82"/>
  <c r="D1232" i="82" s="1"/>
  <c r="C1233" i="82"/>
  <c r="D1233" i="82" s="1"/>
  <c r="C1234" i="82"/>
  <c r="D1234" i="82" s="1"/>
  <c r="C1235" i="82"/>
  <c r="D1235" i="82" s="1"/>
  <c r="C1236" i="82"/>
  <c r="D1236" i="82" s="1"/>
  <c r="C1237" i="82"/>
  <c r="D1237" i="82"/>
  <c r="C1238" i="82"/>
  <c r="D1238" i="82" s="1"/>
  <c r="C1239" i="82"/>
  <c r="D1239" i="82" s="1"/>
  <c r="C1240" i="82"/>
  <c r="D1240" i="82"/>
  <c r="C1241" i="82"/>
  <c r="D1241" i="82" s="1"/>
  <c r="C1242" i="82"/>
  <c r="D1242" i="82" s="1"/>
  <c r="C1243" i="82"/>
  <c r="D1243" i="82"/>
  <c r="C1244" i="82"/>
  <c r="D1244" i="82" s="1"/>
  <c r="C1245" i="82"/>
  <c r="D1245" i="82" s="1"/>
  <c r="C1246" i="82"/>
  <c r="D1246" i="82" s="1"/>
  <c r="C1247" i="82"/>
  <c r="D1247" i="82" s="1"/>
  <c r="C1248" i="82"/>
  <c r="D1248" i="82" s="1"/>
  <c r="C1249" i="82"/>
  <c r="D1249" i="82" s="1"/>
  <c r="C1250" i="82"/>
  <c r="D1250" i="82" s="1"/>
  <c r="C1251" i="82"/>
  <c r="D1251" i="82"/>
  <c r="C1252" i="82"/>
  <c r="D1252" i="82" s="1"/>
  <c r="C1253" i="82"/>
  <c r="D1253" i="82" s="1"/>
  <c r="C1254" i="82"/>
  <c r="D1254" i="82" s="1"/>
  <c r="C1255" i="82"/>
  <c r="D1255" i="82"/>
  <c r="C1256" i="82"/>
  <c r="D1256" i="82" s="1"/>
  <c r="C1257" i="82"/>
  <c r="D1257" i="82" s="1"/>
  <c r="C1258" i="82"/>
  <c r="D1258" i="82" s="1"/>
  <c r="C1259" i="82"/>
  <c r="D1259" i="82" s="1"/>
  <c r="C1260" i="82"/>
  <c r="D1260" i="82" s="1"/>
  <c r="C1261" i="82"/>
  <c r="D1261" i="82"/>
  <c r="C1262" i="82"/>
  <c r="D1262" i="82" s="1"/>
  <c r="C1263" i="82"/>
  <c r="D1263" i="82"/>
  <c r="C1264" i="82"/>
  <c r="D1264" i="82"/>
  <c r="C1265" i="82"/>
  <c r="D1265" i="82"/>
  <c r="C1266" i="82"/>
  <c r="D1266" i="82" s="1"/>
  <c r="C1267" i="82"/>
  <c r="D1267" i="82" s="1"/>
  <c r="C1268" i="82"/>
  <c r="D1268" i="82" s="1"/>
  <c r="C1269" i="82"/>
  <c r="D1269" i="82" s="1"/>
  <c r="C1270" i="82"/>
  <c r="D1270" i="82" s="1"/>
  <c r="C1271" i="82"/>
  <c r="D1271" i="82"/>
  <c r="C1272" i="82"/>
  <c r="D1272" i="82"/>
  <c r="C1273" i="82"/>
  <c r="D1273" i="82"/>
  <c r="C1274" i="82"/>
  <c r="D1274" i="82" s="1"/>
  <c r="C1275" i="82"/>
  <c r="D1275" i="82" s="1"/>
  <c r="C1276" i="82"/>
  <c r="D1276" i="82" s="1"/>
  <c r="C1277" i="82"/>
  <c r="D1277" i="82" s="1"/>
  <c r="C1278" i="82"/>
  <c r="D1278" i="82" s="1"/>
  <c r="C1279" i="82"/>
  <c r="D1279" i="82" s="1"/>
  <c r="C1280" i="82"/>
  <c r="D1280" i="82"/>
  <c r="C1281" i="82"/>
  <c r="D1281" i="82"/>
  <c r="C1282" i="82"/>
  <c r="D1282" i="82" s="1"/>
  <c r="C1283" i="82"/>
  <c r="D1283" i="82" s="1"/>
  <c r="C1284" i="82"/>
  <c r="D1284" i="82" s="1"/>
  <c r="C1285" i="82"/>
  <c r="D1285" i="82" s="1"/>
  <c r="C1286" i="82"/>
  <c r="D1286" i="82" s="1"/>
  <c r="C1287" i="82"/>
  <c r="D1287" i="82" s="1"/>
  <c r="C1288" i="82"/>
  <c r="D1288" i="82" s="1"/>
  <c r="C1289" i="82"/>
  <c r="D1289" i="82"/>
  <c r="C1290" i="82"/>
  <c r="D1290" i="82" s="1"/>
  <c r="C1291" i="82"/>
  <c r="D1291" i="82" s="1"/>
  <c r="C1292" i="82"/>
  <c r="D1292" i="82" s="1"/>
  <c r="C1293" i="82"/>
  <c r="D1293" i="82"/>
  <c r="C1294" i="82"/>
  <c r="D1294" i="82" s="1"/>
  <c r="C1295" i="82"/>
  <c r="D1295" i="82" s="1"/>
  <c r="C1296" i="82"/>
  <c r="D1296" i="82" s="1"/>
  <c r="C1297" i="82"/>
  <c r="D1297" i="82" s="1"/>
  <c r="C1298" i="82"/>
  <c r="D1298" i="82" s="1"/>
  <c r="C1299" i="82"/>
  <c r="D1299" i="82" s="1"/>
  <c r="C1300" i="82"/>
  <c r="D1300" i="82" s="1"/>
  <c r="C1301" i="82"/>
  <c r="D1301" i="82"/>
  <c r="C1302" i="82"/>
  <c r="D1302" i="82" s="1"/>
  <c r="C1303" i="82"/>
  <c r="D1303" i="82" s="1"/>
  <c r="C1304" i="82"/>
  <c r="D1304" i="82" s="1"/>
  <c r="C1305" i="82"/>
  <c r="D1305" i="82" s="1"/>
  <c r="C1306" i="82"/>
  <c r="D1306" i="82" s="1"/>
  <c r="C1307" i="82"/>
  <c r="D1307" i="82"/>
  <c r="C1308" i="82"/>
  <c r="D1308" i="82" s="1"/>
  <c r="C1309" i="82"/>
  <c r="D1309" i="82" s="1"/>
  <c r="C1310" i="82"/>
  <c r="D1310" i="82" s="1"/>
  <c r="C1311" i="82"/>
  <c r="D1311" i="82" s="1"/>
  <c r="C1312" i="82"/>
  <c r="D1312" i="82" s="1"/>
  <c r="C1313" i="82"/>
  <c r="D1313" i="82" s="1"/>
  <c r="C1314" i="82"/>
  <c r="D1314" i="82" s="1"/>
  <c r="C1315" i="82"/>
  <c r="D1315" i="82"/>
  <c r="C1316" i="82"/>
  <c r="D1316" i="82"/>
  <c r="C1317" i="82"/>
  <c r="D1317" i="82"/>
  <c r="C1318" i="82"/>
  <c r="D1318" i="82" s="1"/>
  <c r="C1319" i="82"/>
  <c r="D1319" i="82" s="1"/>
  <c r="C1320" i="82"/>
  <c r="D1320" i="82" s="1"/>
  <c r="C1321" i="82"/>
  <c r="D1321" i="82" s="1"/>
  <c r="C1322" i="82"/>
  <c r="D1322" i="82" s="1"/>
  <c r="C1323" i="82"/>
  <c r="D1323" i="82"/>
  <c r="C1324" i="82"/>
  <c r="D1324" i="82" s="1"/>
  <c r="C1325" i="82"/>
  <c r="D1325" i="82"/>
  <c r="C1326" i="82"/>
  <c r="D1326" i="82" s="1"/>
  <c r="C1327" i="82"/>
  <c r="D1327" i="82"/>
  <c r="C1328" i="82"/>
  <c r="D1328" i="82" s="1"/>
  <c r="C1329" i="82"/>
  <c r="D1329" i="82" s="1"/>
  <c r="C1330" i="82"/>
  <c r="D1330" i="82" s="1"/>
  <c r="C1331" i="82"/>
  <c r="D1331" i="82"/>
  <c r="C1332" i="82"/>
  <c r="D1332" i="82"/>
  <c r="C1333" i="82"/>
  <c r="D1333" i="82"/>
  <c r="C1334" i="82"/>
  <c r="D1334" i="82" s="1"/>
  <c r="C1335" i="82"/>
  <c r="D1335" i="82" s="1"/>
  <c r="C1336" i="82"/>
  <c r="D1336" i="82" s="1"/>
  <c r="C1337" i="82"/>
  <c r="D1337" i="82"/>
  <c r="C1338" i="82"/>
  <c r="D1338" i="82" s="1"/>
  <c r="C1339" i="82"/>
  <c r="D1339" i="82" s="1"/>
  <c r="C1340" i="82"/>
  <c r="D1340" i="82"/>
  <c r="C1341" i="82"/>
  <c r="D1341" i="82" s="1"/>
  <c r="C1342" i="82"/>
  <c r="D1342" i="82" s="1"/>
  <c r="C1343" i="82"/>
  <c r="D1343" i="82" s="1"/>
  <c r="C1344" i="82"/>
  <c r="D1344" i="82" s="1"/>
  <c r="C1345" i="82"/>
  <c r="D1345" i="82"/>
  <c r="C1346" i="82"/>
  <c r="D1346" i="82" s="1"/>
  <c r="C1347" i="82"/>
  <c r="D1347" i="82" s="1"/>
  <c r="C1348" i="82"/>
  <c r="D1348" i="82"/>
  <c r="C1349" i="82"/>
  <c r="D1349" i="82" s="1"/>
  <c r="C1350" i="82"/>
  <c r="D1350" i="82" s="1"/>
  <c r="C1351" i="82"/>
  <c r="D1351" i="82" s="1"/>
  <c r="C1352" i="82"/>
  <c r="D1352" i="82" s="1"/>
  <c r="C1353" i="82"/>
  <c r="D1353" i="82"/>
  <c r="C1354" i="82"/>
  <c r="D1354" i="82" s="1"/>
  <c r="C1355" i="82"/>
  <c r="D1355" i="82" s="1"/>
  <c r="C1356" i="82"/>
  <c r="D1356" i="82" s="1"/>
  <c r="C1357" i="82"/>
  <c r="D1357" i="82" s="1"/>
  <c r="C1358" i="82"/>
  <c r="D1358" i="82" s="1"/>
  <c r="C1359" i="82"/>
  <c r="D1359" i="82" s="1"/>
  <c r="C1360" i="82"/>
  <c r="D1360" i="82" s="1"/>
  <c r="C1361" i="82"/>
  <c r="D1361" i="82"/>
  <c r="C1362" i="82"/>
  <c r="D1362" i="82" s="1"/>
  <c r="C1363" i="82"/>
  <c r="D1363" i="82" s="1"/>
  <c r="C1364" i="82"/>
  <c r="D1364" i="82"/>
  <c r="C1365" i="82"/>
  <c r="D1365" i="82"/>
  <c r="C1366" i="82"/>
  <c r="D1366" i="82" s="1"/>
  <c r="C1367" i="82"/>
  <c r="D1367" i="82" s="1"/>
  <c r="C1368" i="82"/>
  <c r="D1368" i="82" s="1"/>
  <c r="C1369" i="82"/>
  <c r="D1369" i="82" s="1"/>
  <c r="C1370" i="82"/>
  <c r="D1370" i="82" s="1"/>
  <c r="C1371" i="82"/>
  <c r="D1371" i="82"/>
  <c r="C1372" i="82"/>
  <c r="D1372" i="82" s="1"/>
  <c r="C1373" i="82"/>
  <c r="D1373" i="82" s="1"/>
  <c r="C1374" i="82"/>
  <c r="D1374" i="82" s="1"/>
  <c r="C1375" i="82"/>
  <c r="D1375" i="82" s="1"/>
  <c r="C1376" i="82"/>
  <c r="D1376" i="82" s="1"/>
  <c r="C1377" i="82"/>
  <c r="D1377" i="82" s="1"/>
  <c r="C1378" i="82"/>
  <c r="D1378" i="82" s="1"/>
  <c r="C1379" i="82"/>
  <c r="D1379" i="82"/>
  <c r="C1380" i="82"/>
  <c r="D1380" i="82"/>
  <c r="C1381" i="82"/>
  <c r="D1381" i="82"/>
  <c r="C1382" i="82"/>
  <c r="D1382" i="82" s="1"/>
  <c r="C1383" i="82"/>
  <c r="D1383" i="82" s="1"/>
  <c r="C1384" i="82"/>
  <c r="D1384" i="82" s="1"/>
  <c r="C1385" i="82"/>
  <c r="D1385" i="82"/>
  <c r="C1386" i="82"/>
  <c r="D1386" i="82" s="1"/>
  <c r="C1387" i="82"/>
  <c r="D1387" i="82" s="1"/>
  <c r="C1388" i="82"/>
  <c r="D1388" i="82" s="1"/>
  <c r="C1389" i="82"/>
  <c r="D1389" i="82"/>
  <c r="C1390" i="82"/>
  <c r="D1390" i="82" s="1"/>
  <c r="C1391" i="82"/>
  <c r="D1391" i="82" s="1"/>
  <c r="C1392" i="82"/>
  <c r="D1392" i="82"/>
  <c r="C1393" i="82"/>
  <c r="D1393" i="82" s="1"/>
  <c r="C1394" i="82"/>
  <c r="D1394" i="82" s="1"/>
  <c r="C1395" i="82"/>
  <c r="D1395" i="82" s="1"/>
  <c r="C1396" i="82"/>
  <c r="D1396" i="82" s="1"/>
  <c r="C1397" i="82"/>
  <c r="D1397" i="82"/>
  <c r="C1398" i="82"/>
  <c r="D1398" i="82" s="1"/>
  <c r="C1399" i="82"/>
  <c r="D1399" i="82" s="1"/>
  <c r="C1400" i="82"/>
  <c r="D1400" i="82" s="1"/>
  <c r="C1401" i="82"/>
  <c r="D1401" i="82" s="1"/>
  <c r="C1402" i="82"/>
  <c r="D1402" i="82" s="1"/>
  <c r="C1403" i="82"/>
  <c r="D1403" i="82"/>
  <c r="C1404" i="82"/>
  <c r="D1404" i="82" s="1"/>
  <c r="C1405" i="82"/>
  <c r="D1405" i="82" s="1"/>
  <c r="C1406" i="82"/>
  <c r="D1406" i="82" s="1"/>
  <c r="C1407" i="82"/>
  <c r="D1407" i="82" s="1"/>
  <c r="C1408" i="82"/>
  <c r="D1408" i="82"/>
  <c r="C1409" i="82"/>
  <c r="D1409" i="82" s="1"/>
  <c r="C1410" i="82"/>
  <c r="D1410" i="82" s="1"/>
  <c r="C1411" i="82"/>
  <c r="D1411" i="82"/>
  <c r="C1412" i="82"/>
  <c r="D1412" i="82"/>
  <c r="C1413" i="82"/>
  <c r="D1413" i="82" s="1"/>
  <c r="C1414" i="82"/>
  <c r="D1414" i="82" s="1"/>
  <c r="C1415" i="82"/>
  <c r="D1415" i="82" s="1"/>
  <c r="C1416" i="82"/>
  <c r="D1416" i="82" s="1"/>
  <c r="C1417" i="82"/>
  <c r="D1417" i="82" s="1"/>
  <c r="C1418" i="82"/>
  <c r="D1418" i="82" s="1"/>
  <c r="C1419" i="82"/>
  <c r="D1419" i="82" s="1"/>
  <c r="C1420" i="82"/>
  <c r="D1420" i="82" s="1"/>
  <c r="C1421" i="82"/>
  <c r="D1421" i="82"/>
  <c r="C1422" i="82"/>
  <c r="D1422" i="82" s="1"/>
  <c r="C1423" i="82"/>
  <c r="D1423" i="82" s="1"/>
  <c r="C1424" i="82"/>
  <c r="D1424" i="82"/>
  <c r="C1425" i="82"/>
  <c r="D1425" i="82" s="1"/>
  <c r="C1426" i="82"/>
  <c r="D1426" i="82" s="1"/>
  <c r="C1427" i="82"/>
  <c r="D1427" i="82" s="1"/>
  <c r="C1428" i="82"/>
  <c r="D1428" i="82" s="1"/>
  <c r="C1429" i="82"/>
  <c r="D1429" i="82" s="1"/>
  <c r="C1430" i="82"/>
  <c r="D1430" i="82" s="1"/>
  <c r="C1431" i="82"/>
  <c r="D1431" i="82"/>
  <c r="C1432" i="82"/>
  <c r="D1432" i="82" s="1"/>
  <c r="C1433" i="82"/>
  <c r="D1433" i="82"/>
  <c r="C1434" i="82"/>
  <c r="D1434" i="82" s="1"/>
  <c r="C1435" i="82"/>
  <c r="D1435" i="82"/>
  <c r="C1436" i="82"/>
  <c r="D1436" i="82"/>
  <c r="C1437" i="82"/>
  <c r="D1437" i="82"/>
  <c r="C1438" i="82"/>
  <c r="D1438" i="82" s="1"/>
  <c r="C1439" i="82"/>
  <c r="D1439" i="82" s="1"/>
  <c r="C1440" i="82"/>
  <c r="D1440" i="82"/>
  <c r="C1441" i="82"/>
  <c r="D1441" i="82"/>
  <c r="C1442" i="82"/>
  <c r="D1442" i="82" s="1"/>
  <c r="C1443" i="82"/>
  <c r="D1443" i="82" s="1"/>
  <c r="C1444" i="82"/>
  <c r="D1444" i="82" s="1"/>
  <c r="C1445" i="82"/>
  <c r="D1445" i="82" s="1"/>
  <c r="C1446" i="82"/>
  <c r="D1446" i="82" s="1"/>
  <c r="C1447" i="82"/>
  <c r="D1447" i="82" s="1"/>
  <c r="C1448" i="82"/>
  <c r="D1448" i="82" s="1"/>
  <c r="C1449" i="82"/>
  <c r="D1449" i="82"/>
  <c r="C1450" i="82"/>
  <c r="D1450" i="82" s="1"/>
  <c r="C1451" i="82"/>
  <c r="D1451" i="82" s="1"/>
  <c r="C1452" i="82"/>
  <c r="D1452" i="82" s="1"/>
  <c r="C1453" i="82"/>
  <c r="D1453" i="82"/>
  <c r="C1454" i="82"/>
  <c r="D1454" i="82" s="1"/>
  <c r="C1455" i="82"/>
  <c r="D1455" i="82" s="1"/>
  <c r="C1456" i="82"/>
  <c r="D1456" i="82" s="1"/>
  <c r="C1457" i="82"/>
  <c r="D1457" i="82" s="1"/>
  <c r="C1458" i="82"/>
  <c r="D1458" i="82" s="1"/>
  <c r="C1459" i="82"/>
  <c r="D1459" i="82"/>
  <c r="C1460" i="82"/>
  <c r="D1460" i="82" s="1"/>
  <c r="C1461" i="82"/>
  <c r="D1461" i="82" s="1"/>
  <c r="C1462" i="82"/>
  <c r="D1462" i="82" s="1"/>
  <c r="C1463" i="82"/>
  <c r="D1463" i="82"/>
  <c r="C1464" i="82"/>
  <c r="D1464" i="82" s="1"/>
  <c r="C1465" i="82"/>
  <c r="D1465" i="82" s="1"/>
  <c r="C1466" i="82"/>
  <c r="D1466" i="82" s="1"/>
  <c r="C1467" i="82"/>
  <c r="D1467" i="82" s="1"/>
  <c r="C1468" i="82"/>
  <c r="D1468" i="82"/>
  <c r="C1469" i="82"/>
  <c r="D1469" i="82"/>
  <c r="C1470" i="82"/>
  <c r="D1470" i="82" s="1"/>
  <c r="C1471" i="82"/>
  <c r="D1471" i="82" s="1"/>
  <c r="C1472" i="82"/>
  <c r="D1472" i="82"/>
  <c r="C1473" i="82"/>
  <c r="D1473" i="82"/>
  <c r="C1474" i="82"/>
  <c r="D1474" i="82" s="1"/>
  <c r="C1475" i="82"/>
  <c r="D1475" i="82" s="1"/>
  <c r="C1476" i="82"/>
  <c r="D1476" i="82"/>
  <c r="C1477" i="82"/>
  <c r="D1477" i="82"/>
  <c r="C1478" i="82"/>
  <c r="D1478" i="82" s="1"/>
  <c r="C1479" i="82"/>
  <c r="D1479" i="82" s="1"/>
  <c r="C1480" i="82"/>
  <c r="D1480" i="82" s="1"/>
  <c r="C1481" i="82"/>
  <c r="D1481" i="82" s="1"/>
  <c r="C1482" i="82"/>
  <c r="D1482" i="82" s="1"/>
  <c r="C1483" i="82"/>
  <c r="D1483" i="82" s="1"/>
  <c r="C1484" i="82"/>
  <c r="D1484" i="82" s="1"/>
  <c r="C1485" i="82"/>
  <c r="D1485" i="82"/>
  <c r="C1486" i="82"/>
  <c r="D1486" i="82" s="1"/>
  <c r="C1487" i="82"/>
  <c r="D1487" i="82"/>
  <c r="C1488" i="82"/>
  <c r="D1488" i="82" s="1"/>
  <c r="C1489" i="82"/>
  <c r="D1489" i="82" s="1"/>
  <c r="C1490" i="82"/>
  <c r="D1490" i="82" s="1"/>
  <c r="C1491" i="82"/>
  <c r="D1491" i="82" s="1"/>
  <c r="C1492" i="82"/>
  <c r="D1492" i="82" s="1"/>
  <c r="C1493" i="82"/>
  <c r="D1493" i="82"/>
  <c r="C1494" i="82"/>
  <c r="D1494" i="82" s="1"/>
  <c r="C1495" i="82"/>
  <c r="D1495" i="82"/>
  <c r="C1496" i="82"/>
  <c r="D1496" i="82"/>
  <c r="C1497" i="82"/>
  <c r="D1497" i="82"/>
  <c r="C1498" i="82"/>
  <c r="D1498" i="82" s="1"/>
  <c r="C1499" i="82"/>
  <c r="D1499" i="82" s="1"/>
  <c r="C1500" i="82"/>
  <c r="D1500" i="82" s="1"/>
  <c r="C1501" i="82"/>
  <c r="D1501" i="82"/>
  <c r="C1502" i="82"/>
  <c r="D1502" i="82" s="1"/>
  <c r="C1503" i="82"/>
  <c r="D1503" i="82" s="1"/>
  <c r="C1504" i="82"/>
  <c r="D1504" i="82"/>
  <c r="C1505" i="82"/>
  <c r="D1505" i="82"/>
  <c r="C1506" i="82"/>
  <c r="D1506" i="82" s="1"/>
  <c r="C1507" i="82"/>
  <c r="D1507" i="82" s="1"/>
  <c r="C1508" i="82"/>
  <c r="D1508" i="82" s="1"/>
  <c r="C1509" i="82"/>
  <c r="D1509" i="82" s="1"/>
  <c r="C1510" i="82"/>
  <c r="D1510" i="82" s="1"/>
  <c r="C1511" i="82"/>
  <c r="D1511" i="82"/>
  <c r="C1512" i="82"/>
  <c r="D1512" i="82" s="1"/>
  <c r="C1513" i="82"/>
  <c r="D1513" i="82"/>
  <c r="C1514" i="82"/>
  <c r="D1514" i="82" s="1"/>
  <c r="C1515" i="82"/>
  <c r="D1515" i="82" s="1"/>
  <c r="C1516" i="82"/>
  <c r="D1516" i="82" s="1"/>
  <c r="C1517" i="82"/>
  <c r="D1517" i="82" s="1"/>
  <c r="C1518" i="82"/>
  <c r="D1518" i="82" s="1"/>
  <c r="C1519" i="82"/>
  <c r="D1519" i="82" s="1"/>
  <c r="C1520" i="82"/>
  <c r="D1520" i="82"/>
  <c r="C1521" i="82"/>
  <c r="D1521" i="82"/>
  <c r="C1522" i="82"/>
  <c r="D1522" i="82" s="1"/>
  <c r="C1523" i="82"/>
  <c r="D1523" i="82" s="1"/>
  <c r="C1524" i="82"/>
  <c r="D1524" i="82" s="1"/>
  <c r="C1525" i="82"/>
  <c r="D1525" i="82" s="1"/>
  <c r="C1526" i="82"/>
  <c r="D1526" i="82" s="1"/>
  <c r="C1527" i="82"/>
  <c r="D1527" i="82"/>
  <c r="C1528" i="82"/>
  <c r="D1528" i="82"/>
  <c r="C1529" i="82"/>
  <c r="D1529" i="82" s="1"/>
  <c r="C1530" i="82"/>
  <c r="D1530" i="82" s="1"/>
  <c r="C1531" i="82"/>
  <c r="D1531" i="82"/>
  <c r="C1532" i="82"/>
  <c r="D1532" i="82" s="1"/>
  <c r="C1533" i="82"/>
  <c r="D1533" i="82"/>
  <c r="C1534" i="82"/>
  <c r="D1534" i="82" s="1"/>
  <c r="C1535" i="82"/>
  <c r="D1535" i="82" s="1"/>
  <c r="C1536" i="82"/>
  <c r="D1536" i="82"/>
  <c r="C1537" i="82"/>
  <c r="D1537" i="82"/>
  <c r="C1538" i="82"/>
  <c r="D1538" i="82" s="1"/>
  <c r="C1539" i="82"/>
  <c r="D1539" i="82" s="1"/>
  <c r="C1540" i="82"/>
  <c r="D1540" i="82" s="1"/>
  <c r="C1541" i="82"/>
  <c r="D1541" i="82"/>
  <c r="C1542" i="82"/>
  <c r="D1542" i="82" s="1"/>
  <c r="C1543" i="82"/>
  <c r="D1543" i="82" s="1"/>
  <c r="C1544" i="82"/>
  <c r="D1544" i="82" s="1"/>
  <c r="C1545" i="82"/>
  <c r="D1545" i="82" s="1"/>
  <c r="C1546" i="82"/>
  <c r="D1546" i="82" s="1"/>
  <c r="C1547" i="82"/>
  <c r="D1547" i="82" s="1"/>
  <c r="C1548" i="82"/>
  <c r="D1548" i="82" s="1"/>
  <c r="C1549" i="82"/>
  <c r="D1549" i="82" s="1"/>
  <c r="C1550" i="82"/>
  <c r="D1550" i="82" s="1"/>
  <c r="C1551" i="82"/>
  <c r="D1551" i="82" s="1"/>
  <c r="C1552" i="82"/>
  <c r="D1552" i="82" s="1"/>
  <c r="C1553" i="82"/>
  <c r="D1553" i="82" s="1"/>
  <c r="C1554" i="82"/>
  <c r="D1554" i="82" s="1"/>
  <c r="C1555" i="82"/>
  <c r="D1555" i="82" s="1"/>
  <c r="C1556" i="82"/>
  <c r="D1556" i="82" s="1"/>
  <c r="C1557" i="82"/>
  <c r="D1557" i="82"/>
  <c r="C1558" i="82"/>
  <c r="D1558" i="82" s="1"/>
  <c r="C1559" i="82"/>
  <c r="D1559" i="82"/>
  <c r="C1560" i="82"/>
  <c r="D1560" i="82" s="1"/>
  <c r="C1561" i="82"/>
  <c r="D1561" i="82"/>
  <c r="C1562" i="82"/>
  <c r="D1562" i="82" s="1"/>
  <c r="C1563" i="82"/>
  <c r="D1563" i="82" s="1"/>
  <c r="C1564" i="82"/>
  <c r="D1564" i="82" s="1"/>
  <c r="C1565" i="82"/>
  <c r="D1565" i="82" s="1"/>
  <c r="C1566" i="82"/>
  <c r="D1566" i="82" s="1"/>
  <c r="C1567" i="82"/>
  <c r="D1567" i="82" s="1"/>
  <c r="C1568" i="82"/>
  <c r="D1568" i="82" s="1"/>
  <c r="C1569" i="82"/>
  <c r="D1569" i="82"/>
  <c r="C1570" i="82"/>
  <c r="D1570" i="82" s="1"/>
  <c r="C1571" i="82"/>
  <c r="D1571" i="82"/>
  <c r="C1572" i="82"/>
  <c r="D1572" i="82"/>
  <c r="C1573" i="82"/>
  <c r="D1573" i="82"/>
  <c r="C1574" i="82"/>
  <c r="D1574" i="82" s="1"/>
  <c r="C1575" i="82"/>
  <c r="D1575" i="82" s="1"/>
  <c r="C1576" i="82"/>
  <c r="D1576" i="82" s="1"/>
  <c r="C1577" i="82"/>
  <c r="D1577" i="82" s="1"/>
  <c r="C1578" i="82"/>
  <c r="D1578" i="82" s="1"/>
  <c r="C1579" i="82"/>
  <c r="D1579" i="82"/>
  <c r="C1580" i="82"/>
  <c r="D1580" i="82" s="1"/>
  <c r="C1581" i="82"/>
  <c r="D1581" i="82" s="1"/>
  <c r="C1582" i="82"/>
  <c r="D1582" i="82" s="1"/>
  <c r="C1583" i="82"/>
  <c r="D1583" i="82" s="1"/>
  <c r="C1584" i="82"/>
  <c r="D1584" i="82" s="1"/>
  <c r="C1585" i="82"/>
  <c r="D1585" i="82"/>
  <c r="C1586" i="82"/>
  <c r="D1586" i="82" s="1"/>
  <c r="C1587" i="82"/>
  <c r="D1587" i="82"/>
  <c r="C1588" i="82"/>
  <c r="D1588" i="82" s="1"/>
  <c r="C1589" i="82"/>
  <c r="D1589" i="82"/>
  <c r="C1590" i="82"/>
  <c r="D1590" i="82" s="1"/>
  <c r="C1591" i="82"/>
  <c r="D1591" i="82" s="1"/>
  <c r="C1592" i="82"/>
  <c r="D1592" i="82" s="1"/>
  <c r="C1593" i="82"/>
  <c r="D1593" i="82"/>
  <c r="C1594" i="82"/>
  <c r="D1594" i="82" s="1"/>
  <c r="C1595" i="82"/>
  <c r="D1595" i="82"/>
  <c r="C1596" i="82"/>
  <c r="D1596" i="82" s="1"/>
  <c r="C1597" i="82"/>
  <c r="D1597" i="82"/>
  <c r="C1598" i="82"/>
  <c r="D1598" i="82" s="1"/>
  <c r="C1599" i="82"/>
  <c r="D1599" i="82" s="1"/>
  <c r="C1600" i="82"/>
  <c r="D1600" i="82"/>
  <c r="C1601" i="82"/>
  <c r="D1601" i="82" s="1"/>
  <c r="C1602" i="82"/>
  <c r="D1602" i="82" s="1"/>
  <c r="C1603" i="82"/>
  <c r="D1603" i="82" s="1"/>
  <c r="C1604" i="82"/>
  <c r="D1604" i="82" s="1"/>
  <c r="C1605" i="82"/>
  <c r="D1605" i="82"/>
  <c r="C1606" i="82"/>
  <c r="D1606" i="82" s="1"/>
  <c r="C1607" i="82"/>
  <c r="D1607" i="82" s="1"/>
  <c r="C1608" i="82"/>
  <c r="D1608" i="82" s="1"/>
  <c r="C1609" i="82"/>
  <c r="D1609" i="82" s="1"/>
  <c r="C1610" i="82"/>
  <c r="D1610" i="82" s="1"/>
  <c r="C1611" i="82"/>
  <c r="D1611" i="82"/>
  <c r="C1612" i="82"/>
  <c r="D1612" i="82" s="1"/>
  <c r="C1613" i="82"/>
  <c r="D1613" i="82"/>
  <c r="C1614" i="82"/>
  <c r="D1614" i="82" s="1"/>
  <c r="C1615" i="82"/>
  <c r="D1615" i="82" s="1"/>
  <c r="C1616" i="82"/>
  <c r="D1616" i="82" s="1"/>
  <c r="C1617" i="82"/>
  <c r="D1617" i="82"/>
  <c r="C1618" i="82"/>
  <c r="D1618" i="82" s="1"/>
  <c r="C1619" i="82"/>
  <c r="D1619" i="82" s="1"/>
  <c r="C1620" i="82"/>
  <c r="D1620" i="82"/>
  <c r="C1621" i="82"/>
  <c r="D1621" i="82"/>
  <c r="C1622" i="82"/>
  <c r="D1622" i="82" s="1"/>
  <c r="C1623" i="82"/>
  <c r="D1623" i="82" s="1"/>
  <c r="C1624" i="82"/>
  <c r="D1624" i="82" s="1"/>
  <c r="C1625" i="82"/>
  <c r="D1625" i="82" s="1"/>
  <c r="C1626" i="82"/>
  <c r="D1626" i="82" s="1"/>
  <c r="C1627" i="82"/>
  <c r="D1627" i="82"/>
  <c r="C1628" i="82"/>
  <c r="D1628" i="82" s="1"/>
  <c r="C1629" i="82"/>
  <c r="D1629" i="82" s="1"/>
  <c r="C1630" i="82"/>
  <c r="D1630" i="82" s="1"/>
  <c r="C1631" i="82"/>
  <c r="D1631" i="82" s="1"/>
  <c r="C1632" i="82"/>
  <c r="D1632" i="82" s="1"/>
  <c r="C1633" i="82"/>
  <c r="D1633" i="82" s="1"/>
  <c r="C1634" i="82"/>
  <c r="D1634" i="82" s="1"/>
  <c r="C1635" i="82"/>
  <c r="D1635" i="82"/>
  <c r="C1636" i="82"/>
  <c r="D1636" i="82"/>
  <c r="C1637" i="82"/>
  <c r="D1637" i="82"/>
  <c r="C1638" i="82"/>
  <c r="D1638" i="82" s="1"/>
  <c r="C1639" i="82"/>
  <c r="D1639" i="82" s="1"/>
  <c r="C1640" i="82"/>
  <c r="D1640" i="82" s="1"/>
  <c r="C1641" i="82"/>
  <c r="D1641" i="82"/>
  <c r="C1642" i="82"/>
  <c r="D1642" i="82" s="1"/>
  <c r="C1643" i="82"/>
  <c r="D1643" i="82" s="1"/>
  <c r="C1644" i="82"/>
  <c r="D1644" i="82"/>
  <c r="C1645" i="82"/>
  <c r="D1645" i="82"/>
  <c r="C1646" i="82"/>
  <c r="D1646" i="82" s="1"/>
  <c r="C1647" i="82"/>
  <c r="D1647" i="82" s="1"/>
  <c r="C1648" i="82"/>
  <c r="D1648" i="82" s="1"/>
  <c r="C1649" i="82"/>
  <c r="D1649" i="82" s="1"/>
  <c r="C1650" i="82"/>
  <c r="D1650" i="82" s="1"/>
  <c r="C1651" i="82"/>
  <c r="D1651" i="82" s="1"/>
  <c r="C1652" i="82"/>
  <c r="D1652" i="82" s="1"/>
  <c r="C1653" i="82"/>
  <c r="D1653" i="82"/>
  <c r="C1654" i="82"/>
  <c r="D1654" i="82" s="1"/>
  <c r="C1655" i="82"/>
  <c r="D1655" i="82" s="1"/>
  <c r="C1656" i="82"/>
  <c r="D1656" i="82" s="1"/>
  <c r="C1657" i="82"/>
  <c r="D1657" i="82" s="1"/>
  <c r="C1658" i="82"/>
  <c r="D1658" i="82" s="1"/>
  <c r="C1659" i="82"/>
  <c r="D1659" i="82"/>
  <c r="C1660" i="82"/>
  <c r="D1660" i="82" s="1"/>
  <c r="C1661" i="82"/>
  <c r="D1661" i="82" s="1"/>
  <c r="C1662" i="82"/>
  <c r="D1662" i="82" s="1"/>
  <c r="C1663" i="82"/>
  <c r="D1663" i="82" s="1"/>
  <c r="C1664" i="82"/>
  <c r="D1664" i="82" s="1"/>
  <c r="C1665" i="82"/>
  <c r="D1665" i="82" s="1"/>
  <c r="C1666" i="82"/>
  <c r="D1666" i="82" s="1"/>
  <c r="C1667" i="82"/>
  <c r="D1667" i="82"/>
  <c r="C1668" i="82"/>
  <c r="D1668" i="82"/>
  <c r="C1669" i="82"/>
  <c r="D1669" i="82"/>
  <c r="C1670" i="82"/>
  <c r="D1670" i="82" s="1"/>
  <c r="C1671" i="82"/>
  <c r="D1671" i="82" s="1"/>
  <c r="C1672" i="82"/>
  <c r="D1672" i="82" s="1"/>
  <c r="C1673" i="82"/>
  <c r="D1673" i="82" s="1"/>
  <c r="C1674" i="82"/>
  <c r="D1674" i="82" s="1"/>
  <c r="C1675" i="82"/>
  <c r="D1675" i="82" s="1"/>
  <c r="C1676" i="82"/>
  <c r="D1676" i="82" s="1"/>
  <c r="C1677" i="82"/>
  <c r="D1677" i="82" s="1"/>
  <c r="C1678" i="82"/>
  <c r="D1678" i="82" s="1"/>
  <c r="C1679" i="82"/>
  <c r="D1679" i="82" s="1"/>
  <c r="C1680" i="82"/>
  <c r="D1680" i="82"/>
  <c r="C1681" i="82"/>
  <c r="D1681" i="82"/>
  <c r="C1682" i="82"/>
  <c r="D1682" i="82" s="1"/>
  <c r="C1683" i="82"/>
  <c r="D1683" i="82" s="1"/>
  <c r="C1684" i="82"/>
  <c r="D1684" i="82" s="1"/>
  <c r="C1685" i="82"/>
  <c r="D1685" i="82" s="1"/>
  <c r="C1686" i="82"/>
  <c r="D1686" i="82" s="1"/>
  <c r="C1687" i="82"/>
  <c r="D1687" i="82"/>
  <c r="C1688" i="82"/>
  <c r="D1688" i="82" s="1"/>
  <c r="C1689" i="82"/>
  <c r="D1689" i="82" s="1"/>
  <c r="C1690" i="82"/>
  <c r="D1690" i="82" s="1"/>
  <c r="C1691" i="82"/>
  <c r="D1691" i="82"/>
  <c r="C1692" i="82"/>
  <c r="D1692" i="82"/>
  <c r="C1693" i="82"/>
  <c r="D1693" i="82"/>
  <c r="C1694" i="82"/>
  <c r="D1694" i="82" s="1"/>
  <c r="C1695" i="82"/>
  <c r="D1695" i="82" s="1"/>
  <c r="C1696" i="82"/>
  <c r="D1696" i="82"/>
  <c r="C1697" i="82"/>
  <c r="D1697" i="82"/>
  <c r="C1698" i="82"/>
  <c r="D1698" i="82" s="1"/>
  <c r="C1699" i="82"/>
  <c r="D1699" i="82" s="1"/>
  <c r="C1700" i="82"/>
  <c r="D1700" i="82" s="1"/>
  <c r="C1701" i="82"/>
  <c r="D1701" i="82" s="1"/>
  <c r="C1702" i="82"/>
  <c r="D1702" i="82" s="1"/>
  <c r="C1703" i="82"/>
  <c r="D1703" i="82" s="1"/>
  <c r="C1704" i="82"/>
  <c r="D1704" i="82" s="1"/>
  <c r="C1705" i="82"/>
  <c r="D1705" i="82"/>
  <c r="C1706" i="82"/>
  <c r="D1706" i="82" s="1"/>
  <c r="C1707" i="82"/>
  <c r="D1707" i="82" s="1"/>
  <c r="C1708" i="82"/>
  <c r="D1708" i="82" s="1"/>
  <c r="C1709" i="82"/>
  <c r="D1709" i="82" s="1"/>
  <c r="C1710" i="82"/>
  <c r="D1710" i="82" s="1"/>
  <c r="C1711" i="82"/>
  <c r="D1711" i="82" s="1"/>
  <c r="C1712" i="82"/>
  <c r="D1712" i="82" s="1"/>
  <c r="C1713" i="82"/>
  <c r="D1713" i="82"/>
  <c r="C1714" i="82"/>
  <c r="D1714" i="82" s="1"/>
  <c r="C1715" i="82"/>
  <c r="D1715" i="82" s="1"/>
  <c r="C1716" i="82"/>
  <c r="D1716" i="82" s="1"/>
  <c r="C1717" i="82"/>
  <c r="D1717" i="82" s="1"/>
  <c r="C1718" i="82"/>
  <c r="D1718" i="82" s="1"/>
  <c r="C1719" i="82"/>
  <c r="D1719" i="82"/>
  <c r="C1720" i="82"/>
  <c r="D1720" i="82" s="1"/>
  <c r="C1721" i="82"/>
  <c r="D1721" i="82" s="1"/>
  <c r="C1722" i="82"/>
  <c r="D1722" i="82" s="1"/>
  <c r="C1723" i="82"/>
  <c r="D1723" i="82"/>
  <c r="C1724" i="82"/>
  <c r="D1724" i="82"/>
  <c r="C1725" i="82"/>
  <c r="D1725" i="82"/>
  <c r="C1726" i="82"/>
  <c r="D1726" i="82" s="1"/>
  <c r="C1727" i="82"/>
  <c r="D1727" i="82" s="1"/>
  <c r="C1728" i="82"/>
  <c r="D1728" i="82"/>
  <c r="C1729" i="82"/>
  <c r="D1729" i="82"/>
  <c r="C1730" i="82"/>
  <c r="D1730" i="82" s="1"/>
  <c r="C1731" i="82"/>
  <c r="D1731" i="82" s="1"/>
  <c r="C1732" i="82"/>
  <c r="D1732" i="82"/>
  <c r="C1733" i="82"/>
  <c r="D1733" i="82"/>
  <c r="C1734" i="82"/>
  <c r="D1734" i="82" s="1"/>
  <c r="C1735" i="82"/>
  <c r="D1735" i="82" s="1"/>
  <c r="C1736" i="82"/>
  <c r="D1736" i="82" s="1"/>
  <c r="C1737" i="82"/>
  <c r="D1737" i="82" s="1"/>
  <c r="C1738" i="82"/>
  <c r="D1738" i="82" s="1"/>
  <c r="C1739" i="82"/>
  <c r="D1739" i="82"/>
  <c r="C1740" i="82"/>
  <c r="D1740" i="82" s="1"/>
  <c r="C1741" i="82"/>
  <c r="D1741" i="82" s="1"/>
  <c r="C1742" i="82"/>
  <c r="D1742" i="82" s="1"/>
  <c r="C1743" i="82"/>
  <c r="D1743" i="82"/>
  <c r="C1744" i="82"/>
  <c r="D1744" i="82" s="1"/>
  <c r="C1745" i="82"/>
  <c r="D1745" i="82" s="1"/>
  <c r="C1746" i="82"/>
  <c r="D1746" i="82" s="1"/>
  <c r="C1747" i="82"/>
  <c r="D1747" i="82" s="1"/>
  <c r="C1748" i="82"/>
  <c r="D1748" i="82" s="1"/>
  <c r="C1749" i="82"/>
  <c r="D1749" i="82" s="1"/>
  <c r="C1750" i="82"/>
  <c r="D1750" i="82" s="1"/>
  <c r="C1751" i="82"/>
  <c r="D1751" i="82"/>
  <c r="C1752" i="82"/>
  <c r="D1752" i="82"/>
  <c r="C1753" i="82"/>
  <c r="D1753" i="82"/>
  <c r="C1754" i="82"/>
  <c r="D1754" i="82" s="1"/>
  <c r="C1755" i="82"/>
  <c r="D1755" i="82" s="1"/>
  <c r="C1756" i="82"/>
  <c r="D1756" i="82" s="1"/>
  <c r="C1757" i="82"/>
  <c r="D1757" i="82"/>
  <c r="C1758" i="82"/>
  <c r="D1758" i="82" s="1"/>
  <c r="C1759" i="82"/>
  <c r="D1759" i="82" s="1"/>
  <c r="C1760" i="82"/>
  <c r="D1760" i="82"/>
  <c r="C1761" i="82"/>
  <c r="D1761" i="82"/>
  <c r="C1762" i="82"/>
  <c r="D1762" i="82" s="1"/>
  <c r="C1763" i="82"/>
  <c r="D1763" i="82"/>
  <c r="C1764" i="82"/>
  <c r="D1764" i="82" s="1"/>
  <c r="C1765" i="82"/>
  <c r="D1765" i="82"/>
  <c r="C1766" i="82"/>
  <c r="D1766" i="82" s="1"/>
  <c r="C1767" i="82"/>
  <c r="D1767" i="82"/>
  <c r="C1768" i="82"/>
  <c r="D1768" i="82" s="1"/>
  <c r="C1769" i="82"/>
  <c r="D1769" i="82" s="1"/>
  <c r="C1770" i="82"/>
  <c r="D1770" i="82" s="1"/>
  <c r="C1771" i="82"/>
  <c r="D1771" i="82" s="1"/>
  <c r="C1772" i="82"/>
  <c r="D1772" i="82" s="1"/>
  <c r="C1773" i="82"/>
  <c r="D1773" i="82"/>
  <c r="C1774" i="82"/>
  <c r="D1774" i="82" s="1"/>
  <c r="C1775" i="82"/>
  <c r="D1775" i="82"/>
  <c r="C1776" i="82"/>
  <c r="D1776" i="82"/>
  <c r="C1777" i="82"/>
  <c r="D1777" i="82"/>
  <c r="C1778" i="82"/>
  <c r="D1778" i="82" s="1"/>
  <c r="C1779" i="82"/>
  <c r="D1779" i="82" s="1"/>
  <c r="C1780" i="82"/>
  <c r="D1780" i="82" s="1"/>
  <c r="C1781" i="82"/>
  <c r="D1781" i="82"/>
  <c r="C1782" i="82"/>
  <c r="D1782" i="82" s="1"/>
  <c r="C1783" i="82"/>
  <c r="D1783" i="82"/>
  <c r="C1784" i="82"/>
  <c r="D1784" i="82"/>
  <c r="C1785" i="82"/>
  <c r="D1785" i="82"/>
  <c r="C1786" i="82"/>
  <c r="D1786" i="82" s="1"/>
  <c r="C1787" i="82"/>
  <c r="D1787" i="82" s="1"/>
  <c r="C1788" i="82"/>
  <c r="D1788" i="82" s="1"/>
  <c r="C1789" i="82"/>
  <c r="D1789" i="82"/>
  <c r="C1790" i="82"/>
  <c r="D1790" i="82" s="1"/>
  <c r="C1791" i="82"/>
  <c r="D1791" i="82" s="1"/>
  <c r="C1792" i="82"/>
  <c r="D1792" i="82"/>
  <c r="C1793" i="82"/>
  <c r="D1793" i="82"/>
  <c r="C1794" i="82"/>
  <c r="D1794" i="82" s="1"/>
  <c r="C1795" i="82"/>
  <c r="D1795" i="82" s="1"/>
  <c r="C1796" i="82"/>
  <c r="D1796" i="82"/>
  <c r="C1797" i="82"/>
  <c r="D1797" i="82" s="1"/>
  <c r="C1798" i="82"/>
  <c r="D1798" i="82" s="1"/>
  <c r="C1799" i="82"/>
  <c r="D1799" i="82" s="1"/>
  <c r="C1800" i="82"/>
  <c r="D1800" i="82" s="1"/>
  <c r="C1801" i="82"/>
  <c r="D1801" i="82"/>
  <c r="C1802" i="82"/>
  <c r="D1802" i="82" s="1"/>
  <c r="C1803" i="82"/>
  <c r="D1803" i="82" s="1"/>
  <c r="C1804" i="82"/>
  <c r="D1804" i="82" s="1"/>
  <c r="C1805" i="82"/>
  <c r="D1805" i="82"/>
  <c r="C1806" i="82"/>
  <c r="D1806" i="82" s="1"/>
  <c r="C1807" i="82"/>
  <c r="D1807" i="82" s="1"/>
  <c r="C1808" i="82"/>
  <c r="D1808" i="82"/>
  <c r="C1809" i="82"/>
  <c r="D1809" i="82" s="1"/>
  <c r="C1810" i="82"/>
  <c r="D1810" i="82" s="1"/>
  <c r="C1811" i="82"/>
  <c r="D1811" i="82"/>
  <c r="C1812" i="82"/>
  <c r="D1812" i="82" s="1"/>
  <c r="C1813" i="82"/>
  <c r="D1813" i="82"/>
  <c r="C1814" i="82"/>
  <c r="D1814" i="82" s="1"/>
  <c r="C1815" i="82"/>
  <c r="D1815" i="82"/>
  <c r="C1816" i="82"/>
  <c r="D1816" i="82" s="1"/>
  <c r="C1817" i="82"/>
  <c r="D1817" i="82" s="1"/>
  <c r="C1818" i="82"/>
  <c r="D1818" i="82" s="1"/>
  <c r="C1819" i="82"/>
  <c r="D1819" i="82"/>
  <c r="C1820" i="82"/>
  <c r="D1820" i="82"/>
  <c r="C1821" i="82"/>
  <c r="D1821" i="82"/>
  <c r="C1822" i="82"/>
  <c r="D1822" i="82" s="1"/>
  <c r="C1823" i="82"/>
  <c r="D1823" i="82" s="1"/>
  <c r="C1824" i="82"/>
  <c r="D1824" i="82" s="1"/>
  <c r="C1825" i="82"/>
  <c r="D1825" i="82"/>
  <c r="C1826" i="82"/>
  <c r="D1826" i="82" s="1"/>
  <c r="C1827" i="82"/>
  <c r="D1827" i="82" s="1"/>
  <c r="C1828" i="82"/>
  <c r="D1828" i="82"/>
  <c r="C1829" i="82"/>
  <c r="D1829" i="82" s="1"/>
  <c r="C1830" i="82"/>
  <c r="D1830" i="82" s="1"/>
  <c r="C1831" i="82"/>
  <c r="D1831" i="82" s="1"/>
  <c r="C1832" i="82"/>
  <c r="D1832" i="82" s="1"/>
  <c r="C1833" i="82"/>
  <c r="D1833" i="82"/>
  <c r="C1834" i="82"/>
  <c r="D1834" i="82" s="1"/>
  <c r="C1835" i="82"/>
  <c r="D1835" i="82" s="1"/>
  <c r="C1836" i="82"/>
  <c r="D1836" i="82" s="1"/>
  <c r="C1837" i="82"/>
  <c r="D1837" i="82"/>
  <c r="C1838" i="82"/>
  <c r="D1838" i="82" s="1"/>
  <c r="C1839" i="82"/>
  <c r="D1839" i="82"/>
  <c r="C1840" i="82"/>
  <c r="D1840" i="82" s="1"/>
  <c r="C1841" i="82"/>
  <c r="D1841" i="82"/>
  <c r="C1842" i="82"/>
  <c r="D1842" i="82" s="1"/>
  <c r="C1843" i="82"/>
  <c r="D1843" i="82" s="1"/>
  <c r="C1844" i="82"/>
  <c r="D1844" i="82" s="1"/>
  <c r="C1845" i="82"/>
  <c r="D1845" i="82" s="1"/>
  <c r="C1846" i="82"/>
  <c r="D1846" i="82" s="1"/>
  <c r="C1847" i="82"/>
  <c r="D1847" i="82"/>
  <c r="C1848" i="82"/>
  <c r="D1848" i="82" s="1"/>
  <c r="C1849" i="82"/>
  <c r="D1849" i="82"/>
  <c r="C1850" i="82"/>
  <c r="D1850" i="82" s="1"/>
  <c r="C1851" i="82"/>
  <c r="D1851" i="82"/>
  <c r="C1852" i="82"/>
  <c r="D1852" i="82"/>
  <c r="C1853" i="82"/>
  <c r="D1853" i="82"/>
  <c r="C1854" i="82"/>
  <c r="D1854" i="82" s="1"/>
  <c r="C1855" i="82"/>
  <c r="D1855" i="82" s="1"/>
  <c r="C1856" i="82"/>
  <c r="D1856" i="82"/>
  <c r="C1857" i="82"/>
  <c r="D1857" i="82"/>
  <c r="C1858" i="82"/>
  <c r="D1858" i="82" s="1"/>
  <c r="C1859" i="82"/>
  <c r="D1859" i="82" s="1"/>
  <c r="C1860" i="82"/>
  <c r="D1860" i="82" s="1"/>
  <c r="C1861" i="82"/>
  <c r="D1861" i="82"/>
  <c r="C1862" i="82"/>
  <c r="D1862" i="82" s="1"/>
  <c r="C1863" i="82"/>
  <c r="D1863" i="82" s="1"/>
  <c r="C1864" i="82"/>
  <c r="D1864" i="82" s="1"/>
  <c r="C1865" i="82"/>
  <c r="D1865" i="82"/>
  <c r="C1866" i="82"/>
  <c r="D1866" i="82" s="1"/>
  <c r="C1867" i="82"/>
  <c r="D1867" i="82"/>
  <c r="C1868" i="82"/>
  <c r="D1868" i="82" s="1"/>
  <c r="C1869" i="82"/>
  <c r="D1869" i="82" s="1"/>
  <c r="C1870" i="82"/>
  <c r="D1870" i="82" s="1"/>
  <c r="C1871" i="82"/>
  <c r="D1871" i="82"/>
  <c r="C1872" i="82"/>
  <c r="D1872" i="82" s="1"/>
  <c r="C1873" i="82"/>
  <c r="D1873" i="82"/>
  <c r="C1874" i="82"/>
  <c r="D1874" i="82" s="1"/>
  <c r="C1875" i="82"/>
  <c r="D1875" i="82" s="1"/>
  <c r="C1876" i="82"/>
  <c r="D1876" i="82"/>
  <c r="C1877" i="82"/>
  <c r="D1877" i="82" s="1"/>
  <c r="C1878" i="82"/>
  <c r="D1878" i="82" s="1"/>
  <c r="C1879" i="82"/>
  <c r="D1879" i="82"/>
  <c r="C1880" i="82"/>
  <c r="D1880" i="82"/>
  <c r="C1881" i="82"/>
  <c r="D1881" i="82"/>
  <c r="C1882" i="82"/>
  <c r="D1882" i="82" s="1"/>
  <c r="C1883" i="82"/>
  <c r="D1883" i="82"/>
  <c r="C1884" i="82"/>
  <c r="D1884" i="82" s="1"/>
  <c r="C1885" i="82"/>
  <c r="D1885" i="82"/>
  <c r="C1886" i="82"/>
  <c r="D1886" i="82" s="1"/>
  <c r="C1887" i="82"/>
  <c r="D1887" i="82" s="1"/>
  <c r="C1888" i="82"/>
  <c r="D1888" i="82"/>
  <c r="C1889" i="82"/>
  <c r="D1889" i="82"/>
  <c r="C1890" i="82"/>
  <c r="D1890" i="82" s="1"/>
  <c r="C1891" i="82"/>
  <c r="D1891" i="82" s="1"/>
  <c r="C1892" i="82"/>
  <c r="D1892" i="82" s="1"/>
  <c r="C1893" i="82"/>
  <c r="D1893" i="82"/>
  <c r="C1894" i="82"/>
  <c r="D1894" i="82" s="1"/>
  <c r="C1895" i="82"/>
  <c r="D1895" i="82"/>
  <c r="C1896" i="82"/>
  <c r="D1896" i="82" s="1"/>
  <c r="C1897" i="82"/>
  <c r="D1897" i="82" s="1"/>
  <c r="C1898" i="82"/>
  <c r="D1898" i="82" s="1"/>
  <c r="C1899" i="82"/>
  <c r="D1899" i="82" s="1"/>
  <c r="C1900" i="82"/>
  <c r="D1900" i="82" s="1"/>
  <c r="C1901" i="82"/>
  <c r="D1901" i="82"/>
  <c r="C1902" i="82"/>
  <c r="D1902" i="82" s="1"/>
  <c r="C1903" i="82"/>
  <c r="D1903" i="82"/>
  <c r="C1904" i="82"/>
  <c r="D1904" i="82"/>
  <c r="C1905" i="82"/>
  <c r="D1905" i="82"/>
  <c r="C1906" i="82"/>
  <c r="D1906" i="82" s="1"/>
  <c r="C1907" i="82"/>
  <c r="D1907" i="82" s="1"/>
  <c r="C1908" i="82"/>
  <c r="D1908" i="82" s="1"/>
  <c r="C1909" i="82"/>
  <c r="D1909" i="82"/>
  <c r="C1910" i="82"/>
  <c r="D1910" i="82" s="1"/>
  <c r="C1911" i="82"/>
  <c r="D1911" i="82"/>
  <c r="C1912" i="82"/>
  <c r="D1912" i="82"/>
  <c r="C1913" i="82"/>
  <c r="D1913" i="82"/>
  <c r="C1914" i="82"/>
  <c r="D1914" i="82" s="1"/>
  <c r="C1915" i="82"/>
  <c r="D1915" i="82" s="1"/>
  <c r="C1916" i="82"/>
  <c r="D1916" i="82" s="1"/>
  <c r="C1917" i="82"/>
  <c r="D1917" i="82"/>
  <c r="C1918" i="82"/>
  <c r="D1918" i="82" s="1"/>
  <c r="C1919" i="82"/>
  <c r="D1919" i="82" s="1"/>
  <c r="C1920" i="82"/>
  <c r="D1920" i="82"/>
  <c r="C1921" i="82"/>
  <c r="D1921" i="82"/>
  <c r="C1922" i="82"/>
  <c r="D1922" i="82" s="1"/>
  <c r="C1923" i="82"/>
  <c r="D1923" i="82" s="1"/>
  <c r="C1924" i="82"/>
  <c r="D1924" i="82"/>
  <c r="C1925" i="82"/>
  <c r="D1925" i="82" s="1"/>
  <c r="C1926" i="82"/>
  <c r="D1926" i="82" s="1"/>
  <c r="C1927" i="82"/>
  <c r="D1927" i="82" s="1"/>
  <c r="C1928" i="82"/>
  <c r="D1928" i="82" s="1"/>
  <c r="C1929" i="82"/>
  <c r="D1929" i="82"/>
  <c r="C1930" i="82"/>
  <c r="D1930" i="82" s="1"/>
  <c r="C1931" i="82"/>
  <c r="D1931" i="82" s="1"/>
  <c r="C1932" i="82"/>
  <c r="D1932" i="82" s="1"/>
  <c r="C1933" i="82"/>
  <c r="D1933" i="82"/>
  <c r="C1934" i="82"/>
  <c r="D1934" i="82" s="1"/>
  <c r="C1935" i="82"/>
  <c r="D1935" i="82" s="1"/>
  <c r="C1936" i="82"/>
  <c r="D1936" i="82"/>
  <c r="C1937" i="82"/>
  <c r="D1937" i="82"/>
  <c r="C1938" i="82"/>
  <c r="D1938" i="82" s="1"/>
  <c r="C1939" i="82"/>
  <c r="D1939" i="82" s="1"/>
  <c r="C1940" i="82"/>
  <c r="D1940" i="82" s="1"/>
  <c r="C1941" i="82"/>
  <c r="D1941" i="82"/>
  <c r="C1942" i="82"/>
  <c r="D1942" i="82" s="1"/>
  <c r="C1943" i="82"/>
  <c r="D1943" i="82" s="1"/>
  <c r="C1944" i="82"/>
  <c r="D1944" i="82" s="1"/>
  <c r="C1945" i="82"/>
  <c r="D1945" i="82" s="1"/>
  <c r="C1946" i="82"/>
  <c r="D1946" i="82" s="1"/>
  <c r="C1947" i="82"/>
  <c r="D1947" i="82"/>
  <c r="C1948" i="82"/>
  <c r="D1948" i="82" s="1"/>
  <c r="C1949" i="82"/>
  <c r="D1949" i="82"/>
  <c r="C1950" i="82"/>
  <c r="D1950" i="82" s="1"/>
  <c r="C1951" i="82"/>
  <c r="D1951" i="82" s="1"/>
  <c r="C1952" i="82"/>
  <c r="D1952" i="82"/>
  <c r="C1953" i="82"/>
  <c r="D1953" i="82" s="1"/>
  <c r="C1954" i="82"/>
  <c r="D1954" i="82" s="1"/>
  <c r="C1955" i="82"/>
  <c r="D1955" i="82" s="1"/>
  <c r="C1956" i="82"/>
  <c r="D1956" i="82"/>
  <c r="C1957" i="82"/>
  <c r="D1957" i="82"/>
  <c r="C1958" i="82"/>
  <c r="D1958" i="82" s="1"/>
  <c r="C1959" i="82"/>
  <c r="D1959" i="82" s="1"/>
  <c r="C1960" i="82"/>
  <c r="D1960" i="82" s="1"/>
  <c r="C1961" i="82"/>
  <c r="D1961" i="82"/>
  <c r="C1962" i="82"/>
  <c r="D1962" i="82" s="1"/>
  <c r="C1963" i="82"/>
  <c r="D1963" i="82"/>
  <c r="C1964" i="82"/>
  <c r="D1964" i="82" s="1"/>
  <c r="C1965" i="82"/>
  <c r="D1965" i="82" s="1"/>
  <c r="C1966" i="82"/>
  <c r="D1966" i="82" s="1"/>
  <c r="C1967" i="82"/>
  <c r="D1967" i="82"/>
  <c r="C1968" i="82"/>
  <c r="D1968" i="82" s="1"/>
  <c r="C1969" i="82"/>
  <c r="D1969" i="82" s="1"/>
  <c r="C1970" i="82"/>
  <c r="D1970" i="82" s="1"/>
  <c r="C1971" i="82"/>
  <c r="D1971" i="82" s="1"/>
  <c r="C1972" i="82"/>
  <c r="D1972" i="82" s="1"/>
  <c r="C1973" i="82"/>
  <c r="D1973" i="82"/>
  <c r="C1974" i="82"/>
  <c r="D1974" i="82" s="1"/>
  <c r="C1975" i="82"/>
  <c r="D1975" i="82"/>
  <c r="C1976" i="82"/>
  <c r="D1976" i="82" s="1"/>
  <c r="C1977" i="82"/>
  <c r="D1977" i="82" s="1"/>
  <c r="C1978" i="82"/>
  <c r="D1978" i="82" s="1"/>
  <c r="C1979" i="82"/>
  <c r="D1979" i="82"/>
  <c r="C1980" i="82"/>
  <c r="D1980" i="82"/>
  <c r="C1981" i="82"/>
  <c r="D1981" i="82"/>
  <c r="C1982" i="82"/>
  <c r="D1982" i="82" s="1"/>
  <c r="C1983" i="82"/>
  <c r="D1983" i="82" s="1"/>
  <c r="C1984" i="82"/>
  <c r="D1984" i="82"/>
  <c r="C1985" i="82"/>
  <c r="D1985" i="82" s="1"/>
  <c r="C1986" i="82"/>
  <c r="D1986" i="82" s="1"/>
  <c r="C1987" i="82"/>
  <c r="D1987" i="82" s="1"/>
  <c r="C1988" i="82"/>
  <c r="D1988" i="82"/>
  <c r="C1989" i="82"/>
  <c r="D1989" i="82"/>
  <c r="C1990" i="82"/>
  <c r="D1990" i="82" s="1"/>
  <c r="C1991" i="82"/>
  <c r="D1991" i="82" s="1"/>
  <c r="C1992" i="82"/>
  <c r="D1992" i="82" s="1"/>
  <c r="C1993" i="82"/>
  <c r="D1993" i="82" s="1"/>
  <c r="C1994" i="82"/>
  <c r="D1994" i="82" s="1"/>
  <c r="C1995" i="82"/>
  <c r="D1995" i="82"/>
  <c r="C1996" i="82"/>
  <c r="D1996" i="82" s="1"/>
  <c r="C1997" i="82"/>
  <c r="D1997" i="82" s="1"/>
  <c r="C1998" i="82"/>
  <c r="D1998" i="82" s="1"/>
  <c r="C1999" i="82"/>
  <c r="D1999" i="82" s="1"/>
  <c r="C2000" i="82"/>
  <c r="D2000" i="82" s="1"/>
  <c r="C2001" i="82"/>
  <c r="D2001" i="82"/>
  <c r="C2002" i="82"/>
  <c r="D2002" i="82" s="1"/>
  <c r="C2003" i="82"/>
  <c r="D2003" i="82" s="1"/>
  <c r="C2004" i="82"/>
  <c r="D2004" i="82"/>
  <c r="C2005" i="82"/>
  <c r="D2005" i="82"/>
  <c r="C2006" i="82"/>
  <c r="D2006" i="82" s="1"/>
  <c r="C2007" i="82"/>
  <c r="D2007" i="82" s="1"/>
  <c r="C2008" i="82"/>
  <c r="D2008" i="82"/>
  <c r="C2009" i="82"/>
  <c r="D2009" i="82" s="1"/>
  <c r="C2010" i="82"/>
  <c r="D2010" i="82" s="1"/>
  <c r="C2011" i="82"/>
  <c r="D2011" i="82"/>
  <c r="C2012" i="82"/>
  <c r="D2012" i="82" s="1"/>
  <c r="C2013" i="82"/>
  <c r="D2013" i="82"/>
  <c r="C2014" i="82"/>
  <c r="D2014" i="82" s="1"/>
  <c r="C2015" i="82"/>
  <c r="D2015" i="82" s="1"/>
  <c r="C2016" i="82"/>
  <c r="D2016" i="82"/>
  <c r="C2017" i="82"/>
  <c r="D2017" i="82" s="1"/>
  <c r="C2018" i="82"/>
  <c r="D2018" i="82" s="1"/>
  <c r="C2019" i="82"/>
  <c r="D2019" i="82"/>
  <c r="C2020" i="82"/>
  <c r="D2020" i="82"/>
  <c r="C2021" i="82"/>
  <c r="D2021" i="82"/>
  <c r="C2022" i="82"/>
  <c r="D2022" i="82" s="1"/>
  <c r="C2023" i="82"/>
  <c r="D2023" i="82"/>
  <c r="C2024" i="82"/>
  <c r="D2024" i="82" s="1"/>
  <c r="C2025" i="82"/>
  <c r="D2025" i="82"/>
  <c r="C2026" i="82"/>
  <c r="D2026" i="82" s="1"/>
  <c r="C2027" i="82"/>
  <c r="D2027" i="82" s="1"/>
  <c r="C2028" i="82"/>
  <c r="D2028" i="82" s="1"/>
  <c r="C2029" i="82"/>
  <c r="D2029" i="82" s="1"/>
  <c r="C2030" i="82"/>
  <c r="D2030" i="82" s="1"/>
  <c r="C2031" i="82"/>
  <c r="D2031" i="82"/>
  <c r="C2032" i="82"/>
  <c r="D2032" i="82"/>
  <c r="C2033" i="82"/>
  <c r="D2033" i="82"/>
  <c r="C2034" i="82"/>
  <c r="D2034" i="82" s="1"/>
  <c r="C2035" i="82"/>
  <c r="D2035" i="82" s="1"/>
  <c r="C2036" i="82"/>
  <c r="D2036" i="82" s="1"/>
  <c r="C2037" i="82"/>
  <c r="D2037" i="82"/>
  <c r="C2038" i="82"/>
  <c r="D2038" i="82" s="1"/>
  <c r="C2039" i="82"/>
  <c r="D2039" i="82"/>
  <c r="C2040" i="82"/>
  <c r="D2040" i="82"/>
  <c r="C2041" i="82"/>
  <c r="D2041" i="82"/>
  <c r="C2042" i="82"/>
  <c r="D2042" i="82" s="1"/>
  <c r="C2043" i="82"/>
  <c r="D2043" i="82" s="1"/>
  <c r="C2044" i="82"/>
  <c r="D2044" i="82" s="1"/>
  <c r="C2045" i="82"/>
  <c r="D2045" i="82"/>
  <c r="C2046" i="82"/>
  <c r="D2046" i="82" s="1"/>
  <c r="C2047" i="82"/>
  <c r="D2047" i="82" s="1"/>
  <c r="C2048" i="82"/>
  <c r="D2048" i="82"/>
  <c r="C2049" i="82"/>
  <c r="D2049" i="82"/>
  <c r="C2050" i="82"/>
  <c r="D2050" i="82" s="1"/>
  <c r="C2051" i="82"/>
  <c r="D2051" i="82"/>
  <c r="C2052" i="82"/>
  <c r="D2052" i="82"/>
  <c r="C2053" i="82"/>
  <c r="D2053" i="82" s="1"/>
  <c r="C2054" i="82"/>
  <c r="D2054" i="82" s="1"/>
  <c r="C2055" i="82"/>
  <c r="D2055" i="82" s="1"/>
  <c r="C2056" i="82"/>
  <c r="D2056" i="82" s="1"/>
  <c r="C2057" i="82"/>
  <c r="D2057" i="82"/>
  <c r="C2058" i="82"/>
  <c r="D2058" i="82" s="1"/>
  <c r="C2059" i="82"/>
  <c r="D2059" i="82" s="1"/>
  <c r="C2060" i="82"/>
  <c r="D2060" i="82" s="1"/>
  <c r="C2061" i="82"/>
  <c r="D2061" i="82" s="1"/>
  <c r="C2062" i="82"/>
  <c r="D2062" i="82" s="1"/>
  <c r="C2063" i="82"/>
  <c r="D2063" i="82" s="1"/>
  <c r="C2064" i="82"/>
  <c r="D2064" i="82" s="1"/>
  <c r="C2065" i="82"/>
  <c r="D2065" i="82" s="1"/>
  <c r="C2066" i="82"/>
  <c r="D2066" i="82" s="1"/>
  <c r="C2067" i="82"/>
  <c r="D2067" i="82" s="1"/>
  <c r="C2068" i="82"/>
  <c r="D2068" i="82" s="1"/>
  <c r="C2069" i="82"/>
  <c r="D2069" i="82"/>
  <c r="C2070" i="82"/>
  <c r="D2070" i="82" s="1"/>
  <c r="C2071" i="82"/>
  <c r="D2071" i="82"/>
  <c r="C2072" i="82"/>
  <c r="D2072" i="82" s="1"/>
  <c r="C2073" i="82"/>
  <c r="D2073" i="82" s="1"/>
  <c r="C2074" i="82"/>
  <c r="D2074" i="82" s="1"/>
  <c r="C2075" i="82"/>
  <c r="D2075" i="82" s="1"/>
  <c r="C2076" i="82"/>
  <c r="D2076" i="82"/>
  <c r="C2077" i="82"/>
  <c r="D2077" i="82" s="1"/>
  <c r="C2078" i="82"/>
  <c r="D2078" i="82" s="1"/>
  <c r="C2079" i="82"/>
  <c r="D2079" i="82" s="1"/>
  <c r="C2080" i="82"/>
  <c r="D2080" i="82" s="1"/>
  <c r="C2081" i="82"/>
  <c r="D2081" i="82"/>
  <c r="C2082" i="82"/>
  <c r="D2082" i="82" s="1"/>
  <c r="C2083" i="82"/>
  <c r="D2083" i="82" s="1"/>
  <c r="C2084" i="82"/>
  <c r="D2084" i="82"/>
  <c r="C2085" i="82"/>
  <c r="D2085" i="82" s="1"/>
  <c r="C2086" i="82"/>
  <c r="D2086" i="82" s="1"/>
  <c r="C2087" i="82"/>
  <c r="D2087" i="82" s="1"/>
  <c r="C2088" i="82"/>
  <c r="D2088" i="82" s="1"/>
  <c r="C2089" i="82"/>
  <c r="D2089" i="82" s="1"/>
  <c r="C2090" i="82"/>
  <c r="D2090" i="82" s="1"/>
  <c r="C2091" i="82"/>
  <c r="D2091" i="82" s="1"/>
  <c r="C2092" i="82"/>
  <c r="D2092" i="82" s="1"/>
  <c r="C2093" i="82"/>
  <c r="D2093" i="82"/>
  <c r="C2094" i="82"/>
  <c r="D2094" i="82" s="1"/>
  <c r="C2095" i="82"/>
  <c r="D2095" i="82" s="1"/>
  <c r="C2096" i="82"/>
  <c r="D2096" i="82" s="1"/>
  <c r="C2097" i="82"/>
  <c r="D2097" i="82"/>
  <c r="C2098" i="82"/>
  <c r="D2098" i="82" s="1"/>
  <c r="C2099" i="82"/>
  <c r="D2099" i="82"/>
  <c r="C2100" i="82"/>
  <c r="D2100" i="82" s="1"/>
  <c r="C2101" i="82"/>
  <c r="D2101" i="82" s="1"/>
  <c r="C2102" i="82"/>
  <c r="D2102" i="82" s="1"/>
  <c r="C2103" i="82"/>
  <c r="D2103" i="82"/>
  <c r="C2104" i="82"/>
  <c r="D2104" i="82" s="1"/>
  <c r="C2105" i="82"/>
  <c r="D2105" i="82" s="1"/>
  <c r="C2106" i="82"/>
  <c r="D2106" i="82" s="1"/>
  <c r="C2107" i="82"/>
  <c r="D2107" i="82"/>
  <c r="C2108" i="82"/>
  <c r="D2108" i="82"/>
  <c r="C2109" i="82"/>
  <c r="D2109" i="82"/>
  <c r="C2110" i="82"/>
  <c r="D2110" i="82" s="1"/>
  <c r="C2111" i="82"/>
  <c r="D2111" i="82" s="1"/>
  <c r="C2112" i="82"/>
  <c r="D2112" i="82"/>
  <c r="C2113" i="82"/>
  <c r="D2113" i="82"/>
  <c r="C2114" i="82"/>
  <c r="D2114" i="82" s="1"/>
  <c r="C2115" i="82"/>
  <c r="D2115" i="82" s="1"/>
  <c r="C2116" i="82"/>
  <c r="D2116" i="82" s="1"/>
  <c r="C2117" i="82"/>
  <c r="D2117" i="82"/>
  <c r="C2118" i="82"/>
  <c r="D2118" i="82" s="1"/>
  <c r="C2119" i="82"/>
  <c r="D2119" i="82" s="1"/>
  <c r="C2120" i="82"/>
  <c r="D2120" i="82" s="1"/>
  <c r="C2121" i="82"/>
  <c r="D2121" i="82" s="1"/>
  <c r="C2122" i="82"/>
  <c r="D2122" i="82" s="1"/>
  <c r="C2123" i="82"/>
  <c r="D2123" i="82"/>
  <c r="C2124" i="82"/>
  <c r="D2124" i="82" s="1"/>
  <c r="C2125" i="82"/>
  <c r="D2125" i="82"/>
  <c r="C2126" i="82"/>
  <c r="D2126" i="82" s="1"/>
  <c r="C2127" i="82"/>
  <c r="D2127" i="82"/>
  <c r="C2128" i="82"/>
  <c r="D2128" i="82" s="1"/>
  <c r="C2129" i="82"/>
  <c r="D2129" i="82" s="1"/>
  <c r="C2130" i="82"/>
  <c r="D2130" i="82" s="1"/>
  <c r="C2131" i="82"/>
  <c r="D2131" i="82" s="1"/>
  <c r="C2132" i="82"/>
  <c r="D2132" i="82" s="1"/>
  <c r="C2133" i="82"/>
  <c r="D2133" i="82" s="1"/>
  <c r="C2134" i="82"/>
  <c r="D2134" i="82" s="1"/>
  <c r="C2135" i="82"/>
  <c r="D2135" i="82" s="1"/>
  <c r="C2136" i="82"/>
  <c r="D2136" i="82"/>
  <c r="C2137" i="82"/>
  <c r="D2137" i="82" s="1"/>
  <c r="C2138" i="82"/>
  <c r="D2138" i="82" s="1"/>
  <c r="C2139" i="82"/>
  <c r="D2139" i="82"/>
  <c r="C2140" i="82"/>
  <c r="D2140" i="82" s="1"/>
  <c r="C2141" i="82"/>
  <c r="D2141" i="82"/>
  <c r="C2142" i="82"/>
  <c r="D2142" i="82" s="1"/>
  <c r="C2143" i="82"/>
  <c r="D2143" i="82" s="1"/>
  <c r="C2144" i="82"/>
  <c r="D2144" i="82"/>
  <c r="C2145" i="82"/>
  <c r="D2145" i="82" s="1"/>
  <c r="C2146" i="82"/>
  <c r="D2146" i="82" s="1"/>
  <c r="C2147" i="82"/>
  <c r="D2147" i="82"/>
  <c r="C2148" i="82"/>
  <c r="D2148" i="82" s="1"/>
  <c r="C2149" i="82"/>
  <c r="D2149" i="82" s="1"/>
  <c r="C2150" i="82"/>
  <c r="D2150" i="82" s="1"/>
  <c r="C2151" i="82"/>
  <c r="D2151" i="82"/>
  <c r="C2152" i="82"/>
  <c r="D2152" i="82" s="1"/>
  <c r="C2153" i="82"/>
  <c r="D2153" i="82" s="1"/>
  <c r="C2154" i="82"/>
  <c r="D2154" i="82" s="1"/>
  <c r="C2155" i="82"/>
  <c r="D2155" i="82" s="1"/>
  <c r="C2156" i="82"/>
  <c r="D2156" i="82"/>
  <c r="C2157" i="82"/>
  <c r="D2157" i="82"/>
  <c r="C2158" i="82"/>
  <c r="D2158" i="82" s="1"/>
  <c r="C2159" i="82"/>
  <c r="D2159" i="82"/>
  <c r="C2160" i="82"/>
  <c r="D2160" i="82" s="1"/>
  <c r="C2161" i="82"/>
  <c r="D2161" i="82" s="1"/>
  <c r="C2162" i="82"/>
  <c r="D2162" i="82" s="1"/>
  <c r="C2163" i="82"/>
  <c r="D2163" i="82" s="1"/>
  <c r="C2164" i="82"/>
  <c r="D2164" i="82" s="1"/>
  <c r="C2165" i="82"/>
  <c r="D2165" i="82" s="1"/>
  <c r="C2166" i="82"/>
  <c r="D2166" i="82" s="1"/>
  <c r="C2167" i="82"/>
  <c r="D2167" i="82" s="1"/>
  <c r="C2168" i="82"/>
  <c r="D2168" i="82"/>
  <c r="C2169" i="82"/>
  <c r="D2169" i="82"/>
  <c r="C2170" i="82"/>
  <c r="D2170" i="82" s="1"/>
  <c r="C2171" i="82"/>
  <c r="D2171" i="82"/>
  <c r="C2172" i="82"/>
  <c r="D2172" i="82" s="1"/>
  <c r="C2173" i="82"/>
  <c r="D2173" i="82"/>
  <c r="C2174" i="82"/>
  <c r="D2174" i="82" s="1"/>
  <c r="C2175" i="82"/>
  <c r="D2175" i="82" s="1"/>
  <c r="C2176" i="82"/>
  <c r="D2176" i="82" s="1"/>
  <c r="C2177" i="82"/>
  <c r="D2177" i="82" s="1"/>
  <c r="C2178" i="82"/>
  <c r="D2178" i="82" s="1"/>
  <c r="C2179" i="82"/>
  <c r="D2179" i="82" s="1"/>
  <c r="C2180" i="82"/>
  <c r="D2180" i="82" s="1"/>
  <c r="C2181" i="82"/>
  <c r="D2181" i="82" s="1"/>
  <c r="C2182" i="82"/>
  <c r="D2182" i="82" s="1"/>
  <c r="C2183" i="82"/>
  <c r="D2183" i="82" s="1"/>
  <c r="C2184" i="82"/>
  <c r="D2184" i="82" s="1"/>
  <c r="C2185" i="82"/>
  <c r="D2185" i="82"/>
  <c r="C2186" i="82"/>
  <c r="D2186" i="82" s="1"/>
  <c r="C2187" i="82"/>
  <c r="D2187" i="82" s="1"/>
  <c r="C2188" i="82"/>
  <c r="D2188" i="82" s="1"/>
  <c r="C2189" i="82"/>
  <c r="D2189" i="82" s="1"/>
  <c r="C2190" i="82"/>
  <c r="D2190" i="82" s="1"/>
  <c r="C2191" i="82"/>
  <c r="D2191" i="82" s="1"/>
  <c r="C2192" i="82"/>
  <c r="D2192" i="82" s="1"/>
  <c r="C2193" i="82"/>
  <c r="D2193" i="82" s="1"/>
  <c r="C2194" i="82"/>
  <c r="D2194" i="82" s="1"/>
  <c r="C2195" i="82"/>
  <c r="D2195" i="82"/>
  <c r="C2196" i="82"/>
  <c r="D2196" i="82" s="1"/>
  <c r="C2197" i="82"/>
  <c r="D2197" i="82" s="1"/>
  <c r="C2198" i="82"/>
  <c r="D2198" i="82" s="1"/>
  <c r="C2199" i="82"/>
  <c r="D2199" i="82"/>
  <c r="C2200" i="82"/>
  <c r="D2200" i="82" s="1"/>
  <c r="C2201" i="82"/>
  <c r="D2201" i="82" s="1"/>
  <c r="C2202" i="82"/>
  <c r="D2202" i="82" s="1"/>
  <c r="C2203" i="82"/>
  <c r="D2203" i="82" s="1"/>
  <c r="C2204" i="82"/>
  <c r="D2204" i="82" s="1"/>
  <c r="C2205" i="82"/>
  <c r="D2205" i="82" s="1"/>
  <c r="C2206" i="82"/>
  <c r="D2206" i="82" s="1"/>
  <c r="C2207" i="82"/>
  <c r="D2207" i="82" s="1"/>
  <c r="C2208" i="82"/>
  <c r="D2208" i="82" s="1"/>
  <c r="C2209" i="82"/>
  <c r="D2209" i="82" s="1"/>
  <c r="C2210" i="82"/>
  <c r="D2210" i="82" s="1"/>
  <c r="C2211" i="82"/>
  <c r="D2211" i="82" s="1"/>
  <c r="C2212" i="82"/>
  <c r="D2212" i="82"/>
  <c r="C2213" i="82"/>
  <c r="D2213" i="82" s="1"/>
  <c r="C2214" i="82"/>
  <c r="D2214" i="82" s="1"/>
  <c r="C2215" i="82"/>
  <c r="D2215" i="82" s="1"/>
  <c r="C2216" i="82"/>
  <c r="D2216" i="82" s="1"/>
  <c r="C2217" i="82"/>
  <c r="D2217" i="82"/>
  <c r="C2218" i="82"/>
  <c r="D2218" i="82" s="1"/>
  <c r="C2219" i="82"/>
  <c r="D2219" i="82" s="1"/>
  <c r="C2220" i="82"/>
  <c r="D2220" i="82" s="1"/>
  <c r="C2221" i="82"/>
  <c r="D2221" i="82"/>
  <c r="C2222" i="82"/>
  <c r="D2222" i="82" s="1"/>
  <c r="C2223" i="82"/>
  <c r="D2223" i="82"/>
  <c r="C2224" i="82"/>
  <c r="D2224" i="82" s="1"/>
  <c r="C2225" i="82"/>
  <c r="D2225" i="82"/>
  <c r="C2226" i="82"/>
  <c r="D2226" i="82" s="1"/>
  <c r="C2227" i="82"/>
  <c r="D2227" i="82" s="1"/>
  <c r="C2228" i="82"/>
  <c r="D2228" i="82"/>
  <c r="C2229" i="82"/>
  <c r="D2229" i="82"/>
  <c r="C2230" i="82"/>
  <c r="D2230" i="82" s="1"/>
  <c r="C2231" i="82"/>
  <c r="D2231" i="82" s="1"/>
  <c r="C2232" i="82"/>
  <c r="D2232" i="82" s="1"/>
  <c r="C2233" i="82"/>
  <c r="D2233" i="82"/>
  <c r="C2234" i="82"/>
  <c r="D2234" i="82" s="1"/>
  <c r="C2235" i="82"/>
  <c r="D2235" i="82" s="1"/>
  <c r="C2236" i="82"/>
  <c r="D2236" i="82" s="1"/>
  <c r="C2237" i="82"/>
  <c r="D2237" i="82"/>
  <c r="C2238" i="82"/>
  <c r="D2238" i="82" s="1"/>
  <c r="C2239" i="82"/>
  <c r="D2239" i="82" s="1"/>
  <c r="C2240" i="82"/>
  <c r="D2240" i="82" s="1"/>
  <c r="C2241" i="82"/>
  <c r="D2241" i="82" s="1"/>
  <c r="C2242" i="82"/>
  <c r="D2242" i="82" s="1"/>
  <c r="C2243" i="82"/>
  <c r="D2243" i="82" s="1"/>
  <c r="C2244" i="82"/>
  <c r="D2244" i="82"/>
  <c r="C2245" i="82"/>
  <c r="D2245" i="82" s="1"/>
  <c r="C2246" i="82"/>
  <c r="D2246" i="82" s="1"/>
  <c r="C2247" i="82"/>
  <c r="D2247" i="82" s="1"/>
  <c r="C2248" i="82"/>
  <c r="D2248" i="82" s="1"/>
  <c r="C2249" i="82"/>
  <c r="D2249" i="82"/>
  <c r="C2250" i="82"/>
  <c r="D2250" i="82" s="1"/>
  <c r="C2251" i="82"/>
  <c r="D2251" i="82" s="1"/>
  <c r="C2252" i="82"/>
  <c r="D2252" i="82" s="1"/>
  <c r="C2253" i="82"/>
  <c r="D2253" i="82" s="1"/>
  <c r="C2254" i="82"/>
  <c r="D2254" i="82" s="1"/>
  <c r="C2255" i="82"/>
  <c r="D2255" i="82"/>
  <c r="C2256" i="82"/>
  <c r="D2256" i="82" s="1"/>
  <c r="C2257" i="82"/>
  <c r="D2257" i="82" s="1"/>
  <c r="C2258" i="82"/>
  <c r="D2258" i="82" s="1"/>
  <c r="C2259" i="82"/>
  <c r="D2259" i="82" s="1"/>
  <c r="C2260" i="82"/>
  <c r="D2260" i="82" s="1"/>
  <c r="C2261" i="82"/>
  <c r="D2261" i="82"/>
  <c r="C2262" i="82"/>
  <c r="D2262" i="82" s="1"/>
  <c r="C2263" i="82"/>
  <c r="D2263" i="82"/>
  <c r="C2264" i="82"/>
  <c r="D2264" i="82"/>
  <c r="C2265" i="82"/>
  <c r="D2265" i="82"/>
  <c r="C2266" i="82"/>
  <c r="D2266" i="82" s="1"/>
  <c r="C2267" i="82"/>
  <c r="D2267" i="82" s="1"/>
  <c r="C2268" i="82"/>
  <c r="D2268" i="82" s="1"/>
  <c r="C2269" i="82"/>
  <c r="D2269" i="82"/>
  <c r="C2270" i="82"/>
  <c r="D2270" i="82" s="1"/>
  <c r="C2271" i="82"/>
  <c r="D2271" i="82" s="1"/>
  <c r="C2272" i="82"/>
  <c r="D2272" i="82"/>
  <c r="C2273" i="82"/>
  <c r="D2273" i="82"/>
  <c r="C2274" i="82"/>
  <c r="D2274" i="82" s="1"/>
  <c r="C2275" i="82"/>
  <c r="D2275" i="82" s="1"/>
  <c r="C2276" i="82"/>
  <c r="D2276" i="82"/>
  <c r="C2277" i="82"/>
  <c r="D2277" i="82" s="1"/>
  <c r="C2278" i="82"/>
  <c r="D2278" i="82" s="1"/>
  <c r="C2279" i="82"/>
  <c r="D2279" i="82"/>
  <c r="C2280" i="82"/>
  <c r="D2280" i="82" s="1"/>
  <c r="C2281" i="82"/>
  <c r="D2281" i="82"/>
  <c r="C2282" i="82"/>
  <c r="D2282" i="82" s="1"/>
  <c r="C2283" i="82"/>
  <c r="D2283" i="82" s="1"/>
  <c r="C2284" i="82"/>
  <c r="D2284" i="82" s="1"/>
  <c r="C2285" i="82"/>
  <c r="D2285" i="82"/>
  <c r="C2286" i="82"/>
  <c r="D2286" i="82" s="1"/>
  <c r="C2287" i="82"/>
  <c r="D2287" i="82"/>
  <c r="C2288" i="82"/>
  <c r="D2288" i="82" s="1"/>
  <c r="C2289" i="82"/>
  <c r="D2289" i="82"/>
  <c r="C2290" i="82"/>
  <c r="D2290" i="82" s="1"/>
  <c r="C2291" i="82"/>
  <c r="D2291" i="82" s="1"/>
  <c r="C2292" i="82"/>
  <c r="D2292" i="82" s="1"/>
  <c r="C2293" i="82"/>
  <c r="D2293" i="82"/>
  <c r="C2294" i="82"/>
  <c r="D2294" i="82" s="1"/>
  <c r="C2295" i="82"/>
  <c r="D2295" i="82"/>
  <c r="C2296" i="82"/>
  <c r="D2296" i="82" s="1"/>
  <c r="C2297" i="82"/>
  <c r="D2297" i="82"/>
  <c r="C2298" i="82"/>
  <c r="D2298" i="82" s="1"/>
  <c r="C2299" i="82"/>
  <c r="D2299" i="82" s="1"/>
  <c r="C2300" i="82"/>
  <c r="D2300" i="82" s="1"/>
  <c r="C2301" i="82"/>
  <c r="D2301" i="82"/>
  <c r="C2302" i="82"/>
  <c r="D2302" i="82" s="1"/>
  <c r="C2303" i="82"/>
  <c r="D2303" i="82" s="1"/>
  <c r="C2304" i="82"/>
  <c r="D2304" i="82"/>
  <c r="C2305" i="82"/>
  <c r="D2305" i="82"/>
  <c r="C2306" i="82"/>
  <c r="D2306" i="82" s="1"/>
  <c r="C2307" i="82"/>
  <c r="D2307" i="82" s="1"/>
  <c r="C2308" i="82"/>
  <c r="D2308" i="82"/>
  <c r="C2309" i="82"/>
  <c r="D2309" i="82" s="1"/>
  <c r="C2310" i="82"/>
  <c r="D2310" i="82" s="1"/>
  <c r="C2311" i="82"/>
  <c r="D2311" i="82" s="1"/>
  <c r="C2312" i="82"/>
  <c r="D2312" i="82" s="1"/>
  <c r="C2313" i="82"/>
  <c r="D2313" i="82" s="1"/>
  <c r="C2314" i="82"/>
  <c r="D2314" i="82" s="1"/>
  <c r="C2315" i="82"/>
  <c r="D2315" i="82" s="1"/>
  <c r="C2316" i="82"/>
  <c r="D2316" i="82" s="1"/>
  <c r="C2317" i="82"/>
  <c r="D2317" i="82" s="1"/>
  <c r="C2318" i="82"/>
  <c r="D2318" i="82" s="1"/>
  <c r="C2319" i="82"/>
  <c r="D2319" i="82" s="1"/>
  <c r="C2320" i="82"/>
  <c r="D2320" i="82"/>
  <c r="C2321" i="82"/>
  <c r="D2321" i="82" s="1"/>
  <c r="C2322" i="82"/>
  <c r="D2322" i="82" s="1"/>
  <c r="C2323" i="82"/>
  <c r="D2323" i="82" s="1"/>
  <c r="C2324" i="82"/>
  <c r="D2324" i="82" s="1"/>
  <c r="C2325" i="82"/>
  <c r="D2325" i="82" s="1"/>
  <c r="C2326" i="82"/>
  <c r="D2326" i="82" s="1"/>
  <c r="C2327" i="82"/>
  <c r="D2327" i="82"/>
  <c r="C2328" i="82"/>
  <c r="D2328" i="82" s="1"/>
  <c r="C2329" i="82"/>
  <c r="D2329" i="82"/>
  <c r="C2330" i="82"/>
  <c r="D2330" i="82" s="1"/>
  <c r="C2331" i="82"/>
  <c r="D2331" i="82"/>
  <c r="C2332" i="82"/>
  <c r="D2332" i="82"/>
  <c r="C2333" i="82"/>
  <c r="D2333" i="82" s="1"/>
  <c r="C2334" i="82"/>
  <c r="D2334" i="82" s="1"/>
  <c r="C2335" i="82"/>
  <c r="D2335" i="82" s="1"/>
  <c r="C2336" i="82"/>
  <c r="D2336" i="82"/>
  <c r="C2337" i="82"/>
  <c r="D2337" i="82"/>
  <c r="C2338" i="82"/>
  <c r="D2338" i="82" s="1"/>
  <c r="C2339" i="82"/>
  <c r="D2339" i="82" s="1"/>
  <c r="C2340" i="82"/>
  <c r="D2340" i="82" s="1"/>
  <c r="C2341" i="82"/>
  <c r="D2341" i="82" s="1"/>
  <c r="C2342" i="82"/>
  <c r="D2342" i="82" s="1"/>
  <c r="C2343" i="82"/>
  <c r="D2343" i="82" s="1"/>
  <c r="C2344" i="82"/>
  <c r="D2344" i="82" s="1"/>
  <c r="C2345" i="82"/>
  <c r="D2345" i="82" s="1"/>
  <c r="C2346" i="82"/>
  <c r="D2346" i="82" s="1"/>
  <c r="C2347" i="82"/>
  <c r="D2347" i="82" s="1"/>
  <c r="C2348" i="82"/>
  <c r="D2348" i="82" s="1"/>
  <c r="C2349" i="82"/>
  <c r="D2349" i="82"/>
  <c r="C2350" i="82"/>
  <c r="D2350" i="82" s="1"/>
  <c r="C2351" i="82"/>
  <c r="D2351" i="82" s="1"/>
  <c r="C2352" i="82"/>
  <c r="D2352" i="82" s="1"/>
  <c r="C2353" i="82"/>
  <c r="D2353" i="82"/>
  <c r="C2354" i="82"/>
  <c r="D2354" i="82" s="1"/>
  <c r="C2355" i="82"/>
  <c r="D2355" i="82" s="1"/>
  <c r="C2356" i="82"/>
  <c r="D2356" i="82" s="1"/>
  <c r="C2357" i="82"/>
  <c r="D2357" i="82" s="1"/>
  <c r="C2358" i="82"/>
  <c r="D2358" i="82" s="1"/>
  <c r="C2359" i="82"/>
  <c r="D2359" i="82"/>
  <c r="C2360" i="82"/>
  <c r="D2360" i="82" s="1"/>
  <c r="C2361" i="82"/>
  <c r="D2361" i="82" s="1"/>
  <c r="C2362" i="82"/>
  <c r="D2362" i="82" s="1"/>
  <c r="C2363" i="82"/>
  <c r="D2363" i="82"/>
  <c r="C2364" i="82"/>
  <c r="D2364" i="82"/>
  <c r="C2365" i="82"/>
  <c r="D2365" i="82" s="1"/>
  <c r="C2366" i="82"/>
  <c r="D2366" i="82" s="1"/>
  <c r="C2367" i="82"/>
  <c r="D2367" i="82" s="1"/>
  <c r="C2368" i="82"/>
  <c r="D2368" i="82"/>
  <c r="C2369" i="82"/>
  <c r="D2369" i="82"/>
  <c r="C2370" i="82"/>
  <c r="D2370" i="82" s="1"/>
  <c r="C2371" i="82"/>
  <c r="D2371" i="82" s="1"/>
  <c r="C2372" i="82"/>
  <c r="D2372" i="82" s="1"/>
  <c r="C2373" i="82"/>
  <c r="D2373" i="82"/>
  <c r="C2374" i="82"/>
  <c r="D2374" i="82" s="1"/>
  <c r="C2375" i="82"/>
  <c r="D2375" i="82" s="1"/>
  <c r="C2376" i="82"/>
  <c r="D2376" i="82" s="1"/>
  <c r="C2377" i="82"/>
  <c r="D2377" i="82" s="1"/>
  <c r="C2378" i="82"/>
  <c r="D2378" i="82" s="1"/>
  <c r="C2379" i="82"/>
  <c r="D2379" i="82"/>
  <c r="C2380" i="82"/>
  <c r="D2380" i="82" s="1"/>
  <c r="C2381" i="82"/>
  <c r="D2381" i="82"/>
  <c r="C2382" i="82"/>
  <c r="D2382" i="82" s="1"/>
  <c r="C2383" i="82"/>
  <c r="D2383" i="82" s="1"/>
  <c r="C2384" i="82"/>
  <c r="D2384" i="82" s="1"/>
  <c r="C2385" i="82"/>
  <c r="D2385" i="82"/>
  <c r="C2386" i="82"/>
  <c r="D2386" i="82" s="1"/>
  <c r="C2387" i="82"/>
  <c r="D2387" i="82" s="1"/>
  <c r="C2388" i="82"/>
  <c r="D2388" i="82" s="1"/>
  <c r="C2389" i="82"/>
  <c r="D2389" i="82" s="1"/>
  <c r="C2390" i="82"/>
  <c r="D2390" i="82" s="1"/>
  <c r="C2391" i="82"/>
  <c r="D2391" i="82"/>
  <c r="C2392" i="82"/>
  <c r="D2392" i="82"/>
  <c r="C2393" i="82"/>
  <c r="D2393" i="82" s="1"/>
  <c r="C2394" i="82"/>
  <c r="D2394" i="82" s="1"/>
  <c r="C2395" i="82"/>
  <c r="D2395" i="82" s="1"/>
  <c r="C2396" i="82"/>
  <c r="D2396" i="82" s="1"/>
  <c r="C2397" i="82"/>
  <c r="D2397" i="82"/>
  <c r="C2398" i="82"/>
  <c r="D2398" i="82" s="1"/>
  <c r="C2399" i="82"/>
  <c r="D2399" i="82" s="1"/>
  <c r="C2400" i="82"/>
  <c r="D2400" i="82"/>
  <c r="C2401" i="82"/>
  <c r="D2401" i="82"/>
  <c r="C2402" i="82"/>
  <c r="D2402" i="82" s="1"/>
  <c r="C2403" i="82"/>
  <c r="D2403" i="82" s="1"/>
  <c r="C2404" i="82"/>
  <c r="D2404" i="82" s="1"/>
  <c r="C2405" i="82"/>
  <c r="D2405" i="82"/>
  <c r="C2406" i="82"/>
  <c r="D2406" i="82" s="1"/>
  <c r="C2407" i="82"/>
  <c r="D2407" i="82"/>
  <c r="C2408" i="82"/>
  <c r="D2408" i="82" s="1"/>
  <c r="C2409" i="82"/>
  <c r="D2409" i="82" s="1"/>
  <c r="C2410" i="82"/>
  <c r="D2410" i="82" s="1"/>
  <c r="C2411" i="82"/>
  <c r="D2411" i="82" s="1"/>
  <c r="C2412" i="82"/>
  <c r="D2412" i="82" s="1"/>
  <c r="C2413" i="82"/>
  <c r="D2413" i="82"/>
  <c r="C2414" i="82"/>
  <c r="D2414" i="82" s="1"/>
  <c r="C2415" i="82"/>
  <c r="D2415" i="82"/>
  <c r="C2416" i="82"/>
  <c r="D2416" i="82"/>
  <c r="C2417" i="82"/>
  <c r="D2417" i="82"/>
  <c r="C2418" i="82"/>
  <c r="D2418" i="82" s="1"/>
  <c r="C2419" i="82"/>
  <c r="D2419" i="82" s="1"/>
  <c r="C2420" i="82"/>
  <c r="D2420" i="82" s="1"/>
  <c r="C2421" i="82"/>
  <c r="D2421" i="82" s="1"/>
  <c r="C2422" i="82"/>
  <c r="D2422" i="82" s="1"/>
  <c r="C2423" i="82"/>
  <c r="D2423" i="82"/>
  <c r="C2424" i="82"/>
  <c r="D2424" i="82"/>
  <c r="C2425" i="82"/>
  <c r="D2425" i="82"/>
  <c r="C2426" i="82"/>
  <c r="D2426" i="82" s="1"/>
  <c r="C2427" i="82"/>
  <c r="D2427" i="82" s="1"/>
  <c r="C2428" i="82"/>
  <c r="D2428" i="82" s="1"/>
  <c r="C2429" i="82"/>
  <c r="D2429" i="82"/>
  <c r="C2430" i="82"/>
  <c r="D2430" i="82" s="1"/>
  <c r="C2431" i="82"/>
  <c r="D2431" i="82" s="1"/>
  <c r="C2432" i="82"/>
  <c r="D2432" i="82"/>
  <c r="C2433" i="82"/>
  <c r="D2433" i="82"/>
  <c r="C2434" i="82"/>
  <c r="D2434" i="82" s="1"/>
  <c r="C2435" i="82"/>
  <c r="D2435" i="82" s="1"/>
  <c r="C2436" i="82"/>
  <c r="D2436" i="82"/>
  <c r="C2437" i="82"/>
  <c r="D2437" i="82"/>
  <c r="C2438" i="82"/>
  <c r="D2438" i="82" s="1"/>
  <c r="C2439" i="82"/>
  <c r="D2439" i="82" s="1"/>
  <c r="C2440" i="82"/>
  <c r="D2440" i="82" s="1"/>
  <c r="C2441" i="82"/>
  <c r="D2441" i="82"/>
  <c r="C2442" i="82"/>
  <c r="D2442" i="82" s="1"/>
  <c r="C2443" i="82"/>
  <c r="D2443" i="82" s="1"/>
  <c r="C2444" i="82"/>
  <c r="D2444" i="82" s="1"/>
  <c r="C2445" i="82"/>
  <c r="D2445" i="82"/>
  <c r="C2446" i="82"/>
  <c r="D2446" i="82" s="1"/>
  <c r="C2447" i="82"/>
  <c r="D2447" i="82" s="1"/>
  <c r="C2448" i="82"/>
  <c r="D2448" i="82"/>
  <c r="C2449" i="82"/>
  <c r="D2449" i="82"/>
  <c r="C2450" i="82"/>
  <c r="D2450" i="82" s="1"/>
  <c r="C2451" i="82"/>
  <c r="D2451" i="82"/>
  <c r="C2452" i="82"/>
  <c r="D2452" i="82" s="1"/>
  <c r="C2453" i="82"/>
  <c r="D2453" i="82"/>
  <c r="C2454" i="82"/>
  <c r="D2454" i="82" s="1"/>
  <c r="C2455" i="82"/>
  <c r="D2455" i="82" s="1"/>
  <c r="C2456" i="82"/>
  <c r="D2456" i="82" s="1"/>
  <c r="C2457" i="82"/>
  <c r="D2457" i="82" s="1"/>
  <c r="C2458" i="82"/>
  <c r="D2458" i="82" s="1"/>
  <c r="C2459" i="82"/>
  <c r="D2459" i="82"/>
  <c r="C2460" i="82"/>
  <c r="D2460" i="82"/>
  <c r="C2461" i="82"/>
  <c r="D2461" i="82"/>
  <c r="C2462" i="82"/>
  <c r="D2462" i="82" s="1"/>
  <c r="C2463" i="82"/>
  <c r="D2463" i="82" s="1"/>
  <c r="C2464" i="82"/>
  <c r="D2464" i="82"/>
  <c r="C2465" i="82"/>
  <c r="D2465" i="82"/>
  <c r="C2466" i="82"/>
  <c r="D2466" i="82" s="1"/>
  <c r="C2467" i="82"/>
  <c r="D2467" i="82" s="1"/>
  <c r="C2468" i="82"/>
  <c r="D2468" i="82"/>
  <c r="C2469" i="82"/>
  <c r="D2469" i="82" s="1"/>
  <c r="C2470" i="82"/>
  <c r="D2470" i="82" s="1"/>
  <c r="C2471" i="82"/>
  <c r="D2471" i="82" s="1"/>
  <c r="C2472" i="82"/>
  <c r="D2472" i="82" s="1"/>
  <c r="C2473" i="82"/>
  <c r="D2473" i="82"/>
  <c r="C2474" i="82"/>
  <c r="D2474" i="82" s="1"/>
  <c r="C2475" i="82"/>
  <c r="D2475" i="82" s="1"/>
  <c r="C2476" i="82"/>
  <c r="D2476" i="82" s="1"/>
  <c r="C2477" i="82"/>
  <c r="D2477" i="82" s="1"/>
  <c r="C2478" i="82"/>
  <c r="D2478" i="82" s="1"/>
  <c r="C2479" i="82"/>
  <c r="D2479" i="82"/>
  <c r="C2480" i="82"/>
  <c r="D2480" i="82" s="1"/>
  <c r="C2481" i="82"/>
  <c r="D2481" i="82"/>
  <c r="C2482" i="82"/>
  <c r="D2482" i="82" s="1"/>
  <c r="C2483" i="82"/>
  <c r="D2483" i="82" s="1"/>
  <c r="C2484" i="82"/>
  <c r="D2484" i="82"/>
  <c r="C2485" i="82"/>
  <c r="D2485" i="82" s="1"/>
  <c r="C2486" i="82"/>
  <c r="D2486" i="82" s="1"/>
  <c r="C2487" i="82"/>
  <c r="D2487" i="82"/>
  <c r="C2488" i="82"/>
  <c r="D2488" i="82" s="1"/>
  <c r="C2489" i="82"/>
  <c r="D2489" i="82"/>
  <c r="C2490" i="82"/>
  <c r="D2490" i="82" s="1"/>
  <c r="C2491" i="82"/>
  <c r="D2491" i="82"/>
  <c r="C2492" i="82"/>
  <c r="D2492" i="82"/>
  <c r="C2493" i="82"/>
  <c r="D2493" i="82"/>
  <c r="C2494" i="82"/>
  <c r="D2494" i="82" s="1"/>
  <c r="C2495" i="82"/>
  <c r="D2495" i="82" s="1"/>
  <c r="C2496" i="82"/>
  <c r="D2496" i="82"/>
  <c r="C2497" i="82"/>
  <c r="D2497" i="82"/>
  <c r="C2498" i="82"/>
  <c r="D2498" i="82" s="1"/>
  <c r="C2499" i="82"/>
  <c r="D2499" i="82" s="1"/>
  <c r="C2500" i="82"/>
  <c r="D2500" i="82"/>
  <c r="C2501" i="82"/>
  <c r="D2501" i="82" s="1"/>
  <c r="C2502" i="82"/>
  <c r="D2502" i="82" s="1"/>
  <c r="C2503" i="82"/>
  <c r="D2503" i="82" s="1"/>
  <c r="C2504" i="82"/>
  <c r="D2504" i="82" s="1"/>
  <c r="C2505" i="82"/>
  <c r="D2505" i="82"/>
  <c r="C2506" i="82"/>
  <c r="D2506" i="82" s="1"/>
  <c r="C2507" i="82"/>
  <c r="D2507" i="82" s="1"/>
  <c r="C2508" i="82"/>
  <c r="D2508" i="82" s="1"/>
  <c r="C2509" i="82"/>
  <c r="D2509" i="82" s="1"/>
  <c r="C2510" i="82"/>
  <c r="D2510" i="82" s="1"/>
  <c r="C2511" i="82"/>
  <c r="D2511" i="82"/>
  <c r="C2512" i="82"/>
  <c r="D2512" i="82" s="1"/>
  <c r="C2513" i="82"/>
  <c r="D2513" i="82" s="1"/>
  <c r="C2514" i="82"/>
  <c r="D2514" i="82" s="1"/>
  <c r="C2515" i="82"/>
  <c r="D2515" i="82" s="1"/>
  <c r="C2516" i="82"/>
  <c r="D2516" i="82"/>
  <c r="C2517" i="82"/>
  <c r="D2517" i="82"/>
  <c r="C2518" i="82"/>
  <c r="D2518" i="82" s="1"/>
  <c r="C2519" i="82"/>
  <c r="D2519" i="82"/>
  <c r="C2520" i="82"/>
  <c r="D2520" i="82" s="1"/>
  <c r="C2521" i="82"/>
  <c r="D2521" i="82"/>
  <c r="C2522" i="82"/>
  <c r="D2522" i="82" s="1"/>
  <c r="C2523" i="82"/>
  <c r="D2523" i="82" s="1"/>
  <c r="C2524" i="82"/>
  <c r="D2524" i="82" s="1"/>
  <c r="C2525" i="82"/>
  <c r="D2525" i="82" s="1"/>
  <c r="C2526" i="82"/>
  <c r="D2526" i="82" s="1"/>
  <c r="C2527" i="82"/>
  <c r="D2527" i="82" s="1"/>
  <c r="C2528" i="82"/>
  <c r="D2528" i="82" s="1"/>
  <c r="C2529" i="82"/>
  <c r="D2529" i="82"/>
  <c r="C2530" i="82"/>
  <c r="D2530" i="82" s="1"/>
  <c r="C2531" i="82"/>
  <c r="D2531" i="82"/>
  <c r="C2532" i="82"/>
  <c r="D2532" i="82"/>
  <c r="C2533" i="82"/>
  <c r="D2533" i="82" s="1"/>
  <c r="C2534" i="82"/>
  <c r="D2534" i="82" s="1"/>
  <c r="C2535" i="82"/>
  <c r="D2535" i="82" s="1"/>
  <c r="C2536" i="82"/>
  <c r="D2536" i="82" s="1"/>
  <c r="C2537" i="82"/>
  <c r="D2537" i="82"/>
  <c r="C2538" i="82"/>
  <c r="D2538" i="82" s="1"/>
  <c r="C2539" i="82"/>
  <c r="D2539" i="82" s="1"/>
  <c r="C2540" i="82"/>
  <c r="D2540" i="82"/>
  <c r="C2541" i="82"/>
  <c r="D2541" i="82"/>
  <c r="C2542" i="82"/>
  <c r="D2542" i="82" s="1"/>
  <c r="C2543" i="82"/>
  <c r="D2543" i="82" s="1"/>
  <c r="C2544" i="82"/>
  <c r="D2544" i="82"/>
  <c r="C2545" i="82"/>
  <c r="D2545" i="82" s="1"/>
  <c r="C2546" i="82"/>
  <c r="D2546" i="82" s="1"/>
  <c r="C2547" i="82"/>
  <c r="D2547" i="82" s="1"/>
  <c r="C2548" i="82"/>
  <c r="D2548" i="82" s="1"/>
  <c r="C2549" i="82"/>
  <c r="D2549" i="82"/>
  <c r="C2550" i="82"/>
  <c r="D2550" i="82" s="1"/>
  <c r="C2551" i="82"/>
  <c r="D2551" i="82" s="1"/>
  <c r="C2552" i="82"/>
  <c r="D2552" i="82"/>
  <c r="C2553" i="82"/>
  <c r="D2553" i="82" s="1"/>
  <c r="C2554" i="82"/>
  <c r="D2554" i="82" s="1"/>
  <c r="C2555" i="82"/>
  <c r="D2555" i="82"/>
  <c r="C2556" i="82"/>
  <c r="D2556" i="82" s="1"/>
  <c r="C2557" i="82"/>
  <c r="D2557" i="82"/>
  <c r="C2558" i="82"/>
  <c r="D2558" i="82" s="1"/>
  <c r="C2559" i="82"/>
  <c r="D2559" i="82" s="1"/>
  <c r="C2560" i="82"/>
  <c r="D2560" i="82"/>
  <c r="C2561" i="82"/>
  <c r="D2561" i="82" s="1"/>
  <c r="C2562" i="82"/>
  <c r="D2562" i="82" s="1"/>
  <c r="C2563" i="82"/>
  <c r="D2563" i="82"/>
  <c r="C2564" i="82"/>
  <c r="D2564" i="82"/>
  <c r="C2565" i="82"/>
  <c r="D2565" i="82"/>
  <c r="C2566" i="82"/>
  <c r="D2566" i="82" s="1"/>
  <c r="C2567" i="82"/>
  <c r="D2567" i="82" s="1"/>
  <c r="C2568" i="82"/>
  <c r="D2568" i="82" s="1"/>
  <c r="C2569" i="82"/>
  <c r="D2569" i="82" s="1"/>
  <c r="C2570" i="82"/>
  <c r="D2570" i="82" s="1"/>
  <c r="C2571" i="82"/>
  <c r="D2571" i="82" s="1"/>
  <c r="C2572" i="82"/>
  <c r="D2572" i="82" s="1"/>
  <c r="C2573" i="82"/>
  <c r="D2573" i="82"/>
  <c r="C2574" i="82"/>
  <c r="D2574" i="82" s="1"/>
  <c r="C2575" i="82"/>
  <c r="D2575" i="82" s="1"/>
  <c r="C2576" i="82"/>
  <c r="D2576" i="82"/>
  <c r="C2577" i="82"/>
  <c r="D2577" i="82"/>
  <c r="C2578" i="82"/>
  <c r="D2578" i="82" s="1"/>
  <c r="C2579" i="82"/>
  <c r="D2579" i="82"/>
  <c r="C2580" i="82"/>
  <c r="D2580" i="82" s="1"/>
  <c r="C2581" i="82"/>
  <c r="D2581" i="82"/>
  <c r="C2582" i="82"/>
  <c r="D2582" i="82" s="1"/>
  <c r="C2583" i="82"/>
  <c r="D2583" i="82" s="1"/>
  <c r="C2584" i="82"/>
  <c r="D2584" i="82" s="1"/>
  <c r="C2585" i="82"/>
  <c r="D2585" i="82"/>
  <c r="C2586" i="82"/>
  <c r="D2586" i="82" s="1"/>
  <c r="C2587" i="82"/>
  <c r="D2587" i="82" s="1"/>
  <c r="C2588" i="82"/>
  <c r="D2588" i="82" s="1"/>
  <c r="C2589" i="82"/>
  <c r="D2589" i="82"/>
  <c r="C2590" i="82"/>
  <c r="D2590" i="82" s="1"/>
  <c r="C2591" i="82"/>
  <c r="D2591" i="82" s="1"/>
  <c r="C2592" i="82"/>
  <c r="D2592" i="82" s="1"/>
  <c r="C2593" i="82"/>
  <c r="D2593" i="82" s="1"/>
  <c r="C2594" i="82"/>
  <c r="D2594" i="82" s="1"/>
  <c r="C2595" i="82"/>
  <c r="D2595" i="82"/>
  <c r="C2596" i="82"/>
  <c r="D2596" i="82" s="1"/>
  <c r="C2597" i="82"/>
  <c r="D2597" i="82"/>
  <c r="C2598" i="82"/>
  <c r="D2598" i="82" s="1"/>
  <c r="C2599" i="82"/>
  <c r="D2599" i="82" s="1"/>
  <c r="C2600" i="82"/>
  <c r="D2600" i="82" s="1"/>
  <c r="C2601" i="82"/>
  <c r="D2601" i="82" s="1"/>
  <c r="C2602" i="82"/>
  <c r="D2602" i="82" s="1"/>
  <c r="C2603" i="82"/>
  <c r="D2603" i="82"/>
  <c r="C2604" i="82"/>
  <c r="D2604" i="82" s="1"/>
  <c r="C2605" i="82"/>
  <c r="D2605" i="82"/>
  <c r="C2606" i="82"/>
  <c r="D2606" i="82" s="1"/>
  <c r="C2607" i="82"/>
  <c r="D2607" i="82" s="1"/>
  <c r="C2608" i="82"/>
  <c r="D2608" i="82" s="1"/>
  <c r="C2609" i="82"/>
  <c r="D2609" i="82" s="1"/>
  <c r="C2610" i="82"/>
  <c r="D2610" i="82" s="1"/>
  <c r="C2611" i="82"/>
  <c r="D2611" i="82"/>
  <c r="C2612" i="82"/>
  <c r="D2612" i="82" s="1"/>
  <c r="C2613" i="82"/>
  <c r="D2613" i="82"/>
  <c r="C2614" i="82"/>
  <c r="D2614" i="82" s="1"/>
  <c r="C2615" i="82"/>
  <c r="D2615" i="82"/>
  <c r="C2616" i="82"/>
  <c r="D2616" i="82" s="1"/>
  <c r="C2617" i="82"/>
  <c r="D2617" i="82" s="1"/>
  <c r="C2618" i="82"/>
  <c r="D2618" i="82" s="1"/>
  <c r="C2619" i="82"/>
  <c r="D2619" i="82" s="1"/>
  <c r="C2620" i="82"/>
  <c r="D2620" i="82"/>
  <c r="C2621" i="82"/>
  <c r="D2621" i="82" s="1"/>
  <c r="C2622" i="82"/>
  <c r="D2622" i="82" s="1"/>
  <c r="C2623" i="82"/>
  <c r="D2623" i="82" s="1"/>
  <c r="C2624" i="82"/>
  <c r="D2624" i="82" s="1"/>
  <c r="C2625" i="82"/>
  <c r="D2625" i="82"/>
  <c r="C2626" i="82"/>
  <c r="D2626" i="82" s="1"/>
  <c r="C2627" i="82"/>
  <c r="D2627" i="82" s="1"/>
  <c r="C2628" i="82"/>
  <c r="D2628" i="82" s="1"/>
  <c r="C2629" i="82"/>
  <c r="D2629" i="82" s="1"/>
  <c r="C2630" i="82"/>
  <c r="D2630" i="82" s="1"/>
  <c r="C2631" i="82"/>
  <c r="D2631" i="82" s="1"/>
  <c r="C2632" i="82"/>
  <c r="D2632" i="82" s="1"/>
  <c r="C2633" i="82"/>
  <c r="D2633" i="82" s="1"/>
  <c r="C2634" i="82"/>
  <c r="D2634" i="82" s="1"/>
  <c r="C2635" i="82"/>
  <c r="D2635" i="82" s="1"/>
  <c r="C2636" i="82"/>
  <c r="D2636" i="82" s="1"/>
  <c r="C2637" i="82"/>
  <c r="D2637" i="82"/>
  <c r="C2638" i="82"/>
  <c r="D2638" i="82" s="1"/>
  <c r="C2639" i="82"/>
  <c r="D2639" i="82" s="1"/>
  <c r="C2640" i="82"/>
  <c r="D2640" i="82" s="1"/>
  <c r="C2641" i="82"/>
  <c r="D2641" i="82"/>
  <c r="C2642" i="82"/>
  <c r="D2642" i="82" s="1"/>
  <c r="C2643" i="82"/>
  <c r="D2643" i="82" s="1"/>
  <c r="C2644" i="82"/>
  <c r="D2644" i="82" s="1"/>
  <c r="C2645" i="82"/>
  <c r="D2645" i="82"/>
  <c r="C2646" i="82"/>
  <c r="D2646" i="82" s="1"/>
  <c r="C2647" i="82"/>
  <c r="D2647" i="82"/>
  <c r="C2648" i="82"/>
  <c r="D2648" i="82" s="1"/>
  <c r="C2649" i="82"/>
  <c r="D2649" i="82" s="1"/>
  <c r="C2650" i="82"/>
  <c r="D2650" i="82" s="1"/>
  <c r="C2651" i="82"/>
  <c r="D2651" i="82"/>
  <c r="C2652" i="82"/>
  <c r="D2652" i="82" s="1"/>
  <c r="C2653" i="82"/>
  <c r="D2653" i="82" s="1"/>
  <c r="C2654" i="82"/>
  <c r="D2654" i="82" s="1"/>
  <c r="C2655" i="82"/>
  <c r="D2655" i="82" s="1"/>
  <c r="C2656" i="82"/>
  <c r="D2656" i="82" s="1"/>
  <c r="C2657" i="82"/>
  <c r="D2657" i="82"/>
  <c r="C2658" i="82"/>
  <c r="D2658" i="82" s="1"/>
  <c r="C2659" i="82"/>
  <c r="D2659" i="82" s="1"/>
  <c r="C2660" i="82"/>
  <c r="D2660" i="82"/>
  <c r="C2661" i="82"/>
  <c r="D2661" i="82"/>
  <c r="C2662" i="82"/>
  <c r="D2662" i="82" s="1"/>
  <c r="C2663" i="82"/>
  <c r="D2663" i="82" s="1"/>
  <c r="C2664" i="82"/>
  <c r="D2664" i="82" s="1"/>
  <c r="C2665" i="82"/>
  <c r="D2665" i="82"/>
  <c r="C2666" i="82"/>
  <c r="D2666" i="82" s="1"/>
  <c r="C2667" i="82"/>
  <c r="D2667" i="82" s="1"/>
  <c r="C2668" i="82"/>
  <c r="D2668" i="82"/>
  <c r="C2669" i="82"/>
  <c r="D2669" i="82" s="1"/>
  <c r="C2670" i="82"/>
  <c r="D2670" i="82" s="1"/>
  <c r="C2671" i="82"/>
  <c r="D2671" i="82" s="1"/>
  <c r="C2672" i="82"/>
  <c r="D2672" i="82"/>
  <c r="C2673" i="82"/>
  <c r="D2673" i="82" s="1"/>
  <c r="C2674" i="82"/>
  <c r="D2674" i="82" s="1"/>
  <c r="C2675" i="82"/>
  <c r="D2675" i="82" s="1"/>
  <c r="C2676" i="82"/>
  <c r="D2676" i="82" s="1"/>
  <c r="C2677" i="82"/>
  <c r="D2677" i="82"/>
  <c r="C2678" i="82"/>
  <c r="D2678" i="82" s="1"/>
  <c r="C2679" i="82"/>
  <c r="D2679" i="82" s="1"/>
  <c r="C2680" i="82"/>
  <c r="D2680" i="82" s="1"/>
  <c r="C2681" i="82"/>
  <c r="D2681" i="82" s="1"/>
  <c r="C2682" i="82"/>
  <c r="D2682" i="82" s="1"/>
  <c r="C2683" i="82"/>
  <c r="D2683" i="82"/>
  <c r="C2684" i="82"/>
  <c r="D2684" i="82" s="1"/>
  <c r="C2685" i="82"/>
  <c r="D2685" i="82" s="1"/>
  <c r="C2686" i="82"/>
  <c r="D2686" i="82" s="1"/>
  <c r="C2687" i="82"/>
  <c r="D2687" i="82" s="1"/>
  <c r="C2688" i="82"/>
  <c r="D2688" i="82"/>
  <c r="C2689" i="82"/>
  <c r="D2689" i="82" s="1"/>
  <c r="C2690" i="82"/>
  <c r="D2690" i="82" s="1"/>
  <c r="C2691" i="82"/>
  <c r="D2691" i="82"/>
  <c r="C2692" i="82"/>
  <c r="D2692" i="82"/>
  <c r="C2693" i="82"/>
  <c r="D2693" i="82"/>
  <c r="C2694" i="82"/>
  <c r="D2694" i="82" s="1"/>
  <c r="C2695" i="82"/>
  <c r="D2695" i="82" s="1"/>
  <c r="C2696" i="82"/>
  <c r="D2696" i="82" s="1"/>
  <c r="C2697" i="82"/>
  <c r="D2697" i="82" s="1"/>
  <c r="C2698" i="82"/>
  <c r="D2698" i="82" s="1"/>
  <c r="C2699" i="82"/>
  <c r="D2699" i="82" s="1"/>
  <c r="C2700" i="82"/>
  <c r="D2700" i="82" s="1"/>
  <c r="C2701" i="82"/>
  <c r="D2701" i="82" s="1"/>
  <c r="C2702" i="82"/>
  <c r="D2702" i="82" s="1"/>
  <c r="C2703" i="82"/>
  <c r="D2703" i="82" s="1"/>
  <c r="C2704" i="82"/>
  <c r="D2704" i="82"/>
  <c r="C2705" i="82"/>
  <c r="D2705" i="82"/>
  <c r="C2706" i="82"/>
  <c r="D2706" i="82" s="1"/>
  <c r="C2707" i="82"/>
  <c r="D2707" i="82" s="1"/>
  <c r="C2708" i="82"/>
  <c r="D2708" i="82" s="1"/>
  <c r="C2709" i="82"/>
  <c r="D2709" i="82"/>
  <c r="C2710" i="82"/>
  <c r="D2710" i="82" s="1"/>
  <c r="C2711" i="82"/>
  <c r="D2711" i="82" s="1"/>
  <c r="C2712" i="82"/>
  <c r="D2712" i="82" s="1"/>
  <c r="C2713" i="82"/>
  <c r="D2713" i="82"/>
  <c r="C2714" i="82"/>
  <c r="D2714" i="82" s="1"/>
  <c r="C2715" i="82"/>
  <c r="D2715" i="82"/>
  <c r="C2716" i="82"/>
  <c r="D2716" i="82" s="1"/>
  <c r="C2717" i="82"/>
  <c r="D2717" i="82" s="1"/>
  <c r="C2718" i="82"/>
  <c r="D2718" i="82" s="1"/>
  <c r="C2719" i="82"/>
  <c r="D2719" i="82" s="1"/>
  <c r="C2720" i="82"/>
  <c r="D2720" i="82"/>
  <c r="C2721" i="82"/>
  <c r="D2721" i="82" s="1"/>
  <c r="C2722" i="82"/>
  <c r="D2722" i="82" s="1"/>
  <c r="C2723" i="82"/>
  <c r="D2723" i="82"/>
  <c r="C2724" i="82"/>
  <c r="D2724" i="82"/>
  <c r="C2725" i="82"/>
  <c r="D2725" i="82"/>
  <c r="C2726" i="82"/>
  <c r="D2726" i="82" s="1"/>
  <c r="C2727" i="82"/>
  <c r="D2727" i="82" s="1"/>
  <c r="C2728" i="82"/>
  <c r="D2728" i="82" s="1"/>
  <c r="C2729" i="82"/>
  <c r="D2729" i="82" s="1"/>
  <c r="C2730" i="82"/>
  <c r="D2730" i="82" s="1"/>
  <c r="C2731" i="82"/>
  <c r="D2731" i="82"/>
  <c r="C2732" i="82"/>
  <c r="D2732" i="82" s="1"/>
  <c r="C2733" i="82"/>
  <c r="D2733" i="82" s="1"/>
  <c r="C2734" i="82"/>
  <c r="D2734" i="82" s="1"/>
  <c r="C2735" i="82"/>
  <c r="D2735" i="82"/>
  <c r="C2736" i="82"/>
  <c r="D2736" i="82" s="1"/>
  <c r="C2737" i="82"/>
  <c r="D2737" i="82" s="1"/>
  <c r="C2738" i="82"/>
  <c r="D2738" i="82" s="1"/>
  <c r="C2739" i="82"/>
  <c r="D2739" i="82"/>
  <c r="C2740" i="82"/>
  <c r="D2740" i="82"/>
  <c r="C2741" i="82"/>
  <c r="D2741" i="82"/>
  <c r="C2742" i="82"/>
  <c r="D2742" i="82" s="1"/>
  <c r="C2743" i="82"/>
  <c r="D2743" i="82" s="1"/>
  <c r="C2744" i="82"/>
  <c r="D2744" i="82" s="1"/>
  <c r="C2745" i="82"/>
  <c r="D2745" i="82"/>
  <c r="C2746" i="82"/>
  <c r="D2746" i="82" s="1"/>
  <c r="C2747" i="82"/>
  <c r="D2747" i="82" s="1"/>
  <c r="C2748" i="82"/>
  <c r="D2748" i="82" s="1"/>
  <c r="C2749" i="82"/>
  <c r="D2749" i="82" s="1"/>
  <c r="C2750" i="82"/>
  <c r="D2750" i="82" s="1"/>
  <c r="C2751" i="82"/>
  <c r="D2751" i="82" s="1"/>
  <c r="C2752" i="82"/>
  <c r="D2752" i="82" s="1"/>
  <c r="C2753" i="82"/>
  <c r="D2753" i="82" s="1"/>
  <c r="C2754" i="82"/>
  <c r="D2754" i="82" s="1"/>
  <c r="C2755" i="82"/>
  <c r="D2755" i="82" s="1"/>
  <c r="C2756" i="82"/>
  <c r="D2756" i="82"/>
  <c r="C2757" i="82"/>
  <c r="D2757" i="82" s="1"/>
  <c r="C2758" i="82"/>
  <c r="D2758" i="82" s="1"/>
  <c r="C2759" i="82"/>
  <c r="D2759" i="82" s="1"/>
  <c r="C2760" i="82"/>
  <c r="D2760" i="82" s="1"/>
  <c r="C2761" i="82"/>
  <c r="D2761" i="82"/>
  <c r="C2762" i="82"/>
  <c r="D2762" i="82" s="1"/>
  <c r="C2763" i="82"/>
  <c r="D2763" i="82" s="1"/>
  <c r="C2764" i="82"/>
  <c r="D2764" i="82" s="1"/>
  <c r="C2765" i="82"/>
  <c r="D2765" i="82"/>
  <c r="C2766" i="82"/>
  <c r="D2766" i="82" s="1"/>
  <c r="C2767" i="82"/>
  <c r="D2767" i="82"/>
  <c r="C2768" i="82"/>
  <c r="D2768" i="82" s="1"/>
  <c r="C2769" i="82"/>
  <c r="D2769" i="82"/>
  <c r="C2770" i="82"/>
  <c r="D2770" i="82" s="1"/>
  <c r="C2771" i="82"/>
  <c r="D2771" i="82" s="1"/>
  <c r="C2772" i="82"/>
  <c r="D2772" i="82"/>
  <c r="C2773" i="82"/>
  <c r="D2773" i="82"/>
  <c r="C2774" i="82"/>
  <c r="D2774" i="82" s="1"/>
  <c r="C2775" i="82"/>
  <c r="D2775" i="82" s="1"/>
  <c r="C2776" i="82"/>
  <c r="D2776" i="82" s="1"/>
  <c r="C2777" i="82"/>
  <c r="D2777" i="82"/>
  <c r="C2778" i="82"/>
  <c r="D2778" i="82" s="1"/>
  <c r="C2779" i="82"/>
  <c r="D2779" i="82" s="1"/>
  <c r="C2780" i="82"/>
  <c r="D2780" i="82" s="1"/>
  <c r="C2781" i="82"/>
  <c r="D2781" i="82" s="1"/>
  <c r="C2782" i="82"/>
  <c r="D2782" i="82" s="1"/>
  <c r="C2783" i="82"/>
  <c r="D2783" i="82" s="1"/>
  <c r="C2784" i="82"/>
  <c r="D2784" i="82" s="1"/>
  <c r="C2785" i="82"/>
  <c r="D2785" i="82" s="1"/>
  <c r="C2786" i="82"/>
  <c r="D2786" i="82" s="1"/>
  <c r="C2787" i="82"/>
  <c r="D2787" i="82"/>
  <c r="C2788" i="82"/>
  <c r="D2788" i="82"/>
  <c r="C2789" i="82"/>
  <c r="D2789" i="82" s="1"/>
  <c r="C2790" i="82"/>
  <c r="D2790" i="82" s="1"/>
  <c r="C2791" i="82"/>
  <c r="D2791" i="82" s="1"/>
  <c r="C2792" i="82"/>
  <c r="D2792" i="82" s="1"/>
  <c r="C2793" i="82"/>
  <c r="D2793" i="82"/>
  <c r="C2794" i="82"/>
  <c r="D2794" i="82" s="1"/>
  <c r="C2795" i="82"/>
  <c r="D2795" i="82" s="1"/>
  <c r="C2796" i="82"/>
  <c r="D2796" i="82"/>
  <c r="C2797" i="82"/>
  <c r="D2797" i="82"/>
  <c r="C2798" i="82"/>
  <c r="D2798" i="82" s="1"/>
  <c r="C2799" i="82"/>
  <c r="D2799" i="82" s="1"/>
  <c r="C2800" i="82"/>
  <c r="D2800" i="82" s="1"/>
  <c r="C2801" i="82"/>
  <c r="D2801" i="82" s="1"/>
  <c r="C2802" i="82"/>
  <c r="D2802" i="82" s="1"/>
  <c r="C2803" i="82"/>
  <c r="D2803" i="82" s="1"/>
  <c r="C2804" i="82"/>
  <c r="D2804" i="82" s="1"/>
  <c r="C2805" i="82"/>
  <c r="D2805" i="82" s="1"/>
  <c r="C2806" i="82"/>
  <c r="D2806" i="82" s="1"/>
  <c r="C2807" i="82"/>
  <c r="D2807" i="82" s="1"/>
  <c r="C2808" i="82"/>
  <c r="D2808" i="82"/>
  <c r="C2809" i="82"/>
  <c r="D2809" i="82" s="1"/>
  <c r="C2810" i="82"/>
  <c r="D2810" i="82" s="1"/>
  <c r="C2811" i="82"/>
  <c r="D2811" i="82"/>
  <c r="C2812" i="82"/>
  <c r="D2812" i="82" s="1"/>
  <c r="C2813" i="82"/>
  <c r="D2813" i="82"/>
  <c r="C2814" i="82"/>
  <c r="D2814" i="82" s="1"/>
  <c r="C2815" i="82"/>
  <c r="D2815" i="82" s="1"/>
  <c r="C2816" i="82"/>
  <c r="D2816" i="82" s="1"/>
  <c r="C2817" i="82"/>
  <c r="D2817" i="82" s="1"/>
  <c r="C2818" i="82"/>
  <c r="D2818" i="82" s="1"/>
  <c r="C2819" i="82"/>
  <c r="D2819" i="82"/>
  <c r="C2820" i="82"/>
  <c r="D2820" i="82" s="1"/>
  <c r="C2821" i="82"/>
  <c r="D2821" i="82"/>
  <c r="C2822" i="82"/>
  <c r="D2822" i="82" s="1"/>
  <c r="C2823" i="82"/>
  <c r="D2823" i="82" s="1"/>
  <c r="C2824" i="82"/>
  <c r="D2824" i="82" s="1"/>
  <c r="C2825" i="82"/>
  <c r="D2825" i="82" s="1"/>
  <c r="C2826" i="82"/>
  <c r="D2826" i="82" s="1"/>
  <c r="C2827" i="82"/>
  <c r="D2827" i="82" s="1"/>
  <c r="C2828" i="82"/>
  <c r="D2828" i="82" s="1"/>
  <c r="C2829" i="82"/>
  <c r="D2829" i="82"/>
  <c r="C2830" i="82"/>
  <c r="D2830" i="82" s="1"/>
  <c r="C2831" i="82"/>
  <c r="D2831" i="82" s="1"/>
  <c r="C2832" i="82"/>
  <c r="D2832" i="82" s="1"/>
  <c r="C2833" i="82"/>
  <c r="D2833" i="82"/>
  <c r="C2834" i="82"/>
  <c r="D2834" i="82" s="1"/>
  <c r="C2835" i="82"/>
  <c r="D2835" i="82"/>
  <c r="C2836" i="82"/>
  <c r="D2836" i="82" s="1"/>
  <c r="C2837" i="82"/>
  <c r="D2837" i="82"/>
  <c r="C2838" i="82"/>
  <c r="D2838" i="82" s="1"/>
  <c r="C2839" i="82"/>
  <c r="D2839" i="82" s="1"/>
  <c r="C2840" i="82"/>
  <c r="D2840" i="82" s="1"/>
  <c r="C2841" i="82"/>
  <c r="D2841" i="82"/>
  <c r="C2842" i="82"/>
  <c r="D2842" i="82" s="1"/>
  <c r="C2843" i="82"/>
  <c r="D2843" i="82" s="1"/>
  <c r="C2844" i="82"/>
  <c r="D2844" i="82" s="1"/>
  <c r="C2845" i="82"/>
  <c r="D2845" i="82"/>
  <c r="C2846" i="82"/>
  <c r="D2846" i="82" s="1"/>
  <c r="C2847" i="82"/>
  <c r="D2847" i="82" s="1"/>
  <c r="C2848" i="82"/>
  <c r="D2848" i="82" s="1"/>
  <c r="C2849" i="82"/>
  <c r="D2849" i="82" s="1"/>
  <c r="C2850" i="82"/>
  <c r="D2850" i="82" s="1"/>
  <c r="C2851" i="82"/>
  <c r="D2851" i="82"/>
  <c r="C2852" i="82"/>
  <c r="D2852" i="82"/>
  <c r="C2853" i="82"/>
  <c r="D2853" i="82"/>
  <c r="C2854" i="82"/>
  <c r="D2854" i="82" s="1"/>
  <c r="C2855" i="82"/>
  <c r="D2855" i="82" s="1"/>
  <c r="C2856" i="82"/>
  <c r="D2856" i="82" s="1"/>
  <c r="C2857" i="82"/>
  <c r="D2857" i="82" s="1"/>
  <c r="C2858" i="82"/>
  <c r="D2858" i="82" s="1"/>
  <c r="C2859" i="82"/>
  <c r="D2859" i="82"/>
  <c r="C2860" i="82"/>
  <c r="D2860" i="82" s="1"/>
  <c r="C2861" i="82"/>
  <c r="D2861" i="82"/>
  <c r="C2862" i="82"/>
  <c r="D2862" i="82" s="1"/>
  <c r="C2863" i="82"/>
  <c r="D2863" i="82"/>
  <c r="C2864" i="82"/>
  <c r="D2864" i="82" s="1"/>
  <c r="C2865" i="82"/>
  <c r="D2865" i="82" s="1"/>
  <c r="C2866" i="82"/>
  <c r="D2866" i="82" s="1"/>
  <c r="C2867" i="82"/>
  <c r="D2867" i="82"/>
  <c r="C2868" i="82"/>
  <c r="D2868" i="82"/>
  <c r="C2869" i="82"/>
  <c r="D2869" i="82"/>
  <c r="C2870" i="82"/>
  <c r="D2870" i="82" s="1"/>
  <c r="C2871" i="82"/>
  <c r="D2871" i="82"/>
  <c r="C2872" i="82"/>
  <c r="D2872" i="82" s="1"/>
  <c r="C2873" i="82"/>
  <c r="D2873" i="82"/>
  <c r="C2874" i="82"/>
  <c r="D2874" i="82" s="1"/>
  <c r="C2875" i="82"/>
  <c r="D2875" i="82" s="1"/>
  <c r="C2876" i="82"/>
  <c r="D2876" i="82"/>
  <c r="C2877" i="82"/>
  <c r="D2877" i="82" s="1"/>
  <c r="C2878" i="82"/>
  <c r="D2878" i="82" s="1"/>
  <c r="C2879" i="82"/>
  <c r="D2879" i="82" s="1"/>
  <c r="C2880" i="82"/>
  <c r="D2880" i="82" s="1"/>
  <c r="C2881" i="82"/>
  <c r="D2881" i="82"/>
  <c r="C2882" i="82"/>
  <c r="D2882" i="82" s="1"/>
  <c r="C2883" i="82"/>
  <c r="D2883" i="82" s="1"/>
  <c r="C2884" i="82"/>
  <c r="D2884" i="82" s="1"/>
  <c r="C2885" i="82"/>
  <c r="D2885" i="82" s="1"/>
  <c r="C2886" i="82"/>
  <c r="D2886" i="82" s="1"/>
  <c r="C2887" i="82"/>
  <c r="D2887" i="82" s="1"/>
  <c r="C2888" i="82"/>
  <c r="D2888" i="82" s="1"/>
  <c r="C2889" i="82"/>
  <c r="D2889" i="82" s="1"/>
  <c r="C2890" i="82"/>
  <c r="D2890" i="82" s="1"/>
  <c r="C2891" i="82"/>
  <c r="D2891" i="82" s="1"/>
  <c r="C2892" i="82"/>
  <c r="D2892" i="82" s="1"/>
  <c r="C2893" i="82"/>
  <c r="D2893" i="82"/>
  <c r="C2894" i="82"/>
  <c r="D2894" i="82" s="1"/>
  <c r="C2895" i="82"/>
  <c r="D2895" i="82" s="1"/>
  <c r="C2896" i="82"/>
  <c r="D2896" i="82" s="1"/>
  <c r="C2897" i="82"/>
  <c r="D2897" i="82"/>
  <c r="C2898" i="82"/>
  <c r="D2898" i="82" s="1"/>
  <c r="C2899" i="82"/>
  <c r="D2899" i="82" s="1"/>
  <c r="C2900" i="82"/>
  <c r="D2900" i="82" s="1"/>
  <c r="C2901" i="82"/>
  <c r="D2901" i="82"/>
  <c r="C2902" i="82"/>
  <c r="D2902" i="82" s="1"/>
  <c r="C2903" i="82"/>
  <c r="D2903" i="82"/>
  <c r="C2904" i="82"/>
  <c r="D2904" i="82" s="1"/>
  <c r="C2905" i="82"/>
  <c r="D2905" i="82" s="1"/>
  <c r="C2906" i="82"/>
  <c r="D2906" i="82" s="1"/>
  <c r="C2907" i="82"/>
  <c r="D2907" i="82"/>
  <c r="C2908" i="82"/>
  <c r="D2908" i="82" s="1"/>
  <c r="C2909" i="82"/>
  <c r="D2909" i="82" s="1"/>
  <c r="C2910" i="82"/>
  <c r="D2910" i="82" s="1"/>
  <c r="C2911" i="82"/>
  <c r="D2911" i="82" s="1"/>
  <c r="C2912" i="82"/>
  <c r="D2912" i="82" s="1"/>
  <c r="C2913" i="82"/>
  <c r="D2913" i="82"/>
  <c r="C2914" i="82"/>
  <c r="D2914" i="82" s="1"/>
  <c r="C2915" i="82"/>
  <c r="D2915" i="82" s="1"/>
  <c r="C2916" i="82"/>
  <c r="D2916" i="82"/>
  <c r="C2917" i="82"/>
  <c r="D2917" i="82"/>
  <c r="C2918" i="82"/>
  <c r="D2918" i="82" s="1"/>
  <c r="C2919" i="82"/>
  <c r="D2919" i="82" s="1"/>
  <c r="C2920" i="82"/>
  <c r="D2920" i="82" s="1"/>
  <c r="C2921" i="82"/>
  <c r="D2921" i="82"/>
  <c r="C2922" i="82"/>
  <c r="D2922" i="82" s="1"/>
  <c r="C2923" i="82"/>
  <c r="D2923" i="82" s="1"/>
  <c r="C2924" i="82"/>
  <c r="D2924" i="82"/>
  <c r="C2925" i="82"/>
  <c r="D2925" i="82" s="1"/>
  <c r="C2926" i="82"/>
  <c r="D2926" i="82" s="1"/>
  <c r="C2927" i="82"/>
  <c r="D2927" i="82" s="1"/>
  <c r="C2928" i="82"/>
  <c r="D2928" i="82"/>
  <c r="C2929" i="82"/>
  <c r="D2929" i="82" s="1"/>
  <c r="C2930" i="82"/>
  <c r="D2930" i="82" s="1"/>
  <c r="C2931" i="82"/>
  <c r="D2931" i="82" s="1"/>
  <c r="C2932" i="82"/>
  <c r="D2932" i="82" s="1"/>
  <c r="C2933" i="82"/>
  <c r="D2933" i="82"/>
  <c r="C2934" i="82"/>
  <c r="D2934" i="82" s="1"/>
  <c r="C2935" i="82"/>
  <c r="D2935" i="82" s="1"/>
  <c r="C2936" i="82"/>
  <c r="D2936" i="82" s="1"/>
  <c r="C2937" i="82"/>
  <c r="D2937" i="82" s="1"/>
  <c r="C2938" i="82"/>
  <c r="D2938" i="82" s="1"/>
  <c r="C2939" i="82"/>
  <c r="D2939" i="82"/>
  <c r="C2940" i="82"/>
  <c r="D2940" i="82" s="1"/>
  <c r="C2941" i="82"/>
  <c r="D2941" i="82" s="1"/>
  <c r="C2942" i="82"/>
  <c r="D2942" i="82" s="1"/>
  <c r="C2943" i="82"/>
  <c r="D2943" i="82" s="1"/>
  <c r="C2944" i="82"/>
  <c r="D2944" i="82"/>
  <c r="C2945" i="82"/>
  <c r="D2945" i="82" s="1"/>
  <c r="C2946" i="82"/>
  <c r="D2946" i="82" s="1"/>
  <c r="C2947" i="82"/>
  <c r="D2947" i="82"/>
  <c r="C2948" i="82"/>
  <c r="D2948" i="82"/>
  <c r="C2949" i="82"/>
  <c r="D2949" i="82"/>
  <c r="C2950" i="82"/>
  <c r="D2950" i="82" s="1"/>
  <c r="C2951" i="82"/>
  <c r="D2951" i="82" s="1"/>
  <c r="C2952" i="82"/>
  <c r="D2952" i="82" s="1"/>
  <c r="C2953" i="82"/>
  <c r="D2953" i="82" s="1"/>
  <c r="C2954" i="82"/>
  <c r="D2954" i="82" s="1"/>
  <c r="C2955" i="82"/>
  <c r="D2955" i="82" s="1"/>
  <c r="C2956" i="82"/>
  <c r="D2956" i="82" s="1"/>
  <c r="C2957" i="82"/>
  <c r="D2957" i="82" s="1"/>
  <c r="C2958" i="82"/>
  <c r="D2958" i="82" s="1"/>
  <c r="C2959" i="82"/>
  <c r="D2959" i="82" s="1"/>
  <c r="C2960" i="82"/>
  <c r="D2960" i="82"/>
  <c r="C2961" i="82"/>
  <c r="D2961" i="82"/>
  <c r="C2962" i="82"/>
  <c r="D2962" i="82" s="1"/>
  <c r="C2963" i="82"/>
  <c r="D2963" i="82" s="1"/>
  <c r="C2964" i="82"/>
  <c r="D2964" i="82" s="1"/>
  <c r="C2965" i="82"/>
  <c r="D2965" i="82"/>
  <c r="C2966" i="82"/>
  <c r="D2966" i="82" s="1"/>
  <c r="C2967" i="82"/>
  <c r="D2967" i="82" s="1"/>
  <c r="C2968" i="82"/>
  <c r="D2968" i="82" s="1"/>
  <c r="C2969" i="82"/>
  <c r="D2969" i="82"/>
  <c r="C2970" i="82"/>
  <c r="D2970" i="82" s="1"/>
  <c r="C2971" i="82"/>
  <c r="D2971" i="82"/>
  <c r="C2972" i="82"/>
  <c r="D2972" i="82" s="1"/>
  <c r="C2973" i="82"/>
  <c r="D2973" i="82" s="1"/>
  <c r="C2974" i="82"/>
  <c r="D2974" i="82" s="1"/>
  <c r="C2975" i="82"/>
  <c r="D2975" i="82" s="1"/>
  <c r="C2976" i="82"/>
  <c r="D2976" i="82"/>
  <c r="C2977" i="82"/>
  <c r="D2977" i="82" s="1"/>
  <c r="C2978" i="82"/>
  <c r="D2978" i="82" s="1"/>
  <c r="C2979" i="82"/>
  <c r="D2979" i="82"/>
  <c r="C2980" i="82"/>
  <c r="D2980" i="82"/>
  <c r="C2981" i="82"/>
  <c r="D2981" i="82"/>
  <c r="C2982" i="82"/>
  <c r="D2982" i="82" s="1"/>
  <c r="C2983" i="82"/>
  <c r="D2983" i="82" s="1"/>
  <c r="C2984" i="82"/>
  <c r="D2984" i="82" s="1"/>
  <c r="C2985" i="82"/>
  <c r="D2985" i="82" s="1"/>
  <c r="C2986" i="82"/>
  <c r="D2986" i="82" s="1"/>
  <c r="C2987" i="82"/>
  <c r="D2987" i="82"/>
  <c r="C2988" i="82"/>
  <c r="D2988" i="82" s="1"/>
  <c r="C2989" i="82"/>
  <c r="D2989" i="82" s="1"/>
  <c r="C2990" i="82"/>
  <c r="D2990" i="82" s="1"/>
  <c r="C2991" i="82"/>
  <c r="D2991" i="82"/>
  <c r="C2992" i="82"/>
  <c r="D2992" i="82" s="1"/>
  <c r="C2993" i="82"/>
  <c r="D2993" i="82" s="1"/>
  <c r="C2994" i="82"/>
  <c r="D2994" i="82" s="1"/>
  <c r="C2995" i="82"/>
  <c r="D2995" i="82"/>
  <c r="C2996" i="82"/>
  <c r="D2996" i="82"/>
  <c r="C2997" i="82"/>
  <c r="D2997" i="82"/>
  <c r="C2998" i="82"/>
  <c r="D2998" i="82" s="1"/>
  <c r="C2999" i="82"/>
  <c r="D2999" i="82" s="1"/>
  <c r="C3000" i="82"/>
  <c r="D3000" i="82" s="1"/>
  <c r="C3001" i="82"/>
  <c r="D3001" i="82"/>
  <c r="C3002" i="82"/>
  <c r="D3002" i="82" s="1"/>
  <c r="C3003" i="82"/>
  <c r="D3003" i="82" s="1"/>
  <c r="C3004" i="82"/>
  <c r="D3004" i="82" s="1"/>
  <c r="C3005" i="82"/>
  <c r="D3005" i="82" s="1"/>
  <c r="C3006" i="82"/>
  <c r="D3006" i="82" s="1"/>
  <c r="C3007" i="82"/>
  <c r="D3007" i="82" s="1"/>
  <c r="C3008" i="82"/>
  <c r="D3008" i="82" s="1"/>
  <c r="C3009" i="82"/>
  <c r="D3009" i="82"/>
  <c r="C3010" i="82"/>
  <c r="D3010" i="82" s="1"/>
  <c r="C3011" i="82"/>
  <c r="D3011" i="82" s="1"/>
  <c r="C3012" i="82"/>
  <c r="D3012" i="82"/>
  <c r="C3013" i="82"/>
  <c r="D3013" i="82" s="1"/>
  <c r="C3014" i="82"/>
  <c r="D3014" i="82" s="1"/>
  <c r="C3015" i="82"/>
  <c r="D3015" i="82" s="1"/>
  <c r="C3016" i="82"/>
  <c r="D3016" i="82" s="1"/>
  <c r="C3017" i="82"/>
  <c r="D3017" i="82"/>
  <c r="C3018" i="82"/>
  <c r="D3018" i="82" s="1"/>
  <c r="C3019" i="82"/>
  <c r="D3019" i="82" s="1"/>
  <c r="C3020" i="82"/>
  <c r="D3020" i="82" s="1"/>
  <c r="C3021" i="82"/>
  <c r="D3021" i="82"/>
  <c r="C3022" i="82"/>
  <c r="D3022" i="82" s="1"/>
  <c r="C3023" i="82"/>
  <c r="D3023" i="82"/>
  <c r="C3024" i="82"/>
  <c r="D3024" i="82" s="1"/>
  <c r="C3025" i="82"/>
  <c r="D3025" i="82"/>
  <c r="C3026" i="82"/>
  <c r="D3026" i="82" s="1"/>
  <c r="C3027" i="82"/>
  <c r="D3027" i="82" s="1"/>
  <c r="C3028" i="82"/>
  <c r="D3028" i="82"/>
  <c r="C3029" i="82"/>
  <c r="D3029" i="82"/>
  <c r="C3030" i="82"/>
  <c r="D3030" i="82" s="1"/>
  <c r="C3031" i="82"/>
  <c r="D3031" i="82"/>
  <c r="C3032" i="82"/>
  <c r="D3032" i="82" s="1"/>
  <c r="C3033" i="82"/>
  <c r="D3033" i="82"/>
  <c r="C3034" i="82"/>
  <c r="D3034" i="82" s="1"/>
  <c r="C3035" i="82"/>
  <c r="D3035" i="82" s="1"/>
  <c r="C3036" i="82"/>
  <c r="D3036" i="82" s="1"/>
  <c r="C3037" i="82"/>
  <c r="D3037" i="82" s="1"/>
  <c r="C3038" i="82"/>
  <c r="D3038" i="82" s="1"/>
  <c r="C3039" i="82"/>
  <c r="D3039" i="82" s="1"/>
  <c r="C3040" i="82"/>
  <c r="D3040" i="82" s="1"/>
  <c r="C3041" i="82"/>
  <c r="D3041" i="82"/>
  <c r="C3042" i="82"/>
  <c r="D3042" i="82" s="1"/>
  <c r="C3043" i="82"/>
  <c r="D3043" i="82"/>
  <c r="C3044" i="82"/>
  <c r="D3044" i="82"/>
  <c r="C3045" i="82"/>
  <c r="D3045" i="82" s="1"/>
  <c r="C3046" i="82"/>
  <c r="D3046" i="82" s="1"/>
  <c r="C3047" i="82"/>
  <c r="D3047" i="82" s="1"/>
  <c r="C3048" i="82"/>
  <c r="D3048" i="82" s="1"/>
  <c r="C3049" i="82"/>
  <c r="D3049" i="82"/>
  <c r="C3050" i="82"/>
  <c r="D3050" i="82" s="1"/>
  <c r="C3051" i="82"/>
  <c r="D3051" i="82" s="1"/>
  <c r="C3052" i="82"/>
  <c r="D3052" i="82"/>
  <c r="C3053" i="82"/>
  <c r="D3053" i="82"/>
  <c r="C3054" i="82"/>
  <c r="D3054" i="82" s="1"/>
  <c r="C3055" i="82"/>
  <c r="D3055" i="82" s="1"/>
  <c r="C3056" i="82"/>
  <c r="D3056" i="82"/>
  <c r="C3057" i="82"/>
  <c r="D3057" i="82" s="1"/>
  <c r="C3058" i="82"/>
  <c r="D3058" i="82" s="1"/>
  <c r="C3059" i="82"/>
  <c r="D3059" i="82" s="1"/>
  <c r="C3060" i="82"/>
  <c r="D3060" i="82" s="1"/>
  <c r="C3061" i="82"/>
  <c r="D3061" i="82" s="1"/>
  <c r="C3062" i="82"/>
  <c r="D3062" i="82" s="1"/>
  <c r="C3063" i="82"/>
  <c r="D3063" i="82" s="1"/>
  <c r="C3064" i="82"/>
  <c r="D3064" i="82"/>
  <c r="C3065" i="82"/>
  <c r="D3065" i="82" s="1"/>
  <c r="C3066" i="82"/>
  <c r="D3066" i="82" s="1"/>
  <c r="C3067" i="82"/>
  <c r="D3067" i="82"/>
  <c r="C3068" i="82"/>
  <c r="D3068" i="82" s="1"/>
  <c r="C3069" i="82"/>
  <c r="D3069" i="82"/>
  <c r="C3070" i="82"/>
  <c r="D3070" i="82" s="1"/>
  <c r="C3071" i="82"/>
  <c r="D3071" i="82" s="1"/>
  <c r="C3072" i="82"/>
  <c r="D3072" i="82"/>
  <c r="C3073" i="82"/>
  <c r="D3073" i="82" s="1"/>
  <c r="C3074" i="82"/>
  <c r="D3074" i="82" s="1"/>
  <c r="C3075" i="82"/>
  <c r="D3075" i="82"/>
  <c r="C3076" i="82"/>
  <c r="D3076" i="82" s="1"/>
  <c r="C3077" i="82"/>
  <c r="D3077" i="82"/>
  <c r="C3078" i="82"/>
  <c r="D3078" i="82" s="1"/>
  <c r="C3079" i="82"/>
  <c r="D3079" i="82" s="1"/>
  <c r="C3080" i="82"/>
  <c r="D3080" i="82" s="1"/>
  <c r="C3081" i="82"/>
  <c r="D3081" i="82" s="1"/>
  <c r="C3082" i="82"/>
  <c r="D3082" i="82" s="1"/>
  <c r="C3083" i="82"/>
  <c r="D3083" i="82" s="1"/>
  <c r="C3084" i="82"/>
  <c r="D3084" i="82" s="1"/>
  <c r="C3085" i="82"/>
  <c r="D3085" i="82"/>
  <c r="C3086" i="82"/>
  <c r="D3086" i="82" s="1"/>
  <c r="C3087" i="82"/>
  <c r="D3087" i="82" s="1"/>
  <c r="C3088" i="82"/>
  <c r="D3088" i="82"/>
  <c r="C3089" i="82"/>
  <c r="D3089" i="82"/>
  <c r="C3090" i="82"/>
  <c r="D3090" i="82" s="1"/>
  <c r="C3091" i="82"/>
  <c r="D3091" i="82"/>
  <c r="C3092" i="82"/>
  <c r="D3092" i="82" s="1"/>
  <c r="C3093" i="82"/>
  <c r="D3093" i="82" s="1"/>
  <c r="C3094" i="82"/>
  <c r="D3094" i="82" s="1"/>
  <c r="C3095" i="82"/>
  <c r="D3095" i="82" s="1"/>
  <c r="C3096" i="82"/>
  <c r="D3096" i="82" s="1"/>
  <c r="C3097" i="82"/>
  <c r="D3097" i="82"/>
  <c r="C3098" i="82"/>
  <c r="D3098" i="82" s="1"/>
  <c r="C3099" i="82"/>
  <c r="D3099" i="82" s="1"/>
  <c r="C3100" i="82"/>
  <c r="D3100" i="82" s="1"/>
  <c r="C3101" i="82"/>
  <c r="D3101" i="82"/>
  <c r="C3102" i="82"/>
  <c r="D3102" i="82" s="1"/>
  <c r="C3103" i="82"/>
  <c r="D3103" i="82" s="1"/>
  <c r="C3104" i="82"/>
  <c r="D3104" i="82" s="1"/>
  <c r="C3105" i="82"/>
  <c r="D3105" i="82" s="1"/>
  <c r="C3106" i="82"/>
  <c r="D3106" i="82" s="1"/>
  <c r="C3107" i="82"/>
  <c r="D3107" i="82"/>
  <c r="C3108" i="82"/>
  <c r="D3108" i="82" s="1"/>
  <c r="C3109" i="82"/>
  <c r="D3109" i="82"/>
  <c r="C3110" i="82"/>
  <c r="D3110" i="82" s="1"/>
  <c r="C3111" i="82"/>
  <c r="D3111" i="82" s="1"/>
  <c r="C3112" i="82"/>
  <c r="D3112" i="82" s="1"/>
  <c r="C3113" i="82"/>
  <c r="D3113" i="82" s="1"/>
  <c r="C3114" i="82"/>
  <c r="D3114" i="82" s="1"/>
  <c r="C3115" i="82"/>
  <c r="D3115" i="82"/>
  <c r="C3116" i="82"/>
  <c r="D3116" i="82" s="1"/>
  <c r="C3117" i="82"/>
  <c r="D3117" i="82"/>
  <c r="C3118" i="82"/>
  <c r="D3118" i="82" s="1"/>
  <c r="C3119" i="82"/>
  <c r="D3119" i="82"/>
  <c r="C3120" i="82"/>
  <c r="D3120" i="82" s="1"/>
  <c r="C3121" i="82"/>
  <c r="D3121" i="82" s="1"/>
  <c r="C3122" i="82"/>
  <c r="D3122" i="82" s="1"/>
  <c r="C3123" i="82"/>
  <c r="D3123" i="82"/>
  <c r="C3124" i="82"/>
  <c r="D3124" i="82" s="1"/>
  <c r="C3125" i="82"/>
  <c r="D3125" i="82"/>
  <c r="C3126" i="82"/>
  <c r="D3126" i="82" s="1"/>
  <c r="C3127" i="82"/>
  <c r="D3127" i="82"/>
  <c r="C3128" i="82"/>
  <c r="D3128" i="82" s="1"/>
  <c r="C3129" i="82"/>
  <c r="D3129" i="82" s="1"/>
  <c r="C3130" i="82"/>
  <c r="D3130" i="82" s="1"/>
  <c r="C3131" i="82"/>
  <c r="D3131" i="82" s="1"/>
  <c r="C3132" i="82"/>
  <c r="D3132" i="82"/>
  <c r="C3133" i="82"/>
  <c r="D3133" i="82" s="1"/>
  <c r="C3134" i="82"/>
  <c r="D3134" i="82" s="1"/>
  <c r="C3135" i="82"/>
  <c r="D3135" i="82" s="1"/>
  <c r="C3136" i="82"/>
  <c r="D3136" i="82" s="1"/>
  <c r="C3137" i="82"/>
  <c r="D3137" i="82"/>
  <c r="C3138" i="82"/>
  <c r="D3138" i="82" s="1"/>
  <c r="C3139" i="82"/>
  <c r="D3139" i="82" s="1"/>
  <c r="C3140" i="82"/>
  <c r="D3140" i="82" s="1"/>
  <c r="C3141" i="82"/>
  <c r="D3141" i="82" s="1"/>
  <c r="C3142" i="82"/>
  <c r="D3142" i="82" s="1"/>
  <c r="C3143" i="82"/>
  <c r="D3143" i="82" s="1"/>
  <c r="C3144" i="82"/>
  <c r="D3144" i="82" s="1"/>
  <c r="C3145" i="82"/>
  <c r="D3145" i="82" s="1"/>
  <c r="C3146" i="82"/>
  <c r="D3146" i="82" s="1"/>
  <c r="C3147" i="82"/>
  <c r="D3147" i="82" s="1"/>
  <c r="C3148" i="82"/>
  <c r="D3148" i="82" s="1"/>
  <c r="C3149" i="82"/>
  <c r="D3149" i="82"/>
  <c r="C3150" i="82"/>
  <c r="D3150" i="82" s="1"/>
  <c r="C3151" i="82"/>
  <c r="D3151" i="82" s="1"/>
  <c r="C3152" i="82"/>
  <c r="D3152" i="82" s="1"/>
  <c r="C3153" i="82"/>
  <c r="D3153" i="82"/>
  <c r="C3154" i="82"/>
  <c r="D3154" i="82" s="1"/>
  <c r="C3155" i="82"/>
  <c r="D3155" i="82" s="1"/>
  <c r="C3156" i="82"/>
  <c r="D3156" i="82" s="1"/>
  <c r="C3157" i="82"/>
  <c r="D3157" i="82"/>
  <c r="C3158" i="82"/>
  <c r="D3158" i="82" s="1"/>
  <c r="C3159" i="82"/>
  <c r="D3159" i="82"/>
  <c r="C3160" i="82"/>
  <c r="D3160" i="82" s="1"/>
  <c r="C3161" i="82"/>
  <c r="D3161" i="82" s="1"/>
  <c r="C3162" i="82"/>
  <c r="D3162" i="82" s="1"/>
  <c r="C3163" i="82"/>
  <c r="D3163" i="82"/>
  <c r="C3164" i="82"/>
  <c r="D3164" i="82" s="1"/>
  <c r="C3165" i="82"/>
  <c r="D3165" i="82" s="1"/>
  <c r="C3166" i="82"/>
  <c r="D3166" i="82" s="1"/>
  <c r="C3167" i="82"/>
  <c r="D3167" i="82" s="1"/>
  <c r="C3168" i="82"/>
  <c r="D3168" i="82" s="1"/>
  <c r="C3169" i="82"/>
  <c r="D3169" i="82"/>
  <c r="C3170" i="82"/>
  <c r="D3170" i="82" s="1"/>
  <c r="C3171" i="82"/>
  <c r="D3171" i="82"/>
  <c r="C3172" i="82"/>
  <c r="D3172" i="82"/>
  <c r="C3173" i="82"/>
  <c r="D3173" i="82"/>
  <c r="C3174" i="82"/>
  <c r="D3174" i="82" s="1"/>
  <c r="C3175" i="82"/>
  <c r="D3175" i="82" s="1"/>
  <c r="C3176" i="82"/>
  <c r="D3176" i="82" s="1"/>
  <c r="C3177" i="82"/>
  <c r="D3177" i="82"/>
  <c r="C3178" i="82"/>
  <c r="D3178" i="82" s="1"/>
  <c r="C3179" i="82"/>
  <c r="D3179" i="82" s="1"/>
  <c r="C3180" i="82"/>
  <c r="D3180" i="82"/>
  <c r="C3181" i="82"/>
  <c r="D3181" i="82" s="1"/>
  <c r="C3182" i="82"/>
  <c r="D3182" i="82" s="1"/>
  <c r="C3183" i="82"/>
  <c r="D3183" i="82" s="1"/>
  <c r="C3184" i="82"/>
  <c r="D3184" i="82"/>
  <c r="C3185" i="82"/>
  <c r="D3185" i="82" s="1"/>
  <c r="C3186" i="82"/>
  <c r="D3186" i="82" s="1"/>
  <c r="C3187" i="82"/>
  <c r="D3187" i="82" s="1"/>
  <c r="C3188" i="82"/>
  <c r="D3188" i="82" s="1"/>
  <c r="C3189" i="82"/>
  <c r="D3189" i="82"/>
  <c r="C3190" i="82"/>
  <c r="D3190" i="82" s="1"/>
  <c r="C3191" i="82"/>
  <c r="D3191" i="82" s="1"/>
  <c r="C3192" i="82"/>
  <c r="D3192" i="82" s="1"/>
  <c r="C3193" i="82"/>
  <c r="D3193" i="82" s="1"/>
  <c r="C3194" i="82"/>
  <c r="D3194" i="82" s="1"/>
  <c r="C3195" i="82"/>
  <c r="D3195" i="82"/>
  <c r="C3196" i="82"/>
  <c r="D3196" i="82" s="1"/>
  <c r="C3197" i="82"/>
  <c r="D3197" i="82" s="1"/>
  <c r="C3198" i="82"/>
  <c r="D3198" i="82" s="1"/>
  <c r="C3199" i="82"/>
  <c r="D3199" i="82" s="1"/>
  <c r="C3200" i="82"/>
  <c r="D3200" i="82"/>
  <c r="C3201" i="82"/>
  <c r="D3201" i="82" s="1"/>
  <c r="C3202" i="82"/>
  <c r="D3202" i="82" s="1"/>
  <c r="C3203" i="82"/>
  <c r="D3203" i="82"/>
  <c r="C3204" i="82"/>
  <c r="D3204" i="82"/>
  <c r="C3205" i="82"/>
  <c r="D3205" i="82"/>
  <c r="C3206" i="82"/>
  <c r="D3206" i="82" s="1"/>
  <c r="C3207" i="82"/>
  <c r="D3207" i="82" s="1"/>
  <c r="C3208" i="82"/>
  <c r="D3208" i="82" s="1"/>
  <c r="C3209" i="82"/>
  <c r="D3209" i="82" s="1"/>
  <c r="C3210" i="82"/>
  <c r="D3210" i="82" s="1"/>
  <c r="C3211" i="82"/>
  <c r="D3211" i="82" s="1"/>
  <c r="C3212" i="82"/>
  <c r="D3212" i="82" s="1"/>
  <c r="C3213" i="82"/>
  <c r="D3213" i="82" s="1"/>
  <c r="C3214" i="82"/>
  <c r="D3214" i="82" s="1"/>
  <c r="C3215" i="82"/>
  <c r="D3215" i="82" s="1"/>
  <c r="C3216" i="82"/>
  <c r="D3216" i="82"/>
  <c r="C3217" i="82"/>
  <c r="D3217" i="82"/>
  <c r="C3218" i="82"/>
  <c r="D3218" i="82" s="1"/>
  <c r="C3219" i="82"/>
  <c r="D3219" i="82" s="1"/>
  <c r="C3220" i="82"/>
  <c r="D3220" i="82" s="1"/>
  <c r="C3221" i="82"/>
  <c r="D3221" i="82"/>
  <c r="C3222" i="82"/>
  <c r="D3222" i="82" s="1"/>
  <c r="C3223" i="82"/>
  <c r="D3223" i="82" s="1"/>
  <c r="C3224" i="82"/>
  <c r="D3224" i="82" s="1"/>
  <c r="C3225" i="82"/>
  <c r="D3225" i="82"/>
  <c r="C3226" i="82"/>
  <c r="D3226" i="82" s="1"/>
  <c r="C3227" i="82"/>
  <c r="D3227" i="82"/>
  <c r="C3228" i="82"/>
  <c r="D3228" i="82" s="1"/>
  <c r="C3229" i="82"/>
  <c r="D3229" i="82" s="1"/>
  <c r="C3230" i="82"/>
  <c r="D3230" i="82" s="1"/>
  <c r="C3231" i="82"/>
  <c r="D3231" i="82" s="1"/>
  <c r="C3232" i="82"/>
  <c r="D3232" i="82"/>
  <c r="C3233" i="82"/>
  <c r="D3233" i="82" s="1"/>
  <c r="C3234" i="82"/>
  <c r="D3234" i="82" s="1"/>
  <c r="C3235" i="82"/>
  <c r="D3235" i="82"/>
  <c r="C3236" i="82"/>
  <c r="D3236" i="82"/>
  <c r="C3237" i="82"/>
  <c r="D3237" i="82"/>
  <c r="C3238" i="82"/>
  <c r="D3238" i="82" s="1"/>
  <c r="C3239" i="82"/>
  <c r="D3239" i="82" s="1"/>
  <c r="C3240" i="82"/>
  <c r="D3240" i="82" s="1"/>
  <c r="C3241" i="82"/>
  <c r="D3241" i="82" s="1"/>
  <c r="C3242" i="82"/>
  <c r="D3242" i="82" s="1"/>
  <c r="C3243" i="82"/>
  <c r="D3243" i="82"/>
  <c r="C3244" i="82"/>
  <c r="D3244" i="82" s="1"/>
  <c r="C3245" i="82"/>
  <c r="D3245" i="82" s="1"/>
  <c r="C3246" i="82"/>
  <c r="D3246" i="82" s="1"/>
  <c r="C3247" i="82"/>
  <c r="D3247" i="82"/>
  <c r="C3248" i="82"/>
  <c r="D3248" i="82" s="1"/>
  <c r="C3249" i="82"/>
  <c r="D3249" i="82" s="1"/>
  <c r="C3250" i="82"/>
  <c r="D3250" i="82" s="1"/>
  <c r="C3251" i="82"/>
  <c r="D3251" i="82"/>
  <c r="C3252" i="82"/>
  <c r="D3252" i="82"/>
  <c r="C3253" i="82"/>
  <c r="D3253" i="82"/>
  <c r="C3254" i="82"/>
  <c r="D3254" i="82" s="1"/>
  <c r="C3255" i="82"/>
  <c r="D3255" i="82" s="1"/>
  <c r="C3256" i="82"/>
  <c r="D3256" i="82" s="1"/>
  <c r="C3257" i="82"/>
  <c r="D3257" i="82"/>
  <c r="C3258" i="82"/>
  <c r="D3258" i="82" s="1"/>
  <c r="C3259" i="82"/>
  <c r="D3259" i="82" s="1"/>
  <c r="C3260" i="82"/>
  <c r="D3260" i="82" s="1"/>
  <c r="C3261" i="82"/>
  <c r="D3261" i="82" s="1"/>
  <c r="C3262" i="82"/>
  <c r="D3262" i="82" s="1"/>
  <c r="C3263" i="82"/>
  <c r="D3263" i="82" s="1"/>
  <c r="C3264" i="82"/>
  <c r="D3264" i="82" s="1"/>
  <c r="C3265" i="82"/>
  <c r="D3265" i="82" s="1"/>
  <c r="C3266" i="82"/>
  <c r="D3266" i="82" s="1"/>
  <c r="C3267" i="82"/>
  <c r="D3267" i="82" s="1"/>
  <c r="C3268" i="82"/>
  <c r="D3268" i="82"/>
  <c r="C3269" i="82"/>
  <c r="D3269" i="82" s="1"/>
  <c r="C3270" i="82"/>
  <c r="D3270" i="82" s="1"/>
  <c r="C3271" i="82"/>
  <c r="D3271" i="82" s="1"/>
  <c r="C3272" i="82"/>
  <c r="D3272" i="82" s="1"/>
  <c r="C3273" i="82"/>
  <c r="D3273" i="82"/>
  <c r="C3274" i="82"/>
  <c r="D3274" i="82" s="1"/>
  <c r="C3275" i="82"/>
  <c r="D3275" i="82" s="1"/>
  <c r="C3276" i="82"/>
  <c r="D3276" i="82" s="1"/>
  <c r="C3277" i="82"/>
  <c r="D3277" i="82"/>
  <c r="C3278" i="82"/>
  <c r="D3278" i="82" s="1"/>
  <c r="C3279" i="82"/>
  <c r="D3279" i="82"/>
  <c r="C3280" i="82"/>
  <c r="D3280" i="82" s="1"/>
  <c r="C3281" i="82"/>
  <c r="D3281" i="82"/>
  <c r="G8" i="84" l="1"/>
  <c r="D7" i="81"/>
  <c r="D103" i="81"/>
  <c r="D63" i="81"/>
  <c r="D39" i="81"/>
  <c r="D23" i="81"/>
  <c r="D15" i="81"/>
  <c r="D78" i="81"/>
  <c r="D70" i="81"/>
  <c r="D62" i="81"/>
  <c r="D46" i="81"/>
  <c r="D30" i="81"/>
  <c r="D101" i="81"/>
  <c r="D85" i="81"/>
  <c r="D69" i="81"/>
  <c r="D61" i="81"/>
  <c r="D37" i="81"/>
  <c r="D21" i="81"/>
  <c r="D100" i="81"/>
  <c r="D84" i="81"/>
  <c r="D76" i="81"/>
  <c r="D52" i="81"/>
  <c r="D44" i="81"/>
  <c r="D28" i="81"/>
  <c r="D12" i="81"/>
  <c r="D19" i="81"/>
  <c r="D98" i="81"/>
  <c r="D50" i="81"/>
  <c r="D26" i="81"/>
  <c r="D18" i="81"/>
  <c r="D97" i="81"/>
  <c r="D89" i="81"/>
  <c r="D73" i="81"/>
  <c r="D57" i="81"/>
  <c r="D33" i="81"/>
  <c r="D25" i="81"/>
  <c r="D91" i="81"/>
  <c r="D67" i="81"/>
  <c r="D51" i="81"/>
  <c r="D35" i="81"/>
  <c r="D11" i="81"/>
  <c r="D66" i="81"/>
  <c r="D42" i="81"/>
  <c r="D104" i="81"/>
  <c r="D96" i="81"/>
  <c r="D80" i="81"/>
  <c r="D64" i="81"/>
  <c r="D48" i="81"/>
  <c r="D32" i="81"/>
  <c r="D16" i="81"/>
  <c r="D95" i="81"/>
  <c r="D87" i="81"/>
  <c r="D79" i="81"/>
  <c r="D71" i="81"/>
  <c r="D55" i="81"/>
  <c r="D47" i="81"/>
  <c r="D31" i="81"/>
  <c r="D102" i="81"/>
  <c r="D94" i="81"/>
  <c r="D86" i="81"/>
  <c r="D54" i="81"/>
  <c r="D38" i="81"/>
  <c r="D22" i="81"/>
  <c r="D14" i="81"/>
  <c r="D93" i="81"/>
  <c r="D77" i="81"/>
  <c r="D53" i="81"/>
  <c r="D45" i="81"/>
  <c r="D29" i="81"/>
  <c r="D13" i="81"/>
  <c r="D92" i="81"/>
  <c r="D68" i="81"/>
  <c r="D60" i="81"/>
  <c r="D36" i="81"/>
  <c r="D20" i="81"/>
  <c r="D99" i="81"/>
  <c r="D75" i="81"/>
  <c r="D82" i="81"/>
  <c r="D34" i="81"/>
  <c r="D105" i="81"/>
  <c r="D81" i="81"/>
  <c r="D65" i="81"/>
  <c r="D49" i="81"/>
  <c r="D41" i="81"/>
  <c r="D17" i="81"/>
  <c r="D9" i="81"/>
  <c r="D83" i="81"/>
  <c r="D59" i="81"/>
  <c r="D43" i="81"/>
  <c r="D27" i="81"/>
  <c r="D90" i="81"/>
  <c r="D74" i="81"/>
  <c r="D58" i="81"/>
  <c r="D10" i="81"/>
  <c r="D88" i="81"/>
  <c r="D72" i="81"/>
  <c r="D56" i="81"/>
  <c r="D40" i="81"/>
  <c r="D24" i="81"/>
  <c r="D8" i="81"/>
  <c r="E7" i="81"/>
  <c r="E3262" i="85"/>
  <c r="F3262" i="85" s="1"/>
  <c r="E3254" i="85"/>
  <c r="F3254" i="85" s="1"/>
  <c r="E3247" i="85"/>
  <c r="F3247" i="85" s="1"/>
  <c r="E3240" i="85"/>
  <c r="F3240" i="85" s="1"/>
  <c r="E3228" i="85"/>
  <c r="F3228" i="85" s="1"/>
  <c r="E3214" i="85"/>
  <c r="F3214" i="85" s="1"/>
  <c r="E3206" i="85"/>
  <c r="F3206" i="85" s="1"/>
  <c r="E3199" i="85"/>
  <c r="F3199" i="85" s="1"/>
  <c r="E3192" i="85"/>
  <c r="F3192" i="85" s="1"/>
  <c r="E3185" i="85"/>
  <c r="F3185" i="85" s="1"/>
  <c r="E3179" i="85"/>
  <c r="F3179" i="85" s="1"/>
  <c r="E3165" i="85"/>
  <c r="F3165" i="85" s="1"/>
  <c r="E3158" i="85"/>
  <c r="F3158" i="85" s="1"/>
  <c r="E3151" i="85"/>
  <c r="F3151" i="85" s="1"/>
  <c r="E3144" i="85"/>
  <c r="F3144" i="85" s="1"/>
  <c r="E3136" i="85"/>
  <c r="F3136" i="85" s="1"/>
  <c r="E3129" i="85"/>
  <c r="F3129" i="85" s="1"/>
  <c r="E3118" i="85"/>
  <c r="F3118" i="85" s="1"/>
  <c r="E3104" i="85"/>
  <c r="F3104" i="85" s="1"/>
  <c r="E3097" i="85"/>
  <c r="F3097" i="85" s="1"/>
  <c r="E3091" i="85"/>
  <c r="F3091" i="85" s="1"/>
  <c r="E3084" i="85"/>
  <c r="F3084" i="85" s="1"/>
  <c r="E3071" i="85"/>
  <c r="F3071" i="85" s="1"/>
  <c r="E3064" i="85"/>
  <c r="F3064" i="85" s="1"/>
  <c r="E3059" i="85"/>
  <c r="F3059" i="85" s="1"/>
  <c r="E3051" i="85"/>
  <c r="F3051" i="85" s="1"/>
  <c r="E3044" i="85"/>
  <c r="F3044" i="85" s="1"/>
  <c r="E3261" i="85"/>
  <c r="F3261" i="85" s="1"/>
  <c r="E3253" i="85"/>
  <c r="F3253" i="85" s="1"/>
  <c r="E3246" i="85"/>
  <c r="F3246" i="85" s="1"/>
  <c r="E3239" i="85"/>
  <c r="F3239" i="85" s="1"/>
  <c r="E3233" i="85"/>
  <c r="F3233" i="85" s="1"/>
  <c r="E3227" i="85"/>
  <c r="F3227" i="85" s="1"/>
  <c r="E3220" i="85"/>
  <c r="F3220" i="85" s="1"/>
  <c r="E3213" i="85"/>
  <c r="F3213" i="85" s="1"/>
  <c r="E3198" i="85"/>
  <c r="F3198" i="85" s="1"/>
  <c r="E3191" i="85"/>
  <c r="F3191" i="85" s="1"/>
  <c r="E3184" i="85"/>
  <c r="F3184" i="85" s="1"/>
  <c r="E3178" i="85"/>
  <c r="F3178" i="85" s="1"/>
  <c r="E3172" i="85"/>
  <c r="F3172" i="85" s="1"/>
  <c r="E3164" i="85"/>
  <c r="F3164" i="85" s="1"/>
  <c r="E3157" i="85"/>
  <c r="F3157" i="85" s="1"/>
  <c r="E3150" i="85"/>
  <c r="F3150" i="85" s="1"/>
  <c r="E3143" i="85"/>
  <c r="F3143" i="85" s="1"/>
  <c r="E3128" i="85"/>
  <c r="F3128" i="85" s="1"/>
  <c r="E3124" i="85"/>
  <c r="F3124" i="85" s="1"/>
  <c r="E3111" i="85"/>
  <c r="F3111" i="85" s="1"/>
  <c r="E3103" i="85"/>
  <c r="F3103" i="85" s="1"/>
  <c r="E3096" i="85"/>
  <c r="F3096" i="85" s="1"/>
  <c r="E3090" i="85"/>
  <c r="F3090" i="85" s="1"/>
  <c r="E3083" i="85"/>
  <c r="F3083" i="85" s="1"/>
  <c r="E3077" i="85"/>
  <c r="F3077" i="85" s="1"/>
  <c r="E3070" i="85"/>
  <c r="F3070" i="85" s="1"/>
  <c r="E3058" i="85"/>
  <c r="F3058" i="85" s="1"/>
  <c r="E3050" i="85"/>
  <c r="F3050" i="85" s="1"/>
  <c r="E3043" i="85"/>
  <c r="F3043" i="85" s="1"/>
  <c r="E3037" i="85"/>
  <c r="F3037" i="85" s="1"/>
  <c r="E3024" i="85"/>
  <c r="F3024" i="85" s="1"/>
  <c r="E3017" i="85"/>
  <c r="F3017" i="85" s="1"/>
  <c r="E3010" i="85"/>
  <c r="F3010" i="85" s="1"/>
  <c r="E2996" i="85"/>
  <c r="F2996" i="85" s="1"/>
  <c r="E2989" i="85"/>
  <c r="F2989" i="85" s="1"/>
  <c r="E2982" i="85"/>
  <c r="F2982" i="85" s="1"/>
  <c r="E2976" i="85"/>
  <c r="F2976" i="85" s="1"/>
  <c r="E2970" i="85"/>
  <c r="F2970" i="85" s="1"/>
  <c r="E2964" i="85"/>
  <c r="F2964" i="85" s="1"/>
  <c r="E2959" i="85"/>
  <c r="F2959" i="85" s="1"/>
  <c r="E2952" i="85"/>
  <c r="F2952" i="85" s="1"/>
  <c r="E2940" i="85"/>
  <c r="F2940" i="85" s="1"/>
  <c r="E2933" i="85"/>
  <c r="F2933" i="85" s="1"/>
  <c r="E2927" i="85"/>
  <c r="F2927" i="85" s="1"/>
  <c r="E2922" i="85"/>
  <c r="F2922" i="85" s="1"/>
  <c r="E2910" i="85"/>
  <c r="F2910" i="85" s="1"/>
  <c r="E2904" i="85"/>
  <c r="F2904" i="85" s="1"/>
  <c r="E2898" i="85"/>
  <c r="F2898" i="85" s="1"/>
  <c r="E2892" i="85"/>
  <c r="F2892" i="85" s="1"/>
  <c r="E2878" i="85"/>
  <c r="F2878" i="85" s="1"/>
  <c r="E2872" i="85"/>
  <c r="F2872" i="85" s="1"/>
  <c r="E2867" i="85"/>
  <c r="F2867" i="85" s="1"/>
  <c r="E2848" i="85"/>
  <c r="F2848" i="85" s="1"/>
  <c r="E2842" i="85"/>
  <c r="F2842" i="85" s="1"/>
  <c r="E2823" i="85"/>
  <c r="F2823" i="85" s="1"/>
  <c r="E2816" i="85"/>
  <c r="F2816" i="85" s="1"/>
  <c r="E2810" i="85"/>
  <c r="F2810" i="85" s="1"/>
  <c r="E2804" i="85"/>
  <c r="F2804" i="85" s="1"/>
  <c r="E2798" i="85"/>
  <c r="F2798" i="85" s="1"/>
  <c r="E2790" i="85"/>
  <c r="F2790" i="85" s="1"/>
  <c r="E2784" i="85"/>
  <c r="F2784" i="85" s="1"/>
  <c r="E2778" i="85"/>
  <c r="F2778" i="85" s="1"/>
  <c r="E2771" i="85"/>
  <c r="F2771" i="85" s="1"/>
  <c r="E2765" i="85"/>
  <c r="F2765" i="85" s="1"/>
  <c r="E2758" i="85"/>
  <c r="F2758" i="85" s="1"/>
  <c r="E2751" i="85"/>
  <c r="F2751" i="85" s="1"/>
  <c r="E2737" i="85"/>
  <c r="F2737" i="85" s="1"/>
  <c r="E2731" i="85"/>
  <c r="F2731" i="85" s="1"/>
  <c r="E2726" i="85"/>
  <c r="F2726" i="85" s="1"/>
  <c r="E3266" i="85"/>
  <c r="F3266" i="85" s="1"/>
  <c r="E3225" i="85"/>
  <c r="F3225" i="85" s="1"/>
  <c r="E3204" i="85"/>
  <c r="F3204" i="85" s="1"/>
  <c r="E3176" i="85"/>
  <c r="F3176" i="85" s="1"/>
  <c r="E3141" i="85"/>
  <c r="F3141" i="85" s="1"/>
  <c r="E3081" i="85"/>
  <c r="F3081" i="85" s="1"/>
  <c r="E3029" i="85"/>
  <c r="F3029" i="85" s="1"/>
  <c r="E2963" i="85"/>
  <c r="F2963" i="85" s="1"/>
  <c r="E2938" i="85"/>
  <c r="F2938" i="85" s="1"/>
  <c r="E2915" i="85"/>
  <c r="F2915" i="85" s="1"/>
  <c r="E2891" i="85"/>
  <c r="F2891" i="85" s="1"/>
  <c r="E2808" i="85"/>
  <c r="F2808" i="85" s="1"/>
  <c r="E2829" i="85"/>
  <c r="F2829" i="85" s="1"/>
  <c r="E3272" i="85"/>
  <c r="F3272" i="85" s="1"/>
  <c r="E3259" i="85"/>
  <c r="F3259" i="85" s="1"/>
  <c r="E3251" i="85"/>
  <c r="F3251" i="85" s="1"/>
  <c r="E3245" i="85"/>
  <c r="F3245" i="85" s="1"/>
  <c r="E3218" i="85"/>
  <c r="F3218" i="85" s="1"/>
  <c r="E3211" i="85"/>
  <c r="F3211" i="85" s="1"/>
  <c r="E3197" i="85"/>
  <c r="F3197" i="85" s="1"/>
  <c r="E3189" i="85"/>
  <c r="F3189" i="85" s="1"/>
  <c r="E3183" i="85"/>
  <c r="F3183" i="85" s="1"/>
  <c r="E3170" i="85"/>
  <c r="F3170" i="85" s="1"/>
  <c r="E3162" i="85"/>
  <c r="F3162" i="85" s="1"/>
  <c r="E3155" i="85"/>
  <c r="F3155" i="85" s="1"/>
  <c r="E3149" i="85"/>
  <c r="F3149" i="85" s="1"/>
  <c r="E3134" i="85"/>
  <c r="F3134" i="85" s="1"/>
  <c r="E3127" i="85"/>
  <c r="F3127" i="85" s="1"/>
  <c r="E3122" i="85"/>
  <c r="F3122" i="85" s="1"/>
  <c r="E3116" i="85"/>
  <c r="F3116" i="85" s="1"/>
  <c r="E3109" i="85"/>
  <c r="F3109" i="85" s="1"/>
  <c r="E3089" i="85"/>
  <c r="F3089" i="85" s="1"/>
  <c r="E3075" i="85"/>
  <c r="F3075" i="85" s="1"/>
  <c r="E3062" i="85"/>
  <c r="F3062" i="85" s="1"/>
  <c r="E3056" i="85"/>
  <c r="F3056" i="85" s="1"/>
  <c r="E3048" i="85"/>
  <c r="F3048" i="85" s="1"/>
  <c r="E3035" i="85"/>
  <c r="F3035" i="85" s="1"/>
  <c r="E3022" i="85"/>
  <c r="F3022" i="85" s="1"/>
  <c r="E3015" i="85"/>
  <c r="F3015" i="85" s="1"/>
  <c r="E3008" i="85"/>
  <c r="F3008" i="85" s="1"/>
  <c r="E2994" i="85"/>
  <c r="F2994" i="85" s="1"/>
  <c r="E2980" i="85"/>
  <c r="F2980" i="85" s="1"/>
  <c r="E2968" i="85"/>
  <c r="F2968" i="85" s="1"/>
  <c r="E2957" i="85"/>
  <c r="F2957" i="85" s="1"/>
  <c r="E2931" i="85"/>
  <c r="F2931" i="85" s="1"/>
  <c r="E2920" i="85"/>
  <c r="F2920" i="85" s="1"/>
  <c r="E2909" i="85"/>
  <c r="F2909" i="85" s="1"/>
  <c r="E2903" i="85"/>
  <c r="F2903" i="85" s="1"/>
  <c r="E2896" i="85"/>
  <c r="F2896" i="85" s="1"/>
  <c r="E2884" i="85"/>
  <c r="F2884" i="85" s="1"/>
  <c r="E2871" i="85"/>
  <c r="F2871" i="85" s="1"/>
  <c r="E2865" i="85"/>
  <c r="F2865" i="85" s="1"/>
  <c r="E2859" i="85"/>
  <c r="F2859" i="85" s="1"/>
  <c r="E2853" i="85"/>
  <c r="F2853" i="85" s="1"/>
  <c r="E2847" i="85"/>
  <c r="F2847" i="85" s="1"/>
  <c r="E2840" i="85"/>
  <c r="F2840" i="85" s="1"/>
  <c r="E2835" i="85"/>
  <c r="F2835" i="85" s="1"/>
  <c r="E2821" i="85"/>
  <c r="F2821" i="85" s="1"/>
  <c r="E2814" i="85"/>
  <c r="F2814" i="85" s="1"/>
  <c r="E2777" i="85"/>
  <c r="F2777" i="85" s="1"/>
  <c r="E3038" i="85"/>
  <c r="F3038" i="85" s="1"/>
  <c r="E3031" i="85"/>
  <c r="F3031" i="85" s="1"/>
  <c r="E3025" i="85"/>
  <c r="F3025" i="85" s="1"/>
  <c r="E3018" i="85"/>
  <c r="F3018" i="85" s="1"/>
  <c r="E3011" i="85"/>
  <c r="F3011" i="85" s="1"/>
  <c r="E3003" i="85"/>
  <c r="F3003" i="85" s="1"/>
  <c r="E2997" i="85"/>
  <c r="F2997" i="85" s="1"/>
  <c r="E2983" i="85"/>
  <c r="F2983" i="85" s="1"/>
  <c r="E2977" i="85"/>
  <c r="F2977" i="85" s="1"/>
  <c r="E2965" i="85"/>
  <c r="F2965" i="85" s="1"/>
  <c r="E2960" i="85"/>
  <c r="F2960" i="85" s="1"/>
  <c r="E2953" i="85"/>
  <c r="F2953" i="85" s="1"/>
  <c r="E2946" i="85"/>
  <c r="F2946" i="85" s="1"/>
  <c r="E2941" i="85"/>
  <c r="F2941" i="85" s="1"/>
  <c r="E2934" i="85"/>
  <c r="F2934" i="85" s="1"/>
  <c r="E2928" i="85"/>
  <c r="F2928" i="85" s="1"/>
  <c r="E2923" i="85"/>
  <c r="F2923" i="85" s="1"/>
  <c r="E2917" i="85"/>
  <c r="F2917" i="85" s="1"/>
  <c r="E2905" i="85"/>
  <c r="F2905" i="85" s="1"/>
  <c r="E2899" i="85"/>
  <c r="F2899" i="85" s="1"/>
  <c r="E2893" i="85"/>
  <c r="F2893" i="85" s="1"/>
  <c r="E2886" i="85"/>
  <c r="F2886" i="85" s="1"/>
  <c r="E2879" i="85"/>
  <c r="F2879" i="85" s="1"/>
  <c r="E2873" i="85"/>
  <c r="F2873" i="85" s="1"/>
  <c r="E2868" i="85"/>
  <c r="F2868" i="85" s="1"/>
  <c r="E2861" i="85"/>
  <c r="F2861" i="85" s="1"/>
  <c r="E2855" i="85"/>
  <c r="F2855" i="85" s="1"/>
  <c r="E2849" i="85"/>
  <c r="F2849" i="85" s="1"/>
  <c r="E2843" i="85"/>
  <c r="F2843" i="85" s="1"/>
  <c r="E2837" i="85"/>
  <c r="F2837" i="85" s="1"/>
  <c r="E2831" i="85"/>
  <c r="F2831" i="85" s="1"/>
  <c r="E2824" i="85"/>
  <c r="F2824" i="85" s="1"/>
  <c r="E2817" i="85"/>
  <c r="F2817" i="85" s="1"/>
  <c r="E2811" i="85"/>
  <c r="F2811" i="85" s="1"/>
  <c r="E2805" i="85"/>
  <c r="F2805" i="85" s="1"/>
  <c r="E2799" i="85"/>
  <c r="F2799" i="85" s="1"/>
  <c r="E2791" i="85"/>
  <c r="F2791" i="85" s="1"/>
  <c r="E2785" i="85"/>
  <c r="F2785" i="85" s="1"/>
  <c r="E2779" i="85"/>
  <c r="F2779" i="85" s="1"/>
  <c r="E2772" i="85"/>
  <c r="F2772" i="85" s="1"/>
  <c r="E2759" i="85"/>
  <c r="F2759" i="85" s="1"/>
  <c r="E2752" i="85"/>
  <c r="F2752" i="85" s="1"/>
  <c r="E2744" i="85"/>
  <c r="F2744" i="85" s="1"/>
  <c r="E2738" i="85"/>
  <c r="F2738" i="85" s="1"/>
  <c r="E2732" i="85"/>
  <c r="F2732" i="85" s="1"/>
  <c r="E2720" i="85"/>
  <c r="F2720" i="85" s="1"/>
  <c r="E2713" i="85"/>
  <c r="F2713" i="85" s="1"/>
  <c r="E2707" i="85"/>
  <c r="F2707" i="85" s="1"/>
  <c r="E2699" i="85"/>
  <c r="F2699" i="85" s="1"/>
  <c r="E2694" i="85"/>
  <c r="F2694" i="85" s="1"/>
  <c r="E2688" i="85"/>
  <c r="F2688" i="85" s="1"/>
  <c r="E2682" i="85"/>
  <c r="F2682" i="85" s="1"/>
  <c r="E2676" i="85"/>
  <c r="F2676" i="85" s="1"/>
  <c r="E2669" i="85"/>
  <c r="F2669" i="85" s="1"/>
  <c r="E2662" i="85"/>
  <c r="F2662" i="85" s="1"/>
  <c r="E2650" i="85"/>
  <c r="F2650" i="85" s="1"/>
  <c r="E2643" i="85"/>
  <c r="F2643" i="85" s="1"/>
  <c r="E2637" i="85"/>
  <c r="F2637" i="85" s="1"/>
  <c r="E2631" i="85"/>
  <c r="F2631" i="85" s="1"/>
  <c r="E2624" i="85"/>
  <c r="F2624" i="85" s="1"/>
  <c r="E2617" i="85"/>
  <c r="F2617" i="85" s="1"/>
  <c r="E2609" i="85"/>
  <c r="F2609" i="85" s="1"/>
  <c r="E2603" i="85"/>
  <c r="F2603" i="85" s="1"/>
  <c r="E2597" i="85"/>
  <c r="F2597" i="85" s="1"/>
  <c r="E2585" i="85"/>
  <c r="F2585" i="85" s="1"/>
  <c r="E2578" i="85"/>
  <c r="F2578" i="85" s="1"/>
  <c r="E2571" i="85"/>
  <c r="F2571" i="85" s="1"/>
  <c r="E2565" i="85"/>
  <c r="F2565" i="85" s="1"/>
  <c r="E2553" i="85"/>
  <c r="F2553" i="85" s="1"/>
  <c r="E2546" i="85"/>
  <c r="F2546" i="85" s="1"/>
  <c r="E2540" i="85"/>
  <c r="F2540" i="85" s="1"/>
  <c r="E2527" i="85"/>
  <c r="F2527" i="85" s="1"/>
  <c r="E2521" i="85"/>
  <c r="F2521" i="85" s="1"/>
  <c r="E2509" i="85"/>
  <c r="F2509" i="85" s="1"/>
  <c r="E2712" i="85"/>
  <c r="F2712" i="85" s="1"/>
  <c r="E2706" i="85"/>
  <c r="F2706" i="85" s="1"/>
  <c r="E2698" i="85"/>
  <c r="F2698" i="85" s="1"/>
  <c r="E2681" i="85"/>
  <c r="F2681" i="85" s="1"/>
  <c r="E2675" i="85"/>
  <c r="F2675" i="85" s="1"/>
  <c r="E2661" i="85"/>
  <c r="F2661" i="85" s="1"/>
  <c r="E2655" i="85"/>
  <c r="F2655" i="85" s="1"/>
  <c r="E2649" i="85"/>
  <c r="F2649" i="85" s="1"/>
  <c r="E2642" i="85"/>
  <c r="F2642" i="85" s="1"/>
  <c r="E2636" i="85"/>
  <c r="F2636" i="85" s="1"/>
  <c r="E2630" i="85"/>
  <c r="F2630" i="85" s="1"/>
  <c r="E2623" i="85"/>
  <c r="F2623" i="85" s="1"/>
  <c r="E2616" i="85"/>
  <c r="F2616" i="85" s="1"/>
  <c r="E2608" i="85"/>
  <c r="F2608" i="85" s="1"/>
  <c r="E2602" i="85"/>
  <c r="F2602" i="85" s="1"/>
  <c r="E2596" i="85"/>
  <c r="F2596" i="85" s="1"/>
  <c r="E2590" i="85"/>
  <c r="F2590" i="85" s="1"/>
  <c r="E2584" i="85"/>
  <c r="F2584" i="85" s="1"/>
  <c r="E2577" i="85"/>
  <c r="F2577" i="85" s="1"/>
  <c r="E2564" i="85"/>
  <c r="F2564" i="85" s="1"/>
  <c r="E2559" i="85"/>
  <c r="F2559" i="85" s="1"/>
  <c r="E2539" i="85"/>
  <c r="F2539" i="85" s="1"/>
  <c r="E2533" i="85"/>
  <c r="F2533" i="85" s="1"/>
  <c r="E2514" i="85"/>
  <c r="F2514" i="85" s="1"/>
  <c r="E2508" i="85"/>
  <c r="F2508" i="85" s="1"/>
  <c r="E2501" i="85"/>
  <c r="F2501" i="85" s="1"/>
  <c r="E2494" i="85"/>
  <c r="F2494" i="85" s="1"/>
  <c r="E2486" i="85"/>
  <c r="F2486" i="85" s="1"/>
  <c r="E2479" i="85"/>
  <c r="F2479" i="85" s="1"/>
  <c r="E2472" i="85"/>
  <c r="F2472" i="85" s="1"/>
  <c r="E2453" i="85"/>
  <c r="F2453" i="85" s="1"/>
  <c r="E2447" i="85"/>
  <c r="F2447" i="85" s="1"/>
  <c r="E2440" i="85"/>
  <c r="F2440" i="85" s="1"/>
  <c r="E2433" i="85"/>
  <c r="F2433" i="85" s="1"/>
  <c r="E2421" i="85"/>
  <c r="F2421" i="85" s="1"/>
  <c r="E2410" i="85"/>
  <c r="F2410" i="85" s="1"/>
  <c r="E2405" i="85"/>
  <c r="F2405" i="85" s="1"/>
  <c r="E2392" i="85"/>
  <c r="F2392" i="85" s="1"/>
  <c r="E2385" i="85"/>
  <c r="F2385" i="85" s="1"/>
  <c r="E2379" i="85"/>
  <c r="F2379" i="85" s="1"/>
  <c r="E2372" i="85"/>
  <c r="F2372" i="85" s="1"/>
  <c r="E2360" i="85"/>
  <c r="F2360" i="85" s="1"/>
  <c r="E2353" i="85"/>
  <c r="F2353" i="85" s="1"/>
  <c r="E2346" i="85"/>
  <c r="F2346" i="85" s="1"/>
  <c r="E2341" i="85"/>
  <c r="F2341" i="85" s="1"/>
  <c r="E2336" i="85"/>
  <c r="F2336" i="85" s="1"/>
  <c r="E2318" i="85"/>
  <c r="F2318" i="85" s="1"/>
  <c r="E2307" i="85"/>
  <c r="F2307" i="85" s="1"/>
  <c r="E2301" i="85"/>
  <c r="F2301" i="85" s="1"/>
  <c r="E2294" i="85"/>
  <c r="F2294" i="85" s="1"/>
  <c r="E2288" i="85"/>
  <c r="F2288" i="85" s="1"/>
  <c r="E2282" i="85"/>
  <c r="F2282" i="85" s="1"/>
  <c r="E2269" i="85"/>
  <c r="F2269" i="85" s="1"/>
  <c r="E2263" i="85"/>
  <c r="F2263" i="85" s="1"/>
  <c r="E2257" i="85"/>
  <c r="F2257" i="85" s="1"/>
  <c r="E2234" i="85"/>
  <c r="F2234" i="85" s="1"/>
  <c r="E2226" i="85"/>
  <c r="F2226" i="85" s="1"/>
  <c r="E2220" i="85"/>
  <c r="F2220" i="85" s="1"/>
  <c r="E2213" i="85"/>
  <c r="F2213" i="85" s="1"/>
  <c r="E2208" i="85"/>
  <c r="F2208" i="85" s="1"/>
  <c r="E2202" i="85"/>
  <c r="F2202" i="85" s="1"/>
  <c r="E2188" i="85"/>
  <c r="F2188" i="85" s="1"/>
  <c r="E2182" i="85"/>
  <c r="F2182" i="85" s="1"/>
  <c r="E2171" i="85"/>
  <c r="F2171" i="85" s="1"/>
  <c r="E2158" i="85"/>
  <c r="F2158" i="85" s="1"/>
  <c r="E2152" i="85"/>
  <c r="F2152" i="85" s="1"/>
  <c r="E2146" i="85"/>
  <c r="F2146" i="85" s="1"/>
  <c r="E2136" i="85"/>
  <c r="F2136" i="85" s="1"/>
  <c r="E2130" i="85"/>
  <c r="F2130" i="85" s="1"/>
  <c r="E2124" i="85"/>
  <c r="F2124" i="85" s="1"/>
  <c r="E2119" i="85"/>
  <c r="F2119" i="85" s="1"/>
  <c r="E2112" i="85"/>
  <c r="F2112" i="85" s="1"/>
  <c r="E2106" i="85"/>
  <c r="F2106" i="85" s="1"/>
  <c r="E3267" i="85"/>
  <c r="F3267" i="85" s="1"/>
  <c r="E3260" i="85"/>
  <c r="F3260" i="85" s="1"/>
  <c r="E3252" i="85"/>
  <c r="F3252" i="85" s="1"/>
  <c r="E3238" i="85"/>
  <c r="F3238" i="85" s="1"/>
  <c r="E3232" i="85"/>
  <c r="F3232" i="85" s="1"/>
  <c r="E3226" i="85"/>
  <c r="F3226" i="85" s="1"/>
  <c r="E3219" i="85"/>
  <c r="F3219" i="85" s="1"/>
  <c r="E3212" i="85"/>
  <c r="F3212" i="85" s="1"/>
  <c r="E3205" i="85"/>
  <c r="F3205" i="85" s="1"/>
  <c r="E3190" i="85"/>
  <c r="F3190" i="85" s="1"/>
  <c r="E3177" i="85"/>
  <c r="F3177" i="85" s="1"/>
  <c r="E3171" i="85"/>
  <c r="F3171" i="85" s="1"/>
  <c r="E3163" i="85"/>
  <c r="F3163" i="85" s="1"/>
  <c r="E3156" i="85"/>
  <c r="F3156" i="85" s="1"/>
  <c r="E3142" i="85"/>
  <c r="F3142" i="85" s="1"/>
  <c r="E3135" i="85"/>
  <c r="F3135" i="85" s="1"/>
  <c r="E3123" i="85"/>
  <c r="F3123" i="85" s="1"/>
  <c r="E3117" i="85"/>
  <c r="F3117" i="85" s="1"/>
  <c r="E3110" i="85"/>
  <c r="F3110" i="85" s="1"/>
  <c r="E3102" i="85"/>
  <c r="F3102" i="85" s="1"/>
  <c r="E3095" i="85"/>
  <c r="F3095" i="85" s="1"/>
  <c r="E3082" i="85"/>
  <c r="F3082" i="85" s="1"/>
  <c r="E3076" i="85"/>
  <c r="F3076" i="85" s="1"/>
  <c r="E3069" i="85"/>
  <c r="F3069" i="85" s="1"/>
  <c r="E3063" i="85"/>
  <c r="F3063" i="85" s="1"/>
  <c r="E3057" i="85"/>
  <c r="F3057" i="85" s="1"/>
  <c r="E3049" i="85"/>
  <c r="F3049" i="85" s="1"/>
  <c r="E3042" i="85"/>
  <c r="F3042" i="85" s="1"/>
  <c r="E3036" i="85"/>
  <c r="F3036" i="85" s="1"/>
  <c r="E3030" i="85"/>
  <c r="F3030" i="85" s="1"/>
  <c r="E3023" i="85"/>
  <c r="F3023" i="85" s="1"/>
  <c r="E3016" i="85"/>
  <c r="F3016" i="85" s="1"/>
  <c r="E3009" i="85"/>
  <c r="F3009" i="85" s="1"/>
  <c r="E3002" i="85"/>
  <c r="F3002" i="85" s="1"/>
  <c r="E2995" i="85"/>
  <c r="F2995" i="85" s="1"/>
  <c r="E2988" i="85"/>
  <c r="F2988" i="85" s="1"/>
  <c r="E2981" i="85"/>
  <c r="F2981" i="85" s="1"/>
  <c r="E2975" i="85"/>
  <c r="F2975" i="85" s="1"/>
  <c r="E2969" i="85"/>
  <c r="F2969" i="85" s="1"/>
  <c r="E2958" i="85"/>
  <c r="F2958" i="85" s="1"/>
  <c r="E2951" i="85"/>
  <c r="F2951" i="85" s="1"/>
  <c r="E2945" i="85"/>
  <c r="F2945" i="85" s="1"/>
  <c r="E2939" i="85"/>
  <c r="F2939" i="85" s="1"/>
  <c r="E2932" i="85"/>
  <c r="F2932" i="85" s="1"/>
  <c r="E2926" i="85"/>
  <c r="F2926" i="85" s="1"/>
  <c r="E2921" i="85"/>
  <c r="F2921" i="85" s="1"/>
  <c r="E2916" i="85"/>
  <c r="F2916" i="85" s="1"/>
  <c r="E2897" i="85"/>
  <c r="F2897" i="85" s="1"/>
  <c r="E2885" i="85"/>
  <c r="F2885" i="85" s="1"/>
  <c r="E2877" i="85"/>
  <c r="F2877" i="85" s="1"/>
  <c r="E2866" i="85"/>
  <c r="F2866" i="85" s="1"/>
  <c r="E2860" i="85"/>
  <c r="F2860" i="85" s="1"/>
  <c r="E2854" i="85"/>
  <c r="F2854" i="85" s="1"/>
  <c r="E2841" i="85"/>
  <c r="F2841" i="85" s="1"/>
  <c r="E2836" i="85"/>
  <c r="F2836" i="85" s="1"/>
  <c r="E2830" i="85"/>
  <c r="F2830" i="85" s="1"/>
  <c r="E2822" i="85"/>
  <c r="F2822" i="85" s="1"/>
  <c r="E2802" i="85"/>
  <c r="F2802" i="85" s="1"/>
  <c r="E2796" i="85"/>
  <c r="F2796" i="85" s="1"/>
  <c r="E2789" i="85"/>
  <c r="F2789" i="85" s="1"/>
  <c r="E2769" i="85"/>
  <c r="F2769" i="85" s="1"/>
  <c r="E2764" i="85"/>
  <c r="F2764" i="85" s="1"/>
  <c r="E2757" i="85"/>
  <c r="F2757" i="85" s="1"/>
  <c r="E2749" i="85"/>
  <c r="F2749" i="85" s="1"/>
  <c r="E2735" i="85"/>
  <c r="F2735" i="85" s="1"/>
  <c r="E2724" i="85"/>
  <c r="F2724" i="85" s="1"/>
  <c r="E2718" i="85"/>
  <c r="F2718" i="85" s="1"/>
  <c r="E2711" i="85"/>
  <c r="F2711" i="85" s="1"/>
  <c r="E2704" i="85"/>
  <c r="F2704" i="85" s="1"/>
  <c r="E2697" i="85"/>
  <c r="F2697" i="85" s="1"/>
  <c r="E2692" i="85"/>
  <c r="F2692" i="85" s="1"/>
  <c r="E2686" i="85"/>
  <c r="F2686" i="85" s="1"/>
  <c r="E2673" i="85"/>
  <c r="F2673" i="85" s="1"/>
  <c r="E2667" i="85"/>
  <c r="F2667" i="85" s="1"/>
  <c r="E2660" i="85"/>
  <c r="F2660" i="85" s="1"/>
  <c r="E2647" i="85"/>
  <c r="F2647" i="85" s="1"/>
  <c r="E2640" i="85"/>
  <c r="F2640" i="85" s="1"/>
  <c r="E2634" i="85"/>
  <c r="F2634" i="85" s="1"/>
  <c r="E2614" i="85"/>
  <c r="F2614" i="85" s="1"/>
  <c r="E2606" i="85"/>
  <c r="F2606" i="85" s="1"/>
  <c r="E2600" i="85"/>
  <c r="F2600" i="85" s="1"/>
  <c r="E2594" i="85"/>
  <c r="F2594" i="85" s="1"/>
  <c r="E2589" i="85"/>
  <c r="F2589" i="85" s="1"/>
  <c r="E2582" i="85"/>
  <c r="F2582" i="85" s="1"/>
  <c r="E2575" i="85"/>
  <c r="F2575" i="85" s="1"/>
  <c r="E2569" i="85"/>
  <c r="F2569" i="85" s="1"/>
  <c r="E2563" i="85"/>
  <c r="F2563" i="85" s="1"/>
  <c r="E2557" i="85"/>
  <c r="F2557" i="85" s="1"/>
  <c r="E2551" i="85"/>
  <c r="F2551" i="85" s="1"/>
  <c r="E2544" i="85"/>
  <c r="F2544" i="85" s="1"/>
  <c r="E2531" i="85"/>
  <c r="F2531" i="85" s="1"/>
  <c r="E2525" i="85"/>
  <c r="F2525" i="85" s="1"/>
  <c r="E2519" i="85"/>
  <c r="F2519" i="85" s="1"/>
  <c r="E2513" i="85"/>
  <c r="F2513" i="85" s="1"/>
  <c r="E2499" i="85"/>
  <c r="F2499" i="85" s="1"/>
  <c r="E2492" i="85"/>
  <c r="F2492" i="85" s="1"/>
  <c r="E2484" i="85"/>
  <c r="F2484" i="85" s="1"/>
  <c r="E2477" i="85"/>
  <c r="F2477" i="85" s="1"/>
  <c r="E2470" i="85"/>
  <c r="F2470" i="85" s="1"/>
  <c r="E2464" i="85"/>
  <c r="F2464" i="85" s="1"/>
  <c r="E2458" i="85"/>
  <c r="F2458" i="85" s="1"/>
  <c r="E2451" i="85"/>
  <c r="F2451" i="85" s="1"/>
  <c r="E2445" i="85"/>
  <c r="F2445" i="85" s="1"/>
  <c r="E2438" i="85"/>
  <c r="F2438" i="85" s="1"/>
  <c r="E2431" i="85"/>
  <c r="F2431" i="85" s="1"/>
  <c r="E2409" i="85"/>
  <c r="F2409" i="85" s="1"/>
  <c r="E2403" i="85"/>
  <c r="F2403" i="85" s="1"/>
  <c r="E2397" i="85"/>
  <c r="F2397" i="85" s="1"/>
  <c r="E2378" i="85"/>
  <c r="F2378" i="85" s="1"/>
  <c r="E2371" i="85"/>
  <c r="F2371" i="85" s="1"/>
  <c r="E2365" i="85"/>
  <c r="F2365" i="85" s="1"/>
  <c r="E2358" i="85"/>
  <c r="F2358" i="85" s="1"/>
  <c r="E2351" i="85"/>
  <c r="F2351" i="85" s="1"/>
  <c r="E2345" i="85"/>
  <c r="F2345" i="85" s="1"/>
  <c r="E2328" i="85"/>
  <c r="F2328" i="85" s="1"/>
  <c r="E2322" i="85"/>
  <c r="F2322" i="85" s="1"/>
  <c r="E2316" i="85"/>
  <c r="F2316" i="85" s="1"/>
  <c r="E2311" i="85"/>
  <c r="F2311" i="85" s="1"/>
  <c r="E2293" i="85"/>
  <c r="F2293" i="85" s="1"/>
  <c r="E2286" i="85"/>
  <c r="F2286" i="85" s="1"/>
  <c r="E2280" i="85"/>
  <c r="F2280" i="85" s="1"/>
  <c r="E2274" i="85"/>
  <c r="F2274" i="85" s="1"/>
  <c r="E2262" i="85"/>
  <c r="F2262" i="85" s="1"/>
  <c r="E2256" i="85"/>
  <c r="F2256" i="85" s="1"/>
  <c r="E2245" i="85"/>
  <c r="F2245" i="85" s="1"/>
  <c r="E2239" i="85"/>
  <c r="F2239" i="85" s="1"/>
  <c r="E2232" i="85"/>
  <c r="F2232" i="85" s="1"/>
  <c r="E2224" i="85"/>
  <c r="F2224" i="85" s="1"/>
  <c r="E2218" i="85"/>
  <c r="F2218" i="85" s="1"/>
  <c r="E2201" i="85"/>
  <c r="F2201" i="85" s="1"/>
  <c r="E2194" i="85"/>
  <c r="F2194" i="85" s="1"/>
  <c r="E2187" i="85"/>
  <c r="F2187" i="85" s="1"/>
  <c r="E2180" i="85"/>
  <c r="F2180" i="85" s="1"/>
  <c r="E2175" i="85"/>
  <c r="F2175" i="85" s="1"/>
  <c r="E2169" i="85"/>
  <c r="F2169" i="85" s="1"/>
  <c r="E2162" i="85"/>
  <c r="F2162" i="85" s="1"/>
  <c r="E2157" i="85"/>
  <c r="F2157" i="85" s="1"/>
  <c r="E2145" i="85"/>
  <c r="F2145" i="85" s="1"/>
  <c r="E2140" i="85"/>
  <c r="F2140" i="85" s="1"/>
  <c r="E2134" i="85"/>
  <c r="F2134" i="85" s="1"/>
  <c r="E2128" i="85"/>
  <c r="F2128" i="85" s="1"/>
  <c r="E2117" i="85"/>
  <c r="F2117" i="85" s="1"/>
  <c r="E3265" i="85"/>
  <c r="F3265" i="85" s="1"/>
  <c r="E3250" i="85"/>
  <c r="F3250" i="85" s="1"/>
  <c r="E3244" i="85"/>
  <c r="F3244" i="85" s="1"/>
  <c r="E3237" i="85"/>
  <c r="F3237" i="85" s="1"/>
  <c r="E3224" i="85"/>
  <c r="F3224" i="85" s="1"/>
  <c r="E3258" i="85"/>
  <c r="F3258" i="85" s="1"/>
  <c r="E3231" i="85"/>
  <c r="F3231" i="85" s="1"/>
  <c r="E2502" i="85"/>
  <c r="F2502" i="85" s="1"/>
  <c r="E2487" i="85"/>
  <c r="F2487" i="85" s="1"/>
  <c r="E2480" i="85"/>
  <c r="F2480" i="85" s="1"/>
  <c r="E2473" i="85"/>
  <c r="F2473" i="85" s="1"/>
  <c r="E2466" i="85"/>
  <c r="F2466" i="85" s="1"/>
  <c r="E2460" i="85"/>
  <c r="F2460" i="85" s="1"/>
  <c r="E2441" i="85"/>
  <c r="F2441" i="85" s="1"/>
  <c r="E2428" i="85"/>
  <c r="F2428" i="85" s="1"/>
  <c r="E2422" i="85"/>
  <c r="F2422" i="85" s="1"/>
  <c r="E2416" i="85"/>
  <c r="F2416" i="85" s="1"/>
  <c r="E2406" i="85"/>
  <c r="F2406" i="85" s="1"/>
  <c r="E2399" i="85"/>
  <c r="F2399" i="85" s="1"/>
  <c r="E2386" i="85"/>
  <c r="F2386" i="85" s="1"/>
  <c r="E2373" i="85"/>
  <c r="F2373" i="85" s="1"/>
  <c r="E2367" i="85"/>
  <c r="F2367" i="85" s="1"/>
  <c r="E2361" i="85"/>
  <c r="F2361" i="85" s="1"/>
  <c r="E2354" i="85"/>
  <c r="F2354" i="85" s="1"/>
  <c r="E2347" i="85"/>
  <c r="F2347" i="85" s="1"/>
  <c r="E2342" i="85"/>
  <c r="F2342" i="85" s="1"/>
  <c r="E2337" i="85"/>
  <c r="F2337" i="85" s="1"/>
  <c r="E2330" i="85"/>
  <c r="F2330" i="85" s="1"/>
  <c r="E2324" i="85"/>
  <c r="F2324" i="85" s="1"/>
  <c r="E2313" i="85"/>
  <c r="F2313" i="85" s="1"/>
  <c r="E2302" i="85"/>
  <c r="F2302" i="85" s="1"/>
  <c r="E2295" i="85"/>
  <c r="F2295" i="85" s="1"/>
  <c r="E2289" i="85"/>
  <c r="F2289" i="85" s="1"/>
  <c r="E2276" i="85"/>
  <c r="F2276" i="85" s="1"/>
  <c r="E2270" i="85"/>
  <c r="F2270" i="85" s="1"/>
  <c r="E2264" i="85"/>
  <c r="F2264" i="85" s="1"/>
  <c r="E2258" i="85"/>
  <c r="F2258" i="85" s="1"/>
  <c r="E2252" i="85"/>
  <c r="F2252" i="85" s="1"/>
  <c r="E2247" i="85"/>
  <c r="F2247" i="85" s="1"/>
  <c r="E2241" i="85"/>
  <c r="F2241" i="85" s="1"/>
  <c r="E2235" i="85"/>
  <c r="F2235" i="85" s="1"/>
  <c r="E2227" i="85"/>
  <c r="F2227" i="85" s="1"/>
  <c r="E2221" i="85"/>
  <c r="F2221" i="85" s="1"/>
  <c r="E2214" i="85"/>
  <c r="F2214" i="85" s="1"/>
  <c r="E2203" i="85"/>
  <c r="F2203" i="85" s="1"/>
  <c r="E2196" i="85"/>
  <c r="F2196" i="85" s="1"/>
  <c r="E2189" i="85"/>
  <c r="F2189" i="85" s="1"/>
  <c r="E2177" i="85"/>
  <c r="F2177" i="85" s="1"/>
  <c r="E2164" i="85"/>
  <c r="F2164" i="85" s="1"/>
  <c r="E2147" i="85"/>
  <c r="F2147" i="85" s="1"/>
  <c r="E2142" i="85"/>
  <c r="F2142" i="85" s="1"/>
  <c r="E2137" i="85"/>
  <c r="F2137" i="85" s="1"/>
  <c r="E2131" i="85"/>
  <c r="F2131" i="85" s="1"/>
  <c r="E2125" i="85"/>
  <c r="F2125" i="85" s="1"/>
  <c r="E2120" i="85"/>
  <c r="F2120" i="85" s="1"/>
  <c r="E2113" i="85"/>
  <c r="F2113" i="85" s="1"/>
  <c r="E2107" i="85"/>
  <c r="F2107" i="85" s="1"/>
  <c r="E2100" i="85"/>
  <c r="F2100" i="85" s="1"/>
  <c r="E2093" i="85"/>
  <c r="F2093" i="85" s="1"/>
  <c r="E2078" i="85"/>
  <c r="F2078" i="85" s="1"/>
  <c r="E2058" i="85"/>
  <c r="F2058" i="85" s="1"/>
  <c r="E2052" i="85"/>
  <c r="F2052" i="85" s="1"/>
  <c r="E2041" i="85"/>
  <c r="F2041" i="85" s="1"/>
  <c r="E2035" i="85"/>
  <c r="F2035" i="85" s="1"/>
  <c r="E2022" i="85"/>
  <c r="F2022" i="85" s="1"/>
  <c r="E2010" i="85"/>
  <c r="F2010" i="85" s="1"/>
  <c r="E2002" i="85"/>
  <c r="F2002" i="85" s="1"/>
  <c r="E1995" i="85"/>
  <c r="F1995" i="85" s="1"/>
  <c r="E1988" i="85"/>
  <c r="F1988" i="85" s="1"/>
  <c r="E1970" i="85"/>
  <c r="F1970" i="85" s="1"/>
  <c r="E1964" i="85"/>
  <c r="F1964" i="85" s="1"/>
  <c r="E1958" i="85"/>
  <c r="F1958" i="85" s="1"/>
  <c r="E1951" i="85"/>
  <c r="F1951" i="85" s="1"/>
  <c r="E1944" i="85"/>
  <c r="F1944" i="85" s="1"/>
  <c r="E1938" i="85"/>
  <c r="F1938" i="85" s="1"/>
  <c r="E1924" i="85"/>
  <c r="F1924" i="85" s="1"/>
  <c r="E1918" i="85"/>
  <c r="F1918" i="85" s="1"/>
  <c r="E1905" i="85"/>
  <c r="F1905" i="85" s="1"/>
  <c r="E1898" i="85"/>
  <c r="F1898" i="85" s="1"/>
  <c r="E1890" i="85"/>
  <c r="F1890" i="85" s="1"/>
  <c r="E1883" i="85"/>
  <c r="F1883" i="85" s="1"/>
  <c r="E1877" i="85"/>
  <c r="F1877" i="85" s="1"/>
  <c r="E1870" i="85"/>
  <c r="F1870" i="85" s="1"/>
  <c r="E1864" i="85"/>
  <c r="F1864" i="85" s="1"/>
  <c r="E1856" i="85"/>
  <c r="F1856" i="85" s="1"/>
  <c r="E1844" i="85"/>
  <c r="F1844" i="85" s="1"/>
  <c r="E1838" i="85"/>
  <c r="F1838" i="85" s="1"/>
  <c r="E1831" i="85"/>
  <c r="F1831" i="85" s="1"/>
  <c r="E1825" i="85"/>
  <c r="F1825" i="85" s="1"/>
  <c r="E2099" i="85"/>
  <c r="F2099" i="85" s="1"/>
  <c r="E2092" i="85"/>
  <c r="F2092" i="85" s="1"/>
  <c r="E2085" i="85"/>
  <c r="F2085" i="85" s="1"/>
  <c r="E2077" i="85"/>
  <c r="F2077" i="85" s="1"/>
  <c r="E2071" i="85"/>
  <c r="F2071" i="85" s="1"/>
  <c r="E2064" i="85"/>
  <c r="F2064" i="85" s="1"/>
  <c r="E2057" i="85"/>
  <c r="F2057" i="85" s="1"/>
  <c r="E2046" i="85"/>
  <c r="F2046" i="85" s="1"/>
  <c r="E2040" i="85"/>
  <c r="F2040" i="85" s="1"/>
  <c r="E2034" i="85"/>
  <c r="F2034" i="85" s="1"/>
  <c r="E2028" i="85"/>
  <c r="F2028" i="85" s="1"/>
  <c r="E2021" i="85"/>
  <c r="F2021" i="85" s="1"/>
  <c r="E2015" i="85"/>
  <c r="F2015" i="85" s="1"/>
  <c r="E2009" i="85"/>
  <c r="F2009" i="85" s="1"/>
  <c r="E2001" i="85"/>
  <c r="F2001" i="85" s="1"/>
  <c r="E1994" i="85"/>
  <c r="F1994" i="85" s="1"/>
  <c r="E1987" i="85"/>
  <c r="F1987" i="85" s="1"/>
  <c r="E1981" i="85"/>
  <c r="F1981" i="85" s="1"/>
  <c r="E1975" i="85"/>
  <c r="F1975" i="85" s="1"/>
  <c r="E1969" i="85"/>
  <c r="F1969" i="85" s="1"/>
  <c r="E1963" i="85"/>
  <c r="F1963" i="85" s="1"/>
  <c r="E1957" i="85"/>
  <c r="F1957" i="85" s="1"/>
  <c r="E1950" i="85"/>
  <c r="F1950" i="85" s="1"/>
  <c r="E1937" i="85"/>
  <c r="F1937" i="85" s="1"/>
  <c r="E1931" i="85"/>
  <c r="F1931" i="85" s="1"/>
  <c r="E1923" i="85"/>
  <c r="F1923" i="85" s="1"/>
  <c r="E1911" i="85"/>
  <c r="F1911" i="85" s="1"/>
  <c r="E1904" i="85"/>
  <c r="F1904" i="85" s="1"/>
  <c r="E1897" i="85"/>
  <c r="F1897" i="85" s="1"/>
  <c r="E1889" i="85"/>
  <c r="F1889" i="85" s="1"/>
  <c r="E1882" i="85"/>
  <c r="F1882" i="85" s="1"/>
  <c r="E1876" i="85"/>
  <c r="F1876" i="85" s="1"/>
  <c r="E1869" i="85"/>
  <c r="F1869" i="85" s="1"/>
  <c r="E1863" i="85"/>
  <c r="F1863" i="85" s="1"/>
  <c r="E1851" i="85"/>
  <c r="F1851" i="85" s="1"/>
  <c r="E1843" i="85"/>
  <c r="F1843" i="85" s="1"/>
  <c r="E1837" i="85"/>
  <c r="F1837" i="85" s="1"/>
  <c r="E1824" i="85"/>
  <c r="F1824" i="85" s="1"/>
  <c r="E1818" i="85"/>
  <c r="F1818" i="85" s="1"/>
  <c r="E1811" i="85"/>
  <c r="F1811" i="85" s="1"/>
  <c r="E1804" i="85"/>
  <c r="F1804" i="85" s="1"/>
  <c r="E1798" i="85"/>
  <c r="F1798" i="85" s="1"/>
  <c r="E1791" i="85"/>
  <c r="F1791" i="85" s="1"/>
  <c r="E1784" i="85"/>
  <c r="F1784" i="85" s="1"/>
  <c r="E1777" i="85"/>
  <c r="F1777" i="85" s="1"/>
  <c r="E1763" i="85"/>
  <c r="F1763" i="85" s="1"/>
  <c r="E1752" i="85"/>
  <c r="F1752" i="85" s="1"/>
  <c r="E1741" i="85"/>
  <c r="F1741" i="85" s="1"/>
  <c r="E1734" i="85"/>
  <c r="F1734" i="85" s="1"/>
  <c r="E1720" i="85"/>
  <c r="F1720" i="85" s="1"/>
  <c r="E1713" i="85"/>
  <c r="F1713" i="85" s="1"/>
  <c r="E1707" i="85"/>
  <c r="F1707" i="85" s="1"/>
  <c r="E1700" i="85"/>
  <c r="F1700" i="85" s="1"/>
  <c r="E1693" i="85"/>
  <c r="F1693" i="85" s="1"/>
  <c r="E1687" i="85"/>
  <c r="F1687" i="85" s="1"/>
  <c r="E1680" i="85"/>
  <c r="F1680" i="85" s="1"/>
  <c r="E1674" i="85"/>
  <c r="F1674" i="85" s="1"/>
  <c r="E1667" i="85"/>
  <c r="F1667" i="85" s="1"/>
  <c r="E1660" i="85"/>
  <c r="F1660" i="85" s="1"/>
  <c r="E1654" i="85"/>
  <c r="F1654" i="85" s="1"/>
  <c r="E1648" i="85"/>
  <c r="F1648" i="85" s="1"/>
  <c r="E1642" i="85"/>
  <c r="F1642" i="85" s="1"/>
  <c r="E1636" i="85"/>
  <c r="F1636" i="85" s="1"/>
  <c r="E1630" i="85"/>
  <c r="F1630" i="85" s="1"/>
  <c r="E1623" i="85"/>
  <c r="F1623" i="85" s="1"/>
  <c r="E1615" i="85"/>
  <c r="F1615" i="85" s="1"/>
  <c r="E1609" i="85"/>
  <c r="F1609" i="85" s="1"/>
  <c r="E1601" i="85"/>
  <c r="F1601" i="85" s="1"/>
  <c r="E1594" i="85"/>
  <c r="F1594" i="85" s="1"/>
  <c r="E1572" i="85"/>
  <c r="F1572" i="85" s="1"/>
  <c r="E1566" i="85"/>
  <c r="F1566" i="85" s="1"/>
  <c r="E1558" i="85"/>
  <c r="F1558" i="85" s="1"/>
  <c r="E1552" i="85"/>
  <c r="F1552" i="85" s="1"/>
  <c r="E1545" i="85"/>
  <c r="F1545" i="85" s="1"/>
  <c r="E1538" i="85"/>
  <c r="F1538" i="85" s="1"/>
  <c r="E1531" i="85"/>
  <c r="F1531" i="85" s="1"/>
  <c r="E1525" i="85"/>
  <c r="F1525" i="85" s="1"/>
  <c r="E1512" i="85"/>
  <c r="F1512" i="85" s="1"/>
  <c r="E1506" i="85"/>
  <c r="F1506" i="85" s="1"/>
  <c r="E1498" i="85"/>
  <c r="F1498" i="85" s="1"/>
  <c r="E1486" i="85"/>
  <c r="F1486" i="85" s="1"/>
  <c r="E1479" i="85"/>
  <c r="F1479" i="85" s="1"/>
  <c r="E1471" i="85"/>
  <c r="F1471" i="85" s="1"/>
  <c r="E1463" i="85"/>
  <c r="F1463" i="85" s="1"/>
  <c r="E1456" i="85"/>
  <c r="F1456" i="85" s="1"/>
  <c r="E2815" i="85"/>
  <c r="F2815" i="85" s="1"/>
  <c r="E2809" i="85"/>
  <c r="F2809" i="85" s="1"/>
  <c r="E2803" i="85"/>
  <c r="F2803" i="85" s="1"/>
  <c r="E2797" i="85"/>
  <c r="F2797" i="85" s="1"/>
  <c r="E2783" i="85"/>
  <c r="F2783" i="85" s="1"/>
  <c r="E2770" i="85"/>
  <c r="F2770" i="85" s="1"/>
  <c r="E2750" i="85"/>
  <c r="F2750" i="85" s="1"/>
  <c r="E2743" i="85"/>
  <c r="F2743" i="85" s="1"/>
  <c r="E2736" i="85"/>
  <c r="F2736" i="85" s="1"/>
  <c r="E2730" i="85"/>
  <c r="F2730" i="85" s="1"/>
  <c r="E2725" i="85"/>
  <c r="F2725" i="85" s="1"/>
  <c r="E2719" i="85"/>
  <c r="F2719" i="85" s="1"/>
  <c r="E2705" i="85"/>
  <c r="F2705" i="85" s="1"/>
  <c r="E2693" i="85"/>
  <c r="F2693" i="85" s="1"/>
  <c r="E2687" i="85"/>
  <c r="F2687" i="85" s="1"/>
  <c r="E2680" i="85"/>
  <c r="F2680" i="85" s="1"/>
  <c r="E2674" i="85"/>
  <c r="F2674" i="85" s="1"/>
  <c r="E2668" i="85"/>
  <c r="F2668" i="85" s="1"/>
  <c r="E2654" i="85"/>
  <c r="F2654" i="85" s="1"/>
  <c r="E2648" i="85"/>
  <c r="F2648" i="85" s="1"/>
  <c r="E2641" i="85"/>
  <c r="F2641" i="85" s="1"/>
  <c r="E2635" i="85"/>
  <c r="F2635" i="85" s="1"/>
  <c r="E2629" i="85"/>
  <c r="F2629" i="85" s="1"/>
  <c r="E2622" i="85"/>
  <c r="F2622" i="85" s="1"/>
  <c r="E2615" i="85"/>
  <c r="F2615" i="85" s="1"/>
  <c r="E2607" i="85"/>
  <c r="F2607" i="85" s="1"/>
  <c r="E2601" i="85"/>
  <c r="F2601" i="85" s="1"/>
  <c r="E2595" i="85"/>
  <c r="F2595" i="85" s="1"/>
  <c r="E2583" i="85"/>
  <c r="F2583" i="85" s="1"/>
  <c r="E2576" i="85"/>
  <c r="F2576" i="85" s="1"/>
  <c r="E2570" i="85"/>
  <c r="F2570" i="85" s="1"/>
  <c r="E2558" i="85"/>
  <c r="F2558" i="85" s="1"/>
  <c r="E2552" i="85"/>
  <c r="F2552" i="85" s="1"/>
  <c r="E2545" i="85"/>
  <c r="F2545" i="85" s="1"/>
  <c r="E2538" i="85"/>
  <c r="F2538" i="85" s="1"/>
  <c r="E2532" i="85"/>
  <c r="F2532" i="85" s="1"/>
  <c r="E2526" i="85"/>
  <c r="F2526" i="85" s="1"/>
  <c r="E2520" i="85"/>
  <c r="F2520" i="85" s="1"/>
  <c r="E2507" i="85"/>
  <c r="F2507" i="85" s="1"/>
  <c r="E2500" i="85"/>
  <c r="F2500" i="85" s="1"/>
  <c r="E2493" i="85"/>
  <c r="F2493" i="85" s="1"/>
  <c r="E2485" i="85"/>
  <c r="F2485" i="85" s="1"/>
  <c r="E2478" i="85"/>
  <c r="F2478" i="85" s="1"/>
  <c r="E2471" i="85"/>
  <c r="F2471" i="85" s="1"/>
  <c r="E2465" i="85"/>
  <c r="F2465" i="85" s="1"/>
  <c r="E2459" i="85"/>
  <c r="F2459" i="85" s="1"/>
  <c r="E2452" i="85"/>
  <c r="F2452" i="85" s="1"/>
  <c r="E2446" i="85"/>
  <c r="F2446" i="85" s="1"/>
  <c r="E2439" i="85"/>
  <c r="F2439" i="85" s="1"/>
  <c r="E2432" i="85"/>
  <c r="F2432" i="85" s="1"/>
  <c r="E2427" i="85"/>
  <c r="F2427" i="85" s="1"/>
  <c r="E2420" i="85"/>
  <c r="F2420" i="85" s="1"/>
  <c r="E2415" i="85"/>
  <c r="F2415" i="85" s="1"/>
  <c r="E2404" i="85"/>
  <c r="F2404" i="85" s="1"/>
  <c r="E2398" i="85"/>
  <c r="F2398" i="85" s="1"/>
  <c r="E2391" i="85"/>
  <c r="F2391" i="85" s="1"/>
  <c r="E2384" i="85"/>
  <c r="F2384" i="85" s="1"/>
  <c r="E2366" i="85"/>
  <c r="F2366" i="85" s="1"/>
  <c r="E2359" i="85"/>
  <c r="F2359" i="85" s="1"/>
  <c r="E2352" i="85"/>
  <c r="F2352" i="85" s="1"/>
  <c r="E2340" i="85"/>
  <c r="F2340" i="85" s="1"/>
  <c r="E2335" i="85"/>
  <c r="F2335" i="85" s="1"/>
  <c r="E2329" i="85"/>
  <c r="F2329" i="85" s="1"/>
  <c r="E2323" i="85"/>
  <c r="F2323" i="85" s="1"/>
  <c r="E2317" i="85"/>
  <c r="F2317" i="85" s="1"/>
  <c r="E2312" i="85"/>
  <c r="F2312" i="85" s="1"/>
  <c r="E2306" i="85"/>
  <c r="F2306" i="85" s="1"/>
  <c r="E2300" i="85"/>
  <c r="F2300" i="85" s="1"/>
  <c r="E2287" i="85"/>
  <c r="F2287" i="85" s="1"/>
  <c r="E2281" i="85"/>
  <c r="F2281" i="85" s="1"/>
  <c r="E2275" i="85"/>
  <c r="F2275" i="85" s="1"/>
  <c r="E2268" i="85"/>
  <c r="F2268" i="85" s="1"/>
  <c r="E2251" i="85"/>
  <c r="F2251" i="85" s="1"/>
  <c r="E2246" i="85"/>
  <c r="F2246" i="85" s="1"/>
  <c r="E2240" i="85"/>
  <c r="F2240" i="85" s="1"/>
  <c r="E2233" i="85"/>
  <c r="F2233" i="85" s="1"/>
  <c r="E2225" i="85"/>
  <c r="F2225" i="85" s="1"/>
  <c r="E2219" i="85"/>
  <c r="F2219" i="85" s="1"/>
  <c r="E2212" i="85"/>
  <c r="F2212" i="85" s="1"/>
  <c r="E2207" i="85"/>
  <c r="F2207" i="85" s="1"/>
  <c r="E2195" i="85"/>
  <c r="F2195" i="85" s="1"/>
  <c r="E2181" i="85"/>
  <c r="F2181" i="85" s="1"/>
  <c r="E2176" i="85"/>
  <c r="F2176" i="85" s="1"/>
  <c r="E2170" i="85"/>
  <c r="F2170" i="85" s="1"/>
  <c r="E2163" i="85"/>
  <c r="F2163" i="85" s="1"/>
  <c r="E2151" i="85"/>
  <c r="F2151" i="85" s="1"/>
  <c r="E2141" i="85"/>
  <c r="F2141" i="85" s="1"/>
  <c r="E2135" i="85"/>
  <c r="F2135" i="85" s="1"/>
  <c r="E2129" i="85"/>
  <c r="F2129" i="85" s="1"/>
  <c r="E2123" i="85"/>
  <c r="F2123" i="85" s="1"/>
  <c r="E2118" i="85"/>
  <c r="F2118" i="85" s="1"/>
  <c r="E2111" i="85"/>
  <c r="F2111" i="85" s="1"/>
  <c r="E2098" i="85"/>
  <c r="F2098" i="85" s="1"/>
  <c r="E2091" i="85"/>
  <c r="F2091" i="85" s="1"/>
  <c r="E2084" i="85"/>
  <c r="F2084" i="85" s="1"/>
  <c r="E2070" i="85"/>
  <c r="F2070" i="85" s="1"/>
  <c r="E2063" i="85"/>
  <c r="F2063" i="85" s="1"/>
  <c r="E2056" i="85"/>
  <c r="F2056" i="85" s="1"/>
  <c r="E2051" i="85"/>
  <c r="F2051" i="85" s="1"/>
  <c r="E2045" i="85"/>
  <c r="F2045" i="85" s="1"/>
  <c r="E2039" i="85"/>
  <c r="F2039" i="85" s="1"/>
  <c r="E2033" i="85"/>
  <c r="F2033" i="85" s="1"/>
  <c r="E2020" i="85"/>
  <c r="F2020" i="85" s="1"/>
  <c r="E2014" i="85"/>
  <c r="F2014" i="85" s="1"/>
  <c r="E2008" i="85"/>
  <c r="F2008" i="85" s="1"/>
  <c r="E1993" i="85"/>
  <c r="F1993" i="85" s="1"/>
  <c r="E1986" i="85"/>
  <c r="F1986" i="85" s="1"/>
  <c r="E1980" i="85"/>
  <c r="F1980" i="85" s="1"/>
  <c r="E1962" i="85"/>
  <c r="F1962" i="85" s="1"/>
  <c r="E1956" i="85"/>
  <c r="F1956" i="85" s="1"/>
  <c r="E1949" i="85"/>
  <c r="F1949" i="85" s="1"/>
  <c r="E1943" i="85"/>
  <c r="F1943" i="85" s="1"/>
  <c r="E1930" i="85"/>
  <c r="F1930" i="85" s="1"/>
  <c r="E1922" i="85"/>
  <c r="F1922" i="85" s="1"/>
  <c r="E1917" i="85"/>
  <c r="F1917" i="85" s="1"/>
  <c r="E1903" i="85"/>
  <c r="F1903" i="85" s="1"/>
  <c r="E1896" i="85"/>
  <c r="F1896" i="85" s="1"/>
  <c r="E1888" i="85"/>
  <c r="F1888" i="85" s="1"/>
  <c r="E1881" i="85"/>
  <c r="F1881" i="85" s="1"/>
  <c r="E1868" i="85"/>
  <c r="F1868" i="85" s="1"/>
  <c r="E1862" i="85"/>
  <c r="F1862" i="85" s="1"/>
  <c r="E1855" i="85"/>
  <c r="F1855" i="85" s="1"/>
  <c r="E1850" i="85"/>
  <c r="F1850" i="85" s="1"/>
  <c r="E1842" i="85"/>
  <c r="F1842" i="85" s="1"/>
  <c r="E1836" i="85"/>
  <c r="F1836" i="85" s="1"/>
  <c r="E1830" i="85"/>
  <c r="F1830" i="85" s="1"/>
  <c r="E1823" i="85"/>
  <c r="F1823" i="85" s="1"/>
  <c r="E1817" i="85"/>
  <c r="F1817" i="85" s="1"/>
  <c r="E1810" i="85"/>
  <c r="F1810" i="85" s="1"/>
  <c r="E1790" i="85"/>
  <c r="F1790" i="85" s="1"/>
  <c r="E1783" i="85"/>
  <c r="F1783" i="85" s="1"/>
  <c r="E1776" i="85"/>
  <c r="F1776" i="85" s="1"/>
  <c r="E1770" i="85"/>
  <c r="F1770" i="85" s="1"/>
  <c r="E1757" i="85"/>
  <c r="F1757" i="85" s="1"/>
  <c r="E1751" i="85"/>
  <c r="F1751" i="85" s="1"/>
  <c r="E1746" i="85"/>
  <c r="F1746" i="85" s="1"/>
  <c r="E1740" i="85"/>
  <c r="F1740" i="85" s="1"/>
  <c r="E1733" i="85"/>
  <c r="F1733" i="85" s="1"/>
  <c r="E1726" i="85"/>
  <c r="F1726" i="85" s="1"/>
  <c r="E1712" i="85"/>
  <c r="F1712" i="85" s="1"/>
  <c r="E1706" i="85"/>
  <c r="F1706" i="85" s="1"/>
  <c r="E1699" i="85"/>
  <c r="F1699" i="85" s="1"/>
  <c r="E1692" i="85"/>
  <c r="F1692" i="85" s="1"/>
  <c r="E1686" i="85"/>
  <c r="F1686" i="85" s="1"/>
  <c r="E1673" i="85"/>
  <c r="F1673" i="85" s="1"/>
  <c r="E1666" i="85"/>
  <c r="F1666" i="85" s="1"/>
  <c r="E1659" i="85"/>
  <c r="F1659" i="85" s="1"/>
  <c r="E1647" i="85"/>
  <c r="F1647" i="85" s="1"/>
  <c r="E1635" i="85"/>
  <c r="F1635" i="85" s="1"/>
  <c r="E1622" i="85"/>
  <c r="F1622" i="85" s="1"/>
  <c r="E1608" i="85"/>
  <c r="F1608" i="85" s="1"/>
  <c r="E1600" i="85"/>
  <c r="F1600" i="85" s="1"/>
  <c r="E1593" i="85"/>
  <c r="F1593" i="85" s="1"/>
  <c r="E1586" i="85"/>
  <c r="F1586" i="85" s="1"/>
  <c r="E1581" i="85"/>
  <c r="F1581" i="85" s="1"/>
  <c r="E1577" i="85"/>
  <c r="F1577" i="85" s="1"/>
  <c r="E1571" i="85"/>
  <c r="F1571" i="85" s="1"/>
  <c r="E1565" i="85"/>
  <c r="F1565" i="85" s="1"/>
  <c r="E1557" i="85"/>
  <c r="F1557" i="85" s="1"/>
  <c r="E1551" i="85"/>
  <c r="F1551" i="85" s="1"/>
  <c r="E1544" i="85"/>
  <c r="F1544" i="85" s="1"/>
  <c r="E1537" i="85"/>
  <c r="F1537" i="85" s="1"/>
  <c r="E1530" i="85"/>
  <c r="F1530" i="85" s="1"/>
  <c r="E1518" i="85"/>
  <c r="F1518" i="85" s="1"/>
  <c r="E2105" i="85"/>
  <c r="F2105" i="85" s="1"/>
  <c r="E2097" i="85"/>
  <c r="F2097" i="85" s="1"/>
  <c r="E2090" i="85"/>
  <c r="F2090" i="85" s="1"/>
  <c r="E2083" i="85"/>
  <c r="F2083" i="85" s="1"/>
  <c r="E2076" i="85"/>
  <c r="F2076" i="85" s="1"/>
  <c r="E2069" i="85"/>
  <c r="F2069" i="85" s="1"/>
  <c r="E2062" i="85"/>
  <c r="F2062" i="85" s="1"/>
  <c r="E2055" i="85"/>
  <c r="F2055" i="85" s="1"/>
  <c r="E2050" i="85"/>
  <c r="F2050" i="85" s="1"/>
  <c r="E2044" i="85"/>
  <c r="F2044" i="85" s="1"/>
  <c r="E2032" i="85"/>
  <c r="F2032" i="85" s="1"/>
  <c r="E2027" i="85"/>
  <c r="F2027" i="85" s="1"/>
  <c r="E2019" i="85"/>
  <c r="F2019" i="85" s="1"/>
  <c r="E2013" i="85"/>
  <c r="F2013" i="85" s="1"/>
  <c r="E2007" i="85"/>
  <c r="F2007" i="85" s="1"/>
  <c r="E2000" i="85"/>
  <c r="F2000" i="85" s="1"/>
  <c r="E1985" i="85"/>
  <c r="F1985" i="85" s="1"/>
  <c r="E1979" i="85"/>
  <c r="F1979" i="85" s="1"/>
  <c r="E1974" i="85"/>
  <c r="F1974" i="85" s="1"/>
  <c r="E1968" i="85"/>
  <c r="F1968" i="85" s="1"/>
  <c r="E1961" i="85"/>
  <c r="F1961" i="85" s="1"/>
  <c r="E1955" i="85"/>
  <c r="F1955" i="85" s="1"/>
  <c r="E1948" i="85"/>
  <c r="F1948" i="85" s="1"/>
  <c r="E1942" i="85"/>
  <c r="F1942" i="85" s="1"/>
  <c r="E1936" i="85"/>
  <c r="F1936" i="85" s="1"/>
  <c r="E1929" i="85"/>
  <c r="F1929" i="85" s="1"/>
  <c r="E1921" i="85"/>
  <c r="F1921" i="85" s="1"/>
  <c r="E1916" i="85"/>
  <c r="F1916" i="85" s="1"/>
  <c r="E1910" i="85"/>
  <c r="F1910" i="85" s="1"/>
  <c r="E1902" i="85"/>
  <c r="F1902" i="85" s="1"/>
  <c r="E1895" i="85"/>
  <c r="F1895" i="85" s="1"/>
  <c r="E1887" i="85"/>
  <c r="F1887" i="85" s="1"/>
  <c r="E1875" i="85"/>
  <c r="F1875" i="85" s="1"/>
  <c r="E1867" i="85"/>
  <c r="F1867" i="85" s="1"/>
  <c r="E1861" i="85"/>
  <c r="F1861" i="85" s="1"/>
  <c r="E1849" i="85"/>
  <c r="F1849" i="85" s="1"/>
  <c r="E1841" i="85"/>
  <c r="F1841" i="85" s="1"/>
  <c r="E1822" i="85"/>
  <c r="F1822" i="85" s="1"/>
  <c r="E1816" i="85"/>
  <c r="F1816" i="85" s="1"/>
  <c r="E1809" i="85"/>
  <c r="F1809" i="85" s="1"/>
  <c r="E1803" i="85"/>
  <c r="F1803" i="85" s="1"/>
  <c r="E1797" i="85"/>
  <c r="F1797" i="85" s="1"/>
  <c r="E1789" i="85"/>
  <c r="F1789" i="85" s="1"/>
  <c r="E1782" i="85"/>
  <c r="F1782" i="85" s="1"/>
  <c r="E1775" i="85"/>
  <c r="F1775" i="85" s="1"/>
  <c r="E1769" i="85"/>
  <c r="F1769" i="85" s="1"/>
  <c r="E1762" i="85"/>
  <c r="F1762" i="85" s="1"/>
  <c r="E1756" i="85"/>
  <c r="F1756" i="85" s="1"/>
  <c r="E1750" i="85"/>
  <c r="F1750" i="85" s="1"/>
  <c r="E1739" i="85"/>
  <c r="F1739" i="85" s="1"/>
  <c r="E1732" i="85"/>
  <c r="F1732" i="85" s="1"/>
  <c r="E1725" i="85"/>
  <c r="F1725" i="85" s="1"/>
  <c r="E1719" i="85"/>
  <c r="F1719" i="85" s="1"/>
  <c r="E1691" i="85"/>
  <c r="F1691" i="85" s="1"/>
  <c r="E1685" i="85"/>
  <c r="F1685" i="85" s="1"/>
  <c r="E1679" i="85"/>
  <c r="F1679" i="85" s="1"/>
  <c r="E1672" i="85"/>
  <c r="F1672" i="85" s="1"/>
  <c r="E1665" i="85"/>
  <c r="F1665" i="85" s="1"/>
  <c r="E1653" i="85"/>
  <c r="F1653" i="85" s="1"/>
  <c r="E1646" i="85"/>
  <c r="F1646" i="85" s="1"/>
  <c r="E1641" i="85"/>
  <c r="F1641" i="85" s="1"/>
  <c r="E1629" i="85"/>
  <c r="F1629" i="85" s="1"/>
  <c r="E1621" i="85"/>
  <c r="F1621" i="85" s="1"/>
  <c r="E1614" i="85"/>
  <c r="F1614" i="85" s="1"/>
  <c r="E1607" i="85"/>
  <c r="F1607" i="85" s="1"/>
  <c r="E1599" i="85"/>
  <c r="F1599" i="85" s="1"/>
  <c r="E1592" i="85"/>
  <c r="F1592" i="85" s="1"/>
  <c r="E1585" i="85"/>
  <c r="F1585" i="85" s="1"/>
  <c r="E1576" i="85"/>
  <c r="F1576" i="85" s="1"/>
  <c r="E1564" i="85"/>
  <c r="F1564" i="85" s="1"/>
  <c r="E1556" i="85"/>
  <c r="F1556" i="85" s="1"/>
  <c r="E1550" i="85"/>
  <c r="F1550" i="85" s="1"/>
  <c r="E1543" i="85"/>
  <c r="F1543" i="85" s="1"/>
  <c r="E1529" i="85"/>
  <c r="F1529" i="85" s="1"/>
  <c r="E1524" i="85"/>
  <c r="F1524" i="85" s="1"/>
  <c r="E1517" i="85"/>
  <c r="F1517" i="85" s="1"/>
  <c r="E1510" i="85"/>
  <c r="F1510" i="85" s="1"/>
  <c r="E1504" i="85"/>
  <c r="F1504" i="85" s="1"/>
  <c r="E1484" i="85"/>
  <c r="F1484" i="85" s="1"/>
  <c r="E1477" i="85"/>
  <c r="F1477" i="85" s="1"/>
  <c r="E1469" i="85"/>
  <c r="F1469" i="85" s="1"/>
  <c r="E1461" i="85"/>
  <c r="F1461" i="85" s="1"/>
  <c r="E1448" i="85"/>
  <c r="F1448" i="85" s="1"/>
  <c r="E1441" i="85"/>
  <c r="F1441" i="85" s="1"/>
  <c r="E3217" i="85"/>
  <c r="F3217" i="85" s="1"/>
  <c r="E3210" i="85"/>
  <c r="F3210" i="85" s="1"/>
  <c r="E3203" i="85"/>
  <c r="F3203" i="85" s="1"/>
  <c r="E3196" i="85"/>
  <c r="F3196" i="85" s="1"/>
  <c r="E3188" i="85"/>
  <c r="F3188" i="85" s="1"/>
  <c r="E3182" i="85"/>
  <c r="F3182" i="85" s="1"/>
  <c r="E3175" i="85"/>
  <c r="F3175" i="85" s="1"/>
  <c r="E3169" i="85"/>
  <c r="F3169" i="85" s="1"/>
  <c r="E3161" i="85"/>
  <c r="F3161" i="85" s="1"/>
  <c r="E3154" i="85"/>
  <c r="F3154" i="85" s="1"/>
  <c r="E3148" i="85"/>
  <c r="F3148" i="85" s="1"/>
  <c r="E3140" i="85"/>
  <c r="F3140" i="85" s="1"/>
  <c r="E3133" i="85"/>
  <c r="F3133" i="85" s="1"/>
  <c r="E3115" i="85"/>
  <c r="F3115" i="85" s="1"/>
  <c r="E3108" i="85"/>
  <c r="F3108" i="85" s="1"/>
  <c r="E3101" i="85"/>
  <c r="F3101" i="85" s="1"/>
  <c r="E3094" i="85"/>
  <c r="F3094" i="85" s="1"/>
  <c r="E3088" i="85"/>
  <c r="F3088" i="85" s="1"/>
  <c r="E3080" i="85"/>
  <c r="F3080" i="85" s="1"/>
  <c r="E3074" i="85"/>
  <c r="F3074" i="85" s="1"/>
  <c r="E3068" i="85"/>
  <c r="F3068" i="85" s="1"/>
  <c r="E3055" i="85"/>
  <c r="F3055" i="85" s="1"/>
  <c r="E3047" i="85"/>
  <c r="F3047" i="85" s="1"/>
  <c r="E3041" i="85"/>
  <c r="F3041" i="85" s="1"/>
  <c r="E3034" i="85"/>
  <c r="F3034" i="85" s="1"/>
  <c r="E3014" i="85"/>
  <c r="F3014" i="85" s="1"/>
  <c r="E3007" i="85"/>
  <c r="F3007" i="85" s="1"/>
  <c r="E3001" i="85"/>
  <c r="F3001" i="85" s="1"/>
  <c r="E2993" i="85"/>
  <c r="F2993" i="85" s="1"/>
  <c r="E2986" i="85"/>
  <c r="F2986" i="85" s="1"/>
  <c r="E2974" i="85"/>
  <c r="F2974" i="85" s="1"/>
  <c r="E2967" i="85"/>
  <c r="F2967" i="85" s="1"/>
  <c r="E2962" i="85"/>
  <c r="F2962" i="85" s="1"/>
  <c r="E2956" i="85"/>
  <c r="F2956" i="85" s="1"/>
  <c r="E2949" i="85"/>
  <c r="F2949" i="85" s="1"/>
  <c r="E2944" i="85"/>
  <c r="F2944" i="85" s="1"/>
  <c r="E2937" i="85"/>
  <c r="F2937" i="85" s="1"/>
  <c r="E2925" i="85"/>
  <c r="F2925" i="85" s="1"/>
  <c r="E2914" i="85"/>
  <c r="F2914" i="85" s="1"/>
  <c r="E2908" i="85"/>
  <c r="F2908" i="85" s="1"/>
  <c r="E2902" i="85"/>
  <c r="F2902" i="85" s="1"/>
  <c r="E2895" i="85"/>
  <c r="F2895" i="85" s="1"/>
  <c r="E2890" i="85"/>
  <c r="F2890" i="85" s="1"/>
  <c r="E2883" i="85"/>
  <c r="F2883" i="85" s="1"/>
  <c r="E2876" i="85"/>
  <c r="F2876" i="85" s="1"/>
  <c r="E2870" i="85"/>
  <c r="F2870" i="85" s="1"/>
  <c r="E2864" i="85"/>
  <c r="F2864" i="85" s="1"/>
  <c r="E2858" i="85"/>
  <c r="F2858" i="85" s="1"/>
  <c r="E2852" i="85"/>
  <c r="F2852" i="85" s="1"/>
  <c r="E2846" i="85"/>
  <c r="F2846" i="85" s="1"/>
  <c r="E2839" i="85"/>
  <c r="F2839" i="85" s="1"/>
  <c r="E2834" i="85"/>
  <c r="F2834" i="85" s="1"/>
  <c r="E2828" i="85"/>
  <c r="F2828" i="85" s="1"/>
  <c r="E2795" i="85"/>
  <c r="F2795" i="85" s="1"/>
  <c r="E2782" i="85"/>
  <c r="F2782" i="85" s="1"/>
  <c r="E2776" i="85"/>
  <c r="F2776" i="85" s="1"/>
  <c r="E2768" i="85"/>
  <c r="F2768" i="85" s="1"/>
  <c r="E2763" i="85"/>
  <c r="F2763" i="85" s="1"/>
  <c r="E2756" i="85"/>
  <c r="F2756" i="85" s="1"/>
  <c r="E2748" i="85"/>
  <c r="F2748" i="85" s="1"/>
  <c r="E2742" i="85"/>
  <c r="F2742" i="85" s="1"/>
  <c r="E2729" i="85"/>
  <c r="F2729" i="85" s="1"/>
  <c r="E2723" i="85"/>
  <c r="F2723" i="85" s="1"/>
  <c r="E2717" i="85"/>
  <c r="F2717" i="85" s="1"/>
  <c r="E2710" i="85"/>
  <c r="F2710" i="85" s="1"/>
  <c r="E2703" i="85"/>
  <c r="F2703" i="85" s="1"/>
  <c r="E2696" i="85"/>
  <c r="F2696" i="85" s="1"/>
  <c r="E2691" i="85"/>
  <c r="F2691" i="85" s="1"/>
  <c r="E2679" i="85"/>
  <c r="F2679" i="85" s="1"/>
  <c r="E2672" i="85"/>
  <c r="F2672" i="85" s="1"/>
  <c r="E2666" i="85"/>
  <c r="F2666" i="85" s="1"/>
  <c r="E2659" i="85"/>
  <c r="F2659" i="85" s="1"/>
  <c r="E2653" i="85"/>
  <c r="F2653" i="85" s="1"/>
  <c r="E2646" i="85"/>
  <c r="F2646" i="85" s="1"/>
  <c r="E2639" i="85"/>
  <c r="F2639" i="85" s="1"/>
  <c r="E2628" i="85"/>
  <c r="F2628" i="85" s="1"/>
  <c r="E2621" i="85"/>
  <c r="F2621" i="85" s="1"/>
  <c r="E2613" i="85"/>
  <c r="F2613" i="85" s="1"/>
  <c r="E2599" i="85"/>
  <c r="F2599" i="85" s="1"/>
  <c r="E2588" i="85"/>
  <c r="F2588" i="85" s="1"/>
  <c r="E2574" i="85"/>
  <c r="F2574" i="85" s="1"/>
  <c r="E2568" i="85"/>
  <c r="F2568" i="85" s="1"/>
  <c r="E2556" i="85"/>
  <c r="F2556" i="85" s="1"/>
  <c r="E2550" i="85"/>
  <c r="F2550" i="85" s="1"/>
  <c r="E2543" i="85"/>
  <c r="F2543" i="85" s="1"/>
  <c r="E2537" i="85"/>
  <c r="F2537" i="85" s="1"/>
  <c r="E2530" i="85"/>
  <c r="F2530" i="85" s="1"/>
  <c r="E3270" i="85"/>
  <c r="F3270" i="85" s="1"/>
  <c r="E3256" i="85"/>
  <c r="F3256" i="85" s="1"/>
  <c r="E3249" i="85"/>
  <c r="F3249" i="85" s="1"/>
  <c r="E3242" i="85"/>
  <c r="F3242" i="85" s="1"/>
  <c r="E3235" i="85"/>
  <c r="F3235" i="85" s="1"/>
  <c r="E3222" i="85"/>
  <c r="F3222" i="85" s="1"/>
  <c r="E3208" i="85"/>
  <c r="F3208" i="85" s="1"/>
  <c r="E3201" i="85"/>
  <c r="F3201" i="85" s="1"/>
  <c r="E3194" i="85"/>
  <c r="F3194" i="85" s="1"/>
  <c r="E3186" i="85"/>
  <c r="F3186" i="85" s="1"/>
  <c r="E3181" i="85"/>
  <c r="F3181" i="85" s="1"/>
  <c r="E3167" i="85"/>
  <c r="F3167" i="85" s="1"/>
  <c r="E3152" i="85"/>
  <c r="F3152" i="85" s="1"/>
  <c r="E3146" i="85"/>
  <c r="F3146" i="85" s="1"/>
  <c r="E3138" i="85"/>
  <c r="F3138" i="85" s="1"/>
  <c r="E3131" i="85"/>
  <c r="F3131" i="85" s="1"/>
  <c r="E3120" i="85"/>
  <c r="F3120" i="85" s="1"/>
  <c r="E3113" i="85"/>
  <c r="F3113" i="85" s="1"/>
  <c r="E3106" i="85"/>
  <c r="F3106" i="85" s="1"/>
  <c r="E3099" i="85"/>
  <c r="F3099" i="85" s="1"/>
  <c r="E3093" i="85"/>
  <c r="F3093" i="85" s="1"/>
  <c r="E3086" i="85"/>
  <c r="F3086" i="85" s="1"/>
  <c r="E3079" i="85"/>
  <c r="F3079" i="85" s="1"/>
  <c r="E3072" i="85"/>
  <c r="F3072" i="85" s="1"/>
  <c r="E3066" i="85"/>
  <c r="F3066" i="85" s="1"/>
  <c r="E3053" i="85"/>
  <c r="F3053" i="85" s="1"/>
  <c r="E3046" i="85"/>
  <c r="F3046" i="85" s="1"/>
  <c r="E3032" i="85"/>
  <c r="F3032" i="85" s="1"/>
  <c r="E3027" i="85"/>
  <c r="F3027" i="85" s="1"/>
  <c r="E3020" i="85"/>
  <c r="F3020" i="85" s="1"/>
  <c r="E3013" i="85"/>
  <c r="F3013" i="85" s="1"/>
  <c r="E3005" i="85"/>
  <c r="F3005" i="85" s="1"/>
  <c r="E2999" i="85"/>
  <c r="F2999" i="85" s="1"/>
  <c r="E2991" i="85"/>
  <c r="F2991" i="85" s="1"/>
  <c r="E2978" i="85"/>
  <c r="F2978" i="85" s="1"/>
  <c r="E2972" i="85"/>
  <c r="F2972" i="85" s="1"/>
  <c r="E2966" i="85"/>
  <c r="F2966" i="85" s="1"/>
  <c r="E2961" i="85"/>
  <c r="F2961" i="85" s="1"/>
  <c r="E2954" i="85"/>
  <c r="F2954" i="85" s="1"/>
  <c r="E2947" i="85"/>
  <c r="F2947" i="85" s="1"/>
  <c r="E2936" i="85"/>
  <c r="F2936" i="85" s="1"/>
  <c r="E2924" i="85"/>
  <c r="F2924" i="85" s="1"/>
  <c r="E2918" i="85"/>
  <c r="F2918" i="85" s="1"/>
  <c r="E2912" i="85"/>
  <c r="F2912" i="85" s="1"/>
  <c r="E2901" i="85"/>
  <c r="F2901" i="85" s="1"/>
  <c r="E2894" i="85"/>
  <c r="F2894" i="85" s="1"/>
  <c r="E2888" i="85"/>
  <c r="F2888" i="85" s="1"/>
  <c r="E2881" i="85"/>
  <c r="F2881" i="85" s="1"/>
  <c r="E2875" i="85"/>
  <c r="F2875" i="85" s="1"/>
  <c r="E2869" i="85"/>
  <c r="F2869" i="85" s="1"/>
  <c r="E2862" i="85"/>
  <c r="F2862" i="85" s="1"/>
  <c r="E2856" i="85"/>
  <c r="F2856" i="85" s="1"/>
  <c r="E2850" i="85"/>
  <c r="F2850" i="85" s="1"/>
  <c r="E2838" i="85"/>
  <c r="F2838" i="85" s="1"/>
  <c r="E2833" i="85"/>
  <c r="F2833" i="85" s="1"/>
  <c r="E2826" i="85"/>
  <c r="F2826" i="85" s="1"/>
  <c r="E2819" i="85"/>
  <c r="F2819" i="85" s="1"/>
  <c r="E2800" i="85"/>
  <c r="F2800" i="85" s="1"/>
  <c r="E2793" i="85"/>
  <c r="F2793" i="85" s="1"/>
  <c r="E2787" i="85"/>
  <c r="F2787" i="85" s="1"/>
  <c r="E2781" i="85"/>
  <c r="F2781" i="85" s="1"/>
  <c r="E2774" i="85"/>
  <c r="F2774" i="85" s="1"/>
  <c r="E2767" i="85"/>
  <c r="F2767" i="85" s="1"/>
  <c r="E2761" i="85"/>
  <c r="F2761" i="85" s="1"/>
  <c r="E2754" i="85"/>
  <c r="F2754" i="85" s="1"/>
  <c r="E2746" i="85"/>
  <c r="F2746" i="85" s="1"/>
  <c r="E2740" i="85"/>
  <c r="F2740" i="85" s="1"/>
  <c r="E2715" i="85"/>
  <c r="F2715" i="85" s="1"/>
  <c r="E2709" i="85"/>
  <c r="F2709" i="85" s="1"/>
  <c r="E2701" i="85"/>
  <c r="F2701" i="85" s="1"/>
  <c r="E2695" i="85"/>
  <c r="F2695" i="85" s="1"/>
  <c r="E2684" i="85"/>
  <c r="F2684" i="85" s="1"/>
  <c r="E2671" i="85"/>
  <c r="F2671" i="85" s="1"/>
  <c r="E2664" i="85"/>
  <c r="F2664" i="85" s="1"/>
  <c r="E2657" i="85"/>
  <c r="F2657" i="85" s="1"/>
  <c r="E2652" i="85"/>
  <c r="F2652" i="85" s="1"/>
  <c r="E2645" i="85"/>
  <c r="F2645" i="85" s="1"/>
  <c r="E2638" i="85"/>
  <c r="F2638" i="85" s="1"/>
  <c r="E2632" i="85"/>
  <c r="F2632" i="85" s="1"/>
  <c r="E2626" i="85"/>
  <c r="F2626" i="85" s="1"/>
  <c r="E2619" i="85"/>
  <c r="F2619" i="85" s="1"/>
  <c r="E2611" i="85"/>
  <c r="F2611" i="85" s="1"/>
  <c r="E2598" i="85"/>
  <c r="F2598" i="85" s="1"/>
  <c r="E2592" i="85"/>
  <c r="F2592" i="85" s="1"/>
  <c r="E2586" i="85"/>
  <c r="F2586" i="85" s="1"/>
  <c r="E2580" i="85"/>
  <c r="F2580" i="85" s="1"/>
  <c r="E2572" i="85"/>
  <c r="F2572" i="85" s="1"/>
  <c r="E2566" i="85"/>
  <c r="F2566" i="85" s="1"/>
  <c r="E2561" i="85"/>
  <c r="F2561" i="85" s="1"/>
  <c r="E2554" i="85"/>
  <c r="F2554" i="85" s="1"/>
  <c r="E2548" i="85"/>
  <c r="F2548" i="85" s="1"/>
  <c r="E2542" i="85"/>
  <c r="F2542" i="85" s="1"/>
  <c r="E2535" i="85"/>
  <c r="F2535" i="85" s="1"/>
  <c r="E2529" i="85"/>
  <c r="F2529" i="85" s="1"/>
  <c r="E2522" i="85"/>
  <c r="F2522" i="85" s="1"/>
  <c r="E1819" i="85"/>
  <c r="F1819" i="85" s="1"/>
  <c r="E1812" i="85"/>
  <c r="F1812" i="85" s="1"/>
  <c r="E1805" i="85"/>
  <c r="F1805" i="85" s="1"/>
  <c r="E1799" i="85"/>
  <c r="F1799" i="85" s="1"/>
  <c r="E1792" i="85"/>
  <c r="F1792" i="85" s="1"/>
  <c r="E1785" i="85"/>
  <c r="F1785" i="85" s="1"/>
  <c r="E1778" i="85"/>
  <c r="F1778" i="85" s="1"/>
  <c r="E1771" i="85"/>
  <c r="F1771" i="85" s="1"/>
  <c r="E1764" i="85"/>
  <c r="F1764" i="85" s="1"/>
  <c r="E1758" i="85"/>
  <c r="F1758" i="85" s="1"/>
  <c r="E1753" i="85"/>
  <c r="F1753" i="85" s="1"/>
  <c r="E1747" i="85"/>
  <c r="F1747" i="85" s="1"/>
  <c r="E1735" i="85"/>
  <c r="F1735" i="85" s="1"/>
  <c r="E1727" i="85"/>
  <c r="F1727" i="85" s="1"/>
  <c r="E1721" i="85"/>
  <c r="F1721" i="85" s="1"/>
  <c r="E1714" i="85"/>
  <c r="F1714" i="85" s="1"/>
  <c r="E1701" i="85"/>
  <c r="F1701" i="85" s="1"/>
  <c r="E1694" i="85"/>
  <c r="F1694" i="85" s="1"/>
  <c r="E1688" i="85"/>
  <c r="F1688" i="85" s="1"/>
  <c r="E1681" i="85"/>
  <c r="F1681" i="85" s="1"/>
  <c r="E1675" i="85"/>
  <c r="F1675" i="85" s="1"/>
  <c r="E1668" i="85"/>
  <c r="F1668" i="85" s="1"/>
  <c r="E1655" i="85"/>
  <c r="F1655" i="85" s="1"/>
  <c r="E1649" i="85"/>
  <c r="F1649" i="85" s="1"/>
  <c r="E1643" i="85"/>
  <c r="F1643" i="85" s="1"/>
  <c r="E1637" i="85"/>
  <c r="F1637" i="85" s="1"/>
  <c r="E1631" i="85"/>
  <c r="F1631" i="85" s="1"/>
  <c r="E1624" i="85"/>
  <c r="F1624" i="85" s="1"/>
  <c r="E1616" i="85"/>
  <c r="F1616" i="85" s="1"/>
  <c r="E1610" i="85"/>
  <c r="F1610" i="85" s="1"/>
  <c r="E1602" i="85"/>
  <c r="F1602" i="85" s="1"/>
  <c r="E1595" i="85"/>
  <c r="F1595" i="85" s="1"/>
  <c r="E1587" i="85"/>
  <c r="F1587" i="85" s="1"/>
  <c r="E1582" i="85"/>
  <c r="F1582" i="85" s="1"/>
  <c r="E1578" i="85"/>
  <c r="F1578" i="85" s="1"/>
  <c r="E1567" i="85"/>
  <c r="F1567" i="85" s="1"/>
  <c r="E1559" i="85"/>
  <c r="F1559" i="85" s="1"/>
  <c r="E1546" i="85"/>
  <c r="F1546" i="85" s="1"/>
  <c r="E1539" i="85"/>
  <c r="F1539" i="85" s="1"/>
  <c r="E1532" i="85"/>
  <c r="F1532" i="85" s="1"/>
  <c r="E1519" i="85"/>
  <c r="F1519" i="85" s="1"/>
  <c r="E1513" i="85"/>
  <c r="F1513" i="85" s="1"/>
  <c r="E1499" i="85"/>
  <c r="F1499" i="85" s="1"/>
  <c r="E1492" i="85"/>
  <c r="F1492" i="85" s="1"/>
  <c r="E1480" i="85"/>
  <c r="F1480" i="85" s="1"/>
  <c r="E1472" i="85"/>
  <c r="F1472" i="85" s="1"/>
  <c r="E1464" i="85"/>
  <c r="F1464" i="85" s="1"/>
  <c r="E1457" i="85"/>
  <c r="F1457" i="85" s="1"/>
  <c r="E1450" i="85"/>
  <c r="F1450" i="85" s="1"/>
  <c r="E1444" i="85"/>
  <c r="F1444" i="85" s="1"/>
  <c r="E1426" i="85"/>
  <c r="F1426" i="85" s="1"/>
  <c r="E1418" i="85"/>
  <c r="F1418" i="85" s="1"/>
  <c r="E1412" i="85"/>
  <c r="F1412" i="85" s="1"/>
  <c r="E1406" i="85"/>
  <c r="F1406" i="85" s="1"/>
  <c r="E1401" i="85"/>
  <c r="F1401" i="85" s="1"/>
  <c r="E1394" i="85"/>
  <c r="F1394" i="85" s="1"/>
  <c r="E1382" i="85"/>
  <c r="F1382" i="85" s="1"/>
  <c r="E1374" i="85"/>
  <c r="F1374" i="85" s="1"/>
  <c r="E1369" i="85"/>
  <c r="F1369" i="85" s="1"/>
  <c r="E1362" i="85"/>
  <c r="F1362" i="85" s="1"/>
  <c r="E1349" i="85"/>
  <c r="F1349" i="85" s="1"/>
  <c r="E1343" i="85"/>
  <c r="F1343" i="85" s="1"/>
  <c r="E1338" i="85"/>
  <c r="F1338" i="85" s="1"/>
  <c r="E1332" i="85"/>
  <c r="F1332" i="85" s="1"/>
  <c r="E1325" i="85"/>
  <c r="F1325" i="85" s="1"/>
  <c r="E1318" i="85"/>
  <c r="F1318" i="85" s="1"/>
  <c r="E1306" i="85"/>
  <c r="F1306" i="85" s="1"/>
  <c r="E1299" i="85"/>
  <c r="F1299" i="85" s="1"/>
  <c r="E1293" i="85"/>
  <c r="F1293" i="85" s="1"/>
  <c r="E1286" i="85"/>
  <c r="F1286" i="85" s="1"/>
  <c r="E1281" i="85"/>
  <c r="F1281" i="85" s="1"/>
  <c r="E1273" i="85"/>
  <c r="F1273" i="85" s="1"/>
  <c r="E1266" i="85"/>
  <c r="F1266" i="85" s="1"/>
  <c r="E1248" i="85"/>
  <c r="F1248" i="85" s="1"/>
  <c r="E1243" i="85"/>
  <c r="F1243" i="85" s="1"/>
  <c r="E1449" i="85"/>
  <c r="F1449" i="85" s="1"/>
  <c r="E1443" i="85"/>
  <c r="F1443" i="85" s="1"/>
  <c r="E1437" i="85"/>
  <c r="F1437" i="85" s="1"/>
  <c r="E1432" i="85"/>
  <c r="F1432" i="85" s="1"/>
  <c r="E1425" i="85"/>
  <c r="F1425" i="85" s="1"/>
  <c r="E1417" i="85"/>
  <c r="F1417" i="85" s="1"/>
  <c r="E1393" i="85"/>
  <c r="F1393" i="85" s="1"/>
  <c r="E1388" i="85"/>
  <c r="F1388" i="85" s="1"/>
  <c r="E1381" i="85"/>
  <c r="F1381" i="85" s="1"/>
  <c r="E1361" i="85"/>
  <c r="F1361" i="85" s="1"/>
  <c r="E1355" i="85"/>
  <c r="F1355" i="85" s="1"/>
  <c r="E1348" i="85"/>
  <c r="F1348" i="85" s="1"/>
  <c r="E1337" i="85"/>
  <c r="F1337" i="85" s="1"/>
  <c r="E1331" i="85"/>
  <c r="F1331" i="85" s="1"/>
  <c r="E1324" i="85"/>
  <c r="F1324" i="85" s="1"/>
  <c r="E1317" i="85"/>
  <c r="F1317" i="85" s="1"/>
  <c r="E1312" i="85"/>
  <c r="F1312" i="85" s="1"/>
  <c r="E1305" i="85"/>
  <c r="F1305" i="85" s="1"/>
  <c r="E1298" i="85"/>
  <c r="F1298" i="85" s="1"/>
  <c r="E1292" i="85"/>
  <c r="F1292" i="85" s="1"/>
  <c r="E1285" i="85"/>
  <c r="F1285" i="85" s="1"/>
  <c r="E1280" i="85"/>
  <c r="F1280" i="85" s="1"/>
  <c r="E1272" i="85"/>
  <c r="F1272" i="85" s="1"/>
  <c r="E1265" i="85"/>
  <c r="F1265" i="85" s="1"/>
  <c r="E1259" i="85"/>
  <c r="F1259" i="85" s="1"/>
  <c r="E1253" i="85"/>
  <c r="F1253" i="85" s="1"/>
  <c r="E1242" i="85"/>
  <c r="F1242" i="85" s="1"/>
  <c r="E1229" i="85"/>
  <c r="F1229" i="85" s="1"/>
  <c r="E1217" i="85"/>
  <c r="F1217" i="85" s="1"/>
  <c r="E1204" i="85"/>
  <c r="F1204" i="85" s="1"/>
  <c r="E1197" i="85"/>
  <c r="F1197" i="85" s="1"/>
  <c r="E1190" i="85"/>
  <c r="F1190" i="85" s="1"/>
  <c r="E1183" i="85"/>
  <c r="F1183" i="85" s="1"/>
  <c r="E1176" i="85"/>
  <c r="F1176" i="85" s="1"/>
  <c r="E1168" i="85"/>
  <c r="F1168" i="85" s="1"/>
  <c r="E1162" i="85"/>
  <c r="F1162" i="85" s="1"/>
  <c r="E1149" i="85"/>
  <c r="F1149" i="85" s="1"/>
  <c r="E1142" i="85"/>
  <c r="F1142" i="85" s="1"/>
  <c r="E1135" i="85"/>
  <c r="F1135" i="85" s="1"/>
  <c r="E1124" i="85"/>
  <c r="F1124" i="85" s="1"/>
  <c r="E1117" i="85"/>
  <c r="F1117" i="85" s="1"/>
  <c r="E1109" i="85"/>
  <c r="F1109" i="85" s="1"/>
  <c r="E1102" i="85"/>
  <c r="F1102" i="85" s="1"/>
  <c r="E1095" i="85"/>
  <c r="F1095" i="85" s="1"/>
  <c r="E1084" i="85"/>
  <c r="F1084" i="85" s="1"/>
  <c r="E1076" i="85"/>
  <c r="F1076" i="85" s="1"/>
  <c r="E1068" i="85"/>
  <c r="F1068" i="85" s="1"/>
  <c r="E1060" i="85"/>
  <c r="F1060" i="85" s="1"/>
  <c r="E1054" i="85"/>
  <c r="F1054" i="85" s="1"/>
  <c r="E1047" i="85"/>
  <c r="F1047" i="85" s="1"/>
  <c r="E1039" i="85"/>
  <c r="F1039" i="85" s="1"/>
  <c r="E1033" i="85"/>
  <c r="F1033" i="85" s="1"/>
  <c r="E1027" i="85"/>
  <c r="F1027" i="85" s="1"/>
  <c r="E1020" i="85"/>
  <c r="F1020" i="85" s="1"/>
  <c r="E1008" i="85"/>
  <c r="F1008" i="85" s="1"/>
  <c r="E1003" i="85"/>
  <c r="F1003" i="85" s="1"/>
  <c r="E996" i="85"/>
  <c r="F996" i="85" s="1"/>
  <c r="E985" i="85"/>
  <c r="F985" i="85" s="1"/>
  <c r="E979" i="85"/>
  <c r="F979" i="85" s="1"/>
  <c r="E971" i="85"/>
  <c r="F971" i="85" s="1"/>
  <c r="E958" i="85"/>
  <c r="F958" i="85" s="1"/>
  <c r="E953" i="85"/>
  <c r="F953" i="85" s="1"/>
  <c r="E940" i="85"/>
  <c r="F940" i="85" s="1"/>
  <c r="E935" i="85"/>
  <c r="F935" i="85" s="1"/>
  <c r="E929" i="85"/>
  <c r="F929" i="85" s="1"/>
  <c r="E912" i="85"/>
  <c r="F912" i="85" s="1"/>
  <c r="E905" i="85"/>
  <c r="F905" i="85" s="1"/>
  <c r="E899" i="85"/>
  <c r="F899" i="85" s="1"/>
  <c r="E892" i="85"/>
  <c r="F892" i="85" s="1"/>
  <c r="E886" i="85"/>
  <c r="F886" i="85" s="1"/>
  <c r="E879" i="85"/>
  <c r="F879" i="85" s="1"/>
  <c r="E873" i="85"/>
  <c r="F873" i="85" s="1"/>
  <c r="E868" i="85"/>
  <c r="F868" i="85" s="1"/>
  <c r="E862" i="85"/>
  <c r="F862" i="85" s="1"/>
  <c r="E856" i="85"/>
  <c r="F856" i="85" s="1"/>
  <c r="E850" i="85"/>
  <c r="F850" i="85" s="1"/>
  <c r="E842" i="85"/>
  <c r="F842" i="85" s="1"/>
  <c r="E837" i="85"/>
  <c r="F837" i="85" s="1"/>
  <c r="E1511" i="85"/>
  <c r="F1511" i="85" s="1"/>
  <c r="E1505" i="85"/>
  <c r="F1505" i="85" s="1"/>
  <c r="E1497" i="85"/>
  <c r="F1497" i="85" s="1"/>
  <c r="E1491" i="85"/>
  <c r="F1491" i="85" s="1"/>
  <c r="E1485" i="85"/>
  <c r="F1485" i="85" s="1"/>
  <c r="E1478" i="85"/>
  <c r="F1478" i="85" s="1"/>
  <c r="E1470" i="85"/>
  <c r="F1470" i="85" s="1"/>
  <c r="E1462" i="85"/>
  <c r="F1462" i="85" s="1"/>
  <c r="E1455" i="85"/>
  <c r="F1455" i="85" s="1"/>
  <c r="E1442" i="85"/>
  <c r="F1442" i="85" s="1"/>
  <c r="E1431" i="85"/>
  <c r="F1431" i="85" s="1"/>
  <c r="E1424" i="85"/>
  <c r="F1424" i="85" s="1"/>
  <c r="E1416" i="85"/>
  <c r="F1416" i="85" s="1"/>
  <c r="E1411" i="85"/>
  <c r="F1411" i="85" s="1"/>
  <c r="E1405" i="85"/>
  <c r="F1405" i="85" s="1"/>
  <c r="E1400" i="85"/>
  <c r="F1400" i="85" s="1"/>
  <c r="E1392" i="85"/>
  <c r="F1392" i="85" s="1"/>
  <c r="E1387" i="85"/>
  <c r="F1387" i="85" s="1"/>
  <c r="E1380" i="85"/>
  <c r="F1380" i="85" s="1"/>
  <c r="E1373" i="85"/>
  <c r="F1373" i="85" s="1"/>
  <c r="E1368" i="85"/>
  <c r="F1368" i="85" s="1"/>
  <c r="E1360" i="85"/>
  <c r="F1360" i="85" s="1"/>
  <c r="E1354" i="85"/>
  <c r="F1354" i="85" s="1"/>
  <c r="E1342" i="85"/>
  <c r="F1342" i="85" s="1"/>
  <c r="E1330" i="85"/>
  <c r="F1330" i="85" s="1"/>
  <c r="E1323" i="85"/>
  <c r="F1323" i="85" s="1"/>
  <c r="E1316" i="85"/>
  <c r="F1316" i="85" s="1"/>
  <c r="E1311" i="85"/>
  <c r="F1311" i="85" s="1"/>
  <c r="E1304" i="85"/>
  <c r="F1304" i="85" s="1"/>
  <c r="E1297" i="85"/>
  <c r="F1297" i="85" s="1"/>
  <c r="E1291" i="85"/>
  <c r="F1291" i="85" s="1"/>
  <c r="E1279" i="85"/>
  <c r="F1279" i="85" s="1"/>
  <c r="E1264" i="85"/>
  <c r="F1264" i="85" s="1"/>
  <c r="E1247" i="85"/>
  <c r="F1247" i="85" s="1"/>
  <c r="E1241" i="85"/>
  <c r="F1241" i="85" s="1"/>
  <c r="E1235" i="85"/>
  <c r="F1235" i="85" s="1"/>
  <c r="E1228" i="85"/>
  <c r="F1228" i="85" s="1"/>
  <c r="E1221" i="85"/>
  <c r="F1221" i="85" s="1"/>
  <c r="E1216" i="85"/>
  <c r="F1216" i="85" s="1"/>
  <c r="E1210" i="85"/>
  <c r="F1210" i="85" s="1"/>
  <c r="E1196" i="85"/>
  <c r="F1196" i="85" s="1"/>
  <c r="E1189" i="85"/>
  <c r="F1189" i="85" s="1"/>
  <c r="E1182" i="85"/>
  <c r="F1182" i="85" s="1"/>
  <c r="E1175" i="85"/>
  <c r="F1175" i="85" s="1"/>
  <c r="E1161" i="85"/>
  <c r="F1161" i="85" s="1"/>
  <c r="E1155" i="85"/>
  <c r="F1155" i="85" s="1"/>
  <c r="E1148" i="85"/>
  <c r="F1148" i="85" s="1"/>
  <c r="E1134" i="85"/>
  <c r="F1134" i="85" s="1"/>
  <c r="E1130" i="85"/>
  <c r="F1130" i="85" s="1"/>
  <c r="E1116" i="85"/>
  <c r="F1116" i="85" s="1"/>
  <c r="E1108" i="85"/>
  <c r="F1108" i="85" s="1"/>
  <c r="E1094" i="85"/>
  <c r="F1094" i="85" s="1"/>
  <c r="E1090" i="85"/>
  <c r="F1090" i="85" s="1"/>
  <c r="E1083" i="85"/>
  <c r="F1083" i="85" s="1"/>
  <c r="E1075" i="85"/>
  <c r="F1075" i="85" s="1"/>
  <c r="E1067" i="85"/>
  <c r="F1067" i="85" s="1"/>
  <c r="E1046" i="85"/>
  <c r="F1046" i="85" s="1"/>
  <c r="E1032" i="85"/>
  <c r="F1032" i="85" s="1"/>
  <c r="E1026" i="85"/>
  <c r="F1026" i="85" s="1"/>
  <c r="E1013" i="85"/>
  <c r="F1013" i="85" s="1"/>
  <c r="E1007" i="85"/>
  <c r="F1007" i="85" s="1"/>
  <c r="E1002" i="85"/>
  <c r="F1002" i="85" s="1"/>
  <c r="E990" i="85"/>
  <c r="F990" i="85" s="1"/>
  <c r="E984" i="85"/>
  <c r="F984" i="85" s="1"/>
  <c r="E978" i="85"/>
  <c r="F978" i="85" s="1"/>
  <c r="E965" i="85"/>
  <c r="F965" i="85" s="1"/>
  <c r="E952" i="85"/>
  <c r="F952" i="85" s="1"/>
  <c r="E947" i="85"/>
  <c r="F947" i="85" s="1"/>
  <c r="E928" i="85"/>
  <c r="F928" i="85" s="1"/>
  <c r="E923" i="85"/>
  <c r="F923" i="85" s="1"/>
  <c r="E917" i="85"/>
  <c r="F917" i="85" s="1"/>
  <c r="E911" i="85"/>
  <c r="F911" i="85" s="1"/>
  <c r="E904" i="85"/>
  <c r="F904" i="85" s="1"/>
  <c r="E898" i="85"/>
  <c r="F898" i="85" s="1"/>
  <c r="E878" i="85"/>
  <c r="F878" i="85" s="1"/>
  <c r="E872" i="85"/>
  <c r="F872" i="85" s="1"/>
  <c r="E1436" i="85"/>
  <c r="F1436" i="85" s="1"/>
  <c r="E1430" i="85"/>
  <c r="F1430" i="85" s="1"/>
  <c r="E1423" i="85"/>
  <c r="F1423" i="85" s="1"/>
  <c r="E1415" i="85"/>
  <c r="F1415" i="85" s="1"/>
  <c r="E1410" i="85"/>
  <c r="F1410" i="85" s="1"/>
  <c r="E1399" i="85"/>
  <c r="F1399" i="85" s="1"/>
  <c r="E1391" i="85"/>
  <c r="F1391" i="85" s="1"/>
  <c r="E1386" i="85"/>
  <c r="F1386" i="85" s="1"/>
  <c r="E1379" i="85"/>
  <c r="F1379" i="85" s="1"/>
  <c r="E1367" i="85"/>
  <c r="F1367" i="85" s="1"/>
  <c r="E1359" i="85"/>
  <c r="F1359" i="85" s="1"/>
  <c r="E1353" i="85"/>
  <c r="F1353" i="85" s="1"/>
  <c r="E1347" i="85"/>
  <c r="F1347" i="85" s="1"/>
  <c r="E1336" i="85"/>
  <c r="F1336" i="85" s="1"/>
  <c r="E1329" i="85"/>
  <c r="F1329" i="85" s="1"/>
  <c r="E1322" i="85"/>
  <c r="F1322" i="85" s="1"/>
  <c r="E1310" i="85"/>
  <c r="F1310" i="85" s="1"/>
  <c r="E1303" i="85"/>
  <c r="F1303" i="85" s="1"/>
  <c r="E1290" i="85"/>
  <c r="F1290" i="85" s="1"/>
  <c r="E1284" i="85"/>
  <c r="F1284" i="85" s="1"/>
  <c r="E1278" i="85"/>
  <c r="F1278" i="85" s="1"/>
  <c r="E1271" i="85"/>
  <c r="F1271" i="85" s="1"/>
  <c r="E1263" i="85"/>
  <c r="F1263" i="85" s="1"/>
  <c r="E1258" i="85"/>
  <c r="F1258" i="85" s="1"/>
  <c r="E1252" i="85"/>
  <c r="F1252" i="85" s="1"/>
  <c r="E1246" i="85"/>
  <c r="F1246" i="85" s="1"/>
  <c r="E1240" i="85"/>
  <c r="F1240" i="85" s="1"/>
  <c r="E1234" i="85"/>
  <c r="F1234" i="85" s="1"/>
  <c r="E1227" i="85"/>
  <c r="F1227" i="85" s="1"/>
  <c r="E1209" i="85"/>
  <c r="F1209" i="85" s="1"/>
  <c r="E1203" i="85"/>
  <c r="F1203" i="85" s="1"/>
  <c r="E1188" i="85"/>
  <c r="F1188" i="85" s="1"/>
  <c r="E1181" i="85"/>
  <c r="F1181" i="85" s="1"/>
  <c r="E1174" i="85"/>
  <c r="F1174" i="85" s="1"/>
  <c r="E1167" i="85"/>
  <c r="F1167" i="85" s="1"/>
  <c r="E1160" i="85"/>
  <c r="F1160" i="85" s="1"/>
  <c r="E1154" i="85"/>
  <c r="F1154" i="85" s="1"/>
  <c r="E1147" i="85"/>
  <c r="F1147" i="85" s="1"/>
  <c r="E1141" i="85"/>
  <c r="F1141" i="85" s="1"/>
  <c r="E1129" i="85"/>
  <c r="F1129" i="85" s="1"/>
  <c r="E1123" i="85"/>
  <c r="F1123" i="85" s="1"/>
  <c r="E1115" i="85"/>
  <c r="F1115" i="85" s="1"/>
  <c r="E1107" i="85"/>
  <c r="F1107" i="85" s="1"/>
  <c r="E1101" i="85"/>
  <c r="F1101" i="85" s="1"/>
  <c r="E1089" i="85"/>
  <c r="F1089" i="85" s="1"/>
  <c r="E1082" i="85"/>
  <c r="F1082" i="85" s="1"/>
  <c r="E1074" i="85"/>
  <c r="F1074" i="85" s="1"/>
  <c r="E1066" i="85"/>
  <c r="F1066" i="85" s="1"/>
  <c r="E1059" i="85"/>
  <c r="F1059" i="85" s="1"/>
  <c r="E1053" i="85"/>
  <c r="F1053" i="85" s="1"/>
  <c r="E1045" i="85"/>
  <c r="F1045" i="85" s="1"/>
  <c r="E1038" i="85"/>
  <c r="F1038" i="85" s="1"/>
  <c r="E1031" i="85"/>
  <c r="F1031" i="85" s="1"/>
  <c r="E1025" i="85"/>
  <c r="F1025" i="85" s="1"/>
  <c r="E1019" i="85"/>
  <c r="F1019" i="85" s="1"/>
  <c r="E1012" i="85"/>
  <c r="F1012" i="85" s="1"/>
  <c r="E1001" i="85"/>
  <c r="F1001" i="85" s="1"/>
  <c r="E995" i="85"/>
  <c r="F995" i="85" s="1"/>
  <c r="E983" i="85"/>
  <c r="F983" i="85" s="1"/>
  <c r="E977" i="85"/>
  <c r="F977" i="85" s="1"/>
  <c r="E970" i="85"/>
  <c r="F970" i="85" s="1"/>
  <c r="E964" i="85"/>
  <c r="F964" i="85" s="1"/>
  <c r="E957" i="85"/>
  <c r="F957" i="85" s="1"/>
  <c r="E951" i="85"/>
  <c r="F951" i="85" s="1"/>
  <c r="E946" i="85"/>
  <c r="F946" i="85" s="1"/>
  <c r="E939" i="85"/>
  <c r="F939" i="85" s="1"/>
  <c r="E934" i="85"/>
  <c r="F934" i="85" s="1"/>
  <c r="E927" i="85"/>
  <c r="F927" i="85" s="1"/>
  <c r="E922" i="85"/>
  <c r="F922" i="85" s="1"/>
  <c r="E916" i="85"/>
  <c r="F916" i="85" s="1"/>
  <c r="E910" i="85"/>
  <c r="F910" i="85" s="1"/>
  <c r="E903" i="85"/>
  <c r="F903" i="85" s="1"/>
  <c r="E897" i="85"/>
  <c r="F897" i="85" s="1"/>
  <c r="E891" i="85"/>
  <c r="F891" i="85" s="1"/>
  <c r="E885" i="85"/>
  <c r="F885" i="85" s="1"/>
  <c r="E877" i="85"/>
  <c r="F877" i="85" s="1"/>
  <c r="E2524" i="85"/>
  <c r="F2524" i="85" s="1"/>
  <c r="E2518" i="85"/>
  <c r="F2518" i="85" s="1"/>
  <c r="E2512" i="85"/>
  <c r="F2512" i="85" s="1"/>
  <c r="E2506" i="85"/>
  <c r="F2506" i="85" s="1"/>
  <c r="E2498" i="85"/>
  <c r="F2498" i="85" s="1"/>
  <c r="E2491" i="85"/>
  <c r="F2491" i="85" s="1"/>
  <c r="E2476" i="85"/>
  <c r="F2476" i="85" s="1"/>
  <c r="E2469" i="85"/>
  <c r="F2469" i="85" s="1"/>
  <c r="E2457" i="85"/>
  <c r="F2457" i="85" s="1"/>
  <c r="E2450" i="85"/>
  <c r="F2450" i="85" s="1"/>
  <c r="E2444" i="85"/>
  <c r="F2444" i="85" s="1"/>
  <c r="E2437" i="85"/>
  <c r="F2437" i="85" s="1"/>
  <c r="E2426" i="85"/>
  <c r="F2426" i="85" s="1"/>
  <c r="E2419" i="85"/>
  <c r="F2419" i="85" s="1"/>
  <c r="E2414" i="85"/>
  <c r="F2414" i="85" s="1"/>
  <c r="E2408" i="85"/>
  <c r="F2408" i="85" s="1"/>
  <c r="E2402" i="85"/>
  <c r="F2402" i="85" s="1"/>
  <c r="E2396" i="85"/>
  <c r="F2396" i="85" s="1"/>
  <c r="E2390" i="85"/>
  <c r="F2390" i="85" s="1"/>
  <c r="E2383" i="85"/>
  <c r="F2383" i="85" s="1"/>
  <c r="E2377" i="85"/>
  <c r="F2377" i="85" s="1"/>
  <c r="E2370" i="85"/>
  <c r="F2370" i="85" s="1"/>
  <c r="E2364" i="85"/>
  <c r="F2364" i="85" s="1"/>
  <c r="E2339" i="85"/>
  <c r="F2339" i="85" s="1"/>
  <c r="E2334" i="85"/>
  <c r="F2334" i="85" s="1"/>
  <c r="E2327" i="85"/>
  <c r="F2327" i="85" s="1"/>
  <c r="E2321" i="85"/>
  <c r="F2321" i="85" s="1"/>
  <c r="E2305" i="85"/>
  <c r="F2305" i="85" s="1"/>
  <c r="E2299" i="85"/>
  <c r="F2299" i="85" s="1"/>
  <c r="E2292" i="85"/>
  <c r="F2292" i="85" s="1"/>
  <c r="E2285" i="85"/>
  <c r="F2285" i="85" s="1"/>
  <c r="E2279" i="85"/>
  <c r="F2279" i="85" s="1"/>
  <c r="E2267" i="85"/>
  <c r="F2267" i="85" s="1"/>
  <c r="E2261" i="85"/>
  <c r="F2261" i="85" s="1"/>
  <c r="E2255" i="85"/>
  <c r="F2255" i="85" s="1"/>
  <c r="E2250" i="85"/>
  <c r="F2250" i="85" s="1"/>
  <c r="E2244" i="85"/>
  <c r="F2244" i="85" s="1"/>
  <c r="E2238" i="85"/>
  <c r="F2238" i="85" s="1"/>
  <c r="E2231" i="85"/>
  <c r="F2231" i="85" s="1"/>
  <c r="E2223" i="85"/>
  <c r="F2223" i="85" s="1"/>
  <c r="E2217" i="85"/>
  <c r="F2217" i="85" s="1"/>
  <c r="E2211" i="85"/>
  <c r="F2211" i="85" s="1"/>
  <c r="E2206" i="85"/>
  <c r="F2206" i="85" s="1"/>
  <c r="E2200" i="85"/>
  <c r="F2200" i="85" s="1"/>
  <c r="E2193" i="85"/>
  <c r="F2193" i="85" s="1"/>
  <c r="E2186" i="85"/>
  <c r="F2186" i="85" s="1"/>
  <c r="E2174" i="85"/>
  <c r="F2174" i="85" s="1"/>
  <c r="E2168" i="85"/>
  <c r="F2168" i="85" s="1"/>
  <c r="E2156" i="85"/>
  <c r="F2156" i="85" s="1"/>
  <c r="E2150" i="85"/>
  <c r="F2150" i="85" s="1"/>
  <c r="E2127" i="85"/>
  <c r="F2127" i="85" s="1"/>
  <c r="E2122" i="85"/>
  <c r="F2122" i="85" s="1"/>
  <c r="E2116" i="85"/>
  <c r="F2116" i="85" s="1"/>
  <c r="E2110" i="85"/>
  <c r="F2110" i="85" s="1"/>
  <c r="E2104" i="85"/>
  <c r="F2104" i="85" s="1"/>
  <c r="E2096" i="85"/>
  <c r="F2096" i="85" s="1"/>
  <c r="E2089" i="85"/>
  <c r="F2089" i="85" s="1"/>
  <c r="E2082" i="85"/>
  <c r="F2082" i="85" s="1"/>
  <c r="E2075" i="85"/>
  <c r="F2075" i="85" s="1"/>
  <c r="E2068" i="85"/>
  <c r="F2068" i="85" s="1"/>
  <c r="E2061" i="85"/>
  <c r="F2061" i="85" s="1"/>
  <c r="E2049" i="85"/>
  <c r="F2049" i="85" s="1"/>
  <c r="E2038" i="85"/>
  <c r="F2038" i="85" s="1"/>
  <c r="E2026" i="85"/>
  <c r="F2026" i="85" s="1"/>
  <c r="E2018" i="85"/>
  <c r="F2018" i="85" s="1"/>
  <c r="E2012" i="85"/>
  <c r="F2012" i="85" s="1"/>
  <c r="E2006" i="85"/>
  <c r="F2006" i="85" s="1"/>
  <c r="E1999" i="85"/>
  <c r="F1999" i="85" s="1"/>
  <c r="E1992" i="85"/>
  <c r="F1992" i="85" s="1"/>
  <c r="E1978" i="85"/>
  <c r="F1978" i="85" s="1"/>
  <c r="E1967" i="85"/>
  <c r="F1967" i="85" s="1"/>
  <c r="E1954" i="85"/>
  <c r="F1954" i="85" s="1"/>
  <c r="E1947" i="85"/>
  <c r="F1947" i="85" s="1"/>
  <c r="E1941" i="85"/>
  <c r="F1941" i="85" s="1"/>
  <c r="E1935" i="85"/>
  <c r="F1935" i="85" s="1"/>
  <c r="E1928" i="85"/>
  <c r="F1928" i="85" s="1"/>
  <c r="E1915" i="85"/>
  <c r="F1915" i="85" s="1"/>
  <c r="E1909" i="85"/>
  <c r="F1909" i="85" s="1"/>
  <c r="E1901" i="85"/>
  <c r="F1901" i="85" s="1"/>
  <c r="E1894" i="85"/>
  <c r="F1894" i="85" s="1"/>
  <c r="E1886" i="85"/>
  <c r="F1886" i="85" s="1"/>
  <c r="E1880" i="85"/>
  <c r="F1880" i="85" s="1"/>
  <c r="E1874" i="85"/>
  <c r="F1874" i="85" s="1"/>
  <c r="E1860" i="85"/>
  <c r="F1860" i="85" s="1"/>
  <c r="E1854" i="85"/>
  <c r="F1854" i="85" s="1"/>
  <c r="E1848" i="85"/>
  <c r="F1848" i="85" s="1"/>
  <c r="E1840" i="85"/>
  <c r="F1840" i="85" s="1"/>
  <c r="E1835" i="85"/>
  <c r="F1835" i="85" s="1"/>
  <c r="E1829" i="85"/>
  <c r="F1829" i="85" s="1"/>
  <c r="E1808" i="85"/>
  <c r="F1808" i="85" s="1"/>
  <c r="E1796" i="85"/>
  <c r="F1796" i="85" s="1"/>
  <c r="E1788" i="85"/>
  <c r="F1788" i="85" s="1"/>
  <c r="E1781" i="85"/>
  <c r="F1781" i="85" s="1"/>
  <c r="E1774" i="85"/>
  <c r="F1774" i="85" s="1"/>
  <c r="E1768" i="85"/>
  <c r="F1768" i="85" s="1"/>
  <c r="E1761" i="85"/>
  <c r="F1761" i="85" s="1"/>
  <c r="E1745" i="85"/>
  <c r="F1745" i="85" s="1"/>
  <c r="E1738" i="85"/>
  <c r="F1738" i="85" s="1"/>
  <c r="E1731" i="85"/>
  <c r="F1731" i="85" s="1"/>
  <c r="E1718" i="85"/>
  <c r="F1718" i="85" s="1"/>
  <c r="E1711" i="85"/>
  <c r="F1711" i="85" s="1"/>
  <c r="E1705" i="85"/>
  <c r="F1705" i="85" s="1"/>
  <c r="E1698" i="85"/>
  <c r="F1698" i="85" s="1"/>
  <c r="E1678" i="85"/>
  <c r="F1678" i="85" s="1"/>
  <c r="E1671" i="85"/>
  <c r="F1671" i="85" s="1"/>
  <c r="E1664" i="85"/>
  <c r="F1664" i="85" s="1"/>
  <c r="E1658" i="85"/>
  <c r="F1658" i="85" s="1"/>
  <c r="E1652" i="85"/>
  <c r="F1652" i="85" s="1"/>
  <c r="E1640" i="85"/>
  <c r="F1640" i="85" s="1"/>
  <c r="E1634" i="85"/>
  <c r="F1634" i="85" s="1"/>
  <c r="E1628" i="85"/>
  <c r="F1628" i="85" s="1"/>
  <c r="E1620" i="85"/>
  <c r="F1620" i="85" s="1"/>
  <c r="E1606" i="85"/>
  <c r="F1606" i="85" s="1"/>
  <c r="E1591" i="85"/>
  <c r="F1591" i="85" s="1"/>
  <c r="E1584" i="85"/>
  <c r="F1584" i="85" s="1"/>
  <c r="E1580" i="85"/>
  <c r="F1580" i="85" s="1"/>
  <c r="E1575" i="85"/>
  <c r="F1575" i="85" s="1"/>
  <c r="E1570" i="85"/>
  <c r="F1570" i="85" s="1"/>
  <c r="E1563" i="85"/>
  <c r="F1563" i="85" s="1"/>
  <c r="E1555" i="85"/>
  <c r="F1555" i="85" s="1"/>
  <c r="E1549" i="85"/>
  <c r="F1549" i="85" s="1"/>
  <c r="E1542" i="85"/>
  <c r="F1542" i="85" s="1"/>
  <c r="E1536" i="85"/>
  <c r="F1536" i="85" s="1"/>
  <c r="E1523" i="85"/>
  <c r="F1523" i="85" s="1"/>
  <c r="E1509" i="85"/>
  <c r="F1509" i="85" s="1"/>
  <c r="E1503" i="85"/>
  <c r="F1503" i="85" s="1"/>
  <c r="E1496" i="85"/>
  <c r="F1496" i="85" s="1"/>
  <c r="E1490" i="85"/>
  <c r="F1490" i="85" s="1"/>
  <c r="E1483" i="85"/>
  <c r="F1483" i="85" s="1"/>
  <c r="E1476" i="85"/>
  <c r="F1476" i="85" s="1"/>
  <c r="E1468" i="85"/>
  <c r="F1468" i="85" s="1"/>
  <c r="E1454" i="85"/>
  <c r="F1454" i="85" s="1"/>
  <c r="E1447" i="85"/>
  <c r="F1447" i="85" s="1"/>
  <c r="E1440" i="85"/>
  <c r="F1440" i="85" s="1"/>
  <c r="E1429" i="85"/>
  <c r="F1429" i="85" s="1"/>
  <c r="E1422" i="85"/>
  <c r="F1422" i="85" s="1"/>
  <c r="E1414" i="85"/>
  <c r="F1414" i="85" s="1"/>
  <c r="E1409" i="85"/>
  <c r="F1409" i="85" s="1"/>
  <c r="E1404" i="85"/>
  <c r="F1404" i="85" s="1"/>
  <c r="E1398" i="85"/>
  <c r="F1398" i="85" s="1"/>
  <c r="E1385" i="85"/>
  <c r="F1385" i="85" s="1"/>
  <c r="E1378" i="85"/>
  <c r="F1378" i="85" s="1"/>
  <c r="E1372" i="85"/>
  <c r="F1372" i="85" s="1"/>
  <c r="E1366" i="85"/>
  <c r="F1366" i="85" s="1"/>
  <c r="E1358" i="85"/>
  <c r="F1358" i="85" s="1"/>
  <c r="E1352" i="85"/>
  <c r="F1352" i="85" s="1"/>
  <c r="E1346" i="85"/>
  <c r="F1346" i="85" s="1"/>
  <c r="E1341" i="85"/>
  <c r="F1341" i="85" s="1"/>
  <c r="E1335" i="85"/>
  <c r="F1335" i="85" s="1"/>
  <c r="E1328" i="85"/>
  <c r="F1328" i="85" s="1"/>
  <c r="E1315" i="85"/>
  <c r="F1315" i="85" s="1"/>
  <c r="E1309" i="85"/>
  <c r="F1309" i="85" s="1"/>
  <c r="E1302" i="85"/>
  <c r="F1302" i="85" s="1"/>
  <c r="E1296" i="85"/>
  <c r="F1296" i="85" s="1"/>
  <c r="E1289" i="85"/>
  <c r="F1289" i="85" s="1"/>
  <c r="E1277" i="85"/>
  <c r="F1277" i="85" s="1"/>
  <c r="E1270" i="85"/>
  <c r="F1270" i="85" s="1"/>
  <c r="E1262" i="85"/>
  <c r="F1262" i="85" s="1"/>
  <c r="E1257" i="85"/>
  <c r="F1257" i="85" s="1"/>
  <c r="E1251" i="85"/>
  <c r="F1251" i="85" s="1"/>
  <c r="E1239" i="85"/>
  <c r="F1239" i="85" s="1"/>
  <c r="E1233" i="85"/>
  <c r="F1233" i="85" s="1"/>
  <c r="E1226" i="85"/>
  <c r="F1226" i="85" s="1"/>
  <c r="E1220" i="85"/>
  <c r="F1220" i="85" s="1"/>
  <c r="E3271" i="85"/>
  <c r="F3271" i="85" s="1"/>
  <c r="E3264" i="85"/>
  <c r="F3264" i="85" s="1"/>
  <c r="E3257" i="85"/>
  <c r="F3257" i="85" s="1"/>
  <c r="E3243" i="85"/>
  <c r="F3243" i="85" s="1"/>
  <c r="E3236" i="85"/>
  <c r="F3236" i="85" s="1"/>
  <c r="E3230" i="85"/>
  <c r="F3230" i="85" s="1"/>
  <c r="E3223" i="85"/>
  <c r="F3223" i="85" s="1"/>
  <c r="E3216" i="85"/>
  <c r="F3216" i="85" s="1"/>
  <c r="E3209" i="85"/>
  <c r="F3209" i="85" s="1"/>
  <c r="E3202" i="85"/>
  <c r="F3202" i="85" s="1"/>
  <c r="E3195" i="85"/>
  <c r="F3195" i="85" s="1"/>
  <c r="E3187" i="85"/>
  <c r="F3187" i="85" s="1"/>
  <c r="E3174" i="85"/>
  <c r="F3174" i="85" s="1"/>
  <c r="E3168" i="85"/>
  <c r="F3168" i="85" s="1"/>
  <c r="E3160" i="85"/>
  <c r="F3160" i="85" s="1"/>
  <c r="E3153" i="85"/>
  <c r="F3153" i="85" s="1"/>
  <c r="E3147" i="85"/>
  <c r="F3147" i="85" s="1"/>
  <c r="E3139" i="85"/>
  <c r="F3139" i="85" s="1"/>
  <c r="E3132" i="85"/>
  <c r="F3132" i="85" s="1"/>
  <c r="E3126" i="85"/>
  <c r="F3126" i="85" s="1"/>
  <c r="E3121" i="85"/>
  <c r="F3121" i="85" s="1"/>
  <c r="E3114" i="85"/>
  <c r="F3114" i="85" s="1"/>
  <c r="E3107" i="85"/>
  <c r="F3107" i="85" s="1"/>
  <c r="E3100" i="85"/>
  <c r="F3100" i="85" s="1"/>
  <c r="E3087" i="85"/>
  <c r="F3087" i="85" s="1"/>
  <c r="E3073" i="85"/>
  <c r="F3073" i="85" s="1"/>
  <c r="E3067" i="85"/>
  <c r="F3067" i="85" s="1"/>
  <c r="E3061" i="85"/>
  <c r="F3061" i="85" s="1"/>
  <c r="E3054" i="85"/>
  <c r="F3054" i="85" s="1"/>
  <c r="E3040" i="85"/>
  <c r="F3040" i="85" s="1"/>
  <c r="E3033" i="85"/>
  <c r="F3033" i="85" s="1"/>
  <c r="E3028" i="85"/>
  <c r="F3028" i="85" s="1"/>
  <c r="E3021" i="85"/>
  <c r="F3021" i="85" s="1"/>
  <c r="E3006" i="85"/>
  <c r="F3006" i="85" s="1"/>
  <c r="E3000" i="85"/>
  <c r="F3000" i="85" s="1"/>
  <c r="E2992" i="85"/>
  <c r="F2992" i="85" s="1"/>
  <c r="E2985" i="85"/>
  <c r="F2985" i="85" s="1"/>
  <c r="E2979" i="85"/>
  <c r="F2979" i="85" s="1"/>
  <c r="E2973" i="85"/>
  <c r="F2973" i="85" s="1"/>
  <c r="E2955" i="85"/>
  <c r="F2955" i="85" s="1"/>
  <c r="E2948" i="85"/>
  <c r="F2948" i="85" s="1"/>
  <c r="E2943" i="85"/>
  <c r="F2943" i="85" s="1"/>
  <c r="E2930" i="85"/>
  <c r="F2930" i="85" s="1"/>
  <c r="E2919" i="85"/>
  <c r="F2919" i="85" s="1"/>
  <c r="E2913" i="85"/>
  <c r="F2913" i="85" s="1"/>
  <c r="E2907" i="85"/>
  <c r="F2907" i="85" s="1"/>
  <c r="E2889" i="85"/>
  <c r="F2889" i="85" s="1"/>
  <c r="E2882" i="85"/>
  <c r="F2882" i="85" s="1"/>
  <c r="E2863" i="85"/>
  <c r="F2863" i="85" s="1"/>
  <c r="E2857" i="85"/>
  <c r="F2857" i="85" s="1"/>
  <c r="E2851" i="85"/>
  <c r="F2851" i="85" s="1"/>
  <c r="E2845" i="85"/>
  <c r="F2845" i="85" s="1"/>
  <c r="E2827" i="85"/>
  <c r="F2827" i="85" s="1"/>
  <c r="E2820" i="85"/>
  <c r="F2820" i="85" s="1"/>
  <c r="E2813" i="85"/>
  <c r="F2813" i="85" s="1"/>
  <c r="E2807" i="85"/>
  <c r="F2807" i="85" s="1"/>
  <c r="E2801" i="85"/>
  <c r="F2801" i="85" s="1"/>
  <c r="E2794" i="85"/>
  <c r="F2794" i="85" s="1"/>
  <c r="E2788" i="85"/>
  <c r="F2788" i="85" s="1"/>
  <c r="E2775" i="85"/>
  <c r="F2775" i="85" s="1"/>
  <c r="E2762" i="85"/>
  <c r="F2762" i="85" s="1"/>
  <c r="E2755" i="85"/>
  <c r="F2755" i="85" s="1"/>
  <c r="E2747" i="85"/>
  <c r="F2747" i="85" s="1"/>
  <c r="E2741" i="85"/>
  <c r="F2741" i="85" s="1"/>
  <c r="E2734" i="85"/>
  <c r="F2734" i="85" s="1"/>
  <c r="E2728" i="85"/>
  <c r="F2728" i="85" s="1"/>
  <c r="E2722" i="85"/>
  <c r="F2722" i="85" s="1"/>
  <c r="E2716" i="85"/>
  <c r="F2716" i="85" s="1"/>
  <c r="E2702" i="85"/>
  <c r="F2702" i="85" s="1"/>
  <c r="E2690" i="85"/>
  <c r="F2690" i="85" s="1"/>
  <c r="E2685" i="85"/>
  <c r="F2685" i="85" s="1"/>
  <c r="E2678" i="85"/>
  <c r="F2678" i="85" s="1"/>
  <c r="E2665" i="85"/>
  <c r="F2665" i="85" s="1"/>
  <c r="E2658" i="85"/>
  <c r="F2658" i="85" s="1"/>
  <c r="E2633" i="85"/>
  <c r="F2633" i="85" s="1"/>
  <c r="E2627" i="85"/>
  <c r="F2627" i="85" s="1"/>
  <c r="E2620" i="85"/>
  <c r="F2620" i="85" s="1"/>
  <c r="E2612" i="85"/>
  <c r="F2612" i="85" s="1"/>
  <c r="E2605" i="85"/>
  <c r="F2605" i="85" s="1"/>
  <c r="E2593" i="85"/>
  <c r="F2593" i="85" s="1"/>
  <c r="E2587" i="85"/>
  <c r="F2587" i="85" s="1"/>
  <c r="E2581" i="85"/>
  <c r="F2581" i="85" s="1"/>
  <c r="E2573" i="85"/>
  <c r="F2573" i="85" s="1"/>
  <c r="E2567" i="85"/>
  <c r="F2567" i="85" s="1"/>
  <c r="E2562" i="85"/>
  <c r="F2562" i="85" s="1"/>
  <c r="E2555" i="85"/>
  <c r="F2555" i="85" s="1"/>
  <c r="E2549" i="85"/>
  <c r="F2549" i="85" s="1"/>
  <c r="E2536" i="85"/>
  <c r="F2536" i="85" s="1"/>
  <c r="E2523" i="85"/>
  <c r="F2523" i="85" s="1"/>
  <c r="E2517" i="85"/>
  <c r="F2517" i="85" s="1"/>
  <c r="E2505" i="85"/>
  <c r="F2505" i="85" s="1"/>
  <c r="E2497" i="85"/>
  <c r="F2497" i="85" s="1"/>
  <c r="E2490" i="85"/>
  <c r="F2490" i="85" s="1"/>
  <c r="E2483" i="85"/>
  <c r="F2483" i="85" s="1"/>
  <c r="E2475" i="85"/>
  <c r="F2475" i="85" s="1"/>
  <c r="E2468" i="85"/>
  <c r="F2468" i="85" s="1"/>
  <c r="E2463" i="85"/>
  <c r="F2463" i="85" s="1"/>
  <c r="E2456" i="85"/>
  <c r="F2456" i="85" s="1"/>
  <c r="E2436" i="85"/>
  <c r="F2436" i="85" s="1"/>
  <c r="E2430" i="85"/>
  <c r="F2430" i="85" s="1"/>
  <c r="E2425" i="85"/>
  <c r="F2425" i="85" s="1"/>
  <c r="E2418" i="85"/>
  <c r="F2418" i="85" s="1"/>
  <c r="E2413" i="85"/>
  <c r="F2413" i="85" s="1"/>
  <c r="E2395" i="85"/>
  <c r="F2395" i="85" s="1"/>
  <c r="E2389" i="85"/>
  <c r="F2389" i="85" s="1"/>
  <c r="E2382" i="85"/>
  <c r="F2382" i="85" s="1"/>
  <c r="E2376" i="85"/>
  <c r="F2376" i="85" s="1"/>
  <c r="E2369" i="85"/>
  <c r="F2369" i="85" s="1"/>
  <c r="E2357" i="85"/>
  <c r="F2357" i="85" s="1"/>
  <c r="E2350" i="85"/>
  <c r="F2350" i="85" s="1"/>
  <c r="E2344" i="85"/>
  <c r="F2344" i="85" s="1"/>
  <c r="E2333" i="85"/>
  <c r="F2333" i="85" s="1"/>
  <c r="E2315" i="85"/>
  <c r="F2315" i="85" s="1"/>
  <c r="E2310" i="85"/>
  <c r="F2310" i="85" s="1"/>
  <c r="E2304" i="85"/>
  <c r="F2304" i="85" s="1"/>
  <c r="E2298" i="85"/>
  <c r="F2298" i="85" s="1"/>
  <c r="E2284" i="85"/>
  <c r="F2284" i="85" s="1"/>
  <c r="E2273" i="85"/>
  <c r="F2273" i="85" s="1"/>
  <c r="E2266" i="85"/>
  <c r="F2266" i="85" s="1"/>
  <c r="E2260" i="85"/>
  <c r="F2260" i="85" s="1"/>
  <c r="E2243" i="85"/>
  <c r="F2243" i="85" s="1"/>
  <c r="E2237" i="85"/>
  <c r="F2237" i="85" s="1"/>
  <c r="E2230" i="85"/>
  <c r="F2230" i="85" s="1"/>
  <c r="E2205" i="85"/>
  <c r="F2205" i="85" s="1"/>
  <c r="E2199" i="85"/>
  <c r="F2199" i="85" s="1"/>
  <c r="E2516" i="85"/>
  <c r="F2516" i="85" s="1"/>
  <c r="E2511" i="85"/>
  <c r="F2511" i="85" s="1"/>
  <c r="E2504" i="85"/>
  <c r="F2504" i="85" s="1"/>
  <c r="E2496" i="85"/>
  <c r="F2496" i="85" s="1"/>
  <c r="E2489" i="85"/>
  <c r="F2489" i="85" s="1"/>
  <c r="E2482" i="85"/>
  <c r="F2482" i="85" s="1"/>
  <c r="E2467" i="85"/>
  <c r="F2467" i="85" s="1"/>
  <c r="E2462" i="85"/>
  <c r="F2462" i="85" s="1"/>
  <c r="E2455" i="85"/>
  <c r="F2455" i="85" s="1"/>
  <c r="E2449" i="85"/>
  <c r="F2449" i="85" s="1"/>
  <c r="E2443" i="85"/>
  <c r="F2443" i="85" s="1"/>
  <c r="E2435" i="85"/>
  <c r="F2435" i="85" s="1"/>
  <c r="E2424" i="85"/>
  <c r="F2424" i="85" s="1"/>
  <c r="E2412" i="85"/>
  <c r="F2412" i="85" s="1"/>
  <c r="E2407" i="85"/>
  <c r="F2407" i="85" s="1"/>
  <c r="E2401" i="85"/>
  <c r="F2401" i="85" s="1"/>
  <c r="E2394" i="85"/>
  <c r="F2394" i="85" s="1"/>
  <c r="E2388" i="85"/>
  <c r="F2388" i="85" s="1"/>
  <c r="E2381" i="85"/>
  <c r="F2381" i="85" s="1"/>
  <c r="E2375" i="85"/>
  <c r="F2375" i="85" s="1"/>
  <c r="E2363" i="85"/>
  <c r="F2363" i="85" s="1"/>
  <c r="E2356" i="85"/>
  <c r="F2356" i="85" s="1"/>
  <c r="E2349" i="85"/>
  <c r="F2349" i="85" s="1"/>
  <c r="E2343" i="85"/>
  <c r="F2343" i="85" s="1"/>
  <c r="E2338" i="85"/>
  <c r="F2338" i="85" s="1"/>
  <c r="E2332" i="85"/>
  <c r="F2332" i="85" s="1"/>
  <c r="E2326" i="85"/>
  <c r="F2326" i="85" s="1"/>
  <c r="E2320" i="85"/>
  <c r="F2320" i="85" s="1"/>
  <c r="E2314" i="85"/>
  <c r="F2314" i="85" s="1"/>
  <c r="E2309" i="85"/>
  <c r="F2309" i="85" s="1"/>
  <c r="E2303" i="85"/>
  <c r="F2303" i="85" s="1"/>
  <c r="E2297" i="85"/>
  <c r="F2297" i="85" s="1"/>
  <c r="E2291" i="85"/>
  <c r="F2291" i="85" s="1"/>
  <c r="E2278" i="85"/>
  <c r="F2278" i="85" s="1"/>
  <c r="E2272" i="85"/>
  <c r="F2272" i="85" s="1"/>
  <c r="E2254" i="85"/>
  <c r="F2254" i="85" s="1"/>
  <c r="E2249" i="85"/>
  <c r="F2249" i="85" s="1"/>
  <c r="E2242" i="85"/>
  <c r="F2242" i="85" s="1"/>
  <c r="E2236" i="85"/>
  <c r="F2236" i="85" s="1"/>
  <c r="E2229" i="85"/>
  <c r="F2229" i="85" s="1"/>
  <c r="E2222" i="85"/>
  <c r="F2222" i="85" s="1"/>
  <c r="E2216" i="85"/>
  <c r="F2216" i="85" s="1"/>
  <c r="E2210" i="85"/>
  <c r="F2210" i="85" s="1"/>
  <c r="E2204" i="85"/>
  <c r="F2204" i="85" s="1"/>
  <c r="E2198" i="85"/>
  <c r="F2198" i="85" s="1"/>
  <c r="E2191" i="85"/>
  <c r="F2191" i="85" s="1"/>
  <c r="E2184" i="85"/>
  <c r="F2184" i="85" s="1"/>
  <c r="E2178" i="85"/>
  <c r="F2178" i="85" s="1"/>
  <c r="E2173" i="85"/>
  <c r="F2173" i="85" s="1"/>
  <c r="E2166" i="85"/>
  <c r="F2166" i="85" s="1"/>
  <c r="E2160" i="85"/>
  <c r="F2160" i="85" s="1"/>
  <c r="E2154" i="85"/>
  <c r="F2154" i="85" s="1"/>
  <c r="E2148" i="85"/>
  <c r="F2148" i="85" s="1"/>
  <c r="E2143" i="85"/>
  <c r="F2143" i="85" s="1"/>
  <c r="E2138" i="85"/>
  <c r="F2138" i="85" s="1"/>
  <c r="E2132" i="85"/>
  <c r="F2132" i="85" s="1"/>
  <c r="E2126" i="85"/>
  <c r="F2126" i="85" s="1"/>
  <c r="E2121" i="85"/>
  <c r="F2121" i="85" s="1"/>
  <c r="E2115" i="85"/>
  <c r="F2115" i="85" s="1"/>
  <c r="E2109" i="85"/>
  <c r="F2109" i="85" s="1"/>
  <c r="E2102" i="85"/>
  <c r="F2102" i="85" s="1"/>
  <c r="E2087" i="85"/>
  <c r="F2087" i="85" s="1"/>
  <c r="E2080" i="85"/>
  <c r="F2080" i="85" s="1"/>
  <c r="E2073" i="85"/>
  <c r="F2073" i="85" s="1"/>
  <c r="E2066" i="85"/>
  <c r="F2066" i="85" s="1"/>
  <c r="E2060" i="85"/>
  <c r="F2060" i="85" s="1"/>
  <c r="E2037" i="85"/>
  <c r="F2037" i="85" s="1"/>
  <c r="E2030" i="85"/>
  <c r="F2030" i="85" s="1"/>
  <c r="E2024" i="85"/>
  <c r="F2024" i="85" s="1"/>
  <c r="E2011" i="85"/>
  <c r="F2011" i="85" s="1"/>
  <c r="E2004" i="85"/>
  <c r="F2004" i="85" s="1"/>
  <c r="E1997" i="85"/>
  <c r="F1997" i="85" s="1"/>
  <c r="E1990" i="85"/>
  <c r="F1990" i="85" s="1"/>
  <c r="E1983" i="85"/>
  <c r="F1983" i="85" s="1"/>
  <c r="E1972" i="85"/>
  <c r="F1972" i="85" s="1"/>
  <c r="E1966" i="85"/>
  <c r="F1966" i="85" s="1"/>
  <c r="E1946" i="85"/>
  <c r="F1946" i="85" s="1"/>
  <c r="E1933" i="85"/>
  <c r="F1933" i="85" s="1"/>
  <c r="E1926" i="85"/>
  <c r="F1926" i="85" s="1"/>
  <c r="E1913" i="85"/>
  <c r="F1913" i="85" s="1"/>
  <c r="E1907" i="85"/>
  <c r="F1907" i="85" s="1"/>
  <c r="E1892" i="85"/>
  <c r="F1892" i="85" s="1"/>
  <c r="E1884" i="85"/>
  <c r="F1884" i="85" s="1"/>
  <c r="E1878" i="85"/>
  <c r="F1878" i="85" s="1"/>
  <c r="E1872" i="85"/>
  <c r="F1872" i="85" s="1"/>
  <c r="E1865" i="85"/>
  <c r="F1865" i="85" s="1"/>
  <c r="E1858" i="85"/>
  <c r="F1858" i="85" s="1"/>
  <c r="E1853" i="85"/>
  <c r="F1853" i="85" s="1"/>
  <c r="E1846" i="85"/>
  <c r="F1846" i="85" s="1"/>
  <c r="E1839" i="85"/>
  <c r="F1839" i="85" s="1"/>
  <c r="E1833" i="85"/>
  <c r="F1833" i="85" s="1"/>
  <c r="E1827" i="85"/>
  <c r="F1827" i="85" s="1"/>
  <c r="E1820" i="85"/>
  <c r="F1820" i="85" s="1"/>
  <c r="E1814" i="85"/>
  <c r="F1814" i="85" s="1"/>
  <c r="E1806" i="85"/>
  <c r="F1806" i="85" s="1"/>
  <c r="E1801" i="85"/>
  <c r="F1801" i="85" s="1"/>
  <c r="E1794" i="85"/>
  <c r="F1794" i="85" s="1"/>
  <c r="E1787" i="85"/>
  <c r="F1787" i="85" s="1"/>
  <c r="E1773" i="85"/>
  <c r="F1773" i="85" s="1"/>
  <c r="E1766" i="85"/>
  <c r="F1766" i="85" s="1"/>
  <c r="E1743" i="85"/>
  <c r="F1743" i="85" s="1"/>
  <c r="E1736" i="85"/>
  <c r="F1736" i="85" s="1"/>
  <c r="E1729" i="85"/>
  <c r="F1729" i="85" s="1"/>
  <c r="E1723" i="85"/>
  <c r="F1723" i="85" s="1"/>
  <c r="E1716" i="85"/>
  <c r="F1716" i="85" s="1"/>
  <c r="E1709" i="85"/>
  <c r="F1709" i="85" s="1"/>
  <c r="E1703" i="85"/>
  <c r="F1703" i="85" s="1"/>
  <c r="E1696" i="85"/>
  <c r="F1696" i="85" s="1"/>
  <c r="E1683" i="85"/>
  <c r="F1683" i="85" s="1"/>
  <c r="E1662" i="85"/>
  <c r="F1662" i="85" s="1"/>
  <c r="E1656" i="85"/>
  <c r="F1656" i="85" s="1"/>
  <c r="E1639" i="85"/>
  <c r="F1639" i="85" s="1"/>
  <c r="E1632" i="85"/>
  <c r="F1632" i="85" s="1"/>
  <c r="E1626" i="85"/>
  <c r="F1626" i="85" s="1"/>
  <c r="E1618" i="85"/>
  <c r="F1618" i="85" s="1"/>
  <c r="E1612" i="85"/>
  <c r="F1612" i="85" s="1"/>
  <c r="E1604" i="85"/>
  <c r="F1604" i="85" s="1"/>
  <c r="E1597" i="85"/>
  <c r="F1597" i="85" s="1"/>
  <c r="E1589" i="85"/>
  <c r="F1589" i="85" s="1"/>
  <c r="E1583" i="85"/>
  <c r="F1583" i="85" s="1"/>
  <c r="E1579" i="85"/>
  <c r="F1579" i="85" s="1"/>
  <c r="E1568" i="85"/>
  <c r="F1568" i="85" s="1"/>
  <c r="E1561" i="85"/>
  <c r="F1561" i="85" s="1"/>
  <c r="E1541" i="85"/>
  <c r="F1541" i="85" s="1"/>
  <c r="E1534" i="85"/>
  <c r="F1534" i="85" s="1"/>
  <c r="E1527" i="85"/>
  <c r="F1527" i="85" s="1"/>
  <c r="E1521" i="85"/>
  <c r="F1521" i="85" s="1"/>
  <c r="E1515" i="85"/>
  <c r="F1515" i="85" s="1"/>
  <c r="E1508" i="85"/>
  <c r="F1508" i="85" s="1"/>
  <c r="E1501" i="85"/>
  <c r="F1501" i="85" s="1"/>
  <c r="E1494" i="85"/>
  <c r="F1494" i="85" s="1"/>
  <c r="E1488" i="85"/>
  <c r="F1488" i="85" s="1"/>
  <c r="E1481" i="85"/>
  <c r="F1481" i="85" s="1"/>
  <c r="E1474" i="85"/>
  <c r="F1474" i="85" s="1"/>
  <c r="E1466" i="85"/>
  <c r="F1466" i="85" s="1"/>
  <c r="E1459" i="85"/>
  <c r="F1459" i="85" s="1"/>
  <c r="E1452" i="85"/>
  <c r="F1452" i="85" s="1"/>
  <c r="E1445" i="85"/>
  <c r="F1445" i="85" s="1"/>
  <c r="E1434" i="85"/>
  <c r="F1434" i="85" s="1"/>
  <c r="E1428" i="85"/>
  <c r="F1428" i="85" s="1"/>
  <c r="E1420" i="85"/>
  <c r="F1420" i="85" s="1"/>
  <c r="E1413" i="85"/>
  <c r="F1413" i="85" s="1"/>
  <c r="E1407" i="85"/>
  <c r="F1407" i="85" s="1"/>
  <c r="E1403" i="85"/>
  <c r="F1403" i="85" s="1"/>
  <c r="E1396" i="85"/>
  <c r="F1396" i="85" s="1"/>
  <c r="E1383" i="85"/>
  <c r="F1383" i="85" s="1"/>
  <c r="E1376" i="85"/>
  <c r="F1376" i="85" s="1"/>
  <c r="E1371" i="85"/>
  <c r="F1371" i="85" s="1"/>
  <c r="E1364" i="85"/>
  <c r="F1364" i="85" s="1"/>
  <c r="E1350" i="85"/>
  <c r="F1350" i="85" s="1"/>
  <c r="E1340" i="85"/>
  <c r="F1340" i="85" s="1"/>
  <c r="E1334" i="85"/>
  <c r="F1334" i="85" s="1"/>
  <c r="E1320" i="85"/>
  <c r="F1320" i="85" s="1"/>
  <c r="E1314" i="85"/>
  <c r="F1314" i="85" s="1"/>
  <c r="E1294" i="85"/>
  <c r="F1294" i="85" s="1"/>
  <c r="E1275" i="85"/>
  <c r="F1275" i="85" s="1"/>
  <c r="E1268" i="85"/>
  <c r="F1268" i="85" s="1"/>
  <c r="E1261" i="85"/>
  <c r="F1261" i="85" s="1"/>
  <c r="E1255" i="85"/>
  <c r="F1255" i="85" s="1"/>
  <c r="E1250" i="85"/>
  <c r="F1250" i="85" s="1"/>
  <c r="E1244" i="85"/>
  <c r="F1244" i="85" s="1"/>
  <c r="E1237" i="85"/>
  <c r="F1237" i="85" s="1"/>
  <c r="E1224" i="85"/>
  <c r="F1224" i="85" s="1"/>
  <c r="E1219" i="85"/>
  <c r="F1219" i="85" s="1"/>
  <c r="E1213" i="85"/>
  <c r="F1213" i="85" s="1"/>
  <c r="E1207" i="85"/>
  <c r="F1207" i="85" s="1"/>
  <c r="E1200" i="85"/>
  <c r="F1200" i="85" s="1"/>
  <c r="E1193" i="85"/>
  <c r="F1193" i="85" s="1"/>
  <c r="E1186" i="85"/>
  <c r="F1186" i="85" s="1"/>
  <c r="E1179" i="85"/>
  <c r="F1179" i="85" s="1"/>
  <c r="E3263" i="85"/>
  <c r="F3263" i="85" s="1"/>
  <c r="E3255" i="85"/>
  <c r="F3255" i="85" s="1"/>
  <c r="E3248" i="85"/>
  <c r="F3248" i="85" s="1"/>
  <c r="E3241" i="85"/>
  <c r="F3241" i="85" s="1"/>
  <c r="E3234" i="85"/>
  <c r="F3234" i="85" s="1"/>
  <c r="E3229" i="85"/>
  <c r="F3229" i="85" s="1"/>
  <c r="E3221" i="85"/>
  <c r="F3221" i="85" s="1"/>
  <c r="E3215" i="85"/>
  <c r="F3215" i="85" s="1"/>
  <c r="E3207" i="85"/>
  <c r="F3207" i="85" s="1"/>
  <c r="E3200" i="85"/>
  <c r="F3200" i="85" s="1"/>
  <c r="E3193" i="85"/>
  <c r="F3193" i="85" s="1"/>
  <c r="E3180" i="85"/>
  <c r="F3180" i="85" s="1"/>
  <c r="E3173" i="85"/>
  <c r="F3173" i="85" s="1"/>
  <c r="E3166" i="85"/>
  <c r="F3166" i="85" s="1"/>
  <c r="E3159" i="85"/>
  <c r="F3159" i="85" s="1"/>
  <c r="E3145" i="85"/>
  <c r="F3145" i="85" s="1"/>
  <c r="E3137" i="85"/>
  <c r="F3137" i="85" s="1"/>
  <c r="E3130" i="85"/>
  <c r="F3130" i="85" s="1"/>
  <c r="E3125" i="85"/>
  <c r="F3125" i="85" s="1"/>
  <c r="E3119" i="85"/>
  <c r="F3119" i="85" s="1"/>
  <c r="E3112" i="85"/>
  <c r="F3112" i="85" s="1"/>
  <c r="E3105" i="85"/>
  <c r="F3105" i="85" s="1"/>
  <c r="E3098" i="85"/>
  <c r="F3098" i="85" s="1"/>
  <c r="E3092" i="85"/>
  <c r="F3092" i="85" s="1"/>
  <c r="E3085" i="85"/>
  <c r="F3085" i="85" s="1"/>
  <c r="E3078" i="85"/>
  <c r="F3078" i="85" s="1"/>
  <c r="E3065" i="85"/>
  <c r="F3065" i="85" s="1"/>
  <c r="E3060" i="85"/>
  <c r="F3060" i="85" s="1"/>
  <c r="E3052" i="85"/>
  <c r="F3052" i="85" s="1"/>
  <c r="E3045" i="85"/>
  <c r="F3045" i="85" s="1"/>
  <c r="E3039" i="85"/>
  <c r="F3039" i="85" s="1"/>
  <c r="E3026" i="85"/>
  <c r="F3026" i="85" s="1"/>
  <c r="E3019" i="85"/>
  <c r="F3019" i="85" s="1"/>
  <c r="E3012" i="85"/>
  <c r="F3012" i="85" s="1"/>
  <c r="E3004" i="85"/>
  <c r="F3004" i="85" s="1"/>
  <c r="E2998" i="85"/>
  <c r="F2998" i="85" s="1"/>
  <c r="E2990" i="85"/>
  <c r="F2990" i="85" s="1"/>
  <c r="E2984" i="85"/>
  <c r="F2984" i="85" s="1"/>
  <c r="E2971" i="85"/>
  <c r="F2971" i="85" s="1"/>
  <c r="E2942" i="85"/>
  <c r="F2942" i="85" s="1"/>
  <c r="E2935" i="85"/>
  <c r="F2935" i="85" s="1"/>
  <c r="E2929" i="85"/>
  <c r="F2929" i="85" s="1"/>
  <c r="E2911" i="85"/>
  <c r="F2911" i="85" s="1"/>
  <c r="E2906" i="85"/>
  <c r="F2906" i="85" s="1"/>
  <c r="E2900" i="85"/>
  <c r="F2900" i="85" s="1"/>
  <c r="E2887" i="85"/>
  <c r="F2887" i="85" s="1"/>
  <c r="E2880" i="85"/>
  <c r="F2880" i="85" s="1"/>
  <c r="E2874" i="85"/>
  <c r="F2874" i="85" s="1"/>
  <c r="E2844" i="85"/>
  <c r="F2844" i="85" s="1"/>
  <c r="E2832" i="85"/>
  <c r="F2832" i="85" s="1"/>
  <c r="E2825" i="85"/>
  <c r="F2825" i="85" s="1"/>
  <c r="E2818" i="85"/>
  <c r="F2818" i="85" s="1"/>
  <c r="E2812" i="85"/>
  <c r="F2812" i="85" s="1"/>
  <c r="E2806" i="85"/>
  <c r="F2806" i="85" s="1"/>
  <c r="E2792" i="85"/>
  <c r="F2792" i="85" s="1"/>
  <c r="E2786" i="85"/>
  <c r="F2786" i="85" s="1"/>
  <c r="E2780" i="85"/>
  <c r="F2780" i="85" s="1"/>
  <c r="E2773" i="85"/>
  <c r="F2773" i="85" s="1"/>
  <c r="E2766" i="85"/>
  <c r="F2766" i="85" s="1"/>
  <c r="E2760" i="85"/>
  <c r="F2760" i="85" s="1"/>
  <c r="E2753" i="85"/>
  <c r="F2753" i="85" s="1"/>
  <c r="E2745" i="85"/>
  <c r="F2745" i="85" s="1"/>
  <c r="E2739" i="85"/>
  <c r="F2739" i="85" s="1"/>
  <c r="E2733" i="85"/>
  <c r="F2733" i="85" s="1"/>
  <c r="E2727" i="85"/>
  <c r="F2727" i="85" s="1"/>
  <c r="E2721" i="85"/>
  <c r="F2721" i="85" s="1"/>
  <c r="E2714" i="85"/>
  <c r="F2714" i="85" s="1"/>
  <c r="E2708" i="85"/>
  <c r="F2708" i="85" s="1"/>
  <c r="E2700" i="85"/>
  <c r="F2700" i="85" s="1"/>
  <c r="E2689" i="85"/>
  <c r="F2689" i="85" s="1"/>
  <c r="E2683" i="85"/>
  <c r="F2683" i="85" s="1"/>
  <c r="E2677" i="85"/>
  <c r="F2677" i="85" s="1"/>
  <c r="E2670" i="85"/>
  <c r="F2670" i="85" s="1"/>
  <c r="E2663" i="85"/>
  <c r="F2663" i="85" s="1"/>
  <c r="E2656" i="85"/>
  <c r="F2656" i="85" s="1"/>
  <c r="E2651" i="85"/>
  <c r="F2651" i="85" s="1"/>
  <c r="E2644" i="85"/>
  <c r="F2644" i="85" s="1"/>
  <c r="E2625" i="85"/>
  <c r="F2625" i="85" s="1"/>
  <c r="E2618" i="85"/>
  <c r="F2618" i="85" s="1"/>
  <c r="E2610" i="85"/>
  <c r="F2610" i="85" s="1"/>
  <c r="E2604" i="85"/>
  <c r="F2604" i="85" s="1"/>
  <c r="E2591" i="85"/>
  <c r="F2591" i="85" s="1"/>
  <c r="E2579" i="85"/>
  <c r="F2579" i="85" s="1"/>
  <c r="E2560" i="85"/>
  <c r="F2560" i="85" s="1"/>
  <c r="E2547" i="85"/>
  <c r="F2547" i="85" s="1"/>
  <c r="E2541" i="85"/>
  <c r="F2541" i="85" s="1"/>
  <c r="E2534" i="85"/>
  <c r="F2534" i="85" s="1"/>
  <c r="E2528" i="85"/>
  <c r="F2528" i="85" s="1"/>
  <c r="E2515" i="85"/>
  <c r="F2515" i="85" s="1"/>
  <c r="E2510" i="85"/>
  <c r="F2510" i="85" s="1"/>
  <c r="E2503" i="85"/>
  <c r="F2503" i="85" s="1"/>
  <c r="E2495" i="85"/>
  <c r="F2495" i="85" s="1"/>
  <c r="E2488" i="85"/>
  <c r="F2488" i="85" s="1"/>
  <c r="E2481" i="85"/>
  <c r="F2481" i="85" s="1"/>
  <c r="E2474" i="85"/>
  <c r="F2474" i="85" s="1"/>
  <c r="E2461" i="85"/>
  <c r="F2461" i="85" s="1"/>
  <c r="E2454" i="85"/>
  <c r="F2454" i="85" s="1"/>
  <c r="E2448" i="85"/>
  <c r="F2448" i="85" s="1"/>
  <c r="E2442" i="85"/>
  <c r="F2442" i="85" s="1"/>
  <c r="E2434" i="85"/>
  <c r="F2434" i="85" s="1"/>
  <c r="E2429" i="85"/>
  <c r="F2429" i="85" s="1"/>
  <c r="E2423" i="85"/>
  <c r="F2423" i="85" s="1"/>
  <c r="E2417" i="85"/>
  <c r="F2417" i="85" s="1"/>
  <c r="E2411" i="85"/>
  <c r="F2411" i="85" s="1"/>
  <c r="E2400" i="85"/>
  <c r="F2400" i="85" s="1"/>
  <c r="E2393" i="85"/>
  <c r="F2393" i="85" s="1"/>
  <c r="E2387" i="85"/>
  <c r="F2387" i="85" s="1"/>
  <c r="E2380" i="85"/>
  <c r="F2380" i="85" s="1"/>
  <c r="E2374" i="85"/>
  <c r="F2374" i="85" s="1"/>
  <c r="E2368" i="85"/>
  <c r="F2368" i="85" s="1"/>
  <c r="E2362" i="85"/>
  <c r="F2362" i="85" s="1"/>
  <c r="E2355" i="85"/>
  <c r="F2355" i="85" s="1"/>
  <c r="E2348" i="85"/>
  <c r="F2348" i="85" s="1"/>
  <c r="E2331" i="85"/>
  <c r="F2331" i="85" s="1"/>
  <c r="E2325" i="85"/>
  <c r="F2325" i="85" s="1"/>
  <c r="E2319" i="85"/>
  <c r="F2319" i="85" s="1"/>
  <c r="E2308" i="85"/>
  <c r="F2308" i="85" s="1"/>
  <c r="E2296" i="85"/>
  <c r="F2296" i="85" s="1"/>
  <c r="E2290" i="85"/>
  <c r="F2290" i="85" s="1"/>
  <c r="E2283" i="85"/>
  <c r="F2283" i="85" s="1"/>
  <c r="E2277" i="85"/>
  <c r="F2277" i="85" s="1"/>
  <c r="E2271" i="85"/>
  <c r="F2271" i="85" s="1"/>
  <c r="E2265" i="85"/>
  <c r="F2265" i="85" s="1"/>
  <c r="E2259" i="85"/>
  <c r="F2259" i="85" s="1"/>
  <c r="E2253" i="85"/>
  <c r="F2253" i="85" s="1"/>
  <c r="E2248" i="85"/>
  <c r="F2248" i="85" s="1"/>
  <c r="E2228" i="85"/>
  <c r="F2228" i="85" s="1"/>
  <c r="E2215" i="85"/>
  <c r="F2215" i="85" s="1"/>
  <c r="E2209" i="85"/>
  <c r="F2209" i="85" s="1"/>
  <c r="E2197" i="85"/>
  <c r="F2197" i="85" s="1"/>
  <c r="E1236" i="85"/>
  <c r="F1236" i="85" s="1"/>
  <c r="E1230" i="85"/>
  <c r="F1230" i="85" s="1"/>
  <c r="E1222" i="85"/>
  <c r="F1222" i="85" s="1"/>
  <c r="E1218" i="85"/>
  <c r="F1218" i="85" s="1"/>
  <c r="E1211" i="85"/>
  <c r="F1211" i="85" s="1"/>
  <c r="E1205" i="85"/>
  <c r="F1205" i="85" s="1"/>
  <c r="E1198" i="85"/>
  <c r="F1198" i="85" s="1"/>
  <c r="E1191" i="85"/>
  <c r="F1191" i="85" s="1"/>
  <c r="E1184" i="85"/>
  <c r="F1184" i="85" s="1"/>
  <c r="E1177" i="85"/>
  <c r="F1177" i="85" s="1"/>
  <c r="E1169" i="85"/>
  <c r="F1169" i="85" s="1"/>
  <c r="E1163" i="85"/>
  <c r="F1163" i="85" s="1"/>
  <c r="E1156" i="85"/>
  <c r="F1156" i="85" s="1"/>
  <c r="E1150" i="85"/>
  <c r="F1150" i="85" s="1"/>
  <c r="E1143" i="85"/>
  <c r="F1143" i="85" s="1"/>
  <c r="E1136" i="85"/>
  <c r="F1136" i="85" s="1"/>
  <c r="E1131" i="85"/>
  <c r="F1131" i="85" s="1"/>
  <c r="E1125" i="85"/>
  <c r="F1125" i="85" s="1"/>
  <c r="E1118" i="85"/>
  <c r="F1118" i="85" s="1"/>
  <c r="E1110" i="85"/>
  <c r="F1110" i="85" s="1"/>
  <c r="E1103" i="85"/>
  <c r="F1103" i="85" s="1"/>
  <c r="E1096" i="85"/>
  <c r="F1096" i="85" s="1"/>
  <c r="E1091" i="85"/>
  <c r="F1091" i="85" s="1"/>
  <c r="E1085" i="85"/>
  <c r="F1085" i="85" s="1"/>
  <c r="E1077" i="85"/>
  <c r="F1077" i="85" s="1"/>
  <c r="E1069" i="85"/>
  <c r="F1069" i="85" s="1"/>
  <c r="E1061" i="85"/>
  <c r="F1061" i="85" s="1"/>
  <c r="E1055" i="85"/>
  <c r="F1055" i="85" s="1"/>
  <c r="E1048" i="85"/>
  <c r="F1048" i="85" s="1"/>
  <c r="E1040" i="85"/>
  <c r="F1040" i="85" s="1"/>
  <c r="E1034" i="85"/>
  <c r="F1034" i="85" s="1"/>
  <c r="E1021" i="85"/>
  <c r="F1021" i="85" s="1"/>
  <c r="E1014" i="85"/>
  <c r="F1014" i="85" s="1"/>
  <c r="E1009" i="85"/>
  <c r="F1009" i="85" s="1"/>
  <c r="E997" i="85"/>
  <c r="F997" i="85" s="1"/>
  <c r="E991" i="85"/>
  <c r="F991" i="85" s="1"/>
  <c r="E986" i="85"/>
  <c r="F986" i="85" s="1"/>
  <c r="E972" i="85"/>
  <c r="F972" i="85" s="1"/>
  <c r="E966" i="85"/>
  <c r="F966" i="85" s="1"/>
  <c r="E959" i="85"/>
  <c r="F959" i="85" s="1"/>
  <c r="E954" i="85"/>
  <c r="F954" i="85" s="1"/>
  <c r="E948" i="85"/>
  <c r="F948" i="85" s="1"/>
  <c r="E941" i="85"/>
  <c r="F941" i="85" s="1"/>
  <c r="E930" i="85"/>
  <c r="F930" i="85" s="1"/>
  <c r="E924" i="85"/>
  <c r="F924" i="85" s="1"/>
  <c r="E918" i="85"/>
  <c r="F918" i="85" s="1"/>
  <c r="E913" i="85"/>
  <c r="F913" i="85" s="1"/>
  <c r="E906" i="85"/>
  <c r="F906" i="85" s="1"/>
  <c r="E900" i="85"/>
  <c r="F900" i="85" s="1"/>
  <c r="E893" i="85"/>
  <c r="F893" i="85" s="1"/>
  <c r="E880" i="85"/>
  <c r="F880" i="85" s="1"/>
  <c r="E874" i="85"/>
  <c r="F874" i="85" s="1"/>
  <c r="E869" i="85"/>
  <c r="F869" i="85" s="1"/>
  <c r="E857" i="85"/>
  <c r="F857" i="85" s="1"/>
  <c r="E851" i="85"/>
  <c r="F851" i="85" s="1"/>
  <c r="E843" i="85"/>
  <c r="F843" i="85" s="1"/>
  <c r="E832" i="85"/>
  <c r="F832" i="85" s="1"/>
  <c r="E827" i="85"/>
  <c r="F827" i="85" s="1"/>
  <c r="E822" i="85"/>
  <c r="F822" i="85" s="1"/>
  <c r="E803" i="85"/>
  <c r="F803" i="85" s="1"/>
  <c r="E796" i="85"/>
  <c r="F796" i="85" s="1"/>
  <c r="E789" i="85"/>
  <c r="F789" i="85" s="1"/>
  <c r="E782" i="85"/>
  <c r="F782" i="85" s="1"/>
  <c r="E776" i="85"/>
  <c r="F776" i="85" s="1"/>
  <c r="E770" i="85"/>
  <c r="F770" i="85" s="1"/>
  <c r="E762" i="85"/>
  <c r="F762" i="85" s="1"/>
  <c r="E755" i="85"/>
  <c r="F755" i="85" s="1"/>
  <c r="E730" i="85"/>
  <c r="F730" i="85" s="1"/>
  <c r="E724" i="85"/>
  <c r="F724" i="85" s="1"/>
  <c r="E719" i="85"/>
  <c r="F719" i="85" s="1"/>
  <c r="E711" i="85"/>
  <c r="F711" i="85" s="1"/>
  <c r="E704" i="85"/>
  <c r="F704" i="85" s="1"/>
  <c r="E692" i="85"/>
  <c r="F692" i="85" s="1"/>
  <c r="E685" i="85"/>
  <c r="F685" i="85" s="1"/>
  <c r="E674" i="85"/>
  <c r="F674" i="85" s="1"/>
  <c r="E668" i="85"/>
  <c r="F668" i="85" s="1"/>
  <c r="E664" i="85"/>
  <c r="F664" i="85" s="1"/>
  <c r="E659" i="85"/>
  <c r="F659" i="85" s="1"/>
  <c r="E654" i="85"/>
  <c r="F654" i="85" s="1"/>
  <c r="E638" i="85"/>
  <c r="F638" i="85" s="1"/>
  <c r="E632" i="85"/>
  <c r="F632" i="85" s="1"/>
  <c r="E625" i="85"/>
  <c r="F625" i="85" s="1"/>
  <c r="E618" i="85"/>
  <c r="F618" i="85" s="1"/>
  <c r="E611" i="85"/>
  <c r="F611" i="85" s="1"/>
  <c r="E593" i="85"/>
  <c r="F593" i="85" s="1"/>
  <c r="E826" i="85"/>
  <c r="F826" i="85" s="1"/>
  <c r="E821" i="85"/>
  <c r="F821" i="85" s="1"/>
  <c r="E815" i="85"/>
  <c r="F815" i="85" s="1"/>
  <c r="E809" i="85"/>
  <c r="F809" i="85" s="1"/>
  <c r="E802" i="85"/>
  <c r="F802" i="85" s="1"/>
  <c r="E795" i="85"/>
  <c r="F795" i="85" s="1"/>
  <c r="E788" i="85"/>
  <c r="F788" i="85" s="1"/>
  <c r="E781" i="85"/>
  <c r="F781" i="85" s="1"/>
  <c r="E769" i="85"/>
  <c r="F769" i="85" s="1"/>
  <c r="E761" i="85"/>
  <c r="F761" i="85" s="1"/>
  <c r="E754" i="85"/>
  <c r="F754" i="85" s="1"/>
  <c r="E748" i="85"/>
  <c r="F748" i="85" s="1"/>
  <c r="E743" i="85"/>
  <c r="F743" i="85" s="1"/>
  <c r="E737" i="85"/>
  <c r="F737" i="85" s="1"/>
  <c r="E718" i="85"/>
  <c r="F718" i="85" s="1"/>
  <c r="E710" i="85"/>
  <c r="F710" i="85" s="1"/>
  <c r="E703" i="85"/>
  <c r="F703" i="85" s="1"/>
  <c r="E697" i="85"/>
  <c r="F697" i="85" s="1"/>
  <c r="E691" i="85"/>
  <c r="F691" i="85" s="1"/>
  <c r="E684" i="85"/>
  <c r="F684" i="85" s="1"/>
  <c r="E680" i="85"/>
  <c r="F680" i="85" s="1"/>
  <c r="E653" i="85"/>
  <c r="F653" i="85" s="1"/>
  <c r="E648" i="85"/>
  <c r="F648" i="85" s="1"/>
  <c r="E643" i="85"/>
  <c r="F643" i="85" s="1"/>
  <c r="E637" i="85"/>
  <c r="F637" i="85" s="1"/>
  <c r="E631" i="85"/>
  <c r="F631" i="85" s="1"/>
  <c r="E624" i="85"/>
  <c r="F624" i="85" s="1"/>
  <c r="E617" i="85"/>
  <c r="F617" i="85" s="1"/>
  <c r="E610" i="85"/>
  <c r="F610" i="85" s="1"/>
  <c r="E605" i="85"/>
  <c r="F605" i="85" s="1"/>
  <c r="E598" i="85"/>
  <c r="F598" i="85" s="1"/>
  <c r="E592" i="85"/>
  <c r="F592" i="85" s="1"/>
  <c r="E587" i="85"/>
  <c r="F587" i="85" s="1"/>
  <c r="E580" i="85"/>
  <c r="F580" i="85" s="1"/>
  <c r="E573" i="85"/>
  <c r="F573" i="85" s="1"/>
  <c r="E566" i="85"/>
  <c r="F566" i="85" s="1"/>
  <c r="E559" i="85"/>
  <c r="F559" i="85" s="1"/>
  <c r="E867" i="85"/>
  <c r="F867" i="85" s="1"/>
  <c r="E855" i="85"/>
  <c r="F855" i="85" s="1"/>
  <c r="E849" i="85"/>
  <c r="F849" i="85" s="1"/>
  <c r="E836" i="85"/>
  <c r="F836" i="85" s="1"/>
  <c r="E831" i="85"/>
  <c r="F831" i="85" s="1"/>
  <c r="E825" i="85"/>
  <c r="F825" i="85" s="1"/>
  <c r="E820" i="85"/>
  <c r="F820" i="85" s="1"/>
  <c r="E808" i="85"/>
  <c r="F808" i="85" s="1"/>
  <c r="E794" i="85"/>
  <c r="F794" i="85" s="1"/>
  <c r="E787" i="85"/>
  <c r="F787" i="85" s="1"/>
  <c r="E775" i="85"/>
  <c r="F775" i="85" s="1"/>
  <c r="E768" i="85"/>
  <c r="F768" i="85" s="1"/>
  <c r="E760" i="85"/>
  <c r="F760" i="85" s="1"/>
  <c r="E747" i="85"/>
  <c r="F747" i="85" s="1"/>
  <c r="E736" i="85"/>
  <c r="F736" i="85" s="1"/>
  <c r="E729" i="85"/>
  <c r="F729" i="85" s="1"/>
  <c r="E723" i="85"/>
  <c r="F723" i="85" s="1"/>
  <c r="E717" i="85"/>
  <c r="F717" i="85" s="1"/>
  <c r="E709" i="85"/>
  <c r="F709" i="85" s="1"/>
  <c r="E702" i="85"/>
  <c r="F702" i="85" s="1"/>
  <c r="E696" i="85"/>
  <c r="F696" i="85" s="1"/>
  <c r="E690" i="85"/>
  <c r="F690" i="85" s="1"/>
  <c r="E679" i="85"/>
  <c r="F679" i="85" s="1"/>
  <c r="E673" i="85"/>
  <c r="F673" i="85" s="1"/>
  <c r="E667" i="85"/>
  <c r="F667" i="85" s="1"/>
  <c r="E663" i="85"/>
  <c r="F663" i="85" s="1"/>
  <c r="E658" i="85"/>
  <c r="F658" i="85" s="1"/>
  <c r="E652" i="85"/>
  <c r="F652" i="85" s="1"/>
  <c r="E636" i="85"/>
  <c r="F636" i="85" s="1"/>
  <c r="E630" i="85"/>
  <c r="F630" i="85" s="1"/>
  <c r="E623" i="85"/>
  <c r="F623" i="85" s="1"/>
  <c r="E616" i="85"/>
  <c r="F616" i="85" s="1"/>
  <c r="E604" i="85"/>
  <c r="F604" i="85" s="1"/>
  <c r="E591" i="85"/>
  <c r="F591" i="85" s="1"/>
  <c r="E586" i="85"/>
  <c r="F586" i="85" s="1"/>
  <c r="E579" i="85"/>
  <c r="F579" i="85" s="1"/>
  <c r="E572" i="85"/>
  <c r="F572" i="85" s="1"/>
  <c r="E861" i="85"/>
  <c r="F861" i="85" s="1"/>
  <c r="E854" i="85"/>
  <c r="F854" i="85" s="1"/>
  <c r="E848" i="85"/>
  <c r="F848" i="85" s="1"/>
  <c r="E841" i="85"/>
  <c r="F841" i="85" s="1"/>
  <c r="E835" i="85"/>
  <c r="F835" i="85" s="1"/>
  <c r="E830" i="85"/>
  <c r="F830" i="85" s="1"/>
  <c r="E819" i="85"/>
  <c r="F819" i="85" s="1"/>
  <c r="E814" i="85"/>
  <c r="F814" i="85" s="1"/>
  <c r="E807" i="85"/>
  <c r="F807" i="85" s="1"/>
  <c r="E801" i="85"/>
  <c r="F801" i="85" s="1"/>
  <c r="E786" i="85"/>
  <c r="F786" i="85" s="1"/>
  <c r="E780" i="85"/>
  <c r="F780" i="85" s="1"/>
  <c r="E774" i="85"/>
  <c r="F774" i="85" s="1"/>
  <c r="E767" i="85"/>
  <c r="F767" i="85" s="1"/>
  <c r="E753" i="85"/>
  <c r="F753" i="85" s="1"/>
  <c r="E746" i="85"/>
  <c r="F746" i="85" s="1"/>
  <c r="E742" i="85"/>
  <c r="F742" i="85" s="1"/>
  <c r="E735" i="85"/>
  <c r="F735" i="85" s="1"/>
  <c r="E728" i="85"/>
  <c r="F728" i="85" s="1"/>
  <c r="E722" i="85"/>
  <c r="F722" i="85" s="1"/>
  <c r="E716" i="85"/>
  <c r="F716" i="85" s="1"/>
  <c r="E708" i="85"/>
  <c r="F708" i="85" s="1"/>
  <c r="E701" i="85"/>
  <c r="F701" i="85" s="1"/>
  <c r="E695" i="85"/>
  <c r="F695" i="85" s="1"/>
  <c r="E689" i="85"/>
  <c r="F689" i="85" s="1"/>
  <c r="E683" i="85"/>
  <c r="F683" i="85" s="1"/>
  <c r="E678" i="85"/>
  <c r="F678" i="85" s="1"/>
  <c r="E672" i="85"/>
  <c r="F672" i="85" s="1"/>
  <c r="E651" i="85"/>
  <c r="F651" i="85" s="1"/>
  <c r="E647" i="85"/>
  <c r="F647" i="85" s="1"/>
  <c r="E642" i="85"/>
  <c r="F642" i="85" s="1"/>
  <c r="E629" i="85"/>
  <c r="F629" i="85" s="1"/>
  <c r="E622" i="85"/>
  <c r="F622" i="85" s="1"/>
  <c r="E615" i="85"/>
  <c r="F615" i="85" s="1"/>
  <c r="E609" i="85"/>
  <c r="F609" i="85" s="1"/>
  <c r="E603" i="85"/>
  <c r="F603" i="85" s="1"/>
  <c r="E597" i="85"/>
  <c r="F597" i="85" s="1"/>
  <c r="E585" i="85"/>
  <c r="F585" i="85" s="1"/>
  <c r="E578" i="85"/>
  <c r="F578" i="85" s="1"/>
  <c r="E565" i="85"/>
  <c r="F565" i="85" s="1"/>
  <c r="E558" i="85"/>
  <c r="F558" i="85" s="1"/>
  <c r="E2192" i="85"/>
  <c r="F2192" i="85" s="1"/>
  <c r="E2185" i="85"/>
  <c r="F2185" i="85" s="1"/>
  <c r="E2179" i="85"/>
  <c r="F2179" i="85" s="1"/>
  <c r="E2167" i="85"/>
  <c r="F2167" i="85" s="1"/>
  <c r="E2161" i="85"/>
  <c r="F2161" i="85" s="1"/>
  <c r="E2155" i="85"/>
  <c r="F2155" i="85" s="1"/>
  <c r="E2149" i="85"/>
  <c r="F2149" i="85" s="1"/>
  <c r="E2144" i="85"/>
  <c r="F2144" i="85" s="1"/>
  <c r="E2139" i="85"/>
  <c r="F2139" i="85" s="1"/>
  <c r="E2133" i="85"/>
  <c r="F2133" i="85" s="1"/>
  <c r="E2103" i="85"/>
  <c r="F2103" i="85" s="1"/>
  <c r="E2095" i="85"/>
  <c r="F2095" i="85" s="1"/>
  <c r="E2088" i="85"/>
  <c r="F2088" i="85" s="1"/>
  <c r="E2081" i="85"/>
  <c r="F2081" i="85" s="1"/>
  <c r="E2074" i="85"/>
  <c r="F2074" i="85" s="1"/>
  <c r="E2067" i="85"/>
  <c r="F2067" i="85" s="1"/>
  <c r="E2054" i="85"/>
  <c r="F2054" i="85" s="1"/>
  <c r="E2048" i="85"/>
  <c r="F2048" i="85" s="1"/>
  <c r="E2043" i="85"/>
  <c r="F2043" i="85" s="1"/>
  <c r="E2031" i="85"/>
  <c r="F2031" i="85" s="1"/>
  <c r="E2025" i="85"/>
  <c r="F2025" i="85" s="1"/>
  <c r="E2017" i="85"/>
  <c r="F2017" i="85" s="1"/>
  <c r="E2005" i="85"/>
  <c r="F2005" i="85" s="1"/>
  <c r="E1998" i="85"/>
  <c r="F1998" i="85" s="1"/>
  <c r="E1991" i="85"/>
  <c r="F1991" i="85" s="1"/>
  <c r="E1984" i="85"/>
  <c r="F1984" i="85" s="1"/>
  <c r="E1977" i="85"/>
  <c r="F1977" i="85" s="1"/>
  <c r="E1973" i="85"/>
  <c r="F1973" i="85" s="1"/>
  <c r="E1960" i="85"/>
  <c r="F1960" i="85" s="1"/>
  <c r="E1953" i="85"/>
  <c r="F1953" i="85" s="1"/>
  <c r="E1940" i="85"/>
  <c r="F1940" i="85" s="1"/>
  <c r="E1934" i="85"/>
  <c r="F1934" i="85" s="1"/>
  <c r="E1927" i="85"/>
  <c r="F1927" i="85" s="1"/>
  <c r="E1920" i="85"/>
  <c r="F1920" i="85" s="1"/>
  <c r="E1914" i="85"/>
  <c r="F1914" i="85" s="1"/>
  <c r="E1908" i="85"/>
  <c r="F1908" i="85" s="1"/>
  <c r="E1900" i="85"/>
  <c r="F1900" i="85" s="1"/>
  <c r="E1893" i="85"/>
  <c r="F1893" i="85" s="1"/>
  <c r="E1885" i="85"/>
  <c r="F1885" i="85" s="1"/>
  <c r="E1879" i="85"/>
  <c r="F1879" i="85" s="1"/>
  <c r="E1873" i="85"/>
  <c r="F1873" i="85" s="1"/>
  <c r="E1866" i="85"/>
  <c r="F1866" i="85" s="1"/>
  <c r="E1859" i="85"/>
  <c r="F1859" i="85" s="1"/>
  <c r="E1847" i="85"/>
  <c r="F1847" i="85" s="1"/>
  <c r="E1834" i="85"/>
  <c r="F1834" i="85" s="1"/>
  <c r="E1828" i="85"/>
  <c r="F1828" i="85" s="1"/>
  <c r="E1821" i="85"/>
  <c r="F1821" i="85" s="1"/>
  <c r="E1815" i="85"/>
  <c r="F1815" i="85" s="1"/>
  <c r="E1807" i="85"/>
  <c r="F1807" i="85" s="1"/>
  <c r="E1802" i="85"/>
  <c r="F1802" i="85" s="1"/>
  <c r="E1795" i="85"/>
  <c r="F1795" i="85" s="1"/>
  <c r="E1780" i="85"/>
  <c r="F1780" i="85" s="1"/>
  <c r="E1767" i="85"/>
  <c r="F1767" i="85" s="1"/>
  <c r="E1760" i="85"/>
  <c r="F1760" i="85" s="1"/>
  <c r="E1755" i="85"/>
  <c r="F1755" i="85" s="1"/>
  <c r="E1749" i="85"/>
  <c r="F1749" i="85" s="1"/>
  <c r="E1744" i="85"/>
  <c r="F1744" i="85" s="1"/>
  <c r="E1737" i="85"/>
  <c r="F1737" i="85" s="1"/>
  <c r="E1730" i="85"/>
  <c r="F1730" i="85" s="1"/>
  <c r="E1724" i="85"/>
  <c r="F1724" i="85" s="1"/>
  <c r="E1717" i="85"/>
  <c r="F1717" i="85" s="1"/>
  <c r="E1710" i="85"/>
  <c r="F1710" i="85" s="1"/>
  <c r="E1704" i="85"/>
  <c r="F1704" i="85" s="1"/>
  <c r="E1697" i="85"/>
  <c r="F1697" i="85" s="1"/>
  <c r="E1690" i="85"/>
  <c r="F1690" i="85" s="1"/>
  <c r="E1684" i="85"/>
  <c r="F1684" i="85" s="1"/>
  <c r="E1677" i="85"/>
  <c r="F1677" i="85" s="1"/>
  <c r="E1670" i="85"/>
  <c r="F1670" i="85" s="1"/>
  <c r="E1663" i="85"/>
  <c r="F1663" i="85" s="1"/>
  <c r="E1657" i="85"/>
  <c r="F1657" i="85" s="1"/>
  <c r="E1651" i="85"/>
  <c r="F1651" i="85" s="1"/>
  <c r="E1645" i="85"/>
  <c r="F1645" i="85" s="1"/>
  <c r="E1633" i="85"/>
  <c r="F1633" i="85" s="1"/>
  <c r="E1627" i="85"/>
  <c r="F1627" i="85" s="1"/>
  <c r="E1619" i="85"/>
  <c r="F1619" i="85" s="1"/>
  <c r="E1613" i="85"/>
  <c r="F1613" i="85" s="1"/>
  <c r="E1605" i="85"/>
  <c r="F1605" i="85" s="1"/>
  <c r="E1598" i="85"/>
  <c r="F1598" i="85" s="1"/>
  <c r="E1590" i="85"/>
  <c r="F1590" i="85" s="1"/>
  <c r="E1574" i="85"/>
  <c r="F1574" i="85" s="1"/>
  <c r="E1569" i="85"/>
  <c r="F1569" i="85" s="1"/>
  <c r="E1562" i="85"/>
  <c r="F1562" i="85" s="1"/>
  <c r="E1554" i="85"/>
  <c r="F1554" i="85" s="1"/>
  <c r="E1548" i="85"/>
  <c r="F1548" i="85" s="1"/>
  <c r="E1535" i="85"/>
  <c r="F1535" i="85" s="1"/>
  <c r="E1528" i="85"/>
  <c r="F1528" i="85" s="1"/>
  <c r="E1522" i="85"/>
  <c r="F1522" i="85" s="1"/>
  <c r="E1516" i="85"/>
  <c r="F1516" i="85" s="1"/>
  <c r="E1502" i="85"/>
  <c r="F1502" i="85" s="1"/>
  <c r="E1495" i="85"/>
  <c r="F1495" i="85" s="1"/>
  <c r="E1489" i="85"/>
  <c r="F1489" i="85" s="1"/>
  <c r="E1482" i="85"/>
  <c r="F1482" i="85" s="1"/>
  <c r="E1475" i="85"/>
  <c r="F1475" i="85" s="1"/>
  <c r="E1467" i="85"/>
  <c r="F1467" i="85" s="1"/>
  <c r="E1460" i="85"/>
  <c r="F1460" i="85" s="1"/>
  <c r="E1453" i="85"/>
  <c r="F1453" i="85" s="1"/>
  <c r="E1446" i="85"/>
  <c r="F1446" i="85" s="1"/>
  <c r="E1439" i="85"/>
  <c r="F1439" i="85" s="1"/>
  <c r="E1435" i="85"/>
  <c r="F1435" i="85" s="1"/>
  <c r="E1421" i="85"/>
  <c r="F1421" i="85" s="1"/>
  <c r="E1408" i="85"/>
  <c r="F1408" i="85" s="1"/>
  <c r="E1397" i="85"/>
  <c r="F1397" i="85" s="1"/>
  <c r="E1390" i="85"/>
  <c r="F1390" i="85" s="1"/>
  <c r="E1384" i="85"/>
  <c r="F1384" i="85" s="1"/>
  <c r="E1377" i="85"/>
  <c r="F1377" i="85" s="1"/>
  <c r="E1365" i="85"/>
  <c r="F1365" i="85" s="1"/>
  <c r="E1171" i="85"/>
  <c r="F1171" i="85" s="1"/>
  <c r="E1164" i="85"/>
  <c r="F1164" i="85" s="1"/>
  <c r="E1157" i="85"/>
  <c r="F1157" i="85" s="1"/>
  <c r="E1144" i="85"/>
  <c r="F1144" i="85" s="1"/>
  <c r="E1138" i="85"/>
  <c r="F1138" i="85" s="1"/>
  <c r="E1132" i="85"/>
  <c r="F1132" i="85" s="1"/>
  <c r="E1127" i="85"/>
  <c r="F1127" i="85" s="1"/>
  <c r="E1120" i="85"/>
  <c r="F1120" i="85" s="1"/>
  <c r="E1112" i="85"/>
  <c r="F1112" i="85" s="1"/>
  <c r="E1104" i="85"/>
  <c r="F1104" i="85" s="1"/>
  <c r="E1098" i="85"/>
  <c r="F1098" i="85" s="1"/>
  <c r="E1092" i="85"/>
  <c r="F1092" i="85" s="1"/>
  <c r="E1087" i="85"/>
  <c r="F1087" i="85" s="1"/>
  <c r="E1079" i="85"/>
  <c r="F1079" i="85" s="1"/>
  <c r="E1071" i="85"/>
  <c r="F1071" i="85" s="1"/>
  <c r="E1063" i="85"/>
  <c r="F1063" i="85" s="1"/>
  <c r="E1057" i="85"/>
  <c r="F1057" i="85" s="1"/>
  <c r="E1050" i="85"/>
  <c r="F1050" i="85" s="1"/>
  <c r="E1042" i="85"/>
  <c r="F1042" i="85" s="1"/>
  <c r="E1029" i="85"/>
  <c r="F1029" i="85" s="1"/>
  <c r="E1016" i="85"/>
  <c r="F1016" i="85" s="1"/>
  <c r="E1005" i="85"/>
  <c r="F1005" i="85" s="1"/>
  <c r="E998" i="85"/>
  <c r="F998" i="85" s="1"/>
  <c r="E993" i="85"/>
  <c r="F993" i="85" s="1"/>
  <c r="E981" i="85"/>
  <c r="F981" i="85" s="1"/>
  <c r="E974" i="85"/>
  <c r="F974" i="85" s="1"/>
  <c r="E968" i="85"/>
  <c r="F968" i="85" s="1"/>
  <c r="E961" i="85"/>
  <c r="F961" i="85" s="1"/>
  <c r="E955" i="85"/>
  <c r="F955" i="85" s="1"/>
  <c r="E943" i="85"/>
  <c r="F943" i="85" s="1"/>
  <c r="E937" i="85"/>
  <c r="F937" i="85" s="1"/>
  <c r="E932" i="85"/>
  <c r="F932" i="85" s="1"/>
  <c r="E919" i="85"/>
  <c r="F919" i="85" s="1"/>
  <c r="E894" i="85"/>
  <c r="F894" i="85" s="1"/>
  <c r="E888" i="85"/>
  <c r="F888" i="85" s="1"/>
  <c r="E882" i="85"/>
  <c r="F882" i="85" s="1"/>
  <c r="E875" i="85"/>
  <c r="F875" i="85" s="1"/>
  <c r="E870" i="85"/>
  <c r="F870" i="85" s="1"/>
  <c r="E864" i="85"/>
  <c r="F864" i="85" s="1"/>
  <c r="E859" i="85"/>
  <c r="F859" i="85" s="1"/>
  <c r="E852" i="85"/>
  <c r="F852" i="85" s="1"/>
  <c r="E845" i="85"/>
  <c r="F845" i="85" s="1"/>
  <c r="E839" i="85"/>
  <c r="F839" i="85" s="1"/>
  <c r="E833" i="85"/>
  <c r="F833" i="85" s="1"/>
  <c r="E823" i="85"/>
  <c r="F823" i="85" s="1"/>
  <c r="E817" i="85"/>
  <c r="F817" i="85" s="1"/>
  <c r="E811" i="85"/>
  <c r="F811" i="85" s="1"/>
  <c r="E798" i="85"/>
  <c r="F798" i="85" s="1"/>
  <c r="E791" i="85"/>
  <c r="F791" i="85" s="1"/>
  <c r="E784" i="85"/>
  <c r="F784" i="85" s="1"/>
  <c r="E777" i="85"/>
  <c r="F777" i="85" s="1"/>
  <c r="E772" i="85"/>
  <c r="F772" i="85" s="1"/>
  <c r="E764" i="85"/>
  <c r="F764" i="85" s="1"/>
  <c r="E757" i="85"/>
  <c r="F757" i="85" s="1"/>
  <c r="E750" i="85"/>
  <c r="F750" i="85" s="1"/>
  <c r="E739" i="85"/>
  <c r="F739" i="85" s="1"/>
  <c r="E732" i="85"/>
  <c r="F732" i="85" s="1"/>
  <c r="E725" i="85"/>
  <c r="F725" i="85" s="1"/>
  <c r="E720" i="85"/>
  <c r="F720" i="85" s="1"/>
  <c r="E713" i="85"/>
  <c r="F713" i="85" s="1"/>
  <c r="E687" i="85"/>
  <c r="F687" i="85" s="1"/>
  <c r="E675" i="85"/>
  <c r="F675" i="85" s="1"/>
  <c r="E670" i="85"/>
  <c r="F670" i="85" s="1"/>
  <c r="E665" i="85"/>
  <c r="F665" i="85" s="1"/>
  <c r="E660" i="85"/>
  <c r="F660" i="85" s="1"/>
  <c r="E656" i="85"/>
  <c r="F656" i="85" s="1"/>
  <c r="E645" i="85"/>
  <c r="F645" i="85" s="1"/>
  <c r="E640" i="85"/>
  <c r="F640" i="85" s="1"/>
  <c r="E634" i="85"/>
  <c r="F634" i="85" s="1"/>
  <c r="E627" i="85"/>
  <c r="F627" i="85" s="1"/>
  <c r="E613" i="85"/>
  <c r="F613" i="85" s="1"/>
  <c r="E607" i="85"/>
  <c r="F607" i="85" s="1"/>
  <c r="E600" i="85"/>
  <c r="F600" i="85" s="1"/>
  <c r="E594" i="85"/>
  <c r="F594" i="85" s="1"/>
  <c r="E589" i="85"/>
  <c r="F589" i="85" s="1"/>
  <c r="E582" i="85"/>
  <c r="F582" i="85" s="1"/>
  <c r="E575" i="85"/>
  <c r="F575" i="85" s="1"/>
  <c r="E569" i="85"/>
  <c r="F569" i="85" s="1"/>
  <c r="E562" i="85"/>
  <c r="F562" i="85" s="1"/>
  <c r="E556" i="85"/>
  <c r="F556" i="85" s="1"/>
  <c r="E551" i="85"/>
  <c r="F551" i="85" s="1"/>
  <c r="E546" i="85"/>
  <c r="F546" i="85" s="1"/>
  <c r="E533" i="85"/>
  <c r="F533" i="85" s="1"/>
  <c r="E527" i="85"/>
  <c r="F527" i="85" s="1"/>
  <c r="E519" i="85"/>
  <c r="F519" i="85" s="1"/>
  <c r="E513" i="85"/>
  <c r="F513" i="85" s="1"/>
  <c r="E505" i="85"/>
  <c r="F505" i="85" s="1"/>
  <c r="E487" i="85"/>
  <c r="F487" i="85" s="1"/>
  <c r="E481" i="85"/>
  <c r="F481" i="85" s="1"/>
  <c r="E473" i="85"/>
  <c r="F473" i="85" s="1"/>
  <c r="E461" i="85"/>
  <c r="F461" i="85" s="1"/>
  <c r="E456" i="85"/>
  <c r="F456" i="85" s="1"/>
  <c r="E2190" i="85"/>
  <c r="F2190" i="85" s="1"/>
  <c r="E2183" i="85"/>
  <c r="F2183" i="85" s="1"/>
  <c r="E2172" i="85"/>
  <c r="F2172" i="85" s="1"/>
  <c r="E2165" i="85"/>
  <c r="F2165" i="85" s="1"/>
  <c r="E2159" i="85"/>
  <c r="F2159" i="85" s="1"/>
  <c r="E2153" i="85"/>
  <c r="F2153" i="85" s="1"/>
  <c r="E2114" i="85"/>
  <c r="F2114" i="85" s="1"/>
  <c r="E2108" i="85"/>
  <c r="F2108" i="85" s="1"/>
  <c r="E2101" i="85"/>
  <c r="F2101" i="85" s="1"/>
  <c r="E2094" i="85"/>
  <c r="F2094" i="85" s="1"/>
  <c r="E2086" i="85"/>
  <c r="F2086" i="85" s="1"/>
  <c r="E2079" i="85"/>
  <c r="F2079" i="85" s="1"/>
  <c r="E2072" i="85"/>
  <c r="F2072" i="85" s="1"/>
  <c r="E2065" i="85"/>
  <c r="F2065" i="85" s="1"/>
  <c r="E2059" i="85"/>
  <c r="F2059" i="85" s="1"/>
  <c r="E2053" i="85"/>
  <c r="F2053" i="85" s="1"/>
  <c r="E2047" i="85"/>
  <c r="F2047" i="85" s="1"/>
  <c r="E2042" i="85"/>
  <c r="F2042" i="85" s="1"/>
  <c r="E2036" i="85"/>
  <c r="F2036" i="85" s="1"/>
  <c r="E2029" i="85"/>
  <c r="F2029" i="85" s="1"/>
  <c r="E2023" i="85"/>
  <c r="F2023" i="85" s="1"/>
  <c r="E2016" i="85"/>
  <c r="F2016" i="85" s="1"/>
  <c r="E2003" i="85"/>
  <c r="F2003" i="85" s="1"/>
  <c r="E1996" i="85"/>
  <c r="F1996" i="85" s="1"/>
  <c r="E1989" i="85"/>
  <c r="F1989" i="85" s="1"/>
  <c r="E1982" i="85"/>
  <c r="F1982" i="85" s="1"/>
  <c r="E1976" i="85"/>
  <c r="F1976" i="85" s="1"/>
  <c r="E1971" i="85"/>
  <c r="F1971" i="85" s="1"/>
  <c r="E1965" i="85"/>
  <c r="F1965" i="85" s="1"/>
  <c r="E1959" i="85"/>
  <c r="F1959" i="85" s="1"/>
  <c r="E1952" i="85"/>
  <c r="F1952" i="85" s="1"/>
  <c r="E1945" i="85"/>
  <c r="F1945" i="85" s="1"/>
  <c r="E1939" i="85"/>
  <c r="F1939" i="85" s="1"/>
  <c r="E1932" i="85"/>
  <c r="F1932" i="85" s="1"/>
  <c r="E1925" i="85"/>
  <c r="F1925" i="85" s="1"/>
  <c r="E1919" i="85"/>
  <c r="F1919" i="85" s="1"/>
  <c r="E1912" i="85"/>
  <c r="F1912" i="85" s="1"/>
  <c r="E1906" i="85"/>
  <c r="F1906" i="85" s="1"/>
  <c r="E1899" i="85"/>
  <c r="F1899" i="85" s="1"/>
  <c r="E1891" i="85"/>
  <c r="F1891" i="85" s="1"/>
  <c r="E1871" i="85"/>
  <c r="F1871" i="85" s="1"/>
  <c r="E1857" i="85"/>
  <c r="F1857" i="85" s="1"/>
  <c r="E1852" i="85"/>
  <c r="F1852" i="85" s="1"/>
  <c r="E1845" i="85"/>
  <c r="F1845" i="85" s="1"/>
  <c r="E1832" i="85"/>
  <c r="F1832" i="85" s="1"/>
  <c r="E1826" i="85"/>
  <c r="F1826" i="85" s="1"/>
  <c r="E1813" i="85"/>
  <c r="F1813" i="85" s="1"/>
  <c r="E1800" i="85"/>
  <c r="F1800" i="85" s="1"/>
  <c r="E1793" i="85"/>
  <c r="F1793" i="85" s="1"/>
  <c r="E1786" i="85"/>
  <c r="F1786" i="85" s="1"/>
  <c r="E1779" i="85"/>
  <c r="F1779" i="85" s="1"/>
  <c r="E1772" i="85"/>
  <c r="F1772" i="85" s="1"/>
  <c r="E1765" i="85"/>
  <c r="F1765" i="85" s="1"/>
  <c r="E1759" i="85"/>
  <c r="F1759" i="85" s="1"/>
  <c r="E1754" i="85"/>
  <c r="F1754" i="85" s="1"/>
  <c r="E1748" i="85"/>
  <c r="F1748" i="85" s="1"/>
  <c r="E1742" i="85"/>
  <c r="F1742" i="85" s="1"/>
  <c r="E1728" i="85"/>
  <c r="F1728" i="85" s="1"/>
  <c r="E1722" i="85"/>
  <c r="F1722" i="85" s="1"/>
  <c r="E1715" i="85"/>
  <c r="F1715" i="85" s="1"/>
  <c r="E1708" i="85"/>
  <c r="F1708" i="85" s="1"/>
  <c r="E1702" i="85"/>
  <c r="F1702" i="85" s="1"/>
  <c r="E1695" i="85"/>
  <c r="F1695" i="85" s="1"/>
  <c r="E1689" i="85"/>
  <c r="F1689" i="85" s="1"/>
  <c r="E1682" i="85"/>
  <c r="F1682" i="85" s="1"/>
  <c r="E1676" i="85"/>
  <c r="F1676" i="85" s="1"/>
  <c r="E1669" i="85"/>
  <c r="F1669" i="85" s="1"/>
  <c r="E1661" i="85"/>
  <c r="F1661" i="85" s="1"/>
  <c r="E1650" i="85"/>
  <c r="F1650" i="85" s="1"/>
  <c r="E1644" i="85"/>
  <c r="F1644" i="85" s="1"/>
  <c r="E1638" i="85"/>
  <c r="F1638" i="85" s="1"/>
  <c r="E1625" i="85"/>
  <c r="F1625" i="85" s="1"/>
  <c r="E1617" i="85"/>
  <c r="F1617" i="85" s="1"/>
  <c r="E1611" i="85"/>
  <c r="F1611" i="85" s="1"/>
  <c r="E1603" i="85"/>
  <c r="F1603" i="85" s="1"/>
  <c r="E1596" i="85"/>
  <c r="F1596" i="85" s="1"/>
  <c r="E1588" i="85"/>
  <c r="F1588" i="85" s="1"/>
  <c r="E1573" i="85"/>
  <c r="F1573" i="85" s="1"/>
  <c r="E1560" i="85"/>
  <c r="F1560" i="85" s="1"/>
  <c r="E1553" i="85"/>
  <c r="F1553" i="85" s="1"/>
  <c r="E1547" i="85"/>
  <c r="F1547" i="85" s="1"/>
  <c r="E1540" i="85"/>
  <c r="F1540" i="85" s="1"/>
  <c r="E1533" i="85"/>
  <c r="F1533" i="85" s="1"/>
  <c r="E1526" i="85"/>
  <c r="F1526" i="85" s="1"/>
  <c r="E1520" i="85"/>
  <c r="F1520" i="85" s="1"/>
  <c r="E1514" i="85"/>
  <c r="F1514" i="85" s="1"/>
  <c r="E1507" i="85"/>
  <c r="F1507" i="85" s="1"/>
  <c r="E1500" i="85"/>
  <c r="F1500" i="85" s="1"/>
  <c r="E1493" i="85"/>
  <c r="F1493" i="85" s="1"/>
  <c r="E1487" i="85"/>
  <c r="F1487" i="85" s="1"/>
  <c r="E1473" i="85"/>
  <c r="F1473" i="85" s="1"/>
  <c r="E1465" i="85"/>
  <c r="F1465" i="85" s="1"/>
  <c r="E1458" i="85"/>
  <c r="F1458" i="85" s="1"/>
  <c r="E1451" i="85"/>
  <c r="F1451" i="85" s="1"/>
  <c r="E1438" i="85"/>
  <c r="F1438" i="85" s="1"/>
  <c r="E1433" i="85"/>
  <c r="F1433" i="85" s="1"/>
  <c r="E1427" i="85"/>
  <c r="F1427" i="85" s="1"/>
  <c r="E1419" i="85"/>
  <c r="F1419" i="85" s="1"/>
  <c r="E1402" i="85"/>
  <c r="F1402" i="85" s="1"/>
  <c r="E1395" i="85"/>
  <c r="F1395" i="85" s="1"/>
  <c r="E1389" i="85"/>
  <c r="F1389" i="85" s="1"/>
  <c r="E1375" i="85"/>
  <c r="F1375" i="85" s="1"/>
  <c r="E1370" i="85"/>
  <c r="F1370" i="85" s="1"/>
  <c r="E1363" i="85"/>
  <c r="F1363" i="85" s="1"/>
  <c r="E1356" i="85"/>
  <c r="F1356" i="85" s="1"/>
  <c r="E1344" i="85"/>
  <c r="F1344" i="85" s="1"/>
  <c r="E1339" i="85"/>
  <c r="F1339" i="85" s="1"/>
  <c r="E567" i="85"/>
  <c r="F567" i="85" s="1"/>
  <c r="E560" i="85"/>
  <c r="F560" i="85" s="1"/>
  <c r="E544" i="85"/>
  <c r="F544" i="85" s="1"/>
  <c r="E525" i="85"/>
  <c r="F525" i="85" s="1"/>
  <c r="E517" i="85"/>
  <c r="F517" i="85" s="1"/>
  <c r="E511" i="85"/>
  <c r="F511" i="85" s="1"/>
  <c r="E492" i="85"/>
  <c r="F492" i="85" s="1"/>
  <c r="E486" i="85"/>
  <c r="F486" i="85" s="1"/>
  <c r="E479" i="85"/>
  <c r="F479" i="85" s="1"/>
  <c r="E465" i="85"/>
  <c r="F465" i="85" s="1"/>
  <c r="E459" i="85"/>
  <c r="F459" i="85" s="1"/>
  <c r="E454" i="85"/>
  <c r="F454" i="85" s="1"/>
  <c r="E447" i="85"/>
  <c r="F447" i="85" s="1"/>
  <c r="E440" i="85"/>
  <c r="F440" i="85" s="1"/>
  <c r="E421" i="85"/>
  <c r="F421" i="85" s="1"/>
  <c r="E415" i="85"/>
  <c r="F415" i="85" s="1"/>
  <c r="E408" i="85"/>
  <c r="F408" i="85" s="1"/>
  <c r="E401" i="85"/>
  <c r="F401" i="85" s="1"/>
  <c r="E395" i="85"/>
  <c r="F395" i="85" s="1"/>
  <c r="E388" i="85"/>
  <c r="F388" i="85" s="1"/>
  <c r="E381" i="85"/>
  <c r="F381" i="85" s="1"/>
  <c r="E375" i="85"/>
  <c r="F375" i="85" s="1"/>
  <c r="E369" i="85"/>
  <c r="F369" i="85" s="1"/>
  <c r="E362" i="85"/>
  <c r="F362" i="85" s="1"/>
  <c r="E355" i="85"/>
  <c r="F355" i="85" s="1"/>
  <c r="E349" i="85"/>
  <c r="F349" i="85" s="1"/>
  <c r="E335" i="85"/>
  <c r="F335" i="85" s="1"/>
  <c r="E323" i="85"/>
  <c r="F323" i="85" s="1"/>
  <c r="E317" i="85"/>
  <c r="F317" i="85" s="1"/>
  <c r="E310" i="85"/>
  <c r="F310" i="85" s="1"/>
  <c r="E292" i="85"/>
  <c r="F292" i="85" s="1"/>
  <c r="E285" i="85"/>
  <c r="F285" i="85" s="1"/>
  <c r="E278" i="85"/>
  <c r="F278" i="85" s="1"/>
  <c r="E271" i="85"/>
  <c r="F271" i="85" s="1"/>
  <c r="E264" i="85"/>
  <c r="F264" i="85" s="1"/>
  <c r="E252" i="85"/>
  <c r="F252" i="85" s="1"/>
  <c r="E246" i="85"/>
  <c r="F246" i="85" s="1"/>
  <c r="E239" i="85"/>
  <c r="F239" i="85" s="1"/>
  <c r="E232" i="85"/>
  <c r="F232" i="85" s="1"/>
  <c r="E227" i="85"/>
  <c r="F227" i="85" s="1"/>
  <c r="E202" i="85"/>
  <c r="F202" i="85" s="1"/>
  <c r="E189" i="85"/>
  <c r="F189" i="85" s="1"/>
  <c r="E182" i="85"/>
  <c r="F182" i="85" s="1"/>
  <c r="E177" i="85"/>
  <c r="F177" i="85" s="1"/>
  <c r="E166" i="85"/>
  <c r="F166" i="85" s="1"/>
  <c r="E160" i="85"/>
  <c r="F160" i="85" s="1"/>
  <c r="E150" i="85"/>
  <c r="F150" i="85" s="1"/>
  <c r="E145" i="85"/>
  <c r="F145" i="85" s="1"/>
  <c r="E139" i="85"/>
  <c r="F139" i="85" s="1"/>
  <c r="E134" i="85"/>
  <c r="F134" i="85" s="1"/>
  <c r="E128" i="85"/>
  <c r="F128" i="85" s="1"/>
  <c r="E117" i="85"/>
  <c r="F117" i="85" s="1"/>
  <c r="E106" i="85"/>
  <c r="F106" i="85" s="1"/>
  <c r="E94" i="85"/>
  <c r="F94" i="85" s="1"/>
  <c r="E83" i="85"/>
  <c r="F83" i="85" s="1"/>
  <c r="E77" i="85"/>
  <c r="F77" i="85" s="1"/>
  <c r="E71" i="85"/>
  <c r="F71" i="85" s="1"/>
  <c r="E60" i="85"/>
  <c r="F60" i="85" s="1"/>
  <c r="E55" i="85"/>
  <c r="F55" i="85" s="1"/>
  <c r="E49" i="85"/>
  <c r="F49" i="85" s="1"/>
  <c r="E43" i="85"/>
  <c r="F43" i="85" s="1"/>
  <c r="E36" i="85"/>
  <c r="F36" i="85" s="1"/>
  <c r="E25" i="85"/>
  <c r="F25" i="85" s="1"/>
  <c r="E18" i="85"/>
  <c r="F18" i="85" s="1"/>
  <c r="E13" i="85"/>
  <c r="F13" i="85" s="1"/>
  <c r="E8" i="85"/>
  <c r="F8" i="85" s="1"/>
  <c r="E554" i="85"/>
  <c r="F554" i="85" s="1"/>
  <c r="E549" i="85"/>
  <c r="F549" i="85" s="1"/>
  <c r="E543" i="85"/>
  <c r="F543" i="85" s="1"/>
  <c r="E537" i="85"/>
  <c r="F537" i="85" s="1"/>
  <c r="E531" i="85"/>
  <c r="F531" i="85" s="1"/>
  <c r="E524" i="85"/>
  <c r="F524" i="85" s="1"/>
  <c r="E516" i="85"/>
  <c r="F516" i="85" s="1"/>
  <c r="E510" i="85"/>
  <c r="F510" i="85" s="1"/>
  <c r="E503" i="85"/>
  <c r="F503" i="85" s="1"/>
  <c r="E497" i="85"/>
  <c r="F497" i="85" s="1"/>
  <c r="E491" i="85"/>
  <c r="F491" i="85" s="1"/>
  <c r="E485" i="85"/>
  <c r="F485" i="85" s="1"/>
  <c r="E478" i="85"/>
  <c r="F478" i="85" s="1"/>
  <c r="E471" i="85"/>
  <c r="F471" i="85" s="1"/>
  <c r="E453" i="85"/>
  <c r="F453" i="85" s="1"/>
  <c r="E446" i="85"/>
  <c r="F446" i="85" s="1"/>
  <c r="E439" i="85"/>
  <c r="F439" i="85" s="1"/>
  <c r="E432" i="85"/>
  <c r="F432" i="85" s="1"/>
  <c r="E426" i="85"/>
  <c r="F426" i="85" s="1"/>
  <c r="E420" i="85"/>
  <c r="F420" i="85" s="1"/>
  <c r="E407" i="85"/>
  <c r="F407" i="85" s="1"/>
  <c r="E400" i="85"/>
  <c r="F400" i="85" s="1"/>
  <c r="E394" i="85"/>
  <c r="F394" i="85" s="1"/>
  <c r="E387" i="85"/>
  <c r="F387" i="85" s="1"/>
  <c r="E380" i="85"/>
  <c r="F380" i="85" s="1"/>
  <c r="E368" i="85"/>
  <c r="F368" i="85" s="1"/>
  <c r="E361" i="85"/>
  <c r="F361" i="85" s="1"/>
  <c r="E354" i="85"/>
  <c r="F354" i="85" s="1"/>
  <c r="E348" i="85"/>
  <c r="F348" i="85" s="1"/>
  <c r="E341" i="85"/>
  <c r="F341" i="85" s="1"/>
  <c r="E329" i="85"/>
  <c r="F329" i="85" s="1"/>
  <c r="E322" i="85"/>
  <c r="F322" i="85" s="1"/>
  <c r="E316" i="85"/>
  <c r="F316" i="85" s="1"/>
  <c r="E304" i="85"/>
  <c r="F304" i="85" s="1"/>
  <c r="E297" i="85"/>
  <c r="F297" i="85" s="1"/>
  <c r="E291" i="85"/>
  <c r="F291" i="85" s="1"/>
  <c r="E284" i="85"/>
  <c r="F284" i="85" s="1"/>
  <c r="E277" i="85"/>
  <c r="F277" i="85" s="1"/>
  <c r="E270" i="85"/>
  <c r="F270" i="85" s="1"/>
  <c r="E257" i="85"/>
  <c r="F257" i="85" s="1"/>
  <c r="E251" i="85"/>
  <c r="F251" i="85" s="1"/>
  <c r="E245" i="85"/>
  <c r="F245" i="85" s="1"/>
  <c r="E238" i="85"/>
  <c r="F238" i="85" s="1"/>
  <c r="E231" i="85"/>
  <c r="F231" i="85" s="1"/>
  <c r="E226" i="85"/>
  <c r="F226" i="85" s="1"/>
  <c r="E221" i="85"/>
  <c r="F221" i="85" s="1"/>
  <c r="E215" i="85"/>
  <c r="F215" i="85" s="1"/>
  <c r="E209" i="85"/>
  <c r="F209" i="85" s="1"/>
  <c r="E201" i="85"/>
  <c r="F201" i="85" s="1"/>
  <c r="E195" i="85"/>
  <c r="F195" i="85" s="1"/>
  <c r="E188" i="85"/>
  <c r="F188" i="85" s="1"/>
  <c r="E170" i="85"/>
  <c r="F170" i="85" s="1"/>
  <c r="E165" i="85"/>
  <c r="F165" i="85" s="1"/>
  <c r="E154" i="85"/>
  <c r="F154" i="85" s="1"/>
  <c r="E149" i="85"/>
  <c r="F149" i="85" s="1"/>
  <c r="E144" i="85"/>
  <c r="F144" i="85" s="1"/>
  <c r="E133" i="85"/>
  <c r="F133" i="85" s="1"/>
  <c r="E122" i="85"/>
  <c r="F122" i="85" s="1"/>
  <c r="E116" i="85"/>
  <c r="F116" i="85" s="1"/>
  <c r="E111" i="85"/>
  <c r="F111" i="85" s="1"/>
  <c r="E105" i="85"/>
  <c r="F105" i="85" s="1"/>
  <c r="E99" i="85"/>
  <c r="F99" i="85" s="1"/>
  <c r="E93" i="85"/>
  <c r="F93" i="85" s="1"/>
  <c r="E88" i="85"/>
  <c r="F88" i="85" s="1"/>
  <c r="E76" i="85"/>
  <c r="F76" i="85" s="1"/>
  <c r="E65" i="85"/>
  <c r="F65" i="85" s="1"/>
  <c r="E54" i="85"/>
  <c r="F54" i="85" s="1"/>
  <c r="E48" i="85"/>
  <c r="F48" i="85" s="1"/>
  <c r="E42" i="85"/>
  <c r="F42" i="85" s="1"/>
  <c r="E30" i="85"/>
  <c r="F30" i="85" s="1"/>
  <c r="E24" i="85"/>
  <c r="F24" i="85" s="1"/>
  <c r="E12" i="85"/>
  <c r="F12" i="85" s="1"/>
  <c r="E542" i="85"/>
  <c r="F542" i="85" s="1"/>
  <c r="E536" i="85"/>
  <c r="F536" i="85" s="1"/>
  <c r="E530" i="85"/>
  <c r="F530" i="85" s="1"/>
  <c r="E523" i="85"/>
  <c r="F523" i="85" s="1"/>
  <c r="E515" i="85"/>
  <c r="F515" i="85" s="1"/>
  <c r="E509" i="85"/>
  <c r="F509" i="85" s="1"/>
  <c r="E502" i="85"/>
  <c r="F502" i="85" s="1"/>
  <c r="E496" i="85"/>
  <c r="F496" i="85" s="1"/>
  <c r="E490" i="85"/>
  <c r="F490" i="85" s="1"/>
  <c r="E484" i="85"/>
  <c r="F484" i="85" s="1"/>
  <c r="E477" i="85"/>
  <c r="F477" i="85" s="1"/>
  <c r="E470" i="85"/>
  <c r="F470" i="85" s="1"/>
  <c r="E464" i="85"/>
  <c r="F464" i="85" s="1"/>
  <c r="E458" i="85"/>
  <c r="F458" i="85" s="1"/>
  <c r="E452" i="85"/>
  <c r="F452" i="85" s="1"/>
  <c r="E445" i="85"/>
  <c r="F445" i="85" s="1"/>
  <c r="E438" i="85"/>
  <c r="F438" i="85" s="1"/>
  <c r="E431" i="85"/>
  <c r="F431" i="85" s="1"/>
  <c r="E425" i="85"/>
  <c r="F425" i="85" s="1"/>
  <c r="E419" i="85"/>
  <c r="F419" i="85" s="1"/>
  <c r="E414" i="85"/>
  <c r="F414" i="85" s="1"/>
  <c r="E399" i="85"/>
  <c r="F399" i="85" s="1"/>
  <c r="E393" i="85"/>
  <c r="F393" i="85" s="1"/>
  <c r="E379" i="85"/>
  <c r="F379" i="85" s="1"/>
  <c r="E374" i="85"/>
  <c r="F374" i="85" s="1"/>
  <c r="E367" i="85"/>
  <c r="F367" i="85" s="1"/>
  <c r="E360" i="85"/>
  <c r="F360" i="85" s="1"/>
  <c r="E347" i="85"/>
  <c r="F347" i="85" s="1"/>
  <c r="E340" i="85"/>
  <c r="F340" i="85" s="1"/>
  <c r="E334" i="85"/>
  <c r="F334" i="85" s="1"/>
  <c r="E328" i="85"/>
  <c r="F328" i="85" s="1"/>
  <c r="E321" i="85"/>
  <c r="F321" i="85" s="1"/>
  <c r="E315" i="85"/>
  <c r="F315" i="85" s="1"/>
  <c r="E309" i="85"/>
  <c r="F309" i="85" s="1"/>
  <c r="E303" i="85"/>
  <c r="F303" i="85" s="1"/>
  <c r="E290" i="85"/>
  <c r="F290" i="85" s="1"/>
  <c r="E283" i="85"/>
  <c r="F283" i="85" s="1"/>
  <c r="E276" i="85"/>
  <c r="F276" i="85" s="1"/>
  <c r="E269" i="85"/>
  <c r="F269" i="85" s="1"/>
  <c r="E263" i="85"/>
  <c r="F263" i="85" s="1"/>
  <c r="E256" i="85"/>
  <c r="F256" i="85" s="1"/>
  <c r="E250" i="85"/>
  <c r="F250" i="85" s="1"/>
  <c r="E244" i="85"/>
  <c r="F244" i="85" s="1"/>
  <c r="E237" i="85"/>
  <c r="F237" i="85" s="1"/>
  <c r="E220" i="85"/>
  <c r="F220" i="85" s="1"/>
  <c r="E214" i="85"/>
  <c r="F214" i="85" s="1"/>
  <c r="E208" i="85"/>
  <c r="F208" i="85" s="1"/>
  <c r="E200" i="85"/>
  <c r="F200" i="85" s="1"/>
  <c r="E194" i="85"/>
  <c r="F194" i="85" s="1"/>
  <c r="E187" i="85"/>
  <c r="F187" i="85" s="1"/>
  <c r="E181" i="85"/>
  <c r="F181" i="85" s="1"/>
  <c r="E176" i="85"/>
  <c r="F176" i="85" s="1"/>
  <c r="E164" i="85"/>
  <c r="F164" i="85" s="1"/>
  <c r="E159" i="85"/>
  <c r="F159" i="85" s="1"/>
  <c r="E153" i="85"/>
  <c r="F153" i="85" s="1"/>
  <c r="E148" i="85"/>
  <c r="F148" i="85" s="1"/>
  <c r="E138" i="85"/>
  <c r="F138" i="85" s="1"/>
  <c r="E132" i="85"/>
  <c r="F132" i="85" s="1"/>
  <c r="E127" i="85"/>
  <c r="F127" i="85" s="1"/>
  <c r="E121" i="85"/>
  <c r="F121" i="85" s="1"/>
  <c r="E115" i="85"/>
  <c r="F115" i="85" s="1"/>
  <c r="E110" i="85"/>
  <c r="F110" i="85" s="1"/>
  <c r="E104" i="85"/>
  <c r="F104" i="85" s="1"/>
  <c r="E92" i="85"/>
  <c r="F92" i="85" s="1"/>
  <c r="E82" i="85"/>
  <c r="F82" i="85" s="1"/>
  <c r="E70" i="85"/>
  <c r="F70" i="85" s="1"/>
  <c r="E59" i="85"/>
  <c r="F59" i="85" s="1"/>
  <c r="E53" i="85"/>
  <c r="F53" i="85" s="1"/>
  <c r="E47" i="85"/>
  <c r="F47" i="85" s="1"/>
  <c r="E35" i="85"/>
  <c r="F35" i="85" s="1"/>
  <c r="E29" i="85"/>
  <c r="F29" i="85" s="1"/>
  <c r="E23" i="85"/>
  <c r="F23" i="85" s="1"/>
  <c r="E17" i="85"/>
  <c r="F17" i="85" s="1"/>
  <c r="E553" i="85"/>
  <c r="F553" i="85" s="1"/>
  <c r="E548" i="85"/>
  <c r="F548" i="85" s="1"/>
  <c r="E541" i="85"/>
  <c r="F541" i="85" s="1"/>
  <c r="E535" i="85"/>
  <c r="F535" i="85" s="1"/>
  <c r="E522" i="85"/>
  <c r="F522" i="85" s="1"/>
  <c r="E508" i="85"/>
  <c r="F508" i="85" s="1"/>
  <c r="E501" i="85"/>
  <c r="F501" i="85" s="1"/>
  <c r="E489" i="85"/>
  <c r="F489" i="85" s="1"/>
  <c r="E476" i="85"/>
  <c r="F476" i="85" s="1"/>
  <c r="E469" i="85"/>
  <c r="F469" i="85" s="1"/>
  <c r="E463" i="85"/>
  <c r="F463" i="85" s="1"/>
  <c r="E451" i="85"/>
  <c r="F451" i="85" s="1"/>
  <c r="E444" i="85"/>
  <c r="F444" i="85" s="1"/>
  <c r="E437" i="85"/>
  <c r="F437" i="85" s="1"/>
  <c r="E430" i="85"/>
  <c r="F430" i="85" s="1"/>
  <c r="E413" i="85"/>
  <c r="F413" i="85" s="1"/>
  <c r="E406" i="85"/>
  <c r="F406" i="85" s="1"/>
  <c r="E386" i="85"/>
  <c r="F386" i="85" s="1"/>
  <c r="E373" i="85"/>
  <c r="F373" i="85" s="1"/>
  <c r="E366" i="85"/>
  <c r="F366" i="85" s="1"/>
  <c r="E359" i="85"/>
  <c r="F359" i="85" s="1"/>
  <c r="E353" i="85"/>
  <c r="F353" i="85" s="1"/>
  <c r="E346" i="85"/>
  <c r="F346" i="85" s="1"/>
  <c r="E339" i="85"/>
  <c r="F339" i="85" s="1"/>
  <c r="E333" i="85"/>
  <c r="F333" i="85" s="1"/>
  <c r="E314" i="85"/>
  <c r="F314" i="85" s="1"/>
  <c r="E308" i="85"/>
  <c r="F308" i="85" s="1"/>
  <c r="E302" i="85"/>
  <c r="F302" i="85" s="1"/>
  <c r="E296" i="85"/>
  <c r="F296" i="85" s="1"/>
  <c r="E289" i="85"/>
  <c r="F289" i="85" s="1"/>
  <c r="E282" i="85"/>
  <c r="F282" i="85" s="1"/>
  <c r="E275" i="85"/>
  <c r="F275" i="85" s="1"/>
  <c r="E268" i="85"/>
  <c r="F268" i="85" s="1"/>
  <c r="E262" i="85"/>
  <c r="F262" i="85" s="1"/>
  <c r="E243" i="85"/>
  <c r="F243" i="85" s="1"/>
  <c r="E236" i="85"/>
  <c r="F236" i="85" s="1"/>
  <c r="E230" i="85"/>
  <c r="F230" i="85" s="1"/>
  <c r="E225" i="85"/>
  <c r="F225" i="85" s="1"/>
  <c r="E213" i="85"/>
  <c r="F213" i="85" s="1"/>
  <c r="E207" i="85"/>
  <c r="F207" i="85" s="1"/>
  <c r="E193" i="85"/>
  <c r="F193" i="85" s="1"/>
  <c r="E186" i="85"/>
  <c r="F186" i="85" s="1"/>
  <c r="E180" i="85"/>
  <c r="F180" i="85" s="1"/>
  <c r="E175" i="85"/>
  <c r="F175" i="85" s="1"/>
  <c r="E169" i="85"/>
  <c r="F169" i="85" s="1"/>
  <c r="E163" i="85"/>
  <c r="F163" i="85" s="1"/>
  <c r="E158" i="85"/>
  <c r="F158" i="85" s="1"/>
  <c r="E143" i="85"/>
  <c r="F143" i="85" s="1"/>
  <c r="E126" i="85"/>
  <c r="F126" i="85" s="1"/>
  <c r="E120" i="85"/>
  <c r="F120" i="85" s="1"/>
  <c r="E109" i="85"/>
  <c r="F109" i="85" s="1"/>
  <c r="E98" i="85"/>
  <c r="F98" i="85" s="1"/>
  <c r="E87" i="85"/>
  <c r="F87" i="85" s="1"/>
  <c r="E81" i="85"/>
  <c r="F81" i="85" s="1"/>
  <c r="E75" i="85"/>
  <c r="F75" i="85" s="1"/>
  <c r="E69" i="85"/>
  <c r="F69" i="85" s="1"/>
  <c r="E64" i="85"/>
  <c r="F64" i="85" s="1"/>
  <c r="E52" i="85"/>
  <c r="F52" i="85" s="1"/>
  <c r="E41" i="85"/>
  <c r="F41" i="85" s="1"/>
  <c r="E34" i="85"/>
  <c r="F34" i="85" s="1"/>
  <c r="E28" i="85"/>
  <c r="F28" i="85" s="1"/>
  <c r="E16" i="85"/>
  <c r="F16" i="85" s="1"/>
  <c r="E11" i="85"/>
  <c r="F11" i="85" s="1"/>
  <c r="E1215" i="85"/>
  <c r="F1215" i="85" s="1"/>
  <c r="E1208" i="85"/>
  <c r="F1208" i="85" s="1"/>
  <c r="E1202" i="85"/>
  <c r="F1202" i="85" s="1"/>
  <c r="E1195" i="85"/>
  <c r="F1195" i="85" s="1"/>
  <c r="E1180" i="85"/>
  <c r="F1180" i="85" s="1"/>
  <c r="E1173" i="85"/>
  <c r="F1173" i="85" s="1"/>
  <c r="E1166" i="85"/>
  <c r="F1166" i="85" s="1"/>
  <c r="E1159" i="85"/>
  <c r="F1159" i="85" s="1"/>
  <c r="E1153" i="85"/>
  <c r="F1153" i="85" s="1"/>
  <c r="E1146" i="85"/>
  <c r="F1146" i="85" s="1"/>
  <c r="E1140" i="85"/>
  <c r="F1140" i="85" s="1"/>
  <c r="E1133" i="85"/>
  <c r="F1133" i="85" s="1"/>
  <c r="E1128" i="85"/>
  <c r="F1128" i="85" s="1"/>
  <c r="E1122" i="85"/>
  <c r="F1122" i="85" s="1"/>
  <c r="E1114" i="85"/>
  <c r="F1114" i="85" s="1"/>
  <c r="E1106" i="85"/>
  <c r="F1106" i="85" s="1"/>
  <c r="E1100" i="85"/>
  <c r="F1100" i="85" s="1"/>
  <c r="E1093" i="85"/>
  <c r="F1093" i="85" s="1"/>
  <c r="E1088" i="85"/>
  <c r="F1088" i="85" s="1"/>
  <c r="E1081" i="85"/>
  <c r="F1081" i="85" s="1"/>
  <c r="E1073" i="85"/>
  <c r="F1073" i="85" s="1"/>
  <c r="E1065" i="85"/>
  <c r="F1065" i="85" s="1"/>
  <c r="E1052" i="85"/>
  <c r="F1052" i="85" s="1"/>
  <c r="E1044" i="85"/>
  <c r="F1044" i="85" s="1"/>
  <c r="E1037" i="85"/>
  <c r="F1037" i="85" s="1"/>
  <c r="E1024" i="85"/>
  <c r="F1024" i="85" s="1"/>
  <c r="E1018" i="85"/>
  <c r="F1018" i="85" s="1"/>
  <c r="E1006" i="85"/>
  <c r="F1006" i="85" s="1"/>
  <c r="E1000" i="85"/>
  <c r="F1000" i="85" s="1"/>
  <c r="E989" i="85"/>
  <c r="F989" i="85" s="1"/>
  <c r="E982" i="85"/>
  <c r="F982" i="85" s="1"/>
  <c r="E976" i="85"/>
  <c r="F976" i="85" s="1"/>
  <c r="E963" i="85"/>
  <c r="F963" i="85" s="1"/>
  <c r="E956" i="85"/>
  <c r="F956" i="85" s="1"/>
  <c r="E945" i="85"/>
  <c r="F945" i="85" s="1"/>
  <c r="E921" i="85"/>
  <c r="F921" i="85" s="1"/>
  <c r="E909" i="85"/>
  <c r="F909" i="85" s="1"/>
  <c r="E896" i="85"/>
  <c r="F896" i="85" s="1"/>
  <c r="E890" i="85"/>
  <c r="F890" i="85" s="1"/>
  <c r="E884" i="85"/>
  <c r="F884" i="85" s="1"/>
  <c r="E876" i="85"/>
  <c r="F876" i="85" s="1"/>
  <c r="E871" i="85"/>
  <c r="F871" i="85" s="1"/>
  <c r="E866" i="85"/>
  <c r="F866" i="85" s="1"/>
  <c r="E860" i="85"/>
  <c r="F860" i="85" s="1"/>
  <c r="E847" i="85"/>
  <c r="F847" i="85" s="1"/>
  <c r="E834" i="85"/>
  <c r="F834" i="85" s="1"/>
  <c r="E824" i="85"/>
  <c r="F824" i="85" s="1"/>
  <c r="E818" i="85"/>
  <c r="F818" i="85" s="1"/>
  <c r="E813" i="85"/>
  <c r="F813" i="85" s="1"/>
  <c r="E806" i="85"/>
  <c r="F806" i="85" s="1"/>
  <c r="E800" i="85"/>
  <c r="F800" i="85" s="1"/>
  <c r="E793" i="85"/>
  <c r="F793" i="85" s="1"/>
  <c r="E779" i="85"/>
  <c r="F779" i="85" s="1"/>
  <c r="E773" i="85"/>
  <c r="F773" i="85" s="1"/>
  <c r="E766" i="85"/>
  <c r="F766" i="85" s="1"/>
  <c r="E759" i="85"/>
  <c r="F759" i="85" s="1"/>
  <c r="E752" i="85"/>
  <c r="F752" i="85" s="1"/>
  <c r="E741" i="85"/>
  <c r="F741" i="85" s="1"/>
  <c r="E734" i="85"/>
  <c r="F734" i="85" s="1"/>
  <c r="E727" i="85"/>
  <c r="F727" i="85" s="1"/>
  <c r="E715" i="85"/>
  <c r="F715" i="85" s="1"/>
  <c r="E707" i="85"/>
  <c r="F707" i="85" s="1"/>
  <c r="E700" i="85"/>
  <c r="F700" i="85" s="1"/>
  <c r="E688" i="85"/>
  <c r="F688" i="85" s="1"/>
  <c r="E677" i="85"/>
  <c r="F677" i="85" s="1"/>
  <c r="E671" i="85"/>
  <c r="F671" i="85" s="1"/>
  <c r="E666" i="85"/>
  <c r="F666" i="85" s="1"/>
  <c r="E662" i="85"/>
  <c r="F662" i="85" s="1"/>
  <c r="E657" i="85"/>
  <c r="F657" i="85" s="1"/>
  <c r="E635" i="85"/>
  <c r="F635" i="85" s="1"/>
  <c r="E628" i="85"/>
  <c r="F628" i="85" s="1"/>
  <c r="E621" i="85"/>
  <c r="F621" i="85" s="1"/>
  <c r="E608" i="85"/>
  <c r="F608" i="85" s="1"/>
  <c r="E602" i="85"/>
  <c r="F602" i="85" s="1"/>
  <c r="E596" i="85"/>
  <c r="F596" i="85" s="1"/>
  <c r="E590" i="85"/>
  <c r="F590" i="85" s="1"/>
  <c r="E584" i="85"/>
  <c r="F584" i="85" s="1"/>
  <c r="E577" i="85"/>
  <c r="F577" i="85" s="1"/>
  <c r="E571" i="85"/>
  <c r="F571" i="85" s="1"/>
  <c r="E564" i="85"/>
  <c r="F564" i="85" s="1"/>
  <c r="E552" i="85"/>
  <c r="F552" i="85" s="1"/>
  <c r="E540" i="85"/>
  <c r="F540" i="85" s="1"/>
  <c r="E534" i="85"/>
  <c r="F534" i="85" s="1"/>
  <c r="E529" i="85"/>
  <c r="F529" i="85" s="1"/>
  <c r="E521" i="85"/>
  <c r="F521" i="85" s="1"/>
  <c r="E514" i="85"/>
  <c r="F514" i="85" s="1"/>
  <c r="E507" i="85"/>
  <c r="F507" i="85" s="1"/>
  <c r="E500" i="85"/>
  <c r="F500" i="85" s="1"/>
  <c r="E495" i="85"/>
  <c r="F495" i="85" s="1"/>
  <c r="E488" i="85"/>
  <c r="F488" i="85" s="1"/>
  <c r="E483" i="85"/>
  <c r="F483" i="85" s="1"/>
  <c r="E475" i="85"/>
  <c r="F475" i="85" s="1"/>
  <c r="E468" i="85"/>
  <c r="F468" i="85" s="1"/>
  <c r="E462" i="85"/>
  <c r="F462" i="85" s="1"/>
  <c r="E457" i="85"/>
  <c r="F457" i="85" s="1"/>
  <c r="E443" i="85"/>
  <c r="F443" i="85" s="1"/>
  <c r="E436" i="85"/>
  <c r="F436" i="85" s="1"/>
  <c r="E429" i="85"/>
  <c r="F429" i="85" s="1"/>
  <c r="E424" i="85"/>
  <c r="F424" i="85" s="1"/>
  <c r="E418" i="85"/>
  <c r="F418" i="85" s="1"/>
  <c r="E412" i="85"/>
  <c r="F412" i="85" s="1"/>
  <c r="E405" i="85"/>
  <c r="F405" i="85" s="1"/>
  <c r="E398" i="85"/>
  <c r="F398" i="85" s="1"/>
  <c r="E392" i="85"/>
  <c r="F392" i="85" s="1"/>
  <c r="E385" i="85"/>
  <c r="F385" i="85" s="1"/>
  <c r="E378" i="85"/>
  <c r="F378" i="85" s="1"/>
  <c r="E372" i="85"/>
  <c r="F372" i="85" s="1"/>
  <c r="E352" i="85"/>
  <c r="F352" i="85" s="1"/>
  <c r="E345" i="85"/>
  <c r="F345" i="85" s="1"/>
  <c r="E338" i="85"/>
  <c r="F338" i="85" s="1"/>
  <c r="E332" i="85"/>
  <c r="F332" i="85" s="1"/>
  <c r="E327" i="85"/>
  <c r="F327" i="85" s="1"/>
  <c r="E320" i="85"/>
  <c r="F320" i="85" s="1"/>
  <c r="E313" i="85"/>
  <c r="F313" i="85" s="1"/>
  <c r="E307" i="85"/>
  <c r="F307" i="85" s="1"/>
  <c r="E301" i="85"/>
  <c r="F301" i="85" s="1"/>
  <c r="E295" i="85"/>
  <c r="F295" i="85" s="1"/>
  <c r="E281" i="85"/>
  <c r="F281" i="85" s="1"/>
  <c r="E274" i="85"/>
  <c r="F274" i="85" s="1"/>
  <c r="E267" i="85"/>
  <c r="F267" i="85" s="1"/>
  <c r="E261" i="85"/>
  <c r="F261" i="85" s="1"/>
  <c r="E255" i="85"/>
  <c r="F255" i="85" s="1"/>
  <c r="E249" i="85"/>
  <c r="F249" i="85" s="1"/>
  <c r="E242" i="85"/>
  <c r="F242" i="85" s="1"/>
  <c r="E235" i="85"/>
  <c r="F235" i="85" s="1"/>
  <c r="E219" i="85"/>
  <c r="F219" i="85" s="1"/>
  <c r="E212" i="85"/>
  <c r="F212" i="85" s="1"/>
  <c r="E206" i="85"/>
  <c r="F206" i="85" s="1"/>
  <c r="E199" i="85"/>
  <c r="F199" i="85" s="1"/>
  <c r="E192" i="85"/>
  <c r="F192" i="85" s="1"/>
  <c r="E174" i="85"/>
  <c r="F174" i="85" s="1"/>
  <c r="E168" i="85"/>
  <c r="F168" i="85" s="1"/>
  <c r="E157" i="85"/>
  <c r="F157" i="85" s="1"/>
  <c r="E152" i="85"/>
  <c r="F152" i="85" s="1"/>
  <c r="E147" i="85"/>
  <c r="F147" i="85" s="1"/>
  <c r="E137" i="85"/>
  <c r="F137" i="85" s="1"/>
  <c r="E131" i="85"/>
  <c r="F131" i="85" s="1"/>
  <c r="E125" i="85"/>
  <c r="F125" i="85" s="1"/>
  <c r="E114" i="85"/>
  <c r="F114" i="85" s="1"/>
  <c r="E108" i="85"/>
  <c r="F108" i="85" s="1"/>
  <c r="E103" i="85"/>
  <c r="F103" i="85" s="1"/>
  <c r="E97" i="85"/>
  <c r="F97" i="85" s="1"/>
  <c r="E91" i="85"/>
  <c r="F91" i="85" s="1"/>
  <c r="E86" i="85"/>
  <c r="F86" i="85" s="1"/>
  <c r="E80" i="85"/>
  <c r="F80" i="85" s="1"/>
  <c r="E68" i="85"/>
  <c r="F68" i="85" s="1"/>
  <c r="E58" i="85"/>
  <c r="F58" i="85" s="1"/>
  <c r="E46" i="85"/>
  <c r="F46" i="85" s="1"/>
  <c r="E40" i="85"/>
  <c r="F40" i="85" s="1"/>
  <c r="E33" i="85"/>
  <c r="F33" i="85" s="1"/>
  <c r="E27" i="85"/>
  <c r="F27" i="85" s="1"/>
  <c r="E22" i="85"/>
  <c r="F22" i="85" s="1"/>
  <c r="E1357" i="85"/>
  <c r="F1357" i="85" s="1"/>
  <c r="E1351" i="85"/>
  <c r="F1351" i="85" s="1"/>
  <c r="E1345" i="85"/>
  <c r="F1345" i="85" s="1"/>
  <c r="E1327" i="85"/>
  <c r="F1327" i="85" s="1"/>
  <c r="E1321" i="85"/>
  <c r="F1321" i="85" s="1"/>
  <c r="E1308" i="85"/>
  <c r="F1308" i="85" s="1"/>
  <c r="E1301" i="85"/>
  <c r="F1301" i="85" s="1"/>
  <c r="E1295" i="85"/>
  <c r="F1295" i="85" s="1"/>
  <c r="E1288" i="85"/>
  <c r="F1288" i="85" s="1"/>
  <c r="E1283" i="85"/>
  <c r="F1283" i="85" s="1"/>
  <c r="E1276" i="85"/>
  <c r="F1276" i="85" s="1"/>
  <c r="E1269" i="85"/>
  <c r="F1269" i="85" s="1"/>
  <c r="E1256" i="85"/>
  <c r="F1256" i="85" s="1"/>
  <c r="E1245" i="85"/>
  <c r="F1245" i="85" s="1"/>
  <c r="E1238" i="85"/>
  <c r="F1238" i="85" s="1"/>
  <c r="E1232" i="85"/>
  <c r="F1232" i="85" s="1"/>
  <c r="E1225" i="85"/>
  <c r="F1225" i="85" s="1"/>
  <c r="E1214" i="85"/>
  <c r="F1214" i="85" s="1"/>
  <c r="E1201" i="85"/>
  <c r="F1201" i="85" s="1"/>
  <c r="E1194" i="85"/>
  <c r="F1194" i="85" s="1"/>
  <c r="E1187" i="85"/>
  <c r="F1187" i="85" s="1"/>
  <c r="E1172" i="85"/>
  <c r="F1172" i="85" s="1"/>
  <c r="E1165" i="85"/>
  <c r="F1165" i="85" s="1"/>
  <c r="E1158" i="85"/>
  <c r="F1158" i="85" s="1"/>
  <c r="E1152" i="85"/>
  <c r="F1152" i="85" s="1"/>
  <c r="E1145" i="85"/>
  <c r="F1145" i="85" s="1"/>
  <c r="E1139" i="85"/>
  <c r="F1139" i="85" s="1"/>
  <c r="E1121" i="85"/>
  <c r="F1121" i="85" s="1"/>
  <c r="E1113" i="85"/>
  <c r="F1113" i="85" s="1"/>
  <c r="E1105" i="85"/>
  <c r="F1105" i="85" s="1"/>
  <c r="E1099" i="85"/>
  <c r="F1099" i="85" s="1"/>
  <c r="E1080" i="85"/>
  <c r="F1080" i="85" s="1"/>
  <c r="E1072" i="85"/>
  <c r="F1072" i="85" s="1"/>
  <c r="E1064" i="85"/>
  <c r="F1064" i="85" s="1"/>
  <c r="E1058" i="85"/>
  <c r="F1058" i="85" s="1"/>
  <c r="E1051" i="85"/>
  <c r="F1051" i="85" s="1"/>
  <c r="E1043" i="85"/>
  <c r="F1043" i="85" s="1"/>
  <c r="E1036" i="85"/>
  <c r="F1036" i="85" s="1"/>
  <c r="E1030" i="85"/>
  <c r="F1030" i="85" s="1"/>
  <c r="E1023" i="85"/>
  <c r="F1023" i="85" s="1"/>
  <c r="E1017" i="85"/>
  <c r="F1017" i="85" s="1"/>
  <c r="E1011" i="85"/>
  <c r="F1011" i="85" s="1"/>
  <c r="E999" i="85"/>
  <c r="F999" i="85" s="1"/>
  <c r="E994" i="85"/>
  <c r="F994" i="85" s="1"/>
  <c r="E988" i="85"/>
  <c r="F988" i="85" s="1"/>
  <c r="E975" i="85"/>
  <c r="F975" i="85" s="1"/>
  <c r="E969" i="85"/>
  <c r="F969" i="85" s="1"/>
  <c r="E962" i="85"/>
  <c r="F962" i="85" s="1"/>
  <c r="E950" i="85"/>
  <c r="F950" i="85" s="1"/>
  <c r="E944" i="85"/>
  <c r="F944" i="85" s="1"/>
  <c r="E938" i="85"/>
  <c r="F938" i="85" s="1"/>
  <c r="E933" i="85"/>
  <c r="F933" i="85" s="1"/>
  <c r="E926" i="85"/>
  <c r="F926" i="85" s="1"/>
  <c r="E920" i="85"/>
  <c r="F920" i="85" s="1"/>
  <c r="E915" i="85"/>
  <c r="F915" i="85" s="1"/>
  <c r="E908" i="85"/>
  <c r="F908" i="85" s="1"/>
  <c r="E902" i="85"/>
  <c r="F902" i="85" s="1"/>
  <c r="E895" i="85"/>
  <c r="F895" i="85" s="1"/>
  <c r="E889" i="85"/>
  <c r="F889" i="85" s="1"/>
  <c r="E883" i="85"/>
  <c r="F883" i="85" s="1"/>
  <c r="E865" i="85"/>
  <c r="F865" i="85" s="1"/>
  <c r="E853" i="85"/>
  <c r="F853" i="85" s="1"/>
  <c r="E846" i="85"/>
  <c r="F846" i="85" s="1"/>
  <c r="E840" i="85"/>
  <c r="F840" i="85" s="1"/>
  <c r="E829" i="85"/>
  <c r="F829" i="85" s="1"/>
  <c r="E812" i="85"/>
  <c r="F812" i="85" s="1"/>
  <c r="E805" i="85"/>
  <c r="F805" i="85" s="1"/>
  <c r="E799" i="85"/>
  <c r="F799" i="85" s="1"/>
  <c r="E792" i="85"/>
  <c r="F792" i="85" s="1"/>
  <c r="E785" i="85"/>
  <c r="F785" i="85" s="1"/>
  <c r="E778" i="85"/>
  <c r="F778" i="85" s="1"/>
  <c r="E765" i="85"/>
  <c r="F765" i="85" s="1"/>
  <c r="E758" i="85"/>
  <c r="F758" i="85" s="1"/>
  <c r="E751" i="85"/>
  <c r="F751" i="85" s="1"/>
  <c r="E745" i="85"/>
  <c r="F745" i="85" s="1"/>
  <c r="E740" i="85"/>
  <c r="F740" i="85" s="1"/>
  <c r="E733" i="85"/>
  <c r="F733" i="85" s="1"/>
  <c r="E726" i="85"/>
  <c r="F726" i="85" s="1"/>
  <c r="E721" i="85"/>
  <c r="F721" i="85" s="1"/>
  <c r="E714" i="85"/>
  <c r="F714" i="85" s="1"/>
  <c r="E706" i="85"/>
  <c r="F706" i="85" s="1"/>
  <c r="E699" i="85"/>
  <c r="F699" i="85" s="1"/>
  <c r="E694" i="85"/>
  <c r="F694" i="85" s="1"/>
  <c r="E682" i="85"/>
  <c r="F682" i="85" s="1"/>
  <c r="E676" i="85"/>
  <c r="F676" i="85" s="1"/>
  <c r="E661" i="85"/>
  <c r="F661" i="85" s="1"/>
  <c r="E650" i="85"/>
  <c r="F650" i="85" s="1"/>
  <c r="E646" i="85"/>
  <c r="F646" i="85" s="1"/>
  <c r="E641" i="85"/>
  <c r="F641" i="85" s="1"/>
  <c r="E620" i="85"/>
  <c r="F620" i="85" s="1"/>
  <c r="E614" i="85"/>
  <c r="F614" i="85" s="1"/>
  <c r="E601" i="85"/>
  <c r="F601" i="85" s="1"/>
  <c r="E595" i="85"/>
  <c r="F595" i="85" s="1"/>
  <c r="E583" i="85"/>
  <c r="F583" i="85" s="1"/>
  <c r="E576" i="85"/>
  <c r="F576" i="85" s="1"/>
  <c r="E570" i="85"/>
  <c r="F570" i="85" s="1"/>
  <c r="E563" i="85"/>
  <c r="F563" i="85" s="1"/>
  <c r="E557" i="85"/>
  <c r="F557" i="85" s="1"/>
  <c r="E547" i="85"/>
  <c r="F547" i="85" s="1"/>
  <c r="E539" i="85"/>
  <c r="F539" i="85" s="1"/>
  <c r="E528" i="85"/>
  <c r="F528" i="85" s="1"/>
  <c r="E520" i="85"/>
  <c r="F520" i="85" s="1"/>
  <c r="E506" i="85"/>
  <c r="F506" i="85" s="1"/>
  <c r="E499" i="85"/>
  <c r="F499" i="85" s="1"/>
  <c r="E494" i="85"/>
  <c r="F494" i="85" s="1"/>
  <c r="E482" i="85"/>
  <c r="F482" i="85" s="1"/>
  <c r="E474" i="85"/>
  <c r="F474" i="85" s="1"/>
  <c r="E467" i="85"/>
  <c r="F467" i="85" s="1"/>
  <c r="E450" i="85"/>
  <c r="F450" i="85" s="1"/>
  <c r="E442" i="85"/>
  <c r="F442" i="85" s="1"/>
  <c r="E435" i="85"/>
  <c r="F435" i="85" s="1"/>
  <c r="E417" i="85"/>
  <c r="F417" i="85" s="1"/>
  <c r="E411" i="85"/>
  <c r="F411" i="85" s="1"/>
  <c r="E404" i="85"/>
  <c r="F404" i="85" s="1"/>
  <c r="E391" i="85"/>
  <c r="F391" i="85" s="1"/>
  <c r="E384" i="85"/>
  <c r="F384" i="85" s="1"/>
  <c r="E371" i="85"/>
  <c r="F371" i="85" s="1"/>
  <c r="E365" i="85"/>
  <c r="F365" i="85" s="1"/>
  <c r="E358" i="85"/>
  <c r="F358" i="85" s="1"/>
  <c r="E351" i="85"/>
  <c r="F351" i="85" s="1"/>
  <c r="E344" i="85"/>
  <c r="F344" i="85" s="1"/>
  <c r="E326" i="85"/>
  <c r="F326" i="85" s="1"/>
  <c r="E312" i="85"/>
  <c r="F312" i="85" s="1"/>
  <c r="E306" i="85"/>
  <c r="F306" i="85" s="1"/>
  <c r="E300" i="85"/>
  <c r="F300" i="85" s="1"/>
  <c r="E294" i="85"/>
  <c r="F294" i="85" s="1"/>
  <c r="E288" i="85"/>
  <c r="F288" i="85" s="1"/>
  <c r="E280" i="85"/>
  <c r="F280" i="85" s="1"/>
  <c r="E273" i="85"/>
  <c r="F273" i="85" s="1"/>
  <c r="E266" i="85"/>
  <c r="F266" i="85" s="1"/>
  <c r="E260" i="85"/>
  <c r="F260" i="85" s="1"/>
  <c r="E248" i="85"/>
  <c r="F248" i="85" s="1"/>
  <c r="E241" i="85"/>
  <c r="F241" i="85" s="1"/>
  <c r="E234" i="85"/>
  <c r="F234" i="85" s="1"/>
  <c r="E229" i="85"/>
  <c r="F229" i="85" s="1"/>
  <c r="E224" i="85"/>
  <c r="F224" i="85" s="1"/>
  <c r="E218" i="85"/>
  <c r="F218" i="85" s="1"/>
  <c r="E205" i="85"/>
  <c r="F205" i="85" s="1"/>
  <c r="E198" i="85"/>
  <c r="F198" i="85" s="1"/>
  <c r="E191" i="85"/>
  <c r="F191" i="85" s="1"/>
  <c r="E185" i="85"/>
  <c r="F185" i="85" s="1"/>
  <c r="E179" i="85"/>
  <c r="F179" i="85" s="1"/>
  <c r="E173" i="85"/>
  <c r="F173" i="85" s="1"/>
  <c r="E162" i="85"/>
  <c r="F162" i="85" s="1"/>
  <c r="E156" i="85"/>
  <c r="F156" i="85" s="1"/>
  <c r="E142" i="85"/>
  <c r="F142" i="85" s="1"/>
  <c r="E136" i="85"/>
  <c r="F136" i="85" s="1"/>
  <c r="E124" i="85"/>
  <c r="F124" i="85" s="1"/>
  <c r="E119" i="85"/>
  <c r="F119" i="85" s="1"/>
  <c r="E102" i="85"/>
  <c r="F102" i="85" s="1"/>
  <c r="E96" i="85"/>
  <c r="F96" i="85" s="1"/>
  <c r="E90" i="85"/>
  <c r="F90" i="85" s="1"/>
  <c r="E85" i="85"/>
  <c r="F85" i="85" s="1"/>
  <c r="E74" i="85"/>
  <c r="F74" i="85" s="1"/>
  <c r="E63" i="85"/>
  <c r="F63" i="85" s="1"/>
  <c r="E57" i="85"/>
  <c r="F57" i="85" s="1"/>
  <c r="E51" i="85"/>
  <c r="F51" i="85" s="1"/>
  <c r="E45" i="85"/>
  <c r="F45" i="85" s="1"/>
  <c r="E39" i="85"/>
  <c r="F39" i="85" s="1"/>
  <c r="E32" i="85"/>
  <c r="F32" i="85" s="1"/>
  <c r="E21" i="85"/>
  <c r="F21" i="85" s="1"/>
  <c r="E15" i="85"/>
  <c r="F15" i="85" s="1"/>
  <c r="E10" i="85"/>
  <c r="F10" i="85" s="1"/>
  <c r="E449" i="85"/>
  <c r="F449" i="85" s="1"/>
  <c r="E441" i="85"/>
  <c r="F441" i="85" s="1"/>
  <c r="E434" i="85"/>
  <c r="F434" i="85" s="1"/>
  <c r="E428" i="85"/>
  <c r="F428" i="85" s="1"/>
  <c r="E423" i="85"/>
  <c r="F423" i="85" s="1"/>
  <c r="E410" i="85"/>
  <c r="F410" i="85" s="1"/>
  <c r="E403" i="85"/>
  <c r="F403" i="85" s="1"/>
  <c r="E397" i="85"/>
  <c r="F397" i="85" s="1"/>
  <c r="E390" i="85"/>
  <c r="F390" i="85" s="1"/>
  <c r="E383" i="85"/>
  <c r="F383" i="85" s="1"/>
  <c r="E377" i="85"/>
  <c r="F377" i="85" s="1"/>
  <c r="E370" i="85"/>
  <c r="F370" i="85" s="1"/>
  <c r="E364" i="85"/>
  <c r="F364" i="85" s="1"/>
  <c r="E357" i="85"/>
  <c r="F357" i="85" s="1"/>
  <c r="E350" i="85"/>
  <c r="F350" i="85" s="1"/>
  <c r="E343" i="85"/>
  <c r="F343" i="85" s="1"/>
  <c r="E337" i="85"/>
  <c r="F337" i="85" s="1"/>
  <c r="E331" i="85"/>
  <c r="F331" i="85" s="1"/>
  <c r="E325" i="85"/>
  <c r="F325" i="85" s="1"/>
  <c r="E319" i="85"/>
  <c r="F319" i="85" s="1"/>
  <c r="E299" i="85"/>
  <c r="F299" i="85" s="1"/>
  <c r="E287" i="85"/>
  <c r="F287" i="85" s="1"/>
  <c r="E272" i="85"/>
  <c r="F272" i="85" s="1"/>
  <c r="E259" i="85"/>
  <c r="F259" i="85" s="1"/>
  <c r="E254" i="85"/>
  <c r="F254" i="85" s="1"/>
  <c r="E240" i="85"/>
  <c r="F240" i="85" s="1"/>
  <c r="E228" i="85"/>
  <c r="F228" i="85" s="1"/>
  <c r="E223" i="85"/>
  <c r="F223" i="85" s="1"/>
  <c r="E217" i="85"/>
  <c r="F217" i="85" s="1"/>
  <c r="E211" i="85"/>
  <c r="F211" i="85" s="1"/>
  <c r="E204" i="85"/>
  <c r="F204" i="85" s="1"/>
  <c r="E197" i="85"/>
  <c r="F197" i="85" s="1"/>
  <c r="E184" i="85"/>
  <c r="F184" i="85" s="1"/>
  <c r="E178" i="85"/>
  <c r="F178" i="85" s="1"/>
  <c r="E172" i="85"/>
  <c r="F172" i="85" s="1"/>
  <c r="E167" i="85"/>
  <c r="F167" i="85" s="1"/>
  <c r="E151" i="85"/>
  <c r="F151" i="85" s="1"/>
  <c r="E146" i="85"/>
  <c r="F146" i="85" s="1"/>
  <c r="E141" i="85"/>
  <c r="F141" i="85" s="1"/>
  <c r="E130" i="85"/>
  <c r="F130" i="85" s="1"/>
  <c r="E113" i="85"/>
  <c r="F113" i="85" s="1"/>
  <c r="E107" i="85"/>
  <c r="F107" i="85" s="1"/>
  <c r="E101" i="85"/>
  <c r="F101" i="85" s="1"/>
  <c r="E95" i="85"/>
  <c r="F95" i="85" s="1"/>
  <c r="E84" i="85"/>
  <c r="F84" i="85" s="1"/>
  <c r="E79" i="85"/>
  <c r="F79" i="85" s="1"/>
  <c r="E73" i="85"/>
  <c r="F73" i="85" s="1"/>
  <c r="E67" i="85"/>
  <c r="F67" i="85" s="1"/>
  <c r="E62" i="85"/>
  <c r="F62" i="85" s="1"/>
  <c r="E56" i="85"/>
  <c r="F56" i="85" s="1"/>
  <c r="E44" i="85"/>
  <c r="F44" i="85" s="1"/>
  <c r="E38" i="85"/>
  <c r="F38" i="85" s="1"/>
  <c r="E26" i="85"/>
  <c r="F26" i="85" s="1"/>
  <c r="E20" i="85"/>
  <c r="F20" i="85" s="1"/>
  <c r="E1333" i="85"/>
  <c r="F1333" i="85" s="1"/>
  <c r="E1326" i="85"/>
  <c r="F1326" i="85" s="1"/>
  <c r="E1319" i="85"/>
  <c r="F1319" i="85" s="1"/>
  <c r="E1313" i="85"/>
  <c r="F1313" i="85" s="1"/>
  <c r="E1307" i="85"/>
  <c r="F1307" i="85" s="1"/>
  <c r="E1300" i="85"/>
  <c r="F1300" i="85" s="1"/>
  <c r="E1287" i="85"/>
  <c r="F1287" i="85" s="1"/>
  <c r="E1282" i="85"/>
  <c r="F1282" i="85" s="1"/>
  <c r="E1274" i="85"/>
  <c r="F1274" i="85" s="1"/>
  <c r="E1267" i="85"/>
  <c r="F1267" i="85" s="1"/>
  <c r="E1260" i="85"/>
  <c r="F1260" i="85" s="1"/>
  <c r="E1254" i="85"/>
  <c r="F1254" i="85" s="1"/>
  <c r="E1249" i="85"/>
  <c r="F1249" i="85" s="1"/>
  <c r="E1231" i="85"/>
  <c r="F1231" i="85" s="1"/>
  <c r="E1223" i="85"/>
  <c r="F1223" i="85" s="1"/>
  <c r="E1212" i="85"/>
  <c r="F1212" i="85" s="1"/>
  <c r="E1206" i="85"/>
  <c r="F1206" i="85" s="1"/>
  <c r="E1199" i="85"/>
  <c r="F1199" i="85" s="1"/>
  <c r="E1192" i="85"/>
  <c r="F1192" i="85" s="1"/>
  <c r="E1185" i="85"/>
  <c r="F1185" i="85" s="1"/>
  <c r="E1178" i="85"/>
  <c r="F1178" i="85" s="1"/>
  <c r="E1170" i="85"/>
  <c r="F1170" i="85" s="1"/>
  <c r="E1151" i="85"/>
  <c r="F1151" i="85" s="1"/>
  <c r="E1137" i="85"/>
  <c r="F1137" i="85" s="1"/>
  <c r="E1126" i="85"/>
  <c r="F1126" i="85" s="1"/>
  <c r="E1119" i="85"/>
  <c r="F1119" i="85" s="1"/>
  <c r="E1111" i="85"/>
  <c r="F1111" i="85" s="1"/>
  <c r="E1097" i="85"/>
  <c r="F1097" i="85" s="1"/>
  <c r="E1086" i="85"/>
  <c r="F1086" i="85" s="1"/>
  <c r="E1078" i="85"/>
  <c r="F1078" i="85" s="1"/>
  <c r="E1070" i="85"/>
  <c r="F1070" i="85" s="1"/>
  <c r="E1062" i="85"/>
  <c r="F1062" i="85" s="1"/>
  <c r="E1056" i="85"/>
  <c r="F1056" i="85" s="1"/>
  <c r="E1049" i="85"/>
  <c r="F1049" i="85" s="1"/>
  <c r="E1041" i="85"/>
  <c r="F1041" i="85" s="1"/>
  <c r="E1035" i="85"/>
  <c r="F1035" i="85" s="1"/>
  <c r="E1028" i="85"/>
  <c r="F1028" i="85" s="1"/>
  <c r="E1022" i="85"/>
  <c r="F1022" i="85" s="1"/>
  <c r="E1015" i="85"/>
  <c r="F1015" i="85" s="1"/>
  <c r="E1010" i="85"/>
  <c r="F1010" i="85" s="1"/>
  <c r="E1004" i="85"/>
  <c r="F1004" i="85" s="1"/>
  <c r="E992" i="85"/>
  <c r="F992" i="85" s="1"/>
  <c r="E987" i="85"/>
  <c r="F987" i="85" s="1"/>
  <c r="E980" i="85"/>
  <c r="F980" i="85" s="1"/>
  <c r="E973" i="85"/>
  <c r="F973" i="85" s="1"/>
  <c r="E967" i="85"/>
  <c r="F967" i="85" s="1"/>
  <c r="E960" i="85"/>
  <c r="F960" i="85" s="1"/>
  <c r="E949" i="85"/>
  <c r="F949" i="85" s="1"/>
  <c r="E942" i="85"/>
  <c r="F942" i="85" s="1"/>
  <c r="E936" i="85"/>
  <c r="F936" i="85" s="1"/>
  <c r="E931" i="85"/>
  <c r="F931" i="85" s="1"/>
  <c r="E925" i="85"/>
  <c r="F925" i="85" s="1"/>
  <c r="E914" i="85"/>
  <c r="F914" i="85" s="1"/>
  <c r="E907" i="85"/>
  <c r="F907" i="85" s="1"/>
  <c r="E901" i="85"/>
  <c r="F901" i="85" s="1"/>
  <c r="E887" i="85"/>
  <c r="F887" i="85" s="1"/>
  <c r="E881" i="85"/>
  <c r="F881" i="85" s="1"/>
  <c r="E863" i="85"/>
  <c r="F863" i="85" s="1"/>
  <c r="E858" i="85"/>
  <c r="F858" i="85" s="1"/>
  <c r="E844" i="85"/>
  <c r="F844" i="85" s="1"/>
  <c r="E838" i="85"/>
  <c r="F838" i="85" s="1"/>
  <c r="E828" i="85"/>
  <c r="F828" i="85" s="1"/>
  <c r="E816" i="85"/>
  <c r="F816" i="85" s="1"/>
  <c r="E810" i="85"/>
  <c r="F810" i="85" s="1"/>
  <c r="E804" i="85"/>
  <c r="F804" i="85" s="1"/>
  <c r="E797" i="85"/>
  <c r="F797" i="85" s="1"/>
  <c r="E790" i="85"/>
  <c r="F790" i="85" s="1"/>
  <c r="E783" i="85"/>
  <c r="F783" i="85" s="1"/>
  <c r="E771" i="85"/>
  <c r="F771" i="85" s="1"/>
  <c r="E763" i="85"/>
  <c r="F763" i="85" s="1"/>
  <c r="E756" i="85"/>
  <c r="F756" i="85" s="1"/>
  <c r="E749" i="85"/>
  <c r="F749" i="85" s="1"/>
  <c r="E744" i="85"/>
  <c r="F744" i="85" s="1"/>
  <c r="E738" i="85"/>
  <c r="F738" i="85" s="1"/>
  <c r="E731" i="85"/>
  <c r="F731" i="85" s="1"/>
  <c r="E712" i="85"/>
  <c r="F712" i="85" s="1"/>
  <c r="E705" i="85"/>
  <c r="F705" i="85" s="1"/>
  <c r="E698" i="85"/>
  <c r="F698" i="85" s="1"/>
  <c r="E693" i="85"/>
  <c r="F693" i="85" s="1"/>
  <c r="E686" i="85"/>
  <c r="F686" i="85" s="1"/>
  <c r="E681" i="85"/>
  <c r="F681" i="85" s="1"/>
  <c r="E669" i="85"/>
  <c r="F669" i="85" s="1"/>
  <c r="E655" i="85"/>
  <c r="F655" i="85" s="1"/>
  <c r="E649" i="85"/>
  <c r="F649" i="85" s="1"/>
  <c r="E644" i="85"/>
  <c r="F644" i="85" s="1"/>
  <c r="E639" i="85"/>
  <c r="F639" i="85" s="1"/>
  <c r="E633" i="85"/>
  <c r="F633" i="85" s="1"/>
  <c r="E626" i="85"/>
  <c r="F626" i="85" s="1"/>
  <c r="E619" i="85"/>
  <c r="F619" i="85" s="1"/>
  <c r="E612" i="85"/>
  <c r="F612" i="85" s="1"/>
  <c r="E606" i="85"/>
  <c r="F606" i="85" s="1"/>
  <c r="E599" i="85"/>
  <c r="F599" i="85" s="1"/>
  <c r="E588" i="85"/>
  <c r="F588" i="85" s="1"/>
  <c r="E581" i="85"/>
  <c r="F581" i="85" s="1"/>
  <c r="E574" i="85"/>
  <c r="F574" i="85" s="1"/>
  <c r="E568" i="85"/>
  <c r="F568" i="85" s="1"/>
  <c r="E561" i="85"/>
  <c r="F561" i="85" s="1"/>
  <c r="E555" i="85"/>
  <c r="F555" i="85" s="1"/>
  <c r="E550" i="85"/>
  <c r="F550" i="85" s="1"/>
  <c r="E545" i="85"/>
  <c r="F545" i="85" s="1"/>
  <c r="E538" i="85"/>
  <c r="F538" i="85" s="1"/>
  <c r="E532" i="85"/>
  <c r="F532" i="85" s="1"/>
  <c r="E526" i="85"/>
  <c r="F526" i="85" s="1"/>
  <c r="E518" i="85"/>
  <c r="F518" i="85" s="1"/>
  <c r="E512" i="85"/>
  <c r="F512" i="85" s="1"/>
  <c r="E504" i="85"/>
  <c r="F504" i="85" s="1"/>
  <c r="E498" i="85"/>
  <c r="F498" i="85" s="1"/>
  <c r="E493" i="85"/>
  <c r="F493" i="85" s="1"/>
  <c r="E480" i="85"/>
  <c r="F480" i="85" s="1"/>
  <c r="E472" i="85"/>
  <c r="F472" i="85" s="1"/>
  <c r="E466" i="85"/>
  <c r="F466" i="85" s="1"/>
  <c r="E460" i="85"/>
  <c r="F460" i="85" s="1"/>
  <c r="E455" i="85"/>
  <c r="F455" i="85" s="1"/>
  <c r="E448" i="85"/>
  <c r="F448" i="85" s="1"/>
  <c r="E433" i="85"/>
  <c r="F433" i="85" s="1"/>
  <c r="E427" i="85"/>
  <c r="F427" i="85" s="1"/>
  <c r="E422" i="85"/>
  <c r="F422" i="85" s="1"/>
  <c r="E416" i="85"/>
  <c r="F416" i="85" s="1"/>
  <c r="E409" i="85"/>
  <c r="F409" i="85" s="1"/>
  <c r="E402" i="85"/>
  <c r="F402" i="85" s="1"/>
  <c r="E396" i="85"/>
  <c r="F396" i="85" s="1"/>
  <c r="E389" i="85"/>
  <c r="F389" i="85" s="1"/>
  <c r="E382" i="85"/>
  <c r="F382" i="85" s="1"/>
  <c r="E376" i="85"/>
  <c r="F376" i="85" s="1"/>
  <c r="E363" i="85"/>
  <c r="F363" i="85" s="1"/>
  <c r="E356" i="85"/>
  <c r="F356" i="85" s="1"/>
  <c r="E342" i="85"/>
  <c r="F342" i="85" s="1"/>
  <c r="E336" i="85"/>
  <c r="F336" i="85" s="1"/>
  <c r="E330" i="85"/>
  <c r="F330" i="85" s="1"/>
  <c r="E324" i="85"/>
  <c r="F324" i="85" s="1"/>
  <c r="E318" i="85"/>
  <c r="F318" i="85" s="1"/>
  <c r="E311" i="85"/>
  <c r="F311" i="85" s="1"/>
  <c r="E305" i="85"/>
  <c r="F305" i="85" s="1"/>
  <c r="E298" i="85"/>
  <c r="F298" i="85" s="1"/>
  <c r="E293" i="85"/>
  <c r="F293" i="85" s="1"/>
  <c r="E286" i="85"/>
  <c r="F286" i="85" s="1"/>
  <c r="E279" i="85"/>
  <c r="F279" i="85" s="1"/>
  <c r="E265" i="85"/>
  <c r="F265" i="85" s="1"/>
  <c r="E258" i="85"/>
  <c r="F258" i="85" s="1"/>
  <c r="E253" i="85"/>
  <c r="F253" i="85" s="1"/>
  <c r="E247" i="85"/>
  <c r="F247" i="85" s="1"/>
  <c r="E233" i="85"/>
  <c r="F233" i="85" s="1"/>
  <c r="E222" i="85"/>
  <c r="F222" i="85" s="1"/>
  <c r="E216" i="85"/>
  <c r="F216" i="85" s="1"/>
  <c r="E210" i="85"/>
  <c r="F210" i="85" s="1"/>
  <c r="E203" i="85"/>
  <c r="F203" i="85" s="1"/>
  <c r="E196" i="85"/>
  <c r="F196" i="85" s="1"/>
  <c r="E190" i="85"/>
  <c r="F190" i="85" s="1"/>
  <c r="E183" i="85"/>
  <c r="F183" i="85" s="1"/>
  <c r="E171" i="85"/>
  <c r="F171" i="85" s="1"/>
  <c r="E161" i="85"/>
  <c r="F161" i="85" s="1"/>
  <c r="E155" i="85"/>
  <c r="F155" i="85" s="1"/>
  <c r="E140" i="85"/>
  <c r="F140" i="85" s="1"/>
  <c r="E135" i="85"/>
  <c r="F135" i="85" s="1"/>
  <c r="E129" i="85"/>
  <c r="F129" i="85" s="1"/>
  <c r="E123" i="85"/>
  <c r="F123" i="85" s="1"/>
  <c r="E118" i="85"/>
  <c r="F118" i="85" s="1"/>
  <c r="E112" i="85"/>
  <c r="F112" i="85" s="1"/>
  <c r="E100" i="85"/>
  <c r="F100" i="85" s="1"/>
  <c r="E89" i="85"/>
  <c r="F89" i="85" s="1"/>
  <c r="E78" i="85"/>
  <c r="F78" i="85" s="1"/>
  <c r="E72" i="85"/>
  <c r="F72" i="85" s="1"/>
  <c r="E66" i="85"/>
  <c r="F66" i="85" s="1"/>
  <c r="E61" i="85"/>
  <c r="F61" i="85" s="1"/>
  <c r="E50" i="85"/>
  <c r="F50" i="85" s="1"/>
  <c r="E37" i="85"/>
  <c r="F37" i="85" s="1"/>
  <c r="E31" i="85"/>
  <c r="F31" i="85" s="1"/>
  <c r="E19" i="85"/>
  <c r="F19" i="85" s="1"/>
  <c r="E14" i="85"/>
  <c r="F14" i="85" s="1"/>
  <c r="E9" i="85"/>
  <c r="F9" i="85" s="1"/>
  <c r="E2981" i="84"/>
  <c r="E3261" i="84"/>
  <c r="E3229" i="84"/>
  <c r="E3205" i="84"/>
  <c r="E3157" i="84"/>
  <c r="E3029" i="84"/>
  <c r="E3005" i="84"/>
  <c r="E3245" i="84"/>
  <c r="E3189" i="84"/>
  <c r="E3181" i="84"/>
  <c r="E3141" i="84"/>
  <c r="E3117" i="84"/>
  <c r="E3093" i="84"/>
  <c r="E3077" i="84"/>
  <c r="E3021" i="84"/>
  <c r="E3237" i="84"/>
  <c r="E3197" i="84"/>
  <c r="E3173" i="84"/>
  <c r="E3149" i="84"/>
  <c r="E3109" i="84"/>
  <c r="E3101" i="84"/>
  <c r="E3061" i="84"/>
  <c r="E2989" i="84"/>
  <c r="E3253" i="84"/>
  <c r="E3221" i="84"/>
  <c r="E3213" i="84"/>
  <c r="E3165" i="84"/>
  <c r="E3133" i="84"/>
  <c r="E3125" i="84"/>
  <c r="E3085" i="84"/>
  <c r="E3069" i="84"/>
  <c r="E3053" i="84"/>
  <c r="E3045" i="84"/>
  <c r="E2997" i="84"/>
  <c r="E2548" i="84"/>
  <c r="E2965" i="84"/>
  <c r="E2949" i="84"/>
  <c r="E2933" i="84"/>
  <c r="E2917" i="84"/>
  <c r="E2893" i="84"/>
  <c r="E2885" i="84"/>
  <c r="E2869" i="84"/>
  <c r="E2845" i="84"/>
  <c r="E2829" i="84"/>
  <c r="E2821" i="84"/>
  <c r="E2813" i="84"/>
  <c r="E2797" i="84"/>
  <c r="E2789" i="84"/>
  <c r="E2781" i="84"/>
  <c r="E2773" i="84"/>
  <c r="E2765" i="84"/>
  <c r="E2749" i="84"/>
  <c r="E2741" i="84"/>
  <c r="E2733" i="84"/>
  <c r="E2725" i="84"/>
  <c r="E2717" i="84"/>
  <c r="E2709" i="84"/>
  <c r="E2701" i="84"/>
  <c r="E2693" i="84"/>
  <c r="E2685" i="84"/>
  <c r="E2677" i="84"/>
  <c r="E2669" i="84"/>
  <c r="E2661" i="84"/>
  <c r="E2653" i="84"/>
  <c r="E2645" i="84"/>
  <c r="E2637" i="84"/>
  <c r="E2629" i="84"/>
  <c r="E2621" i="84"/>
  <c r="E2613" i="84"/>
  <c r="E2605" i="84"/>
  <c r="E2597" i="84"/>
  <c r="E2589" i="84"/>
  <c r="E2581" i="84"/>
  <c r="E2573" i="84"/>
  <c r="E2565" i="84"/>
  <c r="E2557" i="84"/>
  <c r="E2549" i="84"/>
  <c r="E2541" i="84"/>
  <c r="E2533" i="84"/>
  <c r="E2525" i="84"/>
  <c r="E2517" i="84"/>
  <c r="E2509" i="84"/>
  <c r="E2501" i="84"/>
  <c r="E2493" i="84"/>
  <c r="E2485" i="84"/>
  <c r="E2477" i="84"/>
  <c r="E2469" i="84"/>
  <c r="E2461" i="84"/>
  <c r="E2453" i="84"/>
  <c r="E2445" i="84"/>
  <c r="E2437" i="84"/>
  <c r="E2429" i="84"/>
  <c r="E2421" i="84"/>
  <c r="E2413" i="84"/>
  <c r="E2405" i="84"/>
  <c r="E2397" i="84"/>
  <c r="E2389" i="84"/>
  <c r="E2381" i="84"/>
  <c r="E2373" i="84"/>
  <c r="E2365" i="84"/>
  <c r="E2349" i="84"/>
  <c r="E2341" i="84"/>
  <c r="E2333" i="84"/>
  <c r="E2325" i="84"/>
  <c r="E2317" i="84"/>
  <c r="E2309" i="84"/>
  <c r="E2293" i="84"/>
  <c r="E2285" i="84"/>
  <c r="E2277" i="84"/>
  <c r="E2269" i="84"/>
  <c r="E2261" i="84"/>
  <c r="E2253" i="84"/>
  <c r="E2245" i="84"/>
  <c r="E2237" i="84"/>
  <c r="E2229" i="84"/>
  <c r="E2221" i="84"/>
  <c r="E2213" i="84"/>
  <c r="E2205" i="84"/>
  <c r="E2197" i="84"/>
  <c r="E2189" i="84"/>
  <c r="E2181" i="84"/>
  <c r="E2165" i="84"/>
  <c r="E2157" i="84"/>
  <c r="E2149" i="84"/>
  <c r="E2141" i="84"/>
  <c r="E2133" i="84"/>
  <c r="E2125" i="84"/>
  <c r="E2117" i="84"/>
  <c r="E2109" i="84"/>
  <c r="E2101" i="84"/>
  <c r="E2093" i="84"/>
  <c r="E2085" i="84"/>
  <c r="E2077" i="84"/>
  <c r="E2069" i="84"/>
  <c r="E2061" i="84"/>
  <c r="E2053" i="84"/>
  <c r="E2045" i="84"/>
  <c r="E2037" i="84"/>
  <c r="E2029" i="84"/>
  <c r="E2021" i="84"/>
  <c r="E2013" i="84"/>
  <c r="E2005" i="84"/>
  <c r="E1997" i="84"/>
  <c r="E1989" i="84"/>
  <c r="E1981" i="84"/>
  <c r="E1973" i="84"/>
  <c r="E1965" i="84"/>
  <c r="E1957" i="84"/>
  <c r="E1949" i="84"/>
  <c r="E1941" i="84"/>
  <c r="E1933" i="84"/>
  <c r="E1925" i="84"/>
  <c r="E1917" i="84"/>
  <c r="E1909" i="84"/>
  <c r="E1901" i="84"/>
  <c r="E1893" i="84"/>
  <c r="E1885" i="84"/>
  <c r="E1877" i="84"/>
  <c r="E1869" i="84"/>
  <c r="E1861" i="84"/>
  <c r="E1853" i="84"/>
  <c r="E1845" i="84"/>
  <c r="E1837" i="84"/>
  <c r="E1829" i="84"/>
  <c r="E1821" i="84"/>
  <c r="E1813" i="84"/>
  <c r="E1805" i="84"/>
  <c r="E1797" i="84"/>
  <c r="E1789" i="84"/>
  <c r="E1781" i="84"/>
  <c r="E1773" i="84"/>
  <c r="E1765" i="84"/>
  <c r="E1757" i="84"/>
  <c r="E1749" i="84"/>
  <c r="E1741" i="84"/>
  <c r="E1733" i="84"/>
  <c r="E1725" i="84"/>
  <c r="E1717" i="84"/>
  <c r="E1709" i="84"/>
  <c r="E1701" i="84"/>
  <c r="E1693" i="84"/>
  <c r="E1685" i="84"/>
  <c r="E1677" i="84"/>
  <c r="E1669" i="84"/>
  <c r="E1661" i="84"/>
  <c r="E1653" i="84"/>
  <c r="E1645" i="84"/>
  <c r="E1637" i="84"/>
  <c r="E1629" i="84"/>
  <c r="E1621" i="84"/>
  <c r="E1613" i="84"/>
  <c r="E1605" i="84"/>
  <c r="E1597" i="84"/>
  <c r="E1589" i="84"/>
  <c r="E1581" i="84"/>
  <c r="E1573" i="84"/>
  <c r="E1565" i="84"/>
  <c r="E1557" i="84"/>
  <c r="E1549" i="84"/>
  <c r="E1541" i="84"/>
  <c r="E1533" i="84"/>
  <c r="E1525" i="84"/>
  <c r="E1517" i="84"/>
  <c r="E1509" i="84"/>
  <c r="E1501" i="84"/>
  <c r="E2988" i="84"/>
  <c r="E2628" i="84"/>
  <c r="E3124" i="84"/>
  <c r="E2852" i="84"/>
  <c r="E2636" i="84"/>
  <c r="E3268" i="84"/>
  <c r="E3244" i="84"/>
  <c r="E3220" i="84"/>
  <c r="E3196" i="84"/>
  <c r="E3172" i="84"/>
  <c r="E3148" i="84"/>
  <c r="E3116" i="84"/>
  <c r="E3092" i="84"/>
  <c r="E3068" i="84"/>
  <c r="E3052" i="84"/>
  <c r="E3028" i="84"/>
  <c r="E3004" i="84"/>
  <c r="E2972" i="84"/>
  <c r="E2948" i="84"/>
  <c r="E2932" i="84"/>
  <c r="E2908" i="84"/>
  <c r="E2884" i="84"/>
  <c r="E2860" i="84"/>
  <c r="E2844" i="84"/>
  <c r="E2820" i="84"/>
  <c r="E2796" i="84"/>
  <c r="E2772" i="84"/>
  <c r="E2748" i="84"/>
  <c r="E2724" i="84"/>
  <c r="E2700" i="84"/>
  <c r="E2660" i="84"/>
  <c r="E2564" i="84"/>
  <c r="E2973" i="84"/>
  <c r="E2957" i="84"/>
  <c r="E2941" i="84"/>
  <c r="E2925" i="84"/>
  <c r="E2909" i="84"/>
  <c r="E2901" i="84"/>
  <c r="E2877" i="84"/>
  <c r="E2861" i="84"/>
  <c r="E2837" i="84"/>
  <c r="E2805" i="84"/>
  <c r="E2757" i="84"/>
  <c r="E2173" i="84"/>
  <c r="E3260" i="84"/>
  <c r="E3236" i="84"/>
  <c r="E3212" i="84"/>
  <c r="E3188" i="84"/>
  <c r="E3164" i="84"/>
  <c r="E3140" i="84"/>
  <c r="E3108" i="84"/>
  <c r="E3084" i="84"/>
  <c r="E3060" i="84"/>
  <c r="E3036" i="84"/>
  <c r="E3012" i="84"/>
  <c r="E2980" i="84"/>
  <c r="E2956" i="84"/>
  <c r="E2924" i="84"/>
  <c r="E2892" i="84"/>
  <c r="E2868" i="84"/>
  <c r="E2828" i="84"/>
  <c r="E2804" i="84"/>
  <c r="E2780" i="84"/>
  <c r="E2740" i="84"/>
  <c r="E2716" i="84"/>
  <c r="E2692" i="84"/>
  <c r="E2652" i="84"/>
  <c r="E2444" i="84"/>
  <c r="E2853" i="84"/>
  <c r="E2301" i="84"/>
  <c r="E3252" i="84"/>
  <c r="E3228" i="84"/>
  <c r="E3204" i="84"/>
  <c r="E3180" i="84"/>
  <c r="E3156" i="84"/>
  <c r="E3132" i="84"/>
  <c r="E3100" i="84"/>
  <c r="E3076" i="84"/>
  <c r="E3044" i="84"/>
  <c r="E3020" i="84"/>
  <c r="E2996" i="84"/>
  <c r="E2964" i="84"/>
  <c r="E2940" i="84"/>
  <c r="E2916" i="84"/>
  <c r="E2900" i="84"/>
  <c r="E2876" i="84"/>
  <c r="E2836" i="84"/>
  <c r="E2812" i="84"/>
  <c r="E2788" i="84"/>
  <c r="E2764" i="84"/>
  <c r="E2756" i="84"/>
  <c r="E2732" i="84"/>
  <c r="E2708" i="84"/>
  <c r="E2684" i="84"/>
  <c r="E2676" i="84"/>
  <c r="E2668" i="84"/>
  <c r="E2644" i="84"/>
  <c r="E2500" i="84"/>
  <c r="E2362" i="84"/>
  <c r="E3262" i="84"/>
  <c r="E3254" i="84"/>
  <c r="E3246" i="84"/>
  <c r="E3238" i="84"/>
  <c r="E3230" i="84"/>
  <c r="E3222" i="84"/>
  <c r="E3214" i="84"/>
  <c r="E3206" i="84"/>
  <c r="E3198" i="84"/>
  <c r="E3190" i="84"/>
  <c r="E3182" i="84"/>
  <c r="E3174" i="84"/>
  <c r="E3166" i="84"/>
  <c r="E3158" i="84"/>
  <c r="E3150" i="84"/>
  <c r="E3142" i="84"/>
  <c r="E3134" i="84"/>
  <c r="E3126" i="84"/>
  <c r="E3118" i="84"/>
  <c r="E3110" i="84"/>
  <c r="E3102" i="84"/>
  <c r="E3094" i="84"/>
  <c r="E3086" i="84"/>
  <c r="E3078" i="84"/>
  <c r="E3070" i="84"/>
  <c r="E3062" i="84"/>
  <c r="E3054" i="84"/>
  <c r="E3046" i="84"/>
  <c r="E3038" i="84"/>
  <c r="E3030" i="84"/>
  <c r="E3022" i="84"/>
  <c r="E3014" i="84"/>
  <c r="E3006" i="84"/>
  <c r="E2998" i="84"/>
  <c r="E2990" i="84"/>
  <c r="E2982" i="84"/>
  <c r="E2974" i="84"/>
  <c r="E2966" i="84"/>
  <c r="E2958" i="84"/>
  <c r="E2950" i="84"/>
  <c r="E2942" i="84"/>
  <c r="E2934" i="84"/>
  <c r="E2926" i="84"/>
  <c r="E2918" i="84"/>
  <c r="E2910" i="84"/>
  <c r="E2902" i="84"/>
  <c r="E2894" i="84"/>
  <c r="E2886" i="84"/>
  <c r="E2878" i="84"/>
  <c r="E2870" i="84"/>
  <c r="E2862" i="84"/>
  <c r="E2854" i="84"/>
  <c r="E2846" i="84"/>
  <c r="E2838" i="84"/>
  <c r="E2830" i="84"/>
  <c r="E2822" i="84"/>
  <c r="E2814" i="84"/>
  <c r="E2620" i="84"/>
  <c r="E2612" i="84"/>
  <c r="E2604" i="84"/>
  <c r="E2596" i="84"/>
  <c r="E2588" i="84"/>
  <c r="E2580" i="84"/>
  <c r="E2572" i="84"/>
  <c r="E2556" i="84"/>
  <c r="E2540" i="84"/>
  <c r="E2532" i="84"/>
  <c r="E2524" i="84"/>
  <c r="E2516" i="84"/>
  <c r="E2508" i="84"/>
  <c r="E2492" i="84"/>
  <c r="E2484" i="84"/>
  <c r="E2476" i="84"/>
  <c r="E2468" i="84"/>
  <c r="E2460" i="84"/>
  <c r="E2452" i="84"/>
  <c r="E2436" i="84"/>
  <c r="E2428" i="84"/>
  <c r="E2420" i="84"/>
  <c r="E2412" i="84"/>
  <c r="E2404" i="84"/>
  <c r="E2396" i="84"/>
  <c r="E2388" i="84"/>
  <c r="E2380" i="84"/>
  <c r="E2372" i="84"/>
  <c r="E2364" i="84"/>
  <c r="E2356" i="84"/>
  <c r="E2348" i="84"/>
  <c r="E2340" i="84"/>
  <c r="E2332" i="84"/>
  <c r="E2324" i="84"/>
  <c r="E2316" i="84"/>
  <c r="E2308" i="84"/>
  <c r="E2300" i="84"/>
  <c r="E2292" i="84"/>
  <c r="E2284" i="84"/>
  <c r="E2276" i="84"/>
  <c r="E2268" i="84"/>
  <c r="E2260" i="84"/>
  <c r="E2252" i="84"/>
  <c r="E2244" i="84"/>
  <c r="E2236" i="84"/>
  <c r="E2228" i="84"/>
  <c r="E2220" i="84"/>
  <c r="E2212" i="84"/>
  <c r="E2204" i="84"/>
  <c r="E2196" i="84"/>
  <c r="E2188" i="84"/>
  <c r="E2180" i="84"/>
  <c r="E2172" i="84"/>
  <c r="E2164" i="84"/>
  <c r="E2156" i="84"/>
  <c r="E2148" i="84"/>
  <c r="E2140" i="84"/>
  <c r="E2132" i="84"/>
  <c r="E2124" i="84"/>
  <c r="E2116" i="84"/>
  <c r="E2108" i="84"/>
  <c r="E2100" i="84"/>
  <c r="E2092" i="84"/>
  <c r="E2084" i="84"/>
  <c r="E2076" i="84"/>
  <c r="E2068" i="84"/>
  <c r="E2060" i="84"/>
  <c r="E2052" i="84"/>
  <c r="E2044" i="84"/>
  <c r="E2036" i="84"/>
  <c r="E2028" i="84"/>
  <c r="E2020" i="84"/>
  <c r="E2012" i="84"/>
  <c r="E2004" i="84"/>
  <c r="E1996" i="84"/>
  <c r="E1988" i="84"/>
  <c r="E1980" i="84"/>
  <c r="E1972" i="84"/>
  <c r="E1964" i="84"/>
  <c r="E1956" i="84"/>
  <c r="E1948" i="84"/>
  <c r="E1940" i="84"/>
  <c r="E1932" i="84"/>
  <c r="E1924" i="84"/>
  <c r="E1916" i="84"/>
  <c r="E1908" i="84"/>
  <c r="E1900" i="84"/>
  <c r="E1892" i="84"/>
  <c r="E1884" i="84"/>
  <c r="E1876" i="84"/>
  <c r="E1868" i="84"/>
  <c r="E1860" i="84"/>
  <c r="E1852" i="84"/>
  <c r="E1844" i="84"/>
  <c r="E1836" i="84"/>
  <c r="E1828" i="84"/>
  <c r="E1820" i="84"/>
  <c r="E1812" i="84"/>
  <c r="E1804" i="84"/>
  <c r="E1796" i="84"/>
  <c r="E1788" i="84"/>
  <c r="E1780" i="84"/>
  <c r="E1772" i="84"/>
  <c r="E1764" i="84"/>
  <c r="E1756" i="84"/>
  <c r="E1748" i="84"/>
  <c r="E1740" i="84"/>
  <c r="E1732" i="84"/>
  <c r="E1724" i="84"/>
  <c r="E1716" i="84"/>
  <c r="E1708" i="84"/>
  <c r="E1700" i="84"/>
  <c r="E1692" i="84"/>
  <c r="E1684" i="84"/>
  <c r="E1676" i="84"/>
  <c r="E1668" i="84"/>
  <c r="E1660" i="84"/>
  <c r="E1652" i="84"/>
  <c r="E1644" i="84"/>
  <c r="E1636" i="84"/>
  <c r="E1628" i="84"/>
  <c r="E1620" i="84"/>
  <c r="E1612" i="84"/>
  <c r="E1604" i="84"/>
  <c r="E1596" i="84"/>
  <c r="E1588" i="84"/>
  <c r="E1580" i="84"/>
  <c r="E1572" i="84"/>
  <c r="E1564" i="84"/>
  <c r="E1556" i="84"/>
  <c r="E1548" i="84"/>
  <c r="E1540" i="84"/>
  <c r="E1532" i="84"/>
  <c r="E1524" i="84"/>
  <c r="E1516" i="84"/>
  <c r="E1508" i="84"/>
  <c r="E1500" i="84"/>
  <c r="E1492" i="84"/>
  <c r="E1484" i="84"/>
  <c r="E1476" i="84"/>
  <c r="E1468" i="84"/>
  <c r="E1460" i="84"/>
  <c r="E1452" i="84"/>
  <c r="E1444" i="84"/>
  <c r="E1436" i="84"/>
  <c r="E1428" i="84"/>
  <c r="E1420" i="84"/>
  <c r="E1412" i="84"/>
  <c r="E1404" i="84"/>
  <c r="E1396" i="84"/>
  <c r="E1388" i="84"/>
  <c r="E1380" i="84"/>
  <c r="E1372" i="84"/>
  <c r="E1364" i="84"/>
  <c r="E1356" i="84"/>
  <c r="E1348" i="84"/>
  <c r="E1340" i="84"/>
  <c r="E1332" i="84"/>
  <c r="E1324" i="84"/>
  <c r="E1316" i="84"/>
  <c r="E1308" i="84"/>
  <c r="E1300" i="84"/>
  <c r="E1292" i="84"/>
  <c r="E1284" i="84"/>
  <c r="E1276" i="84"/>
  <c r="E1268" i="84"/>
  <c r="E1260" i="84"/>
  <c r="E1252" i="84"/>
  <c r="E1244" i="84"/>
  <c r="E1236" i="84"/>
  <c r="E3267" i="84"/>
  <c r="E3259" i="84"/>
  <c r="E3251" i="84"/>
  <c r="E3243" i="84"/>
  <c r="E3235" i="84"/>
  <c r="E3227" i="84"/>
  <c r="E3219" i="84"/>
  <c r="E3211" i="84"/>
  <c r="E3203" i="84"/>
  <c r="E3195" i="84"/>
  <c r="E3187" i="84"/>
  <c r="E3179" i="84"/>
  <c r="E3171" i="84"/>
  <c r="E3163" i="84"/>
  <c r="E3155" i="84"/>
  <c r="E3147" i="84"/>
  <c r="E3139" i="84"/>
  <c r="E3131" i="84"/>
  <c r="E3123" i="84"/>
  <c r="E3115" i="84"/>
  <c r="E3107" i="84"/>
  <c r="E3099" i="84"/>
  <c r="E3091" i="84"/>
  <c r="E3083" i="84"/>
  <c r="E3075" i="84"/>
  <c r="E3067" i="84"/>
  <c r="E3059" i="84"/>
  <c r="E3051" i="84"/>
  <c r="E3043" i="84"/>
  <c r="E3035" i="84"/>
  <c r="E3027" i="84"/>
  <c r="E3019" i="84"/>
  <c r="E3011" i="84"/>
  <c r="E3003" i="84"/>
  <c r="E2995" i="84"/>
  <c r="E2987" i="84"/>
  <c r="E2979" i="84"/>
  <c r="E2971" i="84"/>
  <c r="E2963" i="84"/>
  <c r="E2955" i="84"/>
  <c r="E2947" i="84"/>
  <c r="E2939" i="84"/>
  <c r="E2931" i="84"/>
  <c r="E2923" i="84"/>
  <c r="E2915" i="84"/>
  <c r="E2907" i="84"/>
  <c r="E2899" i="84"/>
  <c r="E2891" i="84"/>
  <c r="E2883" i="84"/>
  <c r="E2875" i="84"/>
  <c r="E2867" i="84"/>
  <c r="E2859" i="84"/>
  <c r="E2851" i="84"/>
  <c r="E2843" i="84"/>
  <c r="E2835" i="84"/>
  <c r="E2827" i="84"/>
  <c r="E2819" i="84"/>
  <c r="E2811" i="84"/>
  <c r="E2803" i="84"/>
  <c r="E2795" i="84"/>
  <c r="E2787" i="84"/>
  <c r="E2779" i="84"/>
  <c r="E2771" i="84"/>
  <c r="E2763" i="84"/>
  <c r="E2755" i="84"/>
  <c r="E2747" i="84"/>
  <c r="E2739" i="84"/>
  <c r="E2731" i="84"/>
  <c r="E2723" i="84"/>
  <c r="E2715" i="84"/>
  <c r="E2707" i="84"/>
  <c r="E2699" i="84"/>
  <c r="E2691" i="84"/>
  <c r="E2683" i="84"/>
  <c r="E2675" i="84"/>
  <c r="E2667" i="84"/>
  <c r="E2659" i="84"/>
  <c r="E2651" i="84"/>
  <c r="E2643" i="84"/>
  <c r="E2635" i="84"/>
  <c r="E2627" i="84"/>
  <c r="E2619" i="84"/>
  <c r="E2611" i="84"/>
  <c r="E2603" i="84"/>
  <c r="E2595" i="84"/>
  <c r="E2587" i="84"/>
  <c r="E2579" i="84"/>
  <c r="E2571" i="84"/>
  <c r="E2563" i="84"/>
  <c r="E2555" i="84"/>
  <c r="E2547" i="84"/>
  <c r="E2539" i="84"/>
  <c r="E2531" i="84"/>
  <c r="E2523" i="84"/>
  <c r="E2515" i="84"/>
  <c r="E2507" i="84"/>
  <c r="E2499" i="84"/>
  <c r="E2491" i="84"/>
  <c r="E2483" i="84"/>
  <c r="E2475" i="84"/>
  <c r="E2467" i="84"/>
  <c r="E2459" i="84"/>
  <c r="E2451" i="84"/>
  <c r="E2443" i="84"/>
  <c r="E2435" i="84"/>
  <c r="E2427" i="84"/>
  <c r="E2419" i="84"/>
  <c r="E2411" i="84"/>
  <c r="E2403" i="84"/>
  <c r="E2395" i="84"/>
  <c r="E2387" i="84"/>
  <c r="E2379" i="84"/>
  <c r="E2371" i="84"/>
  <c r="E2363" i="84"/>
  <c r="E2355" i="84"/>
  <c r="E3178" i="84"/>
  <c r="E2690" i="84"/>
  <c r="E2386" i="84"/>
  <c r="E2178" i="84"/>
  <c r="E2042" i="84"/>
  <c r="E1954" i="84"/>
  <c r="E1890" i="84"/>
  <c r="E1826" i="84"/>
  <c r="E1778" i="84"/>
  <c r="E1706" i="84"/>
  <c r="E1650" i="84"/>
  <c r="E1578" i="84"/>
  <c r="E1530" i="84"/>
  <c r="E1474" i="84"/>
  <c r="E1386" i="84"/>
  <c r="E1170" i="84"/>
  <c r="E1074" i="84"/>
  <c r="E1002" i="84"/>
  <c r="E3266" i="84"/>
  <c r="E3242" i="84"/>
  <c r="E3218" i="84"/>
  <c r="E3194" i="84"/>
  <c r="E3162" i="84"/>
  <c r="E3138" i="84"/>
  <c r="E3114" i="84"/>
  <c r="E3090" i="84"/>
  <c r="E3066" i="84"/>
  <c r="E3042" i="84"/>
  <c r="E3018" i="84"/>
  <c r="E2994" i="84"/>
  <c r="E2962" i="84"/>
  <c r="E2938" i="84"/>
  <c r="E2914" i="84"/>
  <c r="E2898" i="84"/>
  <c r="E2874" i="84"/>
  <c r="E2850" i="84"/>
  <c r="E2834" i="84"/>
  <c r="E2810" i="84"/>
  <c r="E2794" i="84"/>
  <c r="E2770" i="84"/>
  <c r="E2754" i="84"/>
  <c r="E2738" i="84"/>
  <c r="E2714" i="84"/>
  <c r="E2698" i="84"/>
  <c r="E2674" i="84"/>
  <c r="E2658" i="84"/>
  <c r="E2642" i="84"/>
  <c r="E2626" i="84"/>
  <c r="E2610" i="84"/>
  <c r="E2594" i="84"/>
  <c r="E2578" i="84"/>
  <c r="E2562" i="84"/>
  <c r="E2546" i="84"/>
  <c r="E2522" i="84"/>
  <c r="E2506" i="84"/>
  <c r="E2490" i="84"/>
  <c r="E2474" i="84"/>
  <c r="E2458" i="84"/>
  <c r="E2442" i="84"/>
  <c r="E2426" i="84"/>
  <c r="E2418" i="84"/>
  <c r="E2394" i="84"/>
  <c r="E2378" i="84"/>
  <c r="E2354" i="84"/>
  <c r="E2338" i="84"/>
  <c r="E2322" i="84"/>
  <c r="E2306" i="84"/>
  <c r="E2290" i="84"/>
  <c r="E2274" i="84"/>
  <c r="E2250" i="84"/>
  <c r="E2234" i="84"/>
  <c r="E2218" i="84"/>
  <c r="E2210" i="84"/>
  <c r="E2194" i="84"/>
  <c r="E2162" i="84"/>
  <c r="E2146" i="84"/>
  <c r="E2130" i="84"/>
  <c r="E2114" i="84"/>
  <c r="E2098" i="84"/>
  <c r="E2082" i="84"/>
  <c r="E2066" i="84"/>
  <c r="E2050" i="84"/>
  <c r="E2026" i="84"/>
  <c r="E2010" i="84"/>
  <c r="E1994" i="84"/>
  <c r="E1978" i="84"/>
  <c r="E1970" i="84"/>
  <c r="E1946" i="84"/>
  <c r="E1938" i="84"/>
  <c r="E1930" i="84"/>
  <c r="E1922" i="84"/>
  <c r="E1914" i="84"/>
  <c r="E1898" i="84"/>
  <c r="E1882" i="84"/>
  <c r="E1874" i="84"/>
  <c r="E1866" i="84"/>
  <c r="E1858" i="84"/>
  <c r="E1850" i="84"/>
  <c r="E1842" i="84"/>
  <c r="E1834" i="84"/>
  <c r="E1818" i="84"/>
  <c r="E1810" i="84"/>
  <c r="E1802" i="84"/>
  <c r="E1794" i="84"/>
  <c r="E1786" i="84"/>
  <c r="E1770" i="84"/>
  <c r="E1762" i="84"/>
  <c r="E1754" i="84"/>
  <c r="E1746" i="84"/>
  <c r="E1738" i="84"/>
  <c r="E1730" i="84"/>
  <c r="E1722" i="84"/>
  <c r="E1714" i="84"/>
  <c r="E1698" i="84"/>
  <c r="E1690" i="84"/>
  <c r="E1682" i="84"/>
  <c r="E1674" i="84"/>
  <c r="E1666" i="84"/>
  <c r="E1658" i="84"/>
  <c r="E1642" i="84"/>
  <c r="E1634" i="84"/>
  <c r="E1626" i="84"/>
  <c r="E1618" i="84"/>
  <c r="E1610" i="84"/>
  <c r="E1602" i="84"/>
  <c r="E1594" i="84"/>
  <c r="E1586" i="84"/>
  <c r="E1570" i="84"/>
  <c r="E1562" i="84"/>
  <c r="E1554" i="84"/>
  <c r="E1546" i="84"/>
  <c r="E1538" i="84"/>
  <c r="E1522" i="84"/>
  <c r="E1514" i="84"/>
  <c r="E1506" i="84"/>
  <c r="E1498" i="84"/>
  <c r="E1490" i="84"/>
  <c r="E1482" i="84"/>
  <c r="E1466" i="84"/>
  <c r="E1458" i="84"/>
  <c r="E1450" i="84"/>
  <c r="E1442" i="84"/>
  <c r="E1434" i="84"/>
  <c r="E1426" i="84"/>
  <c r="E1418" i="84"/>
  <c r="E1410" i="84"/>
  <c r="E1402" i="84"/>
  <c r="E1394" i="84"/>
  <c r="E1378" i="84"/>
  <c r="E1370" i="84"/>
  <c r="E1362" i="84"/>
  <c r="E1354" i="84"/>
  <c r="E1346" i="84"/>
  <c r="E1338" i="84"/>
  <c r="E1330" i="84"/>
  <c r="E1322" i="84"/>
  <c r="E1314" i="84"/>
  <c r="E1306" i="84"/>
  <c r="E1298" i="84"/>
  <c r="E1290" i="84"/>
  <c r="E1282" i="84"/>
  <c r="E1274" i="84"/>
  <c r="E1266" i="84"/>
  <c r="E1258" i="84"/>
  <c r="E1250" i="84"/>
  <c r="E1242" i="84"/>
  <c r="E1234" i="84"/>
  <c r="E1226" i="84"/>
  <c r="E1218" i="84"/>
  <c r="E1210" i="84"/>
  <c r="E1202" i="84"/>
  <c r="E1194" i="84"/>
  <c r="E1186" i="84"/>
  <c r="E1178" i="84"/>
  <c r="E1162" i="84"/>
  <c r="E1154" i="84"/>
  <c r="E1138" i="84"/>
  <c r="E1130" i="84"/>
  <c r="E1122" i="84"/>
  <c r="E1114" i="84"/>
  <c r="E1106" i="84"/>
  <c r="E1098" i="84"/>
  <c r="E1090" i="84"/>
  <c r="E1082" i="84"/>
  <c r="E1066" i="84"/>
  <c r="E1058" i="84"/>
  <c r="E1050" i="84"/>
  <c r="E1042" i="84"/>
  <c r="E1034" i="84"/>
  <c r="E1026" i="84"/>
  <c r="E1010" i="84"/>
  <c r="E3258" i="84"/>
  <c r="E3234" i="84"/>
  <c r="E3210" i="84"/>
  <c r="E3186" i="84"/>
  <c r="E3154" i="84"/>
  <c r="E3130" i="84"/>
  <c r="E3106" i="84"/>
  <c r="E3082" i="84"/>
  <c r="E3058" i="84"/>
  <c r="E3034" i="84"/>
  <c r="E3010" i="84"/>
  <c r="E2986" i="84"/>
  <c r="E2970" i="84"/>
  <c r="E2946" i="84"/>
  <c r="E2930" i="84"/>
  <c r="E2906" i="84"/>
  <c r="E2882" i="84"/>
  <c r="E2866" i="84"/>
  <c r="E2842" i="84"/>
  <c r="E2818" i="84"/>
  <c r="E2802" i="84"/>
  <c r="E2778" i="84"/>
  <c r="E2762" i="84"/>
  <c r="E2746" i="84"/>
  <c r="E2722" i="84"/>
  <c r="E2706" i="84"/>
  <c r="E2682" i="84"/>
  <c r="E2666" i="84"/>
  <c r="E2650" i="84"/>
  <c r="E2634" i="84"/>
  <c r="E2618" i="84"/>
  <c r="E2602" i="84"/>
  <c r="E2586" i="84"/>
  <c r="E2570" i="84"/>
  <c r="E2554" i="84"/>
  <c r="E2530" i="84"/>
  <c r="E2514" i="84"/>
  <c r="E2498" i="84"/>
  <c r="E2482" i="84"/>
  <c r="E2466" i="84"/>
  <c r="E2450" i="84"/>
  <c r="E2434" i="84"/>
  <c r="E2410" i="84"/>
  <c r="E2402" i="84"/>
  <c r="E2370" i="84"/>
  <c r="E2346" i="84"/>
  <c r="E2330" i="84"/>
  <c r="E2314" i="84"/>
  <c r="E2298" i="84"/>
  <c r="E2282" i="84"/>
  <c r="E2266" i="84"/>
  <c r="E2258" i="84"/>
  <c r="E2242" i="84"/>
  <c r="E2226" i="84"/>
  <c r="E2202" i="84"/>
  <c r="E2186" i="84"/>
  <c r="E2170" i="84"/>
  <c r="E2154" i="84"/>
  <c r="E2138" i="84"/>
  <c r="E2122" i="84"/>
  <c r="E2106" i="84"/>
  <c r="E2090" i="84"/>
  <c r="E2074" i="84"/>
  <c r="E2058" i="84"/>
  <c r="E2034" i="84"/>
  <c r="E2018" i="84"/>
  <c r="E2002" i="84"/>
  <c r="E1986" i="84"/>
  <c r="E1962" i="84"/>
  <c r="E1906" i="84"/>
  <c r="E1018" i="84"/>
  <c r="E3250" i="84"/>
  <c r="E3226" i="84"/>
  <c r="E3202" i="84"/>
  <c r="E3170" i="84"/>
  <c r="E3146" i="84"/>
  <c r="E3122" i="84"/>
  <c r="E3098" i="84"/>
  <c r="E3074" i="84"/>
  <c r="E3050" i="84"/>
  <c r="E3026" i="84"/>
  <c r="E3002" i="84"/>
  <c r="E2978" i="84"/>
  <c r="E2954" i="84"/>
  <c r="E2922" i="84"/>
  <c r="E2890" i="84"/>
  <c r="E2858" i="84"/>
  <c r="E2826" i="84"/>
  <c r="E2786" i="84"/>
  <c r="E2730" i="84"/>
  <c r="E2538" i="84"/>
  <c r="E2806" i="84"/>
  <c r="E2798" i="84"/>
  <c r="E2790" i="84"/>
  <c r="E2782" i="84"/>
  <c r="E2774" i="84"/>
  <c r="E2766" i="84"/>
  <c r="E2758" i="84"/>
  <c r="E2750" i="84"/>
  <c r="E2742" i="84"/>
  <c r="E2734" i="84"/>
  <c r="E2726" i="84"/>
  <c r="E2718" i="84"/>
  <c r="E2710" i="84"/>
  <c r="E2702" i="84"/>
  <c r="E2694" i="84"/>
  <c r="E2686" i="84"/>
  <c r="E2678" i="84"/>
  <c r="E2670" i="84"/>
  <c r="E2662" i="84"/>
  <c r="E2654" i="84"/>
  <c r="E2646" i="84"/>
  <c r="E2638" i="84"/>
  <c r="E2630" i="84"/>
  <c r="E2622" i="84"/>
  <c r="E2614" i="84"/>
  <c r="E2606" i="84"/>
  <c r="E2598" i="84"/>
  <c r="E2590" i="84"/>
  <c r="E2582" i="84"/>
  <c r="E2574" i="84"/>
  <c r="E2566" i="84"/>
  <c r="E2558" i="84"/>
  <c r="E2550" i="84"/>
  <c r="E2542" i="84"/>
  <c r="E2534" i="84"/>
  <c r="E2526" i="84"/>
  <c r="E2518" i="84"/>
  <c r="E2510" i="84"/>
  <c r="E2502" i="84"/>
  <c r="E2494" i="84"/>
  <c r="E2486" i="84"/>
  <c r="E2478" i="84"/>
  <c r="E1493" i="84"/>
  <c r="E1485" i="84"/>
  <c r="E1477" i="84"/>
  <c r="E1469" i="84"/>
  <c r="E1461" i="84"/>
  <c r="E1453" i="84"/>
  <c r="E1445" i="84"/>
  <c r="E1437" i="84"/>
  <c r="E1429" i="84"/>
  <c r="E1421" i="84"/>
  <c r="E1413" i="84"/>
  <c r="E1405" i="84"/>
  <c r="E1397" i="84"/>
  <c r="E1389" i="84"/>
  <c r="E1381" i="84"/>
  <c r="E1373" i="84"/>
  <c r="E1365" i="84"/>
  <c r="E1357" i="84"/>
  <c r="E1349" i="84"/>
  <c r="E1341" i="84"/>
  <c r="E1333" i="84"/>
  <c r="E1325" i="84"/>
  <c r="E1317" i="84"/>
  <c r="E1309" i="84"/>
  <c r="E1228" i="84"/>
  <c r="E1220" i="84"/>
  <c r="E1212" i="84"/>
  <c r="E1204" i="84"/>
  <c r="E1196" i="84"/>
  <c r="E1188" i="84"/>
  <c r="E1180" i="84"/>
  <c r="E1172" i="84"/>
  <c r="E1164" i="84"/>
  <c r="E1156" i="84"/>
  <c r="E1148" i="84"/>
  <c r="E1140" i="84"/>
  <c r="E1132" i="84"/>
  <c r="E1124" i="84"/>
  <c r="E1116" i="84"/>
  <c r="E1108" i="84"/>
  <c r="E1100" i="84"/>
  <c r="E1092" i="84"/>
  <c r="E1084" i="84"/>
  <c r="E1076" i="84"/>
  <c r="E1068" i="84"/>
  <c r="E1060" i="84"/>
  <c r="E1052" i="84"/>
  <c r="E1044" i="84"/>
  <c r="E1036" i="84"/>
  <c r="E1028" i="84"/>
  <c r="E1020" i="84"/>
  <c r="E1012" i="84"/>
  <c r="E1004" i="84"/>
  <c r="E996" i="84"/>
  <c r="E988" i="84"/>
  <c r="E980" i="84"/>
  <c r="E972" i="84"/>
  <c r="E964" i="84"/>
  <c r="E956" i="84"/>
  <c r="E948" i="84"/>
  <c r="E2347" i="84"/>
  <c r="E2339" i="84"/>
  <c r="E2331" i="84"/>
  <c r="E2323" i="84"/>
  <c r="E2315" i="84"/>
  <c r="E2307" i="84"/>
  <c r="E2299" i="84"/>
  <c r="E2291" i="84"/>
  <c r="E2283" i="84"/>
  <c r="E2275" i="84"/>
  <c r="E2267" i="84"/>
  <c r="E2259" i="84"/>
  <c r="E2251" i="84"/>
  <c r="E2243" i="84"/>
  <c r="E2235" i="84"/>
  <c r="E2227" i="84"/>
  <c r="E2219" i="84"/>
  <c r="E2211" i="84"/>
  <c r="E2203" i="84"/>
  <c r="E2195" i="84"/>
  <c r="E2187" i="84"/>
  <c r="E2179" i="84"/>
  <c r="E2171" i="84"/>
  <c r="E2163" i="84"/>
  <c r="E2155" i="84"/>
  <c r="E2147" i="84"/>
  <c r="E2139" i="84"/>
  <c r="E2131" i="84"/>
  <c r="E2123" i="84"/>
  <c r="E2115" i="84"/>
  <c r="E2107" i="84"/>
  <c r="E2099" i="84"/>
  <c r="E2091" i="84"/>
  <c r="E2083" i="84"/>
  <c r="E2075" i="84"/>
  <c r="E2067" i="84"/>
  <c r="E2059" i="84"/>
  <c r="E2051" i="84"/>
  <c r="E2043" i="84"/>
  <c r="E2035" i="84"/>
  <c r="E2027" i="84"/>
  <c r="E2019" i="84"/>
  <c r="E2011" i="84"/>
  <c r="E2003" i="84"/>
  <c r="E1995" i="84"/>
  <c r="E1987" i="84"/>
  <c r="E1979" i="84"/>
  <c r="E1971" i="84"/>
  <c r="E1963" i="84"/>
  <c r="E1955" i="84"/>
  <c r="E1947" i="84"/>
  <c r="E1939" i="84"/>
  <c r="E1931" i="84"/>
  <c r="E1923" i="84"/>
  <c r="E1915" i="84"/>
  <c r="E1907" i="84"/>
  <c r="E1899" i="84"/>
  <c r="E1891" i="84"/>
  <c r="E1883" i="84"/>
  <c r="E1875" i="84"/>
  <c r="E1867" i="84"/>
  <c r="E1859" i="84"/>
  <c r="E1851" i="84"/>
  <c r="E1843" i="84"/>
  <c r="E1835" i="84"/>
  <c r="E1827" i="84"/>
  <c r="E1819" i="84"/>
  <c r="E1811" i="84"/>
  <c r="E1803" i="84"/>
  <c r="E1795" i="84"/>
  <c r="E1787" i="84"/>
  <c r="E1779" i="84"/>
  <c r="E1771" i="84"/>
  <c r="E1763" i="84"/>
  <c r="E1755" i="84"/>
  <c r="E1747" i="84"/>
  <c r="E1739" i="84"/>
  <c r="E1731" i="84"/>
  <c r="E1723" i="84"/>
  <c r="E1715" i="84"/>
  <c r="E1707" i="84"/>
  <c r="E1699" i="84"/>
  <c r="E1691" i="84"/>
  <c r="E1683" i="84"/>
  <c r="E1675" i="84"/>
  <c r="E1667" i="84"/>
  <c r="E1659" i="84"/>
  <c r="E1651" i="84"/>
  <c r="E1643" i="84"/>
  <c r="E1635" i="84"/>
  <c r="E1627" i="84"/>
  <c r="E1619" i="84"/>
  <c r="E1611" i="84"/>
  <c r="E1603" i="84"/>
  <c r="E1595" i="84"/>
  <c r="E1587" i="84"/>
  <c r="E1579" i="84"/>
  <c r="E1571" i="84"/>
  <c r="E1563" i="84"/>
  <c r="E1555" i="84"/>
  <c r="E1547" i="84"/>
  <c r="E1539" i="84"/>
  <c r="E1531" i="84"/>
  <c r="E1523" i="84"/>
  <c r="E1515" i="84"/>
  <c r="E1507" i="84"/>
  <c r="E1499" i="84"/>
  <c r="E1491" i="84"/>
  <c r="E1483" i="84"/>
  <c r="E1475" i="84"/>
  <c r="E1467" i="84"/>
  <c r="E1459" i="84"/>
  <c r="E1451" i="84"/>
  <c r="E1443" i="84"/>
  <c r="E1435" i="84"/>
  <c r="E1427" i="84"/>
  <c r="E1419" i="84"/>
  <c r="E1411" i="84"/>
  <c r="E1403" i="84"/>
  <c r="E1395" i="84"/>
  <c r="E1387" i="84"/>
  <c r="E1379" i="84"/>
  <c r="E1371" i="84"/>
  <c r="E1363" i="84"/>
  <c r="E1355" i="84"/>
  <c r="E1347" i="84"/>
  <c r="E1339" i="84"/>
  <c r="E1331" i="84"/>
  <c r="E1323" i="84"/>
  <c r="E1315" i="84"/>
  <c r="E1307" i="84"/>
  <c r="E1299" i="84"/>
  <c r="E1291" i="84"/>
  <c r="E1283" i="84"/>
  <c r="E1275" i="84"/>
  <c r="E1267" i="84"/>
  <c r="E1259" i="84"/>
  <c r="E1251" i="84"/>
  <c r="E1243" i="84"/>
  <c r="E1235" i="84"/>
  <c r="E1227" i="84"/>
  <c r="E1219" i="84"/>
  <c r="E1211" i="84"/>
  <c r="E1203" i="84"/>
  <c r="E1195" i="84"/>
  <c r="E1187" i="84"/>
  <c r="E1179" i="84"/>
  <c r="E1171" i="84"/>
  <c r="E1163" i="84"/>
  <c r="E1155" i="84"/>
  <c r="E1147" i="84"/>
  <c r="E1139" i="84"/>
  <c r="E1131" i="84"/>
  <c r="E1123" i="84"/>
  <c r="E1115" i="84"/>
  <c r="E1107" i="84"/>
  <c r="E1099" i="84"/>
  <c r="E1091" i="84"/>
  <c r="E1083" i="84"/>
  <c r="E1075" i="84"/>
  <c r="E1067" i="84"/>
  <c r="E1059" i="84"/>
  <c r="E1051" i="84"/>
  <c r="E1043" i="84"/>
  <c r="E1035" i="84"/>
  <c r="E1027" i="84"/>
  <c r="E1019" i="84"/>
  <c r="E1011" i="84"/>
  <c r="E1003" i="84"/>
  <c r="E995" i="84"/>
  <c r="E3264" i="84"/>
  <c r="E3256" i="84"/>
  <c r="E3248" i="84"/>
  <c r="E3240" i="84"/>
  <c r="E3232" i="84"/>
  <c r="E3224" i="84"/>
  <c r="E3216" i="84"/>
  <c r="E3208" i="84"/>
  <c r="E3200" i="84"/>
  <c r="E3192" i="84"/>
  <c r="E3184" i="84"/>
  <c r="E3176" i="84"/>
  <c r="E3168" i="84"/>
  <c r="E3160" i="84"/>
  <c r="E3152" i="84"/>
  <c r="E3144" i="84"/>
  <c r="E3136" i="84"/>
  <c r="E3128" i="84"/>
  <c r="E3120" i="84"/>
  <c r="E3112" i="84"/>
  <c r="E3104" i="84"/>
  <c r="E3096" i="84"/>
  <c r="E3088" i="84"/>
  <c r="E3080" i="84"/>
  <c r="E3072" i="84"/>
  <c r="E3064" i="84"/>
  <c r="E3056" i="84"/>
  <c r="E3048" i="84"/>
  <c r="E3040" i="84"/>
  <c r="E3032" i="84"/>
  <c r="E3024" i="84"/>
  <c r="E3016" i="84"/>
  <c r="E3008" i="84"/>
  <c r="E3000" i="84"/>
  <c r="E2992" i="84"/>
  <c r="E2984" i="84"/>
  <c r="E2976" i="84"/>
  <c r="E2968" i="84"/>
  <c r="E2960" i="84"/>
  <c r="E2952" i="84"/>
  <c r="E2944" i="84"/>
  <c r="E2936" i="84"/>
  <c r="E2928" i="84"/>
  <c r="E2920" i="84"/>
  <c r="E2912" i="84"/>
  <c r="E2904" i="84"/>
  <c r="E2896" i="84"/>
  <c r="E2888" i="84"/>
  <c r="E2880" i="84"/>
  <c r="E2872" i="84"/>
  <c r="E2864" i="84"/>
  <c r="E2856" i="84"/>
  <c r="E2848" i="84"/>
  <c r="E2840" i="84"/>
  <c r="E2832" i="84"/>
  <c r="E2824" i="84"/>
  <c r="E2816" i="84"/>
  <c r="E2808" i="84"/>
  <c r="E2800" i="84"/>
  <c r="E2792" i="84"/>
  <c r="E2784" i="84"/>
  <c r="E2776" i="84"/>
  <c r="E2768" i="84"/>
  <c r="E2760" i="84"/>
  <c r="E2752" i="84"/>
  <c r="E2744" i="84"/>
  <c r="E2736" i="84"/>
  <c r="E2728" i="84"/>
  <c r="E2720" i="84"/>
  <c r="E2712" i="84"/>
  <c r="E2704" i="84"/>
  <c r="E2696" i="84"/>
  <c r="E2688" i="84"/>
  <c r="E2680" i="84"/>
  <c r="E2672" i="84"/>
  <c r="E2664" i="84"/>
  <c r="E2656" i="84"/>
  <c r="E2648" i="84"/>
  <c r="E2640" i="84"/>
  <c r="E2632" i="84"/>
  <c r="E2624" i="84"/>
  <c r="E2616" i="84"/>
  <c r="E2608" i="84"/>
  <c r="E2600" i="84"/>
  <c r="E2470" i="84"/>
  <c r="E2462" i="84"/>
  <c r="E2454" i="84"/>
  <c r="E2446" i="84"/>
  <c r="E2438" i="84"/>
  <c r="E2430" i="84"/>
  <c r="E2422" i="84"/>
  <c r="E2414" i="84"/>
  <c r="E2406" i="84"/>
  <c r="E2398" i="84"/>
  <c r="E2390" i="84"/>
  <c r="E2382" i="84"/>
  <c r="E2374" i="84"/>
  <c r="E2366" i="84"/>
  <c r="E2358" i="84"/>
  <c r="E2350" i="84"/>
  <c r="E2342" i="84"/>
  <c r="E2334" i="84"/>
  <c r="E2326" i="84"/>
  <c r="E2318" i="84"/>
  <c r="E2310" i="84"/>
  <c r="E2302" i="84"/>
  <c r="E2294" i="84"/>
  <c r="E1301" i="84"/>
  <c r="E1293" i="84"/>
  <c r="E1285" i="84"/>
  <c r="E1277" i="84"/>
  <c r="E1269" i="84"/>
  <c r="E1261" i="84"/>
  <c r="E1253" i="84"/>
  <c r="E1245" i="84"/>
  <c r="E1237" i="84"/>
  <c r="E1229" i="84"/>
  <c r="E1221" i="84"/>
  <c r="E1213" i="84"/>
  <c r="E1205" i="84"/>
  <c r="E1197" i="84"/>
  <c r="E1189" i="84"/>
  <c r="E1181" i="84"/>
  <c r="E1173" i="84"/>
  <c r="E1165" i="84"/>
  <c r="E1157" i="84"/>
  <c r="E1149" i="84"/>
  <c r="E1141" i="84"/>
  <c r="E1133" i="84"/>
  <c r="E1125" i="84"/>
  <c r="E1117" i="84"/>
  <c r="E1109" i="84"/>
  <c r="E1101" i="84"/>
  <c r="E1093" i="84"/>
  <c r="E1085" i="84"/>
  <c r="E1077" i="84"/>
  <c r="E1069" i="84"/>
  <c r="E1061" i="84"/>
  <c r="E1053" i="84"/>
  <c r="E1045" i="84"/>
  <c r="E1037" i="84"/>
  <c r="E1029" i="84"/>
  <c r="E1021" i="84"/>
  <c r="E1013" i="84"/>
  <c r="E1005" i="84"/>
  <c r="E997" i="84"/>
  <c r="E989" i="84"/>
  <c r="E981" i="84"/>
  <c r="E973" i="84"/>
  <c r="E965" i="84"/>
  <c r="E957" i="84"/>
  <c r="E949" i="84"/>
  <c r="E941" i="84"/>
  <c r="E933" i="84"/>
  <c r="E925" i="84"/>
  <c r="E917" i="84"/>
  <c r="E909" i="84"/>
  <c r="E901" i="84"/>
  <c r="E893" i="84"/>
  <c r="E885" i="84"/>
  <c r="E877" i="84"/>
  <c r="E869" i="84"/>
  <c r="E861" i="84"/>
  <c r="E853" i="84"/>
  <c r="E845" i="84"/>
  <c r="E837" i="84"/>
  <c r="E829" i="84"/>
  <c r="E821" i="84"/>
  <c r="E813" i="84"/>
  <c r="E805" i="84"/>
  <c r="E797" i="84"/>
  <c r="E789" i="84"/>
  <c r="E781" i="84"/>
  <c r="E773" i="84"/>
  <c r="E765" i="84"/>
  <c r="E757" i="84"/>
  <c r="E749" i="84"/>
  <c r="E741" i="84"/>
  <c r="E733" i="84"/>
  <c r="E725" i="84"/>
  <c r="E717" i="84"/>
  <c r="E709" i="84"/>
  <c r="E701" i="84"/>
  <c r="E693" i="84"/>
  <c r="E685" i="84"/>
  <c r="E677" i="84"/>
  <c r="E669" i="84"/>
  <c r="E661" i="84"/>
  <c r="E653" i="84"/>
  <c r="E645" i="84"/>
  <c r="E637" i="84"/>
  <c r="E629" i="84"/>
  <c r="E940" i="84"/>
  <c r="E932" i="84"/>
  <c r="E924" i="84"/>
  <c r="E916" i="84"/>
  <c r="E908" i="84"/>
  <c r="E900" i="84"/>
  <c r="E892" i="84"/>
  <c r="E884" i="84"/>
  <c r="E876" i="84"/>
  <c r="E868" i="84"/>
  <c r="E860" i="84"/>
  <c r="E852" i="84"/>
  <c r="E844" i="84"/>
  <c r="E836" i="84"/>
  <c r="E828" i="84"/>
  <c r="E820" i="84"/>
  <c r="E812" i="84"/>
  <c r="E804" i="84"/>
  <c r="E796" i="84"/>
  <c r="E788" i="84"/>
  <c r="E780" i="84"/>
  <c r="E772" i="84"/>
  <c r="E764" i="84"/>
  <c r="E756" i="84"/>
  <c r="E748" i="84"/>
  <c r="E740" i="84"/>
  <c r="E732" i="84"/>
  <c r="E724" i="84"/>
  <c r="E716" i="84"/>
  <c r="E708" i="84"/>
  <c r="E700" i="84"/>
  <c r="E692" i="84"/>
  <c r="E987" i="84"/>
  <c r="E979" i="84"/>
  <c r="E971" i="84"/>
  <c r="E963" i="84"/>
  <c r="E955" i="84"/>
  <c r="E947" i="84"/>
  <c r="E939" i="84"/>
  <c r="E931" i="84"/>
  <c r="E923" i="84"/>
  <c r="E915" i="84"/>
  <c r="E907" i="84"/>
  <c r="E899" i="84"/>
  <c r="E891" i="84"/>
  <c r="E883" i="84"/>
  <c r="E875" i="84"/>
  <c r="E867" i="84"/>
  <c r="E859" i="84"/>
  <c r="E851" i="84"/>
  <c r="E843" i="84"/>
  <c r="E835" i="84"/>
  <c r="E827" i="84"/>
  <c r="E819" i="84"/>
  <c r="E811" i="84"/>
  <c r="E803" i="84"/>
  <c r="E795" i="84"/>
  <c r="E787" i="84"/>
  <c r="E779" i="84"/>
  <c r="E771" i="84"/>
  <c r="E763" i="84"/>
  <c r="E755" i="84"/>
  <c r="E747" i="84"/>
  <c r="E739" i="84"/>
  <c r="E731" i="84"/>
  <c r="E723" i="84"/>
  <c r="E715" i="84"/>
  <c r="E707" i="84"/>
  <c r="E699" i="84"/>
  <c r="E691" i="84"/>
  <c r="E994" i="84"/>
  <c r="E986" i="84"/>
  <c r="E978" i="84"/>
  <c r="E970" i="84"/>
  <c r="E962" i="84"/>
  <c r="E954" i="84"/>
  <c r="E946" i="84"/>
  <c r="E938" i="84"/>
  <c r="E930" i="84"/>
  <c r="E922" i="84"/>
  <c r="E914" i="84"/>
  <c r="E906" i="84"/>
  <c r="E898" i="84"/>
  <c r="E890" i="84"/>
  <c r="E882" i="84"/>
  <c r="E874" i="84"/>
  <c r="E866" i="84"/>
  <c r="E858" i="84"/>
  <c r="E850" i="84"/>
  <c r="E842" i="84"/>
  <c r="E834" i="84"/>
  <c r="E826" i="84"/>
  <c r="E818" i="84"/>
  <c r="E810" i="84"/>
  <c r="E802" i="84"/>
  <c r="E794" i="84"/>
  <c r="E786" i="84"/>
  <c r="E778" i="84"/>
  <c r="E770" i="84"/>
  <c r="E762" i="84"/>
  <c r="E754" i="84"/>
  <c r="E746" i="84"/>
  <c r="E738" i="84"/>
  <c r="E730" i="84"/>
  <c r="E722" i="84"/>
  <c r="E714" i="84"/>
  <c r="E706" i="84"/>
  <c r="E698" i="84"/>
  <c r="E690" i="84"/>
  <c r="E3265" i="84"/>
  <c r="E3257" i="84"/>
  <c r="E3249" i="84"/>
  <c r="E3241" i="84"/>
  <c r="E3233" i="84"/>
  <c r="E3225" i="84"/>
  <c r="E3217" i="84"/>
  <c r="E3209" i="84"/>
  <c r="E3201" i="84"/>
  <c r="E3193" i="84"/>
  <c r="E3185" i="84"/>
  <c r="E3177" i="84"/>
  <c r="E3169" i="84"/>
  <c r="E3161" i="84"/>
  <c r="E3153" i="84"/>
  <c r="E3145" i="84"/>
  <c r="E3137" i="84"/>
  <c r="E3129" i="84"/>
  <c r="E3121" i="84"/>
  <c r="E3113" i="84"/>
  <c r="E3105" i="84"/>
  <c r="E3097" i="84"/>
  <c r="E3089" i="84"/>
  <c r="E3081" i="84"/>
  <c r="E3073" i="84"/>
  <c r="E3065" i="84"/>
  <c r="E3057" i="84"/>
  <c r="E3049" i="84"/>
  <c r="E3041" i="84"/>
  <c r="E3033" i="84"/>
  <c r="E3025" i="84"/>
  <c r="E3017" i="84"/>
  <c r="E3009" i="84"/>
  <c r="E3001" i="84"/>
  <c r="E2993" i="84"/>
  <c r="E2985" i="84"/>
  <c r="E2977" i="84"/>
  <c r="E2969" i="84"/>
  <c r="E2961" i="84"/>
  <c r="E2953" i="84"/>
  <c r="E2945" i="84"/>
  <c r="E2937" i="84"/>
  <c r="E2929" i="84"/>
  <c r="E2921" i="84"/>
  <c r="E2913" i="84"/>
  <c r="E2905" i="84"/>
  <c r="E2897" i="84"/>
  <c r="E2889" i="84"/>
  <c r="E2881" i="84"/>
  <c r="E2873" i="84"/>
  <c r="E2865" i="84"/>
  <c r="E2857" i="84"/>
  <c r="E2849" i="84"/>
  <c r="E2841" i="84"/>
  <c r="E2833" i="84"/>
  <c r="E2825" i="84"/>
  <c r="E2817" i="84"/>
  <c r="E2809" i="84"/>
  <c r="E2801" i="84"/>
  <c r="E2793" i="84"/>
  <c r="E2785" i="84"/>
  <c r="E2777" i="84"/>
  <c r="E2769" i="84"/>
  <c r="E2761" i="84"/>
  <c r="E2753" i="84"/>
  <c r="E2745" i="84"/>
  <c r="E2737" i="84"/>
  <c r="E2729" i="84"/>
  <c r="E2721" i="84"/>
  <c r="E2713" i="84"/>
  <c r="E2705" i="84"/>
  <c r="E2697" i="84"/>
  <c r="E2689" i="84"/>
  <c r="E2681" i="84"/>
  <c r="E2673" i="84"/>
  <c r="E2665" i="84"/>
  <c r="E2657" i="84"/>
  <c r="E2649" i="84"/>
  <c r="E2641" i="84"/>
  <c r="E2633" i="84"/>
  <c r="E2625" i="84"/>
  <c r="E2617" i="84"/>
  <c r="E2609" i="84"/>
  <c r="E2601" i="84"/>
  <c r="E2593" i="84"/>
  <c r="E2585" i="84"/>
  <c r="E2577" i="84"/>
  <c r="E2569" i="84"/>
  <c r="E2561" i="84"/>
  <c r="E2553" i="84"/>
  <c r="E2545" i="84"/>
  <c r="E2537" i="84"/>
  <c r="E2529" i="84"/>
  <c r="E2521" i="84"/>
  <c r="E2513" i="84"/>
  <c r="E2505" i="84"/>
  <c r="E2497" i="84"/>
  <c r="E2489" i="84"/>
  <c r="E2481" i="84"/>
  <c r="E2473" i="84"/>
  <c r="E2465" i="84"/>
  <c r="E2457" i="84"/>
  <c r="E2449" i="84"/>
  <c r="E2441" i="84"/>
  <c r="E2433" i="84"/>
  <c r="E2425" i="84"/>
  <c r="E2417" i="84"/>
  <c r="E2409" i="84"/>
  <c r="E2401" i="84"/>
  <c r="E2393" i="84"/>
  <c r="E2385" i="84"/>
  <c r="E2377" i="84"/>
  <c r="E2369" i="84"/>
  <c r="E2592" i="84"/>
  <c r="E2584" i="84"/>
  <c r="E2576" i="84"/>
  <c r="E2568" i="84"/>
  <c r="E2560" i="84"/>
  <c r="E2552" i="84"/>
  <c r="E2544" i="84"/>
  <c r="E2536" i="84"/>
  <c r="E2528" i="84"/>
  <c r="E2520" i="84"/>
  <c r="E2512" i="84"/>
  <c r="E2504" i="84"/>
  <c r="E2496" i="84"/>
  <c r="E2488" i="84"/>
  <c r="E2480" i="84"/>
  <c r="E2472" i="84"/>
  <c r="E2464" i="84"/>
  <c r="E2456" i="84"/>
  <c r="E2448" i="84"/>
  <c r="E2440" i="84"/>
  <c r="E2432" i="84"/>
  <c r="E2424" i="84"/>
  <c r="E2416" i="84"/>
  <c r="E2408" i="84"/>
  <c r="E2400" i="84"/>
  <c r="E2392" i="84"/>
  <c r="E2384" i="84"/>
  <c r="E2376" i="84"/>
  <c r="E2368" i="84"/>
  <c r="E2360" i="84"/>
  <c r="E2352" i="84"/>
  <c r="E2344" i="84"/>
  <c r="E2336" i="84"/>
  <c r="E2328" i="84"/>
  <c r="E2320" i="84"/>
  <c r="E2312" i="84"/>
  <c r="E2304" i="84"/>
  <c r="E2296" i="84"/>
  <c r="E2288" i="84"/>
  <c r="E2280" i="84"/>
  <c r="E2272" i="84"/>
  <c r="E2264" i="84"/>
  <c r="E2256" i="84"/>
  <c r="E2248" i="84"/>
  <c r="E2240" i="84"/>
  <c r="E2232" i="84"/>
  <c r="E2224" i="84"/>
  <c r="E2216" i="84"/>
  <c r="E2208" i="84"/>
  <c r="E2200" i="84"/>
  <c r="E2192" i="84"/>
  <c r="E2184" i="84"/>
  <c r="E2176" i="84"/>
  <c r="E2168" i="84"/>
  <c r="E2160" i="84"/>
  <c r="E2152" i="84"/>
  <c r="E2144" i="84"/>
  <c r="E2136" i="84"/>
  <c r="E2128" i="84"/>
  <c r="E2120" i="84"/>
  <c r="E2112" i="84"/>
  <c r="E2104" i="84"/>
  <c r="E2096" i="84"/>
  <c r="E2088" i="84"/>
  <c r="E2080" i="84"/>
  <c r="E2072" i="84"/>
  <c r="E2064" i="84"/>
  <c r="E2056" i="84"/>
  <c r="E2048" i="84"/>
  <c r="E2040" i="84"/>
  <c r="E2032" i="84"/>
  <c r="E2024" i="84"/>
  <c r="E2016" i="84"/>
  <c r="E2008" i="84"/>
  <c r="E2000" i="84"/>
  <c r="E1992" i="84"/>
  <c r="E1984" i="84"/>
  <c r="E1976" i="84"/>
  <c r="E1968" i="84"/>
  <c r="E1960" i="84"/>
  <c r="E1952" i="84"/>
  <c r="E1944" i="84"/>
  <c r="E1936" i="84"/>
  <c r="E1928" i="84"/>
  <c r="E1920" i="84"/>
  <c r="E1912" i="84"/>
  <c r="E1904" i="84"/>
  <c r="E1896" i="84"/>
  <c r="E1888" i="84"/>
  <c r="E1880" i="84"/>
  <c r="E1872" i="84"/>
  <c r="E1864" i="84"/>
  <c r="E1856" i="84"/>
  <c r="E1848" i="84"/>
  <c r="E1840" i="84"/>
  <c r="E1832" i="84"/>
  <c r="E1824" i="84"/>
  <c r="E1816" i="84"/>
  <c r="E1808" i="84"/>
  <c r="E1800" i="84"/>
  <c r="E1792" i="84"/>
  <c r="E1784" i="84"/>
  <c r="E1776" i="84"/>
  <c r="E1768" i="84"/>
  <c r="E1760" i="84"/>
  <c r="E1752" i="84"/>
  <c r="E1744" i="84"/>
  <c r="E1736" i="84"/>
  <c r="E1728" i="84"/>
  <c r="E1720" i="84"/>
  <c r="E1712" i="84"/>
  <c r="E1704" i="84"/>
  <c r="E1696" i="84"/>
  <c r="E1688" i="84"/>
  <c r="E1680" i="84"/>
  <c r="E3271" i="84"/>
  <c r="E3263" i="84"/>
  <c r="E3255" i="84"/>
  <c r="E3247" i="84"/>
  <c r="E3239" i="84"/>
  <c r="E3231" i="84"/>
  <c r="E3223" i="84"/>
  <c r="E3215" i="84"/>
  <c r="E3207" i="84"/>
  <c r="E3199" i="84"/>
  <c r="E3191" i="84"/>
  <c r="E3183" i="84"/>
  <c r="E3175" i="84"/>
  <c r="E3167" i="84"/>
  <c r="E3159" i="84"/>
  <c r="E3151" i="84"/>
  <c r="E3143" i="84"/>
  <c r="E3135" i="84"/>
  <c r="E3127" i="84"/>
  <c r="E3119" i="84"/>
  <c r="E3111" i="84"/>
  <c r="E3103" i="84"/>
  <c r="E3095" i="84"/>
  <c r="E3087" i="84"/>
  <c r="E3079" i="84"/>
  <c r="E3071" i="84"/>
  <c r="E3063" i="84"/>
  <c r="E3055" i="84"/>
  <c r="E3047" i="84"/>
  <c r="E3039" i="84"/>
  <c r="E3031" i="84"/>
  <c r="E3023" i="84"/>
  <c r="E3015" i="84"/>
  <c r="E3007" i="84"/>
  <c r="E2999" i="84"/>
  <c r="E2991" i="84"/>
  <c r="E2983" i="84"/>
  <c r="E2975" i="84"/>
  <c r="E2967" i="84"/>
  <c r="E2959" i="84"/>
  <c r="E2951" i="84"/>
  <c r="E2943" i="84"/>
  <c r="E2935" i="84"/>
  <c r="E2927" i="84"/>
  <c r="E2919" i="84"/>
  <c r="E2911" i="84"/>
  <c r="E2903" i="84"/>
  <c r="E2895" i="84"/>
  <c r="E2887" i="84"/>
  <c r="E2879" i="84"/>
  <c r="E2871" i="84"/>
  <c r="E2863" i="84"/>
  <c r="E2855" i="84"/>
  <c r="E2847" i="84"/>
  <c r="E2839" i="84"/>
  <c r="E2831" i="84"/>
  <c r="E2823" i="84"/>
  <c r="E2815" i="84"/>
  <c r="E2807" i="84"/>
  <c r="E2799" i="84"/>
  <c r="E2791" i="84"/>
  <c r="E2783" i="84"/>
  <c r="E2775" i="84"/>
  <c r="E2767" i="84"/>
  <c r="E2759" i="84"/>
  <c r="E2751" i="84"/>
  <c r="E2743" i="84"/>
  <c r="E2735" i="84"/>
  <c r="E2727" i="84"/>
  <c r="E2719" i="84"/>
  <c r="E2711" i="84"/>
  <c r="E2703" i="84"/>
  <c r="E2695" i="84"/>
  <c r="E2687" i="84"/>
  <c r="E2679" i="84"/>
  <c r="E2671" i="84"/>
  <c r="E2663" i="84"/>
  <c r="E2655" i="84"/>
  <c r="E2647" i="84"/>
  <c r="E2639" i="84"/>
  <c r="E2631" i="84"/>
  <c r="E2623" i="84"/>
  <c r="E2615" i="84"/>
  <c r="E2607" i="84"/>
  <c r="E2599" i="84"/>
  <c r="E2591" i="84"/>
  <c r="E2583" i="84"/>
  <c r="E2575" i="84"/>
  <c r="E2567" i="84"/>
  <c r="E2559" i="84"/>
  <c r="E2551" i="84"/>
  <c r="E2543" i="84"/>
  <c r="E2535" i="84"/>
  <c r="E2527" i="84"/>
  <c r="E2519" i="84"/>
  <c r="E2511" i="84"/>
  <c r="E2503" i="84"/>
  <c r="E2495" i="84"/>
  <c r="E2487" i="84"/>
  <c r="E2479" i="84"/>
  <c r="E2471" i="84"/>
  <c r="E2463" i="84"/>
  <c r="E2455" i="84"/>
  <c r="E2447" i="84"/>
  <c r="E2439" i="84"/>
  <c r="E2431" i="84"/>
  <c r="E2423" i="84"/>
  <c r="E2415" i="84"/>
  <c r="E2286" i="84"/>
  <c r="E2278" i="84"/>
  <c r="E2270" i="84"/>
  <c r="E2262" i="84"/>
  <c r="E2254" i="84"/>
  <c r="E2246" i="84"/>
  <c r="E2238" i="84"/>
  <c r="E2230" i="84"/>
  <c r="E2222" i="84"/>
  <c r="E2214" i="84"/>
  <c r="E2206" i="84"/>
  <c r="E2198" i="84"/>
  <c r="E2190" i="84"/>
  <c r="E2182" i="84"/>
  <c r="E2174" i="84"/>
  <c r="E2166" i="84"/>
  <c r="E2158" i="84"/>
  <c r="E2150" i="84"/>
  <c r="E2142" i="84"/>
  <c r="E2134" i="84"/>
  <c r="E2126" i="84"/>
  <c r="E2118" i="84"/>
  <c r="E2110" i="84"/>
  <c r="E2102" i="84"/>
  <c r="E2094" i="84"/>
  <c r="E2086" i="84"/>
  <c r="E2078" i="84"/>
  <c r="E2070" i="84"/>
  <c r="E2062" i="84"/>
  <c r="E2054" i="84"/>
  <c r="E2046" i="84"/>
  <c r="E2038" i="84"/>
  <c r="E2030" i="84"/>
  <c r="E2022" i="84"/>
  <c r="E2014" i="84"/>
  <c r="E2006" i="84"/>
  <c r="E1998" i="84"/>
  <c r="E1990" i="84"/>
  <c r="E1982" i="84"/>
  <c r="E1974" i="84"/>
  <c r="E1966" i="84"/>
  <c r="E1958" i="84"/>
  <c r="E1950" i="84"/>
  <c r="E1942" i="84"/>
  <c r="E1934" i="84"/>
  <c r="E1926" i="84"/>
  <c r="E1918" i="84"/>
  <c r="E1910" i="84"/>
  <c r="E1902" i="84"/>
  <c r="E1894" i="84"/>
  <c r="E1886" i="84"/>
  <c r="E1878" i="84"/>
  <c r="E1870" i="84"/>
  <c r="E1862" i="84"/>
  <c r="E1854" i="84"/>
  <c r="E1846" i="84"/>
  <c r="E1838" i="84"/>
  <c r="E1830" i="84"/>
  <c r="E1822" i="84"/>
  <c r="E1814" i="84"/>
  <c r="E1806" i="84"/>
  <c r="E1798" i="84"/>
  <c r="E1790" i="84"/>
  <c r="E1782" i="84"/>
  <c r="E1774" i="84"/>
  <c r="E1766" i="84"/>
  <c r="E1758" i="84"/>
  <c r="E1750" i="84"/>
  <c r="E1742" i="84"/>
  <c r="E1734" i="84"/>
  <c r="E1726" i="84"/>
  <c r="E1718" i="84"/>
  <c r="E1710" i="84"/>
  <c r="E1702" i="84"/>
  <c r="E1694" i="84"/>
  <c r="E1686" i="84"/>
  <c r="E1678" i="84"/>
  <c r="E1670" i="84"/>
  <c r="E1662" i="84"/>
  <c r="E1654" i="84"/>
  <c r="E1646" i="84"/>
  <c r="E1638" i="84"/>
  <c r="E1630" i="84"/>
  <c r="E1622" i="84"/>
  <c r="E1614" i="84"/>
  <c r="E1606" i="84"/>
  <c r="E1598" i="84"/>
  <c r="E1590" i="84"/>
  <c r="E1582" i="84"/>
  <c r="E1574" i="84"/>
  <c r="E1566" i="84"/>
  <c r="E1558" i="84"/>
  <c r="E1550" i="84"/>
  <c r="E1542" i="84"/>
  <c r="E1534" i="84"/>
  <c r="E1526" i="84"/>
  <c r="E1518" i="84"/>
  <c r="E1510" i="84"/>
  <c r="E1502" i="84"/>
  <c r="E1494" i="84"/>
  <c r="E1486" i="84"/>
  <c r="E1478" i="84"/>
  <c r="E1470" i="84"/>
  <c r="E1462" i="84"/>
  <c r="E1454" i="84"/>
  <c r="E1446" i="84"/>
  <c r="E1438" i="84"/>
  <c r="E1430" i="84"/>
  <c r="E1422" i="84"/>
  <c r="E1414" i="84"/>
  <c r="E1406" i="84"/>
  <c r="E1398" i="84"/>
  <c r="E1390" i="84"/>
  <c r="E1382" i="84"/>
  <c r="E1374" i="84"/>
  <c r="E1366" i="84"/>
  <c r="E1358" i="84"/>
  <c r="E1350" i="84"/>
  <c r="E1342" i="84"/>
  <c r="E1334" i="84"/>
  <c r="E1326" i="84"/>
  <c r="E1318" i="84"/>
  <c r="E1310" i="84"/>
  <c r="E1302" i="84"/>
  <c r="E1294" i="84"/>
  <c r="E1286" i="84"/>
  <c r="E1278" i="84"/>
  <c r="E1270" i="84"/>
  <c r="E1262" i="84"/>
  <c r="E1254" i="84"/>
  <c r="E1246" i="84"/>
  <c r="E1238" i="84"/>
  <c r="E1230" i="84"/>
  <c r="E1222" i="84"/>
  <c r="E1214" i="84"/>
  <c r="E1206" i="84"/>
  <c r="E1198" i="84"/>
  <c r="E1190" i="84"/>
  <c r="E1182" i="84"/>
  <c r="E1174" i="84"/>
  <c r="E1166" i="84"/>
  <c r="E1158" i="84"/>
  <c r="E1150" i="84"/>
  <c r="E1142" i="84"/>
  <c r="E1134" i="84"/>
  <c r="E1126" i="84"/>
  <c r="E1118" i="84"/>
  <c r="E1110" i="84"/>
  <c r="E1102" i="84"/>
  <c r="E1094" i="84"/>
  <c r="E1086" i="84"/>
  <c r="E1078" i="84"/>
  <c r="E1070" i="84"/>
  <c r="E1062" i="84"/>
  <c r="E1054" i="84"/>
  <c r="E1046" i="84"/>
  <c r="E1038" i="84"/>
  <c r="E1030" i="84"/>
  <c r="E1022" i="84"/>
  <c r="E1014" i="84"/>
  <c r="E1006" i="84"/>
  <c r="E998" i="84"/>
  <c r="E990" i="84"/>
  <c r="E982" i="84"/>
  <c r="E974" i="84"/>
  <c r="E966" i="84"/>
  <c r="E958" i="84"/>
  <c r="E950" i="84"/>
  <c r="E942" i="84"/>
  <c r="E934" i="84"/>
  <c r="E926" i="84"/>
  <c r="E918" i="84"/>
  <c r="E910" i="84"/>
  <c r="E902" i="84"/>
  <c r="E894" i="84"/>
  <c r="E886" i="84"/>
  <c r="E878" i="84"/>
  <c r="E870" i="84"/>
  <c r="E862" i="84"/>
  <c r="E854" i="84"/>
  <c r="E846" i="84"/>
  <c r="E838" i="84"/>
  <c r="E830" i="84"/>
  <c r="E822" i="84"/>
  <c r="E814" i="84"/>
  <c r="E806" i="84"/>
  <c r="E798" i="84"/>
  <c r="E790" i="84"/>
  <c r="E782" i="84"/>
  <c r="E774" i="84"/>
  <c r="E766" i="84"/>
  <c r="E758" i="84"/>
  <c r="E750" i="84"/>
  <c r="E742" i="84"/>
  <c r="E734" i="84"/>
  <c r="E726" i="84"/>
  <c r="E718" i="84"/>
  <c r="E710" i="84"/>
  <c r="E702" i="84"/>
  <c r="E694" i="84"/>
  <c r="E686" i="84"/>
  <c r="E678" i="84"/>
  <c r="E670" i="84"/>
  <c r="E662" i="84"/>
  <c r="E654" i="84"/>
  <c r="E646" i="84"/>
  <c r="E638" i="84"/>
  <c r="E630" i="84"/>
  <c r="E622" i="84"/>
  <c r="E614" i="84"/>
  <c r="E606" i="84"/>
  <c r="E598" i="84"/>
  <c r="E590" i="84"/>
  <c r="E582" i="84"/>
  <c r="E574" i="84"/>
  <c r="E566" i="84"/>
  <c r="E558" i="84"/>
  <c r="E550" i="84"/>
  <c r="E542" i="84"/>
  <c r="E534" i="84"/>
  <c r="E526" i="84"/>
  <c r="E518" i="84"/>
  <c r="E510" i="84"/>
  <c r="E502" i="84"/>
  <c r="E494" i="84"/>
  <c r="E486" i="84"/>
  <c r="E478" i="84"/>
  <c r="E470" i="84"/>
  <c r="E462" i="84"/>
  <c r="E454" i="84"/>
  <c r="E446" i="84"/>
  <c r="E438" i="84"/>
  <c r="E430" i="84"/>
  <c r="E422" i="84"/>
  <c r="E414" i="84"/>
  <c r="E406" i="84"/>
  <c r="E398" i="84"/>
  <c r="E390" i="84"/>
  <c r="E382" i="84"/>
  <c r="E374" i="84"/>
  <c r="E366" i="84"/>
  <c r="E358" i="84"/>
  <c r="E350" i="84"/>
  <c r="E342" i="84"/>
  <c r="E334" i="84"/>
  <c r="E326" i="84"/>
  <c r="E318" i="84"/>
  <c r="E310" i="84"/>
  <c r="E302" i="84"/>
  <c r="E294" i="84"/>
  <c r="E286" i="84"/>
  <c r="E278" i="84"/>
  <c r="E270" i="84"/>
  <c r="E262" i="84"/>
  <c r="E254" i="84"/>
  <c r="E246" i="84"/>
  <c r="E238" i="84"/>
  <c r="E230" i="84"/>
  <c r="E222" i="84"/>
  <c r="E214" i="84"/>
  <c r="E206" i="84"/>
  <c r="E198" i="84"/>
  <c r="E190" i="84"/>
  <c r="E182" i="84"/>
  <c r="E174" i="84"/>
  <c r="E166" i="84"/>
  <c r="E158" i="84"/>
  <c r="E150" i="84"/>
  <c r="E142" i="84"/>
  <c r="E134" i="84"/>
  <c r="E126" i="84"/>
  <c r="E118" i="84"/>
  <c r="E110" i="84"/>
  <c r="E102" i="84"/>
  <c r="E94" i="84"/>
  <c r="E86" i="84"/>
  <c r="E78" i="84"/>
  <c r="E70" i="84"/>
  <c r="E62" i="84"/>
  <c r="E54" i="84"/>
  <c r="E46" i="84"/>
  <c r="E38" i="84"/>
  <c r="E30" i="84"/>
  <c r="E22" i="84"/>
  <c r="E14" i="84"/>
  <c r="E621" i="84"/>
  <c r="E613" i="84"/>
  <c r="E605" i="84"/>
  <c r="E597" i="84"/>
  <c r="E589" i="84"/>
  <c r="E581" i="84"/>
  <c r="E573" i="84"/>
  <c r="E565" i="84"/>
  <c r="E557" i="84"/>
  <c r="E549" i="84"/>
  <c r="E541" i="84"/>
  <c r="E533" i="84"/>
  <c r="E525" i="84"/>
  <c r="E517" i="84"/>
  <c r="E509" i="84"/>
  <c r="E501" i="84"/>
  <c r="E493" i="84"/>
  <c r="E485" i="84"/>
  <c r="E477" i="84"/>
  <c r="E469" i="84"/>
  <c r="E461" i="84"/>
  <c r="E453" i="84"/>
  <c r="E445" i="84"/>
  <c r="E437" i="84"/>
  <c r="E429" i="84"/>
  <c r="E421" i="84"/>
  <c r="E413" i="84"/>
  <c r="E405" i="84"/>
  <c r="E397" i="84"/>
  <c r="E389" i="84"/>
  <c r="E381" i="84"/>
  <c r="E373" i="84"/>
  <c r="E365" i="84"/>
  <c r="E357" i="84"/>
  <c r="E349" i="84"/>
  <c r="E341" i="84"/>
  <c r="E333" i="84"/>
  <c r="E325" i="84"/>
  <c r="E317" i="84"/>
  <c r="E309" i="84"/>
  <c r="E301" i="84"/>
  <c r="E293" i="84"/>
  <c r="E285" i="84"/>
  <c r="E277" i="84"/>
  <c r="E269" i="84"/>
  <c r="E261" i="84"/>
  <c r="E253" i="84"/>
  <c r="E245" i="84"/>
  <c r="E237" i="84"/>
  <c r="E229" i="84"/>
  <c r="E221" i="84"/>
  <c r="E213" i="84"/>
  <c r="E205" i="84"/>
  <c r="E197" i="84"/>
  <c r="E189" i="84"/>
  <c r="E181" i="84"/>
  <c r="E173" i="84"/>
  <c r="E165" i="84"/>
  <c r="E157" i="84"/>
  <c r="E149" i="84"/>
  <c r="E141" i="84"/>
  <c r="E133" i="84"/>
  <c r="E125" i="84"/>
  <c r="E117" i="84"/>
  <c r="E109" i="84"/>
  <c r="E101" i="84"/>
  <c r="E93" i="84"/>
  <c r="E85" i="84"/>
  <c r="E77" i="84"/>
  <c r="E69" i="84"/>
  <c r="E61" i="84"/>
  <c r="E53" i="84"/>
  <c r="E45" i="84"/>
  <c r="E37" i="84"/>
  <c r="E29" i="84"/>
  <c r="E21" i="84"/>
  <c r="E13" i="84"/>
  <c r="E684" i="84"/>
  <c r="E676" i="84"/>
  <c r="E668" i="84"/>
  <c r="E660" i="84"/>
  <c r="E652" i="84"/>
  <c r="E644" i="84"/>
  <c r="E636" i="84"/>
  <c r="E628" i="84"/>
  <c r="E620" i="84"/>
  <c r="E612" i="84"/>
  <c r="E604" i="84"/>
  <c r="E596" i="84"/>
  <c r="E588" i="84"/>
  <c r="E580" i="84"/>
  <c r="E572" i="84"/>
  <c r="E564" i="84"/>
  <c r="E556" i="84"/>
  <c r="E548" i="84"/>
  <c r="E540" i="84"/>
  <c r="E532" i="84"/>
  <c r="E524" i="84"/>
  <c r="E516" i="84"/>
  <c r="E508" i="84"/>
  <c r="E500" i="84"/>
  <c r="E492" i="84"/>
  <c r="E484" i="84"/>
  <c r="E476" i="84"/>
  <c r="E468" i="84"/>
  <c r="E460" i="84"/>
  <c r="E452" i="84"/>
  <c r="E444" i="84"/>
  <c r="E436" i="84"/>
  <c r="E428" i="84"/>
  <c r="E420" i="84"/>
  <c r="E412" i="84"/>
  <c r="E404" i="84"/>
  <c r="E396" i="84"/>
  <c r="E388" i="84"/>
  <c r="E380" i="84"/>
  <c r="E372" i="84"/>
  <c r="E364" i="84"/>
  <c r="E356" i="84"/>
  <c r="E348" i="84"/>
  <c r="E340" i="84"/>
  <c r="E332" i="84"/>
  <c r="E324" i="84"/>
  <c r="E316" i="84"/>
  <c r="E308" i="84"/>
  <c r="E300" i="84"/>
  <c r="E292" i="84"/>
  <c r="E284" i="84"/>
  <c r="E276" i="84"/>
  <c r="E268" i="84"/>
  <c r="E260" i="84"/>
  <c r="E252" i="84"/>
  <c r="E244" i="84"/>
  <c r="E236" i="84"/>
  <c r="E228" i="84"/>
  <c r="E220" i="84"/>
  <c r="E212" i="84"/>
  <c r="E204" i="84"/>
  <c r="E196" i="84"/>
  <c r="E188" i="84"/>
  <c r="E180" i="84"/>
  <c r="E172" i="84"/>
  <c r="E164" i="84"/>
  <c r="E156" i="84"/>
  <c r="E148" i="84"/>
  <c r="E140" i="84"/>
  <c r="E132" i="84"/>
  <c r="E124" i="84"/>
  <c r="E116" i="84"/>
  <c r="E108" i="84"/>
  <c r="E100" i="84"/>
  <c r="E92" i="84"/>
  <c r="E84" i="84"/>
  <c r="E76" i="84"/>
  <c r="E68" i="84"/>
  <c r="E60" i="84"/>
  <c r="E52" i="84"/>
  <c r="E44" i="84"/>
  <c r="E36" i="84"/>
  <c r="E28" i="84"/>
  <c r="E20" i="84"/>
  <c r="E12" i="84"/>
  <c r="E683" i="84"/>
  <c r="E675" i="84"/>
  <c r="E667" i="84"/>
  <c r="E659" i="84"/>
  <c r="E651" i="84"/>
  <c r="E643" i="84"/>
  <c r="E635" i="84"/>
  <c r="E627" i="84"/>
  <c r="E619" i="84"/>
  <c r="E611" i="84"/>
  <c r="E603" i="84"/>
  <c r="E595" i="84"/>
  <c r="E587" i="84"/>
  <c r="E579" i="84"/>
  <c r="E571" i="84"/>
  <c r="E563" i="84"/>
  <c r="E555" i="84"/>
  <c r="E547" i="84"/>
  <c r="E539" i="84"/>
  <c r="E531" i="84"/>
  <c r="E523" i="84"/>
  <c r="E515" i="84"/>
  <c r="E507" i="84"/>
  <c r="E499" i="84"/>
  <c r="E491" i="84"/>
  <c r="E483" i="84"/>
  <c r="E475" i="84"/>
  <c r="E467" i="84"/>
  <c r="E459" i="84"/>
  <c r="E451" i="84"/>
  <c r="E443" i="84"/>
  <c r="E435" i="84"/>
  <c r="E427" i="84"/>
  <c r="E419" i="84"/>
  <c r="E411" i="84"/>
  <c r="E403" i="84"/>
  <c r="E395" i="84"/>
  <c r="E387" i="84"/>
  <c r="E379" i="84"/>
  <c r="E371" i="84"/>
  <c r="E363" i="84"/>
  <c r="E355" i="84"/>
  <c r="E347" i="84"/>
  <c r="E339" i="84"/>
  <c r="E331" i="84"/>
  <c r="E323" i="84"/>
  <c r="E315" i="84"/>
  <c r="E307" i="84"/>
  <c r="E299" i="84"/>
  <c r="E291" i="84"/>
  <c r="E283" i="84"/>
  <c r="E275" i="84"/>
  <c r="E267" i="84"/>
  <c r="E259" i="84"/>
  <c r="E251" i="84"/>
  <c r="E243" i="84"/>
  <c r="E235" i="84"/>
  <c r="E227" i="84"/>
  <c r="E219" i="84"/>
  <c r="E211" i="84"/>
  <c r="E203" i="84"/>
  <c r="E195" i="84"/>
  <c r="E187" i="84"/>
  <c r="E179" i="84"/>
  <c r="E171" i="84"/>
  <c r="E163" i="84"/>
  <c r="E155" i="84"/>
  <c r="E147" i="84"/>
  <c r="E139" i="84"/>
  <c r="E131" i="84"/>
  <c r="E123" i="84"/>
  <c r="E115" i="84"/>
  <c r="E107" i="84"/>
  <c r="E99" i="84"/>
  <c r="E91" i="84"/>
  <c r="E83" i="84"/>
  <c r="E75" i="84"/>
  <c r="E67" i="84"/>
  <c r="E59" i="84"/>
  <c r="E51" i="84"/>
  <c r="E43" i="84"/>
  <c r="E35" i="84"/>
  <c r="E27" i="84"/>
  <c r="E19" i="84"/>
  <c r="E11" i="84"/>
  <c r="E682" i="84"/>
  <c r="E674" i="84"/>
  <c r="E666" i="84"/>
  <c r="E658" i="84"/>
  <c r="E650" i="84"/>
  <c r="E642" i="84"/>
  <c r="E634" i="84"/>
  <c r="E626" i="84"/>
  <c r="E618" i="84"/>
  <c r="E610" i="84"/>
  <c r="E602" i="84"/>
  <c r="E594" i="84"/>
  <c r="E586" i="84"/>
  <c r="E578" i="84"/>
  <c r="E570" i="84"/>
  <c r="E562" i="84"/>
  <c r="E554" i="84"/>
  <c r="E546" i="84"/>
  <c r="E538" i="84"/>
  <c r="E530" i="84"/>
  <c r="E522" i="84"/>
  <c r="E514" i="84"/>
  <c r="E506" i="84"/>
  <c r="E498" i="84"/>
  <c r="E490" i="84"/>
  <c r="E482" i="84"/>
  <c r="E474" i="84"/>
  <c r="E466" i="84"/>
  <c r="E458" i="84"/>
  <c r="E450" i="84"/>
  <c r="E442" i="84"/>
  <c r="E434" i="84"/>
  <c r="E426" i="84"/>
  <c r="E418" i="84"/>
  <c r="E410" i="84"/>
  <c r="E402" i="84"/>
  <c r="E394" i="84"/>
  <c r="E386" i="84"/>
  <c r="E378" i="84"/>
  <c r="E370" i="84"/>
  <c r="E362" i="84"/>
  <c r="E354" i="84"/>
  <c r="E346" i="84"/>
  <c r="E338" i="84"/>
  <c r="E330" i="84"/>
  <c r="E322" i="84"/>
  <c r="E314" i="84"/>
  <c r="E306" i="84"/>
  <c r="E298" i="84"/>
  <c r="E290" i="84"/>
  <c r="E282" i="84"/>
  <c r="E274" i="84"/>
  <c r="E266" i="84"/>
  <c r="E258" i="84"/>
  <c r="E250" i="84"/>
  <c r="E242" i="84"/>
  <c r="E234" i="84"/>
  <c r="E226" i="84"/>
  <c r="E218" i="84"/>
  <c r="E210" i="84"/>
  <c r="E202" i="84"/>
  <c r="E194" i="84"/>
  <c r="E186" i="84"/>
  <c r="E178" i="84"/>
  <c r="E170" i="84"/>
  <c r="E162" i="84"/>
  <c r="E154" i="84"/>
  <c r="E146" i="84"/>
  <c r="E138" i="84"/>
  <c r="E130" i="84"/>
  <c r="E122" i="84"/>
  <c r="E114" i="84"/>
  <c r="E106" i="84"/>
  <c r="E98" i="84"/>
  <c r="E90" i="84"/>
  <c r="E82" i="84"/>
  <c r="E74" i="84"/>
  <c r="E66" i="84"/>
  <c r="E58" i="84"/>
  <c r="E50" i="84"/>
  <c r="E42" i="84"/>
  <c r="E34" i="84"/>
  <c r="E26" i="84"/>
  <c r="E18" i="84"/>
  <c r="E10" i="84"/>
  <c r="E2361" i="84"/>
  <c r="E2353" i="84"/>
  <c r="E2345" i="84"/>
  <c r="E2337" i="84"/>
  <c r="E2329" i="84"/>
  <c r="E2321" i="84"/>
  <c r="E2313" i="84"/>
  <c r="E2305" i="84"/>
  <c r="E2297" i="84"/>
  <c r="E2289" i="84"/>
  <c r="E2281" i="84"/>
  <c r="E2273" i="84"/>
  <c r="E2265" i="84"/>
  <c r="E2257" i="84"/>
  <c r="E2249" i="84"/>
  <c r="E2241" i="84"/>
  <c r="E2233" i="84"/>
  <c r="E2225" i="84"/>
  <c r="E2217" i="84"/>
  <c r="E2209" i="84"/>
  <c r="E2201" i="84"/>
  <c r="E2193" i="84"/>
  <c r="E2185" i="84"/>
  <c r="E2177" i="84"/>
  <c r="E2169" i="84"/>
  <c r="E2161" i="84"/>
  <c r="E2153" i="84"/>
  <c r="E2145" i="84"/>
  <c r="E2137" i="84"/>
  <c r="E2129" i="84"/>
  <c r="E2121" i="84"/>
  <c r="E2113" i="84"/>
  <c r="E2105" i="84"/>
  <c r="E2097" i="84"/>
  <c r="E2089" i="84"/>
  <c r="E2081" i="84"/>
  <c r="E2073" i="84"/>
  <c r="E2065" i="84"/>
  <c r="E2057" i="84"/>
  <c r="E2049" i="84"/>
  <c r="E2041" i="84"/>
  <c r="E2033" i="84"/>
  <c r="E2025" i="84"/>
  <c r="E2017" i="84"/>
  <c r="E2009" i="84"/>
  <c r="E2001" i="84"/>
  <c r="E1993" i="84"/>
  <c r="E1985" i="84"/>
  <c r="E1977" i="84"/>
  <c r="E1969" i="84"/>
  <c r="E1961" i="84"/>
  <c r="E1953" i="84"/>
  <c r="E1945" i="84"/>
  <c r="E1937" i="84"/>
  <c r="E1929" i="84"/>
  <c r="E1921" i="84"/>
  <c r="E1913" i="84"/>
  <c r="E1905" i="84"/>
  <c r="E1897" i="84"/>
  <c r="E1889" i="84"/>
  <c r="E1881" i="84"/>
  <c r="E1873" i="84"/>
  <c r="E1865" i="84"/>
  <c r="E1857" i="84"/>
  <c r="E1849" i="84"/>
  <c r="E1841" i="84"/>
  <c r="E1833" i="84"/>
  <c r="E1825" i="84"/>
  <c r="E1817" i="84"/>
  <c r="E1809" i="84"/>
  <c r="E1801" i="84"/>
  <c r="E1793" i="84"/>
  <c r="E1785" i="84"/>
  <c r="E1777" i="84"/>
  <c r="E1769" i="84"/>
  <c r="E1761" i="84"/>
  <c r="E1753" i="84"/>
  <c r="E1745" i="84"/>
  <c r="E1737" i="84"/>
  <c r="E1729" i="84"/>
  <c r="E1721" i="84"/>
  <c r="E1713" i="84"/>
  <c r="E1705" i="84"/>
  <c r="E1697" i="84"/>
  <c r="E1689" i="84"/>
  <c r="E1681" i="84"/>
  <c r="E1673" i="84"/>
  <c r="E1665" i="84"/>
  <c r="E1657" i="84"/>
  <c r="E1649" i="84"/>
  <c r="E1641" i="84"/>
  <c r="E1633" i="84"/>
  <c r="E1625" i="84"/>
  <c r="E1617" i="84"/>
  <c r="E1609" i="84"/>
  <c r="E1601" i="84"/>
  <c r="E1593" i="84"/>
  <c r="E1585" i="84"/>
  <c r="E1577" i="84"/>
  <c r="E1569" i="84"/>
  <c r="E1561" i="84"/>
  <c r="E1553" i="84"/>
  <c r="E1545" i="84"/>
  <c r="E1537" i="84"/>
  <c r="E1529" i="84"/>
  <c r="E1521" i="84"/>
  <c r="E1513" i="84"/>
  <c r="E1505" i="84"/>
  <c r="E1497" i="84"/>
  <c r="E1489" i="84"/>
  <c r="E1481" i="84"/>
  <c r="E1473" i="84"/>
  <c r="E1465" i="84"/>
  <c r="E1457" i="84"/>
  <c r="E1449" i="84"/>
  <c r="E1441" i="84"/>
  <c r="E1433" i="84"/>
  <c r="E1425" i="84"/>
  <c r="E1417" i="84"/>
  <c r="E1409" i="84"/>
  <c r="E1401" i="84"/>
  <c r="E1393" i="84"/>
  <c r="E1385" i="84"/>
  <c r="E1377" i="84"/>
  <c r="E1369" i="84"/>
  <c r="E1361" i="84"/>
  <c r="E1353" i="84"/>
  <c r="E1345" i="84"/>
  <c r="E1337" i="84"/>
  <c r="E1329" i="84"/>
  <c r="E1321" i="84"/>
  <c r="E1313" i="84"/>
  <c r="E1305" i="84"/>
  <c r="E1297" i="84"/>
  <c r="E1289" i="84"/>
  <c r="E1281" i="84"/>
  <c r="E1273" i="84"/>
  <c r="E1265" i="84"/>
  <c r="E1257" i="84"/>
  <c r="E1249" i="84"/>
  <c r="E1241" i="84"/>
  <c r="E1233" i="84"/>
  <c r="E1225" i="84"/>
  <c r="E1217" i="84"/>
  <c r="E1209" i="84"/>
  <c r="E1201" i="84"/>
  <c r="E1193" i="84"/>
  <c r="E1185" i="84"/>
  <c r="E1177" i="84"/>
  <c r="E1169" i="84"/>
  <c r="E1161" i="84"/>
  <c r="E1153" i="84"/>
  <c r="E1145" i="84"/>
  <c r="E1137" i="84"/>
  <c r="E1129" i="84"/>
  <c r="E1121" i="84"/>
  <c r="E1113" i="84"/>
  <c r="E1105" i="84"/>
  <c r="E1097" i="84"/>
  <c r="E1089" i="84"/>
  <c r="E1081" i="84"/>
  <c r="E1073" i="84"/>
  <c r="E1065" i="84"/>
  <c r="E1057" i="84"/>
  <c r="E1049" i="84"/>
  <c r="E1041" i="84"/>
  <c r="E1033" i="84"/>
  <c r="E1025" i="84"/>
  <c r="E1017" i="84"/>
  <c r="E1009" i="84"/>
  <c r="E1001" i="84"/>
  <c r="E993" i="84"/>
  <c r="E985" i="84"/>
  <c r="E977" i="84"/>
  <c r="E969" i="84"/>
  <c r="E961" i="84"/>
  <c r="E953" i="84"/>
  <c r="E945" i="84"/>
  <c r="E937" i="84"/>
  <c r="E929" i="84"/>
  <c r="E921" i="84"/>
  <c r="E913" i="84"/>
  <c r="E905" i="84"/>
  <c r="E897" i="84"/>
  <c r="E889" i="84"/>
  <c r="E881" i="84"/>
  <c r="E873" i="84"/>
  <c r="E865" i="84"/>
  <c r="E857" i="84"/>
  <c r="E849" i="84"/>
  <c r="E841" i="84"/>
  <c r="E833" i="84"/>
  <c r="E825" i="84"/>
  <c r="E817" i="84"/>
  <c r="E809" i="84"/>
  <c r="E801" i="84"/>
  <c r="E793" i="84"/>
  <c r="E785" i="84"/>
  <c r="E777" i="84"/>
  <c r="E769" i="84"/>
  <c r="E761" i="84"/>
  <c r="E753" i="84"/>
  <c r="E745" i="84"/>
  <c r="E737" i="84"/>
  <c r="E729" i="84"/>
  <c r="E721" i="84"/>
  <c r="E713" i="84"/>
  <c r="E705" i="84"/>
  <c r="E697" i="84"/>
  <c r="E689" i="84"/>
  <c r="E681" i="84"/>
  <c r="E673" i="84"/>
  <c r="E665" i="84"/>
  <c r="E657" i="84"/>
  <c r="E649" i="84"/>
  <c r="E641" i="84"/>
  <c r="E633" i="84"/>
  <c r="E625" i="84"/>
  <c r="E617" i="84"/>
  <c r="E609" i="84"/>
  <c r="E601" i="84"/>
  <c r="E593" i="84"/>
  <c r="E585" i="84"/>
  <c r="E577" i="84"/>
  <c r="E569" i="84"/>
  <c r="E561" i="84"/>
  <c r="E553" i="84"/>
  <c r="E545" i="84"/>
  <c r="E537" i="84"/>
  <c r="E529" i="84"/>
  <c r="E521" i="84"/>
  <c r="E513" i="84"/>
  <c r="E505" i="84"/>
  <c r="E497" i="84"/>
  <c r="E489" i="84"/>
  <c r="E481" i="84"/>
  <c r="E473" i="84"/>
  <c r="E465" i="84"/>
  <c r="E457" i="84"/>
  <c r="E449" i="84"/>
  <c r="E441" i="84"/>
  <c r="E433" i="84"/>
  <c r="E425" i="84"/>
  <c r="E417" i="84"/>
  <c r="E409" i="84"/>
  <c r="E401" i="84"/>
  <c r="E393" i="84"/>
  <c r="E385" i="84"/>
  <c r="E377" i="84"/>
  <c r="E369" i="84"/>
  <c r="E361" i="84"/>
  <c r="E353" i="84"/>
  <c r="E345" i="84"/>
  <c r="E337" i="84"/>
  <c r="E329" i="84"/>
  <c r="E321" i="84"/>
  <c r="E313" i="84"/>
  <c r="E305" i="84"/>
  <c r="E297" i="84"/>
  <c r="E289" i="84"/>
  <c r="E281" i="84"/>
  <c r="E273" i="84"/>
  <c r="E265" i="84"/>
  <c r="E257" i="84"/>
  <c r="E249" i="84"/>
  <c r="E241" i="84"/>
  <c r="E233" i="84"/>
  <c r="E225" i="84"/>
  <c r="E217" i="84"/>
  <c r="E209" i="84"/>
  <c r="E201" i="84"/>
  <c r="E193" i="84"/>
  <c r="E185" i="84"/>
  <c r="E177" i="84"/>
  <c r="E169" i="84"/>
  <c r="E161" i="84"/>
  <c r="E153" i="84"/>
  <c r="E145" i="84"/>
  <c r="E137" i="84"/>
  <c r="E129" i="84"/>
  <c r="E121" i="84"/>
  <c r="E113" i="84"/>
  <c r="E105" i="84"/>
  <c r="E97" i="84"/>
  <c r="E89" i="84"/>
  <c r="E81" i="84"/>
  <c r="E73" i="84"/>
  <c r="E65" i="84"/>
  <c r="E57" i="84"/>
  <c r="E49" i="84"/>
  <c r="E41" i="84"/>
  <c r="E33" i="84"/>
  <c r="E25" i="84"/>
  <c r="E17" i="84"/>
  <c r="E9" i="84"/>
  <c r="E1672" i="84"/>
  <c r="E1664" i="84"/>
  <c r="E1656" i="84"/>
  <c r="E1648" i="84"/>
  <c r="E1640" i="84"/>
  <c r="E1632" i="84"/>
  <c r="E1624" i="84"/>
  <c r="E1616" i="84"/>
  <c r="E1608" i="84"/>
  <c r="E1600" i="84"/>
  <c r="E1592" i="84"/>
  <c r="E1584" i="84"/>
  <c r="E1576" i="84"/>
  <c r="E1568" i="84"/>
  <c r="E1560" i="84"/>
  <c r="E1552" i="84"/>
  <c r="E1544" i="84"/>
  <c r="E1536" i="84"/>
  <c r="E1528" i="84"/>
  <c r="E1520" i="84"/>
  <c r="E1512" i="84"/>
  <c r="E1504" i="84"/>
  <c r="E1496" i="84"/>
  <c r="E1488" i="84"/>
  <c r="E1480" i="84"/>
  <c r="E1472" i="84"/>
  <c r="E1464" i="84"/>
  <c r="E1456" i="84"/>
  <c r="E1448" i="84"/>
  <c r="E1440" i="84"/>
  <c r="E1432" i="84"/>
  <c r="E1424" i="84"/>
  <c r="E1416" i="84"/>
  <c r="E1408" i="84"/>
  <c r="E1400" i="84"/>
  <c r="E1392" i="84"/>
  <c r="E1384" i="84"/>
  <c r="E1376" i="84"/>
  <c r="E1368" i="84"/>
  <c r="E1360" i="84"/>
  <c r="E1352" i="84"/>
  <c r="E1344" i="84"/>
  <c r="E1336" i="84"/>
  <c r="E1328" i="84"/>
  <c r="E1320" i="84"/>
  <c r="E1312" i="84"/>
  <c r="E1304" i="84"/>
  <c r="E1296" i="84"/>
  <c r="E1288" i="84"/>
  <c r="E1280" i="84"/>
  <c r="E1272" i="84"/>
  <c r="E1264" i="84"/>
  <c r="E1256" i="84"/>
  <c r="E1248" i="84"/>
  <c r="E1240" i="84"/>
  <c r="E1232" i="84"/>
  <c r="E1224" i="84"/>
  <c r="E1216" i="84"/>
  <c r="E1208" i="84"/>
  <c r="E1200" i="84"/>
  <c r="E1192" i="84"/>
  <c r="E1184" i="84"/>
  <c r="E1176" i="84"/>
  <c r="E1168" i="84"/>
  <c r="E1160" i="84"/>
  <c r="E1152" i="84"/>
  <c r="E1144" i="84"/>
  <c r="E1136" i="84"/>
  <c r="E1128" i="84"/>
  <c r="E1120" i="84"/>
  <c r="E1112" i="84"/>
  <c r="E1104" i="84"/>
  <c r="E1096" i="84"/>
  <c r="E1088" i="84"/>
  <c r="E1080" i="84"/>
  <c r="E1072" i="84"/>
  <c r="E1064" i="84"/>
  <c r="E1056" i="84"/>
  <c r="E1048" i="84"/>
  <c r="E1040" i="84"/>
  <c r="E1032" i="84"/>
  <c r="E1024" i="84"/>
  <c r="E1016" i="84"/>
  <c r="E1008" i="84"/>
  <c r="E1000" i="84"/>
  <c r="E992" i="84"/>
  <c r="E984" i="84"/>
  <c r="E976" i="84"/>
  <c r="E968" i="84"/>
  <c r="E960" i="84"/>
  <c r="E952" i="84"/>
  <c r="E944" i="84"/>
  <c r="E936" i="84"/>
  <c r="E928" i="84"/>
  <c r="E920" i="84"/>
  <c r="E912" i="84"/>
  <c r="E904" i="84"/>
  <c r="E896" i="84"/>
  <c r="E888" i="84"/>
  <c r="E880" i="84"/>
  <c r="E872" i="84"/>
  <c r="E864" i="84"/>
  <c r="E856" i="84"/>
  <c r="E848" i="84"/>
  <c r="E840" i="84"/>
  <c r="E832" i="84"/>
  <c r="E824" i="84"/>
  <c r="E816" i="84"/>
  <c r="E808" i="84"/>
  <c r="E800" i="84"/>
  <c r="E792" i="84"/>
  <c r="E784" i="84"/>
  <c r="E776" i="84"/>
  <c r="E768" i="84"/>
  <c r="E760" i="84"/>
  <c r="E752" i="84"/>
  <c r="E744" i="84"/>
  <c r="E736" i="84"/>
  <c r="E728" i="84"/>
  <c r="E720" i="84"/>
  <c r="E712" i="84"/>
  <c r="E704" i="84"/>
  <c r="E696" i="84"/>
  <c r="E688" i="84"/>
  <c r="E680" i="84"/>
  <c r="E672" i="84"/>
  <c r="E664" i="84"/>
  <c r="E656" i="84"/>
  <c r="E648" i="84"/>
  <c r="E640" i="84"/>
  <c r="E632" i="84"/>
  <c r="E624" i="84"/>
  <c r="E616" i="84"/>
  <c r="E608" i="84"/>
  <c r="E600" i="84"/>
  <c r="E592" i="84"/>
  <c r="E584" i="84"/>
  <c r="E576" i="84"/>
  <c r="E568" i="84"/>
  <c r="E560" i="84"/>
  <c r="E552" i="84"/>
  <c r="E544" i="84"/>
  <c r="E536" i="84"/>
  <c r="E528" i="84"/>
  <c r="E520" i="84"/>
  <c r="E512" i="84"/>
  <c r="E504" i="84"/>
  <c r="E496" i="84"/>
  <c r="E488" i="84"/>
  <c r="E480" i="84"/>
  <c r="E472" i="84"/>
  <c r="E464" i="84"/>
  <c r="E456" i="84"/>
  <c r="E448" i="84"/>
  <c r="E440" i="84"/>
  <c r="E432" i="84"/>
  <c r="E424" i="84"/>
  <c r="E416" i="84"/>
  <c r="E408" i="84"/>
  <c r="E400" i="84"/>
  <c r="E392" i="84"/>
  <c r="E384" i="84"/>
  <c r="E376" i="84"/>
  <c r="E368" i="84"/>
  <c r="E360" i="84"/>
  <c r="E352" i="84"/>
  <c r="E344" i="84"/>
  <c r="E336" i="84"/>
  <c r="E328" i="84"/>
  <c r="E320" i="84"/>
  <c r="E312" i="84"/>
  <c r="E304" i="84"/>
  <c r="E296" i="84"/>
  <c r="E288" i="84"/>
  <c r="E280" i="84"/>
  <c r="E272" i="84"/>
  <c r="E264" i="84"/>
  <c r="E256" i="84"/>
  <c r="E248" i="84"/>
  <c r="E240" i="84"/>
  <c r="E232" i="84"/>
  <c r="E224" i="84"/>
  <c r="E216" i="84"/>
  <c r="E208" i="84"/>
  <c r="E200" i="84"/>
  <c r="E192" i="84"/>
  <c r="E184" i="84"/>
  <c r="E176" i="84"/>
  <c r="E168" i="84"/>
  <c r="E160" i="84"/>
  <c r="E152" i="84"/>
  <c r="E144" i="84"/>
  <c r="E136" i="84"/>
  <c r="E128" i="84"/>
  <c r="E120" i="84"/>
  <c r="E112" i="84"/>
  <c r="E104" i="84"/>
  <c r="E96" i="84"/>
  <c r="E88" i="84"/>
  <c r="E80" i="84"/>
  <c r="E72" i="84"/>
  <c r="E64" i="84"/>
  <c r="E56" i="84"/>
  <c r="E48" i="84"/>
  <c r="E40" i="84"/>
  <c r="E32" i="84"/>
  <c r="E24" i="84"/>
  <c r="E16" i="84"/>
  <c r="E8" i="84"/>
  <c r="E2407" i="84"/>
  <c r="E2399" i="84"/>
  <c r="E2391" i="84"/>
  <c r="E2383" i="84"/>
  <c r="E2375" i="84"/>
  <c r="E2367" i="84"/>
  <c r="E2359" i="84"/>
  <c r="E2351" i="84"/>
  <c r="E2343" i="84"/>
  <c r="E2335" i="84"/>
  <c r="E2327" i="84"/>
  <c r="E2319" i="84"/>
  <c r="E2311" i="84"/>
  <c r="E2303" i="84"/>
  <c r="E2295" i="84"/>
  <c r="E2287" i="84"/>
  <c r="E2279" i="84"/>
  <c r="E2271" i="84"/>
  <c r="E2263" i="84"/>
  <c r="E2255" i="84"/>
  <c r="E2247" i="84"/>
  <c r="E2239" i="84"/>
  <c r="E2231" i="84"/>
  <c r="E2223" i="84"/>
  <c r="E2215" i="84"/>
  <c r="E2207" i="84"/>
  <c r="E2199" i="84"/>
  <c r="E2191" i="84"/>
  <c r="E2183" i="84"/>
  <c r="E2175" i="84"/>
  <c r="E2167" i="84"/>
  <c r="E2159" i="84"/>
  <c r="E2151" i="84"/>
  <c r="E2143" i="84"/>
  <c r="E2135" i="84"/>
  <c r="E2127" i="84"/>
  <c r="E2119" i="84"/>
  <c r="E2111" i="84"/>
  <c r="E2103" i="84"/>
  <c r="E2095" i="84"/>
  <c r="E2087" i="84"/>
  <c r="E2079" i="84"/>
  <c r="E2071" i="84"/>
  <c r="E2063" i="84"/>
  <c r="E2055" i="84"/>
  <c r="E2047" i="84"/>
  <c r="E2039" i="84"/>
  <c r="E2031" i="84"/>
  <c r="E2023" i="84"/>
  <c r="E2015" i="84"/>
  <c r="E2007" i="84"/>
  <c r="E1999" i="84"/>
  <c r="E1991" i="84"/>
  <c r="E1983" i="84"/>
  <c r="E1975" i="84"/>
  <c r="E1967" i="84"/>
  <c r="E1959" i="84"/>
  <c r="E1951" i="84"/>
  <c r="E1943" i="84"/>
  <c r="E1935" i="84"/>
  <c r="E1927" i="84"/>
  <c r="E1919" i="84"/>
  <c r="E1911" i="84"/>
  <c r="E1903" i="84"/>
  <c r="E1895" i="84"/>
  <c r="E1887" i="84"/>
  <c r="E1879" i="84"/>
  <c r="E1871" i="84"/>
  <c r="E1863" i="84"/>
  <c r="E1855" i="84"/>
  <c r="E1847" i="84"/>
  <c r="E1839" i="84"/>
  <c r="E1831" i="84"/>
  <c r="E1823" i="84"/>
  <c r="E1815" i="84"/>
  <c r="E1807" i="84"/>
  <c r="E1799" i="84"/>
  <c r="E1791" i="84"/>
  <c r="E1783" i="84"/>
  <c r="E1775" i="84"/>
  <c r="E1767" i="84"/>
  <c r="E1759" i="84"/>
  <c r="E1751" i="84"/>
  <c r="E1743" i="84"/>
  <c r="E1735" i="84"/>
  <c r="E1727" i="84"/>
  <c r="E1719" i="84"/>
  <c r="E1711" i="84"/>
  <c r="E1703" i="84"/>
  <c r="E1695" i="84"/>
  <c r="E1687" i="84"/>
  <c r="E1679" i="84"/>
  <c r="E1671" i="84"/>
  <c r="E1663" i="84"/>
  <c r="E1655" i="84"/>
  <c r="E1647" i="84"/>
  <c r="E1639" i="84"/>
  <c r="E1631" i="84"/>
  <c r="E1623" i="84"/>
  <c r="E1615" i="84"/>
  <c r="E1607" i="84"/>
  <c r="E1599" i="84"/>
  <c r="E1591" i="84"/>
  <c r="E1583" i="84"/>
  <c r="E1575" i="84"/>
  <c r="E1567" i="84"/>
  <c r="E1559" i="84"/>
  <c r="E1551" i="84"/>
  <c r="E1543" i="84"/>
  <c r="E1535" i="84"/>
  <c r="E1527" i="84"/>
  <c r="E1519" i="84"/>
  <c r="E1511" i="84"/>
  <c r="E1503" i="84"/>
  <c r="E1495" i="84"/>
  <c r="E1487" i="84"/>
  <c r="E1479" i="84"/>
  <c r="E1471" i="84"/>
  <c r="E1463" i="84"/>
  <c r="E1455" i="84"/>
  <c r="E1447" i="84"/>
  <c r="E1439" i="84"/>
  <c r="E1431" i="84"/>
  <c r="E1423" i="84"/>
  <c r="E1415" i="84"/>
  <c r="E1407" i="84"/>
  <c r="E1399" i="84"/>
  <c r="E1391" i="84"/>
  <c r="E1383" i="84"/>
  <c r="E1375" i="84"/>
  <c r="E1367" i="84"/>
  <c r="E1359" i="84"/>
  <c r="E1351" i="84"/>
  <c r="E1343" i="84"/>
  <c r="E1335" i="84"/>
  <c r="E1327" i="84"/>
  <c r="E1319" i="84"/>
  <c r="E1311" i="84"/>
  <c r="E1303" i="84"/>
  <c r="E1295" i="84"/>
  <c r="E1287" i="84"/>
  <c r="E1279" i="84"/>
  <c r="E1271" i="84"/>
  <c r="E1263" i="84"/>
  <c r="E1255" i="84"/>
  <c r="E1247" i="84"/>
  <c r="E1239" i="84"/>
  <c r="E1231" i="84"/>
  <c r="E1223" i="84"/>
  <c r="E1215" i="84"/>
  <c r="E1207" i="84"/>
  <c r="E1199" i="84"/>
  <c r="E1191" i="84"/>
  <c r="E1183" i="84"/>
  <c r="E1175" i="84"/>
  <c r="E1167" i="84"/>
  <c r="E1159" i="84"/>
  <c r="E1151" i="84"/>
  <c r="E1143" i="84"/>
  <c r="E1135" i="84"/>
  <c r="E1127" i="84"/>
  <c r="E1119" i="84"/>
  <c r="E1111" i="84"/>
  <c r="E1103" i="84"/>
  <c r="E1095" i="84"/>
  <c r="E1087" i="84"/>
  <c r="E1079" i="84"/>
  <c r="E1071" i="84"/>
  <c r="E1063" i="84"/>
  <c r="E1055" i="84"/>
  <c r="E1047" i="84"/>
  <c r="E1039" i="84"/>
  <c r="E1031" i="84"/>
  <c r="E1023" i="84"/>
  <c r="E1015" i="84"/>
  <c r="E1007" i="84"/>
  <c r="E999" i="84"/>
  <c r="E991" i="84"/>
  <c r="E983" i="84"/>
  <c r="E975" i="84"/>
  <c r="E967" i="84"/>
  <c r="E959" i="84"/>
  <c r="E951" i="84"/>
  <c r="E943" i="84"/>
  <c r="E935" i="84"/>
  <c r="E927" i="84"/>
  <c r="E919" i="84"/>
  <c r="E911" i="84"/>
  <c r="E903" i="84"/>
  <c r="E895" i="84"/>
  <c r="E887" i="84"/>
  <c r="E879" i="84"/>
  <c r="E871" i="84"/>
  <c r="E863" i="84"/>
  <c r="E855" i="84"/>
  <c r="E847" i="84"/>
  <c r="E839" i="84"/>
  <c r="E831" i="84"/>
  <c r="E823" i="84"/>
  <c r="E815" i="84"/>
  <c r="E807" i="84"/>
  <c r="E799" i="84"/>
  <c r="E791" i="84"/>
  <c r="E783" i="84"/>
  <c r="E775" i="84"/>
  <c r="E767" i="84"/>
  <c r="E759" i="84"/>
  <c r="E751" i="84"/>
  <c r="E743" i="84"/>
  <c r="E735" i="84"/>
  <c r="E727" i="84"/>
  <c r="E719" i="84"/>
  <c r="E711" i="84"/>
  <c r="E703" i="84"/>
  <c r="E695" i="84"/>
  <c r="E687" i="84"/>
  <c r="E679" i="84"/>
  <c r="E671" i="84"/>
  <c r="E663" i="84"/>
  <c r="E655" i="84"/>
  <c r="E647" i="84"/>
  <c r="E639" i="84"/>
  <c r="E631" i="84"/>
  <c r="E623" i="84"/>
  <c r="E615" i="84"/>
  <c r="E607" i="84"/>
  <c r="E599" i="84"/>
  <c r="E591" i="84"/>
  <c r="E583" i="84"/>
  <c r="E575" i="84"/>
  <c r="E567" i="84"/>
  <c r="E559" i="84"/>
  <c r="E551" i="84"/>
  <c r="E543" i="84"/>
  <c r="E535" i="84"/>
  <c r="E527" i="84"/>
  <c r="E519" i="84"/>
  <c r="E511" i="84"/>
  <c r="E503" i="84"/>
  <c r="E495" i="84"/>
  <c r="E487" i="84"/>
  <c r="E479" i="84"/>
  <c r="E471" i="84"/>
  <c r="E463" i="84"/>
  <c r="E455" i="84"/>
  <c r="E447" i="84"/>
  <c r="E439" i="84"/>
  <c r="E431" i="84"/>
  <c r="E423" i="84"/>
  <c r="E415" i="84"/>
  <c r="E407" i="84"/>
  <c r="E399" i="84"/>
  <c r="E391" i="84"/>
  <c r="E383" i="84"/>
  <c r="E375" i="84"/>
  <c r="E367" i="84"/>
  <c r="E359" i="84"/>
  <c r="E351" i="84"/>
  <c r="E343" i="84"/>
  <c r="E335" i="84"/>
  <c r="E327" i="84"/>
  <c r="E319" i="84"/>
  <c r="E311" i="84"/>
  <c r="E303" i="84"/>
  <c r="E295" i="84"/>
  <c r="E287" i="84"/>
  <c r="E279" i="84"/>
  <c r="E271" i="84"/>
  <c r="E263" i="84"/>
  <c r="E255" i="84"/>
  <c r="E247" i="84"/>
  <c r="E239" i="84"/>
  <c r="E231" i="84"/>
  <c r="E223" i="84"/>
  <c r="E215" i="84"/>
  <c r="E207" i="84"/>
  <c r="E199" i="84"/>
  <c r="E191" i="84"/>
  <c r="E183" i="84"/>
  <c r="E175" i="84"/>
  <c r="E167" i="84"/>
  <c r="E159" i="84"/>
  <c r="E151" i="84"/>
  <c r="E143" i="84"/>
  <c r="E135" i="84"/>
  <c r="E127" i="84"/>
  <c r="E119" i="84"/>
  <c r="E111" i="84"/>
  <c r="E103" i="84"/>
  <c r="E95" i="84"/>
  <c r="E87" i="84"/>
  <c r="E79" i="84"/>
  <c r="E71" i="84"/>
  <c r="E63" i="84"/>
  <c r="E55" i="84"/>
  <c r="E47" i="84"/>
  <c r="E39" i="84"/>
  <c r="E31" i="84"/>
  <c r="E23" i="84"/>
  <c r="E15" i="84"/>
  <c r="E1343" i="83"/>
  <c r="E3153" i="83"/>
  <c r="E3266" i="83"/>
  <c r="E3242" i="83"/>
  <c r="E3203" i="83"/>
  <c r="E3271" i="83"/>
  <c r="E1317" i="83"/>
  <c r="E3188" i="83"/>
  <c r="E3178" i="83"/>
  <c r="E3158" i="83"/>
  <c r="E3148" i="83"/>
  <c r="E3143" i="83"/>
  <c r="E3133" i="83"/>
  <c r="E3128" i="83"/>
  <c r="E3118" i="83"/>
  <c r="E3113" i="83"/>
  <c r="E3103" i="83"/>
  <c r="E3098" i="83"/>
  <c r="E3089" i="83"/>
  <c r="E3084" i="83"/>
  <c r="E3068" i="83"/>
  <c r="E3031" i="83"/>
  <c r="E3025" i="83"/>
  <c r="E3015" i="83"/>
  <c r="E3010" i="83"/>
  <c r="E3005" i="83"/>
  <c r="E3000" i="83"/>
  <c r="E2991" i="83"/>
  <c r="E2984" i="83"/>
  <c r="E2974" i="83"/>
  <c r="E2968" i="83"/>
  <c r="E2957" i="83"/>
  <c r="E2951" i="83"/>
  <c r="E2945" i="83"/>
  <c r="E2934" i="83"/>
  <c r="E2929" i="83"/>
  <c r="E2923" i="83"/>
  <c r="E2918" i="83"/>
  <c r="E2913" i="83"/>
  <c r="E2903" i="83"/>
  <c r="E2898" i="83"/>
  <c r="E2894" i="83"/>
  <c r="E2873" i="83"/>
  <c r="E2868" i="83"/>
  <c r="E2862" i="83"/>
  <c r="E2857" i="83"/>
  <c r="E2846" i="83"/>
  <c r="E2821" i="83"/>
  <c r="E2810" i="83"/>
  <c r="E2800" i="83"/>
  <c r="E2794" i="83"/>
  <c r="E2789" i="83"/>
  <c r="E2778" i="83"/>
  <c r="E2774" i="83"/>
  <c r="E2765" i="83"/>
  <c r="E2758" i="83"/>
  <c r="E2753" i="83"/>
  <c r="E2748" i="83"/>
  <c r="E2737" i="83"/>
  <c r="E2731" i="83"/>
  <c r="E2725" i="83"/>
  <c r="E2710" i="83"/>
  <c r="E2699" i="83"/>
  <c r="E2689" i="83"/>
  <c r="E2684" i="83"/>
  <c r="E2668" i="83"/>
  <c r="E2657" i="83"/>
  <c r="E2647" i="83"/>
  <c r="E2642" i="83"/>
  <c r="E2637" i="83"/>
  <c r="E2626" i="83"/>
  <c r="E2622" i="83"/>
  <c r="E2617" i="83"/>
  <c r="E2612" i="83"/>
  <c r="E2606" i="83"/>
  <c r="E2599" i="83"/>
  <c r="E2594" i="83"/>
  <c r="E2589" i="83"/>
  <c r="E2579" i="83"/>
  <c r="E2564" i="83"/>
  <c r="E2553" i="83"/>
  <c r="E2548" i="83"/>
  <c r="E2537" i="83"/>
  <c r="E2531" i="83"/>
  <c r="E2526" i="83"/>
  <c r="E2511" i="83"/>
  <c r="E2504" i="83"/>
  <c r="E2494" i="83"/>
  <c r="E2488" i="83"/>
  <c r="E2483" i="83"/>
  <c r="E2477" i="83"/>
  <c r="E2465" i="83"/>
  <c r="E2456" i="83"/>
  <c r="E2450" i="83"/>
  <c r="E2446" i="83"/>
  <c r="E2440" i="83"/>
  <c r="E2435" i="83"/>
  <c r="E2425" i="83"/>
  <c r="E2419" i="83"/>
  <c r="E2414" i="83"/>
  <c r="E2404" i="83"/>
  <c r="E2399" i="83"/>
  <c r="E2394" i="83"/>
  <c r="E2389" i="83"/>
  <c r="E2380" i="83"/>
  <c r="E2374" i="83"/>
  <c r="E2364" i="83"/>
  <c r="E2346" i="83"/>
  <c r="E2341" i="83"/>
  <c r="E2335" i="83"/>
  <c r="E2326" i="83"/>
  <c r="E2320" i="83"/>
  <c r="E2316" i="83"/>
  <c r="E2301" i="83"/>
  <c r="E2295" i="83"/>
  <c r="E2290" i="83"/>
  <c r="E2286" i="83"/>
  <c r="E2281" i="83"/>
  <c r="E2276" i="83"/>
  <c r="E2266" i="83"/>
  <c r="E2257" i="83"/>
  <c r="E2253" i="83"/>
  <c r="E2244" i="83"/>
  <c r="E2233" i="83"/>
  <c r="E2227" i="83"/>
  <c r="E2213" i="83"/>
  <c r="E2208" i="83"/>
  <c r="E2203" i="83"/>
  <c r="E2198" i="83"/>
  <c r="E2187" i="83"/>
  <c r="E2177" i="83"/>
  <c r="E2161" i="83"/>
  <c r="E2151" i="83"/>
  <c r="E2141" i="83"/>
  <c r="E2136" i="83"/>
  <c r="E2131" i="83"/>
  <c r="E2122" i="83"/>
  <c r="E2118" i="83"/>
  <c r="E2113" i="83"/>
  <c r="E2106" i="83"/>
  <c r="E2101" i="83"/>
  <c r="E2095" i="83"/>
  <c r="E2074" i="83"/>
  <c r="E2070" i="83"/>
  <c r="E2065" i="83"/>
  <c r="E2056" i="83"/>
  <c r="E2051" i="83"/>
  <c r="E2045" i="83"/>
  <c r="E2039" i="83"/>
  <c r="E2028" i="83"/>
  <c r="E2018" i="83"/>
  <c r="E2014" i="83"/>
  <c r="E2002" i="83"/>
  <c r="E1992" i="83"/>
  <c r="E1987" i="83"/>
  <c r="E1982" i="83"/>
  <c r="E1977" i="83"/>
  <c r="E1972" i="83"/>
  <c r="E1967" i="83"/>
  <c r="E1962" i="83"/>
  <c r="E1952" i="83"/>
  <c r="E1948" i="83"/>
  <c r="E3074" i="83"/>
  <c r="E3183" i="83"/>
  <c r="E3030" i="83"/>
  <c r="E2962" i="83"/>
  <c r="E2950" i="83"/>
  <c r="E2939" i="83"/>
  <c r="E2917" i="83"/>
  <c r="E2912" i="83"/>
  <c r="E2907" i="83"/>
  <c r="E2902" i="83"/>
  <c r="E2893" i="83"/>
  <c r="E2887" i="83"/>
  <c r="E2882" i="83"/>
  <c r="E2867" i="83"/>
  <c r="E2856" i="83"/>
  <c r="E2851" i="83"/>
  <c r="E2845" i="83"/>
  <c r="E2840" i="83"/>
  <c r="E2835" i="83"/>
  <c r="E2815" i="83"/>
  <c r="E2805" i="83"/>
  <c r="E2783" i="83"/>
  <c r="E2769" i="83"/>
  <c r="E2764" i="83"/>
  <c r="E2752" i="83"/>
  <c r="E2747" i="83"/>
  <c r="E2742" i="83"/>
  <c r="E2730" i="83"/>
  <c r="E2724" i="83"/>
  <c r="E2719" i="83"/>
  <c r="E2714" i="83"/>
  <c r="E2709" i="83"/>
  <c r="E2704" i="83"/>
  <c r="E2698" i="83"/>
  <c r="E2693" i="83"/>
  <c r="E2688" i="83"/>
  <c r="E2683" i="83"/>
  <c r="E2678" i="83"/>
  <c r="E2672" i="83"/>
  <c r="E2667" i="83"/>
  <c r="E2661" i="83"/>
  <c r="E2652" i="83"/>
  <c r="E2641" i="83"/>
  <c r="E2630" i="83"/>
  <c r="E2621" i="83"/>
  <c r="E2616" i="83"/>
  <c r="E2611" i="83"/>
  <c r="E2605" i="83"/>
  <c r="E2593" i="83"/>
  <c r="E2584" i="83"/>
  <c r="E2574" i="83"/>
  <c r="E2568" i="83"/>
  <c r="E2563" i="83"/>
  <c r="E2558" i="83"/>
  <c r="E2547" i="83"/>
  <c r="E2542" i="83"/>
  <c r="E2536" i="83"/>
  <c r="E2525" i="83"/>
  <c r="E2520" i="83"/>
  <c r="E2516" i="83"/>
  <c r="E2503" i="83"/>
  <c r="E2498" i="83"/>
  <c r="E2493" i="83"/>
  <c r="E2482" i="83"/>
  <c r="E2476" i="83"/>
  <c r="E2470" i="83"/>
  <c r="E2460" i="83"/>
  <c r="E2455" i="83"/>
  <c r="E2445" i="83"/>
  <c r="E2439" i="83"/>
  <c r="E2430" i="83"/>
  <c r="E2424" i="83"/>
  <c r="E2418" i="83"/>
  <c r="E2413" i="83"/>
  <c r="E2408" i="83"/>
  <c r="E2403" i="83"/>
  <c r="E2384" i="83"/>
  <c r="E2379" i="83"/>
  <c r="E2368" i="83"/>
  <c r="E2363" i="83"/>
  <c r="E2358" i="83"/>
  <c r="E2352" i="83"/>
  <c r="E2340" i="83"/>
  <c r="E2330" i="83"/>
  <c r="E2325" i="83"/>
  <c r="E2315" i="83"/>
  <c r="E2311" i="83"/>
  <c r="E2306" i="83"/>
  <c r="E2300" i="83"/>
  <c r="E2275" i="83"/>
  <c r="E2271" i="83"/>
  <c r="E2261" i="83"/>
  <c r="E2248" i="83"/>
  <c r="E2243" i="83"/>
  <c r="E2238" i="83"/>
  <c r="E2232" i="83"/>
  <c r="E2222" i="83"/>
  <c r="E2217" i="83"/>
  <c r="E2212" i="83"/>
  <c r="E2202" i="83"/>
  <c r="E2192" i="83"/>
  <c r="E2182" i="83"/>
  <c r="E2176" i="83"/>
  <c r="E2172" i="83"/>
  <c r="E2166" i="83"/>
  <c r="E2156" i="83"/>
  <c r="E2145" i="83"/>
  <c r="E2140" i="83"/>
  <c r="E2126" i="83"/>
  <c r="E2112" i="83"/>
  <c r="E2100" i="83"/>
  <c r="E2089" i="83"/>
  <c r="E2084" i="83"/>
  <c r="E2079" i="83"/>
  <c r="E2060" i="83"/>
  <c r="E2050" i="83"/>
  <c r="E2044" i="83"/>
  <c r="E2033" i="83"/>
  <c r="E2027" i="83"/>
  <c r="E2023" i="83"/>
  <c r="E2013" i="83"/>
  <c r="E2007" i="83"/>
  <c r="E2872" i="83"/>
  <c r="E3197" i="83"/>
  <c r="E3136" i="83"/>
  <c r="E2961" i="83"/>
  <c r="E2881" i="83"/>
  <c r="E2819" i="83"/>
  <c r="E2799" i="83"/>
  <c r="E2736" i="83"/>
  <c r="E2656" i="83"/>
  <c r="E2636" i="83"/>
  <c r="E2598" i="83"/>
  <c r="E2583" i="83"/>
  <c r="E2567" i="83"/>
  <c r="E2557" i="83"/>
  <c r="E2552" i="83"/>
  <c r="E2541" i="83"/>
  <c r="E2535" i="83"/>
  <c r="E2530" i="83"/>
  <c r="E2510" i="83"/>
  <c r="E2481" i="83"/>
  <c r="E2475" i="83"/>
  <c r="E2464" i="83"/>
  <c r="E2459" i="83"/>
  <c r="E2449" i="83"/>
  <c r="E2434" i="83"/>
  <c r="E2429" i="83"/>
  <c r="E2423" i="83"/>
  <c r="E2417" i="83"/>
  <c r="E2407" i="83"/>
  <c r="E2398" i="83"/>
  <c r="E2393" i="83"/>
  <c r="E2388" i="83"/>
  <c r="E2378" i="83"/>
  <c r="E2373" i="83"/>
  <c r="E2357" i="83"/>
  <c r="E2351" i="83"/>
  <c r="E2339" i="83"/>
  <c r="E2334" i="83"/>
  <c r="E2324" i="83"/>
  <c r="E2319" i="83"/>
  <c r="E2299" i="83"/>
  <c r="E2294" i="83"/>
  <c r="E2289" i="83"/>
  <c r="E2285" i="83"/>
  <c r="E2280" i="83"/>
  <c r="E2265" i="83"/>
  <c r="E2256" i="83"/>
  <c r="E2252" i="83"/>
  <c r="E2242" i="83"/>
  <c r="E2237" i="83"/>
  <c r="E2231" i="83"/>
  <c r="E2226" i="83"/>
  <c r="E2221" i="83"/>
  <c r="E2211" i="83"/>
  <c r="E2207" i="83"/>
  <c r="E2197" i="83"/>
  <c r="E2191" i="83"/>
  <c r="E2186" i="83"/>
  <c r="E2181" i="83"/>
  <c r="E2171" i="83"/>
  <c r="E2160" i="83"/>
  <c r="E2155" i="83"/>
  <c r="E2150" i="83"/>
  <c r="E2144" i="83"/>
  <c r="E2139" i="83"/>
  <c r="E2135" i="83"/>
  <c r="E3230" i="83"/>
  <c r="E3210" i="83"/>
  <c r="E3047" i="83"/>
  <c r="E3247" i="83"/>
  <c r="E3209" i="83"/>
  <c r="E3162" i="83"/>
  <c r="E3132" i="83"/>
  <c r="E3079" i="83"/>
  <c r="E3067" i="83"/>
  <c r="E3046" i="83"/>
  <c r="E3019" i="83"/>
  <c r="E3004" i="83"/>
  <c r="E2990" i="83"/>
  <c r="E2973" i="83"/>
  <c r="E2956" i="83"/>
  <c r="E2944" i="83"/>
  <c r="E3270" i="83"/>
  <c r="E3240" i="83"/>
  <c r="E3214" i="83"/>
  <c r="E3187" i="83"/>
  <c r="E3157" i="83"/>
  <c r="E3127" i="83"/>
  <c r="E3092" i="83"/>
  <c r="E3057" i="83"/>
  <c r="E3029" i="83"/>
  <c r="E3008" i="83"/>
  <c r="E2967" i="83"/>
  <c r="E2487" i="83"/>
  <c r="E3259" i="83"/>
  <c r="E3196" i="83"/>
  <c r="E3141" i="83"/>
  <c r="E3122" i="83"/>
  <c r="E3028" i="83"/>
  <c r="E2977" i="83"/>
  <c r="E2938" i="83"/>
  <c r="E2891" i="83"/>
  <c r="E2866" i="83"/>
  <c r="E2843" i="83"/>
  <c r="E2824" i="83"/>
  <c r="E2787" i="83"/>
  <c r="E2756" i="83"/>
  <c r="E2728" i="83"/>
  <c r="E2703" i="83"/>
  <c r="E2677" i="83"/>
  <c r="E2645" i="83"/>
  <c r="E2362" i="83"/>
  <c r="E2877" i="83"/>
  <c r="E2871" i="83"/>
  <c r="E2620" i="83"/>
  <c r="E3041" i="83"/>
  <c r="E3265" i="83"/>
  <c r="E3241" i="83"/>
  <c r="E3219" i="83"/>
  <c r="E3167" i="83"/>
  <c r="E3107" i="83"/>
  <c r="E3073" i="83"/>
  <c r="E3052" i="83"/>
  <c r="E3035" i="83"/>
  <c r="E2995" i="83"/>
  <c r="E2826" i="83"/>
  <c r="E3228" i="83"/>
  <c r="E3202" i="83"/>
  <c r="E3182" i="83"/>
  <c r="E3152" i="83"/>
  <c r="E3117" i="83"/>
  <c r="E3097" i="83"/>
  <c r="E3072" i="83"/>
  <c r="E3040" i="83"/>
  <c r="E3014" i="83"/>
  <c r="E2983" i="83"/>
  <c r="E2955" i="83"/>
  <c r="E2922" i="83"/>
  <c r="E2515" i="83"/>
  <c r="E3255" i="83"/>
  <c r="E3218" i="83"/>
  <c r="E3161" i="83"/>
  <c r="E3131" i="83"/>
  <c r="E3111" i="83"/>
  <c r="E3062" i="83"/>
  <c r="E2994" i="83"/>
  <c r="E2966" i="83"/>
  <c r="E2943" i="83"/>
  <c r="E2911" i="83"/>
  <c r="E2886" i="83"/>
  <c r="E2860" i="83"/>
  <c r="E2834" i="83"/>
  <c r="E2803" i="83"/>
  <c r="E2782" i="83"/>
  <c r="E2751" i="83"/>
  <c r="E2707" i="83"/>
  <c r="E2687" i="83"/>
  <c r="E2665" i="83"/>
  <c r="E2640" i="83"/>
  <c r="E2615" i="83"/>
  <c r="E2603" i="83"/>
  <c r="E2562" i="83"/>
  <c r="E2529" i="83"/>
  <c r="E2514" i="83"/>
  <c r="E2497" i="83"/>
  <c r="E2469" i="83"/>
  <c r="E2412" i="83"/>
  <c r="E2344" i="83"/>
  <c r="E3225" i="83"/>
  <c r="E3215" i="83"/>
  <c r="E3053" i="83"/>
  <c r="E3256" i="83"/>
  <c r="E3171" i="83"/>
  <c r="E3123" i="83"/>
  <c r="E3063" i="83"/>
  <c r="E2831" i="83"/>
  <c r="E3264" i="83"/>
  <c r="E3246" i="83"/>
  <c r="E3224" i="83"/>
  <c r="E3192" i="83"/>
  <c r="E3166" i="83"/>
  <c r="E3142" i="83"/>
  <c r="E3102" i="83"/>
  <c r="E3083" i="83"/>
  <c r="E3051" i="83"/>
  <c r="E3024" i="83"/>
  <c r="E2989" i="83"/>
  <c r="E2949" i="83"/>
  <c r="E2928" i="83"/>
  <c r="E2892" i="83"/>
  <c r="E2876" i="83"/>
  <c r="E2844" i="83"/>
  <c r="E2809" i="83"/>
  <c r="E2788" i="83"/>
  <c r="E2773" i="83"/>
  <c r="E2757" i="83"/>
  <c r="E2729" i="83"/>
  <c r="E3213" i="83"/>
  <c r="E3170" i="83"/>
  <c r="E3116" i="83"/>
  <c r="E3078" i="83"/>
  <c r="E3044" i="83"/>
  <c r="E3018" i="83"/>
  <c r="E2971" i="83"/>
  <c r="E2932" i="83"/>
  <c r="E2906" i="83"/>
  <c r="E2880" i="83"/>
  <c r="E2855" i="83"/>
  <c r="E2839" i="83"/>
  <c r="E2814" i="83"/>
  <c r="E2768" i="83"/>
  <c r="E2741" i="83"/>
  <c r="E2718" i="83"/>
  <c r="E2697" i="83"/>
  <c r="E2671" i="83"/>
  <c r="E2660" i="83"/>
  <c r="E2635" i="83"/>
  <c r="E2587" i="83"/>
  <c r="E2551" i="83"/>
  <c r="E2524" i="83"/>
  <c r="E2509" i="83"/>
  <c r="E2492" i="83"/>
  <c r="E2454" i="83"/>
  <c r="E2438" i="83"/>
  <c r="E2387" i="83"/>
  <c r="E2372" i="83"/>
  <c r="E3261" i="83"/>
  <c r="E3252" i="83"/>
  <c r="E3235" i="83"/>
  <c r="E3193" i="83"/>
  <c r="E3036" i="83"/>
  <c r="E3260" i="83"/>
  <c r="E3229" i="83"/>
  <c r="E3198" i="83"/>
  <c r="E3177" i="83"/>
  <c r="E3137" i="83"/>
  <c r="E3112" i="83"/>
  <c r="E3093" i="83"/>
  <c r="E3058" i="83"/>
  <c r="E3009" i="83"/>
  <c r="E2978" i="83"/>
  <c r="E2820" i="83"/>
  <c r="E3251" i="83"/>
  <c r="E3234" i="83"/>
  <c r="E3208" i="83"/>
  <c r="E3176" i="83"/>
  <c r="E3147" i="83"/>
  <c r="E3088" i="83"/>
  <c r="E3045" i="83"/>
  <c r="E2999" i="83"/>
  <c r="E2972" i="83"/>
  <c r="E2933" i="83"/>
  <c r="E2916" i="83"/>
  <c r="E2897" i="83"/>
  <c r="E2861" i="83"/>
  <c r="E2825" i="83"/>
  <c r="E2804" i="83"/>
  <c r="E2793" i="83"/>
  <c r="E2777" i="83"/>
  <c r="E2763" i="83"/>
  <c r="E2746" i="83"/>
  <c r="E2723" i="83"/>
  <c r="E2708" i="83"/>
  <c r="E2682" i="83"/>
  <c r="E2666" i="83"/>
  <c r="E2651" i="83"/>
  <c r="E2646" i="83"/>
  <c r="E2625" i="83"/>
  <c r="E2610" i="83"/>
  <c r="E2604" i="83"/>
  <c r="E2592" i="83"/>
  <c r="E2588" i="83"/>
  <c r="E2578" i="83"/>
  <c r="E2573" i="83"/>
  <c r="E2345" i="83"/>
  <c r="E3233" i="83"/>
  <c r="E3156" i="83"/>
  <c r="E3106" i="83"/>
  <c r="E3066" i="83"/>
  <c r="E3034" i="83"/>
  <c r="E3003" i="83"/>
  <c r="E2988" i="83"/>
  <c r="E2948" i="83"/>
  <c r="E2901" i="83"/>
  <c r="E2850" i="83"/>
  <c r="E2830" i="83"/>
  <c r="E2792" i="83"/>
  <c r="E2762" i="83"/>
  <c r="E2735" i="83"/>
  <c r="E2713" i="83"/>
  <c r="E2692" i="83"/>
  <c r="E2650" i="83"/>
  <c r="E2629" i="83"/>
  <c r="E2609" i="83"/>
  <c r="E2577" i="83"/>
  <c r="E2546" i="83"/>
  <c r="E2519" i="83"/>
  <c r="E2502" i="83"/>
  <c r="E2474" i="83"/>
  <c r="E2444" i="83"/>
  <c r="E2402" i="83"/>
  <c r="E2392" i="83"/>
  <c r="E2383" i="83"/>
  <c r="E2377" i="83"/>
  <c r="E2367" i="83"/>
  <c r="E1943" i="83"/>
  <c r="E1937" i="83"/>
  <c r="E1932" i="83"/>
  <c r="E1913" i="83"/>
  <c r="E1909" i="83"/>
  <c r="E1903" i="83"/>
  <c r="E1888" i="83"/>
  <c r="E1883" i="83"/>
  <c r="E1879" i="83"/>
  <c r="E1873" i="83"/>
  <c r="E1867" i="83"/>
  <c r="E1862" i="83"/>
  <c r="E1856" i="83"/>
  <c r="E1852" i="83"/>
  <c r="E1842" i="83"/>
  <c r="E1832" i="83"/>
  <c r="E1827" i="83"/>
  <c r="E1816" i="83"/>
  <c r="E1805" i="83"/>
  <c r="E1794" i="83"/>
  <c r="E1784" i="83"/>
  <c r="E1779" i="83"/>
  <c r="E1774" i="83"/>
  <c r="E1759" i="83"/>
  <c r="E1750" i="83"/>
  <c r="E1723" i="83"/>
  <c r="E1719" i="83"/>
  <c r="E1703" i="83"/>
  <c r="E1694" i="83"/>
  <c r="E1689" i="83"/>
  <c r="E1684" i="83"/>
  <c r="E1673" i="83"/>
  <c r="E1668" i="83"/>
  <c r="E1659" i="83"/>
  <c r="E1649" i="83"/>
  <c r="E1635" i="83"/>
  <c r="E1620" i="83"/>
  <c r="E1613" i="83"/>
  <c r="E1598" i="83"/>
  <c r="E1589" i="83"/>
  <c r="E1577" i="83"/>
  <c r="E1572" i="83"/>
  <c r="E1566" i="83"/>
  <c r="E1551" i="83"/>
  <c r="E1532" i="83"/>
  <c r="E1526" i="83"/>
  <c r="E1521" i="83"/>
  <c r="E1506" i="83"/>
  <c r="E1497" i="83"/>
  <c r="E1492" i="83"/>
  <c r="E1481" i="83"/>
  <c r="E1467" i="83"/>
  <c r="E1462" i="83"/>
  <c r="E1446" i="83"/>
  <c r="E1439" i="83"/>
  <c r="E1435" i="83"/>
  <c r="E1426" i="83"/>
  <c r="E1420" i="83"/>
  <c r="E1415" i="83"/>
  <c r="E1410" i="83"/>
  <c r="E1404" i="83"/>
  <c r="E1394" i="83"/>
  <c r="E1385" i="83"/>
  <c r="E1375" i="83"/>
  <c r="E1370" i="83"/>
  <c r="E1360" i="83"/>
  <c r="E1356" i="83"/>
  <c r="E1351" i="83"/>
  <c r="E1346" i="83"/>
  <c r="E1334" i="83"/>
  <c r="E1329" i="83"/>
  <c r="E1295" i="83"/>
  <c r="E1286" i="83"/>
  <c r="E1280" i="83"/>
  <c r="E1274" i="83"/>
  <c r="E1268" i="83"/>
  <c r="E1257" i="83"/>
  <c r="E1242" i="83"/>
  <c r="E1237" i="83"/>
  <c r="E1231" i="83"/>
  <c r="E1227" i="83"/>
  <c r="E1222" i="83"/>
  <c r="E1216" i="83"/>
  <c r="E1211" i="83"/>
  <c r="E1205" i="83"/>
  <c r="E1997" i="83"/>
  <c r="E1986" i="83"/>
  <c r="E1976" i="83"/>
  <c r="E1971" i="83"/>
  <c r="E1957" i="83"/>
  <c r="E1947" i="83"/>
  <c r="E1931" i="83"/>
  <c r="E1926" i="83"/>
  <c r="E1921" i="83"/>
  <c r="E1917" i="83"/>
  <c r="E1908" i="83"/>
  <c r="E1898" i="83"/>
  <c r="E1893" i="83"/>
  <c r="E1887" i="83"/>
  <c r="E1872" i="83"/>
  <c r="E1866" i="83"/>
  <c r="E1861" i="83"/>
  <c r="E1851" i="83"/>
  <c r="E1847" i="83"/>
  <c r="E1841" i="83"/>
  <c r="E1837" i="83"/>
  <c r="E1831" i="83"/>
  <c r="E1826" i="83"/>
  <c r="E1821" i="83"/>
  <c r="E1810" i="83"/>
  <c r="E1799" i="83"/>
  <c r="E1789" i="83"/>
  <c r="E1769" i="83"/>
  <c r="E1764" i="83"/>
  <c r="E1754" i="83"/>
  <c r="E1749" i="83"/>
  <c r="E1742" i="83"/>
  <c r="E1737" i="83"/>
  <c r="E1732" i="83"/>
  <c r="E1727" i="83"/>
  <c r="E1712" i="83"/>
  <c r="E1708" i="83"/>
  <c r="E1698" i="83"/>
  <c r="E1683" i="83"/>
  <c r="E1678" i="83"/>
  <c r="E1672" i="83"/>
  <c r="E1667" i="83"/>
  <c r="E1663" i="83"/>
  <c r="E1654" i="83"/>
  <c r="E1644" i="83"/>
  <c r="E1639" i="83"/>
  <c r="E1634" i="83"/>
  <c r="E1629" i="83"/>
  <c r="E1624" i="83"/>
  <c r="E1619" i="83"/>
  <c r="E1607" i="83"/>
  <c r="E1602" i="83"/>
  <c r="E1593" i="83"/>
  <c r="E1588" i="83"/>
  <c r="E1582" i="83"/>
  <c r="E1576" i="83"/>
  <c r="E1571" i="83"/>
  <c r="E1560" i="83"/>
  <c r="E1556" i="83"/>
  <c r="E1546" i="83"/>
  <c r="E1541" i="83"/>
  <c r="E1537" i="83"/>
  <c r="E1531" i="83"/>
  <c r="E1525" i="83"/>
  <c r="E1520" i="83"/>
  <c r="E1515" i="83"/>
  <c r="E1510" i="83"/>
  <c r="E1501" i="83"/>
  <c r="E1496" i="83"/>
  <c r="E1486" i="83"/>
  <c r="E1480" i="83"/>
  <c r="E1476" i="83"/>
  <c r="E1471" i="83"/>
  <c r="E1457" i="83"/>
  <c r="E1451" i="83"/>
  <c r="E1445" i="83"/>
  <c r="E1430" i="83"/>
  <c r="E1425" i="83"/>
  <c r="E1398" i="83"/>
  <c r="E1389" i="83"/>
  <c r="E1384" i="83"/>
  <c r="E1380" i="83"/>
  <c r="E1365" i="83"/>
  <c r="E1345" i="83"/>
  <c r="E1339" i="83"/>
  <c r="E1333" i="83"/>
  <c r="E1328" i="83"/>
  <c r="E1323" i="83"/>
  <c r="E1318" i="83"/>
  <c r="E1314" i="83"/>
  <c r="E1308" i="83"/>
  <c r="E2130" i="83"/>
  <c r="E2121" i="83"/>
  <c r="E2117" i="83"/>
  <c r="E2111" i="83"/>
  <c r="E2105" i="83"/>
  <c r="E2099" i="83"/>
  <c r="E2094" i="83"/>
  <c r="E2083" i="83"/>
  <c r="E2073" i="83"/>
  <c r="E2069" i="83"/>
  <c r="E2064" i="83"/>
  <c r="E2059" i="83"/>
  <c r="E2055" i="83"/>
  <c r="E2043" i="83"/>
  <c r="E2038" i="83"/>
  <c r="E2032" i="83"/>
  <c r="E2017" i="83"/>
  <c r="E2012" i="83"/>
  <c r="E2001" i="83"/>
  <c r="E1996" i="83"/>
  <c r="E1991" i="83"/>
  <c r="E1981" i="83"/>
  <c r="E1975" i="83"/>
  <c r="E1970" i="83"/>
  <c r="E1966" i="83"/>
  <c r="E1961" i="83"/>
  <c r="E1956" i="83"/>
  <c r="E1951" i="83"/>
  <c r="E1942" i="83"/>
  <c r="E1936" i="83"/>
  <c r="E1859" i="83"/>
  <c r="E1747" i="83"/>
  <c r="E1711" i="83"/>
  <c r="E1671" i="83"/>
  <c r="E1653" i="83"/>
  <c r="E1623" i="83"/>
  <c r="E1592" i="83"/>
  <c r="E1559" i="83"/>
  <c r="E1555" i="83"/>
  <c r="E1544" i="83"/>
  <c r="E1540" i="83"/>
  <c r="E1535" i="83"/>
  <c r="E1529" i="83"/>
  <c r="E1524" i="83"/>
  <c r="E1514" i="83"/>
  <c r="E1509" i="83"/>
  <c r="E1504" i="83"/>
  <c r="E1490" i="83"/>
  <c r="E1479" i="83"/>
  <c r="E1475" i="83"/>
  <c r="E1470" i="83"/>
  <c r="E1460" i="83"/>
  <c r="E1455" i="83"/>
  <c r="E1450" i="83"/>
  <c r="E1443" i="83"/>
  <c r="E1429" i="83"/>
  <c r="E1423" i="83"/>
  <c r="E1413" i="83"/>
  <c r="E1408" i="83"/>
  <c r="E1402" i="83"/>
  <c r="E1397" i="83"/>
  <c r="E1392" i="83"/>
  <c r="E1388" i="83"/>
  <c r="E1383" i="83"/>
  <c r="E1379" i="83"/>
  <c r="E1373" i="83"/>
  <c r="E1368" i="83"/>
  <c r="E1354" i="83"/>
  <c r="E1349" i="83"/>
  <c r="E1337" i="83"/>
  <c r="E1332" i="83"/>
  <c r="E1312" i="83"/>
  <c r="E1307" i="83"/>
  <c r="E1302" i="83"/>
  <c r="E1298" i="83"/>
  <c r="E1284" i="83"/>
  <c r="E1278" i="83"/>
  <c r="E1272" i="83"/>
  <c r="E1261" i="83"/>
  <c r="E1255" i="83"/>
  <c r="E1251" i="83"/>
  <c r="E1245" i="83"/>
  <c r="E1240" i="83"/>
  <c r="E1235" i="83"/>
  <c r="E1214" i="83"/>
  <c r="E1209" i="83"/>
  <c r="E1203" i="83"/>
  <c r="E1193" i="83"/>
  <c r="E1179" i="83"/>
  <c r="E1174" i="83"/>
  <c r="E1169" i="83"/>
  <c r="E1158" i="83"/>
  <c r="E1148" i="83"/>
  <c r="E1143" i="83"/>
  <c r="E1139" i="83"/>
  <c r="E1134" i="83"/>
  <c r="E2310" i="83"/>
  <c r="E2274" i="83"/>
  <c r="E2247" i="83"/>
  <c r="E2170" i="83"/>
  <c r="E2149" i="83"/>
  <c r="E2104" i="83"/>
  <c r="E2031" i="83"/>
  <c r="E2022" i="83"/>
  <c r="E1985" i="83"/>
  <c r="E1941" i="83"/>
  <c r="E1897" i="83"/>
  <c r="E1840" i="83"/>
  <c r="E3263" i="83"/>
  <c r="E3250" i="83"/>
  <c r="E3245" i="83"/>
  <c r="E2323" i="83"/>
  <c r="E2298" i="83"/>
  <c r="E2260" i="83"/>
  <c r="E2216" i="83"/>
  <c r="E2196" i="83"/>
  <c r="E2154" i="83"/>
  <c r="E2125" i="83"/>
  <c r="E2078" i="83"/>
  <c r="E2063" i="83"/>
  <c r="E2026" i="83"/>
  <c r="E2011" i="83"/>
  <c r="E1946" i="83"/>
  <c r="E1916" i="83"/>
  <c r="E1886" i="83"/>
  <c r="E1846" i="83"/>
  <c r="E1836" i="83"/>
  <c r="E1808" i="83"/>
  <c r="E1787" i="83"/>
  <c r="E1753" i="83"/>
  <c r="E3269" i="83"/>
  <c r="E2314" i="83"/>
  <c r="E2270" i="83"/>
  <c r="E2201" i="83"/>
  <c r="E2165" i="83"/>
  <c r="E2093" i="83"/>
  <c r="E2049" i="83"/>
  <c r="E2006" i="83"/>
  <c r="E1960" i="83"/>
  <c r="E1935" i="83"/>
  <c r="E1865" i="83"/>
  <c r="E1830" i="83"/>
  <c r="E1803" i="83"/>
  <c r="E1726" i="83"/>
  <c r="E2329" i="83"/>
  <c r="E2305" i="83"/>
  <c r="E2279" i="83"/>
  <c r="E2251" i="83"/>
  <c r="E2175" i="83"/>
  <c r="E2088" i="83"/>
  <c r="E2042" i="83"/>
  <c r="E1995" i="83"/>
  <c r="E1955" i="83"/>
  <c r="E1920" i="83"/>
  <c r="E1892" i="83"/>
  <c r="E1850" i="83"/>
  <c r="E1819" i="83"/>
  <c r="E1798" i="83"/>
  <c r="E1777" i="83"/>
  <c r="E1762" i="83"/>
  <c r="E1717" i="83"/>
  <c r="E1706" i="83"/>
  <c r="E1682" i="83"/>
  <c r="E1666" i="83"/>
  <c r="E1662" i="83"/>
  <c r="E1657" i="83"/>
  <c r="E1647" i="83"/>
  <c r="E1638" i="83"/>
  <c r="E1628" i="83"/>
  <c r="E1617" i="83"/>
  <c r="E1611" i="83"/>
  <c r="E1606" i="83"/>
  <c r="E1586" i="83"/>
  <c r="E1569" i="83"/>
  <c r="E1564" i="83"/>
  <c r="E1549" i="83"/>
  <c r="E1289" i="83"/>
  <c r="E1200" i="83"/>
  <c r="E1190" i="83"/>
  <c r="E1186" i="83"/>
  <c r="E1181" i="83"/>
  <c r="E1176" i="83"/>
  <c r="E1171" i="83"/>
  <c r="E1166" i="83"/>
  <c r="E1160" i="83"/>
  <c r="E1155" i="83"/>
  <c r="E1150" i="83"/>
  <c r="E1136" i="83"/>
  <c r="E1131" i="83"/>
  <c r="E1126" i="83"/>
  <c r="E1121" i="83"/>
  <c r="E1106" i="83"/>
  <c r="E1097" i="83"/>
  <c r="E1086" i="83"/>
  <c r="E1080" i="83"/>
  <c r="E1070" i="83"/>
  <c r="E1055" i="83"/>
  <c r="E1051" i="83"/>
  <c r="E1045" i="83"/>
  <c r="E1031" i="83"/>
  <c r="E1016" i="83"/>
  <c r="E1006" i="83"/>
  <c r="E997" i="83"/>
  <c r="E992" i="83"/>
  <c r="E987" i="83"/>
  <c r="E977" i="83"/>
  <c r="E956" i="83"/>
  <c r="E941" i="83"/>
  <c r="E926" i="83"/>
  <c r="E921" i="83"/>
  <c r="E915" i="83"/>
  <c r="E910" i="83"/>
  <c r="E905" i="83"/>
  <c r="E900" i="83"/>
  <c r="E894" i="83"/>
  <c r="E889" i="83"/>
  <c r="E880" i="83"/>
  <c r="E876" i="83"/>
  <c r="E871" i="83"/>
  <c r="E867" i="83"/>
  <c r="E852" i="83"/>
  <c r="E843" i="83"/>
  <c r="E833" i="83"/>
  <c r="E827" i="83"/>
  <c r="E821" i="83"/>
  <c r="E816" i="83"/>
  <c r="E811" i="83"/>
  <c r="E806" i="83"/>
  <c r="E800" i="83"/>
  <c r="E795" i="83"/>
  <c r="E789" i="83"/>
  <c r="E785" i="83"/>
  <c r="E780" i="83"/>
  <c r="E770" i="83"/>
  <c r="E764" i="83"/>
  <c r="E759" i="83"/>
  <c r="E754" i="83"/>
  <c r="E749" i="83"/>
  <c r="E743" i="83"/>
  <c r="E739" i="83"/>
  <c r="E734" i="83"/>
  <c r="E729" i="83"/>
  <c r="E724" i="83"/>
  <c r="E719" i="83"/>
  <c r="E714" i="83"/>
  <c r="E709" i="83"/>
  <c r="E704" i="83"/>
  <c r="E684" i="83"/>
  <c r="E679" i="83"/>
  <c r="E674" i="83"/>
  <c r="E655" i="83"/>
  <c r="E651" i="83"/>
  <c r="E646" i="83"/>
  <c r="E640" i="83"/>
  <c r="E635" i="83"/>
  <c r="E629" i="83"/>
  <c r="E624" i="83"/>
  <c r="E620" i="83"/>
  <c r="E615" i="83"/>
  <c r="E1303" i="83"/>
  <c r="E1299" i="83"/>
  <c r="E1290" i="83"/>
  <c r="E1285" i="83"/>
  <c r="E1279" i="83"/>
  <c r="E1262" i="83"/>
  <c r="E1256" i="83"/>
  <c r="E1252" i="83"/>
  <c r="E1246" i="83"/>
  <c r="E1236" i="83"/>
  <c r="E1221" i="83"/>
  <c r="E1215" i="83"/>
  <c r="E1204" i="83"/>
  <c r="E1195" i="83"/>
  <c r="E1185" i="83"/>
  <c r="E1180" i="83"/>
  <c r="E1175" i="83"/>
  <c r="E1165" i="83"/>
  <c r="E1159" i="83"/>
  <c r="E1145" i="83"/>
  <c r="E1140" i="83"/>
  <c r="E1135" i="83"/>
  <c r="E1130" i="83"/>
  <c r="E1120" i="83"/>
  <c r="E1115" i="83"/>
  <c r="E1110" i="83"/>
  <c r="E1101" i="83"/>
  <c r="E1096" i="83"/>
  <c r="E1091" i="83"/>
  <c r="E1085" i="83"/>
  <c r="E1075" i="83"/>
  <c r="E1065" i="83"/>
  <c r="E1060" i="83"/>
  <c r="E1050" i="83"/>
  <c r="E1044" i="83"/>
  <c r="E1039" i="83"/>
  <c r="E1035" i="83"/>
  <c r="E1026" i="83"/>
  <c r="E1021" i="83"/>
  <c r="E1011" i="83"/>
  <c r="E1001" i="83"/>
  <c r="E991" i="83"/>
  <c r="E986" i="83"/>
  <c r="E981" i="83"/>
  <c r="E976" i="83"/>
  <c r="E971" i="83"/>
  <c r="E966" i="83"/>
  <c r="E961" i="83"/>
  <c r="E950" i="83"/>
  <c r="E945" i="83"/>
  <c r="E940" i="83"/>
  <c r="E935" i="83"/>
  <c r="E931" i="83"/>
  <c r="E920" i="83"/>
  <c r="E904" i="83"/>
  <c r="E888" i="83"/>
  <c r="E884" i="83"/>
  <c r="E866" i="83"/>
  <c r="E861" i="83"/>
  <c r="E857" i="83"/>
  <c r="E847" i="83"/>
  <c r="E838" i="83"/>
  <c r="E832" i="83"/>
  <c r="E826" i="83"/>
  <c r="E815" i="83"/>
  <c r="E810" i="83"/>
  <c r="E805" i="83"/>
  <c r="E794" i="83"/>
  <c r="E784" i="83"/>
  <c r="E775" i="83"/>
  <c r="E769" i="83"/>
  <c r="E748" i="83"/>
  <c r="E733" i="83"/>
  <c r="E728" i="83"/>
  <c r="E703" i="83"/>
  <c r="E698" i="83"/>
  <c r="E693" i="83"/>
  <c r="E689" i="83"/>
  <c r="E673" i="83"/>
  <c r="E668" i="83"/>
  <c r="E663" i="83"/>
  <c r="E659" i="83"/>
  <c r="E645" i="83"/>
  <c r="E639" i="83"/>
  <c r="E610" i="83"/>
  <c r="E1930" i="83"/>
  <c r="E1925" i="83"/>
  <c r="E1912" i="83"/>
  <c r="E1907" i="83"/>
  <c r="E1902" i="83"/>
  <c r="E1882" i="83"/>
  <c r="E1878" i="83"/>
  <c r="E1871" i="83"/>
  <c r="E1860" i="83"/>
  <c r="E1855" i="83"/>
  <c r="E1825" i="83"/>
  <c r="E1820" i="83"/>
  <c r="E1815" i="83"/>
  <c r="E1809" i="83"/>
  <c r="E1804" i="83"/>
  <c r="E1793" i="83"/>
  <c r="E1788" i="83"/>
  <c r="E1783" i="83"/>
  <c r="E1778" i="83"/>
  <c r="E1773" i="83"/>
  <c r="E1768" i="83"/>
  <c r="E1763" i="83"/>
  <c r="E1758" i="83"/>
  <c r="E1748" i="83"/>
  <c r="E1741" i="83"/>
  <c r="E1736" i="83"/>
  <c r="E1731" i="83"/>
  <c r="E1722" i="83"/>
  <c r="E1718" i="83"/>
  <c r="E1707" i="83"/>
  <c r="E1702" i="83"/>
  <c r="E1697" i="83"/>
  <c r="E1693" i="83"/>
  <c r="E1688" i="83"/>
  <c r="E1677" i="83"/>
  <c r="E1658" i="83"/>
  <c r="E1648" i="83"/>
  <c r="E1643" i="83"/>
  <c r="E1633" i="83"/>
  <c r="E1618" i="83"/>
  <c r="E1612" i="83"/>
  <c r="E1601" i="83"/>
  <c r="E1597" i="83"/>
  <c r="E1587" i="83"/>
  <c r="E1581" i="83"/>
  <c r="E1575" i="83"/>
  <c r="E1570" i="83"/>
  <c r="E1565" i="83"/>
  <c r="E1550" i="83"/>
  <c r="E1545" i="83"/>
  <c r="E1536" i="83"/>
  <c r="E1530" i="83"/>
  <c r="E1519" i="83"/>
  <c r="E1505" i="83"/>
  <c r="E1500" i="83"/>
  <c r="E1495" i="83"/>
  <c r="E1491" i="83"/>
  <c r="E1485" i="83"/>
  <c r="E1466" i="83"/>
  <c r="E1461" i="83"/>
  <c r="E1456" i="83"/>
  <c r="E1444" i="83"/>
  <c r="E1438" i="83"/>
  <c r="E1434" i="83"/>
  <c r="E1424" i="83"/>
  <c r="E1419" i="83"/>
  <c r="E1414" i="83"/>
  <c r="E1409" i="83"/>
  <c r="E1403" i="83"/>
  <c r="E1393" i="83"/>
  <c r="E1374" i="83"/>
  <c r="E1369" i="83"/>
  <c r="E1364" i="83"/>
  <c r="E1359" i="83"/>
  <c r="E1355" i="83"/>
  <c r="E1350" i="83"/>
  <c r="E1344" i="83"/>
  <c r="E1338" i="83"/>
  <c r="E1327" i="83"/>
  <c r="E1322" i="83"/>
  <c r="E1313" i="83"/>
  <c r="E1294" i="83"/>
  <c r="E1129" i="83"/>
  <c r="E1104" i="83"/>
  <c r="E1095" i="83"/>
  <c r="E1073" i="83"/>
  <c r="E1059" i="83"/>
  <c r="E1048" i="83"/>
  <c r="E1043" i="83"/>
  <c r="E1038" i="83"/>
  <c r="E1034" i="83"/>
  <c r="E1029" i="83"/>
  <c r="E1025" i="83"/>
  <c r="E1009" i="83"/>
  <c r="E990" i="83"/>
  <c r="E985" i="83"/>
  <c r="E980" i="83"/>
  <c r="E959" i="83"/>
  <c r="E949" i="83"/>
  <c r="E939" i="83"/>
  <c r="E934" i="83"/>
  <c r="E930" i="83"/>
  <c r="E924" i="83"/>
  <c r="E913" i="83"/>
  <c r="E908" i="83"/>
  <c r="E903" i="83"/>
  <c r="E898" i="83"/>
  <c r="E892" i="83"/>
  <c r="E887" i="83"/>
  <c r="E883" i="83"/>
  <c r="E874" i="83"/>
  <c r="E864" i="83"/>
  <c r="E860" i="83"/>
  <c r="E855" i="83"/>
  <c r="E846" i="83"/>
  <c r="E836" i="83"/>
  <c r="E824" i="83"/>
  <c r="E814" i="83"/>
  <c r="E809" i="83"/>
  <c r="E804" i="83"/>
  <c r="E792" i="83"/>
  <c r="E783" i="83"/>
  <c r="E774" i="83"/>
  <c r="E767" i="83"/>
  <c r="E762" i="83"/>
  <c r="E757" i="83"/>
  <c r="E752" i="83"/>
  <c r="E747" i="83"/>
  <c r="E737" i="83"/>
  <c r="E732" i="83"/>
  <c r="E727" i="83"/>
  <c r="E717" i="83"/>
  <c r="E712" i="83"/>
  <c r="E702" i="83"/>
  <c r="E697" i="83"/>
  <c r="E692" i="83"/>
  <c r="E687" i="83"/>
  <c r="E682" i="83"/>
  <c r="E677" i="83"/>
  <c r="E667" i="83"/>
  <c r="E662" i="83"/>
  <c r="E658" i="83"/>
  <c r="E638" i="83"/>
  <c r="E633" i="83"/>
  <c r="E618" i="83"/>
  <c r="E608" i="83"/>
  <c r="E604" i="83"/>
  <c r="E599" i="83"/>
  <c r="E590" i="83"/>
  <c r="E586" i="83"/>
  <c r="E3239" i="83"/>
  <c r="E3232" i="83"/>
  <c r="E3227" i="83"/>
  <c r="E3223" i="83"/>
  <c r="E3217" i="83"/>
  <c r="E3212" i="83"/>
  <c r="E3207" i="83"/>
  <c r="E3201" i="83"/>
  <c r="E3191" i="83"/>
  <c r="E3186" i="83"/>
  <c r="E3181" i="83"/>
  <c r="E3175" i="83"/>
  <c r="E3165" i="83"/>
  <c r="E3151" i="83"/>
  <c r="E3146" i="83"/>
  <c r="E3140" i="83"/>
  <c r="E3135" i="83"/>
  <c r="E3126" i="83"/>
  <c r="E3121" i="83"/>
  <c r="E3115" i="83"/>
  <c r="E3105" i="83"/>
  <c r="E3101" i="83"/>
  <c r="E3096" i="83"/>
  <c r="E3091" i="83"/>
  <c r="E3087" i="83"/>
  <c r="E3082" i="83"/>
  <c r="E3077" i="83"/>
  <c r="E3071" i="83"/>
  <c r="E3056" i="83"/>
  <c r="E3050" i="83"/>
  <c r="E3039" i="83"/>
  <c r="E3023" i="83"/>
  <c r="E3017" i="83"/>
  <c r="E3013" i="83"/>
  <c r="E3007" i="83"/>
  <c r="E2998" i="83"/>
  <c r="E2993" i="83"/>
  <c r="E2987" i="83"/>
  <c r="E2982" i="83"/>
  <c r="E2976" i="83"/>
  <c r="E2965" i="83"/>
  <c r="E2960" i="83"/>
  <c r="E2954" i="83"/>
  <c r="E2947" i="83"/>
  <c r="E2937" i="83"/>
  <c r="E2927" i="83"/>
  <c r="E2921" i="83"/>
  <c r="E2915" i="83"/>
  <c r="E2910" i="83"/>
  <c r="E2900" i="83"/>
  <c r="E2896" i="83"/>
  <c r="E2875" i="83"/>
  <c r="E2865" i="83"/>
  <c r="E2859" i="83"/>
  <c r="E2849" i="83"/>
  <c r="E2838" i="83"/>
  <c r="E2829" i="83"/>
  <c r="E2818" i="83"/>
  <c r="E2813" i="83"/>
  <c r="E2808" i="83"/>
  <c r="E2798" i="83"/>
  <c r="E2791" i="83"/>
  <c r="E2781" i="83"/>
  <c r="E2776" i="83"/>
  <c r="E2772" i="83"/>
  <c r="E2761" i="83"/>
  <c r="E2755" i="83"/>
  <c r="E2745" i="83"/>
  <c r="E2727" i="83"/>
  <c r="E2722" i="83"/>
  <c r="E2717" i="83"/>
  <c r="E2696" i="83"/>
  <c r="E2691" i="83"/>
  <c r="E2681" i="83"/>
  <c r="E2676" i="83"/>
  <c r="E2664" i="83"/>
  <c r="E2659" i="83"/>
  <c r="E2655" i="83"/>
  <c r="E2634" i="83"/>
  <c r="E2624" i="83"/>
  <c r="E2619" i="83"/>
  <c r="E2602" i="83"/>
  <c r="E2597" i="83"/>
  <c r="E2591" i="83"/>
  <c r="E2582" i="83"/>
  <c r="E2572" i="83"/>
  <c r="E2566" i="83"/>
  <c r="E2561" i="83"/>
  <c r="E2556" i="83"/>
  <c r="E2545" i="83"/>
  <c r="E2540" i="83"/>
  <c r="E2534" i="83"/>
  <c r="E2528" i="83"/>
  <c r="E2523" i="83"/>
  <c r="E2508" i="83"/>
  <c r="E2496" i="83"/>
  <c r="E2491" i="83"/>
  <c r="E2486" i="83"/>
  <c r="E2480" i="83"/>
  <c r="E2468" i="83"/>
  <c r="E2463" i="83"/>
  <c r="E2458" i="83"/>
  <c r="E2453" i="83"/>
  <c r="E2448" i="83"/>
  <c r="E2443" i="83"/>
  <c r="E2433" i="83"/>
  <c r="E2428" i="83"/>
  <c r="E2422" i="83"/>
  <c r="E2416" i="83"/>
  <c r="E2411" i="83"/>
  <c r="E2406" i="83"/>
  <c r="E2401" i="83"/>
  <c r="E2397" i="83"/>
  <c r="E2371" i="83"/>
  <c r="E2356" i="83"/>
  <c r="E2350" i="83"/>
  <c r="E2343" i="83"/>
  <c r="E2338" i="83"/>
  <c r="E2333" i="83"/>
  <c r="E2322" i="83"/>
  <c r="E2318" i="83"/>
  <c r="E2309" i="83"/>
  <c r="E2304" i="83"/>
  <c r="E2293" i="83"/>
  <c r="E2288" i="83"/>
  <c r="E2284" i="83"/>
  <c r="E2264" i="83"/>
  <c r="E2259" i="83"/>
  <c r="E2255" i="83"/>
  <c r="E2241" i="83"/>
  <c r="E2236" i="83"/>
  <c r="E2230" i="83"/>
  <c r="E2225" i="83"/>
  <c r="E2220" i="83"/>
  <c r="E2210" i="83"/>
  <c r="E2206" i="83"/>
  <c r="E2195" i="83"/>
  <c r="E2190" i="83"/>
  <c r="E2185" i="83"/>
  <c r="E2180" i="83"/>
  <c r="E2164" i="83"/>
  <c r="E2159" i="83"/>
  <c r="E2148" i="83"/>
  <c r="E2143" i="83"/>
  <c r="E2138" i="83"/>
  <c r="E2134" i="83"/>
  <c r="E2129" i="83"/>
  <c r="E2120" i="83"/>
  <c r="E2116" i="83"/>
  <c r="E2110" i="83"/>
  <c r="E2103" i="83"/>
  <c r="E2098" i="83"/>
  <c r="E2087" i="83"/>
  <c r="E2082" i="83"/>
  <c r="E2077" i="83"/>
  <c r="E2072" i="83"/>
  <c r="E2068" i="83"/>
  <c r="E2058" i="83"/>
  <c r="E2054" i="83"/>
  <c r="E2048" i="83"/>
  <c r="E2037" i="83"/>
  <c r="E2021" i="83"/>
  <c r="E2016" i="83"/>
  <c r="E2010" i="83"/>
  <c r="E2005" i="83"/>
  <c r="E2000" i="83"/>
  <c r="E1990" i="83"/>
  <c r="E1984" i="83"/>
  <c r="E1980" i="83"/>
  <c r="E1974" i="83"/>
  <c r="E1969" i="83"/>
  <c r="E1965" i="83"/>
  <c r="E1950" i="83"/>
  <c r="E1945" i="83"/>
  <c r="E1940" i="83"/>
  <c r="E1929" i="83"/>
  <c r="E1924" i="83"/>
  <c r="E1915" i="83"/>
  <c r="E1911" i="83"/>
  <c r="E3268" i="83"/>
  <c r="E3258" i="83"/>
  <c r="E3254" i="83"/>
  <c r="E3249" i="83"/>
  <c r="E3244" i="83"/>
  <c r="E3238" i="83"/>
  <c r="E3222" i="83"/>
  <c r="E3206" i="83"/>
  <c r="E3200" i="83"/>
  <c r="E3195" i="83"/>
  <c r="E3190" i="83"/>
  <c r="E3185" i="83"/>
  <c r="E3180" i="83"/>
  <c r="E3174" i="83"/>
  <c r="E3169" i="83"/>
  <c r="E3164" i="83"/>
  <c r="E3160" i="83"/>
  <c r="E3155" i="83"/>
  <c r="E3145" i="83"/>
  <c r="E3139" i="83"/>
  <c r="E3130" i="83"/>
  <c r="E3120" i="83"/>
  <c r="E3110" i="83"/>
  <c r="E3100" i="83"/>
  <c r="E3081" i="83"/>
  <c r="E3076" i="83"/>
  <c r="E3065" i="83"/>
  <c r="E3061" i="83"/>
  <c r="E3049" i="83"/>
  <c r="E3043" i="83"/>
  <c r="E3038" i="83"/>
  <c r="E3033" i="83"/>
  <c r="E3027" i="83"/>
  <c r="E3022" i="83"/>
  <c r="E3012" i="83"/>
  <c r="E3002" i="83"/>
  <c r="E2981" i="83"/>
  <c r="E2970" i="83"/>
  <c r="E2964" i="83"/>
  <c r="E2953" i="83"/>
  <c r="E2942" i="83"/>
  <c r="E2936" i="83"/>
  <c r="E2931" i="83"/>
  <c r="E2926" i="83"/>
  <c r="E2920" i="83"/>
  <c r="E2905" i="83"/>
  <c r="E2890" i="83"/>
  <c r="E2885" i="83"/>
  <c r="E2879" i="83"/>
  <c r="E2870" i="83"/>
  <c r="E2864" i="83"/>
  <c r="E2854" i="83"/>
  <c r="E2848" i="83"/>
  <c r="E2842" i="83"/>
  <c r="E2833" i="83"/>
  <c r="E2828" i="83"/>
  <c r="E2823" i="83"/>
  <c r="E2807" i="83"/>
  <c r="E2802" i="83"/>
  <c r="E2797" i="83"/>
  <c r="E2786" i="83"/>
  <c r="E2771" i="83"/>
  <c r="E2767" i="83"/>
  <c r="E2760" i="83"/>
  <c r="E2750" i="83"/>
  <c r="E2744" i="83"/>
  <c r="E2740" i="83"/>
  <c r="E2734" i="83"/>
  <c r="E2721" i="83"/>
  <c r="E2712" i="83"/>
  <c r="E2706" i="83"/>
  <c r="E2702" i="83"/>
  <c r="E2695" i="83"/>
  <c r="E2686" i="83"/>
  <c r="E2675" i="83"/>
  <c r="E2670" i="83"/>
  <c r="E2663" i="83"/>
  <c r="E2649" i="83"/>
  <c r="E2644" i="83"/>
  <c r="E2639" i="83"/>
  <c r="E2633" i="83"/>
  <c r="E2628" i="83"/>
  <c r="E2614" i="83"/>
  <c r="E2608" i="83"/>
  <c r="E2596" i="83"/>
  <c r="E2586" i="83"/>
  <c r="E2581" i="83"/>
  <c r="E2576" i="83"/>
  <c r="E2571" i="83"/>
  <c r="E2560" i="83"/>
  <c r="E2555" i="83"/>
  <c r="E2550" i="83"/>
  <c r="E2539" i="83"/>
  <c r="E2522" i="83"/>
  <c r="E2518" i="83"/>
  <c r="E2513" i="83"/>
  <c r="E2507" i="83"/>
  <c r="E2501" i="83"/>
  <c r="E2490" i="83"/>
  <c r="E2485" i="83"/>
  <c r="E2479" i="83"/>
  <c r="E2473" i="83"/>
  <c r="E2467" i="83"/>
  <c r="E3267" i="83"/>
  <c r="E3262" i="83"/>
  <c r="E3243" i="83"/>
  <c r="E3237" i="83"/>
  <c r="E3231" i="83"/>
  <c r="E3226" i="83"/>
  <c r="E3221" i="83"/>
  <c r="E3216" i="83"/>
  <c r="E3211" i="83"/>
  <c r="E3205" i="83"/>
  <c r="E3179" i="83"/>
  <c r="E3173" i="83"/>
  <c r="E3150" i="83"/>
  <c r="E3144" i="83"/>
  <c r="E3134" i="83"/>
  <c r="E3125" i="83"/>
  <c r="E3114" i="83"/>
  <c r="E3109" i="83"/>
  <c r="E3104" i="83"/>
  <c r="E3099" i="83"/>
  <c r="E3095" i="83"/>
  <c r="E3090" i="83"/>
  <c r="E3086" i="83"/>
  <c r="E3075" i="83"/>
  <c r="E3070" i="83"/>
  <c r="E3060" i="83"/>
  <c r="E3055" i="83"/>
  <c r="E3048" i="83"/>
  <c r="E3032" i="83"/>
  <c r="E3021" i="83"/>
  <c r="E3016" i="83"/>
  <c r="E3011" i="83"/>
  <c r="E3006" i="83"/>
  <c r="E2997" i="83"/>
  <c r="E2992" i="83"/>
  <c r="E2986" i="83"/>
  <c r="E2980" i="83"/>
  <c r="E2975" i="83"/>
  <c r="E2959" i="83"/>
  <c r="E2952" i="83"/>
  <c r="E2946" i="83"/>
  <c r="E2941" i="83"/>
  <c r="E2925" i="83"/>
  <c r="E2914" i="83"/>
  <c r="E2909" i="83"/>
  <c r="E2904" i="83"/>
  <c r="E2899" i="83"/>
  <c r="E2895" i="83"/>
  <c r="E2889" i="83"/>
  <c r="E2884" i="83"/>
  <c r="E2874" i="83"/>
  <c r="E2858" i="83"/>
  <c r="E2853" i="83"/>
  <c r="E2837" i="83"/>
  <c r="E2822" i="83"/>
  <c r="E2817" i="83"/>
  <c r="E2812" i="83"/>
  <c r="E2801" i="83"/>
  <c r="E2796" i="83"/>
  <c r="E2790" i="83"/>
  <c r="E2785" i="83"/>
  <c r="E2780" i="83"/>
  <c r="E2775" i="83"/>
  <c r="E2759" i="83"/>
  <c r="E2754" i="83"/>
  <c r="E2749" i="83"/>
  <c r="E2739" i="83"/>
  <c r="E2733" i="83"/>
  <c r="E2726" i="83"/>
  <c r="E2716" i="83"/>
  <c r="E2711" i="83"/>
  <c r="E2701" i="83"/>
  <c r="E2690" i="83"/>
  <c r="E2685" i="83"/>
  <c r="E2680" i="83"/>
  <c r="E2674" i="83"/>
  <c r="E2669" i="83"/>
  <c r="E2658" i="83"/>
  <c r="E2654" i="83"/>
  <c r="E2648" i="83"/>
  <c r="E2643" i="83"/>
  <c r="E2632" i="83"/>
  <c r="E2627" i="83"/>
  <c r="E2623" i="83"/>
  <c r="E2618" i="83"/>
  <c r="E2613" i="83"/>
  <c r="E2607" i="83"/>
  <c r="E2601" i="83"/>
  <c r="E2595" i="83"/>
  <c r="E2590" i="83"/>
  <c r="E2570" i="83"/>
  <c r="E2565" i="83"/>
  <c r="E2554" i="83"/>
  <c r="E2544" i="83"/>
  <c r="E2538" i="83"/>
  <c r="E2533" i="83"/>
  <c r="E2527" i="83"/>
  <c r="E2506" i="83"/>
  <c r="E2500" i="83"/>
  <c r="E2495" i="83"/>
  <c r="E2472" i="83"/>
  <c r="E2462" i="83"/>
  <c r="E2457" i="83"/>
  <c r="E2451" i="83"/>
  <c r="E2447" i="83"/>
  <c r="E2426" i="83"/>
  <c r="E2421" i="83"/>
  <c r="E2415" i="83"/>
  <c r="E2405" i="83"/>
  <c r="E2400" i="83"/>
  <c r="E2396" i="83"/>
  <c r="E2381" i="83"/>
  <c r="E2375" i="83"/>
  <c r="E2370" i="83"/>
  <c r="E2365" i="83"/>
  <c r="E2360" i="83"/>
  <c r="E2354" i="83"/>
  <c r="E2348" i="83"/>
  <c r="E2342" i="83"/>
  <c r="E2336" i="83"/>
  <c r="E2332" i="83"/>
  <c r="E2327" i="83"/>
  <c r="E2321" i="83"/>
  <c r="E2317" i="83"/>
  <c r="E2308" i="83"/>
  <c r="E2292" i="83"/>
  <c r="E2287" i="83"/>
  <c r="E2282" i="83"/>
  <c r="E2277" i="83"/>
  <c r="E2268" i="83"/>
  <c r="E2258" i="83"/>
  <c r="E2254" i="83"/>
  <c r="E2245" i="83"/>
  <c r="E2234" i="83"/>
  <c r="E2229" i="83"/>
  <c r="E2209" i="83"/>
  <c r="E2205" i="83"/>
  <c r="E2199" i="83"/>
  <c r="E2189" i="83"/>
  <c r="E2178" i="83"/>
  <c r="E2168" i="83"/>
  <c r="E2162" i="83"/>
  <c r="E2158" i="83"/>
  <c r="E2142" i="83"/>
  <c r="E2137" i="83"/>
  <c r="E2133" i="83"/>
  <c r="E2128" i="83"/>
  <c r="E2123" i="83"/>
  <c r="E2119" i="83"/>
  <c r="E3257" i="83"/>
  <c r="E3253" i="83"/>
  <c r="E3248" i="83"/>
  <c r="E3236" i="83"/>
  <c r="E3220" i="83"/>
  <c r="E3204" i="83"/>
  <c r="E3199" i="83"/>
  <c r="E3194" i="83"/>
  <c r="E3189" i="83"/>
  <c r="E3184" i="83"/>
  <c r="E3172" i="83"/>
  <c r="E3168" i="83"/>
  <c r="E3163" i="83"/>
  <c r="E3159" i="83"/>
  <c r="E3154" i="83"/>
  <c r="E3149" i="83"/>
  <c r="E3138" i="83"/>
  <c r="E3129" i="83"/>
  <c r="E3124" i="83"/>
  <c r="E3119" i="83"/>
  <c r="E3108" i="83"/>
  <c r="E3094" i="83"/>
  <c r="E3085" i="83"/>
  <c r="E3080" i="83"/>
  <c r="E3069" i="83"/>
  <c r="E3064" i="83"/>
  <c r="E3059" i="83"/>
  <c r="E3054" i="83"/>
  <c r="E3042" i="83"/>
  <c r="E3037" i="83"/>
  <c r="E3026" i="83"/>
  <c r="E3020" i="83"/>
  <c r="E3001" i="83"/>
  <c r="E2996" i="83"/>
  <c r="E2985" i="83"/>
  <c r="E2979" i="83"/>
  <c r="E2969" i="83"/>
  <c r="E2963" i="83"/>
  <c r="E2958" i="83"/>
  <c r="E2940" i="83"/>
  <c r="E2935" i="83"/>
  <c r="E2930" i="83"/>
  <c r="E2924" i="83"/>
  <c r="E2919" i="83"/>
  <c r="E2908" i="83"/>
  <c r="E2888" i="83"/>
  <c r="E2883" i="83"/>
  <c r="E2878" i="83"/>
  <c r="E2869" i="83"/>
  <c r="E2863" i="83"/>
  <c r="E2852" i="83"/>
  <c r="E2847" i="83"/>
  <c r="E2841" i="83"/>
  <c r="E2836" i="83"/>
  <c r="E2832" i="83"/>
  <c r="E2827" i="83"/>
  <c r="E2816" i="83"/>
  <c r="E2811" i="83"/>
  <c r="E2806" i="83"/>
  <c r="E2795" i="83"/>
  <c r="E2784" i="83"/>
  <c r="E2779" i="83"/>
  <c r="E2770" i="83"/>
  <c r="E2766" i="83"/>
  <c r="E2743" i="83"/>
  <c r="E2738" i="83"/>
  <c r="E2732" i="83"/>
  <c r="E2720" i="83"/>
  <c r="E2715" i="83"/>
  <c r="E2705" i="83"/>
  <c r="E2700" i="83"/>
  <c r="E2694" i="83"/>
  <c r="E2679" i="83"/>
  <c r="E2673" i="83"/>
  <c r="E2662" i="83"/>
  <c r="E2653" i="83"/>
  <c r="E2638" i="83"/>
  <c r="E2631" i="83"/>
  <c r="E2600" i="83"/>
  <c r="E2585" i="83"/>
  <c r="E2580" i="83"/>
  <c r="E2575" i="83"/>
  <c r="E2569" i="83"/>
  <c r="E2559" i="83"/>
  <c r="E2549" i="83"/>
  <c r="E2543" i="83"/>
  <c r="E2532" i="83"/>
  <c r="E2521" i="83"/>
  <c r="E2517" i="83"/>
  <c r="E2512" i="83"/>
  <c r="E2505" i="83"/>
  <c r="E611" i="83"/>
  <c r="E596" i="83"/>
  <c r="E578" i="83"/>
  <c r="E573" i="83"/>
  <c r="E568" i="83"/>
  <c r="E564" i="83"/>
  <c r="E540" i="83"/>
  <c r="E525" i="83"/>
  <c r="E520" i="83"/>
  <c r="E510" i="83"/>
  <c r="E496" i="83"/>
  <c r="E477" i="83"/>
  <c r="E471" i="83"/>
  <c r="E467" i="83"/>
  <c r="E454" i="83"/>
  <c r="E448" i="83"/>
  <c r="E437" i="83"/>
  <c r="E431" i="83"/>
  <c r="E426" i="83"/>
  <c r="E410" i="83"/>
  <c r="E405" i="83"/>
  <c r="E400" i="83"/>
  <c r="E396" i="83"/>
  <c r="E387" i="83"/>
  <c r="E382" i="83"/>
  <c r="E376" i="83"/>
  <c r="E371" i="83"/>
  <c r="E366" i="83"/>
  <c r="E361" i="83"/>
  <c r="E351" i="83"/>
  <c r="E347" i="83"/>
  <c r="E342" i="83"/>
  <c r="E338" i="83"/>
  <c r="E333" i="83"/>
  <c r="E329" i="83"/>
  <c r="E318" i="83"/>
  <c r="E312" i="83"/>
  <c r="E308" i="83"/>
  <c r="E303" i="83"/>
  <c r="E299" i="83"/>
  <c r="E293" i="83"/>
  <c r="E287" i="83"/>
  <c r="E282" i="83"/>
  <c r="E277" i="83"/>
  <c r="E267" i="83"/>
  <c r="E262" i="83"/>
  <c r="E257" i="83"/>
  <c r="E247" i="83"/>
  <c r="E242" i="83"/>
  <c r="E232" i="83"/>
  <c r="E218" i="83"/>
  <c r="E208" i="83"/>
  <c r="E204" i="83"/>
  <c r="E189" i="83"/>
  <c r="E184" i="83"/>
  <c r="E155" i="83"/>
  <c r="E150" i="83"/>
  <c r="E146" i="83"/>
  <c r="E126" i="83"/>
  <c r="E121" i="83"/>
  <c r="E106" i="83"/>
  <c r="E96" i="83"/>
  <c r="E91" i="83"/>
  <c r="E86" i="83"/>
  <c r="E77" i="83"/>
  <c r="E73" i="83"/>
  <c r="E58" i="83"/>
  <c r="E605" i="83"/>
  <c r="E601" i="83"/>
  <c r="E591" i="83"/>
  <c r="E587" i="83"/>
  <c r="E582" i="83"/>
  <c r="E572" i="83"/>
  <c r="E559" i="83"/>
  <c r="E555" i="83"/>
  <c r="E550" i="83"/>
  <c r="E546" i="83"/>
  <c r="E534" i="83"/>
  <c r="E530" i="83"/>
  <c r="E515" i="83"/>
  <c r="E505" i="83"/>
  <c r="E500" i="83"/>
  <c r="E495" i="83"/>
  <c r="E491" i="83"/>
  <c r="E486" i="83"/>
  <c r="E482" i="83"/>
  <c r="E476" i="83"/>
  <c r="E462" i="83"/>
  <c r="E458" i="83"/>
  <c r="E453" i="83"/>
  <c r="E447" i="83"/>
  <c r="E442" i="83"/>
  <c r="E436" i="83"/>
  <c r="E425" i="83"/>
  <c r="E420" i="83"/>
  <c r="E414" i="83"/>
  <c r="E409" i="83"/>
  <c r="E404" i="83"/>
  <c r="E391" i="83"/>
  <c r="E381" i="83"/>
  <c r="E375" i="83"/>
  <c r="E360" i="83"/>
  <c r="E356" i="83"/>
  <c r="E328" i="83"/>
  <c r="E323" i="83"/>
  <c r="E317" i="83"/>
  <c r="E298" i="83"/>
  <c r="E281" i="83"/>
  <c r="E276" i="83"/>
  <c r="E271" i="83"/>
  <c r="E266" i="83"/>
  <c r="E261" i="83"/>
  <c r="E256" i="83"/>
  <c r="E251" i="83"/>
  <c r="E237" i="83"/>
  <c r="E227" i="83"/>
  <c r="E222" i="83"/>
  <c r="E217" i="83"/>
  <c r="E212" i="83"/>
  <c r="E199" i="83"/>
  <c r="E194" i="83"/>
  <c r="E188" i="83"/>
  <c r="E183" i="83"/>
  <c r="E179" i="83"/>
  <c r="E174" i="83"/>
  <c r="E169" i="83"/>
  <c r="E164" i="83"/>
  <c r="E159" i="83"/>
  <c r="E154" i="83"/>
  <c r="E141" i="83"/>
  <c r="E137" i="83"/>
  <c r="E131" i="83"/>
  <c r="E120" i="83"/>
  <c r="E115" i="83"/>
  <c r="E110" i="83"/>
  <c r="E101" i="83"/>
  <c r="E81" i="83"/>
  <c r="E72" i="83"/>
  <c r="E67" i="83"/>
  <c r="E1273" i="83"/>
  <c r="E1267" i="83"/>
  <c r="E1241" i="83"/>
  <c r="E1230" i="83"/>
  <c r="E1226" i="83"/>
  <c r="E1220" i="83"/>
  <c r="E1210" i="83"/>
  <c r="E1199" i="83"/>
  <c r="E1194" i="83"/>
  <c r="E1189" i="83"/>
  <c r="E1184" i="83"/>
  <c r="E1170" i="83"/>
  <c r="E1164" i="83"/>
  <c r="E1154" i="83"/>
  <c r="E1149" i="83"/>
  <c r="E1144" i="83"/>
  <c r="E1125" i="83"/>
  <c r="E1119" i="83"/>
  <c r="E1114" i="83"/>
  <c r="E1109" i="83"/>
  <c r="E1105" i="83"/>
  <c r="E1100" i="83"/>
  <c r="E1090" i="83"/>
  <c r="E1084" i="83"/>
  <c r="E1079" i="83"/>
  <c r="E1074" i="83"/>
  <c r="E1069" i="83"/>
  <c r="E1064" i="83"/>
  <c r="E1054" i="83"/>
  <c r="E1049" i="83"/>
  <c r="E1030" i="83"/>
  <c r="E1020" i="83"/>
  <c r="E1015" i="83"/>
  <c r="E1010" i="83"/>
  <c r="E1005" i="83"/>
  <c r="E1000" i="83"/>
  <c r="E996" i="83"/>
  <c r="E975" i="83"/>
  <c r="E970" i="83"/>
  <c r="E965" i="83"/>
  <c r="E960" i="83"/>
  <c r="E955" i="83"/>
  <c r="E944" i="83"/>
  <c r="E925" i="83"/>
  <c r="E919" i="83"/>
  <c r="E914" i="83"/>
  <c r="E909" i="83"/>
  <c r="E899" i="83"/>
  <c r="E893" i="83"/>
  <c r="E879" i="83"/>
  <c r="E875" i="83"/>
  <c r="E870" i="83"/>
  <c r="E865" i="83"/>
  <c r="E856" i="83"/>
  <c r="E851" i="83"/>
  <c r="E842" i="83"/>
  <c r="E837" i="83"/>
  <c r="E831" i="83"/>
  <c r="E825" i="83"/>
  <c r="E820" i="83"/>
  <c r="E799" i="83"/>
  <c r="E793" i="83"/>
  <c r="E788" i="83"/>
  <c r="E779" i="83"/>
  <c r="E768" i="83"/>
  <c r="E763" i="83"/>
  <c r="E758" i="83"/>
  <c r="E753" i="83"/>
  <c r="E742" i="83"/>
  <c r="E738" i="83"/>
  <c r="E723" i="83"/>
  <c r="E718" i="83"/>
  <c r="E713" i="83"/>
  <c r="E708" i="83"/>
  <c r="E688" i="83"/>
  <c r="E683" i="83"/>
  <c r="E678" i="83"/>
  <c r="E672" i="83"/>
  <c r="E654" i="83"/>
  <c r="E650" i="83"/>
  <c r="E644" i="83"/>
  <c r="E634" i="83"/>
  <c r="E628" i="83"/>
  <c r="E623" i="83"/>
  <c r="E619" i="83"/>
  <c r="E614" i="83"/>
  <c r="E609" i="83"/>
  <c r="E600" i="83"/>
  <c r="E595" i="83"/>
  <c r="E581" i="83"/>
  <c r="E577" i="83"/>
  <c r="E567" i="83"/>
  <c r="E563" i="83"/>
  <c r="E554" i="83"/>
  <c r="E545" i="83"/>
  <c r="E539" i="83"/>
  <c r="E529" i="83"/>
  <c r="E524" i="83"/>
  <c r="E519" i="83"/>
  <c r="E514" i="83"/>
  <c r="E509" i="83"/>
  <c r="E504" i="83"/>
  <c r="E490" i="83"/>
  <c r="E481" i="83"/>
  <c r="E470" i="83"/>
  <c r="E466" i="83"/>
  <c r="E452" i="83"/>
  <c r="E441" i="83"/>
  <c r="E430" i="83"/>
  <c r="E424" i="83"/>
  <c r="E408" i="83"/>
  <c r="E399" i="83"/>
  <c r="E395" i="83"/>
  <c r="E386" i="83"/>
  <c r="E380" i="83"/>
  <c r="E370" i="83"/>
  <c r="E365" i="83"/>
  <c r="E350" i="83"/>
  <c r="E346" i="83"/>
  <c r="E341" i="83"/>
  <c r="E337" i="83"/>
  <c r="E332" i="83"/>
  <c r="E322" i="83"/>
  <c r="E316" i="83"/>
  <c r="E311" i="83"/>
  <c r="E307" i="83"/>
  <c r="E302" i="83"/>
  <c r="E297" i="83"/>
  <c r="E292" i="83"/>
  <c r="E286" i="83"/>
  <c r="E280" i="83"/>
  <c r="E260" i="83"/>
  <c r="E255" i="83"/>
  <c r="E246" i="83"/>
  <c r="E241" i="83"/>
  <c r="E231" i="83"/>
  <c r="E216" i="83"/>
  <c r="E207" i="83"/>
  <c r="E203" i="83"/>
  <c r="E168" i="83"/>
  <c r="E149" i="83"/>
  <c r="E145" i="83"/>
  <c r="E136" i="83"/>
  <c r="E125" i="83"/>
  <c r="E114" i="83"/>
  <c r="E105" i="83"/>
  <c r="E95" i="83"/>
  <c r="E90" i="83"/>
  <c r="E85" i="83"/>
  <c r="E80" i="83"/>
  <c r="E76" i="83"/>
  <c r="E71" i="83"/>
  <c r="E57" i="83"/>
  <c r="E48" i="83"/>
  <c r="E576" i="83"/>
  <c r="E571" i="83"/>
  <c r="E558" i="83"/>
  <c r="E549" i="83"/>
  <c r="E544" i="83"/>
  <c r="E533" i="83"/>
  <c r="E528" i="83"/>
  <c r="E508" i="83"/>
  <c r="E503" i="83"/>
  <c r="E499" i="83"/>
  <c r="E494" i="83"/>
  <c r="E485" i="83"/>
  <c r="E480" i="83"/>
  <c r="E475" i="83"/>
  <c r="E461" i="83"/>
  <c r="E457" i="83"/>
  <c r="E446" i="83"/>
  <c r="E440" i="83"/>
  <c r="E435" i="83"/>
  <c r="E419" i="83"/>
  <c r="E413" i="83"/>
  <c r="E403" i="83"/>
  <c r="E390" i="83"/>
  <c r="E374" i="83"/>
  <c r="E364" i="83"/>
  <c r="E359" i="83"/>
  <c r="E355" i="83"/>
  <c r="E345" i="83"/>
  <c r="E336" i="83"/>
  <c r="E327" i="83"/>
  <c r="E306" i="83"/>
  <c r="E296" i="83"/>
  <c r="E285" i="83"/>
  <c r="E275" i="83"/>
  <c r="E270" i="83"/>
  <c r="E265" i="83"/>
  <c r="E250" i="83"/>
  <c r="E245" i="83"/>
  <c r="E240" i="83"/>
  <c r="E236" i="83"/>
  <c r="E226" i="83"/>
  <c r="E221" i="83"/>
  <c r="E215" i="83"/>
  <c r="E211" i="83"/>
  <c r="E198" i="83"/>
  <c r="E193" i="83"/>
  <c r="E187" i="83"/>
  <c r="E182" i="83"/>
  <c r="E178" i="83"/>
  <c r="E173" i="83"/>
  <c r="E163" i="83"/>
  <c r="E158" i="83"/>
  <c r="E153" i="83"/>
  <c r="E144" i="83"/>
  <c r="E140" i="83"/>
  <c r="E135" i="83"/>
  <c r="E130" i="83"/>
  <c r="E124" i="83"/>
  <c r="E119" i="83"/>
  <c r="E109" i="83"/>
  <c r="E104" i="83"/>
  <c r="E100" i="83"/>
  <c r="E84" i="83"/>
  <c r="E66" i="83"/>
  <c r="E1906" i="83"/>
  <c r="E1901" i="83"/>
  <c r="E1896" i="83"/>
  <c r="E1891" i="83"/>
  <c r="E1881" i="83"/>
  <c r="E1877" i="83"/>
  <c r="E1870" i="83"/>
  <c r="E1864" i="83"/>
  <c r="E1854" i="83"/>
  <c r="E1835" i="83"/>
  <c r="E1824" i="83"/>
  <c r="E1814" i="83"/>
  <c r="E1802" i="83"/>
  <c r="E1797" i="83"/>
  <c r="E1792" i="83"/>
  <c r="E1782" i="83"/>
  <c r="E1772" i="83"/>
  <c r="E1767" i="83"/>
  <c r="E1757" i="83"/>
  <c r="E1752" i="83"/>
  <c r="E1746" i="83"/>
  <c r="E1740" i="83"/>
  <c r="E1735" i="83"/>
  <c r="E1730" i="83"/>
  <c r="E1721" i="83"/>
  <c r="E1716" i="83"/>
  <c r="E1701" i="83"/>
  <c r="E1696" i="83"/>
  <c r="E1692" i="83"/>
  <c r="E1687" i="83"/>
  <c r="E1681" i="83"/>
  <c r="E1676" i="83"/>
  <c r="E1652" i="83"/>
  <c r="E1642" i="83"/>
  <c r="E1632" i="83"/>
  <c r="E1627" i="83"/>
  <c r="E1616" i="83"/>
  <c r="E1610" i="83"/>
  <c r="E1605" i="83"/>
  <c r="E1600" i="83"/>
  <c r="E1596" i="83"/>
  <c r="E1585" i="83"/>
  <c r="E1580" i="83"/>
  <c r="E1574" i="83"/>
  <c r="E1563" i="83"/>
  <c r="E1554" i="83"/>
  <c r="E1528" i="83"/>
  <c r="E1523" i="83"/>
  <c r="E1518" i="83"/>
  <c r="E1508" i="83"/>
  <c r="E1499" i="83"/>
  <c r="E1494" i="83"/>
  <c r="E1489" i="83"/>
  <c r="E1484" i="83"/>
  <c r="E1474" i="83"/>
  <c r="E1469" i="83"/>
  <c r="E1465" i="83"/>
  <c r="E1449" i="83"/>
  <c r="E1437" i="83"/>
  <c r="E1433" i="83"/>
  <c r="E1428" i="83"/>
  <c r="E1418" i="83"/>
  <c r="E1407" i="83"/>
  <c r="E1396" i="83"/>
  <c r="E1378" i="83"/>
  <c r="E1363" i="83"/>
  <c r="E1358" i="83"/>
  <c r="E1348" i="83"/>
  <c r="E1336" i="83"/>
  <c r="E1326" i="83"/>
  <c r="E1321" i="83"/>
  <c r="E1311" i="83"/>
  <c r="E1306" i="83"/>
  <c r="E1293" i="83"/>
  <c r="E1288" i="83"/>
  <c r="E1277" i="83"/>
  <c r="E2452" i="83"/>
  <c r="E2442" i="83"/>
  <c r="E2437" i="83"/>
  <c r="E2432" i="83"/>
  <c r="E2427" i="83"/>
  <c r="E2410" i="83"/>
  <c r="E2391" i="83"/>
  <c r="E2386" i="83"/>
  <c r="E2382" i="83"/>
  <c r="E2376" i="83"/>
  <c r="E2366" i="83"/>
  <c r="E2361" i="83"/>
  <c r="E2355" i="83"/>
  <c r="E2349" i="83"/>
  <c r="E2337" i="83"/>
  <c r="E2328" i="83"/>
  <c r="E2313" i="83"/>
  <c r="E2303" i="83"/>
  <c r="E2297" i="83"/>
  <c r="E2283" i="83"/>
  <c r="E2278" i="83"/>
  <c r="E2273" i="83"/>
  <c r="E2269" i="83"/>
  <c r="E2263" i="83"/>
  <c r="E2250" i="83"/>
  <c r="E2246" i="83"/>
  <c r="E2240" i="83"/>
  <c r="E2235" i="83"/>
  <c r="E2224" i="83"/>
  <c r="E2219" i="83"/>
  <c r="E2215" i="83"/>
  <c r="E2200" i="83"/>
  <c r="E2194" i="83"/>
  <c r="E2184" i="83"/>
  <c r="E2179" i="83"/>
  <c r="E2174" i="83"/>
  <c r="E2169" i="83"/>
  <c r="E2163" i="83"/>
  <c r="E2153" i="83"/>
  <c r="E2147" i="83"/>
  <c r="E2124" i="83"/>
  <c r="E2115" i="83"/>
  <c r="E2109" i="83"/>
  <c r="E2092" i="83"/>
  <c r="E2076" i="83"/>
  <c r="E2067" i="83"/>
  <c r="E2062" i="83"/>
  <c r="E2053" i="83"/>
  <c r="E2047" i="83"/>
  <c r="E2041" i="83"/>
  <c r="E2036" i="83"/>
  <c r="E2030" i="83"/>
  <c r="E2025" i="83"/>
  <c r="E2020" i="83"/>
  <c r="E1999" i="83"/>
  <c r="E1994" i="83"/>
  <c r="E1989" i="83"/>
  <c r="E1979" i="83"/>
  <c r="E1959" i="83"/>
  <c r="E1954" i="83"/>
  <c r="E1939" i="83"/>
  <c r="E1934" i="83"/>
  <c r="E1928" i="83"/>
  <c r="E1923" i="83"/>
  <c r="E1919" i="83"/>
  <c r="E1905" i="83"/>
  <c r="E1895" i="83"/>
  <c r="E1890" i="83"/>
  <c r="E1885" i="83"/>
  <c r="E1876" i="83"/>
  <c r="E1869" i="83"/>
  <c r="E1858" i="83"/>
  <c r="E1849" i="83"/>
  <c r="E1845" i="83"/>
  <c r="E1839" i="83"/>
  <c r="E1834" i="83"/>
  <c r="E1829" i="83"/>
  <c r="E1823" i="83"/>
  <c r="E1818" i="83"/>
  <c r="E1813" i="83"/>
  <c r="E1807" i="83"/>
  <c r="E1791" i="83"/>
  <c r="E1786" i="83"/>
  <c r="E1776" i="83"/>
  <c r="E1771" i="83"/>
  <c r="E1761" i="83"/>
  <c r="E1745" i="83"/>
  <c r="E1739" i="83"/>
  <c r="E1729" i="83"/>
  <c r="E1725" i="83"/>
  <c r="E1715" i="83"/>
  <c r="E1710" i="83"/>
  <c r="E1705" i="83"/>
  <c r="E1691" i="83"/>
  <c r="E1675" i="83"/>
  <c r="E1670" i="83"/>
  <c r="E1665" i="83"/>
  <c r="E1661" i="83"/>
  <c r="E1656" i="83"/>
  <c r="E1651" i="83"/>
  <c r="E1646" i="83"/>
  <c r="E1637" i="83"/>
  <c r="E1631" i="83"/>
  <c r="E1622" i="83"/>
  <c r="E1615" i="83"/>
  <c r="E1595" i="83"/>
  <c r="E1591" i="83"/>
  <c r="E1584" i="83"/>
  <c r="E1579" i="83"/>
  <c r="E1568" i="83"/>
  <c r="E1558" i="83"/>
  <c r="E1553" i="83"/>
  <c r="E1548" i="83"/>
  <c r="E1543" i="83"/>
  <c r="E1539" i="83"/>
  <c r="E1534" i="83"/>
  <c r="E1517" i="83"/>
  <c r="E1513" i="83"/>
  <c r="E1503" i="83"/>
  <c r="E1488" i="83"/>
  <c r="E1478" i="83"/>
  <c r="E1464" i="83"/>
  <c r="E1459" i="83"/>
  <c r="E1454" i="83"/>
  <c r="E1448" i="83"/>
  <c r="E1442" i="83"/>
  <c r="E1432" i="83"/>
  <c r="E1422" i="83"/>
  <c r="E1412" i="83"/>
  <c r="E1401" i="83"/>
  <c r="E1391" i="83"/>
  <c r="E1387" i="83"/>
  <c r="E1382" i="83"/>
  <c r="E1377" i="83"/>
  <c r="E1372" i="83"/>
  <c r="E1367" i="83"/>
  <c r="E1353" i="83"/>
  <c r="E1342" i="83"/>
  <c r="E1331" i="83"/>
  <c r="E1320" i="83"/>
  <c r="E1316" i="83"/>
  <c r="E1301" i="83"/>
  <c r="E1297" i="83"/>
  <c r="E1292" i="83"/>
  <c r="E1283" i="83"/>
  <c r="E1276" i="83"/>
  <c r="E1265" i="83"/>
  <c r="E1254" i="83"/>
  <c r="E1249" i="83"/>
  <c r="E1239" i="83"/>
  <c r="E1234" i="83"/>
  <c r="E1224" i="83"/>
  <c r="E1213" i="83"/>
  <c r="E1207" i="83"/>
  <c r="E1202" i="83"/>
  <c r="E1178" i="83"/>
  <c r="E1173" i="83"/>
  <c r="E1162" i="83"/>
  <c r="E1152" i="83"/>
  <c r="E1147" i="83"/>
  <c r="E1142" i="83"/>
  <c r="E1138" i="83"/>
  <c r="E1133" i="83"/>
  <c r="E2114" i="83"/>
  <c r="E2108" i="83"/>
  <c r="E2102" i="83"/>
  <c r="E2097" i="83"/>
  <c r="E2091" i="83"/>
  <c r="E2086" i="83"/>
  <c r="E2081" i="83"/>
  <c r="E2075" i="83"/>
  <c r="E2071" i="83"/>
  <c r="E2066" i="83"/>
  <c r="E2057" i="83"/>
  <c r="E2035" i="83"/>
  <c r="E2029" i="83"/>
  <c r="E2019" i="83"/>
  <c r="E2015" i="83"/>
  <c r="E2009" i="83"/>
  <c r="E2004" i="83"/>
  <c r="E1983" i="83"/>
  <c r="E1978" i="83"/>
  <c r="E1973" i="83"/>
  <c r="E1968" i="83"/>
  <c r="E1964" i="83"/>
  <c r="E1953" i="83"/>
  <c r="E1949" i="83"/>
  <c r="E1944" i="83"/>
  <c r="E1933" i="83"/>
  <c r="E1914" i="83"/>
  <c r="E1910" i="83"/>
  <c r="E1900" i="83"/>
  <c r="E1889" i="83"/>
  <c r="E1880" i="83"/>
  <c r="E1875" i="83"/>
  <c r="E1863" i="83"/>
  <c r="E1857" i="83"/>
  <c r="E1853" i="83"/>
  <c r="E1844" i="83"/>
  <c r="E1817" i="83"/>
  <c r="E1812" i="83"/>
  <c r="E1801" i="83"/>
  <c r="E1796" i="83"/>
  <c r="E1781" i="83"/>
  <c r="E1775" i="83"/>
  <c r="E1766" i="83"/>
  <c r="E1756" i="83"/>
  <c r="E1751" i="83"/>
  <c r="E1744" i="83"/>
  <c r="E1734" i="83"/>
  <c r="E1720" i="83"/>
  <c r="E1714" i="83"/>
  <c r="E1704" i="83"/>
  <c r="E1700" i="83"/>
  <c r="E1695" i="83"/>
  <c r="E1686" i="83"/>
  <c r="E1680" i="83"/>
  <c r="E1674" i="83"/>
  <c r="E1669" i="83"/>
  <c r="E1641" i="83"/>
  <c r="E1626" i="83"/>
  <c r="E1609" i="83"/>
  <c r="E1604" i="83"/>
  <c r="E1599" i="83"/>
  <c r="E1578" i="83"/>
  <c r="E1573" i="83"/>
  <c r="E1567" i="83"/>
  <c r="E1562" i="83"/>
  <c r="E1552" i="83"/>
  <c r="E1533" i="83"/>
  <c r="E1527" i="83"/>
  <c r="E1522" i="83"/>
  <c r="E1512" i="83"/>
  <c r="E1507" i="83"/>
  <c r="E1498" i="83"/>
  <c r="E1493" i="83"/>
  <c r="E1483" i="83"/>
  <c r="E1473" i="83"/>
  <c r="E1468" i="83"/>
  <c r="E1463" i="83"/>
  <c r="E1453" i="83"/>
  <c r="E1447" i="83"/>
  <c r="E1441" i="83"/>
  <c r="E1436" i="83"/>
  <c r="E1427" i="83"/>
  <c r="E1417" i="83"/>
  <c r="E1406" i="83"/>
  <c r="E1400" i="83"/>
  <c r="E1395" i="83"/>
  <c r="E1386" i="83"/>
  <c r="E1376" i="83"/>
  <c r="E1362" i="83"/>
  <c r="E1357" i="83"/>
  <c r="E1352" i="83"/>
  <c r="E1347" i="83"/>
  <c r="E1341" i="83"/>
  <c r="E1335" i="83"/>
  <c r="E1330" i="83"/>
  <c r="E1325" i="83"/>
  <c r="E1310" i="83"/>
  <c r="E1305" i="83"/>
  <c r="E1296" i="83"/>
  <c r="E1287" i="83"/>
  <c r="E1282" i="83"/>
  <c r="E1270" i="83"/>
  <c r="E1264" i="83"/>
  <c r="E1259" i="83"/>
  <c r="E1248" i="83"/>
  <c r="E1243" i="83"/>
  <c r="E1233" i="83"/>
  <c r="E1228" i="83"/>
  <c r="E1223" i="83"/>
  <c r="E1218" i="83"/>
  <c r="E1212" i="83"/>
  <c r="E1197" i="83"/>
  <c r="E1191" i="83"/>
  <c r="E1187" i="83"/>
  <c r="E1182" i="83"/>
  <c r="E1172" i="83"/>
  <c r="E1167" i="83"/>
  <c r="E1156" i="83"/>
  <c r="E1151" i="83"/>
  <c r="E1132" i="83"/>
  <c r="E1127" i="83"/>
  <c r="E1123" i="83"/>
  <c r="E1117" i="83"/>
  <c r="E1107" i="83"/>
  <c r="E1098" i="83"/>
  <c r="E1093" i="83"/>
  <c r="E1087" i="83"/>
  <c r="E1077" i="83"/>
  <c r="E1071" i="83"/>
  <c r="E1067" i="83"/>
  <c r="E1062" i="83"/>
  <c r="E1056" i="83"/>
  <c r="E1052" i="83"/>
  <c r="E1041" i="83"/>
  <c r="E1032" i="83"/>
  <c r="E1007" i="83"/>
  <c r="E1003" i="83"/>
  <c r="E998" i="83"/>
  <c r="E994" i="83"/>
  <c r="E988" i="83"/>
  <c r="E963" i="83"/>
  <c r="E952" i="83"/>
  <c r="E947" i="83"/>
  <c r="E942" i="83"/>
  <c r="E937" i="83"/>
  <c r="E927" i="83"/>
  <c r="E916" i="83"/>
  <c r="E911" i="83"/>
  <c r="E906" i="83"/>
  <c r="E901" i="83"/>
  <c r="E895" i="83"/>
  <c r="E890" i="83"/>
  <c r="E877" i="83"/>
  <c r="E872" i="83"/>
  <c r="E868" i="83"/>
  <c r="E849" i="83"/>
  <c r="E844" i="83"/>
  <c r="E828" i="83"/>
  <c r="E812" i="83"/>
  <c r="E807" i="83"/>
  <c r="E802" i="83"/>
  <c r="E796" i="83"/>
  <c r="E786" i="83"/>
  <c r="E777" i="83"/>
  <c r="E760" i="83"/>
  <c r="E750" i="83"/>
  <c r="E744" i="83"/>
  <c r="E740" i="83"/>
  <c r="E735" i="83"/>
  <c r="E720" i="83"/>
  <c r="E2499" i="83"/>
  <c r="E2489" i="83"/>
  <c r="E2484" i="83"/>
  <c r="E2478" i="83"/>
  <c r="E2471" i="83"/>
  <c r="E2466" i="83"/>
  <c r="E2461" i="83"/>
  <c r="E2441" i="83"/>
  <c r="E2436" i="83"/>
  <c r="E2431" i="83"/>
  <c r="E2420" i="83"/>
  <c r="E2409" i="83"/>
  <c r="E2395" i="83"/>
  <c r="E2390" i="83"/>
  <c r="E2385" i="83"/>
  <c r="E2369" i="83"/>
  <c r="E2359" i="83"/>
  <c r="E2353" i="83"/>
  <c r="E2347" i="83"/>
  <c r="E2331" i="83"/>
  <c r="E2312" i="83"/>
  <c r="E2307" i="83"/>
  <c r="E2302" i="83"/>
  <c r="E2296" i="83"/>
  <c r="E2291" i="83"/>
  <c r="E2272" i="83"/>
  <c r="E2267" i="83"/>
  <c r="E2262" i="83"/>
  <c r="E2249" i="83"/>
  <c r="E2239" i="83"/>
  <c r="E2228" i="83"/>
  <c r="E2223" i="83"/>
  <c r="E2218" i="83"/>
  <c r="E2214" i="83"/>
  <c r="E2204" i="83"/>
  <c r="E2193" i="83"/>
  <c r="E2188" i="83"/>
  <c r="E2183" i="83"/>
  <c r="E2173" i="83"/>
  <c r="E2167" i="83"/>
  <c r="E2157" i="83"/>
  <c r="E2152" i="83"/>
  <c r="E2146" i="83"/>
  <c r="E2132" i="83"/>
  <c r="E2127" i="83"/>
  <c r="E2107" i="83"/>
  <c r="E2096" i="83"/>
  <c r="E2090" i="83"/>
  <c r="E2085" i="83"/>
  <c r="E2080" i="83"/>
  <c r="E2061" i="83"/>
  <c r="E2052" i="83"/>
  <c r="E2046" i="83"/>
  <c r="E2040" i="83"/>
  <c r="E2034" i="83"/>
  <c r="E2024" i="83"/>
  <c r="E2008" i="83"/>
  <c r="E2003" i="83"/>
  <c r="E1998" i="83"/>
  <c r="E1993" i="83"/>
  <c r="E1988" i="83"/>
  <c r="E1963" i="83"/>
  <c r="E1958" i="83"/>
  <c r="E1938" i="83"/>
  <c r="E1927" i="83"/>
  <c r="E1922" i="83"/>
  <c r="E1918" i="83"/>
  <c r="E1904" i="83"/>
  <c r="E1899" i="83"/>
  <c r="E1894" i="83"/>
  <c r="E1884" i="83"/>
  <c r="E1874" i="83"/>
  <c r="E1868" i="83"/>
  <c r="E1848" i="83"/>
  <c r="E1843" i="83"/>
  <c r="E1838" i="83"/>
  <c r="E1833" i="83"/>
  <c r="E1828" i="83"/>
  <c r="E1822" i="83"/>
  <c r="E1811" i="83"/>
  <c r="E1806" i="83"/>
  <c r="E1800" i="83"/>
  <c r="E1795" i="83"/>
  <c r="E1790" i="83"/>
  <c r="E1785" i="83"/>
  <c r="E1780" i="83"/>
  <c r="E1770" i="83"/>
  <c r="E1765" i="83"/>
  <c r="E1760" i="83"/>
  <c r="E1755" i="83"/>
  <c r="E1743" i="83"/>
  <c r="E1738" i="83"/>
  <c r="E1733" i="83"/>
  <c r="E1728" i="83"/>
  <c r="E1724" i="83"/>
  <c r="E1713" i="83"/>
  <c r="E1709" i="83"/>
  <c r="E1699" i="83"/>
  <c r="E1690" i="83"/>
  <c r="E1685" i="83"/>
  <c r="E1679" i="83"/>
  <c r="E1664" i="83"/>
  <c r="E1660" i="83"/>
  <c r="E1655" i="83"/>
  <c r="E1650" i="83"/>
  <c r="E1645" i="83"/>
  <c r="E1640" i="83"/>
  <c r="E1636" i="83"/>
  <c r="E1630" i="83"/>
  <c r="E1625" i="83"/>
  <c r="E1621" i="83"/>
  <c r="E1614" i="83"/>
  <c r="E1608" i="83"/>
  <c r="E1603" i="83"/>
  <c r="E1594" i="83"/>
  <c r="E1590" i="83"/>
  <c r="E1583" i="83"/>
  <c r="E1561" i="83"/>
  <c r="E1557" i="83"/>
  <c r="E1547" i="83"/>
  <c r="E1542" i="83"/>
  <c r="E1538" i="83"/>
  <c r="E1516" i="83"/>
  <c r="E1511" i="83"/>
  <c r="E1502" i="83"/>
  <c r="E1487" i="83"/>
  <c r="E1482" i="83"/>
  <c r="E1477" i="83"/>
  <c r="E1472" i="83"/>
  <c r="E1458" i="83"/>
  <c r="E1452" i="83"/>
  <c r="E1440" i="83"/>
  <c r="E1431" i="83"/>
  <c r="E1421" i="83"/>
  <c r="E1416" i="83"/>
  <c r="E1411" i="83"/>
  <c r="E1405" i="83"/>
  <c r="E1399" i="83"/>
  <c r="E1390" i="83"/>
  <c r="E1381" i="83"/>
  <c r="E1371" i="83"/>
  <c r="E1366" i="83"/>
  <c r="E1361" i="83"/>
  <c r="E1340" i="83"/>
  <c r="E1324" i="83"/>
  <c r="E1319" i="83"/>
  <c r="E1315" i="83"/>
  <c r="E1309" i="83"/>
  <c r="E1304" i="83"/>
  <c r="E1300" i="83"/>
  <c r="E1291" i="83"/>
  <c r="E1281" i="83"/>
  <c r="E1275" i="83"/>
  <c r="E1269" i="83"/>
  <c r="E1263" i="83"/>
  <c r="E1258" i="83"/>
  <c r="E1253" i="83"/>
  <c r="E1247" i="83"/>
  <c r="E1238" i="83"/>
  <c r="E1232" i="83"/>
  <c r="E1217" i="83"/>
  <c r="E1206" i="83"/>
  <c r="E1201" i="83"/>
  <c r="E1196" i="83"/>
  <c r="E1177" i="83"/>
  <c r="E1161" i="83"/>
  <c r="E1146" i="83"/>
  <c r="E45" i="83"/>
  <c r="E40" i="83"/>
  <c r="E36" i="83"/>
  <c r="E25" i="83"/>
  <c r="E20" i="83"/>
  <c r="E15" i="83"/>
  <c r="E10" i="83"/>
  <c r="E62" i="83"/>
  <c r="E53" i="83"/>
  <c r="E49" i="83"/>
  <c r="E30" i="83"/>
  <c r="E24" i="83"/>
  <c r="E44" i="83"/>
  <c r="E39" i="83"/>
  <c r="E35" i="83"/>
  <c r="E23" i="83"/>
  <c r="E19" i="83"/>
  <c r="E14" i="83"/>
  <c r="E9" i="83"/>
  <c r="E61" i="83"/>
  <c r="E56" i="83"/>
  <c r="E52" i="83"/>
  <c r="E29" i="83"/>
  <c r="E13" i="83"/>
  <c r="E8" i="83"/>
  <c r="E1271" i="83"/>
  <c r="E1266" i="83"/>
  <c r="E1260" i="83"/>
  <c r="E1250" i="83"/>
  <c r="E1244" i="83"/>
  <c r="E1229" i="83"/>
  <c r="E1225" i="83"/>
  <c r="E1219" i="83"/>
  <c r="E1208" i="83"/>
  <c r="E1198" i="83"/>
  <c r="E1192" i="83"/>
  <c r="E1188" i="83"/>
  <c r="E1183" i="83"/>
  <c r="E1168" i="83"/>
  <c r="E1163" i="83"/>
  <c r="E1157" i="83"/>
  <c r="E1153" i="83"/>
  <c r="E1128" i="83"/>
  <c r="E1124" i="83"/>
  <c r="E1118" i="83"/>
  <c r="E1113" i="83"/>
  <c r="E1108" i="83"/>
  <c r="E1099" i="83"/>
  <c r="E1089" i="83"/>
  <c r="E1083" i="83"/>
  <c r="E1078" i="83"/>
  <c r="E1072" i="83"/>
  <c r="E1068" i="83"/>
  <c r="E1063" i="83"/>
  <c r="E1058" i="83"/>
  <c r="E1053" i="83"/>
  <c r="E1024" i="83"/>
  <c r="E1019" i="83"/>
  <c r="E1014" i="83"/>
  <c r="E1008" i="83"/>
  <c r="E1004" i="83"/>
  <c r="E999" i="83"/>
  <c r="E995" i="83"/>
  <c r="E989" i="83"/>
  <c r="E984" i="83"/>
  <c r="E974" i="83"/>
  <c r="E969" i="83"/>
  <c r="E964" i="83"/>
  <c r="E954" i="83"/>
  <c r="E948" i="83"/>
  <c r="E943" i="83"/>
  <c r="E938" i="83"/>
  <c r="E929" i="83"/>
  <c r="E918" i="83"/>
  <c r="E912" i="83"/>
  <c r="E897" i="83"/>
  <c r="E878" i="83"/>
  <c r="E869" i="83"/>
  <c r="E850" i="83"/>
  <c r="E841" i="83"/>
  <c r="E830" i="83"/>
  <c r="E819" i="83"/>
  <c r="E808" i="83"/>
  <c r="E798" i="83"/>
  <c r="E787" i="83"/>
  <c r="E778" i="83"/>
  <c r="E773" i="83"/>
  <c r="E751" i="83"/>
  <c r="E746" i="83"/>
  <c r="E741" i="83"/>
  <c r="E736" i="83"/>
  <c r="E722" i="83"/>
  <c r="E707" i="83"/>
  <c r="E701" i="83"/>
  <c r="E696" i="83"/>
  <c r="E671" i="83"/>
  <c r="E666" i="83"/>
  <c r="E653" i="83"/>
  <c r="E649" i="83"/>
  <c r="E643" i="83"/>
  <c r="E632" i="83"/>
  <c r="E627" i="83"/>
  <c r="E622" i="83"/>
  <c r="E613" i="83"/>
  <c r="E594" i="83"/>
  <c r="E580" i="83"/>
  <c r="E575" i="83"/>
  <c r="E566" i="83"/>
  <c r="E562" i="83"/>
  <c r="E553" i="83"/>
  <c r="E543" i="83"/>
  <c r="E538" i="83"/>
  <c r="E523" i="83"/>
  <c r="E518" i="83"/>
  <c r="E513" i="83"/>
  <c r="E489" i="83"/>
  <c r="E474" i="83"/>
  <c r="E469" i="83"/>
  <c r="E465" i="83"/>
  <c r="E456" i="83"/>
  <c r="E451" i="83"/>
  <c r="E445" i="83"/>
  <c r="E439" i="83"/>
  <c r="E434" i="83"/>
  <c r="E429" i="83"/>
  <c r="E423" i="83"/>
  <c r="E418" i="83"/>
  <c r="E407" i="83"/>
  <c r="E398" i="83"/>
  <c r="E394" i="83"/>
  <c r="E389" i="83"/>
  <c r="E385" i="83"/>
  <c r="E379" i="83"/>
  <c r="E373" i="83"/>
  <c r="E369" i="83"/>
  <c r="E349" i="83"/>
  <c r="E344" i="83"/>
  <c r="E340" i="83"/>
  <c r="E331" i="83"/>
  <c r="E321" i="83"/>
  <c r="E315" i="83"/>
  <c r="E310" i="83"/>
  <c r="E301" i="83"/>
  <c r="E291" i="83"/>
  <c r="E284" i="83"/>
  <c r="E279" i="83"/>
  <c r="E269" i="83"/>
  <c r="E264" i="83"/>
  <c r="E259" i="83"/>
  <c r="E254" i="83"/>
  <c r="E244" i="83"/>
  <c r="E230" i="83"/>
  <c r="E225" i="83"/>
  <c r="E206" i="83"/>
  <c r="E202" i="83"/>
  <c r="E197" i="83"/>
  <c r="E192" i="83"/>
  <c r="E172" i="83"/>
  <c r="E167" i="83"/>
  <c r="E157" i="83"/>
  <c r="E152" i="83"/>
  <c r="E148" i="83"/>
  <c r="E129" i="83"/>
  <c r="E113" i="83"/>
  <c r="E94" i="83"/>
  <c r="E89" i="83"/>
  <c r="E79" i="83"/>
  <c r="E75" i="83"/>
  <c r="E70" i="83"/>
  <c r="E60" i="83"/>
  <c r="E47" i="83"/>
  <c r="E43" i="83"/>
  <c r="E38" i="83"/>
  <c r="E34" i="83"/>
  <c r="E28" i="83"/>
  <c r="E22" i="83"/>
  <c r="E18" i="83"/>
  <c r="E1112" i="83"/>
  <c r="E1103" i="83"/>
  <c r="E1094" i="83"/>
  <c r="E1088" i="83"/>
  <c r="E1082" i="83"/>
  <c r="E1057" i="83"/>
  <c r="E1047" i="83"/>
  <c r="E1042" i="83"/>
  <c r="E1037" i="83"/>
  <c r="E1033" i="83"/>
  <c r="E1028" i="83"/>
  <c r="E1023" i="83"/>
  <c r="E1018" i="83"/>
  <c r="E1013" i="83"/>
  <c r="E983" i="83"/>
  <c r="E979" i="83"/>
  <c r="E973" i="83"/>
  <c r="E968" i="83"/>
  <c r="E958" i="83"/>
  <c r="E953" i="83"/>
  <c r="E933" i="83"/>
  <c r="E928" i="83"/>
  <c r="E923" i="83"/>
  <c r="E917" i="83"/>
  <c r="E907" i="83"/>
  <c r="E902" i="83"/>
  <c r="E896" i="83"/>
  <c r="E891" i="83"/>
  <c r="E886" i="83"/>
  <c r="E882" i="83"/>
  <c r="E873" i="83"/>
  <c r="E863" i="83"/>
  <c r="E859" i="83"/>
  <c r="E854" i="83"/>
  <c r="E845" i="83"/>
  <c r="E840" i="83"/>
  <c r="E835" i="83"/>
  <c r="E829" i="83"/>
  <c r="E823" i="83"/>
  <c r="E818" i="83"/>
  <c r="E813" i="83"/>
  <c r="E803" i="83"/>
  <c r="E797" i="83"/>
  <c r="E791" i="83"/>
  <c r="E782" i="83"/>
  <c r="E772" i="83"/>
  <c r="E766" i="83"/>
  <c r="E761" i="83"/>
  <c r="E756" i="83"/>
  <c r="E745" i="83"/>
  <c r="E731" i="83"/>
  <c r="E726" i="83"/>
  <c r="E721" i="83"/>
  <c r="E716" i="83"/>
  <c r="E711" i="83"/>
  <c r="E700" i="83"/>
  <c r="E695" i="83"/>
  <c r="E691" i="83"/>
  <c r="E686" i="83"/>
  <c r="E681" i="83"/>
  <c r="E676" i="83"/>
  <c r="E661" i="83"/>
  <c r="E657" i="83"/>
  <c r="E648" i="83"/>
  <c r="E637" i="83"/>
  <c r="E631" i="83"/>
  <c r="E626" i="83"/>
  <c r="E617" i="83"/>
  <c r="E607" i="83"/>
  <c r="E603" i="83"/>
  <c r="E598" i="83"/>
  <c r="E589" i="83"/>
  <c r="E585" i="83"/>
  <c r="E570" i="83"/>
  <c r="E557" i="83"/>
  <c r="E552" i="83"/>
  <c r="E548" i="83"/>
  <c r="E537" i="83"/>
  <c r="E532" i="83"/>
  <c r="E527" i="83"/>
  <c r="E522" i="83"/>
  <c r="E517" i="83"/>
  <c r="E512" i="83"/>
  <c r="E507" i="83"/>
  <c r="E502" i="83"/>
  <c r="E498" i="83"/>
  <c r="E493" i="83"/>
  <c r="E488" i="83"/>
  <c r="E484" i="83"/>
  <c r="E479" i="83"/>
  <c r="E473" i="83"/>
  <c r="E464" i="83"/>
  <c r="E460" i="83"/>
  <c r="E444" i="83"/>
  <c r="E428" i="83"/>
  <c r="E417" i="83"/>
  <c r="E412" i="83"/>
  <c r="E402" i="83"/>
  <c r="E384" i="83"/>
  <c r="E368" i="83"/>
  <c r="E363" i="83"/>
  <c r="E358" i="83"/>
  <c r="E354" i="83"/>
  <c r="E335" i="83"/>
  <c r="E326" i="83"/>
  <c r="E320" i="83"/>
  <c r="E305" i="83"/>
  <c r="E295" i="83"/>
  <c r="E290" i="83"/>
  <c r="E274" i="83"/>
  <c r="E249" i="83"/>
  <c r="E239" i="83"/>
  <c r="E235" i="83"/>
  <c r="E229" i="83"/>
  <c r="E224" i="83"/>
  <c r="E220" i="83"/>
  <c r="E214" i="83"/>
  <c r="E210" i="83"/>
  <c r="E196" i="83"/>
  <c r="E191" i="83"/>
  <c r="E186" i="83"/>
  <c r="E181" i="83"/>
  <c r="E177" i="83"/>
  <c r="E162" i="83"/>
  <c r="E143" i="83"/>
  <c r="E139" i="83"/>
  <c r="E134" i="83"/>
  <c r="E128" i="83"/>
  <c r="E123" i="83"/>
  <c r="E118" i="83"/>
  <c r="E112" i="83"/>
  <c r="E108" i="83"/>
  <c r="E103" i="83"/>
  <c r="E99" i="83"/>
  <c r="E93" i="83"/>
  <c r="E88" i="83"/>
  <c r="E83" i="83"/>
  <c r="E69" i="83"/>
  <c r="E65" i="83"/>
  <c r="E55" i="83"/>
  <c r="E51" i="83"/>
  <c r="E42" i="83"/>
  <c r="E33" i="83"/>
  <c r="E17" i="83"/>
  <c r="E12" i="83"/>
  <c r="E706" i="83"/>
  <c r="E680" i="83"/>
  <c r="E670" i="83"/>
  <c r="E665" i="83"/>
  <c r="E656" i="83"/>
  <c r="E652" i="83"/>
  <c r="E647" i="83"/>
  <c r="E642" i="83"/>
  <c r="E636" i="83"/>
  <c r="E621" i="83"/>
  <c r="E616" i="83"/>
  <c r="E612" i="83"/>
  <c r="E593" i="83"/>
  <c r="E584" i="83"/>
  <c r="E579" i="83"/>
  <c r="E574" i="83"/>
  <c r="E565" i="83"/>
  <c r="E561" i="83"/>
  <c r="E542" i="83"/>
  <c r="E536" i="83"/>
  <c r="E511" i="83"/>
  <c r="E472" i="83"/>
  <c r="E468" i="83"/>
  <c r="E455" i="83"/>
  <c r="E450" i="83"/>
  <c r="E438" i="83"/>
  <c r="E433" i="83"/>
  <c r="E422" i="83"/>
  <c r="E416" i="83"/>
  <c r="E406" i="83"/>
  <c r="E397" i="83"/>
  <c r="E393" i="83"/>
  <c r="E388" i="83"/>
  <c r="E383" i="83"/>
  <c r="E378" i="83"/>
  <c r="E372" i="83"/>
  <c r="E367" i="83"/>
  <c r="E362" i="83"/>
  <c r="E353" i="83"/>
  <c r="E348" i="83"/>
  <c r="E343" i="83"/>
  <c r="E339" i="83"/>
  <c r="E330" i="83"/>
  <c r="E325" i="83"/>
  <c r="E319" i="83"/>
  <c r="E314" i="83"/>
  <c r="E309" i="83"/>
  <c r="E304" i="83"/>
  <c r="E300" i="83"/>
  <c r="E289" i="83"/>
  <c r="E283" i="83"/>
  <c r="E278" i="83"/>
  <c r="E273" i="83"/>
  <c r="E268" i="83"/>
  <c r="E263" i="83"/>
  <c r="E258" i="83"/>
  <c r="E253" i="83"/>
  <c r="E248" i="83"/>
  <c r="E243" i="83"/>
  <c r="E234" i="83"/>
  <c r="E205" i="83"/>
  <c r="E201" i="83"/>
  <c r="E176" i="83"/>
  <c r="E171" i="83"/>
  <c r="E166" i="83"/>
  <c r="E161" i="83"/>
  <c r="E156" i="83"/>
  <c r="E151" i="83"/>
  <c r="E147" i="83"/>
  <c r="E133" i="83"/>
  <c r="E127" i="83"/>
  <c r="E117" i="83"/>
  <c r="E98" i="83"/>
  <c r="E92" i="83"/>
  <c r="E87" i="83"/>
  <c r="E78" i="83"/>
  <c r="E74" i="83"/>
  <c r="E64" i="83"/>
  <c r="E59" i="83"/>
  <c r="E46" i="83"/>
  <c r="E37" i="83"/>
  <c r="E32" i="83"/>
  <c r="E27" i="83"/>
  <c r="E21" i="83"/>
  <c r="E16" i="83"/>
  <c r="E1141" i="83"/>
  <c r="E1137" i="83"/>
  <c r="E1122" i="83"/>
  <c r="E1116" i="83"/>
  <c r="E1111" i="83"/>
  <c r="E1102" i="83"/>
  <c r="E1092" i="83"/>
  <c r="E1081" i="83"/>
  <c r="E1076" i="83"/>
  <c r="E1066" i="83"/>
  <c r="E1061" i="83"/>
  <c r="E1046" i="83"/>
  <c r="E1040" i="83"/>
  <c r="E1036" i="83"/>
  <c r="E1027" i="83"/>
  <c r="E1022" i="83"/>
  <c r="E1017" i="83"/>
  <c r="E1012" i="83"/>
  <c r="E1002" i="83"/>
  <c r="E993" i="83"/>
  <c r="E982" i="83"/>
  <c r="E978" i="83"/>
  <c r="E972" i="83"/>
  <c r="E967" i="83"/>
  <c r="E962" i="83"/>
  <c r="E957" i="83"/>
  <c r="E951" i="83"/>
  <c r="E946" i="83"/>
  <c r="E936" i="83"/>
  <c r="E932" i="83"/>
  <c r="E922" i="83"/>
  <c r="E885" i="83"/>
  <c r="E881" i="83"/>
  <c r="E862" i="83"/>
  <c r="E858" i="83"/>
  <c r="E853" i="83"/>
  <c r="E848" i="83"/>
  <c r="E839" i="83"/>
  <c r="E834" i="83"/>
  <c r="E822" i="83"/>
  <c r="E817" i="83"/>
  <c r="E801" i="83"/>
  <c r="E790" i="83"/>
  <c r="E781" i="83"/>
  <c r="E776" i="83"/>
  <c r="E771" i="83"/>
  <c r="E765" i="83"/>
  <c r="E755" i="83"/>
  <c r="E730" i="83"/>
  <c r="E725" i="83"/>
  <c r="E715" i="83"/>
  <c r="E710" i="83"/>
  <c r="E705" i="83"/>
  <c r="E699" i="83"/>
  <c r="E694" i="83"/>
  <c r="E690" i="83"/>
  <c r="E685" i="83"/>
  <c r="E675" i="83"/>
  <c r="E669" i="83"/>
  <c r="E664" i="83"/>
  <c r="E660" i="83"/>
  <c r="E641" i="83"/>
  <c r="E630" i="83"/>
  <c r="E625" i="83"/>
  <c r="E606" i="83"/>
  <c r="E602" i="83"/>
  <c r="E597" i="83"/>
  <c r="E592" i="83"/>
  <c r="E588" i="83"/>
  <c r="E583" i="83"/>
  <c r="E569" i="83"/>
  <c r="E560" i="83"/>
  <c r="E556" i="83"/>
  <c r="E551" i="83"/>
  <c r="E547" i="83"/>
  <c r="E541" i="83"/>
  <c r="E535" i="83"/>
  <c r="E531" i="83"/>
  <c r="E526" i="83"/>
  <c r="E521" i="83"/>
  <c r="E516" i="83"/>
  <c r="E506" i="83"/>
  <c r="E501" i="83"/>
  <c r="E497" i="83"/>
  <c r="E492" i="83"/>
  <c r="E487" i="83"/>
  <c r="E483" i="83"/>
  <c r="E478" i="83"/>
  <c r="E463" i="83"/>
  <c r="E459" i="83"/>
  <c r="E449" i="83"/>
  <c r="E443" i="83"/>
  <c r="E432" i="83"/>
  <c r="E427" i="83"/>
  <c r="E421" i="83"/>
  <c r="E415" i="83"/>
  <c r="E411" i="83"/>
  <c r="E401" i="83"/>
  <c r="E392" i="83"/>
  <c r="E377" i="83"/>
  <c r="E357" i="83"/>
  <c r="E352" i="83"/>
  <c r="E334" i="83"/>
  <c r="E324" i="83"/>
  <c r="E313" i="83"/>
  <c r="E294" i="83"/>
  <c r="E288" i="83"/>
  <c r="E272" i="83"/>
  <c r="E252" i="83"/>
  <c r="E238" i="83"/>
  <c r="E233" i="83"/>
  <c r="E228" i="83"/>
  <c r="E223" i="83"/>
  <c r="E219" i="83"/>
  <c r="E213" i="83"/>
  <c r="E209" i="83"/>
  <c r="E200" i="83"/>
  <c r="E195" i="83"/>
  <c r="E190" i="83"/>
  <c r="E185" i="83"/>
  <c r="E180" i="83"/>
  <c r="E175" i="83"/>
  <c r="E170" i="83"/>
  <c r="E165" i="83"/>
  <c r="E160" i="83"/>
  <c r="E142" i="83"/>
  <c r="E138" i="83"/>
  <c r="E132" i="83"/>
  <c r="E122" i="83"/>
  <c r="E116" i="83"/>
  <c r="E111" i="83"/>
  <c r="E107" i="83"/>
  <c r="E102" i="83"/>
  <c r="E97" i="83"/>
  <c r="E82" i="83"/>
  <c r="E68" i="83"/>
  <c r="E63" i="83"/>
  <c r="E54" i="83"/>
  <c r="E50" i="83"/>
  <c r="E41" i="83"/>
  <c r="E31" i="83"/>
  <c r="E26" i="83"/>
  <c r="E11" i="83"/>
  <c r="H8" i="84" a="1"/>
  <c r="I8" i="84" a="1"/>
  <c r="F26" i="81"/>
  <c r="K29" i="81"/>
  <c r="F11" i="81"/>
  <c r="F61" i="81"/>
  <c r="F68" i="81"/>
  <c r="K18" i="81"/>
  <c r="F33" i="81"/>
  <c r="F42" i="81"/>
  <c r="K82" i="81"/>
  <c r="K17" i="81"/>
  <c r="F51" i="81"/>
  <c r="F95" i="81"/>
  <c r="F94" i="81"/>
  <c r="F50" i="81"/>
  <c r="K50" i="81"/>
  <c r="F49" i="81"/>
  <c r="K25" i="81"/>
  <c r="F25" i="81"/>
  <c r="K67" i="81"/>
  <c r="F67" i="81"/>
  <c r="K68" i="81"/>
  <c r="F28" i="81"/>
  <c r="K28" i="81"/>
  <c r="F27" i="81"/>
  <c r="K27" i="81"/>
  <c r="F92" i="81"/>
  <c r="F84" i="81"/>
  <c r="K76" i="81"/>
  <c r="K75" i="81"/>
  <c r="K77" i="81"/>
  <c r="K62" i="81"/>
  <c r="K48" i="81"/>
  <c r="K47" i="81"/>
  <c r="K45" i="81"/>
  <c r="F48" i="81"/>
  <c r="F96" i="81"/>
  <c r="F35" i="81"/>
  <c r="K61" i="81"/>
  <c r="F58" i="81"/>
  <c r="K58" i="81"/>
  <c r="F15" i="81"/>
  <c r="K14" i="81"/>
  <c r="K15" i="81"/>
  <c r="K46" i="81"/>
  <c r="F79" i="81"/>
  <c r="K78" i="81"/>
  <c r="K79" i="81"/>
  <c r="K53" i="81"/>
  <c r="F13" i="81"/>
  <c r="F44" i="81"/>
  <c r="F43" i="81"/>
  <c r="K43" i="81"/>
  <c r="F91" i="81"/>
  <c r="F75" i="81"/>
  <c r="K7" i="81"/>
  <c r="K71" i="81"/>
  <c r="K20" i="81"/>
  <c r="K39" i="81"/>
  <c r="K36" i="81"/>
  <c r="F39" i="81"/>
  <c r="F24" i="81"/>
  <c r="F63" i="81"/>
  <c r="K63" i="81"/>
  <c r="F20" i="81"/>
  <c r="F57" i="81"/>
  <c r="K81" i="81"/>
  <c r="K49" i="81"/>
  <c r="K32" i="81"/>
  <c r="F32" i="81"/>
  <c r="K10" i="81"/>
  <c r="F10" i="81"/>
  <c r="F7" i="81"/>
  <c r="F8" i="81"/>
  <c r="K84" i="81"/>
  <c r="K37" i="81"/>
  <c r="K12" i="81"/>
  <c r="K11" i="81"/>
  <c r="K13" i="81"/>
  <c r="F93" i="81"/>
  <c r="F88" i="81"/>
  <c r="F77" i="81"/>
  <c r="K74" i="81"/>
  <c r="F74" i="81"/>
  <c r="F72" i="81"/>
  <c r="F71" i="81"/>
  <c r="F70" i="81"/>
  <c r="K70" i="81"/>
  <c r="F69" i="81"/>
  <c r="K69" i="81"/>
  <c r="K66" i="81"/>
  <c r="F59" i="81"/>
  <c r="K55" i="81"/>
  <c r="K51" i="81"/>
  <c r="F52" i="81"/>
  <c r="K52" i="81"/>
  <c r="K44" i="81"/>
  <c r="F41" i="81"/>
  <c r="K41" i="81"/>
  <c r="F40" i="81"/>
  <c r="F37" i="81"/>
  <c r="F34" i="81"/>
  <c r="K34" i="81"/>
  <c r="K26" i="81"/>
  <c r="F23" i="81"/>
  <c r="K23" i="81"/>
  <c r="K85" i="81"/>
  <c r="F60" i="81"/>
  <c r="K60" i="81"/>
  <c r="F19" i="81"/>
  <c r="F85" i="81"/>
  <c r="F81" i="81"/>
  <c r="K59" i="81"/>
  <c r="K56" i="81"/>
  <c r="F54" i="81"/>
  <c r="K54" i="81"/>
  <c r="F21" i="81"/>
  <c r="F17" i="81"/>
  <c r="K83" i="81"/>
  <c r="F82" i="81"/>
  <c r="F73" i="81"/>
  <c r="K73" i="81"/>
  <c r="F66" i="81"/>
  <c r="K57" i="81"/>
  <c r="F55" i="81"/>
  <c r="F31" i="81"/>
  <c r="K31" i="81"/>
  <c r="F29" i="81"/>
  <c r="K19" i="81"/>
  <c r="F18" i="81"/>
  <c r="F9" i="81"/>
  <c r="K9" i="81"/>
  <c r="K24" i="81"/>
  <c r="F16" i="81"/>
  <c r="K64" i="81"/>
  <c r="F64" i="81"/>
  <c r="F47" i="81"/>
  <c r="F45" i="81"/>
  <c r="F86" i="81"/>
  <c r="F80" i="81"/>
  <c r="F53" i="81"/>
  <c r="F22" i="81"/>
  <c r="K22" i="81"/>
  <c r="F90" i="81"/>
  <c r="F83" i="81"/>
  <c r="K42" i="81"/>
  <c r="F38" i="81"/>
  <c r="K38" i="81"/>
  <c r="F36" i="81"/>
  <c r="K21" i="81"/>
  <c r="F89" i="81"/>
  <c r="F87" i="81"/>
  <c r="K80" i="81"/>
  <c r="F76" i="81"/>
  <c r="F65" i="81"/>
  <c r="F56" i="81"/>
  <c r="K35" i="81"/>
  <c r="K30" i="81"/>
  <c r="K16" i="81"/>
  <c r="F12" i="81"/>
  <c r="F78" i="81"/>
  <c r="F46" i="81"/>
  <c r="F14" i="81"/>
  <c r="K72" i="81"/>
  <c r="K65" i="81"/>
  <c r="F62" i="81"/>
  <c r="K40" i="81"/>
  <c r="K33" i="81"/>
  <c r="F30" i="81"/>
  <c r="K8" i="81"/>
  <c r="F16" i="80"/>
  <c r="D16" i="80"/>
  <c r="F15" i="80"/>
  <c r="D15" i="80"/>
  <c r="F14" i="80"/>
  <c r="D14" i="80"/>
  <c r="K14" i="80" s="1"/>
  <c r="F13" i="80"/>
  <c r="D13" i="80"/>
  <c r="F12" i="80"/>
  <c r="D12" i="80"/>
  <c r="I25" i="79"/>
  <c r="G25" i="79"/>
  <c r="K25" i="79" s="1"/>
  <c r="I24" i="79"/>
  <c r="G24" i="79"/>
  <c r="I23" i="79"/>
  <c r="G23" i="79"/>
  <c r="K23" i="79" s="1"/>
  <c r="I22" i="79"/>
  <c r="G22" i="79"/>
  <c r="I21" i="79"/>
  <c r="G21" i="79"/>
  <c r="K21" i="79" s="1"/>
  <c r="I20" i="79"/>
  <c r="G20" i="79"/>
  <c r="K20" i="79" s="1"/>
  <c r="F3" i="67"/>
  <c r="G7" i="67" s="1" a="1"/>
  <c r="K13" i="80" l="1"/>
  <c r="J8" i="84" s="1"/>
  <c r="K8" i="84" s="1"/>
  <c r="J9" i="84"/>
  <c r="K9" i="84" s="1"/>
  <c r="J17" i="84"/>
  <c r="K17" i="84" s="1"/>
  <c r="J25" i="84"/>
  <c r="K25" i="84" s="1"/>
  <c r="J33" i="84"/>
  <c r="K33" i="84" s="1"/>
  <c r="J41" i="84"/>
  <c r="K41" i="84" s="1"/>
  <c r="J49" i="84"/>
  <c r="K49" i="84" s="1"/>
  <c r="J57" i="84"/>
  <c r="K57" i="84" s="1"/>
  <c r="J65" i="84"/>
  <c r="K65" i="84" s="1"/>
  <c r="J73" i="84"/>
  <c r="K73" i="84" s="1"/>
  <c r="J81" i="84"/>
  <c r="K81" i="84" s="1"/>
  <c r="J89" i="84"/>
  <c r="K89" i="84" s="1"/>
  <c r="J97" i="84"/>
  <c r="K97" i="84" s="1"/>
  <c r="J105" i="84"/>
  <c r="K105" i="84" s="1"/>
  <c r="J113" i="84"/>
  <c r="K113" i="84" s="1"/>
  <c r="J121" i="84"/>
  <c r="K121" i="84" s="1"/>
  <c r="J129" i="84"/>
  <c r="K129" i="84" s="1"/>
  <c r="J137" i="84"/>
  <c r="K137" i="84" s="1"/>
  <c r="J145" i="84"/>
  <c r="K145" i="84" s="1"/>
  <c r="J153" i="84"/>
  <c r="K153" i="84" s="1"/>
  <c r="J161" i="84"/>
  <c r="K161" i="84" s="1"/>
  <c r="J169" i="84"/>
  <c r="K169" i="84" s="1"/>
  <c r="J177" i="84"/>
  <c r="K177" i="84" s="1"/>
  <c r="J185" i="84"/>
  <c r="K185" i="84" s="1"/>
  <c r="J193" i="84"/>
  <c r="K193" i="84" s="1"/>
  <c r="J201" i="84"/>
  <c r="K201" i="84" s="1"/>
  <c r="J209" i="84"/>
  <c r="K209" i="84" s="1"/>
  <c r="J217" i="84"/>
  <c r="K217" i="84" s="1"/>
  <c r="J225" i="84"/>
  <c r="K225" i="84" s="1"/>
  <c r="J233" i="84"/>
  <c r="K233" i="84" s="1"/>
  <c r="J241" i="84"/>
  <c r="K241" i="84" s="1"/>
  <c r="J10" i="84"/>
  <c r="K10" i="84" s="1"/>
  <c r="J18" i="84"/>
  <c r="K18" i="84" s="1"/>
  <c r="J26" i="84"/>
  <c r="K26" i="84" s="1"/>
  <c r="J34" i="84"/>
  <c r="K34" i="84" s="1"/>
  <c r="J42" i="84"/>
  <c r="K42" i="84" s="1"/>
  <c r="J50" i="84"/>
  <c r="K50" i="84" s="1"/>
  <c r="J58" i="84"/>
  <c r="K58" i="84" s="1"/>
  <c r="J66" i="84"/>
  <c r="K66" i="84" s="1"/>
  <c r="J74" i="84"/>
  <c r="K74" i="84" s="1"/>
  <c r="J82" i="84"/>
  <c r="K82" i="84" s="1"/>
  <c r="J90" i="84"/>
  <c r="K90" i="84" s="1"/>
  <c r="J98" i="84"/>
  <c r="K98" i="84" s="1"/>
  <c r="J106" i="84"/>
  <c r="K106" i="84" s="1"/>
  <c r="J114" i="84"/>
  <c r="K114" i="84" s="1"/>
  <c r="J122" i="84"/>
  <c r="K122" i="84" s="1"/>
  <c r="J130" i="84"/>
  <c r="K130" i="84" s="1"/>
  <c r="J138" i="84"/>
  <c r="K138" i="84" s="1"/>
  <c r="J146" i="84"/>
  <c r="K146" i="84" s="1"/>
  <c r="J154" i="84"/>
  <c r="K154" i="84" s="1"/>
  <c r="J162" i="84"/>
  <c r="K162" i="84" s="1"/>
  <c r="J170" i="84"/>
  <c r="K170" i="84" s="1"/>
  <c r="J178" i="84"/>
  <c r="K178" i="84" s="1"/>
  <c r="J186" i="84"/>
  <c r="K186" i="84" s="1"/>
  <c r="J194" i="84"/>
  <c r="K194" i="84" s="1"/>
  <c r="J202" i="84"/>
  <c r="K202" i="84" s="1"/>
  <c r="J210" i="84"/>
  <c r="K210" i="84" s="1"/>
  <c r="J218" i="84"/>
  <c r="K218" i="84" s="1"/>
  <c r="J226" i="84"/>
  <c r="K226" i="84" s="1"/>
  <c r="J234" i="84"/>
  <c r="K234" i="84" s="1"/>
  <c r="J242" i="84"/>
  <c r="K242" i="84" s="1"/>
  <c r="J11" i="84"/>
  <c r="K11" i="84" s="1"/>
  <c r="J19" i="84"/>
  <c r="K19" i="84" s="1"/>
  <c r="J27" i="84"/>
  <c r="K27" i="84" s="1"/>
  <c r="J35" i="84"/>
  <c r="K35" i="84" s="1"/>
  <c r="J43" i="84"/>
  <c r="K43" i="84" s="1"/>
  <c r="J51" i="84"/>
  <c r="K51" i="84" s="1"/>
  <c r="J59" i="84"/>
  <c r="K59" i="84" s="1"/>
  <c r="J67" i="84"/>
  <c r="K67" i="84" s="1"/>
  <c r="J75" i="84"/>
  <c r="K75" i="84" s="1"/>
  <c r="J83" i="84"/>
  <c r="K83" i="84" s="1"/>
  <c r="J91" i="84"/>
  <c r="K91" i="84" s="1"/>
  <c r="J99" i="84"/>
  <c r="K99" i="84" s="1"/>
  <c r="J107" i="84"/>
  <c r="K107" i="84" s="1"/>
  <c r="J115" i="84"/>
  <c r="K115" i="84" s="1"/>
  <c r="J123" i="84"/>
  <c r="K123" i="84" s="1"/>
  <c r="J131" i="84"/>
  <c r="K131" i="84" s="1"/>
  <c r="J139" i="84"/>
  <c r="K139" i="84" s="1"/>
  <c r="J147" i="84"/>
  <c r="K147" i="84" s="1"/>
  <c r="J155" i="84"/>
  <c r="K155" i="84" s="1"/>
  <c r="J163" i="84"/>
  <c r="K163" i="84" s="1"/>
  <c r="J171" i="84"/>
  <c r="K171" i="84" s="1"/>
  <c r="J179" i="84"/>
  <c r="K179" i="84" s="1"/>
  <c r="J187" i="84"/>
  <c r="K187" i="84" s="1"/>
  <c r="J195" i="84"/>
  <c r="K195" i="84" s="1"/>
  <c r="J203" i="84"/>
  <c r="K203" i="84" s="1"/>
  <c r="J211" i="84"/>
  <c r="K211" i="84" s="1"/>
  <c r="J219" i="84"/>
  <c r="K219" i="84" s="1"/>
  <c r="J227" i="84"/>
  <c r="K227" i="84" s="1"/>
  <c r="J235" i="84"/>
  <c r="K235" i="84" s="1"/>
  <c r="J243" i="84"/>
  <c r="K243" i="84" s="1"/>
  <c r="J12" i="84"/>
  <c r="K12" i="84" s="1"/>
  <c r="J20" i="84"/>
  <c r="K20" i="84" s="1"/>
  <c r="J28" i="84"/>
  <c r="K28" i="84" s="1"/>
  <c r="J36" i="84"/>
  <c r="K36" i="84" s="1"/>
  <c r="J44" i="84"/>
  <c r="K44" i="84" s="1"/>
  <c r="J52" i="84"/>
  <c r="K52" i="84" s="1"/>
  <c r="J60" i="84"/>
  <c r="K60" i="84" s="1"/>
  <c r="J68" i="84"/>
  <c r="K68" i="84" s="1"/>
  <c r="J76" i="84"/>
  <c r="K76" i="84" s="1"/>
  <c r="J84" i="84"/>
  <c r="K84" i="84" s="1"/>
  <c r="J92" i="84"/>
  <c r="K92" i="84" s="1"/>
  <c r="J100" i="84"/>
  <c r="K100" i="84" s="1"/>
  <c r="J108" i="84"/>
  <c r="K108" i="84" s="1"/>
  <c r="J116" i="84"/>
  <c r="K116" i="84" s="1"/>
  <c r="J124" i="84"/>
  <c r="K124" i="84" s="1"/>
  <c r="J132" i="84"/>
  <c r="K132" i="84" s="1"/>
  <c r="J140" i="84"/>
  <c r="K140" i="84" s="1"/>
  <c r="J148" i="84"/>
  <c r="K148" i="84" s="1"/>
  <c r="J156" i="84"/>
  <c r="K156" i="84" s="1"/>
  <c r="J164" i="84"/>
  <c r="K164" i="84" s="1"/>
  <c r="J172" i="84"/>
  <c r="K172" i="84" s="1"/>
  <c r="J180" i="84"/>
  <c r="K180" i="84" s="1"/>
  <c r="J188" i="84"/>
  <c r="K188" i="84" s="1"/>
  <c r="J196" i="84"/>
  <c r="K196" i="84" s="1"/>
  <c r="J204" i="84"/>
  <c r="K204" i="84" s="1"/>
  <c r="J212" i="84"/>
  <c r="K212" i="84" s="1"/>
  <c r="J220" i="84"/>
  <c r="K220" i="84" s="1"/>
  <c r="J228" i="84"/>
  <c r="K228" i="84" s="1"/>
  <c r="J236" i="84"/>
  <c r="K236" i="84" s="1"/>
  <c r="J244" i="84"/>
  <c r="K244" i="84" s="1"/>
  <c r="J13" i="84"/>
  <c r="K13" i="84" s="1"/>
  <c r="J21" i="84"/>
  <c r="K21" i="84" s="1"/>
  <c r="J29" i="84"/>
  <c r="K29" i="84" s="1"/>
  <c r="J37" i="84"/>
  <c r="K37" i="84" s="1"/>
  <c r="J45" i="84"/>
  <c r="K45" i="84" s="1"/>
  <c r="J53" i="84"/>
  <c r="K53" i="84" s="1"/>
  <c r="J61" i="84"/>
  <c r="K61" i="84" s="1"/>
  <c r="J69" i="84"/>
  <c r="K69" i="84" s="1"/>
  <c r="J77" i="84"/>
  <c r="K77" i="84" s="1"/>
  <c r="J85" i="84"/>
  <c r="K85" i="84" s="1"/>
  <c r="J93" i="84"/>
  <c r="K93" i="84" s="1"/>
  <c r="J101" i="84"/>
  <c r="K101" i="84" s="1"/>
  <c r="J109" i="84"/>
  <c r="K109" i="84" s="1"/>
  <c r="J117" i="84"/>
  <c r="K117" i="84" s="1"/>
  <c r="J125" i="84"/>
  <c r="K125" i="84" s="1"/>
  <c r="J133" i="84"/>
  <c r="K133" i="84" s="1"/>
  <c r="J141" i="84"/>
  <c r="K141" i="84" s="1"/>
  <c r="J149" i="84"/>
  <c r="K149" i="84" s="1"/>
  <c r="J157" i="84"/>
  <c r="K157" i="84" s="1"/>
  <c r="J165" i="84"/>
  <c r="K165" i="84" s="1"/>
  <c r="J173" i="84"/>
  <c r="K173" i="84" s="1"/>
  <c r="J181" i="84"/>
  <c r="K181" i="84" s="1"/>
  <c r="J189" i="84"/>
  <c r="K189" i="84" s="1"/>
  <c r="J197" i="84"/>
  <c r="K197" i="84" s="1"/>
  <c r="J205" i="84"/>
  <c r="K205" i="84" s="1"/>
  <c r="J213" i="84"/>
  <c r="K213" i="84" s="1"/>
  <c r="J221" i="84"/>
  <c r="K221" i="84" s="1"/>
  <c r="J229" i="84"/>
  <c r="K229" i="84" s="1"/>
  <c r="J237" i="84"/>
  <c r="K237" i="84" s="1"/>
  <c r="J245" i="84"/>
  <c r="K245" i="84" s="1"/>
  <c r="J14" i="84"/>
  <c r="K14" i="84" s="1"/>
  <c r="J22" i="84"/>
  <c r="K22" i="84" s="1"/>
  <c r="J30" i="84"/>
  <c r="K30" i="84" s="1"/>
  <c r="J38" i="84"/>
  <c r="K38" i="84" s="1"/>
  <c r="J46" i="84"/>
  <c r="K46" i="84" s="1"/>
  <c r="J54" i="84"/>
  <c r="K54" i="84" s="1"/>
  <c r="J62" i="84"/>
  <c r="K62" i="84" s="1"/>
  <c r="J70" i="84"/>
  <c r="K70" i="84" s="1"/>
  <c r="J78" i="84"/>
  <c r="K78" i="84" s="1"/>
  <c r="J86" i="84"/>
  <c r="K86" i="84" s="1"/>
  <c r="J94" i="84"/>
  <c r="K94" i="84" s="1"/>
  <c r="J102" i="84"/>
  <c r="K102" i="84" s="1"/>
  <c r="J110" i="84"/>
  <c r="K110" i="84" s="1"/>
  <c r="J118" i="84"/>
  <c r="K118" i="84" s="1"/>
  <c r="J126" i="84"/>
  <c r="K126" i="84" s="1"/>
  <c r="J134" i="84"/>
  <c r="K134" i="84" s="1"/>
  <c r="J142" i="84"/>
  <c r="K142" i="84" s="1"/>
  <c r="J150" i="84"/>
  <c r="K150" i="84" s="1"/>
  <c r="J158" i="84"/>
  <c r="K158" i="84" s="1"/>
  <c r="J166" i="84"/>
  <c r="K166" i="84" s="1"/>
  <c r="J174" i="84"/>
  <c r="K174" i="84" s="1"/>
  <c r="J182" i="84"/>
  <c r="K182" i="84" s="1"/>
  <c r="J190" i="84"/>
  <c r="K190" i="84" s="1"/>
  <c r="J198" i="84"/>
  <c r="K198" i="84" s="1"/>
  <c r="J206" i="84"/>
  <c r="K206" i="84" s="1"/>
  <c r="J214" i="84"/>
  <c r="K214" i="84" s="1"/>
  <c r="J222" i="84"/>
  <c r="K222" i="84" s="1"/>
  <c r="J230" i="84"/>
  <c r="K230" i="84" s="1"/>
  <c r="J238" i="84"/>
  <c r="K238" i="84" s="1"/>
  <c r="J246" i="84"/>
  <c r="K246" i="84" s="1"/>
  <c r="J15" i="84"/>
  <c r="K15" i="84" s="1"/>
  <c r="J23" i="84"/>
  <c r="K23" i="84" s="1"/>
  <c r="J31" i="84"/>
  <c r="K31" i="84" s="1"/>
  <c r="J39" i="84"/>
  <c r="K39" i="84" s="1"/>
  <c r="J47" i="84"/>
  <c r="K47" i="84" s="1"/>
  <c r="J55" i="84"/>
  <c r="K55" i="84" s="1"/>
  <c r="J63" i="84"/>
  <c r="K63" i="84" s="1"/>
  <c r="J71" i="84"/>
  <c r="K71" i="84" s="1"/>
  <c r="J79" i="84"/>
  <c r="K79" i="84" s="1"/>
  <c r="J87" i="84"/>
  <c r="K87" i="84" s="1"/>
  <c r="J95" i="84"/>
  <c r="K95" i="84" s="1"/>
  <c r="J103" i="84"/>
  <c r="K103" i="84" s="1"/>
  <c r="J111" i="84"/>
  <c r="K111" i="84" s="1"/>
  <c r="J119" i="84"/>
  <c r="K119" i="84" s="1"/>
  <c r="J127" i="84"/>
  <c r="K127" i="84" s="1"/>
  <c r="J135" i="84"/>
  <c r="K135" i="84" s="1"/>
  <c r="J143" i="84"/>
  <c r="K143" i="84" s="1"/>
  <c r="J151" i="84"/>
  <c r="K151" i="84" s="1"/>
  <c r="J159" i="84"/>
  <c r="K159" i="84" s="1"/>
  <c r="J167" i="84"/>
  <c r="K167" i="84" s="1"/>
  <c r="J175" i="84"/>
  <c r="K175" i="84" s="1"/>
  <c r="J183" i="84"/>
  <c r="K183" i="84" s="1"/>
  <c r="J191" i="84"/>
  <c r="K191" i="84" s="1"/>
  <c r="J199" i="84"/>
  <c r="K199" i="84" s="1"/>
  <c r="J207" i="84"/>
  <c r="K207" i="84" s="1"/>
  <c r="J215" i="84"/>
  <c r="K215" i="84" s="1"/>
  <c r="J223" i="84"/>
  <c r="K223" i="84" s="1"/>
  <c r="J231" i="84"/>
  <c r="K231" i="84" s="1"/>
  <c r="J239" i="84"/>
  <c r="K239" i="84" s="1"/>
  <c r="J247" i="84"/>
  <c r="K247" i="84" s="1"/>
  <c r="J16" i="84"/>
  <c r="K16" i="84" s="1"/>
  <c r="J24" i="84"/>
  <c r="K24" i="84" s="1"/>
  <c r="J32" i="84"/>
  <c r="K32" i="84" s="1"/>
  <c r="J40" i="84"/>
  <c r="K40" i="84" s="1"/>
  <c r="J48" i="84"/>
  <c r="K48" i="84" s="1"/>
  <c r="J56" i="84"/>
  <c r="K56" i="84" s="1"/>
  <c r="J64" i="84"/>
  <c r="K64" i="84" s="1"/>
  <c r="J72" i="84"/>
  <c r="K72" i="84" s="1"/>
  <c r="J80" i="84"/>
  <c r="K80" i="84" s="1"/>
  <c r="J88" i="84"/>
  <c r="K88" i="84" s="1"/>
  <c r="J96" i="84"/>
  <c r="K96" i="84" s="1"/>
  <c r="J104" i="84"/>
  <c r="K104" i="84" s="1"/>
  <c r="J112" i="84"/>
  <c r="K112" i="84" s="1"/>
  <c r="J120" i="84"/>
  <c r="K120" i="84" s="1"/>
  <c r="J128" i="84"/>
  <c r="K128" i="84" s="1"/>
  <c r="J136" i="84"/>
  <c r="K136" i="84" s="1"/>
  <c r="J144" i="84"/>
  <c r="K144" i="84" s="1"/>
  <c r="J152" i="84"/>
  <c r="K152" i="84" s="1"/>
  <c r="J160" i="84"/>
  <c r="K160" i="84" s="1"/>
  <c r="J168" i="84"/>
  <c r="K168" i="84" s="1"/>
  <c r="J176" i="84"/>
  <c r="K176" i="84" s="1"/>
  <c r="J184" i="84"/>
  <c r="K184" i="84" s="1"/>
  <c r="J192" i="84"/>
  <c r="K192" i="84" s="1"/>
  <c r="J200" i="84"/>
  <c r="K200" i="84" s="1"/>
  <c r="J208" i="84"/>
  <c r="K208" i="84" s="1"/>
  <c r="J216" i="84"/>
  <c r="K216" i="84" s="1"/>
  <c r="J224" i="84"/>
  <c r="K224" i="84" s="1"/>
  <c r="J232" i="84"/>
  <c r="K232" i="84" s="1"/>
  <c r="J240" i="84"/>
  <c r="K240" i="84" s="1"/>
  <c r="E8" i="81"/>
  <c r="K5" i="81"/>
  <c r="K15" i="80"/>
  <c r="K12" i="80"/>
  <c r="K22" i="79"/>
  <c r="K24" i="79"/>
  <c r="K16" i="80"/>
  <c r="B11" i="67" a="1"/>
  <c r="B11" i="67" s="1"/>
  <c r="I11" i="67" s="1"/>
  <c r="J11" i="67" s="1"/>
  <c r="B17" i="67" a="1"/>
  <c r="B18" i="67" s="1"/>
  <c r="G8" i="67"/>
  <c r="G7" i="67"/>
  <c r="L8" i="84" l="1"/>
  <c r="E9" i="81"/>
  <c r="B17" i="67"/>
  <c r="B21" i="67" s="1" a="1"/>
  <c r="B22" i="67" s="1"/>
  <c r="G17" i="67" a="1"/>
  <c r="B21" i="67" l="1"/>
  <c r="E10" i="81"/>
  <c r="G18" i="67"/>
  <c r="G17" i="67"/>
  <c r="E65" i="63"/>
  <c r="E67" i="63" s="1"/>
  <c r="I21" i="67" l="1" a="1"/>
  <c r="J21" i="67" a="1"/>
  <c r="E11" i="81"/>
  <c r="G11" i="67" a="1"/>
  <c r="G11" i="67" s="1"/>
  <c r="G14" i="67" s="1"/>
  <c r="F38" i="63"/>
  <c r="F36" i="63"/>
  <c r="J22" i="67" l="1"/>
  <c r="J21" i="67"/>
  <c r="E12" i="81"/>
  <c r="G21" i="67" a="1"/>
  <c r="E13" i="81" l="1"/>
  <c r="G21" i="67"/>
  <c r="G22" i="67"/>
  <c r="E14" i="81" l="1"/>
  <c r="E15" i="81" l="1"/>
  <c r="B11" i="46" a="1"/>
  <c r="B11" i="46" s="1"/>
  <c r="I11" i="46" s="1"/>
  <c r="F3" i="46"/>
  <c r="F7" i="46" s="1" a="1"/>
  <c r="F7" i="46" s="1"/>
  <c r="E16" i="81" l="1"/>
  <c r="J11" i="46"/>
  <c r="F8" i="46"/>
  <c r="F17" i="46" s="1" a="1"/>
  <c r="F11" i="46" l="1" a="1"/>
  <c r="G7" i="81"/>
  <c r="E17" i="81"/>
  <c r="F18" i="46"/>
  <c r="F17" i="46"/>
  <c r="B17" i="45" a="1"/>
  <c r="B11" i="45" a="1"/>
  <c r="B11" i="45" s="1"/>
  <c r="B14" i="45" s="1" a="1"/>
  <c r="B14" i="45" s="1"/>
  <c r="I11" i="45" s="1"/>
  <c r="F3" i="45"/>
  <c r="G8" i="81" l="1"/>
  <c r="E18" i="81"/>
  <c r="J11" i="45"/>
  <c r="B18" i="45"/>
  <c r="B17" i="45"/>
  <c r="F7" i="45" a="1"/>
  <c r="G9" i="81" l="1"/>
  <c r="E19" i="81"/>
  <c r="F21" i="46" a="1"/>
  <c r="B21" i="45" a="1"/>
  <c r="B22" i="45" s="1"/>
  <c r="F8" i="45"/>
  <c r="F7" i="45"/>
  <c r="G10" i="81" l="1"/>
  <c r="E20" i="81"/>
  <c r="F21" i="46"/>
  <c r="F22" i="46"/>
  <c r="B21" i="45"/>
  <c r="J21" i="45" s="1" a="1"/>
  <c r="J22" i="45" s="1"/>
  <c r="F17" i="45" a="1"/>
  <c r="E21" i="81" l="1"/>
  <c r="G11" i="81"/>
  <c r="J21" i="46" a="1"/>
  <c r="J21" i="45"/>
  <c r="F17" i="45"/>
  <c r="F18" i="45"/>
  <c r="E22" i="81" l="1"/>
  <c r="G12" i="81"/>
  <c r="J21" i="46"/>
  <c r="J22" i="46"/>
  <c r="F11" i="45" a="1"/>
  <c r="F11" i="45" s="1"/>
  <c r="F14" i="45" s="1"/>
  <c r="G13" i="81" l="1"/>
  <c r="E23" i="81"/>
  <c r="F21" i="45" a="1"/>
  <c r="F21" i="45" s="1"/>
  <c r="G14" i="81" l="1"/>
  <c r="E24" i="81"/>
  <c r="F22" i="45"/>
  <c r="E25" i="81" l="1"/>
  <c r="G15" i="81"/>
  <c r="E26" i="81" l="1"/>
  <c r="G17" i="81" s="1"/>
  <c r="G16" i="81"/>
  <c r="E27" i="81" l="1"/>
  <c r="E28" i="81" l="1"/>
  <c r="L7" i="81" s="1"/>
  <c r="G18" i="81"/>
  <c r="G19" i="81" l="1"/>
  <c r="E29" i="81"/>
  <c r="L8" i="81" s="1"/>
  <c r="E30" i="81" l="1"/>
  <c r="L9" i="81" s="1"/>
  <c r="G20" i="81"/>
  <c r="G21" i="81" l="1"/>
  <c r="E31" i="81"/>
  <c r="L10" i="81" s="1"/>
  <c r="E32" i="81" l="1"/>
  <c r="L11" i="81" s="1"/>
  <c r="G22" i="81"/>
  <c r="G23" i="81" l="1"/>
  <c r="E33" i="81"/>
  <c r="G24" i="81" s="1"/>
  <c r="L12" i="81" l="1"/>
  <c r="E34" i="81"/>
  <c r="L13" i="81" l="1"/>
  <c r="G25" i="81"/>
  <c r="E35" i="81"/>
  <c r="L14" i="81" s="1"/>
  <c r="G26" i="81" l="1"/>
  <c r="E36" i="81"/>
  <c r="L15" i="81" s="1"/>
  <c r="E37" i="81" l="1"/>
  <c r="L16" i="81" s="1"/>
  <c r="G27" i="81"/>
  <c r="E38" i="81" l="1"/>
  <c r="L17" i="81" s="1"/>
  <c r="G28" i="81"/>
  <c r="E39" i="81" l="1"/>
  <c r="L18" i="81" s="1"/>
  <c r="G29" i="81"/>
  <c r="G30" i="81" l="1"/>
  <c r="E40" i="81"/>
  <c r="E41" i="81" l="1"/>
  <c r="L20" i="81" s="1"/>
  <c r="G31" i="81"/>
  <c r="L19" i="81"/>
  <c r="G32" i="81" l="1"/>
  <c r="E42" i="81"/>
  <c r="G33" i="81" l="1"/>
  <c r="E43" i="81"/>
  <c r="L21" i="81"/>
  <c r="E44" i="81" l="1"/>
  <c r="L23" i="81" s="1"/>
  <c r="L22" i="81"/>
  <c r="G34" i="81"/>
  <c r="G35" i="81" l="1"/>
  <c r="E45" i="81"/>
  <c r="L24" i="81" s="1"/>
  <c r="G36" i="81" l="1"/>
  <c r="E46" i="81"/>
  <c r="L25" i="81" s="1"/>
  <c r="G37" i="81" l="1"/>
  <c r="E47" i="81"/>
  <c r="L26" i="81" s="1"/>
  <c r="E48" i="81" l="1"/>
  <c r="L27" i="81" s="1"/>
  <c r="G38" i="81"/>
  <c r="G39" i="81" l="1"/>
  <c r="E49" i="81"/>
  <c r="E50" i="81" l="1"/>
  <c r="L28" i="81"/>
  <c r="G40" i="81"/>
  <c r="L29" i="81" l="1"/>
  <c r="G41" i="81"/>
  <c r="E51" i="81"/>
  <c r="G42" i="81" l="1"/>
  <c r="E52" i="81"/>
  <c r="G43" i="81" s="1"/>
  <c r="L30" i="81"/>
  <c r="E53" i="81" l="1"/>
  <c r="L32" i="81" s="1"/>
  <c r="L31" i="81"/>
  <c r="G44" i="81" l="1"/>
  <c r="E54" i="81"/>
  <c r="E55" i="81" l="1"/>
  <c r="L34" i="81" s="1"/>
  <c r="G45" i="81"/>
  <c r="L33" i="81"/>
  <c r="G46" i="81" l="1"/>
  <c r="E56" i="81"/>
  <c r="G47" i="81" l="1"/>
  <c r="L35" i="81"/>
  <c r="E57" i="81"/>
  <c r="L36" i="81" s="1"/>
  <c r="E58" i="81" l="1"/>
  <c r="L37" i="81" s="1"/>
  <c r="G48" i="81"/>
  <c r="G49" i="81" l="1"/>
  <c r="E59" i="81"/>
  <c r="G50" i="81" l="1"/>
  <c r="E60" i="81"/>
  <c r="L39" i="81" s="1"/>
  <c r="L38" i="81"/>
  <c r="E61" i="81" l="1"/>
  <c r="L40" i="81" s="1"/>
  <c r="G51" i="81"/>
  <c r="E62" i="81" l="1"/>
  <c r="L41" i="81" s="1"/>
  <c r="G52" i="81"/>
  <c r="G53" i="81" l="1"/>
  <c r="E63" i="81"/>
  <c r="L42" i="81" s="1"/>
  <c r="G54" i="81" l="1"/>
  <c r="E64" i="81"/>
  <c r="L43" i="81" s="1"/>
  <c r="G55" i="81" l="1"/>
  <c r="E65" i="81"/>
  <c r="G56" i="81" l="1"/>
  <c r="E66" i="81"/>
  <c r="L44" i="81"/>
  <c r="G57" i="81" l="1"/>
  <c r="L45" i="81"/>
  <c r="E67" i="81"/>
  <c r="G58" i="81" l="1"/>
  <c r="E68" i="81"/>
  <c r="L47" i="81" s="1"/>
  <c r="L46" i="81"/>
  <c r="E69" i="81" l="1"/>
  <c r="L48" i="81" s="1"/>
  <c r="G59" i="81"/>
  <c r="E70" i="81" l="1"/>
  <c r="L49" i="81" s="1"/>
  <c r="G60" i="81"/>
  <c r="G61" i="81" l="1"/>
  <c r="E71" i="81"/>
  <c r="L50" i="81" s="1"/>
  <c r="E72" i="81" l="1"/>
  <c r="L51" i="81" s="1"/>
  <c r="G62" i="81"/>
  <c r="E73" i="81" l="1"/>
  <c r="L52" i="81" s="1"/>
  <c r="G63" i="81"/>
  <c r="G64" i="81" l="1"/>
  <c r="E74" i="81"/>
  <c r="G65" i="81" l="1"/>
  <c r="E75" i="81"/>
  <c r="L54" i="81" s="1"/>
  <c r="L53" i="81"/>
  <c r="G66" i="81" l="1"/>
  <c r="E76" i="81"/>
  <c r="G67" i="81" l="1"/>
  <c r="E77" i="81"/>
  <c r="L55" i="81"/>
  <c r="E78" i="81" l="1"/>
  <c r="L57" i="81" s="1"/>
  <c r="G68" i="81"/>
  <c r="L56" i="81"/>
  <c r="G69" i="81" l="1"/>
  <c r="E79" i="81"/>
  <c r="L58" i="81" s="1"/>
  <c r="E80" i="81" l="1"/>
  <c r="G70" i="81"/>
  <c r="G71" i="81" l="1"/>
  <c r="L59" i="81"/>
  <c r="E81" i="81"/>
  <c r="L60" i="81" s="1"/>
  <c r="G72" i="81" l="1"/>
  <c r="E82" i="81"/>
  <c r="L61" i="81" s="1"/>
  <c r="E83" i="81" l="1"/>
  <c r="L62" i="81" s="1"/>
  <c r="G73" i="81"/>
  <c r="E84" i="81" l="1"/>
  <c r="L63" i="81" s="1"/>
  <c r="G74" i="81"/>
  <c r="E85" i="81" l="1"/>
  <c r="L64" i="81" s="1"/>
  <c r="G75" i="81"/>
  <c r="E86" i="81" l="1"/>
  <c r="L65" i="81" s="1"/>
  <c r="G76" i="81"/>
  <c r="G77" i="81" l="1"/>
  <c r="E87" i="81"/>
  <c r="G78" i="81" l="1"/>
  <c r="E88" i="81"/>
  <c r="L66" i="81"/>
  <c r="G79" i="81" l="1"/>
  <c r="E89" i="81"/>
  <c r="L67" i="81"/>
  <c r="E90" i="81" l="1"/>
  <c r="L69" i="81" s="1"/>
  <c r="G80" i="81"/>
  <c r="L68" i="81"/>
  <c r="G81" i="81" l="1"/>
  <c r="E91" i="81"/>
  <c r="E92" i="81" l="1"/>
  <c r="L71" i="81" s="1"/>
  <c r="G82" i="81"/>
  <c r="L70" i="81"/>
  <c r="E93" i="81" l="1"/>
  <c r="G83" i="81"/>
  <c r="E94" i="81" l="1"/>
  <c r="L73" i="81" s="1"/>
  <c r="G84" i="81"/>
  <c r="L72" i="81"/>
  <c r="G85" i="81" l="1"/>
  <c r="E95" i="81"/>
  <c r="E96" i="81" l="1"/>
  <c r="E97" i="81"/>
  <c r="G86" i="81"/>
  <c r="L74" i="81"/>
  <c r="G91" i="81" l="1"/>
  <c r="G95" i="81"/>
  <c r="G90" i="81"/>
  <c r="G94" i="81"/>
  <c r="L83" i="81"/>
  <c r="L75" i="81"/>
  <c r="G89" i="81"/>
  <c r="L82" i="81"/>
  <c r="G92" i="81"/>
  <c r="L81" i="81"/>
  <c r="G93" i="81"/>
  <c r="L85" i="81"/>
  <c r="L84" i="81"/>
  <c r="G88" i="81"/>
  <c r="L80" i="81"/>
  <c r="L77" i="81"/>
  <c r="L78" i="81"/>
  <c r="L79" i="81"/>
  <c r="G96" i="81"/>
  <c r="L76" i="81"/>
  <c r="G87" i="81"/>
  <c r="L5" i="81" l="1"/>
  <c r="B16" i="68" l="1" a="1"/>
  <c r="I16" i="68" s="1"/>
  <c r="G3" i="68"/>
  <c r="M16" i="68" l="1"/>
  <c r="G9" i="68" a="1"/>
  <c r="G12" i="68" s="1"/>
  <c r="G11" i="68" l="1"/>
  <c r="G10" i="68"/>
  <c r="G9" i="68"/>
  <c r="G16" i="68" l="1" a="1"/>
  <c r="J16" i="68" s="1"/>
  <c r="N16" i="6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<sst xmlns="http://schemas.openxmlformats.org/spreadsheetml/2006/main" count="842" uniqueCount="561">
  <si>
    <t>S</t>
  </si>
  <si>
    <t>Next Class</t>
  </si>
  <si>
    <t>VaR</t>
  </si>
  <si>
    <t>Marginal VaR</t>
  </si>
  <si>
    <t>Cross Currency swaps have interest rate risk in both currencies as well as FX risk</t>
  </si>
  <si>
    <t>Interest rate swaps have interest rate risk</t>
  </si>
  <si>
    <t>Swaps have market risk to their underlyings</t>
  </si>
  <si>
    <t>Credit risk is usually mitigated by either central clearing or bi-lateral margin</t>
  </si>
  <si>
    <t>All swaps have credit risk</t>
  </si>
  <si>
    <t>Risks</t>
  </si>
  <si>
    <t>Currency Swaps</t>
  </si>
  <si>
    <t>Swaps are priced using zero coupon rates derived from the yield curve</t>
  </si>
  <si>
    <t>Swap rates are quoted as a the coupon on the fixed leg</t>
  </si>
  <si>
    <t>The floating rate side looks like a floating rate note and always very close to Par</t>
  </si>
  <si>
    <t>The fixed rate side looks just like a bond and can be priced the same way</t>
  </si>
  <si>
    <t>Standard form is that one party pays a fixed rate while the other pays a rate that resets periodically</t>
  </si>
  <si>
    <t>Used to transfer interest rate risk</t>
  </si>
  <si>
    <t>Swaps</t>
  </si>
  <si>
    <t>Review</t>
  </si>
  <si>
    <t>Homework</t>
  </si>
  <si>
    <t>Case Study</t>
  </si>
  <si>
    <t>Credit Risk</t>
  </si>
  <si>
    <t>Wrap up Market Risk</t>
  </si>
  <si>
    <t>Date</t>
  </si>
  <si>
    <t>Value</t>
  </si>
  <si>
    <t>alpha</t>
  </si>
  <si>
    <t>x</t>
  </si>
  <si>
    <t>w</t>
  </si>
  <si>
    <t>variance</t>
  </si>
  <si>
    <t>variancePct</t>
  </si>
  <si>
    <t>VaRPct</t>
  </si>
  <si>
    <t>vol</t>
  </si>
  <si>
    <t>volPct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</si>
  <si>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>x</t>
    </r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</si>
  <si>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charset val="2"/>
        <scheme val="minor"/>
      </rPr>
      <t>w</t>
    </r>
  </si>
  <si>
    <t>b</t>
  </si>
  <si>
    <t>MVaR</t>
  </si>
  <si>
    <t xml:space="preserve">Homework </t>
  </si>
  <si>
    <t>Incremental VaR</t>
  </si>
  <si>
    <t>FRTB</t>
  </si>
  <si>
    <t>Example of Internal Model Approach.</t>
  </si>
  <si>
    <t>FRTB_IMA</t>
  </si>
  <si>
    <t>The 4 C's</t>
  </si>
  <si>
    <t>Measurement</t>
  </si>
  <si>
    <t>Personal</t>
  </si>
  <si>
    <t>Character</t>
  </si>
  <si>
    <t>Individual</t>
  </si>
  <si>
    <t>Corporate</t>
  </si>
  <si>
    <t>Capacity</t>
  </si>
  <si>
    <t>Portfolio</t>
  </si>
  <si>
    <t>Market</t>
  </si>
  <si>
    <t>Capital</t>
  </si>
  <si>
    <t>Collateral</t>
  </si>
  <si>
    <t>(Condition)</t>
  </si>
  <si>
    <t>E[L] = PD * EAD * LGD</t>
  </si>
  <si>
    <t>E[L] = PD * EAD * (1-R)</t>
  </si>
  <si>
    <t>How cash is different than profit.</t>
  </si>
  <si>
    <t>Cash, but not profit, reducing events:</t>
  </si>
  <si>
    <t>Prepayments for deliverables.</t>
  </si>
  <si>
    <t>Delayed payments of accounts receivable.</t>
  </si>
  <si>
    <t>Cash, but not profit, increasing events:</t>
  </si>
  <si>
    <t>Purchases made on account.</t>
  </si>
  <si>
    <t>Cash deposits from loans.</t>
  </si>
  <si>
    <t>Cash received from investors.</t>
  </si>
  <si>
    <t>Limits</t>
  </si>
  <si>
    <t>Discussion</t>
  </si>
  <si>
    <t>Joseph, Ciby. Advanced Credit Risk Analysis and Management. John Wiley &amp; Sons, (Chs 1-2 pgs 1-25, Ch 4 pgs 37-41, Ch 12.1 – 12.4 pgs 207-216)</t>
  </si>
  <si>
    <t>Hull, John.  Risk Management and Financial Institutions (1.7 – Credit Ratings, page 19)</t>
  </si>
  <si>
    <t>Textbook:</t>
  </si>
  <si>
    <t>Risk Management and Financial Institutions</t>
  </si>
  <si>
    <t>Ch 18.3 p421</t>
  </si>
  <si>
    <r>
      <t>Customers bought "</t>
    </r>
    <r>
      <rPr>
        <sz val="22"/>
        <color rgb="FFFF0000"/>
        <rFont val="Calibri (Body)"/>
      </rPr>
      <t>on account</t>
    </r>
    <r>
      <rPr>
        <sz val="22"/>
        <color theme="1"/>
        <rFont val="Calibri"/>
        <family val="2"/>
        <scheme val="minor"/>
      </rPr>
      <t>".</t>
    </r>
  </si>
  <si>
    <t>Basel 2.5 (Hull, Chapter 16, p.378)</t>
  </si>
  <si>
    <t>Standardized Approach (SA)</t>
  </si>
  <si>
    <t>Internal Model Approach (IMA)* - need regulator's approval</t>
  </si>
  <si>
    <t>VaR (99% Confidence)</t>
  </si>
  <si>
    <t>+</t>
  </si>
  <si>
    <t>Incremental Risk Charge (IRC) + Comprehensive Risk Measure(CRM)</t>
  </si>
  <si>
    <t>Risk Not in VaR (RNiV)</t>
  </si>
  <si>
    <t>Standardized Capital Charge</t>
  </si>
  <si>
    <t>FRTB (Hull, Chapter 18, p.415)</t>
  </si>
  <si>
    <t>Sensitivity based risk charge</t>
  </si>
  <si>
    <t>Default risk charge</t>
  </si>
  <si>
    <t>Residual risk add-on</t>
  </si>
  <si>
    <t>Internal Model Approach (IMA)</t>
  </si>
  <si>
    <t>Stressed Expected Shortfall (97.5% Confidence)</t>
  </si>
  <si>
    <t>Non-modellable risk factors</t>
  </si>
  <si>
    <t>Over-the-counter (OTC) derivatives</t>
  </si>
  <si>
    <t>Agreement between two parties to exchange cash flows in the future</t>
  </si>
  <si>
    <t>The calculation of agreed cash flows involve future values of:</t>
  </si>
  <si>
    <t>Interest rates</t>
  </si>
  <si>
    <t>exchange rates</t>
  </si>
  <si>
    <t>Think of a forward contract with cash flow exchanges on several future dates</t>
  </si>
  <si>
    <t>Interest Rate Swaps (IRS)</t>
  </si>
  <si>
    <t>Plain vanilla IRS is the most common swaps, to manage interest rate fluctuations</t>
  </si>
  <si>
    <t>Mitigate/transfer interest rate risk</t>
  </si>
  <si>
    <t>Fixed rate vs Floating rate</t>
  </si>
  <si>
    <t>Example</t>
  </si>
  <si>
    <t>Principal</t>
  </si>
  <si>
    <t>Hull projected</t>
  </si>
  <si>
    <t>Payment/year</t>
  </si>
  <si>
    <t>Rate (Fixed)</t>
  </si>
  <si>
    <t>Rate (Floating)</t>
  </si>
  <si>
    <t>6M LIBOR</t>
  </si>
  <si>
    <t>Actual</t>
  </si>
  <si>
    <t>Floating CF</t>
  </si>
  <si>
    <t>Fixed CF</t>
  </si>
  <si>
    <t>(Received)</t>
  </si>
  <si>
    <t>(Paid)</t>
  </si>
  <si>
    <t>Net Cash Flow</t>
  </si>
  <si>
    <t>(at 2018)</t>
  </si>
  <si>
    <t>Company A</t>
  </si>
  <si>
    <t>Derivatives dealers</t>
  </si>
  <si>
    <t>LIBOR</t>
  </si>
  <si>
    <t>Standardized Approach</t>
  </si>
  <si>
    <t>Default Risk Charge</t>
  </si>
  <si>
    <t>- Delta Risk Charge (Delta) - First order derivative with respect to underlying Price</t>
  </si>
  <si>
    <t>- Term Structures (Vega) - First order derivative with respect to implied volatility</t>
  </si>
  <si>
    <t>3. Aggregate sensitivities by buckets with 3 correlation scenarios (L/M/H)</t>
  </si>
  <si>
    <t>1. Identify risk factors (7 risk classes)</t>
  </si>
  <si>
    <t>Risk Charge - Risk Sensitivity approach (p.418)</t>
  </si>
  <si>
    <t>Clear definition of the boundary between the trading book and the banking book</t>
  </si>
  <si>
    <t>General interest rate risk</t>
  </si>
  <si>
    <t>Credit spread risk</t>
  </si>
  <si>
    <t>Credit spread risk: non-correlated securitization</t>
  </si>
  <si>
    <t>Credit spread rsk: correlated securitization</t>
  </si>
  <si>
    <t>Equity risk</t>
  </si>
  <si>
    <t>Commodity risk</t>
  </si>
  <si>
    <t>Foreign exchange risk</t>
  </si>
  <si>
    <t>2. Calculate weighted sensitivities to different risk factors, each risk measure</t>
  </si>
  <si>
    <t>Each net sensitivity is assigned the risk weight provided for the relevant risk factor and bucket to give the weighted sensitivity</t>
  </si>
  <si>
    <t>Counterparty credit spreads are handled using the Delta/Vega/Curvature calculations</t>
  </si>
  <si>
    <t>Examples</t>
  </si>
  <si>
    <t>p.421</t>
  </si>
  <si>
    <r>
      <t xml:space="preserve">Multiply each net exposure by </t>
    </r>
    <r>
      <rPr>
        <b/>
        <sz val="20"/>
        <color theme="1"/>
        <rFont val="Calibri"/>
        <family val="2"/>
        <scheme val="minor"/>
      </rPr>
      <t>Loss Given Default (LGD)</t>
    </r>
    <r>
      <rPr>
        <sz val="20"/>
        <color theme="1"/>
        <rFont val="Calibri"/>
        <family val="2"/>
        <scheme val="minor"/>
      </rPr>
      <t xml:space="preserve"> and a default weight (both specified by Basel)</t>
    </r>
  </si>
  <si>
    <t>Offset the JTD amounts of long and short expsoures with respect to the same obligor</t>
  </si>
  <si>
    <t>Procedure</t>
  </si>
  <si>
    <r>
      <t xml:space="preserve">Default risk referred as, </t>
    </r>
    <r>
      <rPr>
        <b/>
        <sz val="20"/>
        <color theme="1"/>
        <rFont val="Calibri"/>
        <family val="2"/>
        <scheme val="minor"/>
      </rPr>
      <t xml:space="preserve">Jump-To-Default (JTD) </t>
    </r>
    <r>
      <rPr>
        <sz val="20"/>
        <color theme="1"/>
        <rFont val="Calibri"/>
        <family val="2"/>
        <scheme val="minor"/>
      </rPr>
      <t>handled by a separate default risk charge</t>
    </r>
  </si>
  <si>
    <t>Determine Jump-To-Default (JTD) loss amount for each position subject to default risk</t>
  </si>
  <si>
    <t>Equity positions are subject to default risk charge with an LGD = 100%, why?</t>
  </si>
  <si>
    <t>Aggregate JTD amount</t>
  </si>
  <si>
    <t>Referencing oligor's default probability (PD) to model the default</t>
  </si>
  <si>
    <t>Prepayment risk in ABS and correlation risk in the case of instruments which are a function of unobservable correlation</t>
  </si>
  <si>
    <t>Products traded in incomplete markets</t>
  </si>
  <si>
    <r>
      <rPr>
        <b/>
        <sz val="20"/>
        <color theme="1"/>
        <rFont val="Calibri"/>
        <family val="2"/>
        <scheme val="minor"/>
      </rPr>
      <t>Residual Risk Add-on</t>
    </r>
    <r>
      <rPr>
        <sz val="20"/>
        <color theme="1"/>
        <rFont val="Calibri"/>
        <family val="2"/>
        <scheme val="minor"/>
      </rPr>
      <t xml:space="preserve"> - capturing all other risks</t>
    </r>
  </si>
  <si>
    <t>Products having corrlation risk, such as multiple underlying options (basket, best, spread, basis, quote, etc.)</t>
  </si>
  <si>
    <t>Calculate the residual add-on risk charge (RRAO) for each related position</t>
  </si>
  <si>
    <t>RRAO = notional × risk weight (1% for exotics, or 0.1% for other risk)</t>
  </si>
  <si>
    <t>The total RRAO is the sum of all individual RRAOs</t>
  </si>
  <si>
    <r>
      <t xml:space="preserve">A share of British stock is sensitive to </t>
    </r>
    <r>
      <rPr>
        <b/>
        <sz val="20"/>
        <color theme="1"/>
        <rFont val="Calibri"/>
        <family val="2"/>
        <scheme val="minor"/>
      </rPr>
      <t>Equity price risk</t>
    </r>
    <r>
      <rPr>
        <sz val="20"/>
        <color theme="1"/>
        <rFont val="Calibri"/>
        <family val="2"/>
        <scheme val="minor"/>
      </rPr>
      <t xml:space="preserve"> and </t>
    </r>
    <r>
      <rPr>
        <b/>
        <sz val="20"/>
        <color theme="1"/>
        <rFont val="Calibri"/>
        <family val="2"/>
        <scheme val="minor"/>
      </rPr>
      <t xml:space="preserve">Foreign exchange risk </t>
    </r>
  </si>
  <si>
    <r>
      <t>i.e. WS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× RW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where S</t>
    </r>
    <r>
      <rPr>
        <vertAlign val="subscript"/>
        <sz val="20"/>
        <color theme="1"/>
        <rFont val="Calibri (Body)"/>
      </rPr>
      <t>k</t>
    </r>
    <r>
      <rPr>
        <sz val="20"/>
        <color theme="1"/>
        <rFont val="Calibri"/>
        <family val="2"/>
        <scheme val="minor"/>
      </rPr>
      <t xml:space="preserve"> = Factor k PV01 / 0.0001</t>
    </r>
  </si>
  <si>
    <t>𝝆 is the correlations</t>
  </si>
  <si>
    <r>
      <t>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and W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are the weights</t>
    </r>
  </si>
  <si>
    <t>"Deltas" are determined by the bank</t>
  </si>
  <si>
    <t>Exotics and other "residual"</t>
  </si>
  <si>
    <t>Notes</t>
  </si>
  <si>
    <t>All trading products have Deltas</t>
  </si>
  <si>
    <t>Only non-linear products (e.g. options) have Vegas and Curvatures</t>
  </si>
  <si>
    <t>Regulator clearly defines all Delta and Curvature calculation but not Vega</t>
  </si>
  <si>
    <t>Interest rate Deltas are computed on yield (or zero coupon) rather than instrument quotes (e.g. swap rates/futures)</t>
  </si>
  <si>
    <t>Dividing PV01 by 0.001 as converting a sensitivity into "notional-equivalent" to which a % Risk Weight is applied, or</t>
  </si>
  <si>
    <t>% Risk Weight divided by 0.001 as a bp scenario that is applied to a PV01</t>
  </si>
  <si>
    <t>If a bank has a 5-year PV01 of $2m, the stand-alone Delta charge for the risk factor is</t>
  </si>
  <si>
    <t>RW</t>
  </si>
  <si>
    <t>3M</t>
  </si>
  <si>
    <t>6M</t>
  </si>
  <si>
    <t>1Yr</t>
  </si>
  <si>
    <t>2Yr</t>
  </si>
  <si>
    <t>3Yr</t>
  </si>
  <si>
    <t>5Yr</t>
  </si>
  <si>
    <t>10Yr</t>
  </si>
  <si>
    <t>15Yr</t>
  </si>
  <si>
    <t>20Yr</t>
  </si>
  <si>
    <t>30Yr</t>
  </si>
  <si>
    <t>Vertices</t>
  </si>
  <si>
    <t>GIRR</t>
  </si>
  <si>
    <t>The Risk Weight is 110bps based on the 5 year exposure</t>
  </si>
  <si>
    <t>Notional</t>
  </si>
  <si>
    <t>Delta</t>
  </si>
  <si>
    <t>Deltas measure the sensitivity of the portfolio to percentage changes</t>
  </si>
  <si>
    <t>1% increase in commodity price would increase the value of portfolio by $3,000</t>
  </si>
  <si>
    <t>1bp</t>
  </si>
  <si>
    <t>The effect of interest rate increasing by 1bp (0.001) is to reduce the portfolio by $200</t>
  </si>
  <si>
    <t>Sensitivity interpretation</t>
  </si>
  <si>
    <t>Capital charge for bank's Gamma risk exposure</t>
  </si>
  <si>
    <t>- Curvature Risk Charge (Curvature) - Sum of all high-order derivatives with respect to underlying price (p.419-420)</t>
  </si>
  <si>
    <t>Corporate Bond</t>
  </si>
  <si>
    <t>Coupon</t>
  </si>
  <si>
    <t>Bond Rating</t>
  </si>
  <si>
    <t>PX_LAST</t>
  </si>
  <si>
    <t>YLD_YTM_MID</t>
  </si>
  <si>
    <t>Johnson &amp; Johnson</t>
  </si>
  <si>
    <t>AAA</t>
  </si>
  <si>
    <t>Gov't bond</t>
  </si>
  <si>
    <t>YLD_CNV_LAST</t>
  </si>
  <si>
    <t>PX_MID</t>
  </si>
  <si>
    <t>Russell 2000</t>
  </si>
  <si>
    <t>Equity Index</t>
  </si>
  <si>
    <t>Currency</t>
  </si>
  <si>
    <t>USD</t>
  </si>
  <si>
    <t>S&amp;P 500</t>
  </si>
  <si>
    <t>Commodity Index</t>
  </si>
  <si>
    <t>Crude Oil future</t>
  </si>
  <si>
    <t>IT Gov't bond</t>
  </si>
  <si>
    <t>USDJPY</t>
  </si>
  <si>
    <t>USDEUR</t>
  </si>
  <si>
    <t>USDGBP</t>
  </si>
  <si>
    <t xml:space="preserve">(a) Given point O, if no curvature, </t>
  </si>
  <si>
    <t>Since AB &gt; CD, risk charge = AB</t>
  </si>
  <si>
    <t>Curvature risk charge for the risk factor is greater of these two.  If impact of net delta is negative, it is counted as zero</t>
  </si>
  <si>
    <t>When there is a term structure, the curvature risk charge is determined by making as a single parallel shift</t>
  </si>
  <si>
    <t xml:space="preserve">(b) Risk charge is zero because curvature actually increases the value </t>
  </si>
  <si>
    <t>of the position for both increase and decreases in the risk factors</t>
  </si>
  <si>
    <t>other market variables (CDS for Credit module)</t>
  </si>
  <si>
    <t>Products have gap risk, such as path dependent options (barrier, Asian, digital, Bermudan, etc.)</t>
  </si>
  <si>
    <t>GBP</t>
  </si>
  <si>
    <t>Rate</t>
  </si>
  <si>
    <t>Received</t>
  </si>
  <si>
    <t>Paid</t>
  </si>
  <si>
    <t>Amount</t>
  </si>
  <si>
    <t>GBP CF (USD)</t>
  </si>
  <si>
    <t>Net Cash (USD)</t>
  </si>
  <si>
    <t>Exchange rate</t>
  </si>
  <si>
    <t>Concept: Exchange rates in the future equal today's forward exchange rates (exchange principal sometimes)</t>
  </si>
  <si>
    <t>Known as Cross-currency Swaps or FX Swaps</t>
  </si>
  <si>
    <t>Valuation: A long position in a GBP bond vs a short position in a USD Bond</t>
  </si>
  <si>
    <t>Each bond valued in its own currency, and current exchange rate used to convert the value of GBP bond from GBP to USD</t>
  </si>
  <si>
    <t>Case Study - Market Risk</t>
  </si>
  <si>
    <t>Your job is to compute the impact of the change in risk model and to answer these questions for your managers</t>
  </si>
  <si>
    <t>Stressed VaR</t>
  </si>
  <si>
    <t>VaR or Stressed VaR based on 10 day over 250 days period</t>
  </si>
  <si>
    <t>FX Spot</t>
  </si>
  <si>
    <t>Asset 4</t>
  </si>
  <si>
    <t>Asset 3</t>
  </si>
  <si>
    <t>Asset 2</t>
  </si>
  <si>
    <t>Asset 1</t>
  </si>
  <si>
    <t>Asset 5</t>
  </si>
  <si>
    <t>Asset 6</t>
  </si>
  <si>
    <t>Asset 7</t>
  </si>
  <si>
    <t>Asset 8</t>
  </si>
  <si>
    <t>Asset 9</t>
  </si>
  <si>
    <t>To be specific, Basel II.5 IMA, FRTB SA, FRTB IMA</t>
  </si>
  <si>
    <t>10yr US Treasury</t>
  </si>
  <si>
    <t>10yr Japanese Bond</t>
  </si>
  <si>
    <t>10yr British Bond</t>
  </si>
  <si>
    <t>10yr Italian Bond</t>
  </si>
  <si>
    <t>A floor in capital requirements calculated under internal models at 72.5% of those required under standardized approaches</t>
  </si>
  <si>
    <t>Basel II.5 Stressed VaR</t>
  </si>
  <si>
    <t>Basel II.5 VaR</t>
  </si>
  <si>
    <t>You must complete below the capital calculation as milestones before answering the questions:</t>
  </si>
  <si>
    <t>Q1</t>
  </si>
  <si>
    <t>Q2</t>
  </si>
  <si>
    <t>Q3</t>
  </si>
  <si>
    <t>Q4</t>
  </si>
  <si>
    <t xml:space="preserve">You are tasked with assessing the 2020 COVID impact of the new FRTB capital rules on your trading book.  </t>
  </si>
  <si>
    <t>MVaR%</t>
  </si>
  <si>
    <r>
      <rPr>
        <sz val="20"/>
        <color theme="0" tint="-0.14999847407452621"/>
        <rFont val="Symbol"/>
        <charset val="2"/>
      </rPr>
      <t>S</t>
    </r>
    <r>
      <rPr>
        <sz val="20"/>
        <color theme="0" tint="-0.14999847407452621"/>
        <rFont val="Calibri"/>
        <family val="2"/>
        <charset val="2"/>
        <scheme val="minor"/>
      </rPr>
      <t>w</t>
    </r>
  </si>
  <si>
    <t>Variance</t>
  </si>
  <si>
    <t>VariancePct</t>
  </si>
  <si>
    <t>x_0</t>
  </si>
  <si>
    <t>x_1</t>
  </si>
  <si>
    <t>x_2</t>
  </si>
  <si>
    <t>x_3</t>
  </si>
  <si>
    <t>x_4</t>
  </si>
  <si>
    <t>Like long dated FX forwards; but instead of two zero coupon bonds, interest is exchanged periodically.</t>
  </si>
  <si>
    <t>Can be priced using covered interest parity.</t>
  </si>
  <si>
    <t>RollingVolDirect</t>
  </si>
  <si>
    <t>RollingVolScaled</t>
  </si>
  <si>
    <t>10DayReturn</t>
  </si>
  <si>
    <t>SimPrices</t>
  </si>
  <si>
    <t>Time</t>
  </si>
  <si>
    <t>10DayCorr</t>
  </si>
  <si>
    <t>DailyCorr</t>
  </si>
  <si>
    <t>sigma</t>
  </si>
  <si>
    <t>mu</t>
  </si>
  <si>
    <t>10DayPnL</t>
  </si>
  <si>
    <t>SPX</t>
  </si>
  <si>
    <t>Stock</t>
  </si>
  <si>
    <t>10DayVaR</t>
  </si>
  <si>
    <t>VaRLevel</t>
  </si>
  <si>
    <t>Window</t>
  </si>
  <si>
    <t>10DaySVaR</t>
  </si>
  <si>
    <t>10DayES</t>
  </si>
  <si>
    <t>FX_USD_JPY</t>
  </si>
  <si>
    <t>FX_USD_EUR</t>
  </si>
  <si>
    <t>Equity_SmallCap</t>
  </si>
  <si>
    <t>Equity_LargeCap</t>
  </si>
  <si>
    <t>CreditSpread_HY</t>
  </si>
  <si>
    <t>CreditSpread_IG</t>
  </si>
  <si>
    <t>CreditSpread_Sovereign</t>
  </si>
  <si>
    <t>InterestRate_GBP</t>
  </si>
  <si>
    <t>InterestRate_JPY</t>
  </si>
  <si>
    <t>InterestRate_USD</t>
  </si>
  <si>
    <t>Horizon</t>
  </si>
  <si>
    <t>Assets</t>
  </si>
  <si>
    <t>Example Table of Horizons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</si>
  <si>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</si>
  <si>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Factors Qj have liquidity horizons at least as long as LHj are simulated (with all other risk factors remaining constant)</t>
  </si>
  <si>
    <t>ES(Qj) is the Expected Shortfall at horizon T where the subset of risk factors Qj</t>
  </si>
  <si>
    <t>T is 10 days</t>
  </si>
  <si>
    <t>Where:</t>
  </si>
  <si>
    <t>Notice how a 60 day horizon scaling can be broken into parts:</t>
  </si>
  <si>
    <t>Floor of 72.5% of FRTB_SA</t>
  </si>
  <si>
    <t>ES aggregated across horizons</t>
  </si>
  <si>
    <t>ES at 97.5% Confidence</t>
  </si>
  <si>
    <t>Factors provided</t>
  </si>
  <si>
    <t>FRTB_SA</t>
  </si>
  <si>
    <t>Liquidity Risk</t>
  </si>
  <si>
    <t>Basel 3</t>
  </si>
  <si>
    <t>10 Day Stressed VaR over 250 day period</t>
  </si>
  <si>
    <t>10 Day VaR at 99% Confidence</t>
  </si>
  <si>
    <t>Basel 2.5</t>
  </si>
  <si>
    <t>Basel 1</t>
  </si>
  <si>
    <t>Products having behavioral risk, such as mortgage</t>
  </si>
  <si>
    <t>Swaps_</t>
  </si>
  <si>
    <t>Swaps_IRS</t>
  </si>
  <si>
    <t>Swaps_FX</t>
  </si>
  <si>
    <t>MVaR_Pct</t>
  </si>
  <si>
    <t>MVaR_Both</t>
  </si>
  <si>
    <t>iVaR</t>
  </si>
  <si>
    <t>10Day_ScaledVsDirect</t>
  </si>
  <si>
    <t>Basel_2.5</t>
  </si>
  <si>
    <t>Basel_FRTB</t>
  </si>
  <si>
    <t>FRTB_SA_Sensitivity</t>
  </si>
  <si>
    <t>US Corporate bond with residual maturity of 1 year</t>
  </si>
  <si>
    <t>Example 2</t>
  </si>
  <si>
    <t>Example 1</t>
  </si>
  <si>
    <r>
      <t>Test the effect of increasing and decreasing the risk factor by its risk weight W</t>
    </r>
    <r>
      <rPr>
        <vertAlign val="subscript"/>
        <sz val="20"/>
        <color theme="1"/>
        <rFont val="Calibri (Body)"/>
      </rPr>
      <t>i</t>
    </r>
  </si>
  <si>
    <r>
      <t>if there is curvature, 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D and ↓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lead to point B.  </t>
    </r>
  </si>
  <si>
    <r>
      <t>↑ of W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 xml:space="preserve">  lead to point C, ↓ of W</t>
    </r>
    <r>
      <rPr>
        <vertAlign val="subscript"/>
        <sz val="20"/>
        <color theme="1"/>
        <rFont val="Calibri (Body)"/>
      </rPr>
      <t xml:space="preserve">i </t>
    </r>
    <r>
      <rPr>
        <sz val="20"/>
        <color theme="1"/>
        <rFont val="Calibri"/>
        <family val="2"/>
        <scheme val="minor"/>
      </rPr>
      <t xml:space="preserve">lead to point A; </t>
    </r>
  </si>
  <si>
    <t>FRTB_IMA_Horizons</t>
  </si>
  <si>
    <t>FRTB_IMA_Horizon_Calc</t>
  </si>
  <si>
    <t>FRTB_IMA_Example</t>
  </si>
  <si>
    <t>FRTB_Default Risk</t>
  </si>
  <si>
    <t>FRTB_SA_Residual</t>
  </si>
  <si>
    <t>Introduce Swaps</t>
  </si>
  <si>
    <t>Explain the motivation for Marginal VaR</t>
  </si>
  <si>
    <t>Calculate Marginal VaR</t>
  </si>
  <si>
    <t>Tour the different Basel regulations to provide context</t>
  </si>
  <si>
    <t>Explain FRTB Calculations</t>
  </si>
  <si>
    <t>You are a risk manager at a very simple bank.  There are a few assets your firm selected to trade. (See asset list tab.)</t>
  </si>
  <si>
    <t>You need to understand the Market Risk capital framework for both Basel II.5 and the new FRTB regulatory  requirements.</t>
  </si>
  <si>
    <t>Note: There is a floor amount of capital for FRTB.  The floor for IMA Approach is going to be 72.5% of the Standard Approach.</t>
  </si>
  <si>
    <t>What is the benefit of this approach.</t>
  </si>
  <si>
    <t>The IMA uses different liquidity horizons for different risk factors.</t>
  </si>
  <si>
    <t>Q5</t>
  </si>
  <si>
    <t>List the capital charge estimates for each approach.  Link back to where the value is calculated.</t>
  </si>
  <si>
    <t>FRTB SA</t>
  </si>
  <si>
    <t>FRTB IMA</t>
  </si>
  <si>
    <t>Which approch do you recommend for your bank given the administrative burden?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</si>
  <si>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</si>
  <si>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</si>
  <si>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</si>
  <si>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IMA1</t>
  </si>
  <si>
    <t>IMA2</t>
  </si>
  <si>
    <t>IMA3</t>
  </si>
  <si>
    <t>IMA4</t>
  </si>
  <si>
    <t>Compare the complexity of the three different approaches.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</si>
  <si>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</si>
  <si>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</si>
  <si>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</si>
  <si>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Volatility Calculations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</si>
  <si>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</si>
  <si>
    <r>
      <t>w</t>
    </r>
    <r>
      <rPr>
        <vertAlign val="subscript"/>
        <sz val="20"/>
        <color theme="1"/>
        <rFont val="Calibri (Body)"/>
      </rPr>
      <t>A</t>
    </r>
  </si>
  <si>
    <r>
      <t>w</t>
    </r>
    <r>
      <rPr>
        <vertAlign val="subscript"/>
        <sz val="20"/>
        <color theme="1"/>
        <rFont val="Calibri (Body)"/>
      </rPr>
      <t>B</t>
    </r>
  </si>
  <si>
    <r>
      <t>w</t>
    </r>
    <r>
      <rPr>
        <vertAlign val="subscript"/>
        <sz val="20"/>
        <color theme="1"/>
        <rFont val="Calibri (Body)"/>
      </rPr>
      <t>C</t>
    </r>
  </si>
  <si>
    <t>cov(A,A)</t>
  </si>
  <si>
    <t>cov(A,B)</t>
  </si>
  <si>
    <t>cov(A,C)</t>
  </si>
  <si>
    <t>cov(B,A)</t>
  </si>
  <si>
    <t>cov(B,B)</t>
  </si>
  <si>
    <t>cov(B,C)</t>
  </si>
  <si>
    <t>cov(C,A)</t>
  </si>
  <si>
    <t>cov(C,B)</t>
  </si>
  <si>
    <t>cov(C,C)</t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</si>
  <si>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</si>
  <si>
    <r>
      <rPr>
        <sz val="20"/>
        <color theme="1"/>
        <rFont val="Symbol"/>
        <charset val="2"/>
      </rPr>
      <t>s</t>
    </r>
    <r>
      <rPr>
        <vertAlign val="superscript"/>
        <sz val="20"/>
        <color theme="1"/>
        <rFont val="Calibri (Body)"/>
      </rPr>
      <t>2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</si>
  <si>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[:,1]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</si>
  <si>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[:,2]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</si>
  <si>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vertAlign val="subscript"/>
        <sz val="20"/>
        <color theme="1"/>
        <rFont val="Calibri (Body)"/>
      </rPr>
      <t>[:,3]</t>
    </r>
  </si>
  <si>
    <r>
      <rPr>
        <b/>
        <sz val="20"/>
        <color theme="1"/>
        <rFont val="Calibri"/>
        <family val="2"/>
        <scheme val="minor"/>
      </rPr>
      <t>w</t>
    </r>
    <r>
      <rPr>
        <vertAlign val="superscript"/>
        <sz val="20"/>
        <color theme="1"/>
        <rFont val="Calibri (Body)"/>
      </rPr>
      <t>t</t>
    </r>
    <r>
      <rPr>
        <sz val="20"/>
        <color theme="1"/>
        <rFont val="Calibri"/>
        <family val="2"/>
        <scheme val="minor"/>
      </rPr>
      <t xml:space="preserve">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</t>
    </r>
    <r>
      <rPr>
        <b/>
        <sz val="20"/>
        <color theme="1"/>
        <rFont val="Calibri"/>
        <family val="2"/>
        <scheme val="minor"/>
      </rPr>
      <t>w</t>
    </r>
  </si>
  <si>
    <t>All of A's covariation with other elements</t>
  </si>
  <si>
    <t>All of B's covariation with other elements</t>
  </si>
  <si>
    <t>All of C's covariation with other elements</t>
  </si>
  <si>
    <t>PortfolioVariance</t>
  </si>
  <si>
    <r>
      <t xml:space="preserve">It is sensitive to </t>
    </r>
    <r>
      <rPr>
        <b/>
        <sz val="20"/>
        <color theme="1"/>
        <rFont val="Calibri"/>
        <family val="2"/>
        <scheme val="minor"/>
      </rPr>
      <t>IRR on 3M, 6M and 1Y</t>
    </r>
    <r>
      <rPr>
        <sz val="20"/>
        <color theme="1"/>
        <rFont val="Calibri"/>
        <family val="2"/>
        <scheme val="minor"/>
      </rPr>
      <t xml:space="preserve">; also sensitive to </t>
    </r>
    <r>
      <rPr>
        <b/>
        <sz val="20"/>
        <color theme="1"/>
        <rFont val="Calibri"/>
        <family val="2"/>
        <scheme val="minor"/>
      </rPr>
      <t>credit spread risk</t>
    </r>
    <r>
      <rPr>
        <sz val="20"/>
        <color theme="1"/>
        <rFont val="Calibri"/>
        <family val="2"/>
        <scheme val="minor"/>
      </rPr>
      <t xml:space="preserve"> on issuer</t>
    </r>
  </si>
  <si>
    <t>Maturity</t>
  </si>
  <si>
    <t xml:space="preserve">Residual maturity </t>
  </si>
  <si>
    <t>8 years</t>
  </si>
  <si>
    <t>5 years</t>
  </si>
  <si>
    <t>4 years</t>
  </si>
  <si>
    <t>6 years</t>
  </si>
  <si>
    <t>D</t>
  </si>
  <si>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 xml:space="preserve"> pct</t>
    </r>
  </si>
  <si>
    <t>Returns10Day</t>
  </si>
  <si>
    <t>Returns1Day</t>
  </si>
  <si>
    <t>250DayReturn</t>
  </si>
  <si>
    <t>Worst250</t>
  </si>
  <si>
    <t>Worst_Index</t>
  </si>
  <si>
    <t>Worst_Date</t>
  </si>
  <si>
    <t>10DayQuantile</t>
  </si>
  <si>
    <t>Basel1234</t>
  </si>
  <si>
    <t>Variance as weighted Sum</t>
  </si>
  <si>
    <t>MVaR1</t>
  </si>
  <si>
    <t>MVaR2</t>
  </si>
  <si>
    <r>
      <t xml:space="preserve">Variance as Sum of </t>
    </r>
    <r>
      <rPr>
        <u/>
        <sz val="12"/>
        <color theme="10"/>
        <rFont val="Symbol"/>
        <charset val="2"/>
      </rPr>
      <t>S</t>
    </r>
  </si>
  <si>
    <t>10DayReturns</t>
  </si>
  <si>
    <t>10Day Stress VaR</t>
  </si>
  <si>
    <t>FRTB Readings</t>
  </si>
  <si>
    <t>A Guide to FRTB</t>
  </si>
  <si>
    <t>Ch 18.2 Standard Approach</t>
  </si>
  <si>
    <t>Ch 18.3 Internal Model Approach</t>
  </si>
  <si>
    <t>Ch 16.1 Basel II.5</t>
  </si>
  <si>
    <t>Warm up with chapter 15</t>
  </si>
  <si>
    <t>Sensitivity</t>
  </si>
  <si>
    <t>Interpretation</t>
  </si>
  <si>
    <t>Portfolio Sensitivity</t>
  </si>
  <si>
    <t>Equity Spot</t>
  </si>
  <si>
    <t>Crude oil</t>
  </si>
  <si>
    <t xml:space="preserve">Credit Spread Sovereign </t>
  </si>
  <si>
    <t>Credit Spread IG</t>
  </si>
  <si>
    <t>Credit Spread HY</t>
  </si>
  <si>
    <t>Risk Weights</t>
  </si>
  <si>
    <t>DollarVolMat</t>
  </si>
  <si>
    <t>VolMat</t>
  </si>
  <si>
    <t>vols</t>
  </si>
  <si>
    <r>
      <rPr>
        <sz val="12"/>
        <color theme="1"/>
        <rFont val="Symbol"/>
        <charset val="2"/>
      </rPr>
      <t>SS</t>
    </r>
    <r>
      <rPr>
        <vertAlign val="subscript"/>
        <sz val="12"/>
        <color theme="1"/>
        <rFont val="Calibri (Body)"/>
      </rPr>
      <t xml:space="preserve">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</si>
  <si>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r>
      <t>Dollar_</t>
    </r>
    <r>
      <rPr>
        <sz val="12"/>
        <color theme="1"/>
        <rFont val="Symbol"/>
        <charset val="2"/>
      </rPr>
      <t>S</t>
    </r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</si>
  <si>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s</t>
    </r>
    <r>
      <rPr>
        <vertAlign val="subscript"/>
        <sz val="12"/>
        <color theme="1"/>
        <rFont val="Calibri (Body)"/>
      </rPr>
      <t>j</t>
    </r>
  </si>
  <si>
    <t>RhoMat</t>
  </si>
  <si>
    <t>dollarvols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</si>
  <si>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</si>
  <si>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dollars</t>
  </si>
  <si>
    <t>sized-number-of-steps co-movement</t>
  </si>
  <si>
    <t>Cov()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</si>
  <si>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Cov(X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,X</t>
    </r>
    <r>
      <rPr>
        <vertAlign val="subscript"/>
        <sz val="12"/>
        <color theme="1"/>
        <rFont val="Calibri (Body)"/>
      </rPr>
      <t>j</t>
    </r>
    <r>
      <rPr>
        <sz val="12"/>
        <color theme="1"/>
        <rFont val="Calibri"/>
        <family val="2"/>
        <scheme val="minor"/>
      </rPr>
      <t>)</t>
    </r>
  </si>
  <si>
    <t>stepsize</t>
  </si>
  <si>
    <t>s</t>
  </si>
  <si>
    <t>un-sized co-movement</t>
  </si>
  <si>
    <t>r</t>
  </si>
  <si>
    <t>number of steps</t>
  </si>
  <si>
    <t>W</t>
  </si>
  <si>
    <t>sized co-movement</t>
  </si>
  <si>
    <t>d</t>
  </si>
  <si>
    <r>
      <rPr>
        <sz val="12"/>
        <color theme="1"/>
        <rFont val="Symbol"/>
        <charset val="2"/>
      </rPr>
      <t xml:space="preserve">SS 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>W</t>
    </r>
    <r>
      <rPr>
        <vertAlign val="subscript"/>
        <sz val="12"/>
        <color theme="1"/>
        <rFont val="Calibri (Body)"/>
      </rPr>
      <t xml:space="preserve">j </t>
    </r>
    <r>
      <rPr>
        <sz val="12"/>
        <color theme="1"/>
        <rFont val="Symbol"/>
        <charset val="2"/>
      </rPr>
      <t>r</t>
    </r>
    <r>
      <rPr>
        <vertAlign val="subscript"/>
        <sz val="12"/>
        <color theme="1"/>
        <rFont val="Calibri (Body)"/>
      </rPr>
      <t>ij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i</t>
    </r>
    <r>
      <rPr>
        <sz val="12"/>
        <color theme="1"/>
        <rFont val="Calibri"/>
        <family val="2"/>
        <scheme val="minor"/>
      </rPr>
      <t xml:space="preserve"> </t>
    </r>
    <r>
      <rPr>
        <sz val="12"/>
        <color theme="1"/>
        <rFont val="Symbol"/>
        <charset val="2"/>
      </rPr>
      <t>d</t>
    </r>
    <r>
      <rPr>
        <vertAlign val="subscript"/>
        <sz val="12"/>
        <color theme="1"/>
        <rFont val="Calibri (Body)"/>
      </rPr>
      <t>j</t>
    </r>
  </si>
  <si>
    <t>PVariance1</t>
  </si>
  <si>
    <t>PVariance2</t>
  </si>
  <si>
    <t>PVariance3</t>
  </si>
  <si>
    <t>FRTB Stressed ES on entire portfolio</t>
  </si>
  <si>
    <t>FRTB Stressed ES for each individual asset</t>
  </si>
  <si>
    <t>FRTB Liquidity Adjusted Stressed ES for entire portfolio</t>
  </si>
  <si>
    <t>Basel II.5 Capital Charge (sum of VaR and Stressed VaR)</t>
  </si>
  <si>
    <t>FRTB Standardized Approach grouped by asset class (you can have a class of size 1)</t>
  </si>
  <si>
    <t>FRTB Standardized Approach for entire portfolio</t>
  </si>
  <si>
    <t>Video</t>
  </si>
  <si>
    <t>London Interbank Offered Rate</t>
  </si>
  <si>
    <t>Secured Overnight Financing Rate</t>
  </si>
  <si>
    <t>SOFR</t>
  </si>
  <si>
    <t>Sterling Overnight Interbank Average</t>
  </si>
  <si>
    <t>SONIA</t>
  </si>
  <si>
    <t>Euro Short Term Rate</t>
  </si>
  <si>
    <t>ESTER</t>
  </si>
  <si>
    <t>You are a construction company in Mexico.</t>
  </si>
  <si>
    <t>You are about to start a local construction project in 3 months.</t>
  </si>
  <si>
    <t>Your credit is good in Mexico but capital is scarce.</t>
  </si>
  <si>
    <t>Consequently, you can borrow locally at 8%. But that rate could change.</t>
  </si>
  <si>
    <t>Or, you can borrow USD at 6%. But that rate could change.</t>
  </si>
  <si>
    <t>For both approaches, the corresponding banks will want a single bullet repayment 1 year later.</t>
  </si>
  <si>
    <t>How do you finance your project cheaply and hedge your currency risk and rate risk?</t>
  </si>
  <si>
    <t>Click on the yellow cells and select values.</t>
  </si>
  <si>
    <t>For the cash flow in 3 months from now</t>
  </si>
  <si>
    <t>against the</t>
  </si>
  <si>
    <t>For the interest rate in 3 months from now.</t>
  </si>
  <si>
    <t>Enter an agreement to pay</t>
  </si>
  <si>
    <t>for a one year period.</t>
  </si>
  <si>
    <t>For the cash flow in 3 months and 1 year from now</t>
  </si>
  <si>
    <t>You are the same company in Mexico as before.</t>
  </si>
  <si>
    <t>This time banks are willing to give you a 5 year loan, at the rates above, with semi-annual interest payments.</t>
  </si>
  <si>
    <t>to pay</t>
  </si>
  <si>
    <t>for a five year period.</t>
  </si>
  <si>
    <t>For the cash flow in 3 months and 5 years from now</t>
  </si>
  <si>
    <t>You might start a local construction project in 3 months, but you are not sure you it will actually happen.</t>
  </si>
  <si>
    <t>Enter into a forward starting</t>
  </si>
  <si>
    <t>Delta_Reg</t>
  </si>
  <si>
    <t>SA_Calcs1</t>
  </si>
  <si>
    <t>SA_Calcs2</t>
  </si>
  <si>
    <t>Regulatory Delta</t>
  </si>
  <si>
    <t>Starbucks Corp</t>
  </si>
  <si>
    <t>Ticker</t>
  </si>
  <si>
    <t>SBUX 3 02/14/32 Corp</t>
  </si>
  <si>
    <t>BBB+</t>
  </si>
  <si>
    <t>JNJ 2.9 01/15/28 Corp</t>
  </si>
  <si>
    <t>JGB 0.2 03/20/32 #366</t>
  </si>
  <si>
    <t>JPY</t>
  </si>
  <si>
    <t>USD equivalent</t>
  </si>
  <si>
    <t>T1 ³₈ 11/15/31</t>
  </si>
  <si>
    <t>UKT 0 ¹₄ 07/31/31</t>
  </si>
  <si>
    <t>BTPS 2 ½ 12/01/32 Corp</t>
  </si>
  <si>
    <t>EUR</t>
  </si>
  <si>
    <t>Summation Notation</t>
  </si>
  <si>
    <t>Chain Rule</t>
  </si>
  <si>
    <t>Kronecker Delta 1</t>
  </si>
  <si>
    <t>Kronecker Delta 2</t>
  </si>
  <si>
    <t>Calculations</t>
  </si>
  <si>
    <t>VaR_Contribution</t>
  </si>
  <si>
    <t>l</t>
  </si>
  <si>
    <t>Confidence</t>
  </si>
  <si>
    <t>Contribution</t>
  </si>
  <si>
    <t>VarianceVec</t>
  </si>
  <si>
    <t>CovVec'</t>
  </si>
  <si>
    <t>covmat</t>
  </si>
  <si>
    <t>volmat</t>
  </si>
  <si>
    <t>rho</t>
  </si>
  <si>
    <t>v</t>
  </si>
  <si>
    <t>Marginal_Risk</t>
  </si>
  <si>
    <t>Contributions</t>
  </si>
  <si>
    <t>Case</t>
  </si>
  <si>
    <t>RiskWeights</t>
  </si>
  <si>
    <t>Questions</t>
  </si>
  <si>
    <t>Prices</t>
  </si>
  <si>
    <t>Readings</t>
  </si>
  <si>
    <t>AssetList</t>
  </si>
  <si>
    <t>RiskContribution</t>
  </si>
  <si>
    <t>The tab VaR_HistSim_Data contains historical treasury rate data.</t>
  </si>
  <si>
    <t>For the portfolio below, simulate price changes for the year 2012 and estimate a 95% VaR.</t>
  </si>
  <si>
    <t>Name</t>
  </si>
  <si>
    <t>Asset Type</t>
  </si>
  <si>
    <t>Current Notional</t>
  </si>
  <si>
    <t>Description</t>
  </si>
  <si>
    <t>Apple</t>
  </si>
  <si>
    <t>Equity</t>
  </si>
  <si>
    <t>100MM</t>
  </si>
  <si>
    <t>Apple Stock</t>
  </si>
  <si>
    <t>ABC_Stock</t>
  </si>
  <si>
    <t>New to market mysterious position. Your market risk depart assigned a beta to S&amp;P of 1.7.</t>
  </si>
  <si>
    <t>US Treasury Bill</t>
  </si>
  <si>
    <t>Gov't Bond</t>
  </si>
  <si>
    <t>US Treasury Note</t>
  </si>
  <si>
    <t>US Treasury Bond</t>
  </si>
  <si>
    <t>Apple Option</t>
  </si>
  <si>
    <t>Equity Option</t>
  </si>
  <si>
    <t>The option to buy Apple shares struck at 100MM worth of Apple at-the-money.</t>
  </si>
  <si>
    <t>Infer a covariance matrix for the positions and calculate the portfolio variance, risk contributions, 95% VaR and VaR Contributions, and Incremental VAR for 1MM.</t>
  </si>
  <si>
    <t>Term:</t>
  </si>
  <si>
    <t>1m</t>
  </si>
  <si>
    <t>3m</t>
  </si>
  <si>
    <t>6m</t>
  </si>
  <si>
    <t>1Y</t>
  </si>
  <si>
    <t>2Y</t>
  </si>
  <si>
    <t>3Y</t>
  </si>
  <si>
    <t>5Y</t>
  </si>
  <si>
    <t>7Y</t>
  </si>
  <si>
    <t>10Y</t>
  </si>
  <si>
    <t>15Y</t>
  </si>
  <si>
    <t>20Y</t>
  </si>
  <si>
    <t>Risk Contribution 1</t>
  </si>
  <si>
    <t>Risk Contribution 2</t>
  </si>
  <si>
    <t>Risk Contribution 3</t>
  </si>
  <si>
    <t>2 Years until maturity. 1% Coupon.</t>
  </si>
  <si>
    <t>10 Years until maturity. 3% Coupon.</t>
  </si>
  <si>
    <t>20 Years until maturity. 5% Coupon.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</si>
</sst>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.0000"/>
    <numFmt numFmtId="166" formatCode="_(* #,##0_);_(* \(#,##0\);_(* &quot;-&quot;??_);_(@_)"/>
    <numFmt numFmtId="167" formatCode="_(&quot;$&quot;* #,##0_);_(&quot;$&quot;* \(#,##0\);_(&quot;$&quot;* &quot;-&quot;??_);_(@_)"/>
  </numFmts>
  <fonts count="39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u/>
      <sz val="72"/>
      <color theme="1"/>
      <name val="Calibri"/>
      <family val="2"/>
      <scheme val="minor"/>
    </font>
    <font>
      <sz val="22"/>
      <color rgb="FFFF0000"/>
      <name val="Calibri (Body)"/>
    </font>
    <font>
      <b/>
      <sz val="20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2" tint="-0.249977111117893"/>
      <name val="Calibri"/>
      <family val="2"/>
      <scheme val="minor"/>
    </font>
    <font>
      <sz val="20"/>
      <color theme="1"/>
      <name val="Calibri (Body)"/>
    </font>
    <font>
      <vertAlign val="subscript"/>
      <sz val="20"/>
      <color theme="1"/>
      <name val="Calibri (Body)"/>
    </font>
    <font>
      <u/>
      <sz val="20"/>
      <color theme="1"/>
      <name val="Calibri"/>
      <family val="2"/>
      <scheme val="minor"/>
    </font>
    <font>
      <sz val="20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sz val="20"/>
      <color theme="0" tint="-0.14999847407452621"/>
      <name val="Calibri"/>
      <family val="2"/>
      <charset val="2"/>
      <scheme val="minor"/>
    </font>
    <font>
      <sz val="20"/>
      <color theme="0" tint="-0.14999847407452621"/>
      <name val="Symbol"/>
      <charset val="2"/>
    </font>
    <font>
      <sz val="8"/>
      <name val="Calibri"/>
      <family val="2"/>
      <scheme val="minor"/>
    </font>
    <font>
      <vertAlign val="superscript"/>
      <sz val="20"/>
      <color theme="1"/>
      <name val="Calibri (Body)"/>
    </font>
    <font>
      <sz val="20"/>
      <color rgb="FF000000"/>
      <name val="Symbol"/>
      <charset val="2"/>
    </font>
    <font>
      <sz val="20"/>
      <color theme="1"/>
      <name val="Calibri"/>
      <family val="2"/>
      <charset val="2"/>
    </font>
    <font>
      <u/>
      <sz val="12"/>
      <color theme="10"/>
      <name val="Symbol"/>
      <charset val="2"/>
    </font>
    <font>
      <sz val="12"/>
      <color theme="1"/>
      <name val="Calibri"/>
      <family val="2"/>
      <charset val="2"/>
      <scheme val="minor"/>
    </font>
    <font>
      <sz val="12"/>
      <color theme="1"/>
      <name val="Symbol"/>
      <charset val="2"/>
    </font>
    <font>
      <vertAlign val="subscript"/>
      <sz val="12"/>
      <color theme="1"/>
      <name val="Calibri (Body)"/>
    </font>
    <font>
      <u/>
      <sz val="10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theme="1"/>
      <name val="Calibri"/>
      <family val="2"/>
    </font>
    <font>
      <sz val="20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rgb="FF000000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13">
    <xf numFmtId="0" fontId="0" fillId="0" borderId="0" xfId="0"/>
    <xf numFmtId="0" fontId="1" fillId="2" borderId="0" xfId="0" applyFont="1" applyFill="1"/>
    <xf numFmtId="0" fontId="1" fillId="3" borderId="0" xfId="1" applyFont="1" applyFill="1"/>
    <xf numFmtId="0" fontId="3" fillId="3" borderId="0" xfId="1" applyFill="1"/>
    <xf numFmtId="0" fontId="6" fillId="2" borderId="0" xfId="3" applyFont="1" applyFill="1"/>
    <xf numFmtId="0" fontId="1" fillId="2" borderId="0" xfId="5" applyFont="1" applyFill="1"/>
    <xf numFmtId="0" fontId="7" fillId="2" borderId="0" xfId="5" applyFont="1" applyFill="1"/>
    <xf numFmtId="0" fontId="8" fillId="2" borderId="0" xfId="5" applyFont="1" applyFill="1"/>
    <xf numFmtId="0" fontId="1" fillId="2" borderId="0" xfId="0" applyFont="1" applyFill="1" applyAlignment="1">
      <alignment wrapText="1"/>
    </xf>
    <xf numFmtId="0" fontId="11" fillId="3" borderId="0" xfId="1" applyFont="1" applyFill="1"/>
    <xf numFmtId="0" fontId="9" fillId="3" borderId="0" xfId="1" applyFont="1" applyFill="1"/>
    <xf numFmtId="0" fontId="12" fillId="3" borderId="0" xfId="1" applyFont="1" applyFill="1"/>
    <xf numFmtId="0" fontId="13" fillId="3" borderId="0" xfId="1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2" xfId="0" quotePrefix="1" applyFont="1" applyFill="1" applyBorder="1"/>
    <xf numFmtId="0" fontId="16" fillId="2" borderId="0" xfId="0" applyFont="1" applyFill="1"/>
    <xf numFmtId="0" fontId="1" fillId="2" borderId="12" xfId="0" quotePrefix="1" applyFont="1" applyFill="1" applyBorder="1" applyAlignment="1">
      <alignment horizontal="center"/>
    </xf>
    <xf numFmtId="0" fontId="17" fillId="2" borderId="0" xfId="0" applyFont="1" applyFill="1"/>
    <xf numFmtId="0" fontId="1" fillId="2" borderId="0" xfId="0" quotePrefix="1" applyFont="1" applyFill="1"/>
    <xf numFmtId="0" fontId="1" fillId="2" borderId="0" xfId="0" quotePrefix="1" applyFont="1" applyFill="1" applyAlignment="1">
      <alignment horizontal="center"/>
    </xf>
    <xf numFmtId="0" fontId="15" fillId="2" borderId="0" xfId="0" applyFont="1" applyFill="1"/>
    <xf numFmtId="0" fontId="16" fillId="2" borderId="5" xfId="0" applyFont="1" applyFill="1" applyBorder="1"/>
    <xf numFmtId="0" fontId="16" fillId="2" borderId="12" xfId="0" applyFont="1" applyFill="1" applyBorder="1"/>
    <xf numFmtId="0" fontId="17" fillId="2" borderId="13" xfId="0" applyFont="1" applyFill="1" applyBorder="1"/>
    <xf numFmtId="0" fontId="17" fillId="2" borderId="12" xfId="0" applyFont="1" applyFill="1" applyBorder="1"/>
    <xf numFmtId="0" fontId="1" fillId="2" borderId="13" xfId="0" quotePrefix="1" applyFont="1" applyFill="1" applyBorder="1"/>
    <xf numFmtId="14" fontId="1" fillId="3" borderId="0" xfId="1" applyNumberFormat="1" applyFont="1" applyFill="1"/>
    <xf numFmtId="0" fontId="1" fillId="3" borderId="0" xfId="1" applyFont="1" applyFill="1" applyAlignment="1">
      <alignment horizontal="right"/>
    </xf>
    <xf numFmtId="0" fontId="1" fillId="3" borderId="0" xfId="1" applyFont="1" applyFill="1" applyAlignment="1">
      <alignment horizontal="center"/>
    </xf>
    <xf numFmtId="166" fontId="1" fillId="3" borderId="0" xfId="9" applyNumberFormat="1" applyFont="1" applyFill="1" applyAlignment="1">
      <alignment horizontal="left"/>
    </xf>
    <xf numFmtId="9" fontId="1" fillId="3" borderId="0" xfId="1" applyNumberFormat="1" applyFont="1" applyFill="1" applyAlignment="1">
      <alignment horizontal="right"/>
    </xf>
    <xf numFmtId="0" fontId="1" fillId="3" borderId="5" xfId="1" applyFont="1" applyFill="1" applyBorder="1"/>
    <xf numFmtId="0" fontId="1" fillId="3" borderId="6" xfId="1" applyFont="1" applyFill="1" applyBorder="1" applyAlignment="1">
      <alignment horizontal="right"/>
    </xf>
    <xf numFmtId="0" fontId="1" fillId="3" borderId="7" xfId="1" applyFont="1" applyFill="1" applyBorder="1" applyAlignment="1">
      <alignment horizontal="right"/>
    </xf>
    <xf numFmtId="0" fontId="1" fillId="3" borderId="12" xfId="1" applyFont="1" applyFill="1" applyBorder="1"/>
    <xf numFmtId="10" fontId="1" fillId="3" borderId="0" xfId="1" applyNumberFormat="1" applyFont="1" applyFill="1"/>
    <xf numFmtId="10" fontId="1" fillId="3" borderId="0" xfId="8" applyNumberFormat="1" applyFont="1" applyFill="1" applyBorder="1"/>
    <xf numFmtId="166" fontId="1" fillId="3" borderId="13" xfId="1" applyNumberFormat="1" applyFont="1" applyFill="1" applyBorder="1"/>
    <xf numFmtId="0" fontId="1" fillId="3" borderId="8" xfId="1" applyFont="1" applyFill="1" applyBorder="1"/>
    <xf numFmtId="0" fontId="1" fillId="3" borderId="9" xfId="1" applyFont="1" applyFill="1" applyBorder="1"/>
    <xf numFmtId="0" fontId="1" fillId="3" borderId="10" xfId="1" applyFont="1" applyFill="1" applyBorder="1"/>
    <xf numFmtId="0" fontId="1" fillId="3" borderId="11" xfId="1" applyFont="1" applyFill="1" applyBorder="1"/>
    <xf numFmtId="166" fontId="1" fillId="3" borderId="14" xfId="1" applyNumberFormat="1" applyFont="1" applyFill="1" applyBorder="1"/>
    <xf numFmtId="0" fontId="1" fillId="3" borderId="15" xfId="1" applyFont="1" applyFill="1" applyBorder="1"/>
    <xf numFmtId="0" fontId="3" fillId="3" borderId="8" xfId="1" applyFill="1" applyBorder="1"/>
    <xf numFmtId="0" fontId="1" fillId="3" borderId="10" xfId="1" applyFont="1" applyFill="1" applyBorder="1" applyAlignment="1">
      <alignment horizontal="right"/>
    </xf>
    <xf numFmtId="0" fontId="1" fillId="3" borderId="9" xfId="1" applyFont="1" applyFill="1" applyBorder="1" applyAlignment="1">
      <alignment horizontal="center"/>
    </xf>
    <xf numFmtId="0" fontId="1" fillId="3" borderId="7" xfId="1" applyFont="1" applyFill="1" applyBorder="1"/>
    <xf numFmtId="0" fontId="3" fillId="3" borderId="13" xfId="1" applyFill="1" applyBorder="1"/>
    <xf numFmtId="0" fontId="1" fillId="3" borderId="13" xfId="1" applyFont="1" applyFill="1" applyBorder="1"/>
    <xf numFmtId="0" fontId="3" fillId="3" borderId="10" xfId="1" applyFill="1" applyBorder="1"/>
    <xf numFmtId="0" fontId="3" fillId="3" borderId="7" xfId="1" applyFill="1" applyBorder="1"/>
    <xf numFmtId="9" fontId="1" fillId="3" borderId="9" xfId="1" applyNumberFormat="1" applyFont="1" applyFill="1" applyBorder="1" applyAlignment="1">
      <alignment horizontal="center"/>
    </xf>
    <xf numFmtId="0" fontId="1" fillId="3" borderId="6" xfId="1" applyFont="1" applyFill="1" applyBorder="1" applyAlignment="1">
      <alignment horizontal="center"/>
    </xf>
    <xf numFmtId="0" fontId="15" fillId="3" borderId="0" xfId="1" applyFont="1" applyFill="1"/>
    <xf numFmtId="0" fontId="18" fillId="2" borderId="0" xfId="0" applyFont="1" applyFill="1"/>
    <xf numFmtId="10" fontId="1" fillId="2" borderId="0" xfId="0" applyNumberFormat="1" applyFont="1" applyFill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10" fontId="1" fillId="2" borderId="14" xfId="0" applyNumberFormat="1" applyFont="1" applyFill="1" applyBorder="1"/>
    <xf numFmtId="10" fontId="1" fillId="2" borderId="15" xfId="0" applyNumberFormat="1" applyFont="1" applyFill="1" applyBorder="1"/>
    <xf numFmtId="0" fontId="1" fillId="5" borderId="11" xfId="0" applyFont="1" applyFill="1" applyBorder="1"/>
    <xf numFmtId="0" fontId="1" fillId="5" borderId="15" xfId="0" applyFont="1" applyFill="1" applyBorder="1"/>
    <xf numFmtId="167" fontId="1" fillId="2" borderId="0" xfId="10" applyNumberFormat="1" applyFont="1" applyFill="1"/>
    <xf numFmtId="166" fontId="1" fillId="2" borderId="0" xfId="9" applyNumberFormat="1" applyFont="1" applyFill="1"/>
    <xf numFmtId="0" fontId="20" fillId="2" borderId="0" xfId="0" applyFont="1" applyFill="1"/>
    <xf numFmtId="14" fontId="1" fillId="2" borderId="0" xfId="0" applyNumberFormat="1" applyFont="1" applyFill="1"/>
    <xf numFmtId="9" fontId="1" fillId="2" borderId="0" xfId="0" applyNumberFormat="1" applyFont="1" applyFill="1"/>
    <xf numFmtId="9" fontId="1" fillId="3" borderId="0" xfId="1" applyNumberFormat="1" applyFont="1" applyFill="1" applyAlignment="1">
      <alignment horizontal="center"/>
    </xf>
    <xf numFmtId="166" fontId="1" fillId="3" borderId="0" xfId="9" applyNumberFormat="1" applyFont="1" applyFill="1" applyAlignment="1">
      <alignment horizontal="center"/>
    </xf>
    <xf numFmtId="0" fontId="3" fillId="3" borderId="0" xfId="1" applyFill="1" applyAlignment="1">
      <alignment horizontal="center"/>
    </xf>
    <xf numFmtId="0" fontId="3" fillId="3" borderId="0" xfId="1" applyFill="1" applyAlignment="1">
      <alignment horizontal="right"/>
    </xf>
    <xf numFmtId="166" fontId="1" fillId="3" borderId="14" xfId="1" applyNumberFormat="1" applyFont="1" applyFill="1" applyBorder="1" applyAlignment="1">
      <alignment horizontal="center"/>
    </xf>
    <xf numFmtId="166" fontId="1" fillId="3" borderId="15" xfId="1" applyNumberFormat="1" applyFont="1" applyFill="1" applyBorder="1" applyAlignment="1">
      <alignment horizontal="center"/>
    </xf>
    <xf numFmtId="0" fontId="1" fillId="3" borderId="2" xfId="1" applyFont="1" applyFill="1" applyBorder="1"/>
    <xf numFmtId="166" fontId="1" fillId="3" borderId="15" xfId="1" applyNumberFormat="1" applyFont="1" applyFill="1" applyBorder="1"/>
    <xf numFmtId="0" fontId="1" fillId="3" borderId="2" xfId="1" applyFont="1" applyFill="1" applyBorder="1" applyAlignment="1">
      <alignment horizontal="right"/>
    </xf>
    <xf numFmtId="166" fontId="1" fillId="3" borderId="12" xfId="1" applyNumberFormat="1" applyFont="1" applyFill="1" applyBorder="1" applyAlignment="1">
      <alignment horizontal="center"/>
    </xf>
    <xf numFmtId="166" fontId="1" fillId="3" borderId="8" xfId="1" applyNumberFormat="1" applyFont="1" applyFill="1" applyBorder="1"/>
    <xf numFmtId="166" fontId="1" fillId="3" borderId="10" xfId="1" applyNumberFormat="1" applyFont="1" applyFill="1" applyBorder="1"/>
    <xf numFmtId="0" fontId="1" fillId="3" borderId="1" xfId="1" applyFont="1" applyFill="1" applyBorder="1" applyAlignment="1">
      <alignment horizontal="right"/>
    </xf>
    <xf numFmtId="0" fontId="1" fillId="3" borderId="3" xfId="1" applyFont="1" applyFill="1" applyBorder="1" applyAlignment="1">
      <alignment horizontal="right"/>
    </xf>
    <xf numFmtId="0" fontId="1" fillId="3" borderId="3" xfId="1" applyFont="1" applyFill="1" applyBorder="1"/>
    <xf numFmtId="0" fontId="1" fillId="3" borderId="4" xfId="1" applyFont="1" applyFill="1" applyBorder="1"/>
    <xf numFmtId="0" fontId="21" fillId="3" borderId="0" xfId="1" applyFont="1" applyFill="1" applyAlignment="1">
      <alignment horizontal="center"/>
    </xf>
    <xf numFmtId="166" fontId="21" fillId="3" borderId="14" xfId="1" applyNumberFormat="1" applyFont="1" applyFill="1" applyBorder="1" applyAlignment="1">
      <alignment horizontal="right"/>
    </xf>
    <xf numFmtId="0" fontId="22" fillId="3" borderId="0" xfId="1" applyFont="1" applyFill="1" applyAlignment="1">
      <alignment horizontal="right"/>
    </xf>
    <xf numFmtId="166" fontId="21" fillId="3" borderId="12" xfId="1" applyNumberFormat="1" applyFont="1" applyFill="1" applyBorder="1" applyAlignment="1">
      <alignment horizontal="right"/>
    </xf>
    <xf numFmtId="0" fontId="21" fillId="3" borderId="0" xfId="1" applyFont="1" applyFill="1"/>
    <xf numFmtId="166" fontId="21" fillId="3" borderId="13" xfId="1" applyNumberFormat="1" applyFont="1" applyFill="1" applyBorder="1"/>
    <xf numFmtId="166" fontId="21" fillId="3" borderId="14" xfId="1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right" wrapText="1"/>
    </xf>
    <xf numFmtId="10" fontId="1" fillId="2" borderId="13" xfId="0" applyNumberFormat="1" applyFont="1" applyFill="1" applyBorder="1" applyAlignment="1">
      <alignment horizontal="right"/>
    </xf>
    <xf numFmtId="0" fontId="1" fillId="2" borderId="13" xfId="0" applyFont="1" applyFill="1" applyBorder="1" applyAlignment="1">
      <alignment horizontal="right"/>
    </xf>
    <xf numFmtId="166" fontId="1" fillId="2" borderId="10" xfId="9" applyNumberFormat="1" applyFont="1" applyFill="1" applyBorder="1" applyAlignment="1">
      <alignment horizontal="right"/>
    </xf>
    <xf numFmtId="0" fontId="1" fillId="2" borderId="11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0" xfId="0" applyFont="1" applyFill="1" applyAlignment="1">
      <alignment horizontal="right"/>
    </xf>
    <xf numFmtId="0" fontId="1" fillId="2" borderId="11" xfId="0" applyFont="1" applyFill="1" applyBorder="1" applyAlignment="1">
      <alignment horizontal="right"/>
    </xf>
    <xf numFmtId="10" fontId="1" fillId="2" borderId="14" xfId="0" applyNumberFormat="1" applyFont="1" applyFill="1" applyBorder="1" applyAlignment="1">
      <alignment horizontal="right"/>
    </xf>
    <xf numFmtId="0" fontId="1" fillId="2" borderId="14" xfId="0" applyFont="1" applyFill="1" applyBorder="1" applyAlignment="1">
      <alignment horizontal="right"/>
    </xf>
    <xf numFmtId="166" fontId="1" fillId="2" borderId="15" xfId="9" applyNumberFormat="1" applyFont="1" applyFill="1" applyBorder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 applyAlignment="1">
      <alignment horizontal="right"/>
    </xf>
    <xf numFmtId="0" fontId="1" fillId="4" borderId="0" xfId="0" applyFont="1" applyFill="1"/>
    <xf numFmtId="166" fontId="1" fillId="2" borderId="0" xfId="0" applyNumberFormat="1" applyFont="1" applyFill="1"/>
    <xf numFmtId="0" fontId="23" fillId="2" borderId="0" xfId="5" applyFont="1" applyFill="1"/>
    <xf numFmtId="10" fontId="23" fillId="2" borderId="0" xfId="6" applyNumberFormat="1" applyFont="1" applyFill="1"/>
    <xf numFmtId="0" fontId="24" fillId="2" borderId="0" xfId="5" applyFont="1" applyFill="1"/>
    <xf numFmtId="0" fontId="25" fillId="2" borderId="0" xfId="5" applyFont="1" applyFill="1"/>
    <xf numFmtId="2" fontId="23" fillId="2" borderId="0" xfId="5" applyNumberFormat="1" applyFont="1" applyFill="1"/>
    <xf numFmtId="165" fontId="23" fillId="2" borderId="0" xfId="5" applyNumberFormat="1" applyFont="1" applyFill="1"/>
    <xf numFmtId="0" fontId="1" fillId="6" borderId="0" xfId="5" applyFont="1" applyFill="1"/>
    <xf numFmtId="2" fontId="1" fillId="6" borderId="0" xfId="5" applyNumberFormat="1" applyFont="1" applyFill="1"/>
    <xf numFmtId="0" fontId="1" fillId="4" borderId="0" xfId="5" applyFont="1" applyFill="1"/>
    <xf numFmtId="10" fontId="1" fillId="6" borderId="0" xfId="6" applyNumberFormat="1" applyFont="1" applyFill="1"/>
    <xf numFmtId="9" fontId="1" fillId="2" borderId="0" xfId="8" applyFont="1" applyFill="1"/>
    <xf numFmtId="164" fontId="1" fillId="2" borderId="0" xfId="8" applyNumberFormat="1" applyFont="1" applyFill="1"/>
    <xf numFmtId="164" fontId="1" fillId="6" borderId="0" xfId="8" applyNumberFormat="1" applyFont="1" applyFill="1"/>
    <xf numFmtId="164" fontId="1" fillId="4" borderId="0" xfId="8" applyNumberFormat="1" applyFont="1" applyFill="1"/>
    <xf numFmtId="1" fontId="1" fillId="2" borderId="0" xfId="0" applyNumberFormat="1" applyFont="1" applyFill="1"/>
    <xf numFmtId="9" fontId="1" fillId="9" borderId="0" xfId="0" applyNumberFormat="1" applyFont="1" applyFill="1"/>
    <xf numFmtId="2" fontId="1" fillId="2" borderId="0" xfId="0" applyNumberFormat="1" applyFont="1" applyFill="1"/>
    <xf numFmtId="9" fontId="1" fillId="4" borderId="0" xfId="0" applyNumberFormat="1" applyFont="1" applyFill="1"/>
    <xf numFmtId="0" fontId="1" fillId="2" borderId="0" xfId="0" applyFont="1" applyFill="1" applyAlignment="1">
      <alignment horizontal="center"/>
    </xf>
    <xf numFmtId="0" fontId="1" fillId="10" borderId="0" xfId="0" applyFont="1" applyFill="1"/>
    <xf numFmtId="0" fontId="0" fillId="10" borderId="0" xfId="0" applyFill="1"/>
    <xf numFmtId="14" fontId="1" fillId="2" borderId="0" xfId="0" applyNumberFormat="1" applyFont="1" applyFill="1" applyAlignment="1">
      <alignment horizontal="right"/>
    </xf>
    <xf numFmtId="0" fontId="4" fillId="10" borderId="0" xfId="3" applyFill="1"/>
    <xf numFmtId="0" fontId="28" fillId="11" borderId="0" xfId="0" applyFont="1" applyFill="1"/>
    <xf numFmtId="0" fontId="1" fillId="7" borderId="0" xfId="0" applyFont="1" applyFill="1"/>
    <xf numFmtId="0" fontId="29" fillId="2" borderId="0" xfId="0" applyFont="1" applyFill="1"/>
    <xf numFmtId="0" fontId="0" fillId="2" borderId="0" xfId="0" applyFill="1" applyAlignment="1">
      <alignment wrapText="1"/>
    </xf>
    <xf numFmtId="14" fontId="1" fillId="2" borderId="14" xfId="0" applyNumberFormat="1" applyFont="1" applyFill="1" applyBorder="1" applyAlignment="1">
      <alignment horizontal="right"/>
    </xf>
    <xf numFmtId="14" fontId="1" fillId="2" borderId="13" xfId="0" applyNumberFormat="1" applyFont="1" applyFill="1" applyBorder="1" applyAlignment="1">
      <alignment horizontal="right"/>
    </xf>
    <xf numFmtId="10" fontId="1" fillId="6" borderId="0" xfId="8" applyNumberFormat="1" applyFont="1" applyFill="1"/>
    <xf numFmtId="2" fontId="1" fillId="7" borderId="0" xfId="8" applyNumberFormat="1" applyFont="1" applyFill="1"/>
    <xf numFmtId="10" fontId="1" fillId="8" borderId="0" xfId="8" applyNumberFormat="1" applyFont="1" applyFill="1"/>
    <xf numFmtId="0" fontId="1" fillId="7" borderId="0" xfId="5" applyFont="1" applyFill="1" applyAlignment="1">
      <alignment horizontal="right"/>
    </xf>
    <xf numFmtId="10" fontId="1" fillId="7" borderId="0" xfId="8" applyNumberFormat="1" applyFont="1" applyFill="1"/>
    <xf numFmtId="2" fontId="1" fillId="8" borderId="0" xfId="8" applyNumberFormat="1" applyFont="1" applyFill="1"/>
    <xf numFmtId="10" fontId="1" fillId="8" borderId="0" xfId="5" applyNumberFormat="1" applyFont="1" applyFill="1"/>
    <xf numFmtId="165" fontId="1" fillId="8" borderId="0" xfId="5" applyNumberFormat="1" applyFont="1" applyFill="1"/>
    <xf numFmtId="0" fontId="1" fillId="2" borderId="0" xfId="8" applyNumberFormat="1" applyFont="1" applyFill="1"/>
    <xf numFmtId="14" fontId="1" fillId="2" borderId="0" xfId="8" applyNumberFormat="1" applyFont="1" applyFill="1"/>
    <xf numFmtId="2" fontId="1" fillId="2" borderId="0" xfId="8" applyNumberFormat="1" applyFont="1" applyFill="1"/>
    <xf numFmtId="0" fontId="4" fillId="2" borderId="0" xfId="3" applyFill="1"/>
    <xf numFmtId="0" fontId="1" fillId="2" borderId="0" xfId="5" applyFont="1" applyFill="1" applyAlignment="1">
      <alignment horizontal="right"/>
    </xf>
    <xf numFmtId="0" fontId="7" fillId="2" borderId="0" xfId="5" applyFont="1" applyFill="1" applyAlignment="1">
      <alignment horizontal="center"/>
    </xf>
    <xf numFmtId="0" fontId="8" fillId="2" borderId="0" xfId="5" applyFont="1" applyFill="1" applyAlignment="1">
      <alignment horizontal="center"/>
    </xf>
    <xf numFmtId="10" fontId="1" fillId="4" borderId="0" xfId="8" applyNumberFormat="1" applyFont="1" applyFill="1"/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applyFill="1" applyAlignment="1">
      <alignment horizontal="center"/>
    </xf>
    <xf numFmtId="9" fontId="0" fillId="8" borderId="0" xfId="8" applyFont="1" applyFill="1" applyAlignment="1">
      <alignment horizontal="center"/>
    </xf>
    <xf numFmtId="1" fontId="0" fillId="8" borderId="0" xfId="8" applyNumberFormat="1" applyFont="1" applyFill="1" applyAlignment="1">
      <alignment horizontal="center"/>
    </xf>
    <xf numFmtId="0" fontId="31" fillId="2" borderId="0" xfId="0" applyFont="1" applyFill="1" applyAlignment="1">
      <alignment horizontal="left"/>
    </xf>
    <xf numFmtId="9" fontId="0" fillId="2" borderId="0" xfId="8" applyFont="1" applyFill="1" applyAlignment="1">
      <alignment horizontal="center"/>
    </xf>
    <xf numFmtId="0" fontId="32" fillId="7" borderId="0" xfId="0" applyFont="1" applyFill="1" applyAlignment="1">
      <alignment horizontal="center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32" fillId="12" borderId="0" xfId="0" applyFont="1" applyFill="1" applyAlignment="1">
      <alignment horizontal="center"/>
    </xf>
    <xf numFmtId="0" fontId="6" fillId="3" borderId="0" xfId="3" applyFont="1" applyFill="1"/>
    <xf numFmtId="0" fontId="4" fillId="3" borderId="0" xfId="3" applyFill="1"/>
    <xf numFmtId="0" fontId="34" fillId="3" borderId="0" xfId="3" applyFont="1" applyFill="1"/>
    <xf numFmtId="165" fontId="21" fillId="3" borderId="0" xfId="8" applyNumberFormat="1" applyFont="1" applyFill="1" applyBorder="1" applyAlignment="1">
      <alignment horizontal="right"/>
    </xf>
    <xf numFmtId="165" fontId="1" fillId="3" borderId="0" xfId="8" applyNumberFormat="1" applyFont="1" applyFill="1" applyBorder="1" applyAlignment="1">
      <alignment horizontal="right"/>
    </xf>
    <xf numFmtId="165" fontId="1" fillId="3" borderId="9" xfId="8" applyNumberFormat="1" applyFont="1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1" fillId="13" borderId="0" xfId="0" applyFont="1" applyFill="1"/>
    <xf numFmtId="0" fontId="4" fillId="13" borderId="0" xfId="3" applyFill="1"/>
    <xf numFmtId="166" fontId="1" fillId="2" borderId="14" xfId="9" applyNumberFormat="1" applyFont="1" applyFill="1" applyBorder="1" applyAlignment="1">
      <alignment horizontal="right"/>
    </xf>
    <xf numFmtId="0" fontId="35" fillId="14" borderId="0" xfId="0" applyFont="1" applyFill="1" applyAlignment="1">
      <alignment horizontal="right"/>
    </xf>
    <xf numFmtId="0" fontId="1" fillId="2" borderId="5" xfId="0" applyFont="1" applyFill="1" applyBorder="1" applyAlignment="1">
      <alignment horizontal="center" shrinkToFit="1"/>
    </xf>
    <xf numFmtId="0" fontId="1" fillId="2" borderId="7" xfId="0" applyFont="1" applyFill="1" applyBorder="1" applyAlignment="1">
      <alignment horizontal="center" shrinkToFit="1"/>
    </xf>
    <xf numFmtId="0" fontId="1" fillId="2" borderId="11" xfId="0" applyFont="1" applyFill="1" applyBorder="1" applyAlignment="1">
      <alignment horizontal="center" shrinkToFit="1"/>
    </xf>
    <xf numFmtId="14" fontId="35" fillId="14" borderId="0" xfId="0" applyNumberFormat="1" applyFont="1" applyFill="1"/>
    <xf numFmtId="0" fontId="36" fillId="2" borderId="5" xfId="0" applyFont="1" applyFill="1" applyBorder="1"/>
    <xf numFmtId="0" fontId="36" fillId="2" borderId="7" xfId="0" applyFont="1" applyFill="1" applyBorder="1"/>
    <xf numFmtId="0" fontId="37" fillId="2" borderId="5" xfId="0" applyFont="1" applyFill="1" applyBorder="1"/>
    <xf numFmtId="0" fontId="37" fillId="2" borderId="7" xfId="0" applyFont="1" applyFill="1" applyBorder="1"/>
    <xf numFmtId="0" fontId="37" fillId="2" borderId="11" xfId="0" applyFont="1" applyFill="1" applyBorder="1"/>
    <xf numFmtId="0" fontId="36" fillId="2" borderId="11" xfId="0" applyFont="1" applyFill="1" applyBorder="1"/>
    <xf numFmtId="0" fontId="35" fillId="14" borderId="11" xfId="0" applyFont="1" applyFill="1" applyBorder="1"/>
    <xf numFmtId="0" fontId="36" fillId="2" borderId="12" xfId="0" applyFont="1" applyFill="1" applyBorder="1"/>
    <xf numFmtId="0" fontId="36" fillId="2" borderId="13" xfId="0" applyFont="1" applyFill="1" applyBorder="1"/>
    <xf numFmtId="0" fontId="37" fillId="2" borderId="12" xfId="0" applyFont="1" applyFill="1" applyBorder="1"/>
    <xf numFmtId="0" fontId="37" fillId="2" borderId="13" xfId="0" applyFont="1" applyFill="1" applyBorder="1"/>
    <xf numFmtId="0" fontId="37" fillId="2" borderId="14" xfId="0" applyFont="1" applyFill="1" applyBorder="1"/>
    <xf numFmtId="0" fontId="36" fillId="2" borderId="14" xfId="0" applyFont="1" applyFill="1" applyBorder="1"/>
    <xf numFmtId="0" fontId="35" fillId="14" borderId="14" xfId="0" applyFont="1" applyFill="1" applyBorder="1"/>
    <xf numFmtId="0" fontId="36" fillId="2" borderId="8" xfId="0" applyFont="1" applyFill="1" applyBorder="1"/>
    <xf numFmtId="0" fontId="36" fillId="2" borderId="10" xfId="0" applyFont="1" applyFill="1" applyBorder="1"/>
    <xf numFmtId="0" fontId="37" fillId="2" borderId="8" xfId="0" applyFont="1" applyFill="1" applyBorder="1"/>
    <xf numFmtId="0" fontId="37" fillId="2" borderId="10" xfId="0" applyFont="1" applyFill="1" applyBorder="1"/>
    <xf numFmtId="0" fontId="37" fillId="2" borderId="15" xfId="0" applyFont="1" applyFill="1" applyBorder="1"/>
    <xf numFmtId="0" fontId="36" fillId="2" borderId="15" xfId="0" applyFont="1" applyFill="1" applyBorder="1"/>
    <xf numFmtId="0" fontId="35" fillId="14" borderId="15" xfId="0" applyFont="1" applyFill="1" applyBorder="1"/>
    <xf numFmtId="0" fontId="7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38" fillId="2" borderId="0" xfId="0" applyFont="1" applyFill="1" applyAlignment="1">
      <alignment horizontal="right"/>
    </xf>
    <xf numFmtId="14" fontId="0" fillId="2" borderId="0" xfId="0" applyNumberFormat="1" applyFill="1"/>
    <xf numFmtId="164" fontId="0" fillId="2" borderId="0" xfId="8" applyNumberFormat="1" applyFont="1" applyFill="1"/>
    <xf numFmtId="165" fontId="0" fillId="12" borderId="0" xfId="8" applyNumberFormat="1" applyFont="1" applyFill="1"/>
  </cellXfs>
  <cellStyles count="11">
    <cellStyle name="Comma" xfId="9" builtinId="3"/>
    <cellStyle name="Currency" xfId="10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3" xfId="7" xr:uid="{ACB48A0F-60AB-9942-8B90-E25DCAA08DD0}"/>
    <cellStyle name="Normal" xfId="0" builtinId="0"/>
    <cellStyle name="Normal 2" xfId="1" xr:uid="{12F3FA1B-C7D3-BC43-8BD8-4CAD9FFFE305}"/>
    <cellStyle name="Normal 2 2" xfId="5" xr:uid="{0BF7FA4E-E319-0E41-95C6-47D1F88357AE}"/>
    <cellStyle name="Percent" xfId="8" builtinId="5"/>
    <cellStyle name="Percent 2" xfId="6" xr:uid="{AD8FAE32-7AC3-BB43-A9BD-7AE95973279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'10Day_ScaledVsDirect'!$F$5</c:f>
              <c:strCache>
                <c:ptCount val="1"/>
                <c:pt idx="0">
                  <c:v>RollingVolScaled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'10Day_ScaledVsDirect'!$F$6:$F$95</c:f>
              <c:numCache>
                <c:formatCode>0%</c:formatCode>
                <c:ptCount val="9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AA-DC4E-BD40-8A12150B936E}"/>
            </c:ext>
          </c:extLst>
        </c:ser>
        <c:ser>
          <c:idx val="1"/>
          <c:order val="1"/>
          <c:tx>
            <c:strRef>
              <c:f>'10Day_ScaledVsDirect'!$G$5</c:f>
              <c:strCache>
                <c:ptCount val="1"/>
                <c:pt idx="0">
                  <c:v>RollingVolDirect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'10Day_ScaledVsDirect'!$G$6:$G$95</c:f>
              <c:numCache>
                <c:formatCode>0%</c:formatCode>
                <c:ptCount val="9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AA-DC4E-BD40-8A12150B9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437424"/>
        <c:axId val="566552016"/>
      </c:lineChart>
      <c:catAx>
        <c:axId val="58243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66552016"/>
        <c:crosses val="autoZero"/>
        <c:auto val="1"/>
        <c:lblAlgn val="ctr"/>
        <c:lblOffset val="100"/>
        <c:noMultiLvlLbl val="0"/>
      </c:catAx>
      <c:valAx>
        <c:axId val="56655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437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amazon.com/The-Spider-Network-David-Enrich-audiobook/dp/B01N0OR7UO/ref=sr_1_3?crid=MAFJ7ZJBN0T0&amp;keywords=David+Enrich&amp;qid=1706884660&amp;s=books&amp;sprefix=david+enrich%2Cstripbooks%2C397&amp;sr=1-3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310.png"/><Relationship Id="rId1" Type="http://schemas.openxmlformats.org/officeDocument/2006/relationships/customXml" Target="../ink/ink1.xml"/><Relationship Id="rId6" Type="http://schemas.openxmlformats.org/officeDocument/2006/relationships/image" Target="../media/image50.png"/><Relationship Id="rId5" Type="http://schemas.openxmlformats.org/officeDocument/2006/relationships/customXml" Target="../ink/ink3.xml"/><Relationship Id="rId4" Type="http://schemas.openxmlformats.org/officeDocument/2006/relationships/image" Target="../media/image41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g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jpg"/><Relationship Id="rId5" Type="http://schemas.openxmlformats.org/officeDocument/2006/relationships/image" Target="../media/image11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2.xml"/><Relationship Id="rId21" Type="http://schemas.openxmlformats.org/officeDocument/2006/relationships/customXml" Target="../ink/ink14.xml"/><Relationship Id="rId42" Type="http://schemas.openxmlformats.org/officeDocument/2006/relationships/image" Target="../media/image27.png"/><Relationship Id="rId63" Type="http://schemas.openxmlformats.org/officeDocument/2006/relationships/customXml" Target="../ink/ink35.xml"/><Relationship Id="rId84" Type="http://schemas.openxmlformats.org/officeDocument/2006/relationships/image" Target="../media/image48.png"/><Relationship Id="rId138" Type="http://schemas.openxmlformats.org/officeDocument/2006/relationships/image" Target="../media/image76.png"/><Relationship Id="rId159" Type="http://schemas.openxmlformats.org/officeDocument/2006/relationships/customXml" Target="../ink/ink83.xml"/><Relationship Id="rId170" Type="http://schemas.openxmlformats.org/officeDocument/2006/relationships/image" Target="../media/image92.png"/><Relationship Id="rId191" Type="http://schemas.openxmlformats.org/officeDocument/2006/relationships/customXml" Target="../ink/ink99.xml"/><Relationship Id="rId107" Type="http://schemas.openxmlformats.org/officeDocument/2006/relationships/customXml" Target="../ink/ink57.xml"/><Relationship Id="rId11" Type="http://schemas.openxmlformats.org/officeDocument/2006/relationships/customXml" Target="../ink/ink9.xml"/><Relationship Id="rId32" Type="http://schemas.openxmlformats.org/officeDocument/2006/relationships/image" Target="../media/image22.png"/><Relationship Id="rId53" Type="http://schemas.openxmlformats.org/officeDocument/2006/relationships/customXml" Target="../ink/ink30.xml"/><Relationship Id="rId74" Type="http://schemas.openxmlformats.org/officeDocument/2006/relationships/image" Target="../media/image43.png"/><Relationship Id="rId128" Type="http://schemas.openxmlformats.org/officeDocument/2006/relationships/image" Target="../media/image71.png"/><Relationship Id="rId149" Type="http://schemas.openxmlformats.org/officeDocument/2006/relationships/customXml" Target="../ink/ink78.xml"/><Relationship Id="rId5" Type="http://schemas.openxmlformats.org/officeDocument/2006/relationships/customXml" Target="../ink/ink6.xml"/><Relationship Id="rId95" Type="http://schemas.openxmlformats.org/officeDocument/2006/relationships/customXml" Target="../ink/ink51.xml"/><Relationship Id="rId160" Type="http://schemas.openxmlformats.org/officeDocument/2006/relationships/image" Target="../media/image87.png"/><Relationship Id="rId181" Type="http://schemas.openxmlformats.org/officeDocument/2006/relationships/customXml" Target="../ink/ink94.xml"/><Relationship Id="rId22" Type="http://schemas.openxmlformats.org/officeDocument/2006/relationships/image" Target="../media/image17.png"/><Relationship Id="rId43" Type="http://schemas.openxmlformats.org/officeDocument/2006/relationships/customXml" Target="../ink/ink25.xml"/><Relationship Id="rId64" Type="http://schemas.openxmlformats.org/officeDocument/2006/relationships/image" Target="../media/image38.png"/><Relationship Id="rId118" Type="http://schemas.openxmlformats.org/officeDocument/2006/relationships/image" Target="../media/image66.png"/><Relationship Id="rId139" Type="http://schemas.openxmlformats.org/officeDocument/2006/relationships/customXml" Target="../ink/ink73.xml"/><Relationship Id="rId85" Type="http://schemas.openxmlformats.org/officeDocument/2006/relationships/customXml" Target="../ink/ink46.xml"/><Relationship Id="rId150" Type="http://schemas.openxmlformats.org/officeDocument/2006/relationships/image" Target="../media/image82.png"/><Relationship Id="rId171" Type="http://schemas.openxmlformats.org/officeDocument/2006/relationships/customXml" Target="../ink/ink89.xml"/><Relationship Id="rId192" Type="http://schemas.openxmlformats.org/officeDocument/2006/relationships/image" Target="../media/image103.png"/><Relationship Id="rId12" Type="http://schemas.openxmlformats.org/officeDocument/2006/relationships/image" Target="../media/image12.png"/><Relationship Id="rId33" Type="http://schemas.openxmlformats.org/officeDocument/2006/relationships/customXml" Target="../ink/ink20.xml"/><Relationship Id="rId108" Type="http://schemas.openxmlformats.org/officeDocument/2006/relationships/image" Target="../media/image61.png"/><Relationship Id="rId129" Type="http://schemas.openxmlformats.org/officeDocument/2006/relationships/customXml" Target="../ink/ink68.xml"/><Relationship Id="rId54" Type="http://schemas.openxmlformats.org/officeDocument/2006/relationships/image" Target="../media/image33.png"/><Relationship Id="rId75" Type="http://schemas.openxmlformats.org/officeDocument/2006/relationships/customXml" Target="../ink/ink41.xml"/><Relationship Id="rId96" Type="http://schemas.openxmlformats.org/officeDocument/2006/relationships/image" Target="../media/image55.png"/><Relationship Id="rId140" Type="http://schemas.openxmlformats.org/officeDocument/2006/relationships/image" Target="../media/image77.png"/><Relationship Id="rId161" Type="http://schemas.openxmlformats.org/officeDocument/2006/relationships/customXml" Target="../ink/ink84.xml"/><Relationship Id="rId182" Type="http://schemas.openxmlformats.org/officeDocument/2006/relationships/image" Target="../media/image98.png"/><Relationship Id="rId6" Type="http://schemas.openxmlformats.org/officeDocument/2006/relationships/image" Target="../media/image910.png"/><Relationship Id="rId23" Type="http://schemas.openxmlformats.org/officeDocument/2006/relationships/customXml" Target="../ink/ink15.xml"/><Relationship Id="rId119" Type="http://schemas.openxmlformats.org/officeDocument/2006/relationships/customXml" Target="../ink/ink63.xml"/><Relationship Id="rId44" Type="http://schemas.openxmlformats.org/officeDocument/2006/relationships/image" Target="../media/image28.png"/><Relationship Id="rId65" Type="http://schemas.openxmlformats.org/officeDocument/2006/relationships/customXml" Target="../ink/ink36.xml"/><Relationship Id="rId86" Type="http://schemas.openxmlformats.org/officeDocument/2006/relationships/image" Target="../media/image49.png"/><Relationship Id="rId130" Type="http://schemas.openxmlformats.org/officeDocument/2006/relationships/image" Target="../media/image72.png"/><Relationship Id="rId151" Type="http://schemas.openxmlformats.org/officeDocument/2006/relationships/customXml" Target="../ink/ink79.xml"/><Relationship Id="rId172" Type="http://schemas.openxmlformats.org/officeDocument/2006/relationships/image" Target="../media/image93.png"/><Relationship Id="rId193" Type="http://schemas.openxmlformats.org/officeDocument/2006/relationships/customXml" Target="../ink/ink100.xml"/><Relationship Id="rId13" Type="http://schemas.openxmlformats.org/officeDocument/2006/relationships/customXml" Target="../ink/ink10.xml"/><Relationship Id="rId109" Type="http://schemas.openxmlformats.org/officeDocument/2006/relationships/customXml" Target="../ink/ink58.xml"/><Relationship Id="rId34" Type="http://schemas.openxmlformats.org/officeDocument/2006/relationships/image" Target="../media/image23.png"/><Relationship Id="rId55" Type="http://schemas.openxmlformats.org/officeDocument/2006/relationships/customXml" Target="../ink/ink31.xml"/><Relationship Id="rId76" Type="http://schemas.openxmlformats.org/officeDocument/2006/relationships/image" Target="../media/image44.png"/><Relationship Id="rId97" Type="http://schemas.openxmlformats.org/officeDocument/2006/relationships/customXml" Target="../ink/ink52.xml"/><Relationship Id="rId120" Type="http://schemas.openxmlformats.org/officeDocument/2006/relationships/image" Target="../media/image67.png"/><Relationship Id="rId141" Type="http://schemas.openxmlformats.org/officeDocument/2006/relationships/customXml" Target="../ink/ink74.xml"/><Relationship Id="rId7" Type="http://schemas.openxmlformats.org/officeDocument/2006/relationships/customXml" Target="../ink/ink7.xml"/><Relationship Id="rId162" Type="http://schemas.openxmlformats.org/officeDocument/2006/relationships/image" Target="../media/image88.png"/><Relationship Id="rId183" Type="http://schemas.openxmlformats.org/officeDocument/2006/relationships/customXml" Target="../ink/ink95.xml"/><Relationship Id="rId2" Type="http://schemas.openxmlformats.org/officeDocument/2006/relationships/image" Target="../media/image710.png"/><Relationship Id="rId29" Type="http://schemas.openxmlformats.org/officeDocument/2006/relationships/customXml" Target="../ink/ink18.xml"/><Relationship Id="rId24" Type="http://schemas.openxmlformats.org/officeDocument/2006/relationships/image" Target="../media/image18.png"/><Relationship Id="rId40" Type="http://schemas.openxmlformats.org/officeDocument/2006/relationships/image" Target="../media/image26.png"/><Relationship Id="rId45" Type="http://schemas.openxmlformats.org/officeDocument/2006/relationships/customXml" Target="../ink/ink26.xml"/><Relationship Id="rId66" Type="http://schemas.openxmlformats.org/officeDocument/2006/relationships/image" Target="../media/image39.png"/><Relationship Id="rId87" Type="http://schemas.openxmlformats.org/officeDocument/2006/relationships/customXml" Target="../ink/ink47.xml"/><Relationship Id="rId110" Type="http://schemas.openxmlformats.org/officeDocument/2006/relationships/image" Target="../media/image62.png"/><Relationship Id="rId115" Type="http://schemas.openxmlformats.org/officeDocument/2006/relationships/customXml" Target="../ink/ink61.xml"/><Relationship Id="rId131" Type="http://schemas.openxmlformats.org/officeDocument/2006/relationships/customXml" Target="../ink/ink69.xml"/><Relationship Id="rId136" Type="http://schemas.openxmlformats.org/officeDocument/2006/relationships/image" Target="../media/image75.png"/><Relationship Id="rId157" Type="http://schemas.openxmlformats.org/officeDocument/2006/relationships/customXml" Target="../ink/ink82.xml"/><Relationship Id="rId178" Type="http://schemas.openxmlformats.org/officeDocument/2006/relationships/image" Target="../media/image96.png"/><Relationship Id="rId61" Type="http://schemas.openxmlformats.org/officeDocument/2006/relationships/customXml" Target="../ink/ink34.xml"/><Relationship Id="rId82" Type="http://schemas.openxmlformats.org/officeDocument/2006/relationships/image" Target="../media/image47.png"/><Relationship Id="rId152" Type="http://schemas.openxmlformats.org/officeDocument/2006/relationships/image" Target="../media/image83.png"/><Relationship Id="rId173" Type="http://schemas.openxmlformats.org/officeDocument/2006/relationships/customXml" Target="../ink/ink90.xml"/><Relationship Id="rId194" Type="http://schemas.openxmlformats.org/officeDocument/2006/relationships/image" Target="../media/image104.png"/><Relationship Id="rId199" Type="http://schemas.openxmlformats.org/officeDocument/2006/relationships/customXml" Target="../ink/ink103.xml"/><Relationship Id="rId203" Type="http://schemas.openxmlformats.org/officeDocument/2006/relationships/customXml" Target="../ink/ink105.xml"/><Relationship Id="rId19" Type="http://schemas.openxmlformats.org/officeDocument/2006/relationships/customXml" Target="../ink/ink13.xml"/><Relationship Id="rId14" Type="http://schemas.openxmlformats.org/officeDocument/2006/relationships/image" Target="../media/image1310.png"/><Relationship Id="rId30" Type="http://schemas.openxmlformats.org/officeDocument/2006/relationships/image" Target="../media/image21.png"/><Relationship Id="rId35" Type="http://schemas.openxmlformats.org/officeDocument/2006/relationships/customXml" Target="../ink/ink21.xml"/><Relationship Id="rId56" Type="http://schemas.openxmlformats.org/officeDocument/2006/relationships/image" Target="../media/image34.png"/><Relationship Id="rId77" Type="http://schemas.openxmlformats.org/officeDocument/2006/relationships/customXml" Target="../ink/ink42.xml"/><Relationship Id="rId100" Type="http://schemas.openxmlformats.org/officeDocument/2006/relationships/image" Target="../media/image57.png"/><Relationship Id="rId105" Type="http://schemas.openxmlformats.org/officeDocument/2006/relationships/customXml" Target="../ink/ink56.xml"/><Relationship Id="rId126" Type="http://schemas.openxmlformats.org/officeDocument/2006/relationships/image" Target="../media/image70.png"/><Relationship Id="rId147" Type="http://schemas.openxmlformats.org/officeDocument/2006/relationships/customXml" Target="../ink/ink77.xml"/><Relationship Id="rId168" Type="http://schemas.openxmlformats.org/officeDocument/2006/relationships/image" Target="../media/image91.png"/><Relationship Id="rId8" Type="http://schemas.openxmlformats.org/officeDocument/2006/relationships/image" Target="../media/image1010.png"/><Relationship Id="rId51" Type="http://schemas.openxmlformats.org/officeDocument/2006/relationships/customXml" Target="../ink/ink29.xml"/><Relationship Id="rId72" Type="http://schemas.openxmlformats.org/officeDocument/2006/relationships/image" Target="../media/image42.png"/><Relationship Id="rId93" Type="http://schemas.openxmlformats.org/officeDocument/2006/relationships/customXml" Target="../ink/ink50.xml"/><Relationship Id="rId98" Type="http://schemas.openxmlformats.org/officeDocument/2006/relationships/image" Target="../media/image56.png"/><Relationship Id="rId121" Type="http://schemas.openxmlformats.org/officeDocument/2006/relationships/customXml" Target="../ink/ink64.xml"/><Relationship Id="rId142" Type="http://schemas.openxmlformats.org/officeDocument/2006/relationships/image" Target="../media/image78.png"/><Relationship Id="rId163" Type="http://schemas.openxmlformats.org/officeDocument/2006/relationships/customXml" Target="../ink/ink85.xml"/><Relationship Id="rId184" Type="http://schemas.openxmlformats.org/officeDocument/2006/relationships/image" Target="../media/image99.png"/><Relationship Id="rId189" Type="http://schemas.openxmlformats.org/officeDocument/2006/relationships/customXml" Target="../ink/ink98.xml"/><Relationship Id="rId3" Type="http://schemas.openxmlformats.org/officeDocument/2006/relationships/customXml" Target="../ink/ink5.xml"/><Relationship Id="rId25" Type="http://schemas.openxmlformats.org/officeDocument/2006/relationships/customXml" Target="../ink/ink16.xml"/><Relationship Id="rId46" Type="http://schemas.openxmlformats.org/officeDocument/2006/relationships/image" Target="../media/image29.png"/><Relationship Id="rId67" Type="http://schemas.openxmlformats.org/officeDocument/2006/relationships/customXml" Target="../ink/ink37.xml"/><Relationship Id="rId116" Type="http://schemas.openxmlformats.org/officeDocument/2006/relationships/image" Target="../media/image65.png"/><Relationship Id="rId137" Type="http://schemas.openxmlformats.org/officeDocument/2006/relationships/customXml" Target="../ink/ink72.xml"/><Relationship Id="rId158" Type="http://schemas.openxmlformats.org/officeDocument/2006/relationships/image" Target="../media/image86.png"/><Relationship Id="rId20" Type="http://schemas.openxmlformats.org/officeDocument/2006/relationships/image" Target="../media/image16.png"/><Relationship Id="rId41" Type="http://schemas.openxmlformats.org/officeDocument/2006/relationships/customXml" Target="../ink/ink24.xml"/><Relationship Id="rId62" Type="http://schemas.openxmlformats.org/officeDocument/2006/relationships/image" Target="../media/image37.png"/><Relationship Id="rId83" Type="http://schemas.openxmlformats.org/officeDocument/2006/relationships/customXml" Target="../ink/ink45.xml"/><Relationship Id="rId88" Type="http://schemas.openxmlformats.org/officeDocument/2006/relationships/image" Target="../media/image51.png"/><Relationship Id="rId111" Type="http://schemas.openxmlformats.org/officeDocument/2006/relationships/customXml" Target="../ink/ink59.xml"/><Relationship Id="rId132" Type="http://schemas.openxmlformats.org/officeDocument/2006/relationships/image" Target="../media/image73.png"/><Relationship Id="rId153" Type="http://schemas.openxmlformats.org/officeDocument/2006/relationships/customXml" Target="../ink/ink80.xml"/><Relationship Id="rId174" Type="http://schemas.openxmlformats.org/officeDocument/2006/relationships/image" Target="../media/image94.png"/><Relationship Id="rId179" Type="http://schemas.openxmlformats.org/officeDocument/2006/relationships/customXml" Target="../ink/ink93.xml"/><Relationship Id="rId195" Type="http://schemas.openxmlformats.org/officeDocument/2006/relationships/customXml" Target="../ink/ink101.xml"/><Relationship Id="rId190" Type="http://schemas.openxmlformats.org/officeDocument/2006/relationships/image" Target="../media/image102.png"/><Relationship Id="rId204" Type="http://schemas.openxmlformats.org/officeDocument/2006/relationships/image" Target="../media/image109.png"/><Relationship Id="rId15" Type="http://schemas.openxmlformats.org/officeDocument/2006/relationships/customXml" Target="../ink/ink11.xml"/><Relationship Id="rId36" Type="http://schemas.openxmlformats.org/officeDocument/2006/relationships/image" Target="../media/image24.png"/><Relationship Id="rId57" Type="http://schemas.openxmlformats.org/officeDocument/2006/relationships/customXml" Target="../ink/ink32.xml"/><Relationship Id="rId106" Type="http://schemas.openxmlformats.org/officeDocument/2006/relationships/image" Target="../media/image60.png"/><Relationship Id="rId127" Type="http://schemas.openxmlformats.org/officeDocument/2006/relationships/customXml" Target="../ink/ink67.xml"/><Relationship Id="rId10" Type="http://schemas.openxmlformats.org/officeDocument/2006/relationships/image" Target="../media/image1110.png"/><Relationship Id="rId31" Type="http://schemas.openxmlformats.org/officeDocument/2006/relationships/customXml" Target="../ink/ink19.xml"/><Relationship Id="rId52" Type="http://schemas.openxmlformats.org/officeDocument/2006/relationships/image" Target="../media/image32.png"/><Relationship Id="rId73" Type="http://schemas.openxmlformats.org/officeDocument/2006/relationships/customXml" Target="../ink/ink40.xml"/><Relationship Id="rId78" Type="http://schemas.openxmlformats.org/officeDocument/2006/relationships/image" Target="../media/image45.png"/><Relationship Id="rId94" Type="http://schemas.openxmlformats.org/officeDocument/2006/relationships/image" Target="../media/image54.png"/><Relationship Id="rId99" Type="http://schemas.openxmlformats.org/officeDocument/2006/relationships/customXml" Target="../ink/ink53.xml"/><Relationship Id="rId101" Type="http://schemas.openxmlformats.org/officeDocument/2006/relationships/customXml" Target="../ink/ink54.xml"/><Relationship Id="rId122" Type="http://schemas.openxmlformats.org/officeDocument/2006/relationships/image" Target="../media/image68.png"/><Relationship Id="rId143" Type="http://schemas.openxmlformats.org/officeDocument/2006/relationships/customXml" Target="../ink/ink75.xml"/><Relationship Id="rId148" Type="http://schemas.openxmlformats.org/officeDocument/2006/relationships/image" Target="../media/image81.png"/><Relationship Id="rId164" Type="http://schemas.openxmlformats.org/officeDocument/2006/relationships/image" Target="../media/image89.png"/><Relationship Id="rId169" Type="http://schemas.openxmlformats.org/officeDocument/2006/relationships/customXml" Target="../ink/ink88.xml"/><Relationship Id="rId185" Type="http://schemas.openxmlformats.org/officeDocument/2006/relationships/customXml" Target="../ink/ink96.xml"/><Relationship Id="rId4" Type="http://schemas.openxmlformats.org/officeDocument/2006/relationships/image" Target="../media/image810.png"/><Relationship Id="rId9" Type="http://schemas.openxmlformats.org/officeDocument/2006/relationships/customXml" Target="../ink/ink8.xml"/><Relationship Id="rId180" Type="http://schemas.openxmlformats.org/officeDocument/2006/relationships/image" Target="../media/image97.png"/><Relationship Id="rId26" Type="http://schemas.openxmlformats.org/officeDocument/2006/relationships/image" Target="../media/image19.png"/><Relationship Id="rId47" Type="http://schemas.openxmlformats.org/officeDocument/2006/relationships/customXml" Target="../ink/ink27.xml"/><Relationship Id="rId68" Type="http://schemas.openxmlformats.org/officeDocument/2006/relationships/image" Target="../media/image40.png"/><Relationship Id="rId89" Type="http://schemas.openxmlformats.org/officeDocument/2006/relationships/customXml" Target="../ink/ink48.xml"/><Relationship Id="rId112" Type="http://schemas.openxmlformats.org/officeDocument/2006/relationships/image" Target="../media/image63.png"/><Relationship Id="rId133" Type="http://schemas.openxmlformats.org/officeDocument/2006/relationships/customXml" Target="../ink/ink70.xml"/><Relationship Id="rId154" Type="http://schemas.openxmlformats.org/officeDocument/2006/relationships/image" Target="../media/image84.png"/><Relationship Id="rId175" Type="http://schemas.openxmlformats.org/officeDocument/2006/relationships/customXml" Target="../ink/ink91.xml"/><Relationship Id="rId196" Type="http://schemas.openxmlformats.org/officeDocument/2006/relationships/image" Target="../media/image105.png"/><Relationship Id="rId200" Type="http://schemas.openxmlformats.org/officeDocument/2006/relationships/image" Target="../media/image107.png"/><Relationship Id="rId16" Type="http://schemas.openxmlformats.org/officeDocument/2006/relationships/image" Target="../media/image1410.png"/><Relationship Id="rId37" Type="http://schemas.openxmlformats.org/officeDocument/2006/relationships/customXml" Target="../ink/ink22.xml"/><Relationship Id="rId58" Type="http://schemas.openxmlformats.org/officeDocument/2006/relationships/image" Target="../media/image35.png"/><Relationship Id="rId79" Type="http://schemas.openxmlformats.org/officeDocument/2006/relationships/customXml" Target="../ink/ink43.xml"/><Relationship Id="rId102" Type="http://schemas.openxmlformats.org/officeDocument/2006/relationships/image" Target="../media/image58.png"/><Relationship Id="rId123" Type="http://schemas.openxmlformats.org/officeDocument/2006/relationships/customXml" Target="../ink/ink65.xml"/><Relationship Id="rId144" Type="http://schemas.openxmlformats.org/officeDocument/2006/relationships/image" Target="../media/image79.png"/><Relationship Id="rId90" Type="http://schemas.openxmlformats.org/officeDocument/2006/relationships/image" Target="../media/image52.png"/><Relationship Id="rId165" Type="http://schemas.openxmlformats.org/officeDocument/2006/relationships/customXml" Target="../ink/ink86.xml"/><Relationship Id="rId186" Type="http://schemas.openxmlformats.org/officeDocument/2006/relationships/image" Target="../media/image100.png"/><Relationship Id="rId27" Type="http://schemas.openxmlformats.org/officeDocument/2006/relationships/customXml" Target="../ink/ink17.xml"/><Relationship Id="rId48" Type="http://schemas.openxmlformats.org/officeDocument/2006/relationships/image" Target="../media/image30.png"/><Relationship Id="rId69" Type="http://schemas.openxmlformats.org/officeDocument/2006/relationships/customXml" Target="../ink/ink38.xml"/><Relationship Id="rId113" Type="http://schemas.openxmlformats.org/officeDocument/2006/relationships/customXml" Target="../ink/ink60.xml"/><Relationship Id="rId134" Type="http://schemas.openxmlformats.org/officeDocument/2006/relationships/image" Target="../media/image74.png"/><Relationship Id="rId80" Type="http://schemas.openxmlformats.org/officeDocument/2006/relationships/image" Target="../media/image46.png"/><Relationship Id="rId155" Type="http://schemas.openxmlformats.org/officeDocument/2006/relationships/customXml" Target="../ink/ink81.xml"/><Relationship Id="rId176" Type="http://schemas.openxmlformats.org/officeDocument/2006/relationships/image" Target="../media/image95.png"/><Relationship Id="rId197" Type="http://schemas.openxmlformats.org/officeDocument/2006/relationships/customXml" Target="../ink/ink102.xml"/><Relationship Id="rId201" Type="http://schemas.openxmlformats.org/officeDocument/2006/relationships/customXml" Target="../ink/ink104.xml"/><Relationship Id="rId17" Type="http://schemas.openxmlformats.org/officeDocument/2006/relationships/customXml" Target="../ink/ink12.xml"/><Relationship Id="rId38" Type="http://schemas.openxmlformats.org/officeDocument/2006/relationships/image" Target="../media/image25.png"/><Relationship Id="rId59" Type="http://schemas.openxmlformats.org/officeDocument/2006/relationships/customXml" Target="../ink/ink33.xml"/><Relationship Id="rId103" Type="http://schemas.openxmlformats.org/officeDocument/2006/relationships/customXml" Target="../ink/ink55.xml"/><Relationship Id="rId124" Type="http://schemas.openxmlformats.org/officeDocument/2006/relationships/image" Target="../media/image69.png"/><Relationship Id="rId70" Type="http://schemas.openxmlformats.org/officeDocument/2006/relationships/image" Target="../media/image41.png"/><Relationship Id="rId91" Type="http://schemas.openxmlformats.org/officeDocument/2006/relationships/customXml" Target="../ink/ink49.xml"/><Relationship Id="rId145" Type="http://schemas.openxmlformats.org/officeDocument/2006/relationships/customXml" Target="../ink/ink76.xml"/><Relationship Id="rId166" Type="http://schemas.openxmlformats.org/officeDocument/2006/relationships/image" Target="../media/image90.png"/><Relationship Id="rId187" Type="http://schemas.openxmlformats.org/officeDocument/2006/relationships/customXml" Target="../ink/ink97.xml"/><Relationship Id="rId1" Type="http://schemas.openxmlformats.org/officeDocument/2006/relationships/customXml" Target="../ink/ink4.xml"/><Relationship Id="rId28" Type="http://schemas.openxmlformats.org/officeDocument/2006/relationships/image" Target="../media/image20.png"/><Relationship Id="rId49" Type="http://schemas.openxmlformats.org/officeDocument/2006/relationships/customXml" Target="../ink/ink28.xml"/><Relationship Id="rId114" Type="http://schemas.openxmlformats.org/officeDocument/2006/relationships/image" Target="../media/image64.png"/><Relationship Id="rId60" Type="http://schemas.openxmlformats.org/officeDocument/2006/relationships/image" Target="../media/image36.png"/><Relationship Id="rId81" Type="http://schemas.openxmlformats.org/officeDocument/2006/relationships/customXml" Target="../ink/ink44.xml"/><Relationship Id="rId135" Type="http://schemas.openxmlformats.org/officeDocument/2006/relationships/customXml" Target="../ink/ink71.xml"/><Relationship Id="rId156" Type="http://schemas.openxmlformats.org/officeDocument/2006/relationships/image" Target="../media/image85.png"/><Relationship Id="rId177" Type="http://schemas.openxmlformats.org/officeDocument/2006/relationships/customXml" Target="../ink/ink92.xml"/><Relationship Id="rId198" Type="http://schemas.openxmlformats.org/officeDocument/2006/relationships/image" Target="../media/image106.png"/><Relationship Id="rId202" Type="http://schemas.openxmlformats.org/officeDocument/2006/relationships/image" Target="../media/image108.png"/><Relationship Id="rId18" Type="http://schemas.openxmlformats.org/officeDocument/2006/relationships/image" Target="../media/image1510.png"/><Relationship Id="rId39" Type="http://schemas.openxmlformats.org/officeDocument/2006/relationships/customXml" Target="../ink/ink23.xml"/><Relationship Id="rId50" Type="http://schemas.openxmlformats.org/officeDocument/2006/relationships/image" Target="../media/image31.png"/><Relationship Id="rId104" Type="http://schemas.openxmlformats.org/officeDocument/2006/relationships/image" Target="../media/image59.png"/><Relationship Id="rId125" Type="http://schemas.openxmlformats.org/officeDocument/2006/relationships/customXml" Target="../ink/ink66.xml"/><Relationship Id="rId146" Type="http://schemas.openxmlformats.org/officeDocument/2006/relationships/image" Target="../media/image80.png"/><Relationship Id="rId167" Type="http://schemas.openxmlformats.org/officeDocument/2006/relationships/customXml" Target="../ink/ink87.xml"/><Relationship Id="rId188" Type="http://schemas.openxmlformats.org/officeDocument/2006/relationships/image" Target="../media/image101.png"/><Relationship Id="rId71" Type="http://schemas.openxmlformats.org/officeDocument/2006/relationships/customXml" Target="../ink/ink39.xml"/><Relationship Id="rId92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22.png"/><Relationship Id="rId21" Type="http://schemas.openxmlformats.org/officeDocument/2006/relationships/customXml" Target="../ink/ink116.xml"/><Relationship Id="rId42" Type="http://schemas.openxmlformats.org/officeDocument/2006/relationships/image" Target="../media/image130.png"/><Relationship Id="rId47" Type="http://schemas.openxmlformats.org/officeDocument/2006/relationships/customXml" Target="../ink/ink129.xml"/><Relationship Id="rId63" Type="http://schemas.openxmlformats.org/officeDocument/2006/relationships/customXml" Target="../ink/ink137.xml"/><Relationship Id="rId68" Type="http://schemas.openxmlformats.org/officeDocument/2006/relationships/image" Target="../media/image143.png"/><Relationship Id="rId84" Type="http://schemas.openxmlformats.org/officeDocument/2006/relationships/image" Target="../media/image151.png"/><Relationship Id="rId89" Type="http://schemas.openxmlformats.org/officeDocument/2006/relationships/customXml" Target="../ink/ink150.xml"/><Relationship Id="rId16" Type="http://schemas.openxmlformats.org/officeDocument/2006/relationships/image" Target="../media/image117.png"/><Relationship Id="rId107" Type="http://schemas.openxmlformats.org/officeDocument/2006/relationships/customXml" Target="../ink/ink159.xml"/><Relationship Id="rId11" Type="http://schemas.openxmlformats.org/officeDocument/2006/relationships/customXml" Target="../ink/ink111.xml"/><Relationship Id="rId32" Type="http://schemas.openxmlformats.org/officeDocument/2006/relationships/image" Target="../media/image125.png"/><Relationship Id="rId37" Type="http://schemas.openxmlformats.org/officeDocument/2006/relationships/customXml" Target="../ink/ink124.xml"/><Relationship Id="rId53" Type="http://schemas.openxmlformats.org/officeDocument/2006/relationships/customXml" Target="../ink/ink132.xml"/><Relationship Id="rId58" Type="http://schemas.openxmlformats.org/officeDocument/2006/relationships/image" Target="../media/image138.png"/><Relationship Id="rId74" Type="http://schemas.openxmlformats.org/officeDocument/2006/relationships/image" Target="../media/image146.png"/><Relationship Id="rId79" Type="http://schemas.openxmlformats.org/officeDocument/2006/relationships/customXml" Target="../ink/ink145.xml"/><Relationship Id="rId102" Type="http://schemas.openxmlformats.org/officeDocument/2006/relationships/image" Target="../media/image160.png"/><Relationship Id="rId5" Type="http://schemas.openxmlformats.org/officeDocument/2006/relationships/customXml" Target="../ink/ink108.xml"/><Relationship Id="rId90" Type="http://schemas.openxmlformats.org/officeDocument/2006/relationships/image" Target="../media/image154.png"/><Relationship Id="rId95" Type="http://schemas.openxmlformats.org/officeDocument/2006/relationships/customXml" Target="../ink/ink153.xml"/><Relationship Id="rId22" Type="http://schemas.openxmlformats.org/officeDocument/2006/relationships/image" Target="../media/image120.png"/><Relationship Id="rId27" Type="http://schemas.openxmlformats.org/officeDocument/2006/relationships/customXml" Target="../ink/ink119.xml"/><Relationship Id="rId43" Type="http://schemas.openxmlformats.org/officeDocument/2006/relationships/customXml" Target="../ink/ink127.xml"/><Relationship Id="rId48" Type="http://schemas.openxmlformats.org/officeDocument/2006/relationships/image" Target="../media/image133.png"/><Relationship Id="rId64" Type="http://schemas.openxmlformats.org/officeDocument/2006/relationships/image" Target="../media/image141.png"/><Relationship Id="rId69" Type="http://schemas.openxmlformats.org/officeDocument/2006/relationships/customXml" Target="../ink/ink140.xml"/><Relationship Id="rId80" Type="http://schemas.openxmlformats.org/officeDocument/2006/relationships/image" Target="../media/image149.png"/><Relationship Id="rId85" Type="http://schemas.openxmlformats.org/officeDocument/2006/relationships/customXml" Target="../ink/ink148.xml"/><Relationship Id="rId12" Type="http://schemas.openxmlformats.org/officeDocument/2006/relationships/image" Target="../media/image115.png"/><Relationship Id="rId17" Type="http://schemas.openxmlformats.org/officeDocument/2006/relationships/customXml" Target="../ink/ink114.xml"/><Relationship Id="rId33" Type="http://schemas.openxmlformats.org/officeDocument/2006/relationships/customXml" Target="../ink/ink122.xml"/><Relationship Id="rId38" Type="http://schemas.openxmlformats.org/officeDocument/2006/relationships/image" Target="../media/image128.png"/><Relationship Id="rId59" Type="http://schemas.openxmlformats.org/officeDocument/2006/relationships/customXml" Target="../ink/ink135.xml"/><Relationship Id="rId103" Type="http://schemas.openxmlformats.org/officeDocument/2006/relationships/customXml" Target="../ink/ink157.xml"/><Relationship Id="rId108" Type="http://schemas.openxmlformats.org/officeDocument/2006/relationships/image" Target="../media/image163.png"/><Relationship Id="rId20" Type="http://schemas.openxmlformats.org/officeDocument/2006/relationships/image" Target="../media/image119.png"/><Relationship Id="rId41" Type="http://schemas.openxmlformats.org/officeDocument/2006/relationships/customXml" Target="../ink/ink126.xml"/><Relationship Id="rId54" Type="http://schemas.openxmlformats.org/officeDocument/2006/relationships/image" Target="../media/image136.png"/><Relationship Id="rId62" Type="http://schemas.openxmlformats.org/officeDocument/2006/relationships/image" Target="../media/image140.png"/><Relationship Id="rId70" Type="http://schemas.openxmlformats.org/officeDocument/2006/relationships/image" Target="../media/image144.png"/><Relationship Id="rId75" Type="http://schemas.openxmlformats.org/officeDocument/2006/relationships/customXml" Target="../ink/ink143.xml"/><Relationship Id="rId83" Type="http://schemas.openxmlformats.org/officeDocument/2006/relationships/customXml" Target="../ink/ink147.xml"/><Relationship Id="rId88" Type="http://schemas.openxmlformats.org/officeDocument/2006/relationships/image" Target="../media/image153.png"/><Relationship Id="rId91" Type="http://schemas.openxmlformats.org/officeDocument/2006/relationships/customXml" Target="../ink/ink151.xml"/><Relationship Id="rId96" Type="http://schemas.openxmlformats.org/officeDocument/2006/relationships/image" Target="../media/image157.png"/><Relationship Id="rId1" Type="http://schemas.openxmlformats.org/officeDocument/2006/relationships/customXml" Target="../ink/ink106.xml"/><Relationship Id="rId6" Type="http://schemas.openxmlformats.org/officeDocument/2006/relationships/image" Target="../media/image112.png"/><Relationship Id="rId15" Type="http://schemas.openxmlformats.org/officeDocument/2006/relationships/customXml" Target="../ink/ink113.xml"/><Relationship Id="rId23" Type="http://schemas.openxmlformats.org/officeDocument/2006/relationships/customXml" Target="../ink/ink117.xml"/><Relationship Id="rId28" Type="http://schemas.openxmlformats.org/officeDocument/2006/relationships/image" Target="../media/image123.png"/><Relationship Id="rId36" Type="http://schemas.openxmlformats.org/officeDocument/2006/relationships/image" Target="../media/image127.png"/><Relationship Id="rId49" Type="http://schemas.openxmlformats.org/officeDocument/2006/relationships/customXml" Target="../ink/ink130.xml"/><Relationship Id="rId57" Type="http://schemas.openxmlformats.org/officeDocument/2006/relationships/customXml" Target="../ink/ink134.xml"/><Relationship Id="rId106" Type="http://schemas.openxmlformats.org/officeDocument/2006/relationships/image" Target="../media/image162.png"/><Relationship Id="rId10" Type="http://schemas.openxmlformats.org/officeDocument/2006/relationships/image" Target="../media/image114.png"/><Relationship Id="rId31" Type="http://schemas.openxmlformats.org/officeDocument/2006/relationships/customXml" Target="../ink/ink121.xml"/><Relationship Id="rId44" Type="http://schemas.openxmlformats.org/officeDocument/2006/relationships/image" Target="../media/image131.png"/><Relationship Id="rId52" Type="http://schemas.openxmlformats.org/officeDocument/2006/relationships/image" Target="../media/image135.png"/><Relationship Id="rId60" Type="http://schemas.openxmlformats.org/officeDocument/2006/relationships/image" Target="../media/image139.png"/><Relationship Id="rId65" Type="http://schemas.openxmlformats.org/officeDocument/2006/relationships/customXml" Target="../ink/ink138.xml"/><Relationship Id="rId73" Type="http://schemas.openxmlformats.org/officeDocument/2006/relationships/customXml" Target="../ink/ink142.xml"/><Relationship Id="rId78" Type="http://schemas.openxmlformats.org/officeDocument/2006/relationships/image" Target="../media/image148.png"/><Relationship Id="rId81" Type="http://schemas.openxmlformats.org/officeDocument/2006/relationships/customXml" Target="../ink/ink146.xml"/><Relationship Id="rId86" Type="http://schemas.openxmlformats.org/officeDocument/2006/relationships/image" Target="../media/image152.png"/><Relationship Id="rId94" Type="http://schemas.openxmlformats.org/officeDocument/2006/relationships/image" Target="../media/image156.png"/><Relationship Id="rId99" Type="http://schemas.openxmlformats.org/officeDocument/2006/relationships/customXml" Target="../ink/ink155.xml"/><Relationship Id="rId101" Type="http://schemas.openxmlformats.org/officeDocument/2006/relationships/customXml" Target="../ink/ink156.xml"/><Relationship Id="rId4" Type="http://schemas.openxmlformats.org/officeDocument/2006/relationships/image" Target="../media/image111.png"/><Relationship Id="rId9" Type="http://schemas.openxmlformats.org/officeDocument/2006/relationships/customXml" Target="../ink/ink110.xml"/><Relationship Id="rId13" Type="http://schemas.openxmlformats.org/officeDocument/2006/relationships/customXml" Target="../ink/ink112.xml"/><Relationship Id="rId18" Type="http://schemas.openxmlformats.org/officeDocument/2006/relationships/image" Target="../media/image118.png"/><Relationship Id="rId39" Type="http://schemas.openxmlformats.org/officeDocument/2006/relationships/customXml" Target="../ink/ink125.xml"/><Relationship Id="rId34" Type="http://schemas.openxmlformats.org/officeDocument/2006/relationships/image" Target="../media/image126.png"/><Relationship Id="rId50" Type="http://schemas.openxmlformats.org/officeDocument/2006/relationships/image" Target="../media/image134.png"/><Relationship Id="rId55" Type="http://schemas.openxmlformats.org/officeDocument/2006/relationships/customXml" Target="../ink/ink133.xml"/><Relationship Id="rId76" Type="http://schemas.openxmlformats.org/officeDocument/2006/relationships/image" Target="../media/image147.png"/><Relationship Id="rId97" Type="http://schemas.openxmlformats.org/officeDocument/2006/relationships/customXml" Target="../ink/ink154.xml"/><Relationship Id="rId104" Type="http://schemas.openxmlformats.org/officeDocument/2006/relationships/image" Target="../media/image161.png"/><Relationship Id="rId7" Type="http://schemas.openxmlformats.org/officeDocument/2006/relationships/customXml" Target="../ink/ink109.xml"/><Relationship Id="rId71" Type="http://schemas.openxmlformats.org/officeDocument/2006/relationships/customXml" Target="../ink/ink141.xml"/><Relationship Id="rId92" Type="http://schemas.openxmlformats.org/officeDocument/2006/relationships/image" Target="../media/image155.png"/><Relationship Id="rId2" Type="http://schemas.openxmlformats.org/officeDocument/2006/relationships/image" Target="../media/image110.png"/><Relationship Id="rId29" Type="http://schemas.openxmlformats.org/officeDocument/2006/relationships/customXml" Target="../ink/ink120.xml"/><Relationship Id="rId24" Type="http://schemas.openxmlformats.org/officeDocument/2006/relationships/image" Target="../media/image121.png"/><Relationship Id="rId40" Type="http://schemas.openxmlformats.org/officeDocument/2006/relationships/image" Target="../media/image129.png"/><Relationship Id="rId45" Type="http://schemas.openxmlformats.org/officeDocument/2006/relationships/customXml" Target="../ink/ink128.xml"/><Relationship Id="rId66" Type="http://schemas.openxmlformats.org/officeDocument/2006/relationships/image" Target="../media/image142.png"/><Relationship Id="rId87" Type="http://schemas.openxmlformats.org/officeDocument/2006/relationships/customXml" Target="../ink/ink149.xml"/><Relationship Id="rId61" Type="http://schemas.openxmlformats.org/officeDocument/2006/relationships/customXml" Target="../ink/ink136.xml"/><Relationship Id="rId82" Type="http://schemas.openxmlformats.org/officeDocument/2006/relationships/image" Target="../media/image150.png"/><Relationship Id="rId19" Type="http://schemas.openxmlformats.org/officeDocument/2006/relationships/customXml" Target="../ink/ink115.xml"/><Relationship Id="rId14" Type="http://schemas.openxmlformats.org/officeDocument/2006/relationships/image" Target="../media/image116.png"/><Relationship Id="rId30" Type="http://schemas.openxmlformats.org/officeDocument/2006/relationships/image" Target="../media/image124.png"/><Relationship Id="rId35" Type="http://schemas.openxmlformats.org/officeDocument/2006/relationships/customXml" Target="../ink/ink123.xml"/><Relationship Id="rId56" Type="http://schemas.openxmlformats.org/officeDocument/2006/relationships/image" Target="../media/image137.png"/><Relationship Id="rId77" Type="http://schemas.openxmlformats.org/officeDocument/2006/relationships/customXml" Target="../ink/ink144.xml"/><Relationship Id="rId100" Type="http://schemas.openxmlformats.org/officeDocument/2006/relationships/image" Target="../media/image159.png"/><Relationship Id="rId105" Type="http://schemas.openxmlformats.org/officeDocument/2006/relationships/customXml" Target="../ink/ink158.xml"/><Relationship Id="rId8" Type="http://schemas.openxmlformats.org/officeDocument/2006/relationships/image" Target="../media/image113.png"/><Relationship Id="rId51" Type="http://schemas.openxmlformats.org/officeDocument/2006/relationships/customXml" Target="../ink/ink131.xml"/><Relationship Id="rId72" Type="http://schemas.openxmlformats.org/officeDocument/2006/relationships/image" Target="../media/image145.png"/><Relationship Id="rId93" Type="http://schemas.openxmlformats.org/officeDocument/2006/relationships/customXml" Target="../ink/ink152.xml"/><Relationship Id="rId98" Type="http://schemas.openxmlformats.org/officeDocument/2006/relationships/image" Target="../media/image158.png"/><Relationship Id="rId3" Type="http://schemas.openxmlformats.org/officeDocument/2006/relationships/customXml" Target="../ink/ink107.xml"/><Relationship Id="rId25" Type="http://schemas.openxmlformats.org/officeDocument/2006/relationships/customXml" Target="../ink/ink118.xml"/><Relationship Id="rId46" Type="http://schemas.openxmlformats.org/officeDocument/2006/relationships/image" Target="../media/image132.png"/><Relationship Id="rId67" Type="http://schemas.openxmlformats.org/officeDocument/2006/relationships/customXml" Target="../ink/ink139.xml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218.xml"/><Relationship Id="rId21" Type="http://schemas.openxmlformats.org/officeDocument/2006/relationships/customXml" Target="../ink/ink170.xml"/><Relationship Id="rId42" Type="http://schemas.openxmlformats.org/officeDocument/2006/relationships/image" Target="../media/image184.png"/><Relationship Id="rId63" Type="http://schemas.openxmlformats.org/officeDocument/2006/relationships/customXml" Target="../ink/ink191.xml"/><Relationship Id="rId84" Type="http://schemas.openxmlformats.org/officeDocument/2006/relationships/image" Target="../media/image205.png"/><Relationship Id="rId138" Type="http://schemas.openxmlformats.org/officeDocument/2006/relationships/image" Target="../media/image232.png"/><Relationship Id="rId159" Type="http://schemas.openxmlformats.org/officeDocument/2006/relationships/customXml" Target="../ink/ink239.xml"/><Relationship Id="rId170" Type="http://schemas.openxmlformats.org/officeDocument/2006/relationships/image" Target="../media/image248.png"/><Relationship Id="rId107" Type="http://schemas.openxmlformats.org/officeDocument/2006/relationships/customXml" Target="../ink/ink213.xml"/><Relationship Id="rId11" Type="http://schemas.openxmlformats.org/officeDocument/2006/relationships/customXml" Target="../ink/ink165.xml"/><Relationship Id="rId32" Type="http://schemas.openxmlformats.org/officeDocument/2006/relationships/image" Target="../media/image179.png"/><Relationship Id="rId53" Type="http://schemas.openxmlformats.org/officeDocument/2006/relationships/customXml" Target="../ink/ink186.xml"/><Relationship Id="rId74" Type="http://schemas.openxmlformats.org/officeDocument/2006/relationships/image" Target="../media/image200.png"/><Relationship Id="rId128" Type="http://schemas.openxmlformats.org/officeDocument/2006/relationships/image" Target="../media/image227.png"/><Relationship Id="rId149" Type="http://schemas.openxmlformats.org/officeDocument/2006/relationships/customXml" Target="../ink/ink234.xml"/><Relationship Id="rId5" Type="http://schemas.openxmlformats.org/officeDocument/2006/relationships/customXml" Target="../ink/ink162.xml"/><Relationship Id="rId95" Type="http://schemas.openxmlformats.org/officeDocument/2006/relationships/customXml" Target="../ink/ink207.xml"/><Relationship Id="rId160" Type="http://schemas.openxmlformats.org/officeDocument/2006/relationships/image" Target="../media/image243.png"/><Relationship Id="rId22" Type="http://schemas.openxmlformats.org/officeDocument/2006/relationships/image" Target="../media/image174.png"/><Relationship Id="rId43" Type="http://schemas.openxmlformats.org/officeDocument/2006/relationships/customXml" Target="../ink/ink181.xml"/><Relationship Id="rId64" Type="http://schemas.openxmlformats.org/officeDocument/2006/relationships/image" Target="../media/image195.png"/><Relationship Id="rId118" Type="http://schemas.openxmlformats.org/officeDocument/2006/relationships/image" Target="../media/image222.png"/><Relationship Id="rId139" Type="http://schemas.openxmlformats.org/officeDocument/2006/relationships/customXml" Target="../ink/ink229.xml"/><Relationship Id="rId85" Type="http://schemas.openxmlformats.org/officeDocument/2006/relationships/customXml" Target="../ink/ink202.xml"/><Relationship Id="rId150" Type="http://schemas.openxmlformats.org/officeDocument/2006/relationships/image" Target="../media/image238.png"/><Relationship Id="rId171" Type="http://schemas.openxmlformats.org/officeDocument/2006/relationships/customXml" Target="../ink/ink245.xml"/><Relationship Id="rId12" Type="http://schemas.openxmlformats.org/officeDocument/2006/relationships/image" Target="../media/image169.png"/><Relationship Id="rId33" Type="http://schemas.openxmlformats.org/officeDocument/2006/relationships/customXml" Target="../ink/ink176.xml"/><Relationship Id="rId108" Type="http://schemas.openxmlformats.org/officeDocument/2006/relationships/image" Target="../media/image217.png"/><Relationship Id="rId129" Type="http://schemas.openxmlformats.org/officeDocument/2006/relationships/customXml" Target="../ink/ink224.xml"/><Relationship Id="rId54" Type="http://schemas.openxmlformats.org/officeDocument/2006/relationships/image" Target="../media/image190.png"/><Relationship Id="rId75" Type="http://schemas.openxmlformats.org/officeDocument/2006/relationships/customXml" Target="../ink/ink197.xml"/><Relationship Id="rId96" Type="http://schemas.openxmlformats.org/officeDocument/2006/relationships/image" Target="../media/image211.png"/><Relationship Id="rId140" Type="http://schemas.openxmlformats.org/officeDocument/2006/relationships/image" Target="../media/image233.png"/><Relationship Id="rId161" Type="http://schemas.openxmlformats.org/officeDocument/2006/relationships/customXml" Target="../ink/ink240.xml"/><Relationship Id="rId1" Type="http://schemas.openxmlformats.org/officeDocument/2006/relationships/customXml" Target="../ink/ink160.xml"/><Relationship Id="rId6" Type="http://schemas.openxmlformats.org/officeDocument/2006/relationships/image" Target="../media/image166.png"/><Relationship Id="rId23" Type="http://schemas.openxmlformats.org/officeDocument/2006/relationships/customXml" Target="../ink/ink171.xml"/><Relationship Id="rId28" Type="http://schemas.openxmlformats.org/officeDocument/2006/relationships/image" Target="../media/image177.png"/><Relationship Id="rId49" Type="http://schemas.openxmlformats.org/officeDocument/2006/relationships/customXml" Target="../ink/ink184.xml"/><Relationship Id="rId114" Type="http://schemas.openxmlformats.org/officeDocument/2006/relationships/image" Target="../media/image220.png"/><Relationship Id="rId119" Type="http://schemas.openxmlformats.org/officeDocument/2006/relationships/customXml" Target="../ink/ink219.xml"/><Relationship Id="rId44" Type="http://schemas.openxmlformats.org/officeDocument/2006/relationships/image" Target="../media/image185.png"/><Relationship Id="rId60" Type="http://schemas.openxmlformats.org/officeDocument/2006/relationships/image" Target="../media/image193.png"/><Relationship Id="rId65" Type="http://schemas.openxmlformats.org/officeDocument/2006/relationships/customXml" Target="../ink/ink192.xml"/><Relationship Id="rId81" Type="http://schemas.openxmlformats.org/officeDocument/2006/relationships/customXml" Target="../ink/ink200.xml"/><Relationship Id="rId86" Type="http://schemas.openxmlformats.org/officeDocument/2006/relationships/image" Target="../media/image206.png"/><Relationship Id="rId130" Type="http://schemas.openxmlformats.org/officeDocument/2006/relationships/image" Target="../media/image228.png"/><Relationship Id="rId135" Type="http://schemas.openxmlformats.org/officeDocument/2006/relationships/customXml" Target="../ink/ink227.xml"/><Relationship Id="rId151" Type="http://schemas.openxmlformats.org/officeDocument/2006/relationships/customXml" Target="../ink/ink235.xml"/><Relationship Id="rId156" Type="http://schemas.openxmlformats.org/officeDocument/2006/relationships/image" Target="../media/image241.png"/><Relationship Id="rId172" Type="http://schemas.openxmlformats.org/officeDocument/2006/relationships/image" Target="../media/image249.png"/><Relationship Id="rId13" Type="http://schemas.openxmlformats.org/officeDocument/2006/relationships/customXml" Target="../ink/ink166.xml"/><Relationship Id="rId18" Type="http://schemas.openxmlformats.org/officeDocument/2006/relationships/image" Target="../media/image172.png"/><Relationship Id="rId39" Type="http://schemas.openxmlformats.org/officeDocument/2006/relationships/customXml" Target="../ink/ink179.xml"/><Relationship Id="rId109" Type="http://schemas.openxmlformats.org/officeDocument/2006/relationships/customXml" Target="../ink/ink214.xml"/><Relationship Id="rId34" Type="http://schemas.openxmlformats.org/officeDocument/2006/relationships/image" Target="../media/image180.png"/><Relationship Id="rId50" Type="http://schemas.openxmlformats.org/officeDocument/2006/relationships/image" Target="../media/image188.png"/><Relationship Id="rId55" Type="http://schemas.openxmlformats.org/officeDocument/2006/relationships/customXml" Target="../ink/ink187.xml"/><Relationship Id="rId76" Type="http://schemas.openxmlformats.org/officeDocument/2006/relationships/image" Target="../media/image201.png"/><Relationship Id="rId97" Type="http://schemas.openxmlformats.org/officeDocument/2006/relationships/customXml" Target="../ink/ink208.xml"/><Relationship Id="rId104" Type="http://schemas.openxmlformats.org/officeDocument/2006/relationships/image" Target="../media/image215.png"/><Relationship Id="rId120" Type="http://schemas.openxmlformats.org/officeDocument/2006/relationships/image" Target="../media/image223.png"/><Relationship Id="rId125" Type="http://schemas.openxmlformats.org/officeDocument/2006/relationships/customXml" Target="../ink/ink222.xml"/><Relationship Id="rId141" Type="http://schemas.openxmlformats.org/officeDocument/2006/relationships/customXml" Target="../ink/ink230.xml"/><Relationship Id="rId146" Type="http://schemas.openxmlformats.org/officeDocument/2006/relationships/image" Target="../media/image236.png"/><Relationship Id="rId167" Type="http://schemas.openxmlformats.org/officeDocument/2006/relationships/customXml" Target="../ink/ink243.xml"/><Relationship Id="rId7" Type="http://schemas.openxmlformats.org/officeDocument/2006/relationships/customXml" Target="../ink/ink163.xml"/><Relationship Id="rId71" Type="http://schemas.openxmlformats.org/officeDocument/2006/relationships/customXml" Target="../ink/ink195.xml"/><Relationship Id="rId92" Type="http://schemas.openxmlformats.org/officeDocument/2006/relationships/image" Target="../media/image209.png"/><Relationship Id="rId162" Type="http://schemas.openxmlformats.org/officeDocument/2006/relationships/image" Target="../media/image244.png"/><Relationship Id="rId2" Type="http://schemas.openxmlformats.org/officeDocument/2006/relationships/image" Target="../media/image164.png"/><Relationship Id="rId29" Type="http://schemas.openxmlformats.org/officeDocument/2006/relationships/customXml" Target="../ink/ink174.xml"/><Relationship Id="rId24" Type="http://schemas.openxmlformats.org/officeDocument/2006/relationships/image" Target="../media/image175.png"/><Relationship Id="rId40" Type="http://schemas.openxmlformats.org/officeDocument/2006/relationships/image" Target="../media/image183.png"/><Relationship Id="rId45" Type="http://schemas.openxmlformats.org/officeDocument/2006/relationships/customXml" Target="../ink/ink182.xml"/><Relationship Id="rId66" Type="http://schemas.openxmlformats.org/officeDocument/2006/relationships/image" Target="../media/image196.png"/><Relationship Id="rId87" Type="http://schemas.openxmlformats.org/officeDocument/2006/relationships/customXml" Target="../ink/ink203.xml"/><Relationship Id="rId110" Type="http://schemas.openxmlformats.org/officeDocument/2006/relationships/image" Target="../media/image218.png"/><Relationship Id="rId115" Type="http://schemas.openxmlformats.org/officeDocument/2006/relationships/customXml" Target="../ink/ink217.xml"/><Relationship Id="rId131" Type="http://schemas.openxmlformats.org/officeDocument/2006/relationships/customXml" Target="../ink/ink225.xml"/><Relationship Id="rId136" Type="http://schemas.openxmlformats.org/officeDocument/2006/relationships/image" Target="../media/image231.png"/><Relationship Id="rId157" Type="http://schemas.openxmlformats.org/officeDocument/2006/relationships/customXml" Target="../ink/ink238.xml"/><Relationship Id="rId61" Type="http://schemas.openxmlformats.org/officeDocument/2006/relationships/customXml" Target="../ink/ink190.xml"/><Relationship Id="rId82" Type="http://schemas.openxmlformats.org/officeDocument/2006/relationships/image" Target="../media/image204.png"/><Relationship Id="rId152" Type="http://schemas.openxmlformats.org/officeDocument/2006/relationships/image" Target="../media/image239.png"/><Relationship Id="rId173" Type="http://schemas.openxmlformats.org/officeDocument/2006/relationships/customXml" Target="../ink/ink246.xml"/><Relationship Id="rId19" Type="http://schemas.openxmlformats.org/officeDocument/2006/relationships/customXml" Target="../ink/ink169.xml"/><Relationship Id="rId14" Type="http://schemas.openxmlformats.org/officeDocument/2006/relationships/image" Target="../media/image170.png"/><Relationship Id="rId30" Type="http://schemas.openxmlformats.org/officeDocument/2006/relationships/image" Target="../media/image178.png"/><Relationship Id="rId35" Type="http://schemas.openxmlformats.org/officeDocument/2006/relationships/customXml" Target="../ink/ink177.xml"/><Relationship Id="rId56" Type="http://schemas.openxmlformats.org/officeDocument/2006/relationships/image" Target="../media/image191.png"/><Relationship Id="rId77" Type="http://schemas.openxmlformats.org/officeDocument/2006/relationships/customXml" Target="../ink/ink198.xml"/><Relationship Id="rId100" Type="http://schemas.openxmlformats.org/officeDocument/2006/relationships/image" Target="../media/image213.png"/><Relationship Id="rId105" Type="http://schemas.openxmlformats.org/officeDocument/2006/relationships/customXml" Target="../ink/ink212.xml"/><Relationship Id="rId126" Type="http://schemas.openxmlformats.org/officeDocument/2006/relationships/image" Target="../media/image226.png"/><Relationship Id="rId147" Type="http://schemas.openxmlformats.org/officeDocument/2006/relationships/customXml" Target="../ink/ink233.xml"/><Relationship Id="rId168" Type="http://schemas.openxmlformats.org/officeDocument/2006/relationships/image" Target="../media/image247.png"/><Relationship Id="rId8" Type="http://schemas.openxmlformats.org/officeDocument/2006/relationships/image" Target="../media/image167.png"/><Relationship Id="rId51" Type="http://schemas.openxmlformats.org/officeDocument/2006/relationships/customXml" Target="../ink/ink185.xml"/><Relationship Id="rId72" Type="http://schemas.openxmlformats.org/officeDocument/2006/relationships/image" Target="../media/image199.png"/><Relationship Id="rId93" Type="http://schemas.openxmlformats.org/officeDocument/2006/relationships/customXml" Target="../ink/ink206.xml"/><Relationship Id="rId98" Type="http://schemas.openxmlformats.org/officeDocument/2006/relationships/image" Target="../media/image212.png"/><Relationship Id="rId121" Type="http://schemas.openxmlformats.org/officeDocument/2006/relationships/customXml" Target="../ink/ink220.xml"/><Relationship Id="rId142" Type="http://schemas.openxmlformats.org/officeDocument/2006/relationships/image" Target="../media/image234.png"/><Relationship Id="rId163" Type="http://schemas.openxmlformats.org/officeDocument/2006/relationships/customXml" Target="../ink/ink241.xml"/><Relationship Id="rId3" Type="http://schemas.openxmlformats.org/officeDocument/2006/relationships/customXml" Target="../ink/ink161.xml"/><Relationship Id="rId25" Type="http://schemas.openxmlformats.org/officeDocument/2006/relationships/customXml" Target="../ink/ink172.xml"/><Relationship Id="rId46" Type="http://schemas.openxmlformats.org/officeDocument/2006/relationships/image" Target="../media/image186.png"/><Relationship Id="rId67" Type="http://schemas.openxmlformats.org/officeDocument/2006/relationships/customXml" Target="../ink/ink193.xml"/><Relationship Id="rId116" Type="http://schemas.openxmlformats.org/officeDocument/2006/relationships/image" Target="../media/image221.png"/><Relationship Id="rId137" Type="http://schemas.openxmlformats.org/officeDocument/2006/relationships/customXml" Target="../ink/ink228.xml"/><Relationship Id="rId158" Type="http://schemas.openxmlformats.org/officeDocument/2006/relationships/image" Target="../media/image242.png"/><Relationship Id="rId20" Type="http://schemas.openxmlformats.org/officeDocument/2006/relationships/image" Target="../media/image173.png"/><Relationship Id="rId41" Type="http://schemas.openxmlformats.org/officeDocument/2006/relationships/customXml" Target="../ink/ink180.xml"/><Relationship Id="rId62" Type="http://schemas.openxmlformats.org/officeDocument/2006/relationships/image" Target="../media/image194.png"/><Relationship Id="rId83" Type="http://schemas.openxmlformats.org/officeDocument/2006/relationships/customXml" Target="../ink/ink201.xml"/><Relationship Id="rId88" Type="http://schemas.openxmlformats.org/officeDocument/2006/relationships/image" Target="../media/image207.png"/><Relationship Id="rId111" Type="http://schemas.openxmlformats.org/officeDocument/2006/relationships/customXml" Target="../ink/ink215.xml"/><Relationship Id="rId132" Type="http://schemas.openxmlformats.org/officeDocument/2006/relationships/image" Target="../media/image229.png"/><Relationship Id="rId153" Type="http://schemas.openxmlformats.org/officeDocument/2006/relationships/customXml" Target="../ink/ink236.xml"/><Relationship Id="rId174" Type="http://schemas.openxmlformats.org/officeDocument/2006/relationships/image" Target="../media/image250.png"/><Relationship Id="rId15" Type="http://schemas.openxmlformats.org/officeDocument/2006/relationships/customXml" Target="../ink/ink167.xml"/><Relationship Id="rId36" Type="http://schemas.openxmlformats.org/officeDocument/2006/relationships/image" Target="../media/image181.png"/><Relationship Id="rId57" Type="http://schemas.openxmlformats.org/officeDocument/2006/relationships/customXml" Target="../ink/ink188.xml"/><Relationship Id="rId106" Type="http://schemas.openxmlformats.org/officeDocument/2006/relationships/image" Target="../media/image216.png"/><Relationship Id="rId127" Type="http://schemas.openxmlformats.org/officeDocument/2006/relationships/customXml" Target="../ink/ink223.xml"/><Relationship Id="rId10" Type="http://schemas.openxmlformats.org/officeDocument/2006/relationships/image" Target="../media/image168.png"/><Relationship Id="rId31" Type="http://schemas.openxmlformats.org/officeDocument/2006/relationships/customXml" Target="../ink/ink175.xml"/><Relationship Id="rId52" Type="http://schemas.openxmlformats.org/officeDocument/2006/relationships/image" Target="../media/image189.png"/><Relationship Id="rId73" Type="http://schemas.openxmlformats.org/officeDocument/2006/relationships/customXml" Target="../ink/ink196.xml"/><Relationship Id="rId78" Type="http://schemas.openxmlformats.org/officeDocument/2006/relationships/image" Target="../media/image202.png"/><Relationship Id="rId94" Type="http://schemas.openxmlformats.org/officeDocument/2006/relationships/image" Target="../media/image210.png"/><Relationship Id="rId99" Type="http://schemas.openxmlformats.org/officeDocument/2006/relationships/customXml" Target="../ink/ink209.xml"/><Relationship Id="rId101" Type="http://schemas.openxmlformats.org/officeDocument/2006/relationships/customXml" Target="../ink/ink210.xml"/><Relationship Id="rId122" Type="http://schemas.openxmlformats.org/officeDocument/2006/relationships/image" Target="../media/image224.png"/><Relationship Id="rId143" Type="http://schemas.openxmlformats.org/officeDocument/2006/relationships/customXml" Target="../ink/ink231.xml"/><Relationship Id="rId148" Type="http://schemas.openxmlformats.org/officeDocument/2006/relationships/image" Target="../media/image237.png"/><Relationship Id="rId164" Type="http://schemas.openxmlformats.org/officeDocument/2006/relationships/image" Target="../media/image245.png"/><Relationship Id="rId169" Type="http://schemas.openxmlformats.org/officeDocument/2006/relationships/customXml" Target="../ink/ink244.xml"/><Relationship Id="rId4" Type="http://schemas.openxmlformats.org/officeDocument/2006/relationships/image" Target="../media/image165.png"/><Relationship Id="rId9" Type="http://schemas.openxmlformats.org/officeDocument/2006/relationships/customXml" Target="../ink/ink164.xml"/><Relationship Id="rId26" Type="http://schemas.openxmlformats.org/officeDocument/2006/relationships/image" Target="../media/image176.png"/><Relationship Id="rId47" Type="http://schemas.openxmlformats.org/officeDocument/2006/relationships/customXml" Target="../ink/ink183.xml"/><Relationship Id="rId68" Type="http://schemas.openxmlformats.org/officeDocument/2006/relationships/image" Target="../media/image197.png"/><Relationship Id="rId89" Type="http://schemas.openxmlformats.org/officeDocument/2006/relationships/customXml" Target="../ink/ink204.xml"/><Relationship Id="rId112" Type="http://schemas.openxmlformats.org/officeDocument/2006/relationships/image" Target="../media/image219.png"/><Relationship Id="rId133" Type="http://schemas.openxmlformats.org/officeDocument/2006/relationships/customXml" Target="../ink/ink226.xml"/><Relationship Id="rId154" Type="http://schemas.openxmlformats.org/officeDocument/2006/relationships/image" Target="../media/image240.png"/><Relationship Id="rId16" Type="http://schemas.openxmlformats.org/officeDocument/2006/relationships/image" Target="../media/image171.png"/><Relationship Id="rId37" Type="http://schemas.openxmlformats.org/officeDocument/2006/relationships/customXml" Target="../ink/ink178.xml"/><Relationship Id="rId58" Type="http://schemas.openxmlformats.org/officeDocument/2006/relationships/image" Target="../media/image192.png"/><Relationship Id="rId79" Type="http://schemas.openxmlformats.org/officeDocument/2006/relationships/customXml" Target="../ink/ink199.xml"/><Relationship Id="rId102" Type="http://schemas.openxmlformats.org/officeDocument/2006/relationships/image" Target="../media/image214.png"/><Relationship Id="rId123" Type="http://schemas.openxmlformats.org/officeDocument/2006/relationships/customXml" Target="../ink/ink221.xml"/><Relationship Id="rId144" Type="http://schemas.openxmlformats.org/officeDocument/2006/relationships/image" Target="../media/image235.png"/><Relationship Id="rId90" Type="http://schemas.openxmlformats.org/officeDocument/2006/relationships/image" Target="../media/image208.png"/><Relationship Id="rId165" Type="http://schemas.openxmlformats.org/officeDocument/2006/relationships/customXml" Target="../ink/ink242.xml"/><Relationship Id="rId27" Type="http://schemas.openxmlformats.org/officeDocument/2006/relationships/customXml" Target="../ink/ink173.xml"/><Relationship Id="rId48" Type="http://schemas.openxmlformats.org/officeDocument/2006/relationships/image" Target="../media/image187.png"/><Relationship Id="rId69" Type="http://schemas.openxmlformats.org/officeDocument/2006/relationships/customXml" Target="../ink/ink194.xml"/><Relationship Id="rId113" Type="http://schemas.openxmlformats.org/officeDocument/2006/relationships/customXml" Target="../ink/ink216.xml"/><Relationship Id="rId134" Type="http://schemas.openxmlformats.org/officeDocument/2006/relationships/image" Target="../media/image230.png"/><Relationship Id="rId80" Type="http://schemas.openxmlformats.org/officeDocument/2006/relationships/image" Target="../media/image203.png"/><Relationship Id="rId155" Type="http://schemas.openxmlformats.org/officeDocument/2006/relationships/customXml" Target="../ink/ink237.xml"/><Relationship Id="rId17" Type="http://schemas.openxmlformats.org/officeDocument/2006/relationships/customXml" Target="../ink/ink168.xml"/><Relationship Id="rId38" Type="http://schemas.openxmlformats.org/officeDocument/2006/relationships/image" Target="../media/image182.png"/><Relationship Id="rId59" Type="http://schemas.openxmlformats.org/officeDocument/2006/relationships/customXml" Target="../ink/ink189.xml"/><Relationship Id="rId103" Type="http://schemas.openxmlformats.org/officeDocument/2006/relationships/customXml" Target="../ink/ink211.xml"/><Relationship Id="rId124" Type="http://schemas.openxmlformats.org/officeDocument/2006/relationships/image" Target="../media/image225.png"/><Relationship Id="rId70" Type="http://schemas.openxmlformats.org/officeDocument/2006/relationships/image" Target="../media/image198.png"/><Relationship Id="rId91" Type="http://schemas.openxmlformats.org/officeDocument/2006/relationships/customXml" Target="../ink/ink205.xml"/><Relationship Id="rId145" Type="http://schemas.openxmlformats.org/officeDocument/2006/relationships/customXml" Target="../ink/ink232.xml"/><Relationship Id="rId166" Type="http://schemas.openxmlformats.org/officeDocument/2006/relationships/image" Target="../media/image24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49</xdr:row>
      <xdr:rowOff>0</xdr:rowOff>
    </xdr:from>
    <xdr:to>
      <xdr:col>8</xdr:col>
      <xdr:colOff>571500</xdr:colOff>
      <xdr:row>68</xdr:row>
      <xdr:rowOff>76200</xdr:rowOff>
    </xdr:to>
    <xdr:pic>
      <xdr:nvPicPr>
        <xdr:cNvPr id="4" name="Picture 3" descr="The Spider Network: The Wild Story of a Math Genius, a Gang of Backstabbing Bankers, and One of the Greatest Scams in Financial History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59F146-64D0-4295-86F5-DEBB9578B8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" y="16179800"/>
          <a:ext cx="6350000" cy="635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165100</xdr:colOff>
      <xdr:row>6</xdr:row>
      <xdr:rowOff>63500</xdr:rowOff>
    </xdr:from>
    <xdr:to>
      <xdr:col>10</xdr:col>
      <xdr:colOff>114300</xdr:colOff>
      <xdr:row>25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8D0195-ECF2-3E42-A360-C8FE987F74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587375</xdr:colOff>
      <xdr:row>14</xdr:row>
      <xdr:rowOff>111124</xdr:rowOff>
    </xdr:from>
    <xdr:to>
      <xdr:col>27</xdr:col>
      <xdr:colOff>734104</xdr:colOff>
      <xdr:row>29</xdr:row>
      <xdr:rowOff>158750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2C8585-7D4B-8242-B407-B5C40AE67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778374"/>
          <a:ext cx="7496854" cy="5048251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</xdr:row>
      <xdr:rowOff>127000</xdr:rowOff>
    </xdr:from>
    <xdr:to>
      <xdr:col>17</xdr:col>
      <xdr:colOff>151730</xdr:colOff>
      <xdr:row>29</xdr:row>
      <xdr:rowOff>174625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7069D17-57E8-944F-A7AB-A9CAC257D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125" y="4794250"/>
          <a:ext cx="10486355" cy="5048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27</xdr:row>
      <xdr:rowOff>6350</xdr:rowOff>
    </xdr:from>
    <xdr:ext cx="3625850" cy="1197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>
                    <m:rad>
                      <m:radPr>
                        <m:degHide m:val="on"/>
                        <m:ctrlPr>
                          <a:rPr lang="en-US" sz="20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nary>
                          <m:naryPr>
                            <m:chr m:val="∑"/>
                            <m:ctrlPr>
                              <a:rPr lang="en-US" sz="20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20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200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hr m:val="∑"/>
                                <m:ctrlP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=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  <m:sup>
                                <m:r>
                                  <a:rPr lang="en-US" sz="20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p>
                              <m:e>
                                <m:sSup>
                                  <m:sSupPr>
                                    <m:ctrlP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𝛿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  </m:t>
                                    </m:r>
                                    <m:r>
                                      <a:rPr lang="en-US" sz="2000" i="1">
                                        <a:latin typeface="Cambria Math" panose="02040503050406030204" pitchFamily="18" charset="0"/>
                                      </a:rPr>
                                      <m:t>𝝆</m:t>
                                    </m:r>
                                    <m:r>
                                      <a:rPr lang="en-US" sz="2000" b="0" i="1" baseline="-25000">
                                        <a:latin typeface="Cambria Math" panose="02040503050406030204" pitchFamily="18" charset="0"/>
                                      </a:rPr>
                                      <m:t>𝑖𝑗</m:t>
                                    </m:r>
                                  </m:e>
                                  <m:sup/>
                                </m:sSup>
                              </m:e>
                            </m:nary>
                            <m:sSup>
                              <m:sSupPr>
                                <m:ctrlP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  <m:r>
                                  <a:rPr lang="en-US" sz="2000" b="0" i="1">
                                    <a:latin typeface="Cambria Math" panose="02040503050406030204" pitchFamily="18" charset="0"/>
                                  </a:rPr>
                                  <m:t>𝑊</m:t>
                                </m:r>
                                <m:r>
                                  <a:rPr lang="en-US" sz="2000" b="0" i="1" baseline="-25000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e>
                              <m:sup/>
                            </m:sSup>
                          </m:e>
                        </m:nary>
                      </m:e>
                    </m:rad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D5FEEA0A-3007-8B4B-9001-36D174AEAE38}"/>
                </a:ext>
              </a:extLst>
            </xdr:cNvPr>
            <xdr:cNvSpPr txBox="1"/>
          </xdr:nvSpPr>
          <xdr:spPr>
            <a:xfrm>
              <a:off x="2927350" y="8032750"/>
              <a:ext cx="3625850" cy="1197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000" i="0">
                  <a:latin typeface="Cambria Math" panose="02040503050406030204" pitchFamily="18" charset="0"/>
                </a:rPr>
                <a:t>√(∑</a:t>
              </a:r>
              <a:r>
                <a:rPr lang="en-US" sz="2000" b="0" i="0">
                  <a:latin typeface="Cambria Math" panose="02040503050406030204" pitchFamily="18" charset="0"/>
                </a:rPr>
                <a:t>_(𝑖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▒〖∑_(</a:t>
              </a:r>
              <a:r>
                <a:rPr lang="en-US" sz="2000" b="0" i="0">
                  <a:latin typeface="Cambria Math" panose="02040503050406030204" pitchFamily="18" charset="0"/>
                </a:rPr>
                <a:t>𝑗</a:t>
              </a:r>
              <a:r>
                <a:rPr lang="en-US" sz="2000" i="0">
                  <a:latin typeface="Cambria Math" panose="02040503050406030204" pitchFamily="18" charset="0"/>
                </a:rPr>
                <a:t>=</a:t>
              </a:r>
              <a:r>
                <a:rPr lang="en-US" sz="2000" b="0" i="0">
                  <a:latin typeface="Cambria Math" panose="02040503050406030204" pitchFamily="18" charset="0"/>
                </a:rPr>
                <a:t>1)^</a:t>
              </a:r>
              <a:r>
                <a:rPr lang="en-US" sz="2000" i="0">
                  <a:latin typeface="Cambria Math" panose="02040503050406030204" pitchFamily="18" charset="0"/>
                </a:rPr>
                <a:t>𝑛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▒〖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i="0">
                  <a:latin typeface="Cambria Math" panose="02040503050406030204" pitchFamily="18" charset="0"/>
                </a:rPr>
                <a:t>𝛿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  </a:t>
              </a:r>
              <a:r>
                <a:rPr lang="en-US" sz="2000" i="0">
                  <a:latin typeface="Cambria Math" panose="02040503050406030204" pitchFamily="18" charset="0"/>
                </a:rPr>
                <a:t>𝝆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𝑖𝑗〗^  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𝑖</a:t>
              </a:r>
              <a:r>
                <a:rPr lang="en-US" sz="2000" b="0" i="0">
                  <a:latin typeface="Cambria Math" panose="02040503050406030204" pitchFamily="18" charset="0"/>
                </a:rPr>
                <a:t>𝑊</a:t>
              </a:r>
              <a:r>
                <a:rPr lang="en-US" sz="2000" b="0" i="0" baseline="-25000">
                  <a:latin typeface="Cambria Math" panose="02040503050406030204" pitchFamily="18" charset="0"/>
                </a:rPr>
                <a:t>𝑗〗^ 〗)</a:t>
              </a:r>
              <a:endParaRPr lang="en-US" sz="2000"/>
            </a:p>
          </xdr:txBody>
        </xdr:sp>
      </mc:Fallback>
    </mc:AlternateContent>
    <xdr:clientData/>
  </xdr:oneCellAnchor>
  <xdr:twoCellAnchor>
    <xdr:from>
      <xdr:col>1</xdr:col>
      <xdr:colOff>279400</xdr:colOff>
      <xdr:row>43</xdr:row>
      <xdr:rowOff>88900</xdr:rowOff>
    </xdr:from>
    <xdr:to>
      <xdr:col>9</xdr:col>
      <xdr:colOff>189220</xdr:colOff>
      <xdr:row>55</xdr:row>
      <xdr:rowOff>165100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212C223B-90E7-4EE8-92D6-94872162A0AA}"/>
            </a:ext>
          </a:extLst>
        </xdr:cNvPr>
        <xdr:cNvGrpSpPr>
          <a:grpSpLocks noChangeAspect="1"/>
        </xdr:cNvGrpSpPr>
      </xdr:nvGrpSpPr>
      <xdr:grpSpPr bwMode="auto">
        <a:xfrm>
          <a:off x="1104900" y="14389100"/>
          <a:ext cx="8622020" cy="4191000"/>
          <a:chOff x="144" y="1549"/>
          <a:chExt cx="5671" cy="2321"/>
        </a:xfrm>
      </xdr:grpSpPr>
      <xdr:sp macro="" textlink="">
        <xdr:nvSpPr>
          <xdr:cNvPr id="4" name="AutoShape 3">
            <a:extLst>
              <a:ext uri="{FF2B5EF4-FFF2-40B4-BE49-F238E27FC236}">
                <a16:creationId xmlns:a16="http://schemas.microsoft.com/office/drawing/2014/main" id="{73C67B9E-23C0-4683-9B50-0D9FF8119FAF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144" y="1549"/>
            <a:ext cx="5671" cy="23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DC9E1C7F-9EED-47FA-82C4-E0ABECFAA7BE}"/>
              </a:ext>
            </a:extLst>
          </xdr:cNvPr>
          <xdr:cNvSpPr>
            <a:spLocks noChangeArrowheads="1"/>
          </xdr:cNvSpPr>
        </xdr:nvSpPr>
        <xdr:spPr bwMode="auto">
          <a:xfrm>
            <a:off x="393" y="1784"/>
            <a:ext cx="2410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F1754DF8-9993-4504-A7D2-D438D5AB03CA}"/>
              </a:ext>
            </a:extLst>
          </xdr:cNvPr>
          <xdr:cNvSpPr>
            <a:spLocks noChangeArrowheads="1"/>
          </xdr:cNvSpPr>
        </xdr:nvSpPr>
        <xdr:spPr bwMode="auto">
          <a:xfrm>
            <a:off x="576" y="2008"/>
            <a:ext cx="14" cy="1437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14E0B124-4BF5-4AAE-832A-2905F5D059D6}"/>
              </a:ext>
            </a:extLst>
          </xdr:cNvPr>
          <xdr:cNvSpPr>
            <a:spLocks noChangeArrowheads="1"/>
          </xdr:cNvSpPr>
        </xdr:nvSpPr>
        <xdr:spPr bwMode="auto">
          <a:xfrm>
            <a:off x="583" y="3438"/>
            <a:ext cx="2124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8" name="Freeform 7">
            <a:extLst>
              <a:ext uri="{FF2B5EF4-FFF2-40B4-BE49-F238E27FC236}">
                <a16:creationId xmlns:a16="http://schemas.microsoft.com/office/drawing/2014/main" id="{717B336B-93EA-4BC2-9CA7-FC74751880AE}"/>
              </a:ext>
            </a:extLst>
          </xdr:cNvPr>
          <xdr:cNvSpPr>
            <a:spLocks/>
          </xdr:cNvSpPr>
        </xdr:nvSpPr>
        <xdr:spPr bwMode="auto">
          <a:xfrm>
            <a:off x="932" y="2282"/>
            <a:ext cx="1429" cy="594"/>
          </a:xfrm>
          <a:custGeom>
            <a:avLst/>
            <a:gdLst>
              <a:gd name="T0" fmla="*/ 9 w 3359"/>
              <a:gd name="T1" fmla="*/ 1366 h 1397"/>
              <a:gd name="T2" fmla="*/ 216 w 3359"/>
              <a:gd name="T3" fmla="*/ 1213 h 1397"/>
              <a:gd name="T4" fmla="*/ 424 w 3359"/>
              <a:gd name="T5" fmla="*/ 1057 h 1397"/>
              <a:gd name="T6" fmla="*/ 631 w 3359"/>
              <a:gd name="T7" fmla="*/ 908 h 1397"/>
              <a:gd name="T8" fmla="*/ 736 w 3359"/>
              <a:gd name="T9" fmla="*/ 840 h 1397"/>
              <a:gd name="T10" fmla="*/ 840 w 3359"/>
              <a:gd name="T11" fmla="*/ 779 h 1397"/>
              <a:gd name="T12" fmla="*/ 945 w 3359"/>
              <a:gd name="T13" fmla="*/ 723 h 1397"/>
              <a:gd name="T14" fmla="*/ 1050 w 3359"/>
              <a:gd name="T15" fmla="*/ 673 h 1397"/>
              <a:gd name="T16" fmla="*/ 1258 w 3359"/>
              <a:gd name="T17" fmla="*/ 585 h 1397"/>
              <a:gd name="T18" fmla="*/ 1466 w 3359"/>
              <a:gd name="T19" fmla="*/ 507 h 1397"/>
              <a:gd name="T20" fmla="*/ 1674 w 3359"/>
              <a:gd name="T21" fmla="*/ 434 h 1397"/>
              <a:gd name="T22" fmla="*/ 1882 w 3359"/>
              <a:gd name="T23" fmla="*/ 365 h 1397"/>
              <a:gd name="T24" fmla="*/ 2091 w 3359"/>
              <a:gd name="T25" fmla="*/ 303 h 1397"/>
              <a:gd name="T26" fmla="*/ 2506 w 3359"/>
              <a:gd name="T27" fmla="*/ 191 h 1397"/>
              <a:gd name="T28" fmla="*/ 2617 w 3359"/>
              <a:gd name="T29" fmla="*/ 164 h 1397"/>
              <a:gd name="T30" fmla="*/ 2734 w 3359"/>
              <a:gd name="T31" fmla="*/ 136 h 1397"/>
              <a:gd name="T32" fmla="*/ 2855 w 3359"/>
              <a:gd name="T33" fmla="*/ 108 h 1397"/>
              <a:gd name="T34" fmla="*/ 2975 w 3359"/>
              <a:gd name="T35" fmla="*/ 82 h 1397"/>
              <a:gd name="T36" fmla="*/ 3087 w 3359"/>
              <a:gd name="T37" fmla="*/ 57 h 1397"/>
              <a:gd name="T38" fmla="*/ 3189 w 3359"/>
              <a:gd name="T39" fmla="*/ 35 h 1397"/>
              <a:gd name="T40" fmla="*/ 3274 w 3359"/>
              <a:gd name="T41" fmla="*/ 16 h 1397"/>
              <a:gd name="T42" fmla="*/ 3309 w 3359"/>
              <a:gd name="T43" fmla="*/ 9 h 1397"/>
              <a:gd name="T44" fmla="*/ 3338 w 3359"/>
              <a:gd name="T45" fmla="*/ 2 h 1397"/>
              <a:gd name="T46" fmla="*/ 3357 w 3359"/>
              <a:gd name="T47" fmla="*/ 14 h 1397"/>
              <a:gd name="T48" fmla="*/ 3345 w 3359"/>
              <a:gd name="T49" fmla="*/ 33 h 1397"/>
              <a:gd name="T50" fmla="*/ 3316 w 3359"/>
              <a:gd name="T51" fmla="*/ 40 h 1397"/>
              <a:gd name="T52" fmla="*/ 3281 w 3359"/>
              <a:gd name="T53" fmla="*/ 47 h 1397"/>
              <a:gd name="T54" fmla="*/ 3196 w 3359"/>
              <a:gd name="T55" fmla="*/ 66 h 1397"/>
              <a:gd name="T56" fmla="*/ 3094 w 3359"/>
              <a:gd name="T57" fmla="*/ 88 h 1397"/>
              <a:gd name="T58" fmla="*/ 2982 w 3359"/>
              <a:gd name="T59" fmla="*/ 113 h 1397"/>
              <a:gd name="T60" fmla="*/ 2862 w 3359"/>
              <a:gd name="T61" fmla="*/ 139 h 1397"/>
              <a:gd name="T62" fmla="*/ 2741 w 3359"/>
              <a:gd name="T63" fmla="*/ 167 h 1397"/>
              <a:gd name="T64" fmla="*/ 2624 w 3359"/>
              <a:gd name="T65" fmla="*/ 195 h 1397"/>
              <a:gd name="T66" fmla="*/ 2515 w 3359"/>
              <a:gd name="T67" fmla="*/ 222 h 1397"/>
              <a:gd name="T68" fmla="*/ 2100 w 3359"/>
              <a:gd name="T69" fmla="*/ 334 h 1397"/>
              <a:gd name="T70" fmla="*/ 1893 w 3359"/>
              <a:gd name="T71" fmla="*/ 396 h 1397"/>
              <a:gd name="T72" fmla="*/ 1685 w 3359"/>
              <a:gd name="T73" fmla="*/ 465 h 1397"/>
              <a:gd name="T74" fmla="*/ 1477 w 3359"/>
              <a:gd name="T75" fmla="*/ 537 h 1397"/>
              <a:gd name="T76" fmla="*/ 1271 w 3359"/>
              <a:gd name="T77" fmla="*/ 614 h 1397"/>
              <a:gd name="T78" fmla="*/ 1063 w 3359"/>
              <a:gd name="T79" fmla="*/ 702 h 1397"/>
              <a:gd name="T80" fmla="*/ 960 w 3359"/>
              <a:gd name="T81" fmla="*/ 752 h 1397"/>
              <a:gd name="T82" fmla="*/ 857 w 3359"/>
              <a:gd name="T83" fmla="*/ 806 h 1397"/>
              <a:gd name="T84" fmla="*/ 753 w 3359"/>
              <a:gd name="T85" fmla="*/ 867 h 1397"/>
              <a:gd name="T86" fmla="*/ 650 w 3359"/>
              <a:gd name="T87" fmla="*/ 934 h 1397"/>
              <a:gd name="T88" fmla="*/ 443 w 3359"/>
              <a:gd name="T89" fmla="*/ 1082 h 1397"/>
              <a:gd name="T90" fmla="*/ 235 w 3359"/>
              <a:gd name="T91" fmla="*/ 1238 h 1397"/>
              <a:gd name="T92" fmla="*/ 28 w 3359"/>
              <a:gd name="T93" fmla="*/ 1391 h 1397"/>
              <a:gd name="T94" fmla="*/ 6 w 3359"/>
              <a:gd name="T95" fmla="*/ 1388 h 1397"/>
              <a:gd name="T96" fmla="*/ 9 w 3359"/>
              <a:gd name="T97" fmla="*/ 1366 h 139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3359" h="1397">
                <a:moveTo>
                  <a:pt x="9" y="1366"/>
                </a:moveTo>
                <a:lnTo>
                  <a:pt x="216" y="1213"/>
                </a:lnTo>
                <a:lnTo>
                  <a:pt x="424" y="1057"/>
                </a:lnTo>
                <a:lnTo>
                  <a:pt x="631" y="908"/>
                </a:lnTo>
                <a:lnTo>
                  <a:pt x="736" y="840"/>
                </a:lnTo>
                <a:lnTo>
                  <a:pt x="840" y="779"/>
                </a:lnTo>
                <a:lnTo>
                  <a:pt x="945" y="723"/>
                </a:lnTo>
                <a:lnTo>
                  <a:pt x="1050" y="673"/>
                </a:lnTo>
                <a:lnTo>
                  <a:pt x="1258" y="585"/>
                </a:lnTo>
                <a:lnTo>
                  <a:pt x="1466" y="507"/>
                </a:lnTo>
                <a:lnTo>
                  <a:pt x="1674" y="434"/>
                </a:lnTo>
                <a:lnTo>
                  <a:pt x="1882" y="365"/>
                </a:lnTo>
                <a:lnTo>
                  <a:pt x="2091" y="303"/>
                </a:lnTo>
                <a:lnTo>
                  <a:pt x="2506" y="191"/>
                </a:lnTo>
                <a:lnTo>
                  <a:pt x="2617" y="164"/>
                </a:lnTo>
                <a:lnTo>
                  <a:pt x="2734" y="136"/>
                </a:lnTo>
                <a:lnTo>
                  <a:pt x="2855" y="108"/>
                </a:lnTo>
                <a:lnTo>
                  <a:pt x="2975" y="82"/>
                </a:lnTo>
                <a:lnTo>
                  <a:pt x="3087" y="57"/>
                </a:lnTo>
                <a:lnTo>
                  <a:pt x="3189" y="35"/>
                </a:lnTo>
                <a:lnTo>
                  <a:pt x="3274" y="16"/>
                </a:lnTo>
                <a:lnTo>
                  <a:pt x="3309" y="9"/>
                </a:lnTo>
                <a:lnTo>
                  <a:pt x="3338" y="2"/>
                </a:lnTo>
                <a:cubicBezTo>
                  <a:pt x="3346" y="0"/>
                  <a:pt x="3355" y="5"/>
                  <a:pt x="3357" y="14"/>
                </a:cubicBezTo>
                <a:cubicBezTo>
                  <a:pt x="3359" y="22"/>
                  <a:pt x="3354" y="31"/>
                  <a:pt x="3345" y="33"/>
                </a:cubicBezTo>
                <a:lnTo>
                  <a:pt x="3316" y="40"/>
                </a:lnTo>
                <a:lnTo>
                  <a:pt x="3281" y="47"/>
                </a:lnTo>
                <a:lnTo>
                  <a:pt x="3196" y="66"/>
                </a:lnTo>
                <a:lnTo>
                  <a:pt x="3094" y="88"/>
                </a:lnTo>
                <a:lnTo>
                  <a:pt x="2982" y="113"/>
                </a:lnTo>
                <a:lnTo>
                  <a:pt x="2862" y="139"/>
                </a:lnTo>
                <a:lnTo>
                  <a:pt x="2741" y="167"/>
                </a:lnTo>
                <a:lnTo>
                  <a:pt x="2624" y="195"/>
                </a:lnTo>
                <a:lnTo>
                  <a:pt x="2515" y="222"/>
                </a:lnTo>
                <a:lnTo>
                  <a:pt x="2100" y="334"/>
                </a:lnTo>
                <a:lnTo>
                  <a:pt x="1893" y="396"/>
                </a:lnTo>
                <a:lnTo>
                  <a:pt x="1685" y="465"/>
                </a:lnTo>
                <a:lnTo>
                  <a:pt x="1477" y="537"/>
                </a:lnTo>
                <a:lnTo>
                  <a:pt x="1271" y="614"/>
                </a:lnTo>
                <a:lnTo>
                  <a:pt x="1063" y="702"/>
                </a:lnTo>
                <a:lnTo>
                  <a:pt x="960" y="752"/>
                </a:lnTo>
                <a:lnTo>
                  <a:pt x="857" y="806"/>
                </a:lnTo>
                <a:lnTo>
                  <a:pt x="753" y="867"/>
                </a:lnTo>
                <a:lnTo>
                  <a:pt x="650" y="934"/>
                </a:lnTo>
                <a:lnTo>
                  <a:pt x="443" y="1082"/>
                </a:lnTo>
                <a:lnTo>
                  <a:pt x="235" y="1238"/>
                </a:lnTo>
                <a:lnTo>
                  <a:pt x="28" y="1391"/>
                </a:lnTo>
                <a:cubicBezTo>
                  <a:pt x="21" y="1397"/>
                  <a:pt x="11" y="1395"/>
                  <a:pt x="6" y="1388"/>
                </a:cubicBezTo>
                <a:cubicBezTo>
                  <a:pt x="0" y="1381"/>
                  <a:pt x="2" y="1371"/>
                  <a:pt x="9" y="136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9" name="Freeform 8">
            <a:extLst>
              <a:ext uri="{FF2B5EF4-FFF2-40B4-BE49-F238E27FC236}">
                <a16:creationId xmlns:a16="http://schemas.microsoft.com/office/drawing/2014/main" id="{11412E74-1950-44AF-9B05-1E915FF98DA7}"/>
              </a:ext>
            </a:extLst>
          </xdr:cNvPr>
          <xdr:cNvSpPr>
            <a:spLocks noEditPoints="1"/>
          </xdr:cNvSpPr>
        </xdr:nvSpPr>
        <xdr:spPr bwMode="auto">
          <a:xfrm>
            <a:off x="932" y="2225"/>
            <a:ext cx="1429" cy="495"/>
          </a:xfrm>
          <a:custGeom>
            <a:avLst/>
            <a:gdLst>
              <a:gd name="T0" fmla="*/ 84 w 3359"/>
              <a:gd name="T1" fmla="*/ 1140 h 1163"/>
              <a:gd name="T2" fmla="*/ 135 w 3359"/>
              <a:gd name="T3" fmla="*/ 1089 h 1163"/>
              <a:gd name="T4" fmla="*/ 145 w 3359"/>
              <a:gd name="T5" fmla="*/ 1120 h 1163"/>
              <a:gd name="T6" fmla="*/ 316 w 3359"/>
              <a:gd name="T7" fmla="*/ 1028 h 1163"/>
              <a:gd name="T8" fmla="*/ 246 w 3359"/>
              <a:gd name="T9" fmla="*/ 1069 h 1163"/>
              <a:gd name="T10" fmla="*/ 458 w 3359"/>
              <a:gd name="T11" fmla="*/ 997 h 1163"/>
              <a:gd name="T12" fmla="*/ 377 w 3359"/>
              <a:gd name="T13" fmla="*/ 1007 h 1163"/>
              <a:gd name="T14" fmla="*/ 569 w 3359"/>
              <a:gd name="T15" fmla="*/ 976 h 1163"/>
              <a:gd name="T16" fmla="*/ 620 w 3359"/>
              <a:gd name="T17" fmla="*/ 925 h 1163"/>
              <a:gd name="T18" fmla="*/ 630 w 3359"/>
              <a:gd name="T19" fmla="*/ 955 h 1163"/>
              <a:gd name="T20" fmla="*/ 801 w 3359"/>
              <a:gd name="T21" fmla="*/ 864 h 1163"/>
              <a:gd name="T22" fmla="*/ 731 w 3359"/>
              <a:gd name="T23" fmla="*/ 904 h 1163"/>
              <a:gd name="T24" fmla="*/ 943 w 3359"/>
              <a:gd name="T25" fmla="*/ 832 h 1163"/>
              <a:gd name="T26" fmla="*/ 862 w 3359"/>
              <a:gd name="T27" fmla="*/ 843 h 1163"/>
              <a:gd name="T28" fmla="*/ 1054 w 3359"/>
              <a:gd name="T29" fmla="*/ 812 h 1163"/>
              <a:gd name="T30" fmla="*/ 1104 w 3359"/>
              <a:gd name="T31" fmla="*/ 761 h 1163"/>
              <a:gd name="T32" fmla="*/ 1115 w 3359"/>
              <a:gd name="T33" fmla="*/ 791 h 1163"/>
              <a:gd name="T34" fmla="*/ 1286 w 3359"/>
              <a:gd name="T35" fmla="*/ 699 h 1163"/>
              <a:gd name="T36" fmla="*/ 1216 w 3359"/>
              <a:gd name="T37" fmla="*/ 740 h 1163"/>
              <a:gd name="T38" fmla="*/ 1428 w 3359"/>
              <a:gd name="T39" fmla="*/ 668 h 1163"/>
              <a:gd name="T40" fmla="*/ 1347 w 3359"/>
              <a:gd name="T41" fmla="*/ 678 h 1163"/>
              <a:gd name="T42" fmla="*/ 1539 w 3359"/>
              <a:gd name="T43" fmla="*/ 647 h 1163"/>
              <a:gd name="T44" fmla="*/ 1589 w 3359"/>
              <a:gd name="T45" fmla="*/ 596 h 1163"/>
              <a:gd name="T46" fmla="*/ 1600 w 3359"/>
              <a:gd name="T47" fmla="*/ 626 h 1163"/>
              <a:gd name="T48" fmla="*/ 1771 w 3359"/>
              <a:gd name="T49" fmla="*/ 534 h 1163"/>
              <a:gd name="T50" fmla="*/ 1700 w 3359"/>
              <a:gd name="T51" fmla="*/ 575 h 1163"/>
              <a:gd name="T52" fmla="*/ 1913 w 3359"/>
              <a:gd name="T53" fmla="*/ 503 h 1163"/>
              <a:gd name="T54" fmla="*/ 1832 w 3359"/>
              <a:gd name="T55" fmla="*/ 514 h 1163"/>
              <a:gd name="T56" fmla="*/ 2024 w 3359"/>
              <a:gd name="T57" fmla="*/ 483 h 1163"/>
              <a:gd name="T58" fmla="*/ 2074 w 3359"/>
              <a:gd name="T59" fmla="*/ 432 h 1163"/>
              <a:gd name="T60" fmla="*/ 2084 w 3359"/>
              <a:gd name="T61" fmla="*/ 462 h 1163"/>
              <a:gd name="T62" fmla="*/ 2256 w 3359"/>
              <a:gd name="T63" fmla="*/ 370 h 1163"/>
              <a:gd name="T64" fmla="*/ 2185 w 3359"/>
              <a:gd name="T65" fmla="*/ 411 h 1163"/>
              <a:gd name="T66" fmla="*/ 2397 w 3359"/>
              <a:gd name="T67" fmla="*/ 339 h 1163"/>
              <a:gd name="T68" fmla="*/ 2317 w 3359"/>
              <a:gd name="T69" fmla="*/ 349 h 1163"/>
              <a:gd name="T70" fmla="*/ 2509 w 3359"/>
              <a:gd name="T71" fmla="*/ 318 h 1163"/>
              <a:gd name="T72" fmla="*/ 2559 w 3359"/>
              <a:gd name="T73" fmla="*/ 267 h 1163"/>
              <a:gd name="T74" fmla="*/ 2630 w 3359"/>
              <a:gd name="T75" fmla="*/ 277 h 1163"/>
              <a:gd name="T76" fmla="*/ 2559 w 3359"/>
              <a:gd name="T77" fmla="*/ 267 h 1163"/>
              <a:gd name="T78" fmla="*/ 2761 w 3359"/>
              <a:gd name="T79" fmla="*/ 215 h 1163"/>
              <a:gd name="T80" fmla="*/ 2670 w 3359"/>
              <a:gd name="T81" fmla="*/ 246 h 1163"/>
              <a:gd name="T82" fmla="*/ 2862 w 3359"/>
              <a:gd name="T83" fmla="*/ 164 h 1163"/>
              <a:gd name="T84" fmla="*/ 2812 w 3359"/>
              <a:gd name="T85" fmla="*/ 215 h 1163"/>
              <a:gd name="T86" fmla="*/ 2973 w 3359"/>
              <a:gd name="T87" fmla="*/ 126 h 1163"/>
              <a:gd name="T88" fmla="*/ 2984 w 3359"/>
              <a:gd name="T89" fmla="*/ 157 h 1163"/>
              <a:gd name="T90" fmla="*/ 3044 w 3359"/>
              <a:gd name="T91" fmla="*/ 102 h 1163"/>
              <a:gd name="T92" fmla="*/ 3115 w 3359"/>
              <a:gd name="T93" fmla="*/ 112 h 1163"/>
              <a:gd name="T94" fmla="*/ 3044 w 3359"/>
              <a:gd name="T95" fmla="*/ 102 h 1163"/>
              <a:gd name="T96" fmla="*/ 3246 w 3359"/>
              <a:gd name="T97" fmla="*/ 51 h 1163"/>
              <a:gd name="T98" fmla="*/ 3155 w 3359"/>
              <a:gd name="T99" fmla="*/ 82 h 1163"/>
              <a:gd name="T100" fmla="*/ 3336 w 3359"/>
              <a:gd name="T101" fmla="*/ 3 h 1163"/>
              <a:gd name="T102" fmla="*/ 3297 w 3359"/>
              <a:gd name="T103" fmla="*/ 51 h 116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</a:cxnLst>
            <a:rect l="0" t="0" r="r" b="b"/>
            <a:pathLst>
              <a:path w="3359" h="1163">
                <a:moveTo>
                  <a:pt x="13" y="1130"/>
                </a:moveTo>
                <a:lnTo>
                  <a:pt x="74" y="1110"/>
                </a:lnTo>
                <a:cubicBezTo>
                  <a:pt x="82" y="1107"/>
                  <a:pt x="91" y="1111"/>
                  <a:pt x="94" y="1120"/>
                </a:cubicBezTo>
                <a:cubicBezTo>
                  <a:pt x="97" y="1128"/>
                  <a:pt x="93" y="1137"/>
                  <a:pt x="84" y="1140"/>
                </a:cubicBezTo>
                <a:lnTo>
                  <a:pt x="24" y="1161"/>
                </a:lnTo>
                <a:cubicBezTo>
                  <a:pt x="15" y="1163"/>
                  <a:pt x="6" y="1159"/>
                  <a:pt x="3" y="1151"/>
                </a:cubicBezTo>
                <a:cubicBezTo>
                  <a:pt x="0" y="1142"/>
                  <a:pt x="5" y="1133"/>
                  <a:pt x="13" y="1130"/>
                </a:cubicBezTo>
                <a:close/>
                <a:moveTo>
                  <a:pt x="135" y="1089"/>
                </a:moveTo>
                <a:lnTo>
                  <a:pt x="195" y="1069"/>
                </a:lnTo>
                <a:cubicBezTo>
                  <a:pt x="204" y="1066"/>
                  <a:pt x="213" y="1070"/>
                  <a:pt x="215" y="1079"/>
                </a:cubicBezTo>
                <a:cubicBezTo>
                  <a:pt x="218" y="1087"/>
                  <a:pt x="214" y="1096"/>
                  <a:pt x="205" y="1099"/>
                </a:cubicBezTo>
                <a:lnTo>
                  <a:pt x="145" y="1120"/>
                </a:lnTo>
                <a:cubicBezTo>
                  <a:pt x="136" y="1122"/>
                  <a:pt x="127" y="1118"/>
                  <a:pt x="125" y="1110"/>
                </a:cubicBezTo>
                <a:cubicBezTo>
                  <a:pt x="122" y="1101"/>
                  <a:pt x="126" y="1092"/>
                  <a:pt x="135" y="1089"/>
                </a:cubicBezTo>
                <a:close/>
                <a:moveTo>
                  <a:pt x="256" y="1048"/>
                </a:moveTo>
                <a:lnTo>
                  <a:pt x="316" y="1028"/>
                </a:lnTo>
                <a:cubicBezTo>
                  <a:pt x="325" y="1025"/>
                  <a:pt x="334" y="1029"/>
                  <a:pt x="337" y="1038"/>
                </a:cubicBezTo>
                <a:cubicBezTo>
                  <a:pt x="340" y="1046"/>
                  <a:pt x="335" y="1055"/>
                  <a:pt x="327" y="1058"/>
                </a:cubicBezTo>
                <a:lnTo>
                  <a:pt x="266" y="1079"/>
                </a:lnTo>
                <a:cubicBezTo>
                  <a:pt x="258" y="1081"/>
                  <a:pt x="249" y="1077"/>
                  <a:pt x="246" y="1069"/>
                </a:cubicBezTo>
                <a:cubicBezTo>
                  <a:pt x="243" y="1060"/>
                  <a:pt x="247" y="1051"/>
                  <a:pt x="256" y="1048"/>
                </a:cubicBezTo>
                <a:close/>
                <a:moveTo>
                  <a:pt x="377" y="1007"/>
                </a:moveTo>
                <a:lnTo>
                  <a:pt x="438" y="987"/>
                </a:lnTo>
                <a:cubicBezTo>
                  <a:pt x="446" y="984"/>
                  <a:pt x="455" y="988"/>
                  <a:pt x="458" y="997"/>
                </a:cubicBezTo>
                <a:cubicBezTo>
                  <a:pt x="461" y="1005"/>
                  <a:pt x="456" y="1014"/>
                  <a:pt x="448" y="1017"/>
                </a:cubicBezTo>
                <a:lnTo>
                  <a:pt x="387" y="1037"/>
                </a:lnTo>
                <a:cubicBezTo>
                  <a:pt x="379" y="1040"/>
                  <a:pt x="370" y="1036"/>
                  <a:pt x="367" y="1027"/>
                </a:cubicBezTo>
                <a:cubicBezTo>
                  <a:pt x="364" y="1019"/>
                  <a:pt x="369" y="1010"/>
                  <a:pt x="377" y="1007"/>
                </a:cubicBezTo>
                <a:close/>
                <a:moveTo>
                  <a:pt x="498" y="966"/>
                </a:moveTo>
                <a:lnTo>
                  <a:pt x="559" y="946"/>
                </a:lnTo>
                <a:cubicBezTo>
                  <a:pt x="567" y="943"/>
                  <a:pt x="576" y="947"/>
                  <a:pt x="579" y="956"/>
                </a:cubicBezTo>
                <a:cubicBezTo>
                  <a:pt x="582" y="964"/>
                  <a:pt x="578" y="973"/>
                  <a:pt x="569" y="976"/>
                </a:cubicBezTo>
                <a:lnTo>
                  <a:pt x="509" y="996"/>
                </a:lnTo>
                <a:cubicBezTo>
                  <a:pt x="500" y="999"/>
                  <a:pt x="491" y="995"/>
                  <a:pt x="488" y="986"/>
                </a:cubicBezTo>
                <a:cubicBezTo>
                  <a:pt x="485" y="978"/>
                  <a:pt x="490" y="969"/>
                  <a:pt x="498" y="966"/>
                </a:cubicBezTo>
                <a:close/>
                <a:moveTo>
                  <a:pt x="620" y="925"/>
                </a:moveTo>
                <a:lnTo>
                  <a:pt x="680" y="905"/>
                </a:lnTo>
                <a:cubicBezTo>
                  <a:pt x="689" y="902"/>
                  <a:pt x="698" y="906"/>
                  <a:pt x="700" y="915"/>
                </a:cubicBezTo>
                <a:cubicBezTo>
                  <a:pt x="703" y="923"/>
                  <a:pt x="699" y="932"/>
                  <a:pt x="690" y="935"/>
                </a:cubicBezTo>
                <a:lnTo>
                  <a:pt x="630" y="955"/>
                </a:lnTo>
                <a:cubicBezTo>
                  <a:pt x="621" y="958"/>
                  <a:pt x="612" y="954"/>
                  <a:pt x="610" y="945"/>
                </a:cubicBezTo>
                <a:cubicBezTo>
                  <a:pt x="607" y="937"/>
                  <a:pt x="611" y="928"/>
                  <a:pt x="620" y="925"/>
                </a:cubicBezTo>
                <a:close/>
                <a:moveTo>
                  <a:pt x="741" y="884"/>
                </a:moveTo>
                <a:lnTo>
                  <a:pt x="801" y="864"/>
                </a:lnTo>
                <a:cubicBezTo>
                  <a:pt x="810" y="861"/>
                  <a:pt x="819" y="865"/>
                  <a:pt x="822" y="874"/>
                </a:cubicBezTo>
                <a:cubicBezTo>
                  <a:pt x="825" y="882"/>
                  <a:pt x="820" y="891"/>
                  <a:pt x="812" y="894"/>
                </a:cubicBezTo>
                <a:lnTo>
                  <a:pt x="751" y="914"/>
                </a:lnTo>
                <a:cubicBezTo>
                  <a:pt x="743" y="917"/>
                  <a:pt x="734" y="913"/>
                  <a:pt x="731" y="904"/>
                </a:cubicBezTo>
                <a:cubicBezTo>
                  <a:pt x="728" y="896"/>
                  <a:pt x="732" y="887"/>
                  <a:pt x="741" y="884"/>
                </a:cubicBezTo>
                <a:close/>
                <a:moveTo>
                  <a:pt x="862" y="843"/>
                </a:moveTo>
                <a:lnTo>
                  <a:pt x="923" y="822"/>
                </a:lnTo>
                <a:cubicBezTo>
                  <a:pt x="931" y="820"/>
                  <a:pt x="940" y="824"/>
                  <a:pt x="943" y="832"/>
                </a:cubicBezTo>
                <a:cubicBezTo>
                  <a:pt x="946" y="841"/>
                  <a:pt x="941" y="850"/>
                  <a:pt x="933" y="853"/>
                </a:cubicBezTo>
                <a:lnTo>
                  <a:pt x="872" y="873"/>
                </a:lnTo>
                <a:cubicBezTo>
                  <a:pt x="864" y="876"/>
                  <a:pt x="855" y="872"/>
                  <a:pt x="852" y="863"/>
                </a:cubicBezTo>
                <a:cubicBezTo>
                  <a:pt x="849" y="855"/>
                  <a:pt x="854" y="846"/>
                  <a:pt x="862" y="843"/>
                </a:cubicBezTo>
                <a:close/>
                <a:moveTo>
                  <a:pt x="983" y="802"/>
                </a:moveTo>
                <a:lnTo>
                  <a:pt x="1044" y="781"/>
                </a:lnTo>
                <a:cubicBezTo>
                  <a:pt x="1052" y="778"/>
                  <a:pt x="1061" y="783"/>
                  <a:pt x="1064" y="791"/>
                </a:cubicBezTo>
                <a:cubicBezTo>
                  <a:pt x="1067" y="800"/>
                  <a:pt x="1062" y="809"/>
                  <a:pt x="1054" y="812"/>
                </a:cubicBezTo>
                <a:lnTo>
                  <a:pt x="993" y="832"/>
                </a:lnTo>
                <a:cubicBezTo>
                  <a:pt x="985" y="835"/>
                  <a:pt x="976" y="831"/>
                  <a:pt x="973" y="822"/>
                </a:cubicBezTo>
                <a:cubicBezTo>
                  <a:pt x="970" y="814"/>
                  <a:pt x="975" y="805"/>
                  <a:pt x="983" y="802"/>
                </a:cubicBezTo>
                <a:close/>
                <a:moveTo>
                  <a:pt x="1104" y="761"/>
                </a:moveTo>
                <a:lnTo>
                  <a:pt x="1165" y="740"/>
                </a:lnTo>
                <a:cubicBezTo>
                  <a:pt x="1173" y="737"/>
                  <a:pt x="1182" y="742"/>
                  <a:pt x="1185" y="750"/>
                </a:cubicBezTo>
                <a:cubicBezTo>
                  <a:pt x="1188" y="759"/>
                  <a:pt x="1184" y="768"/>
                  <a:pt x="1175" y="770"/>
                </a:cubicBezTo>
                <a:lnTo>
                  <a:pt x="1115" y="791"/>
                </a:lnTo>
                <a:cubicBezTo>
                  <a:pt x="1106" y="794"/>
                  <a:pt x="1097" y="789"/>
                  <a:pt x="1094" y="781"/>
                </a:cubicBezTo>
                <a:cubicBezTo>
                  <a:pt x="1092" y="773"/>
                  <a:pt x="1096" y="764"/>
                  <a:pt x="1104" y="761"/>
                </a:cubicBezTo>
                <a:close/>
                <a:moveTo>
                  <a:pt x="1226" y="720"/>
                </a:moveTo>
                <a:lnTo>
                  <a:pt x="1286" y="699"/>
                </a:lnTo>
                <a:cubicBezTo>
                  <a:pt x="1295" y="696"/>
                  <a:pt x="1304" y="701"/>
                  <a:pt x="1307" y="709"/>
                </a:cubicBezTo>
                <a:cubicBezTo>
                  <a:pt x="1309" y="717"/>
                  <a:pt x="1305" y="726"/>
                  <a:pt x="1297" y="729"/>
                </a:cubicBezTo>
                <a:lnTo>
                  <a:pt x="1236" y="750"/>
                </a:lnTo>
                <a:cubicBezTo>
                  <a:pt x="1228" y="753"/>
                  <a:pt x="1218" y="748"/>
                  <a:pt x="1216" y="740"/>
                </a:cubicBezTo>
                <a:cubicBezTo>
                  <a:pt x="1213" y="732"/>
                  <a:pt x="1217" y="722"/>
                  <a:pt x="1226" y="720"/>
                </a:cubicBezTo>
                <a:close/>
                <a:moveTo>
                  <a:pt x="1347" y="678"/>
                </a:moveTo>
                <a:lnTo>
                  <a:pt x="1407" y="658"/>
                </a:lnTo>
                <a:cubicBezTo>
                  <a:pt x="1416" y="655"/>
                  <a:pt x="1425" y="660"/>
                  <a:pt x="1428" y="668"/>
                </a:cubicBezTo>
                <a:cubicBezTo>
                  <a:pt x="1431" y="676"/>
                  <a:pt x="1426" y="685"/>
                  <a:pt x="1418" y="688"/>
                </a:cubicBezTo>
                <a:lnTo>
                  <a:pt x="1357" y="709"/>
                </a:lnTo>
                <a:cubicBezTo>
                  <a:pt x="1349" y="712"/>
                  <a:pt x="1340" y="707"/>
                  <a:pt x="1337" y="699"/>
                </a:cubicBezTo>
                <a:cubicBezTo>
                  <a:pt x="1334" y="690"/>
                  <a:pt x="1338" y="681"/>
                  <a:pt x="1347" y="678"/>
                </a:cubicBezTo>
                <a:close/>
                <a:moveTo>
                  <a:pt x="1468" y="637"/>
                </a:moveTo>
                <a:lnTo>
                  <a:pt x="1529" y="617"/>
                </a:lnTo>
                <a:cubicBezTo>
                  <a:pt x="1537" y="614"/>
                  <a:pt x="1546" y="618"/>
                  <a:pt x="1549" y="627"/>
                </a:cubicBezTo>
                <a:cubicBezTo>
                  <a:pt x="1552" y="635"/>
                  <a:pt x="1547" y="644"/>
                  <a:pt x="1539" y="647"/>
                </a:cubicBezTo>
                <a:lnTo>
                  <a:pt x="1478" y="668"/>
                </a:lnTo>
                <a:cubicBezTo>
                  <a:pt x="1470" y="670"/>
                  <a:pt x="1461" y="666"/>
                  <a:pt x="1458" y="658"/>
                </a:cubicBezTo>
                <a:cubicBezTo>
                  <a:pt x="1455" y="649"/>
                  <a:pt x="1460" y="640"/>
                  <a:pt x="1468" y="637"/>
                </a:cubicBezTo>
                <a:close/>
                <a:moveTo>
                  <a:pt x="1589" y="596"/>
                </a:moveTo>
                <a:lnTo>
                  <a:pt x="1650" y="576"/>
                </a:lnTo>
                <a:cubicBezTo>
                  <a:pt x="1658" y="573"/>
                  <a:pt x="1667" y="577"/>
                  <a:pt x="1670" y="586"/>
                </a:cubicBezTo>
                <a:cubicBezTo>
                  <a:pt x="1673" y="594"/>
                  <a:pt x="1669" y="603"/>
                  <a:pt x="1660" y="606"/>
                </a:cubicBezTo>
                <a:lnTo>
                  <a:pt x="1600" y="626"/>
                </a:lnTo>
                <a:cubicBezTo>
                  <a:pt x="1591" y="629"/>
                  <a:pt x="1582" y="625"/>
                  <a:pt x="1579" y="616"/>
                </a:cubicBezTo>
                <a:cubicBezTo>
                  <a:pt x="1576" y="608"/>
                  <a:pt x="1581" y="599"/>
                  <a:pt x="1589" y="596"/>
                </a:cubicBezTo>
                <a:close/>
                <a:moveTo>
                  <a:pt x="1710" y="555"/>
                </a:moveTo>
                <a:lnTo>
                  <a:pt x="1771" y="534"/>
                </a:lnTo>
                <a:cubicBezTo>
                  <a:pt x="1779" y="532"/>
                  <a:pt x="1789" y="536"/>
                  <a:pt x="1791" y="544"/>
                </a:cubicBezTo>
                <a:cubicBezTo>
                  <a:pt x="1794" y="553"/>
                  <a:pt x="1790" y="562"/>
                  <a:pt x="1781" y="565"/>
                </a:cubicBezTo>
                <a:lnTo>
                  <a:pt x="1721" y="585"/>
                </a:lnTo>
                <a:cubicBezTo>
                  <a:pt x="1712" y="588"/>
                  <a:pt x="1703" y="584"/>
                  <a:pt x="1700" y="575"/>
                </a:cubicBezTo>
                <a:cubicBezTo>
                  <a:pt x="1698" y="567"/>
                  <a:pt x="1702" y="558"/>
                  <a:pt x="1710" y="555"/>
                </a:cubicBezTo>
                <a:close/>
                <a:moveTo>
                  <a:pt x="1832" y="514"/>
                </a:moveTo>
                <a:lnTo>
                  <a:pt x="1892" y="493"/>
                </a:lnTo>
                <a:cubicBezTo>
                  <a:pt x="1901" y="491"/>
                  <a:pt x="1910" y="495"/>
                  <a:pt x="1913" y="503"/>
                </a:cubicBezTo>
                <a:cubicBezTo>
                  <a:pt x="1915" y="512"/>
                  <a:pt x="1911" y="521"/>
                  <a:pt x="1903" y="524"/>
                </a:cubicBezTo>
                <a:lnTo>
                  <a:pt x="1842" y="544"/>
                </a:lnTo>
                <a:cubicBezTo>
                  <a:pt x="1834" y="547"/>
                  <a:pt x="1825" y="543"/>
                  <a:pt x="1822" y="534"/>
                </a:cubicBezTo>
                <a:cubicBezTo>
                  <a:pt x="1819" y="526"/>
                  <a:pt x="1823" y="517"/>
                  <a:pt x="1832" y="514"/>
                </a:cubicBezTo>
                <a:close/>
                <a:moveTo>
                  <a:pt x="1953" y="473"/>
                </a:moveTo>
                <a:lnTo>
                  <a:pt x="2014" y="452"/>
                </a:lnTo>
                <a:cubicBezTo>
                  <a:pt x="2022" y="449"/>
                  <a:pt x="2031" y="454"/>
                  <a:pt x="2034" y="462"/>
                </a:cubicBezTo>
                <a:cubicBezTo>
                  <a:pt x="2037" y="471"/>
                  <a:pt x="2032" y="480"/>
                  <a:pt x="2024" y="483"/>
                </a:cubicBezTo>
                <a:lnTo>
                  <a:pt x="1963" y="503"/>
                </a:lnTo>
                <a:cubicBezTo>
                  <a:pt x="1955" y="506"/>
                  <a:pt x="1946" y="501"/>
                  <a:pt x="1943" y="493"/>
                </a:cubicBezTo>
                <a:cubicBezTo>
                  <a:pt x="1940" y="485"/>
                  <a:pt x="1945" y="476"/>
                  <a:pt x="1953" y="473"/>
                </a:cubicBezTo>
                <a:close/>
                <a:moveTo>
                  <a:pt x="2074" y="432"/>
                </a:moveTo>
                <a:lnTo>
                  <a:pt x="2135" y="411"/>
                </a:lnTo>
                <a:cubicBezTo>
                  <a:pt x="2143" y="408"/>
                  <a:pt x="2152" y="413"/>
                  <a:pt x="2155" y="421"/>
                </a:cubicBezTo>
                <a:cubicBezTo>
                  <a:pt x="2158" y="429"/>
                  <a:pt x="2153" y="439"/>
                  <a:pt x="2145" y="441"/>
                </a:cubicBezTo>
                <a:lnTo>
                  <a:pt x="2084" y="462"/>
                </a:lnTo>
                <a:cubicBezTo>
                  <a:pt x="2076" y="465"/>
                  <a:pt x="2067" y="460"/>
                  <a:pt x="2064" y="452"/>
                </a:cubicBezTo>
                <a:cubicBezTo>
                  <a:pt x="2061" y="444"/>
                  <a:pt x="2066" y="434"/>
                  <a:pt x="2074" y="432"/>
                </a:cubicBezTo>
                <a:close/>
                <a:moveTo>
                  <a:pt x="2195" y="391"/>
                </a:moveTo>
                <a:lnTo>
                  <a:pt x="2256" y="370"/>
                </a:lnTo>
                <a:cubicBezTo>
                  <a:pt x="2264" y="367"/>
                  <a:pt x="2273" y="372"/>
                  <a:pt x="2276" y="380"/>
                </a:cubicBezTo>
                <a:cubicBezTo>
                  <a:pt x="2279" y="388"/>
                  <a:pt x="2275" y="397"/>
                  <a:pt x="2266" y="400"/>
                </a:cubicBezTo>
                <a:lnTo>
                  <a:pt x="2206" y="421"/>
                </a:lnTo>
                <a:cubicBezTo>
                  <a:pt x="2197" y="424"/>
                  <a:pt x="2188" y="419"/>
                  <a:pt x="2185" y="411"/>
                </a:cubicBezTo>
                <a:cubicBezTo>
                  <a:pt x="2182" y="402"/>
                  <a:pt x="2187" y="393"/>
                  <a:pt x="2195" y="391"/>
                </a:cubicBezTo>
                <a:close/>
                <a:moveTo>
                  <a:pt x="2317" y="349"/>
                </a:moveTo>
                <a:lnTo>
                  <a:pt x="2377" y="329"/>
                </a:lnTo>
                <a:cubicBezTo>
                  <a:pt x="2386" y="326"/>
                  <a:pt x="2395" y="330"/>
                  <a:pt x="2397" y="339"/>
                </a:cubicBezTo>
                <a:cubicBezTo>
                  <a:pt x="2400" y="347"/>
                  <a:pt x="2396" y="356"/>
                  <a:pt x="2387" y="359"/>
                </a:cubicBezTo>
                <a:lnTo>
                  <a:pt x="2327" y="380"/>
                </a:lnTo>
                <a:cubicBezTo>
                  <a:pt x="2318" y="383"/>
                  <a:pt x="2309" y="378"/>
                  <a:pt x="2307" y="370"/>
                </a:cubicBezTo>
                <a:cubicBezTo>
                  <a:pt x="2304" y="361"/>
                  <a:pt x="2308" y="352"/>
                  <a:pt x="2317" y="349"/>
                </a:cubicBezTo>
                <a:close/>
                <a:moveTo>
                  <a:pt x="2438" y="308"/>
                </a:moveTo>
                <a:lnTo>
                  <a:pt x="2498" y="288"/>
                </a:lnTo>
                <a:cubicBezTo>
                  <a:pt x="2507" y="285"/>
                  <a:pt x="2516" y="289"/>
                  <a:pt x="2519" y="298"/>
                </a:cubicBezTo>
                <a:cubicBezTo>
                  <a:pt x="2521" y="306"/>
                  <a:pt x="2517" y="315"/>
                  <a:pt x="2509" y="318"/>
                </a:cubicBezTo>
                <a:lnTo>
                  <a:pt x="2448" y="339"/>
                </a:lnTo>
                <a:cubicBezTo>
                  <a:pt x="2440" y="341"/>
                  <a:pt x="2431" y="337"/>
                  <a:pt x="2428" y="329"/>
                </a:cubicBezTo>
                <a:cubicBezTo>
                  <a:pt x="2425" y="320"/>
                  <a:pt x="2429" y="311"/>
                  <a:pt x="2438" y="308"/>
                </a:cubicBezTo>
                <a:close/>
                <a:moveTo>
                  <a:pt x="2559" y="267"/>
                </a:moveTo>
                <a:lnTo>
                  <a:pt x="2615" y="248"/>
                </a:lnTo>
                <a:lnTo>
                  <a:pt x="2620" y="247"/>
                </a:lnTo>
                <a:cubicBezTo>
                  <a:pt x="2628" y="244"/>
                  <a:pt x="2637" y="248"/>
                  <a:pt x="2640" y="257"/>
                </a:cubicBezTo>
                <a:cubicBezTo>
                  <a:pt x="2643" y="265"/>
                  <a:pt x="2638" y="274"/>
                  <a:pt x="2630" y="277"/>
                </a:cubicBezTo>
                <a:lnTo>
                  <a:pt x="2626" y="279"/>
                </a:lnTo>
                <a:lnTo>
                  <a:pt x="2569" y="298"/>
                </a:lnTo>
                <a:cubicBezTo>
                  <a:pt x="2561" y="300"/>
                  <a:pt x="2552" y="296"/>
                  <a:pt x="2549" y="288"/>
                </a:cubicBezTo>
                <a:cubicBezTo>
                  <a:pt x="2546" y="279"/>
                  <a:pt x="2551" y="270"/>
                  <a:pt x="2559" y="267"/>
                </a:cubicBezTo>
                <a:close/>
                <a:moveTo>
                  <a:pt x="2680" y="226"/>
                </a:moveTo>
                <a:lnTo>
                  <a:pt x="2732" y="208"/>
                </a:lnTo>
                <a:lnTo>
                  <a:pt x="2741" y="205"/>
                </a:lnTo>
                <a:cubicBezTo>
                  <a:pt x="2749" y="203"/>
                  <a:pt x="2758" y="207"/>
                  <a:pt x="2761" y="215"/>
                </a:cubicBezTo>
                <a:cubicBezTo>
                  <a:pt x="2764" y="224"/>
                  <a:pt x="2759" y="233"/>
                  <a:pt x="2751" y="236"/>
                </a:cubicBezTo>
                <a:lnTo>
                  <a:pt x="2743" y="239"/>
                </a:lnTo>
                <a:lnTo>
                  <a:pt x="2691" y="256"/>
                </a:lnTo>
                <a:cubicBezTo>
                  <a:pt x="2682" y="259"/>
                  <a:pt x="2673" y="255"/>
                  <a:pt x="2670" y="246"/>
                </a:cubicBezTo>
                <a:cubicBezTo>
                  <a:pt x="2667" y="238"/>
                  <a:pt x="2672" y="229"/>
                  <a:pt x="2680" y="226"/>
                </a:cubicBezTo>
                <a:close/>
                <a:moveTo>
                  <a:pt x="2801" y="185"/>
                </a:moveTo>
                <a:lnTo>
                  <a:pt x="2853" y="167"/>
                </a:lnTo>
                <a:lnTo>
                  <a:pt x="2862" y="164"/>
                </a:lnTo>
                <a:cubicBezTo>
                  <a:pt x="2870" y="162"/>
                  <a:pt x="2879" y="166"/>
                  <a:pt x="2882" y="174"/>
                </a:cubicBezTo>
                <a:cubicBezTo>
                  <a:pt x="2885" y="183"/>
                  <a:pt x="2881" y="192"/>
                  <a:pt x="2872" y="195"/>
                </a:cubicBezTo>
                <a:lnTo>
                  <a:pt x="2864" y="198"/>
                </a:lnTo>
                <a:lnTo>
                  <a:pt x="2812" y="215"/>
                </a:lnTo>
                <a:cubicBezTo>
                  <a:pt x="2803" y="218"/>
                  <a:pt x="2794" y="214"/>
                  <a:pt x="2791" y="205"/>
                </a:cubicBezTo>
                <a:cubicBezTo>
                  <a:pt x="2789" y="197"/>
                  <a:pt x="2793" y="188"/>
                  <a:pt x="2801" y="185"/>
                </a:cubicBezTo>
                <a:close/>
                <a:moveTo>
                  <a:pt x="2923" y="144"/>
                </a:moveTo>
                <a:lnTo>
                  <a:pt x="2973" y="126"/>
                </a:lnTo>
                <a:lnTo>
                  <a:pt x="2983" y="123"/>
                </a:lnTo>
                <a:cubicBezTo>
                  <a:pt x="2992" y="120"/>
                  <a:pt x="3001" y="125"/>
                  <a:pt x="3003" y="133"/>
                </a:cubicBezTo>
                <a:cubicBezTo>
                  <a:pt x="3006" y="141"/>
                  <a:pt x="3002" y="150"/>
                  <a:pt x="2993" y="153"/>
                </a:cubicBezTo>
                <a:lnTo>
                  <a:pt x="2984" y="157"/>
                </a:lnTo>
                <a:lnTo>
                  <a:pt x="2933" y="174"/>
                </a:lnTo>
                <a:cubicBezTo>
                  <a:pt x="2925" y="177"/>
                  <a:pt x="2915" y="172"/>
                  <a:pt x="2913" y="164"/>
                </a:cubicBezTo>
                <a:cubicBezTo>
                  <a:pt x="2910" y="156"/>
                  <a:pt x="2914" y="147"/>
                  <a:pt x="2923" y="144"/>
                </a:cubicBezTo>
                <a:close/>
                <a:moveTo>
                  <a:pt x="3044" y="102"/>
                </a:moveTo>
                <a:lnTo>
                  <a:pt x="3085" y="88"/>
                </a:lnTo>
                <a:lnTo>
                  <a:pt x="3104" y="82"/>
                </a:lnTo>
                <a:cubicBezTo>
                  <a:pt x="3113" y="79"/>
                  <a:pt x="3122" y="84"/>
                  <a:pt x="3125" y="92"/>
                </a:cubicBezTo>
                <a:cubicBezTo>
                  <a:pt x="3128" y="100"/>
                  <a:pt x="3123" y="110"/>
                  <a:pt x="3115" y="112"/>
                </a:cubicBezTo>
                <a:lnTo>
                  <a:pt x="3096" y="119"/>
                </a:lnTo>
                <a:lnTo>
                  <a:pt x="3054" y="133"/>
                </a:lnTo>
                <a:cubicBezTo>
                  <a:pt x="3046" y="136"/>
                  <a:pt x="3037" y="131"/>
                  <a:pt x="3034" y="123"/>
                </a:cubicBezTo>
                <a:cubicBezTo>
                  <a:pt x="3031" y="114"/>
                  <a:pt x="3035" y="105"/>
                  <a:pt x="3044" y="102"/>
                </a:cubicBezTo>
                <a:close/>
                <a:moveTo>
                  <a:pt x="3165" y="62"/>
                </a:moveTo>
                <a:lnTo>
                  <a:pt x="3187" y="54"/>
                </a:lnTo>
                <a:lnTo>
                  <a:pt x="3226" y="41"/>
                </a:lnTo>
                <a:cubicBezTo>
                  <a:pt x="3234" y="38"/>
                  <a:pt x="3243" y="43"/>
                  <a:pt x="3246" y="51"/>
                </a:cubicBezTo>
                <a:cubicBezTo>
                  <a:pt x="3249" y="60"/>
                  <a:pt x="3244" y="69"/>
                  <a:pt x="3236" y="72"/>
                </a:cubicBezTo>
                <a:lnTo>
                  <a:pt x="3198" y="85"/>
                </a:lnTo>
                <a:lnTo>
                  <a:pt x="3175" y="92"/>
                </a:lnTo>
                <a:cubicBezTo>
                  <a:pt x="3167" y="95"/>
                  <a:pt x="3158" y="90"/>
                  <a:pt x="3155" y="82"/>
                </a:cubicBezTo>
                <a:cubicBezTo>
                  <a:pt x="3152" y="74"/>
                  <a:pt x="3157" y="64"/>
                  <a:pt x="3165" y="62"/>
                </a:cubicBezTo>
                <a:close/>
                <a:moveTo>
                  <a:pt x="3286" y="21"/>
                </a:moveTo>
                <a:lnTo>
                  <a:pt x="3307" y="13"/>
                </a:lnTo>
                <a:lnTo>
                  <a:pt x="3336" y="3"/>
                </a:lnTo>
                <a:cubicBezTo>
                  <a:pt x="3345" y="0"/>
                  <a:pt x="3354" y="5"/>
                  <a:pt x="3357" y="13"/>
                </a:cubicBezTo>
                <a:cubicBezTo>
                  <a:pt x="3359" y="22"/>
                  <a:pt x="3355" y="31"/>
                  <a:pt x="3347" y="34"/>
                </a:cubicBezTo>
                <a:lnTo>
                  <a:pt x="3318" y="44"/>
                </a:lnTo>
                <a:lnTo>
                  <a:pt x="3297" y="51"/>
                </a:lnTo>
                <a:cubicBezTo>
                  <a:pt x="3288" y="54"/>
                  <a:pt x="3279" y="49"/>
                  <a:pt x="3276" y="41"/>
                </a:cubicBezTo>
                <a:cubicBezTo>
                  <a:pt x="3273" y="33"/>
                  <a:pt x="3278" y="23"/>
                  <a:pt x="3286" y="21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DD0790A0-C064-4A05-A9E2-EAF4C62A9853}"/>
              </a:ext>
            </a:extLst>
          </xdr:cNvPr>
          <xdr:cNvSpPr>
            <a:spLocks noChangeArrowheads="1"/>
          </xdr:cNvSpPr>
        </xdr:nvSpPr>
        <xdr:spPr bwMode="auto">
          <a:xfrm>
            <a:off x="396" y="1787"/>
            <a:ext cx="241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B5F5BC1E-4076-482F-B832-4695BCBFE36C}"/>
              </a:ext>
            </a:extLst>
          </xdr:cNvPr>
          <xdr:cNvSpPr>
            <a:spLocks noChangeArrowheads="1"/>
          </xdr:cNvSpPr>
        </xdr:nvSpPr>
        <xdr:spPr bwMode="auto">
          <a:xfrm>
            <a:off x="876" y="2831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B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11D454B6-4563-4EE6-8A87-02F23864CD92}"/>
              </a:ext>
            </a:extLst>
          </xdr:cNvPr>
          <xdr:cNvSpPr>
            <a:spLocks noChangeArrowheads="1"/>
          </xdr:cNvSpPr>
        </xdr:nvSpPr>
        <xdr:spPr bwMode="auto">
          <a:xfrm>
            <a:off x="706" y="2063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C02F9F4-F04A-4873-9314-0F7C8CD0FFC0}"/>
              </a:ext>
            </a:extLst>
          </xdr:cNvPr>
          <xdr:cNvSpPr>
            <a:spLocks noChangeArrowheads="1"/>
          </xdr:cNvSpPr>
        </xdr:nvSpPr>
        <xdr:spPr bwMode="auto">
          <a:xfrm>
            <a:off x="706" y="2178"/>
            <a:ext cx="286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4" name="Freeform 13">
            <a:extLst>
              <a:ext uri="{FF2B5EF4-FFF2-40B4-BE49-F238E27FC236}">
                <a16:creationId xmlns:a16="http://schemas.microsoft.com/office/drawing/2014/main" id="{4DC9C3C7-7B55-4F59-B1FC-22B5B083E25B}"/>
              </a:ext>
            </a:extLst>
          </xdr:cNvPr>
          <xdr:cNvSpPr>
            <a:spLocks noEditPoints="1"/>
          </xdr:cNvSpPr>
        </xdr:nvSpPr>
        <xdr:spPr bwMode="auto">
          <a:xfrm>
            <a:off x="1642" y="3292"/>
            <a:ext cx="652" cy="60"/>
          </a:xfrm>
          <a:custGeom>
            <a:avLst/>
            <a:gdLst>
              <a:gd name="T0" fmla="*/ 45 w 652"/>
              <a:gd name="T1" fmla="*/ 24 h 60"/>
              <a:gd name="T2" fmla="*/ 606 w 652"/>
              <a:gd name="T3" fmla="*/ 30 h 60"/>
              <a:gd name="T4" fmla="*/ 606 w 652"/>
              <a:gd name="T5" fmla="*/ 36 h 60"/>
              <a:gd name="T6" fmla="*/ 45 w 652"/>
              <a:gd name="T7" fmla="*/ 31 h 60"/>
              <a:gd name="T8" fmla="*/ 45 w 652"/>
              <a:gd name="T9" fmla="*/ 24 h 60"/>
              <a:gd name="T10" fmla="*/ 54 w 652"/>
              <a:gd name="T11" fmla="*/ 55 h 60"/>
              <a:gd name="T12" fmla="*/ 0 w 652"/>
              <a:gd name="T13" fmla="*/ 27 h 60"/>
              <a:gd name="T14" fmla="*/ 55 w 652"/>
              <a:gd name="T15" fmla="*/ 0 h 60"/>
              <a:gd name="T16" fmla="*/ 54 w 652"/>
              <a:gd name="T17" fmla="*/ 55 h 60"/>
              <a:gd name="T18" fmla="*/ 598 w 652"/>
              <a:gd name="T19" fmla="*/ 6 h 60"/>
              <a:gd name="T20" fmla="*/ 652 w 652"/>
              <a:gd name="T21" fmla="*/ 33 h 60"/>
              <a:gd name="T22" fmla="*/ 597 w 652"/>
              <a:gd name="T23" fmla="*/ 60 h 60"/>
              <a:gd name="T24" fmla="*/ 598 w 652"/>
              <a:gd name="T25" fmla="*/ 6 h 6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52" h="60">
                <a:moveTo>
                  <a:pt x="45" y="24"/>
                </a:moveTo>
                <a:lnTo>
                  <a:pt x="606" y="30"/>
                </a:lnTo>
                <a:lnTo>
                  <a:pt x="606" y="36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4" y="55"/>
                </a:moveTo>
                <a:lnTo>
                  <a:pt x="0" y="27"/>
                </a:lnTo>
                <a:lnTo>
                  <a:pt x="55" y="0"/>
                </a:lnTo>
                <a:lnTo>
                  <a:pt x="54" y="55"/>
                </a:lnTo>
                <a:close/>
                <a:moveTo>
                  <a:pt x="598" y="6"/>
                </a:moveTo>
                <a:lnTo>
                  <a:pt x="652" y="33"/>
                </a:lnTo>
                <a:lnTo>
                  <a:pt x="597" y="60"/>
                </a:lnTo>
                <a:lnTo>
                  <a:pt x="598" y="6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5E7C480A-DAA3-4DD8-9B24-863788B46C5B}"/>
              </a:ext>
            </a:extLst>
          </xdr:cNvPr>
          <xdr:cNvSpPr>
            <a:spLocks noChangeArrowheads="1"/>
          </xdr:cNvSpPr>
        </xdr:nvSpPr>
        <xdr:spPr bwMode="auto">
          <a:xfrm>
            <a:off x="1242" y="3171"/>
            <a:ext cx="123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4B0CB4F6-ED38-4124-832A-78D544925465}"/>
              </a:ext>
            </a:extLst>
          </xdr:cNvPr>
          <xdr:cNvSpPr>
            <a:spLocks noChangeArrowheads="1"/>
          </xdr:cNvSpPr>
        </xdr:nvSpPr>
        <xdr:spPr bwMode="auto">
          <a:xfrm>
            <a:off x="1324" y="3218"/>
            <a:ext cx="48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AC1CA79-1734-4462-9CCD-0F8548DB734D}"/>
              </a:ext>
            </a:extLst>
          </xdr:cNvPr>
          <xdr:cNvSpPr>
            <a:spLocks noChangeArrowheads="1"/>
          </xdr:cNvSpPr>
        </xdr:nvSpPr>
        <xdr:spPr bwMode="auto">
          <a:xfrm>
            <a:off x="1901" y="3171"/>
            <a:ext cx="122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W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876D309E-5D8B-4EA2-A0B6-39B74492EB01}"/>
              </a:ext>
            </a:extLst>
          </xdr:cNvPr>
          <xdr:cNvSpPr>
            <a:spLocks noChangeArrowheads="1"/>
          </xdr:cNvSpPr>
        </xdr:nvSpPr>
        <xdr:spPr bwMode="auto">
          <a:xfrm>
            <a:off x="1982" y="3218"/>
            <a:ext cx="47" cy="9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9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D2D70CE5-12AE-4C2E-BCAD-92253043C049}"/>
              </a:ext>
            </a:extLst>
          </xdr:cNvPr>
          <xdr:cNvSpPr>
            <a:spLocks noChangeArrowheads="1"/>
          </xdr:cNvSpPr>
        </xdr:nvSpPr>
        <xdr:spPr bwMode="auto">
          <a:xfrm>
            <a:off x="1907" y="3489"/>
            <a:ext cx="53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E8B29163-A735-4C94-8026-2B3818018418}"/>
              </a:ext>
            </a:extLst>
          </xdr:cNvPr>
          <xdr:cNvSpPr>
            <a:spLocks noChangeArrowheads="1"/>
          </xdr:cNvSpPr>
        </xdr:nvSpPr>
        <xdr:spPr bwMode="auto">
          <a:xfrm>
            <a:off x="2397" y="3489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1" name="Line 21">
            <a:extLst>
              <a:ext uri="{FF2B5EF4-FFF2-40B4-BE49-F238E27FC236}">
                <a16:creationId xmlns:a16="http://schemas.microsoft.com/office/drawing/2014/main" id="{5AED252B-89FE-46FB-BFEE-46F29D552EF3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357" y="2223"/>
            <a:ext cx="3" cy="65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5927EBDE-1F69-401A-BFBA-296ABBA78D91}"/>
              </a:ext>
            </a:extLst>
          </xdr:cNvPr>
          <xdr:cNvSpPr>
            <a:spLocks noChangeArrowheads="1"/>
          </xdr:cNvSpPr>
        </xdr:nvSpPr>
        <xdr:spPr bwMode="auto">
          <a:xfrm>
            <a:off x="2399" y="2136"/>
            <a:ext cx="109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C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BFE9DA57-2CBF-441D-B496-115C62A468DC}"/>
              </a:ext>
            </a:extLst>
          </xdr:cNvPr>
          <xdr:cNvSpPr>
            <a:spLocks noChangeArrowheads="1"/>
          </xdr:cNvSpPr>
        </xdr:nvSpPr>
        <xdr:spPr bwMode="auto">
          <a:xfrm>
            <a:off x="2404" y="2235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D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9CB740A-C60A-49E5-8480-63E254DA5190}"/>
              </a:ext>
            </a:extLst>
          </xdr:cNvPr>
          <xdr:cNvSpPr>
            <a:spLocks noChangeArrowheads="1"/>
          </xdr:cNvSpPr>
        </xdr:nvSpPr>
        <xdr:spPr bwMode="auto">
          <a:xfrm>
            <a:off x="808" y="2580"/>
            <a:ext cx="116" cy="218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49F7EC11-4524-4293-9633-E6A220639646}"/>
              </a:ext>
            </a:extLst>
          </xdr:cNvPr>
          <xdr:cNvSpPr>
            <a:spLocks noChangeArrowheads="1"/>
          </xdr:cNvSpPr>
        </xdr:nvSpPr>
        <xdr:spPr bwMode="auto">
          <a:xfrm>
            <a:off x="867" y="2616"/>
            <a:ext cx="116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A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26" name="Freeform 25">
            <a:extLst>
              <a:ext uri="{FF2B5EF4-FFF2-40B4-BE49-F238E27FC236}">
                <a16:creationId xmlns:a16="http://schemas.microsoft.com/office/drawing/2014/main" id="{D9C78623-F1C5-47DC-9380-85B856DDF03F}"/>
              </a:ext>
            </a:extLst>
          </xdr:cNvPr>
          <xdr:cNvSpPr>
            <a:spLocks noEditPoints="1"/>
          </xdr:cNvSpPr>
        </xdr:nvSpPr>
        <xdr:spPr bwMode="auto">
          <a:xfrm>
            <a:off x="968" y="3291"/>
            <a:ext cx="667" cy="55"/>
          </a:xfrm>
          <a:custGeom>
            <a:avLst/>
            <a:gdLst>
              <a:gd name="T0" fmla="*/ 45 w 667"/>
              <a:gd name="T1" fmla="*/ 24 h 55"/>
              <a:gd name="T2" fmla="*/ 622 w 667"/>
              <a:gd name="T3" fmla="*/ 24 h 55"/>
              <a:gd name="T4" fmla="*/ 622 w 667"/>
              <a:gd name="T5" fmla="*/ 31 h 55"/>
              <a:gd name="T6" fmla="*/ 45 w 667"/>
              <a:gd name="T7" fmla="*/ 31 h 55"/>
              <a:gd name="T8" fmla="*/ 45 w 667"/>
              <a:gd name="T9" fmla="*/ 24 h 55"/>
              <a:gd name="T10" fmla="*/ 55 w 667"/>
              <a:gd name="T11" fmla="*/ 55 h 55"/>
              <a:gd name="T12" fmla="*/ 0 w 667"/>
              <a:gd name="T13" fmla="*/ 28 h 55"/>
              <a:gd name="T14" fmla="*/ 55 w 667"/>
              <a:gd name="T15" fmla="*/ 0 h 55"/>
              <a:gd name="T16" fmla="*/ 55 w 667"/>
              <a:gd name="T17" fmla="*/ 55 h 55"/>
              <a:gd name="T18" fmla="*/ 613 w 667"/>
              <a:gd name="T19" fmla="*/ 0 h 55"/>
              <a:gd name="T20" fmla="*/ 667 w 667"/>
              <a:gd name="T21" fmla="*/ 28 h 55"/>
              <a:gd name="T22" fmla="*/ 613 w 667"/>
              <a:gd name="T23" fmla="*/ 55 h 55"/>
              <a:gd name="T24" fmla="*/ 613 w 667"/>
              <a:gd name="T25" fmla="*/ 0 h 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</a:cxnLst>
            <a:rect l="0" t="0" r="r" b="b"/>
            <a:pathLst>
              <a:path w="667" h="55">
                <a:moveTo>
                  <a:pt x="45" y="24"/>
                </a:moveTo>
                <a:lnTo>
                  <a:pt x="622" y="24"/>
                </a:lnTo>
                <a:lnTo>
                  <a:pt x="622" y="31"/>
                </a:lnTo>
                <a:lnTo>
                  <a:pt x="45" y="31"/>
                </a:lnTo>
                <a:lnTo>
                  <a:pt x="45" y="24"/>
                </a:lnTo>
                <a:close/>
                <a:moveTo>
                  <a:pt x="55" y="55"/>
                </a:moveTo>
                <a:lnTo>
                  <a:pt x="0" y="28"/>
                </a:lnTo>
                <a:lnTo>
                  <a:pt x="55" y="0"/>
                </a:lnTo>
                <a:lnTo>
                  <a:pt x="55" y="55"/>
                </a:lnTo>
                <a:close/>
                <a:moveTo>
                  <a:pt x="613" y="0"/>
                </a:moveTo>
                <a:lnTo>
                  <a:pt x="667" y="28"/>
                </a:lnTo>
                <a:lnTo>
                  <a:pt x="613" y="55"/>
                </a:lnTo>
                <a:lnTo>
                  <a:pt x="613" y="0"/>
                </a:lnTo>
                <a:close/>
              </a:path>
            </a:pathLst>
          </a:custGeom>
          <a:solidFill>
            <a:srgbClr val="000000"/>
          </a:solidFill>
          <a:ln w="0" cap="flat">
            <a:solidFill>
              <a:srgbClr val="000000"/>
            </a:solidFill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C45B4F12-B40C-4E99-A84B-9760F5D86690}"/>
              </a:ext>
            </a:extLst>
          </xdr:cNvPr>
          <xdr:cNvSpPr>
            <a:spLocks noChangeArrowheads="1"/>
          </xdr:cNvSpPr>
        </xdr:nvSpPr>
        <xdr:spPr bwMode="auto">
          <a:xfrm>
            <a:off x="2775" y="1784"/>
            <a:ext cx="2724" cy="1831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74E8E9E0-40D9-4B4B-936B-586BB30CAE33}"/>
              </a:ext>
            </a:extLst>
          </xdr:cNvPr>
          <xdr:cNvSpPr>
            <a:spLocks noChangeArrowheads="1"/>
          </xdr:cNvSpPr>
        </xdr:nvSpPr>
        <xdr:spPr bwMode="auto">
          <a:xfrm>
            <a:off x="3007" y="1889"/>
            <a:ext cx="7" cy="1525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912B9D5A-C322-410B-8E4E-4A1D6DF04AA4}"/>
              </a:ext>
            </a:extLst>
          </xdr:cNvPr>
          <xdr:cNvSpPr>
            <a:spLocks noChangeArrowheads="1"/>
          </xdr:cNvSpPr>
        </xdr:nvSpPr>
        <xdr:spPr bwMode="auto">
          <a:xfrm>
            <a:off x="3014" y="3404"/>
            <a:ext cx="2389" cy="13"/>
          </a:xfrm>
          <a:prstGeom prst="rect">
            <a:avLst/>
          </a:pr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0" name="Freeform 29">
            <a:extLst>
              <a:ext uri="{FF2B5EF4-FFF2-40B4-BE49-F238E27FC236}">
                <a16:creationId xmlns:a16="http://schemas.microsoft.com/office/drawing/2014/main" id="{C60819CB-9344-4E2D-AC91-29E41BC8942A}"/>
              </a:ext>
            </a:extLst>
          </xdr:cNvPr>
          <xdr:cNvSpPr>
            <a:spLocks/>
          </xdr:cNvSpPr>
        </xdr:nvSpPr>
        <xdr:spPr bwMode="auto">
          <a:xfrm>
            <a:off x="3405" y="2189"/>
            <a:ext cx="1607" cy="834"/>
          </a:xfrm>
          <a:custGeom>
            <a:avLst/>
            <a:gdLst>
              <a:gd name="T0" fmla="*/ 28 w 3777"/>
              <a:gd name="T1" fmla="*/ 6 h 1961"/>
              <a:gd name="T2" fmla="*/ 262 w 3777"/>
              <a:gd name="T3" fmla="*/ 221 h 1961"/>
              <a:gd name="T4" fmla="*/ 496 w 3777"/>
              <a:gd name="T5" fmla="*/ 442 h 1961"/>
              <a:gd name="T6" fmla="*/ 613 w 3777"/>
              <a:gd name="T7" fmla="*/ 549 h 1961"/>
              <a:gd name="T8" fmla="*/ 730 w 3777"/>
              <a:gd name="T9" fmla="*/ 651 h 1961"/>
              <a:gd name="T10" fmla="*/ 846 w 3777"/>
              <a:gd name="T11" fmla="*/ 747 h 1961"/>
              <a:gd name="T12" fmla="*/ 962 w 3777"/>
              <a:gd name="T13" fmla="*/ 834 h 1961"/>
              <a:gd name="T14" fmla="*/ 1078 w 3777"/>
              <a:gd name="T15" fmla="*/ 911 h 1961"/>
              <a:gd name="T16" fmla="*/ 1195 w 3777"/>
              <a:gd name="T17" fmla="*/ 982 h 1961"/>
              <a:gd name="T18" fmla="*/ 1311 w 3777"/>
              <a:gd name="T19" fmla="*/ 1046 h 1961"/>
              <a:gd name="T20" fmla="*/ 1428 w 3777"/>
              <a:gd name="T21" fmla="*/ 1105 h 1961"/>
              <a:gd name="T22" fmla="*/ 1661 w 3777"/>
              <a:gd name="T23" fmla="*/ 1214 h 1961"/>
              <a:gd name="T24" fmla="*/ 1895 w 3777"/>
              <a:gd name="T25" fmla="*/ 1318 h 1961"/>
              <a:gd name="T26" fmla="*/ 2129 w 3777"/>
              <a:gd name="T27" fmla="*/ 1416 h 1961"/>
              <a:gd name="T28" fmla="*/ 2362 w 3777"/>
              <a:gd name="T29" fmla="*/ 1503 h 1961"/>
              <a:gd name="T30" fmla="*/ 2596 w 3777"/>
              <a:gd name="T31" fmla="*/ 1584 h 1961"/>
              <a:gd name="T32" fmla="*/ 2829 w 3777"/>
              <a:gd name="T33" fmla="*/ 1661 h 1961"/>
              <a:gd name="T34" fmla="*/ 3062 w 3777"/>
              <a:gd name="T35" fmla="*/ 1733 h 1961"/>
              <a:gd name="T36" fmla="*/ 3296 w 3777"/>
              <a:gd name="T37" fmla="*/ 1799 h 1961"/>
              <a:gd name="T38" fmla="*/ 3764 w 3777"/>
              <a:gd name="T39" fmla="*/ 1928 h 1961"/>
              <a:gd name="T40" fmla="*/ 3775 w 3777"/>
              <a:gd name="T41" fmla="*/ 1948 h 1961"/>
              <a:gd name="T42" fmla="*/ 3755 w 3777"/>
              <a:gd name="T43" fmla="*/ 1959 h 1961"/>
              <a:gd name="T44" fmla="*/ 3287 w 3777"/>
              <a:gd name="T45" fmla="*/ 1830 h 1961"/>
              <a:gd name="T46" fmla="*/ 3053 w 3777"/>
              <a:gd name="T47" fmla="*/ 1764 h 1961"/>
              <a:gd name="T48" fmla="*/ 2819 w 3777"/>
              <a:gd name="T49" fmla="*/ 1692 h 1961"/>
              <a:gd name="T50" fmla="*/ 2585 w 3777"/>
              <a:gd name="T51" fmla="*/ 1615 h 1961"/>
              <a:gd name="T52" fmla="*/ 2351 w 3777"/>
              <a:gd name="T53" fmla="*/ 1533 h 1961"/>
              <a:gd name="T54" fmla="*/ 2116 w 3777"/>
              <a:gd name="T55" fmla="*/ 1445 h 1961"/>
              <a:gd name="T56" fmla="*/ 1882 w 3777"/>
              <a:gd name="T57" fmla="*/ 1347 h 1961"/>
              <a:gd name="T58" fmla="*/ 1648 w 3777"/>
              <a:gd name="T59" fmla="*/ 1243 h 1961"/>
              <a:gd name="T60" fmla="*/ 1413 w 3777"/>
              <a:gd name="T61" fmla="*/ 1134 h 1961"/>
              <a:gd name="T62" fmla="*/ 1296 w 3777"/>
              <a:gd name="T63" fmla="*/ 1074 h 1961"/>
              <a:gd name="T64" fmla="*/ 1178 w 3777"/>
              <a:gd name="T65" fmla="*/ 1009 h 1961"/>
              <a:gd name="T66" fmla="*/ 1061 w 3777"/>
              <a:gd name="T67" fmla="*/ 938 h 1961"/>
              <a:gd name="T68" fmla="*/ 943 w 3777"/>
              <a:gd name="T69" fmla="*/ 859 h 1961"/>
              <a:gd name="T70" fmla="*/ 825 w 3777"/>
              <a:gd name="T71" fmla="*/ 772 h 1961"/>
              <a:gd name="T72" fmla="*/ 709 w 3777"/>
              <a:gd name="T73" fmla="*/ 675 h 1961"/>
              <a:gd name="T74" fmla="*/ 592 w 3777"/>
              <a:gd name="T75" fmla="*/ 572 h 1961"/>
              <a:gd name="T76" fmla="*/ 474 w 3777"/>
              <a:gd name="T77" fmla="*/ 465 h 1961"/>
              <a:gd name="T78" fmla="*/ 241 w 3777"/>
              <a:gd name="T79" fmla="*/ 244 h 1961"/>
              <a:gd name="T80" fmla="*/ 7 w 3777"/>
              <a:gd name="T81" fmla="*/ 29 h 1961"/>
              <a:gd name="T82" fmla="*/ 6 w 3777"/>
              <a:gd name="T83" fmla="*/ 7 h 1961"/>
              <a:gd name="T84" fmla="*/ 28 w 3777"/>
              <a:gd name="T85" fmla="*/ 6 h 196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3777" h="1961">
                <a:moveTo>
                  <a:pt x="28" y="6"/>
                </a:moveTo>
                <a:lnTo>
                  <a:pt x="262" y="221"/>
                </a:lnTo>
                <a:lnTo>
                  <a:pt x="496" y="442"/>
                </a:lnTo>
                <a:lnTo>
                  <a:pt x="613" y="549"/>
                </a:lnTo>
                <a:lnTo>
                  <a:pt x="730" y="651"/>
                </a:lnTo>
                <a:lnTo>
                  <a:pt x="846" y="747"/>
                </a:lnTo>
                <a:lnTo>
                  <a:pt x="962" y="834"/>
                </a:lnTo>
                <a:lnTo>
                  <a:pt x="1078" y="911"/>
                </a:lnTo>
                <a:lnTo>
                  <a:pt x="1195" y="982"/>
                </a:lnTo>
                <a:lnTo>
                  <a:pt x="1311" y="1046"/>
                </a:lnTo>
                <a:lnTo>
                  <a:pt x="1428" y="1105"/>
                </a:lnTo>
                <a:lnTo>
                  <a:pt x="1661" y="1214"/>
                </a:lnTo>
                <a:lnTo>
                  <a:pt x="1895" y="1318"/>
                </a:lnTo>
                <a:lnTo>
                  <a:pt x="2129" y="1416"/>
                </a:lnTo>
                <a:lnTo>
                  <a:pt x="2362" y="1503"/>
                </a:lnTo>
                <a:lnTo>
                  <a:pt x="2596" y="1584"/>
                </a:lnTo>
                <a:lnTo>
                  <a:pt x="2829" y="1661"/>
                </a:lnTo>
                <a:lnTo>
                  <a:pt x="3062" y="1733"/>
                </a:lnTo>
                <a:lnTo>
                  <a:pt x="3296" y="1799"/>
                </a:lnTo>
                <a:lnTo>
                  <a:pt x="3764" y="1928"/>
                </a:lnTo>
                <a:cubicBezTo>
                  <a:pt x="3772" y="1930"/>
                  <a:pt x="3777" y="1939"/>
                  <a:pt x="3775" y="1948"/>
                </a:cubicBezTo>
                <a:cubicBezTo>
                  <a:pt x="3773" y="1956"/>
                  <a:pt x="3764" y="1961"/>
                  <a:pt x="3755" y="1959"/>
                </a:cubicBezTo>
                <a:lnTo>
                  <a:pt x="3287" y="1830"/>
                </a:lnTo>
                <a:lnTo>
                  <a:pt x="3053" y="1764"/>
                </a:lnTo>
                <a:lnTo>
                  <a:pt x="2819" y="1692"/>
                </a:lnTo>
                <a:lnTo>
                  <a:pt x="2585" y="1615"/>
                </a:lnTo>
                <a:lnTo>
                  <a:pt x="2351" y="1533"/>
                </a:lnTo>
                <a:lnTo>
                  <a:pt x="2116" y="1445"/>
                </a:lnTo>
                <a:lnTo>
                  <a:pt x="1882" y="1347"/>
                </a:lnTo>
                <a:lnTo>
                  <a:pt x="1648" y="1243"/>
                </a:lnTo>
                <a:lnTo>
                  <a:pt x="1413" y="1134"/>
                </a:lnTo>
                <a:lnTo>
                  <a:pt x="1296" y="1074"/>
                </a:lnTo>
                <a:lnTo>
                  <a:pt x="1178" y="1009"/>
                </a:lnTo>
                <a:lnTo>
                  <a:pt x="1061" y="938"/>
                </a:lnTo>
                <a:lnTo>
                  <a:pt x="943" y="859"/>
                </a:lnTo>
                <a:lnTo>
                  <a:pt x="825" y="772"/>
                </a:lnTo>
                <a:lnTo>
                  <a:pt x="709" y="675"/>
                </a:lnTo>
                <a:lnTo>
                  <a:pt x="592" y="572"/>
                </a:lnTo>
                <a:lnTo>
                  <a:pt x="474" y="465"/>
                </a:lnTo>
                <a:lnTo>
                  <a:pt x="241" y="244"/>
                </a:lnTo>
                <a:lnTo>
                  <a:pt x="7" y="29"/>
                </a:lnTo>
                <a:cubicBezTo>
                  <a:pt x="0" y="23"/>
                  <a:pt x="0" y="13"/>
                  <a:pt x="6" y="7"/>
                </a:cubicBezTo>
                <a:cubicBezTo>
                  <a:pt x="12" y="0"/>
                  <a:pt x="22" y="0"/>
                  <a:pt x="28" y="6"/>
                </a:cubicBezTo>
                <a:close/>
              </a:path>
            </a:pathLst>
          </a:custGeom>
          <a:solidFill>
            <a:srgbClr val="000000"/>
          </a:solidFill>
          <a:ln w="11113" cap="flat">
            <a:solidFill>
              <a:srgbClr val="000000"/>
            </a:solidFill>
            <a:prstDash val="solid"/>
            <a:bevel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7305B207-2248-434B-A75A-EE617F6F4A82}"/>
              </a:ext>
            </a:extLst>
          </xdr:cNvPr>
          <xdr:cNvSpPr>
            <a:spLocks noChangeArrowheads="1"/>
          </xdr:cNvSpPr>
        </xdr:nvSpPr>
        <xdr:spPr bwMode="auto">
          <a:xfrm>
            <a:off x="2779" y="1787"/>
            <a:ext cx="2730" cy="1831"/>
          </a:xfrm>
          <a:prstGeom prst="rect">
            <a:avLst/>
          </a:prstGeom>
          <a:noFill/>
          <a:ln w="11113" cap="flat">
            <a:solidFill>
              <a:srgbClr val="D9D9D9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AF352DDC-E813-4BCF-B014-EE1F0F77FFBE}"/>
              </a:ext>
            </a:extLst>
          </xdr:cNvPr>
          <xdr:cNvSpPr>
            <a:spLocks noChangeArrowheads="1"/>
          </xdr:cNvSpPr>
        </xdr:nvSpPr>
        <xdr:spPr bwMode="auto">
          <a:xfrm>
            <a:off x="4519" y="3491"/>
            <a:ext cx="537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Risk Factor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F6A53566-BEE5-47BD-8752-22D3E9685A26}"/>
              </a:ext>
            </a:extLst>
          </xdr:cNvPr>
          <xdr:cNvSpPr>
            <a:spLocks noChangeArrowheads="1"/>
          </xdr:cNvSpPr>
        </xdr:nvSpPr>
        <xdr:spPr bwMode="auto">
          <a:xfrm>
            <a:off x="5009" y="3491"/>
            <a:ext cx="68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1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i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155D0CD-D5D3-4D62-86FB-82F5D832E81E}"/>
              </a:ext>
            </a:extLst>
          </xdr:cNvPr>
          <xdr:cNvSpPr>
            <a:spLocks noChangeArrowheads="1"/>
          </xdr:cNvSpPr>
        </xdr:nvSpPr>
        <xdr:spPr bwMode="auto">
          <a:xfrm>
            <a:off x="4083" y="1956"/>
            <a:ext cx="170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(b)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912E98C4-F228-405E-B09A-CCD3DC2B808D}"/>
              </a:ext>
            </a:extLst>
          </xdr:cNvPr>
          <xdr:cNvSpPr>
            <a:spLocks noChangeArrowheads="1"/>
          </xdr:cNvSpPr>
        </xdr:nvSpPr>
        <xdr:spPr bwMode="auto">
          <a:xfrm>
            <a:off x="3014" y="1927"/>
            <a:ext cx="708" cy="320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E2D48A6F-5139-412A-B6F9-4BA946A22E04}"/>
              </a:ext>
            </a:extLst>
          </xdr:cNvPr>
          <xdr:cNvSpPr>
            <a:spLocks noChangeArrowheads="1"/>
          </xdr:cNvSpPr>
        </xdr:nvSpPr>
        <xdr:spPr bwMode="auto">
          <a:xfrm>
            <a:off x="3082" y="1970"/>
            <a:ext cx="429" cy="143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Portfolio 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CDC65572-28B5-4A50-9284-3B4F982B4921}"/>
              </a:ext>
            </a:extLst>
          </xdr:cNvPr>
          <xdr:cNvSpPr>
            <a:spLocks noChangeArrowheads="1"/>
          </xdr:cNvSpPr>
        </xdr:nvSpPr>
        <xdr:spPr bwMode="auto">
          <a:xfrm>
            <a:off x="3082" y="2086"/>
            <a:ext cx="286" cy="14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Times New Roman" panose="02020603050405020304" pitchFamily="18" charset="0"/>
              </a:rPr>
              <a:t>Value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88720662-24E3-471D-94B7-14E8F06ADF18}"/>
              </a:ext>
            </a:extLst>
          </xdr:cNvPr>
          <xdr:cNvSpPr>
            <a:spLocks noChangeArrowheads="1"/>
          </xdr:cNvSpPr>
        </xdr:nvSpPr>
        <xdr:spPr bwMode="auto">
          <a:xfrm>
            <a:off x="1653" y="1963"/>
            <a:ext cx="16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(a)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  <xdr:sp macro="" textlink="">
        <xdr:nvSpPr>
          <xdr:cNvPr id="39" name="Line 39">
            <a:extLst>
              <a:ext uri="{FF2B5EF4-FFF2-40B4-BE49-F238E27FC236}">
                <a16:creationId xmlns:a16="http://schemas.microsoft.com/office/drawing/2014/main" id="{A38507E1-4BEE-4760-86C7-8EB45AF8D46A}"/>
              </a:ext>
            </a:extLst>
          </xdr:cNvPr>
          <xdr:cNvSpPr>
            <a:spLocks noChangeShapeType="1"/>
          </xdr:cNvSpPr>
        </xdr:nvSpPr>
        <xdr:spPr bwMode="auto">
          <a:xfrm>
            <a:off x="941" y="2713"/>
            <a:ext cx="3" cy="160"/>
          </a:xfrm>
          <a:prstGeom prst="line">
            <a:avLst/>
          </a:prstGeom>
          <a:noFill/>
          <a:ln w="11113" cap="flat">
            <a:solidFill>
              <a:srgbClr val="000000"/>
            </a:solidFill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51C3E1B1-67F3-403A-9242-FAE2F378E5AD}"/>
              </a:ext>
            </a:extLst>
          </xdr:cNvPr>
          <xdr:cNvSpPr>
            <a:spLocks noChangeArrowheads="1"/>
          </xdr:cNvSpPr>
        </xdr:nvSpPr>
        <xdr:spPr bwMode="auto">
          <a:xfrm>
            <a:off x="1550" y="2322"/>
            <a:ext cx="136" cy="129"/>
          </a:xfrm>
          <a:prstGeom prst="rect">
            <a:avLst/>
          </a:pr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3C47139A-227B-4ECA-9ACC-26560DB1F88F}"/>
              </a:ext>
            </a:extLst>
          </xdr:cNvPr>
          <xdr:cNvSpPr>
            <a:spLocks noChangeArrowheads="1"/>
          </xdr:cNvSpPr>
        </xdr:nvSpPr>
        <xdr:spPr bwMode="auto">
          <a:xfrm>
            <a:off x="1615" y="2354"/>
            <a:ext cx="123" cy="1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="horz" wrap="square" lIns="0" tIns="0" rIns="0" bIns="0" numCol="1" anchor="t" anchorCtr="0" compatLnSpc="1">
            <a:prstTxWarp prst="textNoShape">
              <a:avLst/>
            </a:prstTxWarp>
            <a:spAutoFit/>
          </a:bodyPr>
          <a:lstStyle>
            <a:defPPr>
              <a:defRPr lang="en-US"/>
            </a:defPPr>
            <a:lvl1pPr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1pPr>
            <a:lvl2pPr marL="4572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2pPr>
            <a:lvl3pPr marL="9144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3pPr>
            <a:lvl4pPr marL="13716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4pPr>
            <a:lvl5pPr marL="1828800" algn="l" defTabSz="457200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ＭＳ Ｐゴシック" pitchFamily="34" charset="-128"/>
                <a:cs typeface="+mn-cs"/>
              </a:defRPr>
            </a:lvl9pPr>
          </a:lstStyle>
          <a:p>
            <a:pPr marL="0" marR="0" lvl="0" indent="0" algn="l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r>
              <a:rPr kumimoji="0" lang="en-US" altLang="en-US" sz="1300" b="0" i="0" u="none" strike="noStrike" cap="none" normalizeH="0" baseline="0">
                <a:ln>
                  <a:noFill/>
                </a:ln>
                <a:solidFill>
                  <a:srgbClr val="000000"/>
                </a:solidFill>
                <a:effectLst/>
                <a:latin typeface="Calibri" panose="020F0502020204030204" pitchFamily="34" charset="0"/>
              </a:rPr>
              <a:t>O</a:t>
            </a:r>
            <a:endParaRPr kumimoji="0" lang="en-US" altLang="en-US" sz="1800" b="0" i="0" u="none" strike="noStrike" cap="none" normalizeH="0" baseline="0">
              <a:ln>
                <a:noFill/>
              </a:ln>
              <a:solidFill>
                <a:schemeClr val="tx1"/>
              </a:solidFill>
              <a:effectLst/>
              <a:latin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5</xdr:col>
      <xdr:colOff>252560</xdr:colOff>
      <xdr:row>28</xdr:row>
      <xdr:rowOff>154840</xdr:rowOff>
    </xdr:from>
    <xdr:to>
      <xdr:col>5</xdr:col>
      <xdr:colOff>351920</xdr:colOff>
      <xdr:row>28</xdr:row>
      <xdr:rowOff>217840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14:cNvPr>
            <xdr14:cNvContentPartPr/>
          </xdr14:nvContentPartPr>
          <xdr14:nvPr macro=""/>
          <xdr14:xfrm>
            <a:off x="5942160" y="8562240"/>
            <a:ext cx="99360" cy="630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52D9A36-B424-DD46-896F-288B89B78D9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4160" y="8544600"/>
              <a:ext cx="135000" cy="9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209000</xdr:colOff>
      <xdr:row>28</xdr:row>
      <xdr:rowOff>154840</xdr:rowOff>
    </xdr:from>
    <xdr:to>
      <xdr:col>5</xdr:col>
      <xdr:colOff>360920</xdr:colOff>
      <xdr:row>28</xdr:row>
      <xdr:rowOff>243040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14:cNvPr>
            <xdr14:cNvContentPartPr/>
          </xdr14:nvContentPartPr>
          <xdr14:nvPr macro=""/>
          <xdr14:xfrm>
            <a:off x="5898600" y="8562240"/>
            <a:ext cx="151920" cy="882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793A50D-0FED-6546-BD8F-FC077784CE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880960" y="8544600"/>
              <a:ext cx="1875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1334400</xdr:colOff>
      <xdr:row>28</xdr:row>
      <xdr:rowOff>144760</xdr:rowOff>
    </xdr:from>
    <xdr:to>
      <xdr:col>4</xdr:col>
      <xdr:colOff>1407840</xdr:colOff>
      <xdr:row>28</xdr:row>
      <xdr:rowOff>251680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14:cNvPr>
            <xdr14:cNvContentPartPr/>
          </xdr14:nvContentPartPr>
          <xdr14:nvPr macro=""/>
          <xdr14:xfrm>
            <a:off x="5144400" y="8552160"/>
            <a:ext cx="73440" cy="106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5661C50-8C4C-BC4D-9FC6-CA431774874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26760" y="8534520"/>
              <a:ext cx="109080" cy="14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7EFB08A5-5E5D-E14D-BF31-C90C67D10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812800"/>
          <a:ext cx="3263900" cy="27178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</xdr:row>
      <xdr:rowOff>0</xdr:rowOff>
    </xdr:from>
    <xdr:ext cx="5575300" cy="939800"/>
    <xdr:pic>
      <xdr:nvPicPr>
        <xdr:cNvPr id="3" name="Picture 2" descr="page3image430589664">
          <a:extLst>
            <a:ext uri="{FF2B5EF4-FFF2-40B4-BE49-F238E27FC236}">
              <a16:creationId xmlns:a16="http://schemas.microsoft.com/office/drawing/2014/main" id="{2B0C2506-1A5D-3B4E-A7F3-652DCE8583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1000" y="2844800"/>
          <a:ext cx="5575300" cy="93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7</xdr:col>
      <xdr:colOff>557784</xdr:colOff>
      <xdr:row>15</xdr:row>
      <xdr:rowOff>244856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C5C4AD-E864-D645-9FD2-3556F6973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368300"/>
          <a:ext cx="5510784" cy="54010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98</xdr:row>
      <xdr:rowOff>0</xdr:rowOff>
    </xdr:from>
    <xdr:to>
      <xdr:col>7</xdr:col>
      <xdr:colOff>749300</xdr:colOff>
      <xdr:row>120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6EE402-33F2-B943-AF6A-82FA38F5C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32359600"/>
          <a:ext cx="5702300" cy="7264400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121</xdr:row>
      <xdr:rowOff>1</xdr:rowOff>
    </xdr:from>
    <xdr:to>
      <xdr:col>7</xdr:col>
      <xdr:colOff>587435</xdr:colOff>
      <xdr:row>142</xdr:row>
      <xdr:rowOff>190501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97CF28-9F23-EF47-B3D0-AD8BD031E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1" y="39954201"/>
          <a:ext cx="5540434" cy="7124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7</xdr:col>
      <xdr:colOff>698500</xdr:colOff>
      <xdr:row>165</xdr:row>
      <xdr:rowOff>317500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153759B-7173-FF4F-BA52-FFFEFC078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0" y="47548800"/>
          <a:ext cx="5651500" cy="7251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0</xdr:rowOff>
    </xdr:from>
    <xdr:to>
      <xdr:col>7</xdr:col>
      <xdr:colOff>622300</xdr:colOff>
      <xdr:row>188</xdr:row>
      <xdr:rowOff>266700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6ECDE1F-A85D-C34F-BB81-8D1F5C5F6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0" y="55143400"/>
          <a:ext cx="5575300" cy="72009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189</xdr:row>
      <xdr:rowOff>0</xdr:rowOff>
    </xdr:from>
    <xdr:to>
      <xdr:col>7</xdr:col>
      <xdr:colOff>584200</xdr:colOff>
      <xdr:row>210</xdr:row>
      <xdr:rowOff>292100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37A9421-A045-7F49-9A61-FEB2C9EBA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0" y="62407800"/>
          <a:ext cx="5537200" cy="72263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6</xdr:col>
      <xdr:colOff>635000</xdr:colOff>
      <xdr:row>70</xdr:row>
      <xdr:rowOff>317500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4345286-8F54-6545-B25E-69ACE44CF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500" y="16179800"/>
          <a:ext cx="4762500" cy="72517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73</xdr:row>
      <xdr:rowOff>0</xdr:rowOff>
    </xdr:from>
    <xdr:to>
      <xdr:col>7</xdr:col>
      <xdr:colOff>266700</xdr:colOff>
      <xdr:row>94</xdr:row>
      <xdr:rowOff>292100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6FF805E-B84F-6B40-AF60-18C0FD386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25500" y="24104600"/>
          <a:ext cx="5219700" cy="72263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7</xdr:col>
      <xdr:colOff>800100</xdr:colOff>
      <xdr:row>22</xdr:row>
      <xdr:rowOff>292100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3BB0EBE-5D63-E54E-BA95-1011D0527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25500" y="330200"/>
          <a:ext cx="5753100" cy="72263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5</xdr:col>
      <xdr:colOff>723900</xdr:colOff>
      <xdr:row>46</xdr:row>
      <xdr:rowOff>279400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5CACCA4-1414-524E-9B24-9744253F5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25500" y="8255000"/>
          <a:ext cx="4025900" cy="72136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609080</xdr:colOff>
      <xdr:row>5</xdr:row>
      <xdr:rowOff>148400</xdr:rowOff>
    </xdr:from>
    <xdr:to>
      <xdr:col>3</xdr:col>
      <xdr:colOff>429060</xdr:colOff>
      <xdr:row>8</xdr:row>
      <xdr:rowOff>155720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14:cNvPr>
            <xdr14:cNvContentPartPr/>
          </xdr14:nvContentPartPr>
          <xdr14:nvPr macro=""/>
          <xdr14:xfrm>
            <a:off x="2260080" y="8733600"/>
            <a:ext cx="645480" cy="997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C41576E-7349-5641-A759-BB99A4160093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9640" y="8723160"/>
              <a:ext cx="666720" cy="10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582060</xdr:colOff>
      <xdr:row>7</xdr:row>
      <xdr:rowOff>128800</xdr:rowOff>
    </xdr:from>
    <xdr:to>
      <xdr:col>4</xdr:col>
      <xdr:colOff>25840</xdr:colOff>
      <xdr:row>8</xdr:row>
      <xdr:rowOff>101720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14:cNvPr>
            <xdr14:cNvContentPartPr/>
          </xdr14:nvContentPartPr>
          <xdr14:nvPr macro=""/>
          <xdr14:xfrm>
            <a:off x="3058560" y="9374400"/>
            <a:ext cx="269280" cy="3031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E79AEB6-4B2D-F14F-9581-0CFD940EE9C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048120" y="9363600"/>
              <a:ext cx="29052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333640</xdr:colOff>
      <xdr:row>5</xdr:row>
      <xdr:rowOff>262880</xdr:rowOff>
    </xdr:from>
    <xdr:to>
      <xdr:col>4</xdr:col>
      <xdr:colOff>398800</xdr:colOff>
      <xdr:row>8</xdr:row>
      <xdr:rowOff>93440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14:cNvPr>
            <xdr14:cNvContentPartPr/>
          </xdr14:nvContentPartPr>
          <xdr14:nvPr macro=""/>
          <xdr14:xfrm>
            <a:off x="3635640" y="8848080"/>
            <a:ext cx="65160" cy="82116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69CDBDE2-EB55-C04E-83DB-3035AE0C399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624840" y="8837280"/>
              <a:ext cx="86400" cy="84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182780</xdr:colOff>
      <xdr:row>5</xdr:row>
      <xdr:rowOff>212120</xdr:rowOff>
    </xdr:from>
    <xdr:to>
      <xdr:col>5</xdr:col>
      <xdr:colOff>200060</xdr:colOff>
      <xdr:row>7</xdr:row>
      <xdr:rowOff>288280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14:cNvPr>
            <xdr14:cNvContentPartPr/>
          </xdr14:nvContentPartPr>
          <xdr14:nvPr macro=""/>
          <xdr14:xfrm>
            <a:off x="4310280" y="8797320"/>
            <a:ext cx="17280" cy="7365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8169A90F-5B53-FC45-BE0D-A53C1B9917F8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299840" y="8786880"/>
              <a:ext cx="38520" cy="75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794440</xdr:colOff>
      <xdr:row>6</xdr:row>
      <xdr:rowOff>279000</xdr:rowOff>
    </xdr:from>
    <xdr:to>
      <xdr:col>5</xdr:col>
      <xdr:colOff>411740</xdr:colOff>
      <xdr:row>6</xdr:row>
      <xdr:rowOff>286560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14:cNvPr>
            <xdr14:cNvContentPartPr/>
          </xdr14:nvContentPartPr>
          <xdr14:nvPr macro=""/>
          <xdr14:xfrm>
            <a:off x="4096440" y="9194400"/>
            <a:ext cx="442800" cy="75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D88EACD7-1ABF-B444-B2FC-5697F2F412F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086000" y="9183960"/>
              <a:ext cx="46404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488420</xdr:colOff>
      <xdr:row>6</xdr:row>
      <xdr:rowOff>303120</xdr:rowOff>
    </xdr:from>
    <xdr:to>
      <xdr:col>5</xdr:col>
      <xdr:colOff>783620</xdr:colOff>
      <xdr:row>8</xdr:row>
      <xdr:rowOff>99200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14:cNvPr>
            <xdr14:cNvContentPartPr/>
          </xdr14:nvContentPartPr>
          <xdr14:nvPr macro=""/>
          <xdr14:xfrm>
            <a:off x="4615920" y="9218520"/>
            <a:ext cx="295200" cy="45648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D9961A0F-E506-1845-A973-82CA750FB7F9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05480" y="9208080"/>
              <a:ext cx="316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567560</xdr:colOff>
      <xdr:row>6</xdr:row>
      <xdr:rowOff>131760</xdr:rowOff>
    </xdr:from>
    <xdr:to>
      <xdr:col>9</xdr:col>
      <xdr:colOff>236700</xdr:colOff>
      <xdr:row>7</xdr:row>
      <xdr:rowOff>305200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14:cNvPr>
            <xdr14:cNvContentPartPr/>
          </xdr14:nvContentPartPr>
          <xdr14:nvPr macro=""/>
          <xdr14:xfrm>
            <a:off x="7171560" y="9047160"/>
            <a:ext cx="494640" cy="50364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1C3C021-7400-6D4B-9CE6-C70B225F416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61120" y="9036720"/>
              <a:ext cx="51588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336420</xdr:colOff>
      <xdr:row>6</xdr:row>
      <xdr:rowOff>327240</xdr:rowOff>
    </xdr:from>
    <xdr:to>
      <xdr:col>9</xdr:col>
      <xdr:colOff>652140</xdr:colOff>
      <xdr:row>7</xdr:row>
      <xdr:rowOff>282520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14:cNvPr>
            <xdr14:cNvContentPartPr/>
          </xdr14:nvContentPartPr>
          <xdr14:nvPr macro=""/>
          <xdr14:xfrm>
            <a:off x="7765920" y="9242640"/>
            <a:ext cx="315720" cy="28548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965B619D-F01A-AB48-BF57-FE67B583946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755480" y="9231840"/>
              <a:ext cx="33696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202840</xdr:colOff>
      <xdr:row>5</xdr:row>
      <xdr:rowOff>164240</xdr:rowOff>
    </xdr:from>
    <xdr:to>
      <xdr:col>10</xdr:col>
      <xdr:colOff>239200</xdr:colOff>
      <xdr:row>7</xdr:row>
      <xdr:rowOff>283960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14:cNvPr>
            <xdr14:cNvContentPartPr/>
          </xdr14:nvContentPartPr>
          <xdr14:nvPr macro=""/>
          <xdr14:xfrm>
            <a:off x="8457840" y="8749440"/>
            <a:ext cx="36360" cy="7801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12EF140E-2A95-544C-93AA-345CCEAA1AA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8447040" y="8738640"/>
              <a:ext cx="57600" cy="80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461320</xdr:colOff>
      <xdr:row>6</xdr:row>
      <xdr:rowOff>226080</xdr:rowOff>
    </xdr:from>
    <xdr:to>
      <xdr:col>10</xdr:col>
      <xdr:colOff>713320</xdr:colOff>
      <xdr:row>7</xdr:row>
      <xdr:rowOff>248680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14:cNvPr>
            <xdr14:cNvContentPartPr/>
          </xdr14:nvContentPartPr>
          <xdr14:nvPr macro=""/>
          <xdr14:xfrm>
            <a:off x="8716320" y="9141480"/>
            <a:ext cx="252000" cy="3528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DB544B1-4C3C-7F4B-BDD2-5CB83255F74E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05880" y="9131040"/>
              <a:ext cx="273240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236300</xdr:colOff>
      <xdr:row>6</xdr:row>
      <xdr:rowOff>175680</xdr:rowOff>
    </xdr:from>
    <xdr:to>
      <xdr:col>11</xdr:col>
      <xdr:colOff>446180</xdr:colOff>
      <xdr:row>7</xdr:row>
      <xdr:rowOff>102160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14:cNvPr>
            <xdr14:cNvContentPartPr/>
          </xdr14:nvContentPartPr>
          <xdr14:nvPr macro=""/>
          <xdr14:xfrm>
            <a:off x="9316800" y="9091080"/>
            <a:ext cx="209880" cy="25668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6BEBDFA-8965-0841-B08A-5C6D85C883DA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9306000" y="9080280"/>
              <a:ext cx="231120" cy="27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715100</xdr:colOff>
      <xdr:row>5</xdr:row>
      <xdr:rowOff>194120</xdr:rowOff>
    </xdr:from>
    <xdr:to>
      <xdr:col>11</xdr:col>
      <xdr:colOff>755060</xdr:colOff>
      <xdr:row>7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14:cNvPr>
            <xdr14:cNvContentPartPr/>
          </xdr14:nvContentPartPr>
          <xdr14:nvPr macro=""/>
          <xdr14:xfrm>
            <a:off x="9795600" y="8779320"/>
            <a:ext cx="39960" cy="6260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C394FBD1-963E-AD40-86E7-4A501CF306E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9785160" y="8768880"/>
              <a:ext cx="6120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124680</xdr:colOff>
      <xdr:row>6</xdr:row>
      <xdr:rowOff>298440</xdr:rowOff>
    </xdr:from>
    <xdr:to>
      <xdr:col>12</xdr:col>
      <xdr:colOff>297840</xdr:colOff>
      <xdr:row>7</xdr:row>
      <xdr:rowOff>126280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14:cNvPr>
            <xdr14:cNvContentPartPr/>
          </xdr14:nvContentPartPr>
          <xdr14:nvPr macro=""/>
          <xdr14:xfrm>
            <a:off x="10030680" y="9213840"/>
            <a:ext cx="173160" cy="15804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EF98B311-7924-8A4F-B019-8E9DDF0369D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020240" y="9203040"/>
              <a:ext cx="19440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419160</xdr:colOff>
      <xdr:row>6</xdr:row>
      <xdr:rowOff>190080</xdr:rowOff>
    </xdr:from>
    <xdr:to>
      <xdr:col>12</xdr:col>
      <xdr:colOff>513480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14:cNvPr>
            <xdr14:cNvContentPartPr/>
          </xdr14:nvContentPartPr>
          <xdr14:nvPr macro=""/>
          <xdr14:xfrm>
            <a:off x="10325160" y="9105480"/>
            <a:ext cx="94320" cy="278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5B356349-ED97-424D-A469-75182EB9E64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10314360" y="9094680"/>
              <a:ext cx="115560" cy="29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551260</xdr:colOff>
      <xdr:row>5</xdr:row>
      <xdr:rowOff>148760</xdr:rowOff>
    </xdr:from>
    <xdr:to>
      <xdr:col>14</xdr:col>
      <xdr:colOff>197720</xdr:colOff>
      <xdr:row>7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14:cNvPr>
            <xdr14:cNvContentPartPr/>
          </xdr14:nvContentPartPr>
          <xdr14:nvPr macro=""/>
          <xdr14:xfrm>
            <a:off x="11282760" y="8733960"/>
            <a:ext cx="471960" cy="7358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B0518C18-A3BB-1943-85A2-86598ED84D5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271960" y="8723520"/>
              <a:ext cx="493200" cy="75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337040</xdr:colOff>
      <xdr:row>6</xdr:row>
      <xdr:rowOff>262080</xdr:rowOff>
    </xdr:from>
    <xdr:to>
      <xdr:col>14</xdr:col>
      <xdr:colOff>661040</xdr:colOff>
      <xdr:row>7</xdr:row>
      <xdr:rowOff>193240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14:cNvPr>
            <xdr14:cNvContentPartPr/>
          </xdr14:nvContentPartPr>
          <xdr14:nvPr macro=""/>
          <xdr14:xfrm>
            <a:off x="11894040" y="9177480"/>
            <a:ext cx="324000" cy="26136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2ED7A734-56F6-994C-89AF-775140055F6E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883240" y="9167040"/>
              <a:ext cx="3452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5</xdr:row>
      <xdr:rowOff>14840</xdr:rowOff>
    </xdr:from>
    <xdr:to>
      <xdr:col>15</xdr:col>
      <xdr:colOff>100140</xdr:colOff>
      <xdr:row>7</xdr:row>
      <xdr:rowOff>138160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14:cNvPr>
            <xdr14:cNvContentPartPr/>
          </xdr14:nvContentPartPr>
          <xdr14:nvPr macro=""/>
          <xdr14:xfrm>
            <a:off x="12395520" y="8600040"/>
            <a:ext cx="87120" cy="78372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6E72118-51A9-BE47-B60E-6211EB0A7BA1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2385080" y="8589600"/>
              <a:ext cx="108360" cy="80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322260</xdr:colOff>
      <xdr:row>5</xdr:row>
      <xdr:rowOff>134000</xdr:rowOff>
    </xdr:from>
    <xdr:to>
      <xdr:col>15</xdr:col>
      <xdr:colOff>374460</xdr:colOff>
      <xdr:row>7</xdr:row>
      <xdr:rowOff>158320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14:cNvPr>
            <xdr14:cNvContentPartPr/>
          </xdr14:nvContentPartPr>
          <xdr14:nvPr macro=""/>
          <xdr14:xfrm>
            <a:off x="12704760" y="8719200"/>
            <a:ext cx="52200" cy="6847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4146B1B1-DCB7-7340-95E4-AC8EDA8E90B1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694320" y="8708760"/>
              <a:ext cx="73440" cy="70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307860</xdr:colOff>
      <xdr:row>6</xdr:row>
      <xdr:rowOff>158760</xdr:rowOff>
    </xdr:from>
    <xdr:to>
      <xdr:col>15</xdr:col>
      <xdr:colOff>528540</xdr:colOff>
      <xdr:row>6</xdr:row>
      <xdr:rowOff>169920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14:cNvPr>
            <xdr14:cNvContentPartPr/>
          </xdr14:nvContentPartPr>
          <xdr14:nvPr macro=""/>
          <xdr14:xfrm>
            <a:off x="12690360" y="9074160"/>
            <a:ext cx="220680" cy="111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0EE5A4C-79B1-5445-A375-B5C1E5BCA0D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679920" y="9063720"/>
              <a:ext cx="24192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577500</xdr:colOff>
      <xdr:row>6</xdr:row>
      <xdr:rowOff>119160</xdr:rowOff>
    </xdr:from>
    <xdr:to>
      <xdr:col>15</xdr:col>
      <xdr:colOff>742740</xdr:colOff>
      <xdr:row>7</xdr:row>
      <xdr:rowOff>150400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14:cNvPr>
            <xdr14:cNvContentPartPr/>
          </xdr14:nvContentPartPr>
          <xdr14:nvPr macro=""/>
          <xdr14:xfrm>
            <a:off x="12960000" y="9034560"/>
            <a:ext cx="165240" cy="3614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1A22DBF0-1479-7840-9514-1D9A108E352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949200" y="9023760"/>
              <a:ext cx="186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350640</xdr:colOff>
      <xdr:row>4</xdr:row>
      <xdr:rowOff>205720</xdr:rowOff>
    </xdr:from>
    <xdr:to>
      <xdr:col>18</xdr:col>
      <xdr:colOff>678600</xdr:colOff>
      <xdr:row>6</xdr:row>
      <xdr:rowOff>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14:cNvPr>
            <xdr14:cNvContentPartPr/>
          </xdr14:nvContentPartPr>
          <xdr14:nvPr macro=""/>
          <xdr14:xfrm>
            <a:off x="15209640" y="8460720"/>
            <a:ext cx="327960" cy="4626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4484BCFF-E12A-1142-B4B5-11D551523FB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5199200" y="8449920"/>
              <a:ext cx="349200" cy="48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96820</xdr:colOff>
      <xdr:row>4</xdr:row>
      <xdr:rowOff>269440</xdr:rowOff>
    </xdr:from>
    <xdr:to>
      <xdr:col>19</xdr:col>
      <xdr:colOff>402820</xdr:colOff>
      <xdr:row>5</xdr:row>
      <xdr:rowOff>300680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14:cNvPr>
            <xdr14:cNvContentPartPr/>
          </xdr14:nvContentPartPr>
          <xdr14:nvPr macro=""/>
          <xdr14:xfrm>
            <a:off x="15781320" y="8524440"/>
            <a:ext cx="306000" cy="36144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7A6BCFC-4AAD-7D48-B0F5-376E2089834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5770880" y="8513640"/>
              <a:ext cx="32724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536040</xdr:colOff>
      <xdr:row>6</xdr:row>
      <xdr:rowOff>56520</xdr:rowOff>
    </xdr:from>
    <xdr:to>
      <xdr:col>19</xdr:col>
      <xdr:colOff>444940</xdr:colOff>
      <xdr:row>6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14:cNvPr>
            <xdr14:cNvContentPartPr/>
          </xdr14:nvContentPartPr>
          <xdr14:nvPr macro=""/>
          <xdr14:xfrm>
            <a:off x="15395040" y="8971920"/>
            <a:ext cx="734400" cy="244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0C4AB437-81AF-804C-B030-B81C60E425C4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384600" y="8961120"/>
              <a:ext cx="755640" cy="4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541080</xdr:colOff>
      <xdr:row>6</xdr:row>
      <xdr:rowOff>232200</xdr:rowOff>
    </xdr:from>
    <xdr:to>
      <xdr:col>18</xdr:col>
      <xdr:colOff>769680</xdr:colOff>
      <xdr:row>7</xdr:row>
      <xdr:rowOff>205480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14:cNvPr>
            <xdr14:cNvContentPartPr/>
          </xdr14:nvContentPartPr>
          <xdr14:nvPr macro=""/>
          <xdr14:xfrm>
            <a:off x="15400080" y="9147600"/>
            <a:ext cx="228600" cy="3034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7E1AF4DA-FE02-5C4B-84F2-F191189F32AC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89280" y="9136800"/>
              <a:ext cx="249840" cy="324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154780</xdr:colOff>
      <xdr:row>6</xdr:row>
      <xdr:rowOff>159840</xdr:rowOff>
    </xdr:from>
    <xdr:to>
      <xdr:col>19</xdr:col>
      <xdr:colOff>435580</xdr:colOff>
      <xdr:row>7</xdr:row>
      <xdr:rowOff>170560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14:cNvPr>
            <xdr14:cNvContentPartPr/>
          </xdr14:nvContentPartPr>
          <xdr14:nvPr macro=""/>
          <xdr14:xfrm>
            <a:off x="15839280" y="9075240"/>
            <a:ext cx="280800" cy="3409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1D787D91-1C64-3C4A-9A90-42A2D182504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5828480" y="9064800"/>
              <a:ext cx="30204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397800</xdr:colOff>
      <xdr:row>10</xdr:row>
      <xdr:rowOff>252040</xdr:rowOff>
    </xdr:from>
    <xdr:to>
      <xdr:col>0</xdr:col>
      <xdr:colOff>791640</xdr:colOff>
      <xdr:row>13</xdr:row>
      <xdr:rowOff>21760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14:cNvPr>
            <xdr14:cNvContentPartPr/>
          </xdr14:nvContentPartPr>
          <xdr14:nvPr macro=""/>
          <xdr14:xfrm>
            <a:off x="397800" y="10488240"/>
            <a:ext cx="393840" cy="7603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463B272C-1F34-C947-BF50-C57AAC8F79AC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387000" y="10477800"/>
              <a:ext cx="415080" cy="78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55780</xdr:colOff>
      <xdr:row>11</xdr:row>
      <xdr:rowOff>281120</xdr:rowOff>
    </xdr:from>
    <xdr:to>
      <xdr:col>1</xdr:col>
      <xdr:colOff>210220</xdr:colOff>
      <xdr:row>12</xdr:row>
      <xdr:rowOff>242520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14:cNvPr>
            <xdr14:cNvContentPartPr/>
          </xdr14:nvContentPartPr>
          <xdr14:nvPr macro=""/>
          <xdr14:xfrm>
            <a:off x="881280" y="10847520"/>
            <a:ext cx="154440" cy="2916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5AD22D0-118D-DE42-93C9-DAC546B84972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870840" y="10837080"/>
              <a:ext cx="175680" cy="31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419380</xdr:colOff>
      <xdr:row>10</xdr:row>
      <xdr:rowOff>175720</xdr:rowOff>
    </xdr:from>
    <xdr:to>
      <xdr:col>1</xdr:col>
      <xdr:colOff>550780</xdr:colOff>
      <xdr:row>12</xdr:row>
      <xdr:rowOff>237480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14:cNvPr>
            <xdr14:cNvContentPartPr/>
          </xdr14:nvContentPartPr>
          <xdr14:nvPr macro=""/>
          <xdr14:xfrm>
            <a:off x="1244880" y="10411920"/>
            <a:ext cx="131400" cy="72216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CE804F4A-905B-6F4A-88FE-A5BAB750BD1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34080" y="10401480"/>
              <a:ext cx="152640" cy="74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624940</xdr:colOff>
      <xdr:row>10</xdr:row>
      <xdr:rowOff>221440</xdr:rowOff>
    </xdr:from>
    <xdr:to>
      <xdr:col>1</xdr:col>
      <xdr:colOff>708460</xdr:colOff>
      <xdr:row>12</xdr:row>
      <xdr:rowOff>179880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14:cNvPr>
            <xdr14:cNvContentPartPr/>
          </xdr14:nvContentPartPr>
          <xdr14:nvPr macro=""/>
          <xdr14:xfrm>
            <a:off x="1450440" y="10457640"/>
            <a:ext cx="83520" cy="6188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0FD204B4-03F0-0840-A673-9BCCB1F97D7C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40000" y="10447200"/>
              <a:ext cx="104760" cy="64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33080</xdr:colOff>
      <xdr:row>11</xdr:row>
      <xdr:rowOff>318560</xdr:rowOff>
    </xdr:from>
    <xdr:to>
      <xdr:col>2</xdr:col>
      <xdr:colOff>196880</xdr:colOff>
      <xdr:row>12</xdr:row>
      <xdr:rowOff>141720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14:cNvPr>
            <xdr14:cNvContentPartPr/>
          </xdr14:nvContentPartPr>
          <xdr14:nvPr macro=""/>
          <xdr14:xfrm>
            <a:off x="1684080" y="10884960"/>
            <a:ext cx="163800" cy="1533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A4B98-F8E2-2F44-9C5F-337C14FA572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673280" y="10874160"/>
              <a:ext cx="185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313160</xdr:colOff>
      <xdr:row>11</xdr:row>
      <xdr:rowOff>311360</xdr:rowOff>
    </xdr:from>
    <xdr:to>
      <xdr:col>2</xdr:col>
      <xdr:colOff>455360</xdr:colOff>
      <xdr:row>12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14:cNvPr>
            <xdr14:cNvContentPartPr/>
          </xdr14:nvContentPartPr>
          <xdr14:nvPr macro=""/>
          <xdr14:xfrm>
            <a:off x="1964160" y="10877760"/>
            <a:ext cx="142200" cy="7632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A85442EB-3BCE-6B44-84EE-7AB3DA9C17E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53720" y="10866960"/>
              <a:ext cx="163440" cy="9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139980</xdr:colOff>
      <xdr:row>10</xdr:row>
      <xdr:rowOff>234760</xdr:rowOff>
    </xdr:from>
    <xdr:to>
      <xdr:col>3</xdr:col>
      <xdr:colOff>569820</xdr:colOff>
      <xdr:row>12</xdr:row>
      <xdr:rowOff>213720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14:cNvPr>
            <xdr14:cNvContentPartPr/>
          </xdr14:nvContentPartPr>
          <xdr14:nvPr macro=""/>
          <xdr14:xfrm>
            <a:off x="2616480" y="10470960"/>
            <a:ext cx="429840" cy="63936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270EAFBD-909C-BA4F-B6F8-2DD224710B23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605680" y="10460520"/>
              <a:ext cx="451080" cy="66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732540</xdr:colOff>
      <xdr:row>11</xdr:row>
      <xdr:rowOff>174200</xdr:rowOff>
    </xdr:from>
    <xdr:to>
      <xdr:col>4</xdr:col>
      <xdr:colOff>200440</xdr:colOff>
      <xdr:row>12</xdr:row>
      <xdr:rowOff>187080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14:cNvPr>
            <xdr14:cNvContentPartPr/>
          </xdr14:nvContentPartPr>
          <xdr14:nvPr macro=""/>
          <xdr14:xfrm>
            <a:off x="3209040" y="10740600"/>
            <a:ext cx="293400" cy="343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5820BF11-4DEF-E14B-95C3-46E05B443A9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98240" y="10729800"/>
              <a:ext cx="314640" cy="36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304480</xdr:colOff>
      <xdr:row>10</xdr:row>
      <xdr:rowOff>67720</xdr:rowOff>
    </xdr:from>
    <xdr:to>
      <xdr:col>4</xdr:col>
      <xdr:colOff>426160</xdr:colOff>
      <xdr:row>12</xdr:row>
      <xdr:rowOff>248280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14:cNvPr>
            <xdr14:cNvContentPartPr/>
          </xdr14:nvContentPartPr>
          <xdr14:nvPr macro=""/>
          <xdr14:xfrm>
            <a:off x="3606480" y="10303920"/>
            <a:ext cx="121680" cy="84096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0FEC4552-8092-CD4C-A1BB-AF7DF3AE52AE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6040" y="10293120"/>
              <a:ext cx="142920" cy="86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759520</xdr:colOff>
      <xdr:row>10</xdr:row>
      <xdr:rowOff>49360</xdr:rowOff>
    </xdr:from>
    <xdr:to>
      <xdr:col>5</xdr:col>
      <xdr:colOff>49940</xdr:colOff>
      <xdr:row>12</xdr:row>
      <xdr:rowOff>140280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14:cNvPr>
            <xdr14:cNvContentPartPr/>
          </xdr14:nvContentPartPr>
          <xdr14:nvPr macro=""/>
          <xdr14:xfrm>
            <a:off x="4061520" y="10285560"/>
            <a:ext cx="115920" cy="75132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42816E82-AAEB-F946-9123-40E0E7CA7F7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050720" y="10275120"/>
              <a:ext cx="137160" cy="77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740080</xdr:colOff>
      <xdr:row>11</xdr:row>
      <xdr:rowOff>32000</xdr:rowOff>
    </xdr:from>
    <xdr:to>
      <xdr:col>5</xdr:col>
      <xdr:colOff>223100</xdr:colOff>
      <xdr:row>11</xdr:row>
      <xdr:rowOff>44240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14:cNvPr>
            <xdr14:cNvContentPartPr/>
          </xdr14:nvContentPartPr>
          <xdr14:nvPr macro=""/>
          <xdr14:xfrm>
            <a:off x="4042080" y="10598400"/>
            <a:ext cx="308520" cy="122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222FF776-04E8-C64E-B38D-7F859337E89D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4031640" y="10587960"/>
              <a:ext cx="3297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292580</xdr:colOff>
      <xdr:row>11</xdr:row>
      <xdr:rowOff>68360</xdr:rowOff>
    </xdr:from>
    <xdr:to>
      <xdr:col>5</xdr:col>
      <xdr:colOff>489140</xdr:colOff>
      <xdr:row>12</xdr:row>
      <xdr:rowOff>161880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14:cNvPr>
            <xdr14:cNvContentPartPr/>
          </xdr14:nvContentPartPr>
          <xdr14:nvPr macro=""/>
          <xdr14:xfrm>
            <a:off x="4420080" y="10634760"/>
            <a:ext cx="196560" cy="42372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EC66D474-0088-AE46-8AE6-86F2D1F6329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409280" y="10623960"/>
              <a:ext cx="217800" cy="44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112500</xdr:colOff>
      <xdr:row>9</xdr:row>
      <xdr:rowOff>129360</xdr:rowOff>
    </xdr:from>
    <xdr:to>
      <xdr:col>9</xdr:col>
      <xdr:colOff>232380</xdr:colOff>
      <xdr:row>11</xdr:row>
      <xdr:rowOff>262400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14:cNvPr>
            <xdr14:cNvContentPartPr/>
          </xdr14:nvContentPartPr>
          <xdr14:nvPr macro=""/>
          <xdr14:xfrm>
            <a:off x="7542000" y="10035360"/>
            <a:ext cx="119880" cy="79344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37A2B4A-E1E2-F747-A7A3-3B5F594D746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7531560" y="10024920"/>
              <a:ext cx="141120" cy="81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793640</xdr:colOff>
      <xdr:row>10</xdr:row>
      <xdr:rowOff>114520</xdr:rowOff>
    </xdr:from>
    <xdr:to>
      <xdr:col>9</xdr:col>
      <xdr:colOff>489420</xdr:colOff>
      <xdr:row>10</xdr:row>
      <xdr:rowOff>143680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14:cNvPr>
            <xdr14:cNvContentPartPr/>
          </xdr14:nvContentPartPr>
          <xdr14:nvPr macro=""/>
          <xdr14:xfrm>
            <a:off x="7397640" y="10350720"/>
            <a:ext cx="521280" cy="2916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72D1E67-FD82-DE4A-B829-10B11A0C30F0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87200" y="10339920"/>
              <a:ext cx="54252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622620</xdr:colOff>
      <xdr:row>10</xdr:row>
      <xdr:rowOff>232240</xdr:rowOff>
    </xdr:from>
    <xdr:to>
      <xdr:col>10</xdr:col>
      <xdr:colOff>156040</xdr:colOff>
      <xdr:row>11</xdr:row>
      <xdr:rowOff>188600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14:cNvPr>
            <xdr14:cNvContentPartPr/>
          </xdr14:nvContentPartPr>
          <xdr14:nvPr macro=""/>
          <xdr14:xfrm>
            <a:off x="8052120" y="10468440"/>
            <a:ext cx="358920" cy="2865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91EC2B0E-1B6A-2F48-9911-60BAC92ECBF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41680" y="10458000"/>
              <a:ext cx="38016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179800</xdr:colOff>
      <xdr:row>10</xdr:row>
      <xdr:rowOff>233680</xdr:rowOff>
    </xdr:from>
    <xdr:to>
      <xdr:col>10</xdr:col>
      <xdr:colOff>335320</xdr:colOff>
      <xdr:row>11</xdr:row>
      <xdr:rowOff>197960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14:cNvPr>
            <xdr14:cNvContentPartPr/>
          </xdr14:nvContentPartPr>
          <xdr14:nvPr macro=""/>
          <xdr14:xfrm>
            <a:off x="8434800" y="10469880"/>
            <a:ext cx="155520" cy="2944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CEACEBA-4D7E-FB48-A678-4D28E113BEC3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24360" y="10459080"/>
              <a:ext cx="176760" cy="31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569680</xdr:colOff>
      <xdr:row>9</xdr:row>
      <xdr:rowOff>242400</xdr:rowOff>
    </xdr:from>
    <xdr:to>
      <xdr:col>11</xdr:col>
      <xdr:colOff>51260</xdr:colOff>
      <xdr:row>11</xdr:row>
      <xdr:rowOff>188240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14:cNvPr>
            <xdr14:cNvContentPartPr/>
          </xdr14:nvContentPartPr>
          <xdr14:nvPr macro=""/>
          <xdr14:xfrm>
            <a:off x="8824680" y="10148400"/>
            <a:ext cx="307080" cy="6062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08F48983-0414-694E-A084-26047D9039C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14240" y="10137960"/>
              <a:ext cx="328320" cy="62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10</xdr:row>
      <xdr:rowOff>207040</xdr:rowOff>
    </xdr:from>
    <xdr:to>
      <xdr:col>11</xdr:col>
      <xdr:colOff>499100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14:cNvPr>
            <xdr14:cNvContentPartPr/>
          </xdr14:nvContentPartPr>
          <xdr14:nvPr macro=""/>
          <xdr14:xfrm>
            <a:off x="9337320" y="10443240"/>
            <a:ext cx="242280" cy="2854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DECBF525-926A-5242-8810-883267E97B33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9326520" y="10432800"/>
              <a:ext cx="26352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616460</xdr:colOff>
      <xdr:row>10</xdr:row>
      <xdr:rowOff>293800</xdr:rowOff>
    </xdr:from>
    <xdr:to>
      <xdr:col>12</xdr:col>
      <xdr:colOff>4440</xdr:colOff>
      <xdr:row>11</xdr:row>
      <xdr:rowOff>121640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14:cNvPr>
            <xdr14:cNvContentPartPr/>
          </xdr14:nvContentPartPr>
          <xdr14:nvPr macro=""/>
          <xdr14:xfrm>
            <a:off x="9696960" y="10530000"/>
            <a:ext cx="213480" cy="15804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700D64B-1485-B142-9E5E-56A4D0081ECC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9686520" y="10519200"/>
              <a:ext cx="234720" cy="17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183360</xdr:colOff>
      <xdr:row>10</xdr:row>
      <xdr:rowOff>207040</xdr:rowOff>
    </xdr:from>
    <xdr:to>
      <xdr:col>12</xdr:col>
      <xdr:colOff>287040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14:cNvPr>
            <xdr14:cNvContentPartPr/>
          </xdr14:nvContentPartPr>
          <xdr14:nvPr macro=""/>
          <xdr14:xfrm>
            <a:off x="10089360" y="10443240"/>
            <a:ext cx="103680" cy="2649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E075D0C-0414-8D41-9256-82C5572DC1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078560" y="10432800"/>
              <a:ext cx="124920" cy="28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210720</xdr:colOff>
      <xdr:row>9</xdr:row>
      <xdr:rowOff>326640</xdr:rowOff>
    </xdr:from>
    <xdr:to>
      <xdr:col>12</xdr:col>
      <xdr:colOff>351840</xdr:colOff>
      <xdr:row>10</xdr:row>
      <xdr:rowOff>112360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14:cNvPr>
            <xdr14:cNvContentPartPr/>
          </xdr14:nvContentPartPr>
          <xdr14:nvPr macro=""/>
          <xdr14:xfrm>
            <a:off x="10116720" y="10232640"/>
            <a:ext cx="141120" cy="1159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276220E-E963-8C4D-8EE6-D484B23C065C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0106280" y="10222200"/>
              <a:ext cx="162360" cy="13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410500</xdr:colOff>
      <xdr:row>9</xdr:row>
      <xdr:rowOff>137280</xdr:rowOff>
    </xdr:from>
    <xdr:to>
      <xdr:col>14</xdr:col>
      <xdr:colOff>12320</xdr:colOff>
      <xdr:row>11</xdr:row>
      <xdr:rowOff>124160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14:cNvPr>
            <xdr14:cNvContentPartPr/>
          </xdr14:nvContentPartPr>
          <xdr14:nvPr macro=""/>
          <xdr14:xfrm>
            <a:off x="11142000" y="10043280"/>
            <a:ext cx="427320" cy="647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F79D1AB7-3AF6-FF47-A907-E53B33A8F9C9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131200" y="10032480"/>
              <a:ext cx="448560" cy="66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113120</xdr:colOff>
      <xdr:row>10</xdr:row>
      <xdr:rowOff>196240</xdr:rowOff>
    </xdr:from>
    <xdr:to>
      <xdr:col>14</xdr:col>
      <xdr:colOff>411920</xdr:colOff>
      <xdr:row>11</xdr:row>
      <xdr:rowOff>117320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14:cNvPr>
            <xdr14:cNvContentPartPr/>
          </xdr14:nvContentPartPr>
          <xdr14:nvPr macro=""/>
          <xdr14:xfrm>
            <a:off x="11670120" y="10432440"/>
            <a:ext cx="298800" cy="25128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B42C283-BD11-A54A-B65C-3446407CF75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659680" y="10422000"/>
              <a:ext cx="320040" cy="2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586160</xdr:colOff>
      <xdr:row>9</xdr:row>
      <xdr:rowOff>148800</xdr:rowOff>
    </xdr:from>
    <xdr:to>
      <xdr:col>14</xdr:col>
      <xdr:colOff>666080</xdr:colOff>
      <xdr:row>11</xdr:row>
      <xdr:rowOff>162680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14:cNvPr>
            <xdr14:cNvContentPartPr/>
          </xdr14:nvContentPartPr>
          <xdr14:nvPr macro=""/>
          <xdr14:xfrm>
            <a:off x="12143160" y="10054800"/>
            <a:ext cx="79920" cy="674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20B1E37F-59C8-3C45-8971-95A9B611C61F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2132360" y="10044000"/>
              <a:ext cx="101160" cy="69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67380</xdr:colOff>
      <xdr:row>9</xdr:row>
      <xdr:rowOff>152400</xdr:rowOff>
    </xdr:from>
    <xdr:to>
      <xdr:col>15</xdr:col>
      <xdr:colOff>143700</xdr:colOff>
      <xdr:row>11</xdr:row>
      <xdr:rowOff>56840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14:cNvPr>
            <xdr14:cNvContentPartPr/>
          </xdr14:nvContentPartPr>
          <xdr14:nvPr macro=""/>
          <xdr14:xfrm>
            <a:off x="12449880" y="10058400"/>
            <a:ext cx="76320" cy="56484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82E7559-F7A5-C94C-B739-DA89D415F3C7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2439080" y="10047600"/>
              <a:ext cx="9756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56580</xdr:colOff>
      <xdr:row>10</xdr:row>
      <xdr:rowOff>125320</xdr:rowOff>
    </xdr:from>
    <xdr:to>
      <xdr:col>15</xdr:col>
      <xdr:colOff>319380</xdr:colOff>
      <xdr:row>10</xdr:row>
      <xdr:rowOff>150880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14:cNvPr>
            <xdr14:cNvContentPartPr/>
          </xdr14:nvContentPartPr>
          <xdr14:nvPr macro=""/>
          <xdr14:xfrm>
            <a:off x="12439080" y="10361520"/>
            <a:ext cx="262800" cy="255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AC4BAF98-D2CB-0744-B412-119D15602404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2428280" y="10351080"/>
              <a:ext cx="284040" cy="4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340260</xdr:colOff>
      <xdr:row>10</xdr:row>
      <xdr:rowOff>133600</xdr:rowOff>
    </xdr:from>
    <xdr:to>
      <xdr:col>15</xdr:col>
      <xdr:colOff>530700</xdr:colOff>
      <xdr:row>11</xdr:row>
      <xdr:rowOff>141800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14:cNvPr>
            <xdr14:cNvContentPartPr/>
          </xdr14:nvContentPartPr>
          <xdr14:nvPr macro=""/>
          <xdr14:xfrm>
            <a:off x="12722760" y="10369800"/>
            <a:ext cx="190440" cy="3384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D53DE778-D854-404E-B8D1-BAB58155A1A0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712320" y="10359360"/>
              <a:ext cx="211680" cy="35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340220</xdr:colOff>
      <xdr:row>9</xdr:row>
      <xdr:rowOff>125760</xdr:rowOff>
    </xdr:from>
    <xdr:to>
      <xdr:col>18</xdr:col>
      <xdr:colOff>42120</xdr:colOff>
      <xdr:row>11</xdr:row>
      <xdr:rowOff>162320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14:cNvPr>
            <xdr14:cNvContentPartPr/>
          </xdr14:nvContentPartPr>
          <xdr14:nvPr macro=""/>
          <xdr14:xfrm>
            <a:off x="14373720" y="10031760"/>
            <a:ext cx="527400" cy="69696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7F54C77-7653-F442-88CC-99DD71BCE5F9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362920" y="10021320"/>
              <a:ext cx="548640" cy="71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441000</xdr:colOff>
      <xdr:row>9</xdr:row>
      <xdr:rowOff>65640</xdr:rowOff>
    </xdr:from>
    <xdr:to>
      <xdr:col>18</xdr:col>
      <xdr:colOff>693000</xdr:colOff>
      <xdr:row>10</xdr:row>
      <xdr:rowOff>118480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14:cNvPr>
            <xdr14:cNvContentPartPr/>
          </xdr14:nvContentPartPr>
          <xdr14:nvPr macro=""/>
          <xdr14:xfrm>
            <a:off x="15300000" y="9971640"/>
            <a:ext cx="252000" cy="3830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EAE2F019-6445-2744-B088-DE0DB4282D3C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289560" y="9961200"/>
              <a:ext cx="273240" cy="40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50380</xdr:colOff>
      <xdr:row>9</xdr:row>
      <xdr:rowOff>50160</xdr:rowOff>
    </xdr:from>
    <xdr:to>
      <xdr:col>19</xdr:col>
      <xdr:colOff>347380</xdr:colOff>
      <xdr:row>10</xdr:row>
      <xdr:rowOff>106600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14:cNvPr>
            <xdr14:cNvContentPartPr/>
          </xdr14:nvContentPartPr>
          <xdr14:nvPr macro=""/>
          <xdr14:xfrm>
            <a:off x="15734880" y="9956160"/>
            <a:ext cx="297000" cy="3866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368FAB1-D903-C043-8301-D9145E6E30C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5724080" y="9945360"/>
              <a:ext cx="31824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474840</xdr:colOff>
      <xdr:row>10</xdr:row>
      <xdr:rowOff>252760</xdr:rowOff>
    </xdr:from>
    <xdr:to>
      <xdr:col>19</xdr:col>
      <xdr:colOff>377620</xdr:colOff>
      <xdr:row>10</xdr:row>
      <xdr:rowOff>303520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14:cNvPr>
            <xdr14:cNvContentPartPr/>
          </xdr14:nvContentPartPr>
          <xdr14:nvPr macro=""/>
          <xdr14:xfrm>
            <a:off x="15333840" y="10488960"/>
            <a:ext cx="728280" cy="507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D8062571-C16E-594E-A876-63A768AF314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5323040" y="10478520"/>
              <a:ext cx="74952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510840</xdr:colOff>
      <xdr:row>11</xdr:row>
      <xdr:rowOff>82760</xdr:rowOff>
    </xdr:from>
    <xdr:to>
      <xdr:col>18</xdr:col>
      <xdr:colOff>758160</xdr:colOff>
      <xdr:row>12</xdr:row>
      <xdr:rowOff>69360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14:cNvPr>
            <xdr14:cNvContentPartPr/>
          </xdr14:nvContentPartPr>
          <xdr14:nvPr macro=""/>
          <xdr14:xfrm>
            <a:off x="15369840" y="10649160"/>
            <a:ext cx="247320" cy="31680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A4910ED0-8D7D-1841-BFEF-B540980A11D0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359400" y="10638360"/>
              <a:ext cx="26856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60820</xdr:colOff>
      <xdr:row>11</xdr:row>
      <xdr:rowOff>82760</xdr:rowOff>
    </xdr:from>
    <xdr:to>
      <xdr:col>19</xdr:col>
      <xdr:colOff>272860</xdr:colOff>
      <xdr:row>12</xdr:row>
      <xdr:rowOff>51360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14:cNvPr>
            <xdr14:cNvContentPartPr/>
          </xdr14:nvContentPartPr>
          <xdr14:nvPr macro=""/>
          <xdr14:xfrm>
            <a:off x="15745320" y="10649160"/>
            <a:ext cx="212040" cy="29880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F11C9E74-D4BE-994D-9934-2B05DADBEA0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734520" y="10638360"/>
              <a:ext cx="233280" cy="32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515520</xdr:colOff>
      <xdr:row>15</xdr:row>
      <xdr:rowOff>156240</xdr:rowOff>
    </xdr:from>
    <xdr:to>
      <xdr:col>0</xdr:col>
      <xdr:colOff>545040</xdr:colOff>
      <xdr:row>17</xdr:row>
      <xdr:rowOff>30440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14:cNvPr>
            <xdr14:cNvContentPartPr/>
          </xdr14:nvContentPartPr>
          <xdr14:nvPr macro=""/>
          <xdr14:xfrm>
            <a:off x="515520" y="12043440"/>
            <a:ext cx="29520" cy="5346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2B97C4D3-92D5-8E46-8D61-6B6D996954A0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505080" y="12033000"/>
              <a:ext cx="50760" cy="55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534960</xdr:colOff>
      <xdr:row>15</xdr:row>
      <xdr:rowOff>54000</xdr:rowOff>
    </xdr:from>
    <xdr:to>
      <xdr:col>0</xdr:col>
      <xdr:colOff>767520</xdr:colOff>
      <xdr:row>15</xdr:row>
      <xdr:rowOff>304560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14:cNvPr>
            <xdr14:cNvContentPartPr/>
          </xdr14:nvContentPartPr>
          <xdr14:nvPr macro=""/>
          <xdr14:xfrm>
            <a:off x="534960" y="11941200"/>
            <a:ext cx="232560" cy="25056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9CA2FE8A-4A92-B047-B61D-71FBA6FE7002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524160" y="11930760"/>
              <a:ext cx="253800" cy="27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124540</xdr:colOff>
      <xdr:row>15</xdr:row>
      <xdr:rowOff>114120</xdr:rowOff>
    </xdr:from>
    <xdr:to>
      <xdr:col>1</xdr:col>
      <xdr:colOff>272860</xdr:colOff>
      <xdr:row>15</xdr:row>
      <xdr:rowOff>314280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14:cNvPr>
            <xdr14:cNvContentPartPr/>
          </xdr14:nvContentPartPr>
          <xdr14:nvPr macro=""/>
          <xdr14:xfrm>
            <a:off x="950040" y="12001320"/>
            <a:ext cx="148320" cy="2001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BB5D594A-9A84-3245-B2CF-564A0C785799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939240" y="11990880"/>
              <a:ext cx="169560" cy="2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410740</xdr:colOff>
      <xdr:row>15</xdr:row>
      <xdr:rowOff>164880</xdr:rowOff>
    </xdr:from>
    <xdr:to>
      <xdr:col>1</xdr:col>
      <xdr:colOff>537460</xdr:colOff>
      <xdr:row>15</xdr:row>
      <xdr:rowOff>292320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14:cNvPr>
            <xdr14:cNvContentPartPr/>
          </xdr14:nvContentPartPr>
          <xdr14:nvPr macro=""/>
          <xdr14:xfrm>
            <a:off x="1236240" y="12052080"/>
            <a:ext cx="126720" cy="1274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BC11926-78B3-2D4E-BBAE-C77B527DD000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225800" y="12041280"/>
              <a:ext cx="147960" cy="14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670660</xdr:colOff>
      <xdr:row>15</xdr:row>
      <xdr:rowOff>129960</xdr:rowOff>
    </xdr:from>
    <xdr:to>
      <xdr:col>1</xdr:col>
      <xdr:colOff>745540</xdr:colOff>
      <xdr:row>15</xdr:row>
      <xdr:rowOff>306720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14:cNvPr>
            <xdr14:cNvContentPartPr/>
          </xdr14:nvContentPartPr>
          <xdr14:nvPr macro=""/>
          <xdr14:xfrm>
            <a:off x="1496160" y="12017160"/>
            <a:ext cx="74880" cy="176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8071B056-57AE-2E45-AF0B-FCC07B16166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85720" y="12006360"/>
              <a:ext cx="96120" cy="19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817540</xdr:colOff>
      <xdr:row>15</xdr:row>
      <xdr:rowOff>146880</xdr:rowOff>
    </xdr:from>
    <xdr:to>
      <xdr:col>2</xdr:col>
      <xdr:colOff>322160</xdr:colOff>
      <xdr:row>15</xdr:row>
      <xdr:rowOff>310320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14:cNvPr>
            <xdr14:cNvContentPartPr/>
          </xdr14:nvContentPartPr>
          <xdr14:nvPr macro=""/>
          <xdr14:xfrm>
            <a:off x="1643040" y="12034080"/>
            <a:ext cx="330120" cy="16344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FB7C22A3-1D9B-D247-9DCC-EDF9C23F41AE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632240" y="12023280"/>
              <a:ext cx="351360" cy="18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439520</xdr:colOff>
      <xdr:row>14</xdr:row>
      <xdr:rowOff>254240</xdr:rowOff>
    </xdr:from>
    <xdr:to>
      <xdr:col>2</xdr:col>
      <xdr:colOff>449600</xdr:colOff>
      <xdr:row>15</xdr:row>
      <xdr:rowOff>313200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14:cNvPr>
            <xdr14:cNvContentPartPr/>
          </xdr14:nvContentPartPr>
          <xdr14:nvPr macro=""/>
          <xdr14:xfrm>
            <a:off x="2090520" y="11811240"/>
            <a:ext cx="10080" cy="3891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C138A95E-81BE-5442-9907-8A61A896DD62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080080" y="11800800"/>
              <a:ext cx="31320" cy="41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395240</xdr:colOff>
      <xdr:row>15</xdr:row>
      <xdr:rowOff>56520</xdr:rowOff>
    </xdr:from>
    <xdr:to>
      <xdr:col>2</xdr:col>
      <xdr:colOff>608720</xdr:colOff>
      <xdr:row>15</xdr:row>
      <xdr:rowOff>68760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14:cNvPr>
            <xdr14:cNvContentPartPr/>
          </xdr14:nvContentPartPr>
          <xdr14:nvPr macro=""/>
          <xdr14:xfrm>
            <a:off x="2046240" y="11943720"/>
            <a:ext cx="213480" cy="122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F8CC3CE0-892E-2144-9952-4C312862BD16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2035440" y="11932920"/>
              <a:ext cx="2347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375780</xdr:colOff>
      <xdr:row>14</xdr:row>
      <xdr:rowOff>45080</xdr:rowOff>
    </xdr:from>
    <xdr:to>
      <xdr:col>3</xdr:col>
      <xdr:colOff>688980</xdr:colOff>
      <xdr:row>15</xdr:row>
      <xdr:rowOff>310680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14:cNvPr>
            <xdr14:cNvContentPartPr/>
          </xdr14:nvContentPartPr>
          <xdr14:nvPr macro=""/>
          <xdr14:xfrm>
            <a:off x="2852280" y="11602080"/>
            <a:ext cx="313200" cy="5958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4C0A5205-E58F-3C41-8ECC-8DD52AC1C44C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841480" y="11591280"/>
              <a:ext cx="33444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801660</xdr:colOff>
      <xdr:row>14</xdr:row>
      <xdr:rowOff>294200</xdr:rowOff>
    </xdr:from>
    <xdr:to>
      <xdr:col>4</xdr:col>
      <xdr:colOff>273520</xdr:colOff>
      <xdr:row>15</xdr:row>
      <xdr:rowOff>238320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14:cNvPr>
            <xdr14:cNvContentPartPr/>
          </xdr14:nvContentPartPr>
          <xdr14:nvPr macro=""/>
          <xdr14:xfrm>
            <a:off x="3278160" y="11851200"/>
            <a:ext cx="297360" cy="27432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FE05754-ACB2-D540-A30A-E585F5EDEBC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3267360" y="11840400"/>
              <a:ext cx="31860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390160</xdr:colOff>
      <xdr:row>13</xdr:row>
      <xdr:rowOff>295720</xdr:rowOff>
    </xdr:from>
    <xdr:to>
      <xdr:col>4</xdr:col>
      <xdr:colOff>492760</xdr:colOff>
      <xdr:row>15</xdr:row>
      <xdr:rowOff>200520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14:cNvPr>
            <xdr14:cNvContentPartPr/>
          </xdr14:nvContentPartPr>
          <xdr14:nvPr macro=""/>
          <xdr14:xfrm>
            <a:off x="3692160" y="11522520"/>
            <a:ext cx="102600" cy="56520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EAD02A8A-8592-4848-8054-82322DF0BC0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3681360" y="11512080"/>
              <a:ext cx="123840" cy="58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766720</xdr:colOff>
      <xdr:row>13</xdr:row>
      <xdr:rowOff>232000</xdr:rowOff>
    </xdr:from>
    <xdr:to>
      <xdr:col>4</xdr:col>
      <xdr:colOff>804520</xdr:colOff>
      <xdr:row>15</xdr:row>
      <xdr:rowOff>197640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14:cNvPr>
            <xdr14:cNvContentPartPr/>
          </xdr14:nvContentPartPr>
          <xdr14:nvPr macro=""/>
          <xdr14:xfrm>
            <a:off x="4068720" y="11458800"/>
            <a:ext cx="37800" cy="62604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CD963224-0761-464D-847A-2F5CDF6F961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4057920" y="11448000"/>
              <a:ext cx="59040" cy="64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753400</xdr:colOff>
      <xdr:row>14</xdr:row>
      <xdr:rowOff>162800</xdr:rowOff>
    </xdr:from>
    <xdr:to>
      <xdr:col>5</xdr:col>
      <xdr:colOff>194300</xdr:colOff>
      <xdr:row>14</xdr:row>
      <xdr:rowOff>173960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14:cNvPr>
            <xdr14:cNvContentPartPr/>
          </xdr14:nvContentPartPr>
          <xdr14:nvPr macro=""/>
          <xdr14:xfrm>
            <a:off x="4055400" y="11719800"/>
            <a:ext cx="266400" cy="1116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42693858-EE50-5D4A-8102-00DC310CA51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4044600" y="11709360"/>
              <a:ext cx="28764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312740</xdr:colOff>
      <xdr:row>14</xdr:row>
      <xdr:rowOff>116000</xdr:rowOff>
    </xdr:from>
    <xdr:to>
      <xdr:col>5</xdr:col>
      <xdr:colOff>504260</xdr:colOff>
      <xdr:row>15</xdr:row>
      <xdr:rowOff>106200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14:cNvPr>
            <xdr14:cNvContentPartPr/>
          </xdr14:nvContentPartPr>
          <xdr14:nvPr macro=""/>
          <xdr14:xfrm>
            <a:off x="4440240" y="11673000"/>
            <a:ext cx="191520" cy="32040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164AEC12-EC0E-A341-8C03-C18A4C613386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4429800" y="11662200"/>
              <a:ext cx="21276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194580</xdr:colOff>
      <xdr:row>13</xdr:row>
      <xdr:rowOff>280240</xdr:rowOff>
    </xdr:from>
    <xdr:to>
      <xdr:col>9</xdr:col>
      <xdr:colOff>547020</xdr:colOff>
      <xdr:row>15</xdr:row>
      <xdr:rowOff>46080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14:cNvPr>
            <xdr14:cNvContentPartPr/>
          </xdr14:nvContentPartPr>
          <xdr14:nvPr macro=""/>
          <xdr14:xfrm>
            <a:off x="7624080" y="11507040"/>
            <a:ext cx="352440" cy="4262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9993DA93-47CA-5D4B-9879-0A5F28FB16D0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7613280" y="11496240"/>
              <a:ext cx="37368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648180</xdr:colOff>
      <xdr:row>14</xdr:row>
      <xdr:rowOff>14840</xdr:rowOff>
    </xdr:from>
    <xdr:to>
      <xdr:col>10</xdr:col>
      <xdr:colOff>75760</xdr:colOff>
      <xdr:row>14</xdr:row>
      <xdr:rowOff>276200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14:cNvPr>
            <xdr14:cNvContentPartPr/>
          </xdr14:nvContentPartPr>
          <xdr14:nvPr macro=""/>
          <xdr14:xfrm>
            <a:off x="8077680" y="11571840"/>
            <a:ext cx="253080" cy="26136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C58F7FEC-0163-BE45-B399-289EF892237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8066880" y="11561400"/>
              <a:ext cx="27432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160000</xdr:colOff>
      <xdr:row>14</xdr:row>
      <xdr:rowOff>87200</xdr:rowOff>
    </xdr:from>
    <xdr:to>
      <xdr:col>10</xdr:col>
      <xdr:colOff>401920</xdr:colOff>
      <xdr:row>15</xdr:row>
      <xdr:rowOff>183240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14:cNvPr>
            <xdr14:cNvContentPartPr/>
          </xdr14:nvContentPartPr>
          <xdr14:nvPr macro=""/>
          <xdr14:xfrm>
            <a:off x="8415000" y="11644200"/>
            <a:ext cx="241920" cy="4262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E0609598-A72D-9444-8CBC-E23A5B254FAC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8404200" y="11633400"/>
              <a:ext cx="263160" cy="44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704320</xdr:colOff>
      <xdr:row>14</xdr:row>
      <xdr:rowOff>18440</xdr:rowOff>
    </xdr:from>
    <xdr:to>
      <xdr:col>11</xdr:col>
      <xdr:colOff>90860</xdr:colOff>
      <xdr:row>14</xdr:row>
      <xdr:rowOff>262880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14:cNvPr>
            <xdr14:cNvContentPartPr/>
          </xdr14:nvContentPartPr>
          <xdr14:nvPr macro=""/>
          <xdr14:xfrm>
            <a:off x="8959320" y="11575440"/>
            <a:ext cx="212040" cy="2444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FA8DA2FA-341F-BD46-A354-12F598CDD230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8948880" y="11565000"/>
              <a:ext cx="233280" cy="26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256820</xdr:colOff>
      <xdr:row>13</xdr:row>
      <xdr:rowOff>69640</xdr:rowOff>
    </xdr:from>
    <xdr:to>
      <xdr:col>11</xdr:col>
      <xdr:colOff>327020</xdr:colOff>
      <xdr:row>14</xdr:row>
      <xdr:rowOff>248840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14:cNvPr>
            <xdr14:cNvContentPartPr/>
          </xdr14:nvContentPartPr>
          <xdr14:nvPr macro=""/>
          <xdr14:xfrm>
            <a:off x="9337320" y="11296440"/>
            <a:ext cx="70200" cy="5094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A9E7D4DB-0D9E-9241-90CB-326B6ED0C0AE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9326520" y="11285640"/>
              <a:ext cx="91440" cy="53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511700</xdr:colOff>
      <xdr:row>14</xdr:row>
      <xdr:rowOff>100160</xdr:rowOff>
    </xdr:from>
    <xdr:to>
      <xdr:col>11</xdr:col>
      <xdr:colOff>708260</xdr:colOff>
      <xdr:row>15</xdr:row>
      <xdr:rowOff>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14:cNvPr>
            <xdr14:cNvContentPartPr/>
          </xdr14:nvContentPartPr>
          <xdr14:nvPr macro=""/>
          <xdr14:xfrm>
            <a:off x="9592200" y="11657160"/>
            <a:ext cx="196560" cy="230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3036F88-14EC-4644-9ED5-4E8E22C332BF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581760" y="11646720"/>
              <a:ext cx="217800" cy="25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132600</xdr:colOff>
      <xdr:row>13</xdr:row>
      <xdr:rowOff>69640</xdr:rowOff>
    </xdr:from>
    <xdr:to>
      <xdr:col>12</xdr:col>
      <xdr:colOff>172560</xdr:colOff>
      <xdr:row>14</xdr:row>
      <xdr:rowOff>243080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14:cNvPr>
            <xdr14:cNvContentPartPr/>
          </xdr14:nvContentPartPr>
          <xdr14:nvPr macro=""/>
          <xdr14:xfrm>
            <a:off x="10038600" y="11296440"/>
            <a:ext cx="39960" cy="50364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3F35147-19BD-584B-BAF8-DF851099C208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028160" y="11285640"/>
              <a:ext cx="61200" cy="52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79680</xdr:colOff>
      <xdr:row>13</xdr:row>
      <xdr:rowOff>301840</xdr:rowOff>
    </xdr:from>
    <xdr:to>
      <xdr:col>12</xdr:col>
      <xdr:colOff>302520</xdr:colOff>
      <xdr:row>13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14:cNvPr>
            <xdr14:cNvContentPartPr/>
          </xdr14:nvContentPartPr>
          <xdr14:nvPr macro=""/>
          <xdr14:xfrm>
            <a:off x="9985680" y="11528640"/>
            <a:ext cx="222840" cy="2340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F560213F-9D40-6B44-81FA-FE67F5634B4F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975240" y="11517840"/>
              <a:ext cx="2440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329880</xdr:colOff>
      <xdr:row>13</xdr:row>
      <xdr:rowOff>328120</xdr:rowOff>
    </xdr:from>
    <xdr:to>
      <xdr:col>12</xdr:col>
      <xdr:colOff>415560</xdr:colOff>
      <xdr:row>14</xdr:row>
      <xdr:rowOff>159560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14:cNvPr>
            <xdr14:cNvContentPartPr/>
          </xdr14:nvContentPartPr>
          <xdr14:nvPr macro=""/>
          <xdr14:xfrm>
            <a:off x="10235880" y="11554920"/>
            <a:ext cx="85680" cy="16164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CA4213C-4486-1645-9804-95CB0584E320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0225440" y="11544480"/>
              <a:ext cx="10692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494760</xdr:colOff>
      <xdr:row>14</xdr:row>
      <xdr:rowOff>440</xdr:rowOff>
    </xdr:from>
    <xdr:to>
      <xdr:col>12</xdr:col>
      <xdr:colOff>632280</xdr:colOff>
      <xdr:row>14</xdr:row>
      <xdr:rowOff>92240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14:cNvPr>
            <xdr14:cNvContentPartPr/>
          </xdr14:nvContentPartPr>
          <xdr14:nvPr macro=""/>
          <xdr14:xfrm>
            <a:off x="10400760" y="11557440"/>
            <a:ext cx="137520" cy="9180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5D46051E-DFD3-9443-9D55-BCD3D1F1E57B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0390320" y="11547000"/>
              <a:ext cx="158760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648480</xdr:colOff>
      <xdr:row>14</xdr:row>
      <xdr:rowOff>32840</xdr:rowOff>
    </xdr:from>
    <xdr:to>
      <xdr:col>13</xdr:col>
      <xdr:colOff>13780</xdr:colOff>
      <xdr:row>15</xdr:row>
      <xdr:rowOff>200160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14:cNvPr>
            <xdr14:cNvContentPartPr/>
          </xdr14:nvContentPartPr>
          <xdr14:nvPr macro=""/>
          <xdr14:xfrm>
            <a:off x="10554480" y="11589840"/>
            <a:ext cx="190800" cy="49752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07FB6D5-585C-EA4B-A412-C59665A3896C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0543680" y="11579400"/>
              <a:ext cx="212040" cy="51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712540</xdr:colOff>
      <xdr:row>13</xdr:row>
      <xdr:rowOff>17800</xdr:rowOff>
    </xdr:from>
    <xdr:to>
      <xdr:col>14</xdr:col>
      <xdr:colOff>243440</xdr:colOff>
      <xdr:row>14</xdr:row>
      <xdr:rowOff>289520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14:cNvPr>
            <xdr14:cNvContentPartPr/>
          </xdr14:nvContentPartPr>
          <xdr14:nvPr macro=""/>
          <xdr14:xfrm>
            <a:off x="11444040" y="11244600"/>
            <a:ext cx="356400" cy="60192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BDDF8BD0-0632-0C4F-B266-1CD4642B516C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1433240" y="11234160"/>
              <a:ext cx="377640" cy="62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322640</xdr:colOff>
      <xdr:row>13</xdr:row>
      <xdr:rowOff>207880</xdr:rowOff>
    </xdr:from>
    <xdr:to>
      <xdr:col>14</xdr:col>
      <xdr:colOff>617840</xdr:colOff>
      <xdr:row>14</xdr:row>
      <xdr:rowOff>189080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14:cNvPr>
            <xdr14:cNvContentPartPr/>
          </xdr14:nvContentPartPr>
          <xdr14:nvPr macro=""/>
          <xdr14:xfrm>
            <a:off x="11879640" y="11434680"/>
            <a:ext cx="295200" cy="3114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54A8CB11-C090-1F42-96B3-48D429DA5C17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1868840" y="11424240"/>
              <a:ext cx="316440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640160</xdr:colOff>
      <xdr:row>12</xdr:row>
      <xdr:rowOff>303360</xdr:rowOff>
    </xdr:from>
    <xdr:to>
      <xdr:col>14</xdr:col>
      <xdr:colOff>782360</xdr:colOff>
      <xdr:row>14</xdr:row>
      <xdr:rowOff>223640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14:cNvPr>
            <xdr14:cNvContentPartPr/>
          </xdr14:nvContentPartPr>
          <xdr14:nvPr macro=""/>
          <xdr14:xfrm>
            <a:off x="12197160" y="11199960"/>
            <a:ext cx="142200" cy="58068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11E7E845-CAD7-0644-B345-0873C86E1C21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2186360" y="11189520"/>
              <a:ext cx="163440" cy="60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133620</xdr:colOff>
      <xdr:row>13</xdr:row>
      <xdr:rowOff>21400</xdr:rowOff>
    </xdr:from>
    <xdr:to>
      <xdr:col>15</xdr:col>
      <xdr:colOff>155580</xdr:colOff>
      <xdr:row>14</xdr:row>
      <xdr:rowOff>227600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14:cNvPr>
            <xdr14:cNvContentPartPr/>
          </xdr14:nvContentPartPr>
          <xdr14:nvPr macro=""/>
          <xdr14:xfrm>
            <a:off x="12516120" y="11248200"/>
            <a:ext cx="21960" cy="5364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A01CFB92-6899-D54B-910B-092E6801B84D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2505320" y="11237760"/>
              <a:ext cx="43200" cy="55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78180</xdr:colOff>
      <xdr:row>13</xdr:row>
      <xdr:rowOff>276640</xdr:rowOff>
    </xdr:from>
    <xdr:to>
      <xdr:col>15</xdr:col>
      <xdr:colOff>291300</xdr:colOff>
      <xdr:row>13</xdr:row>
      <xdr:rowOff>316600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14:cNvPr>
            <xdr14:cNvContentPartPr/>
          </xdr14:nvContentPartPr>
          <xdr14:nvPr macro=""/>
          <xdr14:xfrm>
            <a:off x="12460680" y="11503440"/>
            <a:ext cx="213120" cy="39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69217E7-4568-6D41-9B55-32D89A2FB387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2449880" y="11492640"/>
              <a:ext cx="23436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347460</xdr:colOff>
      <xdr:row>13</xdr:row>
      <xdr:rowOff>225880</xdr:rowOff>
    </xdr:from>
    <xdr:to>
      <xdr:col>15</xdr:col>
      <xdr:colOff>511620</xdr:colOff>
      <xdr:row>14</xdr:row>
      <xdr:rowOff>181160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14:cNvPr>
            <xdr14:cNvContentPartPr/>
          </xdr14:nvContentPartPr>
          <xdr14:nvPr macro=""/>
          <xdr14:xfrm>
            <a:off x="12729960" y="11452680"/>
            <a:ext cx="164160" cy="285480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CB0451FE-6318-DC4F-B473-B75E37365E72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2719520" y="11442240"/>
              <a:ext cx="18540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413280</xdr:colOff>
      <xdr:row>13</xdr:row>
      <xdr:rowOff>278800</xdr:rowOff>
    </xdr:from>
    <xdr:to>
      <xdr:col>18</xdr:col>
      <xdr:colOff>699840</xdr:colOff>
      <xdr:row>14</xdr:row>
      <xdr:rowOff>285920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14:cNvPr>
            <xdr14:cNvContentPartPr/>
          </xdr14:nvContentPartPr>
          <xdr14:nvPr macro=""/>
          <xdr14:xfrm>
            <a:off x="15272280" y="11505600"/>
            <a:ext cx="286560" cy="33732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9D0917DA-B7D2-5E47-81A3-D2A4080D43E4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5261840" y="11495160"/>
              <a:ext cx="307800" cy="35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132820</xdr:colOff>
      <xdr:row>13</xdr:row>
      <xdr:rowOff>270520</xdr:rowOff>
    </xdr:from>
    <xdr:to>
      <xdr:col>19</xdr:col>
      <xdr:colOff>417220</xdr:colOff>
      <xdr:row>14</xdr:row>
      <xdr:rowOff>302840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14:cNvPr>
            <xdr14:cNvContentPartPr/>
          </xdr14:nvContentPartPr>
          <xdr14:nvPr macro=""/>
          <xdr14:xfrm>
            <a:off x="15817320" y="11497320"/>
            <a:ext cx="284400" cy="3625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8B8454DF-E4D0-9E4B-8F13-46D4C502EF1B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5806880" y="11486520"/>
              <a:ext cx="305640" cy="38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424080</xdr:colOff>
      <xdr:row>15</xdr:row>
      <xdr:rowOff>106920</xdr:rowOff>
    </xdr:from>
    <xdr:to>
      <xdr:col>19</xdr:col>
      <xdr:colOff>400300</xdr:colOff>
      <xdr:row>15</xdr:row>
      <xdr:rowOff>150480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14:cNvPr>
            <xdr14:cNvContentPartPr/>
          </xdr14:nvContentPartPr>
          <xdr14:nvPr macro=""/>
          <xdr14:xfrm>
            <a:off x="15283080" y="11994120"/>
            <a:ext cx="801720" cy="435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A70DBB51-5113-E146-8897-FF4E6798E17A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5272640" y="11983680"/>
              <a:ext cx="822960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495360</xdr:colOff>
      <xdr:row>15</xdr:row>
      <xdr:rowOff>310320</xdr:rowOff>
    </xdr:from>
    <xdr:to>
      <xdr:col>18</xdr:col>
      <xdr:colOff>679680</xdr:colOff>
      <xdr:row>16</xdr:row>
      <xdr:rowOff>267040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14:cNvPr>
            <xdr14:cNvContentPartPr/>
          </xdr14:nvContentPartPr>
          <xdr14:nvPr macro=""/>
          <xdr14:xfrm>
            <a:off x="15354360" y="12197520"/>
            <a:ext cx="184320" cy="28692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FCBF8D5B-30FB-FD4A-A8E0-9D37706E672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5343560" y="12187080"/>
              <a:ext cx="205560" cy="30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786240</xdr:colOff>
      <xdr:row>15</xdr:row>
      <xdr:rowOff>289080</xdr:rowOff>
    </xdr:from>
    <xdr:to>
      <xdr:col>19</xdr:col>
      <xdr:colOff>150100</xdr:colOff>
      <xdr:row>16</xdr:row>
      <xdr:rowOff>262000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14:cNvPr>
            <xdr14:cNvContentPartPr/>
          </xdr14:nvContentPartPr>
          <xdr14:nvPr macro=""/>
          <xdr14:xfrm>
            <a:off x="15645240" y="12176280"/>
            <a:ext cx="189360" cy="30312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0C2FA350-3C63-8642-B74C-AB81CF1CFE1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5634800" y="12165840"/>
              <a:ext cx="210600" cy="32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494980</xdr:colOff>
      <xdr:row>13</xdr:row>
      <xdr:rowOff>320920</xdr:rowOff>
    </xdr:from>
    <xdr:to>
      <xdr:col>20</xdr:col>
      <xdr:colOff>124520</xdr:colOff>
      <xdr:row>16</xdr:row>
      <xdr:rowOff>159760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14:cNvPr>
            <xdr14:cNvContentPartPr/>
          </xdr14:nvContentPartPr>
          <xdr14:nvPr macro=""/>
          <xdr14:xfrm>
            <a:off x="16179480" y="11547720"/>
            <a:ext cx="455040" cy="82944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C0180410-7506-8543-AA49-D9F727820F5D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6169040" y="11537280"/>
              <a:ext cx="476280" cy="85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164120</xdr:colOff>
      <xdr:row>14</xdr:row>
      <xdr:rowOff>253160</xdr:rowOff>
    </xdr:from>
    <xdr:to>
      <xdr:col>20</xdr:col>
      <xdr:colOff>217400</xdr:colOff>
      <xdr:row>15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14:cNvPr>
            <xdr14:cNvContentPartPr/>
          </xdr14:nvContentPartPr>
          <xdr14:nvPr macro=""/>
          <xdr14:xfrm>
            <a:off x="16674120" y="11810160"/>
            <a:ext cx="53280" cy="34092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352A2457-D6FD-DF4B-9400-D0374D0FF7C6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16663320" y="11799360"/>
              <a:ext cx="7452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390200</xdr:colOff>
      <xdr:row>14</xdr:row>
      <xdr:rowOff>302480</xdr:rowOff>
    </xdr:from>
    <xdr:to>
      <xdr:col>20</xdr:col>
      <xdr:colOff>403880</xdr:colOff>
      <xdr:row>14</xdr:row>
      <xdr:rowOff>318680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14:cNvPr>
            <xdr14:cNvContentPartPr/>
          </xdr14:nvContentPartPr>
          <xdr14:nvPr macro=""/>
          <xdr14:xfrm>
            <a:off x="16900200" y="11859480"/>
            <a:ext cx="13680" cy="1620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67790B97-4309-E74D-8E66-0955B5344FDD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6889760" y="11848680"/>
              <a:ext cx="349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413240</xdr:colOff>
      <xdr:row>14</xdr:row>
      <xdr:rowOff>280880</xdr:rowOff>
    </xdr:from>
    <xdr:to>
      <xdr:col>20</xdr:col>
      <xdr:colOff>577040</xdr:colOff>
      <xdr:row>16</xdr:row>
      <xdr:rowOff>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14:cNvPr>
            <xdr14:cNvContentPartPr/>
          </xdr14:nvContentPartPr>
          <xdr14:nvPr macro=""/>
          <xdr14:xfrm>
            <a:off x="16923240" y="11837880"/>
            <a:ext cx="163800" cy="41436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BD3D6647-9BC2-5A4E-ACAD-84E1B7694E7F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6912440" y="11827080"/>
              <a:ext cx="18504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559760</xdr:colOff>
      <xdr:row>16</xdr:row>
      <xdr:rowOff>1720</xdr:rowOff>
    </xdr:from>
    <xdr:to>
      <xdr:col>20</xdr:col>
      <xdr:colOff>564800</xdr:colOff>
      <xdr:row>16</xdr:row>
      <xdr:rowOff>19000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14:cNvPr>
            <xdr14:cNvContentPartPr/>
          </xdr14:nvContentPartPr>
          <xdr14:nvPr macro=""/>
          <xdr14:xfrm>
            <a:off x="17069760" y="12219120"/>
            <a:ext cx="5040" cy="1728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1ADEF36D-6163-BB4A-8348-D22D2B8CC424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7059320" y="12208680"/>
              <a:ext cx="2628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230380</xdr:colOff>
      <xdr:row>15</xdr:row>
      <xdr:rowOff>302040</xdr:rowOff>
    </xdr:from>
    <xdr:to>
      <xdr:col>19</xdr:col>
      <xdr:colOff>251260</xdr:colOff>
      <xdr:row>15</xdr:row>
      <xdr:rowOff>316800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14:cNvPr>
            <xdr14:cNvContentPartPr/>
          </xdr14:nvContentPartPr>
          <xdr14:nvPr macro=""/>
          <xdr14:xfrm>
            <a:off x="15914880" y="12189240"/>
            <a:ext cx="20880" cy="1476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37D02EDA-BD27-BD40-8F1B-7D1182843DC6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5904440" y="12178440"/>
              <a:ext cx="4212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145060</xdr:colOff>
      <xdr:row>15</xdr:row>
      <xdr:rowOff>317520</xdr:rowOff>
    </xdr:from>
    <xdr:to>
      <xdr:col>19</xdr:col>
      <xdr:colOff>334420</xdr:colOff>
      <xdr:row>16</xdr:row>
      <xdr:rowOff>303040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1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14:cNvPr>
            <xdr14:cNvContentPartPr/>
          </xdr14:nvContentPartPr>
          <xdr14:nvPr macro=""/>
          <xdr14:xfrm>
            <a:off x="15829560" y="12204720"/>
            <a:ext cx="189360" cy="3157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2CBC5892-1714-8340-916A-7FD4951D8609}"/>
                </a:ext>
              </a:extLst>
            </xdr:cNvPr>
            <xdr:cNvPicPr/>
          </xdr:nvPicPr>
          <xdr:blipFill>
            <a:blip xmlns:r="http://schemas.openxmlformats.org/officeDocument/2006/relationships" r:embed="rId202"/>
            <a:stretch>
              <a:fillRect/>
            </a:stretch>
          </xdr:blipFill>
          <xdr:spPr>
            <a:xfrm>
              <a:off x="15818760" y="12194280"/>
              <a:ext cx="2106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373660</xdr:colOff>
      <xdr:row>16</xdr:row>
      <xdr:rowOff>306280</xdr:rowOff>
    </xdr:from>
    <xdr:to>
      <xdr:col>19</xdr:col>
      <xdr:colOff>385900</xdr:colOff>
      <xdr:row>16</xdr:row>
      <xdr:rowOff>327160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3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14:cNvPr>
            <xdr14:cNvContentPartPr/>
          </xdr14:nvContentPartPr>
          <xdr14:nvPr macro=""/>
          <xdr14:xfrm>
            <a:off x="16058160" y="12523680"/>
            <a:ext cx="12240" cy="2088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115A8E42-2E5A-9E4F-9466-C9197B7556E1}"/>
                </a:ext>
              </a:extLst>
            </xdr:cNvPr>
            <xdr:cNvPicPr/>
          </xdr:nvPicPr>
          <xdr:blipFill>
            <a:blip xmlns:r="http://schemas.openxmlformats.org/officeDocument/2006/relationships" r:embed="rId204"/>
            <a:stretch>
              <a:fillRect/>
            </a:stretch>
          </xdr:blipFill>
          <xdr:spPr>
            <a:xfrm>
              <a:off x="16047360" y="12512880"/>
              <a:ext cx="33480" cy="42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187180</xdr:colOff>
      <xdr:row>5</xdr:row>
      <xdr:rowOff>72280</xdr:rowOff>
    </xdr:from>
    <xdr:to>
      <xdr:col>1</xdr:col>
      <xdr:colOff>772180</xdr:colOff>
      <xdr:row>6</xdr:row>
      <xdr:rowOff>326000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14:cNvPr>
            <xdr14:cNvContentPartPr/>
          </xdr14:nvContentPartPr>
          <xdr14:nvPr macro=""/>
          <xdr14:xfrm>
            <a:off x="1012680" y="402480"/>
            <a:ext cx="585000" cy="58392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EFC38DB9-E326-A345-AABA-C710FD7B50AC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001880" y="392040"/>
              <a:ext cx="606240" cy="60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130280</xdr:colOff>
      <xdr:row>5</xdr:row>
      <xdr:rowOff>67600</xdr:rowOff>
    </xdr:from>
    <xdr:to>
      <xdr:col>2</xdr:col>
      <xdr:colOff>450680</xdr:colOff>
      <xdr:row>6</xdr:row>
      <xdr:rowOff>264800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14:cNvPr>
            <xdr14:cNvContentPartPr/>
          </xdr14:nvContentPartPr>
          <xdr14:nvPr macro=""/>
          <xdr14:xfrm>
            <a:off x="1781280" y="397800"/>
            <a:ext cx="320400" cy="527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682DEA99-9F99-F445-BB2B-1627B8B297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770840" y="387000"/>
              <a:ext cx="341640" cy="54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230360</xdr:colOff>
      <xdr:row>6</xdr:row>
      <xdr:rowOff>38000</xdr:rowOff>
    </xdr:from>
    <xdr:to>
      <xdr:col>2</xdr:col>
      <xdr:colOff>354560</xdr:colOff>
      <xdr:row>6</xdr:row>
      <xdr:rowOff>66080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14:cNvPr>
            <xdr14:cNvContentPartPr/>
          </xdr14:nvContentPartPr>
          <xdr14:nvPr macro=""/>
          <xdr14:xfrm>
            <a:off x="1881360" y="698400"/>
            <a:ext cx="124200" cy="2808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268AD697-A0F5-604B-B583-88521B11839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870560" y="687960"/>
              <a:ext cx="14544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422980</xdr:colOff>
      <xdr:row>8</xdr:row>
      <xdr:rowOff>318640</xdr:rowOff>
    </xdr:from>
    <xdr:to>
      <xdr:col>2</xdr:col>
      <xdr:colOff>441320</xdr:colOff>
      <xdr:row>11</xdr:row>
      <xdr:rowOff>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14:cNvPr>
            <xdr14:cNvContentPartPr/>
          </xdr14:nvContentPartPr>
          <xdr14:nvPr macro=""/>
          <xdr14:xfrm>
            <a:off x="1248480" y="1639440"/>
            <a:ext cx="843840" cy="693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7BBFDD2B-FD04-D245-A1BC-5649C309614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237680" y="1628640"/>
              <a:ext cx="865080" cy="71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78800</xdr:colOff>
      <xdr:row>8</xdr:row>
      <xdr:rowOff>109120</xdr:rowOff>
    </xdr:from>
    <xdr:to>
      <xdr:col>2</xdr:col>
      <xdr:colOff>290840</xdr:colOff>
      <xdr:row>8</xdr:row>
      <xdr:rowOff>268960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14:cNvPr>
            <xdr14:cNvContentPartPr/>
          </xdr14:nvContentPartPr>
          <xdr14:nvPr macro=""/>
          <xdr14:xfrm>
            <a:off x="1729800" y="1429920"/>
            <a:ext cx="212040" cy="15984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2F500CEB-707C-AF4E-A786-22D94302EF96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719000" y="1419480"/>
              <a:ext cx="233280" cy="18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271040</xdr:colOff>
      <xdr:row>10</xdr:row>
      <xdr:rowOff>256200</xdr:rowOff>
    </xdr:from>
    <xdr:to>
      <xdr:col>2</xdr:col>
      <xdr:colOff>325400</xdr:colOff>
      <xdr:row>12</xdr:row>
      <xdr:rowOff>96560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14:cNvPr>
            <xdr14:cNvContentPartPr/>
          </xdr14:nvContentPartPr>
          <xdr14:nvPr macro=""/>
          <xdr14:xfrm>
            <a:off x="1922040" y="2237400"/>
            <a:ext cx="54360" cy="5007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6BCB05B7-D48B-594B-A1BB-85443054637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911600" y="2226960"/>
              <a:ext cx="7560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199400</xdr:colOff>
      <xdr:row>10</xdr:row>
      <xdr:rowOff>206880</xdr:rowOff>
    </xdr:from>
    <xdr:to>
      <xdr:col>2</xdr:col>
      <xdr:colOff>403880</xdr:colOff>
      <xdr:row>11</xdr:row>
      <xdr:rowOff>105640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14:cNvPr>
            <xdr14:cNvContentPartPr/>
          </xdr14:nvContentPartPr>
          <xdr14:nvPr macro=""/>
          <xdr14:xfrm>
            <a:off x="1850400" y="2188080"/>
            <a:ext cx="204480" cy="2289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3B41C73-CF56-1D43-BFE6-0084BE90CAF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839600" y="2177640"/>
              <a:ext cx="22572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36300</xdr:colOff>
      <xdr:row>9</xdr:row>
      <xdr:rowOff>205160</xdr:rowOff>
    </xdr:from>
    <xdr:to>
      <xdr:col>3</xdr:col>
      <xdr:colOff>145020</xdr:colOff>
      <xdr:row>9</xdr:row>
      <xdr:rowOff>217400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14:cNvPr>
            <xdr14:cNvContentPartPr/>
          </xdr14:nvContentPartPr>
          <xdr14:nvPr macro=""/>
          <xdr14:xfrm>
            <a:off x="2512800" y="1856160"/>
            <a:ext cx="108720" cy="122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0AD5033-EA1A-8547-BF3E-7CB871ACCBC4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502360" y="1845360"/>
              <a:ext cx="12996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2820</xdr:colOff>
      <xdr:row>9</xdr:row>
      <xdr:rowOff>305960</xdr:rowOff>
    </xdr:from>
    <xdr:to>
      <xdr:col>3</xdr:col>
      <xdr:colOff>143940</xdr:colOff>
      <xdr:row>9</xdr:row>
      <xdr:rowOff>312440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14:cNvPr>
            <xdr14:cNvContentPartPr/>
          </xdr14:nvContentPartPr>
          <xdr14:nvPr macro=""/>
          <xdr14:xfrm>
            <a:off x="2479320" y="1956960"/>
            <a:ext cx="141120" cy="648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099A65BC-4EE9-2B48-9D75-727BBBF64B04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2468520" y="1946520"/>
              <a:ext cx="16236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342980</xdr:colOff>
      <xdr:row>8</xdr:row>
      <xdr:rowOff>199480</xdr:rowOff>
    </xdr:from>
    <xdr:to>
      <xdr:col>6</xdr:col>
      <xdr:colOff>138480</xdr:colOff>
      <xdr:row>10</xdr:row>
      <xdr:rowOff>37680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14:cNvPr>
            <xdr14:cNvContentPartPr/>
          </xdr14:nvContentPartPr>
          <xdr14:nvPr macro=""/>
          <xdr14:xfrm>
            <a:off x="4470480" y="1520280"/>
            <a:ext cx="621000" cy="49860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4F261189-CAB8-1947-BFC5-131B5AE92A5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459680" y="1509840"/>
              <a:ext cx="642240" cy="51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415360</xdr:colOff>
      <xdr:row>9</xdr:row>
      <xdr:rowOff>166640</xdr:rowOff>
    </xdr:from>
    <xdr:to>
      <xdr:col>4</xdr:col>
      <xdr:colOff>750160</xdr:colOff>
      <xdr:row>10</xdr:row>
      <xdr:rowOff>141360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14:cNvPr>
            <xdr14:cNvContentPartPr/>
          </xdr14:nvContentPartPr>
          <xdr14:nvPr macro=""/>
          <xdr14:xfrm>
            <a:off x="3717360" y="1817640"/>
            <a:ext cx="334800" cy="3049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D87D1F4-377B-C44C-BAB5-612F1FF6867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706560" y="1806840"/>
              <a:ext cx="35604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65060</xdr:colOff>
      <xdr:row>8</xdr:row>
      <xdr:rowOff>244120</xdr:rowOff>
    </xdr:from>
    <xdr:to>
      <xdr:col>5</xdr:col>
      <xdr:colOff>79820</xdr:colOff>
      <xdr:row>9</xdr:row>
      <xdr:rowOff>211280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14:cNvPr>
            <xdr14:cNvContentPartPr/>
          </xdr14:nvContentPartPr>
          <xdr14:nvPr macro=""/>
          <xdr14:xfrm>
            <a:off x="4192560" y="1564920"/>
            <a:ext cx="14760" cy="2973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A2B6636-4168-C44B-B86E-EDC28F4DF771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181760" y="1554120"/>
              <a:ext cx="36000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790840</xdr:colOff>
      <xdr:row>9</xdr:row>
      <xdr:rowOff>95360</xdr:rowOff>
    </xdr:from>
    <xdr:to>
      <xdr:col>5</xdr:col>
      <xdr:colOff>177380</xdr:colOff>
      <xdr:row>9</xdr:row>
      <xdr:rowOff>101840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14:cNvPr>
            <xdr14:cNvContentPartPr/>
          </xdr14:nvContentPartPr>
          <xdr14:nvPr macro=""/>
          <xdr14:xfrm>
            <a:off x="4092840" y="1746360"/>
            <a:ext cx="212040" cy="648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53FF9337-6CC9-1344-870F-B07E18D0BF9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082040" y="1735920"/>
              <a:ext cx="23328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396960</xdr:colOff>
      <xdr:row>9</xdr:row>
      <xdr:rowOff>89600</xdr:rowOff>
    </xdr:from>
    <xdr:to>
      <xdr:col>6</xdr:col>
      <xdr:colOff>689640</xdr:colOff>
      <xdr:row>10</xdr:row>
      <xdr:rowOff>18600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14:cNvPr>
            <xdr14:cNvContentPartPr/>
          </xdr14:nvContentPartPr>
          <xdr14:nvPr macro=""/>
          <xdr14:xfrm>
            <a:off x="5349960" y="1740600"/>
            <a:ext cx="292680" cy="2592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42DB55C3-B5B6-6E46-8A0E-7BF4A0C92E5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39520" y="1729800"/>
              <a:ext cx="31392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763160</xdr:colOff>
      <xdr:row>14</xdr:row>
      <xdr:rowOff>142120</xdr:rowOff>
    </xdr:from>
    <xdr:to>
      <xdr:col>3</xdr:col>
      <xdr:colOff>111180</xdr:colOff>
      <xdr:row>14</xdr:row>
      <xdr:rowOff>155800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14:cNvPr>
            <xdr14:cNvContentPartPr/>
          </xdr14:nvContentPartPr>
          <xdr14:nvPr macro=""/>
          <xdr14:xfrm>
            <a:off x="2414160" y="3444120"/>
            <a:ext cx="173520" cy="13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840F310-17A5-724D-BC95-001262299AFD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2403720" y="3433680"/>
              <a:ext cx="19476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734360</xdr:colOff>
      <xdr:row>14</xdr:row>
      <xdr:rowOff>307000</xdr:rowOff>
    </xdr:from>
    <xdr:to>
      <xdr:col>3</xdr:col>
      <xdr:colOff>82380</xdr:colOff>
      <xdr:row>14</xdr:row>
      <xdr:rowOff>315640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14:cNvPr>
            <xdr14:cNvContentPartPr/>
          </xdr14:nvContentPartPr>
          <xdr14:nvPr macro=""/>
          <xdr14:xfrm>
            <a:off x="2385360" y="3609000"/>
            <a:ext cx="173520" cy="86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5D28135C-880B-564E-A56B-85E90995A33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374920" y="3598560"/>
              <a:ext cx="194760" cy="2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704100</xdr:colOff>
      <xdr:row>13</xdr:row>
      <xdr:rowOff>165600</xdr:rowOff>
    </xdr:from>
    <xdr:to>
      <xdr:col>4</xdr:col>
      <xdr:colOff>448120</xdr:colOff>
      <xdr:row>14</xdr:row>
      <xdr:rowOff>270280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14:cNvPr>
            <xdr14:cNvContentPartPr/>
          </xdr14:nvContentPartPr>
          <xdr14:nvPr macro=""/>
          <xdr14:xfrm>
            <a:off x="3180600" y="3137400"/>
            <a:ext cx="569520" cy="4348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C5BB7231-EAFA-2D4C-8D30-7D1B7573DD66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170160" y="3126600"/>
              <a:ext cx="590760" cy="45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732880</xdr:colOff>
      <xdr:row>13</xdr:row>
      <xdr:rowOff>142560</xdr:rowOff>
    </xdr:from>
    <xdr:to>
      <xdr:col>5</xdr:col>
      <xdr:colOff>328940</xdr:colOff>
      <xdr:row>14</xdr:row>
      <xdr:rowOff>206200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14:cNvPr>
            <xdr14:cNvContentPartPr/>
          </xdr14:nvContentPartPr>
          <xdr14:nvPr macro=""/>
          <xdr14:xfrm>
            <a:off x="4034880" y="3114360"/>
            <a:ext cx="421560" cy="3938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D63AFB86-295D-4B4B-AD3F-C0B4154D3B78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024440" y="3103920"/>
              <a:ext cx="442800" cy="41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138520</xdr:colOff>
      <xdr:row>15</xdr:row>
      <xdr:rowOff>192080</xdr:rowOff>
    </xdr:from>
    <xdr:to>
      <xdr:col>4</xdr:col>
      <xdr:colOff>155800</xdr:colOff>
      <xdr:row>16</xdr:row>
      <xdr:rowOff>10200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14:cNvPr>
            <xdr14:cNvContentPartPr/>
          </xdr14:nvContentPartPr>
          <xdr14:nvPr macro=""/>
          <xdr14:xfrm>
            <a:off x="3440520" y="3824280"/>
            <a:ext cx="17280" cy="1483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7714B69F-1B3A-7646-8E93-3B6142F9442C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430080" y="3813840"/>
              <a:ext cx="3852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130240</xdr:colOff>
      <xdr:row>15</xdr:row>
      <xdr:rowOff>72920</xdr:rowOff>
    </xdr:from>
    <xdr:to>
      <xdr:col>4</xdr:col>
      <xdr:colOff>147520</xdr:colOff>
      <xdr:row>15</xdr:row>
      <xdr:rowOff>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14:cNvPr>
            <xdr14:cNvContentPartPr/>
          </xdr14:nvContentPartPr>
          <xdr14:nvPr macro=""/>
          <xdr14:xfrm>
            <a:off x="3432240" y="3705120"/>
            <a:ext cx="17280" cy="1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F69E98F2-9DE7-5449-8212-6E3A40E357F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421440" y="3694680"/>
              <a:ext cx="3852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793000</xdr:colOff>
      <xdr:row>15</xdr:row>
      <xdr:rowOff>202880</xdr:rowOff>
    </xdr:from>
    <xdr:to>
      <xdr:col>5</xdr:col>
      <xdr:colOff>79820</xdr:colOff>
      <xdr:row>16</xdr:row>
      <xdr:rowOff>203880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14:cNvPr>
            <xdr14:cNvContentPartPr/>
          </xdr14:nvContentPartPr>
          <xdr14:nvPr macro=""/>
          <xdr14:xfrm>
            <a:off x="4095000" y="3835080"/>
            <a:ext cx="112320" cy="3312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566246F3-6334-884C-8465-8BCCA39B561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84560" y="3824640"/>
              <a:ext cx="1335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99980</xdr:colOff>
      <xdr:row>15</xdr:row>
      <xdr:rowOff>79040</xdr:rowOff>
    </xdr:from>
    <xdr:to>
      <xdr:col>5</xdr:col>
      <xdr:colOff>105020</xdr:colOff>
      <xdr:row>15</xdr:row>
      <xdr:rowOff>114320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14:cNvPr>
            <xdr14:cNvContentPartPr/>
          </xdr14:nvContentPartPr>
          <xdr14:nvPr macro=""/>
          <xdr14:xfrm>
            <a:off x="4227480" y="3711240"/>
            <a:ext cx="5040" cy="352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837AC9D6-4B93-4246-A91F-84FE3D90D3C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216680" y="3700800"/>
              <a:ext cx="2628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82320</xdr:colOff>
      <xdr:row>13</xdr:row>
      <xdr:rowOff>182520</xdr:rowOff>
    </xdr:from>
    <xdr:to>
      <xdr:col>6</xdr:col>
      <xdr:colOff>427200</xdr:colOff>
      <xdr:row>14</xdr:row>
      <xdr:rowOff>142480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14:cNvPr>
            <xdr14:cNvContentPartPr/>
          </xdr14:nvContentPartPr>
          <xdr14:nvPr macro=""/>
          <xdr14:xfrm>
            <a:off x="5035320" y="3154320"/>
            <a:ext cx="344880" cy="29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B2F27BF-406B-CF47-9740-DA6A628749A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024880" y="3143880"/>
              <a:ext cx="366120" cy="31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551040</xdr:colOff>
      <xdr:row>13</xdr:row>
      <xdr:rowOff>191880</xdr:rowOff>
    </xdr:from>
    <xdr:to>
      <xdr:col>6</xdr:col>
      <xdr:colOff>711600</xdr:colOff>
      <xdr:row>14</xdr:row>
      <xdr:rowOff>44920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14:cNvPr>
            <xdr14:cNvContentPartPr/>
          </xdr14:nvContentPartPr>
          <xdr14:nvPr macro=""/>
          <xdr14:xfrm>
            <a:off x="5504040" y="3163680"/>
            <a:ext cx="160560" cy="18324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823B7071-FC05-4144-919B-E79E5A2B1205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5493240" y="3153240"/>
              <a:ext cx="181800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814560</xdr:colOff>
      <xdr:row>13</xdr:row>
      <xdr:rowOff>162000</xdr:rowOff>
    </xdr:from>
    <xdr:to>
      <xdr:col>7</xdr:col>
      <xdr:colOff>222700</xdr:colOff>
      <xdr:row>14</xdr:row>
      <xdr:rowOff>56080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14:cNvPr>
            <xdr14:cNvContentPartPr/>
          </xdr14:nvContentPartPr>
          <xdr14:nvPr macro=""/>
          <xdr14:xfrm>
            <a:off x="5767560" y="3133800"/>
            <a:ext cx="233640" cy="2242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9B4991B-B865-7A46-9992-0C4A0B83520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56760" y="3123000"/>
              <a:ext cx="254880" cy="24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459580</xdr:colOff>
      <xdr:row>12</xdr:row>
      <xdr:rowOff>263240</xdr:rowOff>
    </xdr:from>
    <xdr:to>
      <xdr:col>7</xdr:col>
      <xdr:colOff>610420</xdr:colOff>
      <xdr:row>14</xdr:row>
      <xdr:rowOff>99280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14:cNvPr>
            <xdr14:cNvContentPartPr/>
          </xdr14:nvContentPartPr>
          <xdr14:nvPr macro=""/>
          <xdr14:xfrm>
            <a:off x="6238080" y="2904840"/>
            <a:ext cx="150840" cy="496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7F0D4B5-6A9E-BC4F-868D-A2E650E6F99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227280" y="2894400"/>
              <a:ext cx="172080" cy="51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787900</xdr:colOff>
      <xdr:row>13</xdr:row>
      <xdr:rowOff>51120</xdr:rowOff>
    </xdr:from>
    <xdr:to>
      <xdr:col>8</xdr:col>
      <xdr:colOff>303320</xdr:colOff>
      <xdr:row>14</xdr:row>
      <xdr:rowOff>25840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14:cNvPr>
            <xdr14:cNvContentPartPr/>
          </xdr14:nvContentPartPr>
          <xdr14:nvPr macro=""/>
          <xdr14:xfrm>
            <a:off x="6566400" y="3022920"/>
            <a:ext cx="340920" cy="30492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22980A4-F6DA-EA41-AA05-D2F7C002B19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55600" y="3012480"/>
              <a:ext cx="362160" cy="32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733900</xdr:colOff>
      <xdr:row>13</xdr:row>
      <xdr:rowOff>28440</xdr:rowOff>
    </xdr:from>
    <xdr:to>
      <xdr:col>8</xdr:col>
      <xdr:colOff>309440</xdr:colOff>
      <xdr:row>14</xdr:row>
      <xdr:rowOff>48880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14:cNvPr>
            <xdr14:cNvContentPartPr/>
          </xdr14:nvContentPartPr>
          <xdr14:nvPr macro=""/>
          <xdr14:xfrm>
            <a:off x="6512400" y="3000240"/>
            <a:ext cx="401040" cy="3506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500D37EF-599A-014E-B5BD-0A97FAB078F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501600" y="2989440"/>
              <a:ext cx="4222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515720</xdr:colOff>
      <xdr:row>14</xdr:row>
      <xdr:rowOff>103600</xdr:rowOff>
    </xdr:from>
    <xdr:to>
      <xdr:col>8</xdr:col>
      <xdr:colOff>519680</xdr:colOff>
      <xdr:row>14</xdr:row>
      <xdr:rowOff>224200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14:cNvPr>
            <xdr14:cNvContentPartPr/>
          </xdr14:nvContentPartPr>
          <xdr14:nvPr macro=""/>
          <xdr14:xfrm>
            <a:off x="7119720" y="3405600"/>
            <a:ext cx="3960" cy="12060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D1FEB957-C507-8649-B859-36146759292D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09280" y="3395160"/>
              <a:ext cx="252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552080</xdr:colOff>
      <xdr:row>13</xdr:row>
      <xdr:rowOff>241200</xdr:rowOff>
    </xdr:from>
    <xdr:to>
      <xdr:col>8</xdr:col>
      <xdr:colOff>593480</xdr:colOff>
      <xdr:row>13</xdr:row>
      <xdr:rowOff>251280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14:cNvPr>
            <xdr14:cNvContentPartPr/>
          </xdr14:nvContentPartPr>
          <xdr14:nvPr macro=""/>
          <xdr14:xfrm>
            <a:off x="7156080" y="3213000"/>
            <a:ext cx="41400" cy="1008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8340F57D-D931-DC40-8174-9520FEE85761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145280" y="3202560"/>
              <a:ext cx="6264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633800</xdr:colOff>
      <xdr:row>14</xdr:row>
      <xdr:rowOff>131320</xdr:rowOff>
    </xdr:from>
    <xdr:to>
      <xdr:col>8</xdr:col>
      <xdr:colOff>794360</xdr:colOff>
      <xdr:row>15</xdr:row>
      <xdr:rowOff>146720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14:cNvPr>
            <xdr14:cNvContentPartPr/>
          </xdr14:nvContentPartPr>
          <xdr14:nvPr macro=""/>
          <xdr14:xfrm>
            <a:off x="7237800" y="3433320"/>
            <a:ext cx="160560" cy="3456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E44E0A2-1090-F14B-ACB2-1C2E315D5ACD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227000" y="3422880"/>
              <a:ext cx="18180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152460</xdr:colOff>
      <xdr:row>13</xdr:row>
      <xdr:rowOff>80280</xdr:rowOff>
    </xdr:from>
    <xdr:to>
      <xdr:col>9</xdr:col>
      <xdr:colOff>526860</xdr:colOff>
      <xdr:row>14</xdr:row>
      <xdr:rowOff>116200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14:cNvPr>
            <xdr14:cNvContentPartPr/>
          </xdr14:nvContentPartPr>
          <xdr14:nvPr macro=""/>
          <xdr14:xfrm>
            <a:off x="7581960" y="3052080"/>
            <a:ext cx="374400" cy="3661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FFB71CC8-F775-0342-9881-2F2CAA3DDC30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571160" y="3041280"/>
              <a:ext cx="39564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166860</xdr:colOff>
      <xdr:row>13</xdr:row>
      <xdr:rowOff>21240</xdr:rowOff>
    </xdr:from>
    <xdr:to>
      <xdr:col>9</xdr:col>
      <xdr:colOff>550980</xdr:colOff>
      <xdr:row>14</xdr:row>
      <xdr:rowOff>134200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14:cNvPr>
            <xdr14:cNvContentPartPr/>
          </xdr14:nvContentPartPr>
          <xdr14:nvPr macro=""/>
          <xdr14:xfrm>
            <a:off x="7596360" y="2993040"/>
            <a:ext cx="384120" cy="44316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DC586C20-52A6-AD47-9AAA-491D90DAB1F0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85560" y="2982240"/>
              <a:ext cx="40536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578340</xdr:colOff>
      <xdr:row>14</xdr:row>
      <xdr:rowOff>79480</xdr:rowOff>
    </xdr:from>
    <xdr:to>
      <xdr:col>9</xdr:col>
      <xdr:colOff>646020</xdr:colOff>
      <xdr:row>15</xdr:row>
      <xdr:rowOff>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14:cNvPr>
            <xdr14:cNvContentPartPr/>
          </xdr14:nvContentPartPr>
          <xdr14:nvPr macro=""/>
          <xdr14:xfrm>
            <a:off x="8007840" y="3381480"/>
            <a:ext cx="67680" cy="262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41DC0AD2-B7C0-A04C-ADB1-65882C1578E5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997040" y="3371040"/>
              <a:ext cx="88920" cy="28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649260</xdr:colOff>
      <xdr:row>13</xdr:row>
      <xdr:rowOff>302760</xdr:rowOff>
    </xdr:from>
    <xdr:to>
      <xdr:col>9</xdr:col>
      <xdr:colOff>671220</xdr:colOff>
      <xdr:row>13</xdr:row>
      <xdr:rowOff>321120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14:cNvPr>
            <xdr14:cNvContentPartPr/>
          </xdr14:nvContentPartPr>
          <xdr14:nvPr macro=""/>
          <xdr14:xfrm>
            <a:off x="8078760" y="3274560"/>
            <a:ext cx="21960" cy="1836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6B23224-350E-FE40-BBDA-FD3F9C55D99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8067960" y="3263760"/>
              <a:ext cx="432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822420</xdr:colOff>
      <xdr:row>12</xdr:row>
      <xdr:rowOff>189080</xdr:rowOff>
    </xdr:from>
    <xdr:to>
      <xdr:col>10</xdr:col>
      <xdr:colOff>177640</xdr:colOff>
      <xdr:row>14</xdr:row>
      <xdr:rowOff>194320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14:cNvPr>
            <xdr14:cNvContentPartPr/>
          </xdr14:nvContentPartPr>
          <xdr14:nvPr macro=""/>
          <xdr14:xfrm>
            <a:off x="8251920" y="2830680"/>
            <a:ext cx="180720" cy="665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C799640F-D9B6-9841-B784-C8F4710C602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8241480" y="2819880"/>
              <a:ext cx="201960" cy="68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724840</xdr:colOff>
      <xdr:row>12</xdr:row>
      <xdr:rowOff>319040</xdr:rowOff>
    </xdr:from>
    <xdr:to>
      <xdr:col>11</xdr:col>
      <xdr:colOff>355820</xdr:colOff>
      <xdr:row>14</xdr:row>
      <xdr:rowOff>16480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14:cNvPr>
            <xdr14:cNvContentPartPr/>
          </xdr14:nvContentPartPr>
          <xdr14:nvPr macro=""/>
          <xdr14:xfrm>
            <a:off x="8979840" y="2960640"/>
            <a:ext cx="456480" cy="35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9A0F34BF-1618-5F47-B8C9-B2912596CA2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969400" y="2949840"/>
              <a:ext cx="477720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423860</xdr:colOff>
      <xdr:row>14</xdr:row>
      <xdr:rowOff>36280</xdr:rowOff>
    </xdr:from>
    <xdr:to>
      <xdr:col>11</xdr:col>
      <xdr:colOff>437540</xdr:colOff>
      <xdr:row>14</xdr:row>
      <xdr:rowOff>141400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14:cNvPr>
            <xdr14:cNvContentPartPr/>
          </xdr14:nvContentPartPr>
          <xdr14:nvPr macro=""/>
          <xdr14:xfrm>
            <a:off x="9504360" y="3338280"/>
            <a:ext cx="13680" cy="1051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5BE36987-EDDA-0E4C-B69D-569326F3F9D6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9493920" y="3327840"/>
              <a:ext cx="34920" cy="12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474620</xdr:colOff>
      <xdr:row>13</xdr:row>
      <xdr:rowOff>190800</xdr:rowOff>
    </xdr:from>
    <xdr:to>
      <xdr:col>11</xdr:col>
      <xdr:colOff>492980</xdr:colOff>
      <xdr:row>13</xdr:row>
      <xdr:rowOff>221400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14:cNvPr>
            <xdr14:cNvContentPartPr/>
          </xdr14:nvContentPartPr>
          <xdr14:nvPr macro=""/>
          <xdr14:xfrm>
            <a:off x="9555120" y="3162600"/>
            <a:ext cx="18360" cy="30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7F360D6A-5ABC-4148-8EB9-BB0480F9D07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9544320" y="3152160"/>
              <a:ext cx="3960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711500</xdr:colOff>
      <xdr:row>13</xdr:row>
      <xdr:rowOff>69480</xdr:rowOff>
    </xdr:from>
    <xdr:to>
      <xdr:col>12</xdr:col>
      <xdr:colOff>213600</xdr:colOff>
      <xdr:row>14</xdr:row>
      <xdr:rowOff>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14:cNvPr>
            <xdr14:cNvContentPartPr/>
          </xdr14:nvContentPartPr>
          <xdr14:nvPr macro=""/>
          <xdr14:xfrm>
            <a:off x="9792000" y="3041280"/>
            <a:ext cx="327600" cy="28188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2DDF2304-339C-1A4F-B535-EA6D30DD3226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781560" y="3030480"/>
              <a:ext cx="348840" cy="30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280560</xdr:colOff>
      <xdr:row>13</xdr:row>
      <xdr:rowOff>271440</xdr:rowOff>
    </xdr:from>
    <xdr:to>
      <xdr:col>12</xdr:col>
      <xdr:colOff>401160</xdr:colOff>
      <xdr:row>14</xdr:row>
      <xdr:rowOff>271360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14:cNvPr>
            <xdr14:cNvContentPartPr/>
          </xdr14:nvContentPartPr>
          <xdr14:nvPr macro=""/>
          <xdr14:xfrm>
            <a:off x="10186560" y="3243240"/>
            <a:ext cx="120600" cy="3301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CE87CE11-CC81-8441-81B2-B11C70C121FF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0176120" y="3232440"/>
              <a:ext cx="141840" cy="35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424140</xdr:colOff>
      <xdr:row>10</xdr:row>
      <xdr:rowOff>179160</xdr:rowOff>
    </xdr:from>
    <xdr:to>
      <xdr:col>18</xdr:col>
      <xdr:colOff>7200</xdr:colOff>
      <xdr:row>15</xdr:row>
      <xdr:rowOff>192440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14:cNvPr>
            <xdr14:cNvContentPartPr/>
          </xdr14:nvContentPartPr>
          <xdr14:nvPr macro=""/>
          <xdr14:xfrm>
            <a:off x="12806640" y="2160360"/>
            <a:ext cx="2059560" cy="16642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7667C54-C6F6-A740-84BB-A16A2121F22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795840" y="2149920"/>
              <a:ext cx="2080800" cy="168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824720</xdr:colOff>
      <xdr:row>18</xdr:row>
      <xdr:rowOff>214520</xdr:rowOff>
    </xdr:from>
    <xdr:to>
      <xdr:col>3</xdr:col>
      <xdr:colOff>323220</xdr:colOff>
      <xdr:row>18</xdr:row>
      <xdr:rowOff>247280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14:cNvPr>
            <xdr14:cNvContentPartPr/>
          </xdr14:nvContentPartPr>
          <xdr14:nvPr macro=""/>
          <xdr14:xfrm>
            <a:off x="2475720" y="4837320"/>
            <a:ext cx="324000" cy="32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3581231E-0FE0-5E4B-B4C3-82EA36CFAFDA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464920" y="4826880"/>
              <a:ext cx="34524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793400</xdr:colOff>
      <xdr:row>19</xdr:row>
      <xdr:rowOff>130920</xdr:rowOff>
    </xdr:from>
    <xdr:to>
      <xdr:col>3</xdr:col>
      <xdr:colOff>208740</xdr:colOff>
      <xdr:row>19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14:cNvPr>
            <xdr14:cNvContentPartPr/>
          </xdr14:nvContentPartPr>
          <xdr14:nvPr macro=""/>
          <xdr14:xfrm>
            <a:off x="2444400" y="5083920"/>
            <a:ext cx="240840" cy="30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35ED3753-AFCA-944E-8A76-31390965CE04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2433600" y="5073480"/>
              <a:ext cx="2620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802740</xdr:colOff>
      <xdr:row>18</xdr:row>
      <xdr:rowOff>24440</xdr:rowOff>
    </xdr:from>
    <xdr:to>
      <xdr:col>5</xdr:col>
      <xdr:colOff>398780</xdr:colOff>
      <xdr:row>19</xdr:row>
      <xdr:rowOff>269880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14:cNvPr>
            <xdr14:cNvContentPartPr/>
          </xdr14:nvContentPartPr>
          <xdr14:nvPr macro=""/>
          <xdr14:xfrm>
            <a:off x="3279240" y="4647240"/>
            <a:ext cx="1247040" cy="57564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5F6953BE-639C-FC48-894F-D718C6B39A75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3268797" y="4636800"/>
              <a:ext cx="1268286" cy="59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146040</xdr:colOff>
      <xdr:row>18</xdr:row>
      <xdr:rowOff>125600</xdr:rowOff>
    </xdr:from>
    <xdr:to>
      <xdr:col>7</xdr:col>
      <xdr:colOff>502060</xdr:colOff>
      <xdr:row>19</xdr:row>
      <xdr:rowOff>148200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14:cNvPr>
            <xdr14:cNvContentPartPr/>
          </xdr14:nvContentPartPr>
          <xdr14:nvPr macro=""/>
          <xdr14:xfrm>
            <a:off x="5099040" y="4748400"/>
            <a:ext cx="1181520" cy="3528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27C5C2A1-F049-8244-9D2E-441F88B16925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5088597" y="4737600"/>
              <a:ext cx="1202766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185320</xdr:colOff>
      <xdr:row>20</xdr:row>
      <xdr:rowOff>236320</xdr:rowOff>
    </xdr:from>
    <xdr:to>
      <xdr:col>5</xdr:col>
      <xdr:colOff>90620</xdr:colOff>
      <xdr:row>22</xdr:row>
      <xdr:rowOff>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14:cNvPr>
            <xdr14:cNvContentPartPr/>
          </xdr14:nvContentPartPr>
          <xdr14:nvPr macro=""/>
          <xdr14:xfrm>
            <a:off x="3487320" y="5519520"/>
            <a:ext cx="730800" cy="4323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2E507764-FE19-6342-8FA5-13D5372CBA0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3476880" y="5509080"/>
              <a:ext cx="752040" cy="45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28280</xdr:colOff>
      <xdr:row>17</xdr:row>
      <xdr:rowOff>115240</xdr:rowOff>
    </xdr:from>
    <xdr:to>
      <xdr:col>8</xdr:col>
      <xdr:colOff>623360</xdr:colOff>
      <xdr:row>19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14:cNvPr>
            <xdr14:cNvContentPartPr/>
          </xdr14:nvContentPartPr>
          <xdr14:nvPr macro=""/>
          <xdr14:xfrm>
            <a:off x="6632280" y="4407840"/>
            <a:ext cx="595080" cy="65952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A532833D-3590-9146-A4C2-3055ED5C2B7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621834" y="4397400"/>
              <a:ext cx="616333" cy="68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28260</xdr:colOff>
      <xdr:row>17</xdr:row>
      <xdr:rowOff>23800</xdr:rowOff>
    </xdr:from>
    <xdr:to>
      <xdr:col>10</xdr:col>
      <xdr:colOff>363040</xdr:colOff>
      <xdr:row>19</xdr:row>
      <xdr:rowOff>280680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14:cNvPr>
            <xdr14:cNvContentPartPr/>
          </xdr14:nvContentPartPr>
          <xdr14:nvPr macro=""/>
          <xdr14:xfrm>
            <a:off x="7457760" y="4316400"/>
            <a:ext cx="1160280" cy="917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00209F6C-1C2A-C248-9B4F-5F8D049D6F35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447320" y="4305960"/>
              <a:ext cx="1181520" cy="9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700720</xdr:colOff>
      <xdr:row>18</xdr:row>
      <xdr:rowOff>26960</xdr:rowOff>
    </xdr:from>
    <xdr:to>
      <xdr:col>11</xdr:col>
      <xdr:colOff>554540</xdr:colOff>
      <xdr:row>19</xdr:row>
      <xdr:rowOff>250440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14:cNvPr>
            <xdr14:cNvContentPartPr/>
          </xdr14:nvContentPartPr>
          <xdr14:nvPr macro=""/>
          <xdr14:xfrm>
            <a:off x="8955720" y="4649760"/>
            <a:ext cx="679320" cy="55368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5D59ECB1-7919-B84B-80BF-F20BA778EB7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945274" y="4638960"/>
              <a:ext cx="700571" cy="57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799340</xdr:colOff>
      <xdr:row>18</xdr:row>
      <xdr:rowOff>75200</xdr:rowOff>
    </xdr:from>
    <xdr:to>
      <xdr:col>12</xdr:col>
      <xdr:colOff>531120</xdr:colOff>
      <xdr:row>19</xdr:row>
      <xdr:rowOff>288960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14:cNvPr>
            <xdr14:cNvContentPartPr/>
          </xdr14:nvContentPartPr>
          <xdr14:nvPr macro=""/>
          <xdr14:xfrm>
            <a:off x="9879840" y="4698000"/>
            <a:ext cx="557280" cy="543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05840DA-D759-9043-9BD3-1CD2A84F2B2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69400" y="4687207"/>
              <a:ext cx="57852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276940</xdr:colOff>
      <xdr:row>17</xdr:row>
      <xdr:rowOff>312160</xdr:rowOff>
    </xdr:from>
    <xdr:to>
      <xdr:col>13</xdr:col>
      <xdr:colOff>574300</xdr:colOff>
      <xdr:row>19</xdr:row>
      <xdr:rowOff>47400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14:cNvPr>
            <xdr14:cNvContentPartPr/>
          </xdr14:nvContentPartPr>
          <xdr14:nvPr macro=""/>
          <xdr14:xfrm>
            <a:off x="11008440" y="4604760"/>
            <a:ext cx="297360" cy="3956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CEDB386-BE62-B545-8FBB-8D22C0A0A2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997640" y="4593960"/>
              <a:ext cx="318600" cy="41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435680</xdr:colOff>
      <xdr:row>17</xdr:row>
      <xdr:rowOff>147640</xdr:rowOff>
    </xdr:from>
    <xdr:to>
      <xdr:col>16</xdr:col>
      <xdr:colOff>240880</xdr:colOff>
      <xdr:row>19</xdr:row>
      <xdr:rowOff>266280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14:cNvPr>
            <xdr14:cNvContentPartPr/>
          </xdr14:nvContentPartPr>
          <xdr14:nvPr macro=""/>
          <xdr14:xfrm>
            <a:off x="11992680" y="4440240"/>
            <a:ext cx="1456200" cy="77904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2AA5637E-BB38-D54D-B85A-7757FDB3B982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1981880" y="4429795"/>
              <a:ext cx="1477440" cy="800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621760</xdr:colOff>
      <xdr:row>17</xdr:row>
      <xdr:rowOff>149080</xdr:rowOff>
    </xdr:from>
    <xdr:to>
      <xdr:col>17</xdr:col>
      <xdr:colOff>444260</xdr:colOff>
      <xdr:row>19</xdr:row>
      <xdr:rowOff>90240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14:cNvPr>
            <xdr14:cNvContentPartPr/>
          </xdr14:nvContentPartPr>
          <xdr14:nvPr macro=""/>
          <xdr14:xfrm>
            <a:off x="13829760" y="4441680"/>
            <a:ext cx="648000" cy="60156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5C2F633D-0C8D-BB4D-9B8D-97698D029A0D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3819314" y="4430886"/>
              <a:ext cx="669252" cy="62278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674240</xdr:colOff>
      <xdr:row>4</xdr:row>
      <xdr:rowOff>2520</xdr:rowOff>
    </xdr:from>
    <xdr:to>
      <xdr:col>2</xdr:col>
      <xdr:colOff>685400</xdr:colOff>
      <xdr:row>4</xdr:row>
      <xdr:rowOff>21960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14:cNvPr>
            <xdr14:cNvContentPartPr/>
          </xdr14:nvContentPartPr>
          <xdr14:nvPr macro=""/>
          <xdr14:xfrm>
            <a:off x="2325240" y="14861520"/>
            <a:ext cx="11160" cy="1944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04559908-7E35-A847-B5BE-D56CB777C2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317680" y="14853960"/>
              <a:ext cx="2628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276460</xdr:colOff>
      <xdr:row>3</xdr:row>
      <xdr:rowOff>252800</xdr:rowOff>
    </xdr:from>
    <xdr:to>
      <xdr:col>2</xdr:col>
      <xdr:colOff>34520</xdr:colOff>
      <xdr:row>5</xdr:row>
      <xdr:rowOff>220600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14:cNvPr>
            <xdr14:cNvContentPartPr/>
          </xdr14:nvContentPartPr>
          <xdr14:nvPr macro=""/>
          <xdr14:xfrm>
            <a:off x="1101960" y="14781600"/>
            <a:ext cx="583560" cy="6282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3B6590DF-02CB-FD4B-87D5-9D9BDF033B5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094400" y="14774040"/>
              <a:ext cx="598680" cy="64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402100</xdr:colOff>
      <xdr:row>3</xdr:row>
      <xdr:rowOff>19160</xdr:rowOff>
    </xdr:from>
    <xdr:to>
      <xdr:col>3</xdr:col>
      <xdr:colOff>159780</xdr:colOff>
      <xdr:row>7</xdr:row>
      <xdr:rowOff>198480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14:cNvPr>
            <xdr14:cNvContentPartPr/>
          </xdr14:nvContentPartPr>
          <xdr14:nvPr macro=""/>
          <xdr14:xfrm>
            <a:off x="1227600" y="14547960"/>
            <a:ext cx="1408680" cy="15001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93FA9410-F1E9-5B4D-ACD2-73EC0C78613A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216800" y="14537520"/>
              <a:ext cx="1429920" cy="152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196480</xdr:colOff>
      <xdr:row>3</xdr:row>
      <xdr:rowOff>266480</xdr:rowOff>
    </xdr:from>
    <xdr:to>
      <xdr:col>6</xdr:col>
      <xdr:colOff>256560</xdr:colOff>
      <xdr:row>5</xdr:row>
      <xdr:rowOff>242920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14:cNvPr>
            <xdr14:cNvContentPartPr/>
          </xdr14:nvContentPartPr>
          <xdr14:nvPr macro=""/>
          <xdr14:xfrm>
            <a:off x="3498480" y="14795280"/>
            <a:ext cx="1711080" cy="6368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DF5776E4-6E9E-D84A-BAAD-A0673A0B39B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487680" y="14784840"/>
              <a:ext cx="173232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569060</xdr:colOff>
      <xdr:row>6</xdr:row>
      <xdr:rowOff>233840</xdr:rowOff>
    </xdr:from>
    <xdr:to>
      <xdr:col>5</xdr:col>
      <xdr:colOff>767780</xdr:colOff>
      <xdr:row>8</xdr:row>
      <xdr:rowOff>117400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14:cNvPr>
            <xdr14:cNvContentPartPr/>
          </xdr14:nvContentPartPr>
          <xdr14:nvPr macro=""/>
          <xdr14:xfrm>
            <a:off x="4696560" y="15753240"/>
            <a:ext cx="198720" cy="54396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35B99C83-B918-C34D-AC61-F82B3DE3A3F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86120" y="15742447"/>
              <a:ext cx="219960" cy="5651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508960</xdr:colOff>
      <xdr:row>6</xdr:row>
      <xdr:rowOff>179480</xdr:rowOff>
    </xdr:from>
    <xdr:to>
      <xdr:col>4</xdr:col>
      <xdr:colOff>632080</xdr:colOff>
      <xdr:row>7</xdr:row>
      <xdr:rowOff>234840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14:cNvPr>
            <xdr14:cNvContentPartPr/>
          </xdr14:nvContentPartPr>
          <xdr14:nvPr macro=""/>
          <xdr14:xfrm>
            <a:off x="3810960" y="15698880"/>
            <a:ext cx="123120" cy="38556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9247EA0C-D52A-A547-94BA-C7BEC1BE169E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800520" y="15688430"/>
              <a:ext cx="144360" cy="4068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126580</xdr:colOff>
      <xdr:row>4</xdr:row>
      <xdr:rowOff>147600</xdr:rowOff>
    </xdr:from>
    <xdr:to>
      <xdr:col>8</xdr:col>
      <xdr:colOff>515000</xdr:colOff>
      <xdr:row>5</xdr:row>
      <xdr:rowOff>201880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14:cNvPr>
            <xdr14:cNvContentPartPr/>
          </xdr14:nvContentPartPr>
          <xdr14:nvPr macro=""/>
          <xdr14:xfrm>
            <a:off x="5905080" y="15006600"/>
            <a:ext cx="1213920" cy="3844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0167E0E9-1798-3E4A-80FF-097CDCF52C20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894280" y="14995800"/>
              <a:ext cx="1235160" cy="40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233780</xdr:colOff>
      <xdr:row>3</xdr:row>
      <xdr:rowOff>301400</xdr:rowOff>
    </xdr:from>
    <xdr:to>
      <xdr:col>12</xdr:col>
      <xdr:colOff>331680</xdr:colOff>
      <xdr:row>6</xdr:row>
      <xdr:rowOff>80840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14:cNvPr>
            <xdr14:cNvContentPartPr/>
          </xdr14:nvContentPartPr>
          <xdr14:nvPr macro=""/>
          <xdr14:xfrm>
            <a:off x="9314280" y="14830200"/>
            <a:ext cx="923400" cy="7700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5B84DD52-6F6B-F14C-AA9B-09D0D52CACC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303836" y="14819755"/>
              <a:ext cx="944648" cy="791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190980</xdr:colOff>
      <xdr:row>3</xdr:row>
      <xdr:rowOff>264320</xdr:rowOff>
    </xdr:from>
    <xdr:to>
      <xdr:col>10</xdr:col>
      <xdr:colOff>666520</xdr:colOff>
      <xdr:row>6</xdr:row>
      <xdr:rowOff>160760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14:cNvPr>
            <xdr14:cNvContentPartPr/>
          </xdr14:nvContentPartPr>
          <xdr14:nvPr macro=""/>
          <xdr14:xfrm>
            <a:off x="7620480" y="14793120"/>
            <a:ext cx="1301040" cy="88704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131A049-9CF5-0F47-9B69-EC8E9C6D7461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609680" y="14782316"/>
              <a:ext cx="1322280" cy="9082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485000</xdr:colOff>
      <xdr:row>3</xdr:row>
      <xdr:rowOff>107000</xdr:rowOff>
    </xdr:from>
    <xdr:to>
      <xdr:col>15</xdr:col>
      <xdr:colOff>303540</xdr:colOff>
      <xdr:row>6</xdr:row>
      <xdr:rowOff>296840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14:cNvPr>
            <xdr14:cNvContentPartPr/>
          </xdr14:nvContentPartPr>
          <xdr14:nvPr macro=""/>
          <xdr14:xfrm>
            <a:off x="12042000" y="14635800"/>
            <a:ext cx="644040" cy="118044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8BEC3B08-460E-704B-A92C-95B086AC63A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031200" y="14625357"/>
              <a:ext cx="665280" cy="120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314380</xdr:colOff>
      <xdr:row>3</xdr:row>
      <xdr:rowOff>141560</xdr:rowOff>
    </xdr:from>
    <xdr:to>
      <xdr:col>14</xdr:col>
      <xdr:colOff>174680</xdr:colOff>
      <xdr:row>6</xdr:row>
      <xdr:rowOff>121160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14:cNvPr>
            <xdr14:cNvContentPartPr/>
          </xdr14:nvContentPartPr>
          <xdr14:nvPr macro=""/>
          <xdr14:xfrm>
            <a:off x="11045880" y="14670360"/>
            <a:ext cx="685800" cy="9702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CDE81B97-C713-BB49-88B9-72C2852ACD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1035086" y="14659560"/>
              <a:ext cx="707029" cy="99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673160</xdr:colOff>
      <xdr:row>11</xdr:row>
      <xdr:rowOff>270880</xdr:rowOff>
    </xdr:from>
    <xdr:to>
      <xdr:col>3</xdr:col>
      <xdr:colOff>226740</xdr:colOff>
      <xdr:row>12</xdr:row>
      <xdr:rowOff>105920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14:cNvPr>
            <xdr14:cNvContentPartPr/>
          </xdr14:nvContentPartPr>
          <xdr14:nvPr macro=""/>
          <xdr14:xfrm>
            <a:off x="2324160" y="17441280"/>
            <a:ext cx="379080" cy="1652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D327EA2-4413-B044-BC24-BF01B55FE6B9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313370" y="17430480"/>
              <a:ext cx="40030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209440</xdr:colOff>
      <xdr:row>10</xdr:row>
      <xdr:rowOff>114720</xdr:rowOff>
    </xdr:from>
    <xdr:to>
      <xdr:col>6</xdr:col>
      <xdr:colOff>248280</xdr:colOff>
      <xdr:row>12</xdr:row>
      <xdr:rowOff>203480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14:cNvPr>
            <xdr14:cNvContentPartPr/>
          </xdr14:nvContentPartPr>
          <xdr14:nvPr macro=""/>
          <xdr14:xfrm>
            <a:off x="3511440" y="16954920"/>
            <a:ext cx="1689840" cy="74916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509E4D6-B475-1D4D-A5C9-A632CC8D08D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00640" y="16944475"/>
              <a:ext cx="1711080" cy="7704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736440</xdr:colOff>
      <xdr:row>11</xdr:row>
      <xdr:rowOff>54520</xdr:rowOff>
    </xdr:from>
    <xdr:to>
      <xdr:col>8</xdr:col>
      <xdr:colOff>10640</xdr:colOff>
      <xdr:row>15</xdr:row>
      <xdr:rowOff>246800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14:cNvPr>
            <xdr14:cNvContentPartPr/>
          </xdr14:nvContentPartPr>
          <xdr14:nvPr macro=""/>
          <xdr14:xfrm>
            <a:off x="5689440" y="17224920"/>
            <a:ext cx="925200" cy="15130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2030DC0E-F813-8D4B-B8B2-BEF955C70F4B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78640" y="17214480"/>
              <a:ext cx="946440" cy="153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4860</xdr:colOff>
      <xdr:row>10</xdr:row>
      <xdr:rowOff>96720</xdr:rowOff>
    </xdr:from>
    <xdr:to>
      <xdr:col>11</xdr:col>
      <xdr:colOff>163580</xdr:colOff>
      <xdr:row>13</xdr:row>
      <xdr:rowOff>240120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14:cNvPr>
            <xdr14:cNvContentPartPr/>
          </xdr14:nvContentPartPr>
          <xdr14:nvPr macro=""/>
          <xdr14:xfrm>
            <a:off x="7434360" y="16936920"/>
            <a:ext cx="1809720" cy="11340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9B9C143-1FD9-614C-9BF0-9C65572894C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423558" y="16926477"/>
              <a:ext cx="1830964" cy="11552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782780</xdr:colOff>
      <xdr:row>9</xdr:row>
      <xdr:rowOff>134600</xdr:rowOff>
    </xdr:from>
    <xdr:to>
      <xdr:col>12</xdr:col>
      <xdr:colOff>436080</xdr:colOff>
      <xdr:row>11</xdr:row>
      <xdr:rowOff>302920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14:cNvPr>
            <xdr14:cNvContentPartPr/>
          </xdr14:nvContentPartPr>
          <xdr14:nvPr macro=""/>
          <xdr14:xfrm>
            <a:off x="9863280" y="16644600"/>
            <a:ext cx="478800" cy="82872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156C0006-AC5B-984C-9E65-E7B38CBF4C42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852840" y="16634160"/>
              <a:ext cx="500040" cy="84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719760</xdr:colOff>
      <xdr:row>11</xdr:row>
      <xdr:rowOff>192400</xdr:rowOff>
    </xdr:from>
    <xdr:to>
      <xdr:col>12</xdr:col>
      <xdr:colOff>816600</xdr:colOff>
      <xdr:row>12</xdr:row>
      <xdr:rowOff>298880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14:cNvPr>
            <xdr14:cNvContentPartPr/>
          </xdr14:nvContentPartPr>
          <xdr14:nvPr macro=""/>
          <xdr14:xfrm>
            <a:off x="10625760" y="17362800"/>
            <a:ext cx="96840" cy="4366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5A23A6E4-87BE-504D-8B8C-3FACC62F77E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615281" y="17352360"/>
              <a:ext cx="118159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302140</xdr:colOff>
      <xdr:row>9</xdr:row>
      <xdr:rowOff>61160</xdr:rowOff>
    </xdr:from>
    <xdr:to>
      <xdr:col>14</xdr:col>
      <xdr:colOff>147320</xdr:colOff>
      <xdr:row>13</xdr:row>
      <xdr:rowOff>213480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14:cNvPr>
            <xdr14:cNvContentPartPr/>
          </xdr14:nvContentPartPr>
          <xdr14:nvPr macro=""/>
          <xdr14:xfrm>
            <a:off x="11033640" y="16571160"/>
            <a:ext cx="670680" cy="147312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FD58316-0916-E94C-82AF-D7E3F44EDC97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023200" y="16560363"/>
              <a:ext cx="691920" cy="14943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703040</xdr:colOff>
      <xdr:row>18</xdr:row>
      <xdr:rowOff>282560</xdr:rowOff>
    </xdr:from>
    <xdr:to>
      <xdr:col>3</xdr:col>
      <xdr:colOff>345900</xdr:colOff>
      <xdr:row>19</xdr:row>
      <xdr:rowOff>114000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14:cNvPr>
            <xdr14:cNvContentPartPr/>
          </xdr14:nvContentPartPr>
          <xdr14:nvPr macro=""/>
          <xdr14:xfrm>
            <a:off x="2354040" y="19764360"/>
            <a:ext cx="468360" cy="1616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69A2840E-21F0-BF4E-BE66-17E5C5DFE66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343600" y="19753920"/>
              <a:ext cx="48960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447460</xdr:colOff>
      <xdr:row>16</xdr:row>
      <xdr:rowOff>323400</xdr:rowOff>
    </xdr:from>
    <xdr:to>
      <xdr:col>2</xdr:col>
      <xdr:colOff>466520</xdr:colOff>
      <xdr:row>20</xdr:row>
      <xdr:rowOff>325240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14:cNvPr>
            <xdr14:cNvContentPartPr/>
          </xdr14:nvContentPartPr>
          <xdr14:nvPr macro=""/>
          <xdr14:xfrm>
            <a:off x="1272960" y="19144800"/>
            <a:ext cx="844560" cy="1322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B4DD9B67-8CFA-6248-A9B5-58BF5E7A66B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262520" y="19134360"/>
              <a:ext cx="865800" cy="13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29480</xdr:colOff>
      <xdr:row>19</xdr:row>
      <xdr:rowOff>250800</xdr:rowOff>
    </xdr:from>
    <xdr:to>
      <xdr:col>2</xdr:col>
      <xdr:colOff>277520</xdr:colOff>
      <xdr:row>21</xdr:row>
      <xdr:rowOff>28520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14:cNvPr>
            <xdr14:cNvContentPartPr/>
          </xdr14:nvContentPartPr>
          <xdr14:nvPr macro=""/>
          <xdr14:xfrm>
            <a:off x="1680480" y="20062800"/>
            <a:ext cx="248040" cy="43812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3D59921F-B464-1C4B-A1F4-A0E64640E8E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69680" y="20052369"/>
              <a:ext cx="269280" cy="4593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105400</xdr:colOff>
      <xdr:row>17</xdr:row>
      <xdr:rowOff>185440</xdr:rowOff>
    </xdr:from>
    <xdr:to>
      <xdr:col>5</xdr:col>
      <xdr:colOff>2780</xdr:colOff>
      <xdr:row>20</xdr:row>
      <xdr:rowOff>72520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14:cNvPr>
            <xdr14:cNvContentPartPr/>
          </xdr14:nvContentPartPr>
          <xdr14:nvPr macro=""/>
          <xdr14:xfrm>
            <a:off x="3407400" y="19337040"/>
            <a:ext cx="722880" cy="8776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42A2DA8-5DD7-F044-BB22-FCEDD477E1EA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396600" y="19326600"/>
              <a:ext cx="744120" cy="89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526940</xdr:colOff>
      <xdr:row>17</xdr:row>
      <xdr:rowOff>291640</xdr:rowOff>
    </xdr:from>
    <xdr:to>
      <xdr:col>6</xdr:col>
      <xdr:colOff>263760</xdr:colOff>
      <xdr:row>19</xdr:row>
      <xdr:rowOff>282480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14:cNvPr>
            <xdr14:cNvContentPartPr/>
          </xdr14:nvContentPartPr>
          <xdr14:nvPr macro=""/>
          <xdr14:xfrm>
            <a:off x="4654440" y="19443240"/>
            <a:ext cx="562320" cy="651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839B29C-3820-144D-BD6E-08FDBD74BCB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644000" y="19432440"/>
              <a:ext cx="583560" cy="67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446680</xdr:colOff>
      <xdr:row>20</xdr:row>
      <xdr:rowOff>229840</xdr:rowOff>
    </xdr:from>
    <xdr:to>
      <xdr:col>4</xdr:col>
      <xdr:colOff>526600</xdr:colOff>
      <xdr:row>21</xdr:row>
      <xdr:rowOff>230840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14:cNvPr>
            <xdr14:cNvContentPartPr/>
          </xdr14:nvContentPartPr>
          <xdr14:nvPr macro=""/>
          <xdr14:xfrm>
            <a:off x="3748680" y="20372040"/>
            <a:ext cx="79920" cy="331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35D795F4-E8CC-5146-92CF-7FFDC6F17B3D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737880" y="20361600"/>
              <a:ext cx="101160" cy="35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609040</xdr:colOff>
      <xdr:row>13</xdr:row>
      <xdr:rowOff>9720</xdr:rowOff>
    </xdr:from>
    <xdr:to>
      <xdr:col>5</xdr:col>
      <xdr:colOff>745100</xdr:colOff>
      <xdr:row>14</xdr:row>
      <xdr:rowOff>104680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14:cNvPr>
            <xdr14:cNvContentPartPr/>
          </xdr14:nvContentPartPr>
          <xdr14:nvPr macro=""/>
          <xdr14:xfrm>
            <a:off x="3911040" y="17840520"/>
            <a:ext cx="961560" cy="42516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5CCD86B-2757-D34F-997E-3BEE7737646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00240" y="17830080"/>
              <a:ext cx="982800" cy="44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575180</xdr:colOff>
      <xdr:row>21</xdr:row>
      <xdr:rowOff>21680</xdr:rowOff>
    </xdr:from>
    <xdr:to>
      <xdr:col>5</xdr:col>
      <xdr:colOff>662300</xdr:colOff>
      <xdr:row>22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14:cNvPr>
            <xdr14:cNvContentPartPr/>
          </xdr14:nvContentPartPr>
          <xdr14:nvPr macro=""/>
          <xdr14:xfrm>
            <a:off x="4702680" y="20494080"/>
            <a:ext cx="87120" cy="34416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B0B3F93-8028-1648-97E1-12BC5392BF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692240" y="20483280"/>
              <a:ext cx="10836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704060</xdr:colOff>
      <xdr:row>20</xdr:row>
      <xdr:rowOff>134800</xdr:rowOff>
    </xdr:from>
    <xdr:to>
      <xdr:col>5</xdr:col>
      <xdr:colOff>732140</xdr:colOff>
      <xdr:row>20</xdr:row>
      <xdr:rowOff>138760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14:cNvPr>
            <xdr14:cNvContentPartPr/>
          </xdr14:nvContentPartPr>
          <xdr14:nvPr macro=""/>
          <xdr14:xfrm>
            <a:off x="4831560" y="20277000"/>
            <a:ext cx="28080" cy="3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2E2ADEA8-07A2-904B-9FDA-22B5F24A348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820760" y="20266560"/>
              <a:ext cx="4932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44140</xdr:colOff>
      <xdr:row>18</xdr:row>
      <xdr:rowOff>303080</xdr:rowOff>
    </xdr:from>
    <xdr:to>
      <xdr:col>8</xdr:col>
      <xdr:colOff>3080</xdr:colOff>
      <xdr:row>22</xdr:row>
      <xdr:rowOff>263880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14:cNvPr>
            <xdr14:cNvContentPartPr/>
          </xdr14:nvContentPartPr>
          <xdr14:nvPr macro=""/>
          <xdr14:xfrm>
            <a:off x="5822640" y="19784880"/>
            <a:ext cx="784440" cy="12816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EC88C0A5-0FEB-884E-933F-3A7CA6698960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12200" y="19774440"/>
              <a:ext cx="805680" cy="130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693200</xdr:colOff>
      <xdr:row>17</xdr:row>
      <xdr:rowOff>167800</xdr:rowOff>
    </xdr:from>
    <xdr:to>
      <xdr:col>9</xdr:col>
      <xdr:colOff>666540</xdr:colOff>
      <xdr:row>20</xdr:row>
      <xdr:rowOff>225520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14:cNvPr>
            <xdr14:cNvContentPartPr/>
          </xdr14:nvContentPartPr>
          <xdr14:nvPr macro=""/>
          <xdr14:xfrm>
            <a:off x="7297200" y="19319400"/>
            <a:ext cx="798840" cy="104832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C3A31C6F-F7BA-3747-A1C5-A804D0F01BC9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286760" y="19308600"/>
              <a:ext cx="820080" cy="10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253240</xdr:colOff>
      <xdr:row>18</xdr:row>
      <xdr:rowOff>305600</xdr:rowOff>
    </xdr:from>
    <xdr:to>
      <xdr:col>10</xdr:col>
      <xdr:colOff>781720</xdr:colOff>
      <xdr:row>20</xdr:row>
      <xdr:rowOff>292840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14:cNvPr>
            <xdr14:cNvContentPartPr/>
          </xdr14:nvContentPartPr>
          <xdr14:nvPr macro=""/>
          <xdr14:xfrm>
            <a:off x="8508240" y="19787400"/>
            <a:ext cx="528480" cy="6476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71C0C08-AC10-AF43-A3A1-F862C422881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497800" y="19776600"/>
              <a:ext cx="549720" cy="66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598480</xdr:colOff>
      <xdr:row>17</xdr:row>
      <xdr:rowOff>154480</xdr:rowOff>
    </xdr:from>
    <xdr:to>
      <xdr:col>11</xdr:col>
      <xdr:colOff>148820</xdr:colOff>
      <xdr:row>18</xdr:row>
      <xdr:rowOff>174920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14:cNvPr>
            <xdr14:cNvContentPartPr/>
          </xdr14:nvContentPartPr>
          <xdr14:nvPr macro=""/>
          <xdr14:xfrm>
            <a:off x="8853480" y="19306080"/>
            <a:ext cx="375840" cy="35064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6756A343-6459-3247-BED0-A2D20867B925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843040" y="19295280"/>
              <a:ext cx="39708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819860</xdr:colOff>
      <xdr:row>17</xdr:row>
      <xdr:rowOff>30640</xdr:rowOff>
    </xdr:from>
    <xdr:to>
      <xdr:col>12</xdr:col>
      <xdr:colOff>608160</xdr:colOff>
      <xdr:row>20</xdr:row>
      <xdr:rowOff>178360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14:cNvPr>
            <xdr14:cNvContentPartPr/>
          </xdr14:nvContentPartPr>
          <xdr14:nvPr macro=""/>
          <xdr14:xfrm>
            <a:off x="9900360" y="19182240"/>
            <a:ext cx="613800" cy="11383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C5DF02C1-9AB1-C14F-B73F-448FD0709898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889560" y="19171443"/>
              <a:ext cx="635040" cy="11595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16</xdr:row>
      <xdr:rowOff>274080</xdr:rowOff>
    </xdr:from>
    <xdr:to>
      <xdr:col>13</xdr:col>
      <xdr:colOff>693460</xdr:colOff>
      <xdr:row>21</xdr:row>
      <xdr:rowOff>1160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14:cNvPr>
            <xdr14:cNvContentPartPr/>
          </xdr14:nvContentPartPr>
          <xdr14:nvPr macro=""/>
          <xdr14:xfrm>
            <a:off x="10843560" y="19095480"/>
            <a:ext cx="581400" cy="13780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08585B2-9DE4-4742-9BF6-2579B491DDD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0833120" y="19085040"/>
              <a:ext cx="602640" cy="139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303760</xdr:colOff>
      <xdr:row>24</xdr:row>
      <xdr:rowOff>209360</xdr:rowOff>
    </xdr:from>
    <xdr:to>
      <xdr:col>6</xdr:col>
      <xdr:colOff>173760</xdr:colOff>
      <xdr:row>28</xdr:row>
      <xdr:rowOff>28680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14:cNvPr>
            <xdr14:cNvContentPartPr/>
          </xdr14:nvContentPartPr>
          <xdr14:nvPr macro=""/>
          <xdr14:xfrm>
            <a:off x="3605760" y="21672360"/>
            <a:ext cx="1521000" cy="114012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FFD589C2-E122-504E-95CD-C620849EB3A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595318" y="21661563"/>
              <a:ext cx="1542245" cy="11613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383980</xdr:colOff>
      <xdr:row>26</xdr:row>
      <xdr:rowOff>101200</xdr:rowOff>
    </xdr:from>
    <xdr:to>
      <xdr:col>8</xdr:col>
      <xdr:colOff>587000</xdr:colOff>
      <xdr:row>28</xdr:row>
      <xdr:rowOff>36600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14:cNvPr>
            <xdr14:cNvContentPartPr/>
          </xdr14:nvContentPartPr>
          <xdr14:nvPr macro=""/>
          <xdr14:xfrm>
            <a:off x="6162480" y="22224600"/>
            <a:ext cx="1028520" cy="5958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2B7348B3-AD5B-A444-9C41-C9B0F10E83A2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152040" y="22213800"/>
              <a:ext cx="1049760" cy="61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26100</xdr:colOff>
      <xdr:row>25</xdr:row>
      <xdr:rowOff>132960</xdr:rowOff>
    </xdr:from>
    <xdr:to>
      <xdr:col>10</xdr:col>
      <xdr:colOff>646000</xdr:colOff>
      <xdr:row>27</xdr:row>
      <xdr:rowOff>286520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14:cNvPr>
            <xdr14:cNvContentPartPr/>
          </xdr14:nvContentPartPr>
          <xdr14:nvPr macro=""/>
          <xdr14:xfrm>
            <a:off x="7455600" y="21926160"/>
            <a:ext cx="1445400" cy="81396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41C92CA-67E2-E14E-9479-B50EB31CEE3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444800" y="21915360"/>
              <a:ext cx="1466640" cy="83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112060</xdr:colOff>
      <xdr:row>23</xdr:row>
      <xdr:rowOff>202600</xdr:rowOff>
    </xdr:from>
    <xdr:to>
      <xdr:col>13</xdr:col>
      <xdr:colOff>112420</xdr:colOff>
      <xdr:row>23</xdr:row>
      <xdr:rowOff>202960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14:cNvPr>
            <xdr14:cNvContentPartPr/>
          </xdr14:nvContentPartPr>
          <xdr14:nvPr macro=""/>
          <xdr14:xfrm>
            <a:off x="10843560" y="21335400"/>
            <a:ext cx="360" cy="3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1C252C67-FD89-1A48-9DE1-894722745F6D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10833120" y="21324600"/>
              <a:ext cx="2160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13020</xdr:colOff>
      <xdr:row>25</xdr:row>
      <xdr:rowOff>213600</xdr:rowOff>
    </xdr:from>
    <xdr:to>
      <xdr:col>18</xdr:col>
      <xdr:colOff>719280</xdr:colOff>
      <xdr:row>29</xdr:row>
      <xdr:rowOff>31480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14:cNvPr>
            <xdr14:cNvContentPartPr/>
          </xdr14:nvContentPartPr>
          <xdr14:nvPr macro=""/>
          <xdr14:xfrm>
            <a:off x="12395520" y="22006800"/>
            <a:ext cx="3182760" cy="11386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A217D5D-8258-A347-8842-98B0D4F48DCB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385080" y="21996000"/>
              <a:ext cx="3204000" cy="115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443540</xdr:colOff>
      <xdr:row>24</xdr:row>
      <xdr:rowOff>299360</xdr:rowOff>
    </xdr:from>
    <xdr:to>
      <xdr:col>17</xdr:col>
      <xdr:colOff>664220</xdr:colOff>
      <xdr:row>28</xdr:row>
      <xdr:rowOff>220560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14:cNvPr>
            <xdr14:cNvContentPartPr/>
          </xdr14:nvContentPartPr>
          <xdr14:nvPr macro=""/>
          <xdr14:xfrm>
            <a:off x="14477040" y="21762360"/>
            <a:ext cx="220680" cy="12420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19ED30D-7263-0A4F-93B5-0619654989E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4466600" y="21751920"/>
              <a:ext cx="241920" cy="126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229320</xdr:colOff>
      <xdr:row>25</xdr:row>
      <xdr:rowOff>14880</xdr:rowOff>
    </xdr:from>
    <xdr:to>
      <xdr:col>18</xdr:col>
      <xdr:colOff>322200</xdr:colOff>
      <xdr:row>29</xdr:row>
      <xdr:rowOff>81520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14:cNvPr>
            <xdr14:cNvContentPartPr/>
          </xdr14:nvContentPartPr>
          <xdr14:nvPr macro=""/>
          <xdr14:xfrm>
            <a:off x="15088320" y="21808080"/>
            <a:ext cx="92880" cy="13874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542E2BA4-25BE-3045-884A-10625176F152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5077520" y="21797640"/>
              <a:ext cx="114120" cy="14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76700</xdr:colOff>
      <xdr:row>29</xdr:row>
      <xdr:rowOff>125800</xdr:rowOff>
    </xdr:from>
    <xdr:to>
      <xdr:col>17</xdr:col>
      <xdr:colOff>298460</xdr:colOff>
      <xdr:row>30</xdr:row>
      <xdr:rowOff>102680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14:cNvPr>
            <xdr14:cNvContentPartPr/>
          </xdr14:nvContentPartPr>
          <xdr14:nvPr macro=""/>
          <xdr14:xfrm>
            <a:off x="14110200" y="23239800"/>
            <a:ext cx="221760" cy="307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C5BF6EC-1B02-1A43-AE1F-D6F0D0BC660D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4099400" y="23229360"/>
              <a:ext cx="24300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312500</xdr:colOff>
      <xdr:row>29</xdr:row>
      <xdr:rowOff>293200</xdr:rowOff>
    </xdr:from>
    <xdr:to>
      <xdr:col>17</xdr:col>
      <xdr:colOff>387380</xdr:colOff>
      <xdr:row>30</xdr:row>
      <xdr:rowOff>115640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14:cNvPr>
            <xdr14:cNvContentPartPr/>
          </xdr14:nvContentPartPr>
          <xdr14:nvPr macro=""/>
          <xdr14:xfrm>
            <a:off x="14346000" y="23407200"/>
            <a:ext cx="74880" cy="15264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D6BB8F1E-1C16-C947-AD59-48BD1E1710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335200" y="23396760"/>
              <a:ext cx="96120" cy="17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466580</xdr:colOff>
      <xdr:row>29</xdr:row>
      <xdr:rowOff>252160</xdr:rowOff>
    </xdr:from>
    <xdr:to>
      <xdr:col>17</xdr:col>
      <xdr:colOff>495740</xdr:colOff>
      <xdr:row>30</xdr:row>
      <xdr:rowOff>141200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14:cNvPr>
            <xdr14:cNvContentPartPr/>
          </xdr14:nvContentPartPr>
          <xdr14:nvPr macro=""/>
          <xdr14:xfrm>
            <a:off x="14500080" y="23366160"/>
            <a:ext cx="29160" cy="21924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69910CB9-65CA-3A44-A8BD-0F2CA7C42346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4489280" y="23355720"/>
              <a:ext cx="504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536420</xdr:colOff>
      <xdr:row>29</xdr:row>
      <xdr:rowOff>190960</xdr:rowOff>
    </xdr:from>
    <xdr:to>
      <xdr:col>17</xdr:col>
      <xdr:colOff>627140</xdr:colOff>
      <xdr:row>30</xdr:row>
      <xdr:rowOff>70640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14:cNvPr>
            <xdr14:cNvContentPartPr/>
          </xdr14:nvContentPartPr>
          <xdr14:nvPr macro=""/>
          <xdr14:xfrm>
            <a:off x="14569920" y="23304960"/>
            <a:ext cx="90720" cy="20988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0DDE2CA5-9DA0-8641-AC62-EAFDB72B8646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559120" y="23294520"/>
              <a:ext cx="11196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254920</xdr:colOff>
      <xdr:row>31</xdr:row>
      <xdr:rowOff>183960</xdr:rowOff>
    </xdr:from>
    <xdr:to>
      <xdr:col>16</xdr:col>
      <xdr:colOff>672880</xdr:colOff>
      <xdr:row>32</xdr:row>
      <xdr:rowOff>296920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14:cNvPr>
            <xdr14:cNvContentPartPr/>
          </xdr14:nvContentPartPr>
          <xdr14:nvPr macro=""/>
          <xdr14:xfrm>
            <a:off x="13462920" y="23958360"/>
            <a:ext cx="417960" cy="44316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173E5971-86FC-DE48-8988-026A1499BF81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3452120" y="23947560"/>
              <a:ext cx="4392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725440</xdr:colOff>
      <xdr:row>31</xdr:row>
      <xdr:rowOff>217440</xdr:rowOff>
    </xdr:from>
    <xdr:to>
      <xdr:col>16</xdr:col>
      <xdr:colOff>751000</xdr:colOff>
      <xdr:row>32</xdr:row>
      <xdr:rowOff>42760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14:cNvPr>
            <xdr14:cNvContentPartPr/>
          </xdr14:nvContentPartPr>
          <xdr14:nvPr macro=""/>
          <xdr14:xfrm>
            <a:off x="13933440" y="23991840"/>
            <a:ext cx="25560" cy="1555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41BA7610-E803-2A4F-934E-2FAF1671DF4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3922640" y="23981400"/>
              <a:ext cx="46800" cy="17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676120</xdr:colOff>
      <xdr:row>31</xdr:row>
      <xdr:rowOff>312480</xdr:rowOff>
    </xdr:from>
    <xdr:to>
      <xdr:col>17</xdr:col>
      <xdr:colOff>3980</xdr:colOff>
      <xdr:row>31</xdr:row>
      <xdr:rowOff>320040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14:cNvPr>
            <xdr14:cNvContentPartPr/>
          </xdr14:nvContentPartPr>
          <xdr14:nvPr macro=""/>
          <xdr14:xfrm>
            <a:off x="13884120" y="24086880"/>
            <a:ext cx="153360" cy="756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8E55498C-8565-3947-9E39-0749ABCE7C0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873320" y="24076440"/>
              <a:ext cx="17460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137900</xdr:colOff>
      <xdr:row>31</xdr:row>
      <xdr:rowOff>97200</xdr:rowOff>
    </xdr:from>
    <xdr:to>
      <xdr:col>17</xdr:col>
      <xdr:colOff>153740</xdr:colOff>
      <xdr:row>32</xdr:row>
      <xdr:rowOff>69400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14:cNvPr>
            <xdr14:cNvContentPartPr/>
          </xdr14:nvContentPartPr>
          <xdr14:nvPr macro=""/>
          <xdr14:xfrm>
            <a:off x="14171400" y="23871600"/>
            <a:ext cx="15840" cy="30240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03CC0EE0-FF92-DC45-AE7C-6A8D9B462D2B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4160960" y="23861160"/>
              <a:ext cx="37080" cy="32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17660</xdr:colOff>
      <xdr:row>31</xdr:row>
      <xdr:rowOff>108000</xdr:rowOff>
    </xdr:from>
    <xdr:to>
      <xdr:col>17</xdr:col>
      <xdr:colOff>246620</xdr:colOff>
      <xdr:row>31</xdr:row>
      <xdr:rowOff>220680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14:cNvPr>
            <xdr14:cNvContentPartPr/>
          </xdr14:nvContentPartPr>
          <xdr14:nvPr macro=""/>
          <xdr14:xfrm>
            <a:off x="14051160" y="23882400"/>
            <a:ext cx="228960" cy="1126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856C6F7E-120E-484E-804E-396B9335558D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040720" y="23871600"/>
              <a:ext cx="250200" cy="13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55100</xdr:colOff>
      <xdr:row>32</xdr:row>
      <xdr:rowOff>73720</xdr:rowOff>
    </xdr:from>
    <xdr:to>
      <xdr:col>17</xdr:col>
      <xdr:colOff>277940</xdr:colOff>
      <xdr:row>32</xdr:row>
      <xdr:rowOff>81280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14:cNvPr>
            <xdr14:cNvContentPartPr/>
          </xdr14:nvContentPartPr>
          <xdr14:nvPr macro=""/>
          <xdr14:xfrm>
            <a:off x="14088600" y="24178320"/>
            <a:ext cx="222840" cy="75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25BC23B5-50B6-CE4D-B2CE-6722C9EC840F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4077800" y="24167880"/>
              <a:ext cx="24408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281180</xdr:colOff>
      <xdr:row>31</xdr:row>
      <xdr:rowOff>109440</xdr:rowOff>
    </xdr:from>
    <xdr:to>
      <xdr:col>17</xdr:col>
      <xdr:colOff>365780</xdr:colOff>
      <xdr:row>31</xdr:row>
      <xdr:rowOff>109800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14:cNvPr>
            <xdr14:cNvContentPartPr/>
          </xdr14:nvContentPartPr>
          <xdr14:nvPr macro=""/>
          <xdr14:xfrm>
            <a:off x="14314680" y="23883840"/>
            <a:ext cx="84600" cy="3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4F62F685-EE9F-B749-9105-323FAB560C3A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4304240" y="23873040"/>
              <a:ext cx="10584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395660</xdr:colOff>
      <xdr:row>31</xdr:row>
      <xdr:rowOff>44280</xdr:rowOff>
    </xdr:from>
    <xdr:to>
      <xdr:col>17</xdr:col>
      <xdr:colOff>402140</xdr:colOff>
      <xdr:row>31</xdr:row>
      <xdr:rowOff>159120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14:cNvPr>
            <xdr14:cNvContentPartPr/>
          </xdr14:nvContentPartPr>
          <xdr14:nvPr macro=""/>
          <xdr14:xfrm>
            <a:off x="14429160" y="23818680"/>
            <a:ext cx="6480" cy="1148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7EF47264-99CA-7641-8A36-FC3BFFE1A728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418360" y="23808240"/>
              <a:ext cx="27720" cy="13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482060</xdr:colOff>
      <xdr:row>31</xdr:row>
      <xdr:rowOff>70920</xdr:rowOff>
    </xdr:from>
    <xdr:to>
      <xdr:col>17</xdr:col>
      <xdr:colOff>561980</xdr:colOff>
      <xdr:row>32</xdr:row>
      <xdr:rowOff>66520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14:cNvPr>
            <xdr14:cNvContentPartPr/>
          </xdr14:nvContentPartPr>
          <xdr14:nvPr macro=""/>
          <xdr14:xfrm>
            <a:off x="14515560" y="23845320"/>
            <a:ext cx="79920" cy="325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453406A5-BAC0-BE42-8ED4-BFD2A5107DF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4505120" y="23834520"/>
              <a:ext cx="101160" cy="34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562700</xdr:colOff>
      <xdr:row>31</xdr:row>
      <xdr:rowOff>181440</xdr:rowOff>
    </xdr:from>
    <xdr:to>
      <xdr:col>17</xdr:col>
      <xdr:colOff>622100</xdr:colOff>
      <xdr:row>31</xdr:row>
      <xdr:rowOff>323280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14:cNvPr>
            <xdr14:cNvContentPartPr/>
          </xdr14:nvContentPartPr>
          <xdr14:nvPr macro=""/>
          <xdr14:xfrm>
            <a:off x="14596200" y="23955840"/>
            <a:ext cx="59400" cy="1418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7F75574C-5CE2-6F48-9017-B1206E92B27E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585760" y="23945400"/>
              <a:ext cx="8064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666380</xdr:colOff>
      <xdr:row>31</xdr:row>
      <xdr:rowOff>70920</xdr:rowOff>
    </xdr:from>
    <xdr:to>
      <xdr:col>17</xdr:col>
      <xdr:colOff>730460</xdr:colOff>
      <xdr:row>32</xdr:row>
      <xdr:rowOff>47800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14:cNvPr>
            <xdr14:cNvContentPartPr/>
          </xdr14:nvContentPartPr>
          <xdr14:nvPr macro=""/>
          <xdr14:xfrm>
            <a:off x="14699880" y="23845320"/>
            <a:ext cx="64080" cy="3070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C265DBA8-8716-774A-BFE3-119C1396E58F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4689080" y="23834520"/>
              <a:ext cx="8532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22700</xdr:colOff>
      <xdr:row>31</xdr:row>
      <xdr:rowOff>272880</xdr:rowOff>
    </xdr:from>
    <xdr:to>
      <xdr:col>17</xdr:col>
      <xdr:colOff>126020</xdr:colOff>
      <xdr:row>32</xdr:row>
      <xdr:rowOff>97120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14:cNvPr>
            <xdr14:cNvContentPartPr/>
          </xdr14:nvContentPartPr>
          <xdr14:nvPr macro=""/>
          <xdr14:xfrm>
            <a:off x="14056200" y="24047280"/>
            <a:ext cx="103320" cy="15444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BD84E7A2-556C-2F43-9E54-5EF5F685D473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4045400" y="24036840"/>
              <a:ext cx="12456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211320</xdr:colOff>
      <xdr:row>32</xdr:row>
      <xdr:rowOff>229240</xdr:rowOff>
    </xdr:from>
    <xdr:to>
      <xdr:col>18</xdr:col>
      <xdr:colOff>221400</xdr:colOff>
      <xdr:row>33</xdr:row>
      <xdr:rowOff>107480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14:cNvPr>
            <xdr14:cNvContentPartPr/>
          </xdr14:nvContentPartPr>
          <xdr14:nvPr macro=""/>
          <xdr14:xfrm>
            <a:off x="15070320" y="24333840"/>
            <a:ext cx="10080" cy="2084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8B96F0C-0D7A-E847-BA9C-8952D9E8544F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5059520" y="24323040"/>
              <a:ext cx="31320" cy="22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180000</xdr:colOff>
      <xdr:row>32</xdr:row>
      <xdr:rowOff>165160</xdr:rowOff>
    </xdr:from>
    <xdr:to>
      <xdr:col>18</xdr:col>
      <xdr:colOff>428040</xdr:colOff>
      <xdr:row>32</xdr:row>
      <xdr:rowOff>186040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14:cNvPr>
            <xdr14:cNvContentPartPr/>
          </xdr14:nvContentPartPr>
          <xdr14:nvPr macro=""/>
          <xdr14:xfrm>
            <a:off x="15039000" y="24269760"/>
            <a:ext cx="248040" cy="208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21DF91CC-82CF-974D-9581-15A2A508FAE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5028560" y="24259320"/>
              <a:ext cx="26928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257040</xdr:colOff>
      <xdr:row>33</xdr:row>
      <xdr:rowOff>14240</xdr:rowOff>
    </xdr:from>
    <xdr:to>
      <xdr:col>18</xdr:col>
      <xdr:colOff>373680</xdr:colOff>
      <xdr:row>33</xdr:row>
      <xdr:rowOff>37640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14:cNvPr>
            <xdr14:cNvContentPartPr/>
          </xdr14:nvContentPartPr>
          <xdr14:nvPr macro=""/>
          <xdr14:xfrm>
            <a:off x="15116040" y="24449040"/>
            <a:ext cx="116640" cy="2340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6A2CF9CB-8517-D246-92F7-ECAE8124371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5105240" y="24438600"/>
              <a:ext cx="137880" cy="4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266760</xdr:colOff>
      <xdr:row>33</xdr:row>
      <xdr:rowOff>116480</xdr:rowOff>
    </xdr:from>
    <xdr:to>
      <xdr:col>18</xdr:col>
      <xdr:colOff>430920</xdr:colOff>
      <xdr:row>33</xdr:row>
      <xdr:rowOff>155360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14:cNvPr>
            <xdr14:cNvContentPartPr/>
          </xdr14:nvContentPartPr>
          <xdr14:nvPr macro=""/>
          <xdr14:xfrm>
            <a:off x="15125760" y="24551280"/>
            <a:ext cx="164160" cy="388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B328BB9-95E3-E44C-8F59-5395B960716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5114960" y="24540840"/>
              <a:ext cx="185400" cy="6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513360</xdr:colOff>
      <xdr:row>32</xdr:row>
      <xdr:rowOff>229240</xdr:rowOff>
    </xdr:from>
    <xdr:to>
      <xdr:col>18</xdr:col>
      <xdr:colOff>630360</xdr:colOff>
      <xdr:row>33</xdr:row>
      <xdr:rowOff>147080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14:cNvPr>
            <xdr14:cNvContentPartPr/>
          </xdr14:nvContentPartPr>
          <xdr14:nvPr macro=""/>
          <xdr14:xfrm>
            <a:off x="15372360" y="24333840"/>
            <a:ext cx="117000" cy="24804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1CBEA956-2B7E-F946-9E89-DA5ADC74FDA6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5361560" y="24323040"/>
              <a:ext cx="13824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330520</xdr:colOff>
      <xdr:row>35</xdr:row>
      <xdr:rowOff>150520</xdr:rowOff>
    </xdr:from>
    <xdr:to>
      <xdr:col>16</xdr:col>
      <xdr:colOff>657040</xdr:colOff>
      <xdr:row>36</xdr:row>
      <xdr:rowOff>31280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14:cNvPr>
            <xdr14:cNvContentPartPr/>
          </xdr14:nvContentPartPr>
          <xdr14:nvPr macro=""/>
          <xdr14:xfrm>
            <a:off x="13538520" y="25245720"/>
            <a:ext cx="326520" cy="21096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FB317735-86CC-BB44-85DA-F685C6053E19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3528080" y="25234920"/>
              <a:ext cx="34776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201620</xdr:colOff>
      <xdr:row>35</xdr:row>
      <xdr:rowOff>67360</xdr:rowOff>
    </xdr:from>
    <xdr:to>
      <xdr:col>17</xdr:col>
      <xdr:colOff>248780</xdr:colOff>
      <xdr:row>35</xdr:row>
      <xdr:rowOff>289120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14:cNvPr>
            <xdr14:cNvContentPartPr/>
          </xdr14:nvContentPartPr>
          <xdr14:nvPr macro=""/>
          <xdr14:xfrm>
            <a:off x="14235120" y="25162560"/>
            <a:ext cx="47160" cy="22176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D4D851B2-B2C0-F742-A8E9-D7BDC087730C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4224680" y="25152120"/>
              <a:ext cx="6840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171740</xdr:colOff>
      <xdr:row>35</xdr:row>
      <xdr:rowOff>186520</xdr:rowOff>
    </xdr:from>
    <xdr:to>
      <xdr:col>17</xdr:col>
      <xdr:colOff>332300</xdr:colOff>
      <xdr:row>35</xdr:row>
      <xdr:rowOff>196600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14:cNvPr>
            <xdr14:cNvContentPartPr/>
          </xdr14:nvContentPartPr>
          <xdr14:nvPr macro=""/>
          <xdr14:xfrm>
            <a:off x="14205240" y="25281720"/>
            <a:ext cx="160560" cy="1008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A493F547-C1DB-5B46-A283-E71938ECCB15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4194440" y="25271280"/>
              <a:ext cx="181800" cy="3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590780</xdr:colOff>
      <xdr:row>35</xdr:row>
      <xdr:rowOff>67360</xdr:rowOff>
    </xdr:from>
    <xdr:to>
      <xdr:col>18</xdr:col>
      <xdr:colOff>90000</xdr:colOff>
      <xdr:row>36</xdr:row>
      <xdr:rowOff>46760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14:cNvPr>
            <xdr14:cNvContentPartPr/>
          </xdr14:nvContentPartPr>
          <xdr14:nvPr macro=""/>
          <xdr14:xfrm>
            <a:off x="14624280" y="25162560"/>
            <a:ext cx="324720" cy="30960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28346630-EF9C-CD42-9410-DF410EC540A0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4613840" y="25152120"/>
              <a:ext cx="34596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579600</xdr:colOff>
      <xdr:row>34</xdr:row>
      <xdr:rowOff>29640</xdr:rowOff>
    </xdr:from>
    <xdr:to>
      <xdr:col>18</xdr:col>
      <xdr:colOff>716040</xdr:colOff>
      <xdr:row>35</xdr:row>
      <xdr:rowOff>43960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14:cNvPr>
            <xdr14:cNvContentPartPr/>
          </xdr14:nvContentPartPr>
          <xdr14:nvPr macro=""/>
          <xdr14:xfrm>
            <a:off x="15438600" y="24794640"/>
            <a:ext cx="136440" cy="3445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C4985DC1-7488-1942-A07B-9C109B61A2F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5427800" y="24783840"/>
              <a:ext cx="157680" cy="36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12580</xdr:colOff>
      <xdr:row>34</xdr:row>
      <xdr:rowOff>96960</xdr:rowOff>
    </xdr:from>
    <xdr:to>
      <xdr:col>19</xdr:col>
      <xdr:colOff>223540</xdr:colOff>
      <xdr:row>34</xdr:row>
      <xdr:rowOff>316200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14:cNvPr>
            <xdr14:cNvContentPartPr/>
          </xdr14:nvContentPartPr>
          <xdr14:nvPr macro=""/>
          <xdr14:xfrm>
            <a:off x="15697080" y="24861960"/>
            <a:ext cx="210960" cy="21924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01645113-4AD2-6646-8FD9-E53934D337D1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5686640" y="24851160"/>
              <a:ext cx="2322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21220</xdr:colOff>
      <xdr:row>34</xdr:row>
      <xdr:rowOff>206400</xdr:rowOff>
    </xdr:from>
    <xdr:to>
      <xdr:col>19</xdr:col>
      <xdr:colOff>217780</xdr:colOff>
      <xdr:row>34</xdr:row>
      <xdr:rowOff>228360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14:cNvPr>
            <xdr14:cNvContentPartPr/>
          </xdr14:nvContentPartPr>
          <xdr14:nvPr macro=""/>
          <xdr14:xfrm>
            <a:off x="15705720" y="24971400"/>
            <a:ext cx="196560" cy="219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36E6061F-4E9A-154A-B1BA-6386F609767C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694920" y="24960600"/>
              <a:ext cx="217800" cy="4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320740</xdr:colOff>
      <xdr:row>34</xdr:row>
      <xdr:rowOff>236280</xdr:rowOff>
    </xdr:from>
    <xdr:to>
      <xdr:col>19</xdr:col>
      <xdr:colOff>430540</xdr:colOff>
      <xdr:row>35</xdr:row>
      <xdr:rowOff>36400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14:cNvPr>
            <xdr14:cNvContentPartPr/>
          </xdr14:nvContentPartPr>
          <xdr14:nvPr macro=""/>
          <xdr14:xfrm>
            <a:off x="16005240" y="25001280"/>
            <a:ext cx="109800" cy="1303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DDACD4AC-7D1F-B14B-92E9-E3365B4EF07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994440" y="24990840"/>
              <a:ext cx="131040" cy="15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534940</xdr:colOff>
      <xdr:row>33</xdr:row>
      <xdr:rowOff>315920</xdr:rowOff>
    </xdr:from>
    <xdr:to>
      <xdr:col>19</xdr:col>
      <xdr:colOff>622060</xdr:colOff>
      <xdr:row>35</xdr:row>
      <xdr:rowOff>25600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14:cNvPr>
            <xdr14:cNvContentPartPr/>
          </xdr14:nvContentPartPr>
          <xdr14:nvPr macro=""/>
          <xdr14:xfrm>
            <a:off x="16219440" y="24750720"/>
            <a:ext cx="87120" cy="37008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72220E29-0410-0D4A-8A9F-68BE9D9FB422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6208640" y="24740280"/>
              <a:ext cx="108360" cy="39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221040</xdr:colOff>
      <xdr:row>35</xdr:row>
      <xdr:rowOff>98680</xdr:rowOff>
    </xdr:from>
    <xdr:to>
      <xdr:col>19</xdr:col>
      <xdr:colOff>461860</xdr:colOff>
      <xdr:row>35</xdr:row>
      <xdr:rowOff>177160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14:cNvPr>
            <xdr14:cNvContentPartPr/>
          </xdr14:nvContentPartPr>
          <xdr14:nvPr macro=""/>
          <xdr14:xfrm>
            <a:off x="15080040" y="25193880"/>
            <a:ext cx="1066320" cy="7848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A5029864-ADAD-FA4E-9A1D-044912795F32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5069240" y="25183440"/>
              <a:ext cx="1087560" cy="9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483120</xdr:colOff>
      <xdr:row>35</xdr:row>
      <xdr:rowOff>298480</xdr:rowOff>
    </xdr:from>
    <xdr:to>
      <xdr:col>18</xdr:col>
      <xdr:colOff>535320</xdr:colOff>
      <xdr:row>36</xdr:row>
      <xdr:rowOff>211640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14:cNvPr>
            <xdr14:cNvContentPartPr/>
          </xdr14:nvContentPartPr>
          <xdr14:nvPr macro=""/>
          <xdr14:xfrm>
            <a:off x="15342120" y="25393680"/>
            <a:ext cx="52200" cy="243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904D17EE-2251-B84F-91C6-17258ACEF83F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331680" y="25382880"/>
              <a:ext cx="7344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661320</xdr:colOff>
      <xdr:row>36</xdr:row>
      <xdr:rowOff>33080</xdr:rowOff>
    </xdr:from>
    <xdr:to>
      <xdr:col>19</xdr:col>
      <xdr:colOff>87820</xdr:colOff>
      <xdr:row>36</xdr:row>
      <xdr:rowOff>64760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14:cNvPr>
            <xdr14:cNvContentPartPr/>
          </xdr14:nvContentPartPr>
          <xdr14:nvPr macro=""/>
          <xdr14:xfrm>
            <a:off x="15520320" y="25458480"/>
            <a:ext cx="252000" cy="316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EA753609-891D-3E43-8C4A-D4900AAAAE1B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5509520" y="25448040"/>
              <a:ext cx="27324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321820</xdr:colOff>
      <xdr:row>35</xdr:row>
      <xdr:rowOff>250240</xdr:rowOff>
    </xdr:from>
    <xdr:to>
      <xdr:col>19</xdr:col>
      <xdr:colOff>641140</xdr:colOff>
      <xdr:row>36</xdr:row>
      <xdr:rowOff>260960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14:cNvPr>
            <xdr14:cNvContentPartPr/>
          </xdr14:nvContentPartPr>
          <xdr14:nvPr macro=""/>
          <xdr14:xfrm>
            <a:off x="16006320" y="25345440"/>
            <a:ext cx="319320" cy="3409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72E6F21-0484-A34B-A1ED-8680B0220F18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5995880" y="25335000"/>
              <a:ext cx="340560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272520</xdr:colOff>
      <xdr:row>34</xdr:row>
      <xdr:rowOff>150960</xdr:rowOff>
    </xdr:from>
    <xdr:to>
      <xdr:col>18</xdr:col>
      <xdr:colOff>297000</xdr:colOff>
      <xdr:row>34</xdr:row>
      <xdr:rowOff>222240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14:cNvPr>
            <xdr14:cNvContentPartPr/>
          </xdr14:nvContentPartPr>
          <xdr14:nvPr macro=""/>
          <xdr14:xfrm>
            <a:off x="15131520" y="24915960"/>
            <a:ext cx="24480" cy="7128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73C44FD7-3479-6842-8C39-1F2C97F3D30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5121080" y="24905520"/>
              <a:ext cx="45720" cy="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279720</xdr:colOff>
      <xdr:row>33</xdr:row>
      <xdr:rowOff>300800</xdr:rowOff>
    </xdr:from>
    <xdr:to>
      <xdr:col>18</xdr:col>
      <xdr:colOff>466560</xdr:colOff>
      <xdr:row>35</xdr:row>
      <xdr:rowOff>81040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14:cNvPr>
            <xdr14:cNvContentPartPr/>
          </xdr14:nvContentPartPr>
          <xdr14:nvPr macro=""/>
          <xdr14:xfrm>
            <a:off x="15138720" y="24735600"/>
            <a:ext cx="186840" cy="4406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C6CDEDA-B1C0-7242-BFBD-E61518189A46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5128280" y="24724800"/>
              <a:ext cx="208080" cy="46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138280</xdr:colOff>
      <xdr:row>35</xdr:row>
      <xdr:rowOff>203440</xdr:rowOff>
    </xdr:from>
    <xdr:to>
      <xdr:col>16</xdr:col>
      <xdr:colOff>386320</xdr:colOff>
      <xdr:row>36</xdr:row>
      <xdr:rowOff>240440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14:cNvPr>
            <xdr14:cNvContentPartPr/>
          </xdr14:nvContentPartPr>
          <xdr14:nvPr macro=""/>
          <xdr14:xfrm>
            <a:off x="13346280" y="25298640"/>
            <a:ext cx="248040" cy="36720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18D47490-D6A0-C141-BDB0-F18C772C60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3335480" y="25287840"/>
              <a:ext cx="269280" cy="38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268700</xdr:colOff>
      <xdr:row>23</xdr:row>
      <xdr:rowOff>121960</xdr:rowOff>
    </xdr:from>
    <xdr:to>
      <xdr:col>13</xdr:col>
      <xdr:colOff>139420</xdr:colOff>
      <xdr:row>26</xdr:row>
      <xdr:rowOff>61960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14:cNvPr>
            <xdr14:cNvContentPartPr/>
          </xdr14:nvContentPartPr>
          <xdr14:nvPr macro=""/>
          <xdr14:xfrm>
            <a:off x="9349200" y="21254760"/>
            <a:ext cx="1521720" cy="93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AE323CC8-C371-C544-843E-55C6EC511A72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9338760" y="21243960"/>
              <a:ext cx="1542960" cy="9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237340</xdr:colOff>
      <xdr:row>23</xdr:row>
      <xdr:rowOff>165160</xdr:rowOff>
    </xdr:from>
    <xdr:to>
      <xdr:col>13</xdr:col>
      <xdr:colOff>766540</xdr:colOff>
      <xdr:row>25</xdr:row>
      <xdr:rowOff>267960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14:cNvPr>
            <xdr14:cNvContentPartPr/>
          </xdr14:nvContentPartPr>
          <xdr14:nvPr macro=""/>
          <xdr14:xfrm>
            <a:off x="10968840" y="21297960"/>
            <a:ext cx="529200" cy="76320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13272111-08A4-AC41-AF4E-3F209EA7BF50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0958047" y="21287520"/>
              <a:ext cx="550426" cy="78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130460</xdr:colOff>
      <xdr:row>26</xdr:row>
      <xdr:rowOff>147640</xdr:rowOff>
    </xdr:from>
    <xdr:to>
      <xdr:col>13</xdr:col>
      <xdr:colOff>536140</xdr:colOff>
      <xdr:row>28</xdr:row>
      <xdr:rowOff>197880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14:cNvPr>
            <xdr14:cNvContentPartPr/>
          </xdr14:nvContentPartPr>
          <xdr14:nvPr macro=""/>
          <xdr14:xfrm>
            <a:off x="9210960" y="22271040"/>
            <a:ext cx="2056680" cy="7106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8B734ADA-11A0-D043-BAC0-5A6B6ED56FE6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9200160" y="22260595"/>
              <a:ext cx="2077920" cy="731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240760</xdr:colOff>
      <xdr:row>30</xdr:row>
      <xdr:rowOff>257840</xdr:rowOff>
    </xdr:from>
    <xdr:to>
      <xdr:col>5</xdr:col>
      <xdr:colOff>738980</xdr:colOff>
      <xdr:row>33</xdr:row>
      <xdr:rowOff>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14:cNvPr>
            <xdr14:cNvContentPartPr/>
          </xdr14:nvContentPartPr>
          <xdr14:nvPr macro=""/>
          <xdr14:xfrm>
            <a:off x="3542760" y="23702040"/>
            <a:ext cx="1323720" cy="74232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D396C3E2-4567-E245-87A9-4231F941EFE6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3532320" y="23691240"/>
              <a:ext cx="1344960" cy="76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531900</xdr:colOff>
      <xdr:row>30</xdr:row>
      <xdr:rowOff>64160</xdr:rowOff>
    </xdr:from>
    <xdr:to>
      <xdr:col>12</xdr:col>
      <xdr:colOff>266520</xdr:colOff>
      <xdr:row>32</xdr:row>
      <xdr:rowOff>291880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14:cNvPr>
            <xdr14:cNvContentPartPr/>
          </xdr14:nvContentPartPr>
          <xdr14:nvPr macro=""/>
          <xdr14:xfrm>
            <a:off x="7961400" y="23508360"/>
            <a:ext cx="2211120" cy="888120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6A1FDC0-5135-9340-9790-1E0A2E71084D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7950960" y="23497560"/>
              <a:ext cx="2232360" cy="90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492000</xdr:colOff>
      <xdr:row>30</xdr:row>
      <xdr:rowOff>85760</xdr:rowOff>
    </xdr:from>
    <xdr:to>
      <xdr:col>8</xdr:col>
      <xdr:colOff>667640</xdr:colOff>
      <xdr:row>32</xdr:row>
      <xdr:rowOff>205120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14:cNvPr>
            <xdr14:cNvContentPartPr/>
          </xdr14:nvContentPartPr>
          <xdr14:nvPr macro=""/>
          <xdr14:xfrm>
            <a:off x="5445000" y="23529960"/>
            <a:ext cx="1826640" cy="77976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8CCA0DE-D2CC-AD4B-AF0A-C874868D4DE1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5434560" y="23519165"/>
              <a:ext cx="1847880" cy="800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698360</xdr:colOff>
      <xdr:row>37</xdr:row>
      <xdr:rowOff>290040</xdr:rowOff>
    </xdr:from>
    <xdr:to>
      <xdr:col>3</xdr:col>
      <xdr:colOff>153660</xdr:colOff>
      <xdr:row>38</xdr:row>
      <xdr:rowOff>113200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14:cNvPr>
            <xdr14:cNvContentPartPr/>
          </xdr14:nvContentPartPr>
          <xdr14:nvPr macro=""/>
          <xdr14:xfrm>
            <a:off x="2349360" y="26045640"/>
            <a:ext cx="280800" cy="1533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40399F7F-45C9-3E41-87D5-C7CD20799DC1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2338560" y="26035200"/>
              <a:ext cx="302040" cy="17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146080</xdr:colOff>
      <xdr:row>35</xdr:row>
      <xdr:rowOff>180400</xdr:rowOff>
    </xdr:from>
    <xdr:to>
      <xdr:col>6</xdr:col>
      <xdr:colOff>286440</xdr:colOff>
      <xdr:row>38</xdr:row>
      <xdr:rowOff>39760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14:cNvPr>
            <xdr14:cNvContentPartPr/>
          </xdr14:nvContentPartPr>
          <xdr14:nvPr macro=""/>
          <xdr14:xfrm>
            <a:off x="3448080" y="25275600"/>
            <a:ext cx="1791360" cy="8499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AFF4BDBC-0ECF-5740-850F-3C69654EE444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3437640" y="25265160"/>
              <a:ext cx="1812600" cy="87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5620</xdr:colOff>
      <xdr:row>35</xdr:row>
      <xdr:rowOff>103000</xdr:rowOff>
    </xdr:from>
    <xdr:to>
      <xdr:col>9</xdr:col>
      <xdr:colOff>238140</xdr:colOff>
      <xdr:row>39</xdr:row>
      <xdr:rowOff>21320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14:cNvPr>
            <xdr14:cNvContentPartPr/>
          </xdr14:nvContentPartPr>
          <xdr14:nvPr macro=""/>
          <xdr14:xfrm>
            <a:off x="5784120" y="25198200"/>
            <a:ext cx="1883520" cy="1239120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F945C7B4-6640-AB4F-BF76-7C0986CD35CA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5773320" y="25187760"/>
              <a:ext cx="1904760" cy="126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46240</xdr:colOff>
      <xdr:row>35</xdr:row>
      <xdr:rowOff>57640</xdr:rowOff>
    </xdr:from>
    <xdr:to>
      <xdr:col>11</xdr:col>
      <xdr:colOff>810140</xdr:colOff>
      <xdr:row>37</xdr:row>
      <xdr:rowOff>261600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14:cNvPr>
            <xdr14:cNvContentPartPr/>
          </xdr14:nvContentPartPr>
          <xdr14:nvPr macro=""/>
          <xdr14:xfrm>
            <a:off x="8301240" y="25152840"/>
            <a:ext cx="1589400" cy="86436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3E45FD75-225E-4143-8B9B-07BAFBCBD916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8290798" y="25142040"/>
              <a:ext cx="1610645" cy="885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15.632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232 174 24575,'0'-14'0,"6"6"0,-4-5 0,10 5 0,-10-7 0,11 7 0,-12-5 0,6 5 0,-7-6 0,-7 6 0,6-5 0,-12 11 0,11-10 0,-11 10 0,12-11 0,-12 11 0,5-4 0,-7 6 0,-5 0 0,4 0 0,-5-6 0,6 4 0,1-4 0,-1 6 0,1 0 0,-1 0 0,1 0 0,-1 0 0,1 0 0,-1 0 0,7 0 0,2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23.558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121 1 24575,'0'14'0,"0"0"0,6 1 0,-4-1 0,11-6 0,-12 5 0,12-5 0,-11 6 0,10 0 0,-10 1 0,4-1 0,1-6 0,-6 5 0,6-5 0,-1-1 0,-4 6 0,10-11 0,-4 4 0,0 1 0,5-6 0,-5 6 0,0-1 0,5-5 0,-5 6 0,6-7 0,0 0 0,-6 6 0,5-4 0,-5 4 0,6-6 0,-6-6 0,5 4 0,-11-11 0,10 5 0,-10-6 0,11-1 0,-12 1 0,12-1 0,-11 1 0,4 12 0,-19 4 0,10 12 0,-16-6 0,11-2 0,-7-6 0,7 7 0,-5-6 0,12 12 0,-12-11 0,5 4 0,-7-6 0,1 0 0,-1 0 0,1 0 0,-1 0 0,1 0 0,-1 0 0,1 0 0,6-6 0,1-2 0,7-7 0,7 1 0,-6-1 0,12 7 0,-5 2 0,6-1 0,1 6 0,-1-6 0,-6 1 0,5 4 0,-5-4 0,0-1 0,4-1 0,-4 0 0,7 2 0,-1 6 0,0 0 0,1 0 0,-14 0 0,-9 0 0,-8 0 0,-11 0 0,11 0 0,-5 0 0,7 0 0,-1 0 0,1 0 0,-1 0 0,-6 0 0,5 0 0,-5 0 0,7 0 0,0 0 0,-1 0 0,1 0 0,-1 0 0,1 0 0,-1 0 0,1 0 0,-1 0 0,1 0 0,6 6 0,-5-4 0,11 11 0,-4-5 0,6 6 0,0 0 0,0 1 0,0-1 0,6-6 0,-4 5 0,11-12 0,-5 5 0,6-6 0,0 0 0,0 0 0,1 0 0,-1 0 0,0 0 0,1 0 0,-1 7 0,0-6 0,1 6 0,-1-7 0,-6 6 0,5-4 0,-5 4 0,6-6 0,0 0 0,1 0 0,-7-6 0,5 4 0,-12-11 0,5 5 0,1 0 0,-6-5 0,12 12 0,-11-12 0,11 11 0,-12-11 0,5 5 0,1 0 0,-6-5 0,12 5 0,-11 0 0,4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1-25T17:58:36.671"/>
    </inkml:context>
    <inkml:brush xml:id="br0">
      <inkml:brushProperty name="width" value="0.1" units="cm"/>
      <inkml:brushProperty name="height" value="0.1" units="cm"/>
      <inkml:brushProperty name="color" value="#D9D9D9"/>
    </inkml:brush>
  </inkml:definitions>
  <inkml:trace contextRef="#ctx0" brushRef="#br0">90 47 24575,'14'0'0,"0"0"0,1 0 0,-1 0 0,0 0 0,1 0 0,-1 0 0,-6 6 0,-2 2 0,-6 6 0,0 1 0,0-1 0,0 0 0,0 1 0,-6-1 0,4 0 0,-11-6 0,12 5 0,-6-5 0,1 6 0,-2 1 0,0-1 0,-5-6 0,11 5 0,-11-12 0,12 12 0,-6-5 0,7 6 0,0-12 0,7 3 0,-6-18 0,6 5 0,-1 0 0,-4-5 0,10 11 0,-10-11 0,4 5 0,1 0 0,1 2 0,6 6 0,-6-7 0,-2-1 0,-6-6 0,0-1 0,0 1 0,-6 6 0,4-5 0,-4 5 0,-1-7 0,-1 1 0,0 0 0,-4 5 0,10-3 0,-4 4 0,-1 0 0,5-5 0,-10 11 0,4-11 0,-7 12 0,1-12 0,-1 11 0,1-4 0,-1 6 0,1 0 0,6 6 0,1 2 0,7 6 0,0 1 0,0-1 0,0 0 0,0 1 0,-6-7 0,4 4 0,-4-4 0,6 7 0,0-1 0,0 0 0,0 1 0,0-1 0,6-6 0,-4-2 0,4-6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1094 1765 20179,'3'-63'881,"-1"0"0,1 6 1,-1 5-5916,-2-2 6042,-18-21-767,-4 18 1330,-23-16-1403,-11 38 0,-8 7-61,-21-5 256,13 10 0,-1 8-296,-13 19 45,-4 25-67,41-2 0,3 9-3,-6 17 0,3 10 8,-2 16 1,4 7-739,15-22 1,2 2 0,3 0 711,4 0 0,3 0 1,2-2 17,-2 22 0,5-4 943,7-17 0,3-4-968,5-8 0,3-3 28,13 39-48,3-26 0,5-1 3,23 23 17,-15-34 0,4-5 33,18-6 12,5-19-6,6-9 22,7-20-5,15-27-43,-35 1 1,2-9-398,12-17 0,4-14 370,-22 18 0,5-9 1,1-4-1,0-1 0,-4 3-279,1-2 0,-3 2 0,0-1 0,1-5 274,2-2 1,3-6 0,0-1 0,-4 1 0,-5 6 136,2-14 0,-7 5 0,-4 1-169,-3 3 1,-3 2 0,-4 1-7,-4 10 1,-3 1 0,-3 2-106,4-23 1,-5 4 90,-5 16 1,-4 4 28,-2 9 0,-2 4-59,-2-36 84,-5 27 0,-2 2 34,-3-21 394,-8-12-417,5 55 1521,4 20-1621,1 8 2263,3 14-2174,-1 36 141,0 18 1,-1 18 0,0 1-404,0-5 1,0 0-1,0 6 320,-1 6 1,-2 8 0,1 2 0,0-6-555,-1 7 0,-1-4 0,1-3 589,1-10 1,0-1-1,0-4 50,-3 22 0,1-8-154,3-21 1,0-6 144,1-11 0,0-1 82,-2 12 1,1 0-217,-4 28 0,5-32 0,0-1 0,0 15 0,2-16 0,3-10 0,1-14 0,1-8 0,0-10 0,0-5 1310,0-7-1814,0-1 448,0-2-3064,7 0 756,23-14-3327,13-7 5691,22-19 0,-29 17 0,-7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156 186 16034,'7'7'1641,"-1"-1"-1020,-6-6 590,0 0-612,82 5 50,-39-15-327,10 7 0,0-4 188,-8-19-50,-9-3 94,-6 0-10,-15 3-124,-6 2-168,-9 4-107,-18 5-22,-13 5 45,-23 5 68,-13 13 49,-5 18 24,-2 18-669,4 21 651,9 11 79,13 4-101,17 3-163,23-28 0,8-1 6,19 25-45,0-30 1,5-4 21,38 6-39,-12-23 1,1-3-51,25 5-28,17 0-67,-38-22 267,-8-5-1454,-4-1-631,-4-2-1476,5-17 3389,14-18 0,-27 11 0,4-7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 0 17776,'4'0'2750,"-1"0"-2162,0 55 0,-6 30 104,1-17 0,0 7-1741,-1 14 1,-1 12 0,-1-2 1391,0-11 1,-1-2-1,0 0-35,-2 1 0,-1 1 1,1-3-59,0-8 0,0-2 0,0-2 290,-3 22 0,0-5-333,2-21 0,0-5 274,1-11 0,1-4-234,-5 36-61,2-7-186,2 2 0,3-7 0,2-6 0,1-17 0,2-10 0,0-12 2017,0-6-2650,2-9-1817,7-6-916,17-29 3366,34-49 0,-26 30 0,12-23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19548,'7'69'774,"0"0"0,0 1 0,-1 7 0,0 1 0,-2 1-1912,-1 2 1,-1 1 0,0 0 1383,-1 6 1,0 1 0,0-1-6,-1-5 0,0-2 0,0-2 324,-1 21 0,0-6-319,0-20 1,-1-6 89,-2 28-118,1-17 727,0-12-872,3 1-28,-2-10-10,2-8-35,0-15 2340,0-10-2379,0-8 516,0-7-1138,0-4-610,0-4-572,0-1-1115,0-8-279,0-34-4216,0-11 7453,0-36 0,0 42 0,0 6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 21 17916,'-9'-2'3175,"77"0"-2435,3 2-784,0 0 0,5 0 243,-13 0 0,0 0-622,1 1 1,1-2 553,-3 0 1,0-1-54,-5 2 1,-2-2 321,40-4-400,-15 4-101,-19-1-492,-12 3-920,-12 0-1296,-1 0-1806,-4 0 4870,0 6 0,-14-5 0,-6 5 1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499 1 23595,'-65'51'612,"0"0"1,2 3 0,8 4-440,20-1 1,5 3-1069,-1 4 1,2 2 1017,1 0 0,4 0-45,3-4 1,3-1-15,6-8 1,2-2 581,-1 32-691,10-26 40,10-19 297,8-20-292,16-10 89,13-15-22,10-21-67,10-20-8,-30 13 0,0-5-1524,2-3 0,-1-3 1526,1-3 0,-2-1-8,-1 0 0,-1 1 321,-3 3 1,-2 1-303,18-29-5,-11 19-11,-9 20-39,-15 19 50,-3 14 117,-9 26 3655,0 23-3324,0 27-45,0 22-1095,0-44 0,0 2 891,0-1 1,0 0-443,0-2 0,-1-2 243,-2 38-147,-1 10 147,0-32 0,3 5 0,1-36 0,0-10-141,0-8 1060,0-7-2431,0-5-1213,4-3-1285,14-22 4010,25-33 0,-18 21 0,9-16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1247 406 13037,'9'0'3014,"-1"0"-1967,-8 0 2062,0 0-2247,15-66 40,-12 35-112,12-52-230,-16 53-118,-13-3-78,-12 0-224,-19-3-39,-17 4-17,-16 2-460,-17 11 460,40 12 0,-1 3 8,-5 3 0,-2 5 26,-1 5 0,-1 5 16,-1 5 0,1 5 17,2 8 1,2 6-364,3 5 1,3 4 354,5 5-1,5 4-41,5 3 0,5 4 0,8 1 0,6 3 13,4-2 1,9 2 78,14 20 1,10 0-110,1-25 0,7-2 33,13 13 1,7-7-51,-4-26 0,4-8-25,2-2 0,2-3 3,-1-5 0,1-2 5,1-4 1,-1-2-115,48 7 165,-3-11-34,-3-4-25,-30-4 0,0-2-36,27-2-6,-33 1 0,-3-2 0,10-4 6,-10-3-6,-10 1 387,-11 2-387,-10 4 566,-8 1-1053,-7 2-342,-4 0-2207,-1 0 487,0-1-672,6-11-1399,2-5 4620,8-12 0,-8 13 0,1 1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425 7 16857,'0'-4'2846,"0"1"-1698,0 3-12,-82 70-723,34-11 54,-9 2 1,0 5-618,25-17 1,5-1 390,3 0 0,1-2 118,-16 39 278,18-19-609,9-16-28,10-18-67,15-14 262,12-10-515,26-8-49,16-20-7,15-13 124,-39 8 0,2-4 17,15-12 0,-1-1 229,21-14-28,-34 24 1,-3 4-51,-7 12 1049,-11 11-915,-7 24 286,-3 9 6,-3 21 134,1 30-308,-4-21-84,-1 14-84,-2-33-40,-1-11-525,2-6-4297,6-9 286,5-6-3585,5-13 8161,5-10 0,-15 4 0,-1-1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 0 20839,'5'69'656,"-1"-1"1,1 1-1,-2 7 1,0 2 0,0 0-1839,-1-2 0,-1 1 0,0 1 1443,-1 8 1,0 1-1,-2-1-58,0-3 1,-1-2 0,-1-2-617,1-9 1,-1-2 0,0-3 613,-3 13 1,-1-5-48,2-17 0,2-3 1134,-2 33-1123,4-28 0,2-1-58,-2 22-68,2-27 0,0-4-5,0 2-34,0-11 1665,0-11-1665,0-10 3314,0-8-3589,0-5-324,0-3-1877,2-2-116,2-5-321,12-15-4798,4-7 7711,10-15 0,-15 20 0,-2 4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572 1 21887,'-73'8'728,"0"0"0,5 3 0,3 14-1212,18 23 0,5 16 0,5-3 641,2-3 0,3 1-79,0 5 0,0 6 1,9-8 915,11 33-876,30-14-12,11-11-10,24-15 10,12-8-11,4-12-22,4-8-73,-1-9 0,-3-10 261,-4-3-1101,-8-5-588,-7 0-1154,-11-8-7214,-15-32 10251,-12 5 0,-9-8 1,-3 25-1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5.9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19636,'-1'76'701,"0"0"1,0-4 0,0-5-141,6 17 83,6-5-123,7-9-96,7-11-89,-1-13-101,-1-11-44,-1-11-57,-5-11 17,-1-5 34,-4-6 85,1-1-18,-1-4-56,5-11-96,5-13-49,10-18-51,4-14-17,-8 9 0,2-1-67,11-27 25,-14 27 1,-1 1-82,1-9 11,-4 12-23,-9 12-89,-5 14-196,-5 11-436,-3 5-881,-1 5-4530,3 0 3484,4 0 2800,9 14 0,-7-11 0,3 10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14 14936,'4'-7'2224,"-1"1"-1116,-3 6 142,0 0-175,7 77-140,-2-9-722,0 4 0,0 7 209,-3-9 1,-1 0-486,0 5 1,0 2 384,-2 6 0,-1 1-62,-2-3 1,-2-1-57,0-7 1,-2-1-15,0-1 1,-1-2-48,0-10 0,2-1-26,2-5 1,1-1 39,-4 33-56,6-18-23,1-19-72,1-11 27,0-11 291,0-9-369,0-3 861,0-5-1270,0-2-431,0-4-521,0-1-616,3-2-1019,12-9-4418,5-8 7459,16-17 0,-18 14 0,0-1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3 191 20537,'-1'59'1221,"0"0"0,1 36-549,5-74-218,2-13-68,4-3 40,4-5-62,7 0-95,8-13-117,10-10-68,34-43-84,-17 11-48,-12 10 0,-1 1-299,-4-2-393,3-5-632,-26 26-404,-6 5-935,-5 5-1243,0 4-2812,-4 2 6766,1 1 0,-1 4 0,-2 1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0 20190,'-2'30'409,"1"6"-409,2 3 84,8 11-23,4 4 96,6 5 95,-3 4 106,-4-1 74,-5 2-96,-4-6 112,-3-3 101,-9-7-129,-7-7-190,-12-7-163,-5-6-67,0-8-454,3-4-654,5-7-758,2-4-2385,3-4-1305,2-7 5556,4-7 0,7 4 0,2-3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475 862 19412,'-65'59'653,"0"-1"0,3 3 0,9 2-983,23-7 0,6 2 501,-3 5 0,2 2 30,1-1 1,2 1 16,4-2 1,1-1 127,4-5 0,3-1-60,-3 41-84,8-19 30,3-18-192,10-16-35,7-15-5,12-13 593,14-8-437,16-19-77,18-21-79,-28 4 0,0-5-507,7-11 0,0-6 440,5-11 0,0-6-517,-18 15 0,0-4 0,-2-3 418,4-8 0,-2-4 0,-1-3-1,-1-5 1,-2-2 0,0-5-49,-7 7 1,0-4 0,-2-1 0,-3 7 167,-1 4 0,-3 4 1,-2-1 46,3-8 0,-2 0 0,-5 10 0,-1-22-591,-4 15 697,-2 6 270,-4 19-146,-1 15 591,-3 21-676,0 21 259,0 26 184,-5 43-292,1-16 1,0 8-138,-3 19 1,0 6 4,2-24 1,-1 1 0,2 0 1,-1-3 0,1 0 0,1 0-126,-2 34 1,2-5 68,1-30 0,0-4-83,1 1 1,1-4 74,0 19-45,0-10-56,0-4-39,0-15-264,4-11-660,3-9-594,10-12-7208,39-17 8765,-12-15 0,9 2 0,-30-3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0 161 17176,'6'6'2157,"-2"-2"-1322,-4-4-113,86-15-28,-40-2-372,11 3 1,-1-3 315,-13-13-33,-8 4-50,-14 3-57,-10 9-246,-8 5-106,-6 5-146,-8 3 61,-7 1-5,-8 4 45,-6 17 117,-6 16-15,-5 27 77,-2 15-154,19-17 0,3 2-121,-5 30-5,13-36 0,5-2-5,7 4-119,15-12-72,6-11-426,40-10-212,-1-14-729,33-20-1336,-5-26 1252,-36 5 1,-1-7-600,11-16 0,0-10 2246,-9 2 0,2-6 0,-5 6 0,-4 6 0,-4 2 0,4-12 0,0 1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178 17 14566,'11'-9'2829,"-2"2"-1232,-9 7-220,0 0-167,2 124-532,-2-67 0,0 5-1719,-3 19 1,-2 10 0,0 0 1365,-2-11 0,0-2 0,-2 2-45,-3 7 0,-2 1 0,1-2-254,0-5 1,-1-2-1,2-3 246,-4 23 0,1-7-210,4-20 1,1-5 262,-2 30-73,4-14-107,3-5-72,0 4-45,3-5-28,1-11-73,1-16-190,0-13-409,0-15 697,9-9-2545,2-14-281,31-44 2801,-4-8 0,-1-3 0,9-12 0,-17 22 0,0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145 1 18705,'-7'76'813,"1"0"1,-1 0-1,0 4 1,0 0-1,-1-1-1273,-1-6 1,0-1 0,0-1 716,1-3 1,0 0 0,0-4 44,-2 17 0,2-6 29,2-15 0,0-4 712,-2 41-668,3-3-277,2-43 0,1 0 9,0 49-63,1-5-44,1-16-33,0-11-219,3-18-504,2-11-673,4-18-3621,-1-32 233,-3-21 4817,-2-35 0,-3 28 0,0 2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17 18481,'73'4'-123,"0"0"0,-5-1 0,-8 0-757,2-3-503,-4 0-454,2-3-7994,-4-3 9725,-3-4 1,-24 4-1,-10 1 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415 0 20274,'-44'52'703,"1"-1"0,0 1 0,-18 23 0,6-4-451,23-24 0,5-2 123,-20 43-207,12-13-168,18-20-129,8-15-190,7-17 134,7-13-22,9-5-62,15-13-257,13-11 190,12-16 251,3-9 85,-1-1 6,3 8 62,-24 16 480,-4 21 119,-25 28 257,-3 56-633,-3-10-216,0-22 1,0-1 3,0 13-79,0-9-152,0-11-424,0-13-696,0-8-1321,11-12-2471,0-5 5064,12-12 0,-11 4 0,-2-4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23 20985,'-3'-13'1086,"12"3"-911,16 10 273,28 10 112,26 12-788,-29-3 1,2 4 375,6 5 0,0 4 20,3 6 0,-2 3-6,-2 5 1,-2 3-43,-5 4 1,-3 3 27,-5 3 1,-5 1-88,-5 0 1,-4 1 11,-8-3 0,-3 0 53,-5-5 0,-5 1 195,-5 8 1,-7-2-98,-18 22-115,4-34 0,-6-5 54,-35 3-74,-11-13-27,-3-13-12,2-10 34,11-12-84,13-14-28,16-11 23,17-12-34,8-3-6,8 0 6,13 4 665,12 1-637,16 3 227,13 6-221,5 6-1,4 7-39,-2 8 6,-6 4-28,-11 3 16,-10 5 40,-12 2-28,-8 2-230,-7 2-638,-4-5-1160,-3-2-1842,-1 1-2337,0 0 6246,0 1 0,0-2 0,0-2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849 231 22845,'-40'-56'289,"0"-1"0,3 5 1,-1 13-72,-13 23 6,-8 8-5,-11 5-46,-6 15 40,-5 10 11,2 20 45,3 14 115,32-9 0,4 4-31,-11 27-191,23-26 0,6 0 186,10 16 21,8-5-167,15-1 5,39 21-106,4-22-619,-11-23 0,2-2 591,32 9-196,4-8 128,-2-6 63,-3-9-63,-9-4 6,-8-8-11,-9-1-16,-12-6-85,-8 0-62,-8-3-61,-9 2 488,-3-2-1333,-6 0 20,-1 0-1578,-2 0-1137,0-8 3764,0-16 0,-1 11 0,0-9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61 22111,'76'0'642,"-1"0"0,6 0 1,0 0-391,-6-2 0,1-1-1380,17-1 1,4 0 1235,-28 0 0,1 0 1,0-1-5,-1 1 1,-1-1 0,-1 1 29,20-1 1,-5 0-51,-15 2 0,-3 1-26,-10-1 1,-2 1 76,45 2-35,-46-1 1,0 0 698,47 1-732,-10 0-22,-19 0 417,-20 0-417,-16 0-45,-16 0 0,-8 0 1346,-7 2-1469,-1 0-218,-1 0-600,0 1-717,0-2-1266,0 3-1456,-16 4-779,-4 2 5159,-22 7 0,21-8 0,0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24 14706,'-2'-13'2980,"0"2"-2566,2 11 1430,0 0-1262,64 0-123,-14 2-241,3 1 1,2 2 218,22 10 23,0 10 184,-6 11-202,-9 8-112,-12 11 23,-15 7-45,-15 5 101,-10 5 28,-19 0-190,-16-1-57,-21-1-758,-19-8 669,-14-5-34,-7-10-29,-1-12 68,8-10 46,14-13 10,18-6-162,19-8-39,15-9-96,8-8 51,7-10 28,10-6 699,7-1-648,19-1-6,34-18 5,-8 19 56,19-8-45,-28 28 34,-11 8-33,-8 5-6,-9 4 0,-7 8 6,-4 4 61,-4 7-22,-2 0-12,-2-3-33,-1-2 6,-2-5 5,-2-3-11,0-4-235,-2-1-1703,0-2-712,2 0-615,4-2-1530,5-10 4795,3-4 0,-6 1 0,-1 3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775 141 15950,'2'-5'3512,"0"0"-2605,-2 5 1653,0 0-2067,-27-28-96,11 15-61,-24-23-117,13 23-12,-8 0-73,-6 1 6,-7 3 12,-4 4-40,0 4-56,2 1-12,6 0-38,9 7 28,8 4 10,8 11 47,8 1-30,5 7-55,4-1 22,2 4 33,3 0-21,7 4-35,6 3 40,8 5-11,5 4-29,4 3-5,3 0 39,11 23-27,-15-22 38,3 16-16,-22-32 83,-5 5 141,-4-17 11,-3 3-40,-7-16-72,-6 1-28,-11 0 11,-31 11-90,5-6 12,-21 5-23,15-12 11,3-1-38,-1-5 72,-8 0-84,20-4-34,2 1-100,24-2-320,10 0-408,2 0-4370,3 0-453,0 3 5685,0 2 0,0-1 0,0 1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826 969 16840,'-73'-12'433,"0"0"0,7 2 1,7 3-5815,5 4 5605,8 3-67,4 2 877,-17 40-710,13 7-145,11-3 1,2 6-1,6-1 0,2 5-21,0 4 1,1 7 0,1-3-30,-2 12 0,3 1-57,4-12 1,0 4 0,5-6 498,4-2 1,4-5-449,-1 36-95,11-24-28,11-26 0,13-21 168,18-13 0,13-25-34,12-19-109,-29 3 1,0-5 1097,4-10 0,1-5-1101,7-13 0,1-5-320,-17 17 0,0-2 1,-1-3 308,3-9 0,1-3 1,-3-1-9,1-4 1,-1-2 0,-3 0-4,-3 1 0,-3 0 0,-2 1-2,-4 6 0,-2 2 0,-3 3-1,0-14 1,-4 6-107,-6 14 1,-3 3 108,-2-33-6,-4 7 9,-3 29 0,-3 1 47,-3-14 825,-8-3-791,4 51 1868,3 10-1913,3 17 12,4 34 162,-2 51-552,3-17 1,0 7 480,0-18 0,-2 1 0,1 1-32,0 4 0,0 0 0,0-2 41,-3 22 1,0-5-15,3-16 0,-1-4-381,0-14 1,0-2 540,1 37-45,-4 3-101,5-6-83,-1-10-35,3-19-27,0-7-152,0-23-493,0-4 528,3-19-1940,4-2-926,17-20 2977,24-32 0,-20 20 0,9-15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429 228 17457,'-27'82'1275,"1"0"0,0-6 0,-2-8-344,-19 14-86,0-15-117,3-13 274,8-16-508,7-16 97,6-11-277,6-11-244,2-16-171,2-10-78,0-14 150,-1-5-341,4-1-280,2 1-268,4 2-331,3-2-169,5-2-222,11-5-1004,10-4-414,30-24 2492,-10 19 1,0 2 0,8-9-1,-22 28 1,0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13917,'8'0'4906,"11"95"-5486,-12-45 0,0 5 994,2 13 0,0 8 1,1 0-51,-2-4 0,0 1 1,-1 0-72,1 1 0,0 1 0,-2-1-41,0-5 0,-1-1 0,-1-4 30,2 16 1,-2-6-65,-1-15 1,-1 0 620,1 31 0,-1-2-733,-1-36 1,0-1-35,1 31 1,0-5 23,0-14-29,2-13-67,1-10 1300,-2-10-1328,2-8-39,-2-7-135,1-8-837,1-3-674,0-8-158,6-17-1176,4-19 1338,0-7 1,1-6-2044,1-4 1,1-2 3751,3-21 0,0 3 0,2-6 0,-6 16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14454,'5'0'4991,"0"0"-4367,5 47 1,-2 23-1064,4 20 851,-4-25 1,1 10 0,-1-5 82,-1 8 1,-2-3-65,0 10 0,-2 0-75,-1-4 0,0-1-37,-2-5 1,1-2-96,-1-1 0,0-2-70,0-10 0,0-1-48,0-3 1,0-2 10,0 36 448,0-20-559,0-15 262,0-18-268,0-12-162,0-12-493,0-7 277,0-4-2271,0-2-516,7 0-884,13-2 4049,29-6 0,-22 5 0,10-4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224 0 22654,'-53'75'602,"0"0"1,4-8 0,10-9-306,22-13-224,7-13-73,7-15-235,3-10-224,2-5 275,8-2-1,6-9 17,14-4 101,2-8 16,5-1-72,-3 5 6,-3 7 72,-4 5 45,-3 15 117,-3 6 18,-1 13-68,-1 0-67,-4-1-50,0-9-2068,-2-6-851,10-18 2969,14-38 0,-15 22 0,5-20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38 77 24671,'-21'74'1714,"5"-14"-1440,16-60-274,3-8-151,4-2 151,3-10 28,5-4-28,3 0-39,2 1 0,5 4 5,1 6 0,-1 5-10,-2 5-7,8 1 46,-11 2-7,7 0-374,-10 0-309,0 0-666,0 0-4089,10-1 96,-6-12 5354,6-3 0,-16 1 0,-4 3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562 826 20436,'-65'10'569,"1"0"1,1 6 0,8 8-63,19 14 0,6 8-673,-3 6 1,1 4 557,-1 6 0,4 3-98,2 1 0,3 1-101,4-3 1,3 0-10,5-9 1,3-1 17,-1 31-168,7-27 249,5-23-300,10-19 259,9-10-114,20-18-94,16-19-34,18-31-397,-30 18 0,1-6 310,2-8 0,0-6-276,3-9 0,-2-5 252,-16 19 1,-2-1 0,-1-2-359,-1-1 1,-1 0 0,-1-1 357,-2 0 1,-1-1 0,-3 2-27,7-23 0,-4 3-81,-7 12 0,-2 4 218,-3 7 0,-2 0 22,-2-4 1,-1 2 33,2-16 567,-1-1-494,-6 59 987,-2 12-830,0 7 1157,0 29-923,5 29-209,0 1 0,1 8-364,3 21 1,1 5 214,-4-23 0,1 2 1,0 0-5,-1 0 1,0 0 0,-1-2 79,2 19 1,-1-5-239,-2-18 0,-1-5 0,0 39 0,0-14 0,-3 6 0,2-6 0,-2 14 0,1-33 0,1 4-275,3-38-1293,5-10-2543,21-32 4111,37-63 0,-28 36 0,13-34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82 378 21311,'68'-68'282,"0"0"0,-7 7 0,-10 7 222,-19 3 103,-15 15-120,-10 12-46,-16 13-194,-11 6-12,-15 13 135,-12 19 162,-8 24-185,26-11 1,2 5-80,-1 6 1,2 2-527,1 8 0,3 1 431,4-2 1,2 1-62,5-4 0,2 0-22,2 6 0,5-4-118,14 18-543,8 0 174,18-48-960,40-15 197,-6-26 284,-19-2 0,0-8-971,-7-9 0,-2-7 15,9-15 1,0-5-440,-2 0 0,-1-2 2271,3-12 0,-4 4 0,4-5 0,-17 18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258 13 15743,'11'-7'4240,"-2"1"-2840,-9 6 168,5 89-274,-4-1-1610,1-28 1,0 10 0,-2 0 675,-2 0 1,-1 1-1,-2 2-80,-2 12 0,0 3 0,-3 1-73,-1 5 0,-2 1 1,-2-1-48,-1-1 1,-1-1-1,0-4-76,1-11 1,0-2-1,0-4-84,-5 22 0,2-8 0,4-20 0,2-6 480,-5 34-480,5-18 0,4 17 0,4-33 0,2 7-483,3-49-2541,34-43-751,16-55 3625,-12 23 1,5-9-1,-5 6 1,-7 7-1,-2 2 1,8-16-1,0 1 1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321 1 22901,'-1'71'822,"0"0"0,0-1 0,-3 8 1,-1 2-1,-2-1-550,0 1 1,-2 0 0,-1 1-1721,-2 8 0,-3 1 0,0-1 1530,1-1 1,-2 0-1,1-2-82,0-8 0,0-3 0,1-2 531,-5 20 0,1-5-531,4-21 0,2-6 0,-8 32 804,8-24-804,2-14 0,5-5-192,2-14-1017,1-14-1654,2-16 2863,-6-72 0,-1-28 0,3 51 0,-2-36 0,-1-1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24 19132,'13'0'3702,"-3"0"-2969,72 5-229,-26-4-403,6 1 0,2 0-28,16-2-73,-2 0-135,-3-3-839,-5-3-1015,4-2-2643,-7-1 4632,-1 5 0,-31 1 0,-12 3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338 0 21371,'-32'61'882,"1"-1"0,0 0 1,-14 27-1,3-4-551,15-21 0,2-3-21,1-4 1,3-1 176,-11 38-240,13-23-247,12-26-252,5-21-146,15-13 12,13-24-158,20-19 57,14-27 302,-27 23 0,0-3 98,0-3 1,1 1 86,28-35 263,2 16 543,-24 32 169,-1 45-230,-25 36-191,-6 43-355,-6-40 0,-1 2-14,0 4 0,-2 1-99,0-4 1,-1 0-90,-1 7 1,-1-4-250,0 16-448,-2-4-812,6-53-1412,0-10-1630,6-7 4554,15-20 0,-11 13 0,10-13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225 18 16292,'5'-10'1892,"0"3"-1219,-5 7 738,0 0-106,27 90-577,-18-36 1,0 7-959,3 11 0,1 10 0,-2 1 547,-5 2 0,-2 1 1,-1 1-616,0 7 1,-2 0 0,-2 0 536,-2-5 0,-2-2 0,-1-3-99,1-11 0,-1-3 0,-1-4-970,-5 14 0,-1-7 958,2-16 1,0-3 67,-7 40-39,0-5-101,7-32 0,2 0 695,-6 26-863,4-8 1386,8-47-2466,3-24 2677,0-8-4952,-3-18-1449,-16-34 1,-7-11 4140,5 15 1,1-1 0,-6-13 0,1 5 0,-2 4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81 18976,'80'-6'507,"1"1"1,-1 0-1,0 0 1,-1 0-1,-1-1-281,-9-1 0,-3 0 0,0 1-345,22-3 1,-5 2 392,-15 3 1,-5 0-79,-10 1 0,-3 1 3,36 2-115,-3 0 313,-11 0-397,-14 0-48,-23 0-1369,-14 3-1295,-13 7-3763,-9 6 6475,-11 6 0,5-9 0,-3-3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44 268 20963,'-9'94'890,"-1"0"1,1-10 0,2-8-303,2 0-73,2-22 219,3-23-96,0-16-386,0-11-44,3-20-57,7-16-56,5-30-95,10-24-233,-11 37 1,1-1 229,2-3 1,2 0-32,0 3 0,2 2-33,28-37 17,4 18-12,6 16 29,4 13-6,3 11-12,-1 10-66,-1 9-113,-6 5-207,-6 3-2061,29 9 537,-34-1-1724,29 11-4689,-39-5 8374,0 1 0,-18-8 0,-7-2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325 20 17697,'9'-11'2958,"-1"2"-1687,-8 9-38,0 0-242,-75 115-609,33-45-38,-9 11 1,-1 1 244,7 2-264,8-15-124,14-16-156,11-21-45,8-15-364,5-11-106,11-6 490,11-11-188,15-6-28,9-14 123,4-3 28,-2 6-5,-9 7 50,-8 12 11,-11 12 274,-6 18 410,-6 67-650,-5-26-45,-2-10 0,-2-3-526,0-9-987,0-15-1803,1-10-1092,12-10-1288,3-11 5696,12-7 0,-13 3 0,-1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254 1020 20828,'-46'87'1275,"0"0"0,4-5 1,5-5-960,16-25 1,4-3 120,-8 38-17,11-20-230,9-23-190,5-21-67,10-14-56,10-14-6,19-18-140,13-20 1,13-29-3,-30 29 0,1-9 142,3-14 0,3-12 1,-3 1-400,-7 9 1,-2 1 0,1-5 447,0 1 0,1-5 0,0-1 0,-4 5 24,-1-4 0,-3 4 1,0 3-13,7-21 1,-3 6 67,-7 22 0,-1 5 56,9-23 23,-9 30 38,-5 12 68,-5 12 112,-5 13 72,-4 9 151,-1 20-65,0 30-69,1 1 0,-2 8-530,-2 23 0,-2 7 306,0-15 1,1 2-1,-2 1-7,0 2 0,-2 1 0,0-1 24,0-5 1,0-1 0,1-3-380,-3 13 1,1-5 199,2-16 0,-1-1 0,0 6 0,0-2 0,-1 29 0,2-35 0,1-3 0,2 6 0,1-23-578,3-15-1135,3-12-1861,20-33-2307,7-12 5881,18-30 0,-22 30 0,-5 4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0 459 17787,'4'3'1641,"-1"0"-1249,-3-3 51,86-67 100,-36 21-185,10-4 1,0-2 425,-3-12-11,-7 7-202,-14 8 23,-15 13-90,-11 12-246,-18 11-79,-13 8-62,-17 4 35,-14 17 72,-5 12 146,-3 28 33,6 18-126,28-31 0,3 2-3,4 3 1,3 1 184,-6 45-131,14-35 1,5-2-329,9 17 0,23 16-13,3-60-328,19-6-3482,-4-19 3033,7-14-526,6-11-583,2-19-1327,2-13 794,-30 13 1,0-2-210,-3 2 0,-1-2 2641,1-8 0,-3 3 0,2-3 0,-11 12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77 17854,'5'64'1551,"0"0"1,0-6 0,-2-7-275,-1 0-292,-2-15-127,0-13-57,0-13-191,1-6-246,4-8-230,3-14-106,9-14-28,3-18-39,26-38-6,-9 25 6,14-13-28,-19 42-84,-4 11-118,-4 11-235,-3 4-297,-1 7-297,2-1-632,1 2-158,6 0-919,1 0-822,11 0-1669,-3-6 5298,4-1 0,-21-1 0,-6 2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287 1 12617,'-7'4'4554,"1"-1"-3277,6-3 1154,0 0-2123,-44 35-73,28-13 106,-30 35 103,42-17-75,4 8-100,10 6-34,5 2 118,10 2 56,-1-2 72,-3-4-49,-6-5 587,-6 6-660,-5-18-124,-12 5-101,-11-18-72,-12-4-62,-7-3-39,-1-3-241,2-7-515,5-2-936,6-3-4940,0-36 1265,12 4 5406,0-34 0,13 37 0,-1 5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1 322 22092,'59'-58'246,"0"1"1,-5 4 0,-7 8-186,-12 17 378,-3 3-674,-5 5-359,-4 5-488,-3 5-521,-5 3-2027,-3 5-1800,-7 1 5430,-2 5 0,-3-2 0,0 2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422 905 20862,'-67'53'704,"1"0"0,3 1 0,9 2-352,24-5 1,5 2-922,0 0 1,3 2 848,3 0 0,3 0-87,3-5 0,4-1 71,-1 35-113,7-16 416,15-21-483,27-8 191,8-22-326,7-20 1,3-9-106,30-28-396,-25 4 1,0-6 425,-12-2 0,-3-4 30,2-5 1,-3-4-48,1-7 1,-2-5-336,0-11 0,-3-5 332,-14 22 1,-2-4-1,-1 0-50,0-4 0,-2 0 0,-2-1 71,-2 3 0,-2 0 0,-1 0 94,4-31 0,-2 6 37,-7 30 0,-2 4 22,-2 2 0,-1 7 78,-1 0 112,-4 14 46,1 16 38,-2 11-145,0 16 739,0 76-622,0-29 1,0 6-342,0 6 1,0 7-1,0 0 253,0-1 1,0 0 0,0 1-19,0 0 0,-1 0 0,0-2 64,-1 22 1,0-6-49,-1-18 1,0-4 305,-1-11 1,0-4-295,-3 34-73,2 1-39,0 8-84,3-30-179,1-5-499,1-40 903,0-9-3328,7-7-371,17-32-5549,10-6 9023,13-35 0,-21 34 0,-7 6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1 308 20688,'77'-26'457,"1"-1"1,-6 1-1,-8-1 37,-4-18-35,-10 0-28,-16 8-39,-16 7-73,-10 9-139,-16 7-68,-10 8 0,-11 3 39,-13 21 67,-5 13 118,-4 29 23,-2 19-135,27-35 0,2 3-31,3 0 1,3 1 91,-9 41-100,14-12-179,9-16-264,20-11-190,6-24 45,24-6-236,9-26-803,-2-16 0,2-7 411,-12 4 0,1-3-1109,16-16 1,-1-7 461,-15 2 1,-2-4 1677,10-23 0,-3 0 0,4-7 0,-25 34 0,-1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0 21243,'22'17'3528,"-3"23"-3113,-16 9 0,-3 8-1521,1 5 0,0 2 1453,0 12 0,-1 2-81,1 0 0,-2 1-81,-2-4 0,-1 0-48,0 3 0,-1-2 74,-4-7 0,1-2-85,1-1 1,0-1-127,1-6 0,1-3 153,1-5 1,1-2-154,0 38 0,1-9 0,2-7 0,0-6 0,3-8 1402,1-7-1863,2-12-47,1-11-4870,12-13 1802,11-34 3576,38-50 0,-32 29 0,12-23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211 0 21933,'0'72'693,"0"1"0,0-1 1,-1-1-1,0 0 1,-2-2-350,0 25 0,-3-3-840,0-4 0,-1-3 717,1-11 0,-1-2-53,0-4 0,0-3-45,1-6 0,-1-2-53,2-2 0,0-1 20,-4 42 313,6-21-403,2-21-8,1-18-428,0-15 395,0-12-1387,1-5-88,-1-15-1627,2-16-1696,-15-45-1098,-12-16 5823,6 31 0,-1 2 0,-6-5 0,5 13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57 21892,'73'4'536,"0"0"0,-5-1 0,-6 0-418,8-3-118,-3-5-51,-5-3-565,-7-6-387,-6-1-402,-11 1-696,-2 6-5783,-8 3 7884,-2 4 0,-13 1 0,-4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8 15776,'0'-4'3580,"0"1"-1430,0 3-1242,-82 107-141,42-43-2661,-11 10 1,1 1 2268,16-5 34,14-14 664,9-18-1073,8-17-247,9-11-78,10-7 292,13-12-57,18-11 79,7-14-28,6-12-291,18-11 380,-28 21 124,5 3 246,-37 27 285,-3 27 2,-8 13-102,-1 30-202,-4 14-219,-1-17 1,-1 1-112,0 28-73,0-34 0,0-4-33,0 3 2838,0-15-3841,3-14-3,3-11-1789,2-8-1278,7-6-766,0-1 4872,4 0 0,-8 0 0,-4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187 104 15580,'0'-11'3075,"0"2"-2352,0 9 1830,0 0-1997,0 3 60,-3 17 100,1 33-324,-1-6 0,-2 12 39,1 24 1,-1 15 0,0-3-445,0-22 1,1-2-1,-2 6 182,0 7 1,0 8-1,-1-2 1,1-11-628,-2 3 1,-1-7 532,0 7 1,-1-6 53,-5 9-182,1 3 148,1-8-22,1-7-23,4-14-16,0-14 522,3-10-545,0-9 1179,3-13-1139,0-4 171,2-9-177,0 0-45,0-3-67,3-4-1,1-8 68,4-10-44,4-13 44,3-18 0,6-18-12,6-20-384,-11 41 0,2-3 346,0-5 0,1-1-43,1-3 1,0-1 24,-1-3 1,0-1-9,1 2 1,-1-1 50,-2 1 0,-1 0 2,1 3 1,-2 2-23,-1 2 0,-1 1 28,-1 4 1,-1 2 16,-1 4 0,-1 1 5,6-38 40,-2-6-45,-4 34 0,-1-2 6,-3 34-6,-2 5 0,0 7 725,-1 2-692,0 6-27,-2 2-12,0 4-139,0 1 49,1 13 96,7 13 146,7 30-392,13 24 338,-9-25 1,1 2-408,3 8 1,1 2 364,1 6 1,1 3-1,0 0 0,-1 2 26,-1-2 0,-1 0-15,0-1 1,-1-1-4,-2-4 1,-1-1-28,-1-4 0,-1 0-14,-3-4 0,0-2-15,0-4 1,-1-1 19,0 9 1,0-2 11,5 20-1,0 5 1,-10-49 369,-3-11-353,0-11 781,-2-7-826,2-5 103,0-3-108,5-4 0,2-13 0,8-19 0,1-17 0,1-9 0,-2 8 0,1-4-1466,9-33 1,0-4 1465,-7 17 0,-1 1 0,1-8 0,-1 0-312,-1 5 0,-2 1 312,-2 7 0,-1 2 0,-1 3 0,-1 2 0,-3 12 0,-2 3 0,8-37 0,-7 25 0,-4 21 0,-4 16 2680,0 10-2680,-1 7 875,0 5-875,0 1 0,-1 2 0,-1 3 0,0-2 0,0 2-3277,1-3 0,0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20621,'27'-11'1462,"5"2"-907,5 9-62,13 3-124,9 8-78,9 12 73,3 14-4274,0 16 4213,-5 13 66,-8 12 737,-10 10-765,-13 4-111,-11-2-76,-17-31 0,-3-1-42,-7 24-6,-15 15-11,-16-42-22,-15-4-6,-8-10-5,-3-7-23,1-11 73,7-8-5,9-8-23,5-9 3174,18-12-3415,4-12 477,15-14-415,10-7 11,9-7 28,15 1-28,9-1-84,27-11 123,-19 22 11,12-3 29,-33 28-342,-8 6-409,-9 6-208,-3 1-453,-4 3-359,3-1-1977,13 0-4030,4-3 7783,15-2 0,-20 4 0,-2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744 268 14589,'12'0'2867,"-3"0"-1859,-9 0 1569,0 0-1939,13-35 13,-7 16 60,8-31-78,-11 25-112,-3-3-370,-6 1 140,-8 3-157,-9 1 6,-9 7-11,0 3 11,-5 8 28,-4 2-55,-10 12-7,-6 8-11,-9 17 12,-1 8 27,0 10 12,5 1-45,7 6-12,8-2-5,7 1-33,8-2 27,-2 25-72,14-21 120,9-8 0,4-1 137,9 6-90,16 16-72,16-25-39,16-4-6,13-2-23,9-9 1,6-6 0,0-7-23,-2-8-6,-7-3 40,-8-2-6,-9-2 6,-7 0-11,-10-3-29,-5 1-5,-9-3 0,-7 2-50,-7-2-174,-4 0-476,-3 1-426,0 0-297,1 0-441,0-1-903,2 0-1177,0 0-1842,1-4 5786,-1-2 0,-1 0 0,-2 2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20000,'68'3'440,"-1"0"0,1 0 0,3 0 1,1 0-1,-1 0-118,27 4 0,0 0-1084,-27-3 0,1 0 0,0-1 851,0 0 1,0-1 0,-2 0 10,20 1 1,-5-1-1319,-15-1 1,-5 0 1365,-10-1 1,-3 1 109,43 1 522,4 3-478,-6 3-208,-9 1 12,-18 4 810,-17-3-910,-14 2 3065,-12-4-3071,-12-1 651,-4-2-1491,-6-3-914,-1-1-1259,-10-1-1726,-6 0 4739,-11 0 0,10 0 0,4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 50 17708,'-6'-3'3551,"2"0"-3248,4 3 414,0 0-112,16-15-45,-3 8-89,16-10-91,-3 14-72,8 1-72,6 2-35,8 0 6,6 6 46,3 9 268,30 34-269,-23 0-177,-23-13 1,-2 3 75,6 23-67,-6 3-17,-12 0 29,-9 20-57,-10-23 22,-15 12-21,-17-26 10,-17-1-5,-14-2-12,-7-4 1,0-6 0,2-10 16,8-8 0,8-8-10,9-5-7,10-3-33,7-2-39,9-10-163,5-7 191,4-11-22,1-7-7,9-2-10,4-1-12,9 2 23,5 7-11,6 3 44,6 7-27,4 5-1,2 2 28,0 5-55,6 1 5,-19 4-79,-2 1-268,-24 2-365,-5 0-1864,-2 0 1316,0 2-655,0-1-1681,0 4 117,0 0 3535,9-1 0,-7-1 0,7-3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589 14 22453,'-51'-4'383,"1"0"1,-41-2-1066,43 17 816,3 5 200,5 11-334,8 4 151,9 3-157,9 4-5,8 2-28,4 5 5,7 2 34,8 3 34,8 1-29,7 2 46,-1-3 421,-2-1-405,-8-3-5,-4-6 55,-7-4 85,-3-7 72,-3-5-33,-3-4-73,-6-1-84,-6-3-5,-5 0-40,-4-2-39,2-3-1266,-7-2-195,6-5-427,-9-1-1512,-6-3 3400,-20-7 0,25 5 0,-6-6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 16477,'13'96'997,"0"1"0,0-2 0,-3-4-617,-6-22 1,-1-3-2639,-1 3 1,0-2 2585,-1 0 0,-2-2 638,0-4 1,-2 0-628,-4 16 0,-1 0-194,0-8 1,-2-2 317,0-3 0,0-4-514,-5 37-38,10-64-656,2-4 2523,3-24-5015,0-3-40,6-37 3277,3-41 0,-1 24 0,-1-16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37 15743,'89'-10'991,"0"0"1,-6 0 0,-6 4-410,22 16 12,-16 12-102,-21 15 782,-24 14-361,-20 4-263,-11 7-113,-20 4-156,-11 4-34,-21 0-78,-11-5-11,-8-6-79,2-11-78,3-9 133,11-16-234,10-10-225,11-8-622,9-8-1006,6-13-763,7-22-5212,6-11 7828,12-16 0,-5 32 0,4 6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48 16986,'58'5'1056,"-1"1"0,41 3-373,-63-9-240,-5 0-85,-8-3 140,-6-3 258,-7-1 107,-4-1-101,-4 2-292,-4-3-184,-11 1-202,-8-1-34,-15 3-10,-2 2 94,-3 3-100,4 8 16,1 11 0,6 15 34,6 12 0,10 7 6,7 5-28,13 19 55,8-20 6,13 9-11,4-31-27,3-3 5,2-8-62,17 2-225,-13-11-262,11 0-667,-20-11-644,-3-1-1904,-7-16 3674,-2-29 0,-10 19 0,-2-16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1 268 23724,'7'48'1445,"-1"-11"-1311,-1-43-83,0-8-11,3-9-29,4-9-11,5-8-11,6-4-24,7 0 2,5 3 33,6 7-11,-2 4 5,-1 10-212,-2 5-113,-15 8-100,-3 4-135,-16 3-156,-1 0-556,1 2-1421,-2 8-2202,3 3 4901,-3 8 0,2-11 0,-2-2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0 21707,'-24'89'1720,"6"-9"-1462,17-33-129,1-4-124,4-1-5,5-5-28,5-2 28,4-6-16,-1-4 16,2-4-84,-3-4-583,2-3-1215,-3-6-1524,5-5-1444,-1-6 4850,1-8 0,-9 4 0,-4-4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19008,'52'-18'532,"0"1"0,34-15-263,-73 13 11,-3 1-22,-7 4-6,-1 3-90,-7 4 51,-6 4-62,-7 1 95,-5 2-83,0 9-28,1 8 151,-1 17 50,4 11-79,0 7-10,9 4-180,4-7-67,4-8 5,11-8-5,4-16-235,31-7 28,-5-25-196,23-11-52,-12-18 13,2-8 117,-1-3 84,-8 1 45,-6 5 90,-9 11 78,-9 11 28,-8 11 0,-4 9 28,-5 4-22,-1 3 94,-1 0-27,2 3 56,-1 1 45,3 4 50,-2 0-79,-1 4 23,-1 0 56,0 3 63,2 0 15,-2 1-61,1 1-101,1-3-23,-2-1-83,3-5 33,-2-2-56,2-2 79,-1-4-90,1 2-39,2-2 39,-2 0 39,2 0-39,-3-2-6,1-2 1,0-5-40,4-4-95,3-7-202,3-5-94,4-6 82,2-1 136,2 4 100,1 4 79,0 8-6,0 4-22,-4 7 67,0 2-11,-1 3 11,-2 5 44,0 6 35,-4 6 128,-2 10 96,-2 0 100,-2 5-11,0-1 17,-2 16-342,-1-13-61,0 6-6,-2-18-140,0-7-510,0-5-448,3-5-823,0-4 1921,32-60 0,-24 44 0,20-45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18621,'0'69'1283,"0"1"0,0-1 0,0-2-768,0-12 0,0-1-534,0 3 1,0 0 228,1 0 0,-2 0 13,0-2 0,0 0-159,-2-4 1,0-1-9,-4 37-56,1-15-112,2-22-324,3-17-4336,1-18-3894,0-66 8666,0 0 0,0-15 0,0 29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20 20050,'66'4'160,"0"0"1,-4-1 0,-5 0-6001,8-3 4373,9-3-2606,-5-4 4425,2-3 0,-35 2 1,-10 2-1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371 732 20257,'-58'22'670,"0"0"1,3 6-1,9 9-3069,22 11 0,8 8 2724,-3 5 0,1 2-90,1 5 0,2 0 242,2-2 0,2-2-379,4-6 0,1-2 945,0 31-981,4-26 229,7-26-140,6-18-89,11-11-11,15-24 0,11-18-51,13-33 1145,-26 24 0,0-5-1202,2-11 1,-2-6-28,2-10 0,-2-5-394,-11 19 0,-2-3 0,-1 0 382,-1-3 1,-1 0 0,-2 0-1,-2 1 1,-1 1 0,-1 2 11,3-19 0,-3 6-1164,-4 17 0,-3 5 1176,6-29-242,-7 23 347,0 8 401,-2 17-272,-1 15 1468,-1 13-1546,-1 18 656,0 72-443,0-30 0,0 5 292,1 40 1,0 6-397,0-2 0,0-1 20,0 2 0,0-3-72,-1-12 1,1-4-52,-1-19 0,0-3 10,2 39-66,0-40 0,0-2-124,4 24-274,4 17-963,1-57-1776,7-19-521,18-27 3624,25-67 0,-25 40 0,7-36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34 150 15788,'13'6'3461,"-3"-2"-2946,-10-4 437,0 0-313,85-32-51,-55 12-269,19-2 1,-5-2 212,-34 2-101,-4 4-145,-9 6-102,-11 5 85,-9 4-95,-13 12 61,-6 18 140,-2 24 74,2 25-435,23-30 0,3 2 162,2 0 1,4 2-79,2 0 0,3 0-93,0 39 1,13-12 72,10-18-78,11-16-145,13-18-174,6-12-219,9-13-504,10-22-459,8-19 574,-34 10 0,-1-5-533,2-4 1,-1-4-470,5-9 0,-1-6 1929,11-19 0,-4 1 0,-21 33 0,-2 1 0,0-5 0,1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 1 20901,'2'93'1448,"0"0"1,0-1 0,-1-2-3086,-1-19 0,0-1 1942,0 4 0,0 0-56,0-1 1,0-1 205,0-3 1,0 0-338,-2-6-1,0-1-67,0-4 1,0-3-17,-5 41-29,4-13-5,1-17 655,2-13-1064,0-13-801,3-12-1512,8-11 2087,11-9-2994,27-38-5687,7-15 9316,-18 5 0,-3 0 0,4-7 0,-8 6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17 18716,'13'-9'3081,"-3"1"-1507,-4 107-832,-4-47 0,-1 6-333,1 12 0,0 9 0,0 0-1975,-1-3 0,0-1 0,-1 0 1724,-2 2 1,-1 1 0,0-2-36,1-6 0,-1-1 1,-1-4 465,-3 15 1,-1-6-557,0-15 1,1-5 17,-5 32-51,2-11 0,2-3-6,3-12-162,1-15 519,3-20-1734,1-14-4611,0-81-1096,-2-5 7090,-1 1 0,0 1 0,0 1 0,-3 11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19692,'4'0'3663,"-1"0"-3137,-3 0-95,98 13-123,-42-10-297,11 4 1,3 0-12,-1-7-448,-3 0-941,-2-5-1356,3 0-2302,-5-4 5047,-2 4 0,-28 2 0,-11 3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282 0 20637,'-36'59'666,"1"-1"1,-1 0 0,-13 23-1,7-7-313,5 12 382,10-17-735,14-18-23,7-19-3946,9-17 3768,13-9 991,11-12-852,18-12-27,12-11-12,2-12 95,2 1 6,-9 9 174,-10 13 537,-9 10-5,-10 21 302,0 41-751,-10 1-89,-1 30-123,-8-26-146,-3 14-212,1-26-432,-1 5-532,4-30-1373,2-5 2273,3-9 377,6-3 0,-7-4 0,1-1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0 595 17641,'6'75'728,"0"0"0,0-4 0,-2-6-297,1 14 73,-3-9-67,-1-14-28,-1-15-34,0-13-38,0-11-59,0-9 81,0-5 46,2-3-69,1-3 39,2-14-279,5-17-96,2-30-6,9-27-397,-8 35 0,3-4 400,3-6 1,3-2-21,3-1 1,2 0 22,2 1 0,3 1 16,-2 6 1,4 1 28,12-7 0,2 4 22,-14 21 0,2 4 79,9-5 0,1 7 201,13 11-11,-3 14-111,-4 6-63,-5 16-22,-5 8-95,4 29-90,-15-5-347,1 12-807,-17-17-684,-7-4-2161,-3-1 4044,-11-1 0,4-15 0,-5-3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0 231 18364,'68'-3'709,"1"1"1,-5-4-1,-6-3-289,11-20 56,-7-9-56,-10 0 107,-13 4 190,-16 6-168,-12 8-196,-12 6-196,-17 8-6,-11 3 174,-18 9 89,-7 16 96,-3 19 89,3 21-195,9 14-63,13 3-72,14-1-84,10-4-17,7-10-90,11-8-11,6-11-33,14-8-34,4-7-45,4-8-128,2-5-231,2-7-396,3-6-433,-1-2-783,1-2-1983,7 0 3999,19-3 0,-32 2 0,6-2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671 0 22285,'-71'12'761,"0"1"1,7-2 0,10 3-449,19 15-206,10-1-107,13-4-45,6 0-5,8-2 50,10 3 162,9 3-39,14 9 6,7 7 28,0 12 123,-2 9 23,-9 11 22,-11 6-6,-11 0 11,-7 1 23,-19-5-76,-8-27 0,-7-2-58,-29 22-152,16-29 0,-2-4 6,-25 3-73,3-12-28,5-11-190,11-10-421,9-5-626,14-6-528,9-8-1932,12-12-4405,11-7 8130,12-5 0,-4 17 0,3 5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 23360,'-4'81'661,"1"0"0,-1-5 0,2-6-224,3 15-783,9-7 682,2-10 268,10-16-262,1-12 497,26-13-755,-13-14-17,23-14 0,-18-21-61,8-15-6,3-15-45,0-8-22,-6-3-3090,-8 3 2889,-11 5-332,-10 8-508,-8 7-293,-6 5-660,-1 4-3535,4-17 768,1 10 5676,7-14 0,-7 32 0,-1 4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17020,'15'4'4435,"-3"-1"-3676,-5 42 1,-5 17 489,5 17-2847,-1 6 0,1 6 2074,-4-27 1,0-2-122,-1 2 1,0 1 240,-1-1 1,-1-1-404,0-2 0,0-1-45,0-6 1,0-1 42,0 42-96,0-16-39,0-11 580,0-15-647,0-5-140,0-12-437,2-6 1201,2-13-4416,15-8-4124,6-10 7927,13-14 0,-17 8 0,-3-7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305 1 22772,'-22'0'1484,"-5"12"-1142,-2 13-34,-8 19 5,-7 13-38,1 4-45,4 1-62,7-7-62,13-9-72,10-11-34,6-11 78,6-8-78,11-7-162,10-5 78,15-3-34,4-5 29,6-5 78,-5-2-17,-4 3 28,-8 3 72,-9 14-10,-6 13-45,-4 11-17,-3 12-404,3 8-486,-2-20-1805,4-3-290,14-33 2985,24-42 0,-20 25 0,7-23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0 21454,'-1'95'1361,"0"0"0,-1-2 0,-2-4-941,0-18 0,-1-3-754,-1 4 1,-1-1 495,0 0 1,-1 0-65,1-4 0,-1-1-62,0-4 0,1-3-36,0-6 0,0-2-424,1 11 0,1-4-875,-1 2-3774,2 4 1046,4-92 4027,0-50 0,0 26 0,0-18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64 16695,'0'-6'3725,"0"2"-3317,0 4-223,0 0-112,101-6-73,-49-2-59,14 3 0,1-1-478,-11-6-617,-4 5-958,-2 1-1254,0 4-1737,-6 0 5103,0 4 0,-23-2 0,-6 2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104 138 18908,'-4'57'1713,"-1"0"1,-7 40-661,-7-62-246,1-7-197,3-9-173,2-8-151,6-6-286,0-3-106,5-10-209,1-11-222,2-16-326,9-13-66,2-6 32,11 0-21,1 4-566,4 7-1670,7 1 3154,13-4 0,-22 22 0,4-1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1 161 21192,'16'52'2051,"-1"-10"-1867,-3-48-111,4-9-62,9-11-4262,6-9 4150,4-2 669,0 0-1027,-3 5-130,-3 5-150,-6 9-1092,3 5 402,-8 8 2049,4 2-4317,-6 3 3697,-1 0 0,-6 0 0,-3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78 101 19479,'57'21'-155,"0"1"0,-4-7 0,-4-9-456,1-25 107,-1-14 190,-4-2 202,-7 2 112,-10 8 370,-12 12 615,-8 7 651,-7 22 5,-8 19-89,-10 31-348,-13 28-1006,10-40 0,-2 3 328,-2 5 1,-1 1-132,-1 2 0,-1-1-124,-1 1 1,1-1-123,-1-1 0,0-1-149,1-3 0,1-2 0,1-1 0,1-2 0,3-6 0,0-1 0,-14 36-600,11-18-4777,8-16 638,15-24 4739,10-17 0,0-10 0,1-4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508 803 22099,'-47'33'564,"0"1"0,1 2 0,3 3-909,10 1 0,4 2 558,-4 5 0,2 1-9,1 3 1,1 1-63,2-1 1,2-1-28,5-2 1,2 0 102,-9 34 338,12-15-517,9-19 238,4-16-165,4-17-112,12-9 0,10-12 0,21-17-22,16-20-71,-24 10 1,1-3-15,4-7 1,2-6-25,-3-2 1,2-6-1,-3 1-17,7-13 1,-2-1 57,-6 8 0,1-4 1,-5 3-724,1-10 0,-5 2 693,1-1 0,-2 0 86,-3 1 0,-1 1-220,-2 4 1,-1 2 253,-2 6 0,-2 0-45,1-2 0,-2 4 157,6-14 563,-7 7-328,-12 49 1227,-5 8-1388,0 15 183,-2 19 213,-7 37-61,-7 25 0,-2 11-303,3-23 1,-1 3-442,1-4 0,-2 4 1,1-7 393,1-3 0,1-6-171,0-1 0,0-3-221,2-6 1,1-1 220,0-2 0,1-1 0,-6 36 0,4-19 0,7-21-1267,2-12 987,4-19-2594,12-6 543,19-28 2331,39-32 0,-30 20 0,11-16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0 559 16846,'4'4'2538,"-1"-1"-2062,-3-3 50,0 0 90,92-42 33,-50 15-318,15-3 0,-2-2 324,-23-3 56,-12 3-223,-10 7-231,-7 7 40,-9 7-11,-6 7 33,-9 2 23,-7 20 5,-5 12-28,-6 25-39,12-5 0,2 3-128,-9 27-110,14-28 0,5-1-31,7 4 45,9-2-230,14-24-128,9-3-1,16-21-301,10-7-310,10-13-346,11-11-162,1-19-169,3-9-190,-6-11-726,-26 10 1,-3-5 1475,-8 2 0,-1-5 940,-3-5 0,1-8 1,-5 10-1,-6 16 1,-4 3-1,3-10 1,-1 0-1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121 148 10046,'38'-47'4915,"0"0"0,23-6-518,-61 126-3902,0-19 1,-2 4-1264,-2 5 1,-2 3 1128,-2 11 1,-2 2-94,-4 1 1,-2-2-115,0-2 0,-2 0-113,-1 1 0,0 0 40,1-10 0,0-1-5,1-1 0,1-1-40,3-9 0,1-3 566,-7 36-602,11-18-84,3-15-34,5-13-324,2-12-1709,25-12 353,4-12-941,28-25-991,8-35 3839,-18-3 0,-2-2 0,6-8 0,-23 26 0,0-1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 23735,'0'84'909,"0"0"1,0 0-1,0-1-2058,0-15 1,0 0 1411,0 3 0,-1 2-73,-1-2 1,-1-1 138,0-3 1,0-1-159,1-5 1,-1-3-172,1-4 0,1-1 0,1 39 579,0-13-579,2-13-57,4-14-195,3-13-341,4-13-634,-1-13-621,-2-6 534,-5-10-2338,-2-34-3035,-9-11 6687,-8-31 0,4 36 0,-3 7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0 110 16818,'0'-5'4447,"0"0"-3337,0 5 15,0 0-990,81 0-135,-36-3-9,11 2 1,1-3-390,-1-6-531,-1-2-511,-5 0-1467,3-3-2347,-4 2 5254,-2-3 0,-20 8 0,-11 2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285 4 16695,'4'-2'3489,"-1"1"-509,-3 1-2308,-24 16-61,2 12-57,-25 25-66,5 18-330,-2 10 166,3 7-144,8-3-57,11-8-45,10-16-78,8-12 0,4-17-5,0-13-152,9-10-22,5-6-73,34-23-56,-4-4 28,23-22 173,-12 0 62,-1-1 39,-5 8 296,-2 3-222,-19 19 201,-5 4 95,-18 26-6,-3 12-38,-2 20-124,0 9-124,0 5 7,0-4-79,0-8-39,0-7-297,0-13-488,0-6-946,0-9 1770,4-5 0,-3-4 0,4-3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24 175 13138,'-2'-4'4010,"1"1"-1158,1 3-2102,-9-22-117,7 13-57,-7-18 69,9 18-303,0-1-174,0-1-51,1-1 113,28-9 5,2 6 84,31-5-27,0 13-102,10 3-56,7 4 1,1 12-40,0 10-45,-4 21 23,-8 16 33,-30-6 1,-5 3-23,8 33-202,-21-29 1,-6 0 280,-10 22 78,-23-3-73,-13-4-6,-26-6-27,-11-9-1,13-28 0,-2-4-61,-28 3-73,32-16 0,1-4 0,-6-11-67,13-16-219,12-8 141,14-15 318,11-1-296,6 0 22,13 4 28,33 0 68,2 18 5,27 1 5,-14 15 79,-2 16 6,-1 5 5,-8 17 12,-4 2 21,0 11-77,-16-17-51,-1 3-62,-18-23-257,-3-6-488,-2-3-1803,3-3-129,13-6 2739,21-28 0,-16 20 0,7-19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602 87 13110,'0'-13'4257,"0"3"-3417,0 10 1462,0 0-1664,-72-28-22,37 21-60,-60-22-24,54 35-51,-6 12 46,-5 13-180,-5 16-151,2 10-28,3 7-23,10 4 12,11 4 90,16-2-12,8 1-44,11-5 106,14-2 39,11-5-62,18-4-39,7-5-67,7-5-56,2-5-5,3-5-23,-5-8 100,20-1-172,-27-13-12,10-2-129,-31-8-230,-3-3-296,-5 2-370,-1-1-386,-3 0-483,-2 0-945,-3-1-1631,-5 0 4470,-5 2 0,-4-2 0,-2 1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15546,'95'5'0,"0"0"0,0 0 0,0 0 0,1 1 0,-1-1 0,0 0 0,0 0 0,0 0 0,0 0 0,0 0 0,0 0 0,1 1 0,2-1 0,1 0 0,0 1 0,0-1 0,0 0 0,0 1 0,0-1 0,0 0 0,0 1 0,0-1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54 12920,'-11'-7'3808,"2"1"-3040,9 6 1052,0 0-1131,0-15-56,0 10-45,0-11-146,0 15-179,0 1-100,0-2 22,9 2 84,10-1 39,16 1-151,12 0-45,8 0-45,1 7 90,-1 8-6,-5 12-50,-6 10 33,-4 7-22,-8 6 90,-7 4-62,-7 4-22,-8-1 100,-5 24 0,-15-22-50,-11 16-11,-16-26 22,-12-4-39,-1-3-38,-7-8-35,6-8 67,-10-6-134,25-11-39,-1-3-28,29-10 17,5-8-113,5-10 39,9-8-38,5-9 156,27-25 6,-8 12-5,17-18-1,-13 25 6,-1 3-11,-1 7 5,-5 7 1,-4 5 5,3 4 0,-12 7 0,1 4 0,-15 5-56,-2 3-4442,-3 0 2566,0 3-2381,5 2 4313,0 2 0,1-2 0,-1-2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526 43 16012,'0'-9'4357,"0"1"-3814,0 8 224,0 0-515,-63-12 40,40 9-107,-46-7-101,57 21-50,4 6-29,4 15 35,2 6 4,2 9-10,0 5 16,5 5 18,0 2 156,5 1 184,-3-2 74,-2 1 380,-3 15-520,-14-18-45,-6 8-28,-17-26-168,-7-6-34,-4-4-285,-18 0-264,20-13-454,-7-1-632,28-12-348,5-2-1909,6-18 3825,4-19 0,4 11 0,3-7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1261 21 12466,'2'-11'3674,"-1"2"-3063,-1 9 2386,0 0-2561,-4 1 124,-6 16 263,-16 29-310,3-3 0,-2 8-1136,-12 22 1,-5 7 851,9-16 1,-2 2 0,-1 3-49,-5 5 0,0 3 0,-2-1-551,0 1 0,0-1 0,0-1 489,1-3 1,1-2 0,0-1-16,3-5 1,1-3 0,1 0 29,-12 18 1,3-3-231,7-11 0,2-4 185,6-10 1,2-1 44,-20 37 34,5-5-11,1 2-56,3-5 11,6-12-62,6-12 1,7-17 33,5-5 1573,8-17-1657,3-2 1830,4-12-2368,0 0 785,1-2-852,1 0-235,2-2-303,0 2-212,0-3-231,2 2-401,9-5-2002,2 2 3989,10-5 0,-12 5 0,-3-1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 37 12124,'0'-16'2997,"0"2"-2431,0 14 1343,0 0-1253,0-3 179,0 2 554,0-2-645,-3 21 203,0 13-118,-7 31-207,-2 17-219,-4 17-252,6-45 0,-1 0-19,1 0 0,0 1 114,-9 44-11,3-9-33,6-13 17,2-12-34,3-15-34,3-12-62,0-10-21,2-10-57,0-6 0,0-5-11,0-3-2834,0-1 1360,2 0-155,1 0-1026,7-1 2655,8-14 0,-7 9 0,2-9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0 19994,'-2'6'319,"1"-2"-319,1-4-117,0 0-281,0 3-408,0 0-528,0 2-744,0-1 0,6 2-1764,1-1 3842,5 0 0,-5-4 0,-2 1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455 0 14426,'0'4'4330,"0"-1"-1983,0-3-1670,-21 97 46,4-41-2510,-1 13 0,-1 3 2381,-13 8 183,-3 7-446,-5 3-2116,-1 1 2020,0-6 17,4-8-44,3-10-62,6-12 2070,6-8-2115,4-10 535,4-7-552,3-5 3437,0 1-3471,3-8-5,2 3-45,4-14-454,2-1-157,0-6-2222,0 0 906,6 0-947,9-12-822,6-1 3696,7-12 0,-13 12 0,-3 2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13866,'7'0'5170,"-1"0"-4066,-6 0 1506,0 0-2084,-4 4-291,3-3-167,-4 5-68,5-4-196,0 1-734,0 2-639,0 0-1702,0 2-2296,0 0 5567,0-3 0,0-2 0,0-2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47 40 8035,'-3'-2'1709,"0"1"-1054,3 1-358,-14-12 50,11 8 12,-12-9-68,13 10-6,-1 3 69,1-3 55,1 3 5090,1-2-5739,4 2-1188,5 6-2157,4 0 3585,3 6 0,-8-7 0,-2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525 1 17378,'-19'50'498,"-1"0"1,-15 37-197,19-52-77,-1 1-51,-1 1-46,-1 2-44,-2 1-5,-1 2-23,-3-2-6,1 0 23,-1-3 73,3-5-18,2-4-10,2-3-12,1-5 23,4-3-11,0-4-17,4-4-23,1-1-28,3-3-38,-2 1 27,4-2-34,-2 1 1,3 0 0,-2 0-1,0 3 6,-4 2 23,-4 3-29,-2 6 46,-4 0-46,1 2 1,2-2-6,2-4 6,4-2-6,4-5-118,2-1-419,3-2-685,0-3-984,0-1-981,8-1 3187,22-4 0,-16 3 0,14-4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5:55:06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18442,'0'9'1283,"0"-2"-1188,0-6-95,0 0-89,0 1-454,0 3-388,0 0-1023,3 4-1872,4-2 3826,3-1 0,-2-2 0,-2-3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1604 111 20845,'11'-1'3742,"-3"-1"-2650,-6-2-101,-2-2-274,-8-2-258,-10-7-145,-20-4-180,-20-3-75,2 9 0,-10 3-18,-1 4 0,-6 3 0,2 2-10,-17 1 0,-1 4-444,16 0 0,-2 4 1,9 2 409,11 6 0,4 3-207,-13 10 0,1 2 176,-19 14-31,35-16 0,5 2-47,10 7 73,16-1 39,10 1 1168,12 3-1174,15 5 6,18 4 6,21 3 22,-2-12 0,4 0-11,-12-9 0,1 0-149,19 10 1,0-1 133,-18-12 1,-3-2-3,-1-1 0,0 0 0,-1-1 0,-1 0 6,37 18-6,-7-3 19,3 7-19,-31-17 11,-5 4 73,-34-15-17,-15 3 68,-21 9-135,-24 14 0,11-16 0,-4-1 0,-7 5 0,-3-1 235,-7 1 0,-3-1-235,-2-2 0,-1-1-376,-3-4 1,1-2 375,0-2 0,0-4 0,2-2 0,0-3 0,5-2 0,2-2 0,5-2 0,1-2 0,-2-1 0,3-1 0,-14 0 0,8-2 0,41 0 215,11 0-215,4 0-3080,3 0-623,8 0-665,26-14 4368,50-20 0,-34 13 0,18-11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215 94 16493,'0'-6'3014,"0"2"-2437,0 4 313,0 0-481,0 16 588,0 17-151,0 33-519,0 25-42,-3-34 1,-2 2-356,0 5 1,-2 1 245,-4 2 1,-1 0-34,-1 0 0,0 0-14,-2-4 0,0-2-29,3-3 1,-1-2-25,-1-6 0,1-2 52,-6 39-60,2-17 4,6-11-10,3-16-28,5-11 440,0-12-357,2-10 615,0-6-625,1-4-40,0 0-61,0-3-6,0-8 67,1-12 11,7-17-72,6-19-34,3 2 0,3-4-48,-3 11 1,1 0 35,6-20 1,1 1-142,-5 19 0,0 2 181,0 1 0,0 0 0,0 1 0,0 0-45,18-39 45,-1 4-34,-3 8 34,-6 6 6,-3 5 5,-5 7-5,-2 3-1,-1 6 6,-2 5-5,-1 6 5,-4 9 357,-2 4-356,-3 7 16,-2 3-23,0 4 23,-2 4-22,0 1-40,-1 3-162,2 2 39,1 10 157,4 12 68,4 19 32,6 18 18,5 11 44,3 12-852,0 6 920,2 5-113,-15-45 1,0 0-148,-1 1 1,1 1 138,-1-1 0,-1 1-17,1-2 1,-1-1 42,8 46 95,-1-11-230,-2-9 0,-2-11 0,-1-12 0,-2-11 0,-2-9 0,-3-9 0,2-3 807,-5-9-807,1-3 290,-2-7-290,0-1 0,0 0 0,1 0-74,-2 0-245,3 0-174,-3 0-1551,2 0-757,-2-1-677,0-12 3478,0-13 0,0 8 0,0-4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1 16527,'-13'0'3187,"2"0"-2705,11 0 1298,0 0-1057,30 9-179,-8-4-152,28 6-124,-15-4-55,2-4-90,-3 2-44,-1-2-46,-6 1 7,-4-2-35,-4-1 1,-6 1-1,-3-2 1,-5 1-6,0-1-101,-5 0-2324,1 0-1518,-1 3 3943,-13 6 0,10-5 0,-11 4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1193 565 19552,'2'-8'2519,"0"-2"-7607,-2-3 5715,0-5 1292,0-6-1471,-5-4-1482,-3-7 1353,-10-2-75,-6-5 3,-8 0 5,-5-1 2220,-4 1-2304,-8 3-62,-3 4-22,-6 6-39,-4 8 39,-35 6-51,20 8 1538,25 5 0,1 4-1633,-25 15 23,1 14 39,1 28 25,36-15 1,3 5 7,1 6 1,3 4-313,0 13 1,3 2 320,3 3 0,3 1-17,4-2 0,4 0-22,2 2 0,2-1 13,5-7 1,2-1-14,1-2 0,1-1-1,5-5 1,3-3-121,1-4 1,3-3 123,22 41-1,11-12 1,6-10 33,5-11-5,8-11-29,3-11 1,7-12-1,1-11 40,8-8-45,3-14 11,9-16 3,-45 4 0,0-4-14,4-9 0,-1-4-643,2-5 1,0-4 645,1-3 0,-1-4 13,-2-1 1,-2-2-405,-2 0 1,-2-1 387,-6 3 0,-3-1 220,-6 4 0,-3 0-136,8-41 0,-18 6-45,-12 7 6,-21 6 5,-6 4 6,-19 7-44,-7 5 21,-7 7 204,-1 5-142,-30-7-56,21 16-33,-17-7 27,31 19-21,5 2 21,8 4 1229,4 1-1251,8 4 1207,3 0-1218,7 4 262,4 2-251,4 3 40,2 2-12,2 0 22,1 2 203,1 0-264,14-1 0,21-4 39,43-8-14,-17 2 0,8-1-465,18-5 1,6 0 442,-25 3 1,2 0 0,0 0 7,-1 1 0,-1 0 1,1-1 1,0 0 0,1-2 0,-5 3-10,5-1 0,-5 2-3,2-2 0,-6 1 11,12 1 28,-16 4 12,-16 3 16,-17 3 29,-15 2-96,-5 0 374,-3 0-1449,-6 0-1502,-4 0-1254,-25 5 2983,-36 8 0,31-6 0,-15 5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98 14034,'2'-6'2700,"0"2"-2258,-2 4 1009,0 0-1058,77-33-113,-39 21-171,12-7 0,-1 2 59,-13 12-39,-7 4 0,-9 1 83,-8 7-10,-8 10 106,-2 12 168,-5 14-84,-5 3-45,-4 6 18,-2-7 139,4-4 190,5-10-195,4-6-292,3-5-95,8-2-39,4-1-6,8-2-62,0 0-5,1-5-280,17-1-778,-7-6-1636,19-3-1916,-14-11 4610,-3-2 0,-16 1 0,-9 3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21 14857,'0'-12'3249,"0"4"-2683,0 8 1210,0 0-657,27 89-43,-7-14-662,1 4 1,0 6-2160,-8-18 0,-1 0 2056,-2 3 0,-2 1-82,-1 2 1,-2-1 328,-2-4 1,-1 2-355,-1 16 1,-1-3-146,0-27 0,0-2-29,0 8 1,0-6 9,0-10-35,0-16 6,0-14 3345,0-6-3462,0-7-945,0-1-696,0-13-2633,-4-43-1820,-3-19 6119,0 15 0,0 0 0,0-4 1,-1 10-1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176 1 16689,'69'8'898,"0"1"0,-6 0 1,-7 4-110,-4 19 96,-12 5 50,-15 0-245,-12 3 99,-8 1 57,-17 5-152,-12 4-228,-17 3-192,-14 1-72,-4-3-85,-3-8-55,0-8-6,7-10-56,2-5-555,-5-4-229,20-8-448,1 0-1295,25-8-1617,12-2-1592,19-10 5736,10-8 0,-7 5 0,-2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33 18638,'8'0'2123,"1"-3"-1574,-3 0-230,-1-2-45,-1 1 270,-1 3-331,-3-1-67,3 2-34,2-2-11,5 1 16,5 1 135,17-5-168,-6 4-28,10-3-11,-12 4-39,-6-2-1,-3 2 1,-5 0 5,-2 0-11,-3 0 6,0 0-6,-3 0-17,0 0-22,-1 0-141,-1 0-172,3 0-568,-1 0-575,3 2-1731,3 1 3226,6 4 0,-6-3 0,1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1 14566,'-2'5'2353,"0"0"-1592,2-5 763,0 0-1025,27-2 111,-10 2-162,24-1-106,-15 1-68,3 0 23,2 0 50,4 0-10,0 0-124,0 0-90,-3 0-45,-4 0 17,-7 0-27,-5 0-18,-6 0-16,-5 0-1,-2 0-850,-3 0-310,0 1-967,0 1 2094,0 1 0,0-1 0,0-1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1708 24 15501,'10'0'3558,"-3"0"-2757,-7 0 1035,0 0-1292,-83-9-90,41 5-188,-13-1 0,-2 1 204,4 3-117,-9 1-101,-8 0-45,-12 8-887,-12 5 747,42-1 1,-1 3-10,-5 0 1,-1 1-14,-3 3 0,0 1-3,-3 2 0,0 1 5,0-1 1,0 2 5,3 0 0,0 1-125,6-2 1,2-1 113,6-1 0,4-1 14,-25 12-23,22-7-27,21-10 27,15-7-117,6-5 797,5-3-713,3 0 403,5 0-263,9 0-22,10 0 44,36 8-112,-2 1 1,31 8-18,-14-3 18,4-1-51,0-5 0,-3-1 45,-5-2-45,-9-2 0,-8 2 11,0 3 34,-22-2-40,-4 3 29,-21-5 16,-7 1 17,-1 0-16,-2 1 50,-7 4 246,-7 7-174,-17 9-120,-10 8 1,-5 3-49,5-4 1,-3 2-1133,-20 15 1,-2 1 1126,13-11 0,0-1 2,0-1 1,1-1-141,2-2 0,1 0 141,4-3 0,1 0-3,-31 21 0,16-8 0,19-13-56,17-10-112,13-11 2178,7-6-2010,12-2 474,11 2-322,17 5-80,18 4 12,16 1-16,13-2-10,-12-7 1,5-3-20,-18 0 1,1-1-1101,24-1 1,-1-1 1093,-24-3 1,-1-1 5,0 0 1,1-1 10,-4-3 1,2-1 61,14-1 0,-1 0-45,25-4-28,-40 7 0,-4 1 0,-6-1 45,-17 5 0,-12 0 186,-8 1-270,-4 0 2177,-3 1-5326,-1 0-526,0-11-2979,0-2 6654,3-15 0,-2 14 0,2-1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94 10489,'0'-6'2526,"0"2"-1641,0 4 1647,0 0-1748,0-21-96,0 14-44,0-15 29,0 18-57,0-1-84,0 2-22,0-1-68,0 1-50,0 1-67,0 1-72,0-2-18,0 1-6,2-2-21,-2 3-18,2-1 398,-2 2-375,1 0-208,1 0 29,3 2-23,2 10 40,4 9 16,6 18 34,3 10 78,2 13-78,0 5 27,-2 5-10,-2 2-34,-1-2 73,-2-2-62,-5-5-56,1-6 12,-4-7 33,2-10-23,-3-7-5,2-12 29,-2-6-40,0-9-40,-2-5 1,-1-1-6,-1-2 5,1 0-5,0 0 6,5-2 44,6-10-44,7-9-6,8-16 0,5-8-6,2-7-27,-2 0 27,-2 0-33,-9 7 28,-3 6 11,-7 9-6,-2 9 6,-5 7 0,-1 8-45,-3 3 40,-1 3-225,-1 0 78,2 0 85,0 7 62,3 8-1,0 14 6,3 9 6,0 6 27,1 5-27,5 14 27,-6-17-21,9 13-12,-10-35 84,3-2-51,-6-17-27,1-2 33,-3-3-33,1 0 38,-3 0-38,3 0 33,-1 0 12,4 0 33,3-9-22,6-8-12,3-15-11,16-34-33,-9 10 39,8-21-40,-13 20 29,-2 1-28,-1 2 27,2-19-27,-5 20-1,1-8 35,-7 30 4,-3 6 24,0 6 16,-3 5-34,-1 2 40,1 4-23,-2 1 28,1 2 6,-1 2 5,0 1-8939,0 0 3781,-4 5 5052,-2 0 0,1 0 0,0-2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27 11810,'0'-15'2235,"0"3"-1759,0 12 2465,0 0-2179,0 9 90,1 8-63,1 17-212,3 11-96,-1 12 40,2 5-39,-2 8-101,1-2-61,-2 0-12,0-5-68,-1-5-27,0-7-56,-2-6-28,0-5-12,0-3-33,0-7-16,0-3-35,0-9 1,0-4-29,0-8 1,0-1 39,0-5-6050,0 2 2309,-6-5-3311,-2-8 7007,-5-7 0,5 5 0,2 1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23 1 13082,'-13'0'3254,"3"0"-2066,10 0 862,0 0-1333,94 0-180,-43 0-338,12 0 0,2 0 81,-7 0-79,-6 0-33,-7 0-100,-10 0-63,-8 1-5,-7 1-218,-7 2-751,-3 0-1675,3-1-2452,-1 0 5096,3-3 0,-6 0 0,-3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14 13211,'-10'-4'3030,"3"1"-2083,7 3 1221,0 0-1653,-2-2-39,2 2 5,-1-3-89,1 3 1547,0-2-1889,0 13 79,0 8 156,0 19 35,0 14-136,0 10 80,0 10-12,0-7 0,0 0-118,0 14-75,0-19 0,0-6 41,0-14-49,1-11 50,2-5-34,1-11 45,1-4-22,-2-6 56,2-3-23,-1 0-28,1 0-39,-2 0-22,0 0-29,-1 0 34,1 0-33,-2 0-6,0 0-34,0 0-10,0 0 4,2 0 35,0-1 5,5-5 39,7-8-39,7-8 6,7-6-6,6-6 0,0-1 5,3 0-5,-4 3-33,-4 4 27,-6 6 6,-8 5-34,-4 5 29,-4 6 5,-4 2-39,-1 3-12,-2 1-296,0 0 196,2 0 27,-3 1 57,4 10 67,0 5 0,4 12 5,1 3 57,1 4-56,0-3-6,-2 1 11,1-6-6,-3-2 35,0-6-40,0-5 0,-1-2 0,0-5 11,0-1 23,-2-2-28,1-1-6,-1 0 11,2 2-6,-1-1-5,-1-1 0,0-1 0,-3-2-11,2 0-40,-1 0 51,1 0 0,1-3 68,5-7-57,3-8 34,37-60-39,-16 23 24,3-6 1,-1-2-31,-1 1-337,6-19 342,-16 33-5,-4 8 6,-6 12-6,-3 10 33,-7 8-33,0 3 45,-1 4 293,-2 1-327,2 1-3288,-2 1 0,0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16936,'11'0'3394,"-2"0"-2403,-9 0 208,0 0-790,-3 0 565,4-1-621,0 1-78,7-3 10,8 2 23,7-2-22,12 0-123,12-1-90,5-2-40,2 2-27,-2-1-6,-7 2 5,-5 1-5,-8 1 0,-7 1-50,-10 0-79,-4 0-308,-7 0-599,-1 0-7870,-3 0 4218,-3 1 4688,-5 5 0,3-3 0,-2 3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15592,'0'9'3982,"0"-2"-2924,0-7-173,75 3-123,-32-2-448,9 1 0,2-1 201,-4-1-62,0 0-195,-8 0-157,-4-2-51,-8 1-44,-8-1-6,-7-1-6,-8 2-246,-4 0-3713,-3 1 3965,-2 4 0,2-3 0,-2 4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1475 14 13536,'11'0'3758,"-2"0"-2823,-9 0 1675,0 0-1859,3-6 6,-3 4 71,3-4 1,-3 6-140,0 0-230,-9 0-274,-3 0-50,-16 0-34,-9 0-17,-10 0 28,-13 0 5,-7 0 18,-8 0-29,-9 0-44,-4 0-9,19 4 0,-2 0-20,16-1 1,0 2-136,-16 1 0,1 1 186,-18 6-28,8-3-11,13 2-94,8-4 55,14 1 44,3-4 0,19 0-5,5-3-39,15-1-29,3-1 321,7 0-293,5 0 91,12 0-57,33 6-33,-3 4 18,6 4 0,15 4 1,-7-1-23,-15-4 1,1 1 4,26 7 1,13 2 0,-16-3-3,3 0-2,-25-7 0,-6 0 3,-19-3 33,-15-1 22,-7-3 113,-7 7 28,-8-2-90,-5 7-45,-16 2 6,-12 9-6,-19 13-56,-19 14 6,32-24 0,-2 1-552,-6 3 0,-1 0 538,-2 1 0,0 1 2,0 1 1,0-1-4,2-1 1,1 0 3,5-2 0,1 0-47,5-4 1,2-1 40,-26 21 6,19-12-1,13-9-5,17-12 0,7-6 1032,7-7-1116,3-4 46,1-1 38,4 0 128,8 0-27,11 2 6,15 2-40,17 6-17,17 3-39,20-3 17,-39-6 0,3-2-1195,6 0 0,1-2 1192,5 0 0,0 0-22,4-3 0,0-2-467,-2 1 1,0-2 479,-2-3 1,-1-1-150,-7 2 0,-1-1 163,-7 1 1,-2 0-75,32-4 94,-24 2 2020,-18 5-1969,-17 0 1087,-11 5-1188,-7-2 399,-4 2-2309,-1 0-1126,5-18 3036,15-28 0,-11 18 0,11-13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1040 88 14191,'2'-4'3977,"-1"1"594,-1 3-3642,3-13-128,-12 6-235,-6-10-309,-17 11 13,-9-2-102,-12-1-40,-11 0 24,-13 3 38,-10 2 79,-6 3-107,0 4-730,1 5 675,11 4-6,8 5 11,14-2-45,14-1-62,12-4 46,11-2-46,9-3 7,3 0 690,6-3-697,1-1-229,3-1 252,3 0-22,6 0 61,7 0-16,13 3 94,64 23-145,-26-8-1693,-10 0 0,-1-1 1698,7 0-155,-4-2 150,-9-3 0,-6-1 0,-13-2 0,-9 0-6,-9-2 3010,-8 12-3021,-15 2 17,-9 17 112,-21 10-45,-12 16-50,19-27 0,-1 2-294,-3 2 0,-2 2 282,-1-2 1,-2 1-243,-11 13 1,2-1 238,14-16 1,1-2-3,-4 7 0,4-2 0,4-2 0,13-12-5,10-10-79,5-7-17,4-7 728,0-2-627,3-1 614,6 0-530,5 2 0,9 1-5,7 2-6,10 4 22,17-2 6,15-2-51,18-2-269,-39-3 0,2 0 224,3-1 1,0-1-3,2-2 0,-2 0 2,-1-2 1,-2-1 0,45-8 27,-15 0-22,-14 5-5,-15 2 28,-16 3-1,-11 3 29,-12 1 44,-9 1 163,-3 0-1042,-3 0-1209,0-5-2231,-3 1 4213,-8-6 0,6 6 0,-6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0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4 14807,'2'-2'3142,"-1"1"-1399,-1 1-1105,5 16 56,-3 6-50,6 18-66,-3 6-125,1 3-128,-3 2-118,-2-3-89,-1-7 11,0-6-56,0-10 11,0-7-6,2-6-72,-2-7 44,3-2-5,-2-3-45,0 0 39,1 0-834,-2 0-186,1-3-1040,-1-5-1508,-3-16-1148,-6-5 4677,-5-12 0,3 20 0,2 3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28 14101,'0'-10'2773,"0"3"-2258,0 7 1457,0 0-1283,8-2-163,-7 2-179,7-1-78,-8 1-3680,0 0-313,3-2-3199,2 2 6923,5-3 0,-4 2 0,0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312 1 14544,'0'5'3030,"0"0"-1804,0-5-88,0 0-287,0 82 45,0-31-693,0 9 0,0 2 474,0 12-89,-6 1-100,-8 1-108,-10-1-145,-1-24 1,-4-1-68,-15 24-87,14-29 0,-1-4 43,-5 1-29,7-14-72,12-13-23,4-9-90,8-4-112,2-2-95,0 0-836,2-3 2,0-2-85,1-7-559,0-3-287,0-7-1030,0-18 3092,3-29 0,-3 28 0,3-9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15569,'4'13'2828,"-1"-3"-1998,-3-10 861,0 0-1540,-6 31-89,4-22-57,-4 23 6,6-30-2035,0-2 0,0 0 1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741 7 19540,'-63'-3'556,"0"0"1,1 5-1,7 5-5841,-6 18 5778,-11 21-73,-3 11 340,36-23 0,0 3-548,3-1 1,0 3 47,-2 16 1,4 2-115,-7 22 69,23-19 1,10-2 551,27-2-391,24 7-231,23-28-55,11-9-12,11-6-22,3-12 12,6-3-21,-34-12 1,0-3-15,29-3-30,-38 0 0,-3-1 31,1-3 880,-14 3-880,-13 6 11,-10 3-6,-8 4 3230,-4-1-6372,-3 2 904,0-7-1448,3-3 3647,0-11 0,1 11 0,-1-2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 48 18852,'65'1'610,"0"0"0,-5 2 1,-9 6-35,-16 20-150,-8 9 51,-9 4 374,-10 2-4436,-3-4 3904,-5 0 798,-6-5-674,-21 12-292,-2-13 0,-18 6-17,6-18 265,-22-3-226,14-9-10,-10-3-163,25-9 3364,0-22-3364,14 4-96,-1-19-44,14 10-107,3 4-122,2-1-68,0 0 39,2-3-89,9-2-168,4-2-151,10 1-203,1 2-2033,14-7-464,-4 5 3506,23-16 0,-32 27 0,3-3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34 18425,'18'61'946,"-1"1"1,-1-3 0,-1-6-230,-1 9-11,-3-1-79,-2-4-223,-2-7-85,-2-8 17,0-9-23,-1-9-27,-1-10 11,2-7 62,0-4 78,3-3-208,-1 0-111,1 0-51,-1-1-28,-2-3-5,3-1 44,2-6 6,8-4-11,9-12-28,8-8-40,6-12 17,-11 8 1,1-1 28,12-22-46,10-17 40,-25 31 5,2-6-44,-12 19 28,1-3-23,-11 21-6,-2 4 40,-2 3-39,-2 3 27,0 2-27,-2 4-6173,0-1 1535,10 2-4974,2-4 9606,11-5 0,-12 3 0,0-2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418 38 21931,'-34'-24'1295,"3"11"-1054,6 26 61,-5 15 68,-10 13-46,-4 14-44,-3 9-11,3 9 17,4 7-59,18-19 0,3 1-25,-2 34-110,10-33 0,2-2 110,8 24 39,14-3 22,6-3-22,14-7-73,4-5 285,19 8-257,-11-22-89,10 3-29,-20-28-22,-8-6-45,-4-7 29,-7-4-29,-4-2-6,-2-4 1,-5-2 39,-1 0-40,-3-3-5,-1 2 6,2-2-7377,-2 0 3618,3 1-918,0 3 4671,2 0 0,-1-1 0,-1-2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17 1 18347,'-9'0'2436,"1"0"-1775,8 0 1485,0 0-1435,36 12-218,0 13 39,37 22-5,-1 16-557,-34-27 1,2 1 138,1 1 0,1 0-6,-2 0 1,-1 1 39,0-2 0,-1-1 176,30 33-84,-6-6-33,-5-6-90,-10-7-45,-5-6 23,-8-9-40,-5-7-39,-6-8-5,-4-5 27,-7-6 374,-3-4-407,-5-2-499,0-3-329,-3 1-3692,0-1 576,-1-4-2856,0-9 6800,0-9 0,0 6 0,0 1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0 973 19120,'0'-4'2643,"0"1"-1768,0 3-175,85-108-112,-30 45-1394,8-13 1,3-1 1040,-26 36 0,-1 3-22,1-1 0,0 0-40,-1 2 1,1 0-28,-2 2 0,0 0 537,33-27-482,-8 7-38,-11 10-29,-8 8-28,-13 9-27,-6 8-46,-6 5 1601,-8 5-1634,-1 3 67,-3 2-67,-1 3-11,0-1 6,0 3-46,-2-1-150,-1 1-29,0 0 6,-1 0 28,1 0-22,2 0-169,3 0-476,4 0-1680,15-6 2543,21-12 0,-20 8 0,8-7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0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14454,'5'11'4420,"0"-2"-3300,-5-9 1389,0 0-1730,0 46-225,0-17-117,0 39-163,0-29-72,0-4-96,0-3-27,-2-8-46,0-6-33,1-7-5,-1-4-163,2-4-347,0-1-2017,0-2 460,0-8-2062,0-26-229,0-13 4363,2-29 0,-2 36 0,1 4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20464,'24'7'-7085,"2"-1"7085,6 1 0,-14-3 0,-4-1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395 4 14997,'2'-2'3064,"-1"1"347,-1 1-2296,18 41-168,-11-1-219,12 46-403,-16-7 404,-12 12-309,-11 0-185,-16 2-22,-12-7-39,-8-5-23,-2-9-34,2-10-38,4-11 23,12-15-147,8-11-258,12-10-525,9-8-534,6-4-1231,3-12-824,23-32-2508,8-13 5987,-2 11 0,1 1 1,3-3-1,-3 8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 18128,'0'-7'2409,"0"1"-1731,0 6 258,0 0-371,100 89-807,-44-40 502,12 11 1,2 1 439,2-2-179,-1-4-123,-1 1-62,-4 0-33,-2 1 174,-4-1-281,-5-2-56,-4-1-28,-8-6-11,-5-2-34,-6-5-61,-4-4 39,-3-5-45,-4-5 0,-5-6-84,-3-5 385,-4-7-1012,-2-3-426,-4-2-991,-1-3-1182,-2 6-1541,-3 0 4851,-9 5 0,7-5 0,-6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1230 20963,'31'-75'864,"0"-1"1,2 2-1,2 5-595,0 19 0,3 4-378,3-5 1,1 1 295,2-1 1,1 1-740,-1 1 1,0 1 700,-1 3 0,0 0 2,-3 4 0,0 0 140,-4 4 1,0 1-23,29-28-67,-8 11-51,-7 8-67,-8 8-22,-6 7-29,-9 5 271,-5 6-271,-9 6 1243,-5 6-1276,-4 4 3,-3 3-2182,-1 0-1025,5 0 3204,9 0 0,-6 0 0,5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161 11 15507,'5'-6'3569,"0"2"-2892,-5 4 762,0 0-1024,4 0 425,-1 12-72,3 10-152,-4 19-163,-1 9-173,-1 7 17,0 0 11,0 1 45,0-4 11,-3-1 28,-3-4 12,-6-4-158,-3-2-39,-2-7-95,0-3-56,0-6-50,1-4-6,-1-4 0,0-3-51,1-4-66,2-2-34,4-3-101,4-4-152,4-2-111,0-1-1025,2 0 184,0-9-526,0-5-734,0-21-4198,0-4 6814,0-12 0,0 24 0,0 5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0 16622,'4'0'3165,"-1"0"-600,-3 0-2447,0 3-118,2 4-336,-1 2-589,4 2-1652,3-2-4774,3-2 7351,2-4 0,-5-1 0,-2-2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20851,'64'20'1692,"0"5"-1060,-17 12-77,6 11-57,1 12-515,-2 13 509,-6 16-251,-26-40 1,-2 1-63,-2 4 0,-2 1-48,-1 1 1,-3 0-6,-1 1 0,-2 0-42,-2-2 0,-1 0 62,-2-1 0,0-1-4,-1-2 1,-1 0 87,0 47-37,-6-33 0,-3 0-75,-5 33-90,0-39 0,-1-3-17,-9 15 123,-10 8-129,11-27 1,-2 2 28,15-32-29,4-9-5,4-6 0,0-4 365,2-2-10196,0-1 6554,2 0 0,0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1 100 20431,'3'-3'1871,"-1"0"-1345,-1 3-72,-1 0 229,5 0-280,0 7 23,8 8-51,4 15-5,4 14-51,3 13-16,0 10-68,3 8-89,-4 4-23,2-3-11,-3-5 22,-2-9-11,-3-7 107,-1 10-146,-4-22-34,-2 6-16,-2-25 0,-4-7-1,-1-6 18,0-6 5,-2-2 78,0-3-84,1 0 102,-2 0-119,3 0-22,-3 0 62,2 0-84,-1-3 5,3-2 6,4-8 6,5-7-6,9-10 0,5-10 0,6-4-11,1-5-28,-1 6-23,-2 2 6,-6 8-22,-4 5 5,-2 6-6,-6 5 7,-1 4-74,-4 6 56,-4 2-61,0 4-101,-2 1 90,6 7 134,1 10 28,7 15 0,0 15 45,3 8-40,-3 6 34,5 18-33,-10-26 33,5 6-5,-11-36 33,2-8-5,-4-8-12,-1-4 51,1-3-45,-1 0-11,3-2 55,3-12-16,8-13-44,8-24-29,11-23-9,-15 29 1,0-4-256,2-5 1,0-2 255,0-2 0,-1-4-1,7-20 1,-1 1-3,-7 24 0,-2 2 3,3-11 0,0 7 3,-2 9 44,-8 20 0,-4 15 12,-5 11-6,0 2-1915,-2 2 296,3 0 24,3 5-1402,6 5-1053,8 19-2094,-1 6 6088,0 13 0,-9-22 0,-6-5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 21528,'1'59'403,"-1"0"1,0-4 0,0-9-158,-2-19-117,-1-7-73,2-7-51,0-7-5,1-2-487,0-3-3159,0-1 179,1-12-2196,7-7 5663,3-16 0,-2 14 0,-1 1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16790,'9'45'-1679,"5"-10"0,0-32 0,-1-3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37 14079,'0'-6'3237,"0"2"-2229,0 4 1239,0 0-1648,0-5-6,0 3-65,1-3-30,-1 3 2291,2 2-2727,-1 0 28,3 8 44,2 9 17,6 14 34,3 18 28,4 10-28,1 11-1673,-2 5 1617,-1 3-109,-8-28 0,0 0 81,2 22 34,2 8-18,-5-35-44,-1-13-11,0-5 27,0-12-38,-3-7 1659,1-5-1677,-3-3 186,-1 0-186,1 0-27,3-4 0,3-6 27,5-10-33,8-11-5,4-6-46,5-6-27,12-14 22,-13 17 11,4 1-56,-21 26-56,-4 8-44,-3 3 55,0 5 107,1 11 33,9 31 12,-4-1 28,7 19-23,-8-22 45,0-8-11,-2-9-6,-1-11 28,-2-7-5,0-4 5,-2-2 6,4-5 22,3-11-45,8-14-44,6-20-1,9-14-5,2-12 0,7-6-671,-2-3 671,0 3-445,-4 5 450,-6 13-5,-8 11 6,-6 16 0,-6 12 44,-5 10-5,0 10-40,-5 2-8993,2 3 3427,-2 10 5561,0 3 0,0 0 0,0-2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292 301 11771,'-6'-15'3182,"1"4"-2062,5 11 5350,0 0-5563,0 13 17,0 7-263,0 19-174,0 10-78,0 7-140,0 4-118,0 0-39,0-4 39,-4-2-16,-3-7-12,-5-5-11,-1-5-45,-1-9-11,1-4 6,-2-6-29,0-5-27,-3-3-6,-2-1-34,-1-6-33,0 0-50,4-3-1,2 0-16,5 0 10,2 0-38,2 0 11,2 0-252,-3 0 167,3 0-4,-2 0-47,3 0-149,1 0-259,0 0-240,1 0-225,0 0-402,-2-1-1009,0-14 2571,-4-19 0,3 12 0,0-6 0</inkml:trace>
  <inkml:trace contextRef="#ctx0" brushRef="#br0" timeOffset="1">281 0 13435,'13'35'1938,"1"-9"-6178,-5-23 4240,1-3 0,-5 0 0,-2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426 585 23002,'0'55'901,"0"-5"1,0 9-2604,-1 34 0,-2 13 1943,0-16 0,0 6 0,-1 2-86,-1-13 0,0 2 1,0 1-1,-2 1-34,0 0 1,-1 2 0,0-1 0,-1-2-40,1-4 1,-1-1 0,-1-2 0,0-1 8,-4 20 1,-2-2-1,1-4-7,2-14 0,1-3 0,-2 1 15,-2 5 1,-2 1-1,2-6 36,0 1 0,0-4-135,-3 12 0,0-6 0,-1 11 579,-2 5-579,4-8 0,8-38 0,0-2 0,-2 12 0,-1-3 2118,8-40-2118,1-9 960,3-6-960,-1-3 357,2 0-357,3 0 0,19 0 0,47 5-1376,2 0 1,12 1 1375,3-1 0,10 0 0,5 0 0,-26-1 0,4-1 0,2-1 0,2 1 0,2-1-414,-5 0 1,3 0-1,1-1 1,1 0-1,1 0 1,-1 0 413,3 0 0,1 0 0,1-1 0,-1 1 0,0-1 0,0 0-277,-3 0 1,-1 1-1,0-2 1,0 1-1,-1 0 1,-1 0 276,13 0 0,-2 0 0,0 1 0,-1-1 0,-2-1-192,-8 1 1,0-1 0,-2 1-1,0-1 1,-1 0 191,14 0 0,-1 0 0,-1 0 0,-2-1 10,-7 1 0,-1-1 0,-1 0 0,-3 0-10,16-1 0,-2 0 0,-4-1 215,-12 2 0,-3 0 1,-4-1-216,14 1 0,-7-1 718,-18 1 0,-4 0-718,28 1 1806,-18 0-1806,-3 1 2180,-4 0-2180,-16 0 1544,-9 0-1544,-18 1 196,-5 1-196,-3 0 0,-2 0 0,-1-2 0,-3 0 0,1 0 0,-1-9 0,0-13 0,0-36 0,0 8 0,3-14-566,5 0 1,3-16 0,2-10-1,2-4 1,0 3 0,-2 10 565,2-6 0,-2 6 0,2 0 0,1-8 0,-1 11 0,1-8 0,1-4 0,1-1 0,0 2 0,-1 6 0,0 10-354,8-26 1,-1 12 0,-1 4 353,-2 9 0,-1 4 0,-1 3-195,3-13 0,-2 6 195,-4 17 0,-2 4 0,4-29 0,-9 31 0,0 1 0,2-22 2674,0-19-2674,-8 39 1478,0-16-1478,-1 17 0,2-17 0,-1 20 0,-1 1 0,-1 5 0,-1 10 690,0 9-690,0 9 0,0 6 0,0 5 0,0 1 0,0 2 0,-4 0 0,-2 0 0,-4 0 0,-1 0 0,-46-3 0,1-2 0,6 1 0,-5-1-379,-2 1 0,-2 0 379,-15 0 0,-5 1-338,12 1 0,-4 1 0,-2-1 338,-12 1 0,-2 0 0,-2 0 0,15 0 0,-2 0 0,-1 1 0,0-1 0,-4 0 0,-1 0 0,0 0 0,-1 0-561,0 1 1,0-1-1,0 1 1,-1 0 560,-3-1 0,0 1 0,0-1 0,0 1 0,0 0 0,0 0 0,0 0 0,-1 0 0,-1 0 0,-1 0 0,1 0 0,-1 0 0,3 0 0,0 0 0,0 1 0,1 0 0,4 0 0,-1 0 0,2 0 0,1 0-461,-21 0 1,2 0-1,2 0 461,7 0 0,3 1 0,1-1 0,9 0 0,2-1 0,3-1 0,-24 1 0,5 0 0,15 0 0,5 0-13,12 0 1,2 0 12,4 0 0,2 0 452,-43 0-452,-3-3 0,14 1 0,14-3 1899,22 2-1899,17 0 2044,11 1-2044,10-1 789,5 3-789,3-3 237,2-1-429,6 0-536,-1 1-532,5 0-314,-4 3-1249,4-3-201,4 1-1099,27 0 4123,49 1 0,-39 1 0,19 0 0</inkml:trace>
  <inkml:trace contextRef="#ctx0" brushRef="#br0" timeOffset="1">2261 669 18460,'1'82'536,"-1"0"1,1 0 0,-1 0 0,0 4 0,1 1 0,-1 1 0,-1-1-243,-1-1 0,0-1 0,-2 1 0,1 1-1070,0 3 1,-1 0 0,0 1 0,-1-1 981,-1 0 0,-1-1 0,0-1 0,-1 0-44,1-2 1,-1-2-1,0 0 1,1-1-37,-1-4 0,0-1 0,0-1 0,0 0-7,-2 21 1,0-2-1,1 0-524,1-6 0,1-1 0,0-1 483,2-7 1,0-1-1,2-2-17,0-8 1,1-1 0,0-3 377,1 22 0,1-6-411,0-18 0,0-6 25,0 30-13,1-29 1604,4-16-1644,1-6 3120,1-11-3283,-3-10 472,0-10-858,1-4-255,1-16-775,10-29 254,-2-4 1,0-8-1738,9-29 0,3-14 3062,-7 21 0,3-10 0,0 1 0,-3 9 0,4-14 0,-2 5 0,-3 14 0,0-1 0,0 0 0</inkml:trace>
  <inkml:trace contextRef="#ctx0" brushRef="#br0" timeOffset="2">3210 27 18011,'10'-14'1109,"-3"2"-101,18 108-2882,-15-35 0,-2 8 2393,5 14 0,2 12 0,-2 3-199,-6-20 1,-1 3 0,-2 1 0,1 2-427,0 9 1,-1 3 0,-1 1 0,0 1 392,0 1 0,-1 1 0,0 0 0,-1-1-87,0-6 0,-1-2 1,0 1-1,0 3-115,0-8 0,0 3 1,0 0-1,0-2 1,0-6 9,0 14 0,1-6 1,0 3-133,1-6 1,0 6-1,1-4 1,1-13 36,0-7 0,2-6 404,2 7 1,1-5-405,5 6 1546,-1 4-1546,1-6 0,-4-4 0,0-13 2595,-5-11-2595,0-9 421,-2-7-1765,-1-12-93,-1-5-1857,-1-10-884,-4-44-2034,-9-11 6317,3 5 0,-1 0 0,-4-4 0,2 7 0</inkml:trace>
  <inkml:trace contextRef="#ctx0" brushRef="#br0" timeOffset="3">329 1962 20285,'65'0'984,"0"0"0,20 0 0,6 0-753,-17 0 1,3 0-1,12 0-1010,-14 0 1,9 0 0,6 0 0,2 0 0,-1 0 0,-5 0 852,2 0 0,-2 0 0,-2 0 0,3 0 0,4 0-26,3 0 1,7 0 0,1 0-1,1 0 1,-4 0 0,-7 0 14,11 0 0,-7 0 0,-1 0 0,6 0-132,-19 0 1,5 0-1,2 0 1,-1 0-1,-2 0 1,-5 0 132,16 0 0,-6 0 1,0 0-1,3 0-89,-4 0 0,5 1 0,0-1 0,-4 0 0,-8-1 53,6 1 0,-8-1 0,-2-1-138,-10 1 1,-1 0-1,-5 0 113,12-2 0,-7 1 2,31-3 46,-24 1 27,-12 1 1380,-5 1-1380,-10 1 1834,-12 1-1811,-16 0 828,-9 0-851,-6-2 3364,-3 2-3391,-1-2-46,1 2-2895,-2 0 342,2-3-1043,-11-2-5429,-10-5 9020,-13 1 0,11 3 0,1 3 0</inkml:trace>
  <inkml:trace contextRef="#ctx0" brushRef="#br0" timeOffset="4">523 2848 20604,'68'-12'1019,"-1"0"1,19-1 0,6 3-2567,-16 5 1,5 1 0,4 0 1694,-7 1 1,3 0-1,3 0 1,2 0-50,-9 1 1,3 0 0,1 0 0,1 1 0,-1 0-272,4-1 1,1 1 0,1 0 0,-1 0 0,-1 1 211,-2-1 0,-1 1 1,0 0-1,-1-1 0,0 1-62,15 0 0,-1 0 0,-1 0 0,-1 0 51,-10 0 1,-2 0-1,0 0 1,3 0-159,13 1 1,5 1 0,-2-1 0,-6 1 191,-2 0 1,-5 0-1,0 0 146,16 1 0,1 1 0,-12 1-148,-18-1 1,-5 2 804,7 0 1,-2 1-828,-21-2 0,-1 0 6,12 1 0,-2 0 17,17 2-29,-9-3 6,-18 0 1728,-14-2-1672,-10 1 1977,-6-2-1960,-5 1 1947,-3-2-1992,0 3-16,-4-2-1,0-1 29,-6-1-23,-1 0-2442,-3 0 509,0 2-1886,-5 3-2388,-9 0 6151,-12 5 0,8-6 0,0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886 1 18476,'7'0'2207,"-1"0"-1535,-6 0 3775,0 0-3909,-1 1-62,-6 3-230,-1-1-78,-9 1-50,-7-3-51,-12-1 0,-17 0-33,-15 2 33,-15-1-11,-10 6-331,-3 0 359,2 4 22,8 0 23,14 0-11,16-2 50,7-1-135,23-4 1,3 0-1,19-3-27,1 0-947,3-1 192,3 0-1150,2 0-1624,8 0-2297,3 0 5820,4 0 0,-9 0 0,-2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2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74 16342,'-8'6'3926,"2"-2"-3007,6-4 386,0 0-812,14-4 45,-2 1-6,18-4-101,4 1-78,11 0-40,10-2-4,9-1-74,0-1-3481,-2 1 3318,-8 1 29,-2 2-56,-21 2 11,-1 1-6,-21 3-5,-2 0-11,-3 0 3397,-1 0-3420,0 0 28,-2 0-3646,0 0 264,11 1-752,4 6 4095,16-1 0,-15 0 0,0-3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1652 94 17132,'7'-7'5511,"-1"1"-4715,-6 6 962,0 0-1141,-98-12-74,37 9-303,-13-3 1,-3 0-1513,-21 6 1440,37 1 0,-2 1-42,-2 3 0,-2 1-34,-9 3 1,-2 1 16,3 4 0,0 1-31,5-1 1,0 1-15,0 0 1,2 0 39,10-3 0,2 1-104,3-2 0,3 0-82,-29 7 82,23-6 0,19-4 0,19-5 1254,8-1-1254,9-2 350,8 0-362,5 0 76,45 7-64,0 7 23,-9-3 0,4 2-23,42 14-209,-42-13 1,0-1 208,0-1 0,0-1 0,44 9 0,-13-3 0,-17-2 0,-20-4-41,-17 2-110,-16 1 112,-18 8 39,-27 16 3,-21 14 0,-10 6-3,6-7 0,-3 3-409,4-3 0,-5 4 0,4-2 415,-11 11 0,5-3 22,5-3 0,3 0-26,8-9 1,4 0-199,10 2 1,7-1 223,6 12 403,44 6-431,41-32 0,-15-19 0,4-2-129,8-2 0,3-1 129,5-3 0,1-3 0,3-1 0,0-2 0,-3-2 0,-1-1 607,-3 0 0,-2-1-607,-7-2 0,-2 0 0,39-5-2828,-18-3 2828,-22 2 0,-15 2 0,-17 4 208,-10 1-208,-8 2 0,-3-1 0,-2 1 3392,0-2-4228,0-1-1785,7-17-2621,2-7 5242,12-24 0,-10 25 0,1-1 0</inkml:trace>
  <inkml:trace contextRef="#ctx0" brushRef="#br0" timeOffset="1">3457 31 19322,'3'-4'3949,"0"1"-2874,-3 3 1233,0 0-1972,-47-9-40,7 6 12,-49-7-28,10 9-11,-13 1-411,41 4 0,-2 2 288,-3 2 0,-1 2-146,-2 5 0,0 3 0,0 2 0,1 0 0,1 3 0,0 0 0,5-1 0,2 1-94,-39 19 94,19-7 0,21-8 0,21-10 0,16-8 0,9-5 514,13-3-514,13 4 100,23 2-100,19 6 0,17 2 0,12 1 0,-45-9 0,1-1 0,47 5 0,-8-1 0,-13 2 0,-16 0 0,-20 1 0,-41 51 0,-32-12 0,-12 4 0,1 7 0,-5 3-575,4-16 1,-4 0 0,3-2 574,-5 4 0,4-2 0,6-4 0,5-2 0,-16 28 0,26-15 0,15-14 0,44 5 0,3-15 0,38 9 0,-2-18 0,5-4 0,1-5 0,-3-5 0,-5-4 1723,-5-2-1723,-3-3 0,-7-1 0,-8 0 0,-8 0-74,-11 0-1220,-5 0-2022,4 0-2363,3 0 5679,5 0 0,-15 0 0,-5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721 37 21164,'-57'-10'306,"0"0"0,4-1 1,5 5-5749,-6 20 5610,-6 13 40,-10 26-562,32-17 0,0 4 530,0 5 1,1 2 456,0 4 0,3 2-490,6-1 0,4 1-23,6-4 1,4 0 188,-1 38 448,34-12 728,15-32 0,8-4-1334,40 14-95,-20-23 0,1-4 28,33-1-45,-4-9-33,-8-6 250,-11-5-452,-11-3-908,-11-2-1002,-4-2-1915,7-26-3575,-4-9 7628,8-28 0,-29 29 0,-6 6 0</inkml:trace>
  <inkml:trace contextRef="#ctx0" brushRef="#br0" timeOffset="1">1560 275 20214,'38'57'939,"1"0"0,-4-5 0,-10-8 30,-20-13-172,-3-8-355,-2-5 86,-5-3-125,-5-3-19,-7-2 53,-5-3-41,0-4-273,1-2-89,1-8 11,0-8-90,-1-11 39,1-7-178,2-3-130,1 1-123,4 2-33,4 1-135,4 4-286,4 1-498,1 0-588,4 2-1171,20-6-1036,7 2 4184,15-1 0,-20 14 0,-7 5 0</inkml:trace>
  <inkml:trace contextRef="#ctx0" brushRef="#br0" timeOffset="2">2589 178 15109,'0'-8'5641,"0"2"-5333,6 3-45,-3 13 600,8 10 33,-4 26-229,3 19-242,0 13-117,0 4-28,-1-2-22,-1-11 22,-2-9 6,1-15-28,-2-13-79,2-11-62,-2-12 23,0-5-5,3-4 10,0-1 113,10-11 61,7-9-84,12-16-55,32-35-141,-11 9-23,-18 20 1,-1 0 17,18-22-28,-3 4-1,-4 5 1,-8 10-1,-9 9-5,-11 14 6,-7 10-6,-10 6-6,-2 6-5544,-3 1 1522,0 1-5667,0 3 9695,-4 2 0,2-1 0,-2-1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3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24 218 12517,'6'-11'2335,"-2"2"-1567,-4 9 296,0 0 772,0 43-1040,0-10-96,2 16 0,-1 4-145,2 10-186,-1-9 1,0 1-173,0 3-57,0 12-28,-1-23-40,1-8-60,0-7-7,-1-11 29,1-15-29,-2-1-5,2-3-28,-2 0-3153,0-2 492,-6-6-1842,-5-9 4531,-7-9 0,6 7 0,2 2 0</inkml:trace>
  <inkml:trace contextRef="#ctx0" brushRef="#br0" timeOffset="1">11 58 13855,'0'7'1658,"0"-1"-1064,0-6 1304,0 0-1399,7 6 5,-3-5-61,4 5-174,-7-6-73,-1 2-2364,0-2 0,0 2 1</inkml:trace>
  <inkml:trace contextRef="#ctx0" brushRef="#br0" timeOffset="2">676 469 20867,'0'-13'628,"3"2"-371,6 11 164,7 0 49,7 0-94,8 0-68,7 0 5,20 0-206,-13 0-40,11 0-6,-22 0-5,-4 0 6,-2 0-28,-3 0-29,0 2 46,-3 0-7,-2 1-44,1 2 6,-8-3 5,0 2-5,-8-3-1,-3 0 7,1-1-7,-3 0 68,1 0-73,-1 2-118,0-2-83,0 3-102,0-2-245,0 2-236,0-2-231,0 3-452,0 1-1222,-1 0-1158,-2 6 3847,-6 4 0,5-5 0,-2 1 0</inkml:trace>
  <inkml:trace contextRef="#ctx0" brushRef="#br0" timeOffset="3">783 850 13844,'-9'2'3556,"1"-1"-2844,8-1 1881,0 0-2134,5-1 17,5-3 12,10 0-129,10-3-18,9 1 40,7-2-73,6 0-22,4 1-68,0-1-39,1 1-61,-4 0-23,-4 2 0,-8 0-44,-8 2 16,-6-1-62,-10 3 35,-4-2-40,-7 2 5,-2 0 40,-3 1-2879,-1 0 1070,-4 0-2392,-15 0-5675,-8 0 9585,-10 0 0,15 0 1,8 0-1</inkml:trace>
  <inkml:trace contextRef="#ctx0" brushRef="#br0" timeOffset="4">1127 124 17456,'-10'72'765,"0"-1"1,0-4 0,0-6-111,-5 7 23,-1 1-118,-3 1-89,-1 1-96,-2-4-5,2-2-118,0-8 5,3-7-61,4-8-106,4-12-28,3-5-6,4-12-56,1-3-68,1-7-72,0-1-3797,0-2 1209,10 0-1355,6-5 4083,11-2 0,-10 1 0,-4 0 0</inkml:trace>
  <inkml:trace contextRef="#ctx0" brushRef="#br0" timeOffset="5">1996 519 14163,'4'0'3893,"-1"0"-359,-3 0-2677,9 77-140,-4-34-2574,0 9 0,0 2 2311,-2-1-29,-3-4 805,0 0-833,-8-3-43,-3-1-114,-7-5-60,-2-2-74,-2-4 3381,-1-6-3369,-1-4 22,1-6-6,1-6-83,2-2-51,0-7-62,0 2-28,0-5-206,-6 2 139,7-2-22,-1 0-12,10 0-448,1 0 40,6 0-415,-2 0-324,5 0-567,-3 0-1691,0-6 3596,-3-21 0,3 15 0,0-14 0</inkml:trace>
  <inkml:trace contextRef="#ctx0" brushRef="#br0" timeOffset="6">2026 1 21657,'0'64'975,"0"-11"-913,0-48-62,0 0-459,0-3-1021,0 1-1634,0-2-1170,0 4 4284,0-1 0,0-1 0,0-1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372 1 14230,'-15'7'2739,"3"-1"-908,12-6-1012,-78 100-63,42-46-434,-14 15 0,1 3-491,13 7 797,4 8-292,18-38 0,2 0-51,1 1 1,2 1 16,2 2 1,3-1 13,0 0 0,2-1-106,2 0 0,2-1 132,10 48 28,7-2-141,13-4-94,5-2 16,3-3-28,2-8-22,1-7-39,1-13-23,-2-11-6,-2-10-16,7-2 17,-17-14-29,3-1-5,-21-15 570,-4-2-637,-3-3 42,-3-1-9806,0 0 0,-2-7 9672,0-6 0,0 3 0,0 0 0</inkml:trace>
  <inkml:trace contextRef="#ctx0" brushRef="#br0" timeOffset="1">807 589 16936,'9'-13'2369,"-2"2"-1590,-7 11 1792,0 0-1810,75 55 1,-33-20-516,9 5 1,2 2 122,3 9-55,0-1-62,1 2-44,-2-4-46,-5 1-5,0-4-62,-6 0-56,-2-5-33,-6-1-1,-4-6-5,-4-6-100,-7-4-410,-5-9-745,-6-4-1271,-3-7-3955,-2-5 1743,-2-9 4738,0-6 0,-1 3 0,0 2 0</inkml:trace>
  <inkml:trace contextRef="#ctx0" brushRef="#br0" timeOffset="2">823 1327 17008,'-7'-1'2448,"1"-1"-1546,6 2-202,56-76-56,-12 29-590,3-9 0,3-2 301,-14 22 1,0 2-62,2-3 0,1 0-84,-1-1 0,1 1-84,-1 0 0,-1 2 98,32-32-39,-10 10 116,-11 8-150,-10 13-16,-9 7 49,-6 8-99,-11 9-23,-4 4 330,-7 6-4851,-1 2 1378,2 2-537,6 7-2846,4 2 6464,5 10 0,-6-11 0,-4 1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 1378 14762,'1'91'1807,"0"1"0,1 0 0,-1-6 0,0-3 0,0-32-1829,-1-43-281,0-5-374,0-1-371,-3-2-464,0-2-2812,-3-32 615,1-9 3709,0-35 0,1 36 0,3 7 0</inkml:trace>
  <inkml:trace contextRef="#ctx0" brushRef="#br0" timeOffset="1">48 1094 17529,'30'0'-5293,"-2"0"5293,1 0 0,-15 0 0,-2 0 0</inkml:trace>
  <inkml:trace contextRef="#ctx0" brushRef="#br0" timeOffset="2">596 1648 14975,'15'0'2689,"-3"0"-1984,-12 0 1922,0 0-1949,14 101 45,-10-41-666,4 11 1,-1 1 619,-10 4-105,-10-3-164,-7-2-57,-12-5-172,-5-4-45,-2-5 86,1-7-119,-1-6-45,6-10-56,2-8 267,8-9-447,5-6-82,5-6-371,3-2-599,4-3-600,3 0-1249,3 0-1254,3-6 4335,5-5 0,-3 2 0,3-1 0</inkml:trace>
  <inkml:trace contextRef="#ctx0" brushRef="#br0" timeOffset="3">1147 552 17759,'-5'-2'3162,"22"45"0,15 20-2737,8-1-221,3 14 1,2 3-445,-14-36 1,0-3 393,1 3 1,0 0-24,-1-2 1,0 0 109,27 36-56,-3-5 27,-5-7-27,-1-5-95,-5-7-40,-3-6 278,8 2-328,-17-19 117,4 0-318,-19-22-331,-4-3-298,-3-3-172,-3-2-953,-4 0-1176,-1 0-739,-2-6 3870,-8-3 0,6 1 0,-5 1 0</inkml:trace>
  <inkml:trace contextRef="#ctx0" brushRef="#br0" timeOffset="4">903 1665 19860,'46'-72'673,"-1"0"1,0 2 0,1 4-304,-9 18 0,0 3-40,3-2 1,0 1-63,-2 0 1,0 1-48,-1 3 1,1 0-2169,-4 2 1,0 1 2231,31-32-72,-6 6 787,-5 11-922,-9 8-44,-8 14-29,-11 7 1,-9 12-6,-7 5 3364,-5 4-3459,-4 3-197,1 1-464,-2 0-3646,1 0-561,3 0 4963,2 3 0,-2-3 0,1 3 0</inkml:trace>
  <inkml:trace contextRef="#ctx0" brushRef="#br0" timeOffset="5">2434 1461 14314,'7'4'3770,"-1"-1"-2689,-6-3-112,0 0-241,6 95-17,-4-45-344,1 15 0,0 0 445,-3-1-162,-2 0-180,-4-1-44,-6-4-56,-5-7-11,-3-6-130,-2-9-72,0-3-62,-1-8-39,0-2-56,1-6-67,2-3-11,3-5-29,2-3-89,3-4-96,2-1-223,2-2-347,1 0-342,2 0-471,2-9-2229,1-22-5117,2-10 9021,2-20 0,-2 29 0,2 5 0</inkml:trace>
  <inkml:trace contextRef="#ctx0" brushRef="#br0" timeOffset="6">2511 1094 17300,'4'-2'2576,"-2"0"-1142,-2 2-1434,2 22-291,0-12-986,3 20-2661,1-21-3366,3-1 7304,1-5 0,-4-1 0,-2-2 0</inkml:trace>
  <inkml:trace contextRef="#ctx0" brushRef="#br0" timeOffset="7">2852 1 13121,'9'0'3669,"-2"0"-2678,-7 0-33,48 95-56,-18-39-1187,4 14 1,1 4 934,7 13-309,-22-38 1,-1 2 64,1 3 1,-2 1-55,-2 2 1,-1 1-76,-1 2 1,-2-1-18,-3 1 1,-2-1-65,-1-2 0,-1 0-34,-3-2 0,-1 0 12,0-4 0,0-1 196,-1 45 151,-8-8-269,-2-6-117,-11-7-79,0-7-12,-3-10-44,4-10 0,2-12 88,4-9-440,4-11-186,3-5-325,4-7-2061,-1-1-235,0-2 3206,-6-6 0,6 5 1,-2-5-1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20 14706,'0'-11'2566,"0"2"-1710,0 9 1111,0 0-7000,13 12 5895,-2 15 1398,13 25-1616,-4 22-291,2 19-191,-9-42 0,-1 1 279,-1 3 1,0 1-299,1-4 0,-1 0-31,-1-2 0,0-2 101,10 35-62,-1-15-28,-2-16-5,-2-17 3139,-2-10-3178,-3-13 417,3-6-429,-6-5 373,3-1-474,-2-3 28,5-6-27,6-10 27,9-9-44,6-9-17,6-2 16,-1 0-94,9 1-7,-16 19 29,3 3-6,-15 20 129,-2 14 50,4 13 34,0 13-50,0 6 16,-1-4-44,-2-5 44,-3-10 17,-2-10 12,-3-9 89,-2-7 6,-3-4-56,1-1-40,-4 0 12,5-6 61,1-7 118,19-42-191,0-4-50,-7 11 0,1-2 17,13-43-279,-17 43 0,-1-2 236,0 0 1,-1 0-3,0 1 0,-1 0 12,14-43 21,-5 14-27,-2 16-1,-9 19 1,-1 17 61,-9 12 0,0 9 1,-3 4-18,0 3-3536,2 0 680,0 0-1619,8 4 4425,13 8 0,-9-5 0,5 3 0</inkml:trace>
  <inkml:trace contextRef="#ctx0" brushRef="#br0" timeOffset="1">1765 976 13429,'0'-5'3288,"0"0"-1955,0 5 1294,0 0-1697,0 92-235,0-37-362,0 9 0,0 1 306,0-1-203,0-4-189,0-10-107,0-8-101,0-9-28,0-12-5,0-7-6,0-9 0,0 0-252,0-5-2795,0 2 117,-4-27-5127,-2-8 8057,-4-31 0,5 30 0,0 3 0</inkml:trace>
  <inkml:trace contextRef="#ctx0" brushRef="#br0" timeOffset="2">1802 525 15872,'0'17'1590,"0"-4"-1215,0-13 68,0 0-527,5 25-1423,6-3-5385,7 20 6892,6-12 0,-10-14 0,-2-4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 30 18324,'-2'-16'1866,"1"2"-1497,1 16 107,0 10 174,0 12 107,0 16-309,0 15-101,0 10-61,0 8 22,3 4-40,2 0-32,2-4-12,2-1-45,-2-5 6,3-6-62,-3-7-11,1-8-67,1-9-96,1-9 46,0-14-57,3-5 56,2-9 6,6-6-84,9-7-50,11-13-96,6-11-10,3-5 66,0-3 90,-7 4 0,-8 9-50,-10 11-34,-10 11-12,-6 5 180,-2 5 12,-2 12 94,3 8-5,1 12-34,1 6-22,0-1 28,-2 0 5,0-7 79,-1-5 11,0-8-34,-1-7 269,5-5-279,-1-7 10,3-10-16,1-13-40,2-17-38,7-17-7,2-11 1,2-11-15,-9 20 1,-2 0-20,7-31-350,-10 34 1,-1 2 349,-2-10-155,0 14 155,-5 14 0,-1 15-34,-1 8-33,-3 10-57,1 2-4605,-1 3 910,6 0 3862,9 0 0,-6 0 0,5 0 0</inkml:trace>
  <inkml:trace contextRef="#ctx0" brushRef="#br0" timeOffset="1">1381 816 13032,'0'5'3562,"0"0"-2750,0-5 470,0 0-732,3 14-46,-1-8-67,1 10-57,-1-12-111,-1 1-67,0 1 89,2 3-17,-1 4 85,1 2-6,0 7-22,1 3 50,-3 6-62,1 5 11,-2 2-61,0 2-34,-6 2 6,-3-2 179,-23 21-252,3-14-34,-17 11-16,6-20 67,-17 5-117,13-15 21,-8 0-10,22-18-23,5-4-51,5-4 1,4 0-6,2-2-45,6 0-123,1 0-157,6 0-3574,-1 0 1839,2-11-2007,5-3 4067,0-16 0,1 14 0,-2 0 0</inkml:trace>
  <inkml:trace contextRef="#ctx0" brushRef="#br0" timeOffset="2">1548 287 16051,'0'8'2677,"0"-2"-2010,0-6 89,0 0-756,0 3-303,0 1-693,0 2-887,0 1-1472,0 3-6476,0-2 9651,0 3 0,0-6 1,0-2-1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218 12 16454,'0'-6'2526,"0"2"-1876,0 4 817,0 0-1058,3-2 420,3 8 123,5 13-145,4 20-169,0 25-11,2 18-172,-4 12-212,-6-43 1,-1 0-51,-2 0 0,-1 0 76,4 47-123,-4-8 22,2-11-34,0-10-28,2-10 29,-1-10-51,1-8-34,-2-11-5,0-5-39,-2-7 5,1-6-6,-2-2 7,-1-5 21,1-1-33,-2-3-6822,1-1 3439,-4-7-3019,-6-6 6402,-7-9 0,5 9 0,0 1 0</inkml:trace>
  <inkml:trace contextRef="#ctx0" brushRef="#br0" timeOffset="1">0 623 20224,'80'0'847,"-1"0"1,-3 0 0,-5 0-126,20 0-598,-3 0 363,-6 0-128,-11 0 53,-11 3-233,-16 0 12,-10 3-91,-13-2-10,-7 0 22,-7-2 226,-2 0-215,-4-2 95,1 0-167,-2 1-51,0 0-151,0 2-376,0-2-381,0 1-8923,0 0 9744,0-16 1,0 11 0,0-10-1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1548 392 20671,'0'-6'2051,"0"0"-1346,0 5 533,0-4-768,-5 0 18,-5-1-90,-7-1 11,-6 1-157,-3-5 151,-20-4-269,7 1-22,-19-4-11,8 4-28,-8 2 11,-8 1-37,12 7 1,-4 1-42,-35-2-167,31 4 0,0 1 195,-33 1-1,2 8-27,-2 5 28,5 8 10,3 3 7,8-1-12,10-1-22,-7 8 16,28-12-27,-3 5 44,31-14-5,9-3-11,6-4-29,3-2 1,2-1 355,12 2-361,9 3 33,22 3 6,17 7-5,19 1 16,13 3-47,-41-10 0,0 0-451,2-1 0,0 0 451,-2-1 0,0 0-300,15 1 1,-2 0 296,21 1 0,8 4-6,-56-7-128,-17 7 16,-11 1 959,-22 14-729,-14 10 398,-30 17-488,21-19 1,-2 2-278,-7 3 0,-1 1 255,-1 2 0,0 0 6,2-3 0,1-1-4,4-3 1,3-1 3,-25 26-6,16-11 0,12-7-56,14-10-23,10-4 29,7-8 50,8-3 0,11-3 95,13 0-11,18-2 6,13-1-23,15-3 0,12-5-42,-37-3 1,0-1 107,2 0 1,2-2-134,23-7 0,1-2 0,-22 4 0,-1-1-144,14-6 1,-4-1 143,6-5-277,-16 6 277,-17 1 0,-11 4 0,-16 4-353,-5 1 353,-6 3-1169,0 0-1788,8-3-1680,3-5 4637,7-6 0,-7 5 0,-2 0 0</inkml:trace>
  <inkml:trace contextRef="#ctx0" brushRef="#br0" timeOffset="1">2453 255 16213,'-3'0'3120,"0"0"-7016,3 0 4893,46 91 123,-11-20-518,2 4 0,2 5-362,-12-21 1,-1-2 362,1-1 1,0 0-349,-2-1 1,0-1-49,0-6 0,0-1 163,19 37-113,-4-13-22,-7-13-22,-7-12-22,-7-12-12,-5-11-6,-4-8 2834,-4-9-2834,-1-3 1435,0-3-1462,-1 0 421,1 0-499,-2 0-12,-1 0 1,1-1-57,-1-4 0,2-5 0,6-11 0,8-14 0,9-21 0,13-26-181,-14 26 1,1-4 180,3-6 0,0-1-782,5-10 1,0-1 781,-1 1 0,-1 1 0,-2 6 0,0 1-232,0 2 0,-2 3 232,-5 11 0,-1 4 0,17-36 0,-11 28 0,-13 22 287,-6 18-287,-7 10 1529,-1 4-4352,-2 3-185,7 3 3008,19-1 0,-13 1 0,11-1 0</inkml:trace>
  <inkml:trace contextRef="#ctx0" brushRef="#br0" timeOffset="2">3941 1455 14734,'7'-8'5014,"-1"2"-4370,-6 6 1551,0 0-5371,0 84 3971,0-24-365,0 6 0,-1 2 58,-3 19-159,-1-5 29,-2-10-39,2-10-106,0-14 2974,2-9-3120,1-14 850,1-9-917,1-8 79,0-4-331,0-3-1041,0-1 189,0-7-929,0-10-1333,4-39-4256,3-13 7622,-1 18 0,0 1 0,1-5 0,-1 9 0</inkml:trace>
  <inkml:trace contextRef="#ctx0" brushRef="#br0" timeOffset="3">4044 1050 22015,'0'36'-750,"0"-5"-1372,0-13-2556,0-1 4678,0 4 0,0-11 0,0-2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1 505 15748,'0'9'2532,"0"-1"-1966,0-8 22,0 0 420,6 0 67,-3-2-582,3 2-22,-5-2-1,-1 1 813,0 0-1076,0-2-22,0 3 1395,0-1-1580,3 4 5,3 6 85,2 8-29,5 12 46,-1 4 10,3 9 35,-1 5 44,-1 5-23,-1 6 6,-1 3-95,-1 1 56,3 16-106,-2-25 50,7 21-34,-9-46-16,2 3 0,-7-25 16,-1-2-44,-3-3 89,2-1-84,-1 0-11,-1 0-6,3 0-38,-1 0 10,3-6-5,3-4-45,9-13-45,6-9-28,9-9-5,5-3 61,-1 3 45,-3 5 6,-6 11 5,-9 9 11,-5 8 1,-7 4-23,-2 3-28,-4 1-62,3 1 146,-1 14 129,2 10-12,0 20-5,-1 7-11,1 7-34,-2-2-27,1-4-29,1-7 45,-1-11-51,0-9 7,1-12-7,-1-6 62,0-7-27,2-1-35,3-3 62,6-9-11,24-37-50,-1-4-3,-9 12 0,1-2 2,18-31 1,3-5-6,-4-2-725,0 1 725,-7 5-41,5-5 47,-21 32 39,0 4-12,-18 33-27,-4 7 39,1 3-4740,-2 1 1520,0 4-1179,0 17-2737,0 6 7091,0 16 0,0-21 0,0-2 0</inkml:trace>
  <inkml:trace contextRef="#ctx0" brushRef="#br0" timeOffset="1">1224 1414 20621,'-4'56'526,"1"0"1,-3 36-202,6-68-22,0-9-118,0-6-185,0-5-79,0-3-106,1-1-101,1 0-78,0 0-224,1 0-459,-3 0-499,2 0-1350,1-12-4109,2-5 7005,2-14 0,-2 13 0,-2 3 0</inkml:trace>
  <inkml:trace contextRef="#ctx0" brushRef="#br0" timeOffset="2">1251 906 16364,'-4'11'2263,"1"-2"-1814,3-9 55,0 0-504,-2 21-476,2-14-964,-1 15-1619,2-20-934,5-1 3993,5-1 0,-3 0 0,-1 0 0</inkml:trace>
  <inkml:trace contextRef="#ctx0" brushRef="#br0" timeOffset="3">1314 4 13491,'4'-2'3226,"-1"0"-1221,-3 2-1455,43 0-170,-16 0-55,37 0-50,-28 0-23,-2 0-79,-4 0 29,-6 3 55,-6 2 96,-8 5 78,-4 5 203,-4 2 10,-2 6-319,-9 3-141,-1 5-55,-8 3 39,3 3 151,2 13-190,5-13-17,4 9 6,8-17 72,7-2-44,7-4-40,4-3-22,3-5-84,-1-2-145,1-4-410,-2-2-621,4-1-689,-4-2-1871,1-1-5355,-7-1 9091,-6-2 0,-6 0 0,-3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69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0 54 13345,'10'0'1456,"-3"0"-1248,-7 0-203,2 0-5,-2 0 0,2 0 0,-1 0-5,-1 0 9527,2 0-9388,-2-1 0,0 0 85,0 0-124,0-1-11,0 2-45,0-1-28,0-1-5,0 2-1591,0-2-1165,0-2-2919,3-3 5669,-2-8 0,2 7 0,-3-1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0"/>
    </inkml:context>
    <inkml:brush xml:id="br0">
      <inkml:brushProperty name="width" value="0.04286" units="cm"/>
      <inkml:brushProperty name="height" value="0.04286" units="cm"/>
    </inkml:brush>
  </inkml:definitions>
  <inkml:trace contextRef="#ctx0" brushRef="#br0">1146 239 21780,'-43'-55'666,"0"0"1,3 5 0,1 10-101,-10 19-191,-6 10-134,-10 4-56,-13 15 16,-14 22-1936,39-5 1,1 6 1818,-6 11 0,2 6-3,-4 11 1,4 7-115,-1 11 0,5 5 75,4 5 0,6 4 11,6 2 1,7 0-12,10-9 0,6-2-744,3-13 0,10 0 904,19 16 0,13-2-32,11-10 1,7-4-169,3 2 1,8-6 97,-3-25 1,7-5 0,-4-7-37,-2-9 1,1-5 406,20 2 0,0-6-421,-22-10 1,-3-5-18,2-4 1,0-4-1,-2-4 1,2-6-9,19-20 0,-2-7-8,-19 13 0,-3-1-14,13-14 0,-5 0 2,3-14 650,-16 7-621,-16 7 2997,-11 7-2998,-10 7-21,-5 3-7,-4 8 290,-1 5-290,0 9 525,0 3-524,0 6 304,0 1-304,0 3-7081,0 0 2550,0-1-2700,0-10 7225,0-3 0,0 1 0,0 2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1325 1246 23237,'-20'-92'1887,"-3"9"-1522,-10 43-242,-11-2-73,-9-2-38,-14 5 44,-8 6 56,-11 12-530,-9 10 437,45 9 1,0 4 56,-3 5 1,-1 6-44,-24 19 1,1 9-31,18-2 0,3 4-1042,-18 19 1,6 6 1038,25-8 0,7 2 16,2 5 1,6 2-14,4 5 0,6 1-1,6 0 1,4 1-27,1-1 1,8 1 65,20 20 0,9-3 17,-6-25 0,5-3-339,17 14 0,8-7 319,-9-30 0,2-7-22,0-3 0,1-4 53,3-4 0,2-4-106,0-5 0,1-4 126,1-2 0,2-5-15,2-1 1,0-6-9,2-5 0,2-9-22,-3-5 0,4-7 0,-4-1-29,10-12 1,-2-4-159,-9 5 0,1-4 0,-7-1 164,-1-8 1,-6-2-21,-6 0 1,-4-2-594,-7 0 1,-6-1 592,-5 1 1,-6 1 264,-4 2 0,-3 0-267,-5 4 0,-3 1-101,-18-38 51,-17 12 50,-20 12-6,-13 8 12,-9 9-6,-4 4 0,2 9 0,5 6 229,11 8-229,14 6 2092,14 6-2092,13 5 1882,13 1-1921,6 2 283,6 0-345,0 0 101,11 0 56,12 0 96,21 8 16,23 1 44,18 6-41,-6-7 0,4-1-107,-17-2 1,1-1-782,24 0 0,-1-2 742,-28-1 0,-5 0 3,-2-1 0,-3 0 34,38 0 5,-16 0 7,-17 0-74,-16 0 0,-14 0 0,-11 0 0,-9 0 0,-4 0-914,-3 0-2485,-7 1-511,-15 4-2050,-8 2 5960,-13 0 0,21-2 0,2-4 0</inkml:trace>
  <inkml:trace contextRef="#ctx0" brushRef="#br0" timeOffset="1">1779 83 17512,'-1'-6'2280,"-1"2"-2022,2 4 291,0 0-325,103-31-79,-56 21 42,16-8 1,-3 5 333,-28 20-229,-15 21-51,-17 24 185,-24 27-497,6-31 0,-4 2 314,-5 0 1,-2 1-34,1-2 0,0-1-225,-15 33 200,17-18 39,14-18 140,18-9-106,17-6-146,13-1-78,19-4-34,7-5 390,7-7-1119,3-6-732,3-4-325,-1-3 1786,-10 1 0,-3-1 0,-7 1 0,29 0 0</inkml:trace>
  <inkml:trace contextRef="#ctx0" brushRef="#br0" timeOffset="2">2040 2793 17227,'0'-11'3209,"0"2"-5342,2 63 0,1 32 2732,0-32 1,1 4-324,-1 15 1,0 10-1,1-6 663,1 6 0,0-6-699,-2-8 1,-1-2-65,0-4 1,-1-1-56,-1-7 0,0-1-71,0-2 0,0-1-16,0 42-34,0-21-134,0-17-1268,0-18-1365,2-18-101,1-39-2560,2-24 6257,-1-41 1,-1 36-1,-3 3 1</inkml:trace>
  <inkml:trace contextRef="#ctx0" brushRef="#br0" timeOffset="3">2227 2616 17647,'68'-8'933,"0"0"1,-5 1 0,-5 2-223,12 3 471,-16 7-185,-21 9-118,-17 12-5,-19 17-347,-24 11-180,-18 11-73,-25 4-173,31-35 0,-1-1-23,-39 26-72,5-12-6,15-12-319,17-13-808,16-9-1622,14-9-842,20-14-3371,17-14 6962,19-17 0,-15 15 0,-2 2 0</inkml:trace>
  <inkml:trace contextRef="#ctx0" brushRef="#br0" timeOffset="4">3447 1938 21770,'79'8'157,"0"-1"0,-6 0 0,-9 1-157,-7 4-33,-7-1-675,-15 1-2003,-14 7-2369,-14 2 5093,-25 8 0,10-15 0,-10-2 0</inkml:trace>
  <inkml:trace contextRef="#ctx0" brushRef="#br0" timeOffset="5">3410 2399 19484,'65'17'45,"0"1"0,-5-3 0,-6-3-1821,4-9-8055,-5-1 9487,-2-2 1,-25 0-1,-10 0 1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1571 18 22856,'-6'-6'2784,"-6"0"-7806,-11 4 5436,-18 0 398,-32 1 1,-13 2-729,1 9 0,-8 4-5,2-2 1,-8 1-1,-1 4-9,17 3 0,-1 4 0,1 1 0,6-2-20,4-2 1,5 0-1,0 1-15,-7 2 1,0 2 0,14-4 3,4 2-39,19-7 2838,18-4-3106,47 3 268,55-2-433,-7-5 0,8-1 447,-15-2 1,3-2 0,1 1-13,3-1 0,1 0 0,-1 0 11,-6 0 0,-1-1 0,-3 1-10,14 2 0,-6 0 547,-18 0 0,-5 1-556,16 8-33,-18 7 45,-42 36 36,-32-20 0,-14 4-575,-4 2 0,-8 3 0,-5 1 564,-14 5 1,-7-1 0,-2 2 7,18-12 0,-2 1 1,0-1-1,2 0 28,-15 9 0,2-1 1,5-3 55,-11 9 1,10-6-124,22-15 0,9-2 0,6 8 0,21-6 0,71 27 0,-16-36 0,7-1-269,26 10 1,7-2 268,2-10 0,0-4 0,-3-4 0,-3-3-80,-8-4 1,-3-2 79,-5-2 0,-1-3 0,-7-1 0,-1 0 0,42 0 0,-15 0 1506,-23 0-1506,-23 0-1367,-11 0-1669,-5 0 588,11-13 2448,22-20 0,-21 12 0,7-9 0</inkml:trace>
  <inkml:trace contextRef="#ctx0" brushRef="#br0" timeOffset="1">4562 268 26463,'-78'-24'360,"0"0"0,-15 1 1,-4 9-277,28 15 0,-2 7 0,-2 1-1654,-15 1 1,-3 2-1,-2 3 1626,19-1 0,-1 1 0,0 2 0,1 0 62,-19 7 0,2 0 0,4 1 12,12-3 1,3 0 0,5 0-131,-10 4 0,9-1 908,-18 10-908,32-9 0,25-1 0,121 9 0,-32-17 0,8-3-3,10 0 1,10-2-1,-1-1 3,-8-3 0,-1-1 0,1-1 0,7 2 0,0 0 0,-6-2 209,-1 1 0,-6-1-209,1 2 0,-11 3 0,-17 6 0,-19 38 0,-59 10-294,3-14 0,-9 2 294,-23 3 0,-8-1 737,-2 4 1,-1-1-738,4-4 0,1-1 0,2-2 0,5-2 207,17-12 0,5-1-207,-10 27 0,48-14 0,75-8 0,-9-23 0,10-4-911,-9-5 1,4-2 0,3-2 910,6 0 0,3-2 0,-2-1 0,-3-2 0,-2-1 0,-2-1 6,23-1 1,-6-3-7,-20 0 0,-6-2 531,25-3-531,-20 1 0,-17 3 0,-4 2 3001,-15 2-3001,-11 1 585,-13 2-2512,-7 0-7904,-6 3 8872,-9 1 1,7 0-1,-6-1 1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291 421 16331,'10'0'2806,"-3"0"-1490,13 76-78,-11-14-720,2 2 0,0 5 294,-6 30-459,-4-48 0,-1 0-58,-12 44 142,-7-1-101,-19-8-50,-8-5-84,-8-6-51,4-11-101,3-14-50,12-13-11,10-16-120,8-11-541,7-5-824,4-10-1243,2-39-5459,3-13 8198,4-42 0,-3 46 0,3 7 0</inkml:trace>
  <inkml:trace contextRef="#ctx0" brushRef="#br0" timeOffset="1">509 0 21058,'4'62'-6570,"5"-5"6570,5-20 0,-5-16 0,-2-7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1 365 13194,'9'0'2117,"-1"0"-1232,-8 0 107,0 0 133,9 19-183,-3 1 474,16 42-861,-10-14-6,6 23-78,-10-13-51,0 0-112,-4 1-51,-1-6-44,-3-2-28,0-8-11,0-5-40,0-6-39,0-4-56,0-6-27,0-5-7,0-6 1,0-4-1,0-2-5,0-3-4318,0-1 1573,-6-2-862,-6-22-2100,-5-8 5707,-2-21 0,9 23 0,4 5 0</inkml:trace>
  <inkml:trace contextRef="#ctx0" brushRef="#br0" timeOffset="1">245 4 20145,'3'-2'168,"1"1"-610,0 1-1166,11 3-2598,2 8 4206,10 3 0,-12-1 0,-3-4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1092 116 15636,'-88'23'886,"-1"1"0,0 0 0,1-1 0,-1 1 0,0 0 0,-7 1 1,-3-1-1,3 1 0,14 2 0,22 4-3548,17 13 0,17 4 2813,-13 42-62,20-3 709,48-6-756,-2-42 0,13-3 8,27-8 0,18-6 1,-1-4-51,-13-3 0,-1-3 0,6-2-209,1-3 1,7-1 0,0-2 0,-6-5 208,3-5 0,-5-5 0,-1-2 13,-7 0 0,-1-1 0,-2-2-129,23-11 1,-5-2 67,-15 4 1,-4-1-4,-8 2 1,-1-1 5,-4 2 0,0-2 42,-2-1 1,1 0 2,3-1 0,0 1-6,-5 1 1,0 0-9,5 0 0,-3 1 14,9-1 2144,-6 4-2172,-41 18 701,-8 33-398,-16 9 5,-10 35-540,-20 7 445,15-38 0,-3 0-6,-2-1 0,-3 0-17,-2-3 0,-1-1-22,-1-5 0,-1-2 95,-40 22-112,4-16-39,7-12 11,14-14-140,4-20-72,24-19-135,5-26-101,17-23-17,23-17 134,-6 42 1,5-3-141,23-29 1,9-1 212,-12 20 1,3 2 1287,15-20 0,2 5-1125,-15 30 0,-1 6-17,-1 4 0,1 5 17,34-12 475,-6 21-430,-11 14-45,-5 19 67,-4 15 180,11 54-6,-16-5-151,-18-19 1,-2 2 228,2 31-89,-4-2-23,-7-5-5,0-13-51,-5-11 735,0-14-701,0-9-28,-2-9-28,2-7 11,6-6 106,6-6-27,13-2 33,15-12-106,12-14-146,12-13 0,0-16 0,-2-2 0,-11 1 0,-10 1 0,-11 5 370,-7 7-370,-10 3 0,-3 7 0,-12 11 0,0 6 0,-8 10-3121,0 3-778,4 0-1679,3 0 5578,5 0 0,-5 0 0,-1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1 325 18268,'0'-17'1592,"0"4"-1335,0 13 1081,0 0-458,41 21-84,-2 9-491,1-2 0,3 4-106,-5 2 0,-1 3-87,4 2 0,1 1-12,0 1 1,1 0-48,-2-2 1,-1-1-21,-3-2 1,-1-2 11,26 26-40,-9-8 1,-11-7-1,-4-5-5,-7-3-61,-3-4-208,-5-1-778,-1-4-903,-5 1-1976,-5 0-2398,-6-3 6324,-5 1 0,-1-15 0,0-3 0</inkml:trace>
  <inkml:trace contextRef="#ctx0" brushRef="#br0" timeOffset="1">41 1087 21226,'51'-67'806,"-1"0"1,0 4 0,-1 4-625,-10 18 0,-1 3-28,1 0 0,1 1 14,-2 3 0,1 1 0,34-28-84,-4 9-51,-5 8-33,-8 9 0,-5 8-302,-5 6-672,-3 4-886,1 2 1860,50-11 0,-57 15 0,32-8 0</inkml:trace>
  <inkml:trace contextRef="#ctx0" brushRef="#br0" timeOffset="2">1612 1314 16191,'15'-2'3702,"-4"1"-2571,-11 1 35,0 0-147,2 89-117,-2-44-471,1 12 0,-3 1 264,-9-10-141,-8 1-150,-13-1-152,-8 4-124,-9 0-77,-6 1-51,-2-1 5,0-3-5,7-4-5,5-6-68,9-7-89,8-6-242,10-9-273,5-6-1625,7-6 486,3-12-2087,12-35-483,4-16 4386,10-32 0,-9 41 0,-2 9 0</inkml:trace>
  <inkml:trace contextRef="#ctx0" brushRef="#br0" timeOffset="3">1565 960 16835,'4'-7'2476,"-1"1"-1877,-3 6-196,0 0-459,3-2-728,2 2-2341,14-2-1894,4 2 5019,12 0 0,-16 0 0,-3 0 0</inkml:trace>
  <inkml:trace contextRef="#ctx0" brushRef="#br0" timeOffset="4">2253 41 12886,'0'-7'4016,"0"1"-2750,0 6 1086,0 0-1797,0-9-46,0 5-27,0-7-78,0 9 486,0 1-823,2 1-61,4 0-6,9 10 101,12 15 44,13 25 63,7 26-391,-21-29 0,-1 3 370,0 7 1,-3 3 11,-3 4 0,-3 3-20,-2 3 1,-3 2-46,-4 1 1,-2 0-29,-2-1 1,-2 0 21,-5-3 1,-4-1-14,0-5 0,-3-2-12,-4-4 1,-2-2 13,-2-6 1,-1-1 44,-18 37 6,-4-13 34,-12 4-202,17-28 0,-6 1-28,26-30-218,6-8-247,6-5-2263,3-4 73,2 0-398,6-8-4183,5-7 7264,3-8 0,-4 6 0,-4 3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408 64 20436,'-57'-36'1585,"9"8"-1203,31 34-30,-7 18 40,-13 23 45,-10 30-354,19-26 1,2 3 134,-1 7 0,3 1-390,2 7 1,3 1 342,7 1 0,2 1 19,3-1 1,4-1-20,10-4 0,4 0-65,1-5 0,4-2-22,7-5 0,5-4-234,-1-4 0,1-4 156,28 29-6,-5-15-34,-5-14-84,-5-9-638,-4-11-661,-2-9-1115,-2-6-4469,35-47 722,-14-11 6319,-14 4 0,-4-1 0,-4-3 0,-11 8 1</inkml:trace>
  <inkml:trace contextRef="#ctx0" brushRef="#br0" timeOffset="1">1046 181 20294,'41'55'640,"0"0"0,0 0 0,18 23 0,-4-7-262,-18-27 0,-2-3-485,3 2 0,0 1 328,0-1 1,0 0-68,0 0 0,0 0-62,-3-2 1,0-1-51,-1-2 0,-1 1-14,25 32-28,-3-5-118,-4-6-364,-5-5-817,-2-7-591,-4-3-1964,-3-8-4585,-8-5 8439,-9-12 0,-11-8 0,-6-8 0</inkml:trace>
  <inkml:trace contextRef="#ctx0" brushRef="#br0" timeOffset="2">956 1060 21380,'35'-60'478,"0"0"1,-1 0 0,19-24 0,1 10-261,-10 29 1,2 6-9,0 2 1,2 2-85,-4 3 0,0 2 25,35-15 508,-12 10-659,-12 13-45,-10 6-375,-5 6-1037,1 3-1931,17 4-6005,7 1 9393,10 2 0,-33 0 0,-13 0 0</inkml:trace>
  <inkml:trace contextRef="#ctx0" brushRef="#br0" timeOffset="3">2510 1377 15098,'6'0'3523,"-2"0"-2066,-4 0-332,0 0-194,9 94-321,-7-43-392,3 11 1,-1 1 106,-4-8-96,0-11-128,0-8-95,-1-11-6,0-5-258,0-7-884,1-4-3463,0-4-2203,0-28 6808,0-8 0,0 1 0,0 5 0</inkml:trace>
  <inkml:trace contextRef="#ctx0" brushRef="#br0" timeOffset="4">2737 903 16980,'0'-4'650,"0"1"-10481,0 3 9199,46 13 0,-34-9 0,34 9 0</inkml:trace>
  <inkml:trace contextRef="#ctx0" brushRef="#br0" timeOffset="5">3613 1591 21175,'0'82'833,"-1"1"0,-2-5 0,-7-7-5833,-22 17 5527,-18-3-281,-11-7 503,28-41 0,-2 0-724,-14 8 1,0-3-390,-20 15-532,-7 5-924,45-42-194,19-13-2994,22-23 5008,16-17 0,-6 9 0,0 1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19 21243,'23'-11'1708,"9"4"-1080,17 19-175,20 10-134,17 19-756,-37-17 0,1 2 577,2 4 0,1 2-28,0 2 0,0 2-1779,0 2 1,-1 1 1784,-2 4 0,-1 1-603,-2 0 0,-2 1 622,-2 1 0,-3 1-221,-2 0 0,-4 1 271,-2 0 1,-3 1-26,-5 2 1,-2 0-4,-3 2 1,-3 1-57,-3 2 1,-4 2-23,-2 0 1,-2 1-38,-2 1 1,-2 0-6,-4-1 1,-3-2-15,-1-1 0,-6 0 36,-17 15 1,-7-1-40,8-18 1,-4-3-20,-13 13 0,-2-5 1972,-24 10-1970,3-12 29,4-16 2953,-7-13-2925,23-14-29,-5-18 939,27-14-1005,5-19 536,10-12-548,6-9-5,7-7 22,16 15 0,6 0-6,15-27 34,-5 27 0,5 4 0,22-6 6,1 11 28,0 15-1,0 8 1,-3 11 33,1 5 34,-6 4 22,-2 0-4,-6 1-119,-8 6 0,-4 0 0,-9 5 0,-5-4 0,-7 0 0,-4-1 0,-4-2 0,-3-1 0,-1-1 0,0-3 0,0 1 0,2-1 0,-2 0 0,3 0 0,-1 0-1065,1 0-1658,3 0-2429,0-4-4679,2-5 9362,-4-1 0,-1 1 0,-3 5 0</inkml:trace>
  <inkml:trace contextRef="#ctx0" brushRef="#br0" timeOffset="1">1551 2372 14622,'6'0'3417,"-2"0"-2656,-4 0 2337,0 0-2106,0 49-68,0-8-297,-3 49-89,-5-18-73,-9 10-95,-8 2-34,-7 1-34,-6-4-95,-3-6-56,-2-11-33,1-9 16,3-13-38,7-9-46,6-11-44,9-7 27,1-6-128,9-5-252,-1-1-308,6-3-152,-1 0-5,3-6-471,-3-4-437,2-12-452,0-21 2172,1-41 0,0 37 0,0-15 0</inkml:trace>
  <inkml:trace contextRef="#ctx0" brushRef="#br0" timeOffset="2">1762 1851 16325,'14'-13'3103,"-2"3"-2251,-12 10 1091,0 0-1377,-13 17-185,8-8-96,-9 12-100,13-15-90,1-3-89,0 1 28,0-1-34,-2 0 0,2 1-773,-1 3-611,1-2-1635,0 6-2324,0-6 5343,0 2 0,0-4 0,0-1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1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64 21909,'-4'-24'2297,"1"4"-857,3 14-1093,0 0-95,0 3-11,0 0-62,0 3-78,0-2-29,2 2-10,-1 0-56,4 0 44,0 0 135,20 0 33,2 6 12,24 8 11,6 11-96,12 10-10,10 10-35,-17-7 1,1 3-65,-13-8 1,-1 1-304,16 11 1,-1 2 308,-19-11 0,-2 1 34,0 0 0,-2 2-76,0 2 0,0 1 0,-3 0 0,-1 1 0,-1 0 0,-2 2 0,-2-1 0,-3 1 0,-2-1 0,-3 1 0,15 45-303,-9 1 303,-13 0 0,-8 3 0,-5-27 0,-5 0 0,-3-16 0,-3-1 0,-2 13 0,-3-1 0,-27 18 0,-14-5 0,-12-1 0,26-39 0,-2 0 0,-3-2 0,0-2 0,-2-3 0,0-1 0,-42 16 0,36-25 0,1-4 0,-20 1 0,-4-6 0,40-23 0,13-9 0,11-24 566,7-12-566,14-14 0,12 14 0,6-2 0,-3 14 0,3 1-354,15-14 1,4 4 353,-10 19 0,0 6-578,40-25 578,-3 13 0,-4 10 0,-7 12 0,-6 7 0,-4 9 0,17 2 0,-20 4 0,13 4 0,-31 4 963,-4-1-963,-11 4 643,-4-7-643,-8 3 0,0-3 0,-5 0 0,1-1 0,-1-1 0,0-3 0,0 2-248,2-2-1393,4 0-3036,22-8-2380,10-6 7057,25-15 0,-30 12 0,-2-2 0</inkml:trace>
  <inkml:trace contextRef="#ctx0" brushRef="#br0" timeOffset="1">1745 2250 13015,'3'-2'2560,"0"0"1506,-3 2-3052,0 24-270,0 1-167,0 28-33,0-6-135,0 5-107,0-4-89,0-2-90,0-5-22,0-7-22,0-6-23,0-8-51,0-5 34,0-6-27,0-4-12,0-4-3221,0-1 1059,0-7-2386,0-10 4548,0-14 0,0 12 0,0-1 0</inkml:trace>
  <inkml:trace contextRef="#ctx0" brushRef="#br0" timeOffset="2">1835 1738 20252,'0'6'224,"0"-2"-824,1-1-2133,9 1-2163,4 3 4896,8-1 0,-9-2 0,-3-1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7 100 20296,'85'-10'763,"0"0"1,-5 0 0,0 0-3236,1 0 1,-4-1 2611,-17 3 0,-1 1-54,14 0 1,-2 0 1434,12 1-1465,1 4 809,-31 0-865,-4 2-11,-33 0-465,-9 0 2165,-4 0-5946,-27 9-5574,-9 4 9414,-33 10 1,31-9 0,-1-3 0</inkml:trace>
  <inkml:trace contextRef="#ctx0" brushRef="#br0" timeOffset="1">0 448 21181,'71'0'683,"0"0"1,-4 0-1,-4 0-492,16 0-96,-2 0-95,-10 0-342,-8 0-1495,-6 2-6652,-11-1 8489,-2 3 0,-20-2 0,-7-1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1689 262 15564,'9'-6'4161,"-2"2"-2845,-7 4 1630,0 0-2184,-16-12-213,-5 4-196,-23-11-146,-11 8-95,-30 0-964,25 7 1,-6 1 867,-19 1 1,-6 3-14,21 3 1,-2 2 0,-1 1 13,-1-1 0,-1 2 0,1 1-1,6 2 1,1 2 0,4 0 58,-16 3 1,7 0-1405,16-2 1,4 0 1412,-25 9 28,11-1-45,7 0-67,15-5 0,16-2-202,21-1 1368,27 2-1082,25 10 17,29 3 1414,-26-11 0,3 1-1468,7 0 1,2 0-328,6 0 0,1-1 338,2 0 1,3 1 0,24 4 0,-1 0-56,-27-6 0,-3 0 2,14 5 1,-6-1-1,-6 5-159,-29 0 166,-19 4 88,-43 17-47,-9-11 1,-10 3-754,-27 17 1,-10 3 701,16-14 0,-3 1 0,-2 1-385,-4 2 0,-2 1 0,3-1 383,7-7 0,3 0 0,3-3 39,-13 10 0,7-3-163,15-11 0,6 0 174,-16 20-11,11 1-33,23-5 102,12 1 15,55-4 225,43-13 0,19-7-277,-9-6 1,7-5-72,-28-5 0,7-1 0,0-2 0,-4-2 0,1-2 0,-4-3 0,-2-1 0,24-2 0,-4-3 0,-18 1 0,-4-2 0,-15-1 0,-2 0 0,41-11 600,-33 5 0,-1 0-600,20-4 839,10-4-839,-60 13 0,-17 4 0,-8 1 1388,-4 2-1546,0 0-1222,5-4-2860,23-23-5591,8-9 9504,27-25 0,-31 28 0,-2 4 1</inkml:trace>
  <inkml:trace contextRef="#ctx0" brushRef="#br0" timeOffset="1">4680 64 17686,'7'-3'3999,"-1"0"-2693,-6 3 1718,0 0-2447,-37-21-79,2 11-162,-54-12-218,35 18 0,-5 4-371,-21 6 1,-7 4 339,18-2 1,-3 1 0,0 2-683,-4 4 1,0 2 0,1 0 693,5 0 0,2 0 1,2 0-100,-14 7 0,7-1-77,17-4 1,5-1 76,-20 10 0,16-3 0,13-3 0,16-2 564,13-2-564,32 0 0,25 7 0,37 2 374,-27-10 0,4 0-374,6-2 0,3 0 0,2-1 0,0-1 90,-3-2 0,-1 1-90,6 3 0,-5 2 0,10 13 0,-10 19 0,-72 7-243,-17-14 0,-10 2 243,-5 4 0,-9 3 0,-14 6 0,-10 4 0,4-4 0,-1 3 0,0-2 0,7-5 0,-4 2 0,9-5 0,14-8 0,8-1 0,3 10 0,10 0-1886,16 21 1886,43 9 0,3-52 0,10-6-362,7 0 1,5-3 361,10-1 0,4-4 0,0-4 0,0-3 0,-2-2 0,-1-3 0,1-1 0,-2-2 0,-9-1 0,-2 0-841,-5 0 1,-2-1 840,28-3 0,-28 0 0,-22 1 0,-18 3 2015,-9 1-4026,-4-2 2202,-2-6 0,0 5 1,0-4-1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3987 20604,'12'-43'1675,"4"-7"-6685,1-2 5547,9-21-50,6-20 102,-10 32 1,1-4-397,3-14 0,2-6-113,-5 17 0,2-4 1,-1-1-137,4-10 0,-1-2 1,1-1 100,3-6 0,1-2 0,1 1-23,0-1 0,0 0 1,1 2-133,-2 6 0,1 2 1,1-2 111,-3 15 1,1-3 0,1 2 0,-2 5 13,11-24 1,2 2-4,-3 6 0,4-4 1,-3 10 2,-6 11 1,0 4 754,13-24 0,1 0-754,-9 17 0,1 2-12,1-2 1,2 1-4,0 0 1,2 2 0,0 3 0,3 2-3,1 1 0,3 2 0,1 3 0,2 2-3,1 4 0,1 3 0,0 4 1,1 2-1,-2 6 0,0 3-14,-6 5 1,0 3 502,43-7-547,-18 16 61,-12 15 84,-14 23 22,-10 16 90,-14 22-39,-13 11 128,-12 9 214,-28 10-253,4-43 1,-6-1 191,-16 8 1,-8-1-269,-3 0 1,-6-2-28,-10 3 0,-4-1-121,0-3 1,-1-4-23,2-5 0,1-4 0,-1 0 0,1-3 0,8-8 0,2-3 0,4-2 0,2-1 0,-38 6 810,24-11-810,20-11 37,19-4-37,11-2 1479,13 0-1479,3-3 1081,5 0-1081,0 0-158,0 1-2418,0 2-1143,-4 2-1731,-2 6 5450,-5 2 0,5 0 0,0-3 0</inkml:trace>
  <inkml:trace contextRef="#ctx0" brushRef="#br0" timeOffset="1">1464 3268 14387,'-6'-2'2347,"2"1"-1804,4 1 1648,0 0-1021,0 28-353,0 3-268,0 30-66,0-4-159,0 0-100,0-2-61,0-9-57,0-6-27,0-12-23,0-6-23,0-9-22,0-6-5,0-4-1844,0-3-1141,-2-9-880,-10-35-4372,-4-15 8231,-10-38 0,12 46 0,4 7 0</inkml:trace>
  <inkml:trace contextRef="#ctx0" brushRef="#br0" timeOffset="2">1377 2840 15233,'17'-5'2890,"-4"0"-2353,-13 5 909,0 0-1569,4 0-476,1 0-2017,7 9-1042,-1 5 3658,5 9 0,-8-9 0,0-3 0</inkml:trace>
  <inkml:trace contextRef="#ctx0" brushRef="#br0" timeOffset="3">2082 3379 20845,'19'79'607,"-1"1"0,0-5 0,-6-7-210,-12 5-61,-10 1 51,-6-2-40,-12-3-50,-3-9-28,-1-6-107,0-11-95,2-10-67,5-9-33,3-11-847,6-6-973,-1-9-847,3-21-913,4-42-1047,4-26 4404,4 26 0,2 3 0,0-7 0,0 12 0</inkml:trace>
  <inkml:trace contextRef="#ctx0" brushRef="#br0" timeOffset="4">2085 2760 17115,'12'0'2190,"-3"0"-2223,-9 0-18,4 11-420,0 0-1691,10 12-6422,0-2 8584,5-4 0,-8-7 0,-4-6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1112 255 20951,'-25'-72'1429,"-2"10"-6820,1 45 5564,-6 2 1432,-6 5-1555,-9 5 124,-13 2-65,2 15 0,-3 6-53,9-2 1,-1 3 27,-23 15 0,1 5 22,16-1 1,4 4-236,-1 4 1,3 3 198,3 2 0,3 6 17,-3 26 0,8 4-29,15-23 1,7 3 109,7 3 0,4 7 0,8-9-87,12-9 1,6-4-29,6 17 0,6-6-14,3-26 1,3-5 16,42 27 6,7-12-264,8-18 331,5-12-70,-47-15 0,2-2 19,2-5 0,0-4-14,3-4 1,0-6-20,1-3 0,1-8 3,-4-6 1,3-6-1,-4-1-23,6-7 1,-2-3 6,15-19 0,-7-3 13,-29 19 0,-8-1-12,-7-1 1,-4-2 196,-5 4 1,-7-1-189,-13-19 0,-8 2-37,-1 20 1,-5 3 1412,-10-13 1,-9 5-1397,-17 11 1,-4 8-6,16 9 0,-2 2 173,-15-6 0,0 3-128,-15-2 5,10 7 39,13 6 1436,18 5-1469,13 6 5,13 2-27,5 2-51,5 1-17,3 0 220,13-1-102,17 3 16,29-2 51,26 2-233,-31 0 1,2 0 128,8 0 0,2 0-30,3 0 0,4 0 33,-9 0 0,5 0 0,-4 0-44,5 0 0,-1 0-23,15 0 0,-5 0 0,-4 0 0,-23 0 0,-22 0 0,-16 0 0,-11 0 0,-5 0-729,-1 0-1797,-1 3-1938,-5 4-5367,-3 4 9807,-6 0 1,7-4-1,1-2 1</inkml:trace>
  <inkml:trace contextRef="#ctx0" brushRef="#br0" timeOffset="1">1857 1786 14057,'17'-2'3047,"-4"0"-1810,-13 2 58,0 0-86,2 85-391,-2-27-423,1 6 0,0 2 199,-1 14-141,-3-8-83,-1-7-113,-1-11-72,1-12-50,2-8-79,1-10-23,-2-6-27,3-6-1,-2-5-5,2-4 0,0-2-2178,0-1-852,0-35 3030,8-53 0,-6 33 0,5-24 0</inkml:trace>
  <inkml:trace contextRef="#ctx0" brushRef="#br0" timeOffset="2">2008 1311 21024,'5'17'-2172,"6"5"-7659,-1 1 9550,10 2 0,-10-11 1,1-5-1</inkml:trace>
  <inkml:trace contextRef="#ctx0" brushRef="#br0" timeOffset="3">3949 378 18453,'3'-62'754,"0"-1"1,0 5-1,-2 9-99,-1 17 6,-6 2-111,-1 8-225,-9 1-135,-3 6-56,-6 3-38,-6 4 10,-9 4 12,-13 3-74,-14 10 63,-15 14-1736,36-6 0,-2 7 1811,-26 24 0,1 8-207,19-11 1,2 2 85,-18 22 1,7 3-14,27-17 0,7 4 120,-1 28 0,7 3-31,8-23 0,5 0-298,0 20 0,8-3 261,10-30 1,4-4 84,21 44-90,19-14 12,9-12 3027,4-12-3048,-17-29 1,2-5 98,28 2-87,-27-12 0,1-5 25,25-17-44,6-15-60,-38 4 1,-1-5-20,2-6 0,-1-5-12,0-3 1,-2-4-14,0-3 0,-4-4-397,-2-2 0,-3-1 354,-4-3 1,-3 0-6,-5 0 1,-4 0-113,-4 2 1,-3 1 49,0-45 0,-10 41 1,-5 2 129,-9-18 5,-13-8 0,-6 42 680,-3 5-680,-3 6 101,-13 0-62,17 11 1175,-4 2-1114,26 9 281,6 4-213,5 1-78,4 1 78,12-1 0,16 2 101,27-3-23,24 0-179,-31 1 0,2 0-182,7-1 0,2-1 148,1 2 1,0-1 2,0 1 1,-2 1 27,-4-1 0,-1 1 88,39 1 4,-18 0-4,-17 0 27,-11 0-66,-20 0-113,-9 0 0,-15 0 0,-5 0 315,0 1-315,0 1-259,0 0-755,0 1-1506,0-1-1815,0 2-5496,0 2 9793,0 0 1,0-2-1,0-1 1</inkml:trace>
  <inkml:trace contextRef="#ctx0" brushRef="#br0" timeOffset="4">4718 1665 15608,'0'-3'3002,"0"0"785,0 3-2790,55 75-34,-34-14-490,10 5 0,-3 6-120,-21-15 1,-7 0-1301,-1 7 0,-4 1 1207,-4 5 1,-6-1-76,-4 1 0,-4-2-70,-8 0 1,-4-1-46,-1-4 0,-4-2-28,-1-4 0,-1-2-17,1-5 1,-1-3-122,4-5 0,-1-4 102,-28 23 27,15-17-27,13-18-6,12-13 1375,6-9-2142,5-17 164,3-17-2492,7-29 1,4-11 609,1 13 1,3-3 2484,3-35 0,2 6 0,1 10 0,4 20 0</inkml:trace>
  <inkml:trace contextRef="#ctx0" brushRef="#br0" timeOffset="5">4969 1288 14591,'2'60'-3282,"-1"-1"-3045,5-33 6327,3 3 0,-1-13 0,-1-6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 44 22828,'-5'-22'1008,"5"4"-834,10 16-6,10 1-51,11 1 51,16 10 73,21 14 5,-5 11 1,11 14 0,-5-1-124,2 4 0,1 5-727,-13-11 0,6 6 0,0 2 1,-9-2 703,-5 3 1,-8-1 0,0 2 14,2 8 1,-1 3 0,-3 1-281,-1 2 1,-3 0 0,-3 1 240,-4-3 1,-3 1 0,-3-3 18,6 19 0,-7-4-3,-10-16 1,-5-3-12,-2-9 0,-3-2 87,-3 39-28,0 5 70,-13-35 0,-5-2-30,-15 28-135,0-35 0,-6-4-45,-35 5 0,31-27 0,-2-4 0,-3-3 0,-2-3-656,-47 5 656,5-11 0,14-16 739,15-13-739,18-38 0,21 6 0,21-22 0,31 22 0,21-3 0,23 5-284,12 1 284,5 11 0,0 9 0,-9 9 0,11 12 0,-33 3 0,1 5 0,-38 0 3252,-9 0-3252,-7 2 0,-4 0 0,-1 1 424,0 0-424,0-1 0,0 0 0,0-1-785,0 0-1921,9 0 2706,18-13 0,-11 9 0,9-9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61 456 20627,'-7'89'920,"0"0"1,-1-4-1,2-8-343,-1 14-196,-2-6-157,4-16-107,0-11-4363,4-17 4246,-2-10 860,2-11-994,0-8-695,1-4-863,0-6-1366,0-19 3058,0-48 0,0 32 0,0-28 0</inkml:trace>
  <inkml:trace contextRef="#ctx0" brushRef="#br0" timeOffset="1">94 1 19608,'66'35'-2024,"-3"-5"1,-39-21-1,-3-3 1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21343,'20'-9'538,"6"4"-331,7 26 248,20 16-892,-17-4 1,2 5 663,11 12 0,6 8 51,5 13 0,5 11 0,-3-3-733,-14-16 0,-2-3 0,1 4 518,-2-3 0,2 4 0,-1 1 0,-5-3 53,-4 8 0,-4-3 0,-3-2 235,4 12 0,-3 0-161,-1 15 1,-5-1-4,-12-27 1,-5-1 139,-4 14 1,-6-1-227,-5-22 0,-5-2 8,-4 10 0,-6-5 26,-39 7-18,-15-11-33,30-31 0,-2-2-37,-2-2 1,-2-2-20,0-3 0,1-1 124,-43 2-57,17-7-39,22-8-56,20-14-241,19-31 191,22-2 44,16-25-78,17 19 78,10 1-5,0 6 6,-4 8-1,-7 11 538,-3 4-526,-14 14 1753,0 2-1703,-13 7 487,0 0-509,-2 0-29,0 0 7,-4 0-12,2 1-90,-3 2-448,3 3-1175,0 3 1713,41 22 0,-31-18 0,27 14 0</inkml:trace>
  <inkml:trace contextRef="#ctx0" brushRef="#br0" timeOffset="1">1672 2608 18240,'5'0'2627,"0"0"-2352,-5 0 1098,0 0-332,29 28-111,-14 13-90,23 42-493,-32-33 1,-3 2-40,1 8 0,-2 3-360,-4 4 0,-2 2 253,-4 0 1,-4-1-48,-2 0 0,-4-2 11,-5-4 1,-3-2-49,-2-4 1,-2-2 17,-2-4 0,-2-3-135,-1-4 0,-3-2 0,-2-3 0,0-3 0,0-3 0,-1-2 0,-41 22 0,10-10 0,8-12 0,13-12 0,9-8-315,0-13-575,17-18-605,2-16-1687,18-23-766,17-40-968,-2 48 1,2-2 4846,7-14 1,1 4-1,5-6 1,-4 17 0</inkml:trace>
  <inkml:trace contextRef="#ctx0" brushRef="#br0" timeOffset="2">1852 2043 21114,'6'22'-9831,"-2"-1"9716,-4-2 1,0-8-1,0-4 1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188 24 22599,'-6'-9'1327,"2"0"-958,4 9-21,6-2 761,26 1-426,12 0-240,33 0-74,7 1-238,-35 0 1,2 0-31,3 0 0,1 0-48,2 0 0,0 0-11,-2 0 0,1 0 22,14 0 1,-2 0-26,24 0-33,-39 0 0,-5 0 33,-3 1-28,-15 1-5,-10 0 38,-8 1-44,-7-3 0,-2 3-33,-3-2-191,0 0-426,0 1-694,0-2-784,0 3-976,0-1-1219,-2 4 4323,-22 4 0,17-4 0,-17 2 0</inkml:trace>
  <inkml:trace contextRef="#ctx0" brushRef="#br0" timeOffset="1">21 432 17686,'-11'9'3876,"2"-1"-2839,9-8 357,95 0-1383,-13 0 510,1-2 0,7-1-118,-19 1 1,-1-1-136,2-2 1,0 0-26,-2 0 1,-1 1 9,-4 0 0,-3 0-253,-7 1 0,-2 1 0,34-3 0,-24 3 410,-21 1-410,-18 1 212,-12 0-790,-8 0-1135,-2 0 538,-2 0 1,0 0-1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1222 1000 14202,'0'-9'3915,"0"1"-1915,0 8-1132,0 0-157,-68-41 18,41 27-40,-55-31-62,57 40-140,-1 1-196,-7 3-22,-11 1-151,-12 12-34,-19 13-320,30-2 0,-1 4 314,-6 7 1,0 4 64,-4 8 0,1 3-740,-2 6 1,2 4 730,2 6 1,2 3-18,2 3 1,4 3-444,6 2 1,4 1 387,6 0 0,5 1-20,7-1 0,5-1-17,3-4 0,5 0-185,7-5 1,7-2 187,3-5 0,6-3-6,5-5 1,7-3 27,4-5 1,5-4 172,-1-3 1,5-5-143,25-2 1,4-6-40,-18-8 0,2-5 98,20 0 0,0-8-123,-20-13 0,-3-7-12,4-4 1,-1-6 88,1-10 1,-1-6-95,3-6 0,-1-4 0,-2-4 0,0-5 2,-7 2 0,0-5 0,-4 3-2,3-9 0,-5-1 1,-8 12 1,0-2 0,-8 3 1,-10 1 0,-6 2 14,-3 3 0,-4-1 130,-8 4 0,-5 0-147,-19-42-33,-20 10 33,-15 10 5,-7 14 29,16 25 0,-2 3 44,-24-8-50,26 17 0,2 3 34,-8 3-23,7 5 28,12 5 11,12 0 1138,9 5-1183,11-5 705,5 3-766,8-3 236,8 4-96,12-1 40,18 2 4,14 0 29,17 0-103,-11 0 0,2 0-82,-13-1 0,-1-1-407,19 0 0,-3-1 407,21-6 0,-11 1 0,-17-1 0,-15 4 0,-17 0 0,-11 4 0,-11-1 0,-3 2-4521,-3 0 853,-10 0-3098,-3 0 6766,-9-1 0,9 0 0,4 0 0</inkml:trace>
  <inkml:trace contextRef="#ctx0" brushRef="#br0" timeOffset="1">1430 81 17406,'-12'-2'2980,"4"0"-2778,8 2 1209,0 0-1041,95-31-68,-52 20-179,14-6 1,-1 3 55,-25 11-5,-12 3 55,-8 4 40,-6 9 117,-3 9-27,-1 12-51,-1 4-39,0 4 34,3 3 27,3-1-11,5 0-112,3-4-61,4-5-40,12 7-94,-4-14-12,10 4-6,-9-16-179,-2-1-1014,1-3 1199,12 12 0,-21-16 0,7 8 0</inkml:trace>
  <inkml:trace contextRef="#ctx0" brushRef="#br0" timeOffset="2">1884 2634 20553,'14'96'916,"0"-1"1,-1-5 0,-2-7-640,-5-29 0,-2-4-39,0 1 0,-1-1 177,2 40-79,-4-9-100,2-12-80,-2-10-60,0-9 359,-1-8-443,0-12 164,0-7-176,0-8-105,0-8-567,0-2-334,0-5-853,0-5-5339,0-49 1816,-3 0 5388,-3-43 0,1 53 1,-1 10-1</inkml:trace>
  <inkml:trace contextRef="#ctx0" brushRef="#br0" timeOffset="3">1684 2484 18609,'87'-3'823,"1"0"0,-5 0 1,-7 2 129,13 11-153,-9 5-105,-14 8 421,-19 2-432,-19-1 207,-15-2-320,-9 2-94,-13 3-247,-11 5-79,-15 3 166,-14 2-317,-6-3-17,-1-3-240,4-6-460,7-3-767,11-5-1714,6 1 3198,7 5 0,10-11 0,2 3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 1 19462,'7'76'2767,"-2"3"-4878,-4-21 1,-1 2 2631,0 36-489,0-29 0,0-1 366,-1 27 1006,-3-3-1147,-1-6-89,-2-9-84,2-8-33,2-13-18,1-11-27,2-15 2584,0-9-2584,0-10 2436,0-5-2442,0-3-4487,0-1 2494,0-10-1312,-1-23-706,-2-11 4011,-1-21 0,1 31 0,1 6 0</inkml:trace>
  <inkml:trace contextRef="#ctx0" brushRef="#br0" timeOffset="1">57 4 18560,'49'17'1100,"-1"0"1,32 25-591,-58 12 33,-8 7-66,-6 1-35,-5-2-56,-3-5 6,-5-5-44,-3-9-57,-4-10-62,-2-9-72,6-10-34,1-5 73,4-5-162,1 0 5,1-2 376,1 0-348,3 6 118,6 7 106,8 12 45,9 14-5,5 11-6,5 9-29,4 8 46,2 0-62,1 1-73,-3-5-22,-1-7-51,-6-9-33,-6-10-34,-4-9-5,-6-8-56,-5-7 44,-4-4-44,-5-5-6,0-2-230,-2 0-397,2-2-902,-3 0-6078,5 1 7607,-3 0 0,1 0 0,-1-1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2008 85 23567,'-81'-17'2107,"0"0"-7129,9 2 5598,-15 5 1,-7 2-423,29 4 0,-2 0-6,-3 1 0,-6 0 1,5 0-48,1 3 0,3 0 308,-2 3 1,-1 2-321,3 0 1,0 2-42,3 2 1,-1 2-49,-9 6 0,3 0 0,-24 6 0,0 4 0,62-15 0,17-7 0,10-2 2686,4-3-2686,4 2 1506,7 2-1506,10 8 0,12 9 0,17 10 0,13 12 0,14 5 0,-12-10 0,1 2 0,-15-10 0,0 0 138,17 9 1,-2-1-139,14 11 0,-10-4 0,-16-7-32,-17-1 32,-16-1 0,-15 9 0,-42 26 0,2-19 0,-8 3-343,-16 11 1,-9 3 342,16-19 0,-7 4 0,0-1 0,4-4-239,1-1 0,4-2 0,-2 0 239,-16 12 0,-2 2 0,7-6 0,8-5 0,6-4 0,2 0 0,3-1-23,8-3 0,4-2 23,-9 25 0,23-11 0,32-7 0,26 1 0,38 3-253,-21-23 0,5-2 253,6 1 0,3-1 0,10-2 0,2-1 0,-1-2 0,1-2 0,-3-3 0,0-1 0,1-2 0,0-1 170,-5-2 1,-2-2-171,-2 0 0,-1-2 0,10 2 0,-5-1 0,17 0-145,-1 2 145,-66-5 0,-12-1 0,-9 1 1162,-2-1-1162,-2 0 708,0 1-708,0-3 267,0 3-267,0-3-2846,0 2-3455,0-7 6301,0-8 0,0 6 0,0-5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1518 34 12685,'-5'-15'9830,"-12"3"-5865,-18 9-3416,-23 1-40,-21 0-285,24 3 0,-4 1-81,-14 7 0,-3 2-496,-8 2 1,-2 3 431,-5 6 0,1 1-79,6 0 0,4 1 0,11-2 0,3 0 0,6-1 0,2 1 0,9-2 0,3 0 0,-34 16 228,20-6-228,24-12 0,21-6 0,9-9 0,7-2 0,41 4 718,7 0-718,48 5 0,-46-5 0,0-1-986,7 0 0,0 0 986,4-2 0,0 0 0,0 0 0,0 0 0,-4 0 0,0 0-130,10 3 0,-3 1 130,18 5 0,-1 7 0,-59 2 0,-14 8 0,-30 16 0,-32 26 0,13-29 0,-9 3 134,-10 7 0,-8 4 1,3-2-135,-5 3 0,0 1 0,5-6 0,-2 4 0,7-5 0,8-3 0,6-3 0,5-2 0,4 0 272,-9 33-272,22-13 0,22-6 0,30-4 0,21-4 0,15-14 0,9-5 0,-15-7 0,2-2-312,26 5 1,1-3 311,-21-10 0,-3-3 0,0-1 0,1-2 0,-3-1 0,-1-1 0,-3-1 0,-2 0 0,-4-2 0,-2 0-7,6 0 0,-4 0 7,13-1 1443,-2 0-1443,-45 0 0,-8 0 0,-7 0 733,-1 0-1048,-2 0-2893,-8 0-3878,-7 0 7086,-15-9 0,12 6 0,-2-6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0 382 16364,'4'0'4128,"-1"0"-1125,-3 0-2488,7 90-123,-5-48-264,3 16 1,-1-1 73,-4-15-40,2-1-89,-2-3-62,0-3-5,0-5 0,0-4-6,0-2-45,0-4-140,0-5-302,0-4-723,0-5-39,0-3-683,1-11-152,4-17-162,4-23-1356,0-25 1,0-10 3417,-3 23 1,-1 1 0,2-13 0,-1 7 0,-3 10 0</inkml:trace>
  <inkml:trace contextRef="#ctx0" brushRef="#br0" timeOffset="1">137 1 20621,'2'14'599,"0"-2"-599,-2-8-308,0 0-873,4 3-1777,8 6-5066,4 1 8024,8 6 0,-12-10 0,0-2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64 469 18924,'4'63'558,"1"1"0,-2-6 1,0-6-212,-1 1-84,-1-7-106,-1-3-68,2-9-38,-2-6-46,0-8-5,0-6-44,0-6-119,0-3-419,0-4-868,0 1-634,-2-9-5851,1-13 7935,-3-16 0,2 12 0,1 1 0</inkml:trace>
  <inkml:trace contextRef="#ctx0" brushRef="#br0" timeOffset="1">0 34 19361,'40'0'-1276,"4"2"0,-21-2 1,-3 1-1</inkml:trace>
  <inkml:trace contextRef="#ctx0" brushRef="#br0" timeOffset="2">2651 519 21293,'5'51'1092,"1"-1"1,3 44-6278,-11-37 5605,-7 0 1209,-7-3-1377,-10-4-78,-8-3 866,-6-3-955,-2-5-18,-3-2-33,6-10-29,2-4 29,10-9 3301,0-3-3638,12-7-528,-2-1-1224,8-8-1727,4-29-1645,-1-10 5427,5-29 0,0 34 0,1 6 0</inkml:trace>
  <inkml:trace contextRef="#ctx0" brushRef="#br0" timeOffset="3">2554 1 15429,'7'0'2447,"-1"0"-2027,-6 0-364,0 0-890,15 13-1306,-4 1-7691,12 11 9803,-10-5 1,-6-9 0,-2-4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184 6 17249,'4'-6'5714,"14"12"-4723,-11 9-129,11 20-21,-13 15-136,-1 21-178,-3 16-57,-1 11-737,-4-48 0,-2 0 535,-10 47-100,-14-6-164,-3-11 69,-2-13-28,5-10-40,3-15-5,7-12-61,8-12-253,5-10 545,3-5-1278,1-4-3051,-3-37 1343,3-23 2755,0-9 0,2-2 0,1-2 0,0-18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18184,'6'0'3619,"-2"0"-3221,-4 0-998,0 0-1578,10 0-3944,2 0 6122,11-5 0,-11 4 0,-2-3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3560 16185,'13'-76'834,"1"0"1,1 0-1,2 2-408,1 13 0,2 0-1828,5-11 1,2-5 1759,5-12 1,2-5-139,-7 18 0,2-4 1,1-2-69,-5 15 1,-1-2 0,2-3 0,2-4 9,4-11 0,3-6 1,1-4-1,1 1 1,-2 7-126,0 1 1,-2 5 0,1 0 0,5-6 6,0 5 1,3-6 0,3-3 0,1 1 0,-2 6 0,-4 10-8,9-10 0,-4 12 1,4-1-16,-5 8 1,3-3-1,0 5 1,-4 9 44,8-1 0,-3 9-291,-2 6 0,1 4 291,-2 4 0,3 1 82,23-10 1,0 2-97,-18 13 1,-2 2-48,15-4 0,-4 5 134,5 12 1557,-13 9-1350,-11 21 79,-13 12-11,-10 26-63,-15-5 1,-8 4 286,-24 35-8,0-24 1,-11-2-341,-16-12 1,-8-5-268,-9 3 0,-5-3-24,-6-2 0,-2-3 0,4-6 0,2-4-230,13-9 1,2-4 229,5-4 0,3-3 0,-32-1 0,3-4 0,37-3 729,12-11-1994,32-4 314,14-13-1939,8-5-690,28-9-3181,5 3 6932,13 3 0,-30 15 0,-10 8 1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1015 1307 20117,'-45'-63'668,"1"0"1,2 7 0,3 8-132,-10 17-134,-1 9-201,-5 10-62,-8 6 11,-7 17 0,-12 12 96,-4 18-197,41-13 1,1 4-1,1 0 0,2 3-8,2 4 0,3 2-22,3 0 0,4 2-247,5 1 0,4 2 412,-5 46 72,15 2-352,23 0 291,19-4-87,-8-46 1,8-3 49,25 12 1,7-5-85,-14-14 1,2-4-26,18 6 1,0-6 24,-18-16 1,-2-6 14,48 2-23,-2-9 0,-4-18-22,-2-10-20,-45 3 1,-1-3-10,-2-2 1,-2-2 0,0-4 0,-1-2-1533,-5-1 0,-3-2 1611,24-43-5,-19-3-118,-16 2 112,-13-1-50,-26 3-34,-16 0-45,6 42 0,-6 3 45,-3 0 0,-4 3 11,-3 3 1,-1 2 4,0 4 1,0 3-11,-46-11 28,11 11 10,9 11 334,18 4-294,15 5 191,15 1-191,13 1 3243,8 0-3175,21 0 338,16 6-131,28 4-74,23 9-436,-35-9 1,1 0 150,5 1 0,4-2 0,24 1 0,1-1 0,-21-3 0,-1 0 0,16-2 0,-3 0 0,10 0 0,-17-3 0,-19 0 0,-17 1 0,-16-2 0,-9 2 0,-7-1 0,-1 0 549,0 0-549,0 1 0,0-2 0,0 3 0,0-1-769,0 1-2558,0 5-2340,0-1 5667,0 8 0,0-9 0,0 2 0</inkml:trace>
  <inkml:trace contextRef="#ctx0" brushRef="#br0" timeOffset="1">1680 2427 20536,'-5'77'692,"0"0"1,1-6 0,1-9-262,0-6 59,3-9-204,0-14-113,0-10-55,0-6-16,0-7-91,0-5 12,0-1-23,0-3-3106,0 0 81,2-28-5424,2-4 8449,3-32 0,-1 30 0,-1 3 0</inkml:trace>
  <inkml:trace contextRef="#ctx0" brushRef="#br0" timeOffset="2">1777 1822 16930,'0'-4'2616,"0"1"-2106,0 3-678,2 24-1284,-1-11-2793,4 20 4245,-1-19 0,-1-5 0,-1-5 0</inkml:trace>
  <inkml:trace contextRef="#ctx0" brushRef="#br0" timeOffset="3">1647 17 14605,'0'-9'3081,"0"1"-2790,0 8 1239,0 0-746,15 25-140,-4 3-118,13 29-117,-7-3-50,-1 8-107,-1-3 45,0-1-40,-1-8-72,-1-6 50,2-3-179,-6-17-11,-1-3 6,-5-15 16,-3-3 73,3-3 78,-1 0-22,2 0-22,-3 0-40,2 0 6,1 0-95,-2 0-11,2 0-29,-3-2 6,3-1-5,1-4 39,20-19-40,0-2 1,16-20 0,-5 3-6,0-4 0,0-1-34,-5 0 28,-3 3-5,-6 5 6,-4 9 5,-6 8-6,-4 10 6,-3 5 6,-3 7-1,-1 1 404,-1 2-347,-4 0-23,-3 3 39,-8 4-4,-8 5 38,-10 6 30,-20 5 1,-5 1-70,-20 7-428,12-5 0,-1-1 428,-8-2-11,3-4-29,5-1-27,8-6 39,10 1-40,13-6 6,11-1-5,10-2 0,8-2 765,4-1-939,3-1 101,3 0 67,4 0 0,6 0 61,12 5-10,9 2-46,15 4 46,10 3-46,13-1 1,4 1 0,6-1-6,-3 2 5,-4 0-5,-7 2 0,-9-1 0,-10 0 0,-11-4 6,-11-3-6,-9-4 5,-8-1 57,-5-1 106,-4-3 644,-1 2-566,-4-2-162,-8-3-78,-10-10 0,-11-8-1,-11-14-5,-10-8-5,-10-6-1,-8-5 0,-2 1-38,0 2 44,8 6 5,8 7-5,14 8 0,11 8 6,13 7-6,7 5 5,8 5-5,2 2 0,3 1 6,0 1-3210,0 0 359,10 0-6524,8 7 9369,14-2 0,-13 3 0,-1-4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552 231 14359,'4'-7'3719,"-1"1"-2665,-3 6 1320,0 0-1763,3-76-6,-6 49-101,-3-56-95,-13 70-163,-6 2-168,-10 6-72,-5 2 56,-7 3-57,-7 15 62,-4 13-16,0 24-18,0 16-33,6 14 48,24-15 0,5 3-20,7-17 0,3 1-93,-1 16 0,5-1 166,6 20 84,14-8-45,9-8-39,17-9 11,5-12 31,30-3-65,-16-23-43,20-5 4,-21-18 23,3-14-57,3-12 29,3-16 16,2-9-16,-2-7-23,-4-1 28,-10-4 12,-8 2 44,-12-1 28,-11-2 240,-10 2-268,-7-5-11,-37-23-45,1 20-22,4 25 0,-3 2-11,-21-11 42,1 5-48,2 6-11,4 8 11,9 7 0,2 7 0,16 9 33,3 3-27,12 6 0,3 0 240,0 0-156,17 0 190,10 0 89,24 0-100,17 3-3471,17 1 3365,12 1-96,-43-3 0,1 0-120,-1-1 0,0-1 120,0 0 1,0 0 49,43 0 7,-11 0-50,-14 0-74,-16 0 0,-16 0 0,-15 0 3273,-10 0-3273,-8 0 359,-3 0-2365,-2 0-1204,0 2-1354,0 11-5267,0 4 8705,0 13 1,0-15 0,0-2 0</inkml:trace>
  <inkml:trace contextRef="#ctx0" brushRef="#br0" timeOffset="1">1307 1143 16331,'8'0'3316,"-2"0"-2633,-6 0 1866,0 0-1911,6 55-100,-5-23-62,2 47-135,-14-37-94,-7 1-63,-10-3-60,-2 0-23,-4-5-23,-1-3-38,2 0-29,-2-5 22,3 1-27,0 0-6,2 1 0,3-1 0,4-1-6,5-5-5,4-2 6,7-11-242,3-2-274,4-7-2061,0 0 1047,0-6-1182,0-4-744,3-17-1389,3-7 4850,5-8 0,-4 19 0,-1 5 0</inkml:trace>
  <inkml:trace contextRef="#ctx0" brushRef="#br0" timeOffset="2">1451 619 20257,'4'32'-1097,"-1"-3"-1979,-3-22-2043,0 1 5119,0-2 0,0-3 0,0-1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469 17 11654,'2'-9'2011,"-1"1"-1502,-1 8 2062,0 0-7173,1 32 5554,0 7-1149,0 38 986,-1 10 752,0 11-1334,0-45 1,0 1 13,-1-1 0,-1 0-64,1-3 0,-1 0 84,-4 40-23,3-16-66,2-14-147,1-18 1,0-12 61,0-12 0,0-9 2177,0-5-2144,0-4 3269,0 0-3318,3-1 340,2-9-397,5-7-380,18-34 128,-3 6 73,17-23 17,-7 19 68,4-1 27,2 5-6,1 4 73,3 4-28,-1 6 34,-1 3 0,-2 6 0,-6 2 6,5 2 0,-15 6-1,0 0 34,-17 8 91,-3 2-7,-3 0 96,-1 2 772,-1 0-734,-2 0-38,-7 0-23,-10 0-123,-13 0-40,-20 2 1,-15 1 16,-21 2-271,38-1 0,-1 0 260,-5 0 0,0-1 3,-1 2 0,1-1 8,1-2 1,1 1 117,-43 2-37,14-3-47,19 1-17,17-3-67,20 1-11,13-1-90,9 0 487,4 0-453,1 0 194,7 5-37,17 9-29,7 5-10,18 7-12,3-1 6,10 1-40,11 2 1,9 3-283,6-2 283,0 2-1,-5-1 1,-34-9 0,-1-1-1,15 8-5,4 5 6,-39-17 5,-10-5 23,-8-6-28,-3 0 44,-5-5 1,-1 2 436,-1-2-166,-7-6-270,-7-9-18,-10-11-27,-7-12-1,-5-7 1,-5-10-6,-6-6-6,-3-7 1,-2 0-29,3-2 23,7 8-73,0-11 84,16 25-6,4-3-38,14 28 38,6 6-39,1 6 40,1 4-1,0 4-39,0 1 12,-2 2-394,2 0 114,-3 0-230,2 0-751,0 0-1277,-1 0-469,2 0 1,-1 0-1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4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47 19249,'-11'-24'2195,"2"6"-1534,9 15-106,0 3 224,0-2-595,3 2-111,3 0 190,17 6-78,4 8-17,18 11-39,4 12-45,9 11 11,7 10 129,4 14-727,-34-31 0,0 2 666,0 4 0,-2 3-49,1 2 1,-2 3-301,-1 3 0,-2 1 306,-1 2 1,-1 0 13,-2 2 1,-1 0-9,-2-3 0,1 4 50,5 22 1,-2 1-79,-6-22 0,-2 0-14,5 20 0,-3-1 16,-9-24 1,-3-3-23,-2 2 1,-2-1-15,-1 2 1,-2-1-32,0-2 1,-2 0-1,-2-2 1,-1 0-53,-2-5 1,-2-1 69,-17 41 49,-6-16 18,-2-12-34,-2-14-78,-2-11 38,0-11 46,-3-7-12,2-11 1137,-5-3-1215,-1-11 622,-3-11-622,3-10 77,3-12-111,5-1-11,6 0 45,8 1-5,8 4-57,7 2 23,4 0-62,21-13 96,4 11-29,24-8 28,3 16 6,6 5 0,4 4 0,-4 4 6,2 6 0,11 2 5,-21 4-6,4 0 7,-30 2-7,-9 0 1,-4 0-6,-6 0-835,-1 0-1013,-1 2-1821,17 4-5116,3 1 8785,20 5 0,-19-6 0,-2-2 0</inkml:trace>
  <inkml:trace contextRef="#ctx0" brushRef="#br0" timeOffset="1">1578 2711 20660,'-3'65'730,"1"0"0,0-5 1,-1-7-239,-4 0-27,2-10-207,2-6-141,1-9-72,2-7-45,0-8-50,0-6-365,0-3-492,0-4-1893,0 2 693,0-8-1388,0-28-5549,0-13 9044,0-28 0,0 34 0,0 7 0</inkml:trace>
  <inkml:trace contextRef="#ctx0" brushRef="#br0" timeOffset="2">1702 2169 14320,'1'-15'2084,"1"3"-3127,-2 12 358,0 0 0,0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 19837,'42'11'1870,"5"13"-7008,3 22 5524,12 19-179,-26-26 0,2 4 690,2 4 1,3 6-702,-1 2 0,3 5 0,-2-2-104,7 11 0,0 3 46,1 4 0,3 8 1,-5 5 78,-18-15 0,-3 3 0,-2 1 0,-2-5-139,4 2 1,-3-3 0,-2 3-86,0 19 1,-3 4-1,-8-14 99,-11-25 1,-5-6-23,-2 2 0,-2 0-41,-2-2 0,-4-2 30,-4-2 0,-3-1 109,-24 37 39,-4-10 11,-5-13-70,13-28 1,-2-4-59,-24 7 2813,-19-1-2797,36-27 116,10-5-222,11-16 1616,13-11-1756,8-23 45,5-14 39,7-11 5,13-3-10,11 2 61,19 7-12,5 8-21,8 9-1,1 11 157,-3 8-129,-6 13 6,-8 7-44,-11 6 38,-6 3-44,-7 5 5,-2 5 39,0 12 1,-5-5-124,-1 3-230,-6-10-761,-3-3-1008,-2 1-1922,-1-3-3091,0 0 7141,0 0 0,0-3 0,0-1 0</inkml:trace>
  <inkml:trace contextRef="#ctx0" brushRef="#br0" timeOffset="1">1561 2838 17126,'2'9'4122,"0"-1"-3523,-2-8 91,-14 101-1522,-2-34 1184,1 9 1,-2 4-39,0-32 0,-1-2-54,-1 1 0,0-1 178,-23 41 183,-2-8-319,1-9-95,1-10-89,0-9 252,5-10-370,4-10-95,7-8-280,5-12 607,7-4-1151,1-6-547,6-16-1397,2-36 2863,11-9 0,2-3 0,-4-9 0,10-24 0</inkml:trace>
  <inkml:trace contextRef="#ctx0" brushRef="#br0" timeOffset="2">1595 2220 20448,'7'48'-9231,"-2"-7"9231,0-33 0,-4-3 0,1-4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1183 1882 20196,'21'-20'2419,"-2"-2"-7183,-8 0 5570,-2-2 2161,-2-14-2334,-4 9 1116,-31-25-1525,-3 24-128,-33-7-29,-2 18 67,-13 11-95,-13 6-374,39 11 0,-1 4 337,-6 5 1,1 5 25,-5 10 0,0 6 3,0 5 0,1 4-12,0 5 1,3 3 5,5 2 0,5 3-22,5 0 0,6 2 1247,7-1 0,7 1-1234,7 0 1,6 0 0,3-3 0,6 0-14,8-1 0,5-2 19,2-3 0,5-1-123,8-4 0,4-3 104,4-3 0,3-2 33,2-4 0,2-3 6,4-3 0,1-3 0,2-3 0,1-3-11,3-4 1,2-3-32,1-4 0,1-3 0,0-2 0,2-3 0,1-5 0,0-3 0,0-4 0,2-5 0,26-22 0,0-8 0,-21 8 0,-3-4-925,20-17 0,-6-4 925,-29 16 0,-5-2 0,-5-1 0,-4-2 359,-6 1 1,-4-3-360,-5-18 0,-6-2 0,-3 19 0,-4 0 155,-7-14 0,-7 4-155,-18-13 0,-21 8 0,-13 11 0,-7 7 0,-9 6 0,-4 6 0,-4 5 0,3 5 0,2 6 228,8 2-228,8 5 0,9 2 0,11 3 0,8 1 2205,11 4-2205,6 2 0,9 0 0,6 3 221,2-2-221,2 1 0,0 0 0,0-2 0,0 1 0,8 1 0,10-1 0,21 2 0,38 0 0,-18 0 0,6 0-354,20-1 0,10-2 354,-21-1 0,8 0 0,0 0 0,-5 0 0,1 0 0,-5 0 0,2-1 0,16-2 0,2 0 0,-12 1 0,-22 1 0,-7 1 0,32-4 0,-10 3 0,11-3 0,-35 5 0,-4-1 0,-38 4 0,-7 0-3914,-1 0 2290,-4-9 1624,-20-16 0,14 11 0,-12-8 0</inkml:trace>
  <inkml:trace contextRef="#ctx0" brushRef="#br0" timeOffset="1">1871 318 14477,'0'-10'2895,"0"3"-2211,0 7 767,0 0-1031,3-4-39,-2 2-23,2-2-190,-2 4 101,3 15 179,4 11 157,4 26-218,3 13-152,3 12-56,-2 4 6,0-2 0,-4-7 61,-1-7-56,-2-11-27,-1-8-46,-3-12-16,0-8-34,-3-9-16,1-7-12,-3-5 23,2-4-57,-2-1 6,1 0 68,1 0 201,5 0-23,-1-6-105,9-7-91,5-17-61,12-14 6,13-17-6,10-13 0,-22 33 0,1-1 0,1-1 0,1 0 0,0 0 0,0 2 0,-1 0 0,0 1 0,30-32 0,-6 10 0,-10 9 5,-10 13-5,-12 8 6,-7 12 33,-10 7 6,-5 7 11,-4 2 73,-1 3 275,0 1-298,-1 0-44,-8 1 5,-8 3 17,-20 4-51,-16 8-27,-27 8 25,30-8 0,-4 1-160,-7 4 0,-2 0 171,-5 1 0,-2 1-346,1 2 0,-1-1 357,3 0 0,2-1-20,6-2 1,0 0-81,-4 2 0,4 0 86,-13 4-33,3 0-6,50-19 272,12-3-323,5-3 678,2-1-727,0-1 318,2 0-252,7 2 34,8 3 0,16 5 11,14 4 23,16 4-29,15 0 7,12-1-7,6 1-357,2-6 358,-2 1-6,-7-4 5,-9-2 1,-12-2-6,-11-4 5,-12 1 29,-13-2-28,-9 0 61,-11 0 34,-6 0 402,-4 0 119,-2 0-527,-8-5-62,-5-8-27,-15-13 28,-13-13-34,-11-11-182,-11-6 238,-6-2 28,-5 0 11,2 2-62,4 5 18,4 3 33,9 5-11,6 1-6,9 5-6,5 1-55,8 5 56,4 3-57,8 7 12,2 4-11,8 9-1,-1 2-5,5 6 93,0 0-99,-1 0-7981,2 0 3719,7 0 4268,18 0 0,-11 0 0,9 0 0</inkml:trace>
  <inkml:trace contextRef="#ctx0" brushRef="#br0" timeOffset="2">3512 2377 17126,'6'-8'2297,"-2"2"-1440,-4 6 761,0 0-1029,95 0-125,-43 2-223,13-2 0,2 0 134,-2 3-106,1-3-51,-3 2-94,-6-2 21,8 3-111,-25-2-29,1 3 29,-28-4-23,-5 3 23,-5-2-85,-1 2-576,-2-1-767,0 2-477,0 5-1092,-18 8-1664,-4 5 4627,-20 7 0,20-14 0,2-1 0</inkml:trace>
  <inkml:trace contextRef="#ctx0" brushRef="#br0" timeOffset="3">3352 2731 21282,'67'1'780,"1"0"1,-3-1-1,-5 1-360,19 1-117,-7 1-130,-11 2-38,-16 2-4303,-11 0 4179,-10-2 849,-9 1-860,-5-2-482,-7 1-1080,-2-1-1250,-1 5-1888,0 1 4700,-7 3 0,5-5 0,-5-2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5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1126 632 15490,'9'-9'3877,"-2"1"-2712,-7 8 1921,0 0-2431,-13-80-168,-4 44-1965,2-15 1,-4 1 1847,-20 15-135,-9 1-67,-9 6 6,-8 4-45,-12 9-129,-7 7-74,-9 5 198,-4 12-57,47 0 0,1 3-20,1 5 1,2 4-15,2 5 1,2 3 17,-31 38-51,33-8 0,5 7 25,11-14 0,5 3-8,-4 21 0,7 2-15,9-18 1,6-1 11,3 1 0,5-1 25,2-1 1,7-1 55,20 14 0,9-3-62,-8-19 1,5-4-3,16 12 0,4-7 5,-13-21 1,2-6-171,3-1 1,1-4 167,3-4 0,1-3-1,0-3 1,1-3-9,0-1 0,2-3 87,22-12 0,1-5-70,-21 3 0,-1-3 1049,17-10 0,-3-6-1032,-27 6 0,-4-3 5,-4 0 1,-2-1 24,27-31 26,-34 15 1,-4-1-116,5-25 142,-17 24 1,-5 0-143,-6-16 0,-6-1 478,-3 3-478,-7 3 0,-6 3 0,-6 7 1067,-2 3-1067,-2 5 0,-2 6 0,1 2 0,-3 5 0,3 1 0,-1 2 0,3 3 0,-2 1 0,4 2 0,-1 1 0,-6-3 0,9 6 0,-6-3 0,9 10 0,1 1 0,-3 1 0,1 2 0,-2-2 0,-12 2 0,10 1 0,-4 1 0,14 2 0,5 0 0,1 0 0,4 0 0,1 0 0,2 0 0,0-1 0,0-1 0,0-1 0,5-1 0,6 1 0,19-1 0,30-2 0,-8 0 0,7-1-739,23-3 0,8-2 739,-19 3 0,2-1 0,2 0 0,4 0 0,0 0 0,-1 0 0,-6 1 0,-2 0 0,-3 0 0,15-1 0,-7 2 0,-16 1 0,-6 1 0,23-3 0,4 3 0,-33 2 0,-2 1 0,-35 3 0,-9 0 0,-1 0 88,0-1-1527,0-1-572,5-5-1540,24-15-3053,8-5 6604,25-16 0,-29 21 0,-5 2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1354 18028,'82'-46'1529,"-9"7"-6433,-18 19 5229,-9 9-17,14-3 857,-15 7-992,2 2 865,0 0-697,10 3-72,-15 1-61,4 1-12,-20 0 3151,-5 0-3167,-4 0 692,-5 0-604,-4 0 304,-5 0-332,-1 7 63,-2 11-68,0 21 6,0 21 39,0 22-56,-8 17-157,4-46 1,-2 3-4,-6 22 1,0-1-184,4-21 0,0-1 178,-1 12 0,2-3 36,0 6-22,6-16-6,-1-11-33,2-12-1,0-9-22,0-7 316,0-8-237,0-4 392,0-3-359,0-5-22,2-3-51,2-9-39,7-8 23,2-10-29,8-9 29,2-11-28,5-5-1,1-8 1,2-6-295,3-8 295,1-8-271,-16 40 1,0-2 267,1-4 0,0-3-3,1-2 0,0-5 28,-2 0 0,1-5 0,-2 2-28,2-9 0,-1 0 0,-3 10 0,-1-2 0,-1 5 22,-3 3 0,-2 5-2,-1 6 0,-1 2 92,1-31 22,-3 20 40,-3 12 122,-2-4-212,0 14 266,0-7-232,-3 12 545,-3 2-607,-1 0 45,-4-8-49,4 11-52,-1-4 0,3 14 0,1 3 0,1 4 0,0 5 0,-1 4 0,1 2 0,1 0 0,1 0 0,19 0 0,26 0 0,4 0 0,9 0-504,24 0 0,15 0 504,-9 2 0,13 0 0,3 1 0,-6-1-655,-16 0 0,-3 0 0,1 0 1,3 1 654,1 0 0,5 0 0,1 1 0,-2 0 0,-7-1 0,13 1 0,-6 0 0,-3 1 0,-8-1 0,-2 0 0,-2 1-305,25 0 0,-5 0 305,-17-2 0,-5 1 0,-13 0 0,-3 0 0,38-1-120,-10 4 120,2-2 0,-11 0 0,-11 1 0,-18-2 0,-14-1 0,-8 0 643,-7-2-643,-5 0 2584,-4 1-2584,-2-2 926,-3 1-926,-1-1 204,0 2-204,0 0-349,0 0-1039,0 1-1335,0-1-637,0 5-2275,-3 2 5635,-4 6 0,3-7 0,-2-1 0</inkml:trace>
  <inkml:trace contextRef="#ctx0" brushRef="#br0" timeOffset="1">2383 716 13978,'0'-11'4044,"0"2"-3158,0 9 2771,0 0-2862,2 6 51,2 11-225,2 19-111,4 19-39,-5 18-1,0 19-218,-4-39 0,0 2-59,-1 6 1,0 1-643,-1 3 0,-1 0 558,-3 2 0,0 0-20,-1-3 1,-1-1-160,-1-4 0,-2-2 159,2-4 1,-1-2 50,-4 37-22,0-13-36,4-14-15,2-13-27,4-11-40,2-13 1159,1-8-1159,0-7 336,0-6-336,0-2-5054,0-1 2018,0-2-1293,3-23-3513,0-8 7842,5-22 0,-3 25 0,-1 5 0</inkml:trace>
  <inkml:trace contextRef="#ctx0" brushRef="#br0" timeOffset="2">1955 1140 15872,'8'-4'4604,"-2"1"-3854,40 2 0,15 2 360,19-1-1554,5 1 1,4 1 796,-28 1 0,-2 0-59,-2 0 0,-1 1-14,-3 0 1,-1 0 217,35 4 160,-15-1-423,-19 0 216,-14-1-401,-14-4-50,-12 3-235,-5-5-132,-6 3-2937,0-3-2785,0 3 6089,2-2 0,-2 0 0,-1-1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4269 0 8091,'0'0'0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2547 18641,'83'2'661,"0"-1"0,-5 0 0,-5 0-5758,15 1 5573,5-2-146,2 0 1395,-1 0-1515,-32-3 0,3-2-87,0-2 0,1-2-81,-1-1 0,-1-2 8,-4-3 1,-4-1 978,24-11-912,-20 0 1,0-3-87,-12 6 0,-1-2-175,16-12 0,0-2 172,-17 7 0,-3-1 14,0-3 0,-1-2-9,0-1 1,-2-1-17,-3-2 0,0-1-12,-3 1 1,0-3 1625,7-17 1,-1-1-1629,-12 16 0,0-1-137,6-12 1,-2 0 133,8-22 5,2 2 1,2-2 5,2 1-5,6-1-6,-24 40 0,1 1 2,1-1 1,2 0 0,1 0 0,2 1-3,0 0 0,2 0 0,18-13 0,3 2 0,-13 12 0,2 2-252,14-10 1,1 2 251,-15 16 0,1 3-3,1 1 1,0 1-4,4 1 1,1 2 5,2 0 0,2 1-3,1 1 0,5 0-14,-1 3 0,4-1 1,-2 2-1297,11-2 1,-1 1 1312,-10 3 0,3 0 0,-4 2 2,3 1 1,-4 1-131,-3 0 0,-1 2 128,-2 0 0,-1 1 0,-4 1 0,-2 1 5,43-6 40,-9 4 22,-11 2 17,-4 3-33,-8 3 156,25 3-140,-22 4-61,18 6 39,-30 4 39,-4 6 56,-3 4 609,19 30-648,-12-5-62,-19-13 0,0 0-5,17 28 33,-1 5 2973,1 4-3006,-2 1 440,1 1-406,-3-1-1,1 3-3129,-1 0 3157,-3 4-28,-1 3 1,-4 3-46,-11-25 0,-1 2-8,-7-17 0,0 1-84,5 15 0,0-1 70,6 22 45,-2 0-39,2 0-6,-3-3 5,1 1 63,-1-3-35,1 1-126,1-2 127,6 2 52,-8-25 1,3 0-54,-4-14 1,0 0-17,9 12 0,1-2 17,20 15-23,2-5-6,1-8 7,5-6 21,5-5-14,-13-17 1,3-2 0,-12-7 0,1-1 2,17 5 0,-1-3 18,33 4-24,-47-14 1,1 0-12,0-1 1,1 0-3,0-2 0,0 0-3,1-1 0,-1 1 5,-1-3 1,-1 0 0,48 6 13,-32-6 1,0 0-20,33 3 0,-36-3 0,-2-1 6,17 0-6,-6 0 3164,-8 2-3164,-8-1 0,-7 1 0,-6-2 0,-3 0 6,-8-1 27,0 0 29,-10-1 439,-2-1-440,-9 2 221,-2-2-221,-5 0-10,-2 0-2376,0 0 225,-19-2-2454,-5-10 4554,-18-9 0,18 5 0,2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582 11 12377,'10'-6'2441,"-3"2"-1763,-7 4 2122,0 0-1897,6 27-203,-5 3-51,5 31-128,-6 4-56,0 7-112,-3 10-84,-3 4-23,-2-21 1,-1 3-51,2-14 0,0 1-555,-3 19 1,0 0 568,3-16 0,1 0-59,-2 4 1,1 2-204,0 1 1,0 1 230,-1 4 0,0 0-17,0 1 1,-1-1 55,0 2 1,0 0-51,-2-3 0,-1 3 115,-6 24 0,-2 1-196,5-25 0,-1-1-288,-6 19 1,0-2 300,7-28 1,0-5 22,-1 2 1,0 0-38,1-3 1,0 1-14,2 0 0,1 0-20,0-2 0,1-1 14,2-2 1,1-1 77,-2 45-27,2-12 0,6-12 892,0-10-959,2-13 362,0-12-379,0-7 703,0-5-692,0-9-40,0 1 29,0-10-1,0 1 18,0-2 79,0 2-130,0-1 0,0 5 0,0-4 0,2 3 0,-2-5 0,2-1 0,-1 0 0,0-2 0,0 0 0,1-1 0,-2 0 0,3 0 0,-3 0-3972,2 0 1283,-5 0-1064,-19-6 3753,-32-18 0,22 13 0,-14-12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245 1 13082,'-17'0'2683,"3"0"-1921,14 0 2207,0 0-2510,3 0-17,-2 0-33,2 0 2369,-3 0-2559,2 0-7,-1 0-38,3 7-12,-1 1-22,-1 10-22,1-1-28,-1 5 44,0 1-16,1 4-1,-1 3 51,1 3 1,0 4-18,-1 3-67,0 4 17,-2 2 0,0 3 11,0 6 106,0 2 17,0 8-39,0-14 0,0 2-33,0 30-9,0-11 0,0 1-42,-2 12-51,1-29 1,0-1-3275,-1 19 3314,1-1-28,1-6 11,0 0 0,0-7 16,0-1-16,0-4-16,0-2 27,0 1-6,1-2 7,0 1 17,2-3-113,-3 3 0,3-2 0,-3-1 3392,2 0-3392,-2-3 0,0 1 0,0-1 0,0 3 0,0 0 0,0 5 0,0-1 0,0 0 0,0 16 0,0-18 0,0 13 0,0-25 0,0-3 0,0-3 0,0 0 0,0-2 0,0-2 0,0-2 0,0-4 0,0-1 0,0 4 0,0-5 0,0 6 0,0-5 0,0-1 0,0 4 0,0 9 0,0-8 0,0 7 0,0-11 0,0 1 0,0-2 0,-2-2 0,2-2 0,-1-4 0,1-1 0,0-3 0,0 0 0,-2 1 0,2 1 0,-3 3 0,1 0 0,-1 0 0,-1 2 0,1-2 0,-1 2 0,1-1 0,-2 8 0,2-5 0,-2 5 0,1-9 0,1 2 0,0-4 0,-2 4 0,0 0 0,-3 8 0,2-6 0,1 5 0,2-12 0,3 0 0,-2-5 0,1-3 0,0-1 0,0-1 0,1 2 0,0 0 0,0 0 0,-2 2 0,2-3 0,-3 1 0,3-4 0,-2 2 0,1-1 0,0 0 0,0 2 0,-1 0 0,2 2 0,-3 2 0,3 0 0,-2-2 0,2 0 0,-1-2 0,0 2 0,0-1 0,-1 0 0,2-2 0,-3 0 0,3-1 0,-2 0 0,2 0 0,0 1 0,0-1 0,-1 1 0,0 1 0,0-1 0,-1 2 0,1-1 0,-1-1 0,0 1 0,2-3 0,0 3 0,0-3 0,0 2 0,0-1 0,0 0 0,-1 0 0,0 1 0,0-2 0,1 2 0,-2-2 0,2 1 0,-3 1 0,3 1 0,-3 1 0,2-1 0,0-1 0,1-1 0,0 1 0,-2-2 0,2 3 0,-2-1 0,1 1 0,-1 2 0,0-1 0,-1 1 0,3-3 0,-2 1 0,2-3-3704,0 1 854,-11-1 2002,-28 0 0,18 0 0,-15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18291,'18'86'885,"0"1"0,-2-7 0,-1-2-3080,-3-14 1,-1-4 2648,6 32-275,-8-34 0,-1-4 1566,2 6-1134,-2 0-449,-2-26 815,-1-3-714,-2-24-61,0-6-90,1-1 3336,3-3-3386,2-8 22,22-26-45,1-2-34,20-24 40,-5 9-45,2-8 6,-4 2 11,7-20 16,-18 26-27,1-6-6,-22 33 0,-5 9-6,-3 6-212,-3 7-12,-1 2-3629,-1 3 1182,5-3-1804,0-2 4481,5-5 0,-4 4 0,-2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74 1 14376,'-9'5'2834,"1"0"-2548,8-5 279,0 0-307,-25 86-73,19-56-96,-20 63-38,26-81-46,0-8 1,2-2-1,4-2 29,6 0-28,5 0-1,2-2 1,-1 1-1,-4-1 187,-1 0 194,-5 2 191,2 9-213,-2 7-174,1 11-95,-1 5-67,0 9-112,-2-14-218,0 4-605,-2-21 59,14-13 0,-13 3 0,12-9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6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 19529,'-16'87'597,"0"-1"1,2-7-1,2-8-244,4-1-51,2-10-77,3-10-79,0-11-96,3-9-50,-2-12-404,2-6-531,0-7-252,0-4-57,0-7-935,0-9-795,0-24-1361,0-7 4335,0-16 0,0 30 0,0 5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20162,'42'27'896,"0"1"0,25 22-425,-67-27 33,-5 7-45,-2 2-106,-3 8-118,1 0-106,4 5-62,4-1-16,1-1-12,9-1-39,2-6 0,9-3-118,0-8-391,0-5-7428,7-7 7937,-14-6 0,4-4 0,-17-3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20 1220 11346,'-11'6'2727,"2"-2"-2116,9-4 509,0 0-795,6 0 196,-1 0 28,3-3-208,0-2-133,0-6 167,43-40-330,-9 7 27,11-10 1,3-2-26,-20 18 1,-1 1-287,12-14 0,0-1 261,-13 11 0,-2 0 0,-2-1 1,-1 0-6,0-1 0,-1-1-12,17-43 57,-5 2 2,-21 29 1,-2 0-60,5-22 74,0-12 67,-15 47-45,-1 11-28,-4 12-40,0 6 1,-1 7 641,0 2-602,0 3 207,-1 2-185,0 3 62,0 8-68,-4 10-44,-5 14-45,-6 10 84,-4 12 0,2 5-6,2 4 18,8-4 71,3-7 18,4-8 17,1-9-45,9-9-79,2-11-33,11-8-12,2-7-21,9-5 21,4-11-27,7-10-6,7-17 5,-1-6-5,-1-4 6,-7 3 5,0-8-11,-17 19 0,-4 0-28,-17 22-140,-4 6-375,-1 5-582,0 1-1654,0 1 2779,0 1 0,0-2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14813,'11'0'3175,"-2"0"-2743,-9 0-29,0 0-44,15 82-79,-8-38-118,1 10 1,1 0 83,-4-6-100,-2-7-79,-1-6-67,-1-8-34,-1-7-498,0-6-521,0-6-784,0-4 112,0-4-224,0-4-4602,0-8 6551,-7-5 0,5 4 0,-5 2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14460,'13'0'2884,"-3"0"-2598,-10 0-163,88 9-89,-44-7-34,13 3 0,0-1-123,-11-4-426,-8 0-745,-8 0-526,-10 0-2521,-7-2 4341,-7-2 0,-3 1 0,-3-1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44 1 16330,'0'80'590,"0"0"0,-1-3 0,-1-5-634,-1 20 391,-3-2-95,0-9 474,1-9-620,0-14-61,-2-9 260,5-14-305,-2-9 237,3-11-690,0-6 132,1-7-845,0-2-88,0-10-444,0-10-357,0-31-3507,0-8 5562,0-16 0,0 34 0,0 10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14 12689,'98'-7'3831,"-38"1"-3689,9 5 1,3 2 64,5-1 101,-8 1-95,-7 4 522,-15 2-674,-11 3 161,-13-1-222,-9 0-11,-8 1-594,-4 4-422,-2 7-772,-6 6-1203,-12 19-2649,-5 1 5651,-11 8 0,18-26 0,2-8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11 13054,'6'0'2885,"-2"0"-2090,-4 0 375,0 0-929,83-5 22,-44 4-131,14-1 0,1 0 19,-12 2-66,3 0-46,-1 0 0,1 0-28,-3 0-11,-2 0 0,-5 0 0,-5 1-145,-7 1-315,-6 2-380,-7-1-532,-5 0-214,-3-1 1586,-2 1 0,0-3 0,0 2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0 14353,'54'0'20,"1"0"0,35 0-104,-75 0-471,-4 0-895,-5 0 1450,-3 0 0,-3 0 0,0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13357,'7'7'2985,"-1"-1"-2425,-6-6-95,0 76-118,0-41 11,0 58-61,0-61-118,-1-8-78,1-6-101,-2-7-140,2-4-414,0-2-869,0-3-7107,0-1 8530,3-2 0,-2 0 0,2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7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221 13 10808,'0'-7'2991,"0"1"-2330,0 6 2302,0 0-2263,-3 10 5,-8 8-183,-6 18-113,-10 13 39,-2 16-40,-1 11-156,2 8-84,2 3-44,6-2-40,6-4-34,5-8-33,4-8 22,4-11-39,1-9-45,0-12-106,0-9-767,1-11-146,4-7 150,7-10-872,11-32 1786,18-47 0,-18 32 0,5-17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128 1 18750,'0'55'1056,"0"0"0,-5 37-429,-2-65-84,-5-5-195,-3-6-157,0-4-191,-2-7 0,1-2-152,2-3-72,1 0-79,6-3 68,2-4 33,4-2-94,1 1-18,0 2 101,0 4 62,4 0 146,2 2 5,5 0 0,0 0 5,2 0 57,-2 2 22,1 4-28,0 4-56,-4 9-6,1 1-257,-1 2-549,-1 1-404,1-6-923,-1 0-1087,1-10 3226,5-7 0,-7-1 0,3-4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70 4 12701,'9'-2'2464,"-1"0"-2335,-8 2 1373,0 0-674,40 79 18,-30-28-448,11 8 0,-2 2 274,-19 15-56,-10 3-157,-5-2-73,-11-4-134,-2-6-112,2-7-56,2-8-78,6-10-6,3-9-90,6-12-341,5-7-493,2-9-2487,2-2 471,0-18-751,3 0 3691,1-13 0,-1 13 0,0 5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80 17 15098,'6'-9'1350,"-2"3"-986,-4 5 868,0 1-1075,-1 0-22,-1 0-68,-1 3-17,-1 0 1,2 2-46,-1 3 85,2-1-57,-4 5 7,0 0-7,-4 3-27,2 3 67,-2 2 11,2 7 17,-2 4 0,4 5-62,-1 4 51,2-1-29,-1-3 7,4-2-12,-1-7 16,2-4-21,0-8-40,0-5 23,0-5-34,0-4-376,0-1 376,2-4 0,2-2 0,2-5 0,4-1 6,-2-3 0,2 0 10,-1-3-10,0 1 0,-3 0 27,2 2-27,-3 3-6,0 1 0,1-2 0,-3 3 39,1-2-5,-4 5-29,2-2 6,-2 1 45,1 0-44,0-2-7,0 0 62,-1 0-55,0-3 21,0 2-27,0-2-1,0 3-5,0-2 6,0 2-6,0 0 6,0 2-6,0 1 0,0 2 11,-4 0 39,1 2-11,-2 1-27,2 0-7,3 2 57,-1 0-17,-1 0 33,2 0-72,-2-1-6,2 1 1299,0-2-1299,3 2 5,1 0 34,6 0 1,1-3-29,8-2 22,4-5-27,4-2 5,2 2-5,-3 0-1,-4 3-5,-5 4-1461,-7 0-1709,-5 3 3170,-8 11 0,2-8 0,-4 9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14 0 15025,'0'17'3120,"0"-4"-2341,-6 73-504,4-39-2982,-1 11 0,0 0 2925,3-4 1460,0-6-1471,0-3 787,0-8-927,0-3-67,0-8-45,2-5 3202,0-5-3594,1-6-571,0-5-986,1-2-790,1-7-1478,-2-11 4262,1-9 0,-3 7 0,-1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11 13351,'14'-2'2694,"-2"1"-2033,-12 1-219,112-3-145,-46 2-714,12-1 0,2 1 759,2 1-96,-9 0 196,-12 0-375,-15 0-67,-13 0-50,-15 0-594,-8 0-1148,-7 0-1,-10 7-2088,-10 4 3881,-11 8 0,9-8 0,3-2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14936,'62'7'0,"0"0"0,-7 0 0,-7-1-207,-12-3-208,-9 0-251,-7-1-673,-10 4-453,-7-2 1792,-14 6 0,7-6 0,-6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1 12230,'-1'7'3748,"-1"-1"-3278,2-6 813,0 0-1048,79 40-106,-37-28-129,11 9 0,0-2-140,-4-17-487,-4-2-773,-3 0-673,-8-8-5268,-6-1 7341,-11-8 0,-7 8 0,-7 2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324 30 14460,'0'-17'3971,"0"4"-3550,0 13 161,0 0-498,-32 22-78,24 0-6,-25 22 5,33-1 1,0 5 5,1 5 39,3 4 1,-1 0 5,1 1 45,-3-2 106,-1-6 118,-1-5 94,-7-7-127,-6-7-287,-8-6-5,-4-7-582,-3-6-885,-1-5-2236,-5-5-5074,3-2 8777,-3-4 0,17 3 0,4-4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1 522 16336,'14'-63'509,"0"0"1,-2 5 0,0 9-140,3 16-23,0 1-89,-3 4-34,1 1-33,-3 4-62,0-1-40,0 4-33,0-1 140,1-4-101,-2 8 17,0 1 34,-5 12-12,-2 2-5,1 2-17,-2 0-50,0 0-57,2 4 68,4 8-11,6 10 5,7 11 90,19 38-101,-9-11 5,12 24-5,-15-25 23,-2-4-7,0-8 52,7 3-40,-6-20-34,6-2-3347,-10-20 3482,1-4 123,0-3-72,4-4-46,2-11 29,2-11-79,0-16-11,2-9-79,-4-4 6,-1-3 6,-3 0-29,-5 4-27,-2-1 39,-3 9 3352,-3 3-3397,-2 9 0,-2 8 6,-4 8 44,0 7-16,-3 7 11,0 1-1396,-1 2 304,0 3-790,0 1-1770,0 9-510,0 1 4117,2 6 0,-2-9 0,2-2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8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115 14 12774,'0'-4'2790,"0"1"-769,0 3-1618,0-3-111,0 3 60,0-3 176,3 12 20,-1 11-66,3 15-174,-2 13-101,-1 6-22,-1 1-62,-1 0-22,0-5-51,0-5-44,0 12-6,-3-19-79,0 10-122,-6-19-275,2-4-538,-2-5-543,2-5-1345,-12-8 2902,-11-2 0,11-5 0,-5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27 17221,'64'-4'384,"1"0"1,-6 0 0,-6 1-318,6-2-56,-10 2-11,-11 1-353,-13 1-1399,-7 1-1598,-9 0 3350,-5 4 0,-2-3 0,-2 4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390 88 20044,'-2'-49'1736,"-7"11"-1225,-4 38-231,-6 0-73,-4 3-56,-4 8 67,-8 9 118,-6 27 0,-1 9-168,-11 20-625,11-8 1,5 2 506,11 14 0,12-4-114,8-7 76,7-7-7,15-8 29,10-9-34,16-9 0,8-10 0,7-13-34,6-8 1,6-7-29,-17-16 0,1-5-55,24-11 61,-27 1 0,-4-4-262,6-21 251,-15 0 1054,-14-1-1043,-13 2-22,-11-1 72,-18 2-53,-14 2-59,-43-9 152,19 21 78,-15-2 62,38 25 44,16 8-5,8 4 177,9 3-284,7 0 118,25 0 129,2 3 117,25 5-184,-10 5-50,2 2-57,-5-2-78,-5-3-68,-5-3-33,-6-2-201,-3-2-371,-4-1-487,-2-1-794,-2 1-735,-4-2-1366,-3 3 3954,-4 1 0,-4-2 0,-1 1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378 20 12769,'0'-4'3663,"0"1"-2588,0 3 157,-18-5-733,6 3 55,-18-4 96,7 13-180,-8 13-212,-5 16 78,-6 17 67,-5 14-55,1 10-771,6 10 681,10 2 67,15 2 44,7-6-50,14-33 1,4-1-113,9 17-78,18 7-56,-3-40-23,-1-10 17,-1-7-16,-4-6-18,-3-7 776,3-2-814,-13-3-63,2 0-16,-13 0-89,0 0-230,-3 0-3462,0 0 263,1-2-1400,2-7 5002,4-3 0,-3 0 0,0 3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3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47 14107,'0'-7'3568,"0"1"-3395,0 6 606,0 0-258,90-11-106,-42 7-1935,11-2 1,1 0 1827,-7 4-28,-7-1-62,-4 3 17,-10-2-45,-9 2 85,-8 0 139,-8 0 3219,-4 0-3330,-3 0-152,-11 12 34,-5 6-45,-12 20-67,-7 6-11,-1 8-23,1 1 6,3-1 44,2 10-5,14-19 0,2 3 84,13-21 118,4-2-23,11 2-123,7-3-28,12 3-45,4-6-5,2-3-6,14 0-45,-14-9 17,6 2-28,-20-9-84,-7 1-123,-3-1-213,-6 0-510,-3 0-258,-4 0-2089,-1 0 0,-1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 60 13323,'-1'-5'3736,"-1"1"-3014,2 4 836,0 0-634,62-9-325,-21 5-241,55-7-123,-38 8-33,1-2-62,-4 1-28,-5-1-50,-8 2-29,-8 0-22,-11 1 23,-8 0-34,-8 2-112,-4 0-9719,-3 0 9631,0 3 0,0-2 0,0 2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288 8 13138,'9'-4'3148,"-2"1"-2885,-7 3 1193,0 0-750,-1 25 0,-7-7-45,-3 21-135,-5-14-72,-3-3-113,-1-2-89,-3-2 6,-2-3-73,-5 2-61,1-5-40,-3 1 61,5-6-27,4-1-45,6-4-62,4-1-95,8-1 17,0 0 0,5-4-68,8-5 6,2 0 90,4 0-3353,1 4 3398,-2 1 67,1 1-23,4 1 0,1 1 146,8 1-72,-7 7-7,5 4 3415,-11 7-3420,-2 4-39,0-2-6,-4 1-33,2-3-23,-4-3-11,1-3-45,-3-3-436,1-2-383,-2-3-306,1-1-712,-1-3-1815,5 0 3697,2-21 0,-2 16 0,-1-16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32 12405,'9'-8'3355,"-1"2"-3019,-8 6 677,0 0-296,25-10 246,-11 7 24,23-1-467,-16 25 1,5 16-11,0 23-23,0 16-10,-4 10-288,-6 6 220,-8-2 28,-5-3-62,-3-8-61,0-7-68,-8-10-84,-1-7-72,-9-9-6,1-6-112,-7 1-207,8-14-387,-3-1-459,9-14-78,2-4-1849,0-3 3008,4-2 0,1-1 0,3-2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0 218 17148,'80'-10'653,"-1"-1"1,11 1 0,2-1-546,-27 4 0,1 0 1,2 0-1877,11-1 1,2 1 0,2-1 1914,5 1 1,2 0-1,0-1 2,0 2 1,0-1-1,-1 1 28,-4 1 1,-2 1 0,0-1-59,-5 0 1,0 0 0,-3 1-44,-6 0 1,-3 1-1,-1-1 19,24-1 1,-4 0 127,-14 1 1,-3 0-173,-13 1 0,1-1 24,14 0 1,0 0-57,-19 1 1,0-1-3,12 1 0,-2 1 2509,8-2-2481,-23 3 1503,-18 0-1302,-11 1 1351,-11 0-1507,-3 0-2740,-3 0-1271,0 1-3365,-7 4 7286,-7 1 0,4-1 0,-2-2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10 14745,'9'-5'3753,"-2"0"-3248,-7 5 1376,0 0-1052,17 33-67,-7-1-134,12 33-91,-13-7-134,-3 2-83,-4-3-57,-1-1-34,-1-4-61,0-2-78,0-3-40,0-5-38,0-5-7,0-8-5,0-6-5,0-8-96,0-4-1322,0-5-89,0-3-297,0-3-1485,8-18 3294,13-28 0,-9 17 0,7-12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29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88 20375,'69'-12'285,"0"-1"1,-3 2-1,-4 0-201,20-1-11,-1 1-22,-9 3-46,-10 2 6,-12 4-11,-14 1-252,-11 1-559,-10 0-960,-8 0-1853,-4 3-3763,-3 4 7387,-6 3 0,4-3 0,-3-1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793 41 14639,'1'-9'3411,"1"1"-3025,-2 8 786,0 0-540,13-10-5,-9 7-78,9-7-196,-13 10 477,0 0-461,0 7-94,-6 7 38,-3 14-22,-10 11-22,-8 6-6,-9 7-55,-8-2-85,-10 2-45,-8-2-11,-8-3 1,-5-2-63,-4-6 51,2-6-11,5-6-45,10-8 34,11-8 5,15-6-39,11-3-90,11-2-61,8-5 67,5-3-129,1-6-33,5-4 117,4-1 45,10-3 45,2 1 33,8 0 1,3 0 5,4 5 5,6 2 34,2 3 6,3 6-6,1 2 23,2 3 39,1 11 330,22 31-179,-20 6-118,-19-11 1,-2 2 95,6 26 5,-16-19 0,-2-1 1,8 21-29,2 7-39,-16-36-84,-4-11-51,-3-7-33,-4-6-89,0-8-718,-3 0-834,5-5-1272,7 2 2913,16-13 0,-10 9 0,4-9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 1 25494,'-19'54'0,"1"1"0,-12 33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31 458 12118,'-13'-9'2885,"3"1"-2319,10 8 1187,0 0-1243,-2 2-6,2 3-112,-2 3-84,2 4-78,0 3-28,0-1-46,0 2 12,0-1 0,0 2 40,-1 0-18,0 1-33,0 1-6,1 2 67,0 8-117,0-3 0,0 3-17,0-7-11,0-1-6,3-2-11,1 2-45,4-5-5,0 0-1,4-3 6,0-1 29,1 0-35,2-1-5,2 1 11,1 0-5,2 1-6,-1-2 0,-1 0 6,-3-2-1,3-1 1,-5-3-6,1 0 5,-2-3 1,-2-1 0,3 1-1,0-2 46,1 1-51,8-1 5,-6 0 6,4 0-5,-6 0 0,-2 0-6,-1 0 0,-1-5-6,2-3 6,-2-7 0,3-1 17,2-13 11,-2 6-23,0-9-5,-5 10 0,0-3 6,-1 1-6,1 0 34,-3 0 61,0-7-56,-1 8 28,-3-6 23,1 10-23,-2 1 0,0 3-4,-9-6-30,2 7-27,-7-6-1,4 8 1,0-3 0,0 2-1,-2-1 29,2 1-1,0 1-27,0 2 28,3 2-29,-2 1 1,-6-1-6,2 2 0,-5 1 0,3 4 0,0 1 28,-2 0 73,-7 0-90,6 0 22,-5 0-27,7 0-6,0 1 6,1 4 38,-6 7-3430,8-1 3431,-4 3-6,8-4 45,1 2 0,1 0-17,2 3 40,0 1 27,2 5 3376,1-1-3415,1 1-28,1-1 34,0 6-45,0-7-51,0 0-5,0-9-5,0-5-1,0 0 1,0-3-376,0-1 0,1-1-863,-1 0 141,3 2-561,-2 1-1562,2 4-549,0 1 3775,1 0 0,-1-4 0,-1-2 0</inkml:trace>
  <inkml:trace contextRef="#ctx0" brushRef="#br0" timeOffset="1">238 10 13418,'17'-5'1731,"-4"0"-1339,-11 5 5741,-2 0-5786,2 6-44,-2 3-17,0 8-62,0 1-11,0 2-57,1 1-60,-1-1 38,3-2 56,-2 2 107,2 6-146,-3-4 6,2 5-6,-2-8-11,0-3-39,0-1-22,0-1-29,0-1 0,0 0 1,0 2 16,0 12-17,0-2-10,0 9 4,1-9-4,-1-2 4,2-1 7,-1-4-18,0-1 18,0 0-18,-1-7-33,0 0 12,0-7-12,0 0 5,2-1 1,-2 3-1,2 0 40,-2 5-5,0 0 72,0 12-39,0-6 5,0 6-27,0-10-18,0-2-27,0-2-1,1-1 1,0 0 0,1-1 27,-1 3-27,0-1 5,1 4 28,-2 0 12,2 1 16,-2 2 34,0 0 27,0 5-21,0 0-23,0 4-23,1-1-55,1-1 28,0-1-23,-1-2 45,-1-2 11,0-1 0,0-4 0,0 1-22,0-3-6,0-1-27,0-3 38,0 2 0,0-2 18,0 4-12,0-2-6,0 2 12,0-1-23,0-1-28,0-3 28,0 0 0,0-2 57,0 2-7,0 0 40,0 5-90,0-3-33,0 1 39,0-3-40,0 0 34,0-1 45,0 2 28,0-1 90,0 8-146,0-5-6,0 5-16,0-8-23,0 0-5,0-2-1,0 0 29,0 1-28,0-1-1,0 0-5,0-1 0,0 0 0,0-1-5,0 0 5,0 2-6,0-3-9825,0 2 9010,0-11 1,0 6 0,0-6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4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682 0 16773,'4'0'1025,"-1"0"2117,-3 0-3091,0 3-18,0 4 6,0 3 29,0 4-7,0 1 29,0-2 44,0 4-44,-2-2 39,0 0 5,-3 2-11,2-5 0,-2 2-27,2-3 39,-2 3-62,1-3 11,-2 2 0,1 0-6,-2 1 12,0 4 22,1 0-34,-1 1 140,-4 10-139,1-9-40,-3 8 23,3-8 5,0-3-17,0 1-16,-1 0-1,0-1 40,-8 10-39,6-8-1,-6 7-21,5-11 38,2 0 6,-1 0 6,3-2-23,-1 2 22,1-1-21,0-1 94,-6 5-33,3-4 28,-4 3-45,3-4-12,2-1-32,-5 2 4,2 2 29,-3 2 6,-1-1-7,1 3 12,-2-2-5,1 1-12,-1 0 84,-7 6-16,0-1-79,2 0 5,4-6-10,9-8-45,2-2 44,2 0-39,1-2-5,1 2 28,0-5-29,3 2 1,0-1-6,1-1 5,0 0 1,-1 1 0,2-1-6,-3 2 5,1-1 1,0 0-1,1-2 46,-1 1-46,1-1 29,0 0-23,1-1 34,1 1 5,0-2-5,-2 2-6,2-2-2380,-2 0 918,5-2-391,1 0-1435,17-8 3249,27-13 0,-20 9 0,12-6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05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271 976 15361,'71'-26'745,"-1"-1"0,0 1 0,-4 3-3278,-14 9 0,-1 1 2782,1 1 0,0 1 1194,42-1-978,-8 4 1041,-15 11-554,4 47-543,-32 4-275,-21-5 1,-6 5 258,-8 43-150,-11-43 1,-5 1-32,-3-1 1,-5 2 224,-22 19 0,-9-2 983,7-20 0,-3-3-1266,-18 13 0,-4-6-3,12-22 0,-1-7 25,-1-3 1,-2-4-17,0-4 0,-1-4 89,-16-5 0,1-6-148,21-8 0,2-4-40,-9-4 1,5-7 117,-1-34-62,15-10-55,13-6-62,14-2-34,7 3 716,13-11-682,7 28 6,11-6 533,6 32-506,2 2 19,-1 7-58,-4 3-117,-4 3-683,-9 5-365,-4 4-2717,-1 0 332,2-5 3556,8-14 0,-10 9 0,2-6 0</inkml:trace>
  <inkml:trace contextRef="#ctx0" brushRef="#br0" timeOffset="1">545 0 20814,'1'88'551,"0"0"0,-1 0 0,1 7 1,0 1-1,-1-1-1089,-1-5 0,0 0 1,0 1 731,-1 8 0,-1 1 0,0-1-694,-1-1 0,-1-1 0,0-3 630,0-11 1,-1-2 0,0-4 54,-3 24 0,1-8 292,1-23 0,1-5-309,0-12 0,0-2 162,-4 35-61,0-5-55,-1 2-91,2-7-22,-1-11-51,6-18-16,0-16 911,4-12-945,-2-10 2540,2-5-2540,0-3-2763,0-1-598,12 0 3361,15-7 0,-9 5 0,5-6 0</inkml:trace>
  <inkml:trace contextRef="#ctx0" brushRef="#br0" timeOffset="2">2420 151 13928,'0'-4'2935,"0"1"538,0 3-2902,-1-9-34,-1 7-83,-3-7-112,-3 9-118,-7 2-56,-10 13 6,-11 15 123,-13 29-476,19-15 1,1 6 413,-1 5 1,1 4-24,-1 12 1,3 3-62,3 2 1,3 0 7,3-1 1,4-1-9,2 4 0,4-1-56,3-8 1,2-2-40,1-1 0,1-2 20,1-8 0,3-2 30,10 40-56,6-16 85,9-11 16,2-9-56,1-8-28,-1-5-11,-2-6 45,0-3-22,-2-5 714,-3-3-743,-3-5 0,-3-1-16,-2-5 39,3 4-62,-7-10-5,3 3 5,-10-9 28,0-1 6,-3-3-90,0-1-397,1 0-365,0 0-543,1 0-431,2 0-1131,-3-3-1497,1-2 4409,-3-6 0,0 4 0,0 0 0</inkml:trace>
  <inkml:trace contextRef="#ctx0" brushRef="#br0" timeOffset="3">3052 488 16269,'-6'-1'3221,"2"-1"-2605,4 2 554,0 0-688,88-21-73,-19 13-219,6-4 1,5 0-82,-19 7 1,0 3-599,3-1 0,1 1 553,2 0 1,0 0-15,-4 2 1,-2-1-9,-2 1 0,-2 0 25,37 0 17,-21 4 408,-24 5-212,-26 9 348,-14 10-175,-35 18-128,-19 17-140,-19 4 0,-10 4-112,13-13 0,-2 0-699,5-4 1,-2 4 0,2-4 695,-6 5 0,4-3 5,5-3 1,3 1-129,7-8 0,4 0 215,-22 31-106,22-19-22,19-12-34,11-14 5,10-4 2689,8-6-2515,10 1 429,13-1-406,14 1-6,9 1-62,11-2-25,-13-10 1,2-1-38,30 3-50,-30-7 1,-2-1 11,15-2-1,-13-2-27,-8 0 0,-11-2 5,-11 0-6,-8 0 7,-8 0 21,-4 0-4469,-3 0 1630,0-6-2039,1-25-1585,1-11 6430,0-21 0,-1 28 0,-1 8 0</inkml:trace>
  <inkml:trace contextRef="#ctx0" brushRef="#br0" timeOffset="4">3306 980 19294,'87'14'795,"-1"0"0,-2-1 0,-7-1-256,17 4-63,-2-2-151,-8-2-141,-14-2-100,-11-3-39,-17-2-3437,-14-3 3392,-12 1-403,-9-3-919,-4 1-1546,0-1-2016,-1 0 4884,4-1 0,-3 1 0,0-2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0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625 1371 11782,'0'-4'2448,"0"2"375,0 2-2319,0-8-56,0 6-84,-1-5 51,0 7-51,-2 0-140,3-2-39,-3 2-78,1-3-7,-3 1-10,2 0-23,-4-1 0,4 3 6,-2-3-22,3 2-18,0 0 1,1 1-23,1 0 28,-3 0-28,1 0 29,-8 0-35,1 0 29,-9 1-29,1 7 1,-6 5 28,-1 7-23,-2 2-6,-3 2 46,-11 14 16,7-7-11,-9 8 22,13-13-11,1-1 1,4-4 10,0-3 17,5-5-5,-2-1 5,4-4-22,-2 1-6,3-3 0,-1-1-33,2 0-29,1-1 57,4-3-12,2 1 18,3-2 32,0 0 7,0 0-46,2 0-55,-5 0 0,2-2-1,-2-1 79,3-5-50,2-1 5,1-5-39,2-2-6,0-1-27,0-2 16,0-9-22,0 6 39,0-6-6,0 12 6,0 2-5,0 4-51,0 2 11,0 3-6,0 2 23,0 0 28,3 1 0,2-2 6,7 2 28,2 1-1,4 1 1,2 0-29,3 0 35,2 3-7,4 5-22,-1 6 34,4 4 17,0 4 11,1 0 6,1 0-23,-4-1 5,-2-1 12,-4-1 45,-6 1 335,4 9-229,-8-4-39,3 9-56,-5-7 11,-2 0 22,2 0 12,-1-2-23,0-2-39,2-4-39,-4-3-28,0-5-6,-3-3 45,0-3-78,-4-4-6,1 1 0,-2-2-280,0 0-521,2 0-314,-1 0-437,4 0-599,4 0-1859,14-13 4010,19-19 0,-17 12 0,5-9 0</inkml:trace>
  <inkml:trace contextRef="#ctx0" brushRef="#br0" timeOffset="1">779 34 13256,'4'-18'2364,"-1"3"-1636,-3 15 28,0 0-213,78 3-62,-40 4-271,13-3 0,0 3 262,-9 13 155,0 7 90,3 13-85,0 15-306,4 18-94,-24-27 1,0 3-376,0 6 1,-2 3 388,2 10 1,-3 6 90,-5-4 1,-1 5 0,-2-2-108,1 17 0,-3 1-115,-3-19 1,-1 2 0,-3-4 10,-3 6 0,-3-5-23,-4-5 1,-2-1-12,-1 0 1,-3-2-26,-4-5 1,-2-1 4,-1-7 1,0-1 118,-15 33-29,0-17 6,6-16-50,0-12-68,7-10-50,2-9 0,6-6 26,3-7-698,6-2 213,2-3-1545,1 0 2004,17-21 0,-12 16 0,13-16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2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24 65 15586,'-13'0'2470,"2"0"-1782,11 0 411,0 0-942,27-3 162,30-1-42,4 1 0,11-2-810,-5 2 0,5 0 0,4-1 690,19 0 0,6 0 0,3 0-730,-15 1 1,3 0-1,1 0 1,1 0 649,5 1 0,1 0 0,0 0 0,0 0-16,-19 1 1,-1 0-1,1 0 1,-1 0 0,1 0-212,-1 1 0,0-1 0,1 1 0,-1 0 0,0 0 235,18 0 1,-1 0-1,0 0 1,1 0-319,-2 0 0,1 0 0,0 0 1,-1 0 275,-1-1 0,-1 1 1,0 0-1,-1 1-11,-4 0 0,-1 1 1,1 0-1,3 2 24,-2-1 0,4 1 0,2 0 0,-3 1 0,-5 0-28,-4 1 0,-5 0 0,-1 0 0,2 0-7,14 1 0,3 1 0,-2 0 0,-11-1 254,14 1 1,-11 0-246,-18-1 1,-5-1 9,35 3-40,-23-3 50,-12 1-16,-2-3-29,-13 0 961,-11 0-955,-16-2 1786,-11-1-1797,-6 1 438,-3-2-1188,-1 3 2473,-1-3-1723,-49 2 0,37-2 0,-37 0 0</inkml:trace>
  <inkml:trace contextRef="#ctx0" brushRef="#br0" timeOffset="1">739 520 21027,'20'68'591,"0"0"0,0 0 0,8 29 0,-4-6-1230,-9-30 1,-3-4 842,-1 1 1,0-1-14,-2-4 0,0-2 872,7 44-856,-3-13-89,1-12 387,1 3-505,-2-28-6,-2-1 141,-3-29-370,-4-7-382,3-4-839,2-3-631,18-19-2422,5-9 4509,16-23 0,-22 21 0,-4 3 0</inkml:trace>
  <inkml:trace contextRef="#ctx0" brushRef="#br0" timeOffset="2">1588 981 21287,'68'5'458,"0"0"0,0 0 0,30 2 0,-6-1-270,-29 0 0,-4 0-397,1-2 1,-2 1 317,-3-1 1,-1 1-4,38 2-61,-14 1-25,-16 1-20,-12-4-70,-15 3-1022,-9-3-449,-9 0-1137,-5-1-1461,-6-3 4139,1-1 0,-5 0 0,1 0 0</inkml:trace>
  <inkml:trace contextRef="#ctx0" brushRef="#br0" timeOffset="3">4516 567 16017,'5'0'2638,"0"0"-2173,-5 0 1490,0 0-1283,-15 75 28,-4-16-336,3 5 0,-3 4-48,0-17 1,-2-3-57,-1 5 1,-1 0-54,-2 0 0,-2-1-206,0-2 1,-3-1 172,0-2 0,-1-2-29,-1-4 1,0-2 89,-35 30-22,2-11-56,1-14-62,8-11-39,7-14-50,13-10-6,8-6-303,13-12 186,5-8 220,7-34-170,4 7-90,12-17 45,9 21 45,15 5 16,7 5 57,31 8 28,-15 10 11,21 6 11,-24 18 73,-2 8 11,0 21 28,-2 9 78,-1 9-70,-16-14 1,-1 1 64,17 22-118,-20-23 0,-1-2 84,6 9-39,-7-6-17,-5-8-5,-7-8-45,-4-8-51,-5-6-11,-4-6 6,-1-4-39,-1-4 27,-3-2-33,2 0 0,-1 0-168,-1 0-347,3 0-560,-1 0-561,3 0-1109,5 0-531,9-2-2890,8-8 6166,1-4 0,-10 3 0,-8 2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6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 94 12701,'0'-7'2532,"0"1"-880,0 6-901,-1-23-46,-1 15 46,0-17-62,1 20-106,1 4 408,0-2-459,0 1 17,0 0 1775,0 0-2223,0 10 56,0 17 230,4 39-147,1-10 1,2 7-601,2 22 0,1 6 457,-3-20 0,2 3 0,-2 1-621,1 0 1,-2 0 0,1 0 640,1 29 1,-1-5-17,-1-19 0,-1-4-127,-2-13 1,1-2 243,6 40-129,-6-49 1,0 0-23,1 2 1,0-1 49,5 43-33,0-13-44,-1-23 880,-1-20-915,-3-16 1964,0-11-1964,-2-8 507,1-1-439,3-11-6,23-45 7,5-11-445,-7 10 0,2-4 371,-4 5 0,1-1 0,3-3 0,-1-1 0,-1 0 0,-1 1 0,2 1 0,-1 1 0,-3 6 0,0 0 0,6-6 0,0 4 0,7-11-12,3 3-67,-28 47-27,0 15 106,0 26 67,10 36-48,-9-18 1,0 5 23,2 13 1,1 3-41,0 3 0,-1 3 10,-2-8 0,1 3 0,-1-3-13,3 10 0,0-2 23,2 13 0,-1-7-23,9 6 0,-5-23 0,-2-22 0,-4-18 0,2-13 0,26-61 0,-19 10 0,1-8-591,0-8 1,3-8-1,-2-4 591,1-9 0,0-3 0,-2-3-608,-4 14 1,0-2-1,-1-1 1,0 1 607,5-19 0,0-1 0,0 1 0,2-2 0,0-1 0,-1 8 15,-1-1 0,-1 6-15,3 0 0,-1 7 0,3-2 0,-3 7 0,-3 12 0,-7 9 0,-9 24 1227,-3 5-1227,-5 16 2999,0 1-2999,0 3-28,1 0-2010,4 2-1535,5 4-679,18 19 4252,31 30 0,-25-22 0,12 10 0</inkml:trace>
  <inkml:trace contextRef="#ctx0" brushRef="#br0" timeOffset="1">3012 869 24010,'94'-4'1848,"-8"5"-1461,-29 9-29,-3 3-173,-2 1-101,-8-4-50,-5 0-29,2-3-5,-15-2-162,-1 0-482,-15-2-2745,-6 6-324,-6 8-5180,-14 7 8893,-11 8 0,7-15 0,1-3 0</inkml:trace>
  <inkml:trace contextRef="#ctx0" brushRef="#br0" timeOffset="2">2982 1301 17848,'9'5'3378,"-1"-1"-2476,-8-4-179,0 0-281,86 18-89,-39-7-177,10 1 1,2-1 2,-4 1-123,-2-3-56,-2-1-459,0-3-1093,-5-2-1590,6-1-3238,-9-2 6380,0 0 0,-21 0 0,-9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1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2 475 22666,'0'6'1702,"-1"16"-957,4 27-95,-1 31-365,-1-29 1,1 4-706,0 7 0,-1 3 638,1 4 1,0 0-85,0 2 1,0 0-26,1-3 0,1 0 31,4 15 0,2-2-121,-3-26 1,1-3-15,3 8 1,2-6 28,5-9 267,6-17-301,1-15 190,8-7-286,7-15-4,7-9 49,4-12 46,-3-2 624,-6 5-742,-8 14 256,-7 5-15,-5 25 16,0 12-61,-2 25-28,2 13-11,-4 4-29,4-4 29,-4-10-29,1-15 1,0-15 39,0-14 33,6-9 6,3-22-11,7-17-6,7-34-45,-20 17 1,0-5-279,2-14 0,0-8 245,-4-1 0,0-8 0,-1 4-351,2-13 1,-1 2 361,-5 22 0,0-1 0,-2 9 3,-4 11 0,-2 8 2,6-22 1,-6 21-6,-2 16-84,-3 20-756,-2 8-465,0 5-1139,0 0-1779,0 3 4411,0 3 1,0-4 0,0 2 0</inkml:trace>
  <inkml:trace contextRef="#ctx0" brushRef="#br0" timeOffset="1">1352 1728 15221,'13'10'4303,"-2"-3"-3553,-11-7-61,0 0-101,95-36-73,-50 10-241,13-1 1,-1-3 257,-21-8 6,-12 4-34,-11 1 22,-7 6-156,-7 3-107,-12 8 113,-4 7-180,-12 5 56,-3 8 56,2 15-39,-3 14 50,2 22-84,4 8-39,6 7-45,10-3 17,5 16-112,17-28-5,5 8-40,11-33-106,19-7-73,-9-11-191,12-4-525,-14-8-231,-5 0-633,-3-3-1231,-10-7 2979,-6-12 0,-7 10 0,-3-5 0</inkml:trace>
  <inkml:trace contextRef="#ctx0" brushRef="#br0" timeOffset="2">2318 1688 24066,'0'64'302,"-1"0"0,1-6 1,-1-8-303,0-10-241,1-11-924,0-11-1568,1-10-1961,12-11 4694,3-11 0,-1 4 0,-3-3 0</inkml:trace>
  <inkml:trace contextRef="#ctx0" brushRef="#br0" timeOffset="3">3070 1575 17820,'0'-12'4033,"0"3"-3271,0 9 73,0 0-835,-52 67-67,39-37 61,-39 54-5,52-51 11,6 1 0,0 7 45,6 6 156,-5 7 158,-2 7 133,-4 3 57,-7 1-44,-9 0-68,-9-5-96,-11-4-61,0-9-112,-4-7-168,6-10 0,2-10-347,7-10-465,5-5-404,4-11-481,5-13-969,3-14-930,4-32-1232,2-3 4828,4-17 0,-3 41 0,3 9 0</inkml:trace>
  <inkml:trace contextRef="#ctx0" brushRef="#br0" timeOffset="4">3638 585 16695,'6'0'4559,"-1"0"-3974,-3 50 1,-4 22-919,-1 15 725,-2 7 0,-2 4-84,1-33 0,-2-4-65,-3-2 1,0-2-37,2-3 1,1-3 145,-5 35 157,5-18-342,4-19 283,3-12-451,1-21-39,3-4 5,2-12 735,5 0-735,1 0 201,6 0-167,-6 0 0,5 0 0,-7 0 5,-1 0-5,-1 0 0,-2-1-5,3-1-186,9-9 63,3 1-96,10-6 44,-3 3 91,-2 2-6,-3 5-12,-2 3 107,-5 4 56,-2 14 79,-1 10-12,-2 18 39,-3 9 23,-2 28-185,-4-20-11,-1 9-292,0-34-240,2-12-801,1-10-4123,24-17 964,1-13 4503,19-17 0,-25 13 0,-4 1 0</inkml:trace>
  <inkml:trace contextRef="#ctx0" brushRef="#br0" timeOffset="5">4905 609 20296,'-13'95'1247,"1"1"0,-1-3 1,-1-5-873,4-26 0,-1-2-115,0 2 1,0 0-54,0-2 1,2-1-74,0-3 1,1-2 22,-5 45-79,4-13-72,3-16-6,4-14-157,0-15-308,2-12-376,0-12-833,0-9-959,2-5-1019,3-25-4938,-1-7 8590,1-26 0,-4 24 0,-1 4 0</inkml:trace>
  <inkml:trace contextRef="#ctx0" brushRef="#br0" timeOffset="6">4568 1130 23007,'66'12'384,"0"0"1,-3-1 0,-4-1-301,11 2-84,-2-2-67,-6-6-555,-6-1-643,-9-3-791,-9 0-2503,-10 0 4559,-6-5 0,-12 4 0,-4-4 0</inkml:trace>
  <inkml:trace contextRef="#ctx0" brushRef="#br0" timeOffset="7">5096 0 18632,'65'67'450,"0"-1"0,-5-5 0,-6-5-131,-7-1-151,-4-6-95,-5-3-62,-6-9 546,-6-7-781,-7-8-909,-5-10-2251,-4-6-1914,-2-8 5298,-3-9 0,-2 6 0,-1-6 0</inkml:trace>
  <inkml:trace contextRef="#ctx0" brushRef="#br0" timeOffset="8">5617 64 20944,'50'49'224,"0"0"0,0 1 0,18 16 0,-8-7-151,-9-10-73,-7-7-78,-6-6-6047,-7-7 4182,-5-8 1682,2-6 1,-14-9 0,1-3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2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726 181 16325,'-49'65'1644,"1"1"1,0-1-1,4-4 1,1-1-1,7-15-1644,3-7-5,1-2-124,1-2-347,3-6-571,5-4-600,3-8-1260,5-7-1608,2-5 4515,3-15 0,4 8 0,4-9 0</inkml:trace>
  <inkml:trace contextRef="#ctx0" brushRef="#br0" timeOffset="1">465 7 15401,'0'-4'4251,"0"1"-3192,0 3-63,-92 101-1428,45-47 860,-13 13 1,0 1 282,10-10-252,4-6-199,8-7-165,6-9 228,12-8-525,7-10-733,8-3-768,4-7 214,4 1-2611,27-6-4057,10 0 8157,28-3 0,-30 0 0,-7 0 0</inkml:trace>
  <inkml:trace contextRef="#ctx0" brushRef="#br0" timeOffset="2">1528 676 19025,'0'-15'3658,"0"3"-3096,0 55 1,0 27 456,0 17-1674,0 7 1,0 5 1004,0-25 0,0-3-70,0 2 0,0 0-64,0 0 0,0-1-48,-1-5 0,0-1-65,-1-5 1,0-1-6,-2-6 0,1-2 637,-6 40-701,1-18 365,3-16-394,0-15-5,3-14 0,0-11 974,2-9-1494,0-5-2027,0-3 649,0-16-1032,0-12-806,0-50 3736,0 4 0,0-1 0,0-9 0,0 28 0,0 1 0</inkml:trace>
  <inkml:trace contextRef="#ctx0" brushRef="#br0" timeOffset="3">1214 348 19014,'83'-6'537,"0"1"1,-3-1 0,-4 3-3125,-20 5 1,-3 3 2885,-1 2 1,-1 3 255,36 18 1038,-19 8-1324,-21 3 970,-20 3-729,-14 1 10,-19 4-234,-19 4-96,-15 3-5,-15 0 62,-1-5-12,6-8-50,10-6 3311,11-2-3328,13 4 346,6 8-273,7 11-29,1 13 12,8 10-28,11 6-322,9 3 334,13-2-26,-7-29 0,1-2-65,19 24-81,-18-33 1,0-3 58,8 2-61,-4-10-29,-6-10-5,-5-7-39,-6-6-666,-3-5-326,-4-4-565,1-2-997,-1-1-995,15-23-5077,5-4 8665,11-26 0,-21 26 0,-5 4 0</inkml:trace>
  <inkml:trace contextRef="#ctx0" brushRef="#br0" timeOffset="4">2721 1561 21875,'-8'75'997,"0"-1"0,1-5 1,0-7-780,0 7-218,1-16-252,4-14-694,0-21-1166,2-9-2067,8-46-4676,4-14 8797,8-44 1,-7 42-1,-2 5 1</inkml:trace>
  <inkml:trace contextRef="#ctx0" brushRef="#br0" timeOffset="5">2778 883 9985,'0'0'0</inkml:trace>
  <inkml:trace contextRef="#ctx0" brushRef="#br0" timeOffset="6">3366 1050 15210,'0'5'4706,"0"0"-3671,0-5 1257,0 0-1979,-21 91-106,16-41-151,-4 13 0,5 2 12,17 2-12,11 1-51,3 0 34,0-3 96,-7-7 167,-6-3 141,-8-6 72,-6-4-106,-17-5-106,-7-5-74,-21-5-145,-4-6-84,-2-9-291,6-7-409,8-5-617,12-3-570,11-12-1361,8-6-724,23-30-5458,8-5 9430,18-17 0,-16 33 0,-5 8 0</inkml:trace>
  <inkml:trace contextRef="#ctx0" brushRef="#br0" timeOffset="7">4041 549 23265,'7'81'1219,"0"0"0,0-1 0,-1 0-852,-2-3 0,-1-1-98,0 2 0,-1 0-31,-1-3 1,-1-1-239,0 2 0,0-2 0,0-11 0,0-2-419,-1-2 1,-1-2 418,-1 36 203,-3-22-203,3-21 0,2-15 0,1-17-500,0-8-726,0-7 280,1-10-1042,10-15-857,8-15-499,32-39-647,-23 35 0,2-1 3991,10-11 0,-1 2 0,3-5 0,-9 13 0</inkml:trace>
  <inkml:trace contextRef="#ctx0" brushRef="#br0" timeOffset="8">4937 1016 16908,'5'-1'4990,"0"-1"-3500,-5 2-286,0 0-111,-104 88-1238,45-34 456,-12 9 0,0 3 425,9 6-338,10-2-12,19-2-167,14-1-219,12-1 0,17-1 0,14-3 0,15-2 0,13-6 0,5-6 0,0-11 645,0-9-1171,-2-11-1165,-5-9-1899,8-18-1021,-8-14 4611,1-19 0,-24 16 0,-9 4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7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0 1 16745,'4'2'2756,"-1"-1"-1311,-3-1-678,71 0-161,-22 0-371,7 0 0,2 0 207,15-1-5,3 0-151,-6 0-135,-8 1-61,-10 0-40,-12 0-16,-10 0-29,-8 0-5,-9 0 0,-3 0-907,-3 4-494,-2 0-1376,-2 5-1654,-1 0 4431,-22 6 0,15-6 0,-14 1 0</inkml:trace>
  <inkml:trace contextRef="#ctx0" brushRef="#br0" timeOffset="1">37 425 14482,'93'0'3194,"1"0"1,3 0 0,-13 0-3094,-26 0-73,10 0-28,-34 0-521,-5 0-1042,-4 0-431,-1 0-2067,9-4-5391,-1-3 9452,6-5 0,-20 4 0,-3 3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39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2139 412 16118,'5'0'4755,"0"0"-3483,-5 0 1058,0 0-1894,-100-4 1,13 2-1070,-8-1 1,-10 2 811,13 7 1,-2 4-386,22-3 1,-1 1-1,-1 2 295,1 2 1,0 3 0,1-1-12,4 0 1,2 0-1,4 0 31,-15 4 1,5-1-159,14-2 0,4 0 206,-35 11 28,7 0-17,1 0-56,12-2-39,16-4-68,21-7 1074,17-4-1079,11-6 1579,22 3-1417,18 3 6,44 10-81,-21-5 1,7 1-88,6-1 0,9 2 0,-4-2-396,14 3 1,0 0 395,-17-5 0,1 0 0,-6-1 0,-3-3 0,-5 0-316,-6-1 0,-1 1 316,-3-1 0,-1 0 0,34 7 0,-26-3 0,-28 1 0,-16 2 0,-38 12 0,-37 21 0,2-9 0,-10 4-284,8-5 1,-5 3 0,-3 1 283,-10 6 0,-3 2 0,-1 0 0,-2 1 0,-1 1 0,2-2 0,6-3 0,3 0 0,3-3 0,-16 9 0,8-2 0,19-11 0,5-3 568,-25 21-568,17-7 0,10-4 0,22-7 0,13-4 0,29-7 0,27 3 0,33 3 0,-15-14 0,4-1 780,7 0 1,2-1-781,11-1 0,3-2 0,-2-2 0,0-3 0,-3-2 0,-1-2-652,1-2 1,-1-2 651,-7-1 0,-2-1 0,-3 0 0,-1 0-86,-8 0 0,-3 0 86,31 0 0,-24-1 0,-20 1 0,-20-2 425,-10 2-425,-7 0-898,-2 0-3129,9-16-5659,0-6 9686,13-18 0,-12 17 0,0 4 0</inkml:trace>
  <inkml:trace contextRef="#ctx0" brushRef="#br0" timeOffset="1">4969 21 19591,'4'-11'3288,"-1"2"-2504,-3 9-112,0 0-79,-117 0-262,64 10 0,-4 4-1303,-17-2 1,-11 0-1,1 5 1175,10 6 1,1 3-1,-1 1 2,-3 1 1,-1 1-1,1 1-68,5-2 0,1 2 0,3-1 39,-16 8 1,5 0-54,15-6 0,4 0-1147,11-4 0,2 0 1024,3-2 0,-1 1-53,-9 7 1,2 0 52,-10 10 1625,3 4-1625,58-29 733,31-1-733,26-1 0,36 0 0,-35-8 0,5-1 717,3-3 1,5-1-1,-2 0-717,12 0 0,0-1 0,-13 0 0,3-1 0,-6 0-13,-3 1 0,-6 0 13,33 3 0,-24 2 0,-31 1 0,-16 6 0,-75 50 0,-10 3-429,2-8 1,-6 2 428,3-6 0,1-1 0,2 1 0,0 0-196,1 0 1,2-1 195,13-6 0,4 0 0,6-4 0,6-1 0,-7 35 0,22-11 0,28-4 0,25-4 0,28-4-166,-19-29 0,4-3 166,5-1 0,2-2 0,2-4 0,2-2 0,1-1 0,0-3 0,-1-3 0,-2-2 0,1-1 0,-2-2 0,-2-1 0,0 0 0,-2-1 0,-1 0 0,44-2 0,-8-3 0,-14 0 0,-17-3 0,-17 2 1830,-15 3-1830,-11 2 729,-6 1-729,-4 0 450,0 0-450,-1 0 0,-1 0 0,3 0 0,-1 0 0,3 0-444,-1 0-1628,2 0-1972,-1 0-2011,3 0 6055,-2-3 0,-1 2 0,-4-2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1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1 199 21265,'-1'-25'998,"11"5"-606,30 18 296,15 8-217,16 12-135,11 14-364,-38-8 0,-1 3 207,3 3 1,-2 2-7,1 2 1,-2 2-65,-1 3 1,-1 1 16,-2 0 0,-2 2 33,-2-1 1,0 2-31,-4-1 0,-2 1 100,25 39-38,-10-1 128,-10-3-89,-7 0-130,-11-3-3293,-7 0 3302,-6-23 0,-6 3-150,-19 11 1,-6-1 90,9-10 0,-3-3-135,-16 6 1,-5-8 123,-18-6-34,-5-7 7,-6-9 259,-4-9-266,4-10-5,3-6 3010,12-16-3089,7-8 29,13-18-17,8-5 11,12 2-40,7 2 682,7 7-592,12 4 401,12 3-395,17 6 39,17 3 28,7 8 52,10 5-35,2 4 51,0 7-23,-4 4-45,-8 8-17,-10-1-44,-12-1 39,-4-2-45,-18-6-6,-1-2-179,-12-5-285,-3 0-840,1-1-757,-1 0-1546,7 0 3613,11-8 0,-9 5 0,6-6 0</inkml:trace>
  <inkml:trace contextRef="#ctx0" brushRef="#br0" timeOffset="1">1378 29 15916,'-9'-8'3910,"1"2"-3182,8 6 986,0 0-1294,-9-11-162,18 8 218,4 4 78,29 28 57,21 24-772,-25-16 1,1 3 370,6 5 0,1 3-62,2 4 1,1 1 30,-1 2 0,0 1 56,-2 1 1,0 1-63,-3-1 1,-1 0-12,-5-1 1,-2 0-23,-3-2 0,-2-1 2,-6-3 1,-3 0-143,-3-2 0,-3-1 112,4 41-62,-10-5 0,-6-8 51,-7-5-62,-12-5 40,-10-6 5,-16-4-51,-5-9-27,-5-10 0,-1-11-68,-16-13-67,18-22 6,-7-14 11,25-19 749,6-3-715,10 0 210,7 2-199,9 4 56,19 0 5,12 5 6,20 1 0,12 6 34,4 9 0,4 6 22,1 8 28,0 4 11,-1 7 22,-6 6-27,-7 9-12,-10 5-10,-11 2-12,-7-4 11,-9-2-34,-5-6-33,-4-4-28,-4-2-184,-1-6-399,-2-1-811,-1-3-1317,2 0 2739,14-60 0,-12 45 0,9-44 0</inkml:trace>
  <inkml:trace contextRef="#ctx0" brushRef="#br0" timeOffset="2">1221 2067 21041,'8'63'491,"0"-1"0,-1-5 1,-2-8-5895,-3-7 5604,-2-5 1309,0-4-1443,0-3 826,0-2-893,0-2 0,0-3-151,0-6 3045,0-4-3836,0-8-553,0-2-1278,1-3-369,7-22-2935,3-7 6077,4-26 0,-6 24 0,-3 5 0</inkml:trace>
  <inkml:trace contextRef="#ctx0" brushRef="#br0" timeOffset="3">1221 2067 1815,'75'-39'0,"0"-1"0,-15 8 0,1 0 0</inkml:trace>
  <inkml:trace contextRef="#ctx0" brushRef="#br0" timeOffset="4">2775 2071 16280,'6'0'4184,"-2"0"-3333,-4 0 46,0 0-163,0 96-163,-6-51-330,2 17 0,-2-1 134,-13-17-101,-4-3-78,-3-4-11,0-4-79,0-4-44,2-6-62,3-4-39,3-8-68,6-1-139,2-5-185,7-1-236,-2-3-469,5-1-215,-2-1-1220,2-15-1176,0-23-5352,0-15 9099,2-21 0,-2 35 0,2 8 0</inkml:trace>
  <inkml:trace contextRef="#ctx0" brushRef="#br0" timeOffset="5">2715 1733 15905,'0'6'3075,"0"-2"-2834,0-4-347,0 0-561,-6 36-621,4-21-1384,11 25-1932,8-31 4604,16-5 0,-15-1 0,-4-3 0</inkml:trace>
  <inkml:trace contextRef="#ctx0" brushRef="#br0" timeOffset="6">3253 3428 12461,'-6'7'4010,"2"-1"-3131,4-6 1104,0 0-1468,-3-3-61,2-4-174,0-2-112,3-2-17,1-1-17,0 1-50,4-7-44,3-6 4,6-9-38,11-11 28,5-9 16,11-6 51,7-8-392,7-3 358,8-5-31,-30 34 1,0 0-4,3-3 1,0 0-9,0-1 0,3-4-3,16-25 1,1-1-201,-14 16 1,0 0 180,14-20 0,-2 0-1,-16 22 1,-3 2 0,1-2 0,1-1-323,-1 1 1,1 0 319,-1 1 0,1 0 0,-2 2 0,1 1 0,-1 4 0,-1 1 2,-1 3 1,-1 3 3,30-30 111,-6 12-117,-5 13 5,-4 12 68,-4 7 113,8 4-13,-14 9 355,8 1-377,-20 10 715,-2 3-698,-2 1 279,-3 0-346,0 1 50,7 10-78,-9-1-12,4 6 23,-12-4 73,-3 0 95,-4-1 168,-2 7-168,-1 4 336,-1 29-330,-8-6-78,-7 20-12,-12-13 0,-6-2 72,-6-1 40,-6-3-72,-6-4-29,-10-2-56,-5-3-3381,-5-4 3410,0-6-1,3-4-17,7-7 1,11-6-7,10-4-38,14-4-40,9-1-44,10-1 3386,5 0-5509,3 0 1125,3 0-368,0 0-416,4 0-1949,7 0-1260,2 0 4985,8 0 0,-11 0 0,-3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2-08T16:03:58.348"/>
    </inkml:context>
    <inkml:brush xml:id="br0">
      <inkml:brushProperty name="width" value="0.06" units="cm"/>
      <inkml:brushProperty name="height" value="0.06" units="cm"/>
      <inkml:brushProperty name="color" value="#FFC114"/>
    </inkml:brush>
  </inkml:definitions>
  <inkml:trace contextRef="#ctx0" brushRef="#br0">121 4 20582,'0'-4'1871,"0"15"-6703,0 22 5650,0 43-152,-2-18 1,0 7-376,-3 21 1,0 5-113,-1-25 0,1 3 1,-2-1-29,1 2 0,-1-1 0,0-2 25,-3 18 1,0-2 61,1 5 0,0-4-146,2-25 1,2-2-21,-2 12 1,2-2 1043,2 26-974,1-40 1,1-1-3,1 14-45,3-1-39,0-40 3029,3-11-3023,-2-7 1068,-2-4-1097,1-3-33,-1 0 6,0 0-6,2 0-28,2-1 28,20-18 0,3-3-11,19-19 5,1-6 0,1-5-27,3-10 5,-16 17 0,-1-2 17,18-25-6,-20 27 0,-1 1 11,8-11 1,-4 10-6,-7 8 5,-7 10 0,-8 9 1,-5 8-46,-5 5 1,-3 4-84,-1 1 50,2 3 84,1 11 5,5 15 1,3 19 39,4 18-40,-3 11 1,2 5-1,-6 0 1,2-3 0,-4-10 27,3-6-33,-3-13 0,1-8 6,-2-6-6,-2-17 0,1-4-6,-4-14-67,3-1 62,2 0 11,6-7 118,8-14-17,13-23-6,11-25-67,-18 24 0,1-3-477,4-8 1,-1-4 451,0-5 0,0-2-1,1-6 1,-2-1 19,-1-1 1,0-4-10,-5 7 0,0-5 0,-1 4-13,1-6 0,-2 2 3,6-19 0,-3 6 31,-2 5-10,-7 27 10,-7 25 17,-4 15-51,-3 11 0,-1 5-936,0 2 370,0 2-2632,0 5-763,6 12-3232,3 4 7193,6 11 0,-6-17 0,-1-2 0</inkml:trace>
  <inkml:trace contextRef="#ctx0" brushRef="#br0" timeOffset="1">1682 1919 13833,'0'-11'4581,"0"2"-3471,0 9 1847,0 0-2218,0 88-196,0-38-361,0 10 0,0 0 20,-2-3-96,2-10-100,-3-7 0,1-10-6,0-7-118,1-5-319,1-6-380,0-2-287,0-6-257,0-1-538,0-3-1596,0-17-4322,0-9 7817,1-23 0,0 20 0,0 3 0</inkml:trace>
  <inkml:trace contextRef="#ctx0" brushRef="#br0" timeOffset="2">1689 1435 20252,'-9'25'-2275,"10"-2"147,30-14-2364,9-1 4492,7-1 0,-20-4 0,-7-1 0</inkml:trace>
  <inkml:trace contextRef="#ctx0" brushRef="#br0" timeOffset="3">2501 399 15967,'3'-8'3002,"0"2"-2391,-3 6 1231,0 0-996,15 110-1425,-8-29 965,2 7 0,-1 4-84,-6-28 1,-1-3-43,1 3 1,-1 0-48,-1-2 0,1 0 155,0-2 0,1-2-217,-1-3 0,1-1 8,1-3 1,1-2 176,6 39-84,2-15 235,17 14-341,-11-41 341,17 20-386,-23-47-29,5 3-10,-11-12 726,3-3-782,-6-4 64,1-1-31,-2-2-28,-2 0-11,3 0 0,-1 0-33,3-3 21,3-9 7,8-8-46,11-16 46,13-14-107,9-14 22,9-9-764,1-4 753,0 3 34,-5 9 0,-11 10 17,-8 16-1,-10 13-5,-10 12-61,-6 8-85,-5 5 202,-2 14 759,4 14-675,0 27-28,3 19-51,-2 15-233,0 8 228,-2-5 11,-2-8-6,1-16 29,0-14-34,2-17 6,2-13-1,-3-13 90,5-6-27,-2-10 295,12-16-279,7-22 0,16-31-65,-17 26 1,0-4-411,5-9 1,0-2 393,2-6 0,0-2 2,-1-4 1,-1 1-4,0 1 1,-2 0 3,-1 4 0,-2 3 13,-3 6 1,-1 4 25,15-35 61,-9 20-11,-12 35-22,-7 12 5,-7 22-240,-2 3 489,1 0-735,0 2-259,0 1-374,-1 1-595,0 2-1064,0-1-806,0 14-1115,0 2 4621,0 14 0,0-16 0,0-2 0</inkml:trace>
  <inkml:trace contextRef="#ctx0" brushRef="#br0" timeOffset="4">4392 1588 14695,'9'4'3736,"-1"-1"-3153,-8-3 1948,0 0-1808,3 88-40,-2-35-333,0 10 0,-2 2 272,-10 7-45,-7-1-101,-9-3-11,-1-7-90,-2-8-106,1-8-90,4-10-123,2-7-11,7-9-45,3-8-123,5-6-129,3-3-179,0-2-62,3-2 22,-1-3-369,1-3-476,-2-4-359,-3-4-274,0-6 1949,0-73 0,4 61 0,1-50 0</inkml:trace>
  <inkml:trace contextRef="#ctx0" brushRef="#br0" timeOffset="5">4389 1197 14549,'4'0'5591,"-1"0"-3648,-3 0-1892,0 69-51,0-45-292,0 51-375,0-62-934,0-3-1715,0-1-1165,3-3 4481,2-1 0,-1-3 0,0-1 0</inkml:trace>
</inkml: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72DF6EC-BD86-2B4B-A7A6-11784337A2A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9c45981d-5457-4787-9acd-6822cb1ed6d8&quot;"/>
  </we:properties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investopedia.com/secured-overnight-financing-rate-sofr-4683954" TargetMode="External"/><Relationship Id="rId2" Type="http://schemas.openxmlformats.org/officeDocument/2006/relationships/hyperlink" Target="https://www.investopedia.com/terms/s/sonia.asp" TargetMode="External"/><Relationship Id="rId1" Type="http://schemas.openxmlformats.org/officeDocument/2006/relationships/hyperlink" Target="https://www.investopedia.com/terms/e/eonia.asp" TargetMode="External"/><Relationship Id="rId5" Type="http://schemas.openxmlformats.org/officeDocument/2006/relationships/drawing" Target="../drawings/drawing1.xml"/><Relationship Id="rId4" Type="http://schemas.openxmlformats.org/officeDocument/2006/relationships/hyperlink" Target="https://www.investopedia.com/terms/l/libor.asp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urldefense.proofpoint.com/v2/url?u=https-3A__columbia.hosted.panopto.com_Panopto_Pages_Viewer.aspx-3Fid-3D114b4388-2Db3fc-2D4431-2Daa32-2Dafa1003972ef&amp;d=DwMFaQ&amp;c=009klHSCxuh5AI1vNQzSO0KGjl4nbi2Q0M1QLJX9BeE&amp;r=jKLJL5u2jLImwxsNz535Q0LgVKkt2qBwpRUba2rgexc&amp;m=7YWRzOSTmY_aw6mU9X4OF_Z0AvVZoppI_CVgBaZXlWYQF0JFxB1aQu1490QEWW6q&amp;s=mIrw7CNKoR4D6IKgSUATF_LCCMMrmzu-C0wNfKbp8AU&amp;e=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Relationship Id="rId1" Type="http://schemas.openxmlformats.org/officeDocument/2006/relationships/hyperlink" Target="https://urldefense.proofpoint.com/v2/url?u=https-3A__columbia.hosted.panopto.com_Panopto_Pages_Viewer.aspx-3Fid-3D5b9355a2-2D8c5d-2D47a2-2Db6be-2Dafa1003a3714&amp;d=DwMFaQ&amp;c=009klHSCxuh5AI1vNQzSO0KGjl4nbi2Q0M1QLJX9BeE&amp;r=jKLJL5u2jLImwxsNz535Q0LgVKkt2qBwpRUba2rgexc&amp;m=7YWRzOSTmY_aw6mU9X4OF_Z0AvVZoppI_CVgBaZXlWYQF0JFxB1aQu1490QEWW6q&amp;s=hh1NxPcq756sHoJpj7moUnRzrksbDq5B_yz6CqJv6Rc&amp;e=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Relationship Id="rId1" Type="http://schemas.openxmlformats.org/officeDocument/2006/relationships/hyperlink" Target="https://urldefense.proofpoint.com/v2/url?u=https-3A__columbia.hosted.panopto.com_Panopto_Pages_Viewer.aspx-3Fid-3D569ca100-2D5302-2D419c-2D8006-2Dafa100472adb&amp;d=DwMFaQ&amp;c=009klHSCxuh5AI1vNQzSO0KGjl4nbi2Q0M1QLJX9BeE&amp;r=jKLJL5u2jLImwxsNz535Q0LgVKkt2qBwpRUba2rgexc&amp;m=7YWRzOSTmY_aw6mU9X4OF_Z0AvVZoppI_CVgBaZXlWYQF0JFxB1aQu1490QEWW6q&amp;s=zmXBA1z9WbBRsOqY_jW6cotMOqS9BK4Ej9li9sswdfY&amp;e=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ITYoxFWxRTrxbHPhPmJzsEu8foFL58rU/view?usp=sharing" TargetMode="External"/><Relationship Id="rId2" Type="http://schemas.openxmlformats.org/officeDocument/2006/relationships/hyperlink" Target="https://drive.google.com/open?id=14xZr0hLKtzQFTx6tHxrlt3leYXe-PK-w&amp;authuser=davethemovie%40gmail.com&amp;usp=drive_fs" TargetMode="External"/><Relationship Id="rId1" Type="http://schemas.openxmlformats.org/officeDocument/2006/relationships/hyperlink" Target="https://drive.google.com/file/d/150wIka1_HHawoXZw7o2DRcv5G7yUuzSQ/view?usp=sharing" TargetMode="External"/><Relationship Id="rId5" Type="http://schemas.openxmlformats.org/officeDocument/2006/relationships/hyperlink" Target="https://drive.google.com/file/d/1p7t0UGl2Gx6b-1R0gXG4ppEXTza7qva7/view?usp=sharing" TargetMode="External"/><Relationship Id="rId4" Type="http://schemas.openxmlformats.org/officeDocument/2006/relationships/hyperlink" Target="https://drive.google.com/file/d/18vII4PWnegVriH1klILjqlhRaD7kYE8K/view?usp=sharing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2ZHHpmLUXtdOoTvspxaXqg1WAzRbdS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qAwGx66Oiuz9T1Wn_4FjyMwU649QUMs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4jrwYSyCR6eI0hzPqEo1KPxm8RELrYqx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5A5AK5iGXWrjOh3vHMjoLAsC7OfvlS3D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58Z50_f2suZsuvnRvd2u0YiPUm4O1_Ph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columbiasps.hosted.panopto.com/Panopto/Pages/Viewer.aspx?id=e412dd33-425f-41b2-8934-ae33003dc830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columbiasps.hosted.panopto.com/Panopto/Pages/Viewer.aspx?id=fcdfa446-1e95-4564-8950-ae330110eaa5" TargetMode="External"/><Relationship Id="rId2" Type="http://schemas.openxmlformats.org/officeDocument/2006/relationships/hyperlink" Target="https://columbiasps.hosted.panopto.com/Panopto/Pages/Viewer.aspx?id=67af9628-82ac-4de7-b376-ae330107b211" TargetMode="External"/><Relationship Id="rId1" Type="http://schemas.openxmlformats.org/officeDocument/2006/relationships/hyperlink" Target="https://columbiasps.hosted.panopto.com/Panopto/Pages/Viewer.aspx?id=7232f212-003d-416a-bfe2-ae3300f92e80" TargetMode="External"/><Relationship Id="rId4" Type="http://schemas.openxmlformats.org/officeDocument/2006/relationships/drawing" Target="../drawings/drawing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5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OzRrk4ntuZLzeGIkaCeZCXu44sw55X43/view?usp=drive_link" TargetMode="External"/><Relationship Id="rId2" Type="http://schemas.openxmlformats.org/officeDocument/2006/relationships/hyperlink" Target="https://drive.google.com/file/d/1OwVUu5R4JHs151m2UL1kqpuFDk_yYKes/view?usp=drive_link" TargetMode="External"/><Relationship Id="rId1" Type="http://schemas.openxmlformats.org/officeDocument/2006/relationships/hyperlink" Target="https://drive.google.com/file/d/1P1Zr3aqxfRz74dOCNMHTdeUPEQEPjsFF/view?usp=drive_link" TargetMode="External"/><Relationship Id="rId6" Type="http://schemas.openxmlformats.org/officeDocument/2006/relationships/drawing" Target="../drawings/drawing7.xml"/><Relationship Id="rId5" Type="http://schemas.openxmlformats.org/officeDocument/2006/relationships/hyperlink" Target="https://drive.google.com/file/d/1Oz8VX5M8kCJUHh0kPUqQl_VeEajys4F4/view?usp=drive_link" TargetMode="External"/><Relationship Id="rId4" Type="http://schemas.openxmlformats.org/officeDocument/2006/relationships/hyperlink" Target="https://drive.google.com/file/d/1Ow5_HV_OmkUAuqA5lXz9H2jxWDWkNTwi/view?usp=drive_link" TargetMode="Externa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file/d/16EFLHOTf8LijdD6yIqrIA_9hEw9IUfqe/view?usp=sharing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file/d/16EafJoJNJbuuVqcUJcw64pmiBAnlNToi/view?usp=sharing" TargetMode="Externa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file/d/16EWxVtj9l5G_0tFyyZ1r5UJxSdJvLyE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C5993-A629-9A46-A29D-9DED5C90C983}">
  <sheetPr codeName="Sheet1"/>
  <dimension ref="B2:C20"/>
  <sheetViews>
    <sheetView tabSelected="1"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2" spans="2:3" x14ac:dyDescent="0.3">
      <c r="B2" s="1" t="s">
        <v>22</v>
      </c>
    </row>
    <row r="4" spans="2:3" x14ac:dyDescent="0.3">
      <c r="B4" s="1" t="s">
        <v>18</v>
      </c>
    </row>
    <row r="5" spans="2:3" x14ac:dyDescent="0.3">
      <c r="C5" s="1" t="s">
        <v>37</v>
      </c>
    </row>
    <row r="7" spans="2:3" x14ac:dyDescent="0.3">
      <c r="B7" s="1" t="s">
        <v>2</v>
      </c>
    </row>
    <row r="8" spans="2:3" x14ac:dyDescent="0.3">
      <c r="C8" s="1" t="s">
        <v>3</v>
      </c>
    </row>
    <row r="9" spans="2:3" x14ac:dyDescent="0.3">
      <c r="C9" s="1" t="s">
        <v>38</v>
      </c>
    </row>
    <row r="11" spans="2:3" x14ac:dyDescent="0.3">
      <c r="B11" s="1" t="s">
        <v>20</v>
      </c>
    </row>
    <row r="12" spans="2:3" x14ac:dyDescent="0.3">
      <c r="C12" s="1" t="s">
        <v>39</v>
      </c>
    </row>
    <row r="14" spans="2:3" x14ac:dyDescent="0.3">
      <c r="B14" s="1" t="s">
        <v>1</v>
      </c>
    </row>
    <row r="15" spans="2:3" x14ac:dyDescent="0.3">
      <c r="C15" s="1" t="s">
        <v>21</v>
      </c>
    </row>
    <row r="17" spans="2:3" x14ac:dyDescent="0.3">
      <c r="B17" s="1" t="s">
        <v>19</v>
      </c>
    </row>
    <row r="18" spans="2:3" x14ac:dyDescent="0.3">
      <c r="C18" s="1" t="s">
        <v>3</v>
      </c>
    </row>
    <row r="19" spans="2:3" x14ac:dyDescent="0.3">
      <c r="C19" s="1" t="s">
        <v>64</v>
      </c>
    </row>
    <row r="20" spans="2:3" x14ac:dyDescent="0.3">
      <c r="C20" s="1" t="s">
        <v>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335</v>
      </c>
    </row>
    <row r="4" spans="2:2" x14ac:dyDescent="0.3">
      <c r="B4" s="1" t="s">
        <v>336</v>
      </c>
    </row>
    <row r="5" spans="2:2" x14ac:dyDescent="0.3">
      <c r="B5" s="1" t="s">
        <v>337</v>
      </c>
    </row>
    <row r="7" spans="2:2" x14ac:dyDescent="0.3">
      <c r="B7" s="1" t="s">
        <v>338</v>
      </c>
    </row>
    <row r="9" spans="2:2" x14ac:dyDescent="0.3">
      <c r="B9" s="1" t="s">
        <v>339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913ED-D278-5C49-984B-90AE6F07589F}">
  <sheetPr codeName="Sheet4">
    <tabColor rgb="FF002060"/>
  </sheetPr>
  <dimension ref="A1:A4"/>
  <sheetViews>
    <sheetView zoomScaleNormal="100" workbookViewId="0"/>
  </sheetViews>
  <sheetFormatPr baseColWidth="10" defaultColWidth="9.1640625" defaultRowHeight="26" x14ac:dyDescent="0.3"/>
  <cols>
    <col min="1" max="16384" width="9.1640625" style="2"/>
  </cols>
  <sheetData>
    <row r="1" spans="1:1" x14ac:dyDescent="0.3">
      <c r="A1" s="2" t="s">
        <v>113</v>
      </c>
    </row>
    <row r="2" spans="1:1" x14ac:dyDescent="0.3">
      <c r="A2" s="2" t="s">
        <v>314</v>
      </c>
    </row>
    <row r="3" spans="1:1" x14ac:dyDescent="0.3">
      <c r="A3" s="2" t="s">
        <v>315</v>
      </c>
    </row>
    <row r="4" spans="1:1" x14ac:dyDescent="0.3">
      <c r="A4" s="2" t="s">
        <v>316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175AE-21DE-794E-B273-170B499985FA}">
  <sheetPr>
    <tabColor rgb="FFFF0000"/>
  </sheetPr>
  <dimension ref="B2:B5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113</v>
      </c>
    </row>
    <row r="3" spans="2:2" x14ac:dyDescent="0.3">
      <c r="B3" s="4" t="s">
        <v>455</v>
      </c>
    </row>
    <row r="5" spans="2:2" x14ac:dyDescent="0.3">
      <c r="B5" s="1" t="s">
        <v>457</v>
      </c>
    </row>
    <row r="6" spans="2:2" x14ac:dyDescent="0.3">
      <c r="B6" s="4" t="s">
        <v>456</v>
      </c>
    </row>
    <row r="8" spans="2:2" x14ac:dyDescent="0.3">
      <c r="B8" s="1" t="s">
        <v>461</v>
      </c>
    </row>
    <row r="9" spans="2:2" x14ac:dyDescent="0.3">
      <c r="B9" s="4" t="s">
        <v>460</v>
      </c>
    </row>
    <row r="11" spans="2:2" x14ac:dyDescent="0.3">
      <c r="B11" s="1" t="s">
        <v>459</v>
      </c>
    </row>
    <row r="12" spans="2:2" x14ac:dyDescent="0.3">
      <c r="B12" s="4" t="s">
        <v>458</v>
      </c>
    </row>
    <row r="50" spans="2:2" x14ac:dyDescent="0.3">
      <c r="B50"/>
    </row>
  </sheetData>
  <hyperlinks>
    <hyperlink ref="B9" r:id="rId1" xr:uid="{ABA00832-35B6-F14F-A0DE-8DF199D89223}"/>
    <hyperlink ref="B12" r:id="rId2" xr:uid="{8E0A2228-E6D2-9540-98BF-0ACA7E325B3C}"/>
    <hyperlink ref="B6" r:id="rId3" xr:uid="{D0A3A16F-10F8-0D49-A5B9-2F6BCB9BE306}"/>
    <hyperlink ref="B3" r:id="rId4" xr:uid="{5404F076-25E5-BA40-83FC-0C51F110411D}"/>
  </hyperlinks>
  <pageMargins left="0.7" right="0.7" top="0.75" bottom="0.75" header="0.3" footer="0.3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8A16A-E0AC-D843-8746-8656CD76D899}">
  <sheetPr codeName="Sheet3">
    <tabColor rgb="FFFF0000"/>
  </sheetPr>
  <dimension ref="A1:T26"/>
  <sheetViews>
    <sheetView zoomScaleNormal="100" workbookViewId="0"/>
  </sheetViews>
  <sheetFormatPr baseColWidth="10" defaultColWidth="9.1640625" defaultRowHeight="15" x14ac:dyDescent="0.2"/>
  <cols>
    <col min="1" max="1" width="9.1640625" style="3"/>
    <col min="2" max="2" width="19.83203125" style="3" customWidth="1"/>
    <col min="3" max="3" width="19.6640625" style="3" bestFit="1" customWidth="1"/>
    <col min="4" max="4" width="10.6640625" style="3" customWidth="1"/>
    <col min="5" max="5" width="18" style="3" bestFit="1" customWidth="1"/>
    <col min="6" max="6" width="24.83203125" style="3" customWidth="1"/>
    <col min="7" max="7" width="14.1640625" style="3" bestFit="1" customWidth="1"/>
    <col min="8" max="8" width="19" style="3" customWidth="1"/>
    <col min="9" max="9" width="9.1640625" style="3"/>
    <col min="10" max="10" width="21.5" style="3" bestFit="1" customWidth="1"/>
    <col min="11" max="16384" width="9.1640625" style="3"/>
  </cols>
  <sheetData>
    <row r="1" spans="1:20" x14ac:dyDescent="0.2">
      <c r="A1" s="172" t="s">
        <v>454</v>
      </c>
    </row>
    <row r="2" spans="1:20" ht="22" customHeight="1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26" x14ac:dyDescent="0.3">
      <c r="B3" s="61" t="s">
        <v>17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26" x14ac:dyDescent="0.3">
      <c r="B4" s="2" t="s">
        <v>87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26" x14ac:dyDescent="0.3">
      <c r="B5" s="2" t="s">
        <v>88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26" x14ac:dyDescent="0.3">
      <c r="B6" s="2" t="s">
        <v>89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26" x14ac:dyDescent="0.3">
      <c r="B7" s="2"/>
      <c r="C7" s="2" t="s">
        <v>90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1:20" ht="26" x14ac:dyDescent="0.3">
      <c r="B8" s="2"/>
      <c r="C8" s="2" t="s">
        <v>91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1:20" ht="26" x14ac:dyDescent="0.3">
      <c r="B9" s="2"/>
      <c r="C9" s="2" t="s">
        <v>213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2" spans="1:20" ht="26" x14ac:dyDescent="0.3">
      <c r="B12" s="61" t="s">
        <v>93</v>
      </c>
    </row>
    <row r="13" spans="1:20" ht="26" x14ac:dyDescent="0.3">
      <c r="B13" s="2" t="s">
        <v>16</v>
      </c>
    </row>
    <row r="14" spans="1:20" ht="26" x14ac:dyDescent="0.3">
      <c r="B14" s="2" t="s">
        <v>15</v>
      </c>
    </row>
    <row r="15" spans="1:20" ht="26" x14ac:dyDescent="0.3">
      <c r="B15" s="2" t="s">
        <v>14</v>
      </c>
    </row>
    <row r="16" spans="1:20" ht="26" x14ac:dyDescent="0.3">
      <c r="B16" s="2" t="s">
        <v>13</v>
      </c>
    </row>
    <row r="17" spans="2:2" ht="26" x14ac:dyDescent="0.3">
      <c r="B17" s="2" t="s">
        <v>12</v>
      </c>
    </row>
    <row r="18" spans="2:2" ht="26" x14ac:dyDescent="0.3">
      <c r="B18" s="2" t="s">
        <v>11</v>
      </c>
    </row>
    <row r="21" spans="2:2" ht="26" x14ac:dyDescent="0.3">
      <c r="B21" s="61" t="s">
        <v>9</v>
      </c>
    </row>
    <row r="22" spans="2:2" ht="26" x14ac:dyDescent="0.3">
      <c r="B22" s="2" t="s">
        <v>8</v>
      </c>
    </row>
    <row r="23" spans="2:2" ht="26" x14ac:dyDescent="0.3">
      <c r="B23" s="2" t="s">
        <v>7</v>
      </c>
    </row>
    <row r="24" spans="2:2" ht="26" x14ac:dyDescent="0.3">
      <c r="B24" s="2" t="s">
        <v>6</v>
      </c>
    </row>
    <row r="25" spans="2:2" ht="26" x14ac:dyDescent="0.3">
      <c r="B25" s="2" t="s">
        <v>5</v>
      </c>
    </row>
    <row r="26" spans="2:2" ht="26" x14ac:dyDescent="0.3">
      <c r="B26" s="2" t="s">
        <v>4</v>
      </c>
    </row>
  </sheetData>
  <hyperlinks>
    <hyperlink ref="A1" r:id="rId1" display="Swaps" xr:uid="{2730CF38-E3BB-8D4B-B55A-8C1B5EE791E9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9E3-B68A-714E-9E68-B88BCBD1B7B7}">
  <sheetPr codeName="Sheet25">
    <tabColor rgb="FFFF0000"/>
  </sheetPr>
  <dimension ref="A1:U35"/>
  <sheetViews>
    <sheetView zoomScale="90" zoomScaleNormal="90" workbookViewId="0">
      <selection activeCell="K3" sqref="K3"/>
    </sheetView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21" ht="26" x14ac:dyDescent="0.3">
      <c r="A1" s="170" t="s">
        <v>454</v>
      </c>
    </row>
    <row r="2" spans="1:21" ht="26" x14ac:dyDescent="0.3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ht="26" x14ac:dyDescent="0.3">
      <c r="B3" s="170" t="s">
        <v>93</v>
      </c>
      <c r="D3" s="2"/>
      <c r="E3" s="2"/>
      <c r="F3" s="2"/>
      <c r="G3" s="2"/>
      <c r="H3" s="2"/>
      <c r="I3" s="2"/>
      <c r="J3" s="2"/>
      <c r="K3" s="2"/>
      <c r="L3" s="2"/>
      <c r="M3" s="2"/>
      <c r="O3" s="2"/>
      <c r="P3" s="2"/>
      <c r="Q3" s="2"/>
      <c r="R3" s="2"/>
      <c r="S3" s="2"/>
      <c r="T3" s="2"/>
      <c r="U3" s="2"/>
    </row>
    <row r="4" spans="1:21" ht="26" x14ac:dyDescent="0.3">
      <c r="B4" s="2"/>
      <c r="C4" s="2"/>
      <c r="D4" s="2" t="s">
        <v>92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ht="26" x14ac:dyDescent="0.3">
      <c r="B5" s="2"/>
      <c r="C5" s="2"/>
      <c r="D5" s="2" t="s">
        <v>94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ht="26" x14ac:dyDescent="0.3">
      <c r="B6" s="2"/>
      <c r="C6" s="2"/>
      <c r="D6" s="2" t="s">
        <v>96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ht="26" x14ac:dyDescent="0.3">
      <c r="B7" s="2"/>
      <c r="C7" s="2"/>
      <c r="D7" s="2" t="s">
        <v>95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ht="26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ht="26" x14ac:dyDescent="0.3">
      <c r="B9" s="2"/>
      <c r="C9" s="2"/>
      <c r="D9" s="38"/>
      <c r="E9" s="54"/>
      <c r="F9" s="45"/>
      <c r="G9" s="59">
        <v>0.03</v>
      </c>
      <c r="H9" s="57"/>
      <c r="I9" s="38"/>
      <c r="J9" s="54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ht="26" x14ac:dyDescent="0.3">
      <c r="B10" s="2"/>
      <c r="C10" s="2"/>
      <c r="D10" s="41" t="s">
        <v>111</v>
      </c>
      <c r="E10" s="56"/>
      <c r="F10" s="2"/>
      <c r="G10" s="35"/>
      <c r="I10" s="41" t="s">
        <v>112</v>
      </c>
      <c r="J10" s="55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ht="26" x14ac:dyDescent="0.3">
      <c r="B11" s="2"/>
      <c r="C11" s="2"/>
      <c r="D11" s="45"/>
      <c r="E11" s="47"/>
      <c r="F11" s="38"/>
      <c r="G11" s="60" t="s">
        <v>113</v>
      </c>
      <c r="H11" s="58"/>
      <c r="I11" s="45"/>
      <c r="J11" s="4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ht="26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ht="26" x14ac:dyDescent="0.3">
      <c r="B13" s="61" t="s">
        <v>97</v>
      </c>
      <c r="D13" s="2" t="s">
        <v>98</v>
      </c>
      <c r="E13" s="2"/>
      <c r="G13" s="36">
        <v>100000000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ht="26" x14ac:dyDescent="0.3">
      <c r="B14" s="2"/>
      <c r="C14" s="2"/>
      <c r="D14" s="2" t="s">
        <v>101</v>
      </c>
      <c r="E14" s="2"/>
      <c r="G14" s="37">
        <v>0.03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ht="26" x14ac:dyDescent="0.3">
      <c r="B15" s="2"/>
      <c r="C15" s="2"/>
      <c r="D15" s="2" t="s">
        <v>102</v>
      </c>
      <c r="E15" s="2"/>
      <c r="G15" s="34" t="s">
        <v>103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ht="26" x14ac:dyDescent="0.3">
      <c r="B16" s="2"/>
      <c r="C16" s="2"/>
      <c r="D16" s="2" t="s">
        <v>100</v>
      </c>
      <c r="E16" s="2"/>
      <c r="F16" s="35"/>
      <c r="G16" s="2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6" x14ac:dyDescent="0.3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6" x14ac:dyDescent="0.3">
      <c r="B18" s="2"/>
      <c r="C18" s="2"/>
      <c r="D18" s="38" t="s">
        <v>99</v>
      </c>
      <c r="E18" s="39"/>
      <c r="F18" s="39" t="s">
        <v>104</v>
      </c>
      <c r="G18" s="40" t="s">
        <v>105</v>
      </c>
      <c r="H18" s="2"/>
      <c r="I18" s="48" t="s">
        <v>106</v>
      </c>
      <c r="J18" s="2"/>
      <c r="K18" s="48" t="s">
        <v>109</v>
      </c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6" x14ac:dyDescent="0.3">
      <c r="B19" s="2"/>
      <c r="C19" s="2"/>
      <c r="D19" s="51"/>
      <c r="E19" s="53" t="s">
        <v>110</v>
      </c>
      <c r="F19" s="46"/>
      <c r="G19" s="52" t="s">
        <v>107</v>
      </c>
      <c r="H19" s="2"/>
      <c r="I19" s="50" t="s">
        <v>108</v>
      </c>
      <c r="J19" s="2"/>
      <c r="K19" s="50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6" x14ac:dyDescent="0.3">
      <c r="B20" s="2"/>
      <c r="C20" s="33">
        <v>43527</v>
      </c>
      <c r="D20" s="41"/>
      <c r="E20" s="42">
        <v>2.1999999999999999E-2</v>
      </c>
      <c r="F20" s="43">
        <v>2.6826300000000001E-2</v>
      </c>
      <c r="G20" s="44">
        <f>$G$13*(E20/$G$16)</f>
        <v>1100000</v>
      </c>
      <c r="H20" s="2"/>
      <c r="I20" s="49">
        <f>-$G$13*($G$14/$G$16)</f>
        <v>-1500000</v>
      </c>
      <c r="J20" s="2"/>
      <c r="K20" s="49">
        <f>G20+I20</f>
        <v>-400000</v>
      </c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6" x14ac:dyDescent="0.3">
      <c r="B21" s="2"/>
      <c r="C21" s="33">
        <v>43711</v>
      </c>
      <c r="D21" s="41"/>
      <c r="E21" s="42">
        <v>2.8000000000000001E-2</v>
      </c>
      <c r="F21" s="43">
        <v>2.0123800000000001E-2</v>
      </c>
      <c r="G21" s="44">
        <f t="shared" ref="G21:G25" si="0">$G$13*(E21/$G$16)</f>
        <v>1400000</v>
      </c>
      <c r="H21" s="2"/>
      <c r="I21" s="49">
        <f t="shared" ref="I21:I25" si="1">-$G$13*($G$14/$G$16)</f>
        <v>-1500000</v>
      </c>
      <c r="J21" s="2"/>
      <c r="K21" s="49">
        <f t="shared" ref="K21:K25" si="2">G21+I21</f>
        <v>-100000</v>
      </c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6" x14ac:dyDescent="0.3">
      <c r="B22" s="2"/>
      <c r="C22" s="33">
        <v>43893</v>
      </c>
      <c r="D22" s="41"/>
      <c r="E22" s="42">
        <v>3.3000000000000002E-2</v>
      </c>
      <c r="F22" s="43">
        <v>1.252E-2</v>
      </c>
      <c r="G22" s="44">
        <f t="shared" si="0"/>
        <v>1650000</v>
      </c>
      <c r="H22" s="2"/>
      <c r="I22" s="49">
        <f t="shared" si="1"/>
        <v>-1500000</v>
      </c>
      <c r="J22" s="2"/>
      <c r="K22" s="49">
        <f t="shared" si="2"/>
        <v>150000</v>
      </c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6" x14ac:dyDescent="0.3">
      <c r="B23" s="2"/>
      <c r="C23" s="33">
        <v>44258</v>
      </c>
      <c r="D23" s="41"/>
      <c r="E23" s="42">
        <v>3.5000000000000003E-2</v>
      </c>
      <c r="F23" s="43">
        <v>2.8774999999999998E-3</v>
      </c>
      <c r="G23" s="44">
        <f t="shared" si="0"/>
        <v>1750000.0000000002</v>
      </c>
      <c r="H23" s="2"/>
      <c r="I23" s="49">
        <f t="shared" si="1"/>
        <v>-1500000</v>
      </c>
      <c r="J23" s="2"/>
      <c r="K23" s="49">
        <f t="shared" si="2"/>
        <v>250000.00000000023</v>
      </c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6" x14ac:dyDescent="0.3">
      <c r="B24" s="2"/>
      <c r="C24" s="33">
        <v>44442</v>
      </c>
      <c r="D24" s="41"/>
      <c r="E24" s="42">
        <v>3.5999999999999997E-2</v>
      </c>
      <c r="F24" s="43">
        <v>2.1099999999999999E-3</v>
      </c>
      <c r="G24" s="44">
        <f t="shared" si="0"/>
        <v>1799999.9999999998</v>
      </c>
      <c r="H24" s="2"/>
      <c r="I24" s="49">
        <f t="shared" si="1"/>
        <v>-1500000</v>
      </c>
      <c r="J24" s="2"/>
      <c r="K24" s="49">
        <f t="shared" si="2"/>
        <v>299999.99999999977</v>
      </c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6" x14ac:dyDescent="0.3">
      <c r="B25" s="2"/>
      <c r="C25" s="33">
        <v>44623</v>
      </c>
      <c r="D25" s="41"/>
      <c r="E25" s="42">
        <v>3.9E-2</v>
      </c>
      <c r="F25" s="2"/>
      <c r="G25" s="44">
        <f t="shared" si="0"/>
        <v>1950000</v>
      </c>
      <c r="H25" s="2"/>
      <c r="I25" s="49">
        <f t="shared" si="1"/>
        <v>-1500000</v>
      </c>
      <c r="J25" s="2"/>
      <c r="K25" s="49">
        <f t="shared" si="2"/>
        <v>450000</v>
      </c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6" x14ac:dyDescent="0.3">
      <c r="B26" s="2"/>
      <c r="C26" s="2"/>
      <c r="D26" s="45"/>
      <c r="E26" s="46"/>
      <c r="F26" s="46"/>
      <c r="G26" s="47"/>
      <c r="H26" s="2"/>
      <c r="I26" s="50"/>
      <c r="J26" s="2"/>
      <c r="K26" s="50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6" x14ac:dyDescent="0.3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6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6" x14ac:dyDescent="0.3">
      <c r="B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ht="26" x14ac:dyDescent="0.3">
      <c r="B30" s="2"/>
      <c r="C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ht="26" x14ac:dyDescent="0.3">
      <c r="B31" s="2"/>
      <c r="C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ht="26" x14ac:dyDescent="0.3">
      <c r="B32" s="2"/>
      <c r="C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ht="26" x14ac:dyDescent="0.3">
      <c r="B33" s="2"/>
      <c r="C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ht="26" x14ac:dyDescent="0.3">
      <c r="B34" s="2"/>
      <c r="C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ht="26" x14ac:dyDescent="0.3">
      <c r="B35" s="2"/>
      <c r="C35" s="2"/>
      <c r="D35" s="2"/>
      <c r="E35" s="2"/>
      <c r="F35" s="2"/>
      <c r="G35" s="2"/>
      <c r="H35" s="2"/>
      <c r="I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</sheetData>
  <hyperlinks>
    <hyperlink ref="B3" r:id="rId1" xr:uid="{A88B38A8-154D-8148-AF75-0C818849DD5C}"/>
    <hyperlink ref="A1" r:id="rId2" display="Interest Rate Swaps (IRS)" xr:uid="{7E3FE10D-3FF6-424B-8567-559805F7EBD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58EA9-E8F9-604B-A05A-33A8D16A0D58}">
  <sheetPr codeName="Sheet26">
    <tabColor rgb="FFFF0000"/>
  </sheetPr>
  <dimension ref="A1:XFD24"/>
  <sheetViews>
    <sheetView zoomScale="90" zoomScaleNormal="90" workbookViewId="0">
      <selection activeCell="A2" sqref="A2"/>
    </sheetView>
  </sheetViews>
  <sheetFormatPr baseColWidth="10" defaultColWidth="9.1640625" defaultRowHeight="15" x14ac:dyDescent="0.2"/>
  <cols>
    <col min="1" max="2" width="9.1640625" style="3"/>
    <col min="3" max="3" width="19.83203125" style="3" customWidth="1"/>
    <col min="4" max="4" width="19.6640625" style="3" bestFit="1" customWidth="1"/>
    <col min="5" max="5" width="10.6640625" style="3" customWidth="1"/>
    <col min="6" max="6" width="18" style="3" bestFit="1" customWidth="1"/>
    <col min="7" max="7" width="24.83203125" style="3" customWidth="1"/>
    <col min="8" max="8" width="14.1640625" style="3" bestFit="1" customWidth="1"/>
    <col min="9" max="9" width="19" style="3" customWidth="1"/>
    <col min="10" max="10" width="9.1640625" style="3"/>
    <col min="11" max="11" width="21.5" style="3" bestFit="1" customWidth="1"/>
    <col min="12" max="16384" width="9.1640625" style="3"/>
  </cols>
  <sheetData>
    <row r="1" spans="1:3071 3073:6143 6145:9215 9217:12287 12289:15359 15361:16384" ht="26" x14ac:dyDescent="0.3">
      <c r="A1" s="171" t="s">
        <v>454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3071 3073:6143 6145:9215 9217:12287 12289:15359 15361:16384" ht="26" x14ac:dyDescent="0.3">
      <c r="A2" s="171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3071 3073:6143 6145:9215 9217:12287 12289:15359 15361:16384" ht="26" x14ac:dyDescent="0.3">
      <c r="B3" s="170" t="s">
        <v>10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3071 3073:6143 6145:9215 9217:12287 12289:15359 15361:16384" ht="26" x14ac:dyDescent="0.3">
      <c r="B4" s="2"/>
      <c r="C4" s="61"/>
      <c r="D4" s="2" t="s">
        <v>224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3071 3073:6143 6145:9215 9217:12287 12289:15359 15361:16384" ht="26" x14ac:dyDescent="0.3">
      <c r="B5" s="2"/>
      <c r="C5" s="2"/>
      <c r="D5" s="2" t="s">
        <v>223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3071 3073:6143 6145:9215 9217:12287 12289:15359 15361:16384" ht="26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3071 3073:6143 6145:9215 9217:12287 12289:15359 15361:16384" ht="26" x14ac:dyDescent="0.3">
      <c r="B7" s="61" t="s">
        <v>97</v>
      </c>
      <c r="C7" s="2"/>
      <c r="F7" s="35" t="s">
        <v>198</v>
      </c>
      <c r="G7" s="35" t="s">
        <v>219</v>
      </c>
      <c r="H7" s="35" t="s">
        <v>216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3071 3073:6143 6145:9215 9217:12287 12289:15359 15361:16384" ht="26" x14ac:dyDescent="0.3">
      <c r="B8" s="2"/>
      <c r="D8" s="2" t="s">
        <v>217</v>
      </c>
      <c r="E8" s="2"/>
      <c r="F8" s="35" t="s">
        <v>215</v>
      </c>
      <c r="G8" s="76">
        <v>5000000</v>
      </c>
      <c r="H8" s="75">
        <v>0.04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3071 3073:6143 6145:9215 9217:12287 12289:15359 15361:16384" ht="26" x14ac:dyDescent="0.3">
      <c r="B9" s="2"/>
      <c r="D9" s="2" t="s">
        <v>218</v>
      </c>
      <c r="E9" s="2"/>
      <c r="F9" s="35" t="s">
        <v>199</v>
      </c>
      <c r="G9" s="76">
        <v>10000000</v>
      </c>
      <c r="H9" s="75">
        <v>0.06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3071 3073:6143 6145:9215 9217:12287 12289:15359 15361:16384" ht="26" x14ac:dyDescent="0.3">
      <c r="B10" s="2"/>
      <c r="C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3071 3073:6143 6145:9215 9217:12287 12289:15359 15361:16384" s="2" customFormat="1" ht="26" x14ac:dyDescent="0.3">
      <c r="D11" s="83" t="s">
        <v>199</v>
      </c>
      <c r="E11" s="78"/>
      <c r="F11" s="87" t="s">
        <v>215</v>
      </c>
      <c r="G11" s="88" t="s">
        <v>222</v>
      </c>
      <c r="H11" s="89"/>
      <c r="I11" s="90" t="s">
        <v>220</v>
      </c>
      <c r="K11" s="81" t="s">
        <v>221</v>
      </c>
    </row>
    <row r="12" spans="1:3071 3073:6143 6145:9215 9217:12287 12289:15359 15361:16384" s="2" customFormat="1" ht="26" x14ac:dyDescent="0.3">
      <c r="C12" s="91">
        <v>0</v>
      </c>
      <c r="D12" s="92">
        <f>G9</f>
        <v>10000000</v>
      </c>
      <c r="E12" s="93"/>
      <c r="F12" s="94">
        <f>-G8</f>
        <v>-5000000</v>
      </c>
      <c r="G12" s="173">
        <v>1.7999999999999998</v>
      </c>
      <c r="H12" s="95"/>
      <c r="I12" s="96">
        <f>F12*G12</f>
        <v>-9000000</v>
      </c>
      <c r="J12" s="95"/>
      <c r="K12" s="97">
        <f>D12+I12</f>
        <v>1000000</v>
      </c>
    </row>
    <row r="13" spans="1:3071 3073:6143 6145:9215 9217:12287 12289:15359 15361:16384" ht="26" x14ac:dyDescent="0.3">
      <c r="C13" s="35">
        <v>1</v>
      </c>
      <c r="D13" s="79">
        <f>-$G$9*$H$9</f>
        <v>-600000</v>
      </c>
      <c r="E13" s="35"/>
      <c r="F13" s="84">
        <f>$G$8*$H$8</f>
        <v>200000</v>
      </c>
      <c r="G13" s="174">
        <v>1.7999999999999998</v>
      </c>
      <c r="I13" s="44">
        <f>F13*G13</f>
        <v>359999.99999999994</v>
      </c>
      <c r="J13" s="35"/>
      <c r="K13" s="79">
        <f>D13+I13</f>
        <v>-240000.00000000006</v>
      </c>
      <c r="O13" s="35"/>
      <c r="P13" s="35"/>
      <c r="Q13" s="35"/>
      <c r="U13" s="35"/>
      <c r="V13" s="35"/>
      <c r="W13" s="35"/>
      <c r="AA13" s="35"/>
      <c r="AB13" s="35"/>
      <c r="AC13" s="35"/>
      <c r="AG13" s="35"/>
      <c r="AH13" s="35"/>
      <c r="AI13" s="35"/>
      <c r="AM13" s="35"/>
      <c r="AN13" s="35"/>
      <c r="AO13" s="35"/>
      <c r="AS13" s="35"/>
      <c r="AT13" s="35"/>
      <c r="AU13" s="35"/>
      <c r="AY13" s="35"/>
      <c r="AZ13" s="35"/>
      <c r="BA13" s="35"/>
      <c r="BE13" s="35"/>
      <c r="BF13" s="35"/>
      <c r="BG13" s="35"/>
      <c r="BK13" s="35"/>
      <c r="BL13" s="35"/>
      <c r="BM13" s="35"/>
      <c r="BQ13" s="35"/>
      <c r="BR13" s="35"/>
      <c r="BS13" s="35"/>
      <c r="BW13" s="35"/>
      <c r="BX13" s="35"/>
      <c r="BY13" s="35"/>
      <c r="CC13" s="35"/>
      <c r="CD13" s="35"/>
      <c r="CE13" s="35"/>
      <c r="CI13" s="35"/>
      <c r="CJ13" s="35"/>
      <c r="CK13" s="35"/>
      <c r="CO13" s="35"/>
      <c r="CP13" s="35"/>
      <c r="CQ13" s="35"/>
      <c r="CU13" s="35"/>
      <c r="CV13" s="35"/>
      <c r="CW13" s="35"/>
      <c r="DA13" s="35"/>
      <c r="DB13" s="35"/>
      <c r="DC13" s="35"/>
      <c r="DG13" s="35"/>
      <c r="DH13" s="35"/>
      <c r="DI13" s="35"/>
      <c r="DM13" s="35"/>
      <c r="DN13" s="35"/>
      <c r="DO13" s="35"/>
      <c r="DS13" s="35"/>
      <c r="DT13" s="35"/>
      <c r="DU13" s="35"/>
      <c r="DY13" s="35"/>
      <c r="DZ13" s="35"/>
      <c r="EA13" s="35"/>
      <c r="EE13" s="35"/>
      <c r="EF13" s="35"/>
      <c r="EG13" s="35"/>
      <c r="EK13" s="35"/>
      <c r="EL13" s="35"/>
      <c r="EM13" s="35"/>
      <c r="EQ13" s="35"/>
      <c r="ER13" s="35"/>
      <c r="ES13" s="35"/>
      <c r="EW13" s="35"/>
      <c r="EX13" s="35"/>
      <c r="EY13" s="35"/>
      <c r="FC13" s="35"/>
      <c r="FD13" s="35"/>
      <c r="FE13" s="35"/>
      <c r="FI13" s="35"/>
      <c r="FJ13" s="35"/>
      <c r="FK13" s="35"/>
      <c r="FO13" s="35"/>
      <c r="FP13" s="35"/>
      <c r="FQ13" s="35"/>
      <c r="FU13" s="35"/>
      <c r="FV13" s="35"/>
      <c r="FW13" s="35"/>
      <c r="GA13" s="35"/>
      <c r="GB13" s="35"/>
      <c r="GC13" s="35"/>
      <c r="GG13" s="35"/>
      <c r="GH13" s="35"/>
      <c r="GI13" s="35"/>
      <c r="GM13" s="35"/>
      <c r="GN13" s="35"/>
      <c r="GO13" s="35"/>
      <c r="GS13" s="35"/>
      <c r="GT13" s="35"/>
      <c r="GU13" s="35"/>
      <c r="GY13" s="35"/>
      <c r="GZ13" s="35"/>
      <c r="HA13" s="35"/>
      <c r="HE13" s="35"/>
      <c r="HF13" s="35"/>
      <c r="HG13" s="35"/>
      <c r="HK13" s="35"/>
      <c r="HL13" s="35"/>
      <c r="HM13" s="35"/>
      <c r="HQ13" s="35"/>
      <c r="HR13" s="35"/>
      <c r="HS13" s="35"/>
      <c r="HW13" s="35"/>
      <c r="HX13" s="35"/>
      <c r="HY13" s="35"/>
      <c r="IC13" s="35"/>
      <c r="ID13" s="35"/>
      <c r="IE13" s="35"/>
      <c r="II13" s="35"/>
      <c r="IJ13" s="35"/>
      <c r="IK13" s="35"/>
      <c r="IO13" s="35"/>
      <c r="IP13" s="35"/>
      <c r="IQ13" s="35"/>
      <c r="IU13" s="35"/>
      <c r="IV13" s="35"/>
      <c r="IW13" s="35"/>
      <c r="JA13" s="35"/>
      <c r="JB13" s="35"/>
      <c r="JC13" s="35"/>
      <c r="JG13" s="35"/>
      <c r="JH13" s="35"/>
      <c r="JI13" s="35"/>
      <c r="JM13" s="35"/>
      <c r="JN13" s="35"/>
      <c r="JO13" s="35"/>
      <c r="JS13" s="35"/>
      <c r="JT13" s="35"/>
      <c r="JU13" s="35"/>
      <c r="JY13" s="35"/>
      <c r="JZ13" s="35"/>
      <c r="KA13" s="35"/>
      <c r="KE13" s="35"/>
      <c r="KF13" s="35"/>
      <c r="KG13" s="35"/>
      <c r="KK13" s="35"/>
      <c r="KL13" s="35"/>
      <c r="KM13" s="35"/>
      <c r="KQ13" s="35"/>
      <c r="KR13" s="35"/>
      <c r="KS13" s="35"/>
      <c r="KW13" s="35"/>
      <c r="KX13" s="35"/>
      <c r="KY13" s="35"/>
      <c r="LC13" s="35"/>
      <c r="LD13" s="35"/>
      <c r="LE13" s="35"/>
      <c r="LI13" s="35"/>
      <c r="LJ13" s="35"/>
      <c r="LK13" s="35"/>
      <c r="LO13" s="35"/>
      <c r="LP13" s="35"/>
      <c r="LQ13" s="35"/>
      <c r="LU13" s="35"/>
      <c r="LV13" s="35"/>
      <c r="LW13" s="35"/>
      <c r="MA13" s="35"/>
      <c r="MB13" s="35"/>
      <c r="MC13" s="35"/>
      <c r="MG13" s="35"/>
      <c r="MH13" s="35"/>
      <c r="MI13" s="35"/>
      <c r="MM13" s="35"/>
      <c r="MN13" s="35"/>
      <c r="MO13" s="35"/>
      <c r="MS13" s="35"/>
      <c r="MT13" s="35"/>
      <c r="MU13" s="35"/>
      <c r="MY13" s="35"/>
      <c r="MZ13" s="35"/>
      <c r="NA13" s="35"/>
      <c r="NE13" s="35"/>
      <c r="NF13" s="35"/>
      <c r="NG13" s="35"/>
      <c r="NK13" s="35"/>
      <c r="NL13" s="35"/>
      <c r="NM13" s="35"/>
      <c r="NQ13" s="35"/>
      <c r="NR13" s="35"/>
      <c r="NS13" s="35"/>
      <c r="NW13" s="35"/>
      <c r="NX13" s="35"/>
      <c r="NY13" s="35"/>
      <c r="OC13" s="35"/>
      <c r="OD13" s="35"/>
      <c r="OE13" s="35"/>
      <c r="OI13" s="35"/>
      <c r="OJ13" s="35"/>
      <c r="OK13" s="35"/>
      <c r="OO13" s="35"/>
      <c r="OP13" s="35"/>
      <c r="OQ13" s="35"/>
      <c r="OU13" s="35"/>
      <c r="OV13" s="35"/>
      <c r="OW13" s="35"/>
      <c r="PA13" s="35"/>
      <c r="PB13" s="35"/>
      <c r="PC13" s="35"/>
      <c r="PG13" s="35"/>
      <c r="PH13" s="35"/>
      <c r="PI13" s="35"/>
      <c r="PM13" s="35"/>
      <c r="PN13" s="35"/>
      <c r="PO13" s="35"/>
      <c r="PS13" s="35"/>
      <c r="PT13" s="35"/>
      <c r="PU13" s="35"/>
      <c r="PY13" s="35"/>
      <c r="PZ13" s="35"/>
      <c r="QA13" s="35"/>
      <c r="QE13" s="35"/>
      <c r="QF13" s="35"/>
      <c r="QG13" s="35"/>
      <c r="QK13" s="35"/>
      <c r="QL13" s="35"/>
      <c r="QM13" s="35"/>
      <c r="QQ13" s="35"/>
      <c r="QR13" s="35"/>
      <c r="QS13" s="35"/>
      <c r="QW13" s="35"/>
      <c r="QX13" s="35"/>
      <c r="QY13" s="35"/>
      <c r="RC13" s="35"/>
      <c r="RD13" s="35"/>
      <c r="RE13" s="35"/>
      <c r="RI13" s="35"/>
      <c r="RJ13" s="35"/>
      <c r="RK13" s="35"/>
      <c r="RO13" s="35"/>
      <c r="RP13" s="35"/>
      <c r="RQ13" s="35"/>
      <c r="RU13" s="35"/>
      <c r="RV13" s="35"/>
      <c r="RW13" s="35"/>
      <c r="SA13" s="35"/>
      <c r="SB13" s="35"/>
      <c r="SC13" s="35"/>
      <c r="SG13" s="35"/>
      <c r="SH13" s="35"/>
      <c r="SI13" s="35"/>
      <c r="SM13" s="35"/>
      <c r="SN13" s="35"/>
      <c r="SO13" s="35"/>
      <c r="SS13" s="35"/>
      <c r="ST13" s="35"/>
      <c r="SU13" s="35"/>
      <c r="SY13" s="35"/>
      <c r="SZ13" s="35"/>
      <c r="TA13" s="35"/>
      <c r="TE13" s="35"/>
      <c r="TF13" s="35"/>
      <c r="TG13" s="35"/>
      <c r="TK13" s="35"/>
      <c r="TL13" s="35"/>
      <c r="TM13" s="35"/>
      <c r="TQ13" s="35"/>
      <c r="TR13" s="35"/>
      <c r="TS13" s="35"/>
      <c r="TW13" s="35"/>
      <c r="TX13" s="35"/>
      <c r="TY13" s="35"/>
      <c r="UC13" s="35"/>
      <c r="UD13" s="35"/>
      <c r="UE13" s="35"/>
      <c r="UI13" s="35"/>
      <c r="UJ13" s="35"/>
      <c r="UK13" s="35"/>
      <c r="UO13" s="35"/>
      <c r="UP13" s="35"/>
      <c r="UQ13" s="35"/>
      <c r="UU13" s="35"/>
      <c r="UV13" s="35"/>
      <c r="UW13" s="35"/>
      <c r="VA13" s="35"/>
      <c r="VB13" s="35"/>
      <c r="VC13" s="35"/>
      <c r="VG13" s="35"/>
      <c r="VH13" s="35"/>
      <c r="VI13" s="35"/>
      <c r="VM13" s="35"/>
      <c r="VN13" s="35"/>
      <c r="VO13" s="35"/>
      <c r="VS13" s="35"/>
      <c r="VT13" s="35"/>
      <c r="VU13" s="35"/>
      <c r="VY13" s="35"/>
      <c r="VZ13" s="35"/>
      <c r="WA13" s="35"/>
      <c r="WE13" s="35"/>
      <c r="WF13" s="35"/>
      <c r="WG13" s="35"/>
      <c r="WK13" s="35"/>
      <c r="WL13" s="35"/>
      <c r="WM13" s="35"/>
      <c r="WQ13" s="35"/>
      <c r="WR13" s="35"/>
      <c r="WS13" s="35"/>
      <c r="WW13" s="35"/>
      <c r="WX13" s="35"/>
      <c r="WY13" s="35"/>
      <c r="XC13" s="35"/>
      <c r="XD13" s="35"/>
      <c r="XE13" s="35"/>
      <c r="XI13" s="35"/>
      <c r="XJ13" s="35"/>
      <c r="XK13" s="35"/>
      <c r="XO13" s="35"/>
      <c r="XP13" s="35"/>
      <c r="XQ13" s="35"/>
      <c r="XU13" s="35"/>
      <c r="XV13" s="35"/>
      <c r="XW13" s="35"/>
      <c r="YA13" s="35"/>
      <c r="YB13" s="35"/>
      <c r="YC13" s="35"/>
      <c r="YG13" s="35"/>
      <c r="YH13" s="35"/>
      <c r="YI13" s="35"/>
      <c r="YM13" s="35"/>
      <c r="YN13" s="35"/>
      <c r="YO13" s="35"/>
      <c r="YS13" s="35"/>
      <c r="YT13" s="35"/>
      <c r="YU13" s="35"/>
      <c r="YY13" s="35"/>
      <c r="YZ13" s="35"/>
      <c r="ZA13" s="35"/>
      <c r="ZE13" s="35"/>
      <c r="ZF13" s="35"/>
      <c r="ZG13" s="35"/>
      <c r="ZK13" s="35"/>
      <c r="ZL13" s="35"/>
      <c r="ZM13" s="35"/>
      <c r="ZQ13" s="35"/>
      <c r="ZR13" s="35"/>
      <c r="ZS13" s="35"/>
      <c r="ZW13" s="35"/>
      <c r="ZX13" s="35"/>
      <c r="ZY13" s="35"/>
      <c r="AAC13" s="35"/>
      <c r="AAD13" s="35"/>
      <c r="AAE13" s="35"/>
      <c r="AAI13" s="35"/>
      <c r="AAJ13" s="35"/>
      <c r="AAK13" s="35"/>
      <c r="AAO13" s="35"/>
      <c r="AAP13" s="35"/>
      <c r="AAQ13" s="35"/>
      <c r="AAU13" s="35"/>
      <c r="AAV13" s="35"/>
      <c r="AAW13" s="35"/>
      <c r="ABA13" s="35"/>
      <c r="ABB13" s="35"/>
      <c r="ABC13" s="35"/>
      <c r="ABG13" s="35"/>
      <c r="ABH13" s="35"/>
      <c r="ABI13" s="35"/>
      <c r="ABM13" s="35"/>
      <c r="ABN13" s="35"/>
      <c r="ABO13" s="35"/>
      <c r="ABS13" s="35"/>
      <c r="ABT13" s="35"/>
      <c r="ABU13" s="35"/>
      <c r="ABY13" s="35"/>
      <c r="ABZ13" s="35"/>
      <c r="ACA13" s="35"/>
      <c r="ACE13" s="35"/>
      <c r="ACF13" s="35"/>
      <c r="ACG13" s="35"/>
      <c r="ACK13" s="35"/>
      <c r="ACL13" s="35"/>
      <c r="ACM13" s="35"/>
      <c r="ACQ13" s="35"/>
      <c r="ACR13" s="35"/>
      <c r="ACS13" s="35"/>
      <c r="ACW13" s="35"/>
      <c r="ACX13" s="35"/>
      <c r="ACY13" s="35"/>
      <c r="ADC13" s="35"/>
      <c r="ADD13" s="35"/>
      <c r="ADE13" s="35"/>
      <c r="ADI13" s="35"/>
      <c r="ADJ13" s="35"/>
      <c r="ADK13" s="35"/>
      <c r="ADO13" s="35"/>
      <c r="ADP13" s="35"/>
      <c r="ADQ13" s="35"/>
      <c r="ADU13" s="35"/>
      <c r="ADV13" s="35"/>
      <c r="ADW13" s="35"/>
      <c r="AEA13" s="35"/>
      <c r="AEB13" s="35"/>
      <c r="AEC13" s="35"/>
      <c r="AEG13" s="35"/>
      <c r="AEH13" s="35"/>
      <c r="AEI13" s="35"/>
      <c r="AEM13" s="35"/>
      <c r="AEN13" s="35"/>
      <c r="AEO13" s="35"/>
      <c r="AES13" s="35"/>
      <c r="AET13" s="35"/>
      <c r="AEU13" s="35"/>
      <c r="AEY13" s="35"/>
      <c r="AEZ13" s="35"/>
      <c r="AFA13" s="35"/>
      <c r="AFE13" s="35"/>
      <c r="AFF13" s="35"/>
      <c r="AFG13" s="35"/>
      <c r="AFK13" s="35"/>
      <c r="AFL13" s="35"/>
      <c r="AFM13" s="35"/>
      <c r="AFQ13" s="35"/>
      <c r="AFR13" s="35"/>
      <c r="AFS13" s="35"/>
      <c r="AFW13" s="35"/>
      <c r="AFX13" s="35"/>
      <c r="AFY13" s="35"/>
      <c r="AGC13" s="35"/>
      <c r="AGD13" s="35"/>
      <c r="AGE13" s="35"/>
      <c r="AGI13" s="35"/>
      <c r="AGJ13" s="35"/>
      <c r="AGK13" s="35"/>
      <c r="AGO13" s="35"/>
      <c r="AGP13" s="35"/>
      <c r="AGQ13" s="35"/>
      <c r="AGU13" s="35"/>
      <c r="AGV13" s="35"/>
      <c r="AGW13" s="35"/>
      <c r="AHA13" s="35"/>
      <c r="AHB13" s="35"/>
      <c r="AHC13" s="35"/>
      <c r="AHG13" s="35"/>
      <c r="AHH13" s="35"/>
      <c r="AHI13" s="35"/>
      <c r="AHM13" s="35"/>
      <c r="AHN13" s="35"/>
      <c r="AHO13" s="35"/>
      <c r="AHS13" s="35"/>
      <c r="AHT13" s="35"/>
      <c r="AHU13" s="35"/>
      <c r="AHY13" s="35"/>
      <c r="AHZ13" s="35"/>
      <c r="AIA13" s="35"/>
      <c r="AIE13" s="35"/>
      <c r="AIF13" s="35"/>
      <c r="AIG13" s="35"/>
      <c r="AIK13" s="35"/>
      <c r="AIL13" s="35"/>
      <c r="AIM13" s="35"/>
      <c r="AIQ13" s="35"/>
      <c r="AIR13" s="35"/>
      <c r="AIS13" s="35"/>
      <c r="AIW13" s="35"/>
      <c r="AIX13" s="35"/>
      <c r="AIY13" s="35"/>
      <c r="AJC13" s="35"/>
      <c r="AJD13" s="35"/>
      <c r="AJE13" s="35"/>
      <c r="AJI13" s="35"/>
      <c r="AJJ13" s="35"/>
      <c r="AJK13" s="35"/>
      <c r="AJO13" s="35"/>
      <c r="AJP13" s="35"/>
      <c r="AJQ13" s="35"/>
      <c r="AJU13" s="35"/>
      <c r="AJV13" s="35"/>
      <c r="AJW13" s="35"/>
      <c r="AKA13" s="35"/>
      <c r="AKB13" s="35"/>
      <c r="AKC13" s="35"/>
      <c r="AKG13" s="35"/>
      <c r="AKH13" s="35"/>
      <c r="AKI13" s="35"/>
      <c r="AKM13" s="35"/>
      <c r="AKN13" s="35"/>
      <c r="AKO13" s="35"/>
      <c r="AKS13" s="35"/>
      <c r="AKT13" s="35"/>
      <c r="AKU13" s="35"/>
      <c r="AKY13" s="35"/>
      <c r="AKZ13" s="35"/>
      <c r="ALA13" s="35"/>
      <c r="ALE13" s="35"/>
      <c r="ALF13" s="35"/>
      <c r="ALG13" s="35"/>
      <c r="ALK13" s="35"/>
      <c r="ALL13" s="35"/>
      <c r="ALM13" s="35"/>
      <c r="ALQ13" s="35"/>
      <c r="ALR13" s="35"/>
      <c r="ALS13" s="35"/>
      <c r="ALW13" s="35"/>
      <c r="ALX13" s="35"/>
      <c r="ALY13" s="35"/>
      <c r="AMC13" s="35"/>
      <c r="AMD13" s="35"/>
      <c r="AME13" s="35"/>
      <c r="AMI13" s="35"/>
      <c r="AMJ13" s="35"/>
      <c r="AMK13" s="35"/>
      <c r="AMO13" s="35"/>
      <c r="AMP13" s="35"/>
      <c r="AMQ13" s="35"/>
      <c r="AMU13" s="35"/>
      <c r="AMV13" s="35"/>
      <c r="AMW13" s="35"/>
      <c r="ANA13" s="35"/>
      <c r="ANB13" s="35"/>
      <c r="ANC13" s="35"/>
      <c r="ANG13" s="35"/>
      <c r="ANH13" s="35"/>
      <c r="ANI13" s="35"/>
      <c r="ANM13" s="35"/>
      <c r="ANN13" s="35"/>
      <c r="ANO13" s="35"/>
      <c r="ANS13" s="35"/>
      <c r="ANT13" s="35"/>
      <c r="ANU13" s="35"/>
      <c r="ANY13" s="35"/>
      <c r="ANZ13" s="35"/>
      <c r="AOA13" s="35"/>
      <c r="AOE13" s="35"/>
      <c r="AOF13" s="35"/>
      <c r="AOG13" s="35"/>
      <c r="AOK13" s="35"/>
      <c r="AOL13" s="35"/>
      <c r="AOM13" s="35"/>
      <c r="AOQ13" s="35"/>
      <c r="AOR13" s="35"/>
      <c r="AOS13" s="35"/>
      <c r="AOW13" s="35"/>
      <c r="AOX13" s="35"/>
      <c r="AOY13" s="35"/>
      <c r="APC13" s="35"/>
      <c r="APD13" s="35"/>
      <c r="APE13" s="35"/>
      <c r="API13" s="35"/>
      <c r="APJ13" s="35"/>
      <c r="APK13" s="35"/>
      <c r="APO13" s="35"/>
      <c r="APP13" s="35"/>
      <c r="APQ13" s="35"/>
      <c r="APU13" s="35"/>
      <c r="APV13" s="35"/>
      <c r="APW13" s="35"/>
      <c r="AQA13" s="35"/>
      <c r="AQB13" s="35"/>
      <c r="AQC13" s="35"/>
      <c r="AQG13" s="35"/>
      <c r="AQH13" s="35"/>
      <c r="AQI13" s="35"/>
      <c r="AQM13" s="35"/>
      <c r="AQN13" s="35"/>
      <c r="AQO13" s="35"/>
      <c r="AQS13" s="35"/>
      <c r="AQT13" s="35"/>
      <c r="AQU13" s="35"/>
      <c r="AQY13" s="35"/>
      <c r="AQZ13" s="35"/>
      <c r="ARA13" s="35"/>
      <c r="ARE13" s="35"/>
      <c r="ARF13" s="35"/>
      <c r="ARG13" s="35"/>
      <c r="ARK13" s="35"/>
      <c r="ARL13" s="35"/>
      <c r="ARM13" s="35"/>
      <c r="ARQ13" s="35"/>
      <c r="ARR13" s="35"/>
      <c r="ARS13" s="35"/>
      <c r="ARW13" s="35"/>
      <c r="ARX13" s="35"/>
      <c r="ARY13" s="35"/>
      <c r="ASC13" s="35"/>
      <c r="ASD13" s="35"/>
      <c r="ASE13" s="35"/>
      <c r="ASI13" s="35"/>
      <c r="ASJ13" s="35"/>
      <c r="ASK13" s="35"/>
      <c r="ASO13" s="35"/>
      <c r="ASP13" s="35"/>
      <c r="ASQ13" s="35"/>
      <c r="ASU13" s="35"/>
      <c r="ASV13" s="35"/>
      <c r="ASW13" s="35"/>
      <c r="ATA13" s="35"/>
      <c r="ATB13" s="35"/>
      <c r="ATC13" s="35"/>
      <c r="ATG13" s="35"/>
      <c r="ATH13" s="35"/>
      <c r="ATI13" s="35"/>
      <c r="ATM13" s="35"/>
      <c r="ATN13" s="35"/>
      <c r="ATO13" s="35"/>
      <c r="ATS13" s="35"/>
      <c r="ATT13" s="35"/>
      <c r="ATU13" s="35"/>
      <c r="ATY13" s="35"/>
      <c r="ATZ13" s="35"/>
      <c r="AUA13" s="35"/>
      <c r="AUE13" s="35"/>
      <c r="AUF13" s="35"/>
      <c r="AUG13" s="35"/>
      <c r="AUK13" s="35"/>
      <c r="AUL13" s="35"/>
      <c r="AUM13" s="35"/>
      <c r="AUQ13" s="35"/>
      <c r="AUR13" s="35"/>
      <c r="AUS13" s="35"/>
      <c r="AUW13" s="35"/>
      <c r="AUX13" s="35"/>
      <c r="AUY13" s="35"/>
      <c r="AVC13" s="35"/>
      <c r="AVD13" s="35"/>
      <c r="AVE13" s="35"/>
      <c r="AVI13" s="35"/>
      <c r="AVJ13" s="35"/>
      <c r="AVK13" s="35"/>
      <c r="AVO13" s="35"/>
      <c r="AVP13" s="35"/>
      <c r="AVQ13" s="35"/>
      <c r="AVU13" s="35"/>
      <c r="AVV13" s="35"/>
      <c r="AVW13" s="35"/>
      <c r="AWA13" s="35"/>
      <c r="AWB13" s="35"/>
      <c r="AWC13" s="35"/>
      <c r="AWG13" s="35"/>
      <c r="AWH13" s="35"/>
      <c r="AWI13" s="35"/>
      <c r="AWM13" s="35"/>
      <c r="AWN13" s="35"/>
      <c r="AWO13" s="35"/>
      <c r="AWS13" s="35"/>
      <c r="AWT13" s="35"/>
      <c r="AWU13" s="35"/>
      <c r="AWY13" s="35"/>
      <c r="AWZ13" s="35"/>
      <c r="AXA13" s="35"/>
      <c r="AXE13" s="35"/>
      <c r="AXF13" s="35"/>
      <c r="AXG13" s="35"/>
      <c r="AXK13" s="35"/>
      <c r="AXL13" s="35"/>
      <c r="AXM13" s="35"/>
      <c r="AXQ13" s="35"/>
      <c r="AXR13" s="35"/>
      <c r="AXS13" s="35"/>
      <c r="AXW13" s="35"/>
      <c r="AXX13" s="35"/>
      <c r="AXY13" s="35"/>
      <c r="AYC13" s="35"/>
      <c r="AYD13" s="35"/>
      <c r="AYE13" s="35"/>
      <c r="AYI13" s="35"/>
      <c r="AYJ13" s="35"/>
      <c r="AYK13" s="35"/>
      <c r="AYO13" s="35"/>
      <c r="AYP13" s="35"/>
      <c r="AYQ13" s="35"/>
      <c r="AYU13" s="35"/>
      <c r="AYV13" s="35"/>
      <c r="AYW13" s="35"/>
      <c r="AZA13" s="35"/>
      <c r="AZB13" s="35"/>
      <c r="AZC13" s="35"/>
      <c r="AZG13" s="35"/>
      <c r="AZH13" s="35"/>
      <c r="AZI13" s="35"/>
      <c r="AZM13" s="35"/>
      <c r="AZN13" s="35"/>
      <c r="AZO13" s="35"/>
      <c r="AZS13" s="35"/>
      <c r="AZT13" s="35"/>
      <c r="AZU13" s="35"/>
      <c r="AZY13" s="35"/>
      <c r="AZZ13" s="35"/>
      <c r="BAA13" s="35"/>
      <c r="BAE13" s="35"/>
      <c r="BAF13" s="35"/>
      <c r="BAG13" s="35"/>
      <c r="BAK13" s="35"/>
      <c r="BAL13" s="35"/>
      <c r="BAM13" s="35"/>
      <c r="BAQ13" s="35"/>
      <c r="BAR13" s="35"/>
      <c r="BAS13" s="35"/>
      <c r="BAW13" s="35"/>
      <c r="BAX13" s="35"/>
      <c r="BAY13" s="35"/>
      <c r="BBC13" s="35"/>
      <c r="BBD13" s="35"/>
      <c r="BBE13" s="35"/>
      <c r="BBI13" s="35"/>
      <c r="BBJ13" s="35"/>
      <c r="BBK13" s="35"/>
      <c r="BBO13" s="35"/>
      <c r="BBP13" s="35"/>
      <c r="BBQ13" s="35"/>
      <c r="BBU13" s="35"/>
      <c r="BBV13" s="35"/>
      <c r="BBW13" s="35"/>
      <c r="BCA13" s="35"/>
      <c r="BCB13" s="35"/>
      <c r="BCC13" s="35"/>
      <c r="BCG13" s="35"/>
      <c r="BCH13" s="35"/>
      <c r="BCI13" s="35"/>
      <c r="BCM13" s="35"/>
      <c r="BCN13" s="35"/>
      <c r="BCO13" s="35"/>
      <c r="BCS13" s="35"/>
      <c r="BCT13" s="35"/>
      <c r="BCU13" s="35"/>
      <c r="BCY13" s="35"/>
      <c r="BCZ13" s="35"/>
      <c r="BDA13" s="35"/>
      <c r="BDE13" s="35"/>
      <c r="BDF13" s="35"/>
      <c r="BDG13" s="35"/>
      <c r="BDK13" s="35"/>
      <c r="BDL13" s="35"/>
      <c r="BDM13" s="35"/>
      <c r="BDQ13" s="35"/>
      <c r="BDR13" s="35"/>
      <c r="BDS13" s="35"/>
      <c r="BDW13" s="35"/>
      <c r="BDX13" s="35"/>
      <c r="BDY13" s="35"/>
      <c r="BEC13" s="35"/>
      <c r="BED13" s="35"/>
      <c r="BEE13" s="35"/>
      <c r="BEI13" s="35"/>
      <c r="BEJ13" s="35"/>
      <c r="BEK13" s="35"/>
      <c r="BEO13" s="35"/>
      <c r="BEP13" s="35"/>
      <c r="BEQ13" s="35"/>
      <c r="BEU13" s="35"/>
      <c r="BEV13" s="35"/>
      <c r="BEW13" s="35"/>
      <c r="BFA13" s="35"/>
      <c r="BFB13" s="35"/>
      <c r="BFC13" s="35"/>
      <c r="BFG13" s="35"/>
      <c r="BFH13" s="35"/>
      <c r="BFI13" s="35"/>
      <c r="BFM13" s="35"/>
      <c r="BFN13" s="35"/>
      <c r="BFO13" s="35"/>
      <c r="BFS13" s="35"/>
      <c r="BFT13" s="35"/>
      <c r="BFU13" s="35"/>
      <c r="BFY13" s="35"/>
      <c r="BFZ13" s="35"/>
      <c r="BGA13" s="35"/>
      <c r="BGE13" s="35"/>
      <c r="BGF13" s="35"/>
      <c r="BGG13" s="35"/>
      <c r="BGK13" s="35"/>
      <c r="BGL13" s="35"/>
      <c r="BGM13" s="35"/>
      <c r="BGQ13" s="35"/>
      <c r="BGR13" s="35"/>
      <c r="BGS13" s="35"/>
      <c r="BGW13" s="35"/>
      <c r="BGX13" s="35"/>
      <c r="BGY13" s="35"/>
      <c r="BHC13" s="35"/>
      <c r="BHD13" s="35"/>
      <c r="BHE13" s="35"/>
      <c r="BHI13" s="35"/>
      <c r="BHJ13" s="35"/>
      <c r="BHK13" s="35"/>
      <c r="BHO13" s="35"/>
      <c r="BHP13" s="35"/>
      <c r="BHQ13" s="35"/>
      <c r="BHU13" s="35"/>
      <c r="BHV13" s="35"/>
      <c r="BHW13" s="35"/>
      <c r="BIA13" s="35"/>
      <c r="BIB13" s="35"/>
      <c r="BIC13" s="35"/>
      <c r="BIG13" s="35"/>
      <c r="BIH13" s="35"/>
      <c r="BII13" s="35"/>
      <c r="BIM13" s="35"/>
      <c r="BIN13" s="35"/>
      <c r="BIO13" s="35"/>
      <c r="BIS13" s="35"/>
      <c r="BIT13" s="35"/>
      <c r="BIU13" s="35"/>
      <c r="BIY13" s="35"/>
      <c r="BIZ13" s="35"/>
      <c r="BJA13" s="35"/>
      <c r="BJE13" s="35"/>
      <c r="BJF13" s="35"/>
      <c r="BJG13" s="35"/>
      <c r="BJK13" s="35"/>
      <c r="BJL13" s="35"/>
      <c r="BJM13" s="35"/>
      <c r="BJQ13" s="35"/>
      <c r="BJR13" s="35"/>
      <c r="BJS13" s="35"/>
      <c r="BJW13" s="35"/>
      <c r="BJX13" s="35"/>
      <c r="BJY13" s="35"/>
      <c r="BKC13" s="35"/>
      <c r="BKD13" s="35"/>
      <c r="BKE13" s="35"/>
      <c r="BKI13" s="35"/>
      <c r="BKJ13" s="35"/>
      <c r="BKK13" s="35"/>
      <c r="BKO13" s="35"/>
      <c r="BKP13" s="35"/>
      <c r="BKQ13" s="35"/>
      <c r="BKU13" s="35"/>
      <c r="BKV13" s="35"/>
      <c r="BKW13" s="35"/>
      <c r="BLA13" s="35"/>
      <c r="BLB13" s="35"/>
      <c r="BLC13" s="35"/>
      <c r="BLG13" s="35"/>
      <c r="BLH13" s="35"/>
      <c r="BLI13" s="35"/>
      <c r="BLM13" s="35"/>
      <c r="BLN13" s="35"/>
      <c r="BLO13" s="35"/>
      <c r="BLS13" s="35"/>
      <c r="BLT13" s="35"/>
      <c r="BLU13" s="35"/>
      <c r="BLY13" s="35"/>
      <c r="BLZ13" s="35"/>
      <c r="BMA13" s="35"/>
      <c r="BME13" s="35"/>
      <c r="BMF13" s="35"/>
      <c r="BMG13" s="35"/>
      <c r="BMK13" s="35"/>
      <c r="BML13" s="35"/>
      <c r="BMM13" s="35"/>
      <c r="BMQ13" s="35"/>
      <c r="BMR13" s="35"/>
      <c r="BMS13" s="35"/>
      <c r="BMW13" s="35"/>
      <c r="BMX13" s="35"/>
      <c r="BMY13" s="35"/>
      <c r="BNC13" s="35"/>
      <c r="BND13" s="35"/>
      <c r="BNE13" s="35"/>
      <c r="BNI13" s="35"/>
      <c r="BNJ13" s="35"/>
      <c r="BNK13" s="35"/>
      <c r="BNO13" s="35"/>
      <c r="BNP13" s="35"/>
      <c r="BNQ13" s="35"/>
      <c r="BNU13" s="35"/>
      <c r="BNV13" s="35"/>
      <c r="BNW13" s="35"/>
      <c r="BOA13" s="35"/>
      <c r="BOB13" s="35"/>
      <c r="BOC13" s="35"/>
      <c r="BOG13" s="35"/>
      <c r="BOH13" s="35"/>
      <c r="BOI13" s="35"/>
      <c r="BOM13" s="35"/>
      <c r="BON13" s="35"/>
      <c r="BOO13" s="35"/>
      <c r="BOS13" s="35"/>
      <c r="BOT13" s="35"/>
      <c r="BOU13" s="35"/>
      <c r="BOY13" s="35"/>
      <c r="BOZ13" s="35"/>
      <c r="BPA13" s="35"/>
      <c r="BPE13" s="35"/>
      <c r="BPF13" s="35"/>
      <c r="BPG13" s="35"/>
      <c r="BPK13" s="35"/>
      <c r="BPL13" s="35"/>
      <c r="BPM13" s="35"/>
      <c r="BPQ13" s="35"/>
      <c r="BPR13" s="35"/>
      <c r="BPS13" s="35"/>
      <c r="BPW13" s="35"/>
      <c r="BPX13" s="35"/>
      <c r="BPY13" s="35"/>
      <c r="BQC13" s="35"/>
      <c r="BQD13" s="35"/>
      <c r="BQE13" s="35"/>
      <c r="BQI13" s="35"/>
      <c r="BQJ13" s="35"/>
      <c r="BQK13" s="35"/>
      <c r="BQO13" s="35"/>
      <c r="BQP13" s="35"/>
      <c r="BQQ13" s="35"/>
      <c r="BQU13" s="35"/>
      <c r="BQV13" s="35"/>
      <c r="BQW13" s="35"/>
      <c r="BRA13" s="35"/>
      <c r="BRB13" s="35"/>
      <c r="BRC13" s="35"/>
      <c r="BRG13" s="35"/>
      <c r="BRH13" s="35"/>
      <c r="BRI13" s="35"/>
      <c r="BRM13" s="35"/>
      <c r="BRN13" s="35"/>
      <c r="BRO13" s="35"/>
      <c r="BRS13" s="35"/>
      <c r="BRT13" s="35"/>
      <c r="BRU13" s="35"/>
      <c r="BRY13" s="35"/>
      <c r="BRZ13" s="35"/>
      <c r="BSA13" s="35"/>
      <c r="BSE13" s="35"/>
      <c r="BSF13" s="35"/>
      <c r="BSG13" s="35"/>
      <c r="BSK13" s="35"/>
      <c r="BSL13" s="35"/>
      <c r="BSM13" s="35"/>
      <c r="BSQ13" s="35"/>
      <c r="BSR13" s="35"/>
      <c r="BSS13" s="35"/>
      <c r="BSW13" s="35"/>
      <c r="BSX13" s="35"/>
      <c r="BSY13" s="35"/>
      <c r="BTC13" s="35"/>
      <c r="BTD13" s="35"/>
      <c r="BTE13" s="35"/>
      <c r="BTI13" s="35"/>
      <c r="BTJ13" s="35"/>
      <c r="BTK13" s="35"/>
      <c r="BTO13" s="35"/>
      <c r="BTP13" s="35"/>
      <c r="BTQ13" s="35"/>
      <c r="BTU13" s="35"/>
      <c r="BTV13" s="35"/>
      <c r="BTW13" s="35"/>
      <c r="BUA13" s="35"/>
      <c r="BUB13" s="35"/>
      <c r="BUC13" s="35"/>
      <c r="BUG13" s="35"/>
      <c r="BUH13" s="35"/>
      <c r="BUI13" s="35"/>
      <c r="BUM13" s="35"/>
      <c r="BUN13" s="35"/>
      <c r="BUO13" s="35"/>
      <c r="BUS13" s="35"/>
      <c r="BUT13" s="35"/>
      <c r="BUU13" s="35"/>
      <c r="BUY13" s="35"/>
      <c r="BUZ13" s="35"/>
      <c r="BVA13" s="35"/>
      <c r="BVE13" s="35"/>
      <c r="BVF13" s="35"/>
      <c r="BVG13" s="35"/>
      <c r="BVK13" s="35"/>
      <c r="BVL13" s="35"/>
      <c r="BVM13" s="35"/>
      <c r="BVQ13" s="35"/>
      <c r="BVR13" s="35"/>
      <c r="BVS13" s="35"/>
      <c r="BVW13" s="35"/>
      <c r="BVX13" s="35"/>
      <c r="BVY13" s="35"/>
      <c r="BWC13" s="35"/>
      <c r="BWD13" s="35"/>
      <c r="BWE13" s="35"/>
      <c r="BWI13" s="35"/>
      <c r="BWJ13" s="35"/>
      <c r="BWK13" s="35"/>
      <c r="BWO13" s="35"/>
      <c r="BWP13" s="35"/>
      <c r="BWQ13" s="35"/>
      <c r="BWU13" s="35"/>
      <c r="BWV13" s="35"/>
      <c r="BWW13" s="35"/>
      <c r="BXA13" s="35"/>
      <c r="BXB13" s="35"/>
      <c r="BXC13" s="35"/>
      <c r="BXG13" s="35"/>
      <c r="BXH13" s="35"/>
      <c r="BXI13" s="35"/>
      <c r="BXM13" s="35"/>
      <c r="BXN13" s="35"/>
      <c r="BXO13" s="35"/>
      <c r="BXS13" s="35"/>
      <c r="BXT13" s="35"/>
      <c r="BXU13" s="35"/>
      <c r="BXY13" s="35"/>
      <c r="BXZ13" s="35"/>
      <c r="BYA13" s="35"/>
      <c r="BYE13" s="35"/>
      <c r="BYF13" s="35"/>
      <c r="BYG13" s="35"/>
      <c r="BYK13" s="35"/>
      <c r="BYL13" s="35"/>
      <c r="BYM13" s="35"/>
      <c r="BYQ13" s="35"/>
      <c r="BYR13" s="35"/>
      <c r="BYS13" s="35"/>
      <c r="BYW13" s="35"/>
      <c r="BYX13" s="35"/>
      <c r="BYY13" s="35"/>
      <c r="BZC13" s="35"/>
      <c r="BZD13" s="35"/>
      <c r="BZE13" s="35"/>
      <c r="BZI13" s="35"/>
      <c r="BZJ13" s="35"/>
      <c r="BZK13" s="35"/>
      <c r="BZO13" s="35"/>
      <c r="BZP13" s="35"/>
      <c r="BZQ13" s="35"/>
      <c r="BZU13" s="35"/>
      <c r="BZV13" s="35"/>
      <c r="BZW13" s="35"/>
      <c r="CAA13" s="35"/>
      <c r="CAB13" s="35"/>
      <c r="CAC13" s="35"/>
      <c r="CAG13" s="35"/>
      <c r="CAH13" s="35"/>
      <c r="CAI13" s="35"/>
      <c r="CAM13" s="35"/>
      <c r="CAN13" s="35"/>
      <c r="CAO13" s="35"/>
      <c r="CAS13" s="35"/>
      <c r="CAT13" s="35"/>
      <c r="CAU13" s="35"/>
      <c r="CAY13" s="35"/>
      <c r="CAZ13" s="35"/>
      <c r="CBA13" s="35"/>
      <c r="CBE13" s="35"/>
      <c r="CBF13" s="35"/>
      <c r="CBG13" s="35"/>
      <c r="CBK13" s="35"/>
      <c r="CBL13" s="35"/>
      <c r="CBM13" s="35"/>
      <c r="CBQ13" s="35"/>
      <c r="CBR13" s="35"/>
      <c r="CBS13" s="35"/>
      <c r="CBW13" s="35"/>
      <c r="CBX13" s="35"/>
      <c r="CBY13" s="35"/>
      <c r="CCC13" s="35"/>
      <c r="CCD13" s="35"/>
      <c r="CCE13" s="35"/>
      <c r="CCI13" s="35"/>
      <c r="CCJ13" s="35"/>
      <c r="CCK13" s="35"/>
      <c r="CCO13" s="35"/>
      <c r="CCP13" s="35"/>
      <c r="CCQ13" s="35"/>
      <c r="CCU13" s="35"/>
      <c r="CCV13" s="35"/>
      <c r="CCW13" s="35"/>
      <c r="CDA13" s="35"/>
      <c r="CDB13" s="35"/>
      <c r="CDC13" s="35"/>
      <c r="CDG13" s="35"/>
      <c r="CDH13" s="35"/>
      <c r="CDI13" s="35"/>
      <c r="CDM13" s="35"/>
      <c r="CDN13" s="35"/>
      <c r="CDO13" s="35"/>
      <c r="CDS13" s="35"/>
      <c r="CDT13" s="35"/>
      <c r="CDU13" s="35"/>
      <c r="CDY13" s="35"/>
      <c r="CDZ13" s="35"/>
      <c r="CEA13" s="35"/>
      <c r="CEE13" s="35"/>
      <c r="CEF13" s="35"/>
      <c r="CEG13" s="35"/>
      <c r="CEK13" s="35"/>
      <c r="CEL13" s="35"/>
      <c r="CEM13" s="35"/>
      <c r="CEQ13" s="35"/>
      <c r="CER13" s="35"/>
      <c r="CES13" s="35"/>
      <c r="CEW13" s="35"/>
      <c r="CEX13" s="35"/>
      <c r="CEY13" s="35"/>
      <c r="CFC13" s="35"/>
      <c r="CFD13" s="35"/>
      <c r="CFE13" s="35"/>
      <c r="CFI13" s="35"/>
      <c r="CFJ13" s="35"/>
      <c r="CFK13" s="35"/>
      <c r="CFO13" s="35"/>
      <c r="CFP13" s="35"/>
      <c r="CFQ13" s="35"/>
      <c r="CFU13" s="35"/>
      <c r="CFV13" s="35"/>
      <c r="CFW13" s="35"/>
      <c r="CGA13" s="35"/>
      <c r="CGB13" s="35"/>
      <c r="CGC13" s="35"/>
      <c r="CGG13" s="35"/>
      <c r="CGH13" s="35"/>
      <c r="CGI13" s="35"/>
      <c r="CGM13" s="35"/>
      <c r="CGN13" s="35"/>
      <c r="CGO13" s="35"/>
      <c r="CGS13" s="35"/>
      <c r="CGT13" s="35"/>
      <c r="CGU13" s="35"/>
      <c r="CGY13" s="35"/>
      <c r="CGZ13" s="35"/>
      <c r="CHA13" s="35"/>
      <c r="CHE13" s="35"/>
      <c r="CHF13" s="35"/>
      <c r="CHG13" s="35"/>
      <c r="CHK13" s="35"/>
      <c r="CHL13" s="35"/>
      <c r="CHM13" s="35"/>
      <c r="CHQ13" s="35"/>
      <c r="CHR13" s="35"/>
      <c r="CHS13" s="35"/>
      <c r="CHW13" s="35"/>
      <c r="CHX13" s="35"/>
      <c r="CHY13" s="35"/>
      <c r="CIC13" s="35"/>
      <c r="CID13" s="35"/>
      <c r="CIE13" s="35"/>
      <c r="CII13" s="35"/>
      <c r="CIJ13" s="35"/>
      <c r="CIK13" s="35"/>
      <c r="CIO13" s="35"/>
      <c r="CIP13" s="35"/>
      <c r="CIQ13" s="35"/>
      <c r="CIU13" s="35"/>
      <c r="CIV13" s="35"/>
      <c r="CIW13" s="35"/>
      <c r="CJA13" s="35"/>
      <c r="CJB13" s="35"/>
      <c r="CJC13" s="35"/>
      <c r="CJG13" s="35"/>
      <c r="CJH13" s="35"/>
      <c r="CJI13" s="35"/>
      <c r="CJM13" s="35"/>
      <c r="CJN13" s="35"/>
      <c r="CJO13" s="35"/>
      <c r="CJS13" s="35"/>
      <c r="CJT13" s="35"/>
      <c r="CJU13" s="35"/>
      <c r="CJY13" s="35"/>
      <c r="CJZ13" s="35"/>
      <c r="CKA13" s="35"/>
      <c r="CKE13" s="35"/>
      <c r="CKF13" s="35"/>
      <c r="CKG13" s="35"/>
      <c r="CKK13" s="35"/>
      <c r="CKL13" s="35"/>
      <c r="CKM13" s="35"/>
      <c r="CKQ13" s="35"/>
      <c r="CKR13" s="35"/>
      <c r="CKS13" s="35"/>
      <c r="CKW13" s="35"/>
      <c r="CKX13" s="35"/>
      <c r="CKY13" s="35"/>
      <c r="CLC13" s="35"/>
      <c r="CLD13" s="35"/>
      <c r="CLE13" s="35"/>
      <c r="CLI13" s="35"/>
      <c r="CLJ13" s="35"/>
      <c r="CLK13" s="35"/>
      <c r="CLO13" s="35"/>
      <c r="CLP13" s="35"/>
      <c r="CLQ13" s="35"/>
      <c r="CLU13" s="35"/>
      <c r="CLV13" s="35"/>
      <c r="CLW13" s="35"/>
      <c r="CMA13" s="35"/>
      <c r="CMB13" s="35"/>
      <c r="CMC13" s="35"/>
      <c r="CMG13" s="35"/>
      <c r="CMH13" s="35"/>
      <c r="CMI13" s="35"/>
      <c r="CMM13" s="35"/>
      <c r="CMN13" s="35"/>
      <c r="CMO13" s="35"/>
      <c r="CMS13" s="35"/>
      <c r="CMT13" s="35"/>
      <c r="CMU13" s="35"/>
      <c r="CMY13" s="35"/>
      <c r="CMZ13" s="35"/>
      <c r="CNA13" s="35"/>
      <c r="CNE13" s="35"/>
      <c r="CNF13" s="35"/>
      <c r="CNG13" s="35"/>
      <c r="CNK13" s="35"/>
      <c r="CNL13" s="35"/>
      <c r="CNM13" s="35"/>
      <c r="CNQ13" s="35"/>
      <c r="CNR13" s="35"/>
      <c r="CNS13" s="35"/>
      <c r="CNW13" s="35"/>
      <c r="CNX13" s="35"/>
      <c r="CNY13" s="35"/>
      <c r="COC13" s="35"/>
      <c r="COD13" s="35"/>
      <c r="COE13" s="35"/>
      <c r="COI13" s="35"/>
      <c r="COJ13" s="35"/>
      <c r="COK13" s="35"/>
      <c r="COO13" s="35"/>
      <c r="COP13" s="35"/>
      <c r="COQ13" s="35"/>
      <c r="COU13" s="35"/>
      <c r="COV13" s="35"/>
      <c r="COW13" s="35"/>
      <c r="CPA13" s="35"/>
      <c r="CPB13" s="35"/>
      <c r="CPC13" s="35"/>
      <c r="CPG13" s="35"/>
      <c r="CPH13" s="35"/>
      <c r="CPI13" s="35"/>
      <c r="CPM13" s="35"/>
      <c r="CPN13" s="35"/>
      <c r="CPO13" s="35"/>
      <c r="CPS13" s="35"/>
      <c r="CPT13" s="35"/>
      <c r="CPU13" s="35"/>
      <c r="CPY13" s="35"/>
      <c r="CPZ13" s="35"/>
      <c r="CQA13" s="35"/>
      <c r="CQE13" s="35"/>
      <c r="CQF13" s="35"/>
      <c r="CQG13" s="35"/>
      <c r="CQK13" s="35"/>
      <c r="CQL13" s="35"/>
      <c r="CQM13" s="35"/>
      <c r="CQQ13" s="35"/>
      <c r="CQR13" s="35"/>
      <c r="CQS13" s="35"/>
      <c r="CQW13" s="35"/>
      <c r="CQX13" s="35"/>
      <c r="CQY13" s="35"/>
      <c r="CRC13" s="35"/>
      <c r="CRD13" s="35"/>
      <c r="CRE13" s="35"/>
      <c r="CRI13" s="35"/>
      <c r="CRJ13" s="35"/>
      <c r="CRK13" s="35"/>
      <c r="CRO13" s="35"/>
      <c r="CRP13" s="35"/>
      <c r="CRQ13" s="35"/>
      <c r="CRU13" s="35"/>
      <c r="CRV13" s="35"/>
      <c r="CRW13" s="35"/>
      <c r="CSA13" s="35"/>
      <c r="CSB13" s="35"/>
      <c r="CSC13" s="35"/>
      <c r="CSG13" s="35"/>
      <c r="CSH13" s="35"/>
      <c r="CSI13" s="35"/>
      <c r="CSM13" s="35"/>
      <c r="CSN13" s="35"/>
      <c r="CSO13" s="35"/>
      <c r="CSS13" s="35"/>
      <c r="CST13" s="35"/>
      <c r="CSU13" s="35"/>
      <c r="CSY13" s="35"/>
      <c r="CSZ13" s="35"/>
      <c r="CTA13" s="35"/>
      <c r="CTE13" s="35"/>
      <c r="CTF13" s="35"/>
      <c r="CTG13" s="35"/>
      <c r="CTK13" s="35"/>
      <c r="CTL13" s="35"/>
      <c r="CTM13" s="35"/>
      <c r="CTQ13" s="35"/>
      <c r="CTR13" s="35"/>
      <c r="CTS13" s="35"/>
      <c r="CTW13" s="35"/>
      <c r="CTX13" s="35"/>
      <c r="CTY13" s="35"/>
      <c r="CUC13" s="35"/>
      <c r="CUD13" s="35"/>
      <c r="CUE13" s="35"/>
      <c r="CUI13" s="35"/>
      <c r="CUJ13" s="35"/>
      <c r="CUK13" s="35"/>
      <c r="CUO13" s="35"/>
      <c r="CUP13" s="35"/>
      <c r="CUQ13" s="35"/>
      <c r="CUU13" s="35"/>
      <c r="CUV13" s="35"/>
      <c r="CUW13" s="35"/>
      <c r="CVA13" s="35"/>
      <c r="CVB13" s="35"/>
      <c r="CVC13" s="35"/>
      <c r="CVG13" s="35"/>
      <c r="CVH13" s="35"/>
      <c r="CVI13" s="35"/>
      <c r="CVM13" s="35"/>
      <c r="CVN13" s="35"/>
      <c r="CVO13" s="35"/>
      <c r="CVS13" s="35"/>
      <c r="CVT13" s="35"/>
      <c r="CVU13" s="35"/>
      <c r="CVY13" s="35"/>
      <c r="CVZ13" s="35"/>
      <c r="CWA13" s="35"/>
      <c r="CWE13" s="35"/>
      <c r="CWF13" s="35"/>
      <c r="CWG13" s="35"/>
      <c r="CWK13" s="35"/>
      <c r="CWL13" s="35"/>
      <c r="CWM13" s="35"/>
      <c r="CWQ13" s="35"/>
      <c r="CWR13" s="35"/>
      <c r="CWS13" s="35"/>
      <c r="CWW13" s="35"/>
      <c r="CWX13" s="35"/>
      <c r="CWY13" s="35"/>
      <c r="CXC13" s="35"/>
      <c r="CXD13" s="35"/>
      <c r="CXE13" s="35"/>
      <c r="CXI13" s="35"/>
      <c r="CXJ13" s="35"/>
      <c r="CXK13" s="35"/>
      <c r="CXO13" s="35"/>
      <c r="CXP13" s="35"/>
      <c r="CXQ13" s="35"/>
      <c r="CXU13" s="35"/>
      <c r="CXV13" s="35"/>
      <c r="CXW13" s="35"/>
      <c r="CYA13" s="35"/>
      <c r="CYB13" s="35"/>
      <c r="CYC13" s="35"/>
      <c r="CYG13" s="35"/>
      <c r="CYH13" s="35"/>
      <c r="CYI13" s="35"/>
      <c r="CYM13" s="35"/>
      <c r="CYN13" s="35"/>
      <c r="CYO13" s="35"/>
      <c r="CYS13" s="35"/>
      <c r="CYT13" s="35"/>
      <c r="CYU13" s="35"/>
      <c r="CYY13" s="35"/>
      <c r="CYZ13" s="35"/>
      <c r="CZA13" s="35"/>
      <c r="CZE13" s="35"/>
      <c r="CZF13" s="35"/>
      <c r="CZG13" s="35"/>
      <c r="CZK13" s="35"/>
      <c r="CZL13" s="35"/>
      <c r="CZM13" s="35"/>
      <c r="CZQ13" s="35"/>
      <c r="CZR13" s="35"/>
      <c r="CZS13" s="35"/>
      <c r="CZW13" s="35"/>
      <c r="CZX13" s="35"/>
      <c r="CZY13" s="35"/>
      <c r="DAC13" s="35"/>
      <c r="DAD13" s="35"/>
      <c r="DAE13" s="35"/>
      <c r="DAI13" s="35"/>
      <c r="DAJ13" s="35"/>
      <c r="DAK13" s="35"/>
      <c r="DAO13" s="35"/>
      <c r="DAP13" s="35"/>
      <c r="DAQ13" s="35"/>
      <c r="DAU13" s="35"/>
      <c r="DAV13" s="35"/>
      <c r="DAW13" s="35"/>
      <c r="DBA13" s="35"/>
      <c r="DBB13" s="35"/>
      <c r="DBC13" s="35"/>
      <c r="DBG13" s="35"/>
      <c r="DBH13" s="35"/>
      <c r="DBI13" s="35"/>
      <c r="DBM13" s="35"/>
      <c r="DBN13" s="35"/>
      <c r="DBO13" s="35"/>
      <c r="DBS13" s="35"/>
      <c r="DBT13" s="35"/>
      <c r="DBU13" s="35"/>
      <c r="DBY13" s="35"/>
      <c r="DBZ13" s="35"/>
      <c r="DCA13" s="35"/>
      <c r="DCE13" s="35"/>
      <c r="DCF13" s="35"/>
      <c r="DCG13" s="35"/>
      <c r="DCK13" s="35"/>
      <c r="DCL13" s="35"/>
      <c r="DCM13" s="35"/>
      <c r="DCQ13" s="35"/>
      <c r="DCR13" s="35"/>
      <c r="DCS13" s="35"/>
      <c r="DCW13" s="35"/>
      <c r="DCX13" s="35"/>
      <c r="DCY13" s="35"/>
      <c r="DDC13" s="35"/>
      <c r="DDD13" s="35"/>
      <c r="DDE13" s="35"/>
      <c r="DDI13" s="35"/>
      <c r="DDJ13" s="35"/>
      <c r="DDK13" s="35"/>
      <c r="DDO13" s="35"/>
      <c r="DDP13" s="35"/>
      <c r="DDQ13" s="35"/>
      <c r="DDU13" s="35"/>
      <c r="DDV13" s="35"/>
      <c r="DDW13" s="35"/>
      <c r="DEA13" s="35"/>
      <c r="DEB13" s="35"/>
      <c r="DEC13" s="35"/>
      <c r="DEG13" s="35"/>
      <c r="DEH13" s="35"/>
      <c r="DEI13" s="35"/>
      <c r="DEM13" s="35"/>
      <c r="DEN13" s="35"/>
      <c r="DEO13" s="35"/>
      <c r="DES13" s="35"/>
      <c r="DET13" s="35"/>
      <c r="DEU13" s="35"/>
      <c r="DEY13" s="35"/>
      <c r="DEZ13" s="35"/>
      <c r="DFA13" s="35"/>
      <c r="DFE13" s="35"/>
      <c r="DFF13" s="35"/>
      <c r="DFG13" s="35"/>
      <c r="DFK13" s="35"/>
      <c r="DFL13" s="35"/>
      <c r="DFM13" s="35"/>
      <c r="DFQ13" s="35"/>
      <c r="DFR13" s="35"/>
      <c r="DFS13" s="35"/>
      <c r="DFW13" s="35"/>
      <c r="DFX13" s="35"/>
      <c r="DFY13" s="35"/>
      <c r="DGC13" s="35"/>
      <c r="DGD13" s="35"/>
      <c r="DGE13" s="35"/>
      <c r="DGI13" s="35"/>
      <c r="DGJ13" s="35"/>
      <c r="DGK13" s="35"/>
      <c r="DGO13" s="35"/>
      <c r="DGP13" s="35"/>
      <c r="DGQ13" s="35"/>
      <c r="DGU13" s="35"/>
      <c r="DGV13" s="35"/>
      <c r="DGW13" s="35"/>
      <c r="DHA13" s="35"/>
      <c r="DHB13" s="35"/>
      <c r="DHC13" s="35"/>
      <c r="DHG13" s="35"/>
      <c r="DHH13" s="35"/>
      <c r="DHI13" s="35"/>
      <c r="DHM13" s="35"/>
      <c r="DHN13" s="35"/>
      <c r="DHO13" s="35"/>
      <c r="DHS13" s="35"/>
      <c r="DHT13" s="35"/>
      <c r="DHU13" s="35"/>
      <c r="DHY13" s="35"/>
      <c r="DHZ13" s="35"/>
      <c r="DIA13" s="35"/>
      <c r="DIE13" s="35"/>
      <c r="DIF13" s="35"/>
      <c r="DIG13" s="35"/>
      <c r="DIK13" s="35"/>
      <c r="DIL13" s="35"/>
      <c r="DIM13" s="35"/>
      <c r="DIQ13" s="35"/>
      <c r="DIR13" s="35"/>
      <c r="DIS13" s="35"/>
      <c r="DIW13" s="35"/>
      <c r="DIX13" s="35"/>
      <c r="DIY13" s="35"/>
      <c r="DJC13" s="35"/>
      <c r="DJD13" s="35"/>
      <c r="DJE13" s="35"/>
      <c r="DJI13" s="35"/>
      <c r="DJJ13" s="35"/>
      <c r="DJK13" s="35"/>
      <c r="DJO13" s="35"/>
      <c r="DJP13" s="35"/>
      <c r="DJQ13" s="35"/>
      <c r="DJU13" s="35"/>
      <c r="DJV13" s="35"/>
      <c r="DJW13" s="35"/>
      <c r="DKA13" s="35"/>
      <c r="DKB13" s="35"/>
      <c r="DKC13" s="35"/>
      <c r="DKG13" s="35"/>
      <c r="DKH13" s="35"/>
      <c r="DKI13" s="35"/>
      <c r="DKM13" s="35"/>
      <c r="DKN13" s="35"/>
      <c r="DKO13" s="35"/>
      <c r="DKS13" s="35"/>
      <c r="DKT13" s="35"/>
      <c r="DKU13" s="35"/>
      <c r="DKY13" s="35"/>
      <c r="DKZ13" s="35"/>
      <c r="DLA13" s="35"/>
      <c r="DLE13" s="35"/>
      <c r="DLF13" s="35"/>
      <c r="DLG13" s="35"/>
      <c r="DLK13" s="35"/>
      <c r="DLL13" s="35"/>
      <c r="DLM13" s="35"/>
      <c r="DLQ13" s="35"/>
      <c r="DLR13" s="35"/>
      <c r="DLS13" s="35"/>
      <c r="DLW13" s="35"/>
      <c r="DLX13" s="35"/>
      <c r="DLY13" s="35"/>
      <c r="DMC13" s="35"/>
      <c r="DMD13" s="35"/>
      <c r="DME13" s="35"/>
      <c r="DMI13" s="35"/>
      <c r="DMJ13" s="35"/>
      <c r="DMK13" s="35"/>
      <c r="DMO13" s="35"/>
      <c r="DMP13" s="35"/>
      <c r="DMQ13" s="35"/>
      <c r="DMU13" s="35"/>
      <c r="DMV13" s="35"/>
      <c r="DMW13" s="35"/>
      <c r="DNA13" s="35"/>
      <c r="DNB13" s="35"/>
      <c r="DNC13" s="35"/>
      <c r="DNG13" s="35"/>
      <c r="DNH13" s="35"/>
      <c r="DNI13" s="35"/>
      <c r="DNM13" s="35"/>
      <c r="DNN13" s="35"/>
      <c r="DNO13" s="35"/>
      <c r="DNS13" s="35"/>
      <c r="DNT13" s="35"/>
      <c r="DNU13" s="35"/>
      <c r="DNY13" s="35"/>
      <c r="DNZ13" s="35"/>
      <c r="DOA13" s="35"/>
      <c r="DOE13" s="35"/>
      <c r="DOF13" s="35"/>
      <c r="DOG13" s="35"/>
      <c r="DOK13" s="35"/>
      <c r="DOL13" s="35"/>
      <c r="DOM13" s="35"/>
      <c r="DOQ13" s="35"/>
      <c r="DOR13" s="35"/>
      <c r="DOS13" s="35"/>
      <c r="DOW13" s="35"/>
      <c r="DOX13" s="35"/>
      <c r="DOY13" s="35"/>
      <c r="DPC13" s="35"/>
      <c r="DPD13" s="35"/>
      <c r="DPE13" s="35"/>
      <c r="DPI13" s="35"/>
      <c r="DPJ13" s="35"/>
      <c r="DPK13" s="35"/>
      <c r="DPO13" s="35"/>
      <c r="DPP13" s="35"/>
      <c r="DPQ13" s="35"/>
      <c r="DPU13" s="35"/>
      <c r="DPV13" s="35"/>
      <c r="DPW13" s="35"/>
      <c r="DQA13" s="35"/>
      <c r="DQB13" s="35"/>
      <c r="DQC13" s="35"/>
      <c r="DQG13" s="35"/>
      <c r="DQH13" s="35"/>
      <c r="DQI13" s="35"/>
      <c r="DQM13" s="35"/>
      <c r="DQN13" s="35"/>
      <c r="DQO13" s="35"/>
      <c r="DQS13" s="35"/>
      <c r="DQT13" s="35"/>
      <c r="DQU13" s="35"/>
      <c r="DQY13" s="35"/>
      <c r="DQZ13" s="35"/>
      <c r="DRA13" s="35"/>
      <c r="DRE13" s="35"/>
      <c r="DRF13" s="35"/>
      <c r="DRG13" s="35"/>
      <c r="DRK13" s="35"/>
      <c r="DRL13" s="35"/>
      <c r="DRM13" s="35"/>
      <c r="DRQ13" s="35"/>
      <c r="DRR13" s="35"/>
      <c r="DRS13" s="35"/>
      <c r="DRW13" s="35"/>
      <c r="DRX13" s="35"/>
      <c r="DRY13" s="35"/>
      <c r="DSC13" s="35"/>
      <c r="DSD13" s="35"/>
      <c r="DSE13" s="35"/>
      <c r="DSI13" s="35"/>
      <c r="DSJ13" s="35"/>
      <c r="DSK13" s="35"/>
      <c r="DSO13" s="35"/>
      <c r="DSP13" s="35"/>
      <c r="DSQ13" s="35"/>
      <c r="DSU13" s="35"/>
      <c r="DSV13" s="35"/>
      <c r="DSW13" s="35"/>
      <c r="DTA13" s="35"/>
      <c r="DTB13" s="35"/>
      <c r="DTC13" s="35"/>
      <c r="DTG13" s="35"/>
      <c r="DTH13" s="35"/>
      <c r="DTI13" s="35"/>
      <c r="DTM13" s="35"/>
      <c r="DTN13" s="35"/>
      <c r="DTO13" s="35"/>
      <c r="DTS13" s="35"/>
      <c r="DTT13" s="35"/>
      <c r="DTU13" s="35"/>
      <c r="DTY13" s="35"/>
      <c r="DTZ13" s="35"/>
      <c r="DUA13" s="35"/>
      <c r="DUE13" s="35"/>
      <c r="DUF13" s="35"/>
      <c r="DUG13" s="35"/>
      <c r="DUK13" s="35"/>
      <c r="DUL13" s="35"/>
      <c r="DUM13" s="35"/>
      <c r="DUQ13" s="35"/>
      <c r="DUR13" s="35"/>
      <c r="DUS13" s="35"/>
      <c r="DUW13" s="35"/>
      <c r="DUX13" s="35"/>
      <c r="DUY13" s="35"/>
      <c r="DVC13" s="35"/>
      <c r="DVD13" s="35"/>
      <c r="DVE13" s="35"/>
      <c r="DVI13" s="35"/>
      <c r="DVJ13" s="35"/>
      <c r="DVK13" s="35"/>
      <c r="DVO13" s="35"/>
      <c r="DVP13" s="35"/>
      <c r="DVQ13" s="35"/>
      <c r="DVU13" s="35"/>
      <c r="DVV13" s="35"/>
      <c r="DVW13" s="35"/>
      <c r="DWA13" s="35"/>
      <c r="DWB13" s="35"/>
      <c r="DWC13" s="35"/>
      <c r="DWG13" s="35"/>
      <c r="DWH13" s="35"/>
      <c r="DWI13" s="35"/>
      <c r="DWM13" s="35"/>
      <c r="DWN13" s="35"/>
      <c r="DWO13" s="35"/>
      <c r="DWS13" s="35"/>
      <c r="DWT13" s="35"/>
      <c r="DWU13" s="35"/>
      <c r="DWY13" s="35"/>
      <c r="DWZ13" s="35"/>
      <c r="DXA13" s="35"/>
      <c r="DXE13" s="35"/>
      <c r="DXF13" s="35"/>
      <c r="DXG13" s="35"/>
      <c r="DXK13" s="35"/>
      <c r="DXL13" s="35"/>
      <c r="DXM13" s="35"/>
      <c r="DXQ13" s="35"/>
      <c r="DXR13" s="35"/>
      <c r="DXS13" s="35"/>
      <c r="DXW13" s="35"/>
      <c r="DXX13" s="35"/>
      <c r="DXY13" s="35"/>
      <c r="DYC13" s="35"/>
      <c r="DYD13" s="35"/>
      <c r="DYE13" s="35"/>
      <c r="DYI13" s="35"/>
      <c r="DYJ13" s="35"/>
      <c r="DYK13" s="35"/>
      <c r="DYO13" s="35"/>
      <c r="DYP13" s="35"/>
      <c r="DYQ13" s="35"/>
      <c r="DYU13" s="35"/>
      <c r="DYV13" s="35"/>
      <c r="DYW13" s="35"/>
      <c r="DZA13" s="35"/>
      <c r="DZB13" s="35"/>
      <c r="DZC13" s="35"/>
      <c r="DZG13" s="35"/>
      <c r="DZH13" s="35"/>
      <c r="DZI13" s="35"/>
      <c r="DZM13" s="35"/>
      <c r="DZN13" s="35"/>
      <c r="DZO13" s="35"/>
      <c r="DZS13" s="35"/>
      <c r="DZT13" s="35"/>
      <c r="DZU13" s="35"/>
      <c r="DZY13" s="35"/>
      <c r="DZZ13" s="35"/>
      <c r="EAA13" s="35"/>
      <c r="EAE13" s="35"/>
      <c r="EAF13" s="35"/>
      <c r="EAG13" s="35"/>
      <c r="EAK13" s="35"/>
      <c r="EAL13" s="35"/>
      <c r="EAM13" s="35"/>
      <c r="EAQ13" s="35"/>
      <c r="EAR13" s="35"/>
      <c r="EAS13" s="35"/>
      <c r="EAW13" s="35"/>
      <c r="EAX13" s="35"/>
      <c r="EAY13" s="35"/>
      <c r="EBC13" s="35"/>
      <c r="EBD13" s="35"/>
      <c r="EBE13" s="35"/>
      <c r="EBI13" s="35"/>
      <c r="EBJ13" s="35"/>
      <c r="EBK13" s="35"/>
      <c r="EBO13" s="35"/>
      <c r="EBP13" s="35"/>
      <c r="EBQ13" s="35"/>
      <c r="EBU13" s="35"/>
      <c r="EBV13" s="35"/>
      <c r="EBW13" s="35"/>
      <c r="ECA13" s="35"/>
      <c r="ECB13" s="35"/>
      <c r="ECC13" s="35"/>
      <c r="ECG13" s="35"/>
      <c r="ECH13" s="35"/>
      <c r="ECI13" s="35"/>
      <c r="ECM13" s="35"/>
      <c r="ECN13" s="35"/>
      <c r="ECO13" s="35"/>
      <c r="ECS13" s="35"/>
      <c r="ECT13" s="35"/>
      <c r="ECU13" s="35"/>
      <c r="ECY13" s="35"/>
      <c r="ECZ13" s="35"/>
      <c r="EDA13" s="35"/>
      <c r="EDE13" s="35"/>
      <c r="EDF13" s="35"/>
      <c r="EDG13" s="35"/>
      <c r="EDK13" s="35"/>
      <c r="EDL13" s="35"/>
      <c r="EDM13" s="35"/>
      <c r="EDQ13" s="35"/>
      <c r="EDR13" s="35"/>
      <c r="EDS13" s="35"/>
      <c r="EDW13" s="35"/>
      <c r="EDX13" s="35"/>
      <c r="EDY13" s="35"/>
      <c r="EEC13" s="35"/>
      <c r="EED13" s="35"/>
      <c r="EEE13" s="35"/>
      <c r="EEI13" s="35"/>
      <c r="EEJ13" s="35"/>
      <c r="EEK13" s="35"/>
      <c r="EEO13" s="35"/>
      <c r="EEP13" s="35"/>
      <c r="EEQ13" s="35"/>
      <c r="EEU13" s="35"/>
      <c r="EEV13" s="35"/>
      <c r="EEW13" s="35"/>
      <c r="EFA13" s="35"/>
      <c r="EFB13" s="35"/>
      <c r="EFC13" s="35"/>
      <c r="EFG13" s="35"/>
      <c r="EFH13" s="35"/>
      <c r="EFI13" s="35"/>
      <c r="EFM13" s="35"/>
      <c r="EFN13" s="35"/>
      <c r="EFO13" s="35"/>
      <c r="EFS13" s="35"/>
      <c r="EFT13" s="35"/>
      <c r="EFU13" s="35"/>
      <c r="EFY13" s="35"/>
      <c r="EFZ13" s="35"/>
      <c r="EGA13" s="35"/>
      <c r="EGE13" s="35"/>
      <c r="EGF13" s="35"/>
      <c r="EGG13" s="35"/>
      <c r="EGK13" s="35"/>
      <c r="EGL13" s="35"/>
      <c r="EGM13" s="35"/>
      <c r="EGQ13" s="35"/>
      <c r="EGR13" s="35"/>
      <c r="EGS13" s="35"/>
      <c r="EGW13" s="35"/>
      <c r="EGX13" s="35"/>
      <c r="EGY13" s="35"/>
      <c r="EHC13" s="35"/>
      <c r="EHD13" s="35"/>
      <c r="EHE13" s="35"/>
      <c r="EHI13" s="35"/>
      <c r="EHJ13" s="35"/>
      <c r="EHK13" s="35"/>
      <c r="EHO13" s="35"/>
      <c r="EHP13" s="35"/>
      <c r="EHQ13" s="35"/>
      <c r="EHU13" s="35"/>
      <c r="EHV13" s="35"/>
      <c r="EHW13" s="35"/>
      <c r="EIA13" s="35"/>
      <c r="EIB13" s="35"/>
      <c r="EIC13" s="35"/>
      <c r="EIG13" s="35"/>
      <c r="EIH13" s="35"/>
      <c r="EII13" s="35"/>
      <c r="EIM13" s="35"/>
      <c r="EIN13" s="35"/>
      <c r="EIO13" s="35"/>
      <c r="EIS13" s="35"/>
      <c r="EIT13" s="35"/>
      <c r="EIU13" s="35"/>
      <c r="EIY13" s="35"/>
      <c r="EIZ13" s="35"/>
      <c r="EJA13" s="35"/>
      <c r="EJE13" s="35"/>
      <c r="EJF13" s="35"/>
      <c r="EJG13" s="35"/>
      <c r="EJK13" s="35"/>
      <c r="EJL13" s="35"/>
      <c r="EJM13" s="35"/>
      <c r="EJQ13" s="35"/>
      <c r="EJR13" s="35"/>
      <c r="EJS13" s="35"/>
      <c r="EJW13" s="35"/>
      <c r="EJX13" s="35"/>
      <c r="EJY13" s="35"/>
      <c r="EKC13" s="35"/>
      <c r="EKD13" s="35"/>
      <c r="EKE13" s="35"/>
      <c r="EKI13" s="35"/>
      <c r="EKJ13" s="35"/>
      <c r="EKK13" s="35"/>
      <c r="EKO13" s="35"/>
      <c r="EKP13" s="35"/>
      <c r="EKQ13" s="35"/>
      <c r="EKU13" s="35"/>
      <c r="EKV13" s="35"/>
      <c r="EKW13" s="35"/>
      <c r="ELA13" s="35"/>
      <c r="ELB13" s="35"/>
      <c r="ELC13" s="35"/>
      <c r="ELG13" s="35"/>
      <c r="ELH13" s="35"/>
      <c r="ELI13" s="35"/>
      <c r="ELM13" s="35"/>
      <c r="ELN13" s="35"/>
      <c r="ELO13" s="35"/>
      <c r="ELS13" s="35"/>
      <c r="ELT13" s="35"/>
      <c r="ELU13" s="35"/>
      <c r="ELY13" s="35"/>
      <c r="ELZ13" s="35"/>
      <c r="EMA13" s="35"/>
      <c r="EME13" s="35"/>
      <c r="EMF13" s="35"/>
      <c r="EMG13" s="35"/>
      <c r="EMK13" s="35"/>
      <c r="EML13" s="35"/>
      <c r="EMM13" s="35"/>
      <c r="EMQ13" s="35"/>
      <c r="EMR13" s="35"/>
      <c r="EMS13" s="35"/>
      <c r="EMW13" s="35"/>
      <c r="EMX13" s="35"/>
      <c r="EMY13" s="35"/>
      <c r="ENC13" s="35"/>
      <c r="END13" s="35"/>
      <c r="ENE13" s="35"/>
      <c r="ENI13" s="35"/>
      <c r="ENJ13" s="35"/>
      <c r="ENK13" s="35"/>
      <c r="ENO13" s="35"/>
      <c r="ENP13" s="35"/>
      <c r="ENQ13" s="35"/>
      <c r="ENU13" s="35"/>
      <c r="ENV13" s="35"/>
      <c r="ENW13" s="35"/>
      <c r="EOA13" s="35"/>
      <c r="EOB13" s="35"/>
      <c r="EOC13" s="35"/>
      <c r="EOG13" s="35"/>
      <c r="EOH13" s="35"/>
      <c r="EOI13" s="35"/>
      <c r="EOM13" s="35"/>
      <c r="EON13" s="35"/>
      <c r="EOO13" s="35"/>
      <c r="EOS13" s="35"/>
      <c r="EOT13" s="35"/>
      <c r="EOU13" s="35"/>
      <c r="EOY13" s="35"/>
      <c r="EOZ13" s="35"/>
      <c r="EPA13" s="35"/>
      <c r="EPE13" s="35"/>
      <c r="EPF13" s="35"/>
      <c r="EPG13" s="35"/>
      <c r="EPK13" s="35"/>
      <c r="EPL13" s="35"/>
      <c r="EPM13" s="35"/>
      <c r="EPQ13" s="35"/>
      <c r="EPR13" s="35"/>
      <c r="EPS13" s="35"/>
      <c r="EPW13" s="35"/>
      <c r="EPX13" s="35"/>
      <c r="EPY13" s="35"/>
      <c r="EQC13" s="35"/>
      <c r="EQD13" s="35"/>
      <c r="EQE13" s="35"/>
      <c r="EQI13" s="35"/>
      <c r="EQJ13" s="35"/>
      <c r="EQK13" s="35"/>
      <c r="EQO13" s="35"/>
      <c r="EQP13" s="35"/>
      <c r="EQQ13" s="35"/>
      <c r="EQU13" s="35"/>
      <c r="EQV13" s="35"/>
      <c r="EQW13" s="35"/>
      <c r="ERA13" s="35"/>
      <c r="ERB13" s="35"/>
      <c r="ERC13" s="35"/>
      <c r="ERG13" s="35"/>
      <c r="ERH13" s="35"/>
      <c r="ERI13" s="35"/>
      <c r="ERM13" s="35"/>
      <c r="ERN13" s="35"/>
      <c r="ERO13" s="35"/>
      <c r="ERS13" s="35"/>
      <c r="ERT13" s="35"/>
      <c r="ERU13" s="35"/>
      <c r="ERY13" s="35"/>
      <c r="ERZ13" s="35"/>
      <c r="ESA13" s="35"/>
      <c r="ESE13" s="35"/>
      <c r="ESF13" s="35"/>
      <c r="ESG13" s="35"/>
      <c r="ESK13" s="35"/>
      <c r="ESL13" s="35"/>
      <c r="ESM13" s="35"/>
      <c r="ESQ13" s="35"/>
      <c r="ESR13" s="35"/>
      <c r="ESS13" s="35"/>
      <c r="ESW13" s="35"/>
      <c r="ESX13" s="35"/>
      <c r="ESY13" s="35"/>
      <c r="ETC13" s="35"/>
      <c r="ETD13" s="35"/>
      <c r="ETE13" s="35"/>
      <c r="ETI13" s="35"/>
      <c r="ETJ13" s="35"/>
      <c r="ETK13" s="35"/>
      <c r="ETO13" s="35"/>
      <c r="ETP13" s="35"/>
      <c r="ETQ13" s="35"/>
      <c r="ETU13" s="35"/>
      <c r="ETV13" s="35"/>
      <c r="ETW13" s="35"/>
      <c r="EUA13" s="35"/>
      <c r="EUB13" s="35"/>
      <c r="EUC13" s="35"/>
      <c r="EUG13" s="35"/>
      <c r="EUH13" s="35"/>
      <c r="EUI13" s="35"/>
      <c r="EUM13" s="35"/>
      <c r="EUN13" s="35"/>
      <c r="EUO13" s="35"/>
      <c r="EUS13" s="35"/>
      <c r="EUT13" s="35"/>
      <c r="EUU13" s="35"/>
      <c r="EUY13" s="35"/>
      <c r="EUZ13" s="35"/>
      <c r="EVA13" s="35"/>
      <c r="EVE13" s="35"/>
      <c r="EVF13" s="35"/>
      <c r="EVG13" s="35"/>
      <c r="EVK13" s="35"/>
      <c r="EVL13" s="35"/>
      <c r="EVM13" s="35"/>
      <c r="EVQ13" s="35"/>
      <c r="EVR13" s="35"/>
      <c r="EVS13" s="35"/>
      <c r="EVW13" s="35"/>
      <c r="EVX13" s="35"/>
      <c r="EVY13" s="35"/>
      <c r="EWC13" s="35"/>
      <c r="EWD13" s="35"/>
      <c r="EWE13" s="35"/>
      <c r="EWI13" s="35"/>
      <c r="EWJ13" s="35"/>
      <c r="EWK13" s="35"/>
      <c r="EWO13" s="35"/>
      <c r="EWP13" s="35"/>
      <c r="EWQ13" s="35"/>
      <c r="EWU13" s="35"/>
      <c r="EWV13" s="35"/>
      <c r="EWW13" s="35"/>
      <c r="EXA13" s="35"/>
      <c r="EXB13" s="35"/>
      <c r="EXC13" s="35"/>
      <c r="EXG13" s="35"/>
      <c r="EXH13" s="35"/>
      <c r="EXI13" s="35"/>
      <c r="EXM13" s="35"/>
      <c r="EXN13" s="35"/>
      <c r="EXO13" s="35"/>
      <c r="EXS13" s="35"/>
      <c r="EXT13" s="35"/>
      <c r="EXU13" s="35"/>
      <c r="EXY13" s="35"/>
      <c r="EXZ13" s="35"/>
      <c r="EYA13" s="35"/>
      <c r="EYE13" s="35"/>
      <c r="EYF13" s="35"/>
      <c r="EYG13" s="35"/>
      <c r="EYK13" s="35"/>
      <c r="EYL13" s="35"/>
      <c r="EYM13" s="35"/>
      <c r="EYQ13" s="35"/>
      <c r="EYR13" s="35"/>
      <c r="EYS13" s="35"/>
      <c r="EYW13" s="35"/>
      <c r="EYX13" s="35"/>
      <c r="EYY13" s="35"/>
      <c r="EZC13" s="35"/>
      <c r="EZD13" s="35"/>
      <c r="EZE13" s="35"/>
      <c r="EZI13" s="35"/>
      <c r="EZJ13" s="35"/>
      <c r="EZK13" s="35"/>
      <c r="EZO13" s="35"/>
      <c r="EZP13" s="35"/>
      <c r="EZQ13" s="35"/>
      <c r="EZU13" s="35"/>
      <c r="EZV13" s="35"/>
      <c r="EZW13" s="35"/>
      <c r="FAA13" s="35"/>
      <c r="FAB13" s="35"/>
      <c r="FAC13" s="35"/>
      <c r="FAG13" s="35"/>
      <c r="FAH13" s="35"/>
      <c r="FAI13" s="35"/>
      <c r="FAM13" s="35"/>
      <c r="FAN13" s="35"/>
      <c r="FAO13" s="35"/>
      <c r="FAS13" s="35"/>
      <c r="FAT13" s="35"/>
      <c r="FAU13" s="35"/>
      <c r="FAY13" s="35"/>
      <c r="FAZ13" s="35"/>
      <c r="FBA13" s="35"/>
      <c r="FBE13" s="35"/>
      <c r="FBF13" s="35"/>
      <c r="FBG13" s="35"/>
      <c r="FBK13" s="35"/>
      <c r="FBL13" s="35"/>
      <c r="FBM13" s="35"/>
      <c r="FBQ13" s="35"/>
      <c r="FBR13" s="35"/>
      <c r="FBS13" s="35"/>
      <c r="FBW13" s="35"/>
      <c r="FBX13" s="35"/>
      <c r="FBY13" s="35"/>
      <c r="FCC13" s="35"/>
      <c r="FCD13" s="35"/>
      <c r="FCE13" s="35"/>
      <c r="FCI13" s="35"/>
      <c r="FCJ13" s="35"/>
      <c r="FCK13" s="35"/>
      <c r="FCO13" s="35"/>
      <c r="FCP13" s="35"/>
      <c r="FCQ13" s="35"/>
      <c r="FCU13" s="35"/>
      <c r="FCV13" s="35"/>
      <c r="FCW13" s="35"/>
      <c r="FDA13" s="35"/>
      <c r="FDB13" s="35"/>
      <c r="FDC13" s="35"/>
      <c r="FDG13" s="35"/>
      <c r="FDH13" s="35"/>
      <c r="FDI13" s="35"/>
      <c r="FDM13" s="35"/>
      <c r="FDN13" s="35"/>
      <c r="FDO13" s="35"/>
      <c r="FDS13" s="35"/>
      <c r="FDT13" s="35"/>
      <c r="FDU13" s="35"/>
      <c r="FDY13" s="35"/>
      <c r="FDZ13" s="35"/>
      <c r="FEA13" s="35"/>
      <c r="FEE13" s="35"/>
      <c r="FEF13" s="35"/>
      <c r="FEG13" s="35"/>
      <c r="FEK13" s="35"/>
      <c r="FEL13" s="35"/>
      <c r="FEM13" s="35"/>
      <c r="FEQ13" s="35"/>
      <c r="FER13" s="35"/>
      <c r="FES13" s="35"/>
      <c r="FEW13" s="35"/>
      <c r="FEX13" s="35"/>
      <c r="FEY13" s="35"/>
      <c r="FFC13" s="35"/>
      <c r="FFD13" s="35"/>
      <c r="FFE13" s="35"/>
      <c r="FFI13" s="35"/>
      <c r="FFJ13" s="35"/>
      <c r="FFK13" s="35"/>
      <c r="FFO13" s="35"/>
      <c r="FFP13" s="35"/>
      <c r="FFQ13" s="35"/>
      <c r="FFU13" s="35"/>
      <c r="FFV13" s="35"/>
      <c r="FFW13" s="35"/>
      <c r="FGA13" s="35"/>
      <c r="FGB13" s="35"/>
      <c r="FGC13" s="35"/>
      <c r="FGG13" s="35"/>
      <c r="FGH13" s="35"/>
      <c r="FGI13" s="35"/>
      <c r="FGM13" s="35"/>
      <c r="FGN13" s="35"/>
      <c r="FGO13" s="35"/>
      <c r="FGS13" s="35"/>
      <c r="FGT13" s="35"/>
      <c r="FGU13" s="35"/>
      <c r="FGY13" s="35"/>
      <c r="FGZ13" s="35"/>
      <c r="FHA13" s="35"/>
      <c r="FHE13" s="35"/>
      <c r="FHF13" s="35"/>
      <c r="FHG13" s="35"/>
      <c r="FHK13" s="35"/>
      <c r="FHL13" s="35"/>
      <c r="FHM13" s="35"/>
      <c r="FHQ13" s="35"/>
      <c r="FHR13" s="35"/>
      <c r="FHS13" s="35"/>
      <c r="FHW13" s="35"/>
      <c r="FHX13" s="35"/>
      <c r="FHY13" s="35"/>
      <c r="FIC13" s="35"/>
      <c r="FID13" s="35"/>
      <c r="FIE13" s="35"/>
      <c r="FII13" s="35"/>
      <c r="FIJ13" s="35"/>
      <c r="FIK13" s="35"/>
      <c r="FIO13" s="35"/>
      <c r="FIP13" s="35"/>
      <c r="FIQ13" s="35"/>
      <c r="FIU13" s="35"/>
      <c r="FIV13" s="35"/>
      <c r="FIW13" s="35"/>
      <c r="FJA13" s="35"/>
      <c r="FJB13" s="35"/>
      <c r="FJC13" s="35"/>
      <c r="FJG13" s="35"/>
      <c r="FJH13" s="35"/>
      <c r="FJI13" s="35"/>
      <c r="FJM13" s="35"/>
      <c r="FJN13" s="35"/>
      <c r="FJO13" s="35"/>
      <c r="FJS13" s="35"/>
      <c r="FJT13" s="35"/>
      <c r="FJU13" s="35"/>
      <c r="FJY13" s="35"/>
      <c r="FJZ13" s="35"/>
      <c r="FKA13" s="35"/>
      <c r="FKE13" s="35"/>
      <c r="FKF13" s="35"/>
      <c r="FKG13" s="35"/>
      <c r="FKK13" s="35"/>
      <c r="FKL13" s="35"/>
      <c r="FKM13" s="35"/>
      <c r="FKQ13" s="35"/>
      <c r="FKR13" s="35"/>
      <c r="FKS13" s="35"/>
      <c r="FKW13" s="35"/>
      <c r="FKX13" s="35"/>
      <c r="FKY13" s="35"/>
      <c r="FLC13" s="35"/>
      <c r="FLD13" s="35"/>
      <c r="FLE13" s="35"/>
      <c r="FLI13" s="35"/>
      <c r="FLJ13" s="35"/>
      <c r="FLK13" s="35"/>
      <c r="FLO13" s="35"/>
      <c r="FLP13" s="35"/>
      <c r="FLQ13" s="35"/>
      <c r="FLU13" s="35"/>
      <c r="FLV13" s="35"/>
      <c r="FLW13" s="35"/>
      <c r="FMA13" s="35"/>
      <c r="FMB13" s="35"/>
      <c r="FMC13" s="35"/>
      <c r="FMG13" s="35"/>
      <c r="FMH13" s="35"/>
      <c r="FMI13" s="35"/>
      <c r="FMM13" s="35"/>
      <c r="FMN13" s="35"/>
      <c r="FMO13" s="35"/>
      <c r="FMS13" s="35"/>
      <c r="FMT13" s="35"/>
      <c r="FMU13" s="35"/>
      <c r="FMY13" s="35"/>
      <c r="FMZ13" s="35"/>
      <c r="FNA13" s="35"/>
      <c r="FNE13" s="35"/>
      <c r="FNF13" s="35"/>
      <c r="FNG13" s="35"/>
      <c r="FNK13" s="35"/>
      <c r="FNL13" s="35"/>
      <c r="FNM13" s="35"/>
      <c r="FNQ13" s="35"/>
      <c r="FNR13" s="35"/>
      <c r="FNS13" s="35"/>
      <c r="FNW13" s="35"/>
      <c r="FNX13" s="35"/>
      <c r="FNY13" s="35"/>
      <c r="FOC13" s="35"/>
      <c r="FOD13" s="35"/>
      <c r="FOE13" s="35"/>
      <c r="FOI13" s="35"/>
      <c r="FOJ13" s="35"/>
      <c r="FOK13" s="35"/>
      <c r="FOO13" s="35"/>
      <c r="FOP13" s="35"/>
      <c r="FOQ13" s="35"/>
      <c r="FOU13" s="35"/>
      <c r="FOV13" s="35"/>
      <c r="FOW13" s="35"/>
      <c r="FPA13" s="35"/>
      <c r="FPB13" s="35"/>
      <c r="FPC13" s="35"/>
      <c r="FPG13" s="35"/>
      <c r="FPH13" s="35"/>
      <c r="FPI13" s="35"/>
      <c r="FPM13" s="35"/>
      <c r="FPN13" s="35"/>
      <c r="FPO13" s="35"/>
      <c r="FPS13" s="35"/>
      <c r="FPT13" s="35"/>
      <c r="FPU13" s="35"/>
      <c r="FPY13" s="35"/>
      <c r="FPZ13" s="35"/>
      <c r="FQA13" s="35"/>
      <c r="FQE13" s="35"/>
      <c r="FQF13" s="35"/>
      <c r="FQG13" s="35"/>
      <c r="FQK13" s="35"/>
      <c r="FQL13" s="35"/>
      <c r="FQM13" s="35"/>
      <c r="FQQ13" s="35"/>
      <c r="FQR13" s="35"/>
      <c r="FQS13" s="35"/>
      <c r="FQW13" s="35"/>
      <c r="FQX13" s="35"/>
      <c r="FQY13" s="35"/>
      <c r="FRC13" s="35"/>
      <c r="FRD13" s="35"/>
      <c r="FRE13" s="35"/>
      <c r="FRI13" s="35"/>
      <c r="FRJ13" s="35"/>
      <c r="FRK13" s="35"/>
      <c r="FRO13" s="35"/>
      <c r="FRP13" s="35"/>
      <c r="FRQ13" s="35"/>
      <c r="FRU13" s="35"/>
      <c r="FRV13" s="35"/>
      <c r="FRW13" s="35"/>
      <c r="FSA13" s="35"/>
      <c r="FSB13" s="35"/>
      <c r="FSC13" s="35"/>
      <c r="FSG13" s="35"/>
      <c r="FSH13" s="35"/>
      <c r="FSI13" s="35"/>
      <c r="FSM13" s="35"/>
      <c r="FSN13" s="35"/>
      <c r="FSO13" s="35"/>
      <c r="FSS13" s="35"/>
      <c r="FST13" s="35"/>
      <c r="FSU13" s="35"/>
      <c r="FSY13" s="35"/>
      <c r="FSZ13" s="35"/>
      <c r="FTA13" s="35"/>
      <c r="FTE13" s="35"/>
      <c r="FTF13" s="35"/>
      <c r="FTG13" s="35"/>
      <c r="FTK13" s="35"/>
      <c r="FTL13" s="35"/>
      <c r="FTM13" s="35"/>
      <c r="FTQ13" s="35"/>
      <c r="FTR13" s="35"/>
      <c r="FTS13" s="35"/>
      <c r="FTW13" s="35"/>
      <c r="FTX13" s="35"/>
      <c r="FTY13" s="35"/>
      <c r="FUC13" s="35"/>
      <c r="FUD13" s="35"/>
      <c r="FUE13" s="35"/>
      <c r="FUI13" s="35"/>
      <c r="FUJ13" s="35"/>
      <c r="FUK13" s="35"/>
      <c r="FUO13" s="35"/>
      <c r="FUP13" s="35"/>
      <c r="FUQ13" s="35"/>
      <c r="FUU13" s="35"/>
      <c r="FUV13" s="35"/>
      <c r="FUW13" s="35"/>
      <c r="FVA13" s="35"/>
      <c r="FVB13" s="35"/>
      <c r="FVC13" s="35"/>
      <c r="FVG13" s="35"/>
      <c r="FVH13" s="35"/>
      <c r="FVI13" s="35"/>
      <c r="FVM13" s="35"/>
      <c r="FVN13" s="35"/>
      <c r="FVO13" s="35"/>
      <c r="FVS13" s="35"/>
      <c r="FVT13" s="35"/>
      <c r="FVU13" s="35"/>
      <c r="FVY13" s="35"/>
      <c r="FVZ13" s="35"/>
      <c r="FWA13" s="35"/>
      <c r="FWE13" s="35"/>
      <c r="FWF13" s="35"/>
      <c r="FWG13" s="35"/>
      <c r="FWK13" s="35"/>
      <c r="FWL13" s="35"/>
      <c r="FWM13" s="35"/>
      <c r="FWQ13" s="35"/>
      <c r="FWR13" s="35"/>
      <c r="FWS13" s="35"/>
      <c r="FWW13" s="35"/>
      <c r="FWX13" s="35"/>
      <c r="FWY13" s="35"/>
      <c r="FXC13" s="35"/>
      <c r="FXD13" s="35"/>
      <c r="FXE13" s="35"/>
      <c r="FXI13" s="35"/>
      <c r="FXJ13" s="35"/>
      <c r="FXK13" s="35"/>
      <c r="FXO13" s="35"/>
      <c r="FXP13" s="35"/>
      <c r="FXQ13" s="35"/>
      <c r="FXU13" s="35"/>
      <c r="FXV13" s="35"/>
      <c r="FXW13" s="35"/>
      <c r="FYA13" s="35"/>
      <c r="FYB13" s="35"/>
      <c r="FYC13" s="35"/>
      <c r="FYG13" s="35"/>
      <c r="FYH13" s="35"/>
      <c r="FYI13" s="35"/>
      <c r="FYM13" s="35"/>
      <c r="FYN13" s="35"/>
      <c r="FYO13" s="35"/>
      <c r="FYS13" s="35"/>
      <c r="FYT13" s="35"/>
      <c r="FYU13" s="35"/>
      <c r="FYY13" s="35"/>
      <c r="FYZ13" s="35"/>
      <c r="FZA13" s="35"/>
      <c r="FZE13" s="35"/>
      <c r="FZF13" s="35"/>
      <c r="FZG13" s="35"/>
      <c r="FZK13" s="35"/>
      <c r="FZL13" s="35"/>
      <c r="FZM13" s="35"/>
      <c r="FZQ13" s="35"/>
      <c r="FZR13" s="35"/>
      <c r="FZS13" s="35"/>
      <c r="FZW13" s="35"/>
      <c r="FZX13" s="35"/>
      <c r="FZY13" s="35"/>
      <c r="GAC13" s="35"/>
      <c r="GAD13" s="35"/>
      <c r="GAE13" s="35"/>
      <c r="GAI13" s="35"/>
      <c r="GAJ13" s="35"/>
      <c r="GAK13" s="35"/>
      <c r="GAO13" s="35"/>
      <c r="GAP13" s="35"/>
      <c r="GAQ13" s="35"/>
      <c r="GAU13" s="35"/>
      <c r="GAV13" s="35"/>
      <c r="GAW13" s="35"/>
      <c r="GBA13" s="35"/>
      <c r="GBB13" s="35"/>
      <c r="GBC13" s="35"/>
      <c r="GBG13" s="35"/>
      <c r="GBH13" s="35"/>
      <c r="GBI13" s="35"/>
      <c r="GBM13" s="35"/>
      <c r="GBN13" s="35"/>
      <c r="GBO13" s="35"/>
      <c r="GBS13" s="35"/>
      <c r="GBT13" s="35"/>
      <c r="GBU13" s="35"/>
      <c r="GBY13" s="35"/>
      <c r="GBZ13" s="35"/>
      <c r="GCA13" s="35"/>
      <c r="GCE13" s="35"/>
      <c r="GCF13" s="35"/>
      <c r="GCG13" s="35"/>
      <c r="GCK13" s="35"/>
      <c r="GCL13" s="35"/>
      <c r="GCM13" s="35"/>
      <c r="GCQ13" s="35"/>
      <c r="GCR13" s="35"/>
      <c r="GCS13" s="35"/>
      <c r="GCW13" s="35"/>
      <c r="GCX13" s="35"/>
      <c r="GCY13" s="35"/>
      <c r="GDC13" s="35"/>
      <c r="GDD13" s="35"/>
      <c r="GDE13" s="35"/>
      <c r="GDI13" s="35"/>
      <c r="GDJ13" s="35"/>
      <c r="GDK13" s="35"/>
      <c r="GDO13" s="35"/>
      <c r="GDP13" s="35"/>
      <c r="GDQ13" s="35"/>
      <c r="GDU13" s="35"/>
      <c r="GDV13" s="35"/>
      <c r="GDW13" s="35"/>
      <c r="GEA13" s="35"/>
      <c r="GEB13" s="35"/>
      <c r="GEC13" s="35"/>
      <c r="GEG13" s="35"/>
      <c r="GEH13" s="35"/>
      <c r="GEI13" s="35"/>
      <c r="GEM13" s="35"/>
      <c r="GEN13" s="35"/>
      <c r="GEO13" s="35"/>
      <c r="GES13" s="35"/>
      <c r="GET13" s="35"/>
      <c r="GEU13" s="35"/>
      <c r="GEY13" s="35"/>
      <c r="GEZ13" s="35"/>
      <c r="GFA13" s="35"/>
      <c r="GFE13" s="35"/>
      <c r="GFF13" s="35"/>
      <c r="GFG13" s="35"/>
      <c r="GFK13" s="35"/>
      <c r="GFL13" s="35"/>
      <c r="GFM13" s="35"/>
      <c r="GFQ13" s="35"/>
      <c r="GFR13" s="35"/>
      <c r="GFS13" s="35"/>
      <c r="GFW13" s="35"/>
      <c r="GFX13" s="35"/>
      <c r="GFY13" s="35"/>
      <c r="GGC13" s="35"/>
      <c r="GGD13" s="35"/>
      <c r="GGE13" s="35"/>
      <c r="GGI13" s="35"/>
      <c r="GGJ13" s="35"/>
      <c r="GGK13" s="35"/>
      <c r="GGO13" s="35"/>
      <c r="GGP13" s="35"/>
      <c r="GGQ13" s="35"/>
      <c r="GGU13" s="35"/>
      <c r="GGV13" s="35"/>
      <c r="GGW13" s="35"/>
      <c r="GHA13" s="35"/>
      <c r="GHB13" s="35"/>
      <c r="GHC13" s="35"/>
      <c r="GHG13" s="35"/>
      <c r="GHH13" s="35"/>
      <c r="GHI13" s="35"/>
      <c r="GHM13" s="35"/>
      <c r="GHN13" s="35"/>
      <c r="GHO13" s="35"/>
      <c r="GHS13" s="35"/>
      <c r="GHT13" s="35"/>
      <c r="GHU13" s="35"/>
      <c r="GHY13" s="35"/>
      <c r="GHZ13" s="35"/>
      <c r="GIA13" s="35"/>
      <c r="GIE13" s="35"/>
      <c r="GIF13" s="35"/>
      <c r="GIG13" s="35"/>
      <c r="GIK13" s="35"/>
      <c r="GIL13" s="35"/>
      <c r="GIM13" s="35"/>
      <c r="GIQ13" s="35"/>
      <c r="GIR13" s="35"/>
      <c r="GIS13" s="35"/>
      <c r="GIW13" s="35"/>
      <c r="GIX13" s="35"/>
      <c r="GIY13" s="35"/>
      <c r="GJC13" s="35"/>
      <c r="GJD13" s="35"/>
      <c r="GJE13" s="35"/>
      <c r="GJI13" s="35"/>
      <c r="GJJ13" s="35"/>
      <c r="GJK13" s="35"/>
      <c r="GJO13" s="35"/>
      <c r="GJP13" s="35"/>
      <c r="GJQ13" s="35"/>
      <c r="GJU13" s="35"/>
      <c r="GJV13" s="35"/>
      <c r="GJW13" s="35"/>
      <c r="GKA13" s="35"/>
      <c r="GKB13" s="35"/>
      <c r="GKC13" s="35"/>
      <c r="GKG13" s="35"/>
      <c r="GKH13" s="35"/>
      <c r="GKI13" s="35"/>
      <c r="GKM13" s="35"/>
      <c r="GKN13" s="35"/>
      <c r="GKO13" s="35"/>
      <c r="GKS13" s="35"/>
      <c r="GKT13" s="35"/>
      <c r="GKU13" s="35"/>
      <c r="GKY13" s="35"/>
      <c r="GKZ13" s="35"/>
      <c r="GLA13" s="35"/>
      <c r="GLE13" s="35"/>
      <c r="GLF13" s="35"/>
      <c r="GLG13" s="35"/>
      <c r="GLK13" s="35"/>
      <c r="GLL13" s="35"/>
      <c r="GLM13" s="35"/>
      <c r="GLQ13" s="35"/>
      <c r="GLR13" s="35"/>
      <c r="GLS13" s="35"/>
      <c r="GLW13" s="35"/>
      <c r="GLX13" s="35"/>
      <c r="GLY13" s="35"/>
      <c r="GMC13" s="35"/>
      <c r="GMD13" s="35"/>
      <c r="GME13" s="35"/>
      <c r="GMI13" s="35"/>
      <c r="GMJ13" s="35"/>
      <c r="GMK13" s="35"/>
      <c r="GMO13" s="35"/>
      <c r="GMP13" s="35"/>
      <c r="GMQ13" s="35"/>
      <c r="GMU13" s="35"/>
      <c r="GMV13" s="35"/>
      <c r="GMW13" s="35"/>
      <c r="GNA13" s="35"/>
      <c r="GNB13" s="35"/>
      <c r="GNC13" s="35"/>
      <c r="GNG13" s="35"/>
      <c r="GNH13" s="35"/>
      <c r="GNI13" s="35"/>
      <c r="GNM13" s="35"/>
      <c r="GNN13" s="35"/>
      <c r="GNO13" s="35"/>
      <c r="GNS13" s="35"/>
      <c r="GNT13" s="35"/>
      <c r="GNU13" s="35"/>
      <c r="GNY13" s="35"/>
      <c r="GNZ13" s="35"/>
      <c r="GOA13" s="35"/>
      <c r="GOE13" s="35"/>
      <c r="GOF13" s="35"/>
      <c r="GOG13" s="35"/>
      <c r="GOK13" s="35"/>
      <c r="GOL13" s="35"/>
      <c r="GOM13" s="35"/>
      <c r="GOQ13" s="35"/>
      <c r="GOR13" s="35"/>
      <c r="GOS13" s="35"/>
      <c r="GOW13" s="35"/>
      <c r="GOX13" s="35"/>
      <c r="GOY13" s="35"/>
      <c r="GPC13" s="35"/>
      <c r="GPD13" s="35"/>
      <c r="GPE13" s="35"/>
      <c r="GPI13" s="35"/>
      <c r="GPJ13" s="35"/>
      <c r="GPK13" s="35"/>
      <c r="GPO13" s="35"/>
      <c r="GPP13" s="35"/>
      <c r="GPQ13" s="35"/>
      <c r="GPU13" s="35"/>
      <c r="GPV13" s="35"/>
      <c r="GPW13" s="35"/>
      <c r="GQA13" s="35"/>
      <c r="GQB13" s="35"/>
      <c r="GQC13" s="35"/>
      <c r="GQG13" s="35"/>
      <c r="GQH13" s="35"/>
      <c r="GQI13" s="35"/>
      <c r="GQM13" s="35"/>
      <c r="GQN13" s="35"/>
      <c r="GQO13" s="35"/>
      <c r="GQS13" s="35"/>
      <c r="GQT13" s="35"/>
      <c r="GQU13" s="35"/>
      <c r="GQY13" s="35"/>
      <c r="GQZ13" s="35"/>
      <c r="GRA13" s="35"/>
      <c r="GRE13" s="35"/>
      <c r="GRF13" s="35"/>
      <c r="GRG13" s="35"/>
      <c r="GRK13" s="35"/>
      <c r="GRL13" s="35"/>
      <c r="GRM13" s="35"/>
      <c r="GRQ13" s="35"/>
      <c r="GRR13" s="35"/>
      <c r="GRS13" s="35"/>
      <c r="GRW13" s="35"/>
      <c r="GRX13" s="35"/>
      <c r="GRY13" s="35"/>
      <c r="GSC13" s="35"/>
      <c r="GSD13" s="35"/>
      <c r="GSE13" s="35"/>
      <c r="GSI13" s="35"/>
      <c r="GSJ13" s="35"/>
      <c r="GSK13" s="35"/>
      <c r="GSO13" s="35"/>
      <c r="GSP13" s="35"/>
      <c r="GSQ13" s="35"/>
      <c r="GSU13" s="35"/>
      <c r="GSV13" s="35"/>
      <c r="GSW13" s="35"/>
      <c r="GTA13" s="35"/>
      <c r="GTB13" s="35"/>
      <c r="GTC13" s="35"/>
      <c r="GTG13" s="35"/>
      <c r="GTH13" s="35"/>
      <c r="GTI13" s="35"/>
      <c r="GTM13" s="35"/>
      <c r="GTN13" s="35"/>
      <c r="GTO13" s="35"/>
      <c r="GTS13" s="35"/>
      <c r="GTT13" s="35"/>
      <c r="GTU13" s="35"/>
      <c r="GTY13" s="35"/>
      <c r="GTZ13" s="35"/>
      <c r="GUA13" s="35"/>
      <c r="GUE13" s="35"/>
      <c r="GUF13" s="35"/>
      <c r="GUG13" s="35"/>
      <c r="GUK13" s="35"/>
      <c r="GUL13" s="35"/>
      <c r="GUM13" s="35"/>
      <c r="GUQ13" s="35"/>
      <c r="GUR13" s="35"/>
      <c r="GUS13" s="35"/>
      <c r="GUW13" s="35"/>
      <c r="GUX13" s="35"/>
      <c r="GUY13" s="35"/>
      <c r="GVC13" s="35"/>
      <c r="GVD13" s="35"/>
      <c r="GVE13" s="35"/>
      <c r="GVI13" s="35"/>
      <c r="GVJ13" s="35"/>
      <c r="GVK13" s="35"/>
      <c r="GVO13" s="35"/>
      <c r="GVP13" s="35"/>
      <c r="GVQ13" s="35"/>
      <c r="GVU13" s="35"/>
      <c r="GVV13" s="35"/>
      <c r="GVW13" s="35"/>
      <c r="GWA13" s="35"/>
      <c r="GWB13" s="35"/>
      <c r="GWC13" s="35"/>
      <c r="GWG13" s="35"/>
      <c r="GWH13" s="35"/>
      <c r="GWI13" s="35"/>
      <c r="GWM13" s="35"/>
      <c r="GWN13" s="35"/>
      <c r="GWO13" s="35"/>
      <c r="GWS13" s="35"/>
      <c r="GWT13" s="35"/>
      <c r="GWU13" s="35"/>
      <c r="GWY13" s="35"/>
      <c r="GWZ13" s="35"/>
      <c r="GXA13" s="35"/>
      <c r="GXE13" s="35"/>
      <c r="GXF13" s="35"/>
      <c r="GXG13" s="35"/>
      <c r="GXK13" s="35"/>
      <c r="GXL13" s="35"/>
      <c r="GXM13" s="35"/>
      <c r="GXQ13" s="35"/>
      <c r="GXR13" s="35"/>
      <c r="GXS13" s="35"/>
      <c r="GXW13" s="35"/>
      <c r="GXX13" s="35"/>
      <c r="GXY13" s="35"/>
      <c r="GYC13" s="35"/>
      <c r="GYD13" s="35"/>
      <c r="GYE13" s="35"/>
      <c r="GYI13" s="35"/>
      <c r="GYJ13" s="35"/>
      <c r="GYK13" s="35"/>
      <c r="GYO13" s="35"/>
      <c r="GYP13" s="35"/>
      <c r="GYQ13" s="35"/>
      <c r="GYU13" s="35"/>
      <c r="GYV13" s="35"/>
      <c r="GYW13" s="35"/>
      <c r="GZA13" s="35"/>
      <c r="GZB13" s="35"/>
      <c r="GZC13" s="35"/>
      <c r="GZG13" s="35"/>
      <c r="GZH13" s="35"/>
      <c r="GZI13" s="35"/>
      <c r="GZM13" s="35"/>
      <c r="GZN13" s="35"/>
      <c r="GZO13" s="35"/>
      <c r="GZS13" s="35"/>
      <c r="GZT13" s="35"/>
      <c r="GZU13" s="35"/>
      <c r="GZY13" s="35"/>
      <c r="GZZ13" s="35"/>
      <c r="HAA13" s="35"/>
      <c r="HAE13" s="35"/>
      <c r="HAF13" s="35"/>
      <c r="HAG13" s="35"/>
      <c r="HAK13" s="35"/>
      <c r="HAL13" s="35"/>
      <c r="HAM13" s="35"/>
      <c r="HAQ13" s="35"/>
      <c r="HAR13" s="35"/>
      <c r="HAS13" s="35"/>
      <c r="HAW13" s="35"/>
      <c r="HAX13" s="35"/>
      <c r="HAY13" s="35"/>
      <c r="HBC13" s="35"/>
      <c r="HBD13" s="35"/>
      <c r="HBE13" s="35"/>
      <c r="HBI13" s="35"/>
      <c r="HBJ13" s="35"/>
      <c r="HBK13" s="35"/>
      <c r="HBO13" s="35"/>
      <c r="HBP13" s="35"/>
      <c r="HBQ13" s="35"/>
      <c r="HBU13" s="35"/>
      <c r="HBV13" s="35"/>
      <c r="HBW13" s="35"/>
      <c r="HCA13" s="35"/>
      <c r="HCB13" s="35"/>
      <c r="HCC13" s="35"/>
      <c r="HCG13" s="35"/>
      <c r="HCH13" s="35"/>
      <c r="HCI13" s="35"/>
      <c r="HCM13" s="35"/>
      <c r="HCN13" s="35"/>
      <c r="HCO13" s="35"/>
      <c r="HCS13" s="35"/>
      <c r="HCT13" s="35"/>
      <c r="HCU13" s="35"/>
      <c r="HCY13" s="35"/>
      <c r="HCZ13" s="35"/>
      <c r="HDA13" s="35"/>
      <c r="HDE13" s="35"/>
      <c r="HDF13" s="35"/>
      <c r="HDG13" s="35"/>
      <c r="HDK13" s="35"/>
      <c r="HDL13" s="35"/>
      <c r="HDM13" s="35"/>
      <c r="HDQ13" s="35"/>
      <c r="HDR13" s="35"/>
      <c r="HDS13" s="35"/>
      <c r="HDW13" s="35"/>
      <c r="HDX13" s="35"/>
      <c r="HDY13" s="35"/>
      <c r="HEC13" s="35"/>
      <c r="HED13" s="35"/>
      <c r="HEE13" s="35"/>
      <c r="HEI13" s="35"/>
      <c r="HEJ13" s="35"/>
      <c r="HEK13" s="35"/>
      <c r="HEO13" s="35"/>
      <c r="HEP13" s="35"/>
      <c r="HEQ13" s="35"/>
      <c r="HEU13" s="35"/>
      <c r="HEV13" s="35"/>
      <c r="HEW13" s="35"/>
      <c r="HFA13" s="35"/>
      <c r="HFB13" s="35"/>
      <c r="HFC13" s="35"/>
      <c r="HFG13" s="35"/>
      <c r="HFH13" s="35"/>
      <c r="HFI13" s="35"/>
      <c r="HFM13" s="35"/>
      <c r="HFN13" s="35"/>
      <c r="HFO13" s="35"/>
      <c r="HFS13" s="35"/>
      <c r="HFT13" s="35"/>
      <c r="HFU13" s="35"/>
      <c r="HFY13" s="35"/>
      <c r="HFZ13" s="35"/>
      <c r="HGA13" s="35"/>
      <c r="HGE13" s="35"/>
      <c r="HGF13" s="35"/>
      <c r="HGG13" s="35"/>
      <c r="HGK13" s="35"/>
      <c r="HGL13" s="35"/>
      <c r="HGM13" s="35"/>
      <c r="HGQ13" s="35"/>
      <c r="HGR13" s="35"/>
      <c r="HGS13" s="35"/>
      <c r="HGW13" s="35"/>
      <c r="HGX13" s="35"/>
      <c r="HGY13" s="35"/>
      <c r="HHC13" s="35"/>
      <c r="HHD13" s="35"/>
      <c r="HHE13" s="35"/>
      <c r="HHI13" s="35"/>
      <c r="HHJ13" s="35"/>
      <c r="HHK13" s="35"/>
      <c r="HHO13" s="35"/>
      <c r="HHP13" s="35"/>
      <c r="HHQ13" s="35"/>
      <c r="HHU13" s="35"/>
      <c r="HHV13" s="35"/>
      <c r="HHW13" s="35"/>
      <c r="HIA13" s="35"/>
      <c r="HIB13" s="35"/>
      <c r="HIC13" s="35"/>
      <c r="HIG13" s="35"/>
      <c r="HIH13" s="35"/>
      <c r="HII13" s="35"/>
      <c r="HIM13" s="35"/>
      <c r="HIN13" s="35"/>
      <c r="HIO13" s="35"/>
      <c r="HIS13" s="35"/>
      <c r="HIT13" s="35"/>
      <c r="HIU13" s="35"/>
      <c r="HIY13" s="35"/>
      <c r="HIZ13" s="35"/>
      <c r="HJA13" s="35"/>
      <c r="HJE13" s="35"/>
      <c r="HJF13" s="35"/>
      <c r="HJG13" s="35"/>
      <c r="HJK13" s="35"/>
      <c r="HJL13" s="35"/>
      <c r="HJM13" s="35"/>
      <c r="HJQ13" s="35"/>
      <c r="HJR13" s="35"/>
      <c r="HJS13" s="35"/>
      <c r="HJW13" s="35"/>
      <c r="HJX13" s="35"/>
      <c r="HJY13" s="35"/>
      <c r="HKC13" s="35"/>
      <c r="HKD13" s="35"/>
      <c r="HKE13" s="35"/>
      <c r="HKI13" s="35"/>
      <c r="HKJ13" s="35"/>
      <c r="HKK13" s="35"/>
      <c r="HKO13" s="35"/>
      <c r="HKP13" s="35"/>
      <c r="HKQ13" s="35"/>
      <c r="HKU13" s="35"/>
      <c r="HKV13" s="35"/>
      <c r="HKW13" s="35"/>
      <c r="HLA13" s="35"/>
      <c r="HLB13" s="35"/>
      <c r="HLC13" s="35"/>
      <c r="HLG13" s="35"/>
      <c r="HLH13" s="35"/>
      <c r="HLI13" s="35"/>
      <c r="HLM13" s="35"/>
      <c r="HLN13" s="35"/>
      <c r="HLO13" s="35"/>
      <c r="HLS13" s="35"/>
      <c r="HLT13" s="35"/>
      <c r="HLU13" s="35"/>
      <c r="HLY13" s="35"/>
      <c r="HLZ13" s="35"/>
      <c r="HMA13" s="35"/>
      <c r="HME13" s="35"/>
      <c r="HMF13" s="35"/>
      <c r="HMG13" s="35"/>
      <c r="HMK13" s="35"/>
      <c r="HML13" s="35"/>
      <c r="HMM13" s="35"/>
      <c r="HMQ13" s="35"/>
      <c r="HMR13" s="35"/>
      <c r="HMS13" s="35"/>
      <c r="HMW13" s="35"/>
      <c r="HMX13" s="35"/>
      <c r="HMY13" s="35"/>
      <c r="HNC13" s="35"/>
      <c r="HND13" s="35"/>
      <c r="HNE13" s="35"/>
      <c r="HNI13" s="35"/>
      <c r="HNJ13" s="35"/>
      <c r="HNK13" s="35"/>
      <c r="HNO13" s="35"/>
      <c r="HNP13" s="35"/>
      <c r="HNQ13" s="35"/>
      <c r="HNU13" s="35"/>
      <c r="HNV13" s="35"/>
      <c r="HNW13" s="35"/>
      <c r="HOA13" s="35"/>
      <c r="HOB13" s="35"/>
      <c r="HOC13" s="35"/>
      <c r="HOG13" s="35"/>
      <c r="HOH13" s="35"/>
      <c r="HOI13" s="35"/>
      <c r="HOM13" s="35"/>
      <c r="HON13" s="35"/>
      <c r="HOO13" s="35"/>
      <c r="HOS13" s="35"/>
      <c r="HOT13" s="35"/>
      <c r="HOU13" s="35"/>
      <c r="HOY13" s="35"/>
      <c r="HOZ13" s="35"/>
      <c r="HPA13" s="35"/>
      <c r="HPE13" s="35"/>
      <c r="HPF13" s="35"/>
      <c r="HPG13" s="35"/>
      <c r="HPK13" s="35"/>
      <c r="HPL13" s="35"/>
      <c r="HPM13" s="35"/>
      <c r="HPQ13" s="35"/>
      <c r="HPR13" s="35"/>
      <c r="HPS13" s="35"/>
      <c r="HPW13" s="35"/>
      <c r="HPX13" s="35"/>
      <c r="HPY13" s="35"/>
      <c r="HQC13" s="35"/>
      <c r="HQD13" s="35"/>
      <c r="HQE13" s="35"/>
      <c r="HQI13" s="35"/>
      <c r="HQJ13" s="35"/>
      <c r="HQK13" s="35"/>
      <c r="HQO13" s="35"/>
      <c r="HQP13" s="35"/>
      <c r="HQQ13" s="35"/>
      <c r="HQU13" s="35"/>
      <c r="HQV13" s="35"/>
      <c r="HQW13" s="35"/>
      <c r="HRA13" s="35"/>
      <c r="HRB13" s="35"/>
      <c r="HRC13" s="35"/>
      <c r="HRG13" s="35"/>
      <c r="HRH13" s="35"/>
      <c r="HRI13" s="35"/>
      <c r="HRM13" s="35"/>
      <c r="HRN13" s="35"/>
      <c r="HRO13" s="35"/>
      <c r="HRS13" s="35"/>
      <c r="HRT13" s="35"/>
      <c r="HRU13" s="35"/>
      <c r="HRY13" s="35"/>
      <c r="HRZ13" s="35"/>
      <c r="HSA13" s="35"/>
      <c r="HSE13" s="35"/>
      <c r="HSF13" s="35"/>
      <c r="HSG13" s="35"/>
      <c r="HSK13" s="35"/>
      <c r="HSL13" s="35"/>
      <c r="HSM13" s="35"/>
      <c r="HSQ13" s="35"/>
      <c r="HSR13" s="35"/>
      <c r="HSS13" s="35"/>
      <c r="HSW13" s="35"/>
      <c r="HSX13" s="35"/>
      <c r="HSY13" s="35"/>
      <c r="HTC13" s="35"/>
      <c r="HTD13" s="35"/>
      <c r="HTE13" s="35"/>
      <c r="HTI13" s="35"/>
      <c r="HTJ13" s="35"/>
      <c r="HTK13" s="35"/>
      <c r="HTO13" s="35"/>
      <c r="HTP13" s="35"/>
      <c r="HTQ13" s="35"/>
      <c r="HTU13" s="35"/>
      <c r="HTV13" s="35"/>
      <c r="HTW13" s="35"/>
      <c r="HUA13" s="35"/>
      <c r="HUB13" s="35"/>
      <c r="HUC13" s="35"/>
      <c r="HUG13" s="35"/>
      <c r="HUH13" s="35"/>
      <c r="HUI13" s="35"/>
      <c r="HUM13" s="35"/>
      <c r="HUN13" s="35"/>
      <c r="HUO13" s="35"/>
      <c r="HUS13" s="35"/>
      <c r="HUT13" s="35"/>
      <c r="HUU13" s="35"/>
      <c r="HUY13" s="35"/>
      <c r="HUZ13" s="35"/>
      <c r="HVA13" s="35"/>
      <c r="HVE13" s="35"/>
      <c r="HVF13" s="35"/>
      <c r="HVG13" s="35"/>
      <c r="HVK13" s="35"/>
      <c r="HVL13" s="35"/>
      <c r="HVM13" s="35"/>
      <c r="HVQ13" s="35"/>
      <c r="HVR13" s="35"/>
      <c r="HVS13" s="35"/>
      <c r="HVW13" s="35"/>
      <c r="HVX13" s="35"/>
      <c r="HVY13" s="35"/>
      <c r="HWC13" s="35"/>
      <c r="HWD13" s="35"/>
      <c r="HWE13" s="35"/>
      <c r="HWI13" s="35"/>
      <c r="HWJ13" s="35"/>
      <c r="HWK13" s="35"/>
      <c r="HWO13" s="35"/>
      <c r="HWP13" s="35"/>
      <c r="HWQ13" s="35"/>
      <c r="HWU13" s="35"/>
      <c r="HWV13" s="35"/>
      <c r="HWW13" s="35"/>
      <c r="HXA13" s="35"/>
      <c r="HXB13" s="35"/>
      <c r="HXC13" s="35"/>
      <c r="HXG13" s="35"/>
      <c r="HXH13" s="35"/>
      <c r="HXI13" s="35"/>
      <c r="HXM13" s="35"/>
      <c r="HXN13" s="35"/>
      <c r="HXO13" s="35"/>
      <c r="HXS13" s="35"/>
      <c r="HXT13" s="35"/>
      <c r="HXU13" s="35"/>
      <c r="HXY13" s="35"/>
      <c r="HXZ13" s="35"/>
      <c r="HYA13" s="35"/>
      <c r="HYE13" s="35"/>
      <c r="HYF13" s="35"/>
      <c r="HYG13" s="35"/>
      <c r="HYK13" s="35"/>
      <c r="HYL13" s="35"/>
      <c r="HYM13" s="35"/>
      <c r="HYQ13" s="35"/>
      <c r="HYR13" s="35"/>
      <c r="HYS13" s="35"/>
      <c r="HYW13" s="35"/>
      <c r="HYX13" s="35"/>
      <c r="HYY13" s="35"/>
      <c r="HZC13" s="35"/>
      <c r="HZD13" s="35"/>
      <c r="HZE13" s="35"/>
      <c r="HZI13" s="35"/>
      <c r="HZJ13" s="35"/>
      <c r="HZK13" s="35"/>
      <c r="HZO13" s="35"/>
      <c r="HZP13" s="35"/>
      <c r="HZQ13" s="35"/>
      <c r="HZU13" s="35"/>
      <c r="HZV13" s="35"/>
      <c r="HZW13" s="35"/>
      <c r="IAA13" s="35"/>
      <c r="IAB13" s="35"/>
      <c r="IAC13" s="35"/>
      <c r="IAG13" s="35"/>
      <c r="IAH13" s="35"/>
      <c r="IAI13" s="35"/>
      <c r="IAM13" s="35"/>
      <c r="IAN13" s="35"/>
      <c r="IAO13" s="35"/>
      <c r="IAS13" s="35"/>
      <c r="IAT13" s="35"/>
      <c r="IAU13" s="35"/>
      <c r="IAY13" s="35"/>
      <c r="IAZ13" s="35"/>
      <c r="IBA13" s="35"/>
      <c r="IBE13" s="35"/>
      <c r="IBF13" s="35"/>
      <c r="IBG13" s="35"/>
      <c r="IBK13" s="35"/>
      <c r="IBL13" s="35"/>
      <c r="IBM13" s="35"/>
      <c r="IBQ13" s="35"/>
      <c r="IBR13" s="35"/>
      <c r="IBS13" s="35"/>
      <c r="IBW13" s="35"/>
      <c r="IBX13" s="35"/>
      <c r="IBY13" s="35"/>
      <c r="ICC13" s="35"/>
      <c r="ICD13" s="35"/>
      <c r="ICE13" s="35"/>
      <c r="ICI13" s="35"/>
      <c r="ICJ13" s="35"/>
      <c r="ICK13" s="35"/>
      <c r="ICO13" s="35"/>
      <c r="ICP13" s="35"/>
      <c r="ICQ13" s="35"/>
      <c r="ICU13" s="35"/>
      <c r="ICV13" s="35"/>
      <c r="ICW13" s="35"/>
      <c r="IDA13" s="35"/>
      <c r="IDB13" s="35"/>
      <c r="IDC13" s="35"/>
      <c r="IDG13" s="35"/>
      <c r="IDH13" s="35"/>
      <c r="IDI13" s="35"/>
      <c r="IDM13" s="35"/>
      <c r="IDN13" s="35"/>
      <c r="IDO13" s="35"/>
      <c r="IDS13" s="35"/>
      <c r="IDT13" s="35"/>
      <c r="IDU13" s="35"/>
      <c r="IDY13" s="35"/>
      <c r="IDZ13" s="35"/>
      <c r="IEA13" s="35"/>
      <c r="IEE13" s="35"/>
      <c r="IEF13" s="35"/>
      <c r="IEG13" s="35"/>
      <c r="IEK13" s="35"/>
      <c r="IEL13" s="35"/>
      <c r="IEM13" s="35"/>
      <c r="IEQ13" s="35"/>
      <c r="IER13" s="35"/>
      <c r="IES13" s="35"/>
      <c r="IEW13" s="35"/>
      <c r="IEX13" s="35"/>
      <c r="IEY13" s="35"/>
      <c r="IFC13" s="35"/>
      <c r="IFD13" s="35"/>
      <c r="IFE13" s="35"/>
      <c r="IFI13" s="35"/>
      <c r="IFJ13" s="35"/>
      <c r="IFK13" s="35"/>
      <c r="IFO13" s="35"/>
      <c r="IFP13" s="35"/>
      <c r="IFQ13" s="35"/>
      <c r="IFU13" s="35"/>
      <c r="IFV13" s="35"/>
      <c r="IFW13" s="35"/>
      <c r="IGA13" s="35"/>
      <c r="IGB13" s="35"/>
      <c r="IGC13" s="35"/>
      <c r="IGG13" s="35"/>
      <c r="IGH13" s="35"/>
      <c r="IGI13" s="35"/>
      <c r="IGM13" s="35"/>
      <c r="IGN13" s="35"/>
      <c r="IGO13" s="35"/>
      <c r="IGS13" s="35"/>
      <c r="IGT13" s="35"/>
      <c r="IGU13" s="35"/>
      <c r="IGY13" s="35"/>
      <c r="IGZ13" s="35"/>
      <c r="IHA13" s="35"/>
      <c r="IHE13" s="35"/>
      <c r="IHF13" s="35"/>
      <c r="IHG13" s="35"/>
      <c r="IHK13" s="35"/>
      <c r="IHL13" s="35"/>
      <c r="IHM13" s="35"/>
      <c r="IHQ13" s="35"/>
      <c r="IHR13" s="35"/>
      <c r="IHS13" s="35"/>
      <c r="IHW13" s="35"/>
      <c r="IHX13" s="35"/>
      <c r="IHY13" s="35"/>
      <c r="IIC13" s="35"/>
      <c r="IID13" s="35"/>
      <c r="IIE13" s="35"/>
      <c r="III13" s="35"/>
      <c r="IIJ13" s="35"/>
      <c r="IIK13" s="35"/>
      <c r="IIO13" s="35"/>
      <c r="IIP13" s="35"/>
      <c r="IIQ13" s="35"/>
      <c r="IIU13" s="35"/>
      <c r="IIV13" s="35"/>
      <c r="IIW13" s="35"/>
      <c r="IJA13" s="35"/>
      <c r="IJB13" s="35"/>
      <c r="IJC13" s="35"/>
      <c r="IJG13" s="35"/>
      <c r="IJH13" s="35"/>
      <c r="IJI13" s="35"/>
      <c r="IJM13" s="35"/>
      <c r="IJN13" s="35"/>
      <c r="IJO13" s="35"/>
      <c r="IJS13" s="35"/>
      <c r="IJT13" s="35"/>
      <c r="IJU13" s="35"/>
      <c r="IJY13" s="35"/>
      <c r="IJZ13" s="35"/>
      <c r="IKA13" s="35"/>
      <c r="IKE13" s="35"/>
      <c r="IKF13" s="35"/>
      <c r="IKG13" s="35"/>
      <c r="IKK13" s="35"/>
      <c r="IKL13" s="35"/>
      <c r="IKM13" s="35"/>
      <c r="IKQ13" s="35"/>
      <c r="IKR13" s="35"/>
      <c r="IKS13" s="35"/>
      <c r="IKW13" s="35"/>
      <c r="IKX13" s="35"/>
      <c r="IKY13" s="35"/>
      <c r="ILC13" s="35"/>
      <c r="ILD13" s="35"/>
      <c r="ILE13" s="35"/>
      <c r="ILI13" s="35"/>
      <c r="ILJ13" s="35"/>
      <c r="ILK13" s="35"/>
      <c r="ILO13" s="35"/>
      <c r="ILP13" s="35"/>
      <c r="ILQ13" s="35"/>
      <c r="ILU13" s="35"/>
      <c r="ILV13" s="35"/>
      <c r="ILW13" s="35"/>
      <c r="IMA13" s="35"/>
      <c r="IMB13" s="35"/>
      <c r="IMC13" s="35"/>
      <c r="IMG13" s="35"/>
      <c r="IMH13" s="35"/>
      <c r="IMI13" s="35"/>
      <c r="IMM13" s="35"/>
      <c r="IMN13" s="35"/>
      <c r="IMO13" s="35"/>
      <c r="IMS13" s="35"/>
      <c r="IMT13" s="35"/>
      <c r="IMU13" s="35"/>
      <c r="IMY13" s="35"/>
      <c r="IMZ13" s="35"/>
      <c r="INA13" s="35"/>
      <c r="INE13" s="35"/>
      <c r="INF13" s="35"/>
      <c r="ING13" s="35"/>
      <c r="INK13" s="35"/>
      <c r="INL13" s="35"/>
      <c r="INM13" s="35"/>
      <c r="INQ13" s="35"/>
      <c r="INR13" s="35"/>
      <c r="INS13" s="35"/>
      <c r="INW13" s="35"/>
      <c r="INX13" s="35"/>
      <c r="INY13" s="35"/>
      <c r="IOC13" s="35"/>
      <c r="IOD13" s="35"/>
      <c r="IOE13" s="35"/>
      <c r="IOI13" s="35"/>
      <c r="IOJ13" s="35"/>
      <c r="IOK13" s="35"/>
      <c r="IOO13" s="35"/>
      <c r="IOP13" s="35"/>
      <c r="IOQ13" s="35"/>
      <c r="IOU13" s="35"/>
      <c r="IOV13" s="35"/>
      <c r="IOW13" s="35"/>
      <c r="IPA13" s="35"/>
      <c r="IPB13" s="35"/>
      <c r="IPC13" s="35"/>
      <c r="IPG13" s="35"/>
      <c r="IPH13" s="35"/>
      <c r="IPI13" s="35"/>
      <c r="IPM13" s="35"/>
      <c r="IPN13" s="35"/>
      <c r="IPO13" s="35"/>
      <c r="IPS13" s="35"/>
      <c r="IPT13" s="35"/>
      <c r="IPU13" s="35"/>
      <c r="IPY13" s="35"/>
      <c r="IPZ13" s="35"/>
      <c r="IQA13" s="35"/>
      <c r="IQE13" s="35"/>
      <c r="IQF13" s="35"/>
      <c r="IQG13" s="35"/>
      <c r="IQK13" s="35"/>
      <c r="IQL13" s="35"/>
      <c r="IQM13" s="35"/>
      <c r="IQQ13" s="35"/>
      <c r="IQR13" s="35"/>
      <c r="IQS13" s="35"/>
      <c r="IQW13" s="35"/>
      <c r="IQX13" s="35"/>
      <c r="IQY13" s="35"/>
      <c r="IRC13" s="35"/>
      <c r="IRD13" s="35"/>
      <c r="IRE13" s="35"/>
      <c r="IRI13" s="35"/>
      <c r="IRJ13" s="35"/>
      <c r="IRK13" s="35"/>
      <c r="IRO13" s="35"/>
      <c r="IRP13" s="35"/>
      <c r="IRQ13" s="35"/>
      <c r="IRU13" s="35"/>
      <c r="IRV13" s="35"/>
      <c r="IRW13" s="35"/>
      <c r="ISA13" s="35"/>
      <c r="ISB13" s="35"/>
      <c r="ISC13" s="35"/>
      <c r="ISG13" s="35"/>
      <c r="ISH13" s="35"/>
      <c r="ISI13" s="35"/>
      <c r="ISM13" s="35"/>
      <c r="ISN13" s="35"/>
      <c r="ISO13" s="35"/>
      <c r="ISS13" s="35"/>
      <c r="IST13" s="35"/>
      <c r="ISU13" s="35"/>
      <c r="ISY13" s="35"/>
      <c r="ISZ13" s="35"/>
      <c r="ITA13" s="35"/>
      <c r="ITE13" s="35"/>
      <c r="ITF13" s="35"/>
      <c r="ITG13" s="35"/>
      <c r="ITK13" s="35"/>
      <c r="ITL13" s="35"/>
      <c r="ITM13" s="35"/>
      <c r="ITQ13" s="35"/>
      <c r="ITR13" s="35"/>
      <c r="ITS13" s="35"/>
      <c r="ITW13" s="35"/>
      <c r="ITX13" s="35"/>
      <c r="ITY13" s="35"/>
      <c r="IUC13" s="35"/>
      <c r="IUD13" s="35"/>
      <c r="IUE13" s="35"/>
      <c r="IUI13" s="35"/>
      <c r="IUJ13" s="35"/>
      <c r="IUK13" s="35"/>
      <c r="IUO13" s="35"/>
      <c r="IUP13" s="35"/>
      <c r="IUQ13" s="35"/>
      <c r="IUU13" s="35"/>
      <c r="IUV13" s="35"/>
      <c r="IUW13" s="35"/>
      <c r="IVA13" s="35"/>
      <c r="IVB13" s="35"/>
      <c r="IVC13" s="35"/>
      <c r="IVG13" s="35"/>
      <c r="IVH13" s="35"/>
      <c r="IVI13" s="35"/>
      <c r="IVM13" s="35"/>
      <c r="IVN13" s="35"/>
      <c r="IVO13" s="35"/>
      <c r="IVS13" s="35"/>
      <c r="IVT13" s="35"/>
      <c r="IVU13" s="35"/>
      <c r="IVY13" s="35"/>
      <c r="IVZ13" s="35"/>
      <c r="IWA13" s="35"/>
      <c r="IWE13" s="35"/>
      <c r="IWF13" s="35"/>
      <c r="IWG13" s="35"/>
      <c r="IWK13" s="35"/>
      <c r="IWL13" s="35"/>
      <c r="IWM13" s="35"/>
      <c r="IWQ13" s="35"/>
      <c r="IWR13" s="35"/>
      <c r="IWS13" s="35"/>
      <c r="IWW13" s="35"/>
      <c r="IWX13" s="35"/>
      <c r="IWY13" s="35"/>
      <c r="IXC13" s="35"/>
      <c r="IXD13" s="35"/>
      <c r="IXE13" s="35"/>
      <c r="IXI13" s="35"/>
      <c r="IXJ13" s="35"/>
      <c r="IXK13" s="35"/>
      <c r="IXO13" s="35"/>
      <c r="IXP13" s="35"/>
      <c r="IXQ13" s="35"/>
      <c r="IXU13" s="35"/>
      <c r="IXV13" s="35"/>
      <c r="IXW13" s="35"/>
      <c r="IYA13" s="35"/>
      <c r="IYB13" s="35"/>
      <c r="IYC13" s="35"/>
      <c r="IYG13" s="35"/>
      <c r="IYH13" s="35"/>
      <c r="IYI13" s="35"/>
      <c r="IYM13" s="35"/>
      <c r="IYN13" s="35"/>
      <c r="IYO13" s="35"/>
      <c r="IYS13" s="35"/>
      <c r="IYT13" s="35"/>
      <c r="IYU13" s="35"/>
      <c r="IYY13" s="35"/>
      <c r="IYZ13" s="35"/>
      <c r="IZA13" s="35"/>
      <c r="IZE13" s="35"/>
      <c r="IZF13" s="35"/>
      <c r="IZG13" s="35"/>
      <c r="IZK13" s="35"/>
      <c r="IZL13" s="35"/>
      <c r="IZM13" s="35"/>
      <c r="IZQ13" s="35"/>
      <c r="IZR13" s="35"/>
      <c r="IZS13" s="35"/>
      <c r="IZW13" s="35"/>
      <c r="IZX13" s="35"/>
      <c r="IZY13" s="35"/>
      <c r="JAC13" s="35"/>
      <c r="JAD13" s="35"/>
      <c r="JAE13" s="35"/>
      <c r="JAI13" s="35"/>
      <c r="JAJ13" s="35"/>
      <c r="JAK13" s="35"/>
      <c r="JAO13" s="35"/>
      <c r="JAP13" s="35"/>
      <c r="JAQ13" s="35"/>
      <c r="JAU13" s="35"/>
      <c r="JAV13" s="35"/>
      <c r="JAW13" s="35"/>
      <c r="JBA13" s="35"/>
      <c r="JBB13" s="35"/>
      <c r="JBC13" s="35"/>
      <c r="JBG13" s="35"/>
      <c r="JBH13" s="35"/>
      <c r="JBI13" s="35"/>
      <c r="JBM13" s="35"/>
      <c r="JBN13" s="35"/>
      <c r="JBO13" s="35"/>
      <c r="JBS13" s="35"/>
      <c r="JBT13" s="35"/>
      <c r="JBU13" s="35"/>
      <c r="JBY13" s="35"/>
      <c r="JBZ13" s="35"/>
      <c r="JCA13" s="35"/>
      <c r="JCE13" s="35"/>
      <c r="JCF13" s="35"/>
      <c r="JCG13" s="35"/>
      <c r="JCK13" s="35"/>
      <c r="JCL13" s="35"/>
      <c r="JCM13" s="35"/>
      <c r="JCQ13" s="35"/>
      <c r="JCR13" s="35"/>
      <c r="JCS13" s="35"/>
      <c r="JCW13" s="35"/>
      <c r="JCX13" s="35"/>
      <c r="JCY13" s="35"/>
      <c r="JDC13" s="35"/>
      <c r="JDD13" s="35"/>
      <c r="JDE13" s="35"/>
      <c r="JDI13" s="35"/>
      <c r="JDJ13" s="35"/>
      <c r="JDK13" s="35"/>
      <c r="JDO13" s="35"/>
      <c r="JDP13" s="35"/>
      <c r="JDQ13" s="35"/>
      <c r="JDU13" s="35"/>
      <c r="JDV13" s="35"/>
      <c r="JDW13" s="35"/>
      <c r="JEA13" s="35"/>
      <c r="JEB13" s="35"/>
      <c r="JEC13" s="35"/>
      <c r="JEG13" s="35"/>
      <c r="JEH13" s="35"/>
      <c r="JEI13" s="35"/>
      <c r="JEM13" s="35"/>
      <c r="JEN13" s="35"/>
      <c r="JEO13" s="35"/>
      <c r="JES13" s="35"/>
      <c r="JET13" s="35"/>
      <c r="JEU13" s="35"/>
      <c r="JEY13" s="35"/>
      <c r="JEZ13" s="35"/>
      <c r="JFA13" s="35"/>
      <c r="JFE13" s="35"/>
      <c r="JFF13" s="35"/>
      <c r="JFG13" s="35"/>
      <c r="JFK13" s="35"/>
      <c r="JFL13" s="35"/>
      <c r="JFM13" s="35"/>
      <c r="JFQ13" s="35"/>
      <c r="JFR13" s="35"/>
      <c r="JFS13" s="35"/>
      <c r="JFW13" s="35"/>
      <c r="JFX13" s="35"/>
      <c r="JFY13" s="35"/>
      <c r="JGC13" s="35"/>
      <c r="JGD13" s="35"/>
      <c r="JGE13" s="35"/>
      <c r="JGI13" s="35"/>
      <c r="JGJ13" s="35"/>
      <c r="JGK13" s="35"/>
      <c r="JGO13" s="35"/>
      <c r="JGP13" s="35"/>
      <c r="JGQ13" s="35"/>
      <c r="JGU13" s="35"/>
      <c r="JGV13" s="35"/>
      <c r="JGW13" s="35"/>
      <c r="JHA13" s="35"/>
      <c r="JHB13" s="35"/>
      <c r="JHC13" s="35"/>
      <c r="JHG13" s="35"/>
      <c r="JHH13" s="35"/>
      <c r="JHI13" s="35"/>
      <c r="JHM13" s="35"/>
      <c r="JHN13" s="35"/>
      <c r="JHO13" s="35"/>
      <c r="JHS13" s="35"/>
      <c r="JHT13" s="35"/>
      <c r="JHU13" s="35"/>
      <c r="JHY13" s="35"/>
      <c r="JHZ13" s="35"/>
      <c r="JIA13" s="35"/>
      <c r="JIE13" s="35"/>
      <c r="JIF13" s="35"/>
      <c r="JIG13" s="35"/>
      <c r="JIK13" s="35"/>
      <c r="JIL13" s="35"/>
      <c r="JIM13" s="35"/>
      <c r="JIQ13" s="35"/>
      <c r="JIR13" s="35"/>
      <c r="JIS13" s="35"/>
      <c r="JIW13" s="35"/>
      <c r="JIX13" s="35"/>
      <c r="JIY13" s="35"/>
      <c r="JJC13" s="35"/>
      <c r="JJD13" s="35"/>
      <c r="JJE13" s="35"/>
      <c r="JJI13" s="35"/>
      <c r="JJJ13" s="35"/>
      <c r="JJK13" s="35"/>
      <c r="JJO13" s="35"/>
      <c r="JJP13" s="35"/>
      <c r="JJQ13" s="35"/>
      <c r="JJU13" s="35"/>
      <c r="JJV13" s="35"/>
      <c r="JJW13" s="35"/>
      <c r="JKA13" s="35"/>
      <c r="JKB13" s="35"/>
      <c r="JKC13" s="35"/>
      <c r="JKG13" s="35"/>
      <c r="JKH13" s="35"/>
      <c r="JKI13" s="35"/>
      <c r="JKM13" s="35"/>
      <c r="JKN13" s="35"/>
      <c r="JKO13" s="35"/>
      <c r="JKS13" s="35"/>
      <c r="JKT13" s="35"/>
      <c r="JKU13" s="35"/>
      <c r="JKY13" s="35"/>
      <c r="JKZ13" s="35"/>
      <c r="JLA13" s="35"/>
      <c r="JLE13" s="35"/>
      <c r="JLF13" s="35"/>
      <c r="JLG13" s="35"/>
      <c r="JLK13" s="35"/>
      <c r="JLL13" s="35"/>
      <c r="JLM13" s="35"/>
      <c r="JLQ13" s="35"/>
      <c r="JLR13" s="35"/>
      <c r="JLS13" s="35"/>
      <c r="JLW13" s="35"/>
      <c r="JLX13" s="35"/>
      <c r="JLY13" s="35"/>
      <c r="JMC13" s="35"/>
      <c r="JMD13" s="35"/>
      <c r="JME13" s="35"/>
      <c r="JMI13" s="35"/>
      <c r="JMJ13" s="35"/>
      <c r="JMK13" s="35"/>
      <c r="JMO13" s="35"/>
      <c r="JMP13" s="35"/>
      <c r="JMQ13" s="35"/>
      <c r="JMU13" s="35"/>
      <c r="JMV13" s="35"/>
      <c r="JMW13" s="35"/>
      <c r="JNA13" s="35"/>
      <c r="JNB13" s="35"/>
      <c r="JNC13" s="35"/>
      <c r="JNG13" s="35"/>
      <c r="JNH13" s="35"/>
      <c r="JNI13" s="35"/>
      <c r="JNM13" s="35"/>
      <c r="JNN13" s="35"/>
      <c r="JNO13" s="35"/>
      <c r="JNS13" s="35"/>
      <c r="JNT13" s="35"/>
      <c r="JNU13" s="35"/>
      <c r="JNY13" s="35"/>
      <c r="JNZ13" s="35"/>
      <c r="JOA13" s="35"/>
      <c r="JOE13" s="35"/>
      <c r="JOF13" s="35"/>
      <c r="JOG13" s="35"/>
      <c r="JOK13" s="35"/>
      <c r="JOL13" s="35"/>
      <c r="JOM13" s="35"/>
      <c r="JOQ13" s="35"/>
      <c r="JOR13" s="35"/>
      <c r="JOS13" s="35"/>
      <c r="JOW13" s="35"/>
      <c r="JOX13" s="35"/>
      <c r="JOY13" s="35"/>
      <c r="JPC13" s="35"/>
      <c r="JPD13" s="35"/>
      <c r="JPE13" s="35"/>
      <c r="JPI13" s="35"/>
      <c r="JPJ13" s="35"/>
      <c r="JPK13" s="35"/>
      <c r="JPO13" s="35"/>
      <c r="JPP13" s="35"/>
      <c r="JPQ13" s="35"/>
      <c r="JPU13" s="35"/>
      <c r="JPV13" s="35"/>
      <c r="JPW13" s="35"/>
      <c r="JQA13" s="35"/>
      <c r="JQB13" s="35"/>
      <c r="JQC13" s="35"/>
      <c r="JQG13" s="35"/>
      <c r="JQH13" s="35"/>
      <c r="JQI13" s="35"/>
      <c r="JQM13" s="35"/>
      <c r="JQN13" s="35"/>
      <c r="JQO13" s="35"/>
      <c r="JQS13" s="35"/>
      <c r="JQT13" s="35"/>
      <c r="JQU13" s="35"/>
      <c r="JQY13" s="35"/>
      <c r="JQZ13" s="35"/>
      <c r="JRA13" s="35"/>
      <c r="JRE13" s="35"/>
      <c r="JRF13" s="35"/>
      <c r="JRG13" s="35"/>
      <c r="JRK13" s="35"/>
      <c r="JRL13" s="35"/>
      <c r="JRM13" s="35"/>
      <c r="JRQ13" s="35"/>
      <c r="JRR13" s="35"/>
      <c r="JRS13" s="35"/>
      <c r="JRW13" s="35"/>
      <c r="JRX13" s="35"/>
      <c r="JRY13" s="35"/>
      <c r="JSC13" s="35"/>
      <c r="JSD13" s="35"/>
      <c r="JSE13" s="35"/>
      <c r="JSI13" s="35"/>
      <c r="JSJ13" s="35"/>
      <c r="JSK13" s="35"/>
      <c r="JSO13" s="35"/>
      <c r="JSP13" s="35"/>
      <c r="JSQ13" s="35"/>
      <c r="JSU13" s="35"/>
      <c r="JSV13" s="35"/>
      <c r="JSW13" s="35"/>
      <c r="JTA13" s="35"/>
      <c r="JTB13" s="35"/>
      <c r="JTC13" s="35"/>
      <c r="JTG13" s="35"/>
      <c r="JTH13" s="35"/>
      <c r="JTI13" s="35"/>
      <c r="JTM13" s="35"/>
      <c r="JTN13" s="35"/>
      <c r="JTO13" s="35"/>
      <c r="JTS13" s="35"/>
      <c r="JTT13" s="35"/>
      <c r="JTU13" s="35"/>
      <c r="JTY13" s="35"/>
      <c r="JTZ13" s="35"/>
      <c r="JUA13" s="35"/>
      <c r="JUE13" s="35"/>
      <c r="JUF13" s="35"/>
      <c r="JUG13" s="35"/>
      <c r="JUK13" s="35"/>
      <c r="JUL13" s="35"/>
      <c r="JUM13" s="35"/>
      <c r="JUQ13" s="35"/>
      <c r="JUR13" s="35"/>
      <c r="JUS13" s="35"/>
      <c r="JUW13" s="35"/>
      <c r="JUX13" s="35"/>
      <c r="JUY13" s="35"/>
      <c r="JVC13" s="35"/>
      <c r="JVD13" s="35"/>
      <c r="JVE13" s="35"/>
      <c r="JVI13" s="35"/>
      <c r="JVJ13" s="35"/>
      <c r="JVK13" s="35"/>
      <c r="JVO13" s="35"/>
      <c r="JVP13" s="35"/>
      <c r="JVQ13" s="35"/>
      <c r="JVU13" s="35"/>
      <c r="JVV13" s="35"/>
      <c r="JVW13" s="35"/>
      <c r="JWA13" s="35"/>
      <c r="JWB13" s="35"/>
      <c r="JWC13" s="35"/>
      <c r="JWG13" s="35"/>
      <c r="JWH13" s="35"/>
      <c r="JWI13" s="35"/>
      <c r="JWM13" s="35"/>
      <c r="JWN13" s="35"/>
      <c r="JWO13" s="35"/>
      <c r="JWS13" s="35"/>
      <c r="JWT13" s="35"/>
      <c r="JWU13" s="35"/>
      <c r="JWY13" s="35"/>
      <c r="JWZ13" s="35"/>
      <c r="JXA13" s="35"/>
      <c r="JXE13" s="35"/>
      <c r="JXF13" s="35"/>
      <c r="JXG13" s="35"/>
      <c r="JXK13" s="35"/>
      <c r="JXL13" s="35"/>
      <c r="JXM13" s="35"/>
      <c r="JXQ13" s="35"/>
      <c r="JXR13" s="35"/>
      <c r="JXS13" s="35"/>
      <c r="JXW13" s="35"/>
      <c r="JXX13" s="35"/>
      <c r="JXY13" s="35"/>
      <c r="JYC13" s="35"/>
      <c r="JYD13" s="35"/>
      <c r="JYE13" s="35"/>
      <c r="JYI13" s="35"/>
      <c r="JYJ13" s="35"/>
      <c r="JYK13" s="35"/>
      <c r="JYO13" s="35"/>
      <c r="JYP13" s="35"/>
      <c r="JYQ13" s="35"/>
      <c r="JYU13" s="35"/>
      <c r="JYV13" s="35"/>
      <c r="JYW13" s="35"/>
      <c r="JZA13" s="35"/>
      <c r="JZB13" s="35"/>
      <c r="JZC13" s="35"/>
      <c r="JZG13" s="35"/>
      <c r="JZH13" s="35"/>
      <c r="JZI13" s="35"/>
      <c r="JZM13" s="35"/>
      <c r="JZN13" s="35"/>
      <c r="JZO13" s="35"/>
      <c r="JZS13" s="35"/>
      <c r="JZT13" s="35"/>
      <c r="JZU13" s="35"/>
      <c r="JZY13" s="35"/>
      <c r="JZZ13" s="35"/>
      <c r="KAA13" s="35"/>
      <c r="KAE13" s="35"/>
      <c r="KAF13" s="35"/>
      <c r="KAG13" s="35"/>
      <c r="KAK13" s="35"/>
      <c r="KAL13" s="35"/>
      <c r="KAM13" s="35"/>
      <c r="KAQ13" s="35"/>
      <c r="KAR13" s="35"/>
      <c r="KAS13" s="35"/>
      <c r="KAW13" s="35"/>
      <c r="KAX13" s="35"/>
      <c r="KAY13" s="35"/>
      <c r="KBC13" s="35"/>
      <c r="KBD13" s="35"/>
      <c r="KBE13" s="35"/>
      <c r="KBI13" s="35"/>
      <c r="KBJ13" s="35"/>
      <c r="KBK13" s="35"/>
      <c r="KBO13" s="35"/>
      <c r="KBP13" s="35"/>
      <c r="KBQ13" s="35"/>
      <c r="KBU13" s="35"/>
      <c r="KBV13" s="35"/>
      <c r="KBW13" s="35"/>
      <c r="KCA13" s="35"/>
      <c r="KCB13" s="35"/>
      <c r="KCC13" s="35"/>
      <c r="KCG13" s="35"/>
      <c r="KCH13" s="35"/>
      <c r="KCI13" s="35"/>
      <c r="KCM13" s="35"/>
      <c r="KCN13" s="35"/>
      <c r="KCO13" s="35"/>
      <c r="KCS13" s="35"/>
      <c r="KCT13" s="35"/>
      <c r="KCU13" s="35"/>
      <c r="KCY13" s="35"/>
      <c r="KCZ13" s="35"/>
      <c r="KDA13" s="35"/>
      <c r="KDE13" s="35"/>
      <c r="KDF13" s="35"/>
      <c r="KDG13" s="35"/>
      <c r="KDK13" s="35"/>
      <c r="KDL13" s="35"/>
      <c r="KDM13" s="35"/>
      <c r="KDQ13" s="35"/>
      <c r="KDR13" s="35"/>
      <c r="KDS13" s="35"/>
      <c r="KDW13" s="35"/>
      <c r="KDX13" s="35"/>
      <c r="KDY13" s="35"/>
      <c r="KEC13" s="35"/>
      <c r="KED13" s="35"/>
      <c r="KEE13" s="35"/>
      <c r="KEI13" s="35"/>
      <c r="KEJ13" s="35"/>
      <c r="KEK13" s="35"/>
      <c r="KEO13" s="35"/>
      <c r="KEP13" s="35"/>
      <c r="KEQ13" s="35"/>
      <c r="KEU13" s="35"/>
      <c r="KEV13" s="35"/>
      <c r="KEW13" s="35"/>
      <c r="KFA13" s="35"/>
      <c r="KFB13" s="35"/>
      <c r="KFC13" s="35"/>
      <c r="KFG13" s="35"/>
      <c r="KFH13" s="35"/>
      <c r="KFI13" s="35"/>
      <c r="KFM13" s="35"/>
      <c r="KFN13" s="35"/>
      <c r="KFO13" s="35"/>
      <c r="KFS13" s="35"/>
      <c r="KFT13" s="35"/>
      <c r="KFU13" s="35"/>
      <c r="KFY13" s="35"/>
      <c r="KFZ13" s="35"/>
      <c r="KGA13" s="35"/>
      <c r="KGE13" s="35"/>
      <c r="KGF13" s="35"/>
      <c r="KGG13" s="35"/>
      <c r="KGK13" s="35"/>
      <c r="KGL13" s="35"/>
      <c r="KGM13" s="35"/>
      <c r="KGQ13" s="35"/>
      <c r="KGR13" s="35"/>
      <c r="KGS13" s="35"/>
      <c r="KGW13" s="35"/>
      <c r="KGX13" s="35"/>
      <c r="KGY13" s="35"/>
      <c r="KHC13" s="35"/>
      <c r="KHD13" s="35"/>
      <c r="KHE13" s="35"/>
      <c r="KHI13" s="35"/>
      <c r="KHJ13" s="35"/>
      <c r="KHK13" s="35"/>
      <c r="KHO13" s="35"/>
      <c r="KHP13" s="35"/>
      <c r="KHQ13" s="35"/>
      <c r="KHU13" s="35"/>
      <c r="KHV13" s="35"/>
      <c r="KHW13" s="35"/>
      <c r="KIA13" s="35"/>
      <c r="KIB13" s="35"/>
      <c r="KIC13" s="35"/>
      <c r="KIG13" s="35"/>
      <c r="KIH13" s="35"/>
      <c r="KII13" s="35"/>
      <c r="KIM13" s="35"/>
      <c r="KIN13" s="35"/>
      <c r="KIO13" s="35"/>
      <c r="KIS13" s="35"/>
      <c r="KIT13" s="35"/>
      <c r="KIU13" s="35"/>
      <c r="KIY13" s="35"/>
      <c r="KIZ13" s="35"/>
      <c r="KJA13" s="35"/>
      <c r="KJE13" s="35"/>
      <c r="KJF13" s="35"/>
      <c r="KJG13" s="35"/>
      <c r="KJK13" s="35"/>
      <c r="KJL13" s="35"/>
      <c r="KJM13" s="35"/>
      <c r="KJQ13" s="35"/>
      <c r="KJR13" s="35"/>
      <c r="KJS13" s="35"/>
      <c r="KJW13" s="35"/>
      <c r="KJX13" s="35"/>
      <c r="KJY13" s="35"/>
      <c r="KKC13" s="35"/>
      <c r="KKD13" s="35"/>
      <c r="KKE13" s="35"/>
      <c r="KKI13" s="35"/>
      <c r="KKJ13" s="35"/>
      <c r="KKK13" s="35"/>
      <c r="KKO13" s="35"/>
      <c r="KKP13" s="35"/>
      <c r="KKQ13" s="35"/>
      <c r="KKU13" s="35"/>
      <c r="KKV13" s="35"/>
      <c r="KKW13" s="35"/>
      <c r="KLA13" s="35"/>
      <c r="KLB13" s="35"/>
      <c r="KLC13" s="35"/>
      <c r="KLG13" s="35"/>
      <c r="KLH13" s="35"/>
      <c r="KLI13" s="35"/>
      <c r="KLM13" s="35"/>
      <c r="KLN13" s="35"/>
      <c r="KLO13" s="35"/>
      <c r="KLS13" s="35"/>
      <c r="KLT13" s="35"/>
      <c r="KLU13" s="35"/>
      <c r="KLY13" s="35"/>
      <c r="KLZ13" s="35"/>
      <c r="KMA13" s="35"/>
      <c r="KME13" s="35"/>
      <c r="KMF13" s="35"/>
      <c r="KMG13" s="35"/>
      <c r="KMK13" s="35"/>
      <c r="KML13" s="35"/>
      <c r="KMM13" s="35"/>
      <c r="KMQ13" s="35"/>
      <c r="KMR13" s="35"/>
      <c r="KMS13" s="35"/>
      <c r="KMW13" s="35"/>
      <c r="KMX13" s="35"/>
      <c r="KMY13" s="35"/>
      <c r="KNC13" s="35"/>
      <c r="KND13" s="35"/>
      <c r="KNE13" s="35"/>
      <c r="KNI13" s="35"/>
      <c r="KNJ13" s="35"/>
      <c r="KNK13" s="35"/>
      <c r="KNO13" s="35"/>
      <c r="KNP13" s="35"/>
      <c r="KNQ13" s="35"/>
      <c r="KNU13" s="35"/>
      <c r="KNV13" s="35"/>
      <c r="KNW13" s="35"/>
      <c r="KOA13" s="35"/>
      <c r="KOB13" s="35"/>
      <c r="KOC13" s="35"/>
      <c r="KOG13" s="35"/>
      <c r="KOH13" s="35"/>
      <c r="KOI13" s="35"/>
      <c r="KOM13" s="35"/>
      <c r="KON13" s="35"/>
      <c r="KOO13" s="35"/>
      <c r="KOS13" s="35"/>
      <c r="KOT13" s="35"/>
      <c r="KOU13" s="35"/>
      <c r="KOY13" s="35"/>
      <c r="KOZ13" s="35"/>
      <c r="KPA13" s="35"/>
      <c r="KPE13" s="35"/>
      <c r="KPF13" s="35"/>
      <c r="KPG13" s="35"/>
      <c r="KPK13" s="35"/>
      <c r="KPL13" s="35"/>
      <c r="KPM13" s="35"/>
      <c r="KPQ13" s="35"/>
      <c r="KPR13" s="35"/>
      <c r="KPS13" s="35"/>
      <c r="KPW13" s="35"/>
      <c r="KPX13" s="35"/>
      <c r="KPY13" s="35"/>
      <c r="KQC13" s="35"/>
      <c r="KQD13" s="35"/>
      <c r="KQE13" s="35"/>
      <c r="KQI13" s="35"/>
      <c r="KQJ13" s="35"/>
      <c r="KQK13" s="35"/>
      <c r="KQO13" s="35"/>
      <c r="KQP13" s="35"/>
      <c r="KQQ13" s="35"/>
      <c r="KQU13" s="35"/>
      <c r="KQV13" s="35"/>
      <c r="KQW13" s="35"/>
      <c r="KRA13" s="35"/>
      <c r="KRB13" s="35"/>
      <c r="KRC13" s="35"/>
      <c r="KRG13" s="35"/>
      <c r="KRH13" s="35"/>
      <c r="KRI13" s="35"/>
      <c r="KRM13" s="35"/>
      <c r="KRN13" s="35"/>
      <c r="KRO13" s="35"/>
      <c r="KRS13" s="35"/>
      <c r="KRT13" s="35"/>
      <c r="KRU13" s="35"/>
      <c r="KRY13" s="35"/>
      <c r="KRZ13" s="35"/>
      <c r="KSA13" s="35"/>
      <c r="KSE13" s="35"/>
      <c r="KSF13" s="35"/>
      <c r="KSG13" s="35"/>
      <c r="KSK13" s="35"/>
      <c r="KSL13" s="35"/>
      <c r="KSM13" s="35"/>
      <c r="KSQ13" s="35"/>
      <c r="KSR13" s="35"/>
      <c r="KSS13" s="35"/>
      <c r="KSW13" s="35"/>
      <c r="KSX13" s="35"/>
      <c r="KSY13" s="35"/>
      <c r="KTC13" s="35"/>
      <c r="KTD13" s="35"/>
      <c r="KTE13" s="35"/>
      <c r="KTI13" s="35"/>
      <c r="KTJ13" s="35"/>
      <c r="KTK13" s="35"/>
      <c r="KTO13" s="35"/>
      <c r="KTP13" s="35"/>
      <c r="KTQ13" s="35"/>
      <c r="KTU13" s="35"/>
      <c r="KTV13" s="35"/>
      <c r="KTW13" s="35"/>
      <c r="KUA13" s="35"/>
      <c r="KUB13" s="35"/>
      <c r="KUC13" s="35"/>
      <c r="KUG13" s="35"/>
      <c r="KUH13" s="35"/>
      <c r="KUI13" s="35"/>
      <c r="KUM13" s="35"/>
      <c r="KUN13" s="35"/>
      <c r="KUO13" s="35"/>
      <c r="KUS13" s="35"/>
      <c r="KUT13" s="35"/>
      <c r="KUU13" s="35"/>
      <c r="KUY13" s="35"/>
      <c r="KUZ13" s="35"/>
      <c r="KVA13" s="35"/>
      <c r="KVE13" s="35"/>
      <c r="KVF13" s="35"/>
      <c r="KVG13" s="35"/>
      <c r="KVK13" s="35"/>
      <c r="KVL13" s="35"/>
      <c r="KVM13" s="35"/>
      <c r="KVQ13" s="35"/>
      <c r="KVR13" s="35"/>
      <c r="KVS13" s="35"/>
      <c r="KVW13" s="35"/>
      <c r="KVX13" s="35"/>
      <c r="KVY13" s="35"/>
      <c r="KWC13" s="35"/>
      <c r="KWD13" s="35"/>
      <c r="KWE13" s="35"/>
      <c r="KWI13" s="35"/>
      <c r="KWJ13" s="35"/>
      <c r="KWK13" s="35"/>
      <c r="KWO13" s="35"/>
      <c r="KWP13" s="35"/>
      <c r="KWQ13" s="35"/>
      <c r="KWU13" s="35"/>
      <c r="KWV13" s="35"/>
      <c r="KWW13" s="35"/>
      <c r="KXA13" s="35"/>
      <c r="KXB13" s="35"/>
      <c r="KXC13" s="35"/>
      <c r="KXG13" s="35"/>
      <c r="KXH13" s="35"/>
      <c r="KXI13" s="35"/>
      <c r="KXM13" s="35"/>
      <c r="KXN13" s="35"/>
      <c r="KXO13" s="35"/>
      <c r="KXS13" s="35"/>
      <c r="KXT13" s="35"/>
      <c r="KXU13" s="35"/>
      <c r="KXY13" s="35"/>
      <c r="KXZ13" s="35"/>
      <c r="KYA13" s="35"/>
      <c r="KYE13" s="35"/>
      <c r="KYF13" s="35"/>
      <c r="KYG13" s="35"/>
      <c r="KYK13" s="35"/>
      <c r="KYL13" s="35"/>
      <c r="KYM13" s="35"/>
      <c r="KYQ13" s="35"/>
      <c r="KYR13" s="35"/>
      <c r="KYS13" s="35"/>
      <c r="KYW13" s="35"/>
      <c r="KYX13" s="35"/>
      <c r="KYY13" s="35"/>
      <c r="KZC13" s="35"/>
      <c r="KZD13" s="35"/>
      <c r="KZE13" s="35"/>
      <c r="KZI13" s="35"/>
      <c r="KZJ13" s="35"/>
      <c r="KZK13" s="35"/>
      <c r="KZO13" s="35"/>
      <c r="KZP13" s="35"/>
      <c r="KZQ13" s="35"/>
      <c r="KZU13" s="35"/>
      <c r="KZV13" s="35"/>
      <c r="KZW13" s="35"/>
      <c r="LAA13" s="35"/>
      <c r="LAB13" s="35"/>
      <c r="LAC13" s="35"/>
      <c r="LAG13" s="35"/>
      <c r="LAH13" s="35"/>
      <c r="LAI13" s="35"/>
      <c r="LAM13" s="35"/>
      <c r="LAN13" s="35"/>
      <c r="LAO13" s="35"/>
      <c r="LAS13" s="35"/>
      <c r="LAT13" s="35"/>
      <c r="LAU13" s="35"/>
      <c r="LAY13" s="35"/>
      <c r="LAZ13" s="35"/>
      <c r="LBA13" s="35"/>
      <c r="LBE13" s="35"/>
      <c r="LBF13" s="35"/>
      <c r="LBG13" s="35"/>
      <c r="LBK13" s="35"/>
      <c r="LBL13" s="35"/>
      <c r="LBM13" s="35"/>
      <c r="LBQ13" s="35"/>
      <c r="LBR13" s="35"/>
      <c r="LBS13" s="35"/>
      <c r="LBW13" s="35"/>
      <c r="LBX13" s="35"/>
      <c r="LBY13" s="35"/>
      <c r="LCC13" s="35"/>
      <c r="LCD13" s="35"/>
      <c r="LCE13" s="35"/>
      <c r="LCI13" s="35"/>
      <c r="LCJ13" s="35"/>
      <c r="LCK13" s="35"/>
      <c r="LCO13" s="35"/>
      <c r="LCP13" s="35"/>
      <c r="LCQ13" s="35"/>
      <c r="LCU13" s="35"/>
      <c r="LCV13" s="35"/>
      <c r="LCW13" s="35"/>
      <c r="LDA13" s="35"/>
      <c r="LDB13" s="35"/>
      <c r="LDC13" s="35"/>
      <c r="LDG13" s="35"/>
      <c r="LDH13" s="35"/>
      <c r="LDI13" s="35"/>
      <c r="LDM13" s="35"/>
      <c r="LDN13" s="35"/>
      <c r="LDO13" s="35"/>
      <c r="LDS13" s="35"/>
      <c r="LDT13" s="35"/>
      <c r="LDU13" s="35"/>
      <c r="LDY13" s="35"/>
      <c r="LDZ13" s="35"/>
      <c r="LEA13" s="35"/>
      <c r="LEE13" s="35"/>
      <c r="LEF13" s="35"/>
      <c r="LEG13" s="35"/>
      <c r="LEK13" s="35"/>
      <c r="LEL13" s="35"/>
      <c r="LEM13" s="35"/>
      <c r="LEQ13" s="35"/>
      <c r="LER13" s="35"/>
      <c r="LES13" s="35"/>
      <c r="LEW13" s="35"/>
      <c r="LEX13" s="35"/>
      <c r="LEY13" s="35"/>
      <c r="LFC13" s="35"/>
      <c r="LFD13" s="35"/>
      <c r="LFE13" s="35"/>
      <c r="LFI13" s="35"/>
      <c r="LFJ13" s="35"/>
      <c r="LFK13" s="35"/>
      <c r="LFO13" s="35"/>
      <c r="LFP13" s="35"/>
      <c r="LFQ13" s="35"/>
      <c r="LFU13" s="35"/>
      <c r="LFV13" s="35"/>
      <c r="LFW13" s="35"/>
      <c r="LGA13" s="35"/>
      <c r="LGB13" s="35"/>
      <c r="LGC13" s="35"/>
      <c r="LGG13" s="35"/>
      <c r="LGH13" s="35"/>
      <c r="LGI13" s="35"/>
      <c r="LGM13" s="35"/>
      <c r="LGN13" s="35"/>
      <c r="LGO13" s="35"/>
      <c r="LGS13" s="35"/>
      <c r="LGT13" s="35"/>
      <c r="LGU13" s="35"/>
      <c r="LGY13" s="35"/>
      <c r="LGZ13" s="35"/>
      <c r="LHA13" s="35"/>
      <c r="LHE13" s="35"/>
      <c r="LHF13" s="35"/>
      <c r="LHG13" s="35"/>
      <c r="LHK13" s="35"/>
      <c r="LHL13" s="35"/>
      <c r="LHM13" s="35"/>
      <c r="LHQ13" s="35"/>
      <c r="LHR13" s="35"/>
      <c r="LHS13" s="35"/>
      <c r="LHW13" s="35"/>
      <c r="LHX13" s="35"/>
      <c r="LHY13" s="35"/>
      <c r="LIC13" s="35"/>
      <c r="LID13" s="35"/>
      <c r="LIE13" s="35"/>
      <c r="LII13" s="35"/>
      <c r="LIJ13" s="35"/>
      <c r="LIK13" s="35"/>
      <c r="LIO13" s="35"/>
      <c r="LIP13" s="35"/>
      <c r="LIQ13" s="35"/>
      <c r="LIU13" s="35"/>
      <c r="LIV13" s="35"/>
      <c r="LIW13" s="35"/>
      <c r="LJA13" s="35"/>
      <c r="LJB13" s="35"/>
      <c r="LJC13" s="35"/>
      <c r="LJG13" s="35"/>
      <c r="LJH13" s="35"/>
      <c r="LJI13" s="35"/>
      <c r="LJM13" s="35"/>
      <c r="LJN13" s="35"/>
      <c r="LJO13" s="35"/>
      <c r="LJS13" s="35"/>
      <c r="LJT13" s="35"/>
      <c r="LJU13" s="35"/>
      <c r="LJY13" s="35"/>
      <c r="LJZ13" s="35"/>
      <c r="LKA13" s="35"/>
      <c r="LKE13" s="35"/>
      <c r="LKF13" s="35"/>
      <c r="LKG13" s="35"/>
      <c r="LKK13" s="35"/>
      <c r="LKL13" s="35"/>
      <c r="LKM13" s="35"/>
      <c r="LKQ13" s="35"/>
      <c r="LKR13" s="35"/>
      <c r="LKS13" s="35"/>
      <c r="LKW13" s="35"/>
      <c r="LKX13" s="35"/>
      <c r="LKY13" s="35"/>
      <c r="LLC13" s="35"/>
      <c r="LLD13" s="35"/>
      <c r="LLE13" s="35"/>
      <c r="LLI13" s="35"/>
      <c r="LLJ13" s="35"/>
      <c r="LLK13" s="35"/>
      <c r="LLO13" s="35"/>
      <c r="LLP13" s="35"/>
      <c r="LLQ13" s="35"/>
      <c r="LLU13" s="35"/>
      <c r="LLV13" s="35"/>
      <c r="LLW13" s="35"/>
      <c r="LMA13" s="35"/>
      <c r="LMB13" s="35"/>
      <c r="LMC13" s="35"/>
      <c r="LMG13" s="35"/>
      <c r="LMH13" s="35"/>
      <c r="LMI13" s="35"/>
      <c r="LMM13" s="35"/>
      <c r="LMN13" s="35"/>
      <c r="LMO13" s="35"/>
      <c r="LMS13" s="35"/>
      <c r="LMT13" s="35"/>
      <c r="LMU13" s="35"/>
      <c r="LMY13" s="35"/>
      <c r="LMZ13" s="35"/>
      <c r="LNA13" s="35"/>
      <c r="LNE13" s="35"/>
      <c r="LNF13" s="35"/>
      <c r="LNG13" s="35"/>
      <c r="LNK13" s="35"/>
      <c r="LNL13" s="35"/>
      <c r="LNM13" s="35"/>
      <c r="LNQ13" s="35"/>
      <c r="LNR13" s="35"/>
      <c r="LNS13" s="35"/>
      <c r="LNW13" s="35"/>
      <c r="LNX13" s="35"/>
      <c r="LNY13" s="35"/>
      <c r="LOC13" s="35"/>
      <c r="LOD13" s="35"/>
      <c r="LOE13" s="35"/>
      <c r="LOI13" s="35"/>
      <c r="LOJ13" s="35"/>
      <c r="LOK13" s="35"/>
      <c r="LOO13" s="35"/>
      <c r="LOP13" s="35"/>
      <c r="LOQ13" s="35"/>
      <c r="LOU13" s="35"/>
      <c r="LOV13" s="35"/>
      <c r="LOW13" s="35"/>
      <c r="LPA13" s="35"/>
      <c r="LPB13" s="35"/>
      <c r="LPC13" s="35"/>
      <c r="LPG13" s="35"/>
      <c r="LPH13" s="35"/>
      <c r="LPI13" s="35"/>
      <c r="LPM13" s="35"/>
      <c r="LPN13" s="35"/>
      <c r="LPO13" s="35"/>
      <c r="LPS13" s="35"/>
      <c r="LPT13" s="35"/>
      <c r="LPU13" s="35"/>
      <c r="LPY13" s="35"/>
      <c r="LPZ13" s="35"/>
      <c r="LQA13" s="35"/>
      <c r="LQE13" s="35"/>
      <c r="LQF13" s="35"/>
      <c r="LQG13" s="35"/>
      <c r="LQK13" s="35"/>
      <c r="LQL13" s="35"/>
      <c r="LQM13" s="35"/>
      <c r="LQQ13" s="35"/>
      <c r="LQR13" s="35"/>
      <c r="LQS13" s="35"/>
      <c r="LQW13" s="35"/>
      <c r="LQX13" s="35"/>
      <c r="LQY13" s="35"/>
      <c r="LRC13" s="35"/>
      <c r="LRD13" s="35"/>
      <c r="LRE13" s="35"/>
      <c r="LRI13" s="35"/>
      <c r="LRJ13" s="35"/>
      <c r="LRK13" s="35"/>
      <c r="LRO13" s="35"/>
      <c r="LRP13" s="35"/>
      <c r="LRQ13" s="35"/>
      <c r="LRU13" s="35"/>
      <c r="LRV13" s="35"/>
      <c r="LRW13" s="35"/>
      <c r="LSA13" s="35"/>
      <c r="LSB13" s="35"/>
      <c r="LSC13" s="35"/>
      <c r="LSG13" s="35"/>
      <c r="LSH13" s="35"/>
      <c r="LSI13" s="35"/>
      <c r="LSM13" s="35"/>
      <c r="LSN13" s="35"/>
      <c r="LSO13" s="35"/>
      <c r="LSS13" s="35"/>
      <c r="LST13" s="35"/>
      <c r="LSU13" s="35"/>
      <c r="LSY13" s="35"/>
      <c r="LSZ13" s="35"/>
      <c r="LTA13" s="35"/>
      <c r="LTE13" s="35"/>
      <c r="LTF13" s="35"/>
      <c r="LTG13" s="35"/>
      <c r="LTK13" s="35"/>
      <c r="LTL13" s="35"/>
      <c r="LTM13" s="35"/>
      <c r="LTQ13" s="35"/>
      <c r="LTR13" s="35"/>
      <c r="LTS13" s="35"/>
      <c r="LTW13" s="35"/>
      <c r="LTX13" s="35"/>
      <c r="LTY13" s="35"/>
      <c r="LUC13" s="35"/>
      <c r="LUD13" s="35"/>
      <c r="LUE13" s="35"/>
      <c r="LUI13" s="35"/>
      <c r="LUJ13" s="35"/>
      <c r="LUK13" s="35"/>
      <c r="LUO13" s="35"/>
      <c r="LUP13" s="35"/>
      <c r="LUQ13" s="35"/>
      <c r="LUU13" s="35"/>
      <c r="LUV13" s="35"/>
      <c r="LUW13" s="35"/>
      <c r="LVA13" s="35"/>
      <c r="LVB13" s="35"/>
      <c r="LVC13" s="35"/>
      <c r="LVG13" s="35"/>
      <c r="LVH13" s="35"/>
      <c r="LVI13" s="35"/>
      <c r="LVM13" s="35"/>
      <c r="LVN13" s="35"/>
      <c r="LVO13" s="35"/>
      <c r="LVS13" s="35"/>
      <c r="LVT13" s="35"/>
      <c r="LVU13" s="35"/>
      <c r="LVY13" s="35"/>
      <c r="LVZ13" s="35"/>
      <c r="LWA13" s="35"/>
      <c r="LWE13" s="35"/>
      <c r="LWF13" s="35"/>
      <c r="LWG13" s="35"/>
      <c r="LWK13" s="35"/>
      <c r="LWL13" s="35"/>
      <c r="LWM13" s="35"/>
      <c r="LWQ13" s="35"/>
      <c r="LWR13" s="35"/>
      <c r="LWS13" s="35"/>
      <c r="LWW13" s="35"/>
      <c r="LWX13" s="35"/>
      <c r="LWY13" s="35"/>
      <c r="LXC13" s="35"/>
      <c r="LXD13" s="35"/>
      <c r="LXE13" s="35"/>
      <c r="LXI13" s="35"/>
      <c r="LXJ13" s="35"/>
      <c r="LXK13" s="35"/>
      <c r="LXO13" s="35"/>
      <c r="LXP13" s="35"/>
      <c r="LXQ13" s="35"/>
      <c r="LXU13" s="35"/>
      <c r="LXV13" s="35"/>
      <c r="LXW13" s="35"/>
      <c r="LYA13" s="35"/>
      <c r="LYB13" s="35"/>
      <c r="LYC13" s="35"/>
      <c r="LYG13" s="35"/>
      <c r="LYH13" s="35"/>
      <c r="LYI13" s="35"/>
      <c r="LYM13" s="35"/>
      <c r="LYN13" s="35"/>
      <c r="LYO13" s="35"/>
      <c r="LYS13" s="35"/>
      <c r="LYT13" s="35"/>
      <c r="LYU13" s="35"/>
      <c r="LYY13" s="35"/>
      <c r="LYZ13" s="35"/>
      <c r="LZA13" s="35"/>
      <c r="LZE13" s="35"/>
      <c r="LZF13" s="35"/>
      <c r="LZG13" s="35"/>
      <c r="LZK13" s="35"/>
      <c r="LZL13" s="35"/>
      <c r="LZM13" s="35"/>
      <c r="LZQ13" s="35"/>
      <c r="LZR13" s="35"/>
      <c r="LZS13" s="35"/>
      <c r="LZW13" s="35"/>
      <c r="LZX13" s="35"/>
      <c r="LZY13" s="35"/>
      <c r="MAC13" s="35"/>
      <c r="MAD13" s="35"/>
      <c r="MAE13" s="35"/>
      <c r="MAI13" s="35"/>
      <c r="MAJ13" s="35"/>
      <c r="MAK13" s="35"/>
      <c r="MAO13" s="35"/>
      <c r="MAP13" s="35"/>
      <c r="MAQ13" s="35"/>
      <c r="MAU13" s="35"/>
      <c r="MAV13" s="35"/>
      <c r="MAW13" s="35"/>
      <c r="MBA13" s="35"/>
      <c r="MBB13" s="35"/>
      <c r="MBC13" s="35"/>
      <c r="MBG13" s="35"/>
      <c r="MBH13" s="35"/>
      <c r="MBI13" s="35"/>
      <c r="MBM13" s="35"/>
      <c r="MBN13" s="35"/>
      <c r="MBO13" s="35"/>
      <c r="MBS13" s="35"/>
      <c r="MBT13" s="35"/>
      <c r="MBU13" s="35"/>
      <c r="MBY13" s="35"/>
      <c r="MBZ13" s="35"/>
      <c r="MCA13" s="35"/>
      <c r="MCE13" s="35"/>
      <c r="MCF13" s="35"/>
      <c r="MCG13" s="35"/>
      <c r="MCK13" s="35"/>
      <c r="MCL13" s="35"/>
      <c r="MCM13" s="35"/>
      <c r="MCQ13" s="35"/>
      <c r="MCR13" s="35"/>
      <c r="MCS13" s="35"/>
      <c r="MCW13" s="35"/>
      <c r="MCX13" s="35"/>
      <c r="MCY13" s="35"/>
      <c r="MDC13" s="35"/>
      <c r="MDD13" s="35"/>
      <c r="MDE13" s="35"/>
      <c r="MDI13" s="35"/>
      <c r="MDJ13" s="35"/>
      <c r="MDK13" s="35"/>
      <c r="MDO13" s="35"/>
      <c r="MDP13" s="35"/>
      <c r="MDQ13" s="35"/>
      <c r="MDU13" s="35"/>
      <c r="MDV13" s="35"/>
      <c r="MDW13" s="35"/>
      <c r="MEA13" s="35"/>
      <c r="MEB13" s="35"/>
      <c r="MEC13" s="35"/>
      <c r="MEG13" s="35"/>
      <c r="MEH13" s="35"/>
      <c r="MEI13" s="35"/>
      <c r="MEM13" s="35"/>
      <c r="MEN13" s="35"/>
      <c r="MEO13" s="35"/>
      <c r="MES13" s="35"/>
      <c r="MET13" s="35"/>
      <c r="MEU13" s="35"/>
      <c r="MEY13" s="35"/>
      <c r="MEZ13" s="35"/>
      <c r="MFA13" s="35"/>
      <c r="MFE13" s="35"/>
      <c r="MFF13" s="35"/>
      <c r="MFG13" s="35"/>
      <c r="MFK13" s="35"/>
      <c r="MFL13" s="35"/>
      <c r="MFM13" s="35"/>
      <c r="MFQ13" s="35"/>
      <c r="MFR13" s="35"/>
      <c r="MFS13" s="35"/>
      <c r="MFW13" s="35"/>
      <c r="MFX13" s="35"/>
      <c r="MFY13" s="35"/>
      <c r="MGC13" s="35"/>
      <c r="MGD13" s="35"/>
      <c r="MGE13" s="35"/>
      <c r="MGI13" s="35"/>
      <c r="MGJ13" s="35"/>
      <c r="MGK13" s="35"/>
      <c r="MGO13" s="35"/>
      <c r="MGP13" s="35"/>
      <c r="MGQ13" s="35"/>
      <c r="MGU13" s="35"/>
      <c r="MGV13" s="35"/>
      <c r="MGW13" s="35"/>
      <c r="MHA13" s="35"/>
      <c r="MHB13" s="35"/>
      <c r="MHC13" s="35"/>
      <c r="MHG13" s="35"/>
      <c r="MHH13" s="35"/>
      <c r="MHI13" s="35"/>
      <c r="MHM13" s="35"/>
      <c r="MHN13" s="35"/>
      <c r="MHO13" s="35"/>
      <c r="MHS13" s="35"/>
      <c r="MHT13" s="35"/>
      <c r="MHU13" s="35"/>
      <c r="MHY13" s="35"/>
      <c r="MHZ13" s="35"/>
      <c r="MIA13" s="35"/>
      <c r="MIE13" s="35"/>
      <c r="MIF13" s="35"/>
      <c r="MIG13" s="35"/>
      <c r="MIK13" s="35"/>
      <c r="MIL13" s="35"/>
      <c r="MIM13" s="35"/>
      <c r="MIQ13" s="35"/>
      <c r="MIR13" s="35"/>
      <c r="MIS13" s="35"/>
      <c r="MIW13" s="35"/>
      <c r="MIX13" s="35"/>
      <c r="MIY13" s="35"/>
      <c r="MJC13" s="35"/>
      <c r="MJD13" s="35"/>
      <c r="MJE13" s="35"/>
      <c r="MJI13" s="35"/>
      <c r="MJJ13" s="35"/>
      <c r="MJK13" s="35"/>
      <c r="MJO13" s="35"/>
      <c r="MJP13" s="35"/>
      <c r="MJQ13" s="35"/>
      <c r="MJU13" s="35"/>
      <c r="MJV13" s="35"/>
      <c r="MJW13" s="35"/>
      <c r="MKA13" s="35"/>
      <c r="MKB13" s="35"/>
      <c r="MKC13" s="35"/>
      <c r="MKG13" s="35"/>
      <c r="MKH13" s="35"/>
      <c r="MKI13" s="35"/>
      <c r="MKM13" s="35"/>
      <c r="MKN13" s="35"/>
      <c r="MKO13" s="35"/>
      <c r="MKS13" s="35"/>
      <c r="MKT13" s="35"/>
      <c r="MKU13" s="35"/>
      <c r="MKY13" s="35"/>
      <c r="MKZ13" s="35"/>
      <c r="MLA13" s="35"/>
      <c r="MLE13" s="35"/>
      <c r="MLF13" s="35"/>
      <c r="MLG13" s="35"/>
      <c r="MLK13" s="35"/>
      <c r="MLL13" s="35"/>
      <c r="MLM13" s="35"/>
      <c r="MLQ13" s="35"/>
      <c r="MLR13" s="35"/>
      <c r="MLS13" s="35"/>
      <c r="MLW13" s="35"/>
      <c r="MLX13" s="35"/>
      <c r="MLY13" s="35"/>
      <c r="MMC13" s="35"/>
      <c r="MMD13" s="35"/>
      <c r="MME13" s="35"/>
      <c r="MMI13" s="35"/>
      <c r="MMJ13" s="35"/>
      <c r="MMK13" s="35"/>
      <c r="MMO13" s="35"/>
      <c r="MMP13" s="35"/>
      <c r="MMQ13" s="35"/>
      <c r="MMU13" s="35"/>
      <c r="MMV13" s="35"/>
      <c r="MMW13" s="35"/>
      <c r="MNA13" s="35"/>
      <c r="MNB13" s="35"/>
      <c r="MNC13" s="35"/>
      <c r="MNG13" s="35"/>
      <c r="MNH13" s="35"/>
      <c r="MNI13" s="35"/>
      <c r="MNM13" s="35"/>
      <c r="MNN13" s="35"/>
      <c r="MNO13" s="35"/>
      <c r="MNS13" s="35"/>
      <c r="MNT13" s="35"/>
      <c r="MNU13" s="35"/>
      <c r="MNY13" s="35"/>
      <c r="MNZ13" s="35"/>
      <c r="MOA13" s="35"/>
      <c r="MOE13" s="35"/>
      <c r="MOF13" s="35"/>
      <c r="MOG13" s="35"/>
      <c r="MOK13" s="35"/>
      <c r="MOL13" s="35"/>
      <c r="MOM13" s="35"/>
      <c r="MOQ13" s="35"/>
      <c r="MOR13" s="35"/>
      <c r="MOS13" s="35"/>
      <c r="MOW13" s="35"/>
      <c r="MOX13" s="35"/>
      <c r="MOY13" s="35"/>
      <c r="MPC13" s="35"/>
      <c r="MPD13" s="35"/>
      <c r="MPE13" s="35"/>
      <c r="MPI13" s="35"/>
      <c r="MPJ13" s="35"/>
      <c r="MPK13" s="35"/>
      <c r="MPO13" s="35"/>
      <c r="MPP13" s="35"/>
      <c r="MPQ13" s="35"/>
      <c r="MPU13" s="35"/>
      <c r="MPV13" s="35"/>
      <c r="MPW13" s="35"/>
      <c r="MQA13" s="35"/>
      <c r="MQB13" s="35"/>
      <c r="MQC13" s="35"/>
      <c r="MQG13" s="35"/>
      <c r="MQH13" s="35"/>
      <c r="MQI13" s="35"/>
      <c r="MQM13" s="35"/>
      <c r="MQN13" s="35"/>
      <c r="MQO13" s="35"/>
      <c r="MQS13" s="35"/>
      <c r="MQT13" s="35"/>
      <c r="MQU13" s="35"/>
      <c r="MQY13" s="35"/>
      <c r="MQZ13" s="35"/>
      <c r="MRA13" s="35"/>
      <c r="MRE13" s="35"/>
      <c r="MRF13" s="35"/>
      <c r="MRG13" s="35"/>
      <c r="MRK13" s="35"/>
      <c r="MRL13" s="35"/>
      <c r="MRM13" s="35"/>
      <c r="MRQ13" s="35"/>
      <c r="MRR13" s="35"/>
      <c r="MRS13" s="35"/>
      <c r="MRW13" s="35"/>
      <c r="MRX13" s="35"/>
      <c r="MRY13" s="35"/>
      <c r="MSC13" s="35"/>
      <c r="MSD13" s="35"/>
      <c r="MSE13" s="35"/>
      <c r="MSI13" s="35"/>
      <c r="MSJ13" s="35"/>
      <c r="MSK13" s="35"/>
      <c r="MSO13" s="35"/>
      <c r="MSP13" s="35"/>
      <c r="MSQ13" s="35"/>
      <c r="MSU13" s="35"/>
      <c r="MSV13" s="35"/>
      <c r="MSW13" s="35"/>
      <c r="MTA13" s="35"/>
      <c r="MTB13" s="35"/>
      <c r="MTC13" s="35"/>
      <c r="MTG13" s="35"/>
      <c r="MTH13" s="35"/>
      <c r="MTI13" s="35"/>
      <c r="MTM13" s="35"/>
      <c r="MTN13" s="35"/>
      <c r="MTO13" s="35"/>
      <c r="MTS13" s="35"/>
      <c r="MTT13" s="35"/>
      <c r="MTU13" s="35"/>
      <c r="MTY13" s="35"/>
      <c r="MTZ13" s="35"/>
      <c r="MUA13" s="35"/>
      <c r="MUE13" s="35"/>
      <c r="MUF13" s="35"/>
      <c r="MUG13" s="35"/>
      <c r="MUK13" s="35"/>
      <c r="MUL13" s="35"/>
      <c r="MUM13" s="35"/>
      <c r="MUQ13" s="35"/>
      <c r="MUR13" s="35"/>
      <c r="MUS13" s="35"/>
      <c r="MUW13" s="35"/>
      <c r="MUX13" s="35"/>
      <c r="MUY13" s="35"/>
      <c r="MVC13" s="35"/>
      <c r="MVD13" s="35"/>
      <c r="MVE13" s="35"/>
      <c r="MVI13" s="35"/>
      <c r="MVJ13" s="35"/>
      <c r="MVK13" s="35"/>
      <c r="MVO13" s="35"/>
      <c r="MVP13" s="35"/>
      <c r="MVQ13" s="35"/>
      <c r="MVU13" s="35"/>
      <c r="MVV13" s="35"/>
      <c r="MVW13" s="35"/>
      <c r="MWA13" s="35"/>
      <c r="MWB13" s="35"/>
      <c r="MWC13" s="35"/>
      <c r="MWG13" s="35"/>
      <c r="MWH13" s="35"/>
      <c r="MWI13" s="35"/>
      <c r="MWM13" s="35"/>
      <c r="MWN13" s="35"/>
      <c r="MWO13" s="35"/>
      <c r="MWS13" s="35"/>
      <c r="MWT13" s="35"/>
      <c r="MWU13" s="35"/>
      <c r="MWY13" s="35"/>
      <c r="MWZ13" s="35"/>
      <c r="MXA13" s="35"/>
      <c r="MXE13" s="35"/>
      <c r="MXF13" s="35"/>
      <c r="MXG13" s="35"/>
      <c r="MXK13" s="35"/>
      <c r="MXL13" s="35"/>
      <c r="MXM13" s="35"/>
      <c r="MXQ13" s="35"/>
      <c r="MXR13" s="35"/>
      <c r="MXS13" s="35"/>
      <c r="MXW13" s="35"/>
      <c r="MXX13" s="35"/>
      <c r="MXY13" s="35"/>
      <c r="MYC13" s="35"/>
      <c r="MYD13" s="35"/>
      <c r="MYE13" s="35"/>
      <c r="MYI13" s="35"/>
      <c r="MYJ13" s="35"/>
      <c r="MYK13" s="35"/>
      <c r="MYO13" s="35"/>
      <c r="MYP13" s="35"/>
      <c r="MYQ13" s="35"/>
      <c r="MYU13" s="35"/>
      <c r="MYV13" s="35"/>
      <c r="MYW13" s="35"/>
      <c r="MZA13" s="35"/>
      <c r="MZB13" s="35"/>
      <c r="MZC13" s="35"/>
      <c r="MZG13" s="35"/>
      <c r="MZH13" s="35"/>
      <c r="MZI13" s="35"/>
      <c r="MZM13" s="35"/>
      <c r="MZN13" s="35"/>
      <c r="MZO13" s="35"/>
      <c r="MZS13" s="35"/>
      <c r="MZT13" s="35"/>
      <c r="MZU13" s="35"/>
      <c r="MZY13" s="35"/>
      <c r="MZZ13" s="35"/>
      <c r="NAA13" s="35"/>
      <c r="NAE13" s="35"/>
      <c r="NAF13" s="35"/>
      <c r="NAG13" s="35"/>
      <c r="NAK13" s="35"/>
      <c r="NAL13" s="35"/>
      <c r="NAM13" s="35"/>
      <c r="NAQ13" s="35"/>
      <c r="NAR13" s="35"/>
      <c r="NAS13" s="35"/>
      <c r="NAW13" s="35"/>
      <c r="NAX13" s="35"/>
      <c r="NAY13" s="35"/>
      <c r="NBC13" s="35"/>
      <c r="NBD13" s="35"/>
      <c r="NBE13" s="35"/>
      <c r="NBI13" s="35"/>
      <c r="NBJ13" s="35"/>
      <c r="NBK13" s="35"/>
      <c r="NBO13" s="35"/>
      <c r="NBP13" s="35"/>
      <c r="NBQ13" s="35"/>
      <c r="NBU13" s="35"/>
      <c r="NBV13" s="35"/>
      <c r="NBW13" s="35"/>
      <c r="NCA13" s="35"/>
      <c r="NCB13" s="35"/>
      <c r="NCC13" s="35"/>
      <c r="NCG13" s="35"/>
      <c r="NCH13" s="35"/>
      <c r="NCI13" s="35"/>
      <c r="NCM13" s="35"/>
      <c r="NCN13" s="35"/>
      <c r="NCO13" s="35"/>
      <c r="NCS13" s="35"/>
      <c r="NCT13" s="35"/>
      <c r="NCU13" s="35"/>
      <c r="NCY13" s="35"/>
      <c r="NCZ13" s="35"/>
      <c r="NDA13" s="35"/>
      <c r="NDE13" s="35"/>
      <c r="NDF13" s="35"/>
      <c r="NDG13" s="35"/>
      <c r="NDK13" s="35"/>
      <c r="NDL13" s="35"/>
      <c r="NDM13" s="35"/>
      <c r="NDQ13" s="35"/>
      <c r="NDR13" s="35"/>
      <c r="NDS13" s="35"/>
      <c r="NDW13" s="35"/>
      <c r="NDX13" s="35"/>
      <c r="NDY13" s="35"/>
      <c r="NEC13" s="35"/>
      <c r="NED13" s="35"/>
      <c r="NEE13" s="35"/>
      <c r="NEI13" s="35"/>
      <c r="NEJ13" s="35"/>
      <c r="NEK13" s="35"/>
      <c r="NEO13" s="35"/>
      <c r="NEP13" s="35"/>
      <c r="NEQ13" s="35"/>
      <c r="NEU13" s="35"/>
      <c r="NEV13" s="35"/>
      <c r="NEW13" s="35"/>
      <c r="NFA13" s="35"/>
      <c r="NFB13" s="35"/>
      <c r="NFC13" s="35"/>
      <c r="NFG13" s="35"/>
      <c r="NFH13" s="35"/>
      <c r="NFI13" s="35"/>
      <c r="NFM13" s="35"/>
      <c r="NFN13" s="35"/>
      <c r="NFO13" s="35"/>
      <c r="NFS13" s="35"/>
      <c r="NFT13" s="35"/>
      <c r="NFU13" s="35"/>
      <c r="NFY13" s="35"/>
      <c r="NFZ13" s="35"/>
      <c r="NGA13" s="35"/>
      <c r="NGE13" s="35"/>
      <c r="NGF13" s="35"/>
      <c r="NGG13" s="35"/>
      <c r="NGK13" s="35"/>
      <c r="NGL13" s="35"/>
      <c r="NGM13" s="35"/>
      <c r="NGQ13" s="35"/>
      <c r="NGR13" s="35"/>
      <c r="NGS13" s="35"/>
      <c r="NGW13" s="35"/>
      <c r="NGX13" s="35"/>
      <c r="NGY13" s="35"/>
      <c r="NHC13" s="35"/>
      <c r="NHD13" s="35"/>
      <c r="NHE13" s="35"/>
      <c r="NHI13" s="35"/>
      <c r="NHJ13" s="35"/>
      <c r="NHK13" s="35"/>
      <c r="NHO13" s="35"/>
      <c r="NHP13" s="35"/>
      <c r="NHQ13" s="35"/>
      <c r="NHU13" s="35"/>
      <c r="NHV13" s="35"/>
      <c r="NHW13" s="35"/>
      <c r="NIA13" s="35"/>
      <c r="NIB13" s="35"/>
      <c r="NIC13" s="35"/>
      <c r="NIG13" s="35"/>
      <c r="NIH13" s="35"/>
      <c r="NII13" s="35"/>
      <c r="NIM13" s="35"/>
      <c r="NIN13" s="35"/>
      <c r="NIO13" s="35"/>
      <c r="NIS13" s="35"/>
      <c r="NIT13" s="35"/>
      <c r="NIU13" s="35"/>
      <c r="NIY13" s="35"/>
      <c r="NIZ13" s="35"/>
      <c r="NJA13" s="35"/>
      <c r="NJE13" s="35"/>
      <c r="NJF13" s="35"/>
      <c r="NJG13" s="35"/>
      <c r="NJK13" s="35"/>
      <c r="NJL13" s="35"/>
      <c r="NJM13" s="35"/>
      <c r="NJQ13" s="35"/>
      <c r="NJR13" s="35"/>
      <c r="NJS13" s="35"/>
      <c r="NJW13" s="35"/>
      <c r="NJX13" s="35"/>
      <c r="NJY13" s="35"/>
      <c r="NKC13" s="35"/>
      <c r="NKD13" s="35"/>
      <c r="NKE13" s="35"/>
      <c r="NKI13" s="35"/>
      <c r="NKJ13" s="35"/>
      <c r="NKK13" s="35"/>
      <c r="NKO13" s="35"/>
      <c r="NKP13" s="35"/>
      <c r="NKQ13" s="35"/>
      <c r="NKU13" s="35"/>
      <c r="NKV13" s="35"/>
      <c r="NKW13" s="35"/>
      <c r="NLA13" s="35"/>
      <c r="NLB13" s="35"/>
      <c r="NLC13" s="35"/>
      <c r="NLG13" s="35"/>
      <c r="NLH13" s="35"/>
      <c r="NLI13" s="35"/>
      <c r="NLM13" s="35"/>
      <c r="NLN13" s="35"/>
      <c r="NLO13" s="35"/>
      <c r="NLS13" s="35"/>
      <c r="NLT13" s="35"/>
      <c r="NLU13" s="35"/>
      <c r="NLY13" s="35"/>
      <c r="NLZ13" s="35"/>
      <c r="NMA13" s="35"/>
      <c r="NME13" s="35"/>
      <c r="NMF13" s="35"/>
      <c r="NMG13" s="35"/>
      <c r="NMK13" s="35"/>
      <c r="NML13" s="35"/>
      <c r="NMM13" s="35"/>
      <c r="NMQ13" s="35"/>
      <c r="NMR13" s="35"/>
      <c r="NMS13" s="35"/>
      <c r="NMW13" s="35"/>
      <c r="NMX13" s="35"/>
      <c r="NMY13" s="35"/>
      <c r="NNC13" s="35"/>
      <c r="NND13" s="35"/>
      <c r="NNE13" s="35"/>
      <c r="NNI13" s="35"/>
      <c r="NNJ13" s="35"/>
      <c r="NNK13" s="35"/>
      <c r="NNO13" s="35"/>
      <c r="NNP13" s="35"/>
      <c r="NNQ13" s="35"/>
      <c r="NNU13" s="35"/>
      <c r="NNV13" s="35"/>
      <c r="NNW13" s="35"/>
      <c r="NOA13" s="35"/>
      <c r="NOB13" s="35"/>
      <c r="NOC13" s="35"/>
      <c r="NOG13" s="35"/>
      <c r="NOH13" s="35"/>
      <c r="NOI13" s="35"/>
      <c r="NOM13" s="35"/>
      <c r="NON13" s="35"/>
      <c r="NOO13" s="35"/>
      <c r="NOS13" s="35"/>
      <c r="NOT13" s="35"/>
      <c r="NOU13" s="35"/>
      <c r="NOY13" s="35"/>
      <c r="NOZ13" s="35"/>
      <c r="NPA13" s="35"/>
      <c r="NPE13" s="35"/>
      <c r="NPF13" s="35"/>
      <c r="NPG13" s="35"/>
      <c r="NPK13" s="35"/>
      <c r="NPL13" s="35"/>
      <c r="NPM13" s="35"/>
      <c r="NPQ13" s="35"/>
      <c r="NPR13" s="35"/>
      <c r="NPS13" s="35"/>
      <c r="NPW13" s="35"/>
      <c r="NPX13" s="35"/>
      <c r="NPY13" s="35"/>
      <c r="NQC13" s="35"/>
      <c r="NQD13" s="35"/>
      <c r="NQE13" s="35"/>
      <c r="NQI13" s="35"/>
      <c r="NQJ13" s="35"/>
      <c r="NQK13" s="35"/>
      <c r="NQO13" s="35"/>
      <c r="NQP13" s="35"/>
      <c r="NQQ13" s="35"/>
      <c r="NQU13" s="35"/>
      <c r="NQV13" s="35"/>
      <c r="NQW13" s="35"/>
      <c r="NRA13" s="35"/>
      <c r="NRB13" s="35"/>
      <c r="NRC13" s="35"/>
      <c r="NRG13" s="35"/>
      <c r="NRH13" s="35"/>
      <c r="NRI13" s="35"/>
      <c r="NRM13" s="35"/>
      <c r="NRN13" s="35"/>
      <c r="NRO13" s="35"/>
      <c r="NRS13" s="35"/>
      <c r="NRT13" s="35"/>
      <c r="NRU13" s="35"/>
      <c r="NRY13" s="35"/>
      <c r="NRZ13" s="35"/>
      <c r="NSA13" s="35"/>
      <c r="NSE13" s="35"/>
      <c r="NSF13" s="35"/>
      <c r="NSG13" s="35"/>
      <c r="NSK13" s="35"/>
      <c r="NSL13" s="35"/>
      <c r="NSM13" s="35"/>
      <c r="NSQ13" s="35"/>
      <c r="NSR13" s="35"/>
      <c r="NSS13" s="35"/>
      <c r="NSW13" s="35"/>
      <c r="NSX13" s="35"/>
      <c r="NSY13" s="35"/>
      <c r="NTC13" s="35"/>
      <c r="NTD13" s="35"/>
      <c r="NTE13" s="35"/>
      <c r="NTI13" s="35"/>
      <c r="NTJ13" s="35"/>
      <c r="NTK13" s="35"/>
      <c r="NTO13" s="35"/>
      <c r="NTP13" s="35"/>
      <c r="NTQ13" s="35"/>
      <c r="NTU13" s="35"/>
      <c r="NTV13" s="35"/>
      <c r="NTW13" s="35"/>
      <c r="NUA13" s="35"/>
      <c r="NUB13" s="35"/>
      <c r="NUC13" s="35"/>
      <c r="NUG13" s="35"/>
      <c r="NUH13" s="35"/>
      <c r="NUI13" s="35"/>
      <c r="NUM13" s="35"/>
      <c r="NUN13" s="35"/>
      <c r="NUO13" s="35"/>
      <c r="NUS13" s="35"/>
      <c r="NUT13" s="35"/>
      <c r="NUU13" s="35"/>
      <c r="NUY13" s="35"/>
      <c r="NUZ13" s="35"/>
      <c r="NVA13" s="35"/>
      <c r="NVE13" s="35"/>
      <c r="NVF13" s="35"/>
      <c r="NVG13" s="35"/>
      <c r="NVK13" s="35"/>
      <c r="NVL13" s="35"/>
      <c r="NVM13" s="35"/>
      <c r="NVQ13" s="35"/>
      <c r="NVR13" s="35"/>
      <c r="NVS13" s="35"/>
      <c r="NVW13" s="35"/>
      <c r="NVX13" s="35"/>
      <c r="NVY13" s="35"/>
      <c r="NWC13" s="35"/>
      <c r="NWD13" s="35"/>
      <c r="NWE13" s="35"/>
      <c r="NWI13" s="35"/>
      <c r="NWJ13" s="35"/>
      <c r="NWK13" s="35"/>
      <c r="NWO13" s="35"/>
      <c r="NWP13" s="35"/>
      <c r="NWQ13" s="35"/>
      <c r="NWU13" s="35"/>
      <c r="NWV13" s="35"/>
      <c r="NWW13" s="35"/>
      <c r="NXA13" s="35"/>
      <c r="NXB13" s="35"/>
      <c r="NXC13" s="35"/>
      <c r="NXG13" s="35"/>
      <c r="NXH13" s="35"/>
      <c r="NXI13" s="35"/>
      <c r="NXM13" s="35"/>
      <c r="NXN13" s="35"/>
      <c r="NXO13" s="35"/>
      <c r="NXS13" s="35"/>
      <c r="NXT13" s="35"/>
      <c r="NXU13" s="35"/>
      <c r="NXY13" s="35"/>
      <c r="NXZ13" s="35"/>
      <c r="NYA13" s="35"/>
      <c r="NYE13" s="35"/>
      <c r="NYF13" s="35"/>
      <c r="NYG13" s="35"/>
      <c r="NYK13" s="35"/>
      <c r="NYL13" s="35"/>
      <c r="NYM13" s="35"/>
      <c r="NYQ13" s="35"/>
      <c r="NYR13" s="35"/>
      <c r="NYS13" s="35"/>
      <c r="NYW13" s="35"/>
      <c r="NYX13" s="35"/>
      <c r="NYY13" s="35"/>
      <c r="NZC13" s="35"/>
      <c r="NZD13" s="35"/>
      <c r="NZE13" s="35"/>
      <c r="NZI13" s="35"/>
      <c r="NZJ13" s="35"/>
      <c r="NZK13" s="35"/>
      <c r="NZO13" s="35"/>
      <c r="NZP13" s="35"/>
      <c r="NZQ13" s="35"/>
      <c r="NZU13" s="35"/>
      <c r="NZV13" s="35"/>
      <c r="NZW13" s="35"/>
      <c r="OAA13" s="35"/>
      <c r="OAB13" s="35"/>
      <c r="OAC13" s="35"/>
      <c r="OAG13" s="35"/>
      <c r="OAH13" s="35"/>
      <c r="OAI13" s="35"/>
      <c r="OAM13" s="35"/>
      <c r="OAN13" s="35"/>
      <c r="OAO13" s="35"/>
      <c r="OAS13" s="35"/>
      <c r="OAT13" s="35"/>
      <c r="OAU13" s="35"/>
      <c r="OAY13" s="35"/>
      <c r="OAZ13" s="35"/>
      <c r="OBA13" s="35"/>
      <c r="OBE13" s="35"/>
      <c r="OBF13" s="35"/>
      <c r="OBG13" s="35"/>
      <c r="OBK13" s="35"/>
      <c r="OBL13" s="35"/>
      <c r="OBM13" s="35"/>
      <c r="OBQ13" s="35"/>
      <c r="OBR13" s="35"/>
      <c r="OBS13" s="35"/>
      <c r="OBW13" s="35"/>
      <c r="OBX13" s="35"/>
      <c r="OBY13" s="35"/>
      <c r="OCC13" s="35"/>
      <c r="OCD13" s="35"/>
      <c r="OCE13" s="35"/>
      <c r="OCI13" s="35"/>
      <c r="OCJ13" s="35"/>
      <c r="OCK13" s="35"/>
      <c r="OCO13" s="35"/>
      <c r="OCP13" s="35"/>
      <c r="OCQ13" s="35"/>
      <c r="OCU13" s="35"/>
      <c r="OCV13" s="35"/>
      <c r="OCW13" s="35"/>
      <c r="ODA13" s="35"/>
      <c r="ODB13" s="35"/>
      <c r="ODC13" s="35"/>
      <c r="ODG13" s="35"/>
      <c r="ODH13" s="35"/>
      <c r="ODI13" s="35"/>
      <c r="ODM13" s="35"/>
      <c r="ODN13" s="35"/>
      <c r="ODO13" s="35"/>
      <c r="ODS13" s="35"/>
      <c r="ODT13" s="35"/>
      <c r="ODU13" s="35"/>
      <c r="ODY13" s="35"/>
      <c r="ODZ13" s="35"/>
      <c r="OEA13" s="35"/>
      <c r="OEE13" s="35"/>
      <c r="OEF13" s="35"/>
      <c r="OEG13" s="35"/>
      <c r="OEK13" s="35"/>
      <c r="OEL13" s="35"/>
      <c r="OEM13" s="35"/>
      <c r="OEQ13" s="35"/>
      <c r="OER13" s="35"/>
      <c r="OES13" s="35"/>
      <c r="OEW13" s="35"/>
      <c r="OEX13" s="35"/>
      <c r="OEY13" s="35"/>
      <c r="OFC13" s="35"/>
      <c r="OFD13" s="35"/>
      <c r="OFE13" s="35"/>
      <c r="OFI13" s="35"/>
      <c r="OFJ13" s="35"/>
      <c r="OFK13" s="35"/>
      <c r="OFO13" s="35"/>
      <c r="OFP13" s="35"/>
      <c r="OFQ13" s="35"/>
      <c r="OFU13" s="35"/>
      <c r="OFV13" s="35"/>
      <c r="OFW13" s="35"/>
      <c r="OGA13" s="35"/>
      <c r="OGB13" s="35"/>
      <c r="OGC13" s="35"/>
      <c r="OGG13" s="35"/>
      <c r="OGH13" s="35"/>
      <c r="OGI13" s="35"/>
      <c r="OGM13" s="35"/>
      <c r="OGN13" s="35"/>
      <c r="OGO13" s="35"/>
      <c r="OGS13" s="35"/>
      <c r="OGT13" s="35"/>
      <c r="OGU13" s="35"/>
      <c r="OGY13" s="35"/>
      <c r="OGZ13" s="35"/>
      <c r="OHA13" s="35"/>
      <c r="OHE13" s="35"/>
      <c r="OHF13" s="35"/>
      <c r="OHG13" s="35"/>
      <c r="OHK13" s="35"/>
      <c r="OHL13" s="35"/>
      <c r="OHM13" s="35"/>
      <c r="OHQ13" s="35"/>
      <c r="OHR13" s="35"/>
      <c r="OHS13" s="35"/>
      <c r="OHW13" s="35"/>
      <c r="OHX13" s="35"/>
      <c r="OHY13" s="35"/>
      <c r="OIC13" s="35"/>
      <c r="OID13" s="35"/>
      <c r="OIE13" s="35"/>
      <c r="OII13" s="35"/>
      <c r="OIJ13" s="35"/>
      <c r="OIK13" s="35"/>
      <c r="OIO13" s="35"/>
      <c r="OIP13" s="35"/>
      <c r="OIQ13" s="35"/>
      <c r="OIU13" s="35"/>
      <c r="OIV13" s="35"/>
      <c r="OIW13" s="35"/>
      <c r="OJA13" s="35"/>
      <c r="OJB13" s="35"/>
      <c r="OJC13" s="35"/>
      <c r="OJG13" s="35"/>
      <c r="OJH13" s="35"/>
      <c r="OJI13" s="35"/>
      <c r="OJM13" s="35"/>
      <c r="OJN13" s="35"/>
      <c r="OJO13" s="35"/>
      <c r="OJS13" s="35"/>
      <c r="OJT13" s="35"/>
      <c r="OJU13" s="35"/>
      <c r="OJY13" s="35"/>
      <c r="OJZ13" s="35"/>
      <c r="OKA13" s="35"/>
      <c r="OKE13" s="35"/>
      <c r="OKF13" s="35"/>
      <c r="OKG13" s="35"/>
      <c r="OKK13" s="35"/>
      <c r="OKL13" s="35"/>
      <c r="OKM13" s="35"/>
      <c r="OKQ13" s="35"/>
      <c r="OKR13" s="35"/>
      <c r="OKS13" s="35"/>
      <c r="OKW13" s="35"/>
      <c r="OKX13" s="35"/>
      <c r="OKY13" s="35"/>
      <c r="OLC13" s="35"/>
      <c r="OLD13" s="35"/>
      <c r="OLE13" s="35"/>
      <c r="OLI13" s="35"/>
      <c r="OLJ13" s="35"/>
      <c r="OLK13" s="35"/>
      <c r="OLO13" s="35"/>
      <c r="OLP13" s="35"/>
      <c r="OLQ13" s="35"/>
      <c r="OLU13" s="35"/>
      <c r="OLV13" s="35"/>
      <c r="OLW13" s="35"/>
      <c r="OMA13" s="35"/>
      <c r="OMB13" s="35"/>
      <c r="OMC13" s="35"/>
      <c r="OMG13" s="35"/>
      <c r="OMH13" s="35"/>
      <c r="OMI13" s="35"/>
      <c r="OMM13" s="35"/>
      <c r="OMN13" s="35"/>
      <c r="OMO13" s="35"/>
      <c r="OMS13" s="35"/>
      <c r="OMT13" s="35"/>
      <c r="OMU13" s="35"/>
      <c r="OMY13" s="35"/>
      <c r="OMZ13" s="35"/>
      <c r="ONA13" s="35"/>
      <c r="ONE13" s="35"/>
      <c r="ONF13" s="35"/>
      <c r="ONG13" s="35"/>
      <c r="ONK13" s="35"/>
      <c r="ONL13" s="35"/>
      <c r="ONM13" s="35"/>
      <c r="ONQ13" s="35"/>
      <c r="ONR13" s="35"/>
      <c r="ONS13" s="35"/>
      <c r="ONW13" s="35"/>
      <c r="ONX13" s="35"/>
      <c r="ONY13" s="35"/>
      <c r="OOC13" s="35"/>
      <c r="OOD13" s="35"/>
      <c r="OOE13" s="35"/>
      <c r="OOI13" s="35"/>
      <c r="OOJ13" s="35"/>
      <c r="OOK13" s="35"/>
      <c r="OOO13" s="35"/>
      <c r="OOP13" s="35"/>
      <c r="OOQ13" s="35"/>
      <c r="OOU13" s="35"/>
      <c r="OOV13" s="35"/>
      <c r="OOW13" s="35"/>
      <c r="OPA13" s="35"/>
      <c r="OPB13" s="35"/>
      <c r="OPC13" s="35"/>
      <c r="OPG13" s="35"/>
      <c r="OPH13" s="35"/>
      <c r="OPI13" s="35"/>
      <c r="OPM13" s="35"/>
      <c r="OPN13" s="35"/>
      <c r="OPO13" s="35"/>
      <c r="OPS13" s="35"/>
      <c r="OPT13" s="35"/>
      <c r="OPU13" s="35"/>
      <c r="OPY13" s="35"/>
      <c r="OPZ13" s="35"/>
      <c r="OQA13" s="35"/>
      <c r="OQE13" s="35"/>
      <c r="OQF13" s="35"/>
      <c r="OQG13" s="35"/>
      <c r="OQK13" s="35"/>
      <c r="OQL13" s="35"/>
      <c r="OQM13" s="35"/>
      <c r="OQQ13" s="35"/>
      <c r="OQR13" s="35"/>
      <c r="OQS13" s="35"/>
      <c r="OQW13" s="35"/>
      <c r="OQX13" s="35"/>
      <c r="OQY13" s="35"/>
      <c r="ORC13" s="35"/>
      <c r="ORD13" s="35"/>
      <c r="ORE13" s="35"/>
      <c r="ORI13" s="35"/>
      <c r="ORJ13" s="35"/>
      <c r="ORK13" s="35"/>
      <c r="ORO13" s="35"/>
      <c r="ORP13" s="35"/>
      <c r="ORQ13" s="35"/>
      <c r="ORU13" s="35"/>
      <c r="ORV13" s="35"/>
      <c r="ORW13" s="35"/>
      <c r="OSA13" s="35"/>
      <c r="OSB13" s="35"/>
      <c r="OSC13" s="35"/>
      <c r="OSG13" s="35"/>
      <c r="OSH13" s="35"/>
      <c r="OSI13" s="35"/>
      <c r="OSM13" s="35"/>
      <c r="OSN13" s="35"/>
      <c r="OSO13" s="35"/>
      <c r="OSS13" s="35"/>
      <c r="OST13" s="35"/>
      <c r="OSU13" s="35"/>
      <c r="OSY13" s="35"/>
      <c r="OSZ13" s="35"/>
      <c r="OTA13" s="35"/>
      <c r="OTE13" s="35"/>
      <c r="OTF13" s="35"/>
      <c r="OTG13" s="35"/>
      <c r="OTK13" s="35"/>
      <c r="OTL13" s="35"/>
      <c r="OTM13" s="35"/>
      <c r="OTQ13" s="35"/>
      <c r="OTR13" s="35"/>
      <c r="OTS13" s="35"/>
      <c r="OTW13" s="35"/>
      <c r="OTX13" s="35"/>
      <c r="OTY13" s="35"/>
      <c r="OUC13" s="35"/>
      <c r="OUD13" s="35"/>
      <c r="OUE13" s="35"/>
      <c r="OUI13" s="35"/>
      <c r="OUJ13" s="35"/>
      <c r="OUK13" s="35"/>
      <c r="OUO13" s="35"/>
      <c r="OUP13" s="35"/>
      <c r="OUQ13" s="35"/>
      <c r="OUU13" s="35"/>
      <c r="OUV13" s="35"/>
      <c r="OUW13" s="35"/>
      <c r="OVA13" s="35"/>
      <c r="OVB13" s="35"/>
      <c r="OVC13" s="35"/>
      <c r="OVG13" s="35"/>
      <c r="OVH13" s="35"/>
      <c r="OVI13" s="35"/>
      <c r="OVM13" s="35"/>
      <c r="OVN13" s="35"/>
      <c r="OVO13" s="35"/>
      <c r="OVS13" s="35"/>
      <c r="OVT13" s="35"/>
      <c r="OVU13" s="35"/>
      <c r="OVY13" s="35"/>
      <c r="OVZ13" s="35"/>
      <c r="OWA13" s="35"/>
      <c r="OWE13" s="35"/>
      <c r="OWF13" s="35"/>
      <c r="OWG13" s="35"/>
      <c r="OWK13" s="35"/>
      <c r="OWL13" s="35"/>
      <c r="OWM13" s="35"/>
      <c r="OWQ13" s="35"/>
      <c r="OWR13" s="35"/>
      <c r="OWS13" s="35"/>
      <c r="OWW13" s="35"/>
      <c r="OWX13" s="35"/>
      <c r="OWY13" s="35"/>
      <c r="OXC13" s="35"/>
      <c r="OXD13" s="35"/>
      <c r="OXE13" s="35"/>
      <c r="OXI13" s="35"/>
      <c r="OXJ13" s="35"/>
      <c r="OXK13" s="35"/>
      <c r="OXO13" s="35"/>
      <c r="OXP13" s="35"/>
      <c r="OXQ13" s="35"/>
      <c r="OXU13" s="35"/>
      <c r="OXV13" s="35"/>
      <c r="OXW13" s="35"/>
      <c r="OYA13" s="35"/>
      <c r="OYB13" s="35"/>
      <c r="OYC13" s="35"/>
      <c r="OYG13" s="35"/>
      <c r="OYH13" s="35"/>
      <c r="OYI13" s="35"/>
      <c r="OYM13" s="35"/>
      <c r="OYN13" s="35"/>
      <c r="OYO13" s="35"/>
      <c r="OYS13" s="35"/>
      <c r="OYT13" s="35"/>
      <c r="OYU13" s="35"/>
      <c r="OYY13" s="35"/>
      <c r="OYZ13" s="35"/>
      <c r="OZA13" s="35"/>
      <c r="OZE13" s="35"/>
      <c r="OZF13" s="35"/>
      <c r="OZG13" s="35"/>
      <c r="OZK13" s="35"/>
      <c r="OZL13" s="35"/>
      <c r="OZM13" s="35"/>
      <c r="OZQ13" s="35"/>
      <c r="OZR13" s="35"/>
      <c r="OZS13" s="35"/>
      <c r="OZW13" s="35"/>
      <c r="OZX13" s="35"/>
      <c r="OZY13" s="35"/>
      <c r="PAC13" s="35"/>
      <c r="PAD13" s="35"/>
      <c r="PAE13" s="35"/>
      <c r="PAI13" s="35"/>
      <c r="PAJ13" s="35"/>
      <c r="PAK13" s="35"/>
      <c r="PAO13" s="35"/>
      <c r="PAP13" s="35"/>
      <c r="PAQ13" s="35"/>
      <c r="PAU13" s="35"/>
      <c r="PAV13" s="35"/>
      <c r="PAW13" s="35"/>
      <c r="PBA13" s="35"/>
      <c r="PBB13" s="35"/>
      <c r="PBC13" s="35"/>
      <c r="PBG13" s="35"/>
      <c r="PBH13" s="35"/>
      <c r="PBI13" s="35"/>
      <c r="PBM13" s="35"/>
      <c r="PBN13" s="35"/>
      <c r="PBO13" s="35"/>
      <c r="PBS13" s="35"/>
      <c r="PBT13" s="35"/>
      <c r="PBU13" s="35"/>
      <c r="PBY13" s="35"/>
      <c r="PBZ13" s="35"/>
      <c r="PCA13" s="35"/>
      <c r="PCE13" s="35"/>
      <c r="PCF13" s="35"/>
      <c r="PCG13" s="35"/>
      <c r="PCK13" s="35"/>
      <c r="PCL13" s="35"/>
      <c r="PCM13" s="35"/>
      <c r="PCQ13" s="35"/>
      <c r="PCR13" s="35"/>
      <c r="PCS13" s="35"/>
      <c r="PCW13" s="35"/>
      <c r="PCX13" s="35"/>
      <c r="PCY13" s="35"/>
      <c r="PDC13" s="35"/>
      <c r="PDD13" s="35"/>
      <c r="PDE13" s="35"/>
      <c r="PDI13" s="35"/>
      <c r="PDJ13" s="35"/>
      <c r="PDK13" s="35"/>
      <c r="PDO13" s="35"/>
      <c r="PDP13" s="35"/>
      <c r="PDQ13" s="35"/>
      <c r="PDU13" s="35"/>
      <c r="PDV13" s="35"/>
      <c r="PDW13" s="35"/>
      <c r="PEA13" s="35"/>
      <c r="PEB13" s="35"/>
      <c r="PEC13" s="35"/>
      <c r="PEG13" s="35"/>
      <c r="PEH13" s="35"/>
      <c r="PEI13" s="35"/>
      <c r="PEM13" s="35"/>
      <c r="PEN13" s="35"/>
      <c r="PEO13" s="35"/>
      <c r="PES13" s="35"/>
      <c r="PET13" s="35"/>
      <c r="PEU13" s="35"/>
      <c r="PEY13" s="35"/>
      <c r="PEZ13" s="35"/>
      <c r="PFA13" s="35"/>
      <c r="PFE13" s="35"/>
      <c r="PFF13" s="35"/>
      <c r="PFG13" s="35"/>
      <c r="PFK13" s="35"/>
      <c r="PFL13" s="35"/>
      <c r="PFM13" s="35"/>
      <c r="PFQ13" s="35"/>
      <c r="PFR13" s="35"/>
      <c r="PFS13" s="35"/>
      <c r="PFW13" s="35"/>
      <c r="PFX13" s="35"/>
      <c r="PFY13" s="35"/>
      <c r="PGC13" s="35"/>
      <c r="PGD13" s="35"/>
      <c r="PGE13" s="35"/>
      <c r="PGI13" s="35"/>
      <c r="PGJ13" s="35"/>
      <c r="PGK13" s="35"/>
      <c r="PGO13" s="35"/>
      <c r="PGP13" s="35"/>
      <c r="PGQ13" s="35"/>
      <c r="PGU13" s="35"/>
      <c r="PGV13" s="35"/>
      <c r="PGW13" s="35"/>
      <c r="PHA13" s="35"/>
      <c r="PHB13" s="35"/>
      <c r="PHC13" s="35"/>
      <c r="PHG13" s="35"/>
      <c r="PHH13" s="35"/>
      <c r="PHI13" s="35"/>
      <c r="PHM13" s="35"/>
      <c r="PHN13" s="35"/>
      <c r="PHO13" s="35"/>
      <c r="PHS13" s="35"/>
      <c r="PHT13" s="35"/>
      <c r="PHU13" s="35"/>
      <c r="PHY13" s="35"/>
      <c r="PHZ13" s="35"/>
      <c r="PIA13" s="35"/>
      <c r="PIE13" s="35"/>
      <c r="PIF13" s="35"/>
      <c r="PIG13" s="35"/>
      <c r="PIK13" s="35"/>
      <c r="PIL13" s="35"/>
      <c r="PIM13" s="35"/>
      <c r="PIQ13" s="35"/>
      <c r="PIR13" s="35"/>
      <c r="PIS13" s="35"/>
      <c r="PIW13" s="35"/>
      <c r="PIX13" s="35"/>
      <c r="PIY13" s="35"/>
      <c r="PJC13" s="35"/>
      <c r="PJD13" s="35"/>
      <c r="PJE13" s="35"/>
      <c r="PJI13" s="35"/>
      <c r="PJJ13" s="35"/>
      <c r="PJK13" s="35"/>
      <c r="PJO13" s="35"/>
      <c r="PJP13" s="35"/>
      <c r="PJQ13" s="35"/>
      <c r="PJU13" s="35"/>
      <c r="PJV13" s="35"/>
      <c r="PJW13" s="35"/>
      <c r="PKA13" s="35"/>
      <c r="PKB13" s="35"/>
      <c r="PKC13" s="35"/>
      <c r="PKG13" s="35"/>
      <c r="PKH13" s="35"/>
      <c r="PKI13" s="35"/>
      <c r="PKM13" s="35"/>
      <c r="PKN13" s="35"/>
      <c r="PKO13" s="35"/>
      <c r="PKS13" s="35"/>
      <c r="PKT13" s="35"/>
      <c r="PKU13" s="35"/>
      <c r="PKY13" s="35"/>
      <c r="PKZ13" s="35"/>
      <c r="PLA13" s="35"/>
      <c r="PLE13" s="35"/>
      <c r="PLF13" s="35"/>
      <c r="PLG13" s="35"/>
      <c r="PLK13" s="35"/>
      <c r="PLL13" s="35"/>
      <c r="PLM13" s="35"/>
      <c r="PLQ13" s="35"/>
      <c r="PLR13" s="35"/>
      <c r="PLS13" s="35"/>
      <c r="PLW13" s="35"/>
      <c r="PLX13" s="35"/>
      <c r="PLY13" s="35"/>
      <c r="PMC13" s="35"/>
      <c r="PMD13" s="35"/>
      <c r="PME13" s="35"/>
      <c r="PMI13" s="35"/>
      <c r="PMJ13" s="35"/>
      <c r="PMK13" s="35"/>
      <c r="PMO13" s="35"/>
      <c r="PMP13" s="35"/>
      <c r="PMQ13" s="35"/>
      <c r="PMU13" s="35"/>
      <c r="PMV13" s="35"/>
      <c r="PMW13" s="35"/>
      <c r="PNA13" s="35"/>
      <c r="PNB13" s="35"/>
      <c r="PNC13" s="35"/>
      <c r="PNG13" s="35"/>
      <c r="PNH13" s="35"/>
      <c r="PNI13" s="35"/>
      <c r="PNM13" s="35"/>
      <c r="PNN13" s="35"/>
      <c r="PNO13" s="35"/>
      <c r="PNS13" s="35"/>
      <c r="PNT13" s="35"/>
      <c r="PNU13" s="35"/>
      <c r="PNY13" s="35"/>
      <c r="PNZ13" s="35"/>
      <c r="POA13" s="35"/>
      <c r="POE13" s="35"/>
      <c r="POF13" s="35"/>
      <c r="POG13" s="35"/>
      <c r="POK13" s="35"/>
      <c r="POL13" s="35"/>
      <c r="POM13" s="35"/>
      <c r="POQ13" s="35"/>
      <c r="POR13" s="35"/>
      <c r="POS13" s="35"/>
      <c r="POW13" s="35"/>
      <c r="POX13" s="35"/>
      <c r="POY13" s="35"/>
      <c r="PPC13" s="35"/>
      <c r="PPD13" s="35"/>
      <c r="PPE13" s="35"/>
      <c r="PPI13" s="35"/>
      <c r="PPJ13" s="35"/>
      <c r="PPK13" s="35"/>
      <c r="PPO13" s="35"/>
      <c r="PPP13" s="35"/>
      <c r="PPQ13" s="35"/>
      <c r="PPU13" s="35"/>
      <c r="PPV13" s="35"/>
      <c r="PPW13" s="35"/>
      <c r="PQA13" s="35"/>
      <c r="PQB13" s="35"/>
      <c r="PQC13" s="35"/>
      <c r="PQG13" s="35"/>
      <c r="PQH13" s="35"/>
      <c r="PQI13" s="35"/>
      <c r="PQM13" s="35"/>
      <c r="PQN13" s="35"/>
      <c r="PQO13" s="35"/>
      <c r="PQS13" s="35"/>
      <c r="PQT13" s="35"/>
      <c r="PQU13" s="35"/>
      <c r="PQY13" s="35"/>
      <c r="PQZ13" s="35"/>
      <c r="PRA13" s="35"/>
      <c r="PRE13" s="35"/>
      <c r="PRF13" s="35"/>
      <c r="PRG13" s="35"/>
      <c r="PRK13" s="35"/>
      <c r="PRL13" s="35"/>
      <c r="PRM13" s="35"/>
      <c r="PRQ13" s="35"/>
      <c r="PRR13" s="35"/>
      <c r="PRS13" s="35"/>
      <c r="PRW13" s="35"/>
      <c r="PRX13" s="35"/>
      <c r="PRY13" s="35"/>
      <c r="PSC13" s="35"/>
      <c r="PSD13" s="35"/>
      <c r="PSE13" s="35"/>
      <c r="PSI13" s="35"/>
      <c r="PSJ13" s="35"/>
      <c r="PSK13" s="35"/>
      <c r="PSO13" s="35"/>
      <c r="PSP13" s="35"/>
      <c r="PSQ13" s="35"/>
      <c r="PSU13" s="35"/>
      <c r="PSV13" s="35"/>
      <c r="PSW13" s="35"/>
      <c r="PTA13" s="35"/>
      <c r="PTB13" s="35"/>
      <c r="PTC13" s="35"/>
      <c r="PTG13" s="35"/>
      <c r="PTH13" s="35"/>
      <c r="PTI13" s="35"/>
      <c r="PTM13" s="35"/>
      <c r="PTN13" s="35"/>
      <c r="PTO13" s="35"/>
      <c r="PTS13" s="35"/>
      <c r="PTT13" s="35"/>
      <c r="PTU13" s="35"/>
      <c r="PTY13" s="35"/>
      <c r="PTZ13" s="35"/>
      <c r="PUA13" s="35"/>
      <c r="PUE13" s="35"/>
      <c r="PUF13" s="35"/>
      <c r="PUG13" s="35"/>
      <c r="PUK13" s="35"/>
      <c r="PUL13" s="35"/>
      <c r="PUM13" s="35"/>
      <c r="PUQ13" s="35"/>
      <c r="PUR13" s="35"/>
      <c r="PUS13" s="35"/>
      <c r="PUW13" s="35"/>
      <c r="PUX13" s="35"/>
      <c r="PUY13" s="35"/>
      <c r="PVC13" s="35"/>
      <c r="PVD13" s="35"/>
      <c r="PVE13" s="35"/>
      <c r="PVI13" s="35"/>
      <c r="PVJ13" s="35"/>
      <c r="PVK13" s="35"/>
      <c r="PVO13" s="35"/>
      <c r="PVP13" s="35"/>
      <c r="PVQ13" s="35"/>
      <c r="PVU13" s="35"/>
      <c r="PVV13" s="35"/>
      <c r="PVW13" s="35"/>
      <c r="PWA13" s="35"/>
      <c r="PWB13" s="35"/>
      <c r="PWC13" s="35"/>
      <c r="PWG13" s="35"/>
      <c r="PWH13" s="35"/>
      <c r="PWI13" s="35"/>
      <c r="PWM13" s="35"/>
      <c r="PWN13" s="35"/>
      <c r="PWO13" s="35"/>
      <c r="PWS13" s="35"/>
      <c r="PWT13" s="35"/>
      <c r="PWU13" s="35"/>
      <c r="PWY13" s="35"/>
      <c r="PWZ13" s="35"/>
      <c r="PXA13" s="35"/>
      <c r="PXE13" s="35"/>
      <c r="PXF13" s="35"/>
      <c r="PXG13" s="35"/>
      <c r="PXK13" s="35"/>
      <c r="PXL13" s="35"/>
      <c r="PXM13" s="35"/>
      <c r="PXQ13" s="35"/>
      <c r="PXR13" s="35"/>
      <c r="PXS13" s="35"/>
      <c r="PXW13" s="35"/>
      <c r="PXX13" s="35"/>
      <c r="PXY13" s="35"/>
      <c r="PYC13" s="35"/>
      <c r="PYD13" s="35"/>
      <c r="PYE13" s="35"/>
      <c r="PYI13" s="35"/>
      <c r="PYJ13" s="35"/>
      <c r="PYK13" s="35"/>
      <c r="PYO13" s="35"/>
      <c r="PYP13" s="35"/>
      <c r="PYQ13" s="35"/>
      <c r="PYU13" s="35"/>
      <c r="PYV13" s="35"/>
      <c r="PYW13" s="35"/>
      <c r="PZA13" s="35"/>
      <c r="PZB13" s="35"/>
      <c r="PZC13" s="35"/>
      <c r="PZG13" s="35"/>
      <c r="PZH13" s="35"/>
      <c r="PZI13" s="35"/>
      <c r="PZM13" s="35"/>
      <c r="PZN13" s="35"/>
      <c r="PZO13" s="35"/>
      <c r="PZS13" s="35"/>
      <c r="PZT13" s="35"/>
      <c r="PZU13" s="35"/>
      <c r="PZY13" s="35"/>
      <c r="PZZ13" s="35"/>
      <c r="QAA13" s="35"/>
      <c r="QAE13" s="35"/>
      <c r="QAF13" s="35"/>
      <c r="QAG13" s="35"/>
      <c r="QAK13" s="35"/>
      <c r="QAL13" s="35"/>
      <c r="QAM13" s="35"/>
      <c r="QAQ13" s="35"/>
      <c r="QAR13" s="35"/>
      <c r="QAS13" s="35"/>
      <c r="QAW13" s="35"/>
      <c r="QAX13" s="35"/>
      <c r="QAY13" s="35"/>
      <c r="QBC13" s="35"/>
      <c r="QBD13" s="35"/>
      <c r="QBE13" s="35"/>
      <c r="QBI13" s="35"/>
      <c r="QBJ13" s="35"/>
      <c r="QBK13" s="35"/>
      <c r="QBO13" s="35"/>
      <c r="QBP13" s="35"/>
      <c r="QBQ13" s="35"/>
      <c r="QBU13" s="35"/>
      <c r="QBV13" s="35"/>
      <c r="QBW13" s="35"/>
      <c r="QCA13" s="35"/>
      <c r="QCB13" s="35"/>
      <c r="QCC13" s="35"/>
      <c r="QCG13" s="35"/>
      <c r="QCH13" s="35"/>
      <c r="QCI13" s="35"/>
      <c r="QCM13" s="35"/>
      <c r="QCN13" s="35"/>
      <c r="QCO13" s="35"/>
      <c r="QCS13" s="35"/>
      <c r="QCT13" s="35"/>
      <c r="QCU13" s="35"/>
      <c r="QCY13" s="35"/>
      <c r="QCZ13" s="35"/>
      <c r="QDA13" s="35"/>
      <c r="QDE13" s="35"/>
      <c r="QDF13" s="35"/>
      <c r="QDG13" s="35"/>
      <c r="QDK13" s="35"/>
      <c r="QDL13" s="35"/>
      <c r="QDM13" s="35"/>
      <c r="QDQ13" s="35"/>
      <c r="QDR13" s="35"/>
      <c r="QDS13" s="35"/>
      <c r="QDW13" s="35"/>
      <c r="QDX13" s="35"/>
      <c r="QDY13" s="35"/>
      <c r="QEC13" s="35"/>
      <c r="QED13" s="35"/>
      <c r="QEE13" s="35"/>
      <c r="QEI13" s="35"/>
      <c r="QEJ13" s="35"/>
      <c r="QEK13" s="35"/>
      <c r="QEO13" s="35"/>
      <c r="QEP13" s="35"/>
      <c r="QEQ13" s="35"/>
      <c r="QEU13" s="35"/>
      <c r="QEV13" s="35"/>
      <c r="QEW13" s="35"/>
      <c r="QFA13" s="35"/>
      <c r="QFB13" s="35"/>
      <c r="QFC13" s="35"/>
      <c r="QFG13" s="35"/>
      <c r="QFH13" s="35"/>
      <c r="QFI13" s="35"/>
      <c r="QFM13" s="35"/>
      <c r="QFN13" s="35"/>
      <c r="QFO13" s="35"/>
      <c r="QFS13" s="35"/>
      <c r="QFT13" s="35"/>
      <c r="QFU13" s="35"/>
      <c r="QFY13" s="35"/>
      <c r="QFZ13" s="35"/>
      <c r="QGA13" s="35"/>
      <c r="QGE13" s="35"/>
      <c r="QGF13" s="35"/>
      <c r="QGG13" s="35"/>
      <c r="QGK13" s="35"/>
      <c r="QGL13" s="35"/>
      <c r="QGM13" s="35"/>
      <c r="QGQ13" s="35"/>
      <c r="QGR13" s="35"/>
      <c r="QGS13" s="35"/>
      <c r="QGW13" s="35"/>
      <c r="QGX13" s="35"/>
      <c r="QGY13" s="35"/>
      <c r="QHC13" s="35"/>
      <c r="QHD13" s="35"/>
      <c r="QHE13" s="35"/>
      <c r="QHI13" s="35"/>
      <c r="QHJ13" s="35"/>
      <c r="QHK13" s="35"/>
      <c r="QHO13" s="35"/>
      <c r="QHP13" s="35"/>
      <c r="QHQ13" s="35"/>
      <c r="QHU13" s="35"/>
      <c r="QHV13" s="35"/>
      <c r="QHW13" s="35"/>
      <c r="QIA13" s="35"/>
      <c r="QIB13" s="35"/>
      <c r="QIC13" s="35"/>
      <c r="QIG13" s="35"/>
      <c r="QIH13" s="35"/>
      <c r="QII13" s="35"/>
      <c r="QIM13" s="35"/>
      <c r="QIN13" s="35"/>
      <c r="QIO13" s="35"/>
      <c r="QIS13" s="35"/>
      <c r="QIT13" s="35"/>
      <c r="QIU13" s="35"/>
      <c r="QIY13" s="35"/>
      <c r="QIZ13" s="35"/>
      <c r="QJA13" s="35"/>
      <c r="QJE13" s="35"/>
      <c r="QJF13" s="35"/>
      <c r="QJG13" s="35"/>
      <c r="QJK13" s="35"/>
      <c r="QJL13" s="35"/>
      <c r="QJM13" s="35"/>
      <c r="QJQ13" s="35"/>
      <c r="QJR13" s="35"/>
      <c r="QJS13" s="35"/>
      <c r="QJW13" s="35"/>
      <c r="QJX13" s="35"/>
      <c r="QJY13" s="35"/>
      <c r="QKC13" s="35"/>
      <c r="QKD13" s="35"/>
      <c r="QKE13" s="35"/>
      <c r="QKI13" s="35"/>
      <c r="QKJ13" s="35"/>
      <c r="QKK13" s="35"/>
      <c r="QKO13" s="35"/>
      <c r="QKP13" s="35"/>
      <c r="QKQ13" s="35"/>
      <c r="QKU13" s="35"/>
      <c r="QKV13" s="35"/>
      <c r="QKW13" s="35"/>
      <c r="QLA13" s="35"/>
      <c r="QLB13" s="35"/>
      <c r="QLC13" s="35"/>
      <c r="QLG13" s="35"/>
      <c r="QLH13" s="35"/>
      <c r="QLI13" s="35"/>
      <c r="QLM13" s="35"/>
      <c r="QLN13" s="35"/>
      <c r="QLO13" s="35"/>
      <c r="QLS13" s="35"/>
      <c r="QLT13" s="35"/>
      <c r="QLU13" s="35"/>
      <c r="QLY13" s="35"/>
      <c r="QLZ13" s="35"/>
      <c r="QMA13" s="35"/>
      <c r="QME13" s="35"/>
      <c r="QMF13" s="35"/>
      <c r="QMG13" s="35"/>
      <c r="QMK13" s="35"/>
      <c r="QML13" s="35"/>
      <c r="QMM13" s="35"/>
      <c r="QMQ13" s="35"/>
      <c r="QMR13" s="35"/>
      <c r="QMS13" s="35"/>
      <c r="QMW13" s="35"/>
      <c r="QMX13" s="35"/>
      <c r="QMY13" s="35"/>
      <c r="QNC13" s="35"/>
      <c r="QND13" s="35"/>
      <c r="QNE13" s="35"/>
      <c r="QNI13" s="35"/>
      <c r="QNJ13" s="35"/>
      <c r="QNK13" s="35"/>
      <c r="QNO13" s="35"/>
      <c r="QNP13" s="35"/>
      <c r="QNQ13" s="35"/>
      <c r="QNU13" s="35"/>
      <c r="QNV13" s="35"/>
      <c r="QNW13" s="35"/>
      <c r="QOA13" s="35"/>
      <c r="QOB13" s="35"/>
      <c r="QOC13" s="35"/>
      <c r="QOG13" s="35"/>
      <c r="QOH13" s="35"/>
      <c r="QOI13" s="35"/>
      <c r="QOM13" s="35"/>
      <c r="QON13" s="35"/>
      <c r="QOO13" s="35"/>
      <c r="QOS13" s="35"/>
      <c r="QOT13" s="35"/>
      <c r="QOU13" s="35"/>
      <c r="QOY13" s="35"/>
      <c r="QOZ13" s="35"/>
      <c r="QPA13" s="35"/>
      <c r="QPE13" s="35"/>
      <c r="QPF13" s="35"/>
      <c r="QPG13" s="35"/>
      <c r="QPK13" s="35"/>
      <c r="QPL13" s="35"/>
      <c r="QPM13" s="35"/>
      <c r="QPQ13" s="35"/>
      <c r="QPR13" s="35"/>
      <c r="QPS13" s="35"/>
      <c r="QPW13" s="35"/>
      <c r="QPX13" s="35"/>
      <c r="QPY13" s="35"/>
      <c r="QQC13" s="35"/>
      <c r="QQD13" s="35"/>
      <c r="QQE13" s="35"/>
      <c r="QQI13" s="35"/>
      <c r="QQJ13" s="35"/>
      <c r="QQK13" s="35"/>
      <c r="QQO13" s="35"/>
      <c r="QQP13" s="35"/>
      <c r="QQQ13" s="35"/>
      <c r="QQU13" s="35"/>
      <c r="QQV13" s="35"/>
      <c r="QQW13" s="35"/>
      <c r="QRA13" s="35"/>
      <c r="QRB13" s="35"/>
      <c r="QRC13" s="35"/>
      <c r="QRG13" s="35"/>
      <c r="QRH13" s="35"/>
      <c r="QRI13" s="35"/>
      <c r="QRM13" s="35"/>
      <c r="QRN13" s="35"/>
      <c r="QRO13" s="35"/>
      <c r="QRS13" s="35"/>
      <c r="QRT13" s="35"/>
      <c r="QRU13" s="35"/>
      <c r="QRY13" s="35"/>
      <c r="QRZ13" s="35"/>
      <c r="QSA13" s="35"/>
      <c r="QSE13" s="35"/>
      <c r="QSF13" s="35"/>
      <c r="QSG13" s="35"/>
      <c r="QSK13" s="35"/>
      <c r="QSL13" s="35"/>
      <c r="QSM13" s="35"/>
      <c r="QSQ13" s="35"/>
      <c r="QSR13" s="35"/>
      <c r="QSS13" s="35"/>
      <c r="QSW13" s="35"/>
      <c r="QSX13" s="35"/>
      <c r="QSY13" s="35"/>
      <c r="QTC13" s="35"/>
      <c r="QTD13" s="35"/>
      <c r="QTE13" s="35"/>
      <c r="QTI13" s="35"/>
      <c r="QTJ13" s="35"/>
      <c r="QTK13" s="35"/>
      <c r="QTO13" s="35"/>
      <c r="QTP13" s="35"/>
      <c r="QTQ13" s="35"/>
      <c r="QTU13" s="35"/>
      <c r="QTV13" s="35"/>
      <c r="QTW13" s="35"/>
      <c r="QUA13" s="35"/>
      <c r="QUB13" s="35"/>
      <c r="QUC13" s="35"/>
      <c r="QUG13" s="35"/>
      <c r="QUH13" s="35"/>
      <c r="QUI13" s="35"/>
      <c r="QUM13" s="35"/>
      <c r="QUN13" s="35"/>
      <c r="QUO13" s="35"/>
      <c r="QUS13" s="35"/>
      <c r="QUT13" s="35"/>
      <c r="QUU13" s="35"/>
      <c r="QUY13" s="35"/>
      <c r="QUZ13" s="35"/>
      <c r="QVA13" s="35"/>
      <c r="QVE13" s="35"/>
      <c r="QVF13" s="35"/>
      <c r="QVG13" s="35"/>
      <c r="QVK13" s="35"/>
      <c r="QVL13" s="35"/>
      <c r="QVM13" s="35"/>
      <c r="QVQ13" s="35"/>
      <c r="QVR13" s="35"/>
      <c r="QVS13" s="35"/>
      <c r="QVW13" s="35"/>
      <c r="QVX13" s="35"/>
      <c r="QVY13" s="35"/>
      <c r="QWC13" s="35"/>
      <c r="QWD13" s="35"/>
      <c r="QWE13" s="35"/>
      <c r="QWI13" s="35"/>
      <c r="QWJ13" s="35"/>
      <c r="QWK13" s="35"/>
      <c r="QWO13" s="35"/>
      <c r="QWP13" s="35"/>
      <c r="QWQ13" s="35"/>
      <c r="QWU13" s="35"/>
      <c r="QWV13" s="35"/>
      <c r="QWW13" s="35"/>
      <c r="QXA13" s="35"/>
      <c r="QXB13" s="35"/>
      <c r="QXC13" s="35"/>
      <c r="QXG13" s="35"/>
      <c r="QXH13" s="35"/>
      <c r="QXI13" s="35"/>
      <c r="QXM13" s="35"/>
      <c r="QXN13" s="35"/>
      <c r="QXO13" s="35"/>
      <c r="QXS13" s="35"/>
      <c r="QXT13" s="35"/>
      <c r="QXU13" s="35"/>
      <c r="QXY13" s="35"/>
      <c r="QXZ13" s="35"/>
      <c r="QYA13" s="35"/>
      <c r="QYE13" s="35"/>
      <c r="QYF13" s="35"/>
      <c r="QYG13" s="35"/>
      <c r="QYK13" s="35"/>
      <c r="QYL13" s="35"/>
      <c r="QYM13" s="35"/>
      <c r="QYQ13" s="35"/>
      <c r="QYR13" s="35"/>
      <c r="QYS13" s="35"/>
      <c r="QYW13" s="35"/>
      <c r="QYX13" s="35"/>
      <c r="QYY13" s="35"/>
      <c r="QZC13" s="35"/>
      <c r="QZD13" s="35"/>
      <c r="QZE13" s="35"/>
      <c r="QZI13" s="35"/>
      <c r="QZJ13" s="35"/>
      <c r="QZK13" s="35"/>
      <c r="QZO13" s="35"/>
      <c r="QZP13" s="35"/>
      <c r="QZQ13" s="35"/>
      <c r="QZU13" s="35"/>
      <c r="QZV13" s="35"/>
      <c r="QZW13" s="35"/>
      <c r="RAA13" s="35"/>
      <c r="RAB13" s="35"/>
      <c r="RAC13" s="35"/>
      <c r="RAG13" s="35"/>
      <c r="RAH13" s="35"/>
      <c r="RAI13" s="35"/>
      <c r="RAM13" s="35"/>
      <c r="RAN13" s="35"/>
      <c r="RAO13" s="35"/>
      <c r="RAS13" s="35"/>
      <c r="RAT13" s="35"/>
      <c r="RAU13" s="35"/>
      <c r="RAY13" s="35"/>
      <c r="RAZ13" s="35"/>
      <c r="RBA13" s="35"/>
      <c r="RBE13" s="35"/>
      <c r="RBF13" s="35"/>
      <c r="RBG13" s="35"/>
      <c r="RBK13" s="35"/>
      <c r="RBL13" s="35"/>
      <c r="RBM13" s="35"/>
      <c r="RBQ13" s="35"/>
      <c r="RBR13" s="35"/>
      <c r="RBS13" s="35"/>
      <c r="RBW13" s="35"/>
      <c r="RBX13" s="35"/>
      <c r="RBY13" s="35"/>
      <c r="RCC13" s="35"/>
      <c r="RCD13" s="35"/>
      <c r="RCE13" s="35"/>
      <c r="RCI13" s="35"/>
      <c r="RCJ13" s="35"/>
      <c r="RCK13" s="35"/>
      <c r="RCO13" s="35"/>
      <c r="RCP13" s="35"/>
      <c r="RCQ13" s="35"/>
      <c r="RCU13" s="35"/>
      <c r="RCV13" s="35"/>
      <c r="RCW13" s="35"/>
      <c r="RDA13" s="35"/>
      <c r="RDB13" s="35"/>
      <c r="RDC13" s="35"/>
      <c r="RDG13" s="35"/>
      <c r="RDH13" s="35"/>
      <c r="RDI13" s="35"/>
      <c r="RDM13" s="35"/>
      <c r="RDN13" s="35"/>
      <c r="RDO13" s="35"/>
      <c r="RDS13" s="35"/>
      <c r="RDT13" s="35"/>
      <c r="RDU13" s="35"/>
      <c r="RDY13" s="35"/>
      <c r="RDZ13" s="35"/>
      <c r="REA13" s="35"/>
      <c r="REE13" s="35"/>
      <c r="REF13" s="35"/>
      <c r="REG13" s="35"/>
      <c r="REK13" s="35"/>
      <c r="REL13" s="35"/>
      <c r="REM13" s="35"/>
      <c r="REQ13" s="35"/>
      <c r="RER13" s="35"/>
      <c r="RES13" s="35"/>
      <c r="REW13" s="35"/>
      <c r="REX13" s="35"/>
      <c r="REY13" s="35"/>
      <c r="RFC13" s="35"/>
      <c r="RFD13" s="35"/>
      <c r="RFE13" s="35"/>
      <c r="RFI13" s="35"/>
      <c r="RFJ13" s="35"/>
      <c r="RFK13" s="35"/>
      <c r="RFO13" s="35"/>
      <c r="RFP13" s="35"/>
      <c r="RFQ13" s="35"/>
      <c r="RFU13" s="35"/>
      <c r="RFV13" s="35"/>
      <c r="RFW13" s="35"/>
      <c r="RGA13" s="35"/>
      <c r="RGB13" s="35"/>
      <c r="RGC13" s="35"/>
      <c r="RGG13" s="35"/>
      <c r="RGH13" s="35"/>
      <c r="RGI13" s="35"/>
      <c r="RGM13" s="35"/>
      <c r="RGN13" s="35"/>
      <c r="RGO13" s="35"/>
      <c r="RGS13" s="35"/>
      <c r="RGT13" s="35"/>
      <c r="RGU13" s="35"/>
      <c r="RGY13" s="35"/>
      <c r="RGZ13" s="35"/>
      <c r="RHA13" s="35"/>
      <c r="RHE13" s="35"/>
      <c r="RHF13" s="35"/>
      <c r="RHG13" s="35"/>
      <c r="RHK13" s="35"/>
      <c r="RHL13" s="35"/>
      <c r="RHM13" s="35"/>
      <c r="RHQ13" s="35"/>
      <c r="RHR13" s="35"/>
      <c r="RHS13" s="35"/>
      <c r="RHW13" s="35"/>
      <c r="RHX13" s="35"/>
      <c r="RHY13" s="35"/>
      <c r="RIC13" s="35"/>
      <c r="RID13" s="35"/>
      <c r="RIE13" s="35"/>
      <c r="RII13" s="35"/>
      <c r="RIJ13" s="35"/>
      <c r="RIK13" s="35"/>
      <c r="RIO13" s="35"/>
      <c r="RIP13" s="35"/>
      <c r="RIQ13" s="35"/>
      <c r="RIU13" s="35"/>
      <c r="RIV13" s="35"/>
      <c r="RIW13" s="35"/>
      <c r="RJA13" s="35"/>
      <c r="RJB13" s="35"/>
      <c r="RJC13" s="35"/>
      <c r="RJG13" s="35"/>
      <c r="RJH13" s="35"/>
      <c r="RJI13" s="35"/>
      <c r="RJM13" s="35"/>
      <c r="RJN13" s="35"/>
      <c r="RJO13" s="35"/>
      <c r="RJS13" s="35"/>
      <c r="RJT13" s="35"/>
      <c r="RJU13" s="35"/>
      <c r="RJY13" s="35"/>
      <c r="RJZ13" s="35"/>
      <c r="RKA13" s="35"/>
      <c r="RKE13" s="35"/>
      <c r="RKF13" s="35"/>
      <c r="RKG13" s="35"/>
      <c r="RKK13" s="35"/>
      <c r="RKL13" s="35"/>
      <c r="RKM13" s="35"/>
      <c r="RKQ13" s="35"/>
      <c r="RKR13" s="35"/>
      <c r="RKS13" s="35"/>
      <c r="RKW13" s="35"/>
      <c r="RKX13" s="35"/>
      <c r="RKY13" s="35"/>
      <c r="RLC13" s="35"/>
      <c r="RLD13" s="35"/>
      <c r="RLE13" s="35"/>
      <c r="RLI13" s="35"/>
      <c r="RLJ13" s="35"/>
      <c r="RLK13" s="35"/>
      <c r="RLO13" s="35"/>
      <c r="RLP13" s="35"/>
      <c r="RLQ13" s="35"/>
      <c r="RLU13" s="35"/>
      <c r="RLV13" s="35"/>
      <c r="RLW13" s="35"/>
      <c r="RMA13" s="35"/>
      <c r="RMB13" s="35"/>
      <c r="RMC13" s="35"/>
      <c r="RMG13" s="35"/>
      <c r="RMH13" s="35"/>
      <c r="RMI13" s="35"/>
      <c r="RMM13" s="35"/>
      <c r="RMN13" s="35"/>
      <c r="RMO13" s="35"/>
      <c r="RMS13" s="35"/>
      <c r="RMT13" s="35"/>
      <c r="RMU13" s="35"/>
      <c r="RMY13" s="35"/>
      <c r="RMZ13" s="35"/>
      <c r="RNA13" s="35"/>
      <c r="RNE13" s="35"/>
      <c r="RNF13" s="35"/>
      <c r="RNG13" s="35"/>
      <c r="RNK13" s="35"/>
      <c r="RNL13" s="35"/>
      <c r="RNM13" s="35"/>
      <c r="RNQ13" s="35"/>
      <c r="RNR13" s="35"/>
      <c r="RNS13" s="35"/>
      <c r="RNW13" s="35"/>
      <c r="RNX13" s="35"/>
      <c r="RNY13" s="35"/>
      <c r="ROC13" s="35"/>
      <c r="ROD13" s="35"/>
      <c r="ROE13" s="35"/>
      <c r="ROI13" s="35"/>
      <c r="ROJ13" s="35"/>
      <c r="ROK13" s="35"/>
      <c r="ROO13" s="35"/>
      <c r="ROP13" s="35"/>
      <c r="ROQ13" s="35"/>
      <c r="ROU13" s="35"/>
      <c r="ROV13" s="35"/>
      <c r="ROW13" s="35"/>
      <c r="RPA13" s="35"/>
      <c r="RPB13" s="35"/>
      <c r="RPC13" s="35"/>
      <c r="RPG13" s="35"/>
      <c r="RPH13" s="35"/>
      <c r="RPI13" s="35"/>
      <c r="RPM13" s="35"/>
      <c r="RPN13" s="35"/>
      <c r="RPO13" s="35"/>
      <c r="RPS13" s="35"/>
      <c r="RPT13" s="35"/>
      <c r="RPU13" s="35"/>
      <c r="RPY13" s="35"/>
      <c r="RPZ13" s="35"/>
      <c r="RQA13" s="35"/>
      <c r="RQE13" s="35"/>
      <c r="RQF13" s="35"/>
      <c r="RQG13" s="35"/>
      <c r="RQK13" s="35"/>
      <c r="RQL13" s="35"/>
      <c r="RQM13" s="35"/>
      <c r="RQQ13" s="35"/>
      <c r="RQR13" s="35"/>
      <c r="RQS13" s="35"/>
      <c r="RQW13" s="35"/>
      <c r="RQX13" s="35"/>
      <c r="RQY13" s="35"/>
      <c r="RRC13" s="35"/>
      <c r="RRD13" s="35"/>
      <c r="RRE13" s="35"/>
      <c r="RRI13" s="35"/>
      <c r="RRJ13" s="35"/>
      <c r="RRK13" s="35"/>
      <c r="RRO13" s="35"/>
      <c r="RRP13" s="35"/>
      <c r="RRQ13" s="35"/>
      <c r="RRU13" s="35"/>
      <c r="RRV13" s="35"/>
      <c r="RRW13" s="35"/>
      <c r="RSA13" s="35"/>
      <c r="RSB13" s="35"/>
      <c r="RSC13" s="35"/>
      <c r="RSG13" s="35"/>
      <c r="RSH13" s="35"/>
      <c r="RSI13" s="35"/>
      <c r="RSM13" s="35"/>
      <c r="RSN13" s="35"/>
      <c r="RSO13" s="35"/>
      <c r="RSS13" s="35"/>
      <c r="RST13" s="35"/>
      <c r="RSU13" s="35"/>
      <c r="RSY13" s="35"/>
      <c r="RSZ13" s="35"/>
      <c r="RTA13" s="35"/>
      <c r="RTE13" s="35"/>
      <c r="RTF13" s="35"/>
      <c r="RTG13" s="35"/>
      <c r="RTK13" s="35"/>
      <c r="RTL13" s="35"/>
      <c r="RTM13" s="35"/>
      <c r="RTQ13" s="35"/>
      <c r="RTR13" s="35"/>
      <c r="RTS13" s="35"/>
      <c r="RTW13" s="35"/>
      <c r="RTX13" s="35"/>
      <c r="RTY13" s="35"/>
      <c r="RUC13" s="35"/>
      <c r="RUD13" s="35"/>
      <c r="RUE13" s="35"/>
      <c r="RUI13" s="35"/>
      <c r="RUJ13" s="35"/>
      <c r="RUK13" s="35"/>
      <c r="RUO13" s="35"/>
      <c r="RUP13" s="35"/>
      <c r="RUQ13" s="35"/>
      <c r="RUU13" s="35"/>
      <c r="RUV13" s="35"/>
      <c r="RUW13" s="35"/>
      <c r="RVA13" s="35"/>
      <c r="RVB13" s="35"/>
      <c r="RVC13" s="35"/>
      <c r="RVG13" s="35"/>
      <c r="RVH13" s="35"/>
      <c r="RVI13" s="35"/>
      <c r="RVM13" s="35"/>
      <c r="RVN13" s="35"/>
      <c r="RVO13" s="35"/>
      <c r="RVS13" s="35"/>
      <c r="RVT13" s="35"/>
      <c r="RVU13" s="35"/>
      <c r="RVY13" s="35"/>
      <c r="RVZ13" s="35"/>
      <c r="RWA13" s="35"/>
      <c r="RWE13" s="35"/>
      <c r="RWF13" s="35"/>
      <c r="RWG13" s="35"/>
      <c r="RWK13" s="35"/>
      <c r="RWL13" s="35"/>
      <c r="RWM13" s="35"/>
      <c r="RWQ13" s="35"/>
      <c r="RWR13" s="35"/>
      <c r="RWS13" s="35"/>
      <c r="RWW13" s="35"/>
      <c r="RWX13" s="35"/>
      <c r="RWY13" s="35"/>
      <c r="RXC13" s="35"/>
      <c r="RXD13" s="35"/>
      <c r="RXE13" s="35"/>
      <c r="RXI13" s="35"/>
      <c r="RXJ13" s="35"/>
      <c r="RXK13" s="35"/>
      <c r="RXO13" s="35"/>
      <c r="RXP13" s="35"/>
      <c r="RXQ13" s="35"/>
      <c r="RXU13" s="35"/>
      <c r="RXV13" s="35"/>
      <c r="RXW13" s="35"/>
      <c r="RYA13" s="35"/>
      <c r="RYB13" s="35"/>
      <c r="RYC13" s="35"/>
      <c r="RYG13" s="35"/>
      <c r="RYH13" s="35"/>
      <c r="RYI13" s="35"/>
      <c r="RYM13" s="35"/>
      <c r="RYN13" s="35"/>
      <c r="RYO13" s="35"/>
      <c r="RYS13" s="35"/>
      <c r="RYT13" s="35"/>
      <c r="RYU13" s="35"/>
      <c r="RYY13" s="35"/>
      <c r="RYZ13" s="35"/>
      <c r="RZA13" s="35"/>
      <c r="RZE13" s="35"/>
      <c r="RZF13" s="35"/>
      <c r="RZG13" s="35"/>
      <c r="RZK13" s="35"/>
      <c r="RZL13" s="35"/>
      <c r="RZM13" s="35"/>
      <c r="RZQ13" s="35"/>
      <c r="RZR13" s="35"/>
      <c r="RZS13" s="35"/>
      <c r="RZW13" s="35"/>
      <c r="RZX13" s="35"/>
      <c r="RZY13" s="35"/>
      <c r="SAC13" s="35"/>
      <c r="SAD13" s="35"/>
      <c r="SAE13" s="35"/>
      <c r="SAI13" s="35"/>
      <c r="SAJ13" s="35"/>
      <c r="SAK13" s="35"/>
      <c r="SAO13" s="35"/>
      <c r="SAP13" s="35"/>
      <c r="SAQ13" s="35"/>
      <c r="SAU13" s="35"/>
      <c r="SAV13" s="35"/>
      <c r="SAW13" s="35"/>
      <c r="SBA13" s="35"/>
      <c r="SBB13" s="35"/>
      <c r="SBC13" s="35"/>
      <c r="SBG13" s="35"/>
      <c r="SBH13" s="35"/>
      <c r="SBI13" s="35"/>
      <c r="SBM13" s="35"/>
      <c r="SBN13" s="35"/>
      <c r="SBO13" s="35"/>
      <c r="SBS13" s="35"/>
      <c r="SBT13" s="35"/>
      <c r="SBU13" s="35"/>
      <c r="SBY13" s="35"/>
      <c r="SBZ13" s="35"/>
      <c r="SCA13" s="35"/>
      <c r="SCE13" s="35"/>
      <c r="SCF13" s="35"/>
      <c r="SCG13" s="35"/>
      <c r="SCK13" s="35"/>
      <c r="SCL13" s="35"/>
      <c r="SCM13" s="35"/>
      <c r="SCQ13" s="35"/>
      <c r="SCR13" s="35"/>
      <c r="SCS13" s="35"/>
      <c r="SCW13" s="35"/>
      <c r="SCX13" s="35"/>
      <c r="SCY13" s="35"/>
      <c r="SDC13" s="35"/>
      <c r="SDD13" s="35"/>
      <c r="SDE13" s="35"/>
      <c r="SDI13" s="35"/>
      <c r="SDJ13" s="35"/>
      <c r="SDK13" s="35"/>
      <c r="SDO13" s="35"/>
      <c r="SDP13" s="35"/>
      <c r="SDQ13" s="35"/>
      <c r="SDU13" s="35"/>
      <c r="SDV13" s="35"/>
      <c r="SDW13" s="35"/>
      <c r="SEA13" s="35"/>
      <c r="SEB13" s="35"/>
      <c r="SEC13" s="35"/>
      <c r="SEG13" s="35"/>
      <c r="SEH13" s="35"/>
      <c r="SEI13" s="35"/>
      <c r="SEM13" s="35"/>
      <c r="SEN13" s="35"/>
      <c r="SEO13" s="35"/>
      <c r="SES13" s="35"/>
      <c r="SET13" s="35"/>
      <c r="SEU13" s="35"/>
      <c r="SEY13" s="35"/>
      <c r="SEZ13" s="35"/>
      <c r="SFA13" s="35"/>
      <c r="SFE13" s="35"/>
      <c r="SFF13" s="35"/>
      <c r="SFG13" s="35"/>
      <c r="SFK13" s="35"/>
      <c r="SFL13" s="35"/>
      <c r="SFM13" s="35"/>
      <c r="SFQ13" s="35"/>
      <c r="SFR13" s="35"/>
      <c r="SFS13" s="35"/>
      <c r="SFW13" s="35"/>
      <c r="SFX13" s="35"/>
      <c r="SFY13" s="35"/>
      <c r="SGC13" s="35"/>
      <c r="SGD13" s="35"/>
      <c r="SGE13" s="35"/>
      <c r="SGI13" s="35"/>
      <c r="SGJ13" s="35"/>
      <c r="SGK13" s="35"/>
      <c r="SGO13" s="35"/>
      <c r="SGP13" s="35"/>
      <c r="SGQ13" s="35"/>
      <c r="SGU13" s="35"/>
      <c r="SGV13" s="35"/>
      <c r="SGW13" s="35"/>
      <c r="SHA13" s="35"/>
      <c r="SHB13" s="35"/>
      <c r="SHC13" s="35"/>
      <c r="SHG13" s="35"/>
      <c r="SHH13" s="35"/>
      <c r="SHI13" s="35"/>
      <c r="SHM13" s="35"/>
      <c r="SHN13" s="35"/>
      <c r="SHO13" s="35"/>
      <c r="SHS13" s="35"/>
      <c r="SHT13" s="35"/>
      <c r="SHU13" s="35"/>
      <c r="SHY13" s="35"/>
      <c r="SHZ13" s="35"/>
      <c r="SIA13" s="35"/>
      <c r="SIE13" s="35"/>
      <c r="SIF13" s="35"/>
      <c r="SIG13" s="35"/>
      <c r="SIK13" s="35"/>
      <c r="SIL13" s="35"/>
      <c r="SIM13" s="35"/>
      <c r="SIQ13" s="35"/>
      <c r="SIR13" s="35"/>
      <c r="SIS13" s="35"/>
      <c r="SIW13" s="35"/>
      <c r="SIX13" s="35"/>
      <c r="SIY13" s="35"/>
      <c r="SJC13" s="35"/>
      <c r="SJD13" s="35"/>
      <c r="SJE13" s="35"/>
      <c r="SJI13" s="35"/>
      <c r="SJJ13" s="35"/>
      <c r="SJK13" s="35"/>
      <c r="SJO13" s="35"/>
      <c r="SJP13" s="35"/>
      <c r="SJQ13" s="35"/>
      <c r="SJU13" s="35"/>
      <c r="SJV13" s="35"/>
      <c r="SJW13" s="35"/>
      <c r="SKA13" s="35"/>
      <c r="SKB13" s="35"/>
      <c r="SKC13" s="35"/>
      <c r="SKG13" s="35"/>
      <c r="SKH13" s="35"/>
      <c r="SKI13" s="35"/>
      <c r="SKM13" s="35"/>
      <c r="SKN13" s="35"/>
      <c r="SKO13" s="35"/>
      <c r="SKS13" s="35"/>
      <c r="SKT13" s="35"/>
      <c r="SKU13" s="35"/>
      <c r="SKY13" s="35"/>
      <c r="SKZ13" s="35"/>
      <c r="SLA13" s="35"/>
      <c r="SLE13" s="35"/>
      <c r="SLF13" s="35"/>
      <c r="SLG13" s="35"/>
      <c r="SLK13" s="35"/>
      <c r="SLL13" s="35"/>
      <c r="SLM13" s="35"/>
      <c r="SLQ13" s="35"/>
      <c r="SLR13" s="35"/>
      <c r="SLS13" s="35"/>
      <c r="SLW13" s="35"/>
      <c r="SLX13" s="35"/>
      <c r="SLY13" s="35"/>
      <c r="SMC13" s="35"/>
      <c r="SMD13" s="35"/>
      <c r="SME13" s="35"/>
      <c r="SMI13" s="35"/>
      <c r="SMJ13" s="35"/>
      <c r="SMK13" s="35"/>
      <c r="SMO13" s="35"/>
      <c r="SMP13" s="35"/>
      <c r="SMQ13" s="35"/>
      <c r="SMU13" s="35"/>
      <c r="SMV13" s="35"/>
      <c r="SMW13" s="35"/>
      <c r="SNA13" s="35"/>
      <c r="SNB13" s="35"/>
      <c r="SNC13" s="35"/>
      <c r="SNG13" s="35"/>
      <c r="SNH13" s="35"/>
      <c r="SNI13" s="35"/>
      <c r="SNM13" s="35"/>
      <c r="SNN13" s="35"/>
      <c r="SNO13" s="35"/>
      <c r="SNS13" s="35"/>
      <c r="SNT13" s="35"/>
      <c r="SNU13" s="35"/>
      <c r="SNY13" s="35"/>
      <c r="SNZ13" s="35"/>
      <c r="SOA13" s="35"/>
      <c r="SOE13" s="35"/>
      <c r="SOF13" s="35"/>
      <c r="SOG13" s="35"/>
      <c r="SOK13" s="35"/>
      <c r="SOL13" s="35"/>
      <c r="SOM13" s="35"/>
      <c r="SOQ13" s="35"/>
      <c r="SOR13" s="35"/>
      <c r="SOS13" s="35"/>
      <c r="SOW13" s="35"/>
      <c r="SOX13" s="35"/>
      <c r="SOY13" s="35"/>
      <c r="SPC13" s="35"/>
      <c r="SPD13" s="35"/>
      <c r="SPE13" s="35"/>
      <c r="SPI13" s="35"/>
      <c r="SPJ13" s="35"/>
      <c r="SPK13" s="35"/>
      <c r="SPO13" s="35"/>
      <c r="SPP13" s="35"/>
      <c r="SPQ13" s="35"/>
      <c r="SPU13" s="35"/>
      <c r="SPV13" s="35"/>
      <c r="SPW13" s="35"/>
      <c r="SQA13" s="35"/>
      <c r="SQB13" s="35"/>
      <c r="SQC13" s="35"/>
      <c r="SQG13" s="35"/>
      <c r="SQH13" s="35"/>
      <c r="SQI13" s="35"/>
      <c r="SQM13" s="35"/>
      <c r="SQN13" s="35"/>
      <c r="SQO13" s="35"/>
      <c r="SQS13" s="35"/>
      <c r="SQT13" s="35"/>
      <c r="SQU13" s="35"/>
      <c r="SQY13" s="35"/>
      <c r="SQZ13" s="35"/>
      <c r="SRA13" s="35"/>
      <c r="SRE13" s="35"/>
      <c r="SRF13" s="35"/>
      <c r="SRG13" s="35"/>
      <c r="SRK13" s="35"/>
      <c r="SRL13" s="35"/>
      <c r="SRM13" s="35"/>
      <c r="SRQ13" s="35"/>
      <c r="SRR13" s="35"/>
      <c r="SRS13" s="35"/>
      <c r="SRW13" s="35"/>
      <c r="SRX13" s="35"/>
      <c r="SRY13" s="35"/>
      <c r="SSC13" s="35"/>
      <c r="SSD13" s="35"/>
      <c r="SSE13" s="35"/>
      <c r="SSI13" s="35"/>
      <c r="SSJ13" s="35"/>
      <c r="SSK13" s="35"/>
      <c r="SSO13" s="35"/>
      <c r="SSP13" s="35"/>
      <c r="SSQ13" s="35"/>
      <c r="SSU13" s="35"/>
      <c r="SSV13" s="35"/>
      <c r="SSW13" s="35"/>
      <c r="STA13" s="35"/>
      <c r="STB13" s="35"/>
      <c r="STC13" s="35"/>
      <c r="STG13" s="35"/>
      <c r="STH13" s="35"/>
      <c r="STI13" s="35"/>
      <c r="STM13" s="35"/>
      <c r="STN13" s="35"/>
      <c r="STO13" s="35"/>
      <c r="STS13" s="35"/>
      <c r="STT13" s="35"/>
      <c r="STU13" s="35"/>
      <c r="STY13" s="35"/>
      <c r="STZ13" s="35"/>
      <c r="SUA13" s="35"/>
      <c r="SUE13" s="35"/>
      <c r="SUF13" s="35"/>
      <c r="SUG13" s="35"/>
      <c r="SUK13" s="35"/>
      <c r="SUL13" s="35"/>
      <c r="SUM13" s="35"/>
      <c r="SUQ13" s="35"/>
      <c r="SUR13" s="35"/>
      <c r="SUS13" s="35"/>
      <c r="SUW13" s="35"/>
      <c r="SUX13" s="35"/>
      <c r="SUY13" s="35"/>
      <c r="SVC13" s="35"/>
      <c r="SVD13" s="35"/>
      <c r="SVE13" s="35"/>
      <c r="SVI13" s="35"/>
      <c r="SVJ13" s="35"/>
      <c r="SVK13" s="35"/>
      <c r="SVO13" s="35"/>
      <c r="SVP13" s="35"/>
      <c r="SVQ13" s="35"/>
      <c r="SVU13" s="35"/>
      <c r="SVV13" s="35"/>
      <c r="SVW13" s="35"/>
      <c r="SWA13" s="35"/>
      <c r="SWB13" s="35"/>
      <c r="SWC13" s="35"/>
      <c r="SWG13" s="35"/>
      <c r="SWH13" s="35"/>
      <c r="SWI13" s="35"/>
      <c r="SWM13" s="35"/>
      <c r="SWN13" s="35"/>
      <c r="SWO13" s="35"/>
      <c r="SWS13" s="35"/>
      <c r="SWT13" s="35"/>
      <c r="SWU13" s="35"/>
      <c r="SWY13" s="35"/>
      <c r="SWZ13" s="35"/>
      <c r="SXA13" s="35"/>
      <c r="SXE13" s="35"/>
      <c r="SXF13" s="35"/>
      <c r="SXG13" s="35"/>
      <c r="SXK13" s="35"/>
      <c r="SXL13" s="35"/>
      <c r="SXM13" s="35"/>
      <c r="SXQ13" s="35"/>
      <c r="SXR13" s="35"/>
      <c r="SXS13" s="35"/>
      <c r="SXW13" s="35"/>
      <c r="SXX13" s="35"/>
      <c r="SXY13" s="35"/>
      <c r="SYC13" s="35"/>
      <c r="SYD13" s="35"/>
      <c r="SYE13" s="35"/>
      <c r="SYI13" s="35"/>
      <c r="SYJ13" s="35"/>
      <c r="SYK13" s="35"/>
      <c r="SYO13" s="35"/>
      <c r="SYP13" s="35"/>
      <c r="SYQ13" s="35"/>
      <c r="SYU13" s="35"/>
      <c r="SYV13" s="35"/>
      <c r="SYW13" s="35"/>
      <c r="SZA13" s="35"/>
      <c r="SZB13" s="35"/>
      <c r="SZC13" s="35"/>
      <c r="SZG13" s="35"/>
      <c r="SZH13" s="35"/>
      <c r="SZI13" s="35"/>
      <c r="SZM13" s="35"/>
      <c r="SZN13" s="35"/>
      <c r="SZO13" s="35"/>
      <c r="SZS13" s="35"/>
      <c r="SZT13" s="35"/>
      <c r="SZU13" s="35"/>
      <c r="SZY13" s="35"/>
      <c r="SZZ13" s="35"/>
      <c r="TAA13" s="35"/>
      <c r="TAE13" s="35"/>
      <c r="TAF13" s="35"/>
      <c r="TAG13" s="35"/>
      <c r="TAK13" s="35"/>
      <c r="TAL13" s="35"/>
      <c r="TAM13" s="35"/>
      <c r="TAQ13" s="35"/>
      <c r="TAR13" s="35"/>
      <c r="TAS13" s="35"/>
      <c r="TAW13" s="35"/>
      <c r="TAX13" s="35"/>
      <c r="TAY13" s="35"/>
      <c r="TBC13" s="35"/>
      <c r="TBD13" s="35"/>
      <c r="TBE13" s="35"/>
      <c r="TBI13" s="35"/>
      <c r="TBJ13" s="35"/>
      <c r="TBK13" s="35"/>
      <c r="TBO13" s="35"/>
      <c r="TBP13" s="35"/>
      <c r="TBQ13" s="35"/>
      <c r="TBU13" s="35"/>
      <c r="TBV13" s="35"/>
      <c r="TBW13" s="35"/>
      <c r="TCA13" s="35"/>
      <c r="TCB13" s="35"/>
      <c r="TCC13" s="35"/>
      <c r="TCG13" s="35"/>
      <c r="TCH13" s="35"/>
      <c r="TCI13" s="35"/>
      <c r="TCM13" s="35"/>
      <c r="TCN13" s="35"/>
      <c r="TCO13" s="35"/>
      <c r="TCS13" s="35"/>
      <c r="TCT13" s="35"/>
      <c r="TCU13" s="35"/>
      <c r="TCY13" s="35"/>
      <c r="TCZ13" s="35"/>
      <c r="TDA13" s="35"/>
      <c r="TDE13" s="35"/>
      <c r="TDF13" s="35"/>
      <c r="TDG13" s="35"/>
      <c r="TDK13" s="35"/>
      <c r="TDL13" s="35"/>
      <c r="TDM13" s="35"/>
      <c r="TDQ13" s="35"/>
      <c r="TDR13" s="35"/>
      <c r="TDS13" s="35"/>
      <c r="TDW13" s="35"/>
      <c r="TDX13" s="35"/>
      <c r="TDY13" s="35"/>
      <c r="TEC13" s="35"/>
      <c r="TED13" s="35"/>
      <c r="TEE13" s="35"/>
      <c r="TEI13" s="35"/>
      <c r="TEJ13" s="35"/>
      <c r="TEK13" s="35"/>
      <c r="TEO13" s="35"/>
      <c r="TEP13" s="35"/>
      <c r="TEQ13" s="35"/>
      <c r="TEU13" s="35"/>
      <c r="TEV13" s="35"/>
      <c r="TEW13" s="35"/>
      <c r="TFA13" s="35"/>
      <c r="TFB13" s="35"/>
      <c r="TFC13" s="35"/>
      <c r="TFG13" s="35"/>
      <c r="TFH13" s="35"/>
      <c r="TFI13" s="35"/>
      <c r="TFM13" s="35"/>
      <c r="TFN13" s="35"/>
      <c r="TFO13" s="35"/>
      <c r="TFS13" s="35"/>
      <c r="TFT13" s="35"/>
      <c r="TFU13" s="35"/>
      <c r="TFY13" s="35"/>
      <c r="TFZ13" s="35"/>
      <c r="TGA13" s="35"/>
      <c r="TGE13" s="35"/>
      <c r="TGF13" s="35"/>
      <c r="TGG13" s="35"/>
      <c r="TGK13" s="35"/>
      <c r="TGL13" s="35"/>
      <c r="TGM13" s="35"/>
      <c r="TGQ13" s="35"/>
      <c r="TGR13" s="35"/>
      <c r="TGS13" s="35"/>
      <c r="TGW13" s="35"/>
      <c r="TGX13" s="35"/>
      <c r="TGY13" s="35"/>
      <c r="THC13" s="35"/>
      <c r="THD13" s="35"/>
      <c r="THE13" s="35"/>
      <c r="THI13" s="35"/>
      <c r="THJ13" s="35"/>
      <c r="THK13" s="35"/>
      <c r="THO13" s="35"/>
      <c r="THP13" s="35"/>
      <c r="THQ13" s="35"/>
      <c r="THU13" s="35"/>
      <c r="THV13" s="35"/>
      <c r="THW13" s="35"/>
      <c r="TIA13" s="35"/>
      <c r="TIB13" s="35"/>
      <c r="TIC13" s="35"/>
      <c r="TIG13" s="35"/>
      <c r="TIH13" s="35"/>
      <c r="TII13" s="35"/>
      <c r="TIM13" s="35"/>
      <c r="TIN13" s="35"/>
      <c r="TIO13" s="35"/>
      <c r="TIS13" s="35"/>
      <c r="TIT13" s="35"/>
      <c r="TIU13" s="35"/>
      <c r="TIY13" s="35"/>
      <c r="TIZ13" s="35"/>
      <c r="TJA13" s="35"/>
      <c r="TJE13" s="35"/>
      <c r="TJF13" s="35"/>
      <c r="TJG13" s="35"/>
      <c r="TJK13" s="35"/>
      <c r="TJL13" s="35"/>
      <c r="TJM13" s="35"/>
      <c r="TJQ13" s="35"/>
      <c r="TJR13" s="35"/>
      <c r="TJS13" s="35"/>
      <c r="TJW13" s="35"/>
      <c r="TJX13" s="35"/>
      <c r="TJY13" s="35"/>
      <c r="TKC13" s="35"/>
      <c r="TKD13" s="35"/>
      <c r="TKE13" s="35"/>
      <c r="TKI13" s="35"/>
      <c r="TKJ13" s="35"/>
      <c r="TKK13" s="35"/>
      <c r="TKO13" s="35"/>
      <c r="TKP13" s="35"/>
      <c r="TKQ13" s="35"/>
      <c r="TKU13" s="35"/>
      <c r="TKV13" s="35"/>
      <c r="TKW13" s="35"/>
      <c r="TLA13" s="35"/>
      <c r="TLB13" s="35"/>
      <c r="TLC13" s="35"/>
      <c r="TLG13" s="35"/>
      <c r="TLH13" s="35"/>
      <c r="TLI13" s="35"/>
      <c r="TLM13" s="35"/>
      <c r="TLN13" s="35"/>
      <c r="TLO13" s="35"/>
      <c r="TLS13" s="35"/>
      <c r="TLT13" s="35"/>
      <c r="TLU13" s="35"/>
      <c r="TLY13" s="35"/>
      <c r="TLZ13" s="35"/>
      <c r="TMA13" s="35"/>
      <c r="TME13" s="35"/>
      <c r="TMF13" s="35"/>
      <c r="TMG13" s="35"/>
      <c r="TMK13" s="35"/>
      <c r="TML13" s="35"/>
      <c r="TMM13" s="35"/>
      <c r="TMQ13" s="35"/>
      <c r="TMR13" s="35"/>
      <c r="TMS13" s="35"/>
      <c r="TMW13" s="35"/>
      <c r="TMX13" s="35"/>
      <c r="TMY13" s="35"/>
      <c r="TNC13" s="35"/>
      <c r="TND13" s="35"/>
      <c r="TNE13" s="35"/>
      <c r="TNI13" s="35"/>
      <c r="TNJ13" s="35"/>
      <c r="TNK13" s="35"/>
      <c r="TNO13" s="35"/>
      <c r="TNP13" s="35"/>
      <c r="TNQ13" s="35"/>
      <c r="TNU13" s="35"/>
      <c r="TNV13" s="35"/>
      <c r="TNW13" s="35"/>
      <c r="TOA13" s="35"/>
      <c r="TOB13" s="35"/>
      <c r="TOC13" s="35"/>
      <c r="TOG13" s="35"/>
      <c r="TOH13" s="35"/>
      <c r="TOI13" s="35"/>
      <c r="TOM13" s="35"/>
      <c r="TON13" s="35"/>
      <c r="TOO13" s="35"/>
      <c r="TOS13" s="35"/>
      <c r="TOT13" s="35"/>
      <c r="TOU13" s="35"/>
      <c r="TOY13" s="35"/>
      <c r="TOZ13" s="35"/>
      <c r="TPA13" s="35"/>
      <c r="TPE13" s="35"/>
      <c r="TPF13" s="35"/>
      <c r="TPG13" s="35"/>
      <c r="TPK13" s="35"/>
      <c r="TPL13" s="35"/>
      <c r="TPM13" s="35"/>
      <c r="TPQ13" s="35"/>
      <c r="TPR13" s="35"/>
      <c r="TPS13" s="35"/>
      <c r="TPW13" s="35"/>
      <c r="TPX13" s="35"/>
      <c r="TPY13" s="35"/>
      <c r="TQC13" s="35"/>
      <c r="TQD13" s="35"/>
      <c r="TQE13" s="35"/>
      <c r="TQI13" s="35"/>
      <c r="TQJ13" s="35"/>
      <c r="TQK13" s="35"/>
      <c r="TQO13" s="35"/>
      <c r="TQP13" s="35"/>
      <c r="TQQ13" s="35"/>
      <c r="TQU13" s="35"/>
      <c r="TQV13" s="35"/>
      <c r="TQW13" s="35"/>
      <c r="TRA13" s="35"/>
      <c r="TRB13" s="35"/>
      <c r="TRC13" s="35"/>
      <c r="TRG13" s="35"/>
      <c r="TRH13" s="35"/>
      <c r="TRI13" s="35"/>
      <c r="TRM13" s="35"/>
      <c r="TRN13" s="35"/>
      <c r="TRO13" s="35"/>
      <c r="TRS13" s="35"/>
      <c r="TRT13" s="35"/>
      <c r="TRU13" s="35"/>
      <c r="TRY13" s="35"/>
      <c r="TRZ13" s="35"/>
      <c r="TSA13" s="35"/>
      <c r="TSE13" s="35"/>
      <c r="TSF13" s="35"/>
      <c r="TSG13" s="35"/>
      <c r="TSK13" s="35"/>
      <c r="TSL13" s="35"/>
      <c r="TSM13" s="35"/>
      <c r="TSQ13" s="35"/>
      <c r="TSR13" s="35"/>
      <c r="TSS13" s="35"/>
      <c r="TSW13" s="35"/>
      <c r="TSX13" s="35"/>
      <c r="TSY13" s="35"/>
      <c r="TTC13" s="35"/>
      <c r="TTD13" s="35"/>
      <c r="TTE13" s="35"/>
      <c r="TTI13" s="35"/>
      <c r="TTJ13" s="35"/>
      <c r="TTK13" s="35"/>
      <c r="TTO13" s="35"/>
      <c r="TTP13" s="35"/>
      <c r="TTQ13" s="35"/>
      <c r="TTU13" s="35"/>
      <c r="TTV13" s="35"/>
      <c r="TTW13" s="35"/>
      <c r="TUA13" s="35"/>
      <c r="TUB13" s="35"/>
      <c r="TUC13" s="35"/>
      <c r="TUG13" s="35"/>
      <c r="TUH13" s="35"/>
      <c r="TUI13" s="35"/>
      <c r="TUM13" s="35"/>
      <c r="TUN13" s="35"/>
      <c r="TUO13" s="35"/>
      <c r="TUS13" s="35"/>
      <c r="TUT13" s="35"/>
      <c r="TUU13" s="35"/>
      <c r="TUY13" s="35"/>
      <c r="TUZ13" s="35"/>
      <c r="TVA13" s="35"/>
      <c r="TVE13" s="35"/>
      <c r="TVF13" s="35"/>
      <c r="TVG13" s="35"/>
      <c r="TVK13" s="35"/>
      <c r="TVL13" s="35"/>
      <c r="TVM13" s="35"/>
      <c r="TVQ13" s="35"/>
      <c r="TVR13" s="35"/>
      <c r="TVS13" s="35"/>
      <c r="TVW13" s="35"/>
      <c r="TVX13" s="35"/>
      <c r="TVY13" s="35"/>
      <c r="TWC13" s="35"/>
      <c r="TWD13" s="35"/>
      <c r="TWE13" s="35"/>
      <c r="TWI13" s="35"/>
      <c r="TWJ13" s="35"/>
      <c r="TWK13" s="35"/>
      <c r="TWO13" s="35"/>
      <c r="TWP13" s="35"/>
      <c r="TWQ13" s="35"/>
      <c r="TWU13" s="35"/>
      <c r="TWV13" s="35"/>
      <c r="TWW13" s="35"/>
      <c r="TXA13" s="35"/>
      <c r="TXB13" s="35"/>
      <c r="TXC13" s="35"/>
      <c r="TXG13" s="35"/>
      <c r="TXH13" s="35"/>
      <c r="TXI13" s="35"/>
      <c r="TXM13" s="35"/>
      <c r="TXN13" s="35"/>
      <c r="TXO13" s="35"/>
      <c r="TXS13" s="35"/>
      <c r="TXT13" s="35"/>
      <c r="TXU13" s="35"/>
      <c r="TXY13" s="35"/>
      <c r="TXZ13" s="35"/>
      <c r="TYA13" s="35"/>
      <c r="TYE13" s="35"/>
      <c r="TYF13" s="35"/>
      <c r="TYG13" s="35"/>
      <c r="TYK13" s="35"/>
      <c r="TYL13" s="35"/>
      <c r="TYM13" s="35"/>
      <c r="TYQ13" s="35"/>
      <c r="TYR13" s="35"/>
      <c r="TYS13" s="35"/>
      <c r="TYW13" s="35"/>
      <c r="TYX13" s="35"/>
      <c r="TYY13" s="35"/>
      <c r="TZC13" s="35"/>
      <c r="TZD13" s="35"/>
      <c r="TZE13" s="35"/>
      <c r="TZI13" s="35"/>
      <c r="TZJ13" s="35"/>
      <c r="TZK13" s="35"/>
      <c r="TZO13" s="35"/>
      <c r="TZP13" s="35"/>
      <c r="TZQ13" s="35"/>
      <c r="TZU13" s="35"/>
      <c r="TZV13" s="35"/>
      <c r="TZW13" s="35"/>
      <c r="UAA13" s="35"/>
      <c r="UAB13" s="35"/>
      <c r="UAC13" s="35"/>
      <c r="UAG13" s="35"/>
      <c r="UAH13" s="35"/>
      <c r="UAI13" s="35"/>
      <c r="UAM13" s="35"/>
      <c r="UAN13" s="35"/>
      <c r="UAO13" s="35"/>
      <c r="UAS13" s="35"/>
      <c r="UAT13" s="35"/>
      <c r="UAU13" s="35"/>
      <c r="UAY13" s="35"/>
      <c r="UAZ13" s="35"/>
      <c r="UBA13" s="35"/>
      <c r="UBE13" s="35"/>
      <c r="UBF13" s="35"/>
      <c r="UBG13" s="35"/>
      <c r="UBK13" s="35"/>
      <c r="UBL13" s="35"/>
      <c r="UBM13" s="35"/>
      <c r="UBQ13" s="35"/>
      <c r="UBR13" s="35"/>
      <c r="UBS13" s="35"/>
      <c r="UBW13" s="35"/>
      <c r="UBX13" s="35"/>
      <c r="UBY13" s="35"/>
      <c r="UCC13" s="35"/>
      <c r="UCD13" s="35"/>
      <c r="UCE13" s="35"/>
      <c r="UCI13" s="35"/>
      <c r="UCJ13" s="35"/>
      <c r="UCK13" s="35"/>
      <c r="UCO13" s="35"/>
      <c r="UCP13" s="35"/>
      <c r="UCQ13" s="35"/>
      <c r="UCU13" s="35"/>
      <c r="UCV13" s="35"/>
      <c r="UCW13" s="35"/>
      <c r="UDA13" s="35"/>
      <c r="UDB13" s="35"/>
      <c r="UDC13" s="35"/>
      <c r="UDG13" s="35"/>
      <c r="UDH13" s="35"/>
      <c r="UDI13" s="35"/>
      <c r="UDM13" s="35"/>
      <c r="UDN13" s="35"/>
      <c r="UDO13" s="35"/>
      <c r="UDS13" s="35"/>
      <c r="UDT13" s="35"/>
      <c r="UDU13" s="35"/>
      <c r="UDY13" s="35"/>
      <c r="UDZ13" s="35"/>
      <c r="UEA13" s="35"/>
      <c r="UEE13" s="35"/>
      <c r="UEF13" s="35"/>
      <c r="UEG13" s="35"/>
      <c r="UEK13" s="35"/>
      <c r="UEL13" s="35"/>
      <c r="UEM13" s="35"/>
      <c r="UEQ13" s="35"/>
      <c r="UER13" s="35"/>
      <c r="UES13" s="35"/>
      <c r="UEW13" s="35"/>
      <c r="UEX13" s="35"/>
      <c r="UEY13" s="35"/>
      <c r="UFC13" s="35"/>
      <c r="UFD13" s="35"/>
      <c r="UFE13" s="35"/>
      <c r="UFI13" s="35"/>
      <c r="UFJ13" s="35"/>
      <c r="UFK13" s="35"/>
      <c r="UFO13" s="35"/>
      <c r="UFP13" s="35"/>
      <c r="UFQ13" s="35"/>
      <c r="UFU13" s="35"/>
      <c r="UFV13" s="35"/>
      <c r="UFW13" s="35"/>
      <c r="UGA13" s="35"/>
      <c r="UGB13" s="35"/>
      <c r="UGC13" s="35"/>
      <c r="UGG13" s="35"/>
      <c r="UGH13" s="35"/>
      <c r="UGI13" s="35"/>
      <c r="UGM13" s="35"/>
      <c r="UGN13" s="35"/>
      <c r="UGO13" s="35"/>
      <c r="UGS13" s="35"/>
      <c r="UGT13" s="35"/>
      <c r="UGU13" s="35"/>
      <c r="UGY13" s="35"/>
      <c r="UGZ13" s="35"/>
      <c r="UHA13" s="35"/>
      <c r="UHE13" s="35"/>
      <c r="UHF13" s="35"/>
      <c r="UHG13" s="35"/>
      <c r="UHK13" s="35"/>
      <c r="UHL13" s="35"/>
      <c r="UHM13" s="35"/>
      <c r="UHQ13" s="35"/>
      <c r="UHR13" s="35"/>
      <c r="UHS13" s="35"/>
      <c r="UHW13" s="35"/>
      <c r="UHX13" s="35"/>
      <c r="UHY13" s="35"/>
      <c r="UIC13" s="35"/>
      <c r="UID13" s="35"/>
      <c r="UIE13" s="35"/>
      <c r="UII13" s="35"/>
      <c r="UIJ13" s="35"/>
      <c r="UIK13" s="35"/>
      <c r="UIO13" s="35"/>
      <c r="UIP13" s="35"/>
      <c r="UIQ13" s="35"/>
      <c r="UIU13" s="35"/>
      <c r="UIV13" s="35"/>
      <c r="UIW13" s="35"/>
      <c r="UJA13" s="35"/>
      <c r="UJB13" s="35"/>
      <c r="UJC13" s="35"/>
      <c r="UJG13" s="35"/>
      <c r="UJH13" s="35"/>
      <c r="UJI13" s="35"/>
      <c r="UJM13" s="35"/>
      <c r="UJN13" s="35"/>
      <c r="UJO13" s="35"/>
      <c r="UJS13" s="35"/>
      <c r="UJT13" s="35"/>
      <c r="UJU13" s="35"/>
      <c r="UJY13" s="35"/>
      <c r="UJZ13" s="35"/>
      <c r="UKA13" s="35"/>
      <c r="UKE13" s="35"/>
      <c r="UKF13" s="35"/>
      <c r="UKG13" s="35"/>
      <c r="UKK13" s="35"/>
      <c r="UKL13" s="35"/>
      <c r="UKM13" s="35"/>
      <c r="UKQ13" s="35"/>
      <c r="UKR13" s="35"/>
      <c r="UKS13" s="35"/>
      <c r="UKW13" s="35"/>
      <c r="UKX13" s="35"/>
      <c r="UKY13" s="35"/>
      <c r="ULC13" s="35"/>
      <c r="ULD13" s="35"/>
      <c r="ULE13" s="35"/>
      <c r="ULI13" s="35"/>
      <c r="ULJ13" s="35"/>
      <c r="ULK13" s="35"/>
      <c r="ULO13" s="35"/>
      <c r="ULP13" s="35"/>
      <c r="ULQ13" s="35"/>
      <c r="ULU13" s="35"/>
      <c r="ULV13" s="35"/>
      <c r="ULW13" s="35"/>
      <c r="UMA13" s="35"/>
      <c r="UMB13" s="35"/>
      <c r="UMC13" s="35"/>
      <c r="UMG13" s="35"/>
      <c r="UMH13" s="35"/>
      <c r="UMI13" s="35"/>
      <c r="UMM13" s="35"/>
      <c r="UMN13" s="35"/>
      <c r="UMO13" s="35"/>
      <c r="UMS13" s="35"/>
      <c r="UMT13" s="35"/>
      <c r="UMU13" s="35"/>
      <c r="UMY13" s="35"/>
      <c r="UMZ13" s="35"/>
      <c r="UNA13" s="35"/>
      <c r="UNE13" s="35"/>
      <c r="UNF13" s="35"/>
      <c r="UNG13" s="35"/>
      <c r="UNK13" s="35"/>
      <c r="UNL13" s="35"/>
      <c r="UNM13" s="35"/>
      <c r="UNQ13" s="35"/>
      <c r="UNR13" s="35"/>
      <c r="UNS13" s="35"/>
      <c r="UNW13" s="35"/>
      <c r="UNX13" s="35"/>
      <c r="UNY13" s="35"/>
      <c r="UOC13" s="35"/>
      <c r="UOD13" s="35"/>
      <c r="UOE13" s="35"/>
      <c r="UOI13" s="35"/>
      <c r="UOJ13" s="35"/>
      <c r="UOK13" s="35"/>
      <c r="UOO13" s="35"/>
      <c r="UOP13" s="35"/>
      <c r="UOQ13" s="35"/>
      <c r="UOU13" s="35"/>
      <c r="UOV13" s="35"/>
      <c r="UOW13" s="35"/>
      <c r="UPA13" s="35"/>
      <c r="UPB13" s="35"/>
      <c r="UPC13" s="35"/>
      <c r="UPG13" s="35"/>
      <c r="UPH13" s="35"/>
      <c r="UPI13" s="35"/>
      <c r="UPM13" s="35"/>
      <c r="UPN13" s="35"/>
      <c r="UPO13" s="35"/>
      <c r="UPS13" s="35"/>
      <c r="UPT13" s="35"/>
      <c r="UPU13" s="35"/>
      <c r="UPY13" s="35"/>
      <c r="UPZ13" s="35"/>
      <c r="UQA13" s="35"/>
      <c r="UQE13" s="35"/>
      <c r="UQF13" s="35"/>
      <c r="UQG13" s="35"/>
      <c r="UQK13" s="35"/>
      <c r="UQL13" s="35"/>
      <c r="UQM13" s="35"/>
      <c r="UQQ13" s="35"/>
      <c r="UQR13" s="35"/>
      <c r="UQS13" s="35"/>
      <c r="UQW13" s="35"/>
      <c r="UQX13" s="35"/>
      <c r="UQY13" s="35"/>
      <c r="URC13" s="35"/>
      <c r="URD13" s="35"/>
      <c r="URE13" s="35"/>
      <c r="URI13" s="35"/>
      <c r="URJ13" s="35"/>
      <c r="URK13" s="35"/>
      <c r="URO13" s="35"/>
      <c r="URP13" s="35"/>
      <c r="URQ13" s="35"/>
      <c r="URU13" s="35"/>
      <c r="URV13" s="35"/>
      <c r="URW13" s="35"/>
      <c r="USA13" s="35"/>
      <c r="USB13" s="35"/>
      <c r="USC13" s="35"/>
      <c r="USG13" s="35"/>
      <c r="USH13" s="35"/>
      <c r="USI13" s="35"/>
      <c r="USM13" s="35"/>
      <c r="USN13" s="35"/>
      <c r="USO13" s="35"/>
      <c r="USS13" s="35"/>
      <c r="UST13" s="35"/>
      <c r="USU13" s="35"/>
      <c r="USY13" s="35"/>
      <c r="USZ13" s="35"/>
      <c r="UTA13" s="35"/>
      <c r="UTE13" s="35"/>
      <c r="UTF13" s="35"/>
      <c r="UTG13" s="35"/>
      <c r="UTK13" s="35"/>
      <c r="UTL13" s="35"/>
      <c r="UTM13" s="35"/>
      <c r="UTQ13" s="35"/>
      <c r="UTR13" s="35"/>
      <c r="UTS13" s="35"/>
      <c r="UTW13" s="35"/>
      <c r="UTX13" s="35"/>
      <c r="UTY13" s="35"/>
      <c r="UUC13" s="35"/>
      <c r="UUD13" s="35"/>
      <c r="UUE13" s="35"/>
      <c r="UUI13" s="35"/>
      <c r="UUJ13" s="35"/>
      <c r="UUK13" s="35"/>
      <c r="UUO13" s="35"/>
      <c r="UUP13" s="35"/>
      <c r="UUQ13" s="35"/>
      <c r="UUU13" s="35"/>
      <c r="UUV13" s="35"/>
      <c r="UUW13" s="35"/>
      <c r="UVA13" s="35"/>
      <c r="UVB13" s="35"/>
      <c r="UVC13" s="35"/>
      <c r="UVG13" s="35"/>
      <c r="UVH13" s="35"/>
      <c r="UVI13" s="35"/>
      <c r="UVM13" s="35"/>
      <c r="UVN13" s="35"/>
      <c r="UVO13" s="35"/>
      <c r="UVS13" s="35"/>
      <c r="UVT13" s="35"/>
      <c r="UVU13" s="35"/>
      <c r="UVY13" s="35"/>
      <c r="UVZ13" s="35"/>
      <c r="UWA13" s="35"/>
      <c r="UWE13" s="35"/>
      <c r="UWF13" s="35"/>
      <c r="UWG13" s="35"/>
      <c r="UWK13" s="35"/>
      <c r="UWL13" s="35"/>
      <c r="UWM13" s="35"/>
      <c r="UWQ13" s="35"/>
      <c r="UWR13" s="35"/>
      <c r="UWS13" s="35"/>
      <c r="UWW13" s="35"/>
      <c r="UWX13" s="35"/>
      <c r="UWY13" s="35"/>
      <c r="UXC13" s="35"/>
      <c r="UXD13" s="35"/>
      <c r="UXE13" s="35"/>
      <c r="UXI13" s="35"/>
      <c r="UXJ13" s="35"/>
      <c r="UXK13" s="35"/>
      <c r="UXO13" s="35"/>
      <c r="UXP13" s="35"/>
      <c r="UXQ13" s="35"/>
      <c r="UXU13" s="35"/>
      <c r="UXV13" s="35"/>
      <c r="UXW13" s="35"/>
      <c r="UYA13" s="35"/>
      <c r="UYB13" s="35"/>
      <c r="UYC13" s="35"/>
      <c r="UYG13" s="35"/>
      <c r="UYH13" s="35"/>
      <c r="UYI13" s="35"/>
      <c r="UYM13" s="35"/>
      <c r="UYN13" s="35"/>
      <c r="UYO13" s="35"/>
      <c r="UYS13" s="35"/>
      <c r="UYT13" s="35"/>
      <c r="UYU13" s="35"/>
      <c r="UYY13" s="35"/>
      <c r="UYZ13" s="35"/>
      <c r="UZA13" s="35"/>
      <c r="UZE13" s="35"/>
      <c r="UZF13" s="35"/>
      <c r="UZG13" s="35"/>
      <c r="UZK13" s="35"/>
      <c r="UZL13" s="35"/>
      <c r="UZM13" s="35"/>
      <c r="UZQ13" s="35"/>
      <c r="UZR13" s="35"/>
      <c r="UZS13" s="35"/>
      <c r="UZW13" s="35"/>
      <c r="UZX13" s="35"/>
      <c r="UZY13" s="35"/>
      <c r="VAC13" s="35"/>
      <c r="VAD13" s="35"/>
      <c r="VAE13" s="35"/>
      <c r="VAI13" s="35"/>
      <c r="VAJ13" s="35"/>
      <c r="VAK13" s="35"/>
      <c r="VAO13" s="35"/>
      <c r="VAP13" s="35"/>
      <c r="VAQ13" s="35"/>
      <c r="VAU13" s="35"/>
      <c r="VAV13" s="35"/>
      <c r="VAW13" s="35"/>
      <c r="VBA13" s="35"/>
      <c r="VBB13" s="35"/>
      <c r="VBC13" s="35"/>
      <c r="VBG13" s="35"/>
      <c r="VBH13" s="35"/>
      <c r="VBI13" s="35"/>
      <c r="VBM13" s="35"/>
      <c r="VBN13" s="35"/>
      <c r="VBO13" s="35"/>
      <c r="VBS13" s="35"/>
      <c r="VBT13" s="35"/>
      <c r="VBU13" s="35"/>
      <c r="VBY13" s="35"/>
      <c r="VBZ13" s="35"/>
      <c r="VCA13" s="35"/>
      <c r="VCE13" s="35"/>
      <c r="VCF13" s="35"/>
      <c r="VCG13" s="35"/>
      <c r="VCK13" s="35"/>
      <c r="VCL13" s="35"/>
      <c r="VCM13" s="35"/>
      <c r="VCQ13" s="35"/>
      <c r="VCR13" s="35"/>
      <c r="VCS13" s="35"/>
      <c r="VCW13" s="35"/>
      <c r="VCX13" s="35"/>
      <c r="VCY13" s="35"/>
      <c r="VDC13" s="35"/>
      <c r="VDD13" s="35"/>
      <c r="VDE13" s="35"/>
      <c r="VDI13" s="35"/>
      <c r="VDJ13" s="35"/>
      <c r="VDK13" s="35"/>
      <c r="VDO13" s="35"/>
      <c r="VDP13" s="35"/>
      <c r="VDQ13" s="35"/>
      <c r="VDU13" s="35"/>
      <c r="VDV13" s="35"/>
      <c r="VDW13" s="35"/>
      <c r="VEA13" s="35"/>
      <c r="VEB13" s="35"/>
      <c r="VEC13" s="35"/>
      <c r="VEG13" s="35"/>
      <c r="VEH13" s="35"/>
      <c r="VEI13" s="35"/>
      <c r="VEM13" s="35"/>
      <c r="VEN13" s="35"/>
      <c r="VEO13" s="35"/>
      <c r="VES13" s="35"/>
      <c r="VET13" s="35"/>
      <c r="VEU13" s="35"/>
      <c r="VEY13" s="35"/>
      <c r="VEZ13" s="35"/>
      <c r="VFA13" s="35"/>
      <c r="VFE13" s="35"/>
      <c r="VFF13" s="35"/>
      <c r="VFG13" s="35"/>
      <c r="VFK13" s="35"/>
      <c r="VFL13" s="35"/>
      <c r="VFM13" s="35"/>
      <c r="VFQ13" s="35"/>
      <c r="VFR13" s="35"/>
      <c r="VFS13" s="35"/>
      <c r="VFW13" s="35"/>
      <c r="VFX13" s="35"/>
      <c r="VFY13" s="35"/>
      <c r="VGC13" s="35"/>
      <c r="VGD13" s="35"/>
      <c r="VGE13" s="35"/>
      <c r="VGI13" s="35"/>
      <c r="VGJ13" s="35"/>
      <c r="VGK13" s="35"/>
      <c r="VGO13" s="35"/>
      <c r="VGP13" s="35"/>
      <c r="VGQ13" s="35"/>
      <c r="VGU13" s="35"/>
      <c r="VGV13" s="35"/>
      <c r="VGW13" s="35"/>
      <c r="VHA13" s="35"/>
      <c r="VHB13" s="35"/>
      <c r="VHC13" s="35"/>
      <c r="VHG13" s="35"/>
      <c r="VHH13" s="35"/>
      <c r="VHI13" s="35"/>
      <c r="VHM13" s="35"/>
      <c r="VHN13" s="35"/>
      <c r="VHO13" s="35"/>
      <c r="VHS13" s="35"/>
      <c r="VHT13" s="35"/>
      <c r="VHU13" s="35"/>
      <c r="VHY13" s="35"/>
      <c r="VHZ13" s="35"/>
      <c r="VIA13" s="35"/>
      <c r="VIE13" s="35"/>
      <c r="VIF13" s="35"/>
      <c r="VIG13" s="35"/>
      <c r="VIK13" s="35"/>
      <c r="VIL13" s="35"/>
      <c r="VIM13" s="35"/>
      <c r="VIQ13" s="35"/>
      <c r="VIR13" s="35"/>
      <c r="VIS13" s="35"/>
      <c r="VIW13" s="35"/>
      <c r="VIX13" s="35"/>
      <c r="VIY13" s="35"/>
      <c r="VJC13" s="35"/>
      <c r="VJD13" s="35"/>
      <c r="VJE13" s="35"/>
      <c r="VJI13" s="35"/>
      <c r="VJJ13" s="35"/>
      <c r="VJK13" s="35"/>
      <c r="VJO13" s="35"/>
      <c r="VJP13" s="35"/>
      <c r="VJQ13" s="35"/>
      <c r="VJU13" s="35"/>
      <c r="VJV13" s="35"/>
      <c r="VJW13" s="35"/>
      <c r="VKA13" s="35"/>
      <c r="VKB13" s="35"/>
      <c r="VKC13" s="35"/>
      <c r="VKG13" s="35"/>
      <c r="VKH13" s="35"/>
      <c r="VKI13" s="35"/>
      <c r="VKM13" s="35"/>
      <c r="VKN13" s="35"/>
      <c r="VKO13" s="35"/>
      <c r="VKS13" s="35"/>
      <c r="VKT13" s="35"/>
      <c r="VKU13" s="35"/>
      <c r="VKY13" s="35"/>
      <c r="VKZ13" s="35"/>
      <c r="VLA13" s="35"/>
      <c r="VLE13" s="35"/>
      <c r="VLF13" s="35"/>
      <c r="VLG13" s="35"/>
      <c r="VLK13" s="35"/>
      <c r="VLL13" s="35"/>
      <c r="VLM13" s="35"/>
      <c r="VLQ13" s="35"/>
      <c r="VLR13" s="35"/>
      <c r="VLS13" s="35"/>
      <c r="VLW13" s="35"/>
      <c r="VLX13" s="35"/>
      <c r="VLY13" s="35"/>
      <c r="VMC13" s="35"/>
      <c r="VMD13" s="35"/>
      <c r="VME13" s="35"/>
      <c r="VMI13" s="35"/>
      <c r="VMJ13" s="35"/>
      <c r="VMK13" s="35"/>
      <c r="VMO13" s="35"/>
      <c r="VMP13" s="35"/>
      <c r="VMQ13" s="35"/>
      <c r="VMU13" s="35"/>
      <c r="VMV13" s="35"/>
      <c r="VMW13" s="35"/>
      <c r="VNA13" s="35"/>
      <c r="VNB13" s="35"/>
      <c r="VNC13" s="35"/>
      <c r="VNG13" s="35"/>
      <c r="VNH13" s="35"/>
      <c r="VNI13" s="35"/>
      <c r="VNM13" s="35"/>
      <c r="VNN13" s="35"/>
      <c r="VNO13" s="35"/>
      <c r="VNS13" s="35"/>
      <c r="VNT13" s="35"/>
      <c r="VNU13" s="35"/>
      <c r="VNY13" s="35"/>
      <c r="VNZ13" s="35"/>
      <c r="VOA13" s="35"/>
      <c r="VOE13" s="35"/>
      <c r="VOF13" s="35"/>
      <c r="VOG13" s="35"/>
      <c r="VOK13" s="35"/>
      <c r="VOL13" s="35"/>
      <c r="VOM13" s="35"/>
      <c r="VOQ13" s="35"/>
      <c r="VOR13" s="35"/>
      <c r="VOS13" s="35"/>
      <c r="VOW13" s="35"/>
      <c r="VOX13" s="35"/>
      <c r="VOY13" s="35"/>
      <c r="VPC13" s="35"/>
      <c r="VPD13" s="35"/>
      <c r="VPE13" s="35"/>
      <c r="VPI13" s="35"/>
      <c r="VPJ13" s="35"/>
      <c r="VPK13" s="35"/>
      <c r="VPO13" s="35"/>
      <c r="VPP13" s="35"/>
      <c r="VPQ13" s="35"/>
      <c r="VPU13" s="35"/>
      <c r="VPV13" s="35"/>
      <c r="VPW13" s="35"/>
      <c r="VQA13" s="35"/>
      <c r="VQB13" s="35"/>
      <c r="VQC13" s="35"/>
      <c r="VQG13" s="35"/>
      <c r="VQH13" s="35"/>
      <c r="VQI13" s="35"/>
      <c r="VQM13" s="35"/>
      <c r="VQN13" s="35"/>
      <c r="VQO13" s="35"/>
      <c r="VQS13" s="35"/>
      <c r="VQT13" s="35"/>
      <c r="VQU13" s="35"/>
      <c r="VQY13" s="35"/>
      <c r="VQZ13" s="35"/>
      <c r="VRA13" s="35"/>
      <c r="VRE13" s="35"/>
      <c r="VRF13" s="35"/>
      <c r="VRG13" s="35"/>
      <c r="VRK13" s="35"/>
      <c r="VRL13" s="35"/>
      <c r="VRM13" s="35"/>
      <c r="VRQ13" s="35"/>
      <c r="VRR13" s="35"/>
      <c r="VRS13" s="35"/>
      <c r="VRW13" s="35"/>
      <c r="VRX13" s="35"/>
      <c r="VRY13" s="35"/>
      <c r="VSC13" s="35"/>
      <c r="VSD13" s="35"/>
      <c r="VSE13" s="35"/>
      <c r="VSI13" s="35"/>
      <c r="VSJ13" s="35"/>
      <c r="VSK13" s="35"/>
      <c r="VSO13" s="35"/>
      <c r="VSP13" s="35"/>
      <c r="VSQ13" s="35"/>
      <c r="VSU13" s="35"/>
      <c r="VSV13" s="35"/>
      <c r="VSW13" s="35"/>
      <c r="VTA13" s="35"/>
      <c r="VTB13" s="35"/>
      <c r="VTC13" s="35"/>
      <c r="VTG13" s="35"/>
      <c r="VTH13" s="35"/>
      <c r="VTI13" s="35"/>
      <c r="VTM13" s="35"/>
      <c r="VTN13" s="35"/>
      <c r="VTO13" s="35"/>
      <c r="VTS13" s="35"/>
      <c r="VTT13" s="35"/>
      <c r="VTU13" s="35"/>
      <c r="VTY13" s="35"/>
      <c r="VTZ13" s="35"/>
      <c r="VUA13" s="35"/>
      <c r="VUE13" s="35"/>
      <c r="VUF13" s="35"/>
      <c r="VUG13" s="35"/>
      <c r="VUK13" s="35"/>
      <c r="VUL13" s="35"/>
      <c r="VUM13" s="35"/>
      <c r="VUQ13" s="35"/>
      <c r="VUR13" s="35"/>
      <c r="VUS13" s="35"/>
      <c r="VUW13" s="35"/>
      <c r="VUX13" s="35"/>
      <c r="VUY13" s="35"/>
      <c r="VVC13" s="35"/>
      <c r="VVD13" s="35"/>
      <c r="VVE13" s="35"/>
      <c r="VVI13" s="35"/>
      <c r="VVJ13" s="35"/>
      <c r="VVK13" s="35"/>
      <c r="VVO13" s="35"/>
      <c r="VVP13" s="35"/>
      <c r="VVQ13" s="35"/>
      <c r="VVU13" s="35"/>
      <c r="VVV13" s="35"/>
      <c r="VVW13" s="35"/>
      <c r="VWA13" s="35"/>
      <c r="VWB13" s="35"/>
      <c r="VWC13" s="35"/>
      <c r="VWG13" s="35"/>
      <c r="VWH13" s="35"/>
      <c r="VWI13" s="35"/>
      <c r="VWM13" s="35"/>
      <c r="VWN13" s="35"/>
      <c r="VWO13" s="35"/>
      <c r="VWS13" s="35"/>
      <c r="VWT13" s="35"/>
      <c r="VWU13" s="35"/>
      <c r="VWY13" s="35"/>
      <c r="VWZ13" s="35"/>
      <c r="VXA13" s="35"/>
      <c r="VXE13" s="35"/>
      <c r="VXF13" s="35"/>
      <c r="VXG13" s="35"/>
      <c r="VXK13" s="35"/>
      <c r="VXL13" s="35"/>
      <c r="VXM13" s="35"/>
      <c r="VXQ13" s="35"/>
      <c r="VXR13" s="35"/>
      <c r="VXS13" s="35"/>
      <c r="VXW13" s="35"/>
      <c r="VXX13" s="35"/>
      <c r="VXY13" s="35"/>
      <c r="VYC13" s="35"/>
      <c r="VYD13" s="35"/>
      <c r="VYE13" s="35"/>
      <c r="VYI13" s="35"/>
      <c r="VYJ13" s="35"/>
      <c r="VYK13" s="35"/>
      <c r="VYO13" s="35"/>
      <c r="VYP13" s="35"/>
      <c r="VYQ13" s="35"/>
      <c r="VYU13" s="35"/>
      <c r="VYV13" s="35"/>
      <c r="VYW13" s="35"/>
      <c r="VZA13" s="35"/>
      <c r="VZB13" s="35"/>
      <c r="VZC13" s="35"/>
      <c r="VZG13" s="35"/>
      <c r="VZH13" s="35"/>
      <c r="VZI13" s="35"/>
      <c r="VZM13" s="35"/>
      <c r="VZN13" s="35"/>
      <c r="VZO13" s="35"/>
      <c r="VZS13" s="35"/>
      <c r="VZT13" s="35"/>
      <c r="VZU13" s="35"/>
      <c r="VZY13" s="35"/>
      <c r="VZZ13" s="35"/>
      <c r="WAA13" s="35"/>
      <c r="WAE13" s="35"/>
      <c r="WAF13" s="35"/>
      <c r="WAG13" s="35"/>
      <c r="WAK13" s="35"/>
      <c r="WAL13" s="35"/>
      <c r="WAM13" s="35"/>
      <c r="WAQ13" s="35"/>
      <c r="WAR13" s="35"/>
      <c r="WAS13" s="35"/>
      <c r="WAW13" s="35"/>
      <c r="WAX13" s="35"/>
      <c r="WAY13" s="35"/>
      <c r="WBC13" s="35"/>
      <c r="WBD13" s="35"/>
      <c r="WBE13" s="35"/>
      <c r="WBI13" s="35"/>
      <c r="WBJ13" s="35"/>
      <c r="WBK13" s="35"/>
      <c r="WBO13" s="35"/>
      <c r="WBP13" s="35"/>
      <c r="WBQ13" s="35"/>
      <c r="WBU13" s="35"/>
      <c r="WBV13" s="35"/>
      <c r="WBW13" s="35"/>
      <c r="WCA13" s="35"/>
      <c r="WCB13" s="35"/>
      <c r="WCC13" s="35"/>
      <c r="WCG13" s="35"/>
      <c r="WCH13" s="35"/>
      <c r="WCI13" s="35"/>
      <c r="WCM13" s="35"/>
      <c r="WCN13" s="35"/>
      <c r="WCO13" s="35"/>
      <c r="WCS13" s="35"/>
      <c r="WCT13" s="35"/>
      <c r="WCU13" s="35"/>
      <c r="WCY13" s="35"/>
      <c r="WCZ13" s="35"/>
      <c r="WDA13" s="35"/>
      <c r="WDE13" s="35"/>
      <c r="WDF13" s="35"/>
      <c r="WDG13" s="35"/>
      <c r="WDK13" s="35"/>
      <c r="WDL13" s="35"/>
      <c r="WDM13" s="35"/>
      <c r="WDQ13" s="35"/>
      <c r="WDR13" s="35"/>
      <c r="WDS13" s="35"/>
      <c r="WDW13" s="35"/>
      <c r="WDX13" s="35"/>
      <c r="WDY13" s="35"/>
      <c r="WEC13" s="35"/>
      <c r="WED13" s="35"/>
      <c r="WEE13" s="35"/>
      <c r="WEI13" s="35"/>
      <c r="WEJ13" s="35"/>
      <c r="WEK13" s="35"/>
      <c r="WEO13" s="35"/>
      <c r="WEP13" s="35"/>
      <c r="WEQ13" s="35"/>
      <c r="WEU13" s="35"/>
      <c r="WEV13" s="35"/>
      <c r="WEW13" s="35"/>
      <c r="WFA13" s="35"/>
      <c r="WFB13" s="35"/>
      <c r="WFC13" s="35"/>
      <c r="WFG13" s="35"/>
      <c r="WFH13" s="35"/>
      <c r="WFI13" s="35"/>
      <c r="WFM13" s="35"/>
      <c r="WFN13" s="35"/>
      <c r="WFO13" s="35"/>
      <c r="WFS13" s="35"/>
      <c r="WFT13" s="35"/>
      <c r="WFU13" s="35"/>
      <c r="WFY13" s="35"/>
      <c r="WFZ13" s="35"/>
      <c r="WGA13" s="35"/>
      <c r="WGE13" s="35"/>
      <c r="WGF13" s="35"/>
      <c r="WGG13" s="35"/>
      <c r="WGK13" s="35"/>
      <c r="WGL13" s="35"/>
      <c r="WGM13" s="35"/>
      <c r="WGQ13" s="35"/>
      <c r="WGR13" s="35"/>
      <c r="WGS13" s="35"/>
      <c r="WGW13" s="35"/>
      <c r="WGX13" s="35"/>
      <c r="WGY13" s="35"/>
      <c r="WHC13" s="35"/>
      <c r="WHD13" s="35"/>
      <c r="WHE13" s="35"/>
      <c r="WHI13" s="35"/>
      <c r="WHJ13" s="35"/>
      <c r="WHK13" s="35"/>
      <c r="WHO13" s="35"/>
      <c r="WHP13" s="35"/>
      <c r="WHQ13" s="35"/>
      <c r="WHU13" s="35"/>
      <c r="WHV13" s="35"/>
      <c r="WHW13" s="35"/>
      <c r="WIA13" s="35"/>
      <c r="WIB13" s="35"/>
      <c r="WIC13" s="35"/>
      <c r="WIG13" s="35"/>
      <c r="WIH13" s="35"/>
      <c r="WII13" s="35"/>
      <c r="WIM13" s="35"/>
      <c r="WIN13" s="35"/>
      <c r="WIO13" s="35"/>
      <c r="WIS13" s="35"/>
      <c r="WIT13" s="35"/>
      <c r="WIU13" s="35"/>
      <c r="WIY13" s="35"/>
      <c r="WIZ13" s="35"/>
      <c r="WJA13" s="35"/>
      <c r="WJE13" s="35"/>
      <c r="WJF13" s="35"/>
      <c r="WJG13" s="35"/>
      <c r="WJK13" s="35"/>
      <c r="WJL13" s="35"/>
      <c r="WJM13" s="35"/>
      <c r="WJQ13" s="35"/>
      <c r="WJR13" s="35"/>
      <c r="WJS13" s="35"/>
      <c r="WJW13" s="35"/>
      <c r="WJX13" s="35"/>
      <c r="WJY13" s="35"/>
      <c r="WKC13" s="35"/>
      <c r="WKD13" s="35"/>
      <c r="WKE13" s="35"/>
      <c r="WKI13" s="35"/>
      <c r="WKJ13" s="35"/>
      <c r="WKK13" s="35"/>
      <c r="WKO13" s="35"/>
      <c r="WKP13" s="35"/>
      <c r="WKQ13" s="35"/>
      <c r="WKU13" s="35"/>
      <c r="WKV13" s="35"/>
      <c r="WKW13" s="35"/>
      <c r="WLA13" s="35"/>
      <c r="WLB13" s="35"/>
      <c r="WLC13" s="35"/>
      <c r="WLG13" s="35"/>
      <c r="WLH13" s="35"/>
      <c r="WLI13" s="35"/>
      <c r="WLM13" s="35"/>
      <c r="WLN13" s="35"/>
      <c r="WLO13" s="35"/>
      <c r="WLS13" s="35"/>
      <c r="WLT13" s="35"/>
      <c r="WLU13" s="35"/>
      <c r="WLY13" s="35"/>
      <c r="WLZ13" s="35"/>
      <c r="WMA13" s="35"/>
      <c r="WME13" s="35"/>
      <c r="WMF13" s="35"/>
      <c r="WMG13" s="35"/>
      <c r="WMK13" s="35"/>
      <c r="WML13" s="35"/>
      <c r="WMM13" s="35"/>
      <c r="WMQ13" s="35"/>
      <c r="WMR13" s="35"/>
      <c r="WMS13" s="35"/>
      <c r="WMW13" s="35"/>
      <c r="WMX13" s="35"/>
      <c r="WMY13" s="35"/>
      <c r="WNC13" s="35"/>
      <c r="WND13" s="35"/>
      <c r="WNE13" s="35"/>
      <c r="WNI13" s="35"/>
      <c r="WNJ13" s="35"/>
      <c r="WNK13" s="35"/>
      <c r="WNO13" s="35"/>
      <c r="WNP13" s="35"/>
      <c r="WNQ13" s="35"/>
      <c r="WNU13" s="35"/>
      <c r="WNV13" s="35"/>
      <c r="WNW13" s="35"/>
      <c r="WOA13" s="35"/>
      <c r="WOB13" s="35"/>
      <c r="WOC13" s="35"/>
      <c r="WOG13" s="35"/>
      <c r="WOH13" s="35"/>
      <c r="WOI13" s="35"/>
      <c r="WOM13" s="35"/>
      <c r="WON13" s="35"/>
      <c r="WOO13" s="35"/>
      <c r="WOS13" s="35"/>
      <c r="WOT13" s="35"/>
      <c r="WOU13" s="35"/>
      <c r="WOY13" s="35"/>
      <c r="WOZ13" s="35"/>
      <c r="WPA13" s="35"/>
      <c r="WPE13" s="35"/>
      <c r="WPF13" s="35"/>
      <c r="WPG13" s="35"/>
      <c r="WPK13" s="35"/>
      <c r="WPL13" s="35"/>
      <c r="WPM13" s="35"/>
      <c r="WPQ13" s="35"/>
      <c r="WPR13" s="35"/>
      <c r="WPS13" s="35"/>
      <c r="WPW13" s="35"/>
      <c r="WPX13" s="35"/>
      <c r="WPY13" s="35"/>
      <c r="WQC13" s="35"/>
      <c r="WQD13" s="35"/>
      <c r="WQE13" s="35"/>
      <c r="WQI13" s="35"/>
      <c r="WQJ13" s="35"/>
      <c r="WQK13" s="35"/>
      <c r="WQO13" s="35"/>
      <c r="WQP13" s="35"/>
      <c r="WQQ13" s="35"/>
      <c r="WQU13" s="35"/>
      <c r="WQV13" s="35"/>
      <c r="WQW13" s="35"/>
      <c r="WRA13" s="35"/>
      <c r="WRB13" s="35"/>
      <c r="WRC13" s="35"/>
      <c r="WRG13" s="35"/>
      <c r="WRH13" s="35"/>
      <c r="WRI13" s="35"/>
      <c r="WRM13" s="35"/>
      <c r="WRN13" s="35"/>
      <c r="WRO13" s="35"/>
      <c r="WRS13" s="35"/>
      <c r="WRT13" s="35"/>
      <c r="WRU13" s="35"/>
      <c r="WRY13" s="35"/>
      <c r="WRZ13" s="35"/>
      <c r="WSA13" s="35"/>
      <c r="WSE13" s="35"/>
      <c r="WSF13" s="35"/>
      <c r="WSG13" s="35"/>
      <c r="WSK13" s="35"/>
      <c r="WSL13" s="35"/>
      <c r="WSM13" s="35"/>
      <c r="WSQ13" s="35"/>
      <c r="WSR13" s="35"/>
      <c r="WSS13" s="35"/>
      <c r="WSW13" s="35"/>
      <c r="WSX13" s="35"/>
      <c r="WSY13" s="35"/>
      <c r="WTC13" s="35"/>
      <c r="WTD13" s="35"/>
      <c r="WTE13" s="35"/>
      <c r="WTI13" s="35"/>
      <c r="WTJ13" s="35"/>
      <c r="WTK13" s="35"/>
      <c r="WTO13" s="35"/>
      <c r="WTP13" s="35"/>
      <c r="WTQ13" s="35"/>
      <c r="WTU13" s="35"/>
      <c r="WTV13" s="35"/>
      <c r="WTW13" s="35"/>
      <c r="WUA13" s="35"/>
      <c r="WUB13" s="35"/>
      <c r="WUC13" s="35"/>
      <c r="WUG13" s="35"/>
      <c r="WUH13" s="35"/>
      <c r="WUI13" s="35"/>
      <c r="WUM13" s="35"/>
      <c r="WUN13" s="35"/>
      <c r="WUO13" s="35"/>
      <c r="WUS13" s="35"/>
      <c r="WUT13" s="35"/>
      <c r="WUU13" s="35"/>
      <c r="WUY13" s="35"/>
      <c r="WUZ13" s="35"/>
      <c r="WVA13" s="35"/>
      <c r="WVE13" s="35"/>
      <c r="WVF13" s="35"/>
      <c r="WVG13" s="35"/>
      <c r="WVK13" s="35"/>
      <c r="WVL13" s="35"/>
      <c r="WVM13" s="35"/>
      <c r="WVQ13" s="35"/>
      <c r="WVR13" s="35"/>
      <c r="WVS13" s="35"/>
      <c r="WVW13" s="35"/>
      <c r="WVX13" s="35"/>
      <c r="WVY13" s="35"/>
      <c r="WWC13" s="35"/>
      <c r="WWD13" s="35"/>
      <c r="WWE13" s="35"/>
      <c r="WWI13" s="35"/>
      <c r="WWJ13" s="35"/>
      <c r="WWK13" s="35"/>
      <c r="WWO13" s="35"/>
      <c r="WWP13" s="35"/>
      <c r="WWQ13" s="35"/>
      <c r="WWU13" s="35"/>
      <c r="WWV13" s="35"/>
      <c r="WWW13" s="35"/>
      <c r="WXA13" s="35"/>
      <c r="WXB13" s="35"/>
      <c r="WXC13" s="35"/>
      <c r="WXG13" s="35"/>
      <c r="WXH13" s="35"/>
      <c r="WXI13" s="35"/>
      <c r="WXM13" s="35"/>
      <c r="WXN13" s="35"/>
      <c r="WXO13" s="35"/>
      <c r="WXS13" s="35"/>
      <c r="WXT13" s="35"/>
      <c r="WXU13" s="35"/>
      <c r="WXY13" s="35"/>
      <c r="WXZ13" s="35"/>
      <c r="WYA13" s="35"/>
      <c r="WYE13" s="35"/>
      <c r="WYF13" s="35"/>
      <c r="WYG13" s="35"/>
      <c r="WYK13" s="35"/>
      <c r="WYL13" s="35"/>
      <c r="WYM13" s="35"/>
      <c r="WYQ13" s="35"/>
      <c r="WYR13" s="35"/>
      <c r="WYS13" s="35"/>
      <c r="WYW13" s="35"/>
      <c r="WYX13" s="35"/>
      <c r="WYY13" s="35"/>
      <c r="WZC13" s="35"/>
      <c r="WZD13" s="35"/>
      <c r="WZE13" s="35"/>
      <c r="WZI13" s="35"/>
      <c r="WZJ13" s="35"/>
      <c r="WZK13" s="35"/>
      <c r="WZO13" s="35"/>
      <c r="WZP13" s="35"/>
      <c r="WZQ13" s="35"/>
      <c r="WZU13" s="35"/>
      <c r="WZV13" s="35"/>
      <c r="WZW13" s="35"/>
      <c r="XAA13" s="35"/>
      <c r="XAB13" s="35"/>
      <c r="XAC13" s="35"/>
      <c r="XAG13" s="35"/>
      <c r="XAH13" s="35"/>
      <c r="XAI13" s="35"/>
      <c r="XAM13" s="35"/>
      <c r="XAN13" s="35"/>
      <c r="XAO13" s="35"/>
      <c r="XAS13" s="35"/>
      <c r="XAT13" s="35"/>
      <c r="XAU13" s="35"/>
      <c r="XAY13" s="35"/>
      <c r="XAZ13" s="35"/>
      <c r="XBA13" s="35"/>
      <c r="XBE13" s="35"/>
      <c r="XBF13" s="35"/>
      <c r="XBG13" s="35"/>
      <c r="XBK13" s="35"/>
      <c r="XBL13" s="35"/>
      <c r="XBM13" s="35"/>
      <c r="XBQ13" s="35"/>
      <c r="XBR13" s="35"/>
      <c r="XBS13" s="35"/>
      <c r="XBW13" s="35"/>
      <c r="XBX13" s="35"/>
      <c r="XBY13" s="35"/>
      <c r="XCC13" s="35"/>
      <c r="XCD13" s="35"/>
      <c r="XCE13" s="35"/>
      <c r="XCI13" s="35"/>
      <c r="XCJ13" s="35"/>
      <c r="XCK13" s="35"/>
      <c r="XCO13" s="35"/>
      <c r="XCP13" s="35"/>
      <c r="XCQ13" s="35"/>
      <c r="XCU13" s="35"/>
      <c r="XCV13" s="35"/>
      <c r="XCW13" s="35"/>
      <c r="XDA13" s="35"/>
      <c r="XDB13" s="35"/>
      <c r="XDC13" s="35"/>
      <c r="XDG13" s="35"/>
      <c r="XDH13" s="35"/>
      <c r="XDI13" s="35"/>
      <c r="XDM13" s="35"/>
      <c r="XDN13" s="35"/>
      <c r="XDO13" s="35"/>
      <c r="XDS13" s="35"/>
      <c r="XDT13" s="35"/>
      <c r="XDU13" s="35"/>
      <c r="XDY13" s="35"/>
      <c r="XDZ13" s="35"/>
      <c r="XEA13" s="35"/>
      <c r="XEE13" s="35"/>
      <c r="XEF13" s="35"/>
      <c r="XEG13" s="35"/>
      <c r="XEK13" s="35"/>
      <c r="XEL13" s="35"/>
      <c r="XEM13" s="35"/>
      <c r="XEQ13" s="35"/>
      <c r="XER13" s="35"/>
      <c r="XES13" s="35"/>
      <c r="XEW13" s="35"/>
      <c r="XEX13" s="35"/>
      <c r="XEY13" s="35"/>
      <c r="XFC13" s="35"/>
      <c r="XFD13" s="35"/>
    </row>
    <row r="14" spans="1:3071 3073:6143 6145:9215 9217:12287 12289:15359 15361:16384" ht="26" x14ac:dyDescent="0.3">
      <c r="A14" s="2"/>
      <c r="B14" s="2"/>
      <c r="C14" s="35">
        <v>2</v>
      </c>
      <c r="D14" s="79">
        <f>-$G$9*$H$9</f>
        <v>-600000</v>
      </c>
      <c r="E14" s="75"/>
      <c r="F14" s="84">
        <f>$G$8*$H$8</f>
        <v>200000</v>
      </c>
      <c r="G14" s="174">
        <v>1.8399999999999999</v>
      </c>
      <c r="H14" s="2"/>
      <c r="I14" s="44">
        <f>F14*G14</f>
        <v>368000</v>
      </c>
      <c r="J14" s="76"/>
      <c r="K14" s="79">
        <f t="shared" ref="K14:K16" si="0">D14+I14</f>
        <v>-232000</v>
      </c>
      <c r="M14" s="2"/>
      <c r="N14" s="2"/>
      <c r="O14" s="35"/>
      <c r="P14" s="76"/>
      <c r="Q14" s="75"/>
      <c r="S14" s="2"/>
      <c r="T14" s="2"/>
      <c r="U14" s="35"/>
      <c r="V14" s="76"/>
      <c r="W14" s="75"/>
      <c r="Y14" s="2"/>
      <c r="Z14" s="2"/>
      <c r="AA14" s="35"/>
      <c r="AB14" s="76"/>
      <c r="AC14" s="75"/>
      <c r="AE14" s="2"/>
      <c r="AF14" s="2"/>
      <c r="AG14" s="35"/>
      <c r="AH14" s="76"/>
      <c r="AI14" s="75"/>
      <c r="AK14" s="2"/>
      <c r="AL14" s="2"/>
      <c r="AM14" s="35"/>
      <c r="AN14" s="76"/>
      <c r="AO14" s="75"/>
      <c r="AQ14" s="2"/>
      <c r="AR14" s="2"/>
      <c r="AS14" s="35"/>
      <c r="AT14" s="76"/>
      <c r="AU14" s="75"/>
      <c r="AW14" s="2"/>
      <c r="AX14" s="2"/>
      <c r="AY14" s="35"/>
      <c r="AZ14" s="76"/>
      <c r="BA14" s="75"/>
      <c r="BC14" s="2"/>
      <c r="BD14" s="2"/>
      <c r="BE14" s="35"/>
      <c r="BF14" s="76"/>
      <c r="BG14" s="75"/>
      <c r="BI14" s="2"/>
      <c r="BJ14" s="2"/>
      <c r="BK14" s="35"/>
      <c r="BL14" s="76"/>
      <c r="BM14" s="75"/>
      <c r="BO14" s="2"/>
      <c r="BP14" s="2"/>
      <c r="BQ14" s="35"/>
      <c r="BR14" s="76"/>
      <c r="BS14" s="75"/>
      <c r="BU14" s="2"/>
      <c r="BV14" s="2"/>
      <c r="BW14" s="35"/>
      <c r="BX14" s="76"/>
      <c r="BY14" s="75"/>
      <c r="CA14" s="2"/>
      <c r="CB14" s="2"/>
      <c r="CC14" s="35"/>
      <c r="CD14" s="76"/>
      <c r="CE14" s="75"/>
      <c r="CG14" s="2"/>
      <c r="CH14" s="2"/>
      <c r="CI14" s="35"/>
      <c r="CJ14" s="76"/>
      <c r="CK14" s="75"/>
      <c r="CM14" s="2"/>
      <c r="CN14" s="2"/>
      <c r="CO14" s="35"/>
      <c r="CP14" s="76"/>
      <c r="CQ14" s="75"/>
      <c r="CS14" s="2"/>
      <c r="CT14" s="2"/>
      <c r="CU14" s="35"/>
      <c r="CV14" s="76"/>
      <c r="CW14" s="75"/>
      <c r="CY14" s="2"/>
      <c r="CZ14" s="2"/>
      <c r="DA14" s="35"/>
      <c r="DB14" s="76"/>
      <c r="DC14" s="75"/>
      <c r="DE14" s="2"/>
      <c r="DF14" s="2"/>
      <c r="DG14" s="35"/>
      <c r="DH14" s="76"/>
      <c r="DI14" s="75"/>
      <c r="DK14" s="2"/>
      <c r="DL14" s="2"/>
      <c r="DM14" s="35"/>
      <c r="DN14" s="76"/>
      <c r="DO14" s="75"/>
      <c r="DQ14" s="2"/>
      <c r="DR14" s="2"/>
      <c r="DS14" s="35"/>
      <c r="DT14" s="76"/>
      <c r="DU14" s="75"/>
      <c r="DW14" s="2"/>
      <c r="DX14" s="2"/>
      <c r="DY14" s="35"/>
      <c r="DZ14" s="76"/>
      <c r="EA14" s="75"/>
      <c r="EC14" s="2"/>
      <c r="ED14" s="2"/>
      <c r="EE14" s="35"/>
      <c r="EF14" s="76"/>
      <c r="EG14" s="75"/>
      <c r="EI14" s="2"/>
      <c r="EJ14" s="2"/>
      <c r="EK14" s="35"/>
      <c r="EL14" s="76"/>
      <c r="EM14" s="75"/>
      <c r="EO14" s="2"/>
      <c r="EP14" s="2"/>
      <c r="EQ14" s="35"/>
      <c r="ER14" s="76"/>
      <c r="ES14" s="75"/>
      <c r="EU14" s="2"/>
      <c r="EV14" s="2"/>
      <c r="EW14" s="35"/>
      <c r="EX14" s="76"/>
      <c r="EY14" s="75"/>
      <c r="FA14" s="2"/>
      <c r="FB14" s="2"/>
      <c r="FC14" s="35"/>
      <c r="FD14" s="76"/>
      <c r="FE14" s="75"/>
      <c r="FG14" s="2"/>
      <c r="FH14" s="2"/>
      <c r="FI14" s="35"/>
      <c r="FJ14" s="76"/>
      <c r="FK14" s="75"/>
      <c r="FM14" s="2"/>
      <c r="FN14" s="2"/>
      <c r="FO14" s="35"/>
      <c r="FP14" s="76"/>
      <c r="FQ14" s="75"/>
      <c r="FS14" s="2"/>
      <c r="FT14" s="2"/>
      <c r="FU14" s="35"/>
      <c r="FV14" s="76"/>
      <c r="FW14" s="75"/>
      <c r="FY14" s="2"/>
      <c r="FZ14" s="2"/>
      <c r="GA14" s="35"/>
      <c r="GB14" s="76"/>
      <c r="GC14" s="75"/>
      <c r="GE14" s="2"/>
      <c r="GF14" s="2"/>
      <c r="GG14" s="35"/>
      <c r="GH14" s="76"/>
      <c r="GI14" s="75"/>
      <c r="GK14" s="2"/>
      <c r="GL14" s="2"/>
      <c r="GM14" s="35"/>
      <c r="GN14" s="76"/>
      <c r="GO14" s="75"/>
      <c r="GQ14" s="2"/>
      <c r="GR14" s="2"/>
      <c r="GS14" s="35"/>
      <c r="GT14" s="76"/>
      <c r="GU14" s="75"/>
      <c r="GW14" s="2"/>
      <c r="GX14" s="2"/>
      <c r="GY14" s="35"/>
      <c r="GZ14" s="76"/>
      <c r="HA14" s="75"/>
      <c r="HC14" s="2"/>
      <c r="HD14" s="2"/>
      <c r="HE14" s="35"/>
      <c r="HF14" s="76"/>
      <c r="HG14" s="75"/>
      <c r="HI14" s="2"/>
      <c r="HJ14" s="2"/>
      <c r="HK14" s="35"/>
      <c r="HL14" s="76"/>
      <c r="HM14" s="75"/>
      <c r="HO14" s="2"/>
      <c r="HP14" s="2"/>
      <c r="HQ14" s="35"/>
      <c r="HR14" s="76"/>
      <c r="HS14" s="75"/>
      <c r="HU14" s="2"/>
      <c r="HV14" s="2"/>
      <c r="HW14" s="35"/>
      <c r="HX14" s="76"/>
      <c r="HY14" s="75"/>
      <c r="IA14" s="2"/>
      <c r="IB14" s="2"/>
      <c r="IC14" s="35"/>
      <c r="ID14" s="76"/>
      <c r="IE14" s="75"/>
      <c r="IG14" s="2"/>
      <c r="IH14" s="2"/>
      <c r="II14" s="35"/>
      <c r="IJ14" s="76"/>
      <c r="IK14" s="75"/>
      <c r="IM14" s="2"/>
      <c r="IN14" s="2"/>
      <c r="IO14" s="35"/>
      <c r="IP14" s="76"/>
      <c r="IQ14" s="75"/>
      <c r="IS14" s="2"/>
      <c r="IT14" s="2"/>
      <c r="IU14" s="35"/>
      <c r="IV14" s="76"/>
      <c r="IW14" s="75"/>
      <c r="IY14" s="2"/>
      <c r="IZ14" s="2"/>
      <c r="JA14" s="35"/>
      <c r="JB14" s="76"/>
      <c r="JC14" s="75"/>
      <c r="JE14" s="2"/>
      <c r="JF14" s="2"/>
      <c r="JG14" s="35"/>
      <c r="JH14" s="76"/>
      <c r="JI14" s="75"/>
      <c r="JK14" s="2"/>
      <c r="JL14" s="2"/>
      <c r="JM14" s="35"/>
      <c r="JN14" s="76"/>
      <c r="JO14" s="75"/>
      <c r="JQ14" s="2"/>
      <c r="JR14" s="2"/>
      <c r="JS14" s="35"/>
      <c r="JT14" s="76"/>
      <c r="JU14" s="75"/>
      <c r="JW14" s="2"/>
      <c r="JX14" s="2"/>
      <c r="JY14" s="35"/>
      <c r="JZ14" s="76"/>
      <c r="KA14" s="75"/>
      <c r="KC14" s="2"/>
      <c r="KD14" s="2"/>
      <c r="KE14" s="35"/>
      <c r="KF14" s="76"/>
      <c r="KG14" s="75"/>
      <c r="KI14" s="2"/>
      <c r="KJ14" s="2"/>
      <c r="KK14" s="35"/>
      <c r="KL14" s="76"/>
      <c r="KM14" s="75"/>
      <c r="KO14" s="2"/>
      <c r="KP14" s="2"/>
      <c r="KQ14" s="35"/>
      <c r="KR14" s="76"/>
      <c r="KS14" s="75"/>
      <c r="KU14" s="2"/>
      <c r="KV14" s="2"/>
      <c r="KW14" s="35"/>
      <c r="KX14" s="76"/>
      <c r="KY14" s="75"/>
      <c r="LA14" s="2"/>
      <c r="LB14" s="2"/>
      <c r="LC14" s="35"/>
      <c r="LD14" s="76"/>
      <c r="LE14" s="75"/>
      <c r="LG14" s="2"/>
      <c r="LH14" s="2"/>
      <c r="LI14" s="35"/>
      <c r="LJ14" s="76"/>
      <c r="LK14" s="75"/>
      <c r="LM14" s="2"/>
      <c r="LN14" s="2"/>
      <c r="LO14" s="35"/>
      <c r="LP14" s="76"/>
      <c r="LQ14" s="75"/>
      <c r="LS14" s="2"/>
      <c r="LT14" s="2"/>
      <c r="LU14" s="35"/>
      <c r="LV14" s="76"/>
      <c r="LW14" s="75"/>
      <c r="LY14" s="2"/>
      <c r="LZ14" s="2"/>
      <c r="MA14" s="35"/>
      <c r="MB14" s="76"/>
      <c r="MC14" s="75"/>
      <c r="ME14" s="2"/>
      <c r="MF14" s="2"/>
      <c r="MG14" s="35"/>
      <c r="MH14" s="76"/>
      <c r="MI14" s="75"/>
      <c r="MK14" s="2"/>
      <c r="ML14" s="2"/>
      <c r="MM14" s="35"/>
      <c r="MN14" s="76"/>
      <c r="MO14" s="75"/>
      <c r="MQ14" s="2"/>
      <c r="MR14" s="2"/>
      <c r="MS14" s="35"/>
      <c r="MT14" s="76"/>
      <c r="MU14" s="75"/>
      <c r="MW14" s="2"/>
      <c r="MX14" s="2"/>
      <c r="MY14" s="35"/>
      <c r="MZ14" s="76"/>
      <c r="NA14" s="75"/>
      <c r="NC14" s="2"/>
      <c r="ND14" s="2"/>
      <c r="NE14" s="35"/>
      <c r="NF14" s="76"/>
      <c r="NG14" s="75"/>
      <c r="NI14" s="2"/>
      <c r="NJ14" s="2"/>
      <c r="NK14" s="35"/>
      <c r="NL14" s="76"/>
      <c r="NM14" s="75"/>
      <c r="NO14" s="2"/>
      <c r="NP14" s="2"/>
      <c r="NQ14" s="35"/>
      <c r="NR14" s="76"/>
      <c r="NS14" s="75"/>
      <c r="NU14" s="2"/>
      <c r="NV14" s="2"/>
      <c r="NW14" s="35"/>
      <c r="NX14" s="76"/>
      <c r="NY14" s="75"/>
      <c r="OA14" s="2"/>
      <c r="OB14" s="2"/>
      <c r="OC14" s="35"/>
      <c r="OD14" s="76"/>
      <c r="OE14" s="75"/>
      <c r="OG14" s="2"/>
      <c r="OH14" s="2"/>
      <c r="OI14" s="35"/>
      <c r="OJ14" s="76"/>
      <c r="OK14" s="75"/>
      <c r="OM14" s="2"/>
      <c r="ON14" s="2"/>
      <c r="OO14" s="35"/>
      <c r="OP14" s="76"/>
      <c r="OQ14" s="75"/>
      <c r="OS14" s="2"/>
      <c r="OT14" s="2"/>
      <c r="OU14" s="35"/>
      <c r="OV14" s="76"/>
      <c r="OW14" s="75"/>
      <c r="OY14" s="2"/>
      <c r="OZ14" s="2"/>
      <c r="PA14" s="35"/>
      <c r="PB14" s="76"/>
      <c r="PC14" s="75"/>
      <c r="PE14" s="2"/>
      <c r="PF14" s="2"/>
      <c r="PG14" s="35"/>
      <c r="PH14" s="76"/>
      <c r="PI14" s="75"/>
      <c r="PK14" s="2"/>
      <c r="PL14" s="2"/>
      <c r="PM14" s="35"/>
      <c r="PN14" s="76"/>
      <c r="PO14" s="75"/>
      <c r="PQ14" s="2"/>
      <c r="PR14" s="2"/>
      <c r="PS14" s="35"/>
      <c r="PT14" s="76"/>
      <c r="PU14" s="75"/>
      <c r="PW14" s="2"/>
      <c r="PX14" s="2"/>
      <c r="PY14" s="35"/>
      <c r="PZ14" s="76"/>
      <c r="QA14" s="75"/>
      <c r="QC14" s="2"/>
      <c r="QD14" s="2"/>
      <c r="QE14" s="35"/>
      <c r="QF14" s="76"/>
      <c r="QG14" s="75"/>
      <c r="QI14" s="2"/>
      <c r="QJ14" s="2"/>
      <c r="QK14" s="35"/>
      <c r="QL14" s="76"/>
      <c r="QM14" s="75"/>
      <c r="QO14" s="2"/>
      <c r="QP14" s="2"/>
      <c r="QQ14" s="35"/>
      <c r="QR14" s="76"/>
      <c r="QS14" s="75"/>
      <c r="QU14" s="2"/>
      <c r="QV14" s="2"/>
      <c r="QW14" s="35"/>
      <c r="QX14" s="76"/>
      <c r="QY14" s="75"/>
      <c r="RA14" s="2"/>
      <c r="RB14" s="2"/>
      <c r="RC14" s="35"/>
      <c r="RD14" s="76"/>
      <c r="RE14" s="75"/>
      <c r="RG14" s="2"/>
      <c r="RH14" s="2"/>
      <c r="RI14" s="35"/>
      <c r="RJ14" s="76"/>
      <c r="RK14" s="75"/>
      <c r="RM14" s="2"/>
      <c r="RN14" s="2"/>
      <c r="RO14" s="35"/>
      <c r="RP14" s="76"/>
      <c r="RQ14" s="75"/>
      <c r="RS14" s="2"/>
      <c r="RT14" s="2"/>
      <c r="RU14" s="35"/>
      <c r="RV14" s="76"/>
      <c r="RW14" s="75"/>
      <c r="RY14" s="2"/>
      <c r="RZ14" s="2"/>
      <c r="SA14" s="35"/>
      <c r="SB14" s="76"/>
      <c r="SC14" s="75"/>
      <c r="SE14" s="2"/>
      <c r="SF14" s="2"/>
      <c r="SG14" s="35"/>
      <c r="SH14" s="76"/>
      <c r="SI14" s="75"/>
      <c r="SK14" s="2"/>
      <c r="SL14" s="2"/>
      <c r="SM14" s="35"/>
      <c r="SN14" s="76"/>
      <c r="SO14" s="75"/>
      <c r="SQ14" s="2"/>
      <c r="SR14" s="2"/>
      <c r="SS14" s="35"/>
      <c r="ST14" s="76"/>
      <c r="SU14" s="75"/>
      <c r="SW14" s="2"/>
      <c r="SX14" s="2"/>
      <c r="SY14" s="35"/>
      <c r="SZ14" s="76"/>
      <c r="TA14" s="75"/>
      <c r="TC14" s="2"/>
      <c r="TD14" s="2"/>
      <c r="TE14" s="35"/>
      <c r="TF14" s="76"/>
      <c r="TG14" s="75"/>
      <c r="TI14" s="2"/>
      <c r="TJ14" s="2"/>
      <c r="TK14" s="35"/>
      <c r="TL14" s="76"/>
      <c r="TM14" s="75"/>
      <c r="TO14" s="2"/>
      <c r="TP14" s="2"/>
      <c r="TQ14" s="35"/>
      <c r="TR14" s="76"/>
      <c r="TS14" s="75"/>
      <c r="TU14" s="2"/>
      <c r="TV14" s="2"/>
      <c r="TW14" s="35"/>
      <c r="TX14" s="76"/>
      <c r="TY14" s="75"/>
      <c r="UA14" s="2"/>
      <c r="UB14" s="2"/>
      <c r="UC14" s="35"/>
      <c r="UD14" s="76"/>
      <c r="UE14" s="75"/>
      <c r="UG14" s="2"/>
      <c r="UH14" s="2"/>
      <c r="UI14" s="35"/>
      <c r="UJ14" s="76"/>
      <c r="UK14" s="75"/>
      <c r="UM14" s="2"/>
      <c r="UN14" s="2"/>
      <c r="UO14" s="35"/>
      <c r="UP14" s="76"/>
      <c r="UQ14" s="75"/>
      <c r="US14" s="2"/>
      <c r="UT14" s="2"/>
      <c r="UU14" s="35"/>
      <c r="UV14" s="76"/>
      <c r="UW14" s="75"/>
      <c r="UY14" s="2"/>
      <c r="UZ14" s="2"/>
      <c r="VA14" s="35"/>
      <c r="VB14" s="76"/>
      <c r="VC14" s="75"/>
      <c r="VE14" s="2"/>
      <c r="VF14" s="2"/>
      <c r="VG14" s="35"/>
      <c r="VH14" s="76"/>
      <c r="VI14" s="75"/>
      <c r="VK14" s="2"/>
      <c r="VL14" s="2"/>
      <c r="VM14" s="35"/>
      <c r="VN14" s="76"/>
      <c r="VO14" s="75"/>
      <c r="VQ14" s="2"/>
      <c r="VR14" s="2"/>
      <c r="VS14" s="35"/>
      <c r="VT14" s="76"/>
      <c r="VU14" s="75"/>
      <c r="VW14" s="2"/>
      <c r="VX14" s="2"/>
      <c r="VY14" s="35"/>
      <c r="VZ14" s="76"/>
      <c r="WA14" s="75"/>
      <c r="WC14" s="2"/>
      <c r="WD14" s="2"/>
      <c r="WE14" s="35"/>
      <c r="WF14" s="76"/>
      <c r="WG14" s="75"/>
      <c r="WI14" s="2"/>
      <c r="WJ14" s="2"/>
      <c r="WK14" s="35"/>
      <c r="WL14" s="76"/>
      <c r="WM14" s="75"/>
      <c r="WO14" s="2"/>
      <c r="WP14" s="2"/>
      <c r="WQ14" s="35"/>
      <c r="WR14" s="76"/>
      <c r="WS14" s="75"/>
      <c r="WU14" s="2"/>
      <c r="WV14" s="2"/>
      <c r="WW14" s="35"/>
      <c r="WX14" s="76"/>
      <c r="WY14" s="75"/>
      <c r="XA14" s="2"/>
      <c r="XB14" s="2"/>
      <c r="XC14" s="35"/>
      <c r="XD14" s="76"/>
      <c r="XE14" s="75"/>
      <c r="XG14" s="2"/>
      <c r="XH14" s="2"/>
      <c r="XI14" s="35"/>
      <c r="XJ14" s="76"/>
      <c r="XK14" s="75"/>
      <c r="XM14" s="2"/>
      <c r="XN14" s="2"/>
      <c r="XO14" s="35"/>
      <c r="XP14" s="76"/>
      <c r="XQ14" s="75"/>
      <c r="XS14" s="2"/>
      <c r="XT14" s="2"/>
      <c r="XU14" s="35"/>
      <c r="XV14" s="76"/>
      <c r="XW14" s="75"/>
      <c r="XY14" s="2"/>
      <c r="XZ14" s="2"/>
      <c r="YA14" s="35"/>
      <c r="YB14" s="76"/>
      <c r="YC14" s="75"/>
      <c r="YE14" s="2"/>
      <c r="YF14" s="2"/>
      <c r="YG14" s="35"/>
      <c r="YH14" s="76"/>
      <c r="YI14" s="75"/>
      <c r="YK14" s="2"/>
      <c r="YL14" s="2"/>
      <c r="YM14" s="35"/>
      <c r="YN14" s="76"/>
      <c r="YO14" s="75"/>
      <c r="YQ14" s="2"/>
      <c r="YR14" s="2"/>
      <c r="YS14" s="35"/>
      <c r="YT14" s="76"/>
      <c r="YU14" s="75"/>
      <c r="YW14" s="2"/>
      <c r="YX14" s="2"/>
      <c r="YY14" s="35"/>
      <c r="YZ14" s="76"/>
      <c r="ZA14" s="75"/>
      <c r="ZC14" s="2"/>
      <c r="ZD14" s="2"/>
      <c r="ZE14" s="35"/>
      <c r="ZF14" s="76"/>
      <c r="ZG14" s="75"/>
      <c r="ZI14" s="2"/>
      <c r="ZJ14" s="2"/>
      <c r="ZK14" s="35"/>
      <c r="ZL14" s="76"/>
      <c r="ZM14" s="75"/>
      <c r="ZO14" s="2"/>
      <c r="ZP14" s="2"/>
      <c r="ZQ14" s="35"/>
      <c r="ZR14" s="76"/>
      <c r="ZS14" s="75"/>
      <c r="ZU14" s="2"/>
      <c r="ZV14" s="2"/>
      <c r="ZW14" s="35"/>
      <c r="ZX14" s="76"/>
      <c r="ZY14" s="75"/>
      <c r="AAA14" s="2"/>
      <c r="AAB14" s="2"/>
      <c r="AAC14" s="35"/>
      <c r="AAD14" s="76"/>
      <c r="AAE14" s="75"/>
      <c r="AAG14" s="2"/>
      <c r="AAH14" s="2"/>
      <c r="AAI14" s="35"/>
      <c r="AAJ14" s="76"/>
      <c r="AAK14" s="75"/>
      <c r="AAM14" s="2"/>
      <c r="AAN14" s="2"/>
      <c r="AAO14" s="35"/>
      <c r="AAP14" s="76"/>
      <c r="AAQ14" s="75"/>
      <c r="AAS14" s="2"/>
      <c r="AAT14" s="2"/>
      <c r="AAU14" s="35"/>
      <c r="AAV14" s="76"/>
      <c r="AAW14" s="75"/>
      <c r="AAY14" s="2"/>
      <c r="AAZ14" s="2"/>
      <c r="ABA14" s="35"/>
      <c r="ABB14" s="76"/>
      <c r="ABC14" s="75"/>
      <c r="ABE14" s="2"/>
      <c r="ABF14" s="2"/>
      <c r="ABG14" s="35"/>
      <c r="ABH14" s="76"/>
      <c r="ABI14" s="75"/>
      <c r="ABK14" s="2"/>
      <c r="ABL14" s="2"/>
      <c r="ABM14" s="35"/>
      <c r="ABN14" s="76"/>
      <c r="ABO14" s="75"/>
      <c r="ABQ14" s="2"/>
      <c r="ABR14" s="2"/>
      <c r="ABS14" s="35"/>
      <c r="ABT14" s="76"/>
      <c r="ABU14" s="75"/>
      <c r="ABW14" s="2"/>
      <c r="ABX14" s="2"/>
      <c r="ABY14" s="35"/>
      <c r="ABZ14" s="76"/>
      <c r="ACA14" s="75"/>
      <c r="ACC14" s="2"/>
      <c r="ACD14" s="2"/>
      <c r="ACE14" s="35"/>
      <c r="ACF14" s="76"/>
      <c r="ACG14" s="75"/>
      <c r="ACI14" s="2"/>
      <c r="ACJ14" s="2"/>
      <c r="ACK14" s="35"/>
      <c r="ACL14" s="76"/>
      <c r="ACM14" s="75"/>
      <c r="ACO14" s="2"/>
      <c r="ACP14" s="2"/>
      <c r="ACQ14" s="35"/>
      <c r="ACR14" s="76"/>
      <c r="ACS14" s="75"/>
      <c r="ACU14" s="2"/>
      <c r="ACV14" s="2"/>
      <c r="ACW14" s="35"/>
      <c r="ACX14" s="76"/>
      <c r="ACY14" s="75"/>
      <c r="ADA14" s="2"/>
      <c r="ADB14" s="2"/>
      <c r="ADC14" s="35"/>
      <c r="ADD14" s="76"/>
      <c r="ADE14" s="75"/>
      <c r="ADG14" s="2"/>
      <c r="ADH14" s="2"/>
      <c r="ADI14" s="35"/>
      <c r="ADJ14" s="76"/>
      <c r="ADK14" s="75"/>
      <c r="ADM14" s="2"/>
      <c r="ADN14" s="2"/>
      <c r="ADO14" s="35"/>
      <c r="ADP14" s="76"/>
      <c r="ADQ14" s="75"/>
      <c r="ADS14" s="2"/>
      <c r="ADT14" s="2"/>
      <c r="ADU14" s="35"/>
      <c r="ADV14" s="76"/>
      <c r="ADW14" s="75"/>
      <c r="ADY14" s="2"/>
      <c r="ADZ14" s="2"/>
      <c r="AEA14" s="35"/>
      <c r="AEB14" s="76"/>
      <c r="AEC14" s="75"/>
      <c r="AEE14" s="2"/>
      <c r="AEF14" s="2"/>
      <c r="AEG14" s="35"/>
      <c r="AEH14" s="76"/>
      <c r="AEI14" s="75"/>
      <c r="AEK14" s="2"/>
      <c r="AEL14" s="2"/>
      <c r="AEM14" s="35"/>
      <c r="AEN14" s="76"/>
      <c r="AEO14" s="75"/>
      <c r="AEQ14" s="2"/>
      <c r="AER14" s="2"/>
      <c r="AES14" s="35"/>
      <c r="AET14" s="76"/>
      <c r="AEU14" s="75"/>
      <c r="AEW14" s="2"/>
      <c r="AEX14" s="2"/>
      <c r="AEY14" s="35"/>
      <c r="AEZ14" s="76"/>
      <c r="AFA14" s="75"/>
      <c r="AFC14" s="2"/>
      <c r="AFD14" s="2"/>
      <c r="AFE14" s="35"/>
      <c r="AFF14" s="76"/>
      <c r="AFG14" s="75"/>
      <c r="AFI14" s="2"/>
      <c r="AFJ14" s="2"/>
      <c r="AFK14" s="35"/>
      <c r="AFL14" s="76"/>
      <c r="AFM14" s="75"/>
      <c r="AFO14" s="2"/>
      <c r="AFP14" s="2"/>
      <c r="AFQ14" s="35"/>
      <c r="AFR14" s="76"/>
      <c r="AFS14" s="75"/>
      <c r="AFU14" s="2"/>
      <c r="AFV14" s="2"/>
      <c r="AFW14" s="35"/>
      <c r="AFX14" s="76"/>
      <c r="AFY14" s="75"/>
      <c r="AGA14" s="2"/>
      <c r="AGB14" s="2"/>
      <c r="AGC14" s="35"/>
      <c r="AGD14" s="76"/>
      <c r="AGE14" s="75"/>
      <c r="AGG14" s="2"/>
      <c r="AGH14" s="2"/>
      <c r="AGI14" s="35"/>
      <c r="AGJ14" s="76"/>
      <c r="AGK14" s="75"/>
      <c r="AGM14" s="2"/>
      <c r="AGN14" s="2"/>
      <c r="AGO14" s="35"/>
      <c r="AGP14" s="76"/>
      <c r="AGQ14" s="75"/>
      <c r="AGS14" s="2"/>
      <c r="AGT14" s="2"/>
      <c r="AGU14" s="35"/>
      <c r="AGV14" s="76"/>
      <c r="AGW14" s="75"/>
      <c r="AGY14" s="2"/>
      <c r="AGZ14" s="2"/>
      <c r="AHA14" s="35"/>
      <c r="AHB14" s="76"/>
      <c r="AHC14" s="75"/>
      <c r="AHE14" s="2"/>
      <c r="AHF14" s="2"/>
      <c r="AHG14" s="35"/>
      <c r="AHH14" s="76"/>
      <c r="AHI14" s="75"/>
      <c r="AHK14" s="2"/>
      <c r="AHL14" s="2"/>
      <c r="AHM14" s="35"/>
      <c r="AHN14" s="76"/>
      <c r="AHO14" s="75"/>
      <c r="AHQ14" s="2"/>
      <c r="AHR14" s="2"/>
      <c r="AHS14" s="35"/>
      <c r="AHT14" s="76"/>
      <c r="AHU14" s="75"/>
      <c r="AHW14" s="2"/>
      <c r="AHX14" s="2"/>
      <c r="AHY14" s="35"/>
      <c r="AHZ14" s="76"/>
      <c r="AIA14" s="75"/>
      <c r="AIC14" s="2"/>
      <c r="AID14" s="2"/>
      <c r="AIE14" s="35"/>
      <c r="AIF14" s="76"/>
      <c r="AIG14" s="75"/>
      <c r="AII14" s="2"/>
      <c r="AIJ14" s="2"/>
      <c r="AIK14" s="35"/>
      <c r="AIL14" s="76"/>
      <c r="AIM14" s="75"/>
      <c r="AIO14" s="2"/>
      <c r="AIP14" s="2"/>
      <c r="AIQ14" s="35"/>
      <c r="AIR14" s="76"/>
      <c r="AIS14" s="75"/>
      <c r="AIU14" s="2"/>
      <c r="AIV14" s="2"/>
      <c r="AIW14" s="35"/>
      <c r="AIX14" s="76"/>
      <c r="AIY14" s="75"/>
      <c r="AJA14" s="2"/>
      <c r="AJB14" s="2"/>
      <c r="AJC14" s="35"/>
      <c r="AJD14" s="76"/>
      <c r="AJE14" s="75"/>
      <c r="AJG14" s="2"/>
      <c r="AJH14" s="2"/>
      <c r="AJI14" s="35"/>
      <c r="AJJ14" s="76"/>
      <c r="AJK14" s="75"/>
      <c r="AJM14" s="2"/>
      <c r="AJN14" s="2"/>
      <c r="AJO14" s="35"/>
      <c r="AJP14" s="76"/>
      <c r="AJQ14" s="75"/>
      <c r="AJS14" s="2"/>
      <c r="AJT14" s="2"/>
      <c r="AJU14" s="35"/>
      <c r="AJV14" s="76"/>
      <c r="AJW14" s="75"/>
      <c r="AJY14" s="2"/>
      <c r="AJZ14" s="2"/>
      <c r="AKA14" s="35"/>
      <c r="AKB14" s="76"/>
      <c r="AKC14" s="75"/>
      <c r="AKE14" s="2"/>
      <c r="AKF14" s="2"/>
      <c r="AKG14" s="35"/>
      <c r="AKH14" s="76"/>
      <c r="AKI14" s="75"/>
      <c r="AKK14" s="2"/>
      <c r="AKL14" s="2"/>
      <c r="AKM14" s="35"/>
      <c r="AKN14" s="76"/>
      <c r="AKO14" s="75"/>
      <c r="AKQ14" s="2"/>
      <c r="AKR14" s="2"/>
      <c r="AKS14" s="35"/>
      <c r="AKT14" s="76"/>
      <c r="AKU14" s="75"/>
      <c r="AKW14" s="2"/>
      <c r="AKX14" s="2"/>
      <c r="AKY14" s="35"/>
      <c r="AKZ14" s="76"/>
      <c r="ALA14" s="75"/>
      <c r="ALC14" s="2"/>
      <c r="ALD14" s="2"/>
      <c r="ALE14" s="35"/>
      <c r="ALF14" s="76"/>
      <c r="ALG14" s="75"/>
      <c r="ALI14" s="2"/>
      <c r="ALJ14" s="2"/>
      <c r="ALK14" s="35"/>
      <c r="ALL14" s="76"/>
      <c r="ALM14" s="75"/>
      <c r="ALO14" s="2"/>
      <c r="ALP14" s="2"/>
      <c r="ALQ14" s="35"/>
      <c r="ALR14" s="76"/>
      <c r="ALS14" s="75"/>
      <c r="ALU14" s="2"/>
      <c r="ALV14" s="2"/>
      <c r="ALW14" s="35"/>
      <c r="ALX14" s="76"/>
      <c r="ALY14" s="75"/>
      <c r="AMA14" s="2"/>
      <c r="AMB14" s="2"/>
      <c r="AMC14" s="35"/>
      <c r="AMD14" s="76"/>
      <c r="AME14" s="75"/>
      <c r="AMG14" s="2"/>
      <c r="AMH14" s="2"/>
      <c r="AMI14" s="35"/>
      <c r="AMJ14" s="76"/>
      <c r="AMK14" s="75"/>
      <c r="AMM14" s="2"/>
      <c r="AMN14" s="2"/>
      <c r="AMO14" s="35"/>
      <c r="AMP14" s="76"/>
      <c r="AMQ14" s="75"/>
      <c r="AMS14" s="2"/>
      <c r="AMT14" s="2"/>
      <c r="AMU14" s="35"/>
      <c r="AMV14" s="76"/>
      <c r="AMW14" s="75"/>
      <c r="AMY14" s="2"/>
      <c r="AMZ14" s="2"/>
      <c r="ANA14" s="35"/>
      <c r="ANB14" s="76"/>
      <c r="ANC14" s="75"/>
      <c r="ANE14" s="2"/>
      <c r="ANF14" s="2"/>
      <c r="ANG14" s="35"/>
      <c r="ANH14" s="76"/>
      <c r="ANI14" s="75"/>
      <c r="ANK14" s="2"/>
      <c r="ANL14" s="2"/>
      <c r="ANM14" s="35"/>
      <c r="ANN14" s="76"/>
      <c r="ANO14" s="75"/>
      <c r="ANQ14" s="2"/>
      <c r="ANR14" s="2"/>
      <c r="ANS14" s="35"/>
      <c r="ANT14" s="76"/>
      <c r="ANU14" s="75"/>
      <c r="ANW14" s="2"/>
      <c r="ANX14" s="2"/>
      <c r="ANY14" s="35"/>
      <c r="ANZ14" s="76"/>
      <c r="AOA14" s="75"/>
      <c r="AOC14" s="2"/>
      <c r="AOD14" s="2"/>
      <c r="AOE14" s="35"/>
      <c r="AOF14" s="76"/>
      <c r="AOG14" s="75"/>
      <c r="AOI14" s="2"/>
      <c r="AOJ14" s="2"/>
      <c r="AOK14" s="35"/>
      <c r="AOL14" s="76"/>
      <c r="AOM14" s="75"/>
      <c r="AOO14" s="2"/>
      <c r="AOP14" s="2"/>
      <c r="AOQ14" s="35"/>
      <c r="AOR14" s="76"/>
      <c r="AOS14" s="75"/>
      <c r="AOU14" s="2"/>
      <c r="AOV14" s="2"/>
      <c r="AOW14" s="35"/>
      <c r="AOX14" s="76"/>
      <c r="AOY14" s="75"/>
      <c r="APA14" s="2"/>
      <c r="APB14" s="2"/>
      <c r="APC14" s="35"/>
      <c r="APD14" s="76"/>
      <c r="APE14" s="75"/>
      <c r="APG14" s="2"/>
      <c r="APH14" s="2"/>
      <c r="API14" s="35"/>
      <c r="APJ14" s="76"/>
      <c r="APK14" s="75"/>
      <c r="APM14" s="2"/>
      <c r="APN14" s="2"/>
      <c r="APO14" s="35"/>
      <c r="APP14" s="76"/>
      <c r="APQ14" s="75"/>
      <c r="APS14" s="2"/>
      <c r="APT14" s="2"/>
      <c r="APU14" s="35"/>
      <c r="APV14" s="76"/>
      <c r="APW14" s="75"/>
      <c r="APY14" s="2"/>
      <c r="APZ14" s="2"/>
      <c r="AQA14" s="35"/>
      <c r="AQB14" s="76"/>
      <c r="AQC14" s="75"/>
      <c r="AQE14" s="2"/>
      <c r="AQF14" s="2"/>
      <c r="AQG14" s="35"/>
      <c r="AQH14" s="76"/>
      <c r="AQI14" s="75"/>
      <c r="AQK14" s="2"/>
      <c r="AQL14" s="2"/>
      <c r="AQM14" s="35"/>
      <c r="AQN14" s="76"/>
      <c r="AQO14" s="75"/>
      <c r="AQQ14" s="2"/>
      <c r="AQR14" s="2"/>
      <c r="AQS14" s="35"/>
      <c r="AQT14" s="76"/>
      <c r="AQU14" s="75"/>
      <c r="AQW14" s="2"/>
      <c r="AQX14" s="2"/>
      <c r="AQY14" s="35"/>
      <c r="AQZ14" s="76"/>
      <c r="ARA14" s="75"/>
      <c r="ARC14" s="2"/>
      <c r="ARD14" s="2"/>
      <c r="ARE14" s="35"/>
      <c r="ARF14" s="76"/>
      <c r="ARG14" s="75"/>
      <c r="ARI14" s="2"/>
      <c r="ARJ14" s="2"/>
      <c r="ARK14" s="35"/>
      <c r="ARL14" s="76"/>
      <c r="ARM14" s="75"/>
      <c r="ARO14" s="2"/>
      <c r="ARP14" s="2"/>
      <c r="ARQ14" s="35"/>
      <c r="ARR14" s="76"/>
      <c r="ARS14" s="75"/>
      <c r="ARU14" s="2"/>
      <c r="ARV14" s="2"/>
      <c r="ARW14" s="35"/>
      <c r="ARX14" s="76"/>
      <c r="ARY14" s="75"/>
      <c r="ASA14" s="2"/>
      <c r="ASB14" s="2"/>
      <c r="ASC14" s="35"/>
      <c r="ASD14" s="76"/>
      <c r="ASE14" s="75"/>
      <c r="ASG14" s="2"/>
      <c r="ASH14" s="2"/>
      <c r="ASI14" s="35"/>
      <c r="ASJ14" s="76"/>
      <c r="ASK14" s="75"/>
      <c r="ASM14" s="2"/>
      <c r="ASN14" s="2"/>
      <c r="ASO14" s="35"/>
      <c r="ASP14" s="76"/>
      <c r="ASQ14" s="75"/>
      <c r="ASS14" s="2"/>
      <c r="AST14" s="2"/>
      <c r="ASU14" s="35"/>
      <c r="ASV14" s="76"/>
      <c r="ASW14" s="75"/>
      <c r="ASY14" s="2"/>
      <c r="ASZ14" s="2"/>
      <c r="ATA14" s="35"/>
      <c r="ATB14" s="76"/>
      <c r="ATC14" s="75"/>
      <c r="ATE14" s="2"/>
      <c r="ATF14" s="2"/>
      <c r="ATG14" s="35"/>
      <c r="ATH14" s="76"/>
      <c r="ATI14" s="75"/>
      <c r="ATK14" s="2"/>
      <c r="ATL14" s="2"/>
      <c r="ATM14" s="35"/>
      <c r="ATN14" s="76"/>
      <c r="ATO14" s="75"/>
      <c r="ATQ14" s="2"/>
      <c r="ATR14" s="2"/>
      <c r="ATS14" s="35"/>
      <c r="ATT14" s="76"/>
      <c r="ATU14" s="75"/>
      <c r="ATW14" s="2"/>
      <c r="ATX14" s="2"/>
      <c r="ATY14" s="35"/>
      <c r="ATZ14" s="76"/>
      <c r="AUA14" s="75"/>
      <c r="AUC14" s="2"/>
      <c r="AUD14" s="2"/>
      <c r="AUE14" s="35"/>
      <c r="AUF14" s="76"/>
      <c r="AUG14" s="75"/>
      <c r="AUI14" s="2"/>
      <c r="AUJ14" s="2"/>
      <c r="AUK14" s="35"/>
      <c r="AUL14" s="76"/>
      <c r="AUM14" s="75"/>
      <c r="AUO14" s="2"/>
      <c r="AUP14" s="2"/>
      <c r="AUQ14" s="35"/>
      <c r="AUR14" s="76"/>
      <c r="AUS14" s="75"/>
      <c r="AUU14" s="2"/>
      <c r="AUV14" s="2"/>
      <c r="AUW14" s="35"/>
      <c r="AUX14" s="76"/>
      <c r="AUY14" s="75"/>
      <c r="AVA14" s="2"/>
      <c r="AVB14" s="2"/>
      <c r="AVC14" s="35"/>
      <c r="AVD14" s="76"/>
      <c r="AVE14" s="75"/>
      <c r="AVG14" s="2"/>
      <c r="AVH14" s="2"/>
      <c r="AVI14" s="35"/>
      <c r="AVJ14" s="76"/>
      <c r="AVK14" s="75"/>
      <c r="AVM14" s="2"/>
      <c r="AVN14" s="2"/>
      <c r="AVO14" s="35"/>
      <c r="AVP14" s="76"/>
      <c r="AVQ14" s="75"/>
      <c r="AVS14" s="2"/>
      <c r="AVT14" s="2"/>
      <c r="AVU14" s="35"/>
      <c r="AVV14" s="76"/>
      <c r="AVW14" s="75"/>
      <c r="AVY14" s="2"/>
      <c r="AVZ14" s="2"/>
      <c r="AWA14" s="35"/>
      <c r="AWB14" s="76"/>
      <c r="AWC14" s="75"/>
      <c r="AWE14" s="2"/>
      <c r="AWF14" s="2"/>
      <c r="AWG14" s="35"/>
      <c r="AWH14" s="76"/>
      <c r="AWI14" s="75"/>
      <c r="AWK14" s="2"/>
      <c r="AWL14" s="2"/>
      <c r="AWM14" s="35"/>
      <c r="AWN14" s="76"/>
      <c r="AWO14" s="75"/>
      <c r="AWQ14" s="2"/>
      <c r="AWR14" s="2"/>
      <c r="AWS14" s="35"/>
      <c r="AWT14" s="76"/>
      <c r="AWU14" s="75"/>
      <c r="AWW14" s="2"/>
      <c r="AWX14" s="2"/>
      <c r="AWY14" s="35"/>
      <c r="AWZ14" s="76"/>
      <c r="AXA14" s="75"/>
      <c r="AXC14" s="2"/>
      <c r="AXD14" s="2"/>
      <c r="AXE14" s="35"/>
      <c r="AXF14" s="76"/>
      <c r="AXG14" s="75"/>
      <c r="AXI14" s="2"/>
      <c r="AXJ14" s="2"/>
      <c r="AXK14" s="35"/>
      <c r="AXL14" s="76"/>
      <c r="AXM14" s="75"/>
      <c r="AXO14" s="2"/>
      <c r="AXP14" s="2"/>
      <c r="AXQ14" s="35"/>
      <c r="AXR14" s="76"/>
      <c r="AXS14" s="75"/>
      <c r="AXU14" s="2"/>
      <c r="AXV14" s="2"/>
      <c r="AXW14" s="35"/>
      <c r="AXX14" s="76"/>
      <c r="AXY14" s="75"/>
      <c r="AYA14" s="2"/>
      <c r="AYB14" s="2"/>
      <c r="AYC14" s="35"/>
      <c r="AYD14" s="76"/>
      <c r="AYE14" s="75"/>
      <c r="AYG14" s="2"/>
      <c r="AYH14" s="2"/>
      <c r="AYI14" s="35"/>
      <c r="AYJ14" s="76"/>
      <c r="AYK14" s="75"/>
      <c r="AYM14" s="2"/>
      <c r="AYN14" s="2"/>
      <c r="AYO14" s="35"/>
      <c r="AYP14" s="76"/>
      <c r="AYQ14" s="75"/>
      <c r="AYS14" s="2"/>
      <c r="AYT14" s="2"/>
      <c r="AYU14" s="35"/>
      <c r="AYV14" s="76"/>
      <c r="AYW14" s="75"/>
      <c r="AYY14" s="2"/>
      <c r="AYZ14" s="2"/>
      <c r="AZA14" s="35"/>
      <c r="AZB14" s="76"/>
      <c r="AZC14" s="75"/>
      <c r="AZE14" s="2"/>
      <c r="AZF14" s="2"/>
      <c r="AZG14" s="35"/>
      <c r="AZH14" s="76"/>
      <c r="AZI14" s="75"/>
      <c r="AZK14" s="2"/>
      <c r="AZL14" s="2"/>
      <c r="AZM14" s="35"/>
      <c r="AZN14" s="76"/>
      <c r="AZO14" s="75"/>
      <c r="AZQ14" s="2"/>
      <c r="AZR14" s="2"/>
      <c r="AZS14" s="35"/>
      <c r="AZT14" s="76"/>
      <c r="AZU14" s="75"/>
      <c r="AZW14" s="2"/>
      <c r="AZX14" s="2"/>
      <c r="AZY14" s="35"/>
      <c r="AZZ14" s="76"/>
      <c r="BAA14" s="75"/>
      <c r="BAC14" s="2"/>
      <c r="BAD14" s="2"/>
      <c r="BAE14" s="35"/>
      <c r="BAF14" s="76"/>
      <c r="BAG14" s="75"/>
      <c r="BAI14" s="2"/>
      <c r="BAJ14" s="2"/>
      <c r="BAK14" s="35"/>
      <c r="BAL14" s="76"/>
      <c r="BAM14" s="75"/>
      <c r="BAO14" s="2"/>
      <c r="BAP14" s="2"/>
      <c r="BAQ14" s="35"/>
      <c r="BAR14" s="76"/>
      <c r="BAS14" s="75"/>
      <c r="BAU14" s="2"/>
      <c r="BAV14" s="2"/>
      <c r="BAW14" s="35"/>
      <c r="BAX14" s="76"/>
      <c r="BAY14" s="75"/>
      <c r="BBA14" s="2"/>
      <c r="BBB14" s="2"/>
      <c r="BBC14" s="35"/>
      <c r="BBD14" s="76"/>
      <c r="BBE14" s="75"/>
      <c r="BBG14" s="2"/>
      <c r="BBH14" s="2"/>
      <c r="BBI14" s="35"/>
      <c r="BBJ14" s="76"/>
      <c r="BBK14" s="75"/>
      <c r="BBM14" s="2"/>
      <c r="BBN14" s="2"/>
      <c r="BBO14" s="35"/>
      <c r="BBP14" s="76"/>
      <c r="BBQ14" s="75"/>
      <c r="BBS14" s="2"/>
      <c r="BBT14" s="2"/>
      <c r="BBU14" s="35"/>
      <c r="BBV14" s="76"/>
      <c r="BBW14" s="75"/>
      <c r="BBY14" s="2"/>
      <c r="BBZ14" s="2"/>
      <c r="BCA14" s="35"/>
      <c r="BCB14" s="76"/>
      <c r="BCC14" s="75"/>
      <c r="BCE14" s="2"/>
      <c r="BCF14" s="2"/>
      <c r="BCG14" s="35"/>
      <c r="BCH14" s="76"/>
      <c r="BCI14" s="75"/>
      <c r="BCK14" s="2"/>
      <c r="BCL14" s="2"/>
      <c r="BCM14" s="35"/>
      <c r="BCN14" s="76"/>
      <c r="BCO14" s="75"/>
      <c r="BCQ14" s="2"/>
      <c r="BCR14" s="2"/>
      <c r="BCS14" s="35"/>
      <c r="BCT14" s="76"/>
      <c r="BCU14" s="75"/>
      <c r="BCW14" s="2"/>
      <c r="BCX14" s="2"/>
      <c r="BCY14" s="35"/>
      <c r="BCZ14" s="76"/>
      <c r="BDA14" s="75"/>
      <c r="BDC14" s="2"/>
      <c r="BDD14" s="2"/>
      <c r="BDE14" s="35"/>
      <c r="BDF14" s="76"/>
      <c r="BDG14" s="75"/>
      <c r="BDI14" s="2"/>
      <c r="BDJ14" s="2"/>
      <c r="BDK14" s="35"/>
      <c r="BDL14" s="76"/>
      <c r="BDM14" s="75"/>
      <c r="BDO14" s="2"/>
      <c r="BDP14" s="2"/>
      <c r="BDQ14" s="35"/>
      <c r="BDR14" s="76"/>
      <c r="BDS14" s="75"/>
      <c r="BDU14" s="2"/>
      <c r="BDV14" s="2"/>
      <c r="BDW14" s="35"/>
      <c r="BDX14" s="76"/>
      <c r="BDY14" s="75"/>
      <c r="BEA14" s="2"/>
      <c r="BEB14" s="2"/>
      <c r="BEC14" s="35"/>
      <c r="BED14" s="76"/>
      <c r="BEE14" s="75"/>
      <c r="BEG14" s="2"/>
      <c r="BEH14" s="2"/>
      <c r="BEI14" s="35"/>
      <c r="BEJ14" s="76"/>
      <c r="BEK14" s="75"/>
      <c r="BEM14" s="2"/>
      <c r="BEN14" s="2"/>
      <c r="BEO14" s="35"/>
      <c r="BEP14" s="76"/>
      <c r="BEQ14" s="75"/>
      <c r="BES14" s="2"/>
      <c r="BET14" s="2"/>
      <c r="BEU14" s="35"/>
      <c r="BEV14" s="76"/>
      <c r="BEW14" s="75"/>
      <c r="BEY14" s="2"/>
      <c r="BEZ14" s="2"/>
      <c r="BFA14" s="35"/>
      <c r="BFB14" s="76"/>
      <c r="BFC14" s="75"/>
      <c r="BFE14" s="2"/>
      <c r="BFF14" s="2"/>
      <c r="BFG14" s="35"/>
      <c r="BFH14" s="76"/>
      <c r="BFI14" s="75"/>
      <c r="BFK14" s="2"/>
      <c r="BFL14" s="2"/>
      <c r="BFM14" s="35"/>
      <c r="BFN14" s="76"/>
      <c r="BFO14" s="75"/>
      <c r="BFQ14" s="2"/>
      <c r="BFR14" s="2"/>
      <c r="BFS14" s="35"/>
      <c r="BFT14" s="76"/>
      <c r="BFU14" s="75"/>
      <c r="BFW14" s="2"/>
      <c r="BFX14" s="2"/>
      <c r="BFY14" s="35"/>
      <c r="BFZ14" s="76"/>
      <c r="BGA14" s="75"/>
      <c r="BGC14" s="2"/>
      <c r="BGD14" s="2"/>
      <c r="BGE14" s="35"/>
      <c r="BGF14" s="76"/>
      <c r="BGG14" s="75"/>
      <c r="BGI14" s="2"/>
      <c r="BGJ14" s="2"/>
      <c r="BGK14" s="35"/>
      <c r="BGL14" s="76"/>
      <c r="BGM14" s="75"/>
      <c r="BGO14" s="2"/>
      <c r="BGP14" s="2"/>
      <c r="BGQ14" s="35"/>
      <c r="BGR14" s="76"/>
      <c r="BGS14" s="75"/>
      <c r="BGU14" s="2"/>
      <c r="BGV14" s="2"/>
      <c r="BGW14" s="35"/>
      <c r="BGX14" s="76"/>
      <c r="BGY14" s="75"/>
      <c r="BHA14" s="2"/>
      <c r="BHB14" s="2"/>
      <c r="BHC14" s="35"/>
      <c r="BHD14" s="76"/>
      <c r="BHE14" s="75"/>
      <c r="BHG14" s="2"/>
      <c r="BHH14" s="2"/>
      <c r="BHI14" s="35"/>
      <c r="BHJ14" s="76"/>
      <c r="BHK14" s="75"/>
      <c r="BHM14" s="2"/>
      <c r="BHN14" s="2"/>
      <c r="BHO14" s="35"/>
      <c r="BHP14" s="76"/>
      <c r="BHQ14" s="75"/>
      <c r="BHS14" s="2"/>
      <c r="BHT14" s="2"/>
      <c r="BHU14" s="35"/>
      <c r="BHV14" s="76"/>
      <c r="BHW14" s="75"/>
      <c r="BHY14" s="2"/>
      <c r="BHZ14" s="2"/>
      <c r="BIA14" s="35"/>
      <c r="BIB14" s="76"/>
      <c r="BIC14" s="75"/>
      <c r="BIE14" s="2"/>
      <c r="BIF14" s="2"/>
      <c r="BIG14" s="35"/>
      <c r="BIH14" s="76"/>
      <c r="BII14" s="75"/>
      <c r="BIK14" s="2"/>
      <c r="BIL14" s="2"/>
      <c r="BIM14" s="35"/>
      <c r="BIN14" s="76"/>
      <c r="BIO14" s="75"/>
      <c r="BIQ14" s="2"/>
      <c r="BIR14" s="2"/>
      <c r="BIS14" s="35"/>
      <c r="BIT14" s="76"/>
      <c r="BIU14" s="75"/>
      <c r="BIW14" s="2"/>
      <c r="BIX14" s="2"/>
      <c r="BIY14" s="35"/>
      <c r="BIZ14" s="76"/>
      <c r="BJA14" s="75"/>
      <c r="BJC14" s="2"/>
      <c r="BJD14" s="2"/>
      <c r="BJE14" s="35"/>
      <c r="BJF14" s="76"/>
      <c r="BJG14" s="75"/>
      <c r="BJI14" s="2"/>
      <c r="BJJ14" s="2"/>
      <c r="BJK14" s="35"/>
      <c r="BJL14" s="76"/>
      <c r="BJM14" s="75"/>
      <c r="BJO14" s="2"/>
      <c r="BJP14" s="2"/>
      <c r="BJQ14" s="35"/>
      <c r="BJR14" s="76"/>
      <c r="BJS14" s="75"/>
      <c r="BJU14" s="2"/>
      <c r="BJV14" s="2"/>
      <c r="BJW14" s="35"/>
      <c r="BJX14" s="76"/>
      <c r="BJY14" s="75"/>
      <c r="BKA14" s="2"/>
      <c r="BKB14" s="2"/>
      <c r="BKC14" s="35"/>
      <c r="BKD14" s="76"/>
      <c r="BKE14" s="75"/>
      <c r="BKG14" s="2"/>
      <c r="BKH14" s="2"/>
      <c r="BKI14" s="35"/>
      <c r="BKJ14" s="76"/>
      <c r="BKK14" s="75"/>
      <c r="BKM14" s="2"/>
      <c r="BKN14" s="2"/>
      <c r="BKO14" s="35"/>
      <c r="BKP14" s="76"/>
      <c r="BKQ14" s="75"/>
      <c r="BKS14" s="2"/>
      <c r="BKT14" s="2"/>
      <c r="BKU14" s="35"/>
      <c r="BKV14" s="76"/>
      <c r="BKW14" s="75"/>
      <c r="BKY14" s="2"/>
      <c r="BKZ14" s="2"/>
      <c r="BLA14" s="35"/>
      <c r="BLB14" s="76"/>
      <c r="BLC14" s="75"/>
      <c r="BLE14" s="2"/>
      <c r="BLF14" s="2"/>
      <c r="BLG14" s="35"/>
      <c r="BLH14" s="76"/>
      <c r="BLI14" s="75"/>
      <c r="BLK14" s="2"/>
      <c r="BLL14" s="2"/>
      <c r="BLM14" s="35"/>
      <c r="BLN14" s="76"/>
      <c r="BLO14" s="75"/>
      <c r="BLQ14" s="2"/>
      <c r="BLR14" s="2"/>
      <c r="BLS14" s="35"/>
      <c r="BLT14" s="76"/>
      <c r="BLU14" s="75"/>
      <c r="BLW14" s="2"/>
      <c r="BLX14" s="2"/>
      <c r="BLY14" s="35"/>
      <c r="BLZ14" s="76"/>
      <c r="BMA14" s="75"/>
      <c r="BMC14" s="2"/>
      <c r="BMD14" s="2"/>
      <c r="BME14" s="35"/>
      <c r="BMF14" s="76"/>
      <c r="BMG14" s="75"/>
      <c r="BMI14" s="2"/>
      <c r="BMJ14" s="2"/>
      <c r="BMK14" s="35"/>
      <c r="BML14" s="76"/>
      <c r="BMM14" s="75"/>
      <c r="BMO14" s="2"/>
      <c r="BMP14" s="2"/>
      <c r="BMQ14" s="35"/>
      <c r="BMR14" s="76"/>
      <c r="BMS14" s="75"/>
      <c r="BMU14" s="2"/>
      <c r="BMV14" s="2"/>
      <c r="BMW14" s="35"/>
      <c r="BMX14" s="76"/>
      <c r="BMY14" s="75"/>
      <c r="BNA14" s="2"/>
      <c r="BNB14" s="2"/>
      <c r="BNC14" s="35"/>
      <c r="BND14" s="76"/>
      <c r="BNE14" s="75"/>
      <c r="BNG14" s="2"/>
      <c r="BNH14" s="2"/>
      <c r="BNI14" s="35"/>
      <c r="BNJ14" s="76"/>
      <c r="BNK14" s="75"/>
      <c r="BNM14" s="2"/>
      <c r="BNN14" s="2"/>
      <c r="BNO14" s="35"/>
      <c r="BNP14" s="76"/>
      <c r="BNQ14" s="75"/>
      <c r="BNS14" s="2"/>
      <c r="BNT14" s="2"/>
      <c r="BNU14" s="35"/>
      <c r="BNV14" s="76"/>
      <c r="BNW14" s="75"/>
      <c r="BNY14" s="2"/>
      <c r="BNZ14" s="2"/>
      <c r="BOA14" s="35"/>
      <c r="BOB14" s="76"/>
      <c r="BOC14" s="75"/>
      <c r="BOE14" s="2"/>
      <c r="BOF14" s="2"/>
      <c r="BOG14" s="35"/>
      <c r="BOH14" s="76"/>
      <c r="BOI14" s="75"/>
      <c r="BOK14" s="2"/>
      <c r="BOL14" s="2"/>
      <c r="BOM14" s="35"/>
      <c r="BON14" s="76"/>
      <c r="BOO14" s="75"/>
      <c r="BOQ14" s="2"/>
      <c r="BOR14" s="2"/>
      <c r="BOS14" s="35"/>
      <c r="BOT14" s="76"/>
      <c r="BOU14" s="75"/>
      <c r="BOW14" s="2"/>
      <c r="BOX14" s="2"/>
      <c r="BOY14" s="35"/>
      <c r="BOZ14" s="76"/>
      <c r="BPA14" s="75"/>
      <c r="BPC14" s="2"/>
      <c r="BPD14" s="2"/>
      <c r="BPE14" s="35"/>
      <c r="BPF14" s="76"/>
      <c r="BPG14" s="75"/>
      <c r="BPI14" s="2"/>
      <c r="BPJ14" s="2"/>
      <c r="BPK14" s="35"/>
      <c r="BPL14" s="76"/>
      <c r="BPM14" s="75"/>
      <c r="BPO14" s="2"/>
      <c r="BPP14" s="2"/>
      <c r="BPQ14" s="35"/>
      <c r="BPR14" s="76"/>
      <c r="BPS14" s="75"/>
      <c r="BPU14" s="2"/>
      <c r="BPV14" s="2"/>
      <c r="BPW14" s="35"/>
      <c r="BPX14" s="76"/>
      <c r="BPY14" s="75"/>
      <c r="BQA14" s="2"/>
      <c r="BQB14" s="2"/>
      <c r="BQC14" s="35"/>
      <c r="BQD14" s="76"/>
      <c r="BQE14" s="75"/>
      <c r="BQG14" s="2"/>
      <c r="BQH14" s="2"/>
      <c r="BQI14" s="35"/>
      <c r="BQJ14" s="76"/>
      <c r="BQK14" s="75"/>
      <c r="BQM14" s="2"/>
      <c r="BQN14" s="2"/>
      <c r="BQO14" s="35"/>
      <c r="BQP14" s="76"/>
      <c r="BQQ14" s="75"/>
      <c r="BQS14" s="2"/>
      <c r="BQT14" s="2"/>
      <c r="BQU14" s="35"/>
      <c r="BQV14" s="76"/>
      <c r="BQW14" s="75"/>
      <c r="BQY14" s="2"/>
      <c r="BQZ14" s="2"/>
      <c r="BRA14" s="35"/>
      <c r="BRB14" s="76"/>
      <c r="BRC14" s="75"/>
      <c r="BRE14" s="2"/>
      <c r="BRF14" s="2"/>
      <c r="BRG14" s="35"/>
      <c r="BRH14" s="76"/>
      <c r="BRI14" s="75"/>
      <c r="BRK14" s="2"/>
      <c r="BRL14" s="2"/>
      <c r="BRM14" s="35"/>
      <c r="BRN14" s="76"/>
      <c r="BRO14" s="75"/>
      <c r="BRQ14" s="2"/>
      <c r="BRR14" s="2"/>
      <c r="BRS14" s="35"/>
      <c r="BRT14" s="76"/>
      <c r="BRU14" s="75"/>
      <c r="BRW14" s="2"/>
      <c r="BRX14" s="2"/>
      <c r="BRY14" s="35"/>
      <c r="BRZ14" s="76"/>
      <c r="BSA14" s="75"/>
      <c r="BSC14" s="2"/>
      <c r="BSD14" s="2"/>
      <c r="BSE14" s="35"/>
      <c r="BSF14" s="76"/>
      <c r="BSG14" s="75"/>
      <c r="BSI14" s="2"/>
      <c r="BSJ14" s="2"/>
      <c r="BSK14" s="35"/>
      <c r="BSL14" s="76"/>
      <c r="BSM14" s="75"/>
      <c r="BSO14" s="2"/>
      <c r="BSP14" s="2"/>
      <c r="BSQ14" s="35"/>
      <c r="BSR14" s="76"/>
      <c r="BSS14" s="75"/>
      <c r="BSU14" s="2"/>
      <c r="BSV14" s="2"/>
      <c r="BSW14" s="35"/>
      <c r="BSX14" s="76"/>
      <c r="BSY14" s="75"/>
      <c r="BTA14" s="2"/>
      <c r="BTB14" s="2"/>
      <c r="BTC14" s="35"/>
      <c r="BTD14" s="76"/>
      <c r="BTE14" s="75"/>
      <c r="BTG14" s="2"/>
      <c r="BTH14" s="2"/>
      <c r="BTI14" s="35"/>
      <c r="BTJ14" s="76"/>
      <c r="BTK14" s="75"/>
      <c r="BTM14" s="2"/>
      <c r="BTN14" s="2"/>
      <c r="BTO14" s="35"/>
      <c r="BTP14" s="76"/>
      <c r="BTQ14" s="75"/>
      <c r="BTS14" s="2"/>
      <c r="BTT14" s="2"/>
      <c r="BTU14" s="35"/>
      <c r="BTV14" s="76"/>
      <c r="BTW14" s="75"/>
      <c r="BTY14" s="2"/>
      <c r="BTZ14" s="2"/>
      <c r="BUA14" s="35"/>
      <c r="BUB14" s="76"/>
      <c r="BUC14" s="75"/>
      <c r="BUE14" s="2"/>
      <c r="BUF14" s="2"/>
      <c r="BUG14" s="35"/>
      <c r="BUH14" s="76"/>
      <c r="BUI14" s="75"/>
      <c r="BUK14" s="2"/>
      <c r="BUL14" s="2"/>
      <c r="BUM14" s="35"/>
      <c r="BUN14" s="76"/>
      <c r="BUO14" s="75"/>
      <c r="BUQ14" s="2"/>
      <c r="BUR14" s="2"/>
      <c r="BUS14" s="35"/>
      <c r="BUT14" s="76"/>
      <c r="BUU14" s="75"/>
      <c r="BUW14" s="2"/>
      <c r="BUX14" s="2"/>
      <c r="BUY14" s="35"/>
      <c r="BUZ14" s="76"/>
      <c r="BVA14" s="75"/>
      <c r="BVC14" s="2"/>
      <c r="BVD14" s="2"/>
      <c r="BVE14" s="35"/>
      <c r="BVF14" s="76"/>
      <c r="BVG14" s="75"/>
      <c r="BVI14" s="2"/>
      <c r="BVJ14" s="2"/>
      <c r="BVK14" s="35"/>
      <c r="BVL14" s="76"/>
      <c r="BVM14" s="75"/>
      <c r="BVO14" s="2"/>
      <c r="BVP14" s="2"/>
      <c r="BVQ14" s="35"/>
      <c r="BVR14" s="76"/>
      <c r="BVS14" s="75"/>
      <c r="BVU14" s="2"/>
      <c r="BVV14" s="2"/>
      <c r="BVW14" s="35"/>
      <c r="BVX14" s="76"/>
      <c r="BVY14" s="75"/>
      <c r="BWA14" s="2"/>
      <c r="BWB14" s="2"/>
      <c r="BWC14" s="35"/>
      <c r="BWD14" s="76"/>
      <c r="BWE14" s="75"/>
      <c r="BWG14" s="2"/>
      <c r="BWH14" s="2"/>
      <c r="BWI14" s="35"/>
      <c r="BWJ14" s="76"/>
      <c r="BWK14" s="75"/>
      <c r="BWM14" s="2"/>
      <c r="BWN14" s="2"/>
      <c r="BWO14" s="35"/>
      <c r="BWP14" s="76"/>
      <c r="BWQ14" s="75"/>
      <c r="BWS14" s="2"/>
      <c r="BWT14" s="2"/>
      <c r="BWU14" s="35"/>
      <c r="BWV14" s="76"/>
      <c r="BWW14" s="75"/>
      <c r="BWY14" s="2"/>
      <c r="BWZ14" s="2"/>
      <c r="BXA14" s="35"/>
      <c r="BXB14" s="76"/>
      <c r="BXC14" s="75"/>
      <c r="BXE14" s="2"/>
      <c r="BXF14" s="2"/>
      <c r="BXG14" s="35"/>
      <c r="BXH14" s="76"/>
      <c r="BXI14" s="75"/>
      <c r="BXK14" s="2"/>
      <c r="BXL14" s="2"/>
      <c r="BXM14" s="35"/>
      <c r="BXN14" s="76"/>
      <c r="BXO14" s="75"/>
      <c r="BXQ14" s="2"/>
      <c r="BXR14" s="2"/>
      <c r="BXS14" s="35"/>
      <c r="BXT14" s="76"/>
      <c r="BXU14" s="75"/>
      <c r="BXW14" s="2"/>
      <c r="BXX14" s="2"/>
      <c r="BXY14" s="35"/>
      <c r="BXZ14" s="76"/>
      <c r="BYA14" s="75"/>
      <c r="BYC14" s="2"/>
      <c r="BYD14" s="2"/>
      <c r="BYE14" s="35"/>
      <c r="BYF14" s="76"/>
      <c r="BYG14" s="75"/>
      <c r="BYI14" s="2"/>
      <c r="BYJ14" s="2"/>
      <c r="BYK14" s="35"/>
      <c r="BYL14" s="76"/>
      <c r="BYM14" s="75"/>
      <c r="BYO14" s="2"/>
      <c r="BYP14" s="2"/>
      <c r="BYQ14" s="35"/>
      <c r="BYR14" s="76"/>
      <c r="BYS14" s="75"/>
      <c r="BYU14" s="2"/>
      <c r="BYV14" s="2"/>
      <c r="BYW14" s="35"/>
      <c r="BYX14" s="76"/>
      <c r="BYY14" s="75"/>
      <c r="BZA14" s="2"/>
      <c r="BZB14" s="2"/>
      <c r="BZC14" s="35"/>
      <c r="BZD14" s="76"/>
      <c r="BZE14" s="75"/>
      <c r="BZG14" s="2"/>
      <c r="BZH14" s="2"/>
      <c r="BZI14" s="35"/>
      <c r="BZJ14" s="76"/>
      <c r="BZK14" s="75"/>
      <c r="BZM14" s="2"/>
      <c r="BZN14" s="2"/>
      <c r="BZO14" s="35"/>
      <c r="BZP14" s="76"/>
      <c r="BZQ14" s="75"/>
      <c r="BZS14" s="2"/>
      <c r="BZT14" s="2"/>
      <c r="BZU14" s="35"/>
      <c r="BZV14" s="76"/>
      <c r="BZW14" s="75"/>
      <c r="BZY14" s="2"/>
      <c r="BZZ14" s="2"/>
      <c r="CAA14" s="35"/>
      <c r="CAB14" s="76"/>
      <c r="CAC14" s="75"/>
      <c r="CAE14" s="2"/>
      <c r="CAF14" s="2"/>
      <c r="CAG14" s="35"/>
      <c r="CAH14" s="76"/>
      <c r="CAI14" s="75"/>
      <c r="CAK14" s="2"/>
      <c r="CAL14" s="2"/>
      <c r="CAM14" s="35"/>
      <c r="CAN14" s="76"/>
      <c r="CAO14" s="75"/>
      <c r="CAQ14" s="2"/>
      <c r="CAR14" s="2"/>
      <c r="CAS14" s="35"/>
      <c r="CAT14" s="76"/>
      <c r="CAU14" s="75"/>
      <c r="CAW14" s="2"/>
      <c r="CAX14" s="2"/>
      <c r="CAY14" s="35"/>
      <c r="CAZ14" s="76"/>
      <c r="CBA14" s="75"/>
      <c r="CBC14" s="2"/>
      <c r="CBD14" s="2"/>
      <c r="CBE14" s="35"/>
      <c r="CBF14" s="76"/>
      <c r="CBG14" s="75"/>
      <c r="CBI14" s="2"/>
      <c r="CBJ14" s="2"/>
      <c r="CBK14" s="35"/>
      <c r="CBL14" s="76"/>
      <c r="CBM14" s="75"/>
      <c r="CBO14" s="2"/>
      <c r="CBP14" s="2"/>
      <c r="CBQ14" s="35"/>
      <c r="CBR14" s="76"/>
      <c r="CBS14" s="75"/>
      <c r="CBU14" s="2"/>
      <c r="CBV14" s="2"/>
      <c r="CBW14" s="35"/>
      <c r="CBX14" s="76"/>
      <c r="CBY14" s="75"/>
      <c r="CCA14" s="2"/>
      <c r="CCB14" s="2"/>
      <c r="CCC14" s="35"/>
      <c r="CCD14" s="76"/>
      <c r="CCE14" s="75"/>
      <c r="CCG14" s="2"/>
      <c r="CCH14" s="2"/>
      <c r="CCI14" s="35"/>
      <c r="CCJ14" s="76"/>
      <c r="CCK14" s="75"/>
      <c r="CCM14" s="2"/>
      <c r="CCN14" s="2"/>
      <c r="CCO14" s="35"/>
      <c r="CCP14" s="76"/>
      <c r="CCQ14" s="75"/>
      <c r="CCS14" s="2"/>
      <c r="CCT14" s="2"/>
      <c r="CCU14" s="35"/>
      <c r="CCV14" s="76"/>
      <c r="CCW14" s="75"/>
      <c r="CCY14" s="2"/>
      <c r="CCZ14" s="2"/>
      <c r="CDA14" s="35"/>
      <c r="CDB14" s="76"/>
      <c r="CDC14" s="75"/>
      <c r="CDE14" s="2"/>
      <c r="CDF14" s="2"/>
      <c r="CDG14" s="35"/>
      <c r="CDH14" s="76"/>
      <c r="CDI14" s="75"/>
      <c r="CDK14" s="2"/>
      <c r="CDL14" s="2"/>
      <c r="CDM14" s="35"/>
      <c r="CDN14" s="76"/>
      <c r="CDO14" s="75"/>
      <c r="CDQ14" s="2"/>
      <c r="CDR14" s="2"/>
      <c r="CDS14" s="35"/>
      <c r="CDT14" s="76"/>
      <c r="CDU14" s="75"/>
      <c r="CDW14" s="2"/>
      <c r="CDX14" s="2"/>
      <c r="CDY14" s="35"/>
      <c r="CDZ14" s="76"/>
      <c r="CEA14" s="75"/>
      <c r="CEC14" s="2"/>
      <c r="CED14" s="2"/>
      <c r="CEE14" s="35"/>
      <c r="CEF14" s="76"/>
      <c r="CEG14" s="75"/>
      <c r="CEI14" s="2"/>
      <c r="CEJ14" s="2"/>
      <c r="CEK14" s="35"/>
      <c r="CEL14" s="76"/>
      <c r="CEM14" s="75"/>
      <c r="CEO14" s="2"/>
      <c r="CEP14" s="2"/>
      <c r="CEQ14" s="35"/>
      <c r="CER14" s="76"/>
      <c r="CES14" s="75"/>
      <c r="CEU14" s="2"/>
      <c r="CEV14" s="2"/>
      <c r="CEW14" s="35"/>
      <c r="CEX14" s="76"/>
      <c r="CEY14" s="75"/>
      <c r="CFA14" s="2"/>
      <c r="CFB14" s="2"/>
      <c r="CFC14" s="35"/>
      <c r="CFD14" s="76"/>
      <c r="CFE14" s="75"/>
      <c r="CFG14" s="2"/>
      <c r="CFH14" s="2"/>
      <c r="CFI14" s="35"/>
      <c r="CFJ14" s="76"/>
      <c r="CFK14" s="75"/>
      <c r="CFM14" s="2"/>
      <c r="CFN14" s="2"/>
      <c r="CFO14" s="35"/>
      <c r="CFP14" s="76"/>
      <c r="CFQ14" s="75"/>
      <c r="CFS14" s="2"/>
      <c r="CFT14" s="2"/>
      <c r="CFU14" s="35"/>
      <c r="CFV14" s="76"/>
      <c r="CFW14" s="75"/>
      <c r="CFY14" s="2"/>
      <c r="CFZ14" s="2"/>
      <c r="CGA14" s="35"/>
      <c r="CGB14" s="76"/>
      <c r="CGC14" s="75"/>
      <c r="CGE14" s="2"/>
      <c r="CGF14" s="2"/>
      <c r="CGG14" s="35"/>
      <c r="CGH14" s="76"/>
      <c r="CGI14" s="75"/>
      <c r="CGK14" s="2"/>
      <c r="CGL14" s="2"/>
      <c r="CGM14" s="35"/>
      <c r="CGN14" s="76"/>
      <c r="CGO14" s="75"/>
      <c r="CGQ14" s="2"/>
      <c r="CGR14" s="2"/>
      <c r="CGS14" s="35"/>
      <c r="CGT14" s="76"/>
      <c r="CGU14" s="75"/>
      <c r="CGW14" s="2"/>
      <c r="CGX14" s="2"/>
      <c r="CGY14" s="35"/>
      <c r="CGZ14" s="76"/>
      <c r="CHA14" s="75"/>
      <c r="CHC14" s="2"/>
      <c r="CHD14" s="2"/>
      <c r="CHE14" s="35"/>
      <c r="CHF14" s="76"/>
      <c r="CHG14" s="75"/>
      <c r="CHI14" s="2"/>
      <c r="CHJ14" s="2"/>
      <c r="CHK14" s="35"/>
      <c r="CHL14" s="76"/>
      <c r="CHM14" s="75"/>
      <c r="CHO14" s="2"/>
      <c r="CHP14" s="2"/>
      <c r="CHQ14" s="35"/>
      <c r="CHR14" s="76"/>
      <c r="CHS14" s="75"/>
      <c r="CHU14" s="2"/>
      <c r="CHV14" s="2"/>
      <c r="CHW14" s="35"/>
      <c r="CHX14" s="76"/>
      <c r="CHY14" s="75"/>
      <c r="CIA14" s="2"/>
      <c r="CIB14" s="2"/>
      <c r="CIC14" s="35"/>
      <c r="CID14" s="76"/>
      <c r="CIE14" s="75"/>
      <c r="CIG14" s="2"/>
      <c r="CIH14" s="2"/>
      <c r="CII14" s="35"/>
      <c r="CIJ14" s="76"/>
      <c r="CIK14" s="75"/>
      <c r="CIM14" s="2"/>
      <c r="CIN14" s="2"/>
      <c r="CIO14" s="35"/>
      <c r="CIP14" s="76"/>
      <c r="CIQ14" s="75"/>
      <c r="CIS14" s="2"/>
      <c r="CIT14" s="2"/>
      <c r="CIU14" s="35"/>
      <c r="CIV14" s="76"/>
      <c r="CIW14" s="75"/>
      <c r="CIY14" s="2"/>
      <c r="CIZ14" s="2"/>
      <c r="CJA14" s="35"/>
      <c r="CJB14" s="76"/>
      <c r="CJC14" s="75"/>
      <c r="CJE14" s="2"/>
      <c r="CJF14" s="2"/>
      <c r="CJG14" s="35"/>
      <c r="CJH14" s="76"/>
      <c r="CJI14" s="75"/>
      <c r="CJK14" s="2"/>
      <c r="CJL14" s="2"/>
      <c r="CJM14" s="35"/>
      <c r="CJN14" s="76"/>
      <c r="CJO14" s="75"/>
      <c r="CJQ14" s="2"/>
      <c r="CJR14" s="2"/>
      <c r="CJS14" s="35"/>
      <c r="CJT14" s="76"/>
      <c r="CJU14" s="75"/>
      <c r="CJW14" s="2"/>
      <c r="CJX14" s="2"/>
      <c r="CJY14" s="35"/>
      <c r="CJZ14" s="76"/>
      <c r="CKA14" s="75"/>
      <c r="CKC14" s="2"/>
      <c r="CKD14" s="2"/>
      <c r="CKE14" s="35"/>
      <c r="CKF14" s="76"/>
      <c r="CKG14" s="75"/>
      <c r="CKI14" s="2"/>
      <c r="CKJ14" s="2"/>
      <c r="CKK14" s="35"/>
      <c r="CKL14" s="76"/>
      <c r="CKM14" s="75"/>
      <c r="CKO14" s="2"/>
      <c r="CKP14" s="2"/>
      <c r="CKQ14" s="35"/>
      <c r="CKR14" s="76"/>
      <c r="CKS14" s="75"/>
      <c r="CKU14" s="2"/>
      <c r="CKV14" s="2"/>
      <c r="CKW14" s="35"/>
      <c r="CKX14" s="76"/>
      <c r="CKY14" s="75"/>
      <c r="CLA14" s="2"/>
      <c r="CLB14" s="2"/>
      <c r="CLC14" s="35"/>
      <c r="CLD14" s="76"/>
      <c r="CLE14" s="75"/>
      <c r="CLG14" s="2"/>
      <c r="CLH14" s="2"/>
      <c r="CLI14" s="35"/>
      <c r="CLJ14" s="76"/>
      <c r="CLK14" s="75"/>
      <c r="CLM14" s="2"/>
      <c r="CLN14" s="2"/>
      <c r="CLO14" s="35"/>
      <c r="CLP14" s="76"/>
      <c r="CLQ14" s="75"/>
      <c r="CLS14" s="2"/>
      <c r="CLT14" s="2"/>
      <c r="CLU14" s="35"/>
      <c r="CLV14" s="76"/>
      <c r="CLW14" s="75"/>
      <c r="CLY14" s="2"/>
      <c r="CLZ14" s="2"/>
      <c r="CMA14" s="35"/>
      <c r="CMB14" s="76"/>
      <c r="CMC14" s="75"/>
      <c r="CME14" s="2"/>
      <c r="CMF14" s="2"/>
      <c r="CMG14" s="35"/>
      <c r="CMH14" s="76"/>
      <c r="CMI14" s="75"/>
      <c r="CMK14" s="2"/>
      <c r="CML14" s="2"/>
      <c r="CMM14" s="35"/>
      <c r="CMN14" s="76"/>
      <c r="CMO14" s="75"/>
      <c r="CMQ14" s="2"/>
      <c r="CMR14" s="2"/>
      <c r="CMS14" s="35"/>
      <c r="CMT14" s="76"/>
      <c r="CMU14" s="75"/>
      <c r="CMW14" s="2"/>
      <c r="CMX14" s="2"/>
      <c r="CMY14" s="35"/>
      <c r="CMZ14" s="76"/>
      <c r="CNA14" s="75"/>
      <c r="CNC14" s="2"/>
      <c r="CND14" s="2"/>
      <c r="CNE14" s="35"/>
      <c r="CNF14" s="76"/>
      <c r="CNG14" s="75"/>
      <c r="CNI14" s="2"/>
      <c r="CNJ14" s="2"/>
      <c r="CNK14" s="35"/>
      <c r="CNL14" s="76"/>
      <c r="CNM14" s="75"/>
      <c r="CNO14" s="2"/>
      <c r="CNP14" s="2"/>
      <c r="CNQ14" s="35"/>
      <c r="CNR14" s="76"/>
      <c r="CNS14" s="75"/>
      <c r="CNU14" s="2"/>
      <c r="CNV14" s="2"/>
      <c r="CNW14" s="35"/>
      <c r="CNX14" s="76"/>
      <c r="CNY14" s="75"/>
      <c r="COA14" s="2"/>
      <c r="COB14" s="2"/>
      <c r="COC14" s="35"/>
      <c r="COD14" s="76"/>
      <c r="COE14" s="75"/>
      <c r="COG14" s="2"/>
      <c r="COH14" s="2"/>
      <c r="COI14" s="35"/>
      <c r="COJ14" s="76"/>
      <c r="COK14" s="75"/>
      <c r="COM14" s="2"/>
      <c r="CON14" s="2"/>
      <c r="COO14" s="35"/>
      <c r="COP14" s="76"/>
      <c r="COQ14" s="75"/>
      <c r="COS14" s="2"/>
      <c r="COT14" s="2"/>
      <c r="COU14" s="35"/>
      <c r="COV14" s="76"/>
      <c r="COW14" s="75"/>
      <c r="COY14" s="2"/>
      <c r="COZ14" s="2"/>
      <c r="CPA14" s="35"/>
      <c r="CPB14" s="76"/>
      <c r="CPC14" s="75"/>
      <c r="CPE14" s="2"/>
      <c r="CPF14" s="2"/>
      <c r="CPG14" s="35"/>
      <c r="CPH14" s="76"/>
      <c r="CPI14" s="75"/>
      <c r="CPK14" s="2"/>
      <c r="CPL14" s="2"/>
      <c r="CPM14" s="35"/>
      <c r="CPN14" s="76"/>
      <c r="CPO14" s="75"/>
      <c r="CPQ14" s="2"/>
      <c r="CPR14" s="2"/>
      <c r="CPS14" s="35"/>
      <c r="CPT14" s="76"/>
      <c r="CPU14" s="75"/>
      <c r="CPW14" s="2"/>
      <c r="CPX14" s="2"/>
      <c r="CPY14" s="35"/>
      <c r="CPZ14" s="76"/>
      <c r="CQA14" s="75"/>
      <c r="CQC14" s="2"/>
      <c r="CQD14" s="2"/>
      <c r="CQE14" s="35"/>
      <c r="CQF14" s="76"/>
      <c r="CQG14" s="75"/>
      <c r="CQI14" s="2"/>
      <c r="CQJ14" s="2"/>
      <c r="CQK14" s="35"/>
      <c r="CQL14" s="76"/>
      <c r="CQM14" s="75"/>
      <c r="CQO14" s="2"/>
      <c r="CQP14" s="2"/>
      <c r="CQQ14" s="35"/>
      <c r="CQR14" s="76"/>
      <c r="CQS14" s="75"/>
      <c r="CQU14" s="2"/>
      <c r="CQV14" s="2"/>
      <c r="CQW14" s="35"/>
      <c r="CQX14" s="76"/>
      <c r="CQY14" s="75"/>
      <c r="CRA14" s="2"/>
      <c r="CRB14" s="2"/>
      <c r="CRC14" s="35"/>
      <c r="CRD14" s="76"/>
      <c r="CRE14" s="75"/>
      <c r="CRG14" s="2"/>
      <c r="CRH14" s="2"/>
      <c r="CRI14" s="35"/>
      <c r="CRJ14" s="76"/>
      <c r="CRK14" s="75"/>
      <c r="CRM14" s="2"/>
      <c r="CRN14" s="2"/>
      <c r="CRO14" s="35"/>
      <c r="CRP14" s="76"/>
      <c r="CRQ14" s="75"/>
      <c r="CRS14" s="2"/>
      <c r="CRT14" s="2"/>
      <c r="CRU14" s="35"/>
      <c r="CRV14" s="76"/>
      <c r="CRW14" s="75"/>
      <c r="CRY14" s="2"/>
      <c r="CRZ14" s="2"/>
      <c r="CSA14" s="35"/>
      <c r="CSB14" s="76"/>
      <c r="CSC14" s="75"/>
      <c r="CSE14" s="2"/>
      <c r="CSF14" s="2"/>
      <c r="CSG14" s="35"/>
      <c r="CSH14" s="76"/>
      <c r="CSI14" s="75"/>
      <c r="CSK14" s="2"/>
      <c r="CSL14" s="2"/>
      <c r="CSM14" s="35"/>
      <c r="CSN14" s="76"/>
      <c r="CSO14" s="75"/>
      <c r="CSQ14" s="2"/>
      <c r="CSR14" s="2"/>
      <c r="CSS14" s="35"/>
      <c r="CST14" s="76"/>
      <c r="CSU14" s="75"/>
      <c r="CSW14" s="2"/>
      <c r="CSX14" s="2"/>
      <c r="CSY14" s="35"/>
      <c r="CSZ14" s="76"/>
      <c r="CTA14" s="75"/>
      <c r="CTC14" s="2"/>
      <c r="CTD14" s="2"/>
      <c r="CTE14" s="35"/>
      <c r="CTF14" s="76"/>
      <c r="CTG14" s="75"/>
      <c r="CTI14" s="2"/>
      <c r="CTJ14" s="2"/>
      <c r="CTK14" s="35"/>
      <c r="CTL14" s="76"/>
      <c r="CTM14" s="75"/>
      <c r="CTO14" s="2"/>
      <c r="CTP14" s="2"/>
      <c r="CTQ14" s="35"/>
      <c r="CTR14" s="76"/>
      <c r="CTS14" s="75"/>
      <c r="CTU14" s="2"/>
      <c r="CTV14" s="2"/>
      <c r="CTW14" s="35"/>
      <c r="CTX14" s="76"/>
      <c r="CTY14" s="75"/>
      <c r="CUA14" s="2"/>
      <c r="CUB14" s="2"/>
      <c r="CUC14" s="35"/>
      <c r="CUD14" s="76"/>
      <c r="CUE14" s="75"/>
      <c r="CUG14" s="2"/>
      <c r="CUH14" s="2"/>
      <c r="CUI14" s="35"/>
      <c r="CUJ14" s="76"/>
      <c r="CUK14" s="75"/>
      <c r="CUM14" s="2"/>
      <c r="CUN14" s="2"/>
      <c r="CUO14" s="35"/>
      <c r="CUP14" s="76"/>
      <c r="CUQ14" s="75"/>
      <c r="CUS14" s="2"/>
      <c r="CUT14" s="2"/>
      <c r="CUU14" s="35"/>
      <c r="CUV14" s="76"/>
      <c r="CUW14" s="75"/>
      <c r="CUY14" s="2"/>
      <c r="CUZ14" s="2"/>
      <c r="CVA14" s="35"/>
      <c r="CVB14" s="76"/>
      <c r="CVC14" s="75"/>
      <c r="CVE14" s="2"/>
      <c r="CVF14" s="2"/>
      <c r="CVG14" s="35"/>
      <c r="CVH14" s="76"/>
      <c r="CVI14" s="75"/>
      <c r="CVK14" s="2"/>
      <c r="CVL14" s="2"/>
      <c r="CVM14" s="35"/>
      <c r="CVN14" s="76"/>
      <c r="CVO14" s="75"/>
      <c r="CVQ14" s="2"/>
      <c r="CVR14" s="2"/>
      <c r="CVS14" s="35"/>
      <c r="CVT14" s="76"/>
      <c r="CVU14" s="75"/>
      <c r="CVW14" s="2"/>
      <c r="CVX14" s="2"/>
      <c r="CVY14" s="35"/>
      <c r="CVZ14" s="76"/>
      <c r="CWA14" s="75"/>
      <c r="CWC14" s="2"/>
      <c r="CWD14" s="2"/>
      <c r="CWE14" s="35"/>
      <c r="CWF14" s="76"/>
      <c r="CWG14" s="75"/>
      <c r="CWI14" s="2"/>
      <c r="CWJ14" s="2"/>
      <c r="CWK14" s="35"/>
      <c r="CWL14" s="76"/>
      <c r="CWM14" s="75"/>
      <c r="CWO14" s="2"/>
      <c r="CWP14" s="2"/>
      <c r="CWQ14" s="35"/>
      <c r="CWR14" s="76"/>
      <c r="CWS14" s="75"/>
      <c r="CWU14" s="2"/>
      <c r="CWV14" s="2"/>
      <c r="CWW14" s="35"/>
      <c r="CWX14" s="76"/>
      <c r="CWY14" s="75"/>
      <c r="CXA14" s="2"/>
      <c r="CXB14" s="2"/>
      <c r="CXC14" s="35"/>
      <c r="CXD14" s="76"/>
      <c r="CXE14" s="75"/>
      <c r="CXG14" s="2"/>
      <c r="CXH14" s="2"/>
      <c r="CXI14" s="35"/>
      <c r="CXJ14" s="76"/>
      <c r="CXK14" s="75"/>
      <c r="CXM14" s="2"/>
      <c r="CXN14" s="2"/>
      <c r="CXO14" s="35"/>
      <c r="CXP14" s="76"/>
      <c r="CXQ14" s="75"/>
      <c r="CXS14" s="2"/>
      <c r="CXT14" s="2"/>
      <c r="CXU14" s="35"/>
      <c r="CXV14" s="76"/>
      <c r="CXW14" s="75"/>
      <c r="CXY14" s="2"/>
      <c r="CXZ14" s="2"/>
      <c r="CYA14" s="35"/>
      <c r="CYB14" s="76"/>
      <c r="CYC14" s="75"/>
      <c r="CYE14" s="2"/>
      <c r="CYF14" s="2"/>
      <c r="CYG14" s="35"/>
      <c r="CYH14" s="76"/>
      <c r="CYI14" s="75"/>
      <c r="CYK14" s="2"/>
      <c r="CYL14" s="2"/>
      <c r="CYM14" s="35"/>
      <c r="CYN14" s="76"/>
      <c r="CYO14" s="75"/>
      <c r="CYQ14" s="2"/>
      <c r="CYR14" s="2"/>
      <c r="CYS14" s="35"/>
      <c r="CYT14" s="76"/>
      <c r="CYU14" s="75"/>
      <c r="CYW14" s="2"/>
      <c r="CYX14" s="2"/>
      <c r="CYY14" s="35"/>
      <c r="CYZ14" s="76"/>
      <c r="CZA14" s="75"/>
      <c r="CZC14" s="2"/>
      <c r="CZD14" s="2"/>
      <c r="CZE14" s="35"/>
      <c r="CZF14" s="76"/>
      <c r="CZG14" s="75"/>
      <c r="CZI14" s="2"/>
      <c r="CZJ14" s="2"/>
      <c r="CZK14" s="35"/>
      <c r="CZL14" s="76"/>
      <c r="CZM14" s="75"/>
      <c r="CZO14" s="2"/>
      <c r="CZP14" s="2"/>
      <c r="CZQ14" s="35"/>
      <c r="CZR14" s="76"/>
      <c r="CZS14" s="75"/>
      <c r="CZU14" s="2"/>
      <c r="CZV14" s="2"/>
      <c r="CZW14" s="35"/>
      <c r="CZX14" s="76"/>
      <c r="CZY14" s="75"/>
      <c r="DAA14" s="2"/>
      <c r="DAB14" s="2"/>
      <c r="DAC14" s="35"/>
      <c r="DAD14" s="76"/>
      <c r="DAE14" s="75"/>
      <c r="DAG14" s="2"/>
      <c r="DAH14" s="2"/>
      <c r="DAI14" s="35"/>
      <c r="DAJ14" s="76"/>
      <c r="DAK14" s="75"/>
      <c r="DAM14" s="2"/>
      <c r="DAN14" s="2"/>
      <c r="DAO14" s="35"/>
      <c r="DAP14" s="76"/>
      <c r="DAQ14" s="75"/>
      <c r="DAS14" s="2"/>
      <c r="DAT14" s="2"/>
      <c r="DAU14" s="35"/>
      <c r="DAV14" s="76"/>
      <c r="DAW14" s="75"/>
      <c r="DAY14" s="2"/>
      <c r="DAZ14" s="2"/>
      <c r="DBA14" s="35"/>
      <c r="DBB14" s="76"/>
      <c r="DBC14" s="75"/>
      <c r="DBE14" s="2"/>
      <c r="DBF14" s="2"/>
      <c r="DBG14" s="35"/>
      <c r="DBH14" s="76"/>
      <c r="DBI14" s="75"/>
      <c r="DBK14" s="2"/>
      <c r="DBL14" s="2"/>
      <c r="DBM14" s="35"/>
      <c r="DBN14" s="76"/>
      <c r="DBO14" s="75"/>
      <c r="DBQ14" s="2"/>
      <c r="DBR14" s="2"/>
      <c r="DBS14" s="35"/>
      <c r="DBT14" s="76"/>
      <c r="DBU14" s="75"/>
      <c r="DBW14" s="2"/>
      <c r="DBX14" s="2"/>
      <c r="DBY14" s="35"/>
      <c r="DBZ14" s="76"/>
      <c r="DCA14" s="75"/>
      <c r="DCC14" s="2"/>
      <c r="DCD14" s="2"/>
      <c r="DCE14" s="35"/>
      <c r="DCF14" s="76"/>
      <c r="DCG14" s="75"/>
      <c r="DCI14" s="2"/>
      <c r="DCJ14" s="2"/>
      <c r="DCK14" s="35"/>
      <c r="DCL14" s="76"/>
      <c r="DCM14" s="75"/>
      <c r="DCO14" s="2"/>
      <c r="DCP14" s="2"/>
      <c r="DCQ14" s="35"/>
      <c r="DCR14" s="76"/>
      <c r="DCS14" s="75"/>
      <c r="DCU14" s="2"/>
      <c r="DCV14" s="2"/>
      <c r="DCW14" s="35"/>
      <c r="DCX14" s="76"/>
      <c r="DCY14" s="75"/>
      <c r="DDA14" s="2"/>
      <c r="DDB14" s="2"/>
      <c r="DDC14" s="35"/>
      <c r="DDD14" s="76"/>
      <c r="DDE14" s="75"/>
      <c r="DDG14" s="2"/>
      <c r="DDH14" s="2"/>
      <c r="DDI14" s="35"/>
      <c r="DDJ14" s="76"/>
      <c r="DDK14" s="75"/>
      <c r="DDM14" s="2"/>
      <c r="DDN14" s="2"/>
      <c r="DDO14" s="35"/>
      <c r="DDP14" s="76"/>
      <c r="DDQ14" s="75"/>
      <c r="DDS14" s="2"/>
      <c r="DDT14" s="2"/>
      <c r="DDU14" s="35"/>
      <c r="DDV14" s="76"/>
      <c r="DDW14" s="75"/>
      <c r="DDY14" s="2"/>
      <c r="DDZ14" s="2"/>
      <c r="DEA14" s="35"/>
      <c r="DEB14" s="76"/>
      <c r="DEC14" s="75"/>
      <c r="DEE14" s="2"/>
      <c r="DEF14" s="2"/>
      <c r="DEG14" s="35"/>
      <c r="DEH14" s="76"/>
      <c r="DEI14" s="75"/>
      <c r="DEK14" s="2"/>
      <c r="DEL14" s="2"/>
      <c r="DEM14" s="35"/>
      <c r="DEN14" s="76"/>
      <c r="DEO14" s="75"/>
      <c r="DEQ14" s="2"/>
      <c r="DER14" s="2"/>
      <c r="DES14" s="35"/>
      <c r="DET14" s="76"/>
      <c r="DEU14" s="75"/>
      <c r="DEW14" s="2"/>
      <c r="DEX14" s="2"/>
      <c r="DEY14" s="35"/>
      <c r="DEZ14" s="76"/>
      <c r="DFA14" s="75"/>
      <c r="DFC14" s="2"/>
      <c r="DFD14" s="2"/>
      <c r="DFE14" s="35"/>
      <c r="DFF14" s="76"/>
      <c r="DFG14" s="75"/>
      <c r="DFI14" s="2"/>
      <c r="DFJ14" s="2"/>
      <c r="DFK14" s="35"/>
      <c r="DFL14" s="76"/>
      <c r="DFM14" s="75"/>
      <c r="DFO14" s="2"/>
      <c r="DFP14" s="2"/>
      <c r="DFQ14" s="35"/>
      <c r="DFR14" s="76"/>
      <c r="DFS14" s="75"/>
      <c r="DFU14" s="2"/>
      <c r="DFV14" s="2"/>
      <c r="DFW14" s="35"/>
      <c r="DFX14" s="76"/>
      <c r="DFY14" s="75"/>
      <c r="DGA14" s="2"/>
      <c r="DGB14" s="2"/>
      <c r="DGC14" s="35"/>
      <c r="DGD14" s="76"/>
      <c r="DGE14" s="75"/>
      <c r="DGG14" s="2"/>
      <c r="DGH14" s="2"/>
      <c r="DGI14" s="35"/>
      <c r="DGJ14" s="76"/>
      <c r="DGK14" s="75"/>
      <c r="DGM14" s="2"/>
      <c r="DGN14" s="2"/>
      <c r="DGO14" s="35"/>
      <c r="DGP14" s="76"/>
      <c r="DGQ14" s="75"/>
      <c r="DGS14" s="2"/>
      <c r="DGT14" s="2"/>
      <c r="DGU14" s="35"/>
      <c r="DGV14" s="76"/>
      <c r="DGW14" s="75"/>
      <c r="DGY14" s="2"/>
      <c r="DGZ14" s="2"/>
      <c r="DHA14" s="35"/>
      <c r="DHB14" s="76"/>
      <c r="DHC14" s="75"/>
      <c r="DHE14" s="2"/>
      <c r="DHF14" s="2"/>
      <c r="DHG14" s="35"/>
      <c r="DHH14" s="76"/>
      <c r="DHI14" s="75"/>
      <c r="DHK14" s="2"/>
      <c r="DHL14" s="2"/>
      <c r="DHM14" s="35"/>
      <c r="DHN14" s="76"/>
      <c r="DHO14" s="75"/>
      <c r="DHQ14" s="2"/>
      <c r="DHR14" s="2"/>
      <c r="DHS14" s="35"/>
      <c r="DHT14" s="76"/>
      <c r="DHU14" s="75"/>
      <c r="DHW14" s="2"/>
      <c r="DHX14" s="2"/>
      <c r="DHY14" s="35"/>
      <c r="DHZ14" s="76"/>
      <c r="DIA14" s="75"/>
      <c r="DIC14" s="2"/>
      <c r="DID14" s="2"/>
      <c r="DIE14" s="35"/>
      <c r="DIF14" s="76"/>
      <c r="DIG14" s="75"/>
      <c r="DII14" s="2"/>
      <c r="DIJ14" s="2"/>
      <c r="DIK14" s="35"/>
      <c r="DIL14" s="76"/>
      <c r="DIM14" s="75"/>
      <c r="DIO14" s="2"/>
      <c r="DIP14" s="2"/>
      <c r="DIQ14" s="35"/>
      <c r="DIR14" s="76"/>
      <c r="DIS14" s="75"/>
      <c r="DIU14" s="2"/>
      <c r="DIV14" s="2"/>
      <c r="DIW14" s="35"/>
      <c r="DIX14" s="76"/>
      <c r="DIY14" s="75"/>
      <c r="DJA14" s="2"/>
      <c r="DJB14" s="2"/>
      <c r="DJC14" s="35"/>
      <c r="DJD14" s="76"/>
      <c r="DJE14" s="75"/>
      <c r="DJG14" s="2"/>
      <c r="DJH14" s="2"/>
      <c r="DJI14" s="35"/>
      <c r="DJJ14" s="76"/>
      <c r="DJK14" s="75"/>
      <c r="DJM14" s="2"/>
      <c r="DJN14" s="2"/>
      <c r="DJO14" s="35"/>
      <c r="DJP14" s="76"/>
      <c r="DJQ14" s="75"/>
      <c r="DJS14" s="2"/>
      <c r="DJT14" s="2"/>
      <c r="DJU14" s="35"/>
      <c r="DJV14" s="76"/>
      <c r="DJW14" s="75"/>
      <c r="DJY14" s="2"/>
      <c r="DJZ14" s="2"/>
      <c r="DKA14" s="35"/>
      <c r="DKB14" s="76"/>
      <c r="DKC14" s="75"/>
      <c r="DKE14" s="2"/>
      <c r="DKF14" s="2"/>
      <c r="DKG14" s="35"/>
      <c r="DKH14" s="76"/>
      <c r="DKI14" s="75"/>
      <c r="DKK14" s="2"/>
      <c r="DKL14" s="2"/>
      <c r="DKM14" s="35"/>
      <c r="DKN14" s="76"/>
      <c r="DKO14" s="75"/>
      <c r="DKQ14" s="2"/>
      <c r="DKR14" s="2"/>
      <c r="DKS14" s="35"/>
      <c r="DKT14" s="76"/>
      <c r="DKU14" s="75"/>
      <c r="DKW14" s="2"/>
      <c r="DKX14" s="2"/>
      <c r="DKY14" s="35"/>
      <c r="DKZ14" s="76"/>
      <c r="DLA14" s="75"/>
      <c r="DLC14" s="2"/>
      <c r="DLD14" s="2"/>
      <c r="DLE14" s="35"/>
      <c r="DLF14" s="76"/>
      <c r="DLG14" s="75"/>
      <c r="DLI14" s="2"/>
      <c r="DLJ14" s="2"/>
      <c r="DLK14" s="35"/>
      <c r="DLL14" s="76"/>
      <c r="DLM14" s="75"/>
      <c r="DLO14" s="2"/>
      <c r="DLP14" s="2"/>
      <c r="DLQ14" s="35"/>
      <c r="DLR14" s="76"/>
      <c r="DLS14" s="75"/>
      <c r="DLU14" s="2"/>
      <c r="DLV14" s="2"/>
      <c r="DLW14" s="35"/>
      <c r="DLX14" s="76"/>
      <c r="DLY14" s="75"/>
      <c r="DMA14" s="2"/>
      <c r="DMB14" s="2"/>
      <c r="DMC14" s="35"/>
      <c r="DMD14" s="76"/>
      <c r="DME14" s="75"/>
      <c r="DMG14" s="2"/>
      <c r="DMH14" s="2"/>
      <c r="DMI14" s="35"/>
      <c r="DMJ14" s="76"/>
      <c r="DMK14" s="75"/>
      <c r="DMM14" s="2"/>
      <c r="DMN14" s="2"/>
      <c r="DMO14" s="35"/>
      <c r="DMP14" s="76"/>
      <c r="DMQ14" s="75"/>
      <c r="DMS14" s="2"/>
      <c r="DMT14" s="2"/>
      <c r="DMU14" s="35"/>
      <c r="DMV14" s="76"/>
      <c r="DMW14" s="75"/>
      <c r="DMY14" s="2"/>
      <c r="DMZ14" s="2"/>
      <c r="DNA14" s="35"/>
      <c r="DNB14" s="76"/>
      <c r="DNC14" s="75"/>
      <c r="DNE14" s="2"/>
      <c r="DNF14" s="2"/>
      <c r="DNG14" s="35"/>
      <c r="DNH14" s="76"/>
      <c r="DNI14" s="75"/>
      <c r="DNK14" s="2"/>
      <c r="DNL14" s="2"/>
      <c r="DNM14" s="35"/>
      <c r="DNN14" s="76"/>
      <c r="DNO14" s="75"/>
      <c r="DNQ14" s="2"/>
      <c r="DNR14" s="2"/>
      <c r="DNS14" s="35"/>
      <c r="DNT14" s="76"/>
      <c r="DNU14" s="75"/>
      <c r="DNW14" s="2"/>
      <c r="DNX14" s="2"/>
      <c r="DNY14" s="35"/>
      <c r="DNZ14" s="76"/>
      <c r="DOA14" s="75"/>
      <c r="DOC14" s="2"/>
      <c r="DOD14" s="2"/>
      <c r="DOE14" s="35"/>
      <c r="DOF14" s="76"/>
      <c r="DOG14" s="75"/>
      <c r="DOI14" s="2"/>
      <c r="DOJ14" s="2"/>
      <c r="DOK14" s="35"/>
      <c r="DOL14" s="76"/>
      <c r="DOM14" s="75"/>
      <c r="DOO14" s="2"/>
      <c r="DOP14" s="2"/>
      <c r="DOQ14" s="35"/>
      <c r="DOR14" s="76"/>
      <c r="DOS14" s="75"/>
      <c r="DOU14" s="2"/>
      <c r="DOV14" s="2"/>
      <c r="DOW14" s="35"/>
      <c r="DOX14" s="76"/>
      <c r="DOY14" s="75"/>
      <c r="DPA14" s="2"/>
      <c r="DPB14" s="2"/>
      <c r="DPC14" s="35"/>
      <c r="DPD14" s="76"/>
      <c r="DPE14" s="75"/>
      <c r="DPG14" s="2"/>
      <c r="DPH14" s="2"/>
      <c r="DPI14" s="35"/>
      <c r="DPJ14" s="76"/>
      <c r="DPK14" s="75"/>
      <c r="DPM14" s="2"/>
      <c r="DPN14" s="2"/>
      <c r="DPO14" s="35"/>
      <c r="DPP14" s="76"/>
      <c r="DPQ14" s="75"/>
      <c r="DPS14" s="2"/>
      <c r="DPT14" s="2"/>
      <c r="DPU14" s="35"/>
      <c r="DPV14" s="76"/>
      <c r="DPW14" s="75"/>
      <c r="DPY14" s="2"/>
      <c r="DPZ14" s="2"/>
      <c r="DQA14" s="35"/>
      <c r="DQB14" s="76"/>
      <c r="DQC14" s="75"/>
      <c r="DQE14" s="2"/>
      <c r="DQF14" s="2"/>
      <c r="DQG14" s="35"/>
      <c r="DQH14" s="76"/>
      <c r="DQI14" s="75"/>
      <c r="DQK14" s="2"/>
      <c r="DQL14" s="2"/>
      <c r="DQM14" s="35"/>
      <c r="DQN14" s="76"/>
      <c r="DQO14" s="75"/>
      <c r="DQQ14" s="2"/>
      <c r="DQR14" s="2"/>
      <c r="DQS14" s="35"/>
      <c r="DQT14" s="76"/>
      <c r="DQU14" s="75"/>
      <c r="DQW14" s="2"/>
      <c r="DQX14" s="2"/>
      <c r="DQY14" s="35"/>
      <c r="DQZ14" s="76"/>
      <c r="DRA14" s="75"/>
      <c r="DRC14" s="2"/>
      <c r="DRD14" s="2"/>
      <c r="DRE14" s="35"/>
      <c r="DRF14" s="76"/>
      <c r="DRG14" s="75"/>
      <c r="DRI14" s="2"/>
      <c r="DRJ14" s="2"/>
      <c r="DRK14" s="35"/>
      <c r="DRL14" s="76"/>
      <c r="DRM14" s="75"/>
      <c r="DRO14" s="2"/>
      <c r="DRP14" s="2"/>
      <c r="DRQ14" s="35"/>
      <c r="DRR14" s="76"/>
      <c r="DRS14" s="75"/>
      <c r="DRU14" s="2"/>
      <c r="DRV14" s="2"/>
      <c r="DRW14" s="35"/>
      <c r="DRX14" s="76"/>
      <c r="DRY14" s="75"/>
      <c r="DSA14" s="2"/>
      <c r="DSB14" s="2"/>
      <c r="DSC14" s="35"/>
      <c r="DSD14" s="76"/>
      <c r="DSE14" s="75"/>
      <c r="DSG14" s="2"/>
      <c r="DSH14" s="2"/>
      <c r="DSI14" s="35"/>
      <c r="DSJ14" s="76"/>
      <c r="DSK14" s="75"/>
      <c r="DSM14" s="2"/>
      <c r="DSN14" s="2"/>
      <c r="DSO14" s="35"/>
      <c r="DSP14" s="76"/>
      <c r="DSQ14" s="75"/>
      <c r="DSS14" s="2"/>
      <c r="DST14" s="2"/>
      <c r="DSU14" s="35"/>
      <c r="DSV14" s="76"/>
      <c r="DSW14" s="75"/>
      <c r="DSY14" s="2"/>
      <c r="DSZ14" s="2"/>
      <c r="DTA14" s="35"/>
      <c r="DTB14" s="76"/>
      <c r="DTC14" s="75"/>
      <c r="DTE14" s="2"/>
      <c r="DTF14" s="2"/>
      <c r="DTG14" s="35"/>
      <c r="DTH14" s="76"/>
      <c r="DTI14" s="75"/>
      <c r="DTK14" s="2"/>
      <c r="DTL14" s="2"/>
      <c r="DTM14" s="35"/>
      <c r="DTN14" s="76"/>
      <c r="DTO14" s="75"/>
      <c r="DTQ14" s="2"/>
      <c r="DTR14" s="2"/>
      <c r="DTS14" s="35"/>
      <c r="DTT14" s="76"/>
      <c r="DTU14" s="75"/>
      <c r="DTW14" s="2"/>
      <c r="DTX14" s="2"/>
      <c r="DTY14" s="35"/>
      <c r="DTZ14" s="76"/>
      <c r="DUA14" s="75"/>
      <c r="DUC14" s="2"/>
      <c r="DUD14" s="2"/>
      <c r="DUE14" s="35"/>
      <c r="DUF14" s="76"/>
      <c r="DUG14" s="75"/>
      <c r="DUI14" s="2"/>
      <c r="DUJ14" s="2"/>
      <c r="DUK14" s="35"/>
      <c r="DUL14" s="76"/>
      <c r="DUM14" s="75"/>
      <c r="DUO14" s="2"/>
      <c r="DUP14" s="2"/>
      <c r="DUQ14" s="35"/>
      <c r="DUR14" s="76"/>
      <c r="DUS14" s="75"/>
      <c r="DUU14" s="2"/>
      <c r="DUV14" s="2"/>
      <c r="DUW14" s="35"/>
      <c r="DUX14" s="76"/>
      <c r="DUY14" s="75"/>
      <c r="DVA14" s="2"/>
      <c r="DVB14" s="2"/>
      <c r="DVC14" s="35"/>
      <c r="DVD14" s="76"/>
      <c r="DVE14" s="75"/>
      <c r="DVG14" s="2"/>
      <c r="DVH14" s="2"/>
      <c r="DVI14" s="35"/>
      <c r="DVJ14" s="76"/>
      <c r="DVK14" s="75"/>
      <c r="DVM14" s="2"/>
      <c r="DVN14" s="2"/>
      <c r="DVO14" s="35"/>
      <c r="DVP14" s="76"/>
      <c r="DVQ14" s="75"/>
      <c r="DVS14" s="2"/>
      <c r="DVT14" s="2"/>
      <c r="DVU14" s="35"/>
      <c r="DVV14" s="76"/>
      <c r="DVW14" s="75"/>
      <c r="DVY14" s="2"/>
      <c r="DVZ14" s="2"/>
      <c r="DWA14" s="35"/>
      <c r="DWB14" s="76"/>
      <c r="DWC14" s="75"/>
      <c r="DWE14" s="2"/>
      <c r="DWF14" s="2"/>
      <c r="DWG14" s="35"/>
      <c r="DWH14" s="76"/>
      <c r="DWI14" s="75"/>
      <c r="DWK14" s="2"/>
      <c r="DWL14" s="2"/>
      <c r="DWM14" s="35"/>
      <c r="DWN14" s="76"/>
      <c r="DWO14" s="75"/>
      <c r="DWQ14" s="2"/>
      <c r="DWR14" s="2"/>
      <c r="DWS14" s="35"/>
      <c r="DWT14" s="76"/>
      <c r="DWU14" s="75"/>
      <c r="DWW14" s="2"/>
      <c r="DWX14" s="2"/>
      <c r="DWY14" s="35"/>
      <c r="DWZ14" s="76"/>
      <c r="DXA14" s="75"/>
      <c r="DXC14" s="2"/>
      <c r="DXD14" s="2"/>
      <c r="DXE14" s="35"/>
      <c r="DXF14" s="76"/>
      <c r="DXG14" s="75"/>
      <c r="DXI14" s="2"/>
      <c r="DXJ14" s="2"/>
      <c r="DXK14" s="35"/>
      <c r="DXL14" s="76"/>
      <c r="DXM14" s="75"/>
      <c r="DXO14" s="2"/>
      <c r="DXP14" s="2"/>
      <c r="DXQ14" s="35"/>
      <c r="DXR14" s="76"/>
      <c r="DXS14" s="75"/>
      <c r="DXU14" s="2"/>
      <c r="DXV14" s="2"/>
      <c r="DXW14" s="35"/>
      <c r="DXX14" s="76"/>
      <c r="DXY14" s="75"/>
      <c r="DYA14" s="2"/>
      <c r="DYB14" s="2"/>
      <c r="DYC14" s="35"/>
      <c r="DYD14" s="76"/>
      <c r="DYE14" s="75"/>
      <c r="DYG14" s="2"/>
      <c r="DYH14" s="2"/>
      <c r="DYI14" s="35"/>
      <c r="DYJ14" s="76"/>
      <c r="DYK14" s="75"/>
      <c r="DYM14" s="2"/>
      <c r="DYN14" s="2"/>
      <c r="DYO14" s="35"/>
      <c r="DYP14" s="76"/>
      <c r="DYQ14" s="75"/>
      <c r="DYS14" s="2"/>
      <c r="DYT14" s="2"/>
      <c r="DYU14" s="35"/>
      <c r="DYV14" s="76"/>
      <c r="DYW14" s="75"/>
      <c r="DYY14" s="2"/>
      <c r="DYZ14" s="2"/>
      <c r="DZA14" s="35"/>
      <c r="DZB14" s="76"/>
      <c r="DZC14" s="75"/>
      <c r="DZE14" s="2"/>
      <c r="DZF14" s="2"/>
      <c r="DZG14" s="35"/>
      <c r="DZH14" s="76"/>
      <c r="DZI14" s="75"/>
      <c r="DZK14" s="2"/>
      <c r="DZL14" s="2"/>
      <c r="DZM14" s="35"/>
      <c r="DZN14" s="76"/>
      <c r="DZO14" s="75"/>
      <c r="DZQ14" s="2"/>
      <c r="DZR14" s="2"/>
      <c r="DZS14" s="35"/>
      <c r="DZT14" s="76"/>
      <c r="DZU14" s="75"/>
      <c r="DZW14" s="2"/>
      <c r="DZX14" s="2"/>
      <c r="DZY14" s="35"/>
      <c r="DZZ14" s="76"/>
      <c r="EAA14" s="75"/>
      <c r="EAC14" s="2"/>
      <c r="EAD14" s="2"/>
      <c r="EAE14" s="35"/>
      <c r="EAF14" s="76"/>
      <c r="EAG14" s="75"/>
      <c r="EAI14" s="2"/>
      <c r="EAJ14" s="2"/>
      <c r="EAK14" s="35"/>
      <c r="EAL14" s="76"/>
      <c r="EAM14" s="75"/>
      <c r="EAO14" s="2"/>
      <c r="EAP14" s="2"/>
      <c r="EAQ14" s="35"/>
      <c r="EAR14" s="76"/>
      <c r="EAS14" s="75"/>
      <c r="EAU14" s="2"/>
      <c r="EAV14" s="2"/>
      <c r="EAW14" s="35"/>
      <c r="EAX14" s="76"/>
      <c r="EAY14" s="75"/>
      <c r="EBA14" s="2"/>
      <c r="EBB14" s="2"/>
      <c r="EBC14" s="35"/>
      <c r="EBD14" s="76"/>
      <c r="EBE14" s="75"/>
      <c r="EBG14" s="2"/>
      <c r="EBH14" s="2"/>
      <c r="EBI14" s="35"/>
      <c r="EBJ14" s="76"/>
      <c r="EBK14" s="75"/>
      <c r="EBM14" s="2"/>
      <c r="EBN14" s="2"/>
      <c r="EBO14" s="35"/>
      <c r="EBP14" s="76"/>
      <c r="EBQ14" s="75"/>
      <c r="EBS14" s="2"/>
      <c r="EBT14" s="2"/>
      <c r="EBU14" s="35"/>
      <c r="EBV14" s="76"/>
      <c r="EBW14" s="75"/>
      <c r="EBY14" s="2"/>
      <c r="EBZ14" s="2"/>
      <c r="ECA14" s="35"/>
      <c r="ECB14" s="76"/>
      <c r="ECC14" s="75"/>
      <c r="ECE14" s="2"/>
      <c r="ECF14" s="2"/>
      <c r="ECG14" s="35"/>
      <c r="ECH14" s="76"/>
      <c r="ECI14" s="75"/>
      <c r="ECK14" s="2"/>
      <c r="ECL14" s="2"/>
      <c r="ECM14" s="35"/>
      <c r="ECN14" s="76"/>
      <c r="ECO14" s="75"/>
      <c r="ECQ14" s="2"/>
      <c r="ECR14" s="2"/>
      <c r="ECS14" s="35"/>
      <c r="ECT14" s="76"/>
      <c r="ECU14" s="75"/>
      <c r="ECW14" s="2"/>
      <c r="ECX14" s="2"/>
      <c r="ECY14" s="35"/>
      <c r="ECZ14" s="76"/>
      <c r="EDA14" s="75"/>
      <c r="EDC14" s="2"/>
      <c r="EDD14" s="2"/>
      <c r="EDE14" s="35"/>
      <c r="EDF14" s="76"/>
      <c r="EDG14" s="75"/>
      <c r="EDI14" s="2"/>
      <c r="EDJ14" s="2"/>
      <c r="EDK14" s="35"/>
      <c r="EDL14" s="76"/>
      <c r="EDM14" s="75"/>
      <c r="EDO14" s="2"/>
      <c r="EDP14" s="2"/>
      <c r="EDQ14" s="35"/>
      <c r="EDR14" s="76"/>
      <c r="EDS14" s="75"/>
      <c r="EDU14" s="2"/>
      <c r="EDV14" s="2"/>
      <c r="EDW14" s="35"/>
      <c r="EDX14" s="76"/>
      <c r="EDY14" s="75"/>
      <c r="EEA14" s="2"/>
      <c r="EEB14" s="2"/>
      <c r="EEC14" s="35"/>
      <c r="EED14" s="76"/>
      <c r="EEE14" s="75"/>
      <c r="EEG14" s="2"/>
      <c r="EEH14" s="2"/>
      <c r="EEI14" s="35"/>
      <c r="EEJ14" s="76"/>
      <c r="EEK14" s="75"/>
      <c r="EEM14" s="2"/>
      <c r="EEN14" s="2"/>
      <c r="EEO14" s="35"/>
      <c r="EEP14" s="76"/>
      <c r="EEQ14" s="75"/>
      <c r="EES14" s="2"/>
      <c r="EET14" s="2"/>
      <c r="EEU14" s="35"/>
      <c r="EEV14" s="76"/>
      <c r="EEW14" s="75"/>
      <c r="EEY14" s="2"/>
      <c r="EEZ14" s="2"/>
      <c r="EFA14" s="35"/>
      <c r="EFB14" s="76"/>
      <c r="EFC14" s="75"/>
      <c r="EFE14" s="2"/>
      <c r="EFF14" s="2"/>
      <c r="EFG14" s="35"/>
      <c r="EFH14" s="76"/>
      <c r="EFI14" s="75"/>
      <c r="EFK14" s="2"/>
      <c r="EFL14" s="2"/>
      <c r="EFM14" s="35"/>
      <c r="EFN14" s="76"/>
      <c r="EFO14" s="75"/>
      <c r="EFQ14" s="2"/>
      <c r="EFR14" s="2"/>
      <c r="EFS14" s="35"/>
      <c r="EFT14" s="76"/>
      <c r="EFU14" s="75"/>
      <c r="EFW14" s="2"/>
      <c r="EFX14" s="2"/>
      <c r="EFY14" s="35"/>
      <c r="EFZ14" s="76"/>
      <c r="EGA14" s="75"/>
      <c r="EGC14" s="2"/>
      <c r="EGD14" s="2"/>
      <c r="EGE14" s="35"/>
      <c r="EGF14" s="76"/>
      <c r="EGG14" s="75"/>
      <c r="EGI14" s="2"/>
      <c r="EGJ14" s="2"/>
      <c r="EGK14" s="35"/>
      <c r="EGL14" s="76"/>
      <c r="EGM14" s="75"/>
      <c r="EGO14" s="2"/>
      <c r="EGP14" s="2"/>
      <c r="EGQ14" s="35"/>
      <c r="EGR14" s="76"/>
      <c r="EGS14" s="75"/>
      <c r="EGU14" s="2"/>
      <c r="EGV14" s="2"/>
      <c r="EGW14" s="35"/>
      <c r="EGX14" s="76"/>
      <c r="EGY14" s="75"/>
      <c r="EHA14" s="2"/>
      <c r="EHB14" s="2"/>
      <c r="EHC14" s="35"/>
      <c r="EHD14" s="76"/>
      <c r="EHE14" s="75"/>
      <c r="EHG14" s="2"/>
      <c r="EHH14" s="2"/>
      <c r="EHI14" s="35"/>
      <c r="EHJ14" s="76"/>
      <c r="EHK14" s="75"/>
      <c r="EHM14" s="2"/>
      <c r="EHN14" s="2"/>
      <c r="EHO14" s="35"/>
      <c r="EHP14" s="76"/>
      <c r="EHQ14" s="75"/>
      <c r="EHS14" s="2"/>
      <c r="EHT14" s="2"/>
      <c r="EHU14" s="35"/>
      <c r="EHV14" s="76"/>
      <c r="EHW14" s="75"/>
      <c r="EHY14" s="2"/>
      <c r="EHZ14" s="2"/>
      <c r="EIA14" s="35"/>
      <c r="EIB14" s="76"/>
      <c r="EIC14" s="75"/>
      <c r="EIE14" s="2"/>
      <c r="EIF14" s="2"/>
      <c r="EIG14" s="35"/>
      <c r="EIH14" s="76"/>
      <c r="EII14" s="75"/>
      <c r="EIK14" s="2"/>
      <c r="EIL14" s="2"/>
      <c r="EIM14" s="35"/>
      <c r="EIN14" s="76"/>
      <c r="EIO14" s="75"/>
      <c r="EIQ14" s="2"/>
      <c r="EIR14" s="2"/>
      <c r="EIS14" s="35"/>
      <c r="EIT14" s="76"/>
      <c r="EIU14" s="75"/>
      <c r="EIW14" s="2"/>
      <c r="EIX14" s="2"/>
      <c r="EIY14" s="35"/>
      <c r="EIZ14" s="76"/>
      <c r="EJA14" s="75"/>
      <c r="EJC14" s="2"/>
      <c r="EJD14" s="2"/>
      <c r="EJE14" s="35"/>
      <c r="EJF14" s="76"/>
      <c r="EJG14" s="75"/>
      <c r="EJI14" s="2"/>
      <c r="EJJ14" s="2"/>
      <c r="EJK14" s="35"/>
      <c r="EJL14" s="76"/>
      <c r="EJM14" s="75"/>
      <c r="EJO14" s="2"/>
      <c r="EJP14" s="2"/>
      <c r="EJQ14" s="35"/>
      <c r="EJR14" s="76"/>
      <c r="EJS14" s="75"/>
      <c r="EJU14" s="2"/>
      <c r="EJV14" s="2"/>
      <c r="EJW14" s="35"/>
      <c r="EJX14" s="76"/>
      <c r="EJY14" s="75"/>
      <c r="EKA14" s="2"/>
      <c r="EKB14" s="2"/>
      <c r="EKC14" s="35"/>
      <c r="EKD14" s="76"/>
      <c r="EKE14" s="75"/>
      <c r="EKG14" s="2"/>
      <c r="EKH14" s="2"/>
      <c r="EKI14" s="35"/>
      <c r="EKJ14" s="76"/>
      <c r="EKK14" s="75"/>
      <c r="EKM14" s="2"/>
      <c r="EKN14" s="2"/>
      <c r="EKO14" s="35"/>
      <c r="EKP14" s="76"/>
      <c r="EKQ14" s="75"/>
      <c r="EKS14" s="2"/>
      <c r="EKT14" s="2"/>
      <c r="EKU14" s="35"/>
      <c r="EKV14" s="76"/>
      <c r="EKW14" s="75"/>
      <c r="EKY14" s="2"/>
      <c r="EKZ14" s="2"/>
      <c r="ELA14" s="35"/>
      <c r="ELB14" s="76"/>
      <c r="ELC14" s="75"/>
      <c r="ELE14" s="2"/>
      <c r="ELF14" s="2"/>
      <c r="ELG14" s="35"/>
      <c r="ELH14" s="76"/>
      <c r="ELI14" s="75"/>
      <c r="ELK14" s="2"/>
      <c r="ELL14" s="2"/>
      <c r="ELM14" s="35"/>
      <c r="ELN14" s="76"/>
      <c r="ELO14" s="75"/>
      <c r="ELQ14" s="2"/>
      <c r="ELR14" s="2"/>
      <c r="ELS14" s="35"/>
      <c r="ELT14" s="76"/>
      <c r="ELU14" s="75"/>
      <c r="ELW14" s="2"/>
      <c r="ELX14" s="2"/>
      <c r="ELY14" s="35"/>
      <c r="ELZ14" s="76"/>
      <c r="EMA14" s="75"/>
      <c r="EMC14" s="2"/>
      <c r="EMD14" s="2"/>
      <c r="EME14" s="35"/>
      <c r="EMF14" s="76"/>
      <c r="EMG14" s="75"/>
      <c r="EMI14" s="2"/>
      <c r="EMJ14" s="2"/>
      <c r="EMK14" s="35"/>
      <c r="EML14" s="76"/>
      <c r="EMM14" s="75"/>
      <c r="EMO14" s="2"/>
      <c r="EMP14" s="2"/>
      <c r="EMQ14" s="35"/>
      <c r="EMR14" s="76"/>
      <c r="EMS14" s="75"/>
      <c r="EMU14" s="2"/>
      <c r="EMV14" s="2"/>
      <c r="EMW14" s="35"/>
      <c r="EMX14" s="76"/>
      <c r="EMY14" s="75"/>
      <c r="ENA14" s="2"/>
      <c r="ENB14" s="2"/>
      <c r="ENC14" s="35"/>
      <c r="END14" s="76"/>
      <c r="ENE14" s="75"/>
      <c r="ENG14" s="2"/>
      <c r="ENH14" s="2"/>
      <c r="ENI14" s="35"/>
      <c r="ENJ14" s="76"/>
      <c r="ENK14" s="75"/>
      <c r="ENM14" s="2"/>
      <c r="ENN14" s="2"/>
      <c r="ENO14" s="35"/>
      <c r="ENP14" s="76"/>
      <c r="ENQ14" s="75"/>
      <c r="ENS14" s="2"/>
      <c r="ENT14" s="2"/>
      <c r="ENU14" s="35"/>
      <c r="ENV14" s="76"/>
      <c r="ENW14" s="75"/>
      <c r="ENY14" s="2"/>
      <c r="ENZ14" s="2"/>
      <c r="EOA14" s="35"/>
      <c r="EOB14" s="76"/>
      <c r="EOC14" s="75"/>
      <c r="EOE14" s="2"/>
      <c r="EOF14" s="2"/>
      <c r="EOG14" s="35"/>
      <c r="EOH14" s="76"/>
      <c r="EOI14" s="75"/>
      <c r="EOK14" s="2"/>
      <c r="EOL14" s="2"/>
      <c r="EOM14" s="35"/>
      <c r="EON14" s="76"/>
      <c r="EOO14" s="75"/>
      <c r="EOQ14" s="2"/>
      <c r="EOR14" s="2"/>
      <c r="EOS14" s="35"/>
      <c r="EOT14" s="76"/>
      <c r="EOU14" s="75"/>
      <c r="EOW14" s="2"/>
      <c r="EOX14" s="2"/>
      <c r="EOY14" s="35"/>
      <c r="EOZ14" s="76"/>
      <c r="EPA14" s="75"/>
      <c r="EPC14" s="2"/>
      <c r="EPD14" s="2"/>
      <c r="EPE14" s="35"/>
      <c r="EPF14" s="76"/>
      <c r="EPG14" s="75"/>
      <c r="EPI14" s="2"/>
      <c r="EPJ14" s="2"/>
      <c r="EPK14" s="35"/>
      <c r="EPL14" s="76"/>
      <c r="EPM14" s="75"/>
      <c r="EPO14" s="2"/>
      <c r="EPP14" s="2"/>
      <c r="EPQ14" s="35"/>
      <c r="EPR14" s="76"/>
      <c r="EPS14" s="75"/>
      <c r="EPU14" s="2"/>
      <c r="EPV14" s="2"/>
      <c r="EPW14" s="35"/>
      <c r="EPX14" s="76"/>
      <c r="EPY14" s="75"/>
      <c r="EQA14" s="2"/>
      <c r="EQB14" s="2"/>
      <c r="EQC14" s="35"/>
      <c r="EQD14" s="76"/>
      <c r="EQE14" s="75"/>
      <c r="EQG14" s="2"/>
      <c r="EQH14" s="2"/>
      <c r="EQI14" s="35"/>
      <c r="EQJ14" s="76"/>
      <c r="EQK14" s="75"/>
      <c r="EQM14" s="2"/>
      <c r="EQN14" s="2"/>
      <c r="EQO14" s="35"/>
      <c r="EQP14" s="76"/>
      <c r="EQQ14" s="75"/>
      <c r="EQS14" s="2"/>
      <c r="EQT14" s="2"/>
      <c r="EQU14" s="35"/>
      <c r="EQV14" s="76"/>
      <c r="EQW14" s="75"/>
      <c r="EQY14" s="2"/>
      <c r="EQZ14" s="2"/>
      <c r="ERA14" s="35"/>
      <c r="ERB14" s="76"/>
      <c r="ERC14" s="75"/>
      <c r="ERE14" s="2"/>
      <c r="ERF14" s="2"/>
      <c r="ERG14" s="35"/>
      <c r="ERH14" s="76"/>
      <c r="ERI14" s="75"/>
      <c r="ERK14" s="2"/>
      <c r="ERL14" s="2"/>
      <c r="ERM14" s="35"/>
      <c r="ERN14" s="76"/>
      <c r="ERO14" s="75"/>
      <c r="ERQ14" s="2"/>
      <c r="ERR14" s="2"/>
      <c r="ERS14" s="35"/>
      <c r="ERT14" s="76"/>
      <c r="ERU14" s="75"/>
      <c r="ERW14" s="2"/>
      <c r="ERX14" s="2"/>
      <c r="ERY14" s="35"/>
      <c r="ERZ14" s="76"/>
      <c r="ESA14" s="75"/>
      <c r="ESC14" s="2"/>
      <c r="ESD14" s="2"/>
      <c r="ESE14" s="35"/>
      <c r="ESF14" s="76"/>
      <c r="ESG14" s="75"/>
      <c r="ESI14" s="2"/>
      <c r="ESJ14" s="2"/>
      <c r="ESK14" s="35"/>
      <c r="ESL14" s="76"/>
      <c r="ESM14" s="75"/>
      <c r="ESO14" s="2"/>
      <c r="ESP14" s="2"/>
      <c r="ESQ14" s="35"/>
      <c r="ESR14" s="76"/>
      <c r="ESS14" s="75"/>
      <c r="ESU14" s="2"/>
      <c r="ESV14" s="2"/>
      <c r="ESW14" s="35"/>
      <c r="ESX14" s="76"/>
      <c r="ESY14" s="75"/>
      <c r="ETA14" s="2"/>
      <c r="ETB14" s="2"/>
      <c r="ETC14" s="35"/>
      <c r="ETD14" s="76"/>
      <c r="ETE14" s="75"/>
      <c r="ETG14" s="2"/>
      <c r="ETH14" s="2"/>
      <c r="ETI14" s="35"/>
      <c r="ETJ14" s="76"/>
      <c r="ETK14" s="75"/>
      <c r="ETM14" s="2"/>
      <c r="ETN14" s="2"/>
      <c r="ETO14" s="35"/>
      <c r="ETP14" s="76"/>
      <c r="ETQ14" s="75"/>
      <c r="ETS14" s="2"/>
      <c r="ETT14" s="2"/>
      <c r="ETU14" s="35"/>
      <c r="ETV14" s="76"/>
      <c r="ETW14" s="75"/>
      <c r="ETY14" s="2"/>
      <c r="ETZ14" s="2"/>
      <c r="EUA14" s="35"/>
      <c r="EUB14" s="76"/>
      <c r="EUC14" s="75"/>
      <c r="EUE14" s="2"/>
      <c r="EUF14" s="2"/>
      <c r="EUG14" s="35"/>
      <c r="EUH14" s="76"/>
      <c r="EUI14" s="75"/>
      <c r="EUK14" s="2"/>
      <c r="EUL14" s="2"/>
      <c r="EUM14" s="35"/>
      <c r="EUN14" s="76"/>
      <c r="EUO14" s="75"/>
      <c r="EUQ14" s="2"/>
      <c r="EUR14" s="2"/>
      <c r="EUS14" s="35"/>
      <c r="EUT14" s="76"/>
      <c r="EUU14" s="75"/>
      <c r="EUW14" s="2"/>
      <c r="EUX14" s="2"/>
      <c r="EUY14" s="35"/>
      <c r="EUZ14" s="76"/>
      <c r="EVA14" s="75"/>
      <c r="EVC14" s="2"/>
      <c r="EVD14" s="2"/>
      <c r="EVE14" s="35"/>
      <c r="EVF14" s="76"/>
      <c r="EVG14" s="75"/>
      <c r="EVI14" s="2"/>
      <c r="EVJ14" s="2"/>
      <c r="EVK14" s="35"/>
      <c r="EVL14" s="76"/>
      <c r="EVM14" s="75"/>
      <c r="EVO14" s="2"/>
      <c r="EVP14" s="2"/>
      <c r="EVQ14" s="35"/>
      <c r="EVR14" s="76"/>
      <c r="EVS14" s="75"/>
      <c r="EVU14" s="2"/>
      <c r="EVV14" s="2"/>
      <c r="EVW14" s="35"/>
      <c r="EVX14" s="76"/>
      <c r="EVY14" s="75"/>
      <c r="EWA14" s="2"/>
      <c r="EWB14" s="2"/>
      <c r="EWC14" s="35"/>
      <c r="EWD14" s="76"/>
      <c r="EWE14" s="75"/>
      <c r="EWG14" s="2"/>
      <c r="EWH14" s="2"/>
      <c r="EWI14" s="35"/>
      <c r="EWJ14" s="76"/>
      <c r="EWK14" s="75"/>
      <c r="EWM14" s="2"/>
      <c r="EWN14" s="2"/>
      <c r="EWO14" s="35"/>
      <c r="EWP14" s="76"/>
      <c r="EWQ14" s="75"/>
      <c r="EWS14" s="2"/>
      <c r="EWT14" s="2"/>
      <c r="EWU14" s="35"/>
      <c r="EWV14" s="76"/>
      <c r="EWW14" s="75"/>
      <c r="EWY14" s="2"/>
      <c r="EWZ14" s="2"/>
      <c r="EXA14" s="35"/>
      <c r="EXB14" s="76"/>
      <c r="EXC14" s="75"/>
      <c r="EXE14" s="2"/>
      <c r="EXF14" s="2"/>
      <c r="EXG14" s="35"/>
      <c r="EXH14" s="76"/>
      <c r="EXI14" s="75"/>
      <c r="EXK14" s="2"/>
      <c r="EXL14" s="2"/>
      <c r="EXM14" s="35"/>
      <c r="EXN14" s="76"/>
      <c r="EXO14" s="75"/>
      <c r="EXQ14" s="2"/>
      <c r="EXR14" s="2"/>
      <c r="EXS14" s="35"/>
      <c r="EXT14" s="76"/>
      <c r="EXU14" s="75"/>
      <c r="EXW14" s="2"/>
      <c r="EXX14" s="2"/>
      <c r="EXY14" s="35"/>
      <c r="EXZ14" s="76"/>
      <c r="EYA14" s="75"/>
      <c r="EYC14" s="2"/>
      <c r="EYD14" s="2"/>
      <c r="EYE14" s="35"/>
      <c r="EYF14" s="76"/>
      <c r="EYG14" s="75"/>
      <c r="EYI14" s="2"/>
      <c r="EYJ14" s="2"/>
      <c r="EYK14" s="35"/>
      <c r="EYL14" s="76"/>
      <c r="EYM14" s="75"/>
      <c r="EYO14" s="2"/>
      <c r="EYP14" s="2"/>
      <c r="EYQ14" s="35"/>
      <c r="EYR14" s="76"/>
      <c r="EYS14" s="75"/>
      <c r="EYU14" s="2"/>
      <c r="EYV14" s="2"/>
      <c r="EYW14" s="35"/>
      <c r="EYX14" s="76"/>
      <c r="EYY14" s="75"/>
      <c r="EZA14" s="2"/>
      <c r="EZB14" s="2"/>
      <c r="EZC14" s="35"/>
      <c r="EZD14" s="76"/>
      <c r="EZE14" s="75"/>
      <c r="EZG14" s="2"/>
      <c r="EZH14" s="2"/>
      <c r="EZI14" s="35"/>
      <c r="EZJ14" s="76"/>
      <c r="EZK14" s="75"/>
      <c r="EZM14" s="2"/>
      <c r="EZN14" s="2"/>
      <c r="EZO14" s="35"/>
      <c r="EZP14" s="76"/>
      <c r="EZQ14" s="75"/>
      <c r="EZS14" s="2"/>
      <c r="EZT14" s="2"/>
      <c r="EZU14" s="35"/>
      <c r="EZV14" s="76"/>
      <c r="EZW14" s="75"/>
      <c r="EZY14" s="2"/>
      <c r="EZZ14" s="2"/>
      <c r="FAA14" s="35"/>
      <c r="FAB14" s="76"/>
      <c r="FAC14" s="75"/>
      <c r="FAE14" s="2"/>
      <c r="FAF14" s="2"/>
      <c r="FAG14" s="35"/>
      <c r="FAH14" s="76"/>
      <c r="FAI14" s="75"/>
      <c r="FAK14" s="2"/>
      <c r="FAL14" s="2"/>
      <c r="FAM14" s="35"/>
      <c r="FAN14" s="76"/>
      <c r="FAO14" s="75"/>
      <c r="FAQ14" s="2"/>
      <c r="FAR14" s="2"/>
      <c r="FAS14" s="35"/>
      <c r="FAT14" s="76"/>
      <c r="FAU14" s="75"/>
      <c r="FAW14" s="2"/>
      <c r="FAX14" s="2"/>
      <c r="FAY14" s="35"/>
      <c r="FAZ14" s="76"/>
      <c r="FBA14" s="75"/>
      <c r="FBC14" s="2"/>
      <c r="FBD14" s="2"/>
      <c r="FBE14" s="35"/>
      <c r="FBF14" s="76"/>
      <c r="FBG14" s="75"/>
      <c r="FBI14" s="2"/>
      <c r="FBJ14" s="2"/>
      <c r="FBK14" s="35"/>
      <c r="FBL14" s="76"/>
      <c r="FBM14" s="75"/>
      <c r="FBO14" s="2"/>
      <c r="FBP14" s="2"/>
      <c r="FBQ14" s="35"/>
      <c r="FBR14" s="76"/>
      <c r="FBS14" s="75"/>
      <c r="FBU14" s="2"/>
      <c r="FBV14" s="2"/>
      <c r="FBW14" s="35"/>
      <c r="FBX14" s="76"/>
      <c r="FBY14" s="75"/>
      <c r="FCA14" s="2"/>
      <c r="FCB14" s="2"/>
      <c r="FCC14" s="35"/>
      <c r="FCD14" s="76"/>
      <c r="FCE14" s="75"/>
      <c r="FCG14" s="2"/>
      <c r="FCH14" s="2"/>
      <c r="FCI14" s="35"/>
      <c r="FCJ14" s="76"/>
      <c r="FCK14" s="75"/>
      <c r="FCM14" s="2"/>
      <c r="FCN14" s="2"/>
      <c r="FCO14" s="35"/>
      <c r="FCP14" s="76"/>
      <c r="FCQ14" s="75"/>
      <c r="FCS14" s="2"/>
      <c r="FCT14" s="2"/>
      <c r="FCU14" s="35"/>
      <c r="FCV14" s="76"/>
      <c r="FCW14" s="75"/>
      <c r="FCY14" s="2"/>
      <c r="FCZ14" s="2"/>
      <c r="FDA14" s="35"/>
      <c r="FDB14" s="76"/>
      <c r="FDC14" s="75"/>
      <c r="FDE14" s="2"/>
      <c r="FDF14" s="2"/>
      <c r="FDG14" s="35"/>
      <c r="FDH14" s="76"/>
      <c r="FDI14" s="75"/>
      <c r="FDK14" s="2"/>
      <c r="FDL14" s="2"/>
      <c r="FDM14" s="35"/>
      <c r="FDN14" s="76"/>
      <c r="FDO14" s="75"/>
      <c r="FDQ14" s="2"/>
      <c r="FDR14" s="2"/>
      <c r="FDS14" s="35"/>
      <c r="FDT14" s="76"/>
      <c r="FDU14" s="75"/>
      <c r="FDW14" s="2"/>
      <c r="FDX14" s="2"/>
      <c r="FDY14" s="35"/>
      <c r="FDZ14" s="76"/>
      <c r="FEA14" s="75"/>
      <c r="FEC14" s="2"/>
      <c r="FED14" s="2"/>
      <c r="FEE14" s="35"/>
      <c r="FEF14" s="76"/>
      <c r="FEG14" s="75"/>
      <c r="FEI14" s="2"/>
      <c r="FEJ14" s="2"/>
      <c r="FEK14" s="35"/>
      <c r="FEL14" s="76"/>
      <c r="FEM14" s="75"/>
      <c r="FEO14" s="2"/>
      <c r="FEP14" s="2"/>
      <c r="FEQ14" s="35"/>
      <c r="FER14" s="76"/>
      <c r="FES14" s="75"/>
      <c r="FEU14" s="2"/>
      <c r="FEV14" s="2"/>
      <c r="FEW14" s="35"/>
      <c r="FEX14" s="76"/>
      <c r="FEY14" s="75"/>
      <c r="FFA14" s="2"/>
      <c r="FFB14" s="2"/>
      <c r="FFC14" s="35"/>
      <c r="FFD14" s="76"/>
      <c r="FFE14" s="75"/>
      <c r="FFG14" s="2"/>
      <c r="FFH14" s="2"/>
      <c r="FFI14" s="35"/>
      <c r="FFJ14" s="76"/>
      <c r="FFK14" s="75"/>
      <c r="FFM14" s="2"/>
      <c r="FFN14" s="2"/>
      <c r="FFO14" s="35"/>
      <c r="FFP14" s="76"/>
      <c r="FFQ14" s="75"/>
      <c r="FFS14" s="2"/>
      <c r="FFT14" s="2"/>
      <c r="FFU14" s="35"/>
      <c r="FFV14" s="76"/>
      <c r="FFW14" s="75"/>
      <c r="FFY14" s="2"/>
      <c r="FFZ14" s="2"/>
      <c r="FGA14" s="35"/>
      <c r="FGB14" s="76"/>
      <c r="FGC14" s="75"/>
      <c r="FGE14" s="2"/>
      <c r="FGF14" s="2"/>
      <c r="FGG14" s="35"/>
      <c r="FGH14" s="76"/>
      <c r="FGI14" s="75"/>
      <c r="FGK14" s="2"/>
      <c r="FGL14" s="2"/>
      <c r="FGM14" s="35"/>
      <c r="FGN14" s="76"/>
      <c r="FGO14" s="75"/>
      <c r="FGQ14" s="2"/>
      <c r="FGR14" s="2"/>
      <c r="FGS14" s="35"/>
      <c r="FGT14" s="76"/>
      <c r="FGU14" s="75"/>
      <c r="FGW14" s="2"/>
      <c r="FGX14" s="2"/>
      <c r="FGY14" s="35"/>
      <c r="FGZ14" s="76"/>
      <c r="FHA14" s="75"/>
      <c r="FHC14" s="2"/>
      <c r="FHD14" s="2"/>
      <c r="FHE14" s="35"/>
      <c r="FHF14" s="76"/>
      <c r="FHG14" s="75"/>
      <c r="FHI14" s="2"/>
      <c r="FHJ14" s="2"/>
      <c r="FHK14" s="35"/>
      <c r="FHL14" s="76"/>
      <c r="FHM14" s="75"/>
      <c r="FHO14" s="2"/>
      <c r="FHP14" s="2"/>
      <c r="FHQ14" s="35"/>
      <c r="FHR14" s="76"/>
      <c r="FHS14" s="75"/>
      <c r="FHU14" s="2"/>
      <c r="FHV14" s="2"/>
      <c r="FHW14" s="35"/>
      <c r="FHX14" s="76"/>
      <c r="FHY14" s="75"/>
      <c r="FIA14" s="2"/>
      <c r="FIB14" s="2"/>
      <c r="FIC14" s="35"/>
      <c r="FID14" s="76"/>
      <c r="FIE14" s="75"/>
      <c r="FIG14" s="2"/>
      <c r="FIH14" s="2"/>
      <c r="FII14" s="35"/>
      <c r="FIJ14" s="76"/>
      <c r="FIK14" s="75"/>
      <c r="FIM14" s="2"/>
      <c r="FIN14" s="2"/>
      <c r="FIO14" s="35"/>
      <c r="FIP14" s="76"/>
      <c r="FIQ14" s="75"/>
      <c r="FIS14" s="2"/>
      <c r="FIT14" s="2"/>
      <c r="FIU14" s="35"/>
      <c r="FIV14" s="76"/>
      <c r="FIW14" s="75"/>
      <c r="FIY14" s="2"/>
      <c r="FIZ14" s="2"/>
      <c r="FJA14" s="35"/>
      <c r="FJB14" s="76"/>
      <c r="FJC14" s="75"/>
      <c r="FJE14" s="2"/>
      <c r="FJF14" s="2"/>
      <c r="FJG14" s="35"/>
      <c r="FJH14" s="76"/>
      <c r="FJI14" s="75"/>
      <c r="FJK14" s="2"/>
      <c r="FJL14" s="2"/>
      <c r="FJM14" s="35"/>
      <c r="FJN14" s="76"/>
      <c r="FJO14" s="75"/>
      <c r="FJQ14" s="2"/>
      <c r="FJR14" s="2"/>
      <c r="FJS14" s="35"/>
      <c r="FJT14" s="76"/>
      <c r="FJU14" s="75"/>
      <c r="FJW14" s="2"/>
      <c r="FJX14" s="2"/>
      <c r="FJY14" s="35"/>
      <c r="FJZ14" s="76"/>
      <c r="FKA14" s="75"/>
      <c r="FKC14" s="2"/>
      <c r="FKD14" s="2"/>
      <c r="FKE14" s="35"/>
      <c r="FKF14" s="76"/>
      <c r="FKG14" s="75"/>
      <c r="FKI14" s="2"/>
      <c r="FKJ14" s="2"/>
      <c r="FKK14" s="35"/>
      <c r="FKL14" s="76"/>
      <c r="FKM14" s="75"/>
      <c r="FKO14" s="2"/>
      <c r="FKP14" s="2"/>
      <c r="FKQ14" s="35"/>
      <c r="FKR14" s="76"/>
      <c r="FKS14" s="75"/>
      <c r="FKU14" s="2"/>
      <c r="FKV14" s="2"/>
      <c r="FKW14" s="35"/>
      <c r="FKX14" s="76"/>
      <c r="FKY14" s="75"/>
      <c r="FLA14" s="2"/>
      <c r="FLB14" s="2"/>
      <c r="FLC14" s="35"/>
      <c r="FLD14" s="76"/>
      <c r="FLE14" s="75"/>
      <c r="FLG14" s="2"/>
      <c r="FLH14" s="2"/>
      <c r="FLI14" s="35"/>
      <c r="FLJ14" s="76"/>
      <c r="FLK14" s="75"/>
      <c r="FLM14" s="2"/>
      <c r="FLN14" s="2"/>
      <c r="FLO14" s="35"/>
      <c r="FLP14" s="76"/>
      <c r="FLQ14" s="75"/>
      <c r="FLS14" s="2"/>
      <c r="FLT14" s="2"/>
      <c r="FLU14" s="35"/>
      <c r="FLV14" s="76"/>
      <c r="FLW14" s="75"/>
      <c r="FLY14" s="2"/>
      <c r="FLZ14" s="2"/>
      <c r="FMA14" s="35"/>
      <c r="FMB14" s="76"/>
      <c r="FMC14" s="75"/>
      <c r="FME14" s="2"/>
      <c r="FMF14" s="2"/>
      <c r="FMG14" s="35"/>
      <c r="FMH14" s="76"/>
      <c r="FMI14" s="75"/>
      <c r="FMK14" s="2"/>
      <c r="FML14" s="2"/>
      <c r="FMM14" s="35"/>
      <c r="FMN14" s="76"/>
      <c r="FMO14" s="75"/>
      <c r="FMQ14" s="2"/>
      <c r="FMR14" s="2"/>
      <c r="FMS14" s="35"/>
      <c r="FMT14" s="76"/>
      <c r="FMU14" s="75"/>
      <c r="FMW14" s="2"/>
      <c r="FMX14" s="2"/>
      <c r="FMY14" s="35"/>
      <c r="FMZ14" s="76"/>
      <c r="FNA14" s="75"/>
      <c r="FNC14" s="2"/>
      <c r="FND14" s="2"/>
      <c r="FNE14" s="35"/>
      <c r="FNF14" s="76"/>
      <c r="FNG14" s="75"/>
      <c r="FNI14" s="2"/>
      <c r="FNJ14" s="2"/>
      <c r="FNK14" s="35"/>
      <c r="FNL14" s="76"/>
      <c r="FNM14" s="75"/>
      <c r="FNO14" s="2"/>
      <c r="FNP14" s="2"/>
      <c r="FNQ14" s="35"/>
      <c r="FNR14" s="76"/>
      <c r="FNS14" s="75"/>
      <c r="FNU14" s="2"/>
      <c r="FNV14" s="2"/>
      <c r="FNW14" s="35"/>
      <c r="FNX14" s="76"/>
      <c r="FNY14" s="75"/>
      <c r="FOA14" s="2"/>
      <c r="FOB14" s="2"/>
      <c r="FOC14" s="35"/>
      <c r="FOD14" s="76"/>
      <c r="FOE14" s="75"/>
      <c r="FOG14" s="2"/>
      <c r="FOH14" s="2"/>
      <c r="FOI14" s="35"/>
      <c r="FOJ14" s="76"/>
      <c r="FOK14" s="75"/>
      <c r="FOM14" s="2"/>
      <c r="FON14" s="2"/>
      <c r="FOO14" s="35"/>
      <c r="FOP14" s="76"/>
      <c r="FOQ14" s="75"/>
      <c r="FOS14" s="2"/>
      <c r="FOT14" s="2"/>
      <c r="FOU14" s="35"/>
      <c r="FOV14" s="76"/>
      <c r="FOW14" s="75"/>
      <c r="FOY14" s="2"/>
      <c r="FOZ14" s="2"/>
      <c r="FPA14" s="35"/>
      <c r="FPB14" s="76"/>
      <c r="FPC14" s="75"/>
      <c r="FPE14" s="2"/>
      <c r="FPF14" s="2"/>
      <c r="FPG14" s="35"/>
      <c r="FPH14" s="76"/>
      <c r="FPI14" s="75"/>
      <c r="FPK14" s="2"/>
      <c r="FPL14" s="2"/>
      <c r="FPM14" s="35"/>
      <c r="FPN14" s="76"/>
      <c r="FPO14" s="75"/>
      <c r="FPQ14" s="2"/>
      <c r="FPR14" s="2"/>
      <c r="FPS14" s="35"/>
      <c r="FPT14" s="76"/>
      <c r="FPU14" s="75"/>
      <c r="FPW14" s="2"/>
      <c r="FPX14" s="2"/>
      <c r="FPY14" s="35"/>
      <c r="FPZ14" s="76"/>
      <c r="FQA14" s="75"/>
      <c r="FQC14" s="2"/>
      <c r="FQD14" s="2"/>
      <c r="FQE14" s="35"/>
      <c r="FQF14" s="76"/>
      <c r="FQG14" s="75"/>
      <c r="FQI14" s="2"/>
      <c r="FQJ14" s="2"/>
      <c r="FQK14" s="35"/>
      <c r="FQL14" s="76"/>
      <c r="FQM14" s="75"/>
      <c r="FQO14" s="2"/>
      <c r="FQP14" s="2"/>
      <c r="FQQ14" s="35"/>
      <c r="FQR14" s="76"/>
      <c r="FQS14" s="75"/>
      <c r="FQU14" s="2"/>
      <c r="FQV14" s="2"/>
      <c r="FQW14" s="35"/>
      <c r="FQX14" s="76"/>
      <c r="FQY14" s="75"/>
      <c r="FRA14" s="2"/>
      <c r="FRB14" s="2"/>
      <c r="FRC14" s="35"/>
      <c r="FRD14" s="76"/>
      <c r="FRE14" s="75"/>
      <c r="FRG14" s="2"/>
      <c r="FRH14" s="2"/>
      <c r="FRI14" s="35"/>
      <c r="FRJ14" s="76"/>
      <c r="FRK14" s="75"/>
      <c r="FRM14" s="2"/>
      <c r="FRN14" s="2"/>
      <c r="FRO14" s="35"/>
      <c r="FRP14" s="76"/>
      <c r="FRQ14" s="75"/>
      <c r="FRS14" s="2"/>
      <c r="FRT14" s="2"/>
      <c r="FRU14" s="35"/>
      <c r="FRV14" s="76"/>
      <c r="FRW14" s="75"/>
      <c r="FRY14" s="2"/>
      <c r="FRZ14" s="2"/>
      <c r="FSA14" s="35"/>
      <c r="FSB14" s="76"/>
      <c r="FSC14" s="75"/>
      <c r="FSE14" s="2"/>
      <c r="FSF14" s="2"/>
      <c r="FSG14" s="35"/>
      <c r="FSH14" s="76"/>
      <c r="FSI14" s="75"/>
      <c r="FSK14" s="2"/>
      <c r="FSL14" s="2"/>
      <c r="FSM14" s="35"/>
      <c r="FSN14" s="76"/>
      <c r="FSO14" s="75"/>
      <c r="FSQ14" s="2"/>
      <c r="FSR14" s="2"/>
      <c r="FSS14" s="35"/>
      <c r="FST14" s="76"/>
      <c r="FSU14" s="75"/>
      <c r="FSW14" s="2"/>
      <c r="FSX14" s="2"/>
      <c r="FSY14" s="35"/>
      <c r="FSZ14" s="76"/>
      <c r="FTA14" s="75"/>
      <c r="FTC14" s="2"/>
      <c r="FTD14" s="2"/>
      <c r="FTE14" s="35"/>
      <c r="FTF14" s="76"/>
      <c r="FTG14" s="75"/>
      <c r="FTI14" s="2"/>
      <c r="FTJ14" s="2"/>
      <c r="FTK14" s="35"/>
      <c r="FTL14" s="76"/>
      <c r="FTM14" s="75"/>
      <c r="FTO14" s="2"/>
      <c r="FTP14" s="2"/>
      <c r="FTQ14" s="35"/>
      <c r="FTR14" s="76"/>
      <c r="FTS14" s="75"/>
      <c r="FTU14" s="2"/>
      <c r="FTV14" s="2"/>
      <c r="FTW14" s="35"/>
      <c r="FTX14" s="76"/>
      <c r="FTY14" s="75"/>
      <c r="FUA14" s="2"/>
      <c r="FUB14" s="2"/>
      <c r="FUC14" s="35"/>
      <c r="FUD14" s="76"/>
      <c r="FUE14" s="75"/>
      <c r="FUG14" s="2"/>
      <c r="FUH14" s="2"/>
      <c r="FUI14" s="35"/>
      <c r="FUJ14" s="76"/>
      <c r="FUK14" s="75"/>
      <c r="FUM14" s="2"/>
      <c r="FUN14" s="2"/>
      <c r="FUO14" s="35"/>
      <c r="FUP14" s="76"/>
      <c r="FUQ14" s="75"/>
      <c r="FUS14" s="2"/>
      <c r="FUT14" s="2"/>
      <c r="FUU14" s="35"/>
      <c r="FUV14" s="76"/>
      <c r="FUW14" s="75"/>
      <c r="FUY14" s="2"/>
      <c r="FUZ14" s="2"/>
      <c r="FVA14" s="35"/>
      <c r="FVB14" s="76"/>
      <c r="FVC14" s="75"/>
      <c r="FVE14" s="2"/>
      <c r="FVF14" s="2"/>
      <c r="FVG14" s="35"/>
      <c r="FVH14" s="76"/>
      <c r="FVI14" s="75"/>
      <c r="FVK14" s="2"/>
      <c r="FVL14" s="2"/>
      <c r="FVM14" s="35"/>
      <c r="FVN14" s="76"/>
      <c r="FVO14" s="75"/>
      <c r="FVQ14" s="2"/>
      <c r="FVR14" s="2"/>
      <c r="FVS14" s="35"/>
      <c r="FVT14" s="76"/>
      <c r="FVU14" s="75"/>
      <c r="FVW14" s="2"/>
      <c r="FVX14" s="2"/>
      <c r="FVY14" s="35"/>
      <c r="FVZ14" s="76"/>
      <c r="FWA14" s="75"/>
      <c r="FWC14" s="2"/>
      <c r="FWD14" s="2"/>
      <c r="FWE14" s="35"/>
      <c r="FWF14" s="76"/>
      <c r="FWG14" s="75"/>
      <c r="FWI14" s="2"/>
      <c r="FWJ14" s="2"/>
      <c r="FWK14" s="35"/>
      <c r="FWL14" s="76"/>
      <c r="FWM14" s="75"/>
      <c r="FWO14" s="2"/>
      <c r="FWP14" s="2"/>
      <c r="FWQ14" s="35"/>
      <c r="FWR14" s="76"/>
      <c r="FWS14" s="75"/>
      <c r="FWU14" s="2"/>
      <c r="FWV14" s="2"/>
      <c r="FWW14" s="35"/>
      <c r="FWX14" s="76"/>
      <c r="FWY14" s="75"/>
      <c r="FXA14" s="2"/>
      <c r="FXB14" s="2"/>
      <c r="FXC14" s="35"/>
      <c r="FXD14" s="76"/>
      <c r="FXE14" s="75"/>
      <c r="FXG14" s="2"/>
      <c r="FXH14" s="2"/>
      <c r="FXI14" s="35"/>
      <c r="FXJ14" s="76"/>
      <c r="FXK14" s="75"/>
      <c r="FXM14" s="2"/>
      <c r="FXN14" s="2"/>
      <c r="FXO14" s="35"/>
      <c r="FXP14" s="76"/>
      <c r="FXQ14" s="75"/>
      <c r="FXS14" s="2"/>
      <c r="FXT14" s="2"/>
      <c r="FXU14" s="35"/>
      <c r="FXV14" s="76"/>
      <c r="FXW14" s="75"/>
      <c r="FXY14" s="2"/>
      <c r="FXZ14" s="2"/>
      <c r="FYA14" s="35"/>
      <c r="FYB14" s="76"/>
      <c r="FYC14" s="75"/>
      <c r="FYE14" s="2"/>
      <c r="FYF14" s="2"/>
      <c r="FYG14" s="35"/>
      <c r="FYH14" s="76"/>
      <c r="FYI14" s="75"/>
      <c r="FYK14" s="2"/>
      <c r="FYL14" s="2"/>
      <c r="FYM14" s="35"/>
      <c r="FYN14" s="76"/>
      <c r="FYO14" s="75"/>
      <c r="FYQ14" s="2"/>
      <c r="FYR14" s="2"/>
      <c r="FYS14" s="35"/>
      <c r="FYT14" s="76"/>
      <c r="FYU14" s="75"/>
      <c r="FYW14" s="2"/>
      <c r="FYX14" s="2"/>
      <c r="FYY14" s="35"/>
      <c r="FYZ14" s="76"/>
      <c r="FZA14" s="75"/>
      <c r="FZC14" s="2"/>
      <c r="FZD14" s="2"/>
      <c r="FZE14" s="35"/>
      <c r="FZF14" s="76"/>
      <c r="FZG14" s="75"/>
      <c r="FZI14" s="2"/>
      <c r="FZJ14" s="2"/>
      <c r="FZK14" s="35"/>
      <c r="FZL14" s="76"/>
      <c r="FZM14" s="75"/>
      <c r="FZO14" s="2"/>
      <c r="FZP14" s="2"/>
      <c r="FZQ14" s="35"/>
      <c r="FZR14" s="76"/>
      <c r="FZS14" s="75"/>
      <c r="FZU14" s="2"/>
      <c r="FZV14" s="2"/>
      <c r="FZW14" s="35"/>
      <c r="FZX14" s="76"/>
      <c r="FZY14" s="75"/>
      <c r="GAA14" s="2"/>
      <c r="GAB14" s="2"/>
      <c r="GAC14" s="35"/>
      <c r="GAD14" s="76"/>
      <c r="GAE14" s="75"/>
      <c r="GAG14" s="2"/>
      <c r="GAH14" s="2"/>
      <c r="GAI14" s="35"/>
      <c r="GAJ14" s="76"/>
      <c r="GAK14" s="75"/>
      <c r="GAM14" s="2"/>
      <c r="GAN14" s="2"/>
      <c r="GAO14" s="35"/>
      <c r="GAP14" s="76"/>
      <c r="GAQ14" s="75"/>
      <c r="GAS14" s="2"/>
      <c r="GAT14" s="2"/>
      <c r="GAU14" s="35"/>
      <c r="GAV14" s="76"/>
      <c r="GAW14" s="75"/>
      <c r="GAY14" s="2"/>
      <c r="GAZ14" s="2"/>
      <c r="GBA14" s="35"/>
      <c r="GBB14" s="76"/>
      <c r="GBC14" s="75"/>
      <c r="GBE14" s="2"/>
      <c r="GBF14" s="2"/>
      <c r="GBG14" s="35"/>
      <c r="GBH14" s="76"/>
      <c r="GBI14" s="75"/>
      <c r="GBK14" s="2"/>
      <c r="GBL14" s="2"/>
      <c r="GBM14" s="35"/>
      <c r="GBN14" s="76"/>
      <c r="GBO14" s="75"/>
      <c r="GBQ14" s="2"/>
      <c r="GBR14" s="2"/>
      <c r="GBS14" s="35"/>
      <c r="GBT14" s="76"/>
      <c r="GBU14" s="75"/>
      <c r="GBW14" s="2"/>
      <c r="GBX14" s="2"/>
      <c r="GBY14" s="35"/>
      <c r="GBZ14" s="76"/>
      <c r="GCA14" s="75"/>
      <c r="GCC14" s="2"/>
      <c r="GCD14" s="2"/>
      <c r="GCE14" s="35"/>
      <c r="GCF14" s="76"/>
      <c r="GCG14" s="75"/>
      <c r="GCI14" s="2"/>
      <c r="GCJ14" s="2"/>
      <c r="GCK14" s="35"/>
      <c r="GCL14" s="76"/>
      <c r="GCM14" s="75"/>
      <c r="GCO14" s="2"/>
      <c r="GCP14" s="2"/>
      <c r="GCQ14" s="35"/>
      <c r="GCR14" s="76"/>
      <c r="GCS14" s="75"/>
      <c r="GCU14" s="2"/>
      <c r="GCV14" s="2"/>
      <c r="GCW14" s="35"/>
      <c r="GCX14" s="76"/>
      <c r="GCY14" s="75"/>
      <c r="GDA14" s="2"/>
      <c r="GDB14" s="2"/>
      <c r="GDC14" s="35"/>
      <c r="GDD14" s="76"/>
      <c r="GDE14" s="75"/>
      <c r="GDG14" s="2"/>
      <c r="GDH14" s="2"/>
      <c r="GDI14" s="35"/>
      <c r="GDJ14" s="76"/>
      <c r="GDK14" s="75"/>
      <c r="GDM14" s="2"/>
      <c r="GDN14" s="2"/>
      <c r="GDO14" s="35"/>
      <c r="GDP14" s="76"/>
      <c r="GDQ14" s="75"/>
      <c r="GDS14" s="2"/>
      <c r="GDT14" s="2"/>
      <c r="GDU14" s="35"/>
      <c r="GDV14" s="76"/>
      <c r="GDW14" s="75"/>
      <c r="GDY14" s="2"/>
      <c r="GDZ14" s="2"/>
      <c r="GEA14" s="35"/>
      <c r="GEB14" s="76"/>
      <c r="GEC14" s="75"/>
      <c r="GEE14" s="2"/>
      <c r="GEF14" s="2"/>
      <c r="GEG14" s="35"/>
      <c r="GEH14" s="76"/>
      <c r="GEI14" s="75"/>
      <c r="GEK14" s="2"/>
      <c r="GEL14" s="2"/>
      <c r="GEM14" s="35"/>
      <c r="GEN14" s="76"/>
      <c r="GEO14" s="75"/>
      <c r="GEQ14" s="2"/>
      <c r="GER14" s="2"/>
      <c r="GES14" s="35"/>
      <c r="GET14" s="76"/>
      <c r="GEU14" s="75"/>
      <c r="GEW14" s="2"/>
      <c r="GEX14" s="2"/>
      <c r="GEY14" s="35"/>
      <c r="GEZ14" s="76"/>
      <c r="GFA14" s="75"/>
      <c r="GFC14" s="2"/>
      <c r="GFD14" s="2"/>
      <c r="GFE14" s="35"/>
      <c r="GFF14" s="76"/>
      <c r="GFG14" s="75"/>
      <c r="GFI14" s="2"/>
      <c r="GFJ14" s="2"/>
      <c r="GFK14" s="35"/>
      <c r="GFL14" s="76"/>
      <c r="GFM14" s="75"/>
      <c r="GFO14" s="2"/>
      <c r="GFP14" s="2"/>
      <c r="GFQ14" s="35"/>
      <c r="GFR14" s="76"/>
      <c r="GFS14" s="75"/>
      <c r="GFU14" s="2"/>
      <c r="GFV14" s="2"/>
      <c r="GFW14" s="35"/>
      <c r="GFX14" s="76"/>
      <c r="GFY14" s="75"/>
      <c r="GGA14" s="2"/>
      <c r="GGB14" s="2"/>
      <c r="GGC14" s="35"/>
      <c r="GGD14" s="76"/>
      <c r="GGE14" s="75"/>
      <c r="GGG14" s="2"/>
      <c r="GGH14" s="2"/>
      <c r="GGI14" s="35"/>
      <c r="GGJ14" s="76"/>
      <c r="GGK14" s="75"/>
      <c r="GGM14" s="2"/>
      <c r="GGN14" s="2"/>
      <c r="GGO14" s="35"/>
      <c r="GGP14" s="76"/>
      <c r="GGQ14" s="75"/>
      <c r="GGS14" s="2"/>
      <c r="GGT14" s="2"/>
      <c r="GGU14" s="35"/>
      <c r="GGV14" s="76"/>
      <c r="GGW14" s="75"/>
      <c r="GGY14" s="2"/>
      <c r="GGZ14" s="2"/>
      <c r="GHA14" s="35"/>
      <c r="GHB14" s="76"/>
      <c r="GHC14" s="75"/>
      <c r="GHE14" s="2"/>
      <c r="GHF14" s="2"/>
      <c r="GHG14" s="35"/>
      <c r="GHH14" s="76"/>
      <c r="GHI14" s="75"/>
      <c r="GHK14" s="2"/>
      <c r="GHL14" s="2"/>
      <c r="GHM14" s="35"/>
      <c r="GHN14" s="76"/>
      <c r="GHO14" s="75"/>
      <c r="GHQ14" s="2"/>
      <c r="GHR14" s="2"/>
      <c r="GHS14" s="35"/>
      <c r="GHT14" s="76"/>
      <c r="GHU14" s="75"/>
      <c r="GHW14" s="2"/>
      <c r="GHX14" s="2"/>
      <c r="GHY14" s="35"/>
      <c r="GHZ14" s="76"/>
      <c r="GIA14" s="75"/>
      <c r="GIC14" s="2"/>
      <c r="GID14" s="2"/>
      <c r="GIE14" s="35"/>
      <c r="GIF14" s="76"/>
      <c r="GIG14" s="75"/>
      <c r="GII14" s="2"/>
      <c r="GIJ14" s="2"/>
      <c r="GIK14" s="35"/>
      <c r="GIL14" s="76"/>
      <c r="GIM14" s="75"/>
      <c r="GIO14" s="2"/>
      <c r="GIP14" s="2"/>
      <c r="GIQ14" s="35"/>
      <c r="GIR14" s="76"/>
      <c r="GIS14" s="75"/>
      <c r="GIU14" s="2"/>
      <c r="GIV14" s="2"/>
      <c r="GIW14" s="35"/>
      <c r="GIX14" s="76"/>
      <c r="GIY14" s="75"/>
      <c r="GJA14" s="2"/>
      <c r="GJB14" s="2"/>
      <c r="GJC14" s="35"/>
      <c r="GJD14" s="76"/>
      <c r="GJE14" s="75"/>
      <c r="GJG14" s="2"/>
      <c r="GJH14" s="2"/>
      <c r="GJI14" s="35"/>
      <c r="GJJ14" s="76"/>
      <c r="GJK14" s="75"/>
      <c r="GJM14" s="2"/>
      <c r="GJN14" s="2"/>
      <c r="GJO14" s="35"/>
      <c r="GJP14" s="76"/>
      <c r="GJQ14" s="75"/>
      <c r="GJS14" s="2"/>
      <c r="GJT14" s="2"/>
      <c r="GJU14" s="35"/>
      <c r="GJV14" s="76"/>
      <c r="GJW14" s="75"/>
      <c r="GJY14" s="2"/>
      <c r="GJZ14" s="2"/>
      <c r="GKA14" s="35"/>
      <c r="GKB14" s="76"/>
      <c r="GKC14" s="75"/>
      <c r="GKE14" s="2"/>
      <c r="GKF14" s="2"/>
      <c r="GKG14" s="35"/>
      <c r="GKH14" s="76"/>
      <c r="GKI14" s="75"/>
      <c r="GKK14" s="2"/>
      <c r="GKL14" s="2"/>
      <c r="GKM14" s="35"/>
      <c r="GKN14" s="76"/>
      <c r="GKO14" s="75"/>
      <c r="GKQ14" s="2"/>
      <c r="GKR14" s="2"/>
      <c r="GKS14" s="35"/>
      <c r="GKT14" s="76"/>
      <c r="GKU14" s="75"/>
      <c r="GKW14" s="2"/>
      <c r="GKX14" s="2"/>
      <c r="GKY14" s="35"/>
      <c r="GKZ14" s="76"/>
      <c r="GLA14" s="75"/>
      <c r="GLC14" s="2"/>
      <c r="GLD14" s="2"/>
      <c r="GLE14" s="35"/>
      <c r="GLF14" s="76"/>
      <c r="GLG14" s="75"/>
      <c r="GLI14" s="2"/>
      <c r="GLJ14" s="2"/>
      <c r="GLK14" s="35"/>
      <c r="GLL14" s="76"/>
      <c r="GLM14" s="75"/>
      <c r="GLO14" s="2"/>
      <c r="GLP14" s="2"/>
      <c r="GLQ14" s="35"/>
      <c r="GLR14" s="76"/>
      <c r="GLS14" s="75"/>
      <c r="GLU14" s="2"/>
      <c r="GLV14" s="2"/>
      <c r="GLW14" s="35"/>
      <c r="GLX14" s="76"/>
      <c r="GLY14" s="75"/>
      <c r="GMA14" s="2"/>
      <c r="GMB14" s="2"/>
      <c r="GMC14" s="35"/>
      <c r="GMD14" s="76"/>
      <c r="GME14" s="75"/>
      <c r="GMG14" s="2"/>
      <c r="GMH14" s="2"/>
      <c r="GMI14" s="35"/>
      <c r="GMJ14" s="76"/>
      <c r="GMK14" s="75"/>
      <c r="GMM14" s="2"/>
      <c r="GMN14" s="2"/>
      <c r="GMO14" s="35"/>
      <c r="GMP14" s="76"/>
      <c r="GMQ14" s="75"/>
      <c r="GMS14" s="2"/>
      <c r="GMT14" s="2"/>
      <c r="GMU14" s="35"/>
      <c r="GMV14" s="76"/>
      <c r="GMW14" s="75"/>
      <c r="GMY14" s="2"/>
      <c r="GMZ14" s="2"/>
      <c r="GNA14" s="35"/>
      <c r="GNB14" s="76"/>
      <c r="GNC14" s="75"/>
      <c r="GNE14" s="2"/>
      <c r="GNF14" s="2"/>
      <c r="GNG14" s="35"/>
      <c r="GNH14" s="76"/>
      <c r="GNI14" s="75"/>
      <c r="GNK14" s="2"/>
      <c r="GNL14" s="2"/>
      <c r="GNM14" s="35"/>
      <c r="GNN14" s="76"/>
      <c r="GNO14" s="75"/>
      <c r="GNQ14" s="2"/>
      <c r="GNR14" s="2"/>
      <c r="GNS14" s="35"/>
      <c r="GNT14" s="76"/>
      <c r="GNU14" s="75"/>
      <c r="GNW14" s="2"/>
      <c r="GNX14" s="2"/>
      <c r="GNY14" s="35"/>
      <c r="GNZ14" s="76"/>
      <c r="GOA14" s="75"/>
      <c r="GOC14" s="2"/>
      <c r="GOD14" s="2"/>
      <c r="GOE14" s="35"/>
      <c r="GOF14" s="76"/>
      <c r="GOG14" s="75"/>
      <c r="GOI14" s="2"/>
      <c r="GOJ14" s="2"/>
      <c r="GOK14" s="35"/>
      <c r="GOL14" s="76"/>
      <c r="GOM14" s="75"/>
      <c r="GOO14" s="2"/>
      <c r="GOP14" s="2"/>
      <c r="GOQ14" s="35"/>
      <c r="GOR14" s="76"/>
      <c r="GOS14" s="75"/>
      <c r="GOU14" s="2"/>
      <c r="GOV14" s="2"/>
      <c r="GOW14" s="35"/>
      <c r="GOX14" s="76"/>
      <c r="GOY14" s="75"/>
      <c r="GPA14" s="2"/>
      <c r="GPB14" s="2"/>
      <c r="GPC14" s="35"/>
      <c r="GPD14" s="76"/>
      <c r="GPE14" s="75"/>
      <c r="GPG14" s="2"/>
      <c r="GPH14" s="2"/>
      <c r="GPI14" s="35"/>
      <c r="GPJ14" s="76"/>
      <c r="GPK14" s="75"/>
      <c r="GPM14" s="2"/>
      <c r="GPN14" s="2"/>
      <c r="GPO14" s="35"/>
      <c r="GPP14" s="76"/>
      <c r="GPQ14" s="75"/>
      <c r="GPS14" s="2"/>
      <c r="GPT14" s="2"/>
      <c r="GPU14" s="35"/>
      <c r="GPV14" s="76"/>
      <c r="GPW14" s="75"/>
      <c r="GPY14" s="2"/>
      <c r="GPZ14" s="2"/>
      <c r="GQA14" s="35"/>
      <c r="GQB14" s="76"/>
      <c r="GQC14" s="75"/>
      <c r="GQE14" s="2"/>
      <c r="GQF14" s="2"/>
      <c r="GQG14" s="35"/>
      <c r="GQH14" s="76"/>
      <c r="GQI14" s="75"/>
      <c r="GQK14" s="2"/>
      <c r="GQL14" s="2"/>
      <c r="GQM14" s="35"/>
      <c r="GQN14" s="76"/>
      <c r="GQO14" s="75"/>
      <c r="GQQ14" s="2"/>
      <c r="GQR14" s="2"/>
      <c r="GQS14" s="35"/>
      <c r="GQT14" s="76"/>
      <c r="GQU14" s="75"/>
      <c r="GQW14" s="2"/>
      <c r="GQX14" s="2"/>
      <c r="GQY14" s="35"/>
      <c r="GQZ14" s="76"/>
      <c r="GRA14" s="75"/>
      <c r="GRC14" s="2"/>
      <c r="GRD14" s="2"/>
      <c r="GRE14" s="35"/>
      <c r="GRF14" s="76"/>
      <c r="GRG14" s="75"/>
      <c r="GRI14" s="2"/>
      <c r="GRJ14" s="2"/>
      <c r="GRK14" s="35"/>
      <c r="GRL14" s="76"/>
      <c r="GRM14" s="75"/>
      <c r="GRO14" s="2"/>
      <c r="GRP14" s="2"/>
      <c r="GRQ14" s="35"/>
      <c r="GRR14" s="76"/>
      <c r="GRS14" s="75"/>
      <c r="GRU14" s="2"/>
      <c r="GRV14" s="2"/>
      <c r="GRW14" s="35"/>
      <c r="GRX14" s="76"/>
      <c r="GRY14" s="75"/>
      <c r="GSA14" s="2"/>
      <c r="GSB14" s="2"/>
      <c r="GSC14" s="35"/>
      <c r="GSD14" s="76"/>
      <c r="GSE14" s="75"/>
      <c r="GSG14" s="2"/>
      <c r="GSH14" s="2"/>
      <c r="GSI14" s="35"/>
      <c r="GSJ14" s="76"/>
      <c r="GSK14" s="75"/>
      <c r="GSM14" s="2"/>
      <c r="GSN14" s="2"/>
      <c r="GSO14" s="35"/>
      <c r="GSP14" s="76"/>
      <c r="GSQ14" s="75"/>
      <c r="GSS14" s="2"/>
      <c r="GST14" s="2"/>
      <c r="GSU14" s="35"/>
      <c r="GSV14" s="76"/>
      <c r="GSW14" s="75"/>
      <c r="GSY14" s="2"/>
      <c r="GSZ14" s="2"/>
      <c r="GTA14" s="35"/>
      <c r="GTB14" s="76"/>
      <c r="GTC14" s="75"/>
      <c r="GTE14" s="2"/>
      <c r="GTF14" s="2"/>
      <c r="GTG14" s="35"/>
      <c r="GTH14" s="76"/>
      <c r="GTI14" s="75"/>
      <c r="GTK14" s="2"/>
      <c r="GTL14" s="2"/>
      <c r="GTM14" s="35"/>
      <c r="GTN14" s="76"/>
      <c r="GTO14" s="75"/>
      <c r="GTQ14" s="2"/>
      <c r="GTR14" s="2"/>
      <c r="GTS14" s="35"/>
      <c r="GTT14" s="76"/>
      <c r="GTU14" s="75"/>
      <c r="GTW14" s="2"/>
      <c r="GTX14" s="2"/>
      <c r="GTY14" s="35"/>
      <c r="GTZ14" s="76"/>
      <c r="GUA14" s="75"/>
      <c r="GUC14" s="2"/>
      <c r="GUD14" s="2"/>
      <c r="GUE14" s="35"/>
      <c r="GUF14" s="76"/>
      <c r="GUG14" s="75"/>
      <c r="GUI14" s="2"/>
      <c r="GUJ14" s="2"/>
      <c r="GUK14" s="35"/>
      <c r="GUL14" s="76"/>
      <c r="GUM14" s="75"/>
      <c r="GUO14" s="2"/>
      <c r="GUP14" s="2"/>
      <c r="GUQ14" s="35"/>
      <c r="GUR14" s="76"/>
      <c r="GUS14" s="75"/>
      <c r="GUU14" s="2"/>
      <c r="GUV14" s="2"/>
      <c r="GUW14" s="35"/>
      <c r="GUX14" s="76"/>
      <c r="GUY14" s="75"/>
      <c r="GVA14" s="2"/>
      <c r="GVB14" s="2"/>
      <c r="GVC14" s="35"/>
      <c r="GVD14" s="76"/>
      <c r="GVE14" s="75"/>
      <c r="GVG14" s="2"/>
      <c r="GVH14" s="2"/>
      <c r="GVI14" s="35"/>
      <c r="GVJ14" s="76"/>
      <c r="GVK14" s="75"/>
      <c r="GVM14" s="2"/>
      <c r="GVN14" s="2"/>
      <c r="GVO14" s="35"/>
      <c r="GVP14" s="76"/>
      <c r="GVQ14" s="75"/>
      <c r="GVS14" s="2"/>
      <c r="GVT14" s="2"/>
      <c r="GVU14" s="35"/>
      <c r="GVV14" s="76"/>
      <c r="GVW14" s="75"/>
      <c r="GVY14" s="2"/>
      <c r="GVZ14" s="2"/>
      <c r="GWA14" s="35"/>
      <c r="GWB14" s="76"/>
      <c r="GWC14" s="75"/>
      <c r="GWE14" s="2"/>
      <c r="GWF14" s="2"/>
      <c r="GWG14" s="35"/>
      <c r="GWH14" s="76"/>
      <c r="GWI14" s="75"/>
      <c r="GWK14" s="2"/>
      <c r="GWL14" s="2"/>
      <c r="GWM14" s="35"/>
      <c r="GWN14" s="76"/>
      <c r="GWO14" s="75"/>
      <c r="GWQ14" s="2"/>
      <c r="GWR14" s="2"/>
      <c r="GWS14" s="35"/>
      <c r="GWT14" s="76"/>
      <c r="GWU14" s="75"/>
      <c r="GWW14" s="2"/>
      <c r="GWX14" s="2"/>
      <c r="GWY14" s="35"/>
      <c r="GWZ14" s="76"/>
      <c r="GXA14" s="75"/>
      <c r="GXC14" s="2"/>
      <c r="GXD14" s="2"/>
      <c r="GXE14" s="35"/>
      <c r="GXF14" s="76"/>
      <c r="GXG14" s="75"/>
      <c r="GXI14" s="2"/>
      <c r="GXJ14" s="2"/>
      <c r="GXK14" s="35"/>
      <c r="GXL14" s="76"/>
      <c r="GXM14" s="75"/>
      <c r="GXO14" s="2"/>
      <c r="GXP14" s="2"/>
      <c r="GXQ14" s="35"/>
      <c r="GXR14" s="76"/>
      <c r="GXS14" s="75"/>
      <c r="GXU14" s="2"/>
      <c r="GXV14" s="2"/>
      <c r="GXW14" s="35"/>
      <c r="GXX14" s="76"/>
      <c r="GXY14" s="75"/>
      <c r="GYA14" s="2"/>
      <c r="GYB14" s="2"/>
      <c r="GYC14" s="35"/>
      <c r="GYD14" s="76"/>
      <c r="GYE14" s="75"/>
      <c r="GYG14" s="2"/>
      <c r="GYH14" s="2"/>
      <c r="GYI14" s="35"/>
      <c r="GYJ14" s="76"/>
      <c r="GYK14" s="75"/>
      <c r="GYM14" s="2"/>
      <c r="GYN14" s="2"/>
      <c r="GYO14" s="35"/>
      <c r="GYP14" s="76"/>
      <c r="GYQ14" s="75"/>
      <c r="GYS14" s="2"/>
      <c r="GYT14" s="2"/>
      <c r="GYU14" s="35"/>
      <c r="GYV14" s="76"/>
      <c r="GYW14" s="75"/>
      <c r="GYY14" s="2"/>
      <c r="GYZ14" s="2"/>
      <c r="GZA14" s="35"/>
      <c r="GZB14" s="76"/>
      <c r="GZC14" s="75"/>
      <c r="GZE14" s="2"/>
      <c r="GZF14" s="2"/>
      <c r="GZG14" s="35"/>
      <c r="GZH14" s="76"/>
      <c r="GZI14" s="75"/>
      <c r="GZK14" s="2"/>
      <c r="GZL14" s="2"/>
      <c r="GZM14" s="35"/>
      <c r="GZN14" s="76"/>
      <c r="GZO14" s="75"/>
      <c r="GZQ14" s="2"/>
      <c r="GZR14" s="2"/>
      <c r="GZS14" s="35"/>
      <c r="GZT14" s="76"/>
      <c r="GZU14" s="75"/>
      <c r="GZW14" s="2"/>
      <c r="GZX14" s="2"/>
      <c r="GZY14" s="35"/>
      <c r="GZZ14" s="76"/>
      <c r="HAA14" s="75"/>
      <c r="HAC14" s="2"/>
      <c r="HAD14" s="2"/>
      <c r="HAE14" s="35"/>
      <c r="HAF14" s="76"/>
      <c r="HAG14" s="75"/>
      <c r="HAI14" s="2"/>
      <c r="HAJ14" s="2"/>
      <c r="HAK14" s="35"/>
      <c r="HAL14" s="76"/>
      <c r="HAM14" s="75"/>
      <c r="HAO14" s="2"/>
      <c r="HAP14" s="2"/>
      <c r="HAQ14" s="35"/>
      <c r="HAR14" s="76"/>
      <c r="HAS14" s="75"/>
      <c r="HAU14" s="2"/>
      <c r="HAV14" s="2"/>
      <c r="HAW14" s="35"/>
      <c r="HAX14" s="76"/>
      <c r="HAY14" s="75"/>
      <c r="HBA14" s="2"/>
      <c r="HBB14" s="2"/>
      <c r="HBC14" s="35"/>
      <c r="HBD14" s="76"/>
      <c r="HBE14" s="75"/>
      <c r="HBG14" s="2"/>
      <c r="HBH14" s="2"/>
      <c r="HBI14" s="35"/>
      <c r="HBJ14" s="76"/>
      <c r="HBK14" s="75"/>
      <c r="HBM14" s="2"/>
      <c r="HBN14" s="2"/>
      <c r="HBO14" s="35"/>
      <c r="HBP14" s="76"/>
      <c r="HBQ14" s="75"/>
      <c r="HBS14" s="2"/>
      <c r="HBT14" s="2"/>
      <c r="HBU14" s="35"/>
      <c r="HBV14" s="76"/>
      <c r="HBW14" s="75"/>
      <c r="HBY14" s="2"/>
      <c r="HBZ14" s="2"/>
      <c r="HCA14" s="35"/>
      <c r="HCB14" s="76"/>
      <c r="HCC14" s="75"/>
      <c r="HCE14" s="2"/>
      <c r="HCF14" s="2"/>
      <c r="HCG14" s="35"/>
      <c r="HCH14" s="76"/>
      <c r="HCI14" s="75"/>
      <c r="HCK14" s="2"/>
      <c r="HCL14" s="2"/>
      <c r="HCM14" s="35"/>
      <c r="HCN14" s="76"/>
      <c r="HCO14" s="75"/>
      <c r="HCQ14" s="2"/>
      <c r="HCR14" s="2"/>
      <c r="HCS14" s="35"/>
      <c r="HCT14" s="76"/>
      <c r="HCU14" s="75"/>
      <c r="HCW14" s="2"/>
      <c r="HCX14" s="2"/>
      <c r="HCY14" s="35"/>
      <c r="HCZ14" s="76"/>
      <c r="HDA14" s="75"/>
      <c r="HDC14" s="2"/>
      <c r="HDD14" s="2"/>
      <c r="HDE14" s="35"/>
      <c r="HDF14" s="76"/>
      <c r="HDG14" s="75"/>
      <c r="HDI14" s="2"/>
      <c r="HDJ14" s="2"/>
      <c r="HDK14" s="35"/>
      <c r="HDL14" s="76"/>
      <c r="HDM14" s="75"/>
      <c r="HDO14" s="2"/>
      <c r="HDP14" s="2"/>
      <c r="HDQ14" s="35"/>
      <c r="HDR14" s="76"/>
      <c r="HDS14" s="75"/>
      <c r="HDU14" s="2"/>
      <c r="HDV14" s="2"/>
      <c r="HDW14" s="35"/>
      <c r="HDX14" s="76"/>
      <c r="HDY14" s="75"/>
      <c r="HEA14" s="2"/>
      <c r="HEB14" s="2"/>
      <c r="HEC14" s="35"/>
      <c r="HED14" s="76"/>
      <c r="HEE14" s="75"/>
      <c r="HEG14" s="2"/>
      <c r="HEH14" s="2"/>
      <c r="HEI14" s="35"/>
      <c r="HEJ14" s="76"/>
      <c r="HEK14" s="75"/>
      <c r="HEM14" s="2"/>
      <c r="HEN14" s="2"/>
      <c r="HEO14" s="35"/>
      <c r="HEP14" s="76"/>
      <c r="HEQ14" s="75"/>
      <c r="HES14" s="2"/>
      <c r="HET14" s="2"/>
      <c r="HEU14" s="35"/>
      <c r="HEV14" s="76"/>
      <c r="HEW14" s="75"/>
      <c r="HEY14" s="2"/>
      <c r="HEZ14" s="2"/>
      <c r="HFA14" s="35"/>
      <c r="HFB14" s="76"/>
      <c r="HFC14" s="75"/>
      <c r="HFE14" s="2"/>
      <c r="HFF14" s="2"/>
      <c r="HFG14" s="35"/>
      <c r="HFH14" s="76"/>
      <c r="HFI14" s="75"/>
      <c r="HFK14" s="2"/>
      <c r="HFL14" s="2"/>
      <c r="HFM14" s="35"/>
      <c r="HFN14" s="76"/>
      <c r="HFO14" s="75"/>
      <c r="HFQ14" s="2"/>
      <c r="HFR14" s="2"/>
      <c r="HFS14" s="35"/>
      <c r="HFT14" s="76"/>
      <c r="HFU14" s="75"/>
      <c r="HFW14" s="2"/>
      <c r="HFX14" s="2"/>
      <c r="HFY14" s="35"/>
      <c r="HFZ14" s="76"/>
      <c r="HGA14" s="75"/>
      <c r="HGC14" s="2"/>
      <c r="HGD14" s="2"/>
      <c r="HGE14" s="35"/>
      <c r="HGF14" s="76"/>
      <c r="HGG14" s="75"/>
      <c r="HGI14" s="2"/>
      <c r="HGJ14" s="2"/>
      <c r="HGK14" s="35"/>
      <c r="HGL14" s="76"/>
      <c r="HGM14" s="75"/>
      <c r="HGO14" s="2"/>
      <c r="HGP14" s="2"/>
      <c r="HGQ14" s="35"/>
      <c r="HGR14" s="76"/>
      <c r="HGS14" s="75"/>
      <c r="HGU14" s="2"/>
      <c r="HGV14" s="2"/>
      <c r="HGW14" s="35"/>
      <c r="HGX14" s="76"/>
      <c r="HGY14" s="75"/>
      <c r="HHA14" s="2"/>
      <c r="HHB14" s="2"/>
      <c r="HHC14" s="35"/>
      <c r="HHD14" s="76"/>
      <c r="HHE14" s="75"/>
      <c r="HHG14" s="2"/>
      <c r="HHH14" s="2"/>
      <c r="HHI14" s="35"/>
      <c r="HHJ14" s="76"/>
      <c r="HHK14" s="75"/>
      <c r="HHM14" s="2"/>
      <c r="HHN14" s="2"/>
      <c r="HHO14" s="35"/>
      <c r="HHP14" s="76"/>
      <c r="HHQ14" s="75"/>
      <c r="HHS14" s="2"/>
      <c r="HHT14" s="2"/>
      <c r="HHU14" s="35"/>
      <c r="HHV14" s="76"/>
      <c r="HHW14" s="75"/>
      <c r="HHY14" s="2"/>
      <c r="HHZ14" s="2"/>
      <c r="HIA14" s="35"/>
      <c r="HIB14" s="76"/>
      <c r="HIC14" s="75"/>
      <c r="HIE14" s="2"/>
      <c r="HIF14" s="2"/>
      <c r="HIG14" s="35"/>
      <c r="HIH14" s="76"/>
      <c r="HII14" s="75"/>
      <c r="HIK14" s="2"/>
      <c r="HIL14" s="2"/>
      <c r="HIM14" s="35"/>
      <c r="HIN14" s="76"/>
      <c r="HIO14" s="75"/>
      <c r="HIQ14" s="2"/>
      <c r="HIR14" s="2"/>
      <c r="HIS14" s="35"/>
      <c r="HIT14" s="76"/>
      <c r="HIU14" s="75"/>
      <c r="HIW14" s="2"/>
      <c r="HIX14" s="2"/>
      <c r="HIY14" s="35"/>
      <c r="HIZ14" s="76"/>
      <c r="HJA14" s="75"/>
      <c r="HJC14" s="2"/>
      <c r="HJD14" s="2"/>
      <c r="HJE14" s="35"/>
      <c r="HJF14" s="76"/>
      <c r="HJG14" s="75"/>
      <c r="HJI14" s="2"/>
      <c r="HJJ14" s="2"/>
      <c r="HJK14" s="35"/>
      <c r="HJL14" s="76"/>
      <c r="HJM14" s="75"/>
      <c r="HJO14" s="2"/>
      <c r="HJP14" s="2"/>
      <c r="HJQ14" s="35"/>
      <c r="HJR14" s="76"/>
      <c r="HJS14" s="75"/>
      <c r="HJU14" s="2"/>
      <c r="HJV14" s="2"/>
      <c r="HJW14" s="35"/>
      <c r="HJX14" s="76"/>
      <c r="HJY14" s="75"/>
      <c r="HKA14" s="2"/>
      <c r="HKB14" s="2"/>
      <c r="HKC14" s="35"/>
      <c r="HKD14" s="76"/>
      <c r="HKE14" s="75"/>
      <c r="HKG14" s="2"/>
      <c r="HKH14" s="2"/>
      <c r="HKI14" s="35"/>
      <c r="HKJ14" s="76"/>
      <c r="HKK14" s="75"/>
      <c r="HKM14" s="2"/>
      <c r="HKN14" s="2"/>
      <c r="HKO14" s="35"/>
      <c r="HKP14" s="76"/>
      <c r="HKQ14" s="75"/>
      <c r="HKS14" s="2"/>
      <c r="HKT14" s="2"/>
      <c r="HKU14" s="35"/>
      <c r="HKV14" s="76"/>
      <c r="HKW14" s="75"/>
      <c r="HKY14" s="2"/>
      <c r="HKZ14" s="2"/>
      <c r="HLA14" s="35"/>
      <c r="HLB14" s="76"/>
      <c r="HLC14" s="75"/>
      <c r="HLE14" s="2"/>
      <c r="HLF14" s="2"/>
      <c r="HLG14" s="35"/>
      <c r="HLH14" s="76"/>
      <c r="HLI14" s="75"/>
      <c r="HLK14" s="2"/>
      <c r="HLL14" s="2"/>
      <c r="HLM14" s="35"/>
      <c r="HLN14" s="76"/>
      <c r="HLO14" s="75"/>
      <c r="HLQ14" s="2"/>
      <c r="HLR14" s="2"/>
      <c r="HLS14" s="35"/>
      <c r="HLT14" s="76"/>
      <c r="HLU14" s="75"/>
      <c r="HLW14" s="2"/>
      <c r="HLX14" s="2"/>
      <c r="HLY14" s="35"/>
      <c r="HLZ14" s="76"/>
      <c r="HMA14" s="75"/>
      <c r="HMC14" s="2"/>
      <c r="HMD14" s="2"/>
      <c r="HME14" s="35"/>
      <c r="HMF14" s="76"/>
      <c r="HMG14" s="75"/>
      <c r="HMI14" s="2"/>
      <c r="HMJ14" s="2"/>
      <c r="HMK14" s="35"/>
      <c r="HML14" s="76"/>
      <c r="HMM14" s="75"/>
      <c r="HMO14" s="2"/>
      <c r="HMP14" s="2"/>
      <c r="HMQ14" s="35"/>
      <c r="HMR14" s="76"/>
      <c r="HMS14" s="75"/>
      <c r="HMU14" s="2"/>
      <c r="HMV14" s="2"/>
      <c r="HMW14" s="35"/>
      <c r="HMX14" s="76"/>
      <c r="HMY14" s="75"/>
      <c r="HNA14" s="2"/>
      <c r="HNB14" s="2"/>
      <c r="HNC14" s="35"/>
      <c r="HND14" s="76"/>
      <c r="HNE14" s="75"/>
      <c r="HNG14" s="2"/>
      <c r="HNH14" s="2"/>
      <c r="HNI14" s="35"/>
      <c r="HNJ14" s="76"/>
      <c r="HNK14" s="75"/>
      <c r="HNM14" s="2"/>
      <c r="HNN14" s="2"/>
      <c r="HNO14" s="35"/>
      <c r="HNP14" s="76"/>
      <c r="HNQ14" s="75"/>
      <c r="HNS14" s="2"/>
      <c r="HNT14" s="2"/>
      <c r="HNU14" s="35"/>
      <c r="HNV14" s="76"/>
      <c r="HNW14" s="75"/>
      <c r="HNY14" s="2"/>
      <c r="HNZ14" s="2"/>
      <c r="HOA14" s="35"/>
      <c r="HOB14" s="76"/>
      <c r="HOC14" s="75"/>
      <c r="HOE14" s="2"/>
      <c r="HOF14" s="2"/>
      <c r="HOG14" s="35"/>
      <c r="HOH14" s="76"/>
      <c r="HOI14" s="75"/>
      <c r="HOK14" s="2"/>
      <c r="HOL14" s="2"/>
      <c r="HOM14" s="35"/>
      <c r="HON14" s="76"/>
      <c r="HOO14" s="75"/>
      <c r="HOQ14" s="2"/>
      <c r="HOR14" s="2"/>
      <c r="HOS14" s="35"/>
      <c r="HOT14" s="76"/>
      <c r="HOU14" s="75"/>
      <c r="HOW14" s="2"/>
      <c r="HOX14" s="2"/>
      <c r="HOY14" s="35"/>
      <c r="HOZ14" s="76"/>
      <c r="HPA14" s="75"/>
      <c r="HPC14" s="2"/>
      <c r="HPD14" s="2"/>
      <c r="HPE14" s="35"/>
      <c r="HPF14" s="76"/>
      <c r="HPG14" s="75"/>
      <c r="HPI14" s="2"/>
      <c r="HPJ14" s="2"/>
      <c r="HPK14" s="35"/>
      <c r="HPL14" s="76"/>
      <c r="HPM14" s="75"/>
      <c r="HPO14" s="2"/>
      <c r="HPP14" s="2"/>
      <c r="HPQ14" s="35"/>
      <c r="HPR14" s="76"/>
      <c r="HPS14" s="75"/>
      <c r="HPU14" s="2"/>
      <c r="HPV14" s="2"/>
      <c r="HPW14" s="35"/>
      <c r="HPX14" s="76"/>
      <c r="HPY14" s="75"/>
      <c r="HQA14" s="2"/>
      <c r="HQB14" s="2"/>
      <c r="HQC14" s="35"/>
      <c r="HQD14" s="76"/>
      <c r="HQE14" s="75"/>
      <c r="HQG14" s="2"/>
      <c r="HQH14" s="2"/>
      <c r="HQI14" s="35"/>
      <c r="HQJ14" s="76"/>
      <c r="HQK14" s="75"/>
      <c r="HQM14" s="2"/>
      <c r="HQN14" s="2"/>
      <c r="HQO14" s="35"/>
      <c r="HQP14" s="76"/>
      <c r="HQQ14" s="75"/>
      <c r="HQS14" s="2"/>
      <c r="HQT14" s="2"/>
      <c r="HQU14" s="35"/>
      <c r="HQV14" s="76"/>
      <c r="HQW14" s="75"/>
      <c r="HQY14" s="2"/>
      <c r="HQZ14" s="2"/>
      <c r="HRA14" s="35"/>
      <c r="HRB14" s="76"/>
      <c r="HRC14" s="75"/>
      <c r="HRE14" s="2"/>
      <c r="HRF14" s="2"/>
      <c r="HRG14" s="35"/>
      <c r="HRH14" s="76"/>
      <c r="HRI14" s="75"/>
      <c r="HRK14" s="2"/>
      <c r="HRL14" s="2"/>
      <c r="HRM14" s="35"/>
      <c r="HRN14" s="76"/>
      <c r="HRO14" s="75"/>
      <c r="HRQ14" s="2"/>
      <c r="HRR14" s="2"/>
      <c r="HRS14" s="35"/>
      <c r="HRT14" s="76"/>
      <c r="HRU14" s="75"/>
      <c r="HRW14" s="2"/>
      <c r="HRX14" s="2"/>
      <c r="HRY14" s="35"/>
      <c r="HRZ14" s="76"/>
      <c r="HSA14" s="75"/>
      <c r="HSC14" s="2"/>
      <c r="HSD14" s="2"/>
      <c r="HSE14" s="35"/>
      <c r="HSF14" s="76"/>
      <c r="HSG14" s="75"/>
      <c r="HSI14" s="2"/>
      <c r="HSJ14" s="2"/>
      <c r="HSK14" s="35"/>
      <c r="HSL14" s="76"/>
      <c r="HSM14" s="75"/>
      <c r="HSO14" s="2"/>
      <c r="HSP14" s="2"/>
      <c r="HSQ14" s="35"/>
      <c r="HSR14" s="76"/>
      <c r="HSS14" s="75"/>
      <c r="HSU14" s="2"/>
      <c r="HSV14" s="2"/>
      <c r="HSW14" s="35"/>
      <c r="HSX14" s="76"/>
      <c r="HSY14" s="75"/>
      <c r="HTA14" s="2"/>
      <c r="HTB14" s="2"/>
      <c r="HTC14" s="35"/>
      <c r="HTD14" s="76"/>
      <c r="HTE14" s="75"/>
      <c r="HTG14" s="2"/>
      <c r="HTH14" s="2"/>
      <c r="HTI14" s="35"/>
      <c r="HTJ14" s="76"/>
      <c r="HTK14" s="75"/>
      <c r="HTM14" s="2"/>
      <c r="HTN14" s="2"/>
      <c r="HTO14" s="35"/>
      <c r="HTP14" s="76"/>
      <c r="HTQ14" s="75"/>
      <c r="HTS14" s="2"/>
      <c r="HTT14" s="2"/>
      <c r="HTU14" s="35"/>
      <c r="HTV14" s="76"/>
      <c r="HTW14" s="75"/>
      <c r="HTY14" s="2"/>
      <c r="HTZ14" s="2"/>
      <c r="HUA14" s="35"/>
      <c r="HUB14" s="76"/>
      <c r="HUC14" s="75"/>
      <c r="HUE14" s="2"/>
      <c r="HUF14" s="2"/>
      <c r="HUG14" s="35"/>
      <c r="HUH14" s="76"/>
      <c r="HUI14" s="75"/>
      <c r="HUK14" s="2"/>
      <c r="HUL14" s="2"/>
      <c r="HUM14" s="35"/>
      <c r="HUN14" s="76"/>
      <c r="HUO14" s="75"/>
      <c r="HUQ14" s="2"/>
      <c r="HUR14" s="2"/>
      <c r="HUS14" s="35"/>
      <c r="HUT14" s="76"/>
      <c r="HUU14" s="75"/>
      <c r="HUW14" s="2"/>
      <c r="HUX14" s="2"/>
      <c r="HUY14" s="35"/>
      <c r="HUZ14" s="76"/>
      <c r="HVA14" s="75"/>
      <c r="HVC14" s="2"/>
      <c r="HVD14" s="2"/>
      <c r="HVE14" s="35"/>
      <c r="HVF14" s="76"/>
      <c r="HVG14" s="75"/>
      <c r="HVI14" s="2"/>
      <c r="HVJ14" s="2"/>
      <c r="HVK14" s="35"/>
      <c r="HVL14" s="76"/>
      <c r="HVM14" s="75"/>
      <c r="HVO14" s="2"/>
      <c r="HVP14" s="2"/>
      <c r="HVQ14" s="35"/>
      <c r="HVR14" s="76"/>
      <c r="HVS14" s="75"/>
      <c r="HVU14" s="2"/>
      <c r="HVV14" s="2"/>
      <c r="HVW14" s="35"/>
      <c r="HVX14" s="76"/>
      <c r="HVY14" s="75"/>
      <c r="HWA14" s="2"/>
      <c r="HWB14" s="2"/>
      <c r="HWC14" s="35"/>
      <c r="HWD14" s="76"/>
      <c r="HWE14" s="75"/>
      <c r="HWG14" s="2"/>
      <c r="HWH14" s="2"/>
      <c r="HWI14" s="35"/>
      <c r="HWJ14" s="76"/>
      <c r="HWK14" s="75"/>
      <c r="HWM14" s="2"/>
      <c r="HWN14" s="2"/>
      <c r="HWO14" s="35"/>
      <c r="HWP14" s="76"/>
      <c r="HWQ14" s="75"/>
      <c r="HWS14" s="2"/>
      <c r="HWT14" s="2"/>
      <c r="HWU14" s="35"/>
      <c r="HWV14" s="76"/>
      <c r="HWW14" s="75"/>
      <c r="HWY14" s="2"/>
      <c r="HWZ14" s="2"/>
      <c r="HXA14" s="35"/>
      <c r="HXB14" s="76"/>
      <c r="HXC14" s="75"/>
      <c r="HXE14" s="2"/>
      <c r="HXF14" s="2"/>
      <c r="HXG14" s="35"/>
      <c r="HXH14" s="76"/>
      <c r="HXI14" s="75"/>
      <c r="HXK14" s="2"/>
      <c r="HXL14" s="2"/>
      <c r="HXM14" s="35"/>
      <c r="HXN14" s="76"/>
      <c r="HXO14" s="75"/>
      <c r="HXQ14" s="2"/>
      <c r="HXR14" s="2"/>
      <c r="HXS14" s="35"/>
      <c r="HXT14" s="76"/>
      <c r="HXU14" s="75"/>
      <c r="HXW14" s="2"/>
      <c r="HXX14" s="2"/>
      <c r="HXY14" s="35"/>
      <c r="HXZ14" s="76"/>
      <c r="HYA14" s="75"/>
      <c r="HYC14" s="2"/>
      <c r="HYD14" s="2"/>
      <c r="HYE14" s="35"/>
      <c r="HYF14" s="76"/>
      <c r="HYG14" s="75"/>
      <c r="HYI14" s="2"/>
      <c r="HYJ14" s="2"/>
      <c r="HYK14" s="35"/>
      <c r="HYL14" s="76"/>
      <c r="HYM14" s="75"/>
      <c r="HYO14" s="2"/>
      <c r="HYP14" s="2"/>
      <c r="HYQ14" s="35"/>
      <c r="HYR14" s="76"/>
      <c r="HYS14" s="75"/>
      <c r="HYU14" s="2"/>
      <c r="HYV14" s="2"/>
      <c r="HYW14" s="35"/>
      <c r="HYX14" s="76"/>
      <c r="HYY14" s="75"/>
      <c r="HZA14" s="2"/>
      <c r="HZB14" s="2"/>
      <c r="HZC14" s="35"/>
      <c r="HZD14" s="76"/>
      <c r="HZE14" s="75"/>
      <c r="HZG14" s="2"/>
      <c r="HZH14" s="2"/>
      <c r="HZI14" s="35"/>
      <c r="HZJ14" s="76"/>
      <c r="HZK14" s="75"/>
      <c r="HZM14" s="2"/>
      <c r="HZN14" s="2"/>
      <c r="HZO14" s="35"/>
      <c r="HZP14" s="76"/>
      <c r="HZQ14" s="75"/>
      <c r="HZS14" s="2"/>
      <c r="HZT14" s="2"/>
      <c r="HZU14" s="35"/>
      <c r="HZV14" s="76"/>
      <c r="HZW14" s="75"/>
      <c r="HZY14" s="2"/>
      <c r="HZZ14" s="2"/>
      <c r="IAA14" s="35"/>
      <c r="IAB14" s="76"/>
      <c r="IAC14" s="75"/>
      <c r="IAE14" s="2"/>
      <c r="IAF14" s="2"/>
      <c r="IAG14" s="35"/>
      <c r="IAH14" s="76"/>
      <c r="IAI14" s="75"/>
      <c r="IAK14" s="2"/>
      <c r="IAL14" s="2"/>
      <c r="IAM14" s="35"/>
      <c r="IAN14" s="76"/>
      <c r="IAO14" s="75"/>
      <c r="IAQ14" s="2"/>
      <c r="IAR14" s="2"/>
      <c r="IAS14" s="35"/>
      <c r="IAT14" s="76"/>
      <c r="IAU14" s="75"/>
      <c r="IAW14" s="2"/>
      <c r="IAX14" s="2"/>
      <c r="IAY14" s="35"/>
      <c r="IAZ14" s="76"/>
      <c r="IBA14" s="75"/>
      <c r="IBC14" s="2"/>
      <c r="IBD14" s="2"/>
      <c r="IBE14" s="35"/>
      <c r="IBF14" s="76"/>
      <c r="IBG14" s="75"/>
      <c r="IBI14" s="2"/>
      <c r="IBJ14" s="2"/>
      <c r="IBK14" s="35"/>
      <c r="IBL14" s="76"/>
      <c r="IBM14" s="75"/>
      <c r="IBO14" s="2"/>
      <c r="IBP14" s="2"/>
      <c r="IBQ14" s="35"/>
      <c r="IBR14" s="76"/>
      <c r="IBS14" s="75"/>
      <c r="IBU14" s="2"/>
      <c r="IBV14" s="2"/>
      <c r="IBW14" s="35"/>
      <c r="IBX14" s="76"/>
      <c r="IBY14" s="75"/>
      <c r="ICA14" s="2"/>
      <c r="ICB14" s="2"/>
      <c r="ICC14" s="35"/>
      <c r="ICD14" s="76"/>
      <c r="ICE14" s="75"/>
      <c r="ICG14" s="2"/>
      <c r="ICH14" s="2"/>
      <c r="ICI14" s="35"/>
      <c r="ICJ14" s="76"/>
      <c r="ICK14" s="75"/>
      <c r="ICM14" s="2"/>
      <c r="ICN14" s="2"/>
      <c r="ICO14" s="35"/>
      <c r="ICP14" s="76"/>
      <c r="ICQ14" s="75"/>
      <c r="ICS14" s="2"/>
      <c r="ICT14" s="2"/>
      <c r="ICU14" s="35"/>
      <c r="ICV14" s="76"/>
      <c r="ICW14" s="75"/>
      <c r="ICY14" s="2"/>
      <c r="ICZ14" s="2"/>
      <c r="IDA14" s="35"/>
      <c r="IDB14" s="76"/>
      <c r="IDC14" s="75"/>
      <c r="IDE14" s="2"/>
      <c r="IDF14" s="2"/>
      <c r="IDG14" s="35"/>
      <c r="IDH14" s="76"/>
      <c r="IDI14" s="75"/>
      <c r="IDK14" s="2"/>
      <c r="IDL14" s="2"/>
      <c r="IDM14" s="35"/>
      <c r="IDN14" s="76"/>
      <c r="IDO14" s="75"/>
      <c r="IDQ14" s="2"/>
      <c r="IDR14" s="2"/>
      <c r="IDS14" s="35"/>
      <c r="IDT14" s="76"/>
      <c r="IDU14" s="75"/>
      <c r="IDW14" s="2"/>
      <c r="IDX14" s="2"/>
      <c r="IDY14" s="35"/>
      <c r="IDZ14" s="76"/>
      <c r="IEA14" s="75"/>
      <c r="IEC14" s="2"/>
      <c r="IED14" s="2"/>
      <c r="IEE14" s="35"/>
      <c r="IEF14" s="76"/>
      <c r="IEG14" s="75"/>
      <c r="IEI14" s="2"/>
      <c r="IEJ14" s="2"/>
      <c r="IEK14" s="35"/>
      <c r="IEL14" s="76"/>
      <c r="IEM14" s="75"/>
      <c r="IEO14" s="2"/>
      <c r="IEP14" s="2"/>
      <c r="IEQ14" s="35"/>
      <c r="IER14" s="76"/>
      <c r="IES14" s="75"/>
      <c r="IEU14" s="2"/>
      <c r="IEV14" s="2"/>
      <c r="IEW14" s="35"/>
      <c r="IEX14" s="76"/>
      <c r="IEY14" s="75"/>
      <c r="IFA14" s="2"/>
      <c r="IFB14" s="2"/>
      <c r="IFC14" s="35"/>
      <c r="IFD14" s="76"/>
      <c r="IFE14" s="75"/>
      <c r="IFG14" s="2"/>
      <c r="IFH14" s="2"/>
      <c r="IFI14" s="35"/>
      <c r="IFJ14" s="76"/>
      <c r="IFK14" s="75"/>
      <c r="IFM14" s="2"/>
      <c r="IFN14" s="2"/>
      <c r="IFO14" s="35"/>
      <c r="IFP14" s="76"/>
      <c r="IFQ14" s="75"/>
      <c r="IFS14" s="2"/>
      <c r="IFT14" s="2"/>
      <c r="IFU14" s="35"/>
      <c r="IFV14" s="76"/>
      <c r="IFW14" s="75"/>
      <c r="IFY14" s="2"/>
      <c r="IFZ14" s="2"/>
      <c r="IGA14" s="35"/>
      <c r="IGB14" s="76"/>
      <c r="IGC14" s="75"/>
      <c r="IGE14" s="2"/>
      <c r="IGF14" s="2"/>
      <c r="IGG14" s="35"/>
      <c r="IGH14" s="76"/>
      <c r="IGI14" s="75"/>
      <c r="IGK14" s="2"/>
      <c r="IGL14" s="2"/>
      <c r="IGM14" s="35"/>
      <c r="IGN14" s="76"/>
      <c r="IGO14" s="75"/>
      <c r="IGQ14" s="2"/>
      <c r="IGR14" s="2"/>
      <c r="IGS14" s="35"/>
      <c r="IGT14" s="76"/>
      <c r="IGU14" s="75"/>
      <c r="IGW14" s="2"/>
      <c r="IGX14" s="2"/>
      <c r="IGY14" s="35"/>
      <c r="IGZ14" s="76"/>
      <c r="IHA14" s="75"/>
      <c r="IHC14" s="2"/>
      <c r="IHD14" s="2"/>
      <c r="IHE14" s="35"/>
      <c r="IHF14" s="76"/>
      <c r="IHG14" s="75"/>
      <c r="IHI14" s="2"/>
      <c r="IHJ14" s="2"/>
      <c r="IHK14" s="35"/>
      <c r="IHL14" s="76"/>
      <c r="IHM14" s="75"/>
      <c r="IHO14" s="2"/>
      <c r="IHP14" s="2"/>
      <c r="IHQ14" s="35"/>
      <c r="IHR14" s="76"/>
      <c r="IHS14" s="75"/>
      <c r="IHU14" s="2"/>
      <c r="IHV14" s="2"/>
      <c r="IHW14" s="35"/>
      <c r="IHX14" s="76"/>
      <c r="IHY14" s="75"/>
      <c r="IIA14" s="2"/>
      <c r="IIB14" s="2"/>
      <c r="IIC14" s="35"/>
      <c r="IID14" s="76"/>
      <c r="IIE14" s="75"/>
      <c r="IIG14" s="2"/>
      <c r="IIH14" s="2"/>
      <c r="III14" s="35"/>
      <c r="IIJ14" s="76"/>
      <c r="IIK14" s="75"/>
      <c r="IIM14" s="2"/>
      <c r="IIN14" s="2"/>
      <c r="IIO14" s="35"/>
      <c r="IIP14" s="76"/>
      <c r="IIQ14" s="75"/>
      <c r="IIS14" s="2"/>
      <c r="IIT14" s="2"/>
      <c r="IIU14" s="35"/>
      <c r="IIV14" s="76"/>
      <c r="IIW14" s="75"/>
      <c r="IIY14" s="2"/>
      <c r="IIZ14" s="2"/>
      <c r="IJA14" s="35"/>
      <c r="IJB14" s="76"/>
      <c r="IJC14" s="75"/>
      <c r="IJE14" s="2"/>
      <c r="IJF14" s="2"/>
      <c r="IJG14" s="35"/>
      <c r="IJH14" s="76"/>
      <c r="IJI14" s="75"/>
      <c r="IJK14" s="2"/>
      <c r="IJL14" s="2"/>
      <c r="IJM14" s="35"/>
      <c r="IJN14" s="76"/>
      <c r="IJO14" s="75"/>
      <c r="IJQ14" s="2"/>
      <c r="IJR14" s="2"/>
      <c r="IJS14" s="35"/>
      <c r="IJT14" s="76"/>
      <c r="IJU14" s="75"/>
      <c r="IJW14" s="2"/>
      <c r="IJX14" s="2"/>
      <c r="IJY14" s="35"/>
      <c r="IJZ14" s="76"/>
      <c r="IKA14" s="75"/>
      <c r="IKC14" s="2"/>
      <c r="IKD14" s="2"/>
      <c r="IKE14" s="35"/>
      <c r="IKF14" s="76"/>
      <c r="IKG14" s="75"/>
      <c r="IKI14" s="2"/>
      <c r="IKJ14" s="2"/>
      <c r="IKK14" s="35"/>
      <c r="IKL14" s="76"/>
      <c r="IKM14" s="75"/>
      <c r="IKO14" s="2"/>
      <c r="IKP14" s="2"/>
      <c r="IKQ14" s="35"/>
      <c r="IKR14" s="76"/>
      <c r="IKS14" s="75"/>
      <c r="IKU14" s="2"/>
      <c r="IKV14" s="2"/>
      <c r="IKW14" s="35"/>
      <c r="IKX14" s="76"/>
      <c r="IKY14" s="75"/>
      <c r="ILA14" s="2"/>
      <c r="ILB14" s="2"/>
      <c r="ILC14" s="35"/>
      <c r="ILD14" s="76"/>
      <c r="ILE14" s="75"/>
      <c r="ILG14" s="2"/>
      <c r="ILH14" s="2"/>
      <c r="ILI14" s="35"/>
      <c r="ILJ14" s="76"/>
      <c r="ILK14" s="75"/>
      <c r="ILM14" s="2"/>
      <c r="ILN14" s="2"/>
      <c r="ILO14" s="35"/>
      <c r="ILP14" s="76"/>
      <c r="ILQ14" s="75"/>
      <c r="ILS14" s="2"/>
      <c r="ILT14" s="2"/>
      <c r="ILU14" s="35"/>
      <c r="ILV14" s="76"/>
      <c r="ILW14" s="75"/>
      <c r="ILY14" s="2"/>
      <c r="ILZ14" s="2"/>
      <c r="IMA14" s="35"/>
      <c r="IMB14" s="76"/>
      <c r="IMC14" s="75"/>
      <c r="IME14" s="2"/>
      <c r="IMF14" s="2"/>
      <c r="IMG14" s="35"/>
      <c r="IMH14" s="76"/>
      <c r="IMI14" s="75"/>
      <c r="IMK14" s="2"/>
      <c r="IML14" s="2"/>
      <c r="IMM14" s="35"/>
      <c r="IMN14" s="76"/>
      <c r="IMO14" s="75"/>
      <c r="IMQ14" s="2"/>
      <c r="IMR14" s="2"/>
      <c r="IMS14" s="35"/>
      <c r="IMT14" s="76"/>
      <c r="IMU14" s="75"/>
      <c r="IMW14" s="2"/>
      <c r="IMX14" s="2"/>
      <c r="IMY14" s="35"/>
      <c r="IMZ14" s="76"/>
      <c r="INA14" s="75"/>
      <c r="INC14" s="2"/>
      <c r="IND14" s="2"/>
      <c r="INE14" s="35"/>
      <c r="INF14" s="76"/>
      <c r="ING14" s="75"/>
      <c r="INI14" s="2"/>
      <c r="INJ14" s="2"/>
      <c r="INK14" s="35"/>
      <c r="INL14" s="76"/>
      <c r="INM14" s="75"/>
      <c r="INO14" s="2"/>
      <c r="INP14" s="2"/>
      <c r="INQ14" s="35"/>
      <c r="INR14" s="76"/>
      <c r="INS14" s="75"/>
      <c r="INU14" s="2"/>
      <c r="INV14" s="2"/>
      <c r="INW14" s="35"/>
      <c r="INX14" s="76"/>
      <c r="INY14" s="75"/>
      <c r="IOA14" s="2"/>
      <c r="IOB14" s="2"/>
      <c r="IOC14" s="35"/>
      <c r="IOD14" s="76"/>
      <c r="IOE14" s="75"/>
      <c r="IOG14" s="2"/>
      <c r="IOH14" s="2"/>
      <c r="IOI14" s="35"/>
      <c r="IOJ14" s="76"/>
      <c r="IOK14" s="75"/>
      <c r="IOM14" s="2"/>
      <c r="ION14" s="2"/>
      <c r="IOO14" s="35"/>
      <c r="IOP14" s="76"/>
      <c r="IOQ14" s="75"/>
      <c r="IOS14" s="2"/>
      <c r="IOT14" s="2"/>
      <c r="IOU14" s="35"/>
      <c r="IOV14" s="76"/>
      <c r="IOW14" s="75"/>
      <c r="IOY14" s="2"/>
      <c r="IOZ14" s="2"/>
      <c r="IPA14" s="35"/>
      <c r="IPB14" s="76"/>
      <c r="IPC14" s="75"/>
      <c r="IPE14" s="2"/>
      <c r="IPF14" s="2"/>
      <c r="IPG14" s="35"/>
      <c r="IPH14" s="76"/>
      <c r="IPI14" s="75"/>
      <c r="IPK14" s="2"/>
      <c r="IPL14" s="2"/>
      <c r="IPM14" s="35"/>
      <c r="IPN14" s="76"/>
      <c r="IPO14" s="75"/>
      <c r="IPQ14" s="2"/>
      <c r="IPR14" s="2"/>
      <c r="IPS14" s="35"/>
      <c r="IPT14" s="76"/>
      <c r="IPU14" s="75"/>
      <c r="IPW14" s="2"/>
      <c r="IPX14" s="2"/>
      <c r="IPY14" s="35"/>
      <c r="IPZ14" s="76"/>
      <c r="IQA14" s="75"/>
      <c r="IQC14" s="2"/>
      <c r="IQD14" s="2"/>
      <c r="IQE14" s="35"/>
      <c r="IQF14" s="76"/>
      <c r="IQG14" s="75"/>
      <c r="IQI14" s="2"/>
      <c r="IQJ14" s="2"/>
      <c r="IQK14" s="35"/>
      <c r="IQL14" s="76"/>
      <c r="IQM14" s="75"/>
      <c r="IQO14" s="2"/>
      <c r="IQP14" s="2"/>
      <c r="IQQ14" s="35"/>
      <c r="IQR14" s="76"/>
      <c r="IQS14" s="75"/>
      <c r="IQU14" s="2"/>
      <c r="IQV14" s="2"/>
      <c r="IQW14" s="35"/>
      <c r="IQX14" s="76"/>
      <c r="IQY14" s="75"/>
      <c r="IRA14" s="2"/>
      <c r="IRB14" s="2"/>
      <c r="IRC14" s="35"/>
      <c r="IRD14" s="76"/>
      <c r="IRE14" s="75"/>
      <c r="IRG14" s="2"/>
      <c r="IRH14" s="2"/>
      <c r="IRI14" s="35"/>
      <c r="IRJ14" s="76"/>
      <c r="IRK14" s="75"/>
      <c r="IRM14" s="2"/>
      <c r="IRN14" s="2"/>
      <c r="IRO14" s="35"/>
      <c r="IRP14" s="76"/>
      <c r="IRQ14" s="75"/>
      <c r="IRS14" s="2"/>
      <c r="IRT14" s="2"/>
      <c r="IRU14" s="35"/>
      <c r="IRV14" s="76"/>
      <c r="IRW14" s="75"/>
      <c r="IRY14" s="2"/>
      <c r="IRZ14" s="2"/>
      <c r="ISA14" s="35"/>
      <c r="ISB14" s="76"/>
      <c r="ISC14" s="75"/>
      <c r="ISE14" s="2"/>
      <c r="ISF14" s="2"/>
      <c r="ISG14" s="35"/>
      <c r="ISH14" s="76"/>
      <c r="ISI14" s="75"/>
      <c r="ISK14" s="2"/>
      <c r="ISL14" s="2"/>
      <c r="ISM14" s="35"/>
      <c r="ISN14" s="76"/>
      <c r="ISO14" s="75"/>
      <c r="ISQ14" s="2"/>
      <c r="ISR14" s="2"/>
      <c r="ISS14" s="35"/>
      <c r="IST14" s="76"/>
      <c r="ISU14" s="75"/>
      <c r="ISW14" s="2"/>
      <c r="ISX14" s="2"/>
      <c r="ISY14" s="35"/>
      <c r="ISZ14" s="76"/>
      <c r="ITA14" s="75"/>
      <c r="ITC14" s="2"/>
      <c r="ITD14" s="2"/>
      <c r="ITE14" s="35"/>
      <c r="ITF14" s="76"/>
      <c r="ITG14" s="75"/>
      <c r="ITI14" s="2"/>
      <c r="ITJ14" s="2"/>
      <c r="ITK14" s="35"/>
      <c r="ITL14" s="76"/>
      <c r="ITM14" s="75"/>
      <c r="ITO14" s="2"/>
      <c r="ITP14" s="2"/>
      <c r="ITQ14" s="35"/>
      <c r="ITR14" s="76"/>
      <c r="ITS14" s="75"/>
      <c r="ITU14" s="2"/>
      <c r="ITV14" s="2"/>
      <c r="ITW14" s="35"/>
      <c r="ITX14" s="76"/>
      <c r="ITY14" s="75"/>
      <c r="IUA14" s="2"/>
      <c r="IUB14" s="2"/>
      <c r="IUC14" s="35"/>
      <c r="IUD14" s="76"/>
      <c r="IUE14" s="75"/>
      <c r="IUG14" s="2"/>
      <c r="IUH14" s="2"/>
      <c r="IUI14" s="35"/>
      <c r="IUJ14" s="76"/>
      <c r="IUK14" s="75"/>
      <c r="IUM14" s="2"/>
      <c r="IUN14" s="2"/>
      <c r="IUO14" s="35"/>
      <c r="IUP14" s="76"/>
      <c r="IUQ14" s="75"/>
      <c r="IUS14" s="2"/>
      <c r="IUT14" s="2"/>
      <c r="IUU14" s="35"/>
      <c r="IUV14" s="76"/>
      <c r="IUW14" s="75"/>
      <c r="IUY14" s="2"/>
      <c r="IUZ14" s="2"/>
      <c r="IVA14" s="35"/>
      <c r="IVB14" s="76"/>
      <c r="IVC14" s="75"/>
      <c r="IVE14" s="2"/>
      <c r="IVF14" s="2"/>
      <c r="IVG14" s="35"/>
      <c r="IVH14" s="76"/>
      <c r="IVI14" s="75"/>
      <c r="IVK14" s="2"/>
      <c r="IVL14" s="2"/>
      <c r="IVM14" s="35"/>
      <c r="IVN14" s="76"/>
      <c r="IVO14" s="75"/>
      <c r="IVQ14" s="2"/>
      <c r="IVR14" s="2"/>
      <c r="IVS14" s="35"/>
      <c r="IVT14" s="76"/>
      <c r="IVU14" s="75"/>
      <c r="IVW14" s="2"/>
      <c r="IVX14" s="2"/>
      <c r="IVY14" s="35"/>
      <c r="IVZ14" s="76"/>
      <c r="IWA14" s="75"/>
      <c r="IWC14" s="2"/>
      <c r="IWD14" s="2"/>
      <c r="IWE14" s="35"/>
      <c r="IWF14" s="76"/>
      <c r="IWG14" s="75"/>
      <c r="IWI14" s="2"/>
      <c r="IWJ14" s="2"/>
      <c r="IWK14" s="35"/>
      <c r="IWL14" s="76"/>
      <c r="IWM14" s="75"/>
      <c r="IWO14" s="2"/>
      <c r="IWP14" s="2"/>
      <c r="IWQ14" s="35"/>
      <c r="IWR14" s="76"/>
      <c r="IWS14" s="75"/>
      <c r="IWU14" s="2"/>
      <c r="IWV14" s="2"/>
      <c r="IWW14" s="35"/>
      <c r="IWX14" s="76"/>
      <c r="IWY14" s="75"/>
      <c r="IXA14" s="2"/>
      <c r="IXB14" s="2"/>
      <c r="IXC14" s="35"/>
      <c r="IXD14" s="76"/>
      <c r="IXE14" s="75"/>
      <c r="IXG14" s="2"/>
      <c r="IXH14" s="2"/>
      <c r="IXI14" s="35"/>
      <c r="IXJ14" s="76"/>
      <c r="IXK14" s="75"/>
      <c r="IXM14" s="2"/>
      <c r="IXN14" s="2"/>
      <c r="IXO14" s="35"/>
      <c r="IXP14" s="76"/>
      <c r="IXQ14" s="75"/>
      <c r="IXS14" s="2"/>
      <c r="IXT14" s="2"/>
      <c r="IXU14" s="35"/>
      <c r="IXV14" s="76"/>
      <c r="IXW14" s="75"/>
      <c r="IXY14" s="2"/>
      <c r="IXZ14" s="2"/>
      <c r="IYA14" s="35"/>
      <c r="IYB14" s="76"/>
      <c r="IYC14" s="75"/>
      <c r="IYE14" s="2"/>
      <c r="IYF14" s="2"/>
      <c r="IYG14" s="35"/>
      <c r="IYH14" s="76"/>
      <c r="IYI14" s="75"/>
      <c r="IYK14" s="2"/>
      <c r="IYL14" s="2"/>
      <c r="IYM14" s="35"/>
      <c r="IYN14" s="76"/>
      <c r="IYO14" s="75"/>
      <c r="IYQ14" s="2"/>
      <c r="IYR14" s="2"/>
      <c r="IYS14" s="35"/>
      <c r="IYT14" s="76"/>
      <c r="IYU14" s="75"/>
      <c r="IYW14" s="2"/>
      <c r="IYX14" s="2"/>
      <c r="IYY14" s="35"/>
      <c r="IYZ14" s="76"/>
      <c r="IZA14" s="75"/>
      <c r="IZC14" s="2"/>
      <c r="IZD14" s="2"/>
      <c r="IZE14" s="35"/>
      <c r="IZF14" s="76"/>
      <c r="IZG14" s="75"/>
      <c r="IZI14" s="2"/>
      <c r="IZJ14" s="2"/>
      <c r="IZK14" s="35"/>
      <c r="IZL14" s="76"/>
      <c r="IZM14" s="75"/>
      <c r="IZO14" s="2"/>
      <c r="IZP14" s="2"/>
      <c r="IZQ14" s="35"/>
      <c r="IZR14" s="76"/>
      <c r="IZS14" s="75"/>
      <c r="IZU14" s="2"/>
      <c r="IZV14" s="2"/>
      <c r="IZW14" s="35"/>
      <c r="IZX14" s="76"/>
      <c r="IZY14" s="75"/>
      <c r="JAA14" s="2"/>
      <c r="JAB14" s="2"/>
      <c r="JAC14" s="35"/>
      <c r="JAD14" s="76"/>
      <c r="JAE14" s="75"/>
      <c r="JAG14" s="2"/>
      <c r="JAH14" s="2"/>
      <c r="JAI14" s="35"/>
      <c r="JAJ14" s="76"/>
      <c r="JAK14" s="75"/>
      <c r="JAM14" s="2"/>
      <c r="JAN14" s="2"/>
      <c r="JAO14" s="35"/>
      <c r="JAP14" s="76"/>
      <c r="JAQ14" s="75"/>
      <c r="JAS14" s="2"/>
      <c r="JAT14" s="2"/>
      <c r="JAU14" s="35"/>
      <c r="JAV14" s="76"/>
      <c r="JAW14" s="75"/>
      <c r="JAY14" s="2"/>
      <c r="JAZ14" s="2"/>
      <c r="JBA14" s="35"/>
      <c r="JBB14" s="76"/>
      <c r="JBC14" s="75"/>
      <c r="JBE14" s="2"/>
      <c r="JBF14" s="2"/>
      <c r="JBG14" s="35"/>
      <c r="JBH14" s="76"/>
      <c r="JBI14" s="75"/>
      <c r="JBK14" s="2"/>
      <c r="JBL14" s="2"/>
      <c r="JBM14" s="35"/>
      <c r="JBN14" s="76"/>
      <c r="JBO14" s="75"/>
      <c r="JBQ14" s="2"/>
      <c r="JBR14" s="2"/>
      <c r="JBS14" s="35"/>
      <c r="JBT14" s="76"/>
      <c r="JBU14" s="75"/>
      <c r="JBW14" s="2"/>
      <c r="JBX14" s="2"/>
      <c r="JBY14" s="35"/>
      <c r="JBZ14" s="76"/>
      <c r="JCA14" s="75"/>
      <c r="JCC14" s="2"/>
      <c r="JCD14" s="2"/>
      <c r="JCE14" s="35"/>
      <c r="JCF14" s="76"/>
      <c r="JCG14" s="75"/>
      <c r="JCI14" s="2"/>
      <c r="JCJ14" s="2"/>
      <c r="JCK14" s="35"/>
      <c r="JCL14" s="76"/>
      <c r="JCM14" s="75"/>
      <c r="JCO14" s="2"/>
      <c r="JCP14" s="2"/>
      <c r="JCQ14" s="35"/>
      <c r="JCR14" s="76"/>
      <c r="JCS14" s="75"/>
      <c r="JCU14" s="2"/>
      <c r="JCV14" s="2"/>
      <c r="JCW14" s="35"/>
      <c r="JCX14" s="76"/>
      <c r="JCY14" s="75"/>
      <c r="JDA14" s="2"/>
      <c r="JDB14" s="2"/>
      <c r="JDC14" s="35"/>
      <c r="JDD14" s="76"/>
      <c r="JDE14" s="75"/>
      <c r="JDG14" s="2"/>
      <c r="JDH14" s="2"/>
      <c r="JDI14" s="35"/>
      <c r="JDJ14" s="76"/>
      <c r="JDK14" s="75"/>
      <c r="JDM14" s="2"/>
      <c r="JDN14" s="2"/>
      <c r="JDO14" s="35"/>
      <c r="JDP14" s="76"/>
      <c r="JDQ14" s="75"/>
      <c r="JDS14" s="2"/>
      <c r="JDT14" s="2"/>
      <c r="JDU14" s="35"/>
      <c r="JDV14" s="76"/>
      <c r="JDW14" s="75"/>
      <c r="JDY14" s="2"/>
      <c r="JDZ14" s="2"/>
      <c r="JEA14" s="35"/>
      <c r="JEB14" s="76"/>
      <c r="JEC14" s="75"/>
      <c r="JEE14" s="2"/>
      <c r="JEF14" s="2"/>
      <c r="JEG14" s="35"/>
      <c r="JEH14" s="76"/>
      <c r="JEI14" s="75"/>
      <c r="JEK14" s="2"/>
      <c r="JEL14" s="2"/>
      <c r="JEM14" s="35"/>
      <c r="JEN14" s="76"/>
      <c r="JEO14" s="75"/>
      <c r="JEQ14" s="2"/>
      <c r="JER14" s="2"/>
      <c r="JES14" s="35"/>
      <c r="JET14" s="76"/>
      <c r="JEU14" s="75"/>
      <c r="JEW14" s="2"/>
      <c r="JEX14" s="2"/>
      <c r="JEY14" s="35"/>
      <c r="JEZ14" s="76"/>
      <c r="JFA14" s="75"/>
      <c r="JFC14" s="2"/>
      <c r="JFD14" s="2"/>
      <c r="JFE14" s="35"/>
      <c r="JFF14" s="76"/>
      <c r="JFG14" s="75"/>
      <c r="JFI14" s="2"/>
      <c r="JFJ14" s="2"/>
      <c r="JFK14" s="35"/>
      <c r="JFL14" s="76"/>
      <c r="JFM14" s="75"/>
      <c r="JFO14" s="2"/>
      <c r="JFP14" s="2"/>
      <c r="JFQ14" s="35"/>
      <c r="JFR14" s="76"/>
      <c r="JFS14" s="75"/>
      <c r="JFU14" s="2"/>
      <c r="JFV14" s="2"/>
      <c r="JFW14" s="35"/>
      <c r="JFX14" s="76"/>
      <c r="JFY14" s="75"/>
      <c r="JGA14" s="2"/>
      <c r="JGB14" s="2"/>
      <c r="JGC14" s="35"/>
      <c r="JGD14" s="76"/>
      <c r="JGE14" s="75"/>
      <c r="JGG14" s="2"/>
      <c r="JGH14" s="2"/>
      <c r="JGI14" s="35"/>
      <c r="JGJ14" s="76"/>
      <c r="JGK14" s="75"/>
      <c r="JGM14" s="2"/>
      <c r="JGN14" s="2"/>
      <c r="JGO14" s="35"/>
      <c r="JGP14" s="76"/>
      <c r="JGQ14" s="75"/>
      <c r="JGS14" s="2"/>
      <c r="JGT14" s="2"/>
      <c r="JGU14" s="35"/>
      <c r="JGV14" s="76"/>
      <c r="JGW14" s="75"/>
      <c r="JGY14" s="2"/>
      <c r="JGZ14" s="2"/>
      <c r="JHA14" s="35"/>
      <c r="JHB14" s="76"/>
      <c r="JHC14" s="75"/>
      <c r="JHE14" s="2"/>
      <c r="JHF14" s="2"/>
      <c r="JHG14" s="35"/>
      <c r="JHH14" s="76"/>
      <c r="JHI14" s="75"/>
      <c r="JHK14" s="2"/>
      <c r="JHL14" s="2"/>
      <c r="JHM14" s="35"/>
      <c r="JHN14" s="76"/>
      <c r="JHO14" s="75"/>
      <c r="JHQ14" s="2"/>
      <c r="JHR14" s="2"/>
      <c r="JHS14" s="35"/>
      <c r="JHT14" s="76"/>
      <c r="JHU14" s="75"/>
      <c r="JHW14" s="2"/>
      <c r="JHX14" s="2"/>
      <c r="JHY14" s="35"/>
      <c r="JHZ14" s="76"/>
      <c r="JIA14" s="75"/>
      <c r="JIC14" s="2"/>
      <c r="JID14" s="2"/>
      <c r="JIE14" s="35"/>
      <c r="JIF14" s="76"/>
      <c r="JIG14" s="75"/>
      <c r="JII14" s="2"/>
      <c r="JIJ14" s="2"/>
      <c r="JIK14" s="35"/>
      <c r="JIL14" s="76"/>
      <c r="JIM14" s="75"/>
      <c r="JIO14" s="2"/>
      <c r="JIP14" s="2"/>
      <c r="JIQ14" s="35"/>
      <c r="JIR14" s="76"/>
      <c r="JIS14" s="75"/>
      <c r="JIU14" s="2"/>
      <c r="JIV14" s="2"/>
      <c r="JIW14" s="35"/>
      <c r="JIX14" s="76"/>
      <c r="JIY14" s="75"/>
      <c r="JJA14" s="2"/>
      <c r="JJB14" s="2"/>
      <c r="JJC14" s="35"/>
      <c r="JJD14" s="76"/>
      <c r="JJE14" s="75"/>
      <c r="JJG14" s="2"/>
      <c r="JJH14" s="2"/>
      <c r="JJI14" s="35"/>
      <c r="JJJ14" s="76"/>
      <c r="JJK14" s="75"/>
      <c r="JJM14" s="2"/>
      <c r="JJN14" s="2"/>
      <c r="JJO14" s="35"/>
      <c r="JJP14" s="76"/>
      <c r="JJQ14" s="75"/>
      <c r="JJS14" s="2"/>
      <c r="JJT14" s="2"/>
      <c r="JJU14" s="35"/>
      <c r="JJV14" s="76"/>
      <c r="JJW14" s="75"/>
      <c r="JJY14" s="2"/>
      <c r="JJZ14" s="2"/>
      <c r="JKA14" s="35"/>
      <c r="JKB14" s="76"/>
      <c r="JKC14" s="75"/>
      <c r="JKE14" s="2"/>
      <c r="JKF14" s="2"/>
      <c r="JKG14" s="35"/>
      <c r="JKH14" s="76"/>
      <c r="JKI14" s="75"/>
      <c r="JKK14" s="2"/>
      <c r="JKL14" s="2"/>
      <c r="JKM14" s="35"/>
      <c r="JKN14" s="76"/>
      <c r="JKO14" s="75"/>
      <c r="JKQ14" s="2"/>
      <c r="JKR14" s="2"/>
      <c r="JKS14" s="35"/>
      <c r="JKT14" s="76"/>
      <c r="JKU14" s="75"/>
      <c r="JKW14" s="2"/>
      <c r="JKX14" s="2"/>
      <c r="JKY14" s="35"/>
      <c r="JKZ14" s="76"/>
      <c r="JLA14" s="75"/>
      <c r="JLC14" s="2"/>
      <c r="JLD14" s="2"/>
      <c r="JLE14" s="35"/>
      <c r="JLF14" s="76"/>
      <c r="JLG14" s="75"/>
      <c r="JLI14" s="2"/>
      <c r="JLJ14" s="2"/>
      <c r="JLK14" s="35"/>
      <c r="JLL14" s="76"/>
      <c r="JLM14" s="75"/>
      <c r="JLO14" s="2"/>
      <c r="JLP14" s="2"/>
      <c r="JLQ14" s="35"/>
      <c r="JLR14" s="76"/>
      <c r="JLS14" s="75"/>
      <c r="JLU14" s="2"/>
      <c r="JLV14" s="2"/>
      <c r="JLW14" s="35"/>
      <c r="JLX14" s="76"/>
      <c r="JLY14" s="75"/>
      <c r="JMA14" s="2"/>
      <c r="JMB14" s="2"/>
      <c r="JMC14" s="35"/>
      <c r="JMD14" s="76"/>
      <c r="JME14" s="75"/>
      <c r="JMG14" s="2"/>
      <c r="JMH14" s="2"/>
      <c r="JMI14" s="35"/>
      <c r="JMJ14" s="76"/>
      <c r="JMK14" s="75"/>
      <c r="JMM14" s="2"/>
      <c r="JMN14" s="2"/>
      <c r="JMO14" s="35"/>
      <c r="JMP14" s="76"/>
      <c r="JMQ14" s="75"/>
      <c r="JMS14" s="2"/>
      <c r="JMT14" s="2"/>
      <c r="JMU14" s="35"/>
      <c r="JMV14" s="76"/>
      <c r="JMW14" s="75"/>
      <c r="JMY14" s="2"/>
      <c r="JMZ14" s="2"/>
      <c r="JNA14" s="35"/>
      <c r="JNB14" s="76"/>
      <c r="JNC14" s="75"/>
      <c r="JNE14" s="2"/>
      <c r="JNF14" s="2"/>
      <c r="JNG14" s="35"/>
      <c r="JNH14" s="76"/>
      <c r="JNI14" s="75"/>
      <c r="JNK14" s="2"/>
      <c r="JNL14" s="2"/>
      <c r="JNM14" s="35"/>
      <c r="JNN14" s="76"/>
      <c r="JNO14" s="75"/>
      <c r="JNQ14" s="2"/>
      <c r="JNR14" s="2"/>
      <c r="JNS14" s="35"/>
      <c r="JNT14" s="76"/>
      <c r="JNU14" s="75"/>
      <c r="JNW14" s="2"/>
      <c r="JNX14" s="2"/>
      <c r="JNY14" s="35"/>
      <c r="JNZ14" s="76"/>
      <c r="JOA14" s="75"/>
      <c r="JOC14" s="2"/>
      <c r="JOD14" s="2"/>
      <c r="JOE14" s="35"/>
      <c r="JOF14" s="76"/>
      <c r="JOG14" s="75"/>
      <c r="JOI14" s="2"/>
      <c r="JOJ14" s="2"/>
      <c r="JOK14" s="35"/>
      <c r="JOL14" s="76"/>
      <c r="JOM14" s="75"/>
      <c r="JOO14" s="2"/>
      <c r="JOP14" s="2"/>
      <c r="JOQ14" s="35"/>
      <c r="JOR14" s="76"/>
      <c r="JOS14" s="75"/>
      <c r="JOU14" s="2"/>
      <c r="JOV14" s="2"/>
      <c r="JOW14" s="35"/>
      <c r="JOX14" s="76"/>
      <c r="JOY14" s="75"/>
      <c r="JPA14" s="2"/>
      <c r="JPB14" s="2"/>
      <c r="JPC14" s="35"/>
      <c r="JPD14" s="76"/>
      <c r="JPE14" s="75"/>
      <c r="JPG14" s="2"/>
      <c r="JPH14" s="2"/>
      <c r="JPI14" s="35"/>
      <c r="JPJ14" s="76"/>
      <c r="JPK14" s="75"/>
      <c r="JPM14" s="2"/>
      <c r="JPN14" s="2"/>
      <c r="JPO14" s="35"/>
      <c r="JPP14" s="76"/>
      <c r="JPQ14" s="75"/>
      <c r="JPS14" s="2"/>
      <c r="JPT14" s="2"/>
      <c r="JPU14" s="35"/>
      <c r="JPV14" s="76"/>
      <c r="JPW14" s="75"/>
      <c r="JPY14" s="2"/>
      <c r="JPZ14" s="2"/>
      <c r="JQA14" s="35"/>
      <c r="JQB14" s="76"/>
      <c r="JQC14" s="75"/>
      <c r="JQE14" s="2"/>
      <c r="JQF14" s="2"/>
      <c r="JQG14" s="35"/>
      <c r="JQH14" s="76"/>
      <c r="JQI14" s="75"/>
      <c r="JQK14" s="2"/>
      <c r="JQL14" s="2"/>
      <c r="JQM14" s="35"/>
      <c r="JQN14" s="76"/>
      <c r="JQO14" s="75"/>
      <c r="JQQ14" s="2"/>
      <c r="JQR14" s="2"/>
      <c r="JQS14" s="35"/>
      <c r="JQT14" s="76"/>
      <c r="JQU14" s="75"/>
      <c r="JQW14" s="2"/>
      <c r="JQX14" s="2"/>
      <c r="JQY14" s="35"/>
      <c r="JQZ14" s="76"/>
      <c r="JRA14" s="75"/>
      <c r="JRC14" s="2"/>
      <c r="JRD14" s="2"/>
      <c r="JRE14" s="35"/>
      <c r="JRF14" s="76"/>
      <c r="JRG14" s="75"/>
      <c r="JRI14" s="2"/>
      <c r="JRJ14" s="2"/>
      <c r="JRK14" s="35"/>
      <c r="JRL14" s="76"/>
      <c r="JRM14" s="75"/>
      <c r="JRO14" s="2"/>
      <c r="JRP14" s="2"/>
      <c r="JRQ14" s="35"/>
      <c r="JRR14" s="76"/>
      <c r="JRS14" s="75"/>
      <c r="JRU14" s="2"/>
      <c r="JRV14" s="2"/>
      <c r="JRW14" s="35"/>
      <c r="JRX14" s="76"/>
      <c r="JRY14" s="75"/>
      <c r="JSA14" s="2"/>
      <c r="JSB14" s="2"/>
      <c r="JSC14" s="35"/>
      <c r="JSD14" s="76"/>
      <c r="JSE14" s="75"/>
      <c r="JSG14" s="2"/>
      <c r="JSH14" s="2"/>
      <c r="JSI14" s="35"/>
      <c r="JSJ14" s="76"/>
      <c r="JSK14" s="75"/>
      <c r="JSM14" s="2"/>
      <c r="JSN14" s="2"/>
      <c r="JSO14" s="35"/>
      <c r="JSP14" s="76"/>
      <c r="JSQ14" s="75"/>
      <c r="JSS14" s="2"/>
      <c r="JST14" s="2"/>
      <c r="JSU14" s="35"/>
      <c r="JSV14" s="76"/>
      <c r="JSW14" s="75"/>
      <c r="JSY14" s="2"/>
      <c r="JSZ14" s="2"/>
      <c r="JTA14" s="35"/>
      <c r="JTB14" s="76"/>
      <c r="JTC14" s="75"/>
      <c r="JTE14" s="2"/>
      <c r="JTF14" s="2"/>
      <c r="JTG14" s="35"/>
      <c r="JTH14" s="76"/>
      <c r="JTI14" s="75"/>
      <c r="JTK14" s="2"/>
      <c r="JTL14" s="2"/>
      <c r="JTM14" s="35"/>
      <c r="JTN14" s="76"/>
      <c r="JTO14" s="75"/>
      <c r="JTQ14" s="2"/>
      <c r="JTR14" s="2"/>
      <c r="JTS14" s="35"/>
      <c r="JTT14" s="76"/>
      <c r="JTU14" s="75"/>
      <c r="JTW14" s="2"/>
      <c r="JTX14" s="2"/>
      <c r="JTY14" s="35"/>
      <c r="JTZ14" s="76"/>
      <c r="JUA14" s="75"/>
      <c r="JUC14" s="2"/>
      <c r="JUD14" s="2"/>
      <c r="JUE14" s="35"/>
      <c r="JUF14" s="76"/>
      <c r="JUG14" s="75"/>
      <c r="JUI14" s="2"/>
      <c r="JUJ14" s="2"/>
      <c r="JUK14" s="35"/>
      <c r="JUL14" s="76"/>
      <c r="JUM14" s="75"/>
      <c r="JUO14" s="2"/>
      <c r="JUP14" s="2"/>
      <c r="JUQ14" s="35"/>
      <c r="JUR14" s="76"/>
      <c r="JUS14" s="75"/>
      <c r="JUU14" s="2"/>
      <c r="JUV14" s="2"/>
      <c r="JUW14" s="35"/>
      <c r="JUX14" s="76"/>
      <c r="JUY14" s="75"/>
      <c r="JVA14" s="2"/>
      <c r="JVB14" s="2"/>
      <c r="JVC14" s="35"/>
      <c r="JVD14" s="76"/>
      <c r="JVE14" s="75"/>
      <c r="JVG14" s="2"/>
      <c r="JVH14" s="2"/>
      <c r="JVI14" s="35"/>
      <c r="JVJ14" s="76"/>
      <c r="JVK14" s="75"/>
      <c r="JVM14" s="2"/>
      <c r="JVN14" s="2"/>
      <c r="JVO14" s="35"/>
      <c r="JVP14" s="76"/>
      <c r="JVQ14" s="75"/>
      <c r="JVS14" s="2"/>
      <c r="JVT14" s="2"/>
      <c r="JVU14" s="35"/>
      <c r="JVV14" s="76"/>
      <c r="JVW14" s="75"/>
      <c r="JVY14" s="2"/>
      <c r="JVZ14" s="2"/>
      <c r="JWA14" s="35"/>
      <c r="JWB14" s="76"/>
      <c r="JWC14" s="75"/>
      <c r="JWE14" s="2"/>
      <c r="JWF14" s="2"/>
      <c r="JWG14" s="35"/>
      <c r="JWH14" s="76"/>
      <c r="JWI14" s="75"/>
      <c r="JWK14" s="2"/>
      <c r="JWL14" s="2"/>
      <c r="JWM14" s="35"/>
      <c r="JWN14" s="76"/>
      <c r="JWO14" s="75"/>
      <c r="JWQ14" s="2"/>
      <c r="JWR14" s="2"/>
      <c r="JWS14" s="35"/>
      <c r="JWT14" s="76"/>
      <c r="JWU14" s="75"/>
      <c r="JWW14" s="2"/>
      <c r="JWX14" s="2"/>
      <c r="JWY14" s="35"/>
      <c r="JWZ14" s="76"/>
      <c r="JXA14" s="75"/>
      <c r="JXC14" s="2"/>
      <c r="JXD14" s="2"/>
      <c r="JXE14" s="35"/>
      <c r="JXF14" s="76"/>
      <c r="JXG14" s="75"/>
      <c r="JXI14" s="2"/>
      <c r="JXJ14" s="2"/>
      <c r="JXK14" s="35"/>
      <c r="JXL14" s="76"/>
      <c r="JXM14" s="75"/>
      <c r="JXO14" s="2"/>
      <c r="JXP14" s="2"/>
      <c r="JXQ14" s="35"/>
      <c r="JXR14" s="76"/>
      <c r="JXS14" s="75"/>
      <c r="JXU14" s="2"/>
      <c r="JXV14" s="2"/>
      <c r="JXW14" s="35"/>
      <c r="JXX14" s="76"/>
      <c r="JXY14" s="75"/>
      <c r="JYA14" s="2"/>
      <c r="JYB14" s="2"/>
      <c r="JYC14" s="35"/>
      <c r="JYD14" s="76"/>
      <c r="JYE14" s="75"/>
      <c r="JYG14" s="2"/>
      <c r="JYH14" s="2"/>
      <c r="JYI14" s="35"/>
      <c r="JYJ14" s="76"/>
      <c r="JYK14" s="75"/>
      <c r="JYM14" s="2"/>
      <c r="JYN14" s="2"/>
      <c r="JYO14" s="35"/>
      <c r="JYP14" s="76"/>
      <c r="JYQ14" s="75"/>
      <c r="JYS14" s="2"/>
      <c r="JYT14" s="2"/>
      <c r="JYU14" s="35"/>
      <c r="JYV14" s="76"/>
      <c r="JYW14" s="75"/>
      <c r="JYY14" s="2"/>
      <c r="JYZ14" s="2"/>
      <c r="JZA14" s="35"/>
      <c r="JZB14" s="76"/>
      <c r="JZC14" s="75"/>
      <c r="JZE14" s="2"/>
      <c r="JZF14" s="2"/>
      <c r="JZG14" s="35"/>
      <c r="JZH14" s="76"/>
      <c r="JZI14" s="75"/>
      <c r="JZK14" s="2"/>
      <c r="JZL14" s="2"/>
      <c r="JZM14" s="35"/>
      <c r="JZN14" s="76"/>
      <c r="JZO14" s="75"/>
      <c r="JZQ14" s="2"/>
      <c r="JZR14" s="2"/>
      <c r="JZS14" s="35"/>
      <c r="JZT14" s="76"/>
      <c r="JZU14" s="75"/>
      <c r="JZW14" s="2"/>
      <c r="JZX14" s="2"/>
      <c r="JZY14" s="35"/>
      <c r="JZZ14" s="76"/>
      <c r="KAA14" s="75"/>
      <c r="KAC14" s="2"/>
      <c r="KAD14" s="2"/>
      <c r="KAE14" s="35"/>
      <c r="KAF14" s="76"/>
      <c r="KAG14" s="75"/>
      <c r="KAI14" s="2"/>
      <c r="KAJ14" s="2"/>
      <c r="KAK14" s="35"/>
      <c r="KAL14" s="76"/>
      <c r="KAM14" s="75"/>
      <c r="KAO14" s="2"/>
      <c r="KAP14" s="2"/>
      <c r="KAQ14" s="35"/>
      <c r="KAR14" s="76"/>
      <c r="KAS14" s="75"/>
      <c r="KAU14" s="2"/>
      <c r="KAV14" s="2"/>
      <c r="KAW14" s="35"/>
      <c r="KAX14" s="76"/>
      <c r="KAY14" s="75"/>
      <c r="KBA14" s="2"/>
      <c r="KBB14" s="2"/>
      <c r="KBC14" s="35"/>
      <c r="KBD14" s="76"/>
      <c r="KBE14" s="75"/>
      <c r="KBG14" s="2"/>
      <c r="KBH14" s="2"/>
      <c r="KBI14" s="35"/>
      <c r="KBJ14" s="76"/>
      <c r="KBK14" s="75"/>
      <c r="KBM14" s="2"/>
      <c r="KBN14" s="2"/>
      <c r="KBO14" s="35"/>
      <c r="KBP14" s="76"/>
      <c r="KBQ14" s="75"/>
      <c r="KBS14" s="2"/>
      <c r="KBT14" s="2"/>
      <c r="KBU14" s="35"/>
      <c r="KBV14" s="76"/>
      <c r="KBW14" s="75"/>
      <c r="KBY14" s="2"/>
      <c r="KBZ14" s="2"/>
      <c r="KCA14" s="35"/>
      <c r="KCB14" s="76"/>
      <c r="KCC14" s="75"/>
      <c r="KCE14" s="2"/>
      <c r="KCF14" s="2"/>
      <c r="KCG14" s="35"/>
      <c r="KCH14" s="76"/>
      <c r="KCI14" s="75"/>
      <c r="KCK14" s="2"/>
      <c r="KCL14" s="2"/>
      <c r="KCM14" s="35"/>
      <c r="KCN14" s="76"/>
      <c r="KCO14" s="75"/>
      <c r="KCQ14" s="2"/>
      <c r="KCR14" s="2"/>
      <c r="KCS14" s="35"/>
      <c r="KCT14" s="76"/>
      <c r="KCU14" s="75"/>
      <c r="KCW14" s="2"/>
      <c r="KCX14" s="2"/>
      <c r="KCY14" s="35"/>
      <c r="KCZ14" s="76"/>
      <c r="KDA14" s="75"/>
      <c r="KDC14" s="2"/>
      <c r="KDD14" s="2"/>
      <c r="KDE14" s="35"/>
      <c r="KDF14" s="76"/>
      <c r="KDG14" s="75"/>
      <c r="KDI14" s="2"/>
      <c r="KDJ14" s="2"/>
      <c r="KDK14" s="35"/>
      <c r="KDL14" s="76"/>
      <c r="KDM14" s="75"/>
      <c r="KDO14" s="2"/>
      <c r="KDP14" s="2"/>
      <c r="KDQ14" s="35"/>
      <c r="KDR14" s="76"/>
      <c r="KDS14" s="75"/>
      <c r="KDU14" s="2"/>
      <c r="KDV14" s="2"/>
      <c r="KDW14" s="35"/>
      <c r="KDX14" s="76"/>
      <c r="KDY14" s="75"/>
      <c r="KEA14" s="2"/>
      <c r="KEB14" s="2"/>
      <c r="KEC14" s="35"/>
      <c r="KED14" s="76"/>
      <c r="KEE14" s="75"/>
      <c r="KEG14" s="2"/>
      <c r="KEH14" s="2"/>
      <c r="KEI14" s="35"/>
      <c r="KEJ14" s="76"/>
      <c r="KEK14" s="75"/>
      <c r="KEM14" s="2"/>
      <c r="KEN14" s="2"/>
      <c r="KEO14" s="35"/>
      <c r="KEP14" s="76"/>
      <c r="KEQ14" s="75"/>
      <c r="KES14" s="2"/>
      <c r="KET14" s="2"/>
      <c r="KEU14" s="35"/>
      <c r="KEV14" s="76"/>
      <c r="KEW14" s="75"/>
      <c r="KEY14" s="2"/>
      <c r="KEZ14" s="2"/>
      <c r="KFA14" s="35"/>
      <c r="KFB14" s="76"/>
      <c r="KFC14" s="75"/>
      <c r="KFE14" s="2"/>
      <c r="KFF14" s="2"/>
      <c r="KFG14" s="35"/>
      <c r="KFH14" s="76"/>
      <c r="KFI14" s="75"/>
      <c r="KFK14" s="2"/>
      <c r="KFL14" s="2"/>
      <c r="KFM14" s="35"/>
      <c r="KFN14" s="76"/>
      <c r="KFO14" s="75"/>
      <c r="KFQ14" s="2"/>
      <c r="KFR14" s="2"/>
      <c r="KFS14" s="35"/>
      <c r="KFT14" s="76"/>
      <c r="KFU14" s="75"/>
      <c r="KFW14" s="2"/>
      <c r="KFX14" s="2"/>
      <c r="KFY14" s="35"/>
      <c r="KFZ14" s="76"/>
      <c r="KGA14" s="75"/>
      <c r="KGC14" s="2"/>
      <c r="KGD14" s="2"/>
      <c r="KGE14" s="35"/>
      <c r="KGF14" s="76"/>
      <c r="KGG14" s="75"/>
      <c r="KGI14" s="2"/>
      <c r="KGJ14" s="2"/>
      <c r="KGK14" s="35"/>
      <c r="KGL14" s="76"/>
      <c r="KGM14" s="75"/>
      <c r="KGO14" s="2"/>
      <c r="KGP14" s="2"/>
      <c r="KGQ14" s="35"/>
      <c r="KGR14" s="76"/>
      <c r="KGS14" s="75"/>
      <c r="KGU14" s="2"/>
      <c r="KGV14" s="2"/>
      <c r="KGW14" s="35"/>
      <c r="KGX14" s="76"/>
      <c r="KGY14" s="75"/>
      <c r="KHA14" s="2"/>
      <c r="KHB14" s="2"/>
      <c r="KHC14" s="35"/>
      <c r="KHD14" s="76"/>
      <c r="KHE14" s="75"/>
      <c r="KHG14" s="2"/>
      <c r="KHH14" s="2"/>
      <c r="KHI14" s="35"/>
      <c r="KHJ14" s="76"/>
      <c r="KHK14" s="75"/>
      <c r="KHM14" s="2"/>
      <c r="KHN14" s="2"/>
      <c r="KHO14" s="35"/>
      <c r="KHP14" s="76"/>
      <c r="KHQ14" s="75"/>
      <c r="KHS14" s="2"/>
      <c r="KHT14" s="2"/>
      <c r="KHU14" s="35"/>
      <c r="KHV14" s="76"/>
      <c r="KHW14" s="75"/>
      <c r="KHY14" s="2"/>
      <c r="KHZ14" s="2"/>
      <c r="KIA14" s="35"/>
      <c r="KIB14" s="76"/>
      <c r="KIC14" s="75"/>
      <c r="KIE14" s="2"/>
      <c r="KIF14" s="2"/>
      <c r="KIG14" s="35"/>
      <c r="KIH14" s="76"/>
      <c r="KII14" s="75"/>
      <c r="KIK14" s="2"/>
      <c r="KIL14" s="2"/>
      <c r="KIM14" s="35"/>
      <c r="KIN14" s="76"/>
      <c r="KIO14" s="75"/>
      <c r="KIQ14" s="2"/>
      <c r="KIR14" s="2"/>
      <c r="KIS14" s="35"/>
      <c r="KIT14" s="76"/>
      <c r="KIU14" s="75"/>
      <c r="KIW14" s="2"/>
      <c r="KIX14" s="2"/>
      <c r="KIY14" s="35"/>
      <c r="KIZ14" s="76"/>
      <c r="KJA14" s="75"/>
      <c r="KJC14" s="2"/>
      <c r="KJD14" s="2"/>
      <c r="KJE14" s="35"/>
      <c r="KJF14" s="76"/>
      <c r="KJG14" s="75"/>
      <c r="KJI14" s="2"/>
      <c r="KJJ14" s="2"/>
      <c r="KJK14" s="35"/>
      <c r="KJL14" s="76"/>
      <c r="KJM14" s="75"/>
      <c r="KJO14" s="2"/>
      <c r="KJP14" s="2"/>
      <c r="KJQ14" s="35"/>
      <c r="KJR14" s="76"/>
      <c r="KJS14" s="75"/>
      <c r="KJU14" s="2"/>
      <c r="KJV14" s="2"/>
      <c r="KJW14" s="35"/>
      <c r="KJX14" s="76"/>
      <c r="KJY14" s="75"/>
      <c r="KKA14" s="2"/>
      <c r="KKB14" s="2"/>
      <c r="KKC14" s="35"/>
      <c r="KKD14" s="76"/>
      <c r="KKE14" s="75"/>
      <c r="KKG14" s="2"/>
      <c r="KKH14" s="2"/>
      <c r="KKI14" s="35"/>
      <c r="KKJ14" s="76"/>
      <c r="KKK14" s="75"/>
      <c r="KKM14" s="2"/>
      <c r="KKN14" s="2"/>
      <c r="KKO14" s="35"/>
      <c r="KKP14" s="76"/>
      <c r="KKQ14" s="75"/>
      <c r="KKS14" s="2"/>
      <c r="KKT14" s="2"/>
      <c r="KKU14" s="35"/>
      <c r="KKV14" s="76"/>
      <c r="KKW14" s="75"/>
      <c r="KKY14" s="2"/>
      <c r="KKZ14" s="2"/>
      <c r="KLA14" s="35"/>
      <c r="KLB14" s="76"/>
      <c r="KLC14" s="75"/>
      <c r="KLE14" s="2"/>
      <c r="KLF14" s="2"/>
      <c r="KLG14" s="35"/>
      <c r="KLH14" s="76"/>
      <c r="KLI14" s="75"/>
      <c r="KLK14" s="2"/>
      <c r="KLL14" s="2"/>
      <c r="KLM14" s="35"/>
      <c r="KLN14" s="76"/>
      <c r="KLO14" s="75"/>
      <c r="KLQ14" s="2"/>
      <c r="KLR14" s="2"/>
      <c r="KLS14" s="35"/>
      <c r="KLT14" s="76"/>
      <c r="KLU14" s="75"/>
      <c r="KLW14" s="2"/>
      <c r="KLX14" s="2"/>
      <c r="KLY14" s="35"/>
      <c r="KLZ14" s="76"/>
      <c r="KMA14" s="75"/>
      <c r="KMC14" s="2"/>
      <c r="KMD14" s="2"/>
      <c r="KME14" s="35"/>
      <c r="KMF14" s="76"/>
      <c r="KMG14" s="75"/>
      <c r="KMI14" s="2"/>
      <c r="KMJ14" s="2"/>
      <c r="KMK14" s="35"/>
      <c r="KML14" s="76"/>
      <c r="KMM14" s="75"/>
      <c r="KMO14" s="2"/>
      <c r="KMP14" s="2"/>
      <c r="KMQ14" s="35"/>
      <c r="KMR14" s="76"/>
      <c r="KMS14" s="75"/>
      <c r="KMU14" s="2"/>
      <c r="KMV14" s="2"/>
      <c r="KMW14" s="35"/>
      <c r="KMX14" s="76"/>
      <c r="KMY14" s="75"/>
      <c r="KNA14" s="2"/>
      <c r="KNB14" s="2"/>
      <c r="KNC14" s="35"/>
      <c r="KND14" s="76"/>
      <c r="KNE14" s="75"/>
      <c r="KNG14" s="2"/>
      <c r="KNH14" s="2"/>
      <c r="KNI14" s="35"/>
      <c r="KNJ14" s="76"/>
      <c r="KNK14" s="75"/>
      <c r="KNM14" s="2"/>
      <c r="KNN14" s="2"/>
      <c r="KNO14" s="35"/>
      <c r="KNP14" s="76"/>
      <c r="KNQ14" s="75"/>
      <c r="KNS14" s="2"/>
      <c r="KNT14" s="2"/>
      <c r="KNU14" s="35"/>
      <c r="KNV14" s="76"/>
      <c r="KNW14" s="75"/>
      <c r="KNY14" s="2"/>
      <c r="KNZ14" s="2"/>
      <c r="KOA14" s="35"/>
      <c r="KOB14" s="76"/>
      <c r="KOC14" s="75"/>
      <c r="KOE14" s="2"/>
      <c r="KOF14" s="2"/>
      <c r="KOG14" s="35"/>
      <c r="KOH14" s="76"/>
      <c r="KOI14" s="75"/>
      <c r="KOK14" s="2"/>
      <c r="KOL14" s="2"/>
      <c r="KOM14" s="35"/>
      <c r="KON14" s="76"/>
      <c r="KOO14" s="75"/>
      <c r="KOQ14" s="2"/>
      <c r="KOR14" s="2"/>
      <c r="KOS14" s="35"/>
      <c r="KOT14" s="76"/>
      <c r="KOU14" s="75"/>
      <c r="KOW14" s="2"/>
      <c r="KOX14" s="2"/>
      <c r="KOY14" s="35"/>
      <c r="KOZ14" s="76"/>
      <c r="KPA14" s="75"/>
      <c r="KPC14" s="2"/>
      <c r="KPD14" s="2"/>
      <c r="KPE14" s="35"/>
      <c r="KPF14" s="76"/>
      <c r="KPG14" s="75"/>
      <c r="KPI14" s="2"/>
      <c r="KPJ14" s="2"/>
      <c r="KPK14" s="35"/>
      <c r="KPL14" s="76"/>
      <c r="KPM14" s="75"/>
      <c r="KPO14" s="2"/>
      <c r="KPP14" s="2"/>
      <c r="KPQ14" s="35"/>
      <c r="KPR14" s="76"/>
      <c r="KPS14" s="75"/>
      <c r="KPU14" s="2"/>
      <c r="KPV14" s="2"/>
      <c r="KPW14" s="35"/>
      <c r="KPX14" s="76"/>
      <c r="KPY14" s="75"/>
      <c r="KQA14" s="2"/>
      <c r="KQB14" s="2"/>
      <c r="KQC14" s="35"/>
      <c r="KQD14" s="76"/>
      <c r="KQE14" s="75"/>
      <c r="KQG14" s="2"/>
      <c r="KQH14" s="2"/>
      <c r="KQI14" s="35"/>
      <c r="KQJ14" s="76"/>
      <c r="KQK14" s="75"/>
      <c r="KQM14" s="2"/>
      <c r="KQN14" s="2"/>
      <c r="KQO14" s="35"/>
      <c r="KQP14" s="76"/>
      <c r="KQQ14" s="75"/>
      <c r="KQS14" s="2"/>
      <c r="KQT14" s="2"/>
      <c r="KQU14" s="35"/>
      <c r="KQV14" s="76"/>
      <c r="KQW14" s="75"/>
      <c r="KQY14" s="2"/>
      <c r="KQZ14" s="2"/>
      <c r="KRA14" s="35"/>
      <c r="KRB14" s="76"/>
      <c r="KRC14" s="75"/>
      <c r="KRE14" s="2"/>
      <c r="KRF14" s="2"/>
      <c r="KRG14" s="35"/>
      <c r="KRH14" s="76"/>
      <c r="KRI14" s="75"/>
      <c r="KRK14" s="2"/>
      <c r="KRL14" s="2"/>
      <c r="KRM14" s="35"/>
      <c r="KRN14" s="76"/>
      <c r="KRO14" s="75"/>
      <c r="KRQ14" s="2"/>
      <c r="KRR14" s="2"/>
      <c r="KRS14" s="35"/>
      <c r="KRT14" s="76"/>
      <c r="KRU14" s="75"/>
      <c r="KRW14" s="2"/>
      <c r="KRX14" s="2"/>
      <c r="KRY14" s="35"/>
      <c r="KRZ14" s="76"/>
      <c r="KSA14" s="75"/>
      <c r="KSC14" s="2"/>
      <c r="KSD14" s="2"/>
      <c r="KSE14" s="35"/>
      <c r="KSF14" s="76"/>
      <c r="KSG14" s="75"/>
      <c r="KSI14" s="2"/>
      <c r="KSJ14" s="2"/>
      <c r="KSK14" s="35"/>
      <c r="KSL14" s="76"/>
      <c r="KSM14" s="75"/>
      <c r="KSO14" s="2"/>
      <c r="KSP14" s="2"/>
      <c r="KSQ14" s="35"/>
      <c r="KSR14" s="76"/>
      <c r="KSS14" s="75"/>
      <c r="KSU14" s="2"/>
      <c r="KSV14" s="2"/>
      <c r="KSW14" s="35"/>
      <c r="KSX14" s="76"/>
      <c r="KSY14" s="75"/>
      <c r="KTA14" s="2"/>
      <c r="KTB14" s="2"/>
      <c r="KTC14" s="35"/>
      <c r="KTD14" s="76"/>
      <c r="KTE14" s="75"/>
      <c r="KTG14" s="2"/>
      <c r="KTH14" s="2"/>
      <c r="KTI14" s="35"/>
      <c r="KTJ14" s="76"/>
      <c r="KTK14" s="75"/>
      <c r="KTM14" s="2"/>
      <c r="KTN14" s="2"/>
      <c r="KTO14" s="35"/>
      <c r="KTP14" s="76"/>
      <c r="KTQ14" s="75"/>
      <c r="KTS14" s="2"/>
      <c r="KTT14" s="2"/>
      <c r="KTU14" s="35"/>
      <c r="KTV14" s="76"/>
      <c r="KTW14" s="75"/>
      <c r="KTY14" s="2"/>
      <c r="KTZ14" s="2"/>
      <c r="KUA14" s="35"/>
      <c r="KUB14" s="76"/>
      <c r="KUC14" s="75"/>
      <c r="KUE14" s="2"/>
      <c r="KUF14" s="2"/>
      <c r="KUG14" s="35"/>
      <c r="KUH14" s="76"/>
      <c r="KUI14" s="75"/>
      <c r="KUK14" s="2"/>
      <c r="KUL14" s="2"/>
      <c r="KUM14" s="35"/>
      <c r="KUN14" s="76"/>
      <c r="KUO14" s="75"/>
      <c r="KUQ14" s="2"/>
      <c r="KUR14" s="2"/>
      <c r="KUS14" s="35"/>
      <c r="KUT14" s="76"/>
      <c r="KUU14" s="75"/>
      <c r="KUW14" s="2"/>
      <c r="KUX14" s="2"/>
      <c r="KUY14" s="35"/>
      <c r="KUZ14" s="76"/>
      <c r="KVA14" s="75"/>
      <c r="KVC14" s="2"/>
      <c r="KVD14" s="2"/>
      <c r="KVE14" s="35"/>
      <c r="KVF14" s="76"/>
      <c r="KVG14" s="75"/>
      <c r="KVI14" s="2"/>
      <c r="KVJ14" s="2"/>
      <c r="KVK14" s="35"/>
      <c r="KVL14" s="76"/>
      <c r="KVM14" s="75"/>
      <c r="KVO14" s="2"/>
      <c r="KVP14" s="2"/>
      <c r="KVQ14" s="35"/>
      <c r="KVR14" s="76"/>
      <c r="KVS14" s="75"/>
      <c r="KVU14" s="2"/>
      <c r="KVV14" s="2"/>
      <c r="KVW14" s="35"/>
      <c r="KVX14" s="76"/>
      <c r="KVY14" s="75"/>
      <c r="KWA14" s="2"/>
      <c r="KWB14" s="2"/>
      <c r="KWC14" s="35"/>
      <c r="KWD14" s="76"/>
      <c r="KWE14" s="75"/>
      <c r="KWG14" s="2"/>
      <c r="KWH14" s="2"/>
      <c r="KWI14" s="35"/>
      <c r="KWJ14" s="76"/>
      <c r="KWK14" s="75"/>
      <c r="KWM14" s="2"/>
      <c r="KWN14" s="2"/>
      <c r="KWO14" s="35"/>
      <c r="KWP14" s="76"/>
      <c r="KWQ14" s="75"/>
      <c r="KWS14" s="2"/>
      <c r="KWT14" s="2"/>
      <c r="KWU14" s="35"/>
      <c r="KWV14" s="76"/>
      <c r="KWW14" s="75"/>
      <c r="KWY14" s="2"/>
      <c r="KWZ14" s="2"/>
      <c r="KXA14" s="35"/>
      <c r="KXB14" s="76"/>
      <c r="KXC14" s="75"/>
      <c r="KXE14" s="2"/>
      <c r="KXF14" s="2"/>
      <c r="KXG14" s="35"/>
      <c r="KXH14" s="76"/>
      <c r="KXI14" s="75"/>
      <c r="KXK14" s="2"/>
      <c r="KXL14" s="2"/>
      <c r="KXM14" s="35"/>
      <c r="KXN14" s="76"/>
      <c r="KXO14" s="75"/>
      <c r="KXQ14" s="2"/>
      <c r="KXR14" s="2"/>
      <c r="KXS14" s="35"/>
      <c r="KXT14" s="76"/>
      <c r="KXU14" s="75"/>
      <c r="KXW14" s="2"/>
      <c r="KXX14" s="2"/>
      <c r="KXY14" s="35"/>
      <c r="KXZ14" s="76"/>
      <c r="KYA14" s="75"/>
      <c r="KYC14" s="2"/>
      <c r="KYD14" s="2"/>
      <c r="KYE14" s="35"/>
      <c r="KYF14" s="76"/>
      <c r="KYG14" s="75"/>
      <c r="KYI14" s="2"/>
      <c r="KYJ14" s="2"/>
      <c r="KYK14" s="35"/>
      <c r="KYL14" s="76"/>
      <c r="KYM14" s="75"/>
      <c r="KYO14" s="2"/>
      <c r="KYP14" s="2"/>
      <c r="KYQ14" s="35"/>
      <c r="KYR14" s="76"/>
      <c r="KYS14" s="75"/>
      <c r="KYU14" s="2"/>
      <c r="KYV14" s="2"/>
      <c r="KYW14" s="35"/>
      <c r="KYX14" s="76"/>
      <c r="KYY14" s="75"/>
      <c r="KZA14" s="2"/>
      <c r="KZB14" s="2"/>
      <c r="KZC14" s="35"/>
      <c r="KZD14" s="76"/>
      <c r="KZE14" s="75"/>
      <c r="KZG14" s="2"/>
      <c r="KZH14" s="2"/>
      <c r="KZI14" s="35"/>
      <c r="KZJ14" s="76"/>
      <c r="KZK14" s="75"/>
      <c r="KZM14" s="2"/>
      <c r="KZN14" s="2"/>
      <c r="KZO14" s="35"/>
      <c r="KZP14" s="76"/>
      <c r="KZQ14" s="75"/>
      <c r="KZS14" s="2"/>
      <c r="KZT14" s="2"/>
      <c r="KZU14" s="35"/>
      <c r="KZV14" s="76"/>
      <c r="KZW14" s="75"/>
      <c r="KZY14" s="2"/>
      <c r="KZZ14" s="2"/>
      <c r="LAA14" s="35"/>
      <c r="LAB14" s="76"/>
      <c r="LAC14" s="75"/>
      <c r="LAE14" s="2"/>
      <c r="LAF14" s="2"/>
      <c r="LAG14" s="35"/>
      <c r="LAH14" s="76"/>
      <c r="LAI14" s="75"/>
      <c r="LAK14" s="2"/>
      <c r="LAL14" s="2"/>
      <c r="LAM14" s="35"/>
      <c r="LAN14" s="76"/>
      <c r="LAO14" s="75"/>
      <c r="LAQ14" s="2"/>
      <c r="LAR14" s="2"/>
      <c r="LAS14" s="35"/>
      <c r="LAT14" s="76"/>
      <c r="LAU14" s="75"/>
      <c r="LAW14" s="2"/>
      <c r="LAX14" s="2"/>
      <c r="LAY14" s="35"/>
      <c r="LAZ14" s="76"/>
      <c r="LBA14" s="75"/>
      <c r="LBC14" s="2"/>
      <c r="LBD14" s="2"/>
      <c r="LBE14" s="35"/>
      <c r="LBF14" s="76"/>
      <c r="LBG14" s="75"/>
      <c r="LBI14" s="2"/>
      <c r="LBJ14" s="2"/>
      <c r="LBK14" s="35"/>
      <c r="LBL14" s="76"/>
      <c r="LBM14" s="75"/>
      <c r="LBO14" s="2"/>
      <c r="LBP14" s="2"/>
      <c r="LBQ14" s="35"/>
      <c r="LBR14" s="76"/>
      <c r="LBS14" s="75"/>
      <c r="LBU14" s="2"/>
      <c r="LBV14" s="2"/>
      <c r="LBW14" s="35"/>
      <c r="LBX14" s="76"/>
      <c r="LBY14" s="75"/>
      <c r="LCA14" s="2"/>
      <c r="LCB14" s="2"/>
      <c r="LCC14" s="35"/>
      <c r="LCD14" s="76"/>
      <c r="LCE14" s="75"/>
      <c r="LCG14" s="2"/>
      <c r="LCH14" s="2"/>
      <c r="LCI14" s="35"/>
      <c r="LCJ14" s="76"/>
      <c r="LCK14" s="75"/>
      <c r="LCM14" s="2"/>
      <c r="LCN14" s="2"/>
      <c r="LCO14" s="35"/>
      <c r="LCP14" s="76"/>
      <c r="LCQ14" s="75"/>
      <c r="LCS14" s="2"/>
      <c r="LCT14" s="2"/>
      <c r="LCU14" s="35"/>
      <c r="LCV14" s="76"/>
      <c r="LCW14" s="75"/>
      <c r="LCY14" s="2"/>
      <c r="LCZ14" s="2"/>
      <c r="LDA14" s="35"/>
      <c r="LDB14" s="76"/>
      <c r="LDC14" s="75"/>
      <c r="LDE14" s="2"/>
      <c r="LDF14" s="2"/>
      <c r="LDG14" s="35"/>
      <c r="LDH14" s="76"/>
      <c r="LDI14" s="75"/>
      <c r="LDK14" s="2"/>
      <c r="LDL14" s="2"/>
      <c r="LDM14" s="35"/>
      <c r="LDN14" s="76"/>
      <c r="LDO14" s="75"/>
      <c r="LDQ14" s="2"/>
      <c r="LDR14" s="2"/>
      <c r="LDS14" s="35"/>
      <c r="LDT14" s="76"/>
      <c r="LDU14" s="75"/>
      <c r="LDW14" s="2"/>
      <c r="LDX14" s="2"/>
      <c r="LDY14" s="35"/>
      <c r="LDZ14" s="76"/>
      <c r="LEA14" s="75"/>
      <c r="LEC14" s="2"/>
      <c r="LED14" s="2"/>
      <c r="LEE14" s="35"/>
      <c r="LEF14" s="76"/>
      <c r="LEG14" s="75"/>
      <c r="LEI14" s="2"/>
      <c r="LEJ14" s="2"/>
      <c r="LEK14" s="35"/>
      <c r="LEL14" s="76"/>
      <c r="LEM14" s="75"/>
      <c r="LEO14" s="2"/>
      <c r="LEP14" s="2"/>
      <c r="LEQ14" s="35"/>
      <c r="LER14" s="76"/>
      <c r="LES14" s="75"/>
      <c r="LEU14" s="2"/>
      <c r="LEV14" s="2"/>
      <c r="LEW14" s="35"/>
      <c r="LEX14" s="76"/>
      <c r="LEY14" s="75"/>
      <c r="LFA14" s="2"/>
      <c r="LFB14" s="2"/>
      <c r="LFC14" s="35"/>
      <c r="LFD14" s="76"/>
      <c r="LFE14" s="75"/>
      <c r="LFG14" s="2"/>
      <c r="LFH14" s="2"/>
      <c r="LFI14" s="35"/>
      <c r="LFJ14" s="76"/>
      <c r="LFK14" s="75"/>
      <c r="LFM14" s="2"/>
      <c r="LFN14" s="2"/>
      <c r="LFO14" s="35"/>
      <c r="LFP14" s="76"/>
      <c r="LFQ14" s="75"/>
      <c r="LFS14" s="2"/>
      <c r="LFT14" s="2"/>
      <c r="LFU14" s="35"/>
      <c r="LFV14" s="76"/>
      <c r="LFW14" s="75"/>
      <c r="LFY14" s="2"/>
      <c r="LFZ14" s="2"/>
      <c r="LGA14" s="35"/>
      <c r="LGB14" s="76"/>
      <c r="LGC14" s="75"/>
      <c r="LGE14" s="2"/>
      <c r="LGF14" s="2"/>
      <c r="LGG14" s="35"/>
      <c r="LGH14" s="76"/>
      <c r="LGI14" s="75"/>
      <c r="LGK14" s="2"/>
      <c r="LGL14" s="2"/>
      <c r="LGM14" s="35"/>
      <c r="LGN14" s="76"/>
      <c r="LGO14" s="75"/>
      <c r="LGQ14" s="2"/>
      <c r="LGR14" s="2"/>
      <c r="LGS14" s="35"/>
      <c r="LGT14" s="76"/>
      <c r="LGU14" s="75"/>
      <c r="LGW14" s="2"/>
      <c r="LGX14" s="2"/>
      <c r="LGY14" s="35"/>
      <c r="LGZ14" s="76"/>
      <c r="LHA14" s="75"/>
      <c r="LHC14" s="2"/>
      <c r="LHD14" s="2"/>
      <c r="LHE14" s="35"/>
      <c r="LHF14" s="76"/>
      <c r="LHG14" s="75"/>
      <c r="LHI14" s="2"/>
      <c r="LHJ14" s="2"/>
      <c r="LHK14" s="35"/>
      <c r="LHL14" s="76"/>
      <c r="LHM14" s="75"/>
      <c r="LHO14" s="2"/>
      <c r="LHP14" s="2"/>
      <c r="LHQ14" s="35"/>
      <c r="LHR14" s="76"/>
      <c r="LHS14" s="75"/>
      <c r="LHU14" s="2"/>
      <c r="LHV14" s="2"/>
      <c r="LHW14" s="35"/>
      <c r="LHX14" s="76"/>
      <c r="LHY14" s="75"/>
      <c r="LIA14" s="2"/>
      <c r="LIB14" s="2"/>
      <c r="LIC14" s="35"/>
      <c r="LID14" s="76"/>
      <c r="LIE14" s="75"/>
      <c r="LIG14" s="2"/>
      <c r="LIH14" s="2"/>
      <c r="LII14" s="35"/>
      <c r="LIJ14" s="76"/>
      <c r="LIK14" s="75"/>
      <c r="LIM14" s="2"/>
      <c r="LIN14" s="2"/>
      <c r="LIO14" s="35"/>
      <c r="LIP14" s="76"/>
      <c r="LIQ14" s="75"/>
      <c r="LIS14" s="2"/>
      <c r="LIT14" s="2"/>
      <c r="LIU14" s="35"/>
      <c r="LIV14" s="76"/>
      <c r="LIW14" s="75"/>
      <c r="LIY14" s="2"/>
      <c r="LIZ14" s="2"/>
      <c r="LJA14" s="35"/>
      <c r="LJB14" s="76"/>
      <c r="LJC14" s="75"/>
      <c r="LJE14" s="2"/>
      <c r="LJF14" s="2"/>
      <c r="LJG14" s="35"/>
      <c r="LJH14" s="76"/>
      <c r="LJI14" s="75"/>
      <c r="LJK14" s="2"/>
      <c r="LJL14" s="2"/>
      <c r="LJM14" s="35"/>
      <c r="LJN14" s="76"/>
      <c r="LJO14" s="75"/>
      <c r="LJQ14" s="2"/>
      <c r="LJR14" s="2"/>
      <c r="LJS14" s="35"/>
      <c r="LJT14" s="76"/>
      <c r="LJU14" s="75"/>
      <c r="LJW14" s="2"/>
      <c r="LJX14" s="2"/>
      <c r="LJY14" s="35"/>
      <c r="LJZ14" s="76"/>
      <c r="LKA14" s="75"/>
      <c r="LKC14" s="2"/>
      <c r="LKD14" s="2"/>
      <c r="LKE14" s="35"/>
      <c r="LKF14" s="76"/>
      <c r="LKG14" s="75"/>
      <c r="LKI14" s="2"/>
      <c r="LKJ14" s="2"/>
      <c r="LKK14" s="35"/>
      <c r="LKL14" s="76"/>
      <c r="LKM14" s="75"/>
      <c r="LKO14" s="2"/>
      <c r="LKP14" s="2"/>
      <c r="LKQ14" s="35"/>
      <c r="LKR14" s="76"/>
      <c r="LKS14" s="75"/>
      <c r="LKU14" s="2"/>
      <c r="LKV14" s="2"/>
      <c r="LKW14" s="35"/>
      <c r="LKX14" s="76"/>
      <c r="LKY14" s="75"/>
      <c r="LLA14" s="2"/>
      <c r="LLB14" s="2"/>
      <c r="LLC14" s="35"/>
      <c r="LLD14" s="76"/>
      <c r="LLE14" s="75"/>
      <c r="LLG14" s="2"/>
      <c r="LLH14" s="2"/>
      <c r="LLI14" s="35"/>
      <c r="LLJ14" s="76"/>
      <c r="LLK14" s="75"/>
      <c r="LLM14" s="2"/>
      <c r="LLN14" s="2"/>
      <c r="LLO14" s="35"/>
      <c r="LLP14" s="76"/>
      <c r="LLQ14" s="75"/>
      <c r="LLS14" s="2"/>
      <c r="LLT14" s="2"/>
      <c r="LLU14" s="35"/>
      <c r="LLV14" s="76"/>
      <c r="LLW14" s="75"/>
      <c r="LLY14" s="2"/>
      <c r="LLZ14" s="2"/>
      <c r="LMA14" s="35"/>
      <c r="LMB14" s="76"/>
      <c r="LMC14" s="75"/>
      <c r="LME14" s="2"/>
      <c r="LMF14" s="2"/>
      <c r="LMG14" s="35"/>
      <c r="LMH14" s="76"/>
      <c r="LMI14" s="75"/>
      <c r="LMK14" s="2"/>
      <c r="LML14" s="2"/>
      <c r="LMM14" s="35"/>
      <c r="LMN14" s="76"/>
      <c r="LMO14" s="75"/>
      <c r="LMQ14" s="2"/>
      <c r="LMR14" s="2"/>
      <c r="LMS14" s="35"/>
      <c r="LMT14" s="76"/>
      <c r="LMU14" s="75"/>
      <c r="LMW14" s="2"/>
      <c r="LMX14" s="2"/>
      <c r="LMY14" s="35"/>
      <c r="LMZ14" s="76"/>
      <c r="LNA14" s="75"/>
      <c r="LNC14" s="2"/>
      <c r="LND14" s="2"/>
      <c r="LNE14" s="35"/>
      <c r="LNF14" s="76"/>
      <c r="LNG14" s="75"/>
      <c r="LNI14" s="2"/>
      <c r="LNJ14" s="2"/>
      <c r="LNK14" s="35"/>
      <c r="LNL14" s="76"/>
      <c r="LNM14" s="75"/>
      <c r="LNO14" s="2"/>
      <c r="LNP14" s="2"/>
      <c r="LNQ14" s="35"/>
      <c r="LNR14" s="76"/>
      <c r="LNS14" s="75"/>
      <c r="LNU14" s="2"/>
      <c r="LNV14" s="2"/>
      <c r="LNW14" s="35"/>
      <c r="LNX14" s="76"/>
      <c r="LNY14" s="75"/>
      <c r="LOA14" s="2"/>
      <c r="LOB14" s="2"/>
      <c r="LOC14" s="35"/>
      <c r="LOD14" s="76"/>
      <c r="LOE14" s="75"/>
      <c r="LOG14" s="2"/>
      <c r="LOH14" s="2"/>
      <c r="LOI14" s="35"/>
      <c r="LOJ14" s="76"/>
      <c r="LOK14" s="75"/>
      <c r="LOM14" s="2"/>
      <c r="LON14" s="2"/>
      <c r="LOO14" s="35"/>
      <c r="LOP14" s="76"/>
      <c r="LOQ14" s="75"/>
      <c r="LOS14" s="2"/>
      <c r="LOT14" s="2"/>
      <c r="LOU14" s="35"/>
      <c r="LOV14" s="76"/>
      <c r="LOW14" s="75"/>
      <c r="LOY14" s="2"/>
      <c r="LOZ14" s="2"/>
      <c r="LPA14" s="35"/>
      <c r="LPB14" s="76"/>
      <c r="LPC14" s="75"/>
      <c r="LPE14" s="2"/>
      <c r="LPF14" s="2"/>
      <c r="LPG14" s="35"/>
      <c r="LPH14" s="76"/>
      <c r="LPI14" s="75"/>
      <c r="LPK14" s="2"/>
      <c r="LPL14" s="2"/>
      <c r="LPM14" s="35"/>
      <c r="LPN14" s="76"/>
      <c r="LPO14" s="75"/>
      <c r="LPQ14" s="2"/>
      <c r="LPR14" s="2"/>
      <c r="LPS14" s="35"/>
      <c r="LPT14" s="76"/>
      <c r="LPU14" s="75"/>
      <c r="LPW14" s="2"/>
      <c r="LPX14" s="2"/>
      <c r="LPY14" s="35"/>
      <c r="LPZ14" s="76"/>
      <c r="LQA14" s="75"/>
      <c r="LQC14" s="2"/>
      <c r="LQD14" s="2"/>
      <c r="LQE14" s="35"/>
      <c r="LQF14" s="76"/>
      <c r="LQG14" s="75"/>
      <c r="LQI14" s="2"/>
      <c r="LQJ14" s="2"/>
      <c r="LQK14" s="35"/>
      <c r="LQL14" s="76"/>
      <c r="LQM14" s="75"/>
      <c r="LQO14" s="2"/>
      <c r="LQP14" s="2"/>
      <c r="LQQ14" s="35"/>
      <c r="LQR14" s="76"/>
      <c r="LQS14" s="75"/>
      <c r="LQU14" s="2"/>
      <c r="LQV14" s="2"/>
      <c r="LQW14" s="35"/>
      <c r="LQX14" s="76"/>
      <c r="LQY14" s="75"/>
      <c r="LRA14" s="2"/>
      <c r="LRB14" s="2"/>
      <c r="LRC14" s="35"/>
      <c r="LRD14" s="76"/>
      <c r="LRE14" s="75"/>
      <c r="LRG14" s="2"/>
      <c r="LRH14" s="2"/>
      <c r="LRI14" s="35"/>
      <c r="LRJ14" s="76"/>
      <c r="LRK14" s="75"/>
      <c r="LRM14" s="2"/>
      <c r="LRN14" s="2"/>
      <c r="LRO14" s="35"/>
      <c r="LRP14" s="76"/>
      <c r="LRQ14" s="75"/>
      <c r="LRS14" s="2"/>
      <c r="LRT14" s="2"/>
      <c r="LRU14" s="35"/>
      <c r="LRV14" s="76"/>
      <c r="LRW14" s="75"/>
      <c r="LRY14" s="2"/>
      <c r="LRZ14" s="2"/>
      <c r="LSA14" s="35"/>
      <c r="LSB14" s="76"/>
      <c r="LSC14" s="75"/>
      <c r="LSE14" s="2"/>
      <c r="LSF14" s="2"/>
      <c r="LSG14" s="35"/>
      <c r="LSH14" s="76"/>
      <c r="LSI14" s="75"/>
      <c r="LSK14" s="2"/>
      <c r="LSL14" s="2"/>
      <c r="LSM14" s="35"/>
      <c r="LSN14" s="76"/>
      <c r="LSO14" s="75"/>
      <c r="LSQ14" s="2"/>
      <c r="LSR14" s="2"/>
      <c r="LSS14" s="35"/>
      <c r="LST14" s="76"/>
      <c r="LSU14" s="75"/>
      <c r="LSW14" s="2"/>
      <c r="LSX14" s="2"/>
      <c r="LSY14" s="35"/>
      <c r="LSZ14" s="76"/>
      <c r="LTA14" s="75"/>
      <c r="LTC14" s="2"/>
      <c r="LTD14" s="2"/>
      <c r="LTE14" s="35"/>
      <c r="LTF14" s="76"/>
      <c r="LTG14" s="75"/>
      <c r="LTI14" s="2"/>
      <c r="LTJ14" s="2"/>
      <c r="LTK14" s="35"/>
      <c r="LTL14" s="76"/>
      <c r="LTM14" s="75"/>
      <c r="LTO14" s="2"/>
      <c r="LTP14" s="2"/>
      <c r="LTQ14" s="35"/>
      <c r="LTR14" s="76"/>
      <c r="LTS14" s="75"/>
      <c r="LTU14" s="2"/>
      <c r="LTV14" s="2"/>
      <c r="LTW14" s="35"/>
      <c r="LTX14" s="76"/>
      <c r="LTY14" s="75"/>
      <c r="LUA14" s="2"/>
      <c r="LUB14" s="2"/>
      <c r="LUC14" s="35"/>
      <c r="LUD14" s="76"/>
      <c r="LUE14" s="75"/>
      <c r="LUG14" s="2"/>
      <c r="LUH14" s="2"/>
      <c r="LUI14" s="35"/>
      <c r="LUJ14" s="76"/>
      <c r="LUK14" s="75"/>
      <c r="LUM14" s="2"/>
      <c r="LUN14" s="2"/>
      <c r="LUO14" s="35"/>
      <c r="LUP14" s="76"/>
      <c r="LUQ14" s="75"/>
      <c r="LUS14" s="2"/>
      <c r="LUT14" s="2"/>
      <c r="LUU14" s="35"/>
      <c r="LUV14" s="76"/>
      <c r="LUW14" s="75"/>
      <c r="LUY14" s="2"/>
      <c r="LUZ14" s="2"/>
      <c r="LVA14" s="35"/>
      <c r="LVB14" s="76"/>
      <c r="LVC14" s="75"/>
      <c r="LVE14" s="2"/>
      <c r="LVF14" s="2"/>
      <c r="LVG14" s="35"/>
      <c r="LVH14" s="76"/>
      <c r="LVI14" s="75"/>
      <c r="LVK14" s="2"/>
      <c r="LVL14" s="2"/>
      <c r="LVM14" s="35"/>
      <c r="LVN14" s="76"/>
      <c r="LVO14" s="75"/>
      <c r="LVQ14" s="2"/>
      <c r="LVR14" s="2"/>
      <c r="LVS14" s="35"/>
      <c r="LVT14" s="76"/>
      <c r="LVU14" s="75"/>
      <c r="LVW14" s="2"/>
      <c r="LVX14" s="2"/>
      <c r="LVY14" s="35"/>
      <c r="LVZ14" s="76"/>
      <c r="LWA14" s="75"/>
      <c r="LWC14" s="2"/>
      <c r="LWD14" s="2"/>
      <c r="LWE14" s="35"/>
      <c r="LWF14" s="76"/>
      <c r="LWG14" s="75"/>
      <c r="LWI14" s="2"/>
      <c r="LWJ14" s="2"/>
      <c r="LWK14" s="35"/>
      <c r="LWL14" s="76"/>
      <c r="LWM14" s="75"/>
      <c r="LWO14" s="2"/>
      <c r="LWP14" s="2"/>
      <c r="LWQ14" s="35"/>
      <c r="LWR14" s="76"/>
      <c r="LWS14" s="75"/>
      <c r="LWU14" s="2"/>
      <c r="LWV14" s="2"/>
      <c r="LWW14" s="35"/>
      <c r="LWX14" s="76"/>
      <c r="LWY14" s="75"/>
      <c r="LXA14" s="2"/>
      <c r="LXB14" s="2"/>
      <c r="LXC14" s="35"/>
      <c r="LXD14" s="76"/>
      <c r="LXE14" s="75"/>
      <c r="LXG14" s="2"/>
      <c r="LXH14" s="2"/>
      <c r="LXI14" s="35"/>
      <c r="LXJ14" s="76"/>
      <c r="LXK14" s="75"/>
      <c r="LXM14" s="2"/>
      <c r="LXN14" s="2"/>
      <c r="LXO14" s="35"/>
      <c r="LXP14" s="76"/>
      <c r="LXQ14" s="75"/>
      <c r="LXS14" s="2"/>
      <c r="LXT14" s="2"/>
      <c r="LXU14" s="35"/>
      <c r="LXV14" s="76"/>
      <c r="LXW14" s="75"/>
      <c r="LXY14" s="2"/>
      <c r="LXZ14" s="2"/>
      <c r="LYA14" s="35"/>
      <c r="LYB14" s="76"/>
      <c r="LYC14" s="75"/>
      <c r="LYE14" s="2"/>
      <c r="LYF14" s="2"/>
      <c r="LYG14" s="35"/>
      <c r="LYH14" s="76"/>
      <c r="LYI14" s="75"/>
      <c r="LYK14" s="2"/>
      <c r="LYL14" s="2"/>
      <c r="LYM14" s="35"/>
      <c r="LYN14" s="76"/>
      <c r="LYO14" s="75"/>
      <c r="LYQ14" s="2"/>
      <c r="LYR14" s="2"/>
      <c r="LYS14" s="35"/>
      <c r="LYT14" s="76"/>
      <c r="LYU14" s="75"/>
      <c r="LYW14" s="2"/>
      <c r="LYX14" s="2"/>
      <c r="LYY14" s="35"/>
      <c r="LYZ14" s="76"/>
      <c r="LZA14" s="75"/>
      <c r="LZC14" s="2"/>
      <c r="LZD14" s="2"/>
      <c r="LZE14" s="35"/>
      <c r="LZF14" s="76"/>
      <c r="LZG14" s="75"/>
      <c r="LZI14" s="2"/>
      <c r="LZJ14" s="2"/>
      <c r="LZK14" s="35"/>
      <c r="LZL14" s="76"/>
      <c r="LZM14" s="75"/>
      <c r="LZO14" s="2"/>
      <c r="LZP14" s="2"/>
      <c r="LZQ14" s="35"/>
      <c r="LZR14" s="76"/>
      <c r="LZS14" s="75"/>
      <c r="LZU14" s="2"/>
      <c r="LZV14" s="2"/>
      <c r="LZW14" s="35"/>
      <c r="LZX14" s="76"/>
      <c r="LZY14" s="75"/>
      <c r="MAA14" s="2"/>
      <c r="MAB14" s="2"/>
      <c r="MAC14" s="35"/>
      <c r="MAD14" s="76"/>
      <c r="MAE14" s="75"/>
      <c r="MAG14" s="2"/>
      <c r="MAH14" s="2"/>
      <c r="MAI14" s="35"/>
      <c r="MAJ14" s="76"/>
      <c r="MAK14" s="75"/>
      <c r="MAM14" s="2"/>
      <c r="MAN14" s="2"/>
      <c r="MAO14" s="35"/>
      <c r="MAP14" s="76"/>
      <c r="MAQ14" s="75"/>
      <c r="MAS14" s="2"/>
      <c r="MAT14" s="2"/>
      <c r="MAU14" s="35"/>
      <c r="MAV14" s="76"/>
      <c r="MAW14" s="75"/>
      <c r="MAY14" s="2"/>
      <c r="MAZ14" s="2"/>
      <c r="MBA14" s="35"/>
      <c r="MBB14" s="76"/>
      <c r="MBC14" s="75"/>
      <c r="MBE14" s="2"/>
      <c r="MBF14" s="2"/>
      <c r="MBG14" s="35"/>
      <c r="MBH14" s="76"/>
      <c r="MBI14" s="75"/>
      <c r="MBK14" s="2"/>
      <c r="MBL14" s="2"/>
      <c r="MBM14" s="35"/>
      <c r="MBN14" s="76"/>
      <c r="MBO14" s="75"/>
      <c r="MBQ14" s="2"/>
      <c r="MBR14" s="2"/>
      <c r="MBS14" s="35"/>
      <c r="MBT14" s="76"/>
      <c r="MBU14" s="75"/>
      <c r="MBW14" s="2"/>
      <c r="MBX14" s="2"/>
      <c r="MBY14" s="35"/>
      <c r="MBZ14" s="76"/>
      <c r="MCA14" s="75"/>
      <c r="MCC14" s="2"/>
      <c r="MCD14" s="2"/>
      <c r="MCE14" s="35"/>
      <c r="MCF14" s="76"/>
      <c r="MCG14" s="75"/>
      <c r="MCI14" s="2"/>
      <c r="MCJ14" s="2"/>
      <c r="MCK14" s="35"/>
      <c r="MCL14" s="76"/>
      <c r="MCM14" s="75"/>
      <c r="MCO14" s="2"/>
      <c r="MCP14" s="2"/>
      <c r="MCQ14" s="35"/>
      <c r="MCR14" s="76"/>
      <c r="MCS14" s="75"/>
      <c r="MCU14" s="2"/>
      <c r="MCV14" s="2"/>
      <c r="MCW14" s="35"/>
      <c r="MCX14" s="76"/>
      <c r="MCY14" s="75"/>
      <c r="MDA14" s="2"/>
      <c r="MDB14" s="2"/>
      <c r="MDC14" s="35"/>
      <c r="MDD14" s="76"/>
      <c r="MDE14" s="75"/>
      <c r="MDG14" s="2"/>
      <c r="MDH14" s="2"/>
      <c r="MDI14" s="35"/>
      <c r="MDJ14" s="76"/>
      <c r="MDK14" s="75"/>
      <c r="MDM14" s="2"/>
      <c r="MDN14" s="2"/>
      <c r="MDO14" s="35"/>
      <c r="MDP14" s="76"/>
      <c r="MDQ14" s="75"/>
      <c r="MDS14" s="2"/>
      <c r="MDT14" s="2"/>
      <c r="MDU14" s="35"/>
      <c r="MDV14" s="76"/>
      <c r="MDW14" s="75"/>
      <c r="MDY14" s="2"/>
      <c r="MDZ14" s="2"/>
      <c r="MEA14" s="35"/>
      <c r="MEB14" s="76"/>
      <c r="MEC14" s="75"/>
      <c r="MEE14" s="2"/>
      <c r="MEF14" s="2"/>
      <c r="MEG14" s="35"/>
      <c r="MEH14" s="76"/>
      <c r="MEI14" s="75"/>
      <c r="MEK14" s="2"/>
      <c r="MEL14" s="2"/>
      <c r="MEM14" s="35"/>
      <c r="MEN14" s="76"/>
      <c r="MEO14" s="75"/>
      <c r="MEQ14" s="2"/>
      <c r="MER14" s="2"/>
      <c r="MES14" s="35"/>
      <c r="MET14" s="76"/>
      <c r="MEU14" s="75"/>
      <c r="MEW14" s="2"/>
      <c r="MEX14" s="2"/>
      <c r="MEY14" s="35"/>
      <c r="MEZ14" s="76"/>
      <c r="MFA14" s="75"/>
      <c r="MFC14" s="2"/>
      <c r="MFD14" s="2"/>
      <c r="MFE14" s="35"/>
      <c r="MFF14" s="76"/>
      <c r="MFG14" s="75"/>
      <c r="MFI14" s="2"/>
      <c r="MFJ14" s="2"/>
      <c r="MFK14" s="35"/>
      <c r="MFL14" s="76"/>
      <c r="MFM14" s="75"/>
      <c r="MFO14" s="2"/>
      <c r="MFP14" s="2"/>
      <c r="MFQ14" s="35"/>
      <c r="MFR14" s="76"/>
      <c r="MFS14" s="75"/>
      <c r="MFU14" s="2"/>
      <c r="MFV14" s="2"/>
      <c r="MFW14" s="35"/>
      <c r="MFX14" s="76"/>
      <c r="MFY14" s="75"/>
      <c r="MGA14" s="2"/>
      <c r="MGB14" s="2"/>
      <c r="MGC14" s="35"/>
      <c r="MGD14" s="76"/>
      <c r="MGE14" s="75"/>
      <c r="MGG14" s="2"/>
      <c r="MGH14" s="2"/>
      <c r="MGI14" s="35"/>
      <c r="MGJ14" s="76"/>
      <c r="MGK14" s="75"/>
      <c r="MGM14" s="2"/>
      <c r="MGN14" s="2"/>
      <c r="MGO14" s="35"/>
      <c r="MGP14" s="76"/>
      <c r="MGQ14" s="75"/>
      <c r="MGS14" s="2"/>
      <c r="MGT14" s="2"/>
      <c r="MGU14" s="35"/>
      <c r="MGV14" s="76"/>
      <c r="MGW14" s="75"/>
      <c r="MGY14" s="2"/>
      <c r="MGZ14" s="2"/>
      <c r="MHA14" s="35"/>
      <c r="MHB14" s="76"/>
      <c r="MHC14" s="75"/>
      <c r="MHE14" s="2"/>
      <c r="MHF14" s="2"/>
      <c r="MHG14" s="35"/>
      <c r="MHH14" s="76"/>
      <c r="MHI14" s="75"/>
      <c r="MHK14" s="2"/>
      <c r="MHL14" s="2"/>
      <c r="MHM14" s="35"/>
      <c r="MHN14" s="76"/>
      <c r="MHO14" s="75"/>
      <c r="MHQ14" s="2"/>
      <c r="MHR14" s="2"/>
      <c r="MHS14" s="35"/>
      <c r="MHT14" s="76"/>
      <c r="MHU14" s="75"/>
      <c r="MHW14" s="2"/>
      <c r="MHX14" s="2"/>
      <c r="MHY14" s="35"/>
      <c r="MHZ14" s="76"/>
      <c r="MIA14" s="75"/>
      <c r="MIC14" s="2"/>
      <c r="MID14" s="2"/>
      <c r="MIE14" s="35"/>
      <c r="MIF14" s="76"/>
      <c r="MIG14" s="75"/>
      <c r="MII14" s="2"/>
      <c r="MIJ14" s="2"/>
      <c r="MIK14" s="35"/>
      <c r="MIL14" s="76"/>
      <c r="MIM14" s="75"/>
      <c r="MIO14" s="2"/>
      <c r="MIP14" s="2"/>
      <c r="MIQ14" s="35"/>
      <c r="MIR14" s="76"/>
      <c r="MIS14" s="75"/>
      <c r="MIU14" s="2"/>
      <c r="MIV14" s="2"/>
      <c r="MIW14" s="35"/>
      <c r="MIX14" s="76"/>
      <c r="MIY14" s="75"/>
      <c r="MJA14" s="2"/>
      <c r="MJB14" s="2"/>
      <c r="MJC14" s="35"/>
      <c r="MJD14" s="76"/>
      <c r="MJE14" s="75"/>
      <c r="MJG14" s="2"/>
      <c r="MJH14" s="2"/>
      <c r="MJI14" s="35"/>
      <c r="MJJ14" s="76"/>
      <c r="MJK14" s="75"/>
      <c r="MJM14" s="2"/>
      <c r="MJN14" s="2"/>
      <c r="MJO14" s="35"/>
      <c r="MJP14" s="76"/>
      <c r="MJQ14" s="75"/>
      <c r="MJS14" s="2"/>
      <c r="MJT14" s="2"/>
      <c r="MJU14" s="35"/>
      <c r="MJV14" s="76"/>
      <c r="MJW14" s="75"/>
      <c r="MJY14" s="2"/>
      <c r="MJZ14" s="2"/>
      <c r="MKA14" s="35"/>
      <c r="MKB14" s="76"/>
      <c r="MKC14" s="75"/>
      <c r="MKE14" s="2"/>
      <c r="MKF14" s="2"/>
      <c r="MKG14" s="35"/>
      <c r="MKH14" s="76"/>
      <c r="MKI14" s="75"/>
      <c r="MKK14" s="2"/>
      <c r="MKL14" s="2"/>
      <c r="MKM14" s="35"/>
      <c r="MKN14" s="76"/>
      <c r="MKO14" s="75"/>
      <c r="MKQ14" s="2"/>
      <c r="MKR14" s="2"/>
      <c r="MKS14" s="35"/>
      <c r="MKT14" s="76"/>
      <c r="MKU14" s="75"/>
      <c r="MKW14" s="2"/>
      <c r="MKX14" s="2"/>
      <c r="MKY14" s="35"/>
      <c r="MKZ14" s="76"/>
      <c r="MLA14" s="75"/>
      <c r="MLC14" s="2"/>
      <c r="MLD14" s="2"/>
      <c r="MLE14" s="35"/>
      <c r="MLF14" s="76"/>
      <c r="MLG14" s="75"/>
      <c r="MLI14" s="2"/>
      <c r="MLJ14" s="2"/>
      <c r="MLK14" s="35"/>
      <c r="MLL14" s="76"/>
      <c r="MLM14" s="75"/>
      <c r="MLO14" s="2"/>
      <c r="MLP14" s="2"/>
      <c r="MLQ14" s="35"/>
      <c r="MLR14" s="76"/>
      <c r="MLS14" s="75"/>
      <c r="MLU14" s="2"/>
      <c r="MLV14" s="2"/>
      <c r="MLW14" s="35"/>
      <c r="MLX14" s="76"/>
      <c r="MLY14" s="75"/>
      <c r="MMA14" s="2"/>
      <c r="MMB14" s="2"/>
      <c r="MMC14" s="35"/>
      <c r="MMD14" s="76"/>
      <c r="MME14" s="75"/>
      <c r="MMG14" s="2"/>
      <c r="MMH14" s="2"/>
      <c r="MMI14" s="35"/>
      <c r="MMJ14" s="76"/>
      <c r="MMK14" s="75"/>
      <c r="MMM14" s="2"/>
      <c r="MMN14" s="2"/>
      <c r="MMO14" s="35"/>
      <c r="MMP14" s="76"/>
      <c r="MMQ14" s="75"/>
      <c r="MMS14" s="2"/>
      <c r="MMT14" s="2"/>
      <c r="MMU14" s="35"/>
      <c r="MMV14" s="76"/>
      <c r="MMW14" s="75"/>
      <c r="MMY14" s="2"/>
      <c r="MMZ14" s="2"/>
      <c r="MNA14" s="35"/>
      <c r="MNB14" s="76"/>
      <c r="MNC14" s="75"/>
      <c r="MNE14" s="2"/>
      <c r="MNF14" s="2"/>
      <c r="MNG14" s="35"/>
      <c r="MNH14" s="76"/>
      <c r="MNI14" s="75"/>
      <c r="MNK14" s="2"/>
      <c r="MNL14" s="2"/>
      <c r="MNM14" s="35"/>
      <c r="MNN14" s="76"/>
      <c r="MNO14" s="75"/>
      <c r="MNQ14" s="2"/>
      <c r="MNR14" s="2"/>
      <c r="MNS14" s="35"/>
      <c r="MNT14" s="76"/>
      <c r="MNU14" s="75"/>
      <c r="MNW14" s="2"/>
      <c r="MNX14" s="2"/>
      <c r="MNY14" s="35"/>
      <c r="MNZ14" s="76"/>
      <c r="MOA14" s="75"/>
      <c r="MOC14" s="2"/>
      <c r="MOD14" s="2"/>
      <c r="MOE14" s="35"/>
      <c r="MOF14" s="76"/>
      <c r="MOG14" s="75"/>
      <c r="MOI14" s="2"/>
      <c r="MOJ14" s="2"/>
      <c r="MOK14" s="35"/>
      <c r="MOL14" s="76"/>
      <c r="MOM14" s="75"/>
      <c r="MOO14" s="2"/>
      <c r="MOP14" s="2"/>
      <c r="MOQ14" s="35"/>
      <c r="MOR14" s="76"/>
      <c r="MOS14" s="75"/>
      <c r="MOU14" s="2"/>
      <c r="MOV14" s="2"/>
      <c r="MOW14" s="35"/>
      <c r="MOX14" s="76"/>
      <c r="MOY14" s="75"/>
      <c r="MPA14" s="2"/>
      <c r="MPB14" s="2"/>
      <c r="MPC14" s="35"/>
      <c r="MPD14" s="76"/>
      <c r="MPE14" s="75"/>
      <c r="MPG14" s="2"/>
      <c r="MPH14" s="2"/>
      <c r="MPI14" s="35"/>
      <c r="MPJ14" s="76"/>
      <c r="MPK14" s="75"/>
      <c r="MPM14" s="2"/>
      <c r="MPN14" s="2"/>
      <c r="MPO14" s="35"/>
      <c r="MPP14" s="76"/>
      <c r="MPQ14" s="75"/>
      <c r="MPS14" s="2"/>
      <c r="MPT14" s="2"/>
      <c r="MPU14" s="35"/>
      <c r="MPV14" s="76"/>
      <c r="MPW14" s="75"/>
      <c r="MPY14" s="2"/>
      <c r="MPZ14" s="2"/>
      <c r="MQA14" s="35"/>
      <c r="MQB14" s="76"/>
      <c r="MQC14" s="75"/>
      <c r="MQE14" s="2"/>
      <c r="MQF14" s="2"/>
      <c r="MQG14" s="35"/>
      <c r="MQH14" s="76"/>
      <c r="MQI14" s="75"/>
      <c r="MQK14" s="2"/>
      <c r="MQL14" s="2"/>
      <c r="MQM14" s="35"/>
      <c r="MQN14" s="76"/>
      <c r="MQO14" s="75"/>
      <c r="MQQ14" s="2"/>
      <c r="MQR14" s="2"/>
      <c r="MQS14" s="35"/>
      <c r="MQT14" s="76"/>
      <c r="MQU14" s="75"/>
      <c r="MQW14" s="2"/>
      <c r="MQX14" s="2"/>
      <c r="MQY14" s="35"/>
      <c r="MQZ14" s="76"/>
      <c r="MRA14" s="75"/>
      <c r="MRC14" s="2"/>
      <c r="MRD14" s="2"/>
      <c r="MRE14" s="35"/>
      <c r="MRF14" s="76"/>
      <c r="MRG14" s="75"/>
      <c r="MRI14" s="2"/>
      <c r="MRJ14" s="2"/>
      <c r="MRK14" s="35"/>
      <c r="MRL14" s="76"/>
      <c r="MRM14" s="75"/>
      <c r="MRO14" s="2"/>
      <c r="MRP14" s="2"/>
      <c r="MRQ14" s="35"/>
      <c r="MRR14" s="76"/>
      <c r="MRS14" s="75"/>
      <c r="MRU14" s="2"/>
      <c r="MRV14" s="2"/>
      <c r="MRW14" s="35"/>
      <c r="MRX14" s="76"/>
      <c r="MRY14" s="75"/>
      <c r="MSA14" s="2"/>
      <c r="MSB14" s="2"/>
      <c r="MSC14" s="35"/>
      <c r="MSD14" s="76"/>
      <c r="MSE14" s="75"/>
      <c r="MSG14" s="2"/>
      <c r="MSH14" s="2"/>
      <c r="MSI14" s="35"/>
      <c r="MSJ14" s="76"/>
      <c r="MSK14" s="75"/>
      <c r="MSM14" s="2"/>
      <c r="MSN14" s="2"/>
      <c r="MSO14" s="35"/>
      <c r="MSP14" s="76"/>
      <c r="MSQ14" s="75"/>
      <c r="MSS14" s="2"/>
      <c r="MST14" s="2"/>
      <c r="MSU14" s="35"/>
      <c r="MSV14" s="76"/>
      <c r="MSW14" s="75"/>
      <c r="MSY14" s="2"/>
      <c r="MSZ14" s="2"/>
      <c r="MTA14" s="35"/>
      <c r="MTB14" s="76"/>
      <c r="MTC14" s="75"/>
      <c r="MTE14" s="2"/>
      <c r="MTF14" s="2"/>
      <c r="MTG14" s="35"/>
      <c r="MTH14" s="76"/>
      <c r="MTI14" s="75"/>
      <c r="MTK14" s="2"/>
      <c r="MTL14" s="2"/>
      <c r="MTM14" s="35"/>
      <c r="MTN14" s="76"/>
      <c r="MTO14" s="75"/>
      <c r="MTQ14" s="2"/>
      <c r="MTR14" s="2"/>
      <c r="MTS14" s="35"/>
      <c r="MTT14" s="76"/>
      <c r="MTU14" s="75"/>
      <c r="MTW14" s="2"/>
      <c r="MTX14" s="2"/>
      <c r="MTY14" s="35"/>
      <c r="MTZ14" s="76"/>
      <c r="MUA14" s="75"/>
      <c r="MUC14" s="2"/>
      <c r="MUD14" s="2"/>
      <c r="MUE14" s="35"/>
      <c r="MUF14" s="76"/>
      <c r="MUG14" s="75"/>
      <c r="MUI14" s="2"/>
      <c r="MUJ14" s="2"/>
      <c r="MUK14" s="35"/>
      <c r="MUL14" s="76"/>
      <c r="MUM14" s="75"/>
      <c r="MUO14" s="2"/>
      <c r="MUP14" s="2"/>
      <c r="MUQ14" s="35"/>
      <c r="MUR14" s="76"/>
      <c r="MUS14" s="75"/>
      <c r="MUU14" s="2"/>
      <c r="MUV14" s="2"/>
      <c r="MUW14" s="35"/>
      <c r="MUX14" s="76"/>
      <c r="MUY14" s="75"/>
      <c r="MVA14" s="2"/>
      <c r="MVB14" s="2"/>
      <c r="MVC14" s="35"/>
      <c r="MVD14" s="76"/>
      <c r="MVE14" s="75"/>
      <c r="MVG14" s="2"/>
      <c r="MVH14" s="2"/>
      <c r="MVI14" s="35"/>
      <c r="MVJ14" s="76"/>
      <c r="MVK14" s="75"/>
      <c r="MVM14" s="2"/>
      <c r="MVN14" s="2"/>
      <c r="MVO14" s="35"/>
      <c r="MVP14" s="76"/>
      <c r="MVQ14" s="75"/>
      <c r="MVS14" s="2"/>
      <c r="MVT14" s="2"/>
      <c r="MVU14" s="35"/>
      <c r="MVV14" s="76"/>
      <c r="MVW14" s="75"/>
      <c r="MVY14" s="2"/>
      <c r="MVZ14" s="2"/>
      <c r="MWA14" s="35"/>
      <c r="MWB14" s="76"/>
      <c r="MWC14" s="75"/>
      <c r="MWE14" s="2"/>
      <c r="MWF14" s="2"/>
      <c r="MWG14" s="35"/>
      <c r="MWH14" s="76"/>
      <c r="MWI14" s="75"/>
      <c r="MWK14" s="2"/>
      <c r="MWL14" s="2"/>
      <c r="MWM14" s="35"/>
      <c r="MWN14" s="76"/>
      <c r="MWO14" s="75"/>
      <c r="MWQ14" s="2"/>
      <c r="MWR14" s="2"/>
      <c r="MWS14" s="35"/>
      <c r="MWT14" s="76"/>
      <c r="MWU14" s="75"/>
      <c r="MWW14" s="2"/>
      <c r="MWX14" s="2"/>
      <c r="MWY14" s="35"/>
      <c r="MWZ14" s="76"/>
      <c r="MXA14" s="75"/>
      <c r="MXC14" s="2"/>
      <c r="MXD14" s="2"/>
      <c r="MXE14" s="35"/>
      <c r="MXF14" s="76"/>
      <c r="MXG14" s="75"/>
      <c r="MXI14" s="2"/>
      <c r="MXJ14" s="2"/>
      <c r="MXK14" s="35"/>
      <c r="MXL14" s="76"/>
      <c r="MXM14" s="75"/>
      <c r="MXO14" s="2"/>
      <c r="MXP14" s="2"/>
      <c r="MXQ14" s="35"/>
      <c r="MXR14" s="76"/>
      <c r="MXS14" s="75"/>
      <c r="MXU14" s="2"/>
      <c r="MXV14" s="2"/>
      <c r="MXW14" s="35"/>
      <c r="MXX14" s="76"/>
      <c r="MXY14" s="75"/>
      <c r="MYA14" s="2"/>
      <c r="MYB14" s="2"/>
      <c r="MYC14" s="35"/>
      <c r="MYD14" s="76"/>
      <c r="MYE14" s="75"/>
      <c r="MYG14" s="2"/>
      <c r="MYH14" s="2"/>
      <c r="MYI14" s="35"/>
      <c r="MYJ14" s="76"/>
      <c r="MYK14" s="75"/>
      <c r="MYM14" s="2"/>
      <c r="MYN14" s="2"/>
      <c r="MYO14" s="35"/>
      <c r="MYP14" s="76"/>
      <c r="MYQ14" s="75"/>
      <c r="MYS14" s="2"/>
      <c r="MYT14" s="2"/>
      <c r="MYU14" s="35"/>
      <c r="MYV14" s="76"/>
      <c r="MYW14" s="75"/>
      <c r="MYY14" s="2"/>
      <c r="MYZ14" s="2"/>
      <c r="MZA14" s="35"/>
      <c r="MZB14" s="76"/>
      <c r="MZC14" s="75"/>
      <c r="MZE14" s="2"/>
      <c r="MZF14" s="2"/>
      <c r="MZG14" s="35"/>
      <c r="MZH14" s="76"/>
      <c r="MZI14" s="75"/>
      <c r="MZK14" s="2"/>
      <c r="MZL14" s="2"/>
      <c r="MZM14" s="35"/>
      <c r="MZN14" s="76"/>
      <c r="MZO14" s="75"/>
      <c r="MZQ14" s="2"/>
      <c r="MZR14" s="2"/>
      <c r="MZS14" s="35"/>
      <c r="MZT14" s="76"/>
      <c r="MZU14" s="75"/>
      <c r="MZW14" s="2"/>
      <c r="MZX14" s="2"/>
      <c r="MZY14" s="35"/>
      <c r="MZZ14" s="76"/>
      <c r="NAA14" s="75"/>
      <c r="NAC14" s="2"/>
      <c r="NAD14" s="2"/>
      <c r="NAE14" s="35"/>
      <c r="NAF14" s="76"/>
      <c r="NAG14" s="75"/>
      <c r="NAI14" s="2"/>
      <c r="NAJ14" s="2"/>
      <c r="NAK14" s="35"/>
      <c r="NAL14" s="76"/>
      <c r="NAM14" s="75"/>
      <c r="NAO14" s="2"/>
      <c r="NAP14" s="2"/>
      <c r="NAQ14" s="35"/>
      <c r="NAR14" s="76"/>
      <c r="NAS14" s="75"/>
      <c r="NAU14" s="2"/>
      <c r="NAV14" s="2"/>
      <c r="NAW14" s="35"/>
      <c r="NAX14" s="76"/>
      <c r="NAY14" s="75"/>
      <c r="NBA14" s="2"/>
      <c r="NBB14" s="2"/>
      <c r="NBC14" s="35"/>
      <c r="NBD14" s="76"/>
      <c r="NBE14" s="75"/>
      <c r="NBG14" s="2"/>
      <c r="NBH14" s="2"/>
      <c r="NBI14" s="35"/>
      <c r="NBJ14" s="76"/>
      <c r="NBK14" s="75"/>
      <c r="NBM14" s="2"/>
      <c r="NBN14" s="2"/>
      <c r="NBO14" s="35"/>
      <c r="NBP14" s="76"/>
      <c r="NBQ14" s="75"/>
      <c r="NBS14" s="2"/>
      <c r="NBT14" s="2"/>
      <c r="NBU14" s="35"/>
      <c r="NBV14" s="76"/>
      <c r="NBW14" s="75"/>
      <c r="NBY14" s="2"/>
      <c r="NBZ14" s="2"/>
      <c r="NCA14" s="35"/>
      <c r="NCB14" s="76"/>
      <c r="NCC14" s="75"/>
      <c r="NCE14" s="2"/>
      <c r="NCF14" s="2"/>
      <c r="NCG14" s="35"/>
      <c r="NCH14" s="76"/>
      <c r="NCI14" s="75"/>
      <c r="NCK14" s="2"/>
      <c r="NCL14" s="2"/>
      <c r="NCM14" s="35"/>
      <c r="NCN14" s="76"/>
      <c r="NCO14" s="75"/>
      <c r="NCQ14" s="2"/>
      <c r="NCR14" s="2"/>
      <c r="NCS14" s="35"/>
      <c r="NCT14" s="76"/>
      <c r="NCU14" s="75"/>
      <c r="NCW14" s="2"/>
      <c r="NCX14" s="2"/>
      <c r="NCY14" s="35"/>
      <c r="NCZ14" s="76"/>
      <c r="NDA14" s="75"/>
      <c r="NDC14" s="2"/>
      <c r="NDD14" s="2"/>
      <c r="NDE14" s="35"/>
      <c r="NDF14" s="76"/>
      <c r="NDG14" s="75"/>
      <c r="NDI14" s="2"/>
      <c r="NDJ14" s="2"/>
      <c r="NDK14" s="35"/>
      <c r="NDL14" s="76"/>
      <c r="NDM14" s="75"/>
      <c r="NDO14" s="2"/>
      <c r="NDP14" s="2"/>
      <c r="NDQ14" s="35"/>
      <c r="NDR14" s="76"/>
      <c r="NDS14" s="75"/>
      <c r="NDU14" s="2"/>
      <c r="NDV14" s="2"/>
      <c r="NDW14" s="35"/>
      <c r="NDX14" s="76"/>
      <c r="NDY14" s="75"/>
      <c r="NEA14" s="2"/>
      <c r="NEB14" s="2"/>
      <c r="NEC14" s="35"/>
      <c r="NED14" s="76"/>
      <c r="NEE14" s="75"/>
      <c r="NEG14" s="2"/>
      <c r="NEH14" s="2"/>
      <c r="NEI14" s="35"/>
      <c r="NEJ14" s="76"/>
      <c r="NEK14" s="75"/>
      <c r="NEM14" s="2"/>
      <c r="NEN14" s="2"/>
      <c r="NEO14" s="35"/>
      <c r="NEP14" s="76"/>
      <c r="NEQ14" s="75"/>
      <c r="NES14" s="2"/>
      <c r="NET14" s="2"/>
      <c r="NEU14" s="35"/>
      <c r="NEV14" s="76"/>
      <c r="NEW14" s="75"/>
      <c r="NEY14" s="2"/>
      <c r="NEZ14" s="2"/>
      <c r="NFA14" s="35"/>
      <c r="NFB14" s="76"/>
      <c r="NFC14" s="75"/>
      <c r="NFE14" s="2"/>
      <c r="NFF14" s="2"/>
      <c r="NFG14" s="35"/>
      <c r="NFH14" s="76"/>
      <c r="NFI14" s="75"/>
      <c r="NFK14" s="2"/>
      <c r="NFL14" s="2"/>
      <c r="NFM14" s="35"/>
      <c r="NFN14" s="76"/>
      <c r="NFO14" s="75"/>
      <c r="NFQ14" s="2"/>
      <c r="NFR14" s="2"/>
      <c r="NFS14" s="35"/>
      <c r="NFT14" s="76"/>
      <c r="NFU14" s="75"/>
      <c r="NFW14" s="2"/>
      <c r="NFX14" s="2"/>
      <c r="NFY14" s="35"/>
      <c r="NFZ14" s="76"/>
      <c r="NGA14" s="75"/>
      <c r="NGC14" s="2"/>
      <c r="NGD14" s="2"/>
      <c r="NGE14" s="35"/>
      <c r="NGF14" s="76"/>
      <c r="NGG14" s="75"/>
      <c r="NGI14" s="2"/>
      <c r="NGJ14" s="2"/>
      <c r="NGK14" s="35"/>
      <c r="NGL14" s="76"/>
      <c r="NGM14" s="75"/>
      <c r="NGO14" s="2"/>
      <c r="NGP14" s="2"/>
      <c r="NGQ14" s="35"/>
      <c r="NGR14" s="76"/>
      <c r="NGS14" s="75"/>
      <c r="NGU14" s="2"/>
      <c r="NGV14" s="2"/>
      <c r="NGW14" s="35"/>
      <c r="NGX14" s="76"/>
      <c r="NGY14" s="75"/>
      <c r="NHA14" s="2"/>
      <c r="NHB14" s="2"/>
      <c r="NHC14" s="35"/>
      <c r="NHD14" s="76"/>
      <c r="NHE14" s="75"/>
      <c r="NHG14" s="2"/>
      <c r="NHH14" s="2"/>
      <c r="NHI14" s="35"/>
      <c r="NHJ14" s="76"/>
      <c r="NHK14" s="75"/>
      <c r="NHM14" s="2"/>
      <c r="NHN14" s="2"/>
      <c r="NHO14" s="35"/>
      <c r="NHP14" s="76"/>
      <c r="NHQ14" s="75"/>
      <c r="NHS14" s="2"/>
      <c r="NHT14" s="2"/>
      <c r="NHU14" s="35"/>
      <c r="NHV14" s="76"/>
      <c r="NHW14" s="75"/>
      <c r="NHY14" s="2"/>
      <c r="NHZ14" s="2"/>
      <c r="NIA14" s="35"/>
      <c r="NIB14" s="76"/>
      <c r="NIC14" s="75"/>
      <c r="NIE14" s="2"/>
      <c r="NIF14" s="2"/>
      <c r="NIG14" s="35"/>
      <c r="NIH14" s="76"/>
      <c r="NII14" s="75"/>
      <c r="NIK14" s="2"/>
      <c r="NIL14" s="2"/>
      <c r="NIM14" s="35"/>
      <c r="NIN14" s="76"/>
      <c r="NIO14" s="75"/>
      <c r="NIQ14" s="2"/>
      <c r="NIR14" s="2"/>
      <c r="NIS14" s="35"/>
      <c r="NIT14" s="76"/>
      <c r="NIU14" s="75"/>
      <c r="NIW14" s="2"/>
      <c r="NIX14" s="2"/>
      <c r="NIY14" s="35"/>
      <c r="NIZ14" s="76"/>
      <c r="NJA14" s="75"/>
      <c r="NJC14" s="2"/>
      <c r="NJD14" s="2"/>
      <c r="NJE14" s="35"/>
      <c r="NJF14" s="76"/>
      <c r="NJG14" s="75"/>
      <c r="NJI14" s="2"/>
      <c r="NJJ14" s="2"/>
      <c r="NJK14" s="35"/>
      <c r="NJL14" s="76"/>
      <c r="NJM14" s="75"/>
      <c r="NJO14" s="2"/>
      <c r="NJP14" s="2"/>
      <c r="NJQ14" s="35"/>
      <c r="NJR14" s="76"/>
      <c r="NJS14" s="75"/>
      <c r="NJU14" s="2"/>
      <c r="NJV14" s="2"/>
      <c r="NJW14" s="35"/>
      <c r="NJX14" s="76"/>
      <c r="NJY14" s="75"/>
      <c r="NKA14" s="2"/>
      <c r="NKB14" s="2"/>
      <c r="NKC14" s="35"/>
      <c r="NKD14" s="76"/>
      <c r="NKE14" s="75"/>
      <c r="NKG14" s="2"/>
      <c r="NKH14" s="2"/>
      <c r="NKI14" s="35"/>
      <c r="NKJ14" s="76"/>
      <c r="NKK14" s="75"/>
      <c r="NKM14" s="2"/>
      <c r="NKN14" s="2"/>
      <c r="NKO14" s="35"/>
      <c r="NKP14" s="76"/>
      <c r="NKQ14" s="75"/>
      <c r="NKS14" s="2"/>
      <c r="NKT14" s="2"/>
      <c r="NKU14" s="35"/>
      <c r="NKV14" s="76"/>
      <c r="NKW14" s="75"/>
      <c r="NKY14" s="2"/>
      <c r="NKZ14" s="2"/>
      <c r="NLA14" s="35"/>
      <c r="NLB14" s="76"/>
      <c r="NLC14" s="75"/>
      <c r="NLE14" s="2"/>
      <c r="NLF14" s="2"/>
      <c r="NLG14" s="35"/>
      <c r="NLH14" s="76"/>
      <c r="NLI14" s="75"/>
      <c r="NLK14" s="2"/>
      <c r="NLL14" s="2"/>
      <c r="NLM14" s="35"/>
      <c r="NLN14" s="76"/>
      <c r="NLO14" s="75"/>
      <c r="NLQ14" s="2"/>
      <c r="NLR14" s="2"/>
      <c r="NLS14" s="35"/>
      <c r="NLT14" s="76"/>
      <c r="NLU14" s="75"/>
      <c r="NLW14" s="2"/>
      <c r="NLX14" s="2"/>
      <c r="NLY14" s="35"/>
      <c r="NLZ14" s="76"/>
      <c r="NMA14" s="75"/>
      <c r="NMC14" s="2"/>
      <c r="NMD14" s="2"/>
      <c r="NME14" s="35"/>
      <c r="NMF14" s="76"/>
      <c r="NMG14" s="75"/>
      <c r="NMI14" s="2"/>
      <c r="NMJ14" s="2"/>
      <c r="NMK14" s="35"/>
      <c r="NML14" s="76"/>
      <c r="NMM14" s="75"/>
      <c r="NMO14" s="2"/>
      <c r="NMP14" s="2"/>
      <c r="NMQ14" s="35"/>
      <c r="NMR14" s="76"/>
      <c r="NMS14" s="75"/>
      <c r="NMU14" s="2"/>
      <c r="NMV14" s="2"/>
      <c r="NMW14" s="35"/>
      <c r="NMX14" s="76"/>
      <c r="NMY14" s="75"/>
      <c r="NNA14" s="2"/>
      <c r="NNB14" s="2"/>
      <c r="NNC14" s="35"/>
      <c r="NND14" s="76"/>
      <c r="NNE14" s="75"/>
      <c r="NNG14" s="2"/>
      <c r="NNH14" s="2"/>
      <c r="NNI14" s="35"/>
      <c r="NNJ14" s="76"/>
      <c r="NNK14" s="75"/>
      <c r="NNM14" s="2"/>
      <c r="NNN14" s="2"/>
      <c r="NNO14" s="35"/>
      <c r="NNP14" s="76"/>
      <c r="NNQ14" s="75"/>
      <c r="NNS14" s="2"/>
      <c r="NNT14" s="2"/>
      <c r="NNU14" s="35"/>
      <c r="NNV14" s="76"/>
      <c r="NNW14" s="75"/>
      <c r="NNY14" s="2"/>
      <c r="NNZ14" s="2"/>
      <c r="NOA14" s="35"/>
      <c r="NOB14" s="76"/>
      <c r="NOC14" s="75"/>
      <c r="NOE14" s="2"/>
      <c r="NOF14" s="2"/>
      <c r="NOG14" s="35"/>
      <c r="NOH14" s="76"/>
      <c r="NOI14" s="75"/>
      <c r="NOK14" s="2"/>
      <c r="NOL14" s="2"/>
      <c r="NOM14" s="35"/>
      <c r="NON14" s="76"/>
      <c r="NOO14" s="75"/>
      <c r="NOQ14" s="2"/>
      <c r="NOR14" s="2"/>
      <c r="NOS14" s="35"/>
      <c r="NOT14" s="76"/>
      <c r="NOU14" s="75"/>
      <c r="NOW14" s="2"/>
      <c r="NOX14" s="2"/>
      <c r="NOY14" s="35"/>
      <c r="NOZ14" s="76"/>
      <c r="NPA14" s="75"/>
      <c r="NPC14" s="2"/>
      <c r="NPD14" s="2"/>
      <c r="NPE14" s="35"/>
      <c r="NPF14" s="76"/>
      <c r="NPG14" s="75"/>
      <c r="NPI14" s="2"/>
      <c r="NPJ14" s="2"/>
      <c r="NPK14" s="35"/>
      <c r="NPL14" s="76"/>
      <c r="NPM14" s="75"/>
      <c r="NPO14" s="2"/>
      <c r="NPP14" s="2"/>
      <c r="NPQ14" s="35"/>
      <c r="NPR14" s="76"/>
      <c r="NPS14" s="75"/>
      <c r="NPU14" s="2"/>
      <c r="NPV14" s="2"/>
      <c r="NPW14" s="35"/>
      <c r="NPX14" s="76"/>
      <c r="NPY14" s="75"/>
      <c r="NQA14" s="2"/>
      <c r="NQB14" s="2"/>
      <c r="NQC14" s="35"/>
      <c r="NQD14" s="76"/>
      <c r="NQE14" s="75"/>
      <c r="NQG14" s="2"/>
      <c r="NQH14" s="2"/>
      <c r="NQI14" s="35"/>
      <c r="NQJ14" s="76"/>
      <c r="NQK14" s="75"/>
      <c r="NQM14" s="2"/>
      <c r="NQN14" s="2"/>
      <c r="NQO14" s="35"/>
      <c r="NQP14" s="76"/>
      <c r="NQQ14" s="75"/>
      <c r="NQS14" s="2"/>
      <c r="NQT14" s="2"/>
      <c r="NQU14" s="35"/>
      <c r="NQV14" s="76"/>
      <c r="NQW14" s="75"/>
      <c r="NQY14" s="2"/>
      <c r="NQZ14" s="2"/>
      <c r="NRA14" s="35"/>
      <c r="NRB14" s="76"/>
      <c r="NRC14" s="75"/>
      <c r="NRE14" s="2"/>
      <c r="NRF14" s="2"/>
      <c r="NRG14" s="35"/>
      <c r="NRH14" s="76"/>
      <c r="NRI14" s="75"/>
      <c r="NRK14" s="2"/>
      <c r="NRL14" s="2"/>
      <c r="NRM14" s="35"/>
      <c r="NRN14" s="76"/>
      <c r="NRO14" s="75"/>
      <c r="NRQ14" s="2"/>
      <c r="NRR14" s="2"/>
      <c r="NRS14" s="35"/>
      <c r="NRT14" s="76"/>
      <c r="NRU14" s="75"/>
      <c r="NRW14" s="2"/>
      <c r="NRX14" s="2"/>
      <c r="NRY14" s="35"/>
      <c r="NRZ14" s="76"/>
      <c r="NSA14" s="75"/>
      <c r="NSC14" s="2"/>
      <c r="NSD14" s="2"/>
      <c r="NSE14" s="35"/>
      <c r="NSF14" s="76"/>
      <c r="NSG14" s="75"/>
      <c r="NSI14" s="2"/>
      <c r="NSJ14" s="2"/>
      <c r="NSK14" s="35"/>
      <c r="NSL14" s="76"/>
      <c r="NSM14" s="75"/>
      <c r="NSO14" s="2"/>
      <c r="NSP14" s="2"/>
      <c r="NSQ14" s="35"/>
      <c r="NSR14" s="76"/>
      <c r="NSS14" s="75"/>
      <c r="NSU14" s="2"/>
      <c r="NSV14" s="2"/>
      <c r="NSW14" s="35"/>
      <c r="NSX14" s="76"/>
      <c r="NSY14" s="75"/>
      <c r="NTA14" s="2"/>
      <c r="NTB14" s="2"/>
      <c r="NTC14" s="35"/>
      <c r="NTD14" s="76"/>
      <c r="NTE14" s="75"/>
      <c r="NTG14" s="2"/>
      <c r="NTH14" s="2"/>
      <c r="NTI14" s="35"/>
      <c r="NTJ14" s="76"/>
      <c r="NTK14" s="75"/>
      <c r="NTM14" s="2"/>
      <c r="NTN14" s="2"/>
      <c r="NTO14" s="35"/>
      <c r="NTP14" s="76"/>
      <c r="NTQ14" s="75"/>
      <c r="NTS14" s="2"/>
      <c r="NTT14" s="2"/>
      <c r="NTU14" s="35"/>
      <c r="NTV14" s="76"/>
      <c r="NTW14" s="75"/>
      <c r="NTY14" s="2"/>
      <c r="NTZ14" s="2"/>
      <c r="NUA14" s="35"/>
      <c r="NUB14" s="76"/>
      <c r="NUC14" s="75"/>
      <c r="NUE14" s="2"/>
      <c r="NUF14" s="2"/>
      <c r="NUG14" s="35"/>
      <c r="NUH14" s="76"/>
      <c r="NUI14" s="75"/>
      <c r="NUK14" s="2"/>
      <c r="NUL14" s="2"/>
      <c r="NUM14" s="35"/>
      <c r="NUN14" s="76"/>
      <c r="NUO14" s="75"/>
      <c r="NUQ14" s="2"/>
      <c r="NUR14" s="2"/>
      <c r="NUS14" s="35"/>
      <c r="NUT14" s="76"/>
      <c r="NUU14" s="75"/>
      <c r="NUW14" s="2"/>
      <c r="NUX14" s="2"/>
      <c r="NUY14" s="35"/>
      <c r="NUZ14" s="76"/>
      <c r="NVA14" s="75"/>
      <c r="NVC14" s="2"/>
      <c r="NVD14" s="2"/>
      <c r="NVE14" s="35"/>
      <c r="NVF14" s="76"/>
      <c r="NVG14" s="75"/>
      <c r="NVI14" s="2"/>
      <c r="NVJ14" s="2"/>
      <c r="NVK14" s="35"/>
      <c r="NVL14" s="76"/>
      <c r="NVM14" s="75"/>
      <c r="NVO14" s="2"/>
      <c r="NVP14" s="2"/>
      <c r="NVQ14" s="35"/>
      <c r="NVR14" s="76"/>
      <c r="NVS14" s="75"/>
      <c r="NVU14" s="2"/>
      <c r="NVV14" s="2"/>
      <c r="NVW14" s="35"/>
      <c r="NVX14" s="76"/>
      <c r="NVY14" s="75"/>
      <c r="NWA14" s="2"/>
      <c r="NWB14" s="2"/>
      <c r="NWC14" s="35"/>
      <c r="NWD14" s="76"/>
      <c r="NWE14" s="75"/>
      <c r="NWG14" s="2"/>
      <c r="NWH14" s="2"/>
      <c r="NWI14" s="35"/>
      <c r="NWJ14" s="76"/>
      <c r="NWK14" s="75"/>
      <c r="NWM14" s="2"/>
      <c r="NWN14" s="2"/>
      <c r="NWO14" s="35"/>
      <c r="NWP14" s="76"/>
      <c r="NWQ14" s="75"/>
      <c r="NWS14" s="2"/>
      <c r="NWT14" s="2"/>
      <c r="NWU14" s="35"/>
      <c r="NWV14" s="76"/>
      <c r="NWW14" s="75"/>
      <c r="NWY14" s="2"/>
      <c r="NWZ14" s="2"/>
      <c r="NXA14" s="35"/>
      <c r="NXB14" s="76"/>
      <c r="NXC14" s="75"/>
      <c r="NXE14" s="2"/>
      <c r="NXF14" s="2"/>
      <c r="NXG14" s="35"/>
      <c r="NXH14" s="76"/>
      <c r="NXI14" s="75"/>
      <c r="NXK14" s="2"/>
      <c r="NXL14" s="2"/>
      <c r="NXM14" s="35"/>
      <c r="NXN14" s="76"/>
      <c r="NXO14" s="75"/>
      <c r="NXQ14" s="2"/>
      <c r="NXR14" s="2"/>
      <c r="NXS14" s="35"/>
      <c r="NXT14" s="76"/>
      <c r="NXU14" s="75"/>
      <c r="NXW14" s="2"/>
      <c r="NXX14" s="2"/>
      <c r="NXY14" s="35"/>
      <c r="NXZ14" s="76"/>
      <c r="NYA14" s="75"/>
      <c r="NYC14" s="2"/>
      <c r="NYD14" s="2"/>
      <c r="NYE14" s="35"/>
      <c r="NYF14" s="76"/>
      <c r="NYG14" s="75"/>
      <c r="NYI14" s="2"/>
      <c r="NYJ14" s="2"/>
      <c r="NYK14" s="35"/>
      <c r="NYL14" s="76"/>
      <c r="NYM14" s="75"/>
      <c r="NYO14" s="2"/>
      <c r="NYP14" s="2"/>
      <c r="NYQ14" s="35"/>
      <c r="NYR14" s="76"/>
      <c r="NYS14" s="75"/>
      <c r="NYU14" s="2"/>
      <c r="NYV14" s="2"/>
      <c r="NYW14" s="35"/>
      <c r="NYX14" s="76"/>
      <c r="NYY14" s="75"/>
      <c r="NZA14" s="2"/>
      <c r="NZB14" s="2"/>
      <c r="NZC14" s="35"/>
      <c r="NZD14" s="76"/>
      <c r="NZE14" s="75"/>
      <c r="NZG14" s="2"/>
      <c r="NZH14" s="2"/>
      <c r="NZI14" s="35"/>
      <c r="NZJ14" s="76"/>
      <c r="NZK14" s="75"/>
      <c r="NZM14" s="2"/>
      <c r="NZN14" s="2"/>
      <c r="NZO14" s="35"/>
      <c r="NZP14" s="76"/>
      <c r="NZQ14" s="75"/>
      <c r="NZS14" s="2"/>
      <c r="NZT14" s="2"/>
      <c r="NZU14" s="35"/>
      <c r="NZV14" s="76"/>
      <c r="NZW14" s="75"/>
      <c r="NZY14" s="2"/>
      <c r="NZZ14" s="2"/>
      <c r="OAA14" s="35"/>
      <c r="OAB14" s="76"/>
      <c r="OAC14" s="75"/>
      <c r="OAE14" s="2"/>
      <c r="OAF14" s="2"/>
      <c r="OAG14" s="35"/>
      <c r="OAH14" s="76"/>
      <c r="OAI14" s="75"/>
      <c r="OAK14" s="2"/>
      <c r="OAL14" s="2"/>
      <c r="OAM14" s="35"/>
      <c r="OAN14" s="76"/>
      <c r="OAO14" s="75"/>
      <c r="OAQ14" s="2"/>
      <c r="OAR14" s="2"/>
      <c r="OAS14" s="35"/>
      <c r="OAT14" s="76"/>
      <c r="OAU14" s="75"/>
      <c r="OAW14" s="2"/>
      <c r="OAX14" s="2"/>
      <c r="OAY14" s="35"/>
      <c r="OAZ14" s="76"/>
      <c r="OBA14" s="75"/>
      <c r="OBC14" s="2"/>
      <c r="OBD14" s="2"/>
      <c r="OBE14" s="35"/>
      <c r="OBF14" s="76"/>
      <c r="OBG14" s="75"/>
      <c r="OBI14" s="2"/>
      <c r="OBJ14" s="2"/>
      <c r="OBK14" s="35"/>
      <c r="OBL14" s="76"/>
      <c r="OBM14" s="75"/>
      <c r="OBO14" s="2"/>
      <c r="OBP14" s="2"/>
      <c r="OBQ14" s="35"/>
      <c r="OBR14" s="76"/>
      <c r="OBS14" s="75"/>
      <c r="OBU14" s="2"/>
      <c r="OBV14" s="2"/>
      <c r="OBW14" s="35"/>
      <c r="OBX14" s="76"/>
      <c r="OBY14" s="75"/>
      <c r="OCA14" s="2"/>
      <c r="OCB14" s="2"/>
      <c r="OCC14" s="35"/>
      <c r="OCD14" s="76"/>
      <c r="OCE14" s="75"/>
      <c r="OCG14" s="2"/>
      <c r="OCH14" s="2"/>
      <c r="OCI14" s="35"/>
      <c r="OCJ14" s="76"/>
      <c r="OCK14" s="75"/>
      <c r="OCM14" s="2"/>
      <c r="OCN14" s="2"/>
      <c r="OCO14" s="35"/>
      <c r="OCP14" s="76"/>
      <c r="OCQ14" s="75"/>
      <c r="OCS14" s="2"/>
      <c r="OCT14" s="2"/>
      <c r="OCU14" s="35"/>
      <c r="OCV14" s="76"/>
      <c r="OCW14" s="75"/>
      <c r="OCY14" s="2"/>
      <c r="OCZ14" s="2"/>
      <c r="ODA14" s="35"/>
      <c r="ODB14" s="76"/>
      <c r="ODC14" s="75"/>
      <c r="ODE14" s="2"/>
      <c r="ODF14" s="2"/>
      <c r="ODG14" s="35"/>
      <c r="ODH14" s="76"/>
      <c r="ODI14" s="75"/>
      <c r="ODK14" s="2"/>
      <c r="ODL14" s="2"/>
      <c r="ODM14" s="35"/>
      <c r="ODN14" s="76"/>
      <c r="ODO14" s="75"/>
      <c r="ODQ14" s="2"/>
      <c r="ODR14" s="2"/>
      <c r="ODS14" s="35"/>
      <c r="ODT14" s="76"/>
      <c r="ODU14" s="75"/>
      <c r="ODW14" s="2"/>
      <c r="ODX14" s="2"/>
      <c r="ODY14" s="35"/>
      <c r="ODZ14" s="76"/>
      <c r="OEA14" s="75"/>
      <c r="OEC14" s="2"/>
      <c r="OED14" s="2"/>
      <c r="OEE14" s="35"/>
      <c r="OEF14" s="76"/>
      <c r="OEG14" s="75"/>
      <c r="OEI14" s="2"/>
      <c r="OEJ14" s="2"/>
      <c r="OEK14" s="35"/>
      <c r="OEL14" s="76"/>
      <c r="OEM14" s="75"/>
      <c r="OEO14" s="2"/>
      <c r="OEP14" s="2"/>
      <c r="OEQ14" s="35"/>
      <c r="OER14" s="76"/>
      <c r="OES14" s="75"/>
      <c r="OEU14" s="2"/>
      <c r="OEV14" s="2"/>
      <c r="OEW14" s="35"/>
      <c r="OEX14" s="76"/>
      <c r="OEY14" s="75"/>
      <c r="OFA14" s="2"/>
      <c r="OFB14" s="2"/>
      <c r="OFC14" s="35"/>
      <c r="OFD14" s="76"/>
      <c r="OFE14" s="75"/>
      <c r="OFG14" s="2"/>
      <c r="OFH14" s="2"/>
      <c r="OFI14" s="35"/>
      <c r="OFJ14" s="76"/>
      <c r="OFK14" s="75"/>
      <c r="OFM14" s="2"/>
      <c r="OFN14" s="2"/>
      <c r="OFO14" s="35"/>
      <c r="OFP14" s="76"/>
      <c r="OFQ14" s="75"/>
      <c r="OFS14" s="2"/>
      <c r="OFT14" s="2"/>
      <c r="OFU14" s="35"/>
      <c r="OFV14" s="76"/>
      <c r="OFW14" s="75"/>
      <c r="OFY14" s="2"/>
      <c r="OFZ14" s="2"/>
      <c r="OGA14" s="35"/>
      <c r="OGB14" s="76"/>
      <c r="OGC14" s="75"/>
      <c r="OGE14" s="2"/>
      <c r="OGF14" s="2"/>
      <c r="OGG14" s="35"/>
      <c r="OGH14" s="76"/>
      <c r="OGI14" s="75"/>
      <c r="OGK14" s="2"/>
      <c r="OGL14" s="2"/>
      <c r="OGM14" s="35"/>
      <c r="OGN14" s="76"/>
      <c r="OGO14" s="75"/>
      <c r="OGQ14" s="2"/>
      <c r="OGR14" s="2"/>
      <c r="OGS14" s="35"/>
      <c r="OGT14" s="76"/>
      <c r="OGU14" s="75"/>
      <c r="OGW14" s="2"/>
      <c r="OGX14" s="2"/>
      <c r="OGY14" s="35"/>
      <c r="OGZ14" s="76"/>
      <c r="OHA14" s="75"/>
      <c r="OHC14" s="2"/>
      <c r="OHD14" s="2"/>
      <c r="OHE14" s="35"/>
      <c r="OHF14" s="76"/>
      <c r="OHG14" s="75"/>
      <c r="OHI14" s="2"/>
      <c r="OHJ14" s="2"/>
      <c r="OHK14" s="35"/>
      <c r="OHL14" s="76"/>
      <c r="OHM14" s="75"/>
      <c r="OHO14" s="2"/>
      <c r="OHP14" s="2"/>
      <c r="OHQ14" s="35"/>
      <c r="OHR14" s="76"/>
      <c r="OHS14" s="75"/>
      <c r="OHU14" s="2"/>
      <c r="OHV14" s="2"/>
      <c r="OHW14" s="35"/>
      <c r="OHX14" s="76"/>
      <c r="OHY14" s="75"/>
      <c r="OIA14" s="2"/>
      <c r="OIB14" s="2"/>
      <c r="OIC14" s="35"/>
      <c r="OID14" s="76"/>
      <c r="OIE14" s="75"/>
      <c r="OIG14" s="2"/>
      <c r="OIH14" s="2"/>
      <c r="OII14" s="35"/>
      <c r="OIJ14" s="76"/>
      <c r="OIK14" s="75"/>
      <c r="OIM14" s="2"/>
      <c r="OIN14" s="2"/>
      <c r="OIO14" s="35"/>
      <c r="OIP14" s="76"/>
      <c r="OIQ14" s="75"/>
      <c r="OIS14" s="2"/>
      <c r="OIT14" s="2"/>
      <c r="OIU14" s="35"/>
      <c r="OIV14" s="76"/>
      <c r="OIW14" s="75"/>
      <c r="OIY14" s="2"/>
      <c r="OIZ14" s="2"/>
      <c r="OJA14" s="35"/>
      <c r="OJB14" s="76"/>
      <c r="OJC14" s="75"/>
      <c r="OJE14" s="2"/>
      <c r="OJF14" s="2"/>
      <c r="OJG14" s="35"/>
      <c r="OJH14" s="76"/>
      <c r="OJI14" s="75"/>
      <c r="OJK14" s="2"/>
      <c r="OJL14" s="2"/>
      <c r="OJM14" s="35"/>
      <c r="OJN14" s="76"/>
      <c r="OJO14" s="75"/>
      <c r="OJQ14" s="2"/>
      <c r="OJR14" s="2"/>
      <c r="OJS14" s="35"/>
      <c r="OJT14" s="76"/>
      <c r="OJU14" s="75"/>
      <c r="OJW14" s="2"/>
      <c r="OJX14" s="2"/>
      <c r="OJY14" s="35"/>
      <c r="OJZ14" s="76"/>
      <c r="OKA14" s="75"/>
      <c r="OKC14" s="2"/>
      <c r="OKD14" s="2"/>
      <c r="OKE14" s="35"/>
      <c r="OKF14" s="76"/>
      <c r="OKG14" s="75"/>
      <c r="OKI14" s="2"/>
      <c r="OKJ14" s="2"/>
      <c r="OKK14" s="35"/>
      <c r="OKL14" s="76"/>
      <c r="OKM14" s="75"/>
      <c r="OKO14" s="2"/>
      <c r="OKP14" s="2"/>
      <c r="OKQ14" s="35"/>
      <c r="OKR14" s="76"/>
      <c r="OKS14" s="75"/>
      <c r="OKU14" s="2"/>
      <c r="OKV14" s="2"/>
      <c r="OKW14" s="35"/>
      <c r="OKX14" s="76"/>
      <c r="OKY14" s="75"/>
      <c r="OLA14" s="2"/>
      <c r="OLB14" s="2"/>
      <c r="OLC14" s="35"/>
      <c r="OLD14" s="76"/>
      <c r="OLE14" s="75"/>
      <c r="OLG14" s="2"/>
      <c r="OLH14" s="2"/>
      <c r="OLI14" s="35"/>
      <c r="OLJ14" s="76"/>
      <c r="OLK14" s="75"/>
      <c r="OLM14" s="2"/>
      <c r="OLN14" s="2"/>
      <c r="OLO14" s="35"/>
      <c r="OLP14" s="76"/>
      <c r="OLQ14" s="75"/>
      <c r="OLS14" s="2"/>
      <c r="OLT14" s="2"/>
      <c r="OLU14" s="35"/>
      <c r="OLV14" s="76"/>
      <c r="OLW14" s="75"/>
      <c r="OLY14" s="2"/>
      <c r="OLZ14" s="2"/>
      <c r="OMA14" s="35"/>
      <c r="OMB14" s="76"/>
      <c r="OMC14" s="75"/>
      <c r="OME14" s="2"/>
      <c r="OMF14" s="2"/>
      <c r="OMG14" s="35"/>
      <c r="OMH14" s="76"/>
      <c r="OMI14" s="75"/>
      <c r="OMK14" s="2"/>
      <c r="OML14" s="2"/>
      <c r="OMM14" s="35"/>
      <c r="OMN14" s="76"/>
      <c r="OMO14" s="75"/>
      <c r="OMQ14" s="2"/>
      <c r="OMR14" s="2"/>
      <c r="OMS14" s="35"/>
      <c r="OMT14" s="76"/>
      <c r="OMU14" s="75"/>
      <c r="OMW14" s="2"/>
      <c r="OMX14" s="2"/>
      <c r="OMY14" s="35"/>
      <c r="OMZ14" s="76"/>
      <c r="ONA14" s="75"/>
      <c r="ONC14" s="2"/>
      <c r="OND14" s="2"/>
      <c r="ONE14" s="35"/>
      <c r="ONF14" s="76"/>
      <c r="ONG14" s="75"/>
      <c r="ONI14" s="2"/>
      <c r="ONJ14" s="2"/>
      <c r="ONK14" s="35"/>
      <c r="ONL14" s="76"/>
      <c r="ONM14" s="75"/>
      <c r="ONO14" s="2"/>
      <c r="ONP14" s="2"/>
      <c r="ONQ14" s="35"/>
      <c r="ONR14" s="76"/>
      <c r="ONS14" s="75"/>
      <c r="ONU14" s="2"/>
      <c r="ONV14" s="2"/>
      <c r="ONW14" s="35"/>
      <c r="ONX14" s="76"/>
      <c r="ONY14" s="75"/>
      <c r="OOA14" s="2"/>
      <c r="OOB14" s="2"/>
      <c r="OOC14" s="35"/>
      <c r="OOD14" s="76"/>
      <c r="OOE14" s="75"/>
      <c r="OOG14" s="2"/>
      <c r="OOH14" s="2"/>
      <c r="OOI14" s="35"/>
      <c r="OOJ14" s="76"/>
      <c r="OOK14" s="75"/>
      <c r="OOM14" s="2"/>
      <c r="OON14" s="2"/>
      <c r="OOO14" s="35"/>
      <c r="OOP14" s="76"/>
      <c r="OOQ14" s="75"/>
      <c r="OOS14" s="2"/>
      <c r="OOT14" s="2"/>
      <c r="OOU14" s="35"/>
      <c r="OOV14" s="76"/>
      <c r="OOW14" s="75"/>
      <c r="OOY14" s="2"/>
      <c r="OOZ14" s="2"/>
      <c r="OPA14" s="35"/>
      <c r="OPB14" s="76"/>
      <c r="OPC14" s="75"/>
      <c r="OPE14" s="2"/>
      <c r="OPF14" s="2"/>
      <c r="OPG14" s="35"/>
      <c r="OPH14" s="76"/>
      <c r="OPI14" s="75"/>
      <c r="OPK14" s="2"/>
      <c r="OPL14" s="2"/>
      <c r="OPM14" s="35"/>
      <c r="OPN14" s="76"/>
      <c r="OPO14" s="75"/>
      <c r="OPQ14" s="2"/>
      <c r="OPR14" s="2"/>
      <c r="OPS14" s="35"/>
      <c r="OPT14" s="76"/>
      <c r="OPU14" s="75"/>
      <c r="OPW14" s="2"/>
      <c r="OPX14" s="2"/>
      <c r="OPY14" s="35"/>
      <c r="OPZ14" s="76"/>
      <c r="OQA14" s="75"/>
      <c r="OQC14" s="2"/>
      <c r="OQD14" s="2"/>
      <c r="OQE14" s="35"/>
      <c r="OQF14" s="76"/>
      <c r="OQG14" s="75"/>
      <c r="OQI14" s="2"/>
      <c r="OQJ14" s="2"/>
      <c r="OQK14" s="35"/>
      <c r="OQL14" s="76"/>
      <c r="OQM14" s="75"/>
      <c r="OQO14" s="2"/>
      <c r="OQP14" s="2"/>
      <c r="OQQ14" s="35"/>
      <c r="OQR14" s="76"/>
      <c r="OQS14" s="75"/>
      <c r="OQU14" s="2"/>
      <c r="OQV14" s="2"/>
      <c r="OQW14" s="35"/>
      <c r="OQX14" s="76"/>
      <c r="OQY14" s="75"/>
      <c r="ORA14" s="2"/>
      <c r="ORB14" s="2"/>
      <c r="ORC14" s="35"/>
      <c r="ORD14" s="76"/>
      <c r="ORE14" s="75"/>
      <c r="ORG14" s="2"/>
      <c r="ORH14" s="2"/>
      <c r="ORI14" s="35"/>
      <c r="ORJ14" s="76"/>
      <c r="ORK14" s="75"/>
      <c r="ORM14" s="2"/>
      <c r="ORN14" s="2"/>
      <c r="ORO14" s="35"/>
      <c r="ORP14" s="76"/>
      <c r="ORQ14" s="75"/>
      <c r="ORS14" s="2"/>
      <c r="ORT14" s="2"/>
      <c r="ORU14" s="35"/>
      <c r="ORV14" s="76"/>
      <c r="ORW14" s="75"/>
      <c r="ORY14" s="2"/>
      <c r="ORZ14" s="2"/>
      <c r="OSA14" s="35"/>
      <c r="OSB14" s="76"/>
      <c r="OSC14" s="75"/>
      <c r="OSE14" s="2"/>
      <c r="OSF14" s="2"/>
      <c r="OSG14" s="35"/>
      <c r="OSH14" s="76"/>
      <c r="OSI14" s="75"/>
      <c r="OSK14" s="2"/>
      <c r="OSL14" s="2"/>
      <c r="OSM14" s="35"/>
      <c r="OSN14" s="76"/>
      <c r="OSO14" s="75"/>
      <c r="OSQ14" s="2"/>
      <c r="OSR14" s="2"/>
      <c r="OSS14" s="35"/>
      <c r="OST14" s="76"/>
      <c r="OSU14" s="75"/>
      <c r="OSW14" s="2"/>
      <c r="OSX14" s="2"/>
      <c r="OSY14" s="35"/>
      <c r="OSZ14" s="76"/>
      <c r="OTA14" s="75"/>
      <c r="OTC14" s="2"/>
      <c r="OTD14" s="2"/>
      <c r="OTE14" s="35"/>
      <c r="OTF14" s="76"/>
      <c r="OTG14" s="75"/>
      <c r="OTI14" s="2"/>
      <c r="OTJ14" s="2"/>
      <c r="OTK14" s="35"/>
      <c r="OTL14" s="76"/>
      <c r="OTM14" s="75"/>
      <c r="OTO14" s="2"/>
      <c r="OTP14" s="2"/>
      <c r="OTQ14" s="35"/>
      <c r="OTR14" s="76"/>
      <c r="OTS14" s="75"/>
      <c r="OTU14" s="2"/>
      <c r="OTV14" s="2"/>
      <c r="OTW14" s="35"/>
      <c r="OTX14" s="76"/>
      <c r="OTY14" s="75"/>
      <c r="OUA14" s="2"/>
      <c r="OUB14" s="2"/>
      <c r="OUC14" s="35"/>
      <c r="OUD14" s="76"/>
      <c r="OUE14" s="75"/>
      <c r="OUG14" s="2"/>
      <c r="OUH14" s="2"/>
      <c r="OUI14" s="35"/>
      <c r="OUJ14" s="76"/>
      <c r="OUK14" s="75"/>
      <c r="OUM14" s="2"/>
      <c r="OUN14" s="2"/>
      <c r="OUO14" s="35"/>
      <c r="OUP14" s="76"/>
      <c r="OUQ14" s="75"/>
      <c r="OUS14" s="2"/>
      <c r="OUT14" s="2"/>
      <c r="OUU14" s="35"/>
      <c r="OUV14" s="76"/>
      <c r="OUW14" s="75"/>
      <c r="OUY14" s="2"/>
      <c r="OUZ14" s="2"/>
      <c r="OVA14" s="35"/>
      <c r="OVB14" s="76"/>
      <c r="OVC14" s="75"/>
      <c r="OVE14" s="2"/>
      <c r="OVF14" s="2"/>
      <c r="OVG14" s="35"/>
      <c r="OVH14" s="76"/>
      <c r="OVI14" s="75"/>
      <c r="OVK14" s="2"/>
      <c r="OVL14" s="2"/>
      <c r="OVM14" s="35"/>
      <c r="OVN14" s="76"/>
      <c r="OVO14" s="75"/>
      <c r="OVQ14" s="2"/>
      <c r="OVR14" s="2"/>
      <c r="OVS14" s="35"/>
      <c r="OVT14" s="76"/>
      <c r="OVU14" s="75"/>
      <c r="OVW14" s="2"/>
      <c r="OVX14" s="2"/>
      <c r="OVY14" s="35"/>
      <c r="OVZ14" s="76"/>
      <c r="OWA14" s="75"/>
      <c r="OWC14" s="2"/>
      <c r="OWD14" s="2"/>
      <c r="OWE14" s="35"/>
      <c r="OWF14" s="76"/>
      <c r="OWG14" s="75"/>
      <c r="OWI14" s="2"/>
      <c r="OWJ14" s="2"/>
      <c r="OWK14" s="35"/>
      <c r="OWL14" s="76"/>
      <c r="OWM14" s="75"/>
      <c r="OWO14" s="2"/>
      <c r="OWP14" s="2"/>
      <c r="OWQ14" s="35"/>
      <c r="OWR14" s="76"/>
      <c r="OWS14" s="75"/>
      <c r="OWU14" s="2"/>
      <c r="OWV14" s="2"/>
      <c r="OWW14" s="35"/>
      <c r="OWX14" s="76"/>
      <c r="OWY14" s="75"/>
      <c r="OXA14" s="2"/>
      <c r="OXB14" s="2"/>
      <c r="OXC14" s="35"/>
      <c r="OXD14" s="76"/>
      <c r="OXE14" s="75"/>
      <c r="OXG14" s="2"/>
      <c r="OXH14" s="2"/>
      <c r="OXI14" s="35"/>
      <c r="OXJ14" s="76"/>
      <c r="OXK14" s="75"/>
      <c r="OXM14" s="2"/>
      <c r="OXN14" s="2"/>
      <c r="OXO14" s="35"/>
      <c r="OXP14" s="76"/>
      <c r="OXQ14" s="75"/>
      <c r="OXS14" s="2"/>
      <c r="OXT14" s="2"/>
      <c r="OXU14" s="35"/>
      <c r="OXV14" s="76"/>
      <c r="OXW14" s="75"/>
      <c r="OXY14" s="2"/>
      <c r="OXZ14" s="2"/>
      <c r="OYA14" s="35"/>
      <c r="OYB14" s="76"/>
      <c r="OYC14" s="75"/>
      <c r="OYE14" s="2"/>
      <c r="OYF14" s="2"/>
      <c r="OYG14" s="35"/>
      <c r="OYH14" s="76"/>
      <c r="OYI14" s="75"/>
      <c r="OYK14" s="2"/>
      <c r="OYL14" s="2"/>
      <c r="OYM14" s="35"/>
      <c r="OYN14" s="76"/>
      <c r="OYO14" s="75"/>
      <c r="OYQ14" s="2"/>
      <c r="OYR14" s="2"/>
      <c r="OYS14" s="35"/>
      <c r="OYT14" s="76"/>
      <c r="OYU14" s="75"/>
      <c r="OYW14" s="2"/>
      <c r="OYX14" s="2"/>
      <c r="OYY14" s="35"/>
      <c r="OYZ14" s="76"/>
      <c r="OZA14" s="75"/>
      <c r="OZC14" s="2"/>
      <c r="OZD14" s="2"/>
      <c r="OZE14" s="35"/>
      <c r="OZF14" s="76"/>
      <c r="OZG14" s="75"/>
      <c r="OZI14" s="2"/>
      <c r="OZJ14" s="2"/>
      <c r="OZK14" s="35"/>
      <c r="OZL14" s="76"/>
      <c r="OZM14" s="75"/>
      <c r="OZO14" s="2"/>
      <c r="OZP14" s="2"/>
      <c r="OZQ14" s="35"/>
      <c r="OZR14" s="76"/>
      <c r="OZS14" s="75"/>
      <c r="OZU14" s="2"/>
      <c r="OZV14" s="2"/>
      <c r="OZW14" s="35"/>
      <c r="OZX14" s="76"/>
      <c r="OZY14" s="75"/>
      <c r="PAA14" s="2"/>
      <c r="PAB14" s="2"/>
      <c r="PAC14" s="35"/>
      <c r="PAD14" s="76"/>
      <c r="PAE14" s="75"/>
      <c r="PAG14" s="2"/>
      <c r="PAH14" s="2"/>
      <c r="PAI14" s="35"/>
      <c r="PAJ14" s="76"/>
      <c r="PAK14" s="75"/>
      <c r="PAM14" s="2"/>
      <c r="PAN14" s="2"/>
      <c r="PAO14" s="35"/>
      <c r="PAP14" s="76"/>
      <c r="PAQ14" s="75"/>
      <c r="PAS14" s="2"/>
      <c r="PAT14" s="2"/>
      <c r="PAU14" s="35"/>
      <c r="PAV14" s="76"/>
      <c r="PAW14" s="75"/>
      <c r="PAY14" s="2"/>
      <c r="PAZ14" s="2"/>
      <c r="PBA14" s="35"/>
      <c r="PBB14" s="76"/>
      <c r="PBC14" s="75"/>
      <c r="PBE14" s="2"/>
      <c r="PBF14" s="2"/>
      <c r="PBG14" s="35"/>
      <c r="PBH14" s="76"/>
      <c r="PBI14" s="75"/>
      <c r="PBK14" s="2"/>
      <c r="PBL14" s="2"/>
      <c r="PBM14" s="35"/>
      <c r="PBN14" s="76"/>
      <c r="PBO14" s="75"/>
      <c r="PBQ14" s="2"/>
      <c r="PBR14" s="2"/>
      <c r="PBS14" s="35"/>
      <c r="PBT14" s="76"/>
      <c r="PBU14" s="75"/>
      <c r="PBW14" s="2"/>
      <c r="PBX14" s="2"/>
      <c r="PBY14" s="35"/>
      <c r="PBZ14" s="76"/>
      <c r="PCA14" s="75"/>
      <c r="PCC14" s="2"/>
      <c r="PCD14" s="2"/>
      <c r="PCE14" s="35"/>
      <c r="PCF14" s="76"/>
      <c r="PCG14" s="75"/>
      <c r="PCI14" s="2"/>
      <c r="PCJ14" s="2"/>
      <c r="PCK14" s="35"/>
      <c r="PCL14" s="76"/>
      <c r="PCM14" s="75"/>
      <c r="PCO14" s="2"/>
      <c r="PCP14" s="2"/>
      <c r="PCQ14" s="35"/>
      <c r="PCR14" s="76"/>
      <c r="PCS14" s="75"/>
      <c r="PCU14" s="2"/>
      <c r="PCV14" s="2"/>
      <c r="PCW14" s="35"/>
      <c r="PCX14" s="76"/>
      <c r="PCY14" s="75"/>
      <c r="PDA14" s="2"/>
      <c r="PDB14" s="2"/>
      <c r="PDC14" s="35"/>
      <c r="PDD14" s="76"/>
      <c r="PDE14" s="75"/>
      <c r="PDG14" s="2"/>
      <c r="PDH14" s="2"/>
      <c r="PDI14" s="35"/>
      <c r="PDJ14" s="76"/>
      <c r="PDK14" s="75"/>
      <c r="PDM14" s="2"/>
      <c r="PDN14" s="2"/>
      <c r="PDO14" s="35"/>
      <c r="PDP14" s="76"/>
      <c r="PDQ14" s="75"/>
      <c r="PDS14" s="2"/>
      <c r="PDT14" s="2"/>
      <c r="PDU14" s="35"/>
      <c r="PDV14" s="76"/>
      <c r="PDW14" s="75"/>
      <c r="PDY14" s="2"/>
      <c r="PDZ14" s="2"/>
      <c r="PEA14" s="35"/>
      <c r="PEB14" s="76"/>
      <c r="PEC14" s="75"/>
      <c r="PEE14" s="2"/>
      <c r="PEF14" s="2"/>
      <c r="PEG14" s="35"/>
      <c r="PEH14" s="76"/>
      <c r="PEI14" s="75"/>
      <c r="PEK14" s="2"/>
      <c r="PEL14" s="2"/>
      <c r="PEM14" s="35"/>
      <c r="PEN14" s="76"/>
      <c r="PEO14" s="75"/>
      <c r="PEQ14" s="2"/>
      <c r="PER14" s="2"/>
      <c r="PES14" s="35"/>
      <c r="PET14" s="76"/>
      <c r="PEU14" s="75"/>
      <c r="PEW14" s="2"/>
      <c r="PEX14" s="2"/>
      <c r="PEY14" s="35"/>
      <c r="PEZ14" s="76"/>
      <c r="PFA14" s="75"/>
      <c r="PFC14" s="2"/>
      <c r="PFD14" s="2"/>
      <c r="PFE14" s="35"/>
      <c r="PFF14" s="76"/>
      <c r="PFG14" s="75"/>
      <c r="PFI14" s="2"/>
      <c r="PFJ14" s="2"/>
      <c r="PFK14" s="35"/>
      <c r="PFL14" s="76"/>
      <c r="PFM14" s="75"/>
      <c r="PFO14" s="2"/>
      <c r="PFP14" s="2"/>
      <c r="PFQ14" s="35"/>
      <c r="PFR14" s="76"/>
      <c r="PFS14" s="75"/>
      <c r="PFU14" s="2"/>
      <c r="PFV14" s="2"/>
      <c r="PFW14" s="35"/>
      <c r="PFX14" s="76"/>
      <c r="PFY14" s="75"/>
      <c r="PGA14" s="2"/>
      <c r="PGB14" s="2"/>
      <c r="PGC14" s="35"/>
      <c r="PGD14" s="76"/>
      <c r="PGE14" s="75"/>
      <c r="PGG14" s="2"/>
      <c r="PGH14" s="2"/>
      <c r="PGI14" s="35"/>
      <c r="PGJ14" s="76"/>
      <c r="PGK14" s="75"/>
      <c r="PGM14" s="2"/>
      <c r="PGN14" s="2"/>
      <c r="PGO14" s="35"/>
      <c r="PGP14" s="76"/>
      <c r="PGQ14" s="75"/>
      <c r="PGS14" s="2"/>
      <c r="PGT14" s="2"/>
      <c r="PGU14" s="35"/>
      <c r="PGV14" s="76"/>
      <c r="PGW14" s="75"/>
      <c r="PGY14" s="2"/>
      <c r="PGZ14" s="2"/>
      <c r="PHA14" s="35"/>
      <c r="PHB14" s="76"/>
      <c r="PHC14" s="75"/>
      <c r="PHE14" s="2"/>
      <c r="PHF14" s="2"/>
      <c r="PHG14" s="35"/>
      <c r="PHH14" s="76"/>
      <c r="PHI14" s="75"/>
      <c r="PHK14" s="2"/>
      <c r="PHL14" s="2"/>
      <c r="PHM14" s="35"/>
      <c r="PHN14" s="76"/>
      <c r="PHO14" s="75"/>
      <c r="PHQ14" s="2"/>
      <c r="PHR14" s="2"/>
      <c r="PHS14" s="35"/>
      <c r="PHT14" s="76"/>
      <c r="PHU14" s="75"/>
      <c r="PHW14" s="2"/>
      <c r="PHX14" s="2"/>
      <c r="PHY14" s="35"/>
      <c r="PHZ14" s="76"/>
      <c r="PIA14" s="75"/>
      <c r="PIC14" s="2"/>
      <c r="PID14" s="2"/>
      <c r="PIE14" s="35"/>
      <c r="PIF14" s="76"/>
      <c r="PIG14" s="75"/>
      <c r="PII14" s="2"/>
      <c r="PIJ14" s="2"/>
      <c r="PIK14" s="35"/>
      <c r="PIL14" s="76"/>
      <c r="PIM14" s="75"/>
      <c r="PIO14" s="2"/>
      <c r="PIP14" s="2"/>
      <c r="PIQ14" s="35"/>
      <c r="PIR14" s="76"/>
      <c r="PIS14" s="75"/>
      <c r="PIU14" s="2"/>
      <c r="PIV14" s="2"/>
      <c r="PIW14" s="35"/>
      <c r="PIX14" s="76"/>
      <c r="PIY14" s="75"/>
      <c r="PJA14" s="2"/>
      <c r="PJB14" s="2"/>
      <c r="PJC14" s="35"/>
      <c r="PJD14" s="76"/>
      <c r="PJE14" s="75"/>
      <c r="PJG14" s="2"/>
      <c r="PJH14" s="2"/>
      <c r="PJI14" s="35"/>
      <c r="PJJ14" s="76"/>
      <c r="PJK14" s="75"/>
      <c r="PJM14" s="2"/>
      <c r="PJN14" s="2"/>
      <c r="PJO14" s="35"/>
      <c r="PJP14" s="76"/>
      <c r="PJQ14" s="75"/>
      <c r="PJS14" s="2"/>
      <c r="PJT14" s="2"/>
      <c r="PJU14" s="35"/>
      <c r="PJV14" s="76"/>
      <c r="PJW14" s="75"/>
      <c r="PJY14" s="2"/>
      <c r="PJZ14" s="2"/>
      <c r="PKA14" s="35"/>
      <c r="PKB14" s="76"/>
      <c r="PKC14" s="75"/>
      <c r="PKE14" s="2"/>
      <c r="PKF14" s="2"/>
      <c r="PKG14" s="35"/>
      <c r="PKH14" s="76"/>
      <c r="PKI14" s="75"/>
      <c r="PKK14" s="2"/>
      <c r="PKL14" s="2"/>
      <c r="PKM14" s="35"/>
      <c r="PKN14" s="76"/>
      <c r="PKO14" s="75"/>
      <c r="PKQ14" s="2"/>
      <c r="PKR14" s="2"/>
      <c r="PKS14" s="35"/>
      <c r="PKT14" s="76"/>
      <c r="PKU14" s="75"/>
      <c r="PKW14" s="2"/>
      <c r="PKX14" s="2"/>
      <c r="PKY14" s="35"/>
      <c r="PKZ14" s="76"/>
      <c r="PLA14" s="75"/>
      <c r="PLC14" s="2"/>
      <c r="PLD14" s="2"/>
      <c r="PLE14" s="35"/>
      <c r="PLF14" s="76"/>
      <c r="PLG14" s="75"/>
      <c r="PLI14" s="2"/>
      <c r="PLJ14" s="2"/>
      <c r="PLK14" s="35"/>
      <c r="PLL14" s="76"/>
      <c r="PLM14" s="75"/>
      <c r="PLO14" s="2"/>
      <c r="PLP14" s="2"/>
      <c r="PLQ14" s="35"/>
      <c r="PLR14" s="76"/>
      <c r="PLS14" s="75"/>
      <c r="PLU14" s="2"/>
      <c r="PLV14" s="2"/>
      <c r="PLW14" s="35"/>
      <c r="PLX14" s="76"/>
      <c r="PLY14" s="75"/>
      <c r="PMA14" s="2"/>
      <c r="PMB14" s="2"/>
      <c r="PMC14" s="35"/>
      <c r="PMD14" s="76"/>
      <c r="PME14" s="75"/>
      <c r="PMG14" s="2"/>
      <c r="PMH14" s="2"/>
      <c r="PMI14" s="35"/>
      <c r="PMJ14" s="76"/>
      <c r="PMK14" s="75"/>
      <c r="PMM14" s="2"/>
      <c r="PMN14" s="2"/>
      <c r="PMO14" s="35"/>
      <c r="PMP14" s="76"/>
      <c r="PMQ14" s="75"/>
      <c r="PMS14" s="2"/>
      <c r="PMT14" s="2"/>
      <c r="PMU14" s="35"/>
      <c r="PMV14" s="76"/>
      <c r="PMW14" s="75"/>
      <c r="PMY14" s="2"/>
      <c r="PMZ14" s="2"/>
      <c r="PNA14" s="35"/>
      <c r="PNB14" s="76"/>
      <c r="PNC14" s="75"/>
      <c r="PNE14" s="2"/>
      <c r="PNF14" s="2"/>
      <c r="PNG14" s="35"/>
      <c r="PNH14" s="76"/>
      <c r="PNI14" s="75"/>
      <c r="PNK14" s="2"/>
      <c r="PNL14" s="2"/>
      <c r="PNM14" s="35"/>
      <c r="PNN14" s="76"/>
      <c r="PNO14" s="75"/>
      <c r="PNQ14" s="2"/>
      <c r="PNR14" s="2"/>
      <c r="PNS14" s="35"/>
      <c r="PNT14" s="76"/>
      <c r="PNU14" s="75"/>
      <c r="PNW14" s="2"/>
      <c r="PNX14" s="2"/>
      <c r="PNY14" s="35"/>
      <c r="PNZ14" s="76"/>
      <c r="POA14" s="75"/>
      <c r="POC14" s="2"/>
      <c r="POD14" s="2"/>
      <c r="POE14" s="35"/>
      <c r="POF14" s="76"/>
      <c r="POG14" s="75"/>
      <c r="POI14" s="2"/>
      <c r="POJ14" s="2"/>
      <c r="POK14" s="35"/>
      <c r="POL14" s="76"/>
      <c r="POM14" s="75"/>
      <c r="POO14" s="2"/>
      <c r="POP14" s="2"/>
      <c r="POQ14" s="35"/>
      <c r="POR14" s="76"/>
      <c r="POS14" s="75"/>
      <c r="POU14" s="2"/>
      <c r="POV14" s="2"/>
      <c r="POW14" s="35"/>
      <c r="POX14" s="76"/>
      <c r="POY14" s="75"/>
      <c r="PPA14" s="2"/>
      <c r="PPB14" s="2"/>
      <c r="PPC14" s="35"/>
      <c r="PPD14" s="76"/>
      <c r="PPE14" s="75"/>
      <c r="PPG14" s="2"/>
      <c r="PPH14" s="2"/>
      <c r="PPI14" s="35"/>
      <c r="PPJ14" s="76"/>
      <c r="PPK14" s="75"/>
      <c r="PPM14" s="2"/>
      <c r="PPN14" s="2"/>
      <c r="PPO14" s="35"/>
      <c r="PPP14" s="76"/>
      <c r="PPQ14" s="75"/>
      <c r="PPS14" s="2"/>
      <c r="PPT14" s="2"/>
      <c r="PPU14" s="35"/>
      <c r="PPV14" s="76"/>
      <c r="PPW14" s="75"/>
      <c r="PPY14" s="2"/>
      <c r="PPZ14" s="2"/>
      <c r="PQA14" s="35"/>
      <c r="PQB14" s="76"/>
      <c r="PQC14" s="75"/>
      <c r="PQE14" s="2"/>
      <c r="PQF14" s="2"/>
      <c r="PQG14" s="35"/>
      <c r="PQH14" s="76"/>
      <c r="PQI14" s="75"/>
      <c r="PQK14" s="2"/>
      <c r="PQL14" s="2"/>
      <c r="PQM14" s="35"/>
      <c r="PQN14" s="76"/>
      <c r="PQO14" s="75"/>
      <c r="PQQ14" s="2"/>
      <c r="PQR14" s="2"/>
      <c r="PQS14" s="35"/>
      <c r="PQT14" s="76"/>
      <c r="PQU14" s="75"/>
      <c r="PQW14" s="2"/>
      <c r="PQX14" s="2"/>
      <c r="PQY14" s="35"/>
      <c r="PQZ14" s="76"/>
      <c r="PRA14" s="75"/>
      <c r="PRC14" s="2"/>
      <c r="PRD14" s="2"/>
      <c r="PRE14" s="35"/>
      <c r="PRF14" s="76"/>
      <c r="PRG14" s="75"/>
      <c r="PRI14" s="2"/>
      <c r="PRJ14" s="2"/>
      <c r="PRK14" s="35"/>
      <c r="PRL14" s="76"/>
      <c r="PRM14" s="75"/>
      <c r="PRO14" s="2"/>
      <c r="PRP14" s="2"/>
      <c r="PRQ14" s="35"/>
      <c r="PRR14" s="76"/>
      <c r="PRS14" s="75"/>
      <c r="PRU14" s="2"/>
      <c r="PRV14" s="2"/>
      <c r="PRW14" s="35"/>
      <c r="PRX14" s="76"/>
      <c r="PRY14" s="75"/>
      <c r="PSA14" s="2"/>
      <c r="PSB14" s="2"/>
      <c r="PSC14" s="35"/>
      <c r="PSD14" s="76"/>
      <c r="PSE14" s="75"/>
      <c r="PSG14" s="2"/>
      <c r="PSH14" s="2"/>
      <c r="PSI14" s="35"/>
      <c r="PSJ14" s="76"/>
      <c r="PSK14" s="75"/>
      <c r="PSM14" s="2"/>
      <c r="PSN14" s="2"/>
      <c r="PSO14" s="35"/>
      <c r="PSP14" s="76"/>
      <c r="PSQ14" s="75"/>
      <c r="PSS14" s="2"/>
      <c r="PST14" s="2"/>
      <c r="PSU14" s="35"/>
      <c r="PSV14" s="76"/>
      <c r="PSW14" s="75"/>
      <c r="PSY14" s="2"/>
      <c r="PSZ14" s="2"/>
      <c r="PTA14" s="35"/>
      <c r="PTB14" s="76"/>
      <c r="PTC14" s="75"/>
      <c r="PTE14" s="2"/>
      <c r="PTF14" s="2"/>
      <c r="PTG14" s="35"/>
      <c r="PTH14" s="76"/>
      <c r="PTI14" s="75"/>
      <c r="PTK14" s="2"/>
      <c r="PTL14" s="2"/>
      <c r="PTM14" s="35"/>
      <c r="PTN14" s="76"/>
      <c r="PTO14" s="75"/>
      <c r="PTQ14" s="2"/>
      <c r="PTR14" s="2"/>
      <c r="PTS14" s="35"/>
      <c r="PTT14" s="76"/>
      <c r="PTU14" s="75"/>
      <c r="PTW14" s="2"/>
      <c r="PTX14" s="2"/>
      <c r="PTY14" s="35"/>
      <c r="PTZ14" s="76"/>
      <c r="PUA14" s="75"/>
      <c r="PUC14" s="2"/>
      <c r="PUD14" s="2"/>
      <c r="PUE14" s="35"/>
      <c r="PUF14" s="76"/>
      <c r="PUG14" s="75"/>
      <c r="PUI14" s="2"/>
      <c r="PUJ14" s="2"/>
      <c r="PUK14" s="35"/>
      <c r="PUL14" s="76"/>
      <c r="PUM14" s="75"/>
      <c r="PUO14" s="2"/>
      <c r="PUP14" s="2"/>
      <c r="PUQ14" s="35"/>
      <c r="PUR14" s="76"/>
      <c r="PUS14" s="75"/>
      <c r="PUU14" s="2"/>
      <c r="PUV14" s="2"/>
      <c r="PUW14" s="35"/>
      <c r="PUX14" s="76"/>
      <c r="PUY14" s="75"/>
      <c r="PVA14" s="2"/>
      <c r="PVB14" s="2"/>
      <c r="PVC14" s="35"/>
      <c r="PVD14" s="76"/>
      <c r="PVE14" s="75"/>
      <c r="PVG14" s="2"/>
      <c r="PVH14" s="2"/>
      <c r="PVI14" s="35"/>
      <c r="PVJ14" s="76"/>
      <c r="PVK14" s="75"/>
      <c r="PVM14" s="2"/>
      <c r="PVN14" s="2"/>
      <c r="PVO14" s="35"/>
      <c r="PVP14" s="76"/>
      <c r="PVQ14" s="75"/>
      <c r="PVS14" s="2"/>
      <c r="PVT14" s="2"/>
      <c r="PVU14" s="35"/>
      <c r="PVV14" s="76"/>
      <c r="PVW14" s="75"/>
      <c r="PVY14" s="2"/>
      <c r="PVZ14" s="2"/>
      <c r="PWA14" s="35"/>
      <c r="PWB14" s="76"/>
      <c r="PWC14" s="75"/>
      <c r="PWE14" s="2"/>
      <c r="PWF14" s="2"/>
      <c r="PWG14" s="35"/>
      <c r="PWH14" s="76"/>
      <c r="PWI14" s="75"/>
      <c r="PWK14" s="2"/>
      <c r="PWL14" s="2"/>
      <c r="PWM14" s="35"/>
      <c r="PWN14" s="76"/>
      <c r="PWO14" s="75"/>
      <c r="PWQ14" s="2"/>
      <c r="PWR14" s="2"/>
      <c r="PWS14" s="35"/>
      <c r="PWT14" s="76"/>
      <c r="PWU14" s="75"/>
      <c r="PWW14" s="2"/>
      <c r="PWX14" s="2"/>
      <c r="PWY14" s="35"/>
      <c r="PWZ14" s="76"/>
      <c r="PXA14" s="75"/>
      <c r="PXC14" s="2"/>
      <c r="PXD14" s="2"/>
      <c r="PXE14" s="35"/>
      <c r="PXF14" s="76"/>
      <c r="PXG14" s="75"/>
      <c r="PXI14" s="2"/>
      <c r="PXJ14" s="2"/>
      <c r="PXK14" s="35"/>
      <c r="PXL14" s="76"/>
      <c r="PXM14" s="75"/>
      <c r="PXO14" s="2"/>
      <c r="PXP14" s="2"/>
      <c r="PXQ14" s="35"/>
      <c r="PXR14" s="76"/>
      <c r="PXS14" s="75"/>
      <c r="PXU14" s="2"/>
      <c r="PXV14" s="2"/>
      <c r="PXW14" s="35"/>
      <c r="PXX14" s="76"/>
      <c r="PXY14" s="75"/>
      <c r="PYA14" s="2"/>
      <c r="PYB14" s="2"/>
      <c r="PYC14" s="35"/>
      <c r="PYD14" s="76"/>
      <c r="PYE14" s="75"/>
      <c r="PYG14" s="2"/>
      <c r="PYH14" s="2"/>
      <c r="PYI14" s="35"/>
      <c r="PYJ14" s="76"/>
      <c r="PYK14" s="75"/>
      <c r="PYM14" s="2"/>
      <c r="PYN14" s="2"/>
      <c r="PYO14" s="35"/>
      <c r="PYP14" s="76"/>
      <c r="PYQ14" s="75"/>
      <c r="PYS14" s="2"/>
      <c r="PYT14" s="2"/>
      <c r="PYU14" s="35"/>
      <c r="PYV14" s="76"/>
      <c r="PYW14" s="75"/>
      <c r="PYY14" s="2"/>
      <c r="PYZ14" s="2"/>
      <c r="PZA14" s="35"/>
      <c r="PZB14" s="76"/>
      <c r="PZC14" s="75"/>
      <c r="PZE14" s="2"/>
      <c r="PZF14" s="2"/>
      <c r="PZG14" s="35"/>
      <c r="PZH14" s="76"/>
      <c r="PZI14" s="75"/>
      <c r="PZK14" s="2"/>
      <c r="PZL14" s="2"/>
      <c r="PZM14" s="35"/>
      <c r="PZN14" s="76"/>
      <c r="PZO14" s="75"/>
      <c r="PZQ14" s="2"/>
      <c r="PZR14" s="2"/>
      <c r="PZS14" s="35"/>
      <c r="PZT14" s="76"/>
      <c r="PZU14" s="75"/>
      <c r="PZW14" s="2"/>
      <c r="PZX14" s="2"/>
      <c r="PZY14" s="35"/>
      <c r="PZZ14" s="76"/>
      <c r="QAA14" s="75"/>
      <c r="QAC14" s="2"/>
      <c r="QAD14" s="2"/>
      <c r="QAE14" s="35"/>
      <c r="QAF14" s="76"/>
      <c r="QAG14" s="75"/>
      <c r="QAI14" s="2"/>
      <c r="QAJ14" s="2"/>
      <c r="QAK14" s="35"/>
      <c r="QAL14" s="76"/>
      <c r="QAM14" s="75"/>
      <c r="QAO14" s="2"/>
      <c r="QAP14" s="2"/>
      <c r="QAQ14" s="35"/>
      <c r="QAR14" s="76"/>
      <c r="QAS14" s="75"/>
      <c r="QAU14" s="2"/>
      <c r="QAV14" s="2"/>
      <c r="QAW14" s="35"/>
      <c r="QAX14" s="76"/>
      <c r="QAY14" s="75"/>
      <c r="QBA14" s="2"/>
      <c r="QBB14" s="2"/>
      <c r="QBC14" s="35"/>
      <c r="QBD14" s="76"/>
      <c r="QBE14" s="75"/>
      <c r="QBG14" s="2"/>
      <c r="QBH14" s="2"/>
      <c r="QBI14" s="35"/>
      <c r="QBJ14" s="76"/>
      <c r="QBK14" s="75"/>
      <c r="QBM14" s="2"/>
      <c r="QBN14" s="2"/>
      <c r="QBO14" s="35"/>
      <c r="QBP14" s="76"/>
      <c r="QBQ14" s="75"/>
      <c r="QBS14" s="2"/>
      <c r="QBT14" s="2"/>
      <c r="QBU14" s="35"/>
      <c r="QBV14" s="76"/>
      <c r="QBW14" s="75"/>
      <c r="QBY14" s="2"/>
      <c r="QBZ14" s="2"/>
      <c r="QCA14" s="35"/>
      <c r="QCB14" s="76"/>
      <c r="QCC14" s="75"/>
      <c r="QCE14" s="2"/>
      <c r="QCF14" s="2"/>
      <c r="QCG14" s="35"/>
      <c r="QCH14" s="76"/>
      <c r="QCI14" s="75"/>
      <c r="QCK14" s="2"/>
      <c r="QCL14" s="2"/>
      <c r="QCM14" s="35"/>
      <c r="QCN14" s="76"/>
      <c r="QCO14" s="75"/>
      <c r="QCQ14" s="2"/>
      <c r="QCR14" s="2"/>
      <c r="QCS14" s="35"/>
      <c r="QCT14" s="76"/>
      <c r="QCU14" s="75"/>
      <c r="QCW14" s="2"/>
      <c r="QCX14" s="2"/>
      <c r="QCY14" s="35"/>
      <c r="QCZ14" s="76"/>
      <c r="QDA14" s="75"/>
      <c r="QDC14" s="2"/>
      <c r="QDD14" s="2"/>
      <c r="QDE14" s="35"/>
      <c r="QDF14" s="76"/>
      <c r="QDG14" s="75"/>
      <c r="QDI14" s="2"/>
      <c r="QDJ14" s="2"/>
      <c r="QDK14" s="35"/>
      <c r="QDL14" s="76"/>
      <c r="QDM14" s="75"/>
      <c r="QDO14" s="2"/>
      <c r="QDP14" s="2"/>
      <c r="QDQ14" s="35"/>
      <c r="QDR14" s="76"/>
      <c r="QDS14" s="75"/>
      <c r="QDU14" s="2"/>
      <c r="QDV14" s="2"/>
      <c r="QDW14" s="35"/>
      <c r="QDX14" s="76"/>
      <c r="QDY14" s="75"/>
      <c r="QEA14" s="2"/>
      <c r="QEB14" s="2"/>
      <c r="QEC14" s="35"/>
      <c r="QED14" s="76"/>
      <c r="QEE14" s="75"/>
      <c r="QEG14" s="2"/>
      <c r="QEH14" s="2"/>
      <c r="QEI14" s="35"/>
      <c r="QEJ14" s="76"/>
      <c r="QEK14" s="75"/>
      <c r="QEM14" s="2"/>
      <c r="QEN14" s="2"/>
      <c r="QEO14" s="35"/>
      <c r="QEP14" s="76"/>
      <c r="QEQ14" s="75"/>
      <c r="QES14" s="2"/>
      <c r="QET14" s="2"/>
      <c r="QEU14" s="35"/>
      <c r="QEV14" s="76"/>
      <c r="QEW14" s="75"/>
      <c r="QEY14" s="2"/>
      <c r="QEZ14" s="2"/>
      <c r="QFA14" s="35"/>
      <c r="QFB14" s="76"/>
      <c r="QFC14" s="75"/>
      <c r="QFE14" s="2"/>
      <c r="QFF14" s="2"/>
      <c r="QFG14" s="35"/>
      <c r="QFH14" s="76"/>
      <c r="QFI14" s="75"/>
      <c r="QFK14" s="2"/>
      <c r="QFL14" s="2"/>
      <c r="QFM14" s="35"/>
      <c r="QFN14" s="76"/>
      <c r="QFO14" s="75"/>
      <c r="QFQ14" s="2"/>
      <c r="QFR14" s="2"/>
      <c r="QFS14" s="35"/>
      <c r="QFT14" s="76"/>
      <c r="QFU14" s="75"/>
      <c r="QFW14" s="2"/>
      <c r="QFX14" s="2"/>
      <c r="QFY14" s="35"/>
      <c r="QFZ14" s="76"/>
      <c r="QGA14" s="75"/>
      <c r="QGC14" s="2"/>
      <c r="QGD14" s="2"/>
      <c r="QGE14" s="35"/>
      <c r="QGF14" s="76"/>
      <c r="QGG14" s="75"/>
      <c r="QGI14" s="2"/>
      <c r="QGJ14" s="2"/>
      <c r="QGK14" s="35"/>
      <c r="QGL14" s="76"/>
      <c r="QGM14" s="75"/>
      <c r="QGO14" s="2"/>
      <c r="QGP14" s="2"/>
      <c r="QGQ14" s="35"/>
      <c r="QGR14" s="76"/>
      <c r="QGS14" s="75"/>
      <c r="QGU14" s="2"/>
      <c r="QGV14" s="2"/>
      <c r="QGW14" s="35"/>
      <c r="QGX14" s="76"/>
      <c r="QGY14" s="75"/>
      <c r="QHA14" s="2"/>
      <c r="QHB14" s="2"/>
      <c r="QHC14" s="35"/>
      <c r="QHD14" s="76"/>
      <c r="QHE14" s="75"/>
      <c r="QHG14" s="2"/>
      <c r="QHH14" s="2"/>
      <c r="QHI14" s="35"/>
      <c r="QHJ14" s="76"/>
      <c r="QHK14" s="75"/>
      <c r="QHM14" s="2"/>
      <c r="QHN14" s="2"/>
      <c r="QHO14" s="35"/>
      <c r="QHP14" s="76"/>
      <c r="QHQ14" s="75"/>
      <c r="QHS14" s="2"/>
      <c r="QHT14" s="2"/>
      <c r="QHU14" s="35"/>
      <c r="QHV14" s="76"/>
      <c r="QHW14" s="75"/>
      <c r="QHY14" s="2"/>
      <c r="QHZ14" s="2"/>
      <c r="QIA14" s="35"/>
      <c r="QIB14" s="76"/>
      <c r="QIC14" s="75"/>
      <c r="QIE14" s="2"/>
      <c r="QIF14" s="2"/>
      <c r="QIG14" s="35"/>
      <c r="QIH14" s="76"/>
      <c r="QII14" s="75"/>
      <c r="QIK14" s="2"/>
      <c r="QIL14" s="2"/>
      <c r="QIM14" s="35"/>
      <c r="QIN14" s="76"/>
      <c r="QIO14" s="75"/>
      <c r="QIQ14" s="2"/>
      <c r="QIR14" s="2"/>
      <c r="QIS14" s="35"/>
      <c r="QIT14" s="76"/>
      <c r="QIU14" s="75"/>
      <c r="QIW14" s="2"/>
      <c r="QIX14" s="2"/>
      <c r="QIY14" s="35"/>
      <c r="QIZ14" s="76"/>
      <c r="QJA14" s="75"/>
      <c r="QJC14" s="2"/>
      <c r="QJD14" s="2"/>
      <c r="QJE14" s="35"/>
      <c r="QJF14" s="76"/>
      <c r="QJG14" s="75"/>
      <c r="QJI14" s="2"/>
      <c r="QJJ14" s="2"/>
      <c r="QJK14" s="35"/>
      <c r="QJL14" s="76"/>
      <c r="QJM14" s="75"/>
      <c r="QJO14" s="2"/>
      <c r="QJP14" s="2"/>
      <c r="QJQ14" s="35"/>
      <c r="QJR14" s="76"/>
      <c r="QJS14" s="75"/>
      <c r="QJU14" s="2"/>
      <c r="QJV14" s="2"/>
      <c r="QJW14" s="35"/>
      <c r="QJX14" s="76"/>
      <c r="QJY14" s="75"/>
      <c r="QKA14" s="2"/>
      <c r="QKB14" s="2"/>
      <c r="QKC14" s="35"/>
      <c r="QKD14" s="76"/>
      <c r="QKE14" s="75"/>
      <c r="QKG14" s="2"/>
      <c r="QKH14" s="2"/>
      <c r="QKI14" s="35"/>
      <c r="QKJ14" s="76"/>
      <c r="QKK14" s="75"/>
      <c r="QKM14" s="2"/>
      <c r="QKN14" s="2"/>
      <c r="QKO14" s="35"/>
      <c r="QKP14" s="76"/>
      <c r="QKQ14" s="75"/>
      <c r="QKS14" s="2"/>
      <c r="QKT14" s="2"/>
      <c r="QKU14" s="35"/>
      <c r="QKV14" s="76"/>
      <c r="QKW14" s="75"/>
      <c r="QKY14" s="2"/>
      <c r="QKZ14" s="2"/>
      <c r="QLA14" s="35"/>
      <c r="QLB14" s="76"/>
      <c r="QLC14" s="75"/>
      <c r="QLE14" s="2"/>
      <c r="QLF14" s="2"/>
      <c r="QLG14" s="35"/>
      <c r="QLH14" s="76"/>
      <c r="QLI14" s="75"/>
      <c r="QLK14" s="2"/>
      <c r="QLL14" s="2"/>
      <c r="QLM14" s="35"/>
      <c r="QLN14" s="76"/>
      <c r="QLO14" s="75"/>
      <c r="QLQ14" s="2"/>
      <c r="QLR14" s="2"/>
      <c r="QLS14" s="35"/>
      <c r="QLT14" s="76"/>
      <c r="QLU14" s="75"/>
      <c r="QLW14" s="2"/>
      <c r="QLX14" s="2"/>
      <c r="QLY14" s="35"/>
      <c r="QLZ14" s="76"/>
      <c r="QMA14" s="75"/>
      <c r="QMC14" s="2"/>
      <c r="QMD14" s="2"/>
      <c r="QME14" s="35"/>
      <c r="QMF14" s="76"/>
      <c r="QMG14" s="75"/>
      <c r="QMI14" s="2"/>
      <c r="QMJ14" s="2"/>
      <c r="QMK14" s="35"/>
      <c r="QML14" s="76"/>
      <c r="QMM14" s="75"/>
      <c r="QMO14" s="2"/>
      <c r="QMP14" s="2"/>
      <c r="QMQ14" s="35"/>
      <c r="QMR14" s="76"/>
      <c r="QMS14" s="75"/>
      <c r="QMU14" s="2"/>
      <c r="QMV14" s="2"/>
      <c r="QMW14" s="35"/>
      <c r="QMX14" s="76"/>
      <c r="QMY14" s="75"/>
      <c r="QNA14" s="2"/>
      <c r="QNB14" s="2"/>
      <c r="QNC14" s="35"/>
      <c r="QND14" s="76"/>
      <c r="QNE14" s="75"/>
      <c r="QNG14" s="2"/>
      <c r="QNH14" s="2"/>
      <c r="QNI14" s="35"/>
      <c r="QNJ14" s="76"/>
      <c r="QNK14" s="75"/>
      <c r="QNM14" s="2"/>
      <c r="QNN14" s="2"/>
      <c r="QNO14" s="35"/>
      <c r="QNP14" s="76"/>
      <c r="QNQ14" s="75"/>
      <c r="QNS14" s="2"/>
      <c r="QNT14" s="2"/>
      <c r="QNU14" s="35"/>
      <c r="QNV14" s="76"/>
      <c r="QNW14" s="75"/>
      <c r="QNY14" s="2"/>
      <c r="QNZ14" s="2"/>
      <c r="QOA14" s="35"/>
      <c r="QOB14" s="76"/>
      <c r="QOC14" s="75"/>
      <c r="QOE14" s="2"/>
      <c r="QOF14" s="2"/>
      <c r="QOG14" s="35"/>
      <c r="QOH14" s="76"/>
      <c r="QOI14" s="75"/>
      <c r="QOK14" s="2"/>
      <c r="QOL14" s="2"/>
      <c r="QOM14" s="35"/>
      <c r="QON14" s="76"/>
      <c r="QOO14" s="75"/>
      <c r="QOQ14" s="2"/>
      <c r="QOR14" s="2"/>
      <c r="QOS14" s="35"/>
      <c r="QOT14" s="76"/>
      <c r="QOU14" s="75"/>
      <c r="QOW14" s="2"/>
      <c r="QOX14" s="2"/>
      <c r="QOY14" s="35"/>
      <c r="QOZ14" s="76"/>
      <c r="QPA14" s="75"/>
      <c r="QPC14" s="2"/>
      <c r="QPD14" s="2"/>
      <c r="QPE14" s="35"/>
      <c r="QPF14" s="76"/>
      <c r="QPG14" s="75"/>
      <c r="QPI14" s="2"/>
      <c r="QPJ14" s="2"/>
      <c r="QPK14" s="35"/>
      <c r="QPL14" s="76"/>
      <c r="QPM14" s="75"/>
      <c r="QPO14" s="2"/>
      <c r="QPP14" s="2"/>
      <c r="QPQ14" s="35"/>
      <c r="QPR14" s="76"/>
      <c r="QPS14" s="75"/>
      <c r="QPU14" s="2"/>
      <c r="QPV14" s="2"/>
      <c r="QPW14" s="35"/>
      <c r="QPX14" s="76"/>
      <c r="QPY14" s="75"/>
      <c r="QQA14" s="2"/>
      <c r="QQB14" s="2"/>
      <c r="QQC14" s="35"/>
      <c r="QQD14" s="76"/>
      <c r="QQE14" s="75"/>
      <c r="QQG14" s="2"/>
      <c r="QQH14" s="2"/>
      <c r="QQI14" s="35"/>
      <c r="QQJ14" s="76"/>
      <c r="QQK14" s="75"/>
      <c r="QQM14" s="2"/>
      <c r="QQN14" s="2"/>
      <c r="QQO14" s="35"/>
      <c r="QQP14" s="76"/>
      <c r="QQQ14" s="75"/>
      <c r="QQS14" s="2"/>
      <c r="QQT14" s="2"/>
      <c r="QQU14" s="35"/>
      <c r="QQV14" s="76"/>
      <c r="QQW14" s="75"/>
      <c r="QQY14" s="2"/>
      <c r="QQZ14" s="2"/>
      <c r="QRA14" s="35"/>
      <c r="QRB14" s="76"/>
      <c r="QRC14" s="75"/>
      <c r="QRE14" s="2"/>
      <c r="QRF14" s="2"/>
      <c r="QRG14" s="35"/>
      <c r="QRH14" s="76"/>
      <c r="QRI14" s="75"/>
      <c r="QRK14" s="2"/>
      <c r="QRL14" s="2"/>
      <c r="QRM14" s="35"/>
      <c r="QRN14" s="76"/>
      <c r="QRO14" s="75"/>
      <c r="QRQ14" s="2"/>
      <c r="QRR14" s="2"/>
      <c r="QRS14" s="35"/>
      <c r="QRT14" s="76"/>
      <c r="QRU14" s="75"/>
      <c r="QRW14" s="2"/>
      <c r="QRX14" s="2"/>
      <c r="QRY14" s="35"/>
      <c r="QRZ14" s="76"/>
      <c r="QSA14" s="75"/>
      <c r="QSC14" s="2"/>
      <c r="QSD14" s="2"/>
      <c r="QSE14" s="35"/>
      <c r="QSF14" s="76"/>
      <c r="QSG14" s="75"/>
      <c r="QSI14" s="2"/>
      <c r="QSJ14" s="2"/>
      <c r="QSK14" s="35"/>
      <c r="QSL14" s="76"/>
      <c r="QSM14" s="75"/>
      <c r="QSO14" s="2"/>
      <c r="QSP14" s="2"/>
      <c r="QSQ14" s="35"/>
      <c r="QSR14" s="76"/>
      <c r="QSS14" s="75"/>
      <c r="QSU14" s="2"/>
      <c r="QSV14" s="2"/>
      <c r="QSW14" s="35"/>
      <c r="QSX14" s="76"/>
      <c r="QSY14" s="75"/>
      <c r="QTA14" s="2"/>
      <c r="QTB14" s="2"/>
      <c r="QTC14" s="35"/>
      <c r="QTD14" s="76"/>
      <c r="QTE14" s="75"/>
      <c r="QTG14" s="2"/>
      <c r="QTH14" s="2"/>
      <c r="QTI14" s="35"/>
      <c r="QTJ14" s="76"/>
      <c r="QTK14" s="75"/>
      <c r="QTM14" s="2"/>
      <c r="QTN14" s="2"/>
      <c r="QTO14" s="35"/>
      <c r="QTP14" s="76"/>
      <c r="QTQ14" s="75"/>
      <c r="QTS14" s="2"/>
      <c r="QTT14" s="2"/>
      <c r="QTU14" s="35"/>
      <c r="QTV14" s="76"/>
      <c r="QTW14" s="75"/>
      <c r="QTY14" s="2"/>
      <c r="QTZ14" s="2"/>
      <c r="QUA14" s="35"/>
      <c r="QUB14" s="76"/>
      <c r="QUC14" s="75"/>
      <c r="QUE14" s="2"/>
      <c r="QUF14" s="2"/>
      <c r="QUG14" s="35"/>
      <c r="QUH14" s="76"/>
      <c r="QUI14" s="75"/>
      <c r="QUK14" s="2"/>
      <c r="QUL14" s="2"/>
      <c r="QUM14" s="35"/>
      <c r="QUN14" s="76"/>
      <c r="QUO14" s="75"/>
      <c r="QUQ14" s="2"/>
      <c r="QUR14" s="2"/>
      <c r="QUS14" s="35"/>
      <c r="QUT14" s="76"/>
      <c r="QUU14" s="75"/>
      <c r="QUW14" s="2"/>
      <c r="QUX14" s="2"/>
      <c r="QUY14" s="35"/>
      <c r="QUZ14" s="76"/>
      <c r="QVA14" s="75"/>
      <c r="QVC14" s="2"/>
      <c r="QVD14" s="2"/>
      <c r="QVE14" s="35"/>
      <c r="QVF14" s="76"/>
      <c r="QVG14" s="75"/>
      <c r="QVI14" s="2"/>
      <c r="QVJ14" s="2"/>
      <c r="QVK14" s="35"/>
      <c r="QVL14" s="76"/>
      <c r="QVM14" s="75"/>
      <c r="QVO14" s="2"/>
      <c r="QVP14" s="2"/>
      <c r="QVQ14" s="35"/>
      <c r="QVR14" s="76"/>
      <c r="QVS14" s="75"/>
      <c r="QVU14" s="2"/>
      <c r="QVV14" s="2"/>
      <c r="QVW14" s="35"/>
      <c r="QVX14" s="76"/>
      <c r="QVY14" s="75"/>
      <c r="QWA14" s="2"/>
      <c r="QWB14" s="2"/>
      <c r="QWC14" s="35"/>
      <c r="QWD14" s="76"/>
      <c r="QWE14" s="75"/>
      <c r="QWG14" s="2"/>
      <c r="QWH14" s="2"/>
      <c r="QWI14" s="35"/>
      <c r="QWJ14" s="76"/>
      <c r="QWK14" s="75"/>
      <c r="QWM14" s="2"/>
      <c r="QWN14" s="2"/>
      <c r="QWO14" s="35"/>
      <c r="QWP14" s="76"/>
      <c r="QWQ14" s="75"/>
      <c r="QWS14" s="2"/>
      <c r="QWT14" s="2"/>
      <c r="QWU14" s="35"/>
      <c r="QWV14" s="76"/>
      <c r="QWW14" s="75"/>
      <c r="QWY14" s="2"/>
      <c r="QWZ14" s="2"/>
      <c r="QXA14" s="35"/>
      <c r="QXB14" s="76"/>
      <c r="QXC14" s="75"/>
      <c r="QXE14" s="2"/>
      <c r="QXF14" s="2"/>
      <c r="QXG14" s="35"/>
      <c r="QXH14" s="76"/>
      <c r="QXI14" s="75"/>
      <c r="QXK14" s="2"/>
      <c r="QXL14" s="2"/>
      <c r="QXM14" s="35"/>
      <c r="QXN14" s="76"/>
      <c r="QXO14" s="75"/>
      <c r="QXQ14" s="2"/>
      <c r="QXR14" s="2"/>
      <c r="QXS14" s="35"/>
      <c r="QXT14" s="76"/>
      <c r="QXU14" s="75"/>
      <c r="QXW14" s="2"/>
      <c r="QXX14" s="2"/>
      <c r="QXY14" s="35"/>
      <c r="QXZ14" s="76"/>
      <c r="QYA14" s="75"/>
      <c r="QYC14" s="2"/>
      <c r="QYD14" s="2"/>
      <c r="QYE14" s="35"/>
      <c r="QYF14" s="76"/>
      <c r="QYG14" s="75"/>
      <c r="QYI14" s="2"/>
      <c r="QYJ14" s="2"/>
      <c r="QYK14" s="35"/>
      <c r="QYL14" s="76"/>
      <c r="QYM14" s="75"/>
      <c r="QYO14" s="2"/>
      <c r="QYP14" s="2"/>
      <c r="QYQ14" s="35"/>
      <c r="QYR14" s="76"/>
      <c r="QYS14" s="75"/>
      <c r="QYU14" s="2"/>
      <c r="QYV14" s="2"/>
      <c r="QYW14" s="35"/>
      <c r="QYX14" s="76"/>
      <c r="QYY14" s="75"/>
      <c r="QZA14" s="2"/>
      <c r="QZB14" s="2"/>
      <c r="QZC14" s="35"/>
      <c r="QZD14" s="76"/>
      <c r="QZE14" s="75"/>
      <c r="QZG14" s="2"/>
      <c r="QZH14" s="2"/>
      <c r="QZI14" s="35"/>
      <c r="QZJ14" s="76"/>
      <c r="QZK14" s="75"/>
      <c r="QZM14" s="2"/>
      <c r="QZN14" s="2"/>
      <c r="QZO14" s="35"/>
      <c r="QZP14" s="76"/>
      <c r="QZQ14" s="75"/>
      <c r="QZS14" s="2"/>
      <c r="QZT14" s="2"/>
      <c r="QZU14" s="35"/>
      <c r="QZV14" s="76"/>
      <c r="QZW14" s="75"/>
      <c r="QZY14" s="2"/>
      <c r="QZZ14" s="2"/>
      <c r="RAA14" s="35"/>
      <c r="RAB14" s="76"/>
      <c r="RAC14" s="75"/>
      <c r="RAE14" s="2"/>
      <c r="RAF14" s="2"/>
      <c r="RAG14" s="35"/>
      <c r="RAH14" s="76"/>
      <c r="RAI14" s="75"/>
      <c r="RAK14" s="2"/>
      <c r="RAL14" s="2"/>
      <c r="RAM14" s="35"/>
      <c r="RAN14" s="76"/>
      <c r="RAO14" s="75"/>
      <c r="RAQ14" s="2"/>
      <c r="RAR14" s="2"/>
      <c r="RAS14" s="35"/>
      <c r="RAT14" s="76"/>
      <c r="RAU14" s="75"/>
      <c r="RAW14" s="2"/>
      <c r="RAX14" s="2"/>
      <c r="RAY14" s="35"/>
      <c r="RAZ14" s="76"/>
      <c r="RBA14" s="75"/>
      <c r="RBC14" s="2"/>
      <c r="RBD14" s="2"/>
      <c r="RBE14" s="35"/>
      <c r="RBF14" s="76"/>
      <c r="RBG14" s="75"/>
      <c r="RBI14" s="2"/>
      <c r="RBJ14" s="2"/>
      <c r="RBK14" s="35"/>
      <c r="RBL14" s="76"/>
      <c r="RBM14" s="75"/>
      <c r="RBO14" s="2"/>
      <c r="RBP14" s="2"/>
      <c r="RBQ14" s="35"/>
      <c r="RBR14" s="76"/>
      <c r="RBS14" s="75"/>
      <c r="RBU14" s="2"/>
      <c r="RBV14" s="2"/>
      <c r="RBW14" s="35"/>
      <c r="RBX14" s="76"/>
      <c r="RBY14" s="75"/>
      <c r="RCA14" s="2"/>
      <c r="RCB14" s="2"/>
      <c r="RCC14" s="35"/>
      <c r="RCD14" s="76"/>
      <c r="RCE14" s="75"/>
      <c r="RCG14" s="2"/>
      <c r="RCH14" s="2"/>
      <c r="RCI14" s="35"/>
      <c r="RCJ14" s="76"/>
      <c r="RCK14" s="75"/>
      <c r="RCM14" s="2"/>
      <c r="RCN14" s="2"/>
      <c r="RCO14" s="35"/>
      <c r="RCP14" s="76"/>
      <c r="RCQ14" s="75"/>
      <c r="RCS14" s="2"/>
      <c r="RCT14" s="2"/>
      <c r="RCU14" s="35"/>
      <c r="RCV14" s="76"/>
      <c r="RCW14" s="75"/>
      <c r="RCY14" s="2"/>
      <c r="RCZ14" s="2"/>
      <c r="RDA14" s="35"/>
      <c r="RDB14" s="76"/>
      <c r="RDC14" s="75"/>
      <c r="RDE14" s="2"/>
      <c r="RDF14" s="2"/>
      <c r="RDG14" s="35"/>
      <c r="RDH14" s="76"/>
      <c r="RDI14" s="75"/>
      <c r="RDK14" s="2"/>
      <c r="RDL14" s="2"/>
      <c r="RDM14" s="35"/>
      <c r="RDN14" s="76"/>
      <c r="RDO14" s="75"/>
      <c r="RDQ14" s="2"/>
      <c r="RDR14" s="2"/>
      <c r="RDS14" s="35"/>
      <c r="RDT14" s="76"/>
      <c r="RDU14" s="75"/>
      <c r="RDW14" s="2"/>
      <c r="RDX14" s="2"/>
      <c r="RDY14" s="35"/>
      <c r="RDZ14" s="76"/>
      <c r="REA14" s="75"/>
      <c r="REC14" s="2"/>
      <c r="RED14" s="2"/>
      <c r="REE14" s="35"/>
      <c r="REF14" s="76"/>
      <c r="REG14" s="75"/>
      <c r="REI14" s="2"/>
      <c r="REJ14" s="2"/>
      <c r="REK14" s="35"/>
      <c r="REL14" s="76"/>
      <c r="REM14" s="75"/>
      <c r="REO14" s="2"/>
      <c r="REP14" s="2"/>
      <c r="REQ14" s="35"/>
      <c r="RER14" s="76"/>
      <c r="RES14" s="75"/>
      <c r="REU14" s="2"/>
      <c r="REV14" s="2"/>
      <c r="REW14" s="35"/>
      <c r="REX14" s="76"/>
      <c r="REY14" s="75"/>
      <c r="RFA14" s="2"/>
      <c r="RFB14" s="2"/>
      <c r="RFC14" s="35"/>
      <c r="RFD14" s="76"/>
      <c r="RFE14" s="75"/>
      <c r="RFG14" s="2"/>
      <c r="RFH14" s="2"/>
      <c r="RFI14" s="35"/>
      <c r="RFJ14" s="76"/>
      <c r="RFK14" s="75"/>
      <c r="RFM14" s="2"/>
      <c r="RFN14" s="2"/>
      <c r="RFO14" s="35"/>
      <c r="RFP14" s="76"/>
      <c r="RFQ14" s="75"/>
      <c r="RFS14" s="2"/>
      <c r="RFT14" s="2"/>
      <c r="RFU14" s="35"/>
      <c r="RFV14" s="76"/>
      <c r="RFW14" s="75"/>
      <c r="RFY14" s="2"/>
      <c r="RFZ14" s="2"/>
      <c r="RGA14" s="35"/>
      <c r="RGB14" s="76"/>
      <c r="RGC14" s="75"/>
      <c r="RGE14" s="2"/>
      <c r="RGF14" s="2"/>
      <c r="RGG14" s="35"/>
      <c r="RGH14" s="76"/>
      <c r="RGI14" s="75"/>
      <c r="RGK14" s="2"/>
      <c r="RGL14" s="2"/>
      <c r="RGM14" s="35"/>
      <c r="RGN14" s="76"/>
      <c r="RGO14" s="75"/>
      <c r="RGQ14" s="2"/>
      <c r="RGR14" s="2"/>
      <c r="RGS14" s="35"/>
      <c r="RGT14" s="76"/>
      <c r="RGU14" s="75"/>
      <c r="RGW14" s="2"/>
      <c r="RGX14" s="2"/>
      <c r="RGY14" s="35"/>
      <c r="RGZ14" s="76"/>
      <c r="RHA14" s="75"/>
      <c r="RHC14" s="2"/>
      <c r="RHD14" s="2"/>
      <c r="RHE14" s="35"/>
      <c r="RHF14" s="76"/>
      <c r="RHG14" s="75"/>
      <c r="RHI14" s="2"/>
      <c r="RHJ14" s="2"/>
      <c r="RHK14" s="35"/>
      <c r="RHL14" s="76"/>
      <c r="RHM14" s="75"/>
      <c r="RHO14" s="2"/>
      <c r="RHP14" s="2"/>
      <c r="RHQ14" s="35"/>
      <c r="RHR14" s="76"/>
      <c r="RHS14" s="75"/>
      <c r="RHU14" s="2"/>
      <c r="RHV14" s="2"/>
      <c r="RHW14" s="35"/>
      <c r="RHX14" s="76"/>
      <c r="RHY14" s="75"/>
      <c r="RIA14" s="2"/>
      <c r="RIB14" s="2"/>
      <c r="RIC14" s="35"/>
      <c r="RID14" s="76"/>
      <c r="RIE14" s="75"/>
      <c r="RIG14" s="2"/>
      <c r="RIH14" s="2"/>
      <c r="RII14" s="35"/>
      <c r="RIJ14" s="76"/>
      <c r="RIK14" s="75"/>
      <c r="RIM14" s="2"/>
      <c r="RIN14" s="2"/>
      <c r="RIO14" s="35"/>
      <c r="RIP14" s="76"/>
      <c r="RIQ14" s="75"/>
      <c r="RIS14" s="2"/>
      <c r="RIT14" s="2"/>
      <c r="RIU14" s="35"/>
      <c r="RIV14" s="76"/>
      <c r="RIW14" s="75"/>
      <c r="RIY14" s="2"/>
      <c r="RIZ14" s="2"/>
      <c r="RJA14" s="35"/>
      <c r="RJB14" s="76"/>
      <c r="RJC14" s="75"/>
      <c r="RJE14" s="2"/>
      <c r="RJF14" s="2"/>
      <c r="RJG14" s="35"/>
      <c r="RJH14" s="76"/>
      <c r="RJI14" s="75"/>
      <c r="RJK14" s="2"/>
      <c r="RJL14" s="2"/>
      <c r="RJM14" s="35"/>
      <c r="RJN14" s="76"/>
      <c r="RJO14" s="75"/>
      <c r="RJQ14" s="2"/>
      <c r="RJR14" s="2"/>
      <c r="RJS14" s="35"/>
      <c r="RJT14" s="76"/>
      <c r="RJU14" s="75"/>
      <c r="RJW14" s="2"/>
      <c r="RJX14" s="2"/>
      <c r="RJY14" s="35"/>
      <c r="RJZ14" s="76"/>
      <c r="RKA14" s="75"/>
      <c r="RKC14" s="2"/>
      <c r="RKD14" s="2"/>
      <c r="RKE14" s="35"/>
      <c r="RKF14" s="76"/>
      <c r="RKG14" s="75"/>
      <c r="RKI14" s="2"/>
      <c r="RKJ14" s="2"/>
      <c r="RKK14" s="35"/>
      <c r="RKL14" s="76"/>
      <c r="RKM14" s="75"/>
      <c r="RKO14" s="2"/>
      <c r="RKP14" s="2"/>
      <c r="RKQ14" s="35"/>
      <c r="RKR14" s="76"/>
      <c r="RKS14" s="75"/>
      <c r="RKU14" s="2"/>
      <c r="RKV14" s="2"/>
      <c r="RKW14" s="35"/>
      <c r="RKX14" s="76"/>
      <c r="RKY14" s="75"/>
      <c r="RLA14" s="2"/>
      <c r="RLB14" s="2"/>
      <c r="RLC14" s="35"/>
      <c r="RLD14" s="76"/>
      <c r="RLE14" s="75"/>
      <c r="RLG14" s="2"/>
      <c r="RLH14" s="2"/>
      <c r="RLI14" s="35"/>
      <c r="RLJ14" s="76"/>
      <c r="RLK14" s="75"/>
      <c r="RLM14" s="2"/>
      <c r="RLN14" s="2"/>
      <c r="RLO14" s="35"/>
      <c r="RLP14" s="76"/>
      <c r="RLQ14" s="75"/>
      <c r="RLS14" s="2"/>
      <c r="RLT14" s="2"/>
      <c r="RLU14" s="35"/>
      <c r="RLV14" s="76"/>
      <c r="RLW14" s="75"/>
      <c r="RLY14" s="2"/>
      <c r="RLZ14" s="2"/>
      <c r="RMA14" s="35"/>
      <c r="RMB14" s="76"/>
      <c r="RMC14" s="75"/>
      <c r="RME14" s="2"/>
      <c r="RMF14" s="2"/>
      <c r="RMG14" s="35"/>
      <c r="RMH14" s="76"/>
      <c r="RMI14" s="75"/>
      <c r="RMK14" s="2"/>
      <c r="RML14" s="2"/>
      <c r="RMM14" s="35"/>
      <c r="RMN14" s="76"/>
      <c r="RMO14" s="75"/>
      <c r="RMQ14" s="2"/>
      <c r="RMR14" s="2"/>
      <c r="RMS14" s="35"/>
      <c r="RMT14" s="76"/>
      <c r="RMU14" s="75"/>
      <c r="RMW14" s="2"/>
      <c r="RMX14" s="2"/>
      <c r="RMY14" s="35"/>
      <c r="RMZ14" s="76"/>
      <c r="RNA14" s="75"/>
      <c r="RNC14" s="2"/>
      <c r="RND14" s="2"/>
      <c r="RNE14" s="35"/>
      <c r="RNF14" s="76"/>
      <c r="RNG14" s="75"/>
      <c r="RNI14" s="2"/>
      <c r="RNJ14" s="2"/>
      <c r="RNK14" s="35"/>
      <c r="RNL14" s="76"/>
      <c r="RNM14" s="75"/>
      <c r="RNO14" s="2"/>
      <c r="RNP14" s="2"/>
      <c r="RNQ14" s="35"/>
      <c r="RNR14" s="76"/>
      <c r="RNS14" s="75"/>
      <c r="RNU14" s="2"/>
      <c r="RNV14" s="2"/>
      <c r="RNW14" s="35"/>
      <c r="RNX14" s="76"/>
      <c r="RNY14" s="75"/>
      <c r="ROA14" s="2"/>
      <c r="ROB14" s="2"/>
      <c r="ROC14" s="35"/>
      <c r="ROD14" s="76"/>
      <c r="ROE14" s="75"/>
      <c r="ROG14" s="2"/>
      <c r="ROH14" s="2"/>
      <c r="ROI14" s="35"/>
      <c r="ROJ14" s="76"/>
      <c r="ROK14" s="75"/>
      <c r="ROM14" s="2"/>
      <c r="RON14" s="2"/>
      <c r="ROO14" s="35"/>
      <c r="ROP14" s="76"/>
      <c r="ROQ14" s="75"/>
      <c r="ROS14" s="2"/>
      <c r="ROT14" s="2"/>
      <c r="ROU14" s="35"/>
      <c r="ROV14" s="76"/>
      <c r="ROW14" s="75"/>
      <c r="ROY14" s="2"/>
      <c r="ROZ14" s="2"/>
      <c r="RPA14" s="35"/>
      <c r="RPB14" s="76"/>
      <c r="RPC14" s="75"/>
      <c r="RPE14" s="2"/>
      <c r="RPF14" s="2"/>
      <c r="RPG14" s="35"/>
      <c r="RPH14" s="76"/>
      <c r="RPI14" s="75"/>
      <c r="RPK14" s="2"/>
      <c r="RPL14" s="2"/>
      <c r="RPM14" s="35"/>
      <c r="RPN14" s="76"/>
      <c r="RPO14" s="75"/>
      <c r="RPQ14" s="2"/>
      <c r="RPR14" s="2"/>
      <c r="RPS14" s="35"/>
      <c r="RPT14" s="76"/>
      <c r="RPU14" s="75"/>
      <c r="RPW14" s="2"/>
      <c r="RPX14" s="2"/>
      <c r="RPY14" s="35"/>
      <c r="RPZ14" s="76"/>
      <c r="RQA14" s="75"/>
      <c r="RQC14" s="2"/>
      <c r="RQD14" s="2"/>
      <c r="RQE14" s="35"/>
      <c r="RQF14" s="76"/>
      <c r="RQG14" s="75"/>
      <c r="RQI14" s="2"/>
      <c r="RQJ14" s="2"/>
      <c r="RQK14" s="35"/>
      <c r="RQL14" s="76"/>
      <c r="RQM14" s="75"/>
      <c r="RQO14" s="2"/>
      <c r="RQP14" s="2"/>
      <c r="RQQ14" s="35"/>
      <c r="RQR14" s="76"/>
      <c r="RQS14" s="75"/>
      <c r="RQU14" s="2"/>
      <c r="RQV14" s="2"/>
      <c r="RQW14" s="35"/>
      <c r="RQX14" s="76"/>
      <c r="RQY14" s="75"/>
      <c r="RRA14" s="2"/>
      <c r="RRB14" s="2"/>
      <c r="RRC14" s="35"/>
      <c r="RRD14" s="76"/>
      <c r="RRE14" s="75"/>
      <c r="RRG14" s="2"/>
      <c r="RRH14" s="2"/>
      <c r="RRI14" s="35"/>
      <c r="RRJ14" s="76"/>
      <c r="RRK14" s="75"/>
      <c r="RRM14" s="2"/>
      <c r="RRN14" s="2"/>
      <c r="RRO14" s="35"/>
      <c r="RRP14" s="76"/>
      <c r="RRQ14" s="75"/>
      <c r="RRS14" s="2"/>
      <c r="RRT14" s="2"/>
      <c r="RRU14" s="35"/>
      <c r="RRV14" s="76"/>
      <c r="RRW14" s="75"/>
      <c r="RRY14" s="2"/>
      <c r="RRZ14" s="2"/>
      <c r="RSA14" s="35"/>
      <c r="RSB14" s="76"/>
      <c r="RSC14" s="75"/>
      <c r="RSE14" s="2"/>
      <c r="RSF14" s="2"/>
      <c r="RSG14" s="35"/>
      <c r="RSH14" s="76"/>
      <c r="RSI14" s="75"/>
      <c r="RSK14" s="2"/>
      <c r="RSL14" s="2"/>
      <c r="RSM14" s="35"/>
      <c r="RSN14" s="76"/>
      <c r="RSO14" s="75"/>
      <c r="RSQ14" s="2"/>
      <c r="RSR14" s="2"/>
      <c r="RSS14" s="35"/>
      <c r="RST14" s="76"/>
      <c r="RSU14" s="75"/>
      <c r="RSW14" s="2"/>
      <c r="RSX14" s="2"/>
      <c r="RSY14" s="35"/>
      <c r="RSZ14" s="76"/>
      <c r="RTA14" s="75"/>
      <c r="RTC14" s="2"/>
      <c r="RTD14" s="2"/>
      <c r="RTE14" s="35"/>
      <c r="RTF14" s="76"/>
      <c r="RTG14" s="75"/>
      <c r="RTI14" s="2"/>
      <c r="RTJ14" s="2"/>
      <c r="RTK14" s="35"/>
      <c r="RTL14" s="76"/>
      <c r="RTM14" s="75"/>
      <c r="RTO14" s="2"/>
      <c r="RTP14" s="2"/>
      <c r="RTQ14" s="35"/>
      <c r="RTR14" s="76"/>
      <c r="RTS14" s="75"/>
      <c r="RTU14" s="2"/>
      <c r="RTV14" s="2"/>
      <c r="RTW14" s="35"/>
      <c r="RTX14" s="76"/>
      <c r="RTY14" s="75"/>
      <c r="RUA14" s="2"/>
      <c r="RUB14" s="2"/>
      <c r="RUC14" s="35"/>
      <c r="RUD14" s="76"/>
      <c r="RUE14" s="75"/>
      <c r="RUG14" s="2"/>
      <c r="RUH14" s="2"/>
      <c r="RUI14" s="35"/>
      <c r="RUJ14" s="76"/>
      <c r="RUK14" s="75"/>
      <c r="RUM14" s="2"/>
      <c r="RUN14" s="2"/>
      <c r="RUO14" s="35"/>
      <c r="RUP14" s="76"/>
      <c r="RUQ14" s="75"/>
      <c r="RUS14" s="2"/>
      <c r="RUT14" s="2"/>
      <c r="RUU14" s="35"/>
      <c r="RUV14" s="76"/>
      <c r="RUW14" s="75"/>
      <c r="RUY14" s="2"/>
      <c r="RUZ14" s="2"/>
      <c r="RVA14" s="35"/>
      <c r="RVB14" s="76"/>
      <c r="RVC14" s="75"/>
      <c r="RVE14" s="2"/>
      <c r="RVF14" s="2"/>
      <c r="RVG14" s="35"/>
      <c r="RVH14" s="76"/>
      <c r="RVI14" s="75"/>
      <c r="RVK14" s="2"/>
      <c r="RVL14" s="2"/>
      <c r="RVM14" s="35"/>
      <c r="RVN14" s="76"/>
      <c r="RVO14" s="75"/>
      <c r="RVQ14" s="2"/>
      <c r="RVR14" s="2"/>
      <c r="RVS14" s="35"/>
      <c r="RVT14" s="76"/>
      <c r="RVU14" s="75"/>
      <c r="RVW14" s="2"/>
      <c r="RVX14" s="2"/>
      <c r="RVY14" s="35"/>
      <c r="RVZ14" s="76"/>
      <c r="RWA14" s="75"/>
      <c r="RWC14" s="2"/>
      <c r="RWD14" s="2"/>
      <c r="RWE14" s="35"/>
      <c r="RWF14" s="76"/>
      <c r="RWG14" s="75"/>
      <c r="RWI14" s="2"/>
      <c r="RWJ14" s="2"/>
      <c r="RWK14" s="35"/>
      <c r="RWL14" s="76"/>
      <c r="RWM14" s="75"/>
      <c r="RWO14" s="2"/>
      <c r="RWP14" s="2"/>
      <c r="RWQ14" s="35"/>
      <c r="RWR14" s="76"/>
      <c r="RWS14" s="75"/>
      <c r="RWU14" s="2"/>
      <c r="RWV14" s="2"/>
      <c r="RWW14" s="35"/>
      <c r="RWX14" s="76"/>
      <c r="RWY14" s="75"/>
      <c r="RXA14" s="2"/>
      <c r="RXB14" s="2"/>
      <c r="RXC14" s="35"/>
      <c r="RXD14" s="76"/>
      <c r="RXE14" s="75"/>
      <c r="RXG14" s="2"/>
      <c r="RXH14" s="2"/>
      <c r="RXI14" s="35"/>
      <c r="RXJ14" s="76"/>
      <c r="RXK14" s="75"/>
      <c r="RXM14" s="2"/>
      <c r="RXN14" s="2"/>
      <c r="RXO14" s="35"/>
      <c r="RXP14" s="76"/>
      <c r="RXQ14" s="75"/>
      <c r="RXS14" s="2"/>
      <c r="RXT14" s="2"/>
      <c r="RXU14" s="35"/>
      <c r="RXV14" s="76"/>
      <c r="RXW14" s="75"/>
      <c r="RXY14" s="2"/>
      <c r="RXZ14" s="2"/>
      <c r="RYA14" s="35"/>
      <c r="RYB14" s="76"/>
      <c r="RYC14" s="75"/>
      <c r="RYE14" s="2"/>
      <c r="RYF14" s="2"/>
      <c r="RYG14" s="35"/>
      <c r="RYH14" s="76"/>
      <c r="RYI14" s="75"/>
      <c r="RYK14" s="2"/>
      <c r="RYL14" s="2"/>
      <c r="RYM14" s="35"/>
      <c r="RYN14" s="76"/>
      <c r="RYO14" s="75"/>
      <c r="RYQ14" s="2"/>
      <c r="RYR14" s="2"/>
      <c r="RYS14" s="35"/>
      <c r="RYT14" s="76"/>
      <c r="RYU14" s="75"/>
      <c r="RYW14" s="2"/>
      <c r="RYX14" s="2"/>
      <c r="RYY14" s="35"/>
      <c r="RYZ14" s="76"/>
      <c r="RZA14" s="75"/>
      <c r="RZC14" s="2"/>
      <c r="RZD14" s="2"/>
      <c r="RZE14" s="35"/>
      <c r="RZF14" s="76"/>
      <c r="RZG14" s="75"/>
      <c r="RZI14" s="2"/>
      <c r="RZJ14" s="2"/>
      <c r="RZK14" s="35"/>
      <c r="RZL14" s="76"/>
      <c r="RZM14" s="75"/>
      <c r="RZO14" s="2"/>
      <c r="RZP14" s="2"/>
      <c r="RZQ14" s="35"/>
      <c r="RZR14" s="76"/>
      <c r="RZS14" s="75"/>
      <c r="RZU14" s="2"/>
      <c r="RZV14" s="2"/>
      <c r="RZW14" s="35"/>
      <c r="RZX14" s="76"/>
      <c r="RZY14" s="75"/>
      <c r="SAA14" s="2"/>
      <c r="SAB14" s="2"/>
      <c r="SAC14" s="35"/>
      <c r="SAD14" s="76"/>
      <c r="SAE14" s="75"/>
      <c r="SAG14" s="2"/>
      <c r="SAH14" s="2"/>
      <c r="SAI14" s="35"/>
      <c r="SAJ14" s="76"/>
      <c r="SAK14" s="75"/>
      <c r="SAM14" s="2"/>
      <c r="SAN14" s="2"/>
      <c r="SAO14" s="35"/>
      <c r="SAP14" s="76"/>
      <c r="SAQ14" s="75"/>
      <c r="SAS14" s="2"/>
      <c r="SAT14" s="2"/>
      <c r="SAU14" s="35"/>
      <c r="SAV14" s="76"/>
      <c r="SAW14" s="75"/>
      <c r="SAY14" s="2"/>
      <c r="SAZ14" s="2"/>
      <c r="SBA14" s="35"/>
      <c r="SBB14" s="76"/>
      <c r="SBC14" s="75"/>
      <c r="SBE14" s="2"/>
      <c r="SBF14" s="2"/>
      <c r="SBG14" s="35"/>
      <c r="SBH14" s="76"/>
      <c r="SBI14" s="75"/>
      <c r="SBK14" s="2"/>
      <c r="SBL14" s="2"/>
      <c r="SBM14" s="35"/>
      <c r="SBN14" s="76"/>
      <c r="SBO14" s="75"/>
      <c r="SBQ14" s="2"/>
      <c r="SBR14" s="2"/>
      <c r="SBS14" s="35"/>
      <c r="SBT14" s="76"/>
      <c r="SBU14" s="75"/>
      <c r="SBW14" s="2"/>
      <c r="SBX14" s="2"/>
      <c r="SBY14" s="35"/>
      <c r="SBZ14" s="76"/>
      <c r="SCA14" s="75"/>
      <c r="SCC14" s="2"/>
      <c r="SCD14" s="2"/>
      <c r="SCE14" s="35"/>
      <c r="SCF14" s="76"/>
      <c r="SCG14" s="75"/>
      <c r="SCI14" s="2"/>
      <c r="SCJ14" s="2"/>
      <c r="SCK14" s="35"/>
      <c r="SCL14" s="76"/>
      <c r="SCM14" s="75"/>
      <c r="SCO14" s="2"/>
      <c r="SCP14" s="2"/>
      <c r="SCQ14" s="35"/>
      <c r="SCR14" s="76"/>
      <c r="SCS14" s="75"/>
      <c r="SCU14" s="2"/>
      <c r="SCV14" s="2"/>
      <c r="SCW14" s="35"/>
      <c r="SCX14" s="76"/>
      <c r="SCY14" s="75"/>
      <c r="SDA14" s="2"/>
      <c r="SDB14" s="2"/>
      <c r="SDC14" s="35"/>
      <c r="SDD14" s="76"/>
      <c r="SDE14" s="75"/>
      <c r="SDG14" s="2"/>
      <c r="SDH14" s="2"/>
      <c r="SDI14" s="35"/>
      <c r="SDJ14" s="76"/>
      <c r="SDK14" s="75"/>
      <c r="SDM14" s="2"/>
      <c r="SDN14" s="2"/>
      <c r="SDO14" s="35"/>
      <c r="SDP14" s="76"/>
      <c r="SDQ14" s="75"/>
      <c r="SDS14" s="2"/>
      <c r="SDT14" s="2"/>
      <c r="SDU14" s="35"/>
      <c r="SDV14" s="76"/>
      <c r="SDW14" s="75"/>
      <c r="SDY14" s="2"/>
      <c r="SDZ14" s="2"/>
      <c r="SEA14" s="35"/>
      <c r="SEB14" s="76"/>
      <c r="SEC14" s="75"/>
      <c r="SEE14" s="2"/>
      <c r="SEF14" s="2"/>
      <c r="SEG14" s="35"/>
      <c r="SEH14" s="76"/>
      <c r="SEI14" s="75"/>
      <c r="SEK14" s="2"/>
      <c r="SEL14" s="2"/>
      <c r="SEM14" s="35"/>
      <c r="SEN14" s="76"/>
      <c r="SEO14" s="75"/>
      <c r="SEQ14" s="2"/>
      <c r="SER14" s="2"/>
      <c r="SES14" s="35"/>
      <c r="SET14" s="76"/>
      <c r="SEU14" s="75"/>
      <c r="SEW14" s="2"/>
      <c r="SEX14" s="2"/>
      <c r="SEY14" s="35"/>
      <c r="SEZ14" s="76"/>
      <c r="SFA14" s="75"/>
      <c r="SFC14" s="2"/>
      <c r="SFD14" s="2"/>
      <c r="SFE14" s="35"/>
      <c r="SFF14" s="76"/>
      <c r="SFG14" s="75"/>
      <c r="SFI14" s="2"/>
      <c r="SFJ14" s="2"/>
      <c r="SFK14" s="35"/>
      <c r="SFL14" s="76"/>
      <c r="SFM14" s="75"/>
      <c r="SFO14" s="2"/>
      <c r="SFP14" s="2"/>
      <c r="SFQ14" s="35"/>
      <c r="SFR14" s="76"/>
      <c r="SFS14" s="75"/>
      <c r="SFU14" s="2"/>
      <c r="SFV14" s="2"/>
      <c r="SFW14" s="35"/>
      <c r="SFX14" s="76"/>
      <c r="SFY14" s="75"/>
      <c r="SGA14" s="2"/>
      <c r="SGB14" s="2"/>
      <c r="SGC14" s="35"/>
      <c r="SGD14" s="76"/>
      <c r="SGE14" s="75"/>
      <c r="SGG14" s="2"/>
      <c r="SGH14" s="2"/>
      <c r="SGI14" s="35"/>
      <c r="SGJ14" s="76"/>
      <c r="SGK14" s="75"/>
      <c r="SGM14" s="2"/>
      <c r="SGN14" s="2"/>
      <c r="SGO14" s="35"/>
      <c r="SGP14" s="76"/>
      <c r="SGQ14" s="75"/>
      <c r="SGS14" s="2"/>
      <c r="SGT14" s="2"/>
      <c r="SGU14" s="35"/>
      <c r="SGV14" s="76"/>
      <c r="SGW14" s="75"/>
      <c r="SGY14" s="2"/>
      <c r="SGZ14" s="2"/>
      <c r="SHA14" s="35"/>
      <c r="SHB14" s="76"/>
      <c r="SHC14" s="75"/>
      <c r="SHE14" s="2"/>
      <c r="SHF14" s="2"/>
      <c r="SHG14" s="35"/>
      <c r="SHH14" s="76"/>
      <c r="SHI14" s="75"/>
      <c r="SHK14" s="2"/>
      <c r="SHL14" s="2"/>
      <c r="SHM14" s="35"/>
      <c r="SHN14" s="76"/>
      <c r="SHO14" s="75"/>
      <c r="SHQ14" s="2"/>
      <c r="SHR14" s="2"/>
      <c r="SHS14" s="35"/>
      <c r="SHT14" s="76"/>
      <c r="SHU14" s="75"/>
      <c r="SHW14" s="2"/>
      <c r="SHX14" s="2"/>
      <c r="SHY14" s="35"/>
      <c r="SHZ14" s="76"/>
      <c r="SIA14" s="75"/>
      <c r="SIC14" s="2"/>
      <c r="SID14" s="2"/>
      <c r="SIE14" s="35"/>
      <c r="SIF14" s="76"/>
      <c r="SIG14" s="75"/>
      <c r="SII14" s="2"/>
      <c r="SIJ14" s="2"/>
      <c r="SIK14" s="35"/>
      <c r="SIL14" s="76"/>
      <c r="SIM14" s="75"/>
      <c r="SIO14" s="2"/>
      <c r="SIP14" s="2"/>
      <c r="SIQ14" s="35"/>
      <c r="SIR14" s="76"/>
      <c r="SIS14" s="75"/>
      <c r="SIU14" s="2"/>
      <c r="SIV14" s="2"/>
      <c r="SIW14" s="35"/>
      <c r="SIX14" s="76"/>
      <c r="SIY14" s="75"/>
      <c r="SJA14" s="2"/>
      <c r="SJB14" s="2"/>
      <c r="SJC14" s="35"/>
      <c r="SJD14" s="76"/>
      <c r="SJE14" s="75"/>
      <c r="SJG14" s="2"/>
      <c r="SJH14" s="2"/>
      <c r="SJI14" s="35"/>
      <c r="SJJ14" s="76"/>
      <c r="SJK14" s="75"/>
      <c r="SJM14" s="2"/>
      <c r="SJN14" s="2"/>
      <c r="SJO14" s="35"/>
      <c r="SJP14" s="76"/>
      <c r="SJQ14" s="75"/>
      <c r="SJS14" s="2"/>
      <c r="SJT14" s="2"/>
      <c r="SJU14" s="35"/>
      <c r="SJV14" s="76"/>
      <c r="SJW14" s="75"/>
      <c r="SJY14" s="2"/>
      <c r="SJZ14" s="2"/>
      <c r="SKA14" s="35"/>
      <c r="SKB14" s="76"/>
      <c r="SKC14" s="75"/>
      <c r="SKE14" s="2"/>
      <c r="SKF14" s="2"/>
      <c r="SKG14" s="35"/>
      <c r="SKH14" s="76"/>
      <c r="SKI14" s="75"/>
      <c r="SKK14" s="2"/>
      <c r="SKL14" s="2"/>
      <c r="SKM14" s="35"/>
      <c r="SKN14" s="76"/>
      <c r="SKO14" s="75"/>
      <c r="SKQ14" s="2"/>
      <c r="SKR14" s="2"/>
      <c r="SKS14" s="35"/>
      <c r="SKT14" s="76"/>
      <c r="SKU14" s="75"/>
      <c r="SKW14" s="2"/>
      <c r="SKX14" s="2"/>
      <c r="SKY14" s="35"/>
      <c r="SKZ14" s="76"/>
      <c r="SLA14" s="75"/>
      <c r="SLC14" s="2"/>
      <c r="SLD14" s="2"/>
      <c r="SLE14" s="35"/>
      <c r="SLF14" s="76"/>
      <c r="SLG14" s="75"/>
      <c r="SLI14" s="2"/>
      <c r="SLJ14" s="2"/>
      <c r="SLK14" s="35"/>
      <c r="SLL14" s="76"/>
      <c r="SLM14" s="75"/>
      <c r="SLO14" s="2"/>
      <c r="SLP14" s="2"/>
      <c r="SLQ14" s="35"/>
      <c r="SLR14" s="76"/>
      <c r="SLS14" s="75"/>
      <c r="SLU14" s="2"/>
      <c r="SLV14" s="2"/>
      <c r="SLW14" s="35"/>
      <c r="SLX14" s="76"/>
      <c r="SLY14" s="75"/>
      <c r="SMA14" s="2"/>
      <c r="SMB14" s="2"/>
      <c r="SMC14" s="35"/>
      <c r="SMD14" s="76"/>
      <c r="SME14" s="75"/>
      <c r="SMG14" s="2"/>
      <c r="SMH14" s="2"/>
      <c r="SMI14" s="35"/>
      <c r="SMJ14" s="76"/>
      <c r="SMK14" s="75"/>
      <c r="SMM14" s="2"/>
      <c r="SMN14" s="2"/>
      <c r="SMO14" s="35"/>
      <c r="SMP14" s="76"/>
      <c r="SMQ14" s="75"/>
      <c r="SMS14" s="2"/>
      <c r="SMT14" s="2"/>
      <c r="SMU14" s="35"/>
      <c r="SMV14" s="76"/>
      <c r="SMW14" s="75"/>
      <c r="SMY14" s="2"/>
      <c r="SMZ14" s="2"/>
      <c r="SNA14" s="35"/>
      <c r="SNB14" s="76"/>
      <c r="SNC14" s="75"/>
      <c r="SNE14" s="2"/>
      <c r="SNF14" s="2"/>
      <c r="SNG14" s="35"/>
      <c r="SNH14" s="76"/>
      <c r="SNI14" s="75"/>
      <c r="SNK14" s="2"/>
      <c r="SNL14" s="2"/>
      <c r="SNM14" s="35"/>
      <c r="SNN14" s="76"/>
      <c r="SNO14" s="75"/>
      <c r="SNQ14" s="2"/>
      <c r="SNR14" s="2"/>
      <c r="SNS14" s="35"/>
      <c r="SNT14" s="76"/>
      <c r="SNU14" s="75"/>
      <c r="SNW14" s="2"/>
      <c r="SNX14" s="2"/>
      <c r="SNY14" s="35"/>
      <c r="SNZ14" s="76"/>
      <c r="SOA14" s="75"/>
      <c r="SOC14" s="2"/>
      <c r="SOD14" s="2"/>
      <c r="SOE14" s="35"/>
      <c r="SOF14" s="76"/>
      <c r="SOG14" s="75"/>
      <c r="SOI14" s="2"/>
      <c r="SOJ14" s="2"/>
      <c r="SOK14" s="35"/>
      <c r="SOL14" s="76"/>
      <c r="SOM14" s="75"/>
      <c r="SOO14" s="2"/>
      <c r="SOP14" s="2"/>
      <c r="SOQ14" s="35"/>
      <c r="SOR14" s="76"/>
      <c r="SOS14" s="75"/>
      <c r="SOU14" s="2"/>
      <c r="SOV14" s="2"/>
      <c r="SOW14" s="35"/>
      <c r="SOX14" s="76"/>
      <c r="SOY14" s="75"/>
      <c r="SPA14" s="2"/>
      <c r="SPB14" s="2"/>
      <c r="SPC14" s="35"/>
      <c r="SPD14" s="76"/>
      <c r="SPE14" s="75"/>
      <c r="SPG14" s="2"/>
      <c r="SPH14" s="2"/>
      <c r="SPI14" s="35"/>
      <c r="SPJ14" s="76"/>
      <c r="SPK14" s="75"/>
      <c r="SPM14" s="2"/>
      <c r="SPN14" s="2"/>
      <c r="SPO14" s="35"/>
      <c r="SPP14" s="76"/>
      <c r="SPQ14" s="75"/>
      <c r="SPS14" s="2"/>
      <c r="SPT14" s="2"/>
      <c r="SPU14" s="35"/>
      <c r="SPV14" s="76"/>
      <c r="SPW14" s="75"/>
      <c r="SPY14" s="2"/>
      <c r="SPZ14" s="2"/>
      <c r="SQA14" s="35"/>
      <c r="SQB14" s="76"/>
      <c r="SQC14" s="75"/>
      <c r="SQE14" s="2"/>
      <c r="SQF14" s="2"/>
      <c r="SQG14" s="35"/>
      <c r="SQH14" s="76"/>
      <c r="SQI14" s="75"/>
      <c r="SQK14" s="2"/>
      <c r="SQL14" s="2"/>
      <c r="SQM14" s="35"/>
      <c r="SQN14" s="76"/>
      <c r="SQO14" s="75"/>
      <c r="SQQ14" s="2"/>
      <c r="SQR14" s="2"/>
      <c r="SQS14" s="35"/>
      <c r="SQT14" s="76"/>
      <c r="SQU14" s="75"/>
      <c r="SQW14" s="2"/>
      <c r="SQX14" s="2"/>
      <c r="SQY14" s="35"/>
      <c r="SQZ14" s="76"/>
      <c r="SRA14" s="75"/>
      <c r="SRC14" s="2"/>
      <c r="SRD14" s="2"/>
      <c r="SRE14" s="35"/>
      <c r="SRF14" s="76"/>
      <c r="SRG14" s="75"/>
      <c r="SRI14" s="2"/>
      <c r="SRJ14" s="2"/>
      <c r="SRK14" s="35"/>
      <c r="SRL14" s="76"/>
      <c r="SRM14" s="75"/>
      <c r="SRO14" s="2"/>
      <c r="SRP14" s="2"/>
      <c r="SRQ14" s="35"/>
      <c r="SRR14" s="76"/>
      <c r="SRS14" s="75"/>
      <c r="SRU14" s="2"/>
      <c r="SRV14" s="2"/>
      <c r="SRW14" s="35"/>
      <c r="SRX14" s="76"/>
      <c r="SRY14" s="75"/>
      <c r="SSA14" s="2"/>
      <c r="SSB14" s="2"/>
      <c r="SSC14" s="35"/>
      <c r="SSD14" s="76"/>
      <c r="SSE14" s="75"/>
      <c r="SSG14" s="2"/>
      <c r="SSH14" s="2"/>
      <c r="SSI14" s="35"/>
      <c r="SSJ14" s="76"/>
      <c r="SSK14" s="75"/>
      <c r="SSM14" s="2"/>
      <c r="SSN14" s="2"/>
      <c r="SSO14" s="35"/>
      <c r="SSP14" s="76"/>
      <c r="SSQ14" s="75"/>
      <c r="SSS14" s="2"/>
      <c r="SST14" s="2"/>
      <c r="SSU14" s="35"/>
      <c r="SSV14" s="76"/>
      <c r="SSW14" s="75"/>
      <c r="SSY14" s="2"/>
      <c r="SSZ14" s="2"/>
      <c r="STA14" s="35"/>
      <c r="STB14" s="76"/>
      <c r="STC14" s="75"/>
      <c r="STE14" s="2"/>
      <c r="STF14" s="2"/>
      <c r="STG14" s="35"/>
      <c r="STH14" s="76"/>
      <c r="STI14" s="75"/>
      <c r="STK14" s="2"/>
      <c r="STL14" s="2"/>
      <c r="STM14" s="35"/>
      <c r="STN14" s="76"/>
      <c r="STO14" s="75"/>
      <c r="STQ14" s="2"/>
      <c r="STR14" s="2"/>
      <c r="STS14" s="35"/>
      <c r="STT14" s="76"/>
      <c r="STU14" s="75"/>
      <c r="STW14" s="2"/>
      <c r="STX14" s="2"/>
      <c r="STY14" s="35"/>
      <c r="STZ14" s="76"/>
      <c r="SUA14" s="75"/>
      <c r="SUC14" s="2"/>
      <c r="SUD14" s="2"/>
      <c r="SUE14" s="35"/>
      <c r="SUF14" s="76"/>
      <c r="SUG14" s="75"/>
      <c r="SUI14" s="2"/>
      <c r="SUJ14" s="2"/>
      <c r="SUK14" s="35"/>
      <c r="SUL14" s="76"/>
      <c r="SUM14" s="75"/>
      <c r="SUO14" s="2"/>
      <c r="SUP14" s="2"/>
      <c r="SUQ14" s="35"/>
      <c r="SUR14" s="76"/>
      <c r="SUS14" s="75"/>
      <c r="SUU14" s="2"/>
      <c r="SUV14" s="2"/>
      <c r="SUW14" s="35"/>
      <c r="SUX14" s="76"/>
      <c r="SUY14" s="75"/>
      <c r="SVA14" s="2"/>
      <c r="SVB14" s="2"/>
      <c r="SVC14" s="35"/>
      <c r="SVD14" s="76"/>
      <c r="SVE14" s="75"/>
      <c r="SVG14" s="2"/>
      <c r="SVH14" s="2"/>
      <c r="SVI14" s="35"/>
      <c r="SVJ14" s="76"/>
      <c r="SVK14" s="75"/>
      <c r="SVM14" s="2"/>
      <c r="SVN14" s="2"/>
      <c r="SVO14" s="35"/>
      <c r="SVP14" s="76"/>
      <c r="SVQ14" s="75"/>
      <c r="SVS14" s="2"/>
      <c r="SVT14" s="2"/>
      <c r="SVU14" s="35"/>
      <c r="SVV14" s="76"/>
      <c r="SVW14" s="75"/>
      <c r="SVY14" s="2"/>
      <c r="SVZ14" s="2"/>
      <c r="SWA14" s="35"/>
      <c r="SWB14" s="76"/>
      <c r="SWC14" s="75"/>
      <c r="SWE14" s="2"/>
      <c r="SWF14" s="2"/>
      <c r="SWG14" s="35"/>
      <c r="SWH14" s="76"/>
      <c r="SWI14" s="75"/>
      <c r="SWK14" s="2"/>
      <c r="SWL14" s="2"/>
      <c r="SWM14" s="35"/>
      <c r="SWN14" s="76"/>
      <c r="SWO14" s="75"/>
      <c r="SWQ14" s="2"/>
      <c r="SWR14" s="2"/>
      <c r="SWS14" s="35"/>
      <c r="SWT14" s="76"/>
      <c r="SWU14" s="75"/>
      <c r="SWW14" s="2"/>
      <c r="SWX14" s="2"/>
      <c r="SWY14" s="35"/>
      <c r="SWZ14" s="76"/>
      <c r="SXA14" s="75"/>
      <c r="SXC14" s="2"/>
      <c r="SXD14" s="2"/>
      <c r="SXE14" s="35"/>
      <c r="SXF14" s="76"/>
      <c r="SXG14" s="75"/>
      <c r="SXI14" s="2"/>
      <c r="SXJ14" s="2"/>
      <c r="SXK14" s="35"/>
      <c r="SXL14" s="76"/>
      <c r="SXM14" s="75"/>
      <c r="SXO14" s="2"/>
      <c r="SXP14" s="2"/>
      <c r="SXQ14" s="35"/>
      <c r="SXR14" s="76"/>
      <c r="SXS14" s="75"/>
      <c r="SXU14" s="2"/>
      <c r="SXV14" s="2"/>
      <c r="SXW14" s="35"/>
      <c r="SXX14" s="76"/>
      <c r="SXY14" s="75"/>
      <c r="SYA14" s="2"/>
      <c r="SYB14" s="2"/>
      <c r="SYC14" s="35"/>
      <c r="SYD14" s="76"/>
      <c r="SYE14" s="75"/>
      <c r="SYG14" s="2"/>
      <c r="SYH14" s="2"/>
      <c r="SYI14" s="35"/>
      <c r="SYJ14" s="76"/>
      <c r="SYK14" s="75"/>
      <c r="SYM14" s="2"/>
      <c r="SYN14" s="2"/>
      <c r="SYO14" s="35"/>
      <c r="SYP14" s="76"/>
      <c r="SYQ14" s="75"/>
      <c r="SYS14" s="2"/>
      <c r="SYT14" s="2"/>
      <c r="SYU14" s="35"/>
      <c r="SYV14" s="76"/>
      <c r="SYW14" s="75"/>
      <c r="SYY14" s="2"/>
      <c r="SYZ14" s="2"/>
      <c r="SZA14" s="35"/>
      <c r="SZB14" s="76"/>
      <c r="SZC14" s="75"/>
      <c r="SZE14" s="2"/>
      <c r="SZF14" s="2"/>
      <c r="SZG14" s="35"/>
      <c r="SZH14" s="76"/>
      <c r="SZI14" s="75"/>
      <c r="SZK14" s="2"/>
      <c r="SZL14" s="2"/>
      <c r="SZM14" s="35"/>
      <c r="SZN14" s="76"/>
      <c r="SZO14" s="75"/>
      <c r="SZQ14" s="2"/>
      <c r="SZR14" s="2"/>
      <c r="SZS14" s="35"/>
      <c r="SZT14" s="76"/>
      <c r="SZU14" s="75"/>
      <c r="SZW14" s="2"/>
      <c r="SZX14" s="2"/>
      <c r="SZY14" s="35"/>
      <c r="SZZ14" s="76"/>
      <c r="TAA14" s="75"/>
      <c r="TAC14" s="2"/>
      <c r="TAD14" s="2"/>
      <c r="TAE14" s="35"/>
      <c r="TAF14" s="76"/>
      <c r="TAG14" s="75"/>
      <c r="TAI14" s="2"/>
      <c r="TAJ14" s="2"/>
      <c r="TAK14" s="35"/>
      <c r="TAL14" s="76"/>
      <c r="TAM14" s="75"/>
      <c r="TAO14" s="2"/>
      <c r="TAP14" s="2"/>
      <c r="TAQ14" s="35"/>
      <c r="TAR14" s="76"/>
      <c r="TAS14" s="75"/>
      <c r="TAU14" s="2"/>
      <c r="TAV14" s="2"/>
      <c r="TAW14" s="35"/>
      <c r="TAX14" s="76"/>
      <c r="TAY14" s="75"/>
      <c r="TBA14" s="2"/>
      <c r="TBB14" s="2"/>
      <c r="TBC14" s="35"/>
      <c r="TBD14" s="76"/>
      <c r="TBE14" s="75"/>
      <c r="TBG14" s="2"/>
      <c r="TBH14" s="2"/>
      <c r="TBI14" s="35"/>
      <c r="TBJ14" s="76"/>
      <c r="TBK14" s="75"/>
      <c r="TBM14" s="2"/>
      <c r="TBN14" s="2"/>
      <c r="TBO14" s="35"/>
      <c r="TBP14" s="76"/>
      <c r="TBQ14" s="75"/>
      <c r="TBS14" s="2"/>
      <c r="TBT14" s="2"/>
      <c r="TBU14" s="35"/>
      <c r="TBV14" s="76"/>
      <c r="TBW14" s="75"/>
      <c r="TBY14" s="2"/>
      <c r="TBZ14" s="2"/>
      <c r="TCA14" s="35"/>
      <c r="TCB14" s="76"/>
      <c r="TCC14" s="75"/>
      <c r="TCE14" s="2"/>
      <c r="TCF14" s="2"/>
      <c r="TCG14" s="35"/>
      <c r="TCH14" s="76"/>
      <c r="TCI14" s="75"/>
      <c r="TCK14" s="2"/>
      <c r="TCL14" s="2"/>
      <c r="TCM14" s="35"/>
      <c r="TCN14" s="76"/>
      <c r="TCO14" s="75"/>
      <c r="TCQ14" s="2"/>
      <c r="TCR14" s="2"/>
      <c r="TCS14" s="35"/>
      <c r="TCT14" s="76"/>
      <c r="TCU14" s="75"/>
      <c r="TCW14" s="2"/>
      <c r="TCX14" s="2"/>
      <c r="TCY14" s="35"/>
      <c r="TCZ14" s="76"/>
      <c r="TDA14" s="75"/>
      <c r="TDC14" s="2"/>
      <c r="TDD14" s="2"/>
      <c r="TDE14" s="35"/>
      <c r="TDF14" s="76"/>
      <c r="TDG14" s="75"/>
      <c r="TDI14" s="2"/>
      <c r="TDJ14" s="2"/>
      <c r="TDK14" s="35"/>
      <c r="TDL14" s="76"/>
      <c r="TDM14" s="75"/>
      <c r="TDO14" s="2"/>
      <c r="TDP14" s="2"/>
      <c r="TDQ14" s="35"/>
      <c r="TDR14" s="76"/>
      <c r="TDS14" s="75"/>
      <c r="TDU14" s="2"/>
      <c r="TDV14" s="2"/>
      <c r="TDW14" s="35"/>
      <c r="TDX14" s="76"/>
      <c r="TDY14" s="75"/>
      <c r="TEA14" s="2"/>
      <c r="TEB14" s="2"/>
      <c r="TEC14" s="35"/>
      <c r="TED14" s="76"/>
      <c r="TEE14" s="75"/>
      <c r="TEG14" s="2"/>
      <c r="TEH14" s="2"/>
      <c r="TEI14" s="35"/>
      <c r="TEJ14" s="76"/>
      <c r="TEK14" s="75"/>
      <c r="TEM14" s="2"/>
      <c r="TEN14" s="2"/>
      <c r="TEO14" s="35"/>
      <c r="TEP14" s="76"/>
      <c r="TEQ14" s="75"/>
      <c r="TES14" s="2"/>
      <c r="TET14" s="2"/>
      <c r="TEU14" s="35"/>
      <c r="TEV14" s="76"/>
      <c r="TEW14" s="75"/>
      <c r="TEY14" s="2"/>
      <c r="TEZ14" s="2"/>
      <c r="TFA14" s="35"/>
      <c r="TFB14" s="76"/>
      <c r="TFC14" s="75"/>
      <c r="TFE14" s="2"/>
      <c r="TFF14" s="2"/>
      <c r="TFG14" s="35"/>
      <c r="TFH14" s="76"/>
      <c r="TFI14" s="75"/>
      <c r="TFK14" s="2"/>
      <c r="TFL14" s="2"/>
      <c r="TFM14" s="35"/>
      <c r="TFN14" s="76"/>
      <c r="TFO14" s="75"/>
      <c r="TFQ14" s="2"/>
      <c r="TFR14" s="2"/>
      <c r="TFS14" s="35"/>
      <c r="TFT14" s="76"/>
      <c r="TFU14" s="75"/>
      <c r="TFW14" s="2"/>
      <c r="TFX14" s="2"/>
      <c r="TFY14" s="35"/>
      <c r="TFZ14" s="76"/>
      <c r="TGA14" s="75"/>
      <c r="TGC14" s="2"/>
      <c r="TGD14" s="2"/>
      <c r="TGE14" s="35"/>
      <c r="TGF14" s="76"/>
      <c r="TGG14" s="75"/>
      <c r="TGI14" s="2"/>
      <c r="TGJ14" s="2"/>
      <c r="TGK14" s="35"/>
      <c r="TGL14" s="76"/>
      <c r="TGM14" s="75"/>
      <c r="TGO14" s="2"/>
      <c r="TGP14" s="2"/>
      <c r="TGQ14" s="35"/>
      <c r="TGR14" s="76"/>
      <c r="TGS14" s="75"/>
      <c r="TGU14" s="2"/>
      <c r="TGV14" s="2"/>
      <c r="TGW14" s="35"/>
      <c r="TGX14" s="76"/>
      <c r="TGY14" s="75"/>
      <c r="THA14" s="2"/>
      <c r="THB14" s="2"/>
      <c r="THC14" s="35"/>
      <c r="THD14" s="76"/>
      <c r="THE14" s="75"/>
      <c r="THG14" s="2"/>
      <c r="THH14" s="2"/>
      <c r="THI14" s="35"/>
      <c r="THJ14" s="76"/>
      <c r="THK14" s="75"/>
      <c r="THM14" s="2"/>
      <c r="THN14" s="2"/>
      <c r="THO14" s="35"/>
      <c r="THP14" s="76"/>
      <c r="THQ14" s="75"/>
      <c r="THS14" s="2"/>
      <c r="THT14" s="2"/>
      <c r="THU14" s="35"/>
      <c r="THV14" s="76"/>
      <c r="THW14" s="75"/>
      <c r="THY14" s="2"/>
      <c r="THZ14" s="2"/>
      <c r="TIA14" s="35"/>
      <c r="TIB14" s="76"/>
      <c r="TIC14" s="75"/>
      <c r="TIE14" s="2"/>
      <c r="TIF14" s="2"/>
      <c r="TIG14" s="35"/>
      <c r="TIH14" s="76"/>
      <c r="TII14" s="75"/>
      <c r="TIK14" s="2"/>
      <c r="TIL14" s="2"/>
      <c r="TIM14" s="35"/>
      <c r="TIN14" s="76"/>
      <c r="TIO14" s="75"/>
      <c r="TIQ14" s="2"/>
      <c r="TIR14" s="2"/>
      <c r="TIS14" s="35"/>
      <c r="TIT14" s="76"/>
      <c r="TIU14" s="75"/>
      <c r="TIW14" s="2"/>
      <c r="TIX14" s="2"/>
      <c r="TIY14" s="35"/>
      <c r="TIZ14" s="76"/>
      <c r="TJA14" s="75"/>
      <c r="TJC14" s="2"/>
      <c r="TJD14" s="2"/>
      <c r="TJE14" s="35"/>
      <c r="TJF14" s="76"/>
      <c r="TJG14" s="75"/>
      <c r="TJI14" s="2"/>
      <c r="TJJ14" s="2"/>
      <c r="TJK14" s="35"/>
      <c r="TJL14" s="76"/>
      <c r="TJM14" s="75"/>
      <c r="TJO14" s="2"/>
      <c r="TJP14" s="2"/>
      <c r="TJQ14" s="35"/>
      <c r="TJR14" s="76"/>
      <c r="TJS14" s="75"/>
      <c r="TJU14" s="2"/>
      <c r="TJV14" s="2"/>
      <c r="TJW14" s="35"/>
      <c r="TJX14" s="76"/>
      <c r="TJY14" s="75"/>
      <c r="TKA14" s="2"/>
      <c r="TKB14" s="2"/>
      <c r="TKC14" s="35"/>
      <c r="TKD14" s="76"/>
      <c r="TKE14" s="75"/>
      <c r="TKG14" s="2"/>
      <c r="TKH14" s="2"/>
      <c r="TKI14" s="35"/>
      <c r="TKJ14" s="76"/>
      <c r="TKK14" s="75"/>
      <c r="TKM14" s="2"/>
      <c r="TKN14" s="2"/>
      <c r="TKO14" s="35"/>
      <c r="TKP14" s="76"/>
      <c r="TKQ14" s="75"/>
      <c r="TKS14" s="2"/>
      <c r="TKT14" s="2"/>
      <c r="TKU14" s="35"/>
      <c r="TKV14" s="76"/>
      <c r="TKW14" s="75"/>
      <c r="TKY14" s="2"/>
      <c r="TKZ14" s="2"/>
      <c r="TLA14" s="35"/>
      <c r="TLB14" s="76"/>
      <c r="TLC14" s="75"/>
      <c r="TLE14" s="2"/>
      <c r="TLF14" s="2"/>
      <c r="TLG14" s="35"/>
      <c r="TLH14" s="76"/>
      <c r="TLI14" s="75"/>
      <c r="TLK14" s="2"/>
      <c r="TLL14" s="2"/>
      <c r="TLM14" s="35"/>
      <c r="TLN14" s="76"/>
      <c r="TLO14" s="75"/>
      <c r="TLQ14" s="2"/>
      <c r="TLR14" s="2"/>
      <c r="TLS14" s="35"/>
      <c r="TLT14" s="76"/>
      <c r="TLU14" s="75"/>
      <c r="TLW14" s="2"/>
      <c r="TLX14" s="2"/>
      <c r="TLY14" s="35"/>
      <c r="TLZ14" s="76"/>
      <c r="TMA14" s="75"/>
      <c r="TMC14" s="2"/>
      <c r="TMD14" s="2"/>
      <c r="TME14" s="35"/>
      <c r="TMF14" s="76"/>
      <c r="TMG14" s="75"/>
      <c r="TMI14" s="2"/>
      <c r="TMJ14" s="2"/>
      <c r="TMK14" s="35"/>
      <c r="TML14" s="76"/>
      <c r="TMM14" s="75"/>
      <c r="TMO14" s="2"/>
      <c r="TMP14" s="2"/>
      <c r="TMQ14" s="35"/>
      <c r="TMR14" s="76"/>
      <c r="TMS14" s="75"/>
      <c r="TMU14" s="2"/>
      <c r="TMV14" s="2"/>
      <c r="TMW14" s="35"/>
      <c r="TMX14" s="76"/>
      <c r="TMY14" s="75"/>
      <c r="TNA14" s="2"/>
      <c r="TNB14" s="2"/>
      <c r="TNC14" s="35"/>
      <c r="TND14" s="76"/>
      <c r="TNE14" s="75"/>
      <c r="TNG14" s="2"/>
      <c r="TNH14" s="2"/>
      <c r="TNI14" s="35"/>
      <c r="TNJ14" s="76"/>
      <c r="TNK14" s="75"/>
      <c r="TNM14" s="2"/>
      <c r="TNN14" s="2"/>
      <c r="TNO14" s="35"/>
      <c r="TNP14" s="76"/>
      <c r="TNQ14" s="75"/>
      <c r="TNS14" s="2"/>
      <c r="TNT14" s="2"/>
      <c r="TNU14" s="35"/>
      <c r="TNV14" s="76"/>
      <c r="TNW14" s="75"/>
      <c r="TNY14" s="2"/>
      <c r="TNZ14" s="2"/>
      <c r="TOA14" s="35"/>
      <c r="TOB14" s="76"/>
      <c r="TOC14" s="75"/>
      <c r="TOE14" s="2"/>
      <c r="TOF14" s="2"/>
      <c r="TOG14" s="35"/>
      <c r="TOH14" s="76"/>
      <c r="TOI14" s="75"/>
      <c r="TOK14" s="2"/>
      <c r="TOL14" s="2"/>
      <c r="TOM14" s="35"/>
      <c r="TON14" s="76"/>
      <c r="TOO14" s="75"/>
      <c r="TOQ14" s="2"/>
      <c r="TOR14" s="2"/>
      <c r="TOS14" s="35"/>
      <c r="TOT14" s="76"/>
      <c r="TOU14" s="75"/>
      <c r="TOW14" s="2"/>
      <c r="TOX14" s="2"/>
      <c r="TOY14" s="35"/>
      <c r="TOZ14" s="76"/>
      <c r="TPA14" s="75"/>
      <c r="TPC14" s="2"/>
      <c r="TPD14" s="2"/>
      <c r="TPE14" s="35"/>
      <c r="TPF14" s="76"/>
      <c r="TPG14" s="75"/>
      <c r="TPI14" s="2"/>
      <c r="TPJ14" s="2"/>
      <c r="TPK14" s="35"/>
      <c r="TPL14" s="76"/>
      <c r="TPM14" s="75"/>
      <c r="TPO14" s="2"/>
      <c r="TPP14" s="2"/>
      <c r="TPQ14" s="35"/>
      <c r="TPR14" s="76"/>
      <c r="TPS14" s="75"/>
      <c r="TPU14" s="2"/>
      <c r="TPV14" s="2"/>
      <c r="TPW14" s="35"/>
      <c r="TPX14" s="76"/>
      <c r="TPY14" s="75"/>
      <c r="TQA14" s="2"/>
      <c r="TQB14" s="2"/>
      <c r="TQC14" s="35"/>
      <c r="TQD14" s="76"/>
      <c r="TQE14" s="75"/>
      <c r="TQG14" s="2"/>
      <c r="TQH14" s="2"/>
      <c r="TQI14" s="35"/>
      <c r="TQJ14" s="76"/>
      <c r="TQK14" s="75"/>
      <c r="TQM14" s="2"/>
      <c r="TQN14" s="2"/>
      <c r="TQO14" s="35"/>
      <c r="TQP14" s="76"/>
      <c r="TQQ14" s="75"/>
      <c r="TQS14" s="2"/>
      <c r="TQT14" s="2"/>
      <c r="TQU14" s="35"/>
      <c r="TQV14" s="76"/>
      <c r="TQW14" s="75"/>
      <c r="TQY14" s="2"/>
      <c r="TQZ14" s="2"/>
      <c r="TRA14" s="35"/>
      <c r="TRB14" s="76"/>
      <c r="TRC14" s="75"/>
      <c r="TRE14" s="2"/>
      <c r="TRF14" s="2"/>
      <c r="TRG14" s="35"/>
      <c r="TRH14" s="76"/>
      <c r="TRI14" s="75"/>
      <c r="TRK14" s="2"/>
      <c r="TRL14" s="2"/>
      <c r="TRM14" s="35"/>
      <c r="TRN14" s="76"/>
      <c r="TRO14" s="75"/>
      <c r="TRQ14" s="2"/>
      <c r="TRR14" s="2"/>
      <c r="TRS14" s="35"/>
      <c r="TRT14" s="76"/>
      <c r="TRU14" s="75"/>
      <c r="TRW14" s="2"/>
      <c r="TRX14" s="2"/>
      <c r="TRY14" s="35"/>
      <c r="TRZ14" s="76"/>
      <c r="TSA14" s="75"/>
      <c r="TSC14" s="2"/>
      <c r="TSD14" s="2"/>
      <c r="TSE14" s="35"/>
      <c r="TSF14" s="76"/>
      <c r="TSG14" s="75"/>
      <c r="TSI14" s="2"/>
      <c r="TSJ14" s="2"/>
      <c r="TSK14" s="35"/>
      <c r="TSL14" s="76"/>
      <c r="TSM14" s="75"/>
      <c r="TSO14" s="2"/>
      <c r="TSP14" s="2"/>
      <c r="TSQ14" s="35"/>
      <c r="TSR14" s="76"/>
      <c r="TSS14" s="75"/>
      <c r="TSU14" s="2"/>
      <c r="TSV14" s="2"/>
      <c r="TSW14" s="35"/>
      <c r="TSX14" s="76"/>
      <c r="TSY14" s="75"/>
      <c r="TTA14" s="2"/>
      <c r="TTB14" s="2"/>
      <c r="TTC14" s="35"/>
      <c r="TTD14" s="76"/>
      <c r="TTE14" s="75"/>
      <c r="TTG14" s="2"/>
      <c r="TTH14" s="2"/>
      <c r="TTI14" s="35"/>
      <c r="TTJ14" s="76"/>
      <c r="TTK14" s="75"/>
      <c r="TTM14" s="2"/>
      <c r="TTN14" s="2"/>
      <c r="TTO14" s="35"/>
      <c r="TTP14" s="76"/>
      <c r="TTQ14" s="75"/>
      <c r="TTS14" s="2"/>
      <c r="TTT14" s="2"/>
      <c r="TTU14" s="35"/>
      <c r="TTV14" s="76"/>
      <c r="TTW14" s="75"/>
      <c r="TTY14" s="2"/>
      <c r="TTZ14" s="2"/>
      <c r="TUA14" s="35"/>
      <c r="TUB14" s="76"/>
      <c r="TUC14" s="75"/>
      <c r="TUE14" s="2"/>
      <c r="TUF14" s="2"/>
      <c r="TUG14" s="35"/>
      <c r="TUH14" s="76"/>
      <c r="TUI14" s="75"/>
      <c r="TUK14" s="2"/>
      <c r="TUL14" s="2"/>
      <c r="TUM14" s="35"/>
      <c r="TUN14" s="76"/>
      <c r="TUO14" s="75"/>
      <c r="TUQ14" s="2"/>
      <c r="TUR14" s="2"/>
      <c r="TUS14" s="35"/>
      <c r="TUT14" s="76"/>
      <c r="TUU14" s="75"/>
      <c r="TUW14" s="2"/>
      <c r="TUX14" s="2"/>
      <c r="TUY14" s="35"/>
      <c r="TUZ14" s="76"/>
      <c r="TVA14" s="75"/>
      <c r="TVC14" s="2"/>
      <c r="TVD14" s="2"/>
      <c r="TVE14" s="35"/>
      <c r="TVF14" s="76"/>
      <c r="TVG14" s="75"/>
      <c r="TVI14" s="2"/>
      <c r="TVJ14" s="2"/>
      <c r="TVK14" s="35"/>
      <c r="TVL14" s="76"/>
      <c r="TVM14" s="75"/>
      <c r="TVO14" s="2"/>
      <c r="TVP14" s="2"/>
      <c r="TVQ14" s="35"/>
      <c r="TVR14" s="76"/>
      <c r="TVS14" s="75"/>
      <c r="TVU14" s="2"/>
      <c r="TVV14" s="2"/>
      <c r="TVW14" s="35"/>
      <c r="TVX14" s="76"/>
      <c r="TVY14" s="75"/>
      <c r="TWA14" s="2"/>
      <c r="TWB14" s="2"/>
      <c r="TWC14" s="35"/>
      <c r="TWD14" s="76"/>
      <c r="TWE14" s="75"/>
      <c r="TWG14" s="2"/>
      <c r="TWH14" s="2"/>
      <c r="TWI14" s="35"/>
      <c r="TWJ14" s="76"/>
      <c r="TWK14" s="75"/>
      <c r="TWM14" s="2"/>
      <c r="TWN14" s="2"/>
      <c r="TWO14" s="35"/>
      <c r="TWP14" s="76"/>
      <c r="TWQ14" s="75"/>
      <c r="TWS14" s="2"/>
      <c r="TWT14" s="2"/>
      <c r="TWU14" s="35"/>
      <c r="TWV14" s="76"/>
      <c r="TWW14" s="75"/>
      <c r="TWY14" s="2"/>
      <c r="TWZ14" s="2"/>
      <c r="TXA14" s="35"/>
      <c r="TXB14" s="76"/>
      <c r="TXC14" s="75"/>
      <c r="TXE14" s="2"/>
      <c r="TXF14" s="2"/>
      <c r="TXG14" s="35"/>
      <c r="TXH14" s="76"/>
      <c r="TXI14" s="75"/>
      <c r="TXK14" s="2"/>
      <c r="TXL14" s="2"/>
      <c r="TXM14" s="35"/>
      <c r="TXN14" s="76"/>
      <c r="TXO14" s="75"/>
      <c r="TXQ14" s="2"/>
      <c r="TXR14" s="2"/>
      <c r="TXS14" s="35"/>
      <c r="TXT14" s="76"/>
      <c r="TXU14" s="75"/>
      <c r="TXW14" s="2"/>
      <c r="TXX14" s="2"/>
      <c r="TXY14" s="35"/>
      <c r="TXZ14" s="76"/>
      <c r="TYA14" s="75"/>
      <c r="TYC14" s="2"/>
      <c r="TYD14" s="2"/>
      <c r="TYE14" s="35"/>
      <c r="TYF14" s="76"/>
      <c r="TYG14" s="75"/>
      <c r="TYI14" s="2"/>
      <c r="TYJ14" s="2"/>
      <c r="TYK14" s="35"/>
      <c r="TYL14" s="76"/>
      <c r="TYM14" s="75"/>
      <c r="TYO14" s="2"/>
      <c r="TYP14" s="2"/>
      <c r="TYQ14" s="35"/>
      <c r="TYR14" s="76"/>
      <c r="TYS14" s="75"/>
      <c r="TYU14" s="2"/>
      <c r="TYV14" s="2"/>
      <c r="TYW14" s="35"/>
      <c r="TYX14" s="76"/>
      <c r="TYY14" s="75"/>
      <c r="TZA14" s="2"/>
      <c r="TZB14" s="2"/>
      <c r="TZC14" s="35"/>
      <c r="TZD14" s="76"/>
      <c r="TZE14" s="75"/>
      <c r="TZG14" s="2"/>
      <c r="TZH14" s="2"/>
      <c r="TZI14" s="35"/>
      <c r="TZJ14" s="76"/>
      <c r="TZK14" s="75"/>
      <c r="TZM14" s="2"/>
      <c r="TZN14" s="2"/>
      <c r="TZO14" s="35"/>
      <c r="TZP14" s="76"/>
      <c r="TZQ14" s="75"/>
      <c r="TZS14" s="2"/>
      <c r="TZT14" s="2"/>
      <c r="TZU14" s="35"/>
      <c r="TZV14" s="76"/>
      <c r="TZW14" s="75"/>
      <c r="TZY14" s="2"/>
      <c r="TZZ14" s="2"/>
      <c r="UAA14" s="35"/>
      <c r="UAB14" s="76"/>
      <c r="UAC14" s="75"/>
      <c r="UAE14" s="2"/>
      <c r="UAF14" s="2"/>
      <c r="UAG14" s="35"/>
      <c r="UAH14" s="76"/>
      <c r="UAI14" s="75"/>
      <c r="UAK14" s="2"/>
      <c r="UAL14" s="2"/>
      <c r="UAM14" s="35"/>
      <c r="UAN14" s="76"/>
      <c r="UAO14" s="75"/>
      <c r="UAQ14" s="2"/>
      <c r="UAR14" s="2"/>
      <c r="UAS14" s="35"/>
      <c r="UAT14" s="76"/>
      <c r="UAU14" s="75"/>
      <c r="UAW14" s="2"/>
      <c r="UAX14" s="2"/>
      <c r="UAY14" s="35"/>
      <c r="UAZ14" s="76"/>
      <c r="UBA14" s="75"/>
      <c r="UBC14" s="2"/>
      <c r="UBD14" s="2"/>
      <c r="UBE14" s="35"/>
      <c r="UBF14" s="76"/>
      <c r="UBG14" s="75"/>
      <c r="UBI14" s="2"/>
      <c r="UBJ14" s="2"/>
      <c r="UBK14" s="35"/>
      <c r="UBL14" s="76"/>
      <c r="UBM14" s="75"/>
      <c r="UBO14" s="2"/>
      <c r="UBP14" s="2"/>
      <c r="UBQ14" s="35"/>
      <c r="UBR14" s="76"/>
      <c r="UBS14" s="75"/>
      <c r="UBU14" s="2"/>
      <c r="UBV14" s="2"/>
      <c r="UBW14" s="35"/>
      <c r="UBX14" s="76"/>
      <c r="UBY14" s="75"/>
      <c r="UCA14" s="2"/>
      <c r="UCB14" s="2"/>
      <c r="UCC14" s="35"/>
      <c r="UCD14" s="76"/>
      <c r="UCE14" s="75"/>
      <c r="UCG14" s="2"/>
      <c r="UCH14" s="2"/>
      <c r="UCI14" s="35"/>
      <c r="UCJ14" s="76"/>
      <c r="UCK14" s="75"/>
      <c r="UCM14" s="2"/>
      <c r="UCN14" s="2"/>
      <c r="UCO14" s="35"/>
      <c r="UCP14" s="76"/>
      <c r="UCQ14" s="75"/>
      <c r="UCS14" s="2"/>
      <c r="UCT14" s="2"/>
      <c r="UCU14" s="35"/>
      <c r="UCV14" s="76"/>
      <c r="UCW14" s="75"/>
      <c r="UCY14" s="2"/>
      <c r="UCZ14" s="2"/>
      <c r="UDA14" s="35"/>
      <c r="UDB14" s="76"/>
      <c r="UDC14" s="75"/>
      <c r="UDE14" s="2"/>
      <c r="UDF14" s="2"/>
      <c r="UDG14" s="35"/>
      <c r="UDH14" s="76"/>
      <c r="UDI14" s="75"/>
      <c r="UDK14" s="2"/>
      <c r="UDL14" s="2"/>
      <c r="UDM14" s="35"/>
      <c r="UDN14" s="76"/>
      <c r="UDO14" s="75"/>
      <c r="UDQ14" s="2"/>
      <c r="UDR14" s="2"/>
      <c r="UDS14" s="35"/>
      <c r="UDT14" s="76"/>
      <c r="UDU14" s="75"/>
      <c r="UDW14" s="2"/>
      <c r="UDX14" s="2"/>
      <c r="UDY14" s="35"/>
      <c r="UDZ14" s="76"/>
      <c r="UEA14" s="75"/>
      <c r="UEC14" s="2"/>
      <c r="UED14" s="2"/>
      <c r="UEE14" s="35"/>
      <c r="UEF14" s="76"/>
      <c r="UEG14" s="75"/>
      <c r="UEI14" s="2"/>
      <c r="UEJ14" s="2"/>
      <c r="UEK14" s="35"/>
      <c r="UEL14" s="76"/>
      <c r="UEM14" s="75"/>
      <c r="UEO14" s="2"/>
      <c r="UEP14" s="2"/>
      <c r="UEQ14" s="35"/>
      <c r="UER14" s="76"/>
      <c r="UES14" s="75"/>
      <c r="UEU14" s="2"/>
      <c r="UEV14" s="2"/>
      <c r="UEW14" s="35"/>
      <c r="UEX14" s="76"/>
      <c r="UEY14" s="75"/>
      <c r="UFA14" s="2"/>
      <c r="UFB14" s="2"/>
      <c r="UFC14" s="35"/>
      <c r="UFD14" s="76"/>
      <c r="UFE14" s="75"/>
      <c r="UFG14" s="2"/>
      <c r="UFH14" s="2"/>
      <c r="UFI14" s="35"/>
      <c r="UFJ14" s="76"/>
      <c r="UFK14" s="75"/>
      <c r="UFM14" s="2"/>
      <c r="UFN14" s="2"/>
      <c r="UFO14" s="35"/>
      <c r="UFP14" s="76"/>
      <c r="UFQ14" s="75"/>
      <c r="UFS14" s="2"/>
      <c r="UFT14" s="2"/>
      <c r="UFU14" s="35"/>
      <c r="UFV14" s="76"/>
      <c r="UFW14" s="75"/>
      <c r="UFY14" s="2"/>
      <c r="UFZ14" s="2"/>
      <c r="UGA14" s="35"/>
      <c r="UGB14" s="76"/>
      <c r="UGC14" s="75"/>
      <c r="UGE14" s="2"/>
      <c r="UGF14" s="2"/>
      <c r="UGG14" s="35"/>
      <c r="UGH14" s="76"/>
      <c r="UGI14" s="75"/>
      <c r="UGK14" s="2"/>
      <c r="UGL14" s="2"/>
      <c r="UGM14" s="35"/>
      <c r="UGN14" s="76"/>
      <c r="UGO14" s="75"/>
      <c r="UGQ14" s="2"/>
      <c r="UGR14" s="2"/>
      <c r="UGS14" s="35"/>
      <c r="UGT14" s="76"/>
      <c r="UGU14" s="75"/>
      <c r="UGW14" s="2"/>
      <c r="UGX14" s="2"/>
      <c r="UGY14" s="35"/>
      <c r="UGZ14" s="76"/>
      <c r="UHA14" s="75"/>
      <c r="UHC14" s="2"/>
      <c r="UHD14" s="2"/>
      <c r="UHE14" s="35"/>
      <c r="UHF14" s="76"/>
      <c r="UHG14" s="75"/>
      <c r="UHI14" s="2"/>
      <c r="UHJ14" s="2"/>
      <c r="UHK14" s="35"/>
      <c r="UHL14" s="76"/>
      <c r="UHM14" s="75"/>
      <c r="UHO14" s="2"/>
      <c r="UHP14" s="2"/>
      <c r="UHQ14" s="35"/>
      <c r="UHR14" s="76"/>
      <c r="UHS14" s="75"/>
      <c r="UHU14" s="2"/>
      <c r="UHV14" s="2"/>
      <c r="UHW14" s="35"/>
      <c r="UHX14" s="76"/>
      <c r="UHY14" s="75"/>
      <c r="UIA14" s="2"/>
      <c r="UIB14" s="2"/>
      <c r="UIC14" s="35"/>
      <c r="UID14" s="76"/>
      <c r="UIE14" s="75"/>
      <c r="UIG14" s="2"/>
      <c r="UIH14" s="2"/>
      <c r="UII14" s="35"/>
      <c r="UIJ14" s="76"/>
      <c r="UIK14" s="75"/>
      <c r="UIM14" s="2"/>
      <c r="UIN14" s="2"/>
      <c r="UIO14" s="35"/>
      <c r="UIP14" s="76"/>
      <c r="UIQ14" s="75"/>
      <c r="UIS14" s="2"/>
      <c r="UIT14" s="2"/>
      <c r="UIU14" s="35"/>
      <c r="UIV14" s="76"/>
      <c r="UIW14" s="75"/>
      <c r="UIY14" s="2"/>
      <c r="UIZ14" s="2"/>
      <c r="UJA14" s="35"/>
      <c r="UJB14" s="76"/>
      <c r="UJC14" s="75"/>
      <c r="UJE14" s="2"/>
      <c r="UJF14" s="2"/>
      <c r="UJG14" s="35"/>
      <c r="UJH14" s="76"/>
      <c r="UJI14" s="75"/>
      <c r="UJK14" s="2"/>
      <c r="UJL14" s="2"/>
      <c r="UJM14" s="35"/>
      <c r="UJN14" s="76"/>
      <c r="UJO14" s="75"/>
      <c r="UJQ14" s="2"/>
      <c r="UJR14" s="2"/>
      <c r="UJS14" s="35"/>
      <c r="UJT14" s="76"/>
      <c r="UJU14" s="75"/>
      <c r="UJW14" s="2"/>
      <c r="UJX14" s="2"/>
      <c r="UJY14" s="35"/>
      <c r="UJZ14" s="76"/>
      <c r="UKA14" s="75"/>
      <c r="UKC14" s="2"/>
      <c r="UKD14" s="2"/>
      <c r="UKE14" s="35"/>
      <c r="UKF14" s="76"/>
      <c r="UKG14" s="75"/>
      <c r="UKI14" s="2"/>
      <c r="UKJ14" s="2"/>
      <c r="UKK14" s="35"/>
      <c r="UKL14" s="76"/>
      <c r="UKM14" s="75"/>
      <c r="UKO14" s="2"/>
      <c r="UKP14" s="2"/>
      <c r="UKQ14" s="35"/>
      <c r="UKR14" s="76"/>
      <c r="UKS14" s="75"/>
      <c r="UKU14" s="2"/>
      <c r="UKV14" s="2"/>
      <c r="UKW14" s="35"/>
      <c r="UKX14" s="76"/>
      <c r="UKY14" s="75"/>
      <c r="ULA14" s="2"/>
      <c r="ULB14" s="2"/>
      <c r="ULC14" s="35"/>
      <c r="ULD14" s="76"/>
      <c r="ULE14" s="75"/>
      <c r="ULG14" s="2"/>
      <c r="ULH14" s="2"/>
      <c r="ULI14" s="35"/>
      <c r="ULJ14" s="76"/>
      <c r="ULK14" s="75"/>
      <c r="ULM14" s="2"/>
      <c r="ULN14" s="2"/>
      <c r="ULO14" s="35"/>
      <c r="ULP14" s="76"/>
      <c r="ULQ14" s="75"/>
      <c r="ULS14" s="2"/>
      <c r="ULT14" s="2"/>
      <c r="ULU14" s="35"/>
      <c r="ULV14" s="76"/>
      <c r="ULW14" s="75"/>
      <c r="ULY14" s="2"/>
      <c r="ULZ14" s="2"/>
      <c r="UMA14" s="35"/>
      <c r="UMB14" s="76"/>
      <c r="UMC14" s="75"/>
      <c r="UME14" s="2"/>
      <c r="UMF14" s="2"/>
      <c r="UMG14" s="35"/>
      <c r="UMH14" s="76"/>
      <c r="UMI14" s="75"/>
      <c r="UMK14" s="2"/>
      <c r="UML14" s="2"/>
      <c r="UMM14" s="35"/>
      <c r="UMN14" s="76"/>
      <c r="UMO14" s="75"/>
      <c r="UMQ14" s="2"/>
      <c r="UMR14" s="2"/>
      <c r="UMS14" s="35"/>
      <c r="UMT14" s="76"/>
      <c r="UMU14" s="75"/>
      <c r="UMW14" s="2"/>
      <c r="UMX14" s="2"/>
      <c r="UMY14" s="35"/>
      <c r="UMZ14" s="76"/>
      <c r="UNA14" s="75"/>
      <c r="UNC14" s="2"/>
      <c r="UND14" s="2"/>
      <c r="UNE14" s="35"/>
      <c r="UNF14" s="76"/>
      <c r="UNG14" s="75"/>
      <c r="UNI14" s="2"/>
      <c r="UNJ14" s="2"/>
      <c r="UNK14" s="35"/>
      <c r="UNL14" s="76"/>
      <c r="UNM14" s="75"/>
      <c r="UNO14" s="2"/>
      <c r="UNP14" s="2"/>
      <c r="UNQ14" s="35"/>
      <c r="UNR14" s="76"/>
      <c r="UNS14" s="75"/>
      <c r="UNU14" s="2"/>
      <c r="UNV14" s="2"/>
      <c r="UNW14" s="35"/>
      <c r="UNX14" s="76"/>
      <c r="UNY14" s="75"/>
      <c r="UOA14" s="2"/>
      <c r="UOB14" s="2"/>
      <c r="UOC14" s="35"/>
      <c r="UOD14" s="76"/>
      <c r="UOE14" s="75"/>
      <c r="UOG14" s="2"/>
      <c r="UOH14" s="2"/>
      <c r="UOI14" s="35"/>
      <c r="UOJ14" s="76"/>
      <c r="UOK14" s="75"/>
      <c r="UOM14" s="2"/>
      <c r="UON14" s="2"/>
      <c r="UOO14" s="35"/>
      <c r="UOP14" s="76"/>
      <c r="UOQ14" s="75"/>
      <c r="UOS14" s="2"/>
      <c r="UOT14" s="2"/>
      <c r="UOU14" s="35"/>
      <c r="UOV14" s="76"/>
      <c r="UOW14" s="75"/>
      <c r="UOY14" s="2"/>
      <c r="UOZ14" s="2"/>
      <c r="UPA14" s="35"/>
      <c r="UPB14" s="76"/>
      <c r="UPC14" s="75"/>
      <c r="UPE14" s="2"/>
      <c r="UPF14" s="2"/>
      <c r="UPG14" s="35"/>
      <c r="UPH14" s="76"/>
      <c r="UPI14" s="75"/>
      <c r="UPK14" s="2"/>
      <c r="UPL14" s="2"/>
      <c r="UPM14" s="35"/>
      <c r="UPN14" s="76"/>
      <c r="UPO14" s="75"/>
      <c r="UPQ14" s="2"/>
      <c r="UPR14" s="2"/>
      <c r="UPS14" s="35"/>
      <c r="UPT14" s="76"/>
      <c r="UPU14" s="75"/>
      <c r="UPW14" s="2"/>
      <c r="UPX14" s="2"/>
      <c r="UPY14" s="35"/>
      <c r="UPZ14" s="76"/>
      <c r="UQA14" s="75"/>
      <c r="UQC14" s="2"/>
      <c r="UQD14" s="2"/>
      <c r="UQE14" s="35"/>
      <c r="UQF14" s="76"/>
      <c r="UQG14" s="75"/>
      <c r="UQI14" s="2"/>
      <c r="UQJ14" s="2"/>
      <c r="UQK14" s="35"/>
      <c r="UQL14" s="76"/>
      <c r="UQM14" s="75"/>
      <c r="UQO14" s="2"/>
      <c r="UQP14" s="2"/>
      <c r="UQQ14" s="35"/>
      <c r="UQR14" s="76"/>
      <c r="UQS14" s="75"/>
      <c r="UQU14" s="2"/>
      <c r="UQV14" s="2"/>
      <c r="UQW14" s="35"/>
      <c r="UQX14" s="76"/>
      <c r="UQY14" s="75"/>
      <c r="URA14" s="2"/>
      <c r="URB14" s="2"/>
      <c r="URC14" s="35"/>
      <c r="URD14" s="76"/>
      <c r="URE14" s="75"/>
      <c r="URG14" s="2"/>
      <c r="URH14" s="2"/>
      <c r="URI14" s="35"/>
      <c r="URJ14" s="76"/>
      <c r="URK14" s="75"/>
      <c r="URM14" s="2"/>
      <c r="URN14" s="2"/>
      <c r="URO14" s="35"/>
      <c r="URP14" s="76"/>
      <c r="URQ14" s="75"/>
      <c r="URS14" s="2"/>
      <c r="URT14" s="2"/>
      <c r="URU14" s="35"/>
      <c r="URV14" s="76"/>
      <c r="URW14" s="75"/>
      <c r="URY14" s="2"/>
      <c r="URZ14" s="2"/>
      <c r="USA14" s="35"/>
      <c r="USB14" s="76"/>
      <c r="USC14" s="75"/>
      <c r="USE14" s="2"/>
      <c r="USF14" s="2"/>
      <c r="USG14" s="35"/>
      <c r="USH14" s="76"/>
      <c r="USI14" s="75"/>
      <c r="USK14" s="2"/>
      <c r="USL14" s="2"/>
      <c r="USM14" s="35"/>
      <c r="USN14" s="76"/>
      <c r="USO14" s="75"/>
      <c r="USQ14" s="2"/>
      <c r="USR14" s="2"/>
      <c r="USS14" s="35"/>
      <c r="UST14" s="76"/>
      <c r="USU14" s="75"/>
      <c r="USW14" s="2"/>
      <c r="USX14" s="2"/>
      <c r="USY14" s="35"/>
      <c r="USZ14" s="76"/>
      <c r="UTA14" s="75"/>
      <c r="UTC14" s="2"/>
      <c r="UTD14" s="2"/>
      <c r="UTE14" s="35"/>
      <c r="UTF14" s="76"/>
      <c r="UTG14" s="75"/>
      <c r="UTI14" s="2"/>
      <c r="UTJ14" s="2"/>
      <c r="UTK14" s="35"/>
      <c r="UTL14" s="76"/>
      <c r="UTM14" s="75"/>
      <c r="UTO14" s="2"/>
      <c r="UTP14" s="2"/>
      <c r="UTQ14" s="35"/>
      <c r="UTR14" s="76"/>
      <c r="UTS14" s="75"/>
      <c r="UTU14" s="2"/>
      <c r="UTV14" s="2"/>
      <c r="UTW14" s="35"/>
      <c r="UTX14" s="76"/>
      <c r="UTY14" s="75"/>
      <c r="UUA14" s="2"/>
      <c r="UUB14" s="2"/>
      <c r="UUC14" s="35"/>
      <c r="UUD14" s="76"/>
      <c r="UUE14" s="75"/>
      <c r="UUG14" s="2"/>
      <c r="UUH14" s="2"/>
      <c r="UUI14" s="35"/>
      <c r="UUJ14" s="76"/>
      <c r="UUK14" s="75"/>
      <c r="UUM14" s="2"/>
      <c r="UUN14" s="2"/>
      <c r="UUO14" s="35"/>
      <c r="UUP14" s="76"/>
      <c r="UUQ14" s="75"/>
      <c r="UUS14" s="2"/>
      <c r="UUT14" s="2"/>
      <c r="UUU14" s="35"/>
      <c r="UUV14" s="76"/>
      <c r="UUW14" s="75"/>
      <c r="UUY14" s="2"/>
      <c r="UUZ14" s="2"/>
      <c r="UVA14" s="35"/>
      <c r="UVB14" s="76"/>
      <c r="UVC14" s="75"/>
      <c r="UVE14" s="2"/>
      <c r="UVF14" s="2"/>
      <c r="UVG14" s="35"/>
      <c r="UVH14" s="76"/>
      <c r="UVI14" s="75"/>
      <c r="UVK14" s="2"/>
      <c r="UVL14" s="2"/>
      <c r="UVM14" s="35"/>
      <c r="UVN14" s="76"/>
      <c r="UVO14" s="75"/>
      <c r="UVQ14" s="2"/>
      <c r="UVR14" s="2"/>
      <c r="UVS14" s="35"/>
      <c r="UVT14" s="76"/>
      <c r="UVU14" s="75"/>
      <c r="UVW14" s="2"/>
      <c r="UVX14" s="2"/>
      <c r="UVY14" s="35"/>
      <c r="UVZ14" s="76"/>
      <c r="UWA14" s="75"/>
      <c r="UWC14" s="2"/>
      <c r="UWD14" s="2"/>
      <c r="UWE14" s="35"/>
      <c r="UWF14" s="76"/>
      <c r="UWG14" s="75"/>
      <c r="UWI14" s="2"/>
      <c r="UWJ14" s="2"/>
      <c r="UWK14" s="35"/>
      <c r="UWL14" s="76"/>
      <c r="UWM14" s="75"/>
      <c r="UWO14" s="2"/>
      <c r="UWP14" s="2"/>
      <c r="UWQ14" s="35"/>
      <c r="UWR14" s="76"/>
      <c r="UWS14" s="75"/>
      <c r="UWU14" s="2"/>
      <c r="UWV14" s="2"/>
      <c r="UWW14" s="35"/>
      <c r="UWX14" s="76"/>
      <c r="UWY14" s="75"/>
      <c r="UXA14" s="2"/>
      <c r="UXB14" s="2"/>
      <c r="UXC14" s="35"/>
      <c r="UXD14" s="76"/>
      <c r="UXE14" s="75"/>
      <c r="UXG14" s="2"/>
      <c r="UXH14" s="2"/>
      <c r="UXI14" s="35"/>
      <c r="UXJ14" s="76"/>
      <c r="UXK14" s="75"/>
      <c r="UXM14" s="2"/>
      <c r="UXN14" s="2"/>
      <c r="UXO14" s="35"/>
      <c r="UXP14" s="76"/>
      <c r="UXQ14" s="75"/>
      <c r="UXS14" s="2"/>
      <c r="UXT14" s="2"/>
      <c r="UXU14" s="35"/>
      <c r="UXV14" s="76"/>
      <c r="UXW14" s="75"/>
      <c r="UXY14" s="2"/>
      <c r="UXZ14" s="2"/>
      <c r="UYA14" s="35"/>
      <c r="UYB14" s="76"/>
      <c r="UYC14" s="75"/>
      <c r="UYE14" s="2"/>
      <c r="UYF14" s="2"/>
      <c r="UYG14" s="35"/>
      <c r="UYH14" s="76"/>
      <c r="UYI14" s="75"/>
      <c r="UYK14" s="2"/>
      <c r="UYL14" s="2"/>
      <c r="UYM14" s="35"/>
      <c r="UYN14" s="76"/>
      <c r="UYO14" s="75"/>
      <c r="UYQ14" s="2"/>
      <c r="UYR14" s="2"/>
      <c r="UYS14" s="35"/>
      <c r="UYT14" s="76"/>
      <c r="UYU14" s="75"/>
      <c r="UYW14" s="2"/>
      <c r="UYX14" s="2"/>
      <c r="UYY14" s="35"/>
      <c r="UYZ14" s="76"/>
      <c r="UZA14" s="75"/>
      <c r="UZC14" s="2"/>
      <c r="UZD14" s="2"/>
      <c r="UZE14" s="35"/>
      <c r="UZF14" s="76"/>
      <c r="UZG14" s="75"/>
      <c r="UZI14" s="2"/>
      <c r="UZJ14" s="2"/>
      <c r="UZK14" s="35"/>
      <c r="UZL14" s="76"/>
      <c r="UZM14" s="75"/>
      <c r="UZO14" s="2"/>
      <c r="UZP14" s="2"/>
      <c r="UZQ14" s="35"/>
      <c r="UZR14" s="76"/>
      <c r="UZS14" s="75"/>
      <c r="UZU14" s="2"/>
      <c r="UZV14" s="2"/>
      <c r="UZW14" s="35"/>
      <c r="UZX14" s="76"/>
      <c r="UZY14" s="75"/>
      <c r="VAA14" s="2"/>
      <c r="VAB14" s="2"/>
      <c r="VAC14" s="35"/>
      <c r="VAD14" s="76"/>
      <c r="VAE14" s="75"/>
      <c r="VAG14" s="2"/>
      <c r="VAH14" s="2"/>
      <c r="VAI14" s="35"/>
      <c r="VAJ14" s="76"/>
      <c r="VAK14" s="75"/>
      <c r="VAM14" s="2"/>
      <c r="VAN14" s="2"/>
      <c r="VAO14" s="35"/>
      <c r="VAP14" s="76"/>
      <c r="VAQ14" s="75"/>
      <c r="VAS14" s="2"/>
      <c r="VAT14" s="2"/>
      <c r="VAU14" s="35"/>
      <c r="VAV14" s="76"/>
      <c r="VAW14" s="75"/>
      <c r="VAY14" s="2"/>
      <c r="VAZ14" s="2"/>
      <c r="VBA14" s="35"/>
      <c r="VBB14" s="76"/>
      <c r="VBC14" s="75"/>
      <c r="VBE14" s="2"/>
      <c r="VBF14" s="2"/>
      <c r="VBG14" s="35"/>
      <c r="VBH14" s="76"/>
      <c r="VBI14" s="75"/>
      <c r="VBK14" s="2"/>
      <c r="VBL14" s="2"/>
      <c r="VBM14" s="35"/>
      <c r="VBN14" s="76"/>
      <c r="VBO14" s="75"/>
      <c r="VBQ14" s="2"/>
      <c r="VBR14" s="2"/>
      <c r="VBS14" s="35"/>
      <c r="VBT14" s="76"/>
      <c r="VBU14" s="75"/>
      <c r="VBW14" s="2"/>
      <c r="VBX14" s="2"/>
      <c r="VBY14" s="35"/>
      <c r="VBZ14" s="76"/>
      <c r="VCA14" s="75"/>
      <c r="VCC14" s="2"/>
      <c r="VCD14" s="2"/>
      <c r="VCE14" s="35"/>
      <c r="VCF14" s="76"/>
      <c r="VCG14" s="75"/>
      <c r="VCI14" s="2"/>
      <c r="VCJ14" s="2"/>
      <c r="VCK14" s="35"/>
      <c r="VCL14" s="76"/>
      <c r="VCM14" s="75"/>
      <c r="VCO14" s="2"/>
      <c r="VCP14" s="2"/>
      <c r="VCQ14" s="35"/>
      <c r="VCR14" s="76"/>
      <c r="VCS14" s="75"/>
      <c r="VCU14" s="2"/>
      <c r="VCV14" s="2"/>
      <c r="VCW14" s="35"/>
      <c r="VCX14" s="76"/>
      <c r="VCY14" s="75"/>
      <c r="VDA14" s="2"/>
      <c r="VDB14" s="2"/>
      <c r="VDC14" s="35"/>
      <c r="VDD14" s="76"/>
      <c r="VDE14" s="75"/>
      <c r="VDG14" s="2"/>
      <c r="VDH14" s="2"/>
      <c r="VDI14" s="35"/>
      <c r="VDJ14" s="76"/>
      <c r="VDK14" s="75"/>
      <c r="VDM14" s="2"/>
      <c r="VDN14" s="2"/>
      <c r="VDO14" s="35"/>
      <c r="VDP14" s="76"/>
      <c r="VDQ14" s="75"/>
      <c r="VDS14" s="2"/>
      <c r="VDT14" s="2"/>
      <c r="VDU14" s="35"/>
      <c r="VDV14" s="76"/>
      <c r="VDW14" s="75"/>
      <c r="VDY14" s="2"/>
      <c r="VDZ14" s="2"/>
      <c r="VEA14" s="35"/>
      <c r="VEB14" s="76"/>
      <c r="VEC14" s="75"/>
      <c r="VEE14" s="2"/>
      <c r="VEF14" s="2"/>
      <c r="VEG14" s="35"/>
      <c r="VEH14" s="76"/>
      <c r="VEI14" s="75"/>
      <c r="VEK14" s="2"/>
      <c r="VEL14" s="2"/>
      <c r="VEM14" s="35"/>
      <c r="VEN14" s="76"/>
      <c r="VEO14" s="75"/>
      <c r="VEQ14" s="2"/>
      <c r="VER14" s="2"/>
      <c r="VES14" s="35"/>
      <c r="VET14" s="76"/>
      <c r="VEU14" s="75"/>
      <c r="VEW14" s="2"/>
      <c r="VEX14" s="2"/>
      <c r="VEY14" s="35"/>
      <c r="VEZ14" s="76"/>
      <c r="VFA14" s="75"/>
      <c r="VFC14" s="2"/>
      <c r="VFD14" s="2"/>
      <c r="VFE14" s="35"/>
      <c r="VFF14" s="76"/>
      <c r="VFG14" s="75"/>
      <c r="VFI14" s="2"/>
      <c r="VFJ14" s="2"/>
      <c r="VFK14" s="35"/>
      <c r="VFL14" s="76"/>
      <c r="VFM14" s="75"/>
      <c r="VFO14" s="2"/>
      <c r="VFP14" s="2"/>
      <c r="VFQ14" s="35"/>
      <c r="VFR14" s="76"/>
      <c r="VFS14" s="75"/>
      <c r="VFU14" s="2"/>
      <c r="VFV14" s="2"/>
      <c r="VFW14" s="35"/>
      <c r="VFX14" s="76"/>
      <c r="VFY14" s="75"/>
      <c r="VGA14" s="2"/>
      <c r="VGB14" s="2"/>
      <c r="VGC14" s="35"/>
      <c r="VGD14" s="76"/>
      <c r="VGE14" s="75"/>
      <c r="VGG14" s="2"/>
      <c r="VGH14" s="2"/>
      <c r="VGI14" s="35"/>
      <c r="VGJ14" s="76"/>
      <c r="VGK14" s="75"/>
      <c r="VGM14" s="2"/>
      <c r="VGN14" s="2"/>
      <c r="VGO14" s="35"/>
      <c r="VGP14" s="76"/>
      <c r="VGQ14" s="75"/>
      <c r="VGS14" s="2"/>
      <c r="VGT14" s="2"/>
      <c r="VGU14" s="35"/>
      <c r="VGV14" s="76"/>
      <c r="VGW14" s="75"/>
      <c r="VGY14" s="2"/>
      <c r="VGZ14" s="2"/>
      <c r="VHA14" s="35"/>
      <c r="VHB14" s="76"/>
      <c r="VHC14" s="75"/>
      <c r="VHE14" s="2"/>
      <c r="VHF14" s="2"/>
      <c r="VHG14" s="35"/>
      <c r="VHH14" s="76"/>
      <c r="VHI14" s="75"/>
      <c r="VHK14" s="2"/>
      <c r="VHL14" s="2"/>
      <c r="VHM14" s="35"/>
      <c r="VHN14" s="76"/>
      <c r="VHO14" s="75"/>
      <c r="VHQ14" s="2"/>
      <c r="VHR14" s="2"/>
      <c r="VHS14" s="35"/>
      <c r="VHT14" s="76"/>
      <c r="VHU14" s="75"/>
      <c r="VHW14" s="2"/>
      <c r="VHX14" s="2"/>
      <c r="VHY14" s="35"/>
      <c r="VHZ14" s="76"/>
      <c r="VIA14" s="75"/>
      <c r="VIC14" s="2"/>
      <c r="VID14" s="2"/>
      <c r="VIE14" s="35"/>
      <c r="VIF14" s="76"/>
      <c r="VIG14" s="75"/>
      <c r="VII14" s="2"/>
      <c r="VIJ14" s="2"/>
      <c r="VIK14" s="35"/>
      <c r="VIL14" s="76"/>
      <c r="VIM14" s="75"/>
      <c r="VIO14" s="2"/>
      <c r="VIP14" s="2"/>
      <c r="VIQ14" s="35"/>
      <c r="VIR14" s="76"/>
      <c r="VIS14" s="75"/>
      <c r="VIU14" s="2"/>
      <c r="VIV14" s="2"/>
      <c r="VIW14" s="35"/>
      <c r="VIX14" s="76"/>
      <c r="VIY14" s="75"/>
      <c r="VJA14" s="2"/>
      <c r="VJB14" s="2"/>
      <c r="VJC14" s="35"/>
      <c r="VJD14" s="76"/>
      <c r="VJE14" s="75"/>
      <c r="VJG14" s="2"/>
      <c r="VJH14" s="2"/>
      <c r="VJI14" s="35"/>
      <c r="VJJ14" s="76"/>
      <c r="VJK14" s="75"/>
      <c r="VJM14" s="2"/>
      <c r="VJN14" s="2"/>
      <c r="VJO14" s="35"/>
      <c r="VJP14" s="76"/>
      <c r="VJQ14" s="75"/>
      <c r="VJS14" s="2"/>
      <c r="VJT14" s="2"/>
      <c r="VJU14" s="35"/>
      <c r="VJV14" s="76"/>
      <c r="VJW14" s="75"/>
      <c r="VJY14" s="2"/>
      <c r="VJZ14" s="2"/>
      <c r="VKA14" s="35"/>
      <c r="VKB14" s="76"/>
      <c r="VKC14" s="75"/>
      <c r="VKE14" s="2"/>
      <c r="VKF14" s="2"/>
      <c r="VKG14" s="35"/>
      <c r="VKH14" s="76"/>
      <c r="VKI14" s="75"/>
      <c r="VKK14" s="2"/>
      <c r="VKL14" s="2"/>
      <c r="VKM14" s="35"/>
      <c r="VKN14" s="76"/>
      <c r="VKO14" s="75"/>
      <c r="VKQ14" s="2"/>
      <c r="VKR14" s="2"/>
      <c r="VKS14" s="35"/>
      <c r="VKT14" s="76"/>
      <c r="VKU14" s="75"/>
      <c r="VKW14" s="2"/>
      <c r="VKX14" s="2"/>
      <c r="VKY14" s="35"/>
      <c r="VKZ14" s="76"/>
      <c r="VLA14" s="75"/>
      <c r="VLC14" s="2"/>
      <c r="VLD14" s="2"/>
      <c r="VLE14" s="35"/>
      <c r="VLF14" s="76"/>
      <c r="VLG14" s="75"/>
      <c r="VLI14" s="2"/>
      <c r="VLJ14" s="2"/>
      <c r="VLK14" s="35"/>
      <c r="VLL14" s="76"/>
      <c r="VLM14" s="75"/>
      <c r="VLO14" s="2"/>
      <c r="VLP14" s="2"/>
      <c r="VLQ14" s="35"/>
      <c r="VLR14" s="76"/>
      <c r="VLS14" s="75"/>
      <c r="VLU14" s="2"/>
      <c r="VLV14" s="2"/>
      <c r="VLW14" s="35"/>
      <c r="VLX14" s="76"/>
      <c r="VLY14" s="75"/>
      <c r="VMA14" s="2"/>
      <c r="VMB14" s="2"/>
      <c r="VMC14" s="35"/>
      <c r="VMD14" s="76"/>
      <c r="VME14" s="75"/>
      <c r="VMG14" s="2"/>
      <c r="VMH14" s="2"/>
      <c r="VMI14" s="35"/>
      <c r="VMJ14" s="76"/>
      <c r="VMK14" s="75"/>
      <c r="VMM14" s="2"/>
      <c r="VMN14" s="2"/>
      <c r="VMO14" s="35"/>
      <c r="VMP14" s="76"/>
      <c r="VMQ14" s="75"/>
      <c r="VMS14" s="2"/>
      <c r="VMT14" s="2"/>
      <c r="VMU14" s="35"/>
      <c r="VMV14" s="76"/>
      <c r="VMW14" s="75"/>
      <c r="VMY14" s="2"/>
      <c r="VMZ14" s="2"/>
      <c r="VNA14" s="35"/>
      <c r="VNB14" s="76"/>
      <c r="VNC14" s="75"/>
      <c r="VNE14" s="2"/>
      <c r="VNF14" s="2"/>
      <c r="VNG14" s="35"/>
      <c r="VNH14" s="76"/>
      <c r="VNI14" s="75"/>
      <c r="VNK14" s="2"/>
      <c r="VNL14" s="2"/>
      <c r="VNM14" s="35"/>
      <c r="VNN14" s="76"/>
      <c r="VNO14" s="75"/>
      <c r="VNQ14" s="2"/>
      <c r="VNR14" s="2"/>
      <c r="VNS14" s="35"/>
      <c r="VNT14" s="76"/>
      <c r="VNU14" s="75"/>
      <c r="VNW14" s="2"/>
      <c r="VNX14" s="2"/>
      <c r="VNY14" s="35"/>
      <c r="VNZ14" s="76"/>
      <c r="VOA14" s="75"/>
      <c r="VOC14" s="2"/>
      <c r="VOD14" s="2"/>
      <c r="VOE14" s="35"/>
      <c r="VOF14" s="76"/>
      <c r="VOG14" s="75"/>
      <c r="VOI14" s="2"/>
      <c r="VOJ14" s="2"/>
      <c r="VOK14" s="35"/>
      <c r="VOL14" s="76"/>
      <c r="VOM14" s="75"/>
      <c r="VOO14" s="2"/>
      <c r="VOP14" s="2"/>
      <c r="VOQ14" s="35"/>
      <c r="VOR14" s="76"/>
      <c r="VOS14" s="75"/>
      <c r="VOU14" s="2"/>
      <c r="VOV14" s="2"/>
      <c r="VOW14" s="35"/>
      <c r="VOX14" s="76"/>
      <c r="VOY14" s="75"/>
      <c r="VPA14" s="2"/>
      <c r="VPB14" s="2"/>
      <c r="VPC14" s="35"/>
      <c r="VPD14" s="76"/>
      <c r="VPE14" s="75"/>
      <c r="VPG14" s="2"/>
      <c r="VPH14" s="2"/>
      <c r="VPI14" s="35"/>
      <c r="VPJ14" s="76"/>
      <c r="VPK14" s="75"/>
      <c r="VPM14" s="2"/>
      <c r="VPN14" s="2"/>
      <c r="VPO14" s="35"/>
      <c r="VPP14" s="76"/>
      <c r="VPQ14" s="75"/>
      <c r="VPS14" s="2"/>
      <c r="VPT14" s="2"/>
      <c r="VPU14" s="35"/>
      <c r="VPV14" s="76"/>
      <c r="VPW14" s="75"/>
      <c r="VPY14" s="2"/>
      <c r="VPZ14" s="2"/>
      <c r="VQA14" s="35"/>
      <c r="VQB14" s="76"/>
      <c r="VQC14" s="75"/>
      <c r="VQE14" s="2"/>
      <c r="VQF14" s="2"/>
      <c r="VQG14" s="35"/>
      <c r="VQH14" s="76"/>
      <c r="VQI14" s="75"/>
      <c r="VQK14" s="2"/>
      <c r="VQL14" s="2"/>
      <c r="VQM14" s="35"/>
      <c r="VQN14" s="76"/>
      <c r="VQO14" s="75"/>
      <c r="VQQ14" s="2"/>
      <c r="VQR14" s="2"/>
      <c r="VQS14" s="35"/>
      <c r="VQT14" s="76"/>
      <c r="VQU14" s="75"/>
      <c r="VQW14" s="2"/>
      <c r="VQX14" s="2"/>
      <c r="VQY14" s="35"/>
      <c r="VQZ14" s="76"/>
      <c r="VRA14" s="75"/>
      <c r="VRC14" s="2"/>
      <c r="VRD14" s="2"/>
      <c r="VRE14" s="35"/>
      <c r="VRF14" s="76"/>
      <c r="VRG14" s="75"/>
      <c r="VRI14" s="2"/>
      <c r="VRJ14" s="2"/>
      <c r="VRK14" s="35"/>
      <c r="VRL14" s="76"/>
      <c r="VRM14" s="75"/>
      <c r="VRO14" s="2"/>
      <c r="VRP14" s="2"/>
      <c r="VRQ14" s="35"/>
      <c r="VRR14" s="76"/>
      <c r="VRS14" s="75"/>
      <c r="VRU14" s="2"/>
      <c r="VRV14" s="2"/>
      <c r="VRW14" s="35"/>
      <c r="VRX14" s="76"/>
      <c r="VRY14" s="75"/>
      <c r="VSA14" s="2"/>
      <c r="VSB14" s="2"/>
      <c r="VSC14" s="35"/>
      <c r="VSD14" s="76"/>
      <c r="VSE14" s="75"/>
      <c r="VSG14" s="2"/>
      <c r="VSH14" s="2"/>
      <c r="VSI14" s="35"/>
      <c r="VSJ14" s="76"/>
      <c r="VSK14" s="75"/>
      <c r="VSM14" s="2"/>
      <c r="VSN14" s="2"/>
      <c r="VSO14" s="35"/>
      <c r="VSP14" s="76"/>
      <c r="VSQ14" s="75"/>
      <c r="VSS14" s="2"/>
      <c r="VST14" s="2"/>
      <c r="VSU14" s="35"/>
      <c r="VSV14" s="76"/>
      <c r="VSW14" s="75"/>
      <c r="VSY14" s="2"/>
      <c r="VSZ14" s="2"/>
      <c r="VTA14" s="35"/>
      <c r="VTB14" s="76"/>
      <c r="VTC14" s="75"/>
      <c r="VTE14" s="2"/>
      <c r="VTF14" s="2"/>
      <c r="VTG14" s="35"/>
      <c r="VTH14" s="76"/>
      <c r="VTI14" s="75"/>
      <c r="VTK14" s="2"/>
      <c r="VTL14" s="2"/>
      <c r="VTM14" s="35"/>
      <c r="VTN14" s="76"/>
      <c r="VTO14" s="75"/>
      <c r="VTQ14" s="2"/>
      <c r="VTR14" s="2"/>
      <c r="VTS14" s="35"/>
      <c r="VTT14" s="76"/>
      <c r="VTU14" s="75"/>
      <c r="VTW14" s="2"/>
      <c r="VTX14" s="2"/>
      <c r="VTY14" s="35"/>
      <c r="VTZ14" s="76"/>
      <c r="VUA14" s="75"/>
      <c r="VUC14" s="2"/>
      <c r="VUD14" s="2"/>
      <c r="VUE14" s="35"/>
      <c r="VUF14" s="76"/>
      <c r="VUG14" s="75"/>
      <c r="VUI14" s="2"/>
      <c r="VUJ14" s="2"/>
      <c r="VUK14" s="35"/>
      <c r="VUL14" s="76"/>
      <c r="VUM14" s="75"/>
      <c r="VUO14" s="2"/>
      <c r="VUP14" s="2"/>
      <c r="VUQ14" s="35"/>
      <c r="VUR14" s="76"/>
      <c r="VUS14" s="75"/>
      <c r="VUU14" s="2"/>
      <c r="VUV14" s="2"/>
      <c r="VUW14" s="35"/>
      <c r="VUX14" s="76"/>
      <c r="VUY14" s="75"/>
      <c r="VVA14" s="2"/>
      <c r="VVB14" s="2"/>
      <c r="VVC14" s="35"/>
      <c r="VVD14" s="76"/>
      <c r="VVE14" s="75"/>
      <c r="VVG14" s="2"/>
      <c r="VVH14" s="2"/>
      <c r="VVI14" s="35"/>
      <c r="VVJ14" s="76"/>
      <c r="VVK14" s="75"/>
      <c r="VVM14" s="2"/>
      <c r="VVN14" s="2"/>
      <c r="VVO14" s="35"/>
      <c r="VVP14" s="76"/>
      <c r="VVQ14" s="75"/>
      <c r="VVS14" s="2"/>
      <c r="VVT14" s="2"/>
      <c r="VVU14" s="35"/>
      <c r="VVV14" s="76"/>
      <c r="VVW14" s="75"/>
      <c r="VVY14" s="2"/>
      <c r="VVZ14" s="2"/>
      <c r="VWA14" s="35"/>
      <c r="VWB14" s="76"/>
      <c r="VWC14" s="75"/>
      <c r="VWE14" s="2"/>
      <c r="VWF14" s="2"/>
      <c r="VWG14" s="35"/>
      <c r="VWH14" s="76"/>
      <c r="VWI14" s="75"/>
      <c r="VWK14" s="2"/>
      <c r="VWL14" s="2"/>
      <c r="VWM14" s="35"/>
      <c r="VWN14" s="76"/>
      <c r="VWO14" s="75"/>
      <c r="VWQ14" s="2"/>
      <c r="VWR14" s="2"/>
      <c r="VWS14" s="35"/>
      <c r="VWT14" s="76"/>
      <c r="VWU14" s="75"/>
      <c r="VWW14" s="2"/>
      <c r="VWX14" s="2"/>
      <c r="VWY14" s="35"/>
      <c r="VWZ14" s="76"/>
      <c r="VXA14" s="75"/>
      <c r="VXC14" s="2"/>
      <c r="VXD14" s="2"/>
      <c r="VXE14" s="35"/>
      <c r="VXF14" s="76"/>
      <c r="VXG14" s="75"/>
      <c r="VXI14" s="2"/>
      <c r="VXJ14" s="2"/>
      <c r="VXK14" s="35"/>
      <c r="VXL14" s="76"/>
      <c r="VXM14" s="75"/>
      <c r="VXO14" s="2"/>
      <c r="VXP14" s="2"/>
      <c r="VXQ14" s="35"/>
      <c r="VXR14" s="76"/>
      <c r="VXS14" s="75"/>
      <c r="VXU14" s="2"/>
      <c r="VXV14" s="2"/>
      <c r="VXW14" s="35"/>
      <c r="VXX14" s="76"/>
      <c r="VXY14" s="75"/>
      <c r="VYA14" s="2"/>
      <c r="VYB14" s="2"/>
      <c r="VYC14" s="35"/>
      <c r="VYD14" s="76"/>
      <c r="VYE14" s="75"/>
      <c r="VYG14" s="2"/>
      <c r="VYH14" s="2"/>
      <c r="VYI14" s="35"/>
      <c r="VYJ14" s="76"/>
      <c r="VYK14" s="75"/>
      <c r="VYM14" s="2"/>
      <c r="VYN14" s="2"/>
      <c r="VYO14" s="35"/>
      <c r="VYP14" s="76"/>
      <c r="VYQ14" s="75"/>
      <c r="VYS14" s="2"/>
      <c r="VYT14" s="2"/>
      <c r="VYU14" s="35"/>
      <c r="VYV14" s="76"/>
      <c r="VYW14" s="75"/>
      <c r="VYY14" s="2"/>
      <c r="VYZ14" s="2"/>
      <c r="VZA14" s="35"/>
      <c r="VZB14" s="76"/>
      <c r="VZC14" s="75"/>
      <c r="VZE14" s="2"/>
      <c r="VZF14" s="2"/>
      <c r="VZG14" s="35"/>
      <c r="VZH14" s="76"/>
      <c r="VZI14" s="75"/>
      <c r="VZK14" s="2"/>
      <c r="VZL14" s="2"/>
      <c r="VZM14" s="35"/>
      <c r="VZN14" s="76"/>
      <c r="VZO14" s="75"/>
      <c r="VZQ14" s="2"/>
      <c r="VZR14" s="2"/>
      <c r="VZS14" s="35"/>
      <c r="VZT14" s="76"/>
      <c r="VZU14" s="75"/>
      <c r="VZW14" s="2"/>
      <c r="VZX14" s="2"/>
      <c r="VZY14" s="35"/>
      <c r="VZZ14" s="76"/>
      <c r="WAA14" s="75"/>
      <c r="WAC14" s="2"/>
      <c r="WAD14" s="2"/>
      <c r="WAE14" s="35"/>
      <c r="WAF14" s="76"/>
      <c r="WAG14" s="75"/>
      <c r="WAI14" s="2"/>
      <c r="WAJ14" s="2"/>
      <c r="WAK14" s="35"/>
      <c r="WAL14" s="76"/>
      <c r="WAM14" s="75"/>
      <c r="WAO14" s="2"/>
      <c r="WAP14" s="2"/>
      <c r="WAQ14" s="35"/>
      <c r="WAR14" s="76"/>
      <c r="WAS14" s="75"/>
      <c r="WAU14" s="2"/>
      <c r="WAV14" s="2"/>
      <c r="WAW14" s="35"/>
      <c r="WAX14" s="76"/>
      <c r="WAY14" s="75"/>
      <c r="WBA14" s="2"/>
      <c r="WBB14" s="2"/>
      <c r="WBC14" s="35"/>
      <c r="WBD14" s="76"/>
      <c r="WBE14" s="75"/>
      <c r="WBG14" s="2"/>
      <c r="WBH14" s="2"/>
      <c r="WBI14" s="35"/>
      <c r="WBJ14" s="76"/>
      <c r="WBK14" s="75"/>
      <c r="WBM14" s="2"/>
      <c r="WBN14" s="2"/>
      <c r="WBO14" s="35"/>
      <c r="WBP14" s="76"/>
      <c r="WBQ14" s="75"/>
      <c r="WBS14" s="2"/>
      <c r="WBT14" s="2"/>
      <c r="WBU14" s="35"/>
      <c r="WBV14" s="76"/>
      <c r="WBW14" s="75"/>
      <c r="WBY14" s="2"/>
      <c r="WBZ14" s="2"/>
      <c r="WCA14" s="35"/>
      <c r="WCB14" s="76"/>
      <c r="WCC14" s="75"/>
      <c r="WCE14" s="2"/>
      <c r="WCF14" s="2"/>
      <c r="WCG14" s="35"/>
      <c r="WCH14" s="76"/>
      <c r="WCI14" s="75"/>
      <c r="WCK14" s="2"/>
      <c r="WCL14" s="2"/>
      <c r="WCM14" s="35"/>
      <c r="WCN14" s="76"/>
      <c r="WCO14" s="75"/>
      <c r="WCQ14" s="2"/>
      <c r="WCR14" s="2"/>
      <c r="WCS14" s="35"/>
      <c r="WCT14" s="76"/>
      <c r="WCU14" s="75"/>
      <c r="WCW14" s="2"/>
      <c r="WCX14" s="2"/>
      <c r="WCY14" s="35"/>
      <c r="WCZ14" s="76"/>
      <c r="WDA14" s="75"/>
      <c r="WDC14" s="2"/>
      <c r="WDD14" s="2"/>
      <c r="WDE14" s="35"/>
      <c r="WDF14" s="76"/>
      <c r="WDG14" s="75"/>
      <c r="WDI14" s="2"/>
      <c r="WDJ14" s="2"/>
      <c r="WDK14" s="35"/>
      <c r="WDL14" s="76"/>
      <c r="WDM14" s="75"/>
      <c r="WDO14" s="2"/>
      <c r="WDP14" s="2"/>
      <c r="WDQ14" s="35"/>
      <c r="WDR14" s="76"/>
      <c r="WDS14" s="75"/>
      <c r="WDU14" s="2"/>
      <c r="WDV14" s="2"/>
      <c r="WDW14" s="35"/>
      <c r="WDX14" s="76"/>
      <c r="WDY14" s="75"/>
      <c r="WEA14" s="2"/>
      <c r="WEB14" s="2"/>
      <c r="WEC14" s="35"/>
      <c r="WED14" s="76"/>
      <c r="WEE14" s="75"/>
      <c r="WEG14" s="2"/>
      <c r="WEH14" s="2"/>
      <c r="WEI14" s="35"/>
      <c r="WEJ14" s="76"/>
      <c r="WEK14" s="75"/>
      <c r="WEM14" s="2"/>
      <c r="WEN14" s="2"/>
      <c r="WEO14" s="35"/>
      <c r="WEP14" s="76"/>
      <c r="WEQ14" s="75"/>
      <c r="WES14" s="2"/>
      <c r="WET14" s="2"/>
      <c r="WEU14" s="35"/>
      <c r="WEV14" s="76"/>
      <c r="WEW14" s="75"/>
      <c r="WEY14" s="2"/>
      <c r="WEZ14" s="2"/>
      <c r="WFA14" s="35"/>
      <c r="WFB14" s="76"/>
      <c r="WFC14" s="75"/>
      <c r="WFE14" s="2"/>
      <c r="WFF14" s="2"/>
      <c r="WFG14" s="35"/>
      <c r="WFH14" s="76"/>
      <c r="WFI14" s="75"/>
      <c r="WFK14" s="2"/>
      <c r="WFL14" s="2"/>
      <c r="WFM14" s="35"/>
      <c r="WFN14" s="76"/>
      <c r="WFO14" s="75"/>
      <c r="WFQ14" s="2"/>
      <c r="WFR14" s="2"/>
      <c r="WFS14" s="35"/>
      <c r="WFT14" s="76"/>
      <c r="WFU14" s="75"/>
      <c r="WFW14" s="2"/>
      <c r="WFX14" s="2"/>
      <c r="WFY14" s="35"/>
      <c r="WFZ14" s="76"/>
      <c r="WGA14" s="75"/>
      <c r="WGC14" s="2"/>
      <c r="WGD14" s="2"/>
      <c r="WGE14" s="35"/>
      <c r="WGF14" s="76"/>
      <c r="WGG14" s="75"/>
      <c r="WGI14" s="2"/>
      <c r="WGJ14" s="2"/>
      <c r="WGK14" s="35"/>
      <c r="WGL14" s="76"/>
      <c r="WGM14" s="75"/>
      <c r="WGO14" s="2"/>
      <c r="WGP14" s="2"/>
      <c r="WGQ14" s="35"/>
      <c r="WGR14" s="76"/>
      <c r="WGS14" s="75"/>
      <c r="WGU14" s="2"/>
      <c r="WGV14" s="2"/>
      <c r="WGW14" s="35"/>
      <c r="WGX14" s="76"/>
      <c r="WGY14" s="75"/>
      <c r="WHA14" s="2"/>
      <c r="WHB14" s="2"/>
      <c r="WHC14" s="35"/>
      <c r="WHD14" s="76"/>
      <c r="WHE14" s="75"/>
      <c r="WHG14" s="2"/>
      <c r="WHH14" s="2"/>
      <c r="WHI14" s="35"/>
      <c r="WHJ14" s="76"/>
      <c r="WHK14" s="75"/>
      <c r="WHM14" s="2"/>
      <c r="WHN14" s="2"/>
      <c r="WHO14" s="35"/>
      <c r="WHP14" s="76"/>
      <c r="WHQ14" s="75"/>
      <c r="WHS14" s="2"/>
      <c r="WHT14" s="2"/>
      <c r="WHU14" s="35"/>
      <c r="WHV14" s="76"/>
      <c r="WHW14" s="75"/>
      <c r="WHY14" s="2"/>
      <c r="WHZ14" s="2"/>
      <c r="WIA14" s="35"/>
      <c r="WIB14" s="76"/>
      <c r="WIC14" s="75"/>
      <c r="WIE14" s="2"/>
      <c r="WIF14" s="2"/>
      <c r="WIG14" s="35"/>
      <c r="WIH14" s="76"/>
      <c r="WII14" s="75"/>
      <c r="WIK14" s="2"/>
      <c r="WIL14" s="2"/>
      <c r="WIM14" s="35"/>
      <c r="WIN14" s="76"/>
      <c r="WIO14" s="75"/>
      <c r="WIQ14" s="2"/>
      <c r="WIR14" s="2"/>
      <c r="WIS14" s="35"/>
      <c r="WIT14" s="76"/>
      <c r="WIU14" s="75"/>
      <c r="WIW14" s="2"/>
      <c r="WIX14" s="2"/>
      <c r="WIY14" s="35"/>
      <c r="WIZ14" s="76"/>
      <c r="WJA14" s="75"/>
      <c r="WJC14" s="2"/>
      <c r="WJD14" s="2"/>
      <c r="WJE14" s="35"/>
      <c r="WJF14" s="76"/>
      <c r="WJG14" s="75"/>
      <c r="WJI14" s="2"/>
      <c r="WJJ14" s="2"/>
      <c r="WJK14" s="35"/>
      <c r="WJL14" s="76"/>
      <c r="WJM14" s="75"/>
      <c r="WJO14" s="2"/>
      <c r="WJP14" s="2"/>
      <c r="WJQ14" s="35"/>
      <c r="WJR14" s="76"/>
      <c r="WJS14" s="75"/>
      <c r="WJU14" s="2"/>
      <c r="WJV14" s="2"/>
      <c r="WJW14" s="35"/>
      <c r="WJX14" s="76"/>
      <c r="WJY14" s="75"/>
      <c r="WKA14" s="2"/>
      <c r="WKB14" s="2"/>
      <c r="WKC14" s="35"/>
      <c r="WKD14" s="76"/>
      <c r="WKE14" s="75"/>
      <c r="WKG14" s="2"/>
      <c r="WKH14" s="2"/>
      <c r="WKI14" s="35"/>
      <c r="WKJ14" s="76"/>
      <c r="WKK14" s="75"/>
      <c r="WKM14" s="2"/>
      <c r="WKN14" s="2"/>
      <c r="WKO14" s="35"/>
      <c r="WKP14" s="76"/>
      <c r="WKQ14" s="75"/>
      <c r="WKS14" s="2"/>
      <c r="WKT14" s="2"/>
      <c r="WKU14" s="35"/>
      <c r="WKV14" s="76"/>
      <c r="WKW14" s="75"/>
      <c r="WKY14" s="2"/>
      <c r="WKZ14" s="2"/>
      <c r="WLA14" s="35"/>
      <c r="WLB14" s="76"/>
      <c r="WLC14" s="75"/>
      <c r="WLE14" s="2"/>
      <c r="WLF14" s="2"/>
      <c r="WLG14" s="35"/>
      <c r="WLH14" s="76"/>
      <c r="WLI14" s="75"/>
      <c r="WLK14" s="2"/>
      <c r="WLL14" s="2"/>
      <c r="WLM14" s="35"/>
      <c r="WLN14" s="76"/>
      <c r="WLO14" s="75"/>
      <c r="WLQ14" s="2"/>
      <c r="WLR14" s="2"/>
      <c r="WLS14" s="35"/>
      <c r="WLT14" s="76"/>
      <c r="WLU14" s="75"/>
      <c r="WLW14" s="2"/>
      <c r="WLX14" s="2"/>
      <c r="WLY14" s="35"/>
      <c r="WLZ14" s="76"/>
      <c r="WMA14" s="75"/>
      <c r="WMC14" s="2"/>
      <c r="WMD14" s="2"/>
      <c r="WME14" s="35"/>
      <c r="WMF14" s="76"/>
      <c r="WMG14" s="75"/>
      <c r="WMI14" s="2"/>
      <c r="WMJ14" s="2"/>
      <c r="WMK14" s="35"/>
      <c r="WML14" s="76"/>
      <c r="WMM14" s="75"/>
      <c r="WMO14" s="2"/>
      <c r="WMP14" s="2"/>
      <c r="WMQ14" s="35"/>
      <c r="WMR14" s="76"/>
      <c r="WMS14" s="75"/>
      <c r="WMU14" s="2"/>
      <c r="WMV14" s="2"/>
      <c r="WMW14" s="35"/>
      <c r="WMX14" s="76"/>
      <c r="WMY14" s="75"/>
      <c r="WNA14" s="2"/>
      <c r="WNB14" s="2"/>
      <c r="WNC14" s="35"/>
      <c r="WND14" s="76"/>
      <c r="WNE14" s="75"/>
      <c r="WNG14" s="2"/>
      <c r="WNH14" s="2"/>
      <c r="WNI14" s="35"/>
      <c r="WNJ14" s="76"/>
      <c r="WNK14" s="75"/>
      <c r="WNM14" s="2"/>
      <c r="WNN14" s="2"/>
      <c r="WNO14" s="35"/>
      <c r="WNP14" s="76"/>
      <c r="WNQ14" s="75"/>
      <c r="WNS14" s="2"/>
      <c r="WNT14" s="2"/>
      <c r="WNU14" s="35"/>
      <c r="WNV14" s="76"/>
      <c r="WNW14" s="75"/>
      <c r="WNY14" s="2"/>
      <c r="WNZ14" s="2"/>
      <c r="WOA14" s="35"/>
      <c r="WOB14" s="76"/>
      <c r="WOC14" s="75"/>
      <c r="WOE14" s="2"/>
      <c r="WOF14" s="2"/>
      <c r="WOG14" s="35"/>
      <c r="WOH14" s="76"/>
      <c r="WOI14" s="75"/>
      <c r="WOK14" s="2"/>
      <c r="WOL14" s="2"/>
      <c r="WOM14" s="35"/>
      <c r="WON14" s="76"/>
      <c r="WOO14" s="75"/>
      <c r="WOQ14" s="2"/>
      <c r="WOR14" s="2"/>
      <c r="WOS14" s="35"/>
      <c r="WOT14" s="76"/>
      <c r="WOU14" s="75"/>
      <c r="WOW14" s="2"/>
      <c r="WOX14" s="2"/>
      <c r="WOY14" s="35"/>
      <c r="WOZ14" s="76"/>
      <c r="WPA14" s="75"/>
      <c r="WPC14" s="2"/>
      <c r="WPD14" s="2"/>
      <c r="WPE14" s="35"/>
      <c r="WPF14" s="76"/>
      <c r="WPG14" s="75"/>
      <c r="WPI14" s="2"/>
      <c r="WPJ14" s="2"/>
      <c r="WPK14" s="35"/>
      <c r="WPL14" s="76"/>
      <c r="WPM14" s="75"/>
      <c r="WPO14" s="2"/>
      <c r="WPP14" s="2"/>
      <c r="WPQ14" s="35"/>
      <c r="WPR14" s="76"/>
      <c r="WPS14" s="75"/>
      <c r="WPU14" s="2"/>
      <c r="WPV14" s="2"/>
      <c r="WPW14" s="35"/>
      <c r="WPX14" s="76"/>
      <c r="WPY14" s="75"/>
      <c r="WQA14" s="2"/>
      <c r="WQB14" s="2"/>
      <c r="WQC14" s="35"/>
      <c r="WQD14" s="76"/>
      <c r="WQE14" s="75"/>
      <c r="WQG14" s="2"/>
      <c r="WQH14" s="2"/>
      <c r="WQI14" s="35"/>
      <c r="WQJ14" s="76"/>
      <c r="WQK14" s="75"/>
      <c r="WQM14" s="2"/>
      <c r="WQN14" s="2"/>
      <c r="WQO14" s="35"/>
      <c r="WQP14" s="76"/>
      <c r="WQQ14" s="75"/>
      <c r="WQS14" s="2"/>
      <c r="WQT14" s="2"/>
      <c r="WQU14" s="35"/>
      <c r="WQV14" s="76"/>
      <c r="WQW14" s="75"/>
      <c r="WQY14" s="2"/>
      <c r="WQZ14" s="2"/>
      <c r="WRA14" s="35"/>
      <c r="WRB14" s="76"/>
      <c r="WRC14" s="75"/>
      <c r="WRE14" s="2"/>
      <c r="WRF14" s="2"/>
      <c r="WRG14" s="35"/>
      <c r="WRH14" s="76"/>
      <c r="WRI14" s="75"/>
      <c r="WRK14" s="2"/>
      <c r="WRL14" s="2"/>
      <c r="WRM14" s="35"/>
      <c r="WRN14" s="76"/>
      <c r="WRO14" s="75"/>
      <c r="WRQ14" s="2"/>
      <c r="WRR14" s="2"/>
      <c r="WRS14" s="35"/>
      <c r="WRT14" s="76"/>
      <c r="WRU14" s="75"/>
      <c r="WRW14" s="2"/>
      <c r="WRX14" s="2"/>
      <c r="WRY14" s="35"/>
      <c r="WRZ14" s="76"/>
      <c r="WSA14" s="75"/>
      <c r="WSC14" s="2"/>
      <c r="WSD14" s="2"/>
      <c r="WSE14" s="35"/>
      <c r="WSF14" s="76"/>
      <c r="WSG14" s="75"/>
      <c r="WSI14" s="2"/>
      <c r="WSJ14" s="2"/>
      <c r="WSK14" s="35"/>
      <c r="WSL14" s="76"/>
      <c r="WSM14" s="75"/>
      <c r="WSO14" s="2"/>
      <c r="WSP14" s="2"/>
      <c r="WSQ14" s="35"/>
      <c r="WSR14" s="76"/>
      <c r="WSS14" s="75"/>
      <c r="WSU14" s="2"/>
      <c r="WSV14" s="2"/>
      <c r="WSW14" s="35"/>
      <c r="WSX14" s="76"/>
      <c r="WSY14" s="75"/>
      <c r="WTA14" s="2"/>
      <c r="WTB14" s="2"/>
      <c r="WTC14" s="35"/>
      <c r="WTD14" s="76"/>
      <c r="WTE14" s="75"/>
      <c r="WTG14" s="2"/>
      <c r="WTH14" s="2"/>
      <c r="WTI14" s="35"/>
      <c r="WTJ14" s="76"/>
      <c r="WTK14" s="75"/>
      <c r="WTM14" s="2"/>
      <c r="WTN14" s="2"/>
      <c r="WTO14" s="35"/>
      <c r="WTP14" s="76"/>
      <c r="WTQ14" s="75"/>
      <c r="WTS14" s="2"/>
      <c r="WTT14" s="2"/>
      <c r="WTU14" s="35"/>
      <c r="WTV14" s="76"/>
      <c r="WTW14" s="75"/>
      <c r="WTY14" s="2"/>
      <c r="WTZ14" s="2"/>
      <c r="WUA14" s="35"/>
      <c r="WUB14" s="76"/>
      <c r="WUC14" s="75"/>
      <c r="WUE14" s="2"/>
      <c r="WUF14" s="2"/>
      <c r="WUG14" s="35"/>
      <c r="WUH14" s="76"/>
      <c r="WUI14" s="75"/>
      <c r="WUK14" s="2"/>
      <c r="WUL14" s="2"/>
      <c r="WUM14" s="35"/>
      <c r="WUN14" s="76"/>
      <c r="WUO14" s="75"/>
      <c r="WUQ14" s="2"/>
      <c r="WUR14" s="2"/>
      <c r="WUS14" s="35"/>
      <c r="WUT14" s="76"/>
      <c r="WUU14" s="75"/>
      <c r="WUW14" s="2"/>
      <c r="WUX14" s="2"/>
      <c r="WUY14" s="35"/>
      <c r="WUZ14" s="76"/>
      <c r="WVA14" s="75"/>
      <c r="WVC14" s="2"/>
      <c r="WVD14" s="2"/>
      <c r="WVE14" s="35"/>
      <c r="WVF14" s="76"/>
      <c r="WVG14" s="75"/>
      <c r="WVI14" s="2"/>
      <c r="WVJ14" s="2"/>
      <c r="WVK14" s="35"/>
      <c r="WVL14" s="76"/>
      <c r="WVM14" s="75"/>
      <c r="WVO14" s="2"/>
      <c r="WVP14" s="2"/>
      <c r="WVQ14" s="35"/>
      <c r="WVR14" s="76"/>
      <c r="WVS14" s="75"/>
      <c r="WVU14" s="2"/>
      <c r="WVV14" s="2"/>
      <c r="WVW14" s="35"/>
      <c r="WVX14" s="76"/>
      <c r="WVY14" s="75"/>
      <c r="WWA14" s="2"/>
      <c r="WWB14" s="2"/>
      <c r="WWC14" s="35"/>
      <c r="WWD14" s="76"/>
      <c r="WWE14" s="75"/>
      <c r="WWG14" s="2"/>
      <c r="WWH14" s="2"/>
      <c r="WWI14" s="35"/>
      <c r="WWJ14" s="76"/>
      <c r="WWK14" s="75"/>
      <c r="WWM14" s="2"/>
      <c r="WWN14" s="2"/>
      <c r="WWO14" s="35"/>
      <c r="WWP14" s="76"/>
      <c r="WWQ14" s="75"/>
      <c r="WWS14" s="2"/>
      <c r="WWT14" s="2"/>
      <c r="WWU14" s="35"/>
      <c r="WWV14" s="76"/>
      <c r="WWW14" s="75"/>
      <c r="WWY14" s="2"/>
      <c r="WWZ14" s="2"/>
      <c r="WXA14" s="35"/>
      <c r="WXB14" s="76"/>
      <c r="WXC14" s="75"/>
      <c r="WXE14" s="2"/>
      <c r="WXF14" s="2"/>
      <c r="WXG14" s="35"/>
      <c r="WXH14" s="76"/>
      <c r="WXI14" s="75"/>
      <c r="WXK14" s="2"/>
      <c r="WXL14" s="2"/>
      <c r="WXM14" s="35"/>
      <c r="WXN14" s="76"/>
      <c r="WXO14" s="75"/>
      <c r="WXQ14" s="2"/>
      <c r="WXR14" s="2"/>
      <c r="WXS14" s="35"/>
      <c r="WXT14" s="76"/>
      <c r="WXU14" s="75"/>
      <c r="WXW14" s="2"/>
      <c r="WXX14" s="2"/>
      <c r="WXY14" s="35"/>
      <c r="WXZ14" s="76"/>
      <c r="WYA14" s="75"/>
      <c r="WYC14" s="2"/>
      <c r="WYD14" s="2"/>
      <c r="WYE14" s="35"/>
      <c r="WYF14" s="76"/>
      <c r="WYG14" s="75"/>
      <c r="WYI14" s="2"/>
      <c r="WYJ14" s="2"/>
      <c r="WYK14" s="35"/>
      <c r="WYL14" s="76"/>
      <c r="WYM14" s="75"/>
      <c r="WYO14" s="2"/>
      <c r="WYP14" s="2"/>
      <c r="WYQ14" s="35"/>
      <c r="WYR14" s="76"/>
      <c r="WYS14" s="75"/>
      <c r="WYU14" s="2"/>
      <c r="WYV14" s="2"/>
      <c r="WYW14" s="35"/>
      <c r="WYX14" s="76"/>
      <c r="WYY14" s="75"/>
      <c r="WZA14" s="2"/>
      <c r="WZB14" s="2"/>
      <c r="WZC14" s="35"/>
      <c r="WZD14" s="76"/>
      <c r="WZE14" s="75"/>
      <c r="WZG14" s="2"/>
      <c r="WZH14" s="2"/>
      <c r="WZI14" s="35"/>
      <c r="WZJ14" s="76"/>
      <c r="WZK14" s="75"/>
      <c r="WZM14" s="2"/>
      <c r="WZN14" s="2"/>
      <c r="WZO14" s="35"/>
      <c r="WZP14" s="76"/>
      <c r="WZQ14" s="75"/>
      <c r="WZS14" s="2"/>
      <c r="WZT14" s="2"/>
      <c r="WZU14" s="35"/>
      <c r="WZV14" s="76"/>
      <c r="WZW14" s="75"/>
      <c r="WZY14" s="2"/>
      <c r="WZZ14" s="2"/>
      <c r="XAA14" s="35"/>
      <c r="XAB14" s="76"/>
      <c r="XAC14" s="75"/>
      <c r="XAE14" s="2"/>
      <c r="XAF14" s="2"/>
      <c r="XAG14" s="35"/>
      <c r="XAH14" s="76"/>
      <c r="XAI14" s="75"/>
      <c r="XAK14" s="2"/>
      <c r="XAL14" s="2"/>
      <c r="XAM14" s="35"/>
      <c r="XAN14" s="76"/>
      <c r="XAO14" s="75"/>
      <c r="XAQ14" s="2"/>
      <c r="XAR14" s="2"/>
      <c r="XAS14" s="35"/>
      <c r="XAT14" s="76"/>
      <c r="XAU14" s="75"/>
      <c r="XAW14" s="2"/>
      <c r="XAX14" s="2"/>
      <c r="XAY14" s="35"/>
      <c r="XAZ14" s="76"/>
      <c r="XBA14" s="75"/>
      <c r="XBC14" s="2"/>
      <c r="XBD14" s="2"/>
      <c r="XBE14" s="35"/>
      <c r="XBF14" s="76"/>
      <c r="XBG14" s="75"/>
      <c r="XBI14" s="2"/>
      <c r="XBJ14" s="2"/>
      <c r="XBK14" s="35"/>
      <c r="XBL14" s="76"/>
      <c r="XBM14" s="75"/>
      <c r="XBO14" s="2"/>
      <c r="XBP14" s="2"/>
      <c r="XBQ14" s="35"/>
      <c r="XBR14" s="76"/>
      <c r="XBS14" s="75"/>
      <c r="XBU14" s="2"/>
      <c r="XBV14" s="2"/>
      <c r="XBW14" s="35"/>
      <c r="XBX14" s="76"/>
      <c r="XBY14" s="75"/>
      <c r="XCA14" s="2"/>
      <c r="XCB14" s="2"/>
      <c r="XCC14" s="35"/>
      <c r="XCD14" s="76"/>
      <c r="XCE14" s="75"/>
      <c r="XCG14" s="2"/>
      <c r="XCH14" s="2"/>
      <c r="XCI14" s="35"/>
      <c r="XCJ14" s="76"/>
      <c r="XCK14" s="75"/>
      <c r="XCM14" s="2"/>
      <c r="XCN14" s="2"/>
      <c r="XCO14" s="35"/>
      <c r="XCP14" s="76"/>
      <c r="XCQ14" s="75"/>
      <c r="XCS14" s="2"/>
      <c r="XCT14" s="2"/>
      <c r="XCU14" s="35"/>
      <c r="XCV14" s="76"/>
      <c r="XCW14" s="75"/>
      <c r="XCY14" s="2"/>
      <c r="XCZ14" s="2"/>
      <c r="XDA14" s="35"/>
      <c r="XDB14" s="76"/>
      <c r="XDC14" s="75"/>
      <c r="XDE14" s="2"/>
      <c r="XDF14" s="2"/>
      <c r="XDG14" s="35"/>
      <c r="XDH14" s="76"/>
      <c r="XDI14" s="75"/>
      <c r="XDK14" s="2"/>
      <c r="XDL14" s="2"/>
      <c r="XDM14" s="35"/>
      <c r="XDN14" s="76"/>
      <c r="XDO14" s="75"/>
      <c r="XDQ14" s="2"/>
      <c r="XDR14" s="2"/>
      <c r="XDS14" s="35"/>
      <c r="XDT14" s="76"/>
      <c r="XDU14" s="75"/>
      <c r="XDW14" s="2"/>
      <c r="XDX14" s="2"/>
      <c r="XDY14" s="35"/>
      <c r="XDZ14" s="76"/>
      <c r="XEA14" s="75"/>
      <c r="XEC14" s="2"/>
      <c r="XED14" s="2"/>
      <c r="XEE14" s="35"/>
      <c r="XEF14" s="76"/>
      <c r="XEG14" s="75"/>
      <c r="XEI14" s="2"/>
      <c r="XEJ14" s="2"/>
      <c r="XEK14" s="35"/>
      <c r="XEL14" s="76"/>
      <c r="XEM14" s="75"/>
      <c r="XEO14" s="2"/>
      <c r="XEP14" s="2"/>
      <c r="XEQ14" s="35"/>
      <c r="XER14" s="76"/>
      <c r="XES14" s="75"/>
      <c r="XEU14" s="2"/>
      <c r="XEV14" s="2"/>
      <c r="XEW14" s="35"/>
      <c r="XEX14" s="76"/>
      <c r="XEY14" s="75"/>
      <c r="XFA14" s="2"/>
      <c r="XFB14" s="2"/>
      <c r="XFC14" s="35"/>
      <c r="XFD14" s="76"/>
    </row>
    <row r="15" spans="1:3071 3073:6143 6145:9215 9217:12287 12289:15359 15361:16384" ht="26" x14ac:dyDescent="0.3">
      <c r="A15" s="2"/>
      <c r="B15" s="2"/>
      <c r="C15" s="35">
        <v>3</v>
      </c>
      <c r="D15" s="79">
        <f>-$G$9*$H$9</f>
        <v>-600000</v>
      </c>
      <c r="E15" s="75"/>
      <c r="F15" s="84">
        <f>$G$8*$H$8</f>
        <v>200000</v>
      </c>
      <c r="G15" s="174">
        <v>1.8800000000000001</v>
      </c>
      <c r="H15" s="2"/>
      <c r="I15" s="44">
        <f>F15*G15</f>
        <v>376000</v>
      </c>
      <c r="J15" s="76"/>
      <c r="K15" s="79">
        <f t="shared" si="0"/>
        <v>-224000</v>
      </c>
      <c r="M15" s="2"/>
      <c r="N15" s="2"/>
      <c r="O15" s="35"/>
      <c r="P15" s="76"/>
      <c r="Q15" s="75"/>
      <c r="S15" s="2"/>
      <c r="T15" s="2"/>
      <c r="U15" s="35"/>
      <c r="V15" s="76"/>
      <c r="W15" s="75"/>
      <c r="Y15" s="2"/>
      <c r="Z15" s="2"/>
      <c r="AA15" s="35"/>
      <c r="AB15" s="76"/>
      <c r="AC15" s="75"/>
      <c r="AE15" s="2"/>
      <c r="AF15" s="2"/>
      <c r="AG15" s="35"/>
      <c r="AH15" s="76"/>
      <c r="AI15" s="75"/>
      <c r="AK15" s="2"/>
      <c r="AL15" s="2"/>
      <c r="AM15" s="35"/>
      <c r="AN15" s="76"/>
      <c r="AO15" s="75"/>
      <c r="AQ15" s="2"/>
      <c r="AR15" s="2"/>
      <c r="AS15" s="35"/>
      <c r="AT15" s="76"/>
      <c r="AU15" s="75"/>
      <c r="AW15" s="2"/>
      <c r="AX15" s="2"/>
      <c r="AY15" s="35"/>
      <c r="AZ15" s="76"/>
      <c r="BA15" s="75"/>
      <c r="BC15" s="2"/>
      <c r="BD15" s="2"/>
      <c r="BE15" s="35"/>
      <c r="BF15" s="76"/>
      <c r="BG15" s="75"/>
      <c r="BI15" s="2"/>
      <c r="BJ15" s="2"/>
      <c r="BK15" s="35"/>
      <c r="BL15" s="76"/>
      <c r="BM15" s="75"/>
      <c r="BO15" s="2"/>
      <c r="BP15" s="2"/>
      <c r="BQ15" s="35"/>
      <c r="BR15" s="76"/>
      <c r="BS15" s="75"/>
      <c r="BU15" s="2"/>
      <c r="BV15" s="2"/>
      <c r="BW15" s="35"/>
      <c r="BX15" s="76"/>
      <c r="BY15" s="75"/>
      <c r="CA15" s="2"/>
      <c r="CB15" s="2"/>
      <c r="CC15" s="35"/>
      <c r="CD15" s="76"/>
      <c r="CE15" s="75"/>
      <c r="CG15" s="2"/>
      <c r="CH15" s="2"/>
      <c r="CI15" s="35"/>
      <c r="CJ15" s="76"/>
      <c r="CK15" s="75"/>
      <c r="CM15" s="2"/>
      <c r="CN15" s="2"/>
      <c r="CO15" s="35"/>
      <c r="CP15" s="76"/>
      <c r="CQ15" s="75"/>
      <c r="CS15" s="2"/>
      <c r="CT15" s="2"/>
      <c r="CU15" s="35"/>
      <c r="CV15" s="76"/>
      <c r="CW15" s="75"/>
      <c r="CY15" s="2"/>
      <c r="CZ15" s="2"/>
      <c r="DA15" s="35"/>
      <c r="DB15" s="76"/>
      <c r="DC15" s="75"/>
      <c r="DE15" s="2"/>
      <c r="DF15" s="2"/>
      <c r="DG15" s="35"/>
      <c r="DH15" s="76"/>
      <c r="DI15" s="75"/>
      <c r="DK15" s="2"/>
      <c r="DL15" s="2"/>
      <c r="DM15" s="35"/>
      <c r="DN15" s="76"/>
      <c r="DO15" s="75"/>
      <c r="DQ15" s="2"/>
      <c r="DR15" s="2"/>
      <c r="DS15" s="35"/>
      <c r="DT15" s="76"/>
      <c r="DU15" s="75"/>
      <c r="DW15" s="2"/>
      <c r="DX15" s="2"/>
      <c r="DY15" s="35"/>
      <c r="DZ15" s="76"/>
      <c r="EA15" s="75"/>
      <c r="EC15" s="2"/>
      <c r="ED15" s="2"/>
      <c r="EE15" s="35"/>
      <c r="EF15" s="76"/>
      <c r="EG15" s="75"/>
      <c r="EI15" s="2"/>
      <c r="EJ15" s="2"/>
      <c r="EK15" s="35"/>
      <c r="EL15" s="76"/>
      <c r="EM15" s="75"/>
      <c r="EO15" s="2"/>
      <c r="EP15" s="2"/>
      <c r="EQ15" s="35"/>
      <c r="ER15" s="76"/>
      <c r="ES15" s="75"/>
      <c r="EU15" s="2"/>
      <c r="EV15" s="2"/>
      <c r="EW15" s="35"/>
      <c r="EX15" s="76"/>
      <c r="EY15" s="75"/>
      <c r="FA15" s="2"/>
      <c r="FB15" s="2"/>
      <c r="FC15" s="35"/>
      <c r="FD15" s="76"/>
      <c r="FE15" s="75"/>
      <c r="FG15" s="2"/>
      <c r="FH15" s="2"/>
      <c r="FI15" s="35"/>
      <c r="FJ15" s="76"/>
      <c r="FK15" s="75"/>
      <c r="FM15" s="2"/>
      <c r="FN15" s="2"/>
      <c r="FO15" s="35"/>
      <c r="FP15" s="76"/>
      <c r="FQ15" s="75"/>
      <c r="FS15" s="2"/>
      <c r="FT15" s="2"/>
      <c r="FU15" s="35"/>
      <c r="FV15" s="76"/>
      <c r="FW15" s="75"/>
      <c r="FY15" s="2"/>
      <c r="FZ15" s="2"/>
      <c r="GA15" s="35"/>
      <c r="GB15" s="76"/>
      <c r="GC15" s="75"/>
      <c r="GE15" s="2"/>
      <c r="GF15" s="2"/>
      <c r="GG15" s="35"/>
      <c r="GH15" s="76"/>
      <c r="GI15" s="75"/>
      <c r="GK15" s="2"/>
      <c r="GL15" s="2"/>
      <c r="GM15" s="35"/>
      <c r="GN15" s="76"/>
      <c r="GO15" s="75"/>
      <c r="GQ15" s="2"/>
      <c r="GR15" s="2"/>
      <c r="GS15" s="35"/>
      <c r="GT15" s="76"/>
      <c r="GU15" s="75"/>
      <c r="GW15" s="2"/>
      <c r="GX15" s="2"/>
      <c r="GY15" s="35"/>
      <c r="GZ15" s="76"/>
      <c r="HA15" s="75"/>
      <c r="HC15" s="2"/>
      <c r="HD15" s="2"/>
      <c r="HE15" s="35"/>
      <c r="HF15" s="76"/>
      <c r="HG15" s="75"/>
      <c r="HI15" s="2"/>
      <c r="HJ15" s="2"/>
      <c r="HK15" s="35"/>
      <c r="HL15" s="76"/>
      <c r="HM15" s="75"/>
      <c r="HO15" s="2"/>
      <c r="HP15" s="2"/>
      <c r="HQ15" s="35"/>
      <c r="HR15" s="76"/>
      <c r="HS15" s="75"/>
      <c r="HU15" s="2"/>
      <c r="HV15" s="2"/>
      <c r="HW15" s="35"/>
      <c r="HX15" s="76"/>
      <c r="HY15" s="75"/>
      <c r="IA15" s="2"/>
      <c r="IB15" s="2"/>
      <c r="IC15" s="35"/>
      <c r="ID15" s="76"/>
      <c r="IE15" s="75"/>
      <c r="IG15" s="2"/>
      <c r="IH15" s="2"/>
      <c r="II15" s="35"/>
      <c r="IJ15" s="76"/>
      <c r="IK15" s="75"/>
      <c r="IM15" s="2"/>
      <c r="IN15" s="2"/>
      <c r="IO15" s="35"/>
      <c r="IP15" s="76"/>
      <c r="IQ15" s="75"/>
      <c r="IS15" s="2"/>
      <c r="IT15" s="2"/>
      <c r="IU15" s="35"/>
      <c r="IV15" s="76"/>
      <c r="IW15" s="75"/>
      <c r="IY15" s="2"/>
      <c r="IZ15" s="2"/>
      <c r="JA15" s="35"/>
      <c r="JB15" s="76"/>
      <c r="JC15" s="75"/>
      <c r="JE15" s="2"/>
      <c r="JF15" s="2"/>
      <c r="JG15" s="35"/>
      <c r="JH15" s="76"/>
      <c r="JI15" s="75"/>
      <c r="JK15" s="2"/>
      <c r="JL15" s="2"/>
      <c r="JM15" s="35"/>
      <c r="JN15" s="76"/>
      <c r="JO15" s="75"/>
      <c r="JQ15" s="2"/>
      <c r="JR15" s="2"/>
      <c r="JS15" s="35"/>
      <c r="JT15" s="76"/>
      <c r="JU15" s="75"/>
      <c r="JW15" s="2"/>
      <c r="JX15" s="2"/>
      <c r="JY15" s="35"/>
      <c r="JZ15" s="76"/>
      <c r="KA15" s="75"/>
      <c r="KC15" s="2"/>
      <c r="KD15" s="2"/>
      <c r="KE15" s="35"/>
      <c r="KF15" s="76"/>
      <c r="KG15" s="75"/>
      <c r="KI15" s="2"/>
      <c r="KJ15" s="2"/>
      <c r="KK15" s="35"/>
      <c r="KL15" s="76"/>
      <c r="KM15" s="75"/>
      <c r="KO15" s="2"/>
      <c r="KP15" s="2"/>
      <c r="KQ15" s="35"/>
      <c r="KR15" s="76"/>
      <c r="KS15" s="75"/>
      <c r="KU15" s="2"/>
      <c r="KV15" s="2"/>
      <c r="KW15" s="35"/>
      <c r="KX15" s="76"/>
      <c r="KY15" s="75"/>
      <c r="LA15" s="2"/>
      <c r="LB15" s="2"/>
      <c r="LC15" s="35"/>
      <c r="LD15" s="76"/>
      <c r="LE15" s="75"/>
      <c r="LG15" s="2"/>
      <c r="LH15" s="2"/>
      <c r="LI15" s="35"/>
      <c r="LJ15" s="76"/>
      <c r="LK15" s="75"/>
      <c r="LM15" s="2"/>
      <c r="LN15" s="2"/>
      <c r="LO15" s="35"/>
      <c r="LP15" s="76"/>
      <c r="LQ15" s="75"/>
      <c r="LS15" s="2"/>
      <c r="LT15" s="2"/>
      <c r="LU15" s="35"/>
      <c r="LV15" s="76"/>
      <c r="LW15" s="75"/>
      <c r="LY15" s="2"/>
      <c r="LZ15" s="2"/>
      <c r="MA15" s="35"/>
      <c r="MB15" s="76"/>
      <c r="MC15" s="75"/>
      <c r="ME15" s="2"/>
      <c r="MF15" s="2"/>
      <c r="MG15" s="35"/>
      <c r="MH15" s="76"/>
      <c r="MI15" s="75"/>
      <c r="MK15" s="2"/>
      <c r="ML15" s="2"/>
      <c r="MM15" s="35"/>
      <c r="MN15" s="76"/>
      <c r="MO15" s="75"/>
      <c r="MQ15" s="2"/>
      <c r="MR15" s="2"/>
      <c r="MS15" s="35"/>
      <c r="MT15" s="76"/>
      <c r="MU15" s="75"/>
      <c r="MW15" s="2"/>
      <c r="MX15" s="2"/>
      <c r="MY15" s="35"/>
      <c r="MZ15" s="76"/>
      <c r="NA15" s="75"/>
      <c r="NC15" s="2"/>
      <c r="ND15" s="2"/>
      <c r="NE15" s="35"/>
      <c r="NF15" s="76"/>
      <c r="NG15" s="75"/>
      <c r="NI15" s="2"/>
      <c r="NJ15" s="2"/>
      <c r="NK15" s="35"/>
      <c r="NL15" s="76"/>
      <c r="NM15" s="75"/>
      <c r="NO15" s="2"/>
      <c r="NP15" s="2"/>
      <c r="NQ15" s="35"/>
      <c r="NR15" s="76"/>
      <c r="NS15" s="75"/>
      <c r="NU15" s="2"/>
      <c r="NV15" s="2"/>
      <c r="NW15" s="35"/>
      <c r="NX15" s="76"/>
      <c r="NY15" s="75"/>
      <c r="OA15" s="2"/>
      <c r="OB15" s="2"/>
      <c r="OC15" s="35"/>
      <c r="OD15" s="76"/>
      <c r="OE15" s="75"/>
      <c r="OG15" s="2"/>
      <c r="OH15" s="2"/>
      <c r="OI15" s="35"/>
      <c r="OJ15" s="76"/>
      <c r="OK15" s="75"/>
      <c r="OM15" s="2"/>
      <c r="ON15" s="2"/>
      <c r="OO15" s="35"/>
      <c r="OP15" s="76"/>
      <c r="OQ15" s="75"/>
      <c r="OS15" s="2"/>
      <c r="OT15" s="2"/>
      <c r="OU15" s="35"/>
      <c r="OV15" s="76"/>
      <c r="OW15" s="75"/>
      <c r="OY15" s="2"/>
      <c r="OZ15" s="2"/>
      <c r="PA15" s="35"/>
      <c r="PB15" s="76"/>
      <c r="PC15" s="75"/>
      <c r="PE15" s="2"/>
      <c r="PF15" s="2"/>
      <c r="PG15" s="35"/>
      <c r="PH15" s="76"/>
      <c r="PI15" s="75"/>
      <c r="PK15" s="2"/>
      <c r="PL15" s="2"/>
      <c r="PM15" s="35"/>
      <c r="PN15" s="76"/>
      <c r="PO15" s="75"/>
      <c r="PQ15" s="2"/>
      <c r="PR15" s="2"/>
      <c r="PS15" s="35"/>
      <c r="PT15" s="76"/>
      <c r="PU15" s="75"/>
      <c r="PW15" s="2"/>
      <c r="PX15" s="2"/>
      <c r="PY15" s="35"/>
      <c r="PZ15" s="76"/>
      <c r="QA15" s="75"/>
      <c r="QC15" s="2"/>
      <c r="QD15" s="2"/>
      <c r="QE15" s="35"/>
      <c r="QF15" s="76"/>
      <c r="QG15" s="75"/>
      <c r="QI15" s="2"/>
      <c r="QJ15" s="2"/>
      <c r="QK15" s="35"/>
      <c r="QL15" s="76"/>
      <c r="QM15" s="75"/>
      <c r="QO15" s="2"/>
      <c r="QP15" s="2"/>
      <c r="QQ15" s="35"/>
      <c r="QR15" s="76"/>
      <c r="QS15" s="75"/>
      <c r="QU15" s="2"/>
      <c r="QV15" s="2"/>
      <c r="QW15" s="35"/>
      <c r="QX15" s="76"/>
      <c r="QY15" s="75"/>
      <c r="RA15" s="2"/>
      <c r="RB15" s="2"/>
      <c r="RC15" s="35"/>
      <c r="RD15" s="76"/>
      <c r="RE15" s="75"/>
      <c r="RG15" s="2"/>
      <c r="RH15" s="2"/>
      <c r="RI15" s="35"/>
      <c r="RJ15" s="76"/>
      <c r="RK15" s="75"/>
      <c r="RM15" s="2"/>
      <c r="RN15" s="2"/>
      <c r="RO15" s="35"/>
      <c r="RP15" s="76"/>
      <c r="RQ15" s="75"/>
      <c r="RS15" s="2"/>
      <c r="RT15" s="2"/>
      <c r="RU15" s="35"/>
      <c r="RV15" s="76"/>
      <c r="RW15" s="75"/>
      <c r="RY15" s="2"/>
      <c r="RZ15" s="2"/>
      <c r="SA15" s="35"/>
      <c r="SB15" s="76"/>
      <c r="SC15" s="75"/>
      <c r="SE15" s="2"/>
      <c r="SF15" s="2"/>
      <c r="SG15" s="35"/>
      <c r="SH15" s="76"/>
      <c r="SI15" s="75"/>
      <c r="SK15" s="2"/>
      <c r="SL15" s="2"/>
      <c r="SM15" s="35"/>
      <c r="SN15" s="76"/>
      <c r="SO15" s="75"/>
      <c r="SQ15" s="2"/>
      <c r="SR15" s="2"/>
      <c r="SS15" s="35"/>
      <c r="ST15" s="76"/>
      <c r="SU15" s="75"/>
      <c r="SW15" s="2"/>
      <c r="SX15" s="2"/>
      <c r="SY15" s="35"/>
      <c r="SZ15" s="76"/>
      <c r="TA15" s="75"/>
      <c r="TC15" s="2"/>
      <c r="TD15" s="2"/>
      <c r="TE15" s="35"/>
      <c r="TF15" s="76"/>
      <c r="TG15" s="75"/>
      <c r="TI15" s="2"/>
      <c r="TJ15" s="2"/>
      <c r="TK15" s="35"/>
      <c r="TL15" s="76"/>
      <c r="TM15" s="75"/>
      <c r="TO15" s="2"/>
      <c r="TP15" s="2"/>
      <c r="TQ15" s="35"/>
      <c r="TR15" s="76"/>
      <c r="TS15" s="75"/>
      <c r="TU15" s="2"/>
      <c r="TV15" s="2"/>
      <c r="TW15" s="35"/>
      <c r="TX15" s="76"/>
      <c r="TY15" s="75"/>
      <c r="UA15" s="2"/>
      <c r="UB15" s="2"/>
      <c r="UC15" s="35"/>
      <c r="UD15" s="76"/>
      <c r="UE15" s="75"/>
      <c r="UG15" s="2"/>
      <c r="UH15" s="2"/>
      <c r="UI15" s="35"/>
      <c r="UJ15" s="76"/>
      <c r="UK15" s="75"/>
      <c r="UM15" s="2"/>
      <c r="UN15" s="2"/>
      <c r="UO15" s="35"/>
      <c r="UP15" s="76"/>
      <c r="UQ15" s="75"/>
      <c r="US15" s="2"/>
      <c r="UT15" s="2"/>
      <c r="UU15" s="35"/>
      <c r="UV15" s="76"/>
      <c r="UW15" s="75"/>
      <c r="UY15" s="2"/>
      <c r="UZ15" s="2"/>
      <c r="VA15" s="35"/>
      <c r="VB15" s="76"/>
      <c r="VC15" s="75"/>
      <c r="VE15" s="2"/>
      <c r="VF15" s="2"/>
      <c r="VG15" s="35"/>
      <c r="VH15" s="76"/>
      <c r="VI15" s="75"/>
      <c r="VK15" s="2"/>
      <c r="VL15" s="2"/>
      <c r="VM15" s="35"/>
      <c r="VN15" s="76"/>
      <c r="VO15" s="75"/>
      <c r="VQ15" s="2"/>
      <c r="VR15" s="2"/>
      <c r="VS15" s="35"/>
      <c r="VT15" s="76"/>
      <c r="VU15" s="75"/>
      <c r="VW15" s="2"/>
      <c r="VX15" s="2"/>
      <c r="VY15" s="35"/>
      <c r="VZ15" s="76"/>
      <c r="WA15" s="75"/>
      <c r="WC15" s="2"/>
      <c r="WD15" s="2"/>
      <c r="WE15" s="35"/>
      <c r="WF15" s="76"/>
      <c r="WG15" s="75"/>
      <c r="WI15" s="2"/>
      <c r="WJ15" s="2"/>
      <c r="WK15" s="35"/>
      <c r="WL15" s="76"/>
      <c r="WM15" s="75"/>
      <c r="WO15" s="2"/>
      <c r="WP15" s="2"/>
      <c r="WQ15" s="35"/>
      <c r="WR15" s="76"/>
      <c r="WS15" s="75"/>
      <c r="WU15" s="2"/>
      <c r="WV15" s="2"/>
      <c r="WW15" s="35"/>
      <c r="WX15" s="76"/>
      <c r="WY15" s="75"/>
      <c r="XA15" s="2"/>
      <c r="XB15" s="2"/>
      <c r="XC15" s="35"/>
      <c r="XD15" s="76"/>
      <c r="XE15" s="75"/>
      <c r="XG15" s="2"/>
      <c r="XH15" s="2"/>
      <c r="XI15" s="35"/>
      <c r="XJ15" s="76"/>
      <c r="XK15" s="75"/>
      <c r="XM15" s="2"/>
      <c r="XN15" s="2"/>
      <c r="XO15" s="35"/>
      <c r="XP15" s="76"/>
      <c r="XQ15" s="75"/>
      <c r="XS15" s="2"/>
      <c r="XT15" s="2"/>
      <c r="XU15" s="35"/>
      <c r="XV15" s="76"/>
      <c r="XW15" s="75"/>
      <c r="XY15" s="2"/>
      <c r="XZ15" s="2"/>
      <c r="YA15" s="35"/>
      <c r="YB15" s="76"/>
      <c r="YC15" s="75"/>
      <c r="YE15" s="2"/>
      <c r="YF15" s="2"/>
      <c r="YG15" s="35"/>
      <c r="YH15" s="76"/>
      <c r="YI15" s="75"/>
      <c r="YK15" s="2"/>
      <c r="YL15" s="2"/>
      <c r="YM15" s="35"/>
      <c r="YN15" s="76"/>
      <c r="YO15" s="75"/>
      <c r="YQ15" s="2"/>
      <c r="YR15" s="2"/>
      <c r="YS15" s="35"/>
      <c r="YT15" s="76"/>
      <c r="YU15" s="75"/>
      <c r="YW15" s="2"/>
      <c r="YX15" s="2"/>
      <c r="YY15" s="35"/>
      <c r="YZ15" s="76"/>
      <c r="ZA15" s="75"/>
      <c r="ZC15" s="2"/>
      <c r="ZD15" s="2"/>
      <c r="ZE15" s="35"/>
      <c r="ZF15" s="76"/>
      <c r="ZG15" s="75"/>
      <c r="ZI15" s="2"/>
      <c r="ZJ15" s="2"/>
      <c r="ZK15" s="35"/>
      <c r="ZL15" s="76"/>
      <c r="ZM15" s="75"/>
      <c r="ZO15" s="2"/>
      <c r="ZP15" s="2"/>
      <c r="ZQ15" s="35"/>
      <c r="ZR15" s="76"/>
      <c r="ZS15" s="75"/>
      <c r="ZU15" s="2"/>
      <c r="ZV15" s="2"/>
      <c r="ZW15" s="35"/>
      <c r="ZX15" s="76"/>
      <c r="ZY15" s="75"/>
      <c r="AAA15" s="2"/>
      <c r="AAB15" s="2"/>
      <c r="AAC15" s="35"/>
      <c r="AAD15" s="76"/>
      <c r="AAE15" s="75"/>
      <c r="AAG15" s="2"/>
      <c r="AAH15" s="2"/>
      <c r="AAI15" s="35"/>
      <c r="AAJ15" s="76"/>
      <c r="AAK15" s="75"/>
      <c r="AAM15" s="2"/>
      <c r="AAN15" s="2"/>
      <c r="AAO15" s="35"/>
      <c r="AAP15" s="76"/>
      <c r="AAQ15" s="75"/>
      <c r="AAS15" s="2"/>
      <c r="AAT15" s="2"/>
      <c r="AAU15" s="35"/>
      <c r="AAV15" s="76"/>
      <c r="AAW15" s="75"/>
      <c r="AAY15" s="2"/>
      <c r="AAZ15" s="2"/>
      <c r="ABA15" s="35"/>
      <c r="ABB15" s="76"/>
      <c r="ABC15" s="75"/>
      <c r="ABE15" s="2"/>
      <c r="ABF15" s="2"/>
      <c r="ABG15" s="35"/>
      <c r="ABH15" s="76"/>
      <c r="ABI15" s="75"/>
      <c r="ABK15" s="2"/>
      <c r="ABL15" s="2"/>
      <c r="ABM15" s="35"/>
      <c r="ABN15" s="76"/>
      <c r="ABO15" s="75"/>
      <c r="ABQ15" s="2"/>
      <c r="ABR15" s="2"/>
      <c r="ABS15" s="35"/>
      <c r="ABT15" s="76"/>
      <c r="ABU15" s="75"/>
      <c r="ABW15" s="2"/>
      <c r="ABX15" s="2"/>
      <c r="ABY15" s="35"/>
      <c r="ABZ15" s="76"/>
      <c r="ACA15" s="75"/>
      <c r="ACC15" s="2"/>
      <c r="ACD15" s="2"/>
      <c r="ACE15" s="35"/>
      <c r="ACF15" s="76"/>
      <c r="ACG15" s="75"/>
      <c r="ACI15" s="2"/>
      <c r="ACJ15" s="2"/>
      <c r="ACK15" s="35"/>
      <c r="ACL15" s="76"/>
      <c r="ACM15" s="75"/>
      <c r="ACO15" s="2"/>
      <c r="ACP15" s="2"/>
      <c r="ACQ15" s="35"/>
      <c r="ACR15" s="76"/>
      <c r="ACS15" s="75"/>
      <c r="ACU15" s="2"/>
      <c r="ACV15" s="2"/>
      <c r="ACW15" s="35"/>
      <c r="ACX15" s="76"/>
      <c r="ACY15" s="75"/>
      <c r="ADA15" s="2"/>
      <c r="ADB15" s="2"/>
      <c r="ADC15" s="35"/>
      <c r="ADD15" s="76"/>
      <c r="ADE15" s="75"/>
      <c r="ADG15" s="2"/>
      <c r="ADH15" s="2"/>
      <c r="ADI15" s="35"/>
      <c r="ADJ15" s="76"/>
      <c r="ADK15" s="75"/>
      <c r="ADM15" s="2"/>
      <c r="ADN15" s="2"/>
      <c r="ADO15" s="35"/>
      <c r="ADP15" s="76"/>
      <c r="ADQ15" s="75"/>
      <c r="ADS15" s="2"/>
      <c r="ADT15" s="2"/>
      <c r="ADU15" s="35"/>
      <c r="ADV15" s="76"/>
      <c r="ADW15" s="75"/>
      <c r="ADY15" s="2"/>
      <c r="ADZ15" s="2"/>
      <c r="AEA15" s="35"/>
      <c r="AEB15" s="76"/>
      <c r="AEC15" s="75"/>
      <c r="AEE15" s="2"/>
      <c r="AEF15" s="2"/>
      <c r="AEG15" s="35"/>
      <c r="AEH15" s="76"/>
      <c r="AEI15" s="75"/>
      <c r="AEK15" s="2"/>
      <c r="AEL15" s="2"/>
      <c r="AEM15" s="35"/>
      <c r="AEN15" s="76"/>
      <c r="AEO15" s="75"/>
      <c r="AEQ15" s="2"/>
      <c r="AER15" s="2"/>
      <c r="AES15" s="35"/>
      <c r="AET15" s="76"/>
      <c r="AEU15" s="75"/>
      <c r="AEW15" s="2"/>
      <c r="AEX15" s="2"/>
      <c r="AEY15" s="35"/>
      <c r="AEZ15" s="76"/>
      <c r="AFA15" s="75"/>
      <c r="AFC15" s="2"/>
      <c r="AFD15" s="2"/>
      <c r="AFE15" s="35"/>
      <c r="AFF15" s="76"/>
      <c r="AFG15" s="75"/>
      <c r="AFI15" s="2"/>
      <c r="AFJ15" s="2"/>
      <c r="AFK15" s="35"/>
      <c r="AFL15" s="76"/>
      <c r="AFM15" s="75"/>
      <c r="AFO15" s="2"/>
      <c r="AFP15" s="2"/>
      <c r="AFQ15" s="35"/>
      <c r="AFR15" s="76"/>
      <c r="AFS15" s="75"/>
      <c r="AFU15" s="2"/>
      <c r="AFV15" s="2"/>
      <c r="AFW15" s="35"/>
      <c r="AFX15" s="76"/>
      <c r="AFY15" s="75"/>
      <c r="AGA15" s="2"/>
      <c r="AGB15" s="2"/>
      <c r="AGC15" s="35"/>
      <c r="AGD15" s="76"/>
      <c r="AGE15" s="75"/>
      <c r="AGG15" s="2"/>
      <c r="AGH15" s="2"/>
      <c r="AGI15" s="35"/>
      <c r="AGJ15" s="76"/>
      <c r="AGK15" s="75"/>
      <c r="AGM15" s="2"/>
      <c r="AGN15" s="2"/>
      <c r="AGO15" s="35"/>
      <c r="AGP15" s="76"/>
      <c r="AGQ15" s="75"/>
      <c r="AGS15" s="2"/>
      <c r="AGT15" s="2"/>
      <c r="AGU15" s="35"/>
      <c r="AGV15" s="76"/>
      <c r="AGW15" s="75"/>
      <c r="AGY15" s="2"/>
      <c r="AGZ15" s="2"/>
      <c r="AHA15" s="35"/>
      <c r="AHB15" s="76"/>
      <c r="AHC15" s="75"/>
      <c r="AHE15" s="2"/>
      <c r="AHF15" s="2"/>
      <c r="AHG15" s="35"/>
      <c r="AHH15" s="76"/>
      <c r="AHI15" s="75"/>
      <c r="AHK15" s="2"/>
      <c r="AHL15" s="2"/>
      <c r="AHM15" s="35"/>
      <c r="AHN15" s="76"/>
      <c r="AHO15" s="75"/>
      <c r="AHQ15" s="2"/>
      <c r="AHR15" s="2"/>
      <c r="AHS15" s="35"/>
      <c r="AHT15" s="76"/>
      <c r="AHU15" s="75"/>
      <c r="AHW15" s="2"/>
      <c r="AHX15" s="2"/>
      <c r="AHY15" s="35"/>
      <c r="AHZ15" s="76"/>
      <c r="AIA15" s="75"/>
      <c r="AIC15" s="2"/>
      <c r="AID15" s="2"/>
      <c r="AIE15" s="35"/>
      <c r="AIF15" s="76"/>
      <c r="AIG15" s="75"/>
      <c r="AII15" s="2"/>
      <c r="AIJ15" s="2"/>
      <c r="AIK15" s="35"/>
      <c r="AIL15" s="76"/>
      <c r="AIM15" s="75"/>
      <c r="AIO15" s="2"/>
      <c r="AIP15" s="2"/>
      <c r="AIQ15" s="35"/>
      <c r="AIR15" s="76"/>
      <c r="AIS15" s="75"/>
      <c r="AIU15" s="2"/>
      <c r="AIV15" s="2"/>
      <c r="AIW15" s="35"/>
      <c r="AIX15" s="76"/>
      <c r="AIY15" s="75"/>
      <c r="AJA15" s="2"/>
      <c r="AJB15" s="2"/>
      <c r="AJC15" s="35"/>
      <c r="AJD15" s="76"/>
      <c r="AJE15" s="75"/>
      <c r="AJG15" s="2"/>
      <c r="AJH15" s="2"/>
      <c r="AJI15" s="35"/>
      <c r="AJJ15" s="76"/>
      <c r="AJK15" s="75"/>
      <c r="AJM15" s="2"/>
      <c r="AJN15" s="2"/>
      <c r="AJO15" s="35"/>
      <c r="AJP15" s="76"/>
      <c r="AJQ15" s="75"/>
      <c r="AJS15" s="2"/>
      <c r="AJT15" s="2"/>
      <c r="AJU15" s="35"/>
      <c r="AJV15" s="76"/>
      <c r="AJW15" s="75"/>
      <c r="AJY15" s="2"/>
      <c r="AJZ15" s="2"/>
      <c r="AKA15" s="35"/>
      <c r="AKB15" s="76"/>
      <c r="AKC15" s="75"/>
      <c r="AKE15" s="2"/>
      <c r="AKF15" s="2"/>
      <c r="AKG15" s="35"/>
      <c r="AKH15" s="76"/>
      <c r="AKI15" s="75"/>
      <c r="AKK15" s="2"/>
      <c r="AKL15" s="2"/>
      <c r="AKM15" s="35"/>
      <c r="AKN15" s="76"/>
      <c r="AKO15" s="75"/>
      <c r="AKQ15" s="2"/>
      <c r="AKR15" s="2"/>
      <c r="AKS15" s="35"/>
      <c r="AKT15" s="76"/>
      <c r="AKU15" s="75"/>
      <c r="AKW15" s="2"/>
      <c r="AKX15" s="2"/>
      <c r="AKY15" s="35"/>
      <c r="AKZ15" s="76"/>
      <c r="ALA15" s="75"/>
      <c r="ALC15" s="2"/>
      <c r="ALD15" s="2"/>
      <c r="ALE15" s="35"/>
      <c r="ALF15" s="76"/>
      <c r="ALG15" s="75"/>
      <c r="ALI15" s="2"/>
      <c r="ALJ15" s="2"/>
      <c r="ALK15" s="35"/>
      <c r="ALL15" s="76"/>
      <c r="ALM15" s="75"/>
      <c r="ALO15" s="2"/>
      <c r="ALP15" s="2"/>
      <c r="ALQ15" s="35"/>
      <c r="ALR15" s="76"/>
      <c r="ALS15" s="75"/>
      <c r="ALU15" s="2"/>
      <c r="ALV15" s="2"/>
      <c r="ALW15" s="35"/>
      <c r="ALX15" s="76"/>
      <c r="ALY15" s="75"/>
      <c r="AMA15" s="2"/>
      <c r="AMB15" s="2"/>
      <c r="AMC15" s="35"/>
      <c r="AMD15" s="76"/>
      <c r="AME15" s="75"/>
      <c r="AMG15" s="2"/>
      <c r="AMH15" s="2"/>
      <c r="AMI15" s="35"/>
      <c r="AMJ15" s="76"/>
      <c r="AMK15" s="75"/>
      <c r="AMM15" s="2"/>
      <c r="AMN15" s="2"/>
      <c r="AMO15" s="35"/>
      <c r="AMP15" s="76"/>
      <c r="AMQ15" s="75"/>
      <c r="AMS15" s="2"/>
      <c r="AMT15" s="2"/>
      <c r="AMU15" s="35"/>
      <c r="AMV15" s="76"/>
      <c r="AMW15" s="75"/>
      <c r="AMY15" s="2"/>
      <c r="AMZ15" s="2"/>
      <c r="ANA15" s="35"/>
      <c r="ANB15" s="76"/>
      <c r="ANC15" s="75"/>
      <c r="ANE15" s="2"/>
      <c r="ANF15" s="2"/>
      <c r="ANG15" s="35"/>
      <c r="ANH15" s="76"/>
      <c r="ANI15" s="75"/>
      <c r="ANK15" s="2"/>
      <c r="ANL15" s="2"/>
      <c r="ANM15" s="35"/>
      <c r="ANN15" s="76"/>
      <c r="ANO15" s="75"/>
      <c r="ANQ15" s="2"/>
      <c r="ANR15" s="2"/>
      <c r="ANS15" s="35"/>
      <c r="ANT15" s="76"/>
      <c r="ANU15" s="75"/>
      <c r="ANW15" s="2"/>
      <c r="ANX15" s="2"/>
      <c r="ANY15" s="35"/>
      <c r="ANZ15" s="76"/>
      <c r="AOA15" s="75"/>
      <c r="AOC15" s="2"/>
      <c r="AOD15" s="2"/>
      <c r="AOE15" s="35"/>
      <c r="AOF15" s="76"/>
      <c r="AOG15" s="75"/>
      <c r="AOI15" s="2"/>
      <c r="AOJ15" s="2"/>
      <c r="AOK15" s="35"/>
      <c r="AOL15" s="76"/>
      <c r="AOM15" s="75"/>
      <c r="AOO15" s="2"/>
      <c r="AOP15" s="2"/>
      <c r="AOQ15" s="35"/>
      <c r="AOR15" s="76"/>
      <c r="AOS15" s="75"/>
      <c r="AOU15" s="2"/>
      <c r="AOV15" s="2"/>
      <c r="AOW15" s="35"/>
      <c r="AOX15" s="76"/>
      <c r="AOY15" s="75"/>
      <c r="APA15" s="2"/>
      <c r="APB15" s="2"/>
      <c r="APC15" s="35"/>
      <c r="APD15" s="76"/>
      <c r="APE15" s="75"/>
      <c r="APG15" s="2"/>
      <c r="APH15" s="2"/>
      <c r="API15" s="35"/>
      <c r="APJ15" s="76"/>
      <c r="APK15" s="75"/>
      <c r="APM15" s="2"/>
      <c r="APN15" s="2"/>
      <c r="APO15" s="35"/>
      <c r="APP15" s="76"/>
      <c r="APQ15" s="75"/>
      <c r="APS15" s="2"/>
      <c r="APT15" s="2"/>
      <c r="APU15" s="35"/>
      <c r="APV15" s="76"/>
      <c r="APW15" s="75"/>
      <c r="APY15" s="2"/>
      <c r="APZ15" s="2"/>
      <c r="AQA15" s="35"/>
      <c r="AQB15" s="76"/>
      <c r="AQC15" s="75"/>
      <c r="AQE15" s="2"/>
      <c r="AQF15" s="2"/>
      <c r="AQG15" s="35"/>
      <c r="AQH15" s="76"/>
      <c r="AQI15" s="75"/>
      <c r="AQK15" s="2"/>
      <c r="AQL15" s="2"/>
      <c r="AQM15" s="35"/>
      <c r="AQN15" s="76"/>
      <c r="AQO15" s="75"/>
      <c r="AQQ15" s="2"/>
      <c r="AQR15" s="2"/>
      <c r="AQS15" s="35"/>
      <c r="AQT15" s="76"/>
      <c r="AQU15" s="75"/>
      <c r="AQW15" s="2"/>
      <c r="AQX15" s="2"/>
      <c r="AQY15" s="35"/>
      <c r="AQZ15" s="76"/>
      <c r="ARA15" s="75"/>
      <c r="ARC15" s="2"/>
      <c r="ARD15" s="2"/>
      <c r="ARE15" s="35"/>
      <c r="ARF15" s="76"/>
      <c r="ARG15" s="75"/>
      <c r="ARI15" s="2"/>
      <c r="ARJ15" s="2"/>
      <c r="ARK15" s="35"/>
      <c r="ARL15" s="76"/>
      <c r="ARM15" s="75"/>
      <c r="ARO15" s="2"/>
      <c r="ARP15" s="2"/>
      <c r="ARQ15" s="35"/>
      <c r="ARR15" s="76"/>
      <c r="ARS15" s="75"/>
      <c r="ARU15" s="2"/>
      <c r="ARV15" s="2"/>
      <c r="ARW15" s="35"/>
      <c r="ARX15" s="76"/>
      <c r="ARY15" s="75"/>
      <c r="ASA15" s="2"/>
      <c r="ASB15" s="2"/>
      <c r="ASC15" s="35"/>
      <c r="ASD15" s="76"/>
      <c r="ASE15" s="75"/>
      <c r="ASG15" s="2"/>
      <c r="ASH15" s="2"/>
      <c r="ASI15" s="35"/>
      <c r="ASJ15" s="76"/>
      <c r="ASK15" s="75"/>
      <c r="ASM15" s="2"/>
      <c r="ASN15" s="2"/>
      <c r="ASO15" s="35"/>
      <c r="ASP15" s="76"/>
      <c r="ASQ15" s="75"/>
      <c r="ASS15" s="2"/>
      <c r="AST15" s="2"/>
      <c r="ASU15" s="35"/>
      <c r="ASV15" s="76"/>
      <c r="ASW15" s="75"/>
      <c r="ASY15" s="2"/>
      <c r="ASZ15" s="2"/>
      <c r="ATA15" s="35"/>
      <c r="ATB15" s="76"/>
      <c r="ATC15" s="75"/>
      <c r="ATE15" s="2"/>
      <c r="ATF15" s="2"/>
      <c r="ATG15" s="35"/>
      <c r="ATH15" s="76"/>
      <c r="ATI15" s="75"/>
      <c r="ATK15" s="2"/>
      <c r="ATL15" s="2"/>
      <c r="ATM15" s="35"/>
      <c r="ATN15" s="76"/>
      <c r="ATO15" s="75"/>
      <c r="ATQ15" s="2"/>
      <c r="ATR15" s="2"/>
      <c r="ATS15" s="35"/>
      <c r="ATT15" s="76"/>
      <c r="ATU15" s="75"/>
      <c r="ATW15" s="2"/>
      <c r="ATX15" s="2"/>
      <c r="ATY15" s="35"/>
      <c r="ATZ15" s="76"/>
      <c r="AUA15" s="75"/>
      <c r="AUC15" s="2"/>
      <c r="AUD15" s="2"/>
      <c r="AUE15" s="35"/>
      <c r="AUF15" s="76"/>
      <c r="AUG15" s="75"/>
      <c r="AUI15" s="2"/>
      <c r="AUJ15" s="2"/>
      <c r="AUK15" s="35"/>
      <c r="AUL15" s="76"/>
      <c r="AUM15" s="75"/>
      <c r="AUO15" s="2"/>
      <c r="AUP15" s="2"/>
      <c r="AUQ15" s="35"/>
      <c r="AUR15" s="76"/>
      <c r="AUS15" s="75"/>
      <c r="AUU15" s="2"/>
      <c r="AUV15" s="2"/>
      <c r="AUW15" s="35"/>
      <c r="AUX15" s="76"/>
      <c r="AUY15" s="75"/>
      <c r="AVA15" s="2"/>
      <c r="AVB15" s="2"/>
      <c r="AVC15" s="35"/>
      <c r="AVD15" s="76"/>
      <c r="AVE15" s="75"/>
      <c r="AVG15" s="2"/>
      <c r="AVH15" s="2"/>
      <c r="AVI15" s="35"/>
      <c r="AVJ15" s="76"/>
      <c r="AVK15" s="75"/>
      <c r="AVM15" s="2"/>
      <c r="AVN15" s="2"/>
      <c r="AVO15" s="35"/>
      <c r="AVP15" s="76"/>
      <c r="AVQ15" s="75"/>
      <c r="AVS15" s="2"/>
      <c r="AVT15" s="2"/>
      <c r="AVU15" s="35"/>
      <c r="AVV15" s="76"/>
      <c r="AVW15" s="75"/>
      <c r="AVY15" s="2"/>
      <c r="AVZ15" s="2"/>
      <c r="AWA15" s="35"/>
      <c r="AWB15" s="76"/>
      <c r="AWC15" s="75"/>
      <c r="AWE15" s="2"/>
      <c r="AWF15" s="2"/>
      <c r="AWG15" s="35"/>
      <c r="AWH15" s="76"/>
      <c r="AWI15" s="75"/>
      <c r="AWK15" s="2"/>
      <c r="AWL15" s="2"/>
      <c r="AWM15" s="35"/>
      <c r="AWN15" s="76"/>
      <c r="AWO15" s="75"/>
      <c r="AWQ15" s="2"/>
      <c r="AWR15" s="2"/>
      <c r="AWS15" s="35"/>
      <c r="AWT15" s="76"/>
      <c r="AWU15" s="75"/>
      <c r="AWW15" s="2"/>
      <c r="AWX15" s="2"/>
      <c r="AWY15" s="35"/>
      <c r="AWZ15" s="76"/>
      <c r="AXA15" s="75"/>
      <c r="AXC15" s="2"/>
      <c r="AXD15" s="2"/>
      <c r="AXE15" s="35"/>
      <c r="AXF15" s="76"/>
      <c r="AXG15" s="75"/>
      <c r="AXI15" s="2"/>
      <c r="AXJ15" s="2"/>
      <c r="AXK15" s="35"/>
      <c r="AXL15" s="76"/>
      <c r="AXM15" s="75"/>
      <c r="AXO15" s="2"/>
      <c r="AXP15" s="2"/>
      <c r="AXQ15" s="35"/>
      <c r="AXR15" s="76"/>
      <c r="AXS15" s="75"/>
      <c r="AXU15" s="2"/>
      <c r="AXV15" s="2"/>
      <c r="AXW15" s="35"/>
      <c r="AXX15" s="76"/>
      <c r="AXY15" s="75"/>
      <c r="AYA15" s="2"/>
      <c r="AYB15" s="2"/>
      <c r="AYC15" s="35"/>
      <c r="AYD15" s="76"/>
      <c r="AYE15" s="75"/>
      <c r="AYG15" s="2"/>
      <c r="AYH15" s="2"/>
      <c r="AYI15" s="35"/>
      <c r="AYJ15" s="76"/>
      <c r="AYK15" s="75"/>
      <c r="AYM15" s="2"/>
      <c r="AYN15" s="2"/>
      <c r="AYO15" s="35"/>
      <c r="AYP15" s="76"/>
      <c r="AYQ15" s="75"/>
      <c r="AYS15" s="2"/>
      <c r="AYT15" s="2"/>
      <c r="AYU15" s="35"/>
      <c r="AYV15" s="76"/>
      <c r="AYW15" s="75"/>
      <c r="AYY15" s="2"/>
      <c r="AYZ15" s="2"/>
      <c r="AZA15" s="35"/>
      <c r="AZB15" s="76"/>
      <c r="AZC15" s="75"/>
      <c r="AZE15" s="2"/>
      <c r="AZF15" s="2"/>
      <c r="AZG15" s="35"/>
      <c r="AZH15" s="76"/>
      <c r="AZI15" s="75"/>
      <c r="AZK15" s="2"/>
      <c r="AZL15" s="2"/>
      <c r="AZM15" s="35"/>
      <c r="AZN15" s="76"/>
      <c r="AZO15" s="75"/>
      <c r="AZQ15" s="2"/>
      <c r="AZR15" s="2"/>
      <c r="AZS15" s="35"/>
      <c r="AZT15" s="76"/>
      <c r="AZU15" s="75"/>
      <c r="AZW15" s="2"/>
      <c r="AZX15" s="2"/>
      <c r="AZY15" s="35"/>
      <c r="AZZ15" s="76"/>
      <c r="BAA15" s="75"/>
      <c r="BAC15" s="2"/>
      <c r="BAD15" s="2"/>
      <c r="BAE15" s="35"/>
      <c r="BAF15" s="76"/>
      <c r="BAG15" s="75"/>
      <c r="BAI15" s="2"/>
      <c r="BAJ15" s="2"/>
      <c r="BAK15" s="35"/>
      <c r="BAL15" s="76"/>
      <c r="BAM15" s="75"/>
      <c r="BAO15" s="2"/>
      <c r="BAP15" s="2"/>
      <c r="BAQ15" s="35"/>
      <c r="BAR15" s="76"/>
      <c r="BAS15" s="75"/>
      <c r="BAU15" s="2"/>
      <c r="BAV15" s="2"/>
      <c r="BAW15" s="35"/>
      <c r="BAX15" s="76"/>
      <c r="BAY15" s="75"/>
      <c r="BBA15" s="2"/>
      <c r="BBB15" s="2"/>
      <c r="BBC15" s="35"/>
      <c r="BBD15" s="76"/>
      <c r="BBE15" s="75"/>
      <c r="BBG15" s="2"/>
      <c r="BBH15" s="2"/>
      <c r="BBI15" s="35"/>
      <c r="BBJ15" s="76"/>
      <c r="BBK15" s="75"/>
      <c r="BBM15" s="2"/>
      <c r="BBN15" s="2"/>
      <c r="BBO15" s="35"/>
      <c r="BBP15" s="76"/>
      <c r="BBQ15" s="75"/>
      <c r="BBS15" s="2"/>
      <c r="BBT15" s="2"/>
      <c r="BBU15" s="35"/>
      <c r="BBV15" s="76"/>
      <c r="BBW15" s="75"/>
      <c r="BBY15" s="2"/>
      <c r="BBZ15" s="2"/>
      <c r="BCA15" s="35"/>
      <c r="BCB15" s="76"/>
      <c r="BCC15" s="75"/>
      <c r="BCE15" s="2"/>
      <c r="BCF15" s="2"/>
      <c r="BCG15" s="35"/>
      <c r="BCH15" s="76"/>
      <c r="BCI15" s="75"/>
      <c r="BCK15" s="2"/>
      <c r="BCL15" s="2"/>
      <c r="BCM15" s="35"/>
      <c r="BCN15" s="76"/>
      <c r="BCO15" s="75"/>
      <c r="BCQ15" s="2"/>
      <c r="BCR15" s="2"/>
      <c r="BCS15" s="35"/>
      <c r="BCT15" s="76"/>
      <c r="BCU15" s="75"/>
      <c r="BCW15" s="2"/>
      <c r="BCX15" s="2"/>
      <c r="BCY15" s="35"/>
      <c r="BCZ15" s="76"/>
      <c r="BDA15" s="75"/>
      <c r="BDC15" s="2"/>
      <c r="BDD15" s="2"/>
      <c r="BDE15" s="35"/>
      <c r="BDF15" s="76"/>
      <c r="BDG15" s="75"/>
      <c r="BDI15" s="2"/>
      <c r="BDJ15" s="2"/>
      <c r="BDK15" s="35"/>
      <c r="BDL15" s="76"/>
      <c r="BDM15" s="75"/>
      <c r="BDO15" s="2"/>
      <c r="BDP15" s="2"/>
      <c r="BDQ15" s="35"/>
      <c r="BDR15" s="76"/>
      <c r="BDS15" s="75"/>
      <c r="BDU15" s="2"/>
      <c r="BDV15" s="2"/>
      <c r="BDW15" s="35"/>
      <c r="BDX15" s="76"/>
      <c r="BDY15" s="75"/>
      <c r="BEA15" s="2"/>
      <c r="BEB15" s="2"/>
      <c r="BEC15" s="35"/>
      <c r="BED15" s="76"/>
      <c r="BEE15" s="75"/>
      <c r="BEG15" s="2"/>
      <c r="BEH15" s="2"/>
      <c r="BEI15" s="35"/>
      <c r="BEJ15" s="76"/>
      <c r="BEK15" s="75"/>
      <c r="BEM15" s="2"/>
      <c r="BEN15" s="2"/>
      <c r="BEO15" s="35"/>
      <c r="BEP15" s="76"/>
      <c r="BEQ15" s="75"/>
      <c r="BES15" s="2"/>
      <c r="BET15" s="2"/>
      <c r="BEU15" s="35"/>
      <c r="BEV15" s="76"/>
      <c r="BEW15" s="75"/>
      <c r="BEY15" s="2"/>
      <c r="BEZ15" s="2"/>
      <c r="BFA15" s="35"/>
      <c r="BFB15" s="76"/>
      <c r="BFC15" s="75"/>
      <c r="BFE15" s="2"/>
      <c r="BFF15" s="2"/>
      <c r="BFG15" s="35"/>
      <c r="BFH15" s="76"/>
      <c r="BFI15" s="75"/>
      <c r="BFK15" s="2"/>
      <c r="BFL15" s="2"/>
      <c r="BFM15" s="35"/>
      <c r="BFN15" s="76"/>
      <c r="BFO15" s="75"/>
      <c r="BFQ15" s="2"/>
      <c r="BFR15" s="2"/>
      <c r="BFS15" s="35"/>
      <c r="BFT15" s="76"/>
      <c r="BFU15" s="75"/>
      <c r="BFW15" s="2"/>
      <c r="BFX15" s="2"/>
      <c r="BFY15" s="35"/>
      <c r="BFZ15" s="76"/>
      <c r="BGA15" s="75"/>
      <c r="BGC15" s="2"/>
      <c r="BGD15" s="2"/>
      <c r="BGE15" s="35"/>
      <c r="BGF15" s="76"/>
      <c r="BGG15" s="75"/>
      <c r="BGI15" s="2"/>
      <c r="BGJ15" s="2"/>
      <c r="BGK15" s="35"/>
      <c r="BGL15" s="76"/>
      <c r="BGM15" s="75"/>
      <c r="BGO15" s="2"/>
      <c r="BGP15" s="2"/>
      <c r="BGQ15" s="35"/>
      <c r="BGR15" s="76"/>
      <c r="BGS15" s="75"/>
      <c r="BGU15" s="2"/>
      <c r="BGV15" s="2"/>
      <c r="BGW15" s="35"/>
      <c r="BGX15" s="76"/>
      <c r="BGY15" s="75"/>
      <c r="BHA15" s="2"/>
      <c r="BHB15" s="2"/>
      <c r="BHC15" s="35"/>
      <c r="BHD15" s="76"/>
      <c r="BHE15" s="75"/>
      <c r="BHG15" s="2"/>
      <c r="BHH15" s="2"/>
      <c r="BHI15" s="35"/>
      <c r="BHJ15" s="76"/>
      <c r="BHK15" s="75"/>
      <c r="BHM15" s="2"/>
      <c r="BHN15" s="2"/>
      <c r="BHO15" s="35"/>
      <c r="BHP15" s="76"/>
      <c r="BHQ15" s="75"/>
      <c r="BHS15" s="2"/>
      <c r="BHT15" s="2"/>
      <c r="BHU15" s="35"/>
      <c r="BHV15" s="76"/>
      <c r="BHW15" s="75"/>
      <c r="BHY15" s="2"/>
      <c r="BHZ15" s="2"/>
      <c r="BIA15" s="35"/>
      <c r="BIB15" s="76"/>
      <c r="BIC15" s="75"/>
      <c r="BIE15" s="2"/>
      <c r="BIF15" s="2"/>
      <c r="BIG15" s="35"/>
      <c r="BIH15" s="76"/>
      <c r="BII15" s="75"/>
      <c r="BIK15" s="2"/>
      <c r="BIL15" s="2"/>
      <c r="BIM15" s="35"/>
      <c r="BIN15" s="76"/>
      <c r="BIO15" s="75"/>
      <c r="BIQ15" s="2"/>
      <c r="BIR15" s="2"/>
      <c r="BIS15" s="35"/>
      <c r="BIT15" s="76"/>
      <c r="BIU15" s="75"/>
      <c r="BIW15" s="2"/>
      <c r="BIX15" s="2"/>
      <c r="BIY15" s="35"/>
      <c r="BIZ15" s="76"/>
      <c r="BJA15" s="75"/>
      <c r="BJC15" s="2"/>
      <c r="BJD15" s="2"/>
      <c r="BJE15" s="35"/>
      <c r="BJF15" s="76"/>
      <c r="BJG15" s="75"/>
      <c r="BJI15" s="2"/>
      <c r="BJJ15" s="2"/>
      <c r="BJK15" s="35"/>
      <c r="BJL15" s="76"/>
      <c r="BJM15" s="75"/>
      <c r="BJO15" s="2"/>
      <c r="BJP15" s="2"/>
      <c r="BJQ15" s="35"/>
      <c r="BJR15" s="76"/>
      <c r="BJS15" s="75"/>
      <c r="BJU15" s="2"/>
      <c r="BJV15" s="2"/>
      <c r="BJW15" s="35"/>
      <c r="BJX15" s="76"/>
      <c r="BJY15" s="75"/>
      <c r="BKA15" s="2"/>
      <c r="BKB15" s="2"/>
      <c r="BKC15" s="35"/>
      <c r="BKD15" s="76"/>
      <c r="BKE15" s="75"/>
      <c r="BKG15" s="2"/>
      <c r="BKH15" s="2"/>
      <c r="BKI15" s="35"/>
      <c r="BKJ15" s="76"/>
      <c r="BKK15" s="75"/>
      <c r="BKM15" s="2"/>
      <c r="BKN15" s="2"/>
      <c r="BKO15" s="35"/>
      <c r="BKP15" s="76"/>
      <c r="BKQ15" s="75"/>
      <c r="BKS15" s="2"/>
      <c r="BKT15" s="2"/>
      <c r="BKU15" s="35"/>
      <c r="BKV15" s="76"/>
      <c r="BKW15" s="75"/>
      <c r="BKY15" s="2"/>
      <c r="BKZ15" s="2"/>
      <c r="BLA15" s="35"/>
      <c r="BLB15" s="76"/>
      <c r="BLC15" s="75"/>
      <c r="BLE15" s="2"/>
      <c r="BLF15" s="2"/>
      <c r="BLG15" s="35"/>
      <c r="BLH15" s="76"/>
      <c r="BLI15" s="75"/>
      <c r="BLK15" s="2"/>
      <c r="BLL15" s="2"/>
      <c r="BLM15" s="35"/>
      <c r="BLN15" s="76"/>
      <c r="BLO15" s="75"/>
      <c r="BLQ15" s="2"/>
      <c r="BLR15" s="2"/>
      <c r="BLS15" s="35"/>
      <c r="BLT15" s="76"/>
      <c r="BLU15" s="75"/>
      <c r="BLW15" s="2"/>
      <c r="BLX15" s="2"/>
      <c r="BLY15" s="35"/>
      <c r="BLZ15" s="76"/>
      <c r="BMA15" s="75"/>
      <c r="BMC15" s="2"/>
      <c r="BMD15" s="2"/>
      <c r="BME15" s="35"/>
      <c r="BMF15" s="76"/>
      <c r="BMG15" s="75"/>
      <c r="BMI15" s="2"/>
      <c r="BMJ15" s="2"/>
      <c r="BMK15" s="35"/>
      <c r="BML15" s="76"/>
      <c r="BMM15" s="75"/>
      <c r="BMO15" s="2"/>
      <c r="BMP15" s="2"/>
      <c r="BMQ15" s="35"/>
      <c r="BMR15" s="76"/>
      <c r="BMS15" s="75"/>
      <c r="BMU15" s="2"/>
      <c r="BMV15" s="2"/>
      <c r="BMW15" s="35"/>
      <c r="BMX15" s="76"/>
      <c r="BMY15" s="75"/>
      <c r="BNA15" s="2"/>
      <c r="BNB15" s="2"/>
      <c r="BNC15" s="35"/>
      <c r="BND15" s="76"/>
      <c r="BNE15" s="75"/>
      <c r="BNG15" s="2"/>
      <c r="BNH15" s="2"/>
      <c r="BNI15" s="35"/>
      <c r="BNJ15" s="76"/>
      <c r="BNK15" s="75"/>
      <c r="BNM15" s="2"/>
      <c r="BNN15" s="2"/>
      <c r="BNO15" s="35"/>
      <c r="BNP15" s="76"/>
      <c r="BNQ15" s="75"/>
      <c r="BNS15" s="2"/>
      <c r="BNT15" s="2"/>
      <c r="BNU15" s="35"/>
      <c r="BNV15" s="76"/>
      <c r="BNW15" s="75"/>
      <c r="BNY15" s="2"/>
      <c r="BNZ15" s="2"/>
      <c r="BOA15" s="35"/>
      <c r="BOB15" s="76"/>
      <c r="BOC15" s="75"/>
      <c r="BOE15" s="2"/>
      <c r="BOF15" s="2"/>
      <c r="BOG15" s="35"/>
      <c r="BOH15" s="76"/>
      <c r="BOI15" s="75"/>
      <c r="BOK15" s="2"/>
      <c r="BOL15" s="2"/>
      <c r="BOM15" s="35"/>
      <c r="BON15" s="76"/>
      <c r="BOO15" s="75"/>
      <c r="BOQ15" s="2"/>
      <c r="BOR15" s="2"/>
      <c r="BOS15" s="35"/>
      <c r="BOT15" s="76"/>
      <c r="BOU15" s="75"/>
      <c r="BOW15" s="2"/>
      <c r="BOX15" s="2"/>
      <c r="BOY15" s="35"/>
      <c r="BOZ15" s="76"/>
      <c r="BPA15" s="75"/>
      <c r="BPC15" s="2"/>
      <c r="BPD15" s="2"/>
      <c r="BPE15" s="35"/>
      <c r="BPF15" s="76"/>
      <c r="BPG15" s="75"/>
      <c r="BPI15" s="2"/>
      <c r="BPJ15" s="2"/>
      <c r="BPK15" s="35"/>
      <c r="BPL15" s="76"/>
      <c r="BPM15" s="75"/>
      <c r="BPO15" s="2"/>
      <c r="BPP15" s="2"/>
      <c r="BPQ15" s="35"/>
      <c r="BPR15" s="76"/>
      <c r="BPS15" s="75"/>
      <c r="BPU15" s="2"/>
      <c r="BPV15" s="2"/>
      <c r="BPW15" s="35"/>
      <c r="BPX15" s="76"/>
      <c r="BPY15" s="75"/>
      <c r="BQA15" s="2"/>
      <c r="BQB15" s="2"/>
      <c r="BQC15" s="35"/>
      <c r="BQD15" s="76"/>
      <c r="BQE15" s="75"/>
      <c r="BQG15" s="2"/>
      <c r="BQH15" s="2"/>
      <c r="BQI15" s="35"/>
      <c r="BQJ15" s="76"/>
      <c r="BQK15" s="75"/>
      <c r="BQM15" s="2"/>
      <c r="BQN15" s="2"/>
      <c r="BQO15" s="35"/>
      <c r="BQP15" s="76"/>
      <c r="BQQ15" s="75"/>
      <c r="BQS15" s="2"/>
      <c r="BQT15" s="2"/>
      <c r="BQU15" s="35"/>
      <c r="BQV15" s="76"/>
      <c r="BQW15" s="75"/>
      <c r="BQY15" s="2"/>
      <c r="BQZ15" s="2"/>
      <c r="BRA15" s="35"/>
      <c r="BRB15" s="76"/>
      <c r="BRC15" s="75"/>
      <c r="BRE15" s="2"/>
      <c r="BRF15" s="2"/>
      <c r="BRG15" s="35"/>
      <c r="BRH15" s="76"/>
      <c r="BRI15" s="75"/>
      <c r="BRK15" s="2"/>
      <c r="BRL15" s="2"/>
      <c r="BRM15" s="35"/>
      <c r="BRN15" s="76"/>
      <c r="BRO15" s="75"/>
      <c r="BRQ15" s="2"/>
      <c r="BRR15" s="2"/>
      <c r="BRS15" s="35"/>
      <c r="BRT15" s="76"/>
      <c r="BRU15" s="75"/>
      <c r="BRW15" s="2"/>
      <c r="BRX15" s="2"/>
      <c r="BRY15" s="35"/>
      <c r="BRZ15" s="76"/>
      <c r="BSA15" s="75"/>
      <c r="BSC15" s="2"/>
      <c r="BSD15" s="2"/>
      <c r="BSE15" s="35"/>
      <c r="BSF15" s="76"/>
      <c r="BSG15" s="75"/>
      <c r="BSI15" s="2"/>
      <c r="BSJ15" s="2"/>
      <c r="BSK15" s="35"/>
      <c r="BSL15" s="76"/>
      <c r="BSM15" s="75"/>
      <c r="BSO15" s="2"/>
      <c r="BSP15" s="2"/>
      <c r="BSQ15" s="35"/>
      <c r="BSR15" s="76"/>
      <c r="BSS15" s="75"/>
      <c r="BSU15" s="2"/>
      <c r="BSV15" s="2"/>
      <c r="BSW15" s="35"/>
      <c r="BSX15" s="76"/>
      <c r="BSY15" s="75"/>
      <c r="BTA15" s="2"/>
      <c r="BTB15" s="2"/>
      <c r="BTC15" s="35"/>
      <c r="BTD15" s="76"/>
      <c r="BTE15" s="75"/>
      <c r="BTG15" s="2"/>
      <c r="BTH15" s="2"/>
      <c r="BTI15" s="35"/>
      <c r="BTJ15" s="76"/>
      <c r="BTK15" s="75"/>
      <c r="BTM15" s="2"/>
      <c r="BTN15" s="2"/>
      <c r="BTO15" s="35"/>
      <c r="BTP15" s="76"/>
      <c r="BTQ15" s="75"/>
      <c r="BTS15" s="2"/>
      <c r="BTT15" s="2"/>
      <c r="BTU15" s="35"/>
      <c r="BTV15" s="76"/>
      <c r="BTW15" s="75"/>
      <c r="BTY15" s="2"/>
      <c r="BTZ15" s="2"/>
      <c r="BUA15" s="35"/>
      <c r="BUB15" s="76"/>
      <c r="BUC15" s="75"/>
      <c r="BUE15" s="2"/>
      <c r="BUF15" s="2"/>
      <c r="BUG15" s="35"/>
      <c r="BUH15" s="76"/>
      <c r="BUI15" s="75"/>
      <c r="BUK15" s="2"/>
      <c r="BUL15" s="2"/>
      <c r="BUM15" s="35"/>
      <c r="BUN15" s="76"/>
      <c r="BUO15" s="75"/>
      <c r="BUQ15" s="2"/>
      <c r="BUR15" s="2"/>
      <c r="BUS15" s="35"/>
      <c r="BUT15" s="76"/>
      <c r="BUU15" s="75"/>
      <c r="BUW15" s="2"/>
      <c r="BUX15" s="2"/>
      <c r="BUY15" s="35"/>
      <c r="BUZ15" s="76"/>
      <c r="BVA15" s="75"/>
      <c r="BVC15" s="2"/>
      <c r="BVD15" s="2"/>
      <c r="BVE15" s="35"/>
      <c r="BVF15" s="76"/>
      <c r="BVG15" s="75"/>
      <c r="BVI15" s="2"/>
      <c r="BVJ15" s="2"/>
      <c r="BVK15" s="35"/>
      <c r="BVL15" s="76"/>
      <c r="BVM15" s="75"/>
      <c r="BVO15" s="2"/>
      <c r="BVP15" s="2"/>
      <c r="BVQ15" s="35"/>
      <c r="BVR15" s="76"/>
      <c r="BVS15" s="75"/>
      <c r="BVU15" s="2"/>
      <c r="BVV15" s="2"/>
      <c r="BVW15" s="35"/>
      <c r="BVX15" s="76"/>
      <c r="BVY15" s="75"/>
      <c r="BWA15" s="2"/>
      <c r="BWB15" s="2"/>
      <c r="BWC15" s="35"/>
      <c r="BWD15" s="76"/>
      <c r="BWE15" s="75"/>
      <c r="BWG15" s="2"/>
      <c r="BWH15" s="2"/>
      <c r="BWI15" s="35"/>
      <c r="BWJ15" s="76"/>
      <c r="BWK15" s="75"/>
      <c r="BWM15" s="2"/>
      <c r="BWN15" s="2"/>
      <c r="BWO15" s="35"/>
      <c r="BWP15" s="76"/>
      <c r="BWQ15" s="75"/>
      <c r="BWS15" s="2"/>
      <c r="BWT15" s="2"/>
      <c r="BWU15" s="35"/>
      <c r="BWV15" s="76"/>
      <c r="BWW15" s="75"/>
      <c r="BWY15" s="2"/>
      <c r="BWZ15" s="2"/>
      <c r="BXA15" s="35"/>
      <c r="BXB15" s="76"/>
      <c r="BXC15" s="75"/>
      <c r="BXE15" s="2"/>
      <c r="BXF15" s="2"/>
      <c r="BXG15" s="35"/>
      <c r="BXH15" s="76"/>
      <c r="BXI15" s="75"/>
      <c r="BXK15" s="2"/>
      <c r="BXL15" s="2"/>
      <c r="BXM15" s="35"/>
      <c r="BXN15" s="76"/>
      <c r="BXO15" s="75"/>
      <c r="BXQ15" s="2"/>
      <c r="BXR15" s="2"/>
      <c r="BXS15" s="35"/>
      <c r="BXT15" s="76"/>
      <c r="BXU15" s="75"/>
      <c r="BXW15" s="2"/>
      <c r="BXX15" s="2"/>
      <c r="BXY15" s="35"/>
      <c r="BXZ15" s="76"/>
      <c r="BYA15" s="75"/>
      <c r="BYC15" s="2"/>
      <c r="BYD15" s="2"/>
      <c r="BYE15" s="35"/>
      <c r="BYF15" s="76"/>
      <c r="BYG15" s="75"/>
      <c r="BYI15" s="2"/>
      <c r="BYJ15" s="2"/>
      <c r="BYK15" s="35"/>
      <c r="BYL15" s="76"/>
      <c r="BYM15" s="75"/>
      <c r="BYO15" s="2"/>
      <c r="BYP15" s="2"/>
      <c r="BYQ15" s="35"/>
      <c r="BYR15" s="76"/>
      <c r="BYS15" s="75"/>
      <c r="BYU15" s="2"/>
      <c r="BYV15" s="2"/>
      <c r="BYW15" s="35"/>
      <c r="BYX15" s="76"/>
      <c r="BYY15" s="75"/>
      <c r="BZA15" s="2"/>
      <c r="BZB15" s="2"/>
      <c r="BZC15" s="35"/>
      <c r="BZD15" s="76"/>
      <c r="BZE15" s="75"/>
      <c r="BZG15" s="2"/>
      <c r="BZH15" s="2"/>
      <c r="BZI15" s="35"/>
      <c r="BZJ15" s="76"/>
      <c r="BZK15" s="75"/>
      <c r="BZM15" s="2"/>
      <c r="BZN15" s="2"/>
      <c r="BZO15" s="35"/>
      <c r="BZP15" s="76"/>
      <c r="BZQ15" s="75"/>
      <c r="BZS15" s="2"/>
      <c r="BZT15" s="2"/>
      <c r="BZU15" s="35"/>
      <c r="BZV15" s="76"/>
      <c r="BZW15" s="75"/>
      <c r="BZY15" s="2"/>
      <c r="BZZ15" s="2"/>
      <c r="CAA15" s="35"/>
      <c r="CAB15" s="76"/>
      <c r="CAC15" s="75"/>
      <c r="CAE15" s="2"/>
      <c r="CAF15" s="2"/>
      <c r="CAG15" s="35"/>
      <c r="CAH15" s="76"/>
      <c r="CAI15" s="75"/>
      <c r="CAK15" s="2"/>
      <c r="CAL15" s="2"/>
      <c r="CAM15" s="35"/>
      <c r="CAN15" s="76"/>
      <c r="CAO15" s="75"/>
      <c r="CAQ15" s="2"/>
      <c r="CAR15" s="2"/>
      <c r="CAS15" s="35"/>
      <c r="CAT15" s="76"/>
      <c r="CAU15" s="75"/>
      <c r="CAW15" s="2"/>
      <c r="CAX15" s="2"/>
      <c r="CAY15" s="35"/>
      <c r="CAZ15" s="76"/>
      <c r="CBA15" s="75"/>
      <c r="CBC15" s="2"/>
      <c r="CBD15" s="2"/>
      <c r="CBE15" s="35"/>
      <c r="CBF15" s="76"/>
      <c r="CBG15" s="75"/>
      <c r="CBI15" s="2"/>
      <c r="CBJ15" s="2"/>
      <c r="CBK15" s="35"/>
      <c r="CBL15" s="76"/>
      <c r="CBM15" s="75"/>
      <c r="CBO15" s="2"/>
      <c r="CBP15" s="2"/>
      <c r="CBQ15" s="35"/>
      <c r="CBR15" s="76"/>
      <c r="CBS15" s="75"/>
      <c r="CBU15" s="2"/>
      <c r="CBV15" s="2"/>
      <c r="CBW15" s="35"/>
      <c r="CBX15" s="76"/>
      <c r="CBY15" s="75"/>
      <c r="CCA15" s="2"/>
      <c r="CCB15" s="2"/>
      <c r="CCC15" s="35"/>
      <c r="CCD15" s="76"/>
      <c r="CCE15" s="75"/>
      <c r="CCG15" s="2"/>
      <c r="CCH15" s="2"/>
      <c r="CCI15" s="35"/>
      <c r="CCJ15" s="76"/>
      <c r="CCK15" s="75"/>
      <c r="CCM15" s="2"/>
      <c r="CCN15" s="2"/>
      <c r="CCO15" s="35"/>
      <c r="CCP15" s="76"/>
      <c r="CCQ15" s="75"/>
      <c r="CCS15" s="2"/>
      <c r="CCT15" s="2"/>
      <c r="CCU15" s="35"/>
      <c r="CCV15" s="76"/>
      <c r="CCW15" s="75"/>
      <c r="CCY15" s="2"/>
      <c r="CCZ15" s="2"/>
      <c r="CDA15" s="35"/>
      <c r="CDB15" s="76"/>
      <c r="CDC15" s="75"/>
      <c r="CDE15" s="2"/>
      <c r="CDF15" s="2"/>
      <c r="CDG15" s="35"/>
      <c r="CDH15" s="76"/>
      <c r="CDI15" s="75"/>
      <c r="CDK15" s="2"/>
      <c r="CDL15" s="2"/>
      <c r="CDM15" s="35"/>
      <c r="CDN15" s="76"/>
      <c r="CDO15" s="75"/>
      <c r="CDQ15" s="2"/>
      <c r="CDR15" s="2"/>
      <c r="CDS15" s="35"/>
      <c r="CDT15" s="76"/>
      <c r="CDU15" s="75"/>
      <c r="CDW15" s="2"/>
      <c r="CDX15" s="2"/>
      <c r="CDY15" s="35"/>
      <c r="CDZ15" s="76"/>
      <c r="CEA15" s="75"/>
      <c r="CEC15" s="2"/>
      <c r="CED15" s="2"/>
      <c r="CEE15" s="35"/>
      <c r="CEF15" s="76"/>
      <c r="CEG15" s="75"/>
      <c r="CEI15" s="2"/>
      <c r="CEJ15" s="2"/>
      <c r="CEK15" s="35"/>
      <c r="CEL15" s="76"/>
      <c r="CEM15" s="75"/>
      <c r="CEO15" s="2"/>
      <c r="CEP15" s="2"/>
      <c r="CEQ15" s="35"/>
      <c r="CER15" s="76"/>
      <c r="CES15" s="75"/>
      <c r="CEU15" s="2"/>
      <c r="CEV15" s="2"/>
      <c r="CEW15" s="35"/>
      <c r="CEX15" s="76"/>
      <c r="CEY15" s="75"/>
      <c r="CFA15" s="2"/>
      <c r="CFB15" s="2"/>
      <c r="CFC15" s="35"/>
      <c r="CFD15" s="76"/>
      <c r="CFE15" s="75"/>
      <c r="CFG15" s="2"/>
      <c r="CFH15" s="2"/>
      <c r="CFI15" s="35"/>
      <c r="CFJ15" s="76"/>
      <c r="CFK15" s="75"/>
      <c r="CFM15" s="2"/>
      <c r="CFN15" s="2"/>
      <c r="CFO15" s="35"/>
      <c r="CFP15" s="76"/>
      <c r="CFQ15" s="75"/>
      <c r="CFS15" s="2"/>
      <c r="CFT15" s="2"/>
      <c r="CFU15" s="35"/>
      <c r="CFV15" s="76"/>
      <c r="CFW15" s="75"/>
      <c r="CFY15" s="2"/>
      <c r="CFZ15" s="2"/>
      <c r="CGA15" s="35"/>
      <c r="CGB15" s="76"/>
      <c r="CGC15" s="75"/>
      <c r="CGE15" s="2"/>
      <c r="CGF15" s="2"/>
      <c r="CGG15" s="35"/>
      <c r="CGH15" s="76"/>
      <c r="CGI15" s="75"/>
      <c r="CGK15" s="2"/>
      <c r="CGL15" s="2"/>
      <c r="CGM15" s="35"/>
      <c r="CGN15" s="76"/>
      <c r="CGO15" s="75"/>
      <c r="CGQ15" s="2"/>
      <c r="CGR15" s="2"/>
      <c r="CGS15" s="35"/>
      <c r="CGT15" s="76"/>
      <c r="CGU15" s="75"/>
      <c r="CGW15" s="2"/>
      <c r="CGX15" s="2"/>
      <c r="CGY15" s="35"/>
      <c r="CGZ15" s="76"/>
      <c r="CHA15" s="75"/>
      <c r="CHC15" s="2"/>
      <c r="CHD15" s="2"/>
      <c r="CHE15" s="35"/>
      <c r="CHF15" s="76"/>
      <c r="CHG15" s="75"/>
      <c r="CHI15" s="2"/>
      <c r="CHJ15" s="2"/>
      <c r="CHK15" s="35"/>
      <c r="CHL15" s="76"/>
      <c r="CHM15" s="75"/>
      <c r="CHO15" s="2"/>
      <c r="CHP15" s="2"/>
      <c r="CHQ15" s="35"/>
      <c r="CHR15" s="76"/>
      <c r="CHS15" s="75"/>
      <c r="CHU15" s="2"/>
      <c r="CHV15" s="2"/>
      <c r="CHW15" s="35"/>
      <c r="CHX15" s="76"/>
      <c r="CHY15" s="75"/>
      <c r="CIA15" s="2"/>
      <c r="CIB15" s="2"/>
      <c r="CIC15" s="35"/>
      <c r="CID15" s="76"/>
      <c r="CIE15" s="75"/>
      <c r="CIG15" s="2"/>
      <c r="CIH15" s="2"/>
      <c r="CII15" s="35"/>
      <c r="CIJ15" s="76"/>
      <c r="CIK15" s="75"/>
      <c r="CIM15" s="2"/>
      <c r="CIN15" s="2"/>
      <c r="CIO15" s="35"/>
      <c r="CIP15" s="76"/>
      <c r="CIQ15" s="75"/>
      <c r="CIS15" s="2"/>
      <c r="CIT15" s="2"/>
      <c r="CIU15" s="35"/>
      <c r="CIV15" s="76"/>
      <c r="CIW15" s="75"/>
      <c r="CIY15" s="2"/>
      <c r="CIZ15" s="2"/>
      <c r="CJA15" s="35"/>
      <c r="CJB15" s="76"/>
      <c r="CJC15" s="75"/>
      <c r="CJE15" s="2"/>
      <c r="CJF15" s="2"/>
      <c r="CJG15" s="35"/>
      <c r="CJH15" s="76"/>
      <c r="CJI15" s="75"/>
      <c r="CJK15" s="2"/>
      <c r="CJL15" s="2"/>
      <c r="CJM15" s="35"/>
      <c r="CJN15" s="76"/>
      <c r="CJO15" s="75"/>
      <c r="CJQ15" s="2"/>
      <c r="CJR15" s="2"/>
      <c r="CJS15" s="35"/>
      <c r="CJT15" s="76"/>
      <c r="CJU15" s="75"/>
      <c r="CJW15" s="2"/>
      <c r="CJX15" s="2"/>
      <c r="CJY15" s="35"/>
      <c r="CJZ15" s="76"/>
      <c r="CKA15" s="75"/>
      <c r="CKC15" s="2"/>
      <c r="CKD15" s="2"/>
      <c r="CKE15" s="35"/>
      <c r="CKF15" s="76"/>
      <c r="CKG15" s="75"/>
      <c r="CKI15" s="2"/>
      <c r="CKJ15" s="2"/>
      <c r="CKK15" s="35"/>
      <c r="CKL15" s="76"/>
      <c r="CKM15" s="75"/>
      <c r="CKO15" s="2"/>
      <c r="CKP15" s="2"/>
      <c r="CKQ15" s="35"/>
      <c r="CKR15" s="76"/>
      <c r="CKS15" s="75"/>
      <c r="CKU15" s="2"/>
      <c r="CKV15" s="2"/>
      <c r="CKW15" s="35"/>
      <c r="CKX15" s="76"/>
      <c r="CKY15" s="75"/>
      <c r="CLA15" s="2"/>
      <c r="CLB15" s="2"/>
      <c r="CLC15" s="35"/>
      <c r="CLD15" s="76"/>
      <c r="CLE15" s="75"/>
      <c r="CLG15" s="2"/>
      <c r="CLH15" s="2"/>
      <c r="CLI15" s="35"/>
      <c r="CLJ15" s="76"/>
      <c r="CLK15" s="75"/>
      <c r="CLM15" s="2"/>
      <c r="CLN15" s="2"/>
      <c r="CLO15" s="35"/>
      <c r="CLP15" s="76"/>
      <c r="CLQ15" s="75"/>
      <c r="CLS15" s="2"/>
      <c r="CLT15" s="2"/>
      <c r="CLU15" s="35"/>
      <c r="CLV15" s="76"/>
      <c r="CLW15" s="75"/>
      <c r="CLY15" s="2"/>
      <c r="CLZ15" s="2"/>
      <c r="CMA15" s="35"/>
      <c r="CMB15" s="76"/>
      <c r="CMC15" s="75"/>
      <c r="CME15" s="2"/>
      <c r="CMF15" s="2"/>
      <c r="CMG15" s="35"/>
      <c r="CMH15" s="76"/>
      <c r="CMI15" s="75"/>
      <c r="CMK15" s="2"/>
      <c r="CML15" s="2"/>
      <c r="CMM15" s="35"/>
      <c r="CMN15" s="76"/>
      <c r="CMO15" s="75"/>
      <c r="CMQ15" s="2"/>
      <c r="CMR15" s="2"/>
      <c r="CMS15" s="35"/>
      <c r="CMT15" s="76"/>
      <c r="CMU15" s="75"/>
      <c r="CMW15" s="2"/>
      <c r="CMX15" s="2"/>
      <c r="CMY15" s="35"/>
      <c r="CMZ15" s="76"/>
      <c r="CNA15" s="75"/>
      <c r="CNC15" s="2"/>
      <c r="CND15" s="2"/>
      <c r="CNE15" s="35"/>
      <c r="CNF15" s="76"/>
      <c r="CNG15" s="75"/>
      <c r="CNI15" s="2"/>
      <c r="CNJ15" s="2"/>
      <c r="CNK15" s="35"/>
      <c r="CNL15" s="76"/>
      <c r="CNM15" s="75"/>
      <c r="CNO15" s="2"/>
      <c r="CNP15" s="2"/>
      <c r="CNQ15" s="35"/>
      <c r="CNR15" s="76"/>
      <c r="CNS15" s="75"/>
      <c r="CNU15" s="2"/>
      <c r="CNV15" s="2"/>
      <c r="CNW15" s="35"/>
      <c r="CNX15" s="76"/>
      <c r="CNY15" s="75"/>
      <c r="COA15" s="2"/>
      <c r="COB15" s="2"/>
      <c r="COC15" s="35"/>
      <c r="COD15" s="76"/>
      <c r="COE15" s="75"/>
      <c r="COG15" s="2"/>
      <c r="COH15" s="2"/>
      <c r="COI15" s="35"/>
      <c r="COJ15" s="76"/>
      <c r="COK15" s="75"/>
      <c r="COM15" s="2"/>
      <c r="CON15" s="2"/>
      <c r="COO15" s="35"/>
      <c r="COP15" s="76"/>
      <c r="COQ15" s="75"/>
      <c r="COS15" s="2"/>
      <c r="COT15" s="2"/>
      <c r="COU15" s="35"/>
      <c r="COV15" s="76"/>
      <c r="COW15" s="75"/>
      <c r="COY15" s="2"/>
      <c r="COZ15" s="2"/>
      <c r="CPA15" s="35"/>
      <c r="CPB15" s="76"/>
      <c r="CPC15" s="75"/>
      <c r="CPE15" s="2"/>
      <c r="CPF15" s="2"/>
      <c r="CPG15" s="35"/>
      <c r="CPH15" s="76"/>
      <c r="CPI15" s="75"/>
      <c r="CPK15" s="2"/>
      <c r="CPL15" s="2"/>
      <c r="CPM15" s="35"/>
      <c r="CPN15" s="76"/>
      <c r="CPO15" s="75"/>
      <c r="CPQ15" s="2"/>
      <c r="CPR15" s="2"/>
      <c r="CPS15" s="35"/>
      <c r="CPT15" s="76"/>
      <c r="CPU15" s="75"/>
      <c r="CPW15" s="2"/>
      <c r="CPX15" s="2"/>
      <c r="CPY15" s="35"/>
      <c r="CPZ15" s="76"/>
      <c r="CQA15" s="75"/>
      <c r="CQC15" s="2"/>
      <c r="CQD15" s="2"/>
      <c r="CQE15" s="35"/>
      <c r="CQF15" s="76"/>
      <c r="CQG15" s="75"/>
      <c r="CQI15" s="2"/>
      <c r="CQJ15" s="2"/>
      <c r="CQK15" s="35"/>
      <c r="CQL15" s="76"/>
      <c r="CQM15" s="75"/>
      <c r="CQO15" s="2"/>
      <c r="CQP15" s="2"/>
      <c r="CQQ15" s="35"/>
      <c r="CQR15" s="76"/>
      <c r="CQS15" s="75"/>
      <c r="CQU15" s="2"/>
      <c r="CQV15" s="2"/>
      <c r="CQW15" s="35"/>
      <c r="CQX15" s="76"/>
      <c r="CQY15" s="75"/>
      <c r="CRA15" s="2"/>
      <c r="CRB15" s="2"/>
      <c r="CRC15" s="35"/>
      <c r="CRD15" s="76"/>
      <c r="CRE15" s="75"/>
      <c r="CRG15" s="2"/>
      <c r="CRH15" s="2"/>
      <c r="CRI15" s="35"/>
      <c r="CRJ15" s="76"/>
      <c r="CRK15" s="75"/>
      <c r="CRM15" s="2"/>
      <c r="CRN15" s="2"/>
      <c r="CRO15" s="35"/>
      <c r="CRP15" s="76"/>
      <c r="CRQ15" s="75"/>
      <c r="CRS15" s="2"/>
      <c r="CRT15" s="2"/>
      <c r="CRU15" s="35"/>
      <c r="CRV15" s="76"/>
      <c r="CRW15" s="75"/>
      <c r="CRY15" s="2"/>
      <c r="CRZ15" s="2"/>
      <c r="CSA15" s="35"/>
      <c r="CSB15" s="76"/>
      <c r="CSC15" s="75"/>
      <c r="CSE15" s="2"/>
      <c r="CSF15" s="2"/>
      <c r="CSG15" s="35"/>
      <c r="CSH15" s="76"/>
      <c r="CSI15" s="75"/>
      <c r="CSK15" s="2"/>
      <c r="CSL15" s="2"/>
      <c r="CSM15" s="35"/>
      <c r="CSN15" s="76"/>
      <c r="CSO15" s="75"/>
      <c r="CSQ15" s="2"/>
      <c r="CSR15" s="2"/>
      <c r="CSS15" s="35"/>
      <c r="CST15" s="76"/>
      <c r="CSU15" s="75"/>
      <c r="CSW15" s="2"/>
      <c r="CSX15" s="2"/>
      <c r="CSY15" s="35"/>
      <c r="CSZ15" s="76"/>
      <c r="CTA15" s="75"/>
      <c r="CTC15" s="2"/>
      <c r="CTD15" s="2"/>
      <c r="CTE15" s="35"/>
      <c r="CTF15" s="76"/>
      <c r="CTG15" s="75"/>
      <c r="CTI15" s="2"/>
      <c r="CTJ15" s="2"/>
      <c r="CTK15" s="35"/>
      <c r="CTL15" s="76"/>
      <c r="CTM15" s="75"/>
      <c r="CTO15" s="2"/>
      <c r="CTP15" s="2"/>
      <c r="CTQ15" s="35"/>
      <c r="CTR15" s="76"/>
      <c r="CTS15" s="75"/>
      <c r="CTU15" s="2"/>
      <c r="CTV15" s="2"/>
      <c r="CTW15" s="35"/>
      <c r="CTX15" s="76"/>
      <c r="CTY15" s="75"/>
      <c r="CUA15" s="2"/>
      <c r="CUB15" s="2"/>
      <c r="CUC15" s="35"/>
      <c r="CUD15" s="76"/>
      <c r="CUE15" s="75"/>
      <c r="CUG15" s="2"/>
      <c r="CUH15" s="2"/>
      <c r="CUI15" s="35"/>
      <c r="CUJ15" s="76"/>
      <c r="CUK15" s="75"/>
      <c r="CUM15" s="2"/>
      <c r="CUN15" s="2"/>
      <c r="CUO15" s="35"/>
      <c r="CUP15" s="76"/>
      <c r="CUQ15" s="75"/>
      <c r="CUS15" s="2"/>
      <c r="CUT15" s="2"/>
      <c r="CUU15" s="35"/>
      <c r="CUV15" s="76"/>
      <c r="CUW15" s="75"/>
      <c r="CUY15" s="2"/>
      <c r="CUZ15" s="2"/>
      <c r="CVA15" s="35"/>
      <c r="CVB15" s="76"/>
      <c r="CVC15" s="75"/>
      <c r="CVE15" s="2"/>
      <c r="CVF15" s="2"/>
      <c r="CVG15" s="35"/>
      <c r="CVH15" s="76"/>
      <c r="CVI15" s="75"/>
      <c r="CVK15" s="2"/>
      <c r="CVL15" s="2"/>
      <c r="CVM15" s="35"/>
      <c r="CVN15" s="76"/>
      <c r="CVO15" s="75"/>
      <c r="CVQ15" s="2"/>
      <c r="CVR15" s="2"/>
      <c r="CVS15" s="35"/>
      <c r="CVT15" s="76"/>
      <c r="CVU15" s="75"/>
      <c r="CVW15" s="2"/>
      <c r="CVX15" s="2"/>
      <c r="CVY15" s="35"/>
      <c r="CVZ15" s="76"/>
      <c r="CWA15" s="75"/>
      <c r="CWC15" s="2"/>
      <c r="CWD15" s="2"/>
      <c r="CWE15" s="35"/>
      <c r="CWF15" s="76"/>
      <c r="CWG15" s="75"/>
      <c r="CWI15" s="2"/>
      <c r="CWJ15" s="2"/>
      <c r="CWK15" s="35"/>
      <c r="CWL15" s="76"/>
      <c r="CWM15" s="75"/>
      <c r="CWO15" s="2"/>
      <c r="CWP15" s="2"/>
      <c r="CWQ15" s="35"/>
      <c r="CWR15" s="76"/>
      <c r="CWS15" s="75"/>
      <c r="CWU15" s="2"/>
      <c r="CWV15" s="2"/>
      <c r="CWW15" s="35"/>
      <c r="CWX15" s="76"/>
      <c r="CWY15" s="75"/>
      <c r="CXA15" s="2"/>
      <c r="CXB15" s="2"/>
      <c r="CXC15" s="35"/>
      <c r="CXD15" s="76"/>
      <c r="CXE15" s="75"/>
      <c r="CXG15" s="2"/>
      <c r="CXH15" s="2"/>
      <c r="CXI15" s="35"/>
      <c r="CXJ15" s="76"/>
      <c r="CXK15" s="75"/>
      <c r="CXM15" s="2"/>
      <c r="CXN15" s="2"/>
      <c r="CXO15" s="35"/>
      <c r="CXP15" s="76"/>
      <c r="CXQ15" s="75"/>
      <c r="CXS15" s="2"/>
      <c r="CXT15" s="2"/>
      <c r="CXU15" s="35"/>
      <c r="CXV15" s="76"/>
      <c r="CXW15" s="75"/>
      <c r="CXY15" s="2"/>
      <c r="CXZ15" s="2"/>
      <c r="CYA15" s="35"/>
      <c r="CYB15" s="76"/>
      <c r="CYC15" s="75"/>
      <c r="CYE15" s="2"/>
      <c r="CYF15" s="2"/>
      <c r="CYG15" s="35"/>
      <c r="CYH15" s="76"/>
      <c r="CYI15" s="75"/>
      <c r="CYK15" s="2"/>
      <c r="CYL15" s="2"/>
      <c r="CYM15" s="35"/>
      <c r="CYN15" s="76"/>
      <c r="CYO15" s="75"/>
      <c r="CYQ15" s="2"/>
      <c r="CYR15" s="2"/>
      <c r="CYS15" s="35"/>
      <c r="CYT15" s="76"/>
      <c r="CYU15" s="75"/>
      <c r="CYW15" s="2"/>
      <c r="CYX15" s="2"/>
      <c r="CYY15" s="35"/>
      <c r="CYZ15" s="76"/>
      <c r="CZA15" s="75"/>
      <c r="CZC15" s="2"/>
      <c r="CZD15" s="2"/>
      <c r="CZE15" s="35"/>
      <c r="CZF15" s="76"/>
      <c r="CZG15" s="75"/>
      <c r="CZI15" s="2"/>
      <c r="CZJ15" s="2"/>
      <c r="CZK15" s="35"/>
      <c r="CZL15" s="76"/>
      <c r="CZM15" s="75"/>
      <c r="CZO15" s="2"/>
      <c r="CZP15" s="2"/>
      <c r="CZQ15" s="35"/>
      <c r="CZR15" s="76"/>
      <c r="CZS15" s="75"/>
      <c r="CZU15" s="2"/>
      <c r="CZV15" s="2"/>
      <c r="CZW15" s="35"/>
      <c r="CZX15" s="76"/>
      <c r="CZY15" s="75"/>
      <c r="DAA15" s="2"/>
      <c r="DAB15" s="2"/>
      <c r="DAC15" s="35"/>
      <c r="DAD15" s="76"/>
      <c r="DAE15" s="75"/>
      <c r="DAG15" s="2"/>
      <c r="DAH15" s="2"/>
      <c r="DAI15" s="35"/>
      <c r="DAJ15" s="76"/>
      <c r="DAK15" s="75"/>
      <c r="DAM15" s="2"/>
      <c r="DAN15" s="2"/>
      <c r="DAO15" s="35"/>
      <c r="DAP15" s="76"/>
      <c r="DAQ15" s="75"/>
      <c r="DAS15" s="2"/>
      <c r="DAT15" s="2"/>
      <c r="DAU15" s="35"/>
      <c r="DAV15" s="76"/>
      <c r="DAW15" s="75"/>
      <c r="DAY15" s="2"/>
      <c r="DAZ15" s="2"/>
      <c r="DBA15" s="35"/>
      <c r="DBB15" s="76"/>
      <c r="DBC15" s="75"/>
      <c r="DBE15" s="2"/>
      <c r="DBF15" s="2"/>
      <c r="DBG15" s="35"/>
      <c r="DBH15" s="76"/>
      <c r="DBI15" s="75"/>
      <c r="DBK15" s="2"/>
      <c r="DBL15" s="2"/>
      <c r="DBM15" s="35"/>
      <c r="DBN15" s="76"/>
      <c r="DBO15" s="75"/>
      <c r="DBQ15" s="2"/>
      <c r="DBR15" s="2"/>
      <c r="DBS15" s="35"/>
      <c r="DBT15" s="76"/>
      <c r="DBU15" s="75"/>
      <c r="DBW15" s="2"/>
      <c r="DBX15" s="2"/>
      <c r="DBY15" s="35"/>
      <c r="DBZ15" s="76"/>
      <c r="DCA15" s="75"/>
      <c r="DCC15" s="2"/>
      <c r="DCD15" s="2"/>
      <c r="DCE15" s="35"/>
      <c r="DCF15" s="76"/>
      <c r="DCG15" s="75"/>
      <c r="DCI15" s="2"/>
      <c r="DCJ15" s="2"/>
      <c r="DCK15" s="35"/>
      <c r="DCL15" s="76"/>
      <c r="DCM15" s="75"/>
      <c r="DCO15" s="2"/>
      <c r="DCP15" s="2"/>
      <c r="DCQ15" s="35"/>
      <c r="DCR15" s="76"/>
      <c r="DCS15" s="75"/>
      <c r="DCU15" s="2"/>
      <c r="DCV15" s="2"/>
      <c r="DCW15" s="35"/>
      <c r="DCX15" s="76"/>
      <c r="DCY15" s="75"/>
      <c r="DDA15" s="2"/>
      <c r="DDB15" s="2"/>
      <c r="DDC15" s="35"/>
      <c r="DDD15" s="76"/>
      <c r="DDE15" s="75"/>
      <c r="DDG15" s="2"/>
      <c r="DDH15" s="2"/>
      <c r="DDI15" s="35"/>
      <c r="DDJ15" s="76"/>
      <c r="DDK15" s="75"/>
      <c r="DDM15" s="2"/>
      <c r="DDN15" s="2"/>
      <c r="DDO15" s="35"/>
      <c r="DDP15" s="76"/>
      <c r="DDQ15" s="75"/>
      <c r="DDS15" s="2"/>
      <c r="DDT15" s="2"/>
      <c r="DDU15" s="35"/>
      <c r="DDV15" s="76"/>
      <c r="DDW15" s="75"/>
      <c r="DDY15" s="2"/>
      <c r="DDZ15" s="2"/>
      <c r="DEA15" s="35"/>
      <c r="DEB15" s="76"/>
      <c r="DEC15" s="75"/>
      <c r="DEE15" s="2"/>
      <c r="DEF15" s="2"/>
      <c r="DEG15" s="35"/>
      <c r="DEH15" s="76"/>
      <c r="DEI15" s="75"/>
      <c r="DEK15" s="2"/>
      <c r="DEL15" s="2"/>
      <c r="DEM15" s="35"/>
      <c r="DEN15" s="76"/>
      <c r="DEO15" s="75"/>
      <c r="DEQ15" s="2"/>
      <c r="DER15" s="2"/>
      <c r="DES15" s="35"/>
      <c r="DET15" s="76"/>
      <c r="DEU15" s="75"/>
      <c r="DEW15" s="2"/>
      <c r="DEX15" s="2"/>
      <c r="DEY15" s="35"/>
      <c r="DEZ15" s="76"/>
      <c r="DFA15" s="75"/>
      <c r="DFC15" s="2"/>
      <c r="DFD15" s="2"/>
      <c r="DFE15" s="35"/>
      <c r="DFF15" s="76"/>
      <c r="DFG15" s="75"/>
      <c r="DFI15" s="2"/>
      <c r="DFJ15" s="2"/>
      <c r="DFK15" s="35"/>
      <c r="DFL15" s="76"/>
      <c r="DFM15" s="75"/>
      <c r="DFO15" s="2"/>
      <c r="DFP15" s="2"/>
      <c r="DFQ15" s="35"/>
      <c r="DFR15" s="76"/>
      <c r="DFS15" s="75"/>
      <c r="DFU15" s="2"/>
      <c r="DFV15" s="2"/>
      <c r="DFW15" s="35"/>
      <c r="DFX15" s="76"/>
      <c r="DFY15" s="75"/>
      <c r="DGA15" s="2"/>
      <c r="DGB15" s="2"/>
      <c r="DGC15" s="35"/>
      <c r="DGD15" s="76"/>
      <c r="DGE15" s="75"/>
      <c r="DGG15" s="2"/>
      <c r="DGH15" s="2"/>
      <c r="DGI15" s="35"/>
      <c r="DGJ15" s="76"/>
      <c r="DGK15" s="75"/>
      <c r="DGM15" s="2"/>
      <c r="DGN15" s="2"/>
      <c r="DGO15" s="35"/>
      <c r="DGP15" s="76"/>
      <c r="DGQ15" s="75"/>
      <c r="DGS15" s="2"/>
      <c r="DGT15" s="2"/>
      <c r="DGU15" s="35"/>
      <c r="DGV15" s="76"/>
      <c r="DGW15" s="75"/>
      <c r="DGY15" s="2"/>
      <c r="DGZ15" s="2"/>
      <c r="DHA15" s="35"/>
      <c r="DHB15" s="76"/>
      <c r="DHC15" s="75"/>
      <c r="DHE15" s="2"/>
      <c r="DHF15" s="2"/>
      <c r="DHG15" s="35"/>
      <c r="DHH15" s="76"/>
      <c r="DHI15" s="75"/>
      <c r="DHK15" s="2"/>
      <c r="DHL15" s="2"/>
      <c r="DHM15" s="35"/>
      <c r="DHN15" s="76"/>
      <c r="DHO15" s="75"/>
      <c r="DHQ15" s="2"/>
      <c r="DHR15" s="2"/>
      <c r="DHS15" s="35"/>
      <c r="DHT15" s="76"/>
      <c r="DHU15" s="75"/>
      <c r="DHW15" s="2"/>
      <c r="DHX15" s="2"/>
      <c r="DHY15" s="35"/>
      <c r="DHZ15" s="76"/>
      <c r="DIA15" s="75"/>
      <c r="DIC15" s="2"/>
      <c r="DID15" s="2"/>
      <c r="DIE15" s="35"/>
      <c r="DIF15" s="76"/>
      <c r="DIG15" s="75"/>
      <c r="DII15" s="2"/>
      <c r="DIJ15" s="2"/>
      <c r="DIK15" s="35"/>
      <c r="DIL15" s="76"/>
      <c r="DIM15" s="75"/>
      <c r="DIO15" s="2"/>
      <c r="DIP15" s="2"/>
      <c r="DIQ15" s="35"/>
      <c r="DIR15" s="76"/>
      <c r="DIS15" s="75"/>
      <c r="DIU15" s="2"/>
      <c r="DIV15" s="2"/>
      <c r="DIW15" s="35"/>
      <c r="DIX15" s="76"/>
      <c r="DIY15" s="75"/>
      <c r="DJA15" s="2"/>
      <c r="DJB15" s="2"/>
      <c r="DJC15" s="35"/>
      <c r="DJD15" s="76"/>
      <c r="DJE15" s="75"/>
      <c r="DJG15" s="2"/>
      <c r="DJH15" s="2"/>
      <c r="DJI15" s="35"/>
      <c r="DJJ15" s="76"/>
      <c r="DJK15" s="75"/>
      <c r="DJM15" s="2"/>
      <c r="DJN15" s="2"/>
      <c r="DJO15" s="35"/>
      <c r="DJP15" s="76"/>
      <c r="DJQ15" s="75"/>
      <c r="DJS15" s="2"/>
      <c r="DJT15" s="2"/>
      <c r="DJU15" s="35"/>
      <c r="DJV15" s="76"/>
      <c r="DJW15" s="75"/>
      <c r="DJY15" s="2"/>
      <c r="DJZ15" s="2"/>
      <c r="DKA15" s="35"/>
      <c r="DKB15" s="76"/>
      <c r="DKC15" s="75"/>
      <c r="DKE15" s="2"/>
      <c r="DKF15" s="2"/>
      <c r="DKG15" s="35"/>
      <c r="DKH15" s="76"/>
      <c r="DKI15" s="75"/>
      <c r="DKK15" s="2"/>
      <c r="DKL15" s="2"/>
      <c r="DKM15" s="35"/>
      <c r="DKN15" s="76"/>
      <c r="DKO15" s="75"/>
      <c r="DKQ15" s="2"/>
      <c r="DKR15" s="2"/>
      <c r="DKS15" s="35"/>
      <c r="DKT15" s="76"/>
      <c r="DKU15" s="75"/>
      <c r="DKW15" s="2"/>
      <c r="DKX15" s="2"/>
      <c r="DKY15" s="35"/>
      <c r="DKZ15" s="76"/>
      <c r="DLA15" s="75"/>
      <c r="DLC15" s="2"/>
      <c r="DLD15" s="2"/>
      <c r="DLE15" s="35"/>
      <c r="DLF15" s="76"/>
      <c r="DLG15" s="75"/>
      <c r="DLI15" s="2"/>
      <c r="DLJ15" s="2"/>
      <c r="DLK15" s="35"/>
      <c r="DLL15" s="76"/>
      <c r="DLM15" s="75"/>
      <c r="DLO15" s="2"/>
      <c r="DLP15" s="2"/>
      <c r="DLQ15" s="35"/>
      <c r="DLR15" s="76"/>
      <c r="DLS15" s="75"/>
      <c r="DLU15" s="2"/>
      <c r="DLV15" s="2"/>
      <c r="DLW15" s="35"/>
      <c r="DLX15" s="76"/>
      <c r="DLY15" s="75"/>
      <c r="DMA15" s="2"/>
      <c r="DMB15" s="2"/>
      <c r="DMC15" s="35"/>
      <c r="DMD15" s="76"/>
      <c r="DME15" s="75"/>
      <c r="DMG15" s="2"/>
      <c r="DMH15" s="2"/>
      <c r="DMI15" s="35"/>
      <c r="DMJ15" s="76"/>
      <c r="DMK15" s="75"/>
      <c r="DMM15" s="2"/>
      <c r="DMN15" s="2"/>
      <c r="DMO15" s="35"/>
      <c r="DMP15" s="76"/>
      <c r="DMQ15" s="75"/>
      <c r="DMS15" s="2"/>
      <c r="DMT15" s="2"/>
      <c r="DMU15" s="35"/>
      <c r="DMV15" s="76"/>
      <c r="DMW15" s="75"/>
      <c r="DMY15" s="2"/>
      <c r="DMZ15" s="2"/>
      <c r="DNA15" s="35"/>
      <c r="DNB15" s="76"/>
      <c r="DNC15" s="75"/>
      <c r="DNE15" s="2"/>
      <c r="DNF15" s="2"/>
      <c r="DNG15" s="35"/>
      <c r="DNH15" s="76"/>
      <c r="DNI15" s="75"/>
      <c r="DNK15" s="2"/>
      <c r="DNL15" s="2"/>
      <c r="DNM15" s="35"/>
      <c r="DNN15" s="76"/>
      <c r="DNO15" s="75"/>
      <c r="DNQ15" s="2"/>
      <c r="DNR15" s="2"/>
      <c r="DNS15" s="35"/>
      <c r="DNT15" s="76"/>
      <c r="DNU15" s="75"/>
      <c r="DNW15" s="2"/>
      <c r="DNX15" s="2"/>
      <c r="DNY15" s="35"/>
      <c r="DNZ15" s="76"/>
      <c r="DOA15" s="75"/>
      <c r="DOC15" s="2"/>
      <c r="DOD15" s="2"/>
      <c r="DOE15" s="35"/>
      <c r="DOF15" s="76"/>
      <c r="DOG15" s="75"/>
      <c r="DOI15" s="2"/>
      <c r="DOJ15" s="2"/>
      <c r="DOK15" s="35"/>
      <c r="DOL15" s="76"/>
      <c r="DOM15" s="75"/>
      <c r="DOO15" s="2"/>
      <c r="DOP15" s="2"/>
      <c r="DOQ15" s="35"/>
      <c r="DOR15" s="76"/>
      <c r="DOS15" s="75"/>
      <c r="DOU15" s="2"/>
      <c r="DOV15" s="2"/>
      <c r="DOW15" s="35"/>
      <c r="DOX15" s="76"/>
      <c r="DOY15" s="75"/>
      <c r="DPA15" s="2"/>
      <c r="DPB15" s="2"/>
      <c r="DPC15" s="35"/>
      <c r="DPD15" s="76"/>
      <c r="DPE15" s="75"/>
      <c r="DPG15" s="2"/>
      <c r="DPH15" s="2"/>
      <c r="DPI15" s="35"/>
      <c r="DPJ15" s="76"/>
      <c r="DPK15" s="75"/>
      <c r="DPM15" s="2"/>
      <c r="DPN15" s="2"/>
      <c r="DPO15" s="35"/>
      <c r="DPP15" s="76"/>
      <c r="DPQ15" s="75"/>
      <c r="DPS15" s="2"/>
      <c r="DPT15" s="2"/>
      <c r="DPU15" s="35"/>
      <c r="DPV15" s="76"/>
      <c r="DPW15" s="75"/>
      <c r="DPY15" s="2"/>
      <c r="DPZ15" s="2"/>
      <c r="DQA15" s="35"/>
      <c r="DQB15" s="76"/>
      <c r="DQC15" s="75"/>
      <c r="DQE15" s="2"/>
      <c r="DQF15" s="2"/>
      <c r="DQG15" s="35"/>
      <c r="DQH15" s="76"/>
      <c r="DQI15" s="75"/>
      <c r="DQK15" s="2"/>
      <c r="DQL15" s="2"/>
      <c r="DQM15" s="35"/>
      <c r="DQN15" s="76"/>
      <c r="DQO15" s="75"/>
      <c r="DQQ15" s="2"/>
      <c r="DQR15" s="2"/>
      <c r="DQS15" s="35"/>
      <c r="DQT15" s="76"/>
      <c r="DQU15" s="75"/>
      <c r="DQW15" s="2"/>
      <c r="DQX15" s="2"/>
      <c r="DQY15" s="35"/>
      <c r="DQZ15" s="76"/>
      <c r="DRA15" s="75"/>
      <c r="DRC15" s="2"/>
      <c r="DRD15" s="2"/>
      <c r="DRE15" s="35"/>
      <c r="DRF15" s="76"/>
      <c r="DRG15" s="75"/>
      <c r="DRI15" s="2"/>
      <c r="DRJ15" s="2"/>
      <c r="DRK15" s="35"/>
      <c r="DRL15" s="76"/>
      <c r="DRM15" s="75"/>
      <c r="DRO15" s="2"/>
      <c r="DRP15" s="2"/>
      <c r="DRQ15" s="35"/>
      <c r="DRR15" s="76"/>
      <c r="DRS15" s="75"/>
      <c r="DRU15" s="2"/>
      <c r="DRV15" s="2"/>
      <c r="DRW15" s="35"/>
      <c r="DRX15" s="76"/>
      <c r="DRY15" s="75"/>
      <c r="DSA15" s="2"/>
      <c r="DSB15" s="2"/>
      <c r="DSC15" s="35"/>
      <c r="DSD15" s="76"/>
      <c r="DSE15" s="75"/>
      <c r="DSG15" s="2"/>
      <c r="DSH15" s="2"/>
      <c r="DSI15" s="35"/>
      <c r="DSJ15" s="76"/>
      <c r="DSK15" s="75"/>
      <c r="DSM15" s="2"/>
      <c r="DSN15" s="2"/>
      <c r="DSO15" s="35"/>
      <c r="DSP15" s="76"/>
      <c r="DSQ15" s="75"/>
      <c r="DSS15" s="2"/>
      <c r="DST15" s="2"/>
      <c r="DSU15" s="35"/>
      <c r="DSV15" s="76"/>
      <c r="DSW15" s="75"/>
      <c r="DSY15" s="2"/>
      <c r="DSZ15" s="2"/>
      <c r="DTA15" s="35"/>
      <c r="DTB15" s="76"/>
      <c r="DTC15" s="75"/>
      <c r="DTE15" s="2"/>
      <c r="DTF15" s="2"/>
      <c r="DTG15" s="35"/>
      <c r="DTH15" s="76"/>
      <c r="DTI15" s="75"/>
      <c r="DTK15" s="2"/>
      <c r="DTL15" s="2"/>
      <c r="DTM15" s="35"/>
      <c r="DTN15" s="76"/>
      <c r="DTO15" s="75"/>
      <c r="DTQ15" s="2"/>
      <c r="DTR15" s="2"/>
      <c r="DTS15" s="35"/>
      <c r="DTT15" s="76"/>
      <c r="DTU15" s="75"/>
      <c r="DTW15" s="2"/>
      <c r="DTX15" s="2"/>
      <c r="DTY15" s="35"/>
      <c r="DTZ15" s="76"/>
      <c r="DUA15" s="75"/>
      <c r="DUC15" s="2"/>
      <c r="DUD15" s="2"/>
      <c r="DUE15" s="35"/>
      <c r="DUF15" s="76"/>
      <c r="DUG15" s="75"/>
      <c r="DUI15" s="2"/>
      <c r="DUJ15" s="2"/>
      <c r="DUK15" s="35"/>
      <c r="DUL15" s="76"/>
      <c r="DUM15" s="75"/>
      <c r="DUO15" s="2"/>
      <c r="DUP15" s="2"/>
      <c r="DUQ15" s="35"/>
      <c r="DUR15" s="76"/>
      <c r="DUS15" s="75"/>
      <c r="DUU15" s="2"/>
      <c r="DUV15" s="2"/>
      <c r="DUW15" s="35"/>
      <c r="DUX15" s="76"/>
      <c r="DUY15" s="75"/>
      <c r="DVA15" s="2"/>
      <c r="DVB15" s="2"/>
      <c r="DVC15" s="35"/>
      <c r="DVD15" s="76"/>
      <c r="DVE15" s="75"/>
      <c r="DVG15" s="2"/>
      <c r="DVH15" s="2"/>
      <c r="DVI15" s="35"/>
      <c r="DVJ15" s="76"/>
      <c r="DVK15" s="75"/>
      <c r="DVM15" s="2"/>
      <c r="DVN15" s="2"/>
      <c r="DVO15" s="35"/>
      <c r="DVP15" s="76"/>
      <c r="DVQ15" s="75"/>
      <c r="DVS15" s="2"/>
      <c r="DVT15" s="2"/>
      <c r="DVU15" s="35"/>
      <c r="DVV15" s="76"/>
      <c r="DVW15" s="75"/>
      <c r="DVY15" s="2"/>
      <c r="DVZ15" s="2"/>
      <c r="DWA15" s="35"/>
      <c r="DWB15" s="76"/>
      <c r="DWC15" s="75"/>
      <c r="DWE15" s="2"/>
      <c r="DWF15" s="2"/>
      <c r="DWG15" s="35"/>
      <c r="DWH15" s="76"/>
      <c r="DWI15" s="75"/>
      <c r="DWK15" s="2"/>
      <c r="DWL15" s="2"/>
      <c r="DWM15" s="35"/>
      <c r="DWN15" s="76"/>
      <c r="DWO15" s="75"/>
      <c r="DWQ15" s="2"/>
      <c r="DWR15" s="2"/>
      <c r="DWS15" s="35"/>
      <c r="DWT15" s="76"/>
      <c r="DWU15" s="75"/>
      <c r="DWW15" s="2"/>
      <c r="DWX15" s="2"/>
      <c r="DWY15" s="35"/>
      <c r="DWZ15" s="76"/>
      <c r="DXA15" s="75"/>
      <c r="DXC15" s="2"/>
      <c r="DXD15" s="2"/>
      <c r="DXE15" s="35"/>
      <c r="DXF15" s="76"/>
      <c r="DXG15" s="75"/>
      <c r="DXI15" s="2"/>
      <c r="DXJ15" s="2"/>
      <c r="DXK15" s="35"/>
      <c r="DXL15" s="76"/>
      <c r="DXM15" s="75"/>
      <c r="DXO15" s="2"/>
      <c r="DXP15" s="2"/>
      <c r="DXQ15" s="35"/>
      <c r="DXR15" s="76"/>
      <c r="DXS15" s="75"/>
      <c r="DXU15" s="2"/>
      <c r="DXV15" s="2"/>
      <c r="DXW15" s="35"/>
      <c r="DXX15" s="76"/>
      <c r="DXY15" s="75"/>
      <c r="DYA15" s="2"/>
      <c r="DYB15" s="2"/>
      <c r="DYC15" s="35"/>
      <c r="DYD15" s="76"/>
      <c r="DYE15" s="75"/>
      <c r="DYG15" s="2"/>
      <c r="DYH15" s="2"/>
      <c r="DYI15" s="35"/>
      <c r="DYJ15" s="76"/>
      <c r="DYK15" s="75"/>
      <c r="DYM15" s="2"/>
      <c r="DYN15" s="2"/>
      <c r="DYO15" s="35"/>
      <c r="DYP15" s="76"/>
      <c r="DYQ15" s="75"/>
      <c r="DYS15" s="2"/>
      <c r="DYT15" s="2"/>
      <c r="DYU15" s="35"/>
      <c r="DYV15" s="76"/>
      <c r="DYW15" s="75"/>
      <c r="DYY15" s="2"/>
      <c r="DYZ15" s="2"/>
      <c r="DZA15" s="35"/>
      <c r="DZB15" s="76"/>
      <c r="DZC15" s="75"/>
      <c r="DZE15" s="2"/>
      <c r="DZF15" s="2"/>
      <c r="DZG15" s="35"/>
      <c r="DZH15" s="76"/>
      <c r="DZI15" s="75"/>
      <c r="DZK15" s="2"/>
      <c r="DZL15" s="2"/>
      <c r="DZM15" s="35"/>
      <c r="DZN15" s="76"/>
      <c r="DZO15" s="75"/>
      <c r="DZQ15" s="2"/>
      <c r="DZR15" s="2"/>
      <c r="DZS15" s="35"/>
      <c r="DZT15" s="76"/>
      <c r="DZU15" s="75"/>
      <c r="DZW15" s="2"/>
      <c r="DZX15" s="2"/>
      <c r="DZY15" s="35"/>
      <c r="DZZ15" s="76"/>
      <c r="EAA15" s="75"/>
      <c r="EAC15" s="2"/>
      <c r="EAD15" s="2"/>
      <c r="EAE15" s="35"/>
      <c r="EAF15" s="76"/>
      <c r="EAG15" s="75"/>
      <c r="EAI15" s="2"/>
      <c r="EAJ15" s="2"/>
      <c r="EAK15" s="35"/>
      <c r="EAL15" s="76"/>
      <c r="EAM15" s="75"/>
      <c r="EAO15" s="2"/>
      <c r="EAP15" s="2"/>
      <c r="EAQ15" s="35"/>
      <c r="EAR15" s="76"/>
      <c r="EAS15" s="75"/>
      <c r="EAU15" s="2"/>
      <c r="EAV15" s="2"/>
      <c r="EAW15" s="35"/>
      <c r="EAX15" s="76"/>
      <c r="EAY15" s="75"/>
      <c r="EBA15" s="2"/>
      <c r="EBB15" s="2"/>
      <c r="EBC15" s="35"/>
      <c r="EBD15" s="76"/>
      <c r="EBE15" s="75"/>
      <c r="EBG15" s="2"/>
      <c r="EBH15" s="2"/>
      <c r="EBI15" s="35"/>
      <c r="EBJ15" s="76"/>
      <c r="EBK15" s="75"/>
      <c r="EBM15" s="2"/>
      <c r="EBN15" s="2"/>
      <c r="EBO15" s="35"/>
      <c r="EBP15" s="76"/>
      <c r="EBQ15" s="75"/>
      <c r="EBS15" s="2"/>
      <c r="EBT15" s="2"/>
      <c r="EBU15" s="35"/>
      <c r="EBV15" s="76"/>
      <c r="EBW15" s="75"/>
      <c r="EBY15" s="2"/>
      <c r="EBZ15" s="2"/>
      <c r="ECA15" s="35"/>
      <c r="ECB15" s="76"/>
      <c r="ECC15" s="75"/>
      <c r="ECE15" s="2"/>
      <c r="ECF15" s="2"/>
      <c r="ECG15" s="35"/>
      <c r="ECH15" s="76"/>
      <c r="ECI15" s="75"/>
      <c r="ECK15" s="2"/>
      <c r="ECL15" s="2"/>
      <c r="ECM15" s="35"/>
      <c r="ECN15" s="76"/>
      <c r="ECO15" s="75"/>
      <c r="ECQ15" s="2"/>
      <c r="ECR15" s="2"/>
      <c r="ECS15" s="35"/>
      <c r="ECT15" s="76"/>
      <c r="ECU15" s="75"/>
      <c r="ECW15" s="2"/>
      <c r="ECX15" s="2"/>
      <c r="ECY15" s="35"/>
      <c r="ECZ15" s="76"/>
      <c r="EDA15" s="75"/>
      <c r="EDC15" s="2"/>
      <c r="EDD15" s="2"/>
      <c r="EDE15" s="35"/>
      <c r="EDF15" s="76"/>
      <c r="EDG15" s="75"/>
      <c r="EDI15" s="2"/>
      <c r="EDJ15" s="2"/>
      <c r="EDK15" s="35"/>
      <c r="EDL15" s="76"/>
      <c r="EDM15" s="75"/>
      <c r="EDO15" s="2"/>
      <c r="EDP15" s="2"/>
      <c r="EDQ15" s="35"/>
      <c r="EDR15" s="76"/>
      <c r="EDS15" s="75"/>
      <c r="EDU15" s="2"/>
      <c r="EDV15" s="2"/>
      <c r="EDW15" s="35"/>
      <c r="EDX15" s="76"/>
      <c r="EDY15" s="75"/>
      <c r="EEA15" s="2"/>
      <c r="EEB15" s="2"/>
      <c r="EEC15" s="35"/>
      <c r="EED15" s="76"/>
      <c r="EEE15" s="75"/>
      <c r="EEG15" s="2"/>
      <c r="EEH15" s="2"/>
      <c r="EEI15" s="35"/>
      <c r="EEJ15" s="76"/>
      <c r="EEK15" s="75"/>
      <c r="EEM15" s="2"/>
      <c r="EEN15" s="2"/>
      <c r="EEO15" s="35"/>
      <c r="EEP15" s="76"/>
      <c r="EEQ15" s="75"/>
      <c r="EES15" s="2"/>
      <c r="EET15" s="2"/>
      <c r="EEU15" s="35"/>
      <c r="EEV15" s="76"/>
      <c r="EEW15" s="75"/>
      <c r="EEY15" s="2"/>
      <c r="EEZ15" s="2"/>
      <c r="EFA15" s="35"/>
      <c r="EFB15" s="76"/>
      <c r="EFC15" s="75"/>
      <c r="EFE15" s="2"/>
      <c r="EFF15" s="2"/>
      <c r="EFG15" s="35"/>
      <c r="EFH15" s="76"/>
      <c r="EFI15" s="75"/>
      <c r="EFK15" s="2"/>
      <c r="EFL15" s="2"/>
      <c r="EFM15" s="35"/>
      <c r="EFN15" s="76"/>
      <c r="EFO15" s="75"/>
      <c r="EFQ15" s="2"/>
      <c r="EFR15" s="2"/>
      <c r="EFS15" s="35"/>
      <c r="EFT15" s="76"/>
      <c r="EFU15" s="75"/>
      <c r="EFW15" s="2"/>
      <c r="EFX15" s="2"/>
      <c r="EFY15" s="35"/>
      <c r="EFZ15" s="76"/>
      <c r="EGA15" s="75"/>
      <c r="EGC15" s="2"/>
      <c r="EGD15" s="2"/>
      <c r="EGE15" s="35"/>
      <c r="EGF15" s="76"/>
      <c r="EGG15" s="75"/>
      <c r="EGI15" s="2"/>
      <c r="EGJ15" s="2"/>
      <c r="EGK15" s="35"/>
      <c r="EGL15" s="76"/>
      <c r="EGM15" s="75"/>
      <c r="EGO15" s="2"/>
      <c r="EGP15" s="2"/>
      <c r="EGQ15" s="35"/>
      <c r="EGR15" s="76"/>
      <c r="EGS15" s="75"/>
      <c r="EGU15" s="2"/>
      <c r="EGV15" s="2"/>
      <c r="EGW15" s="35"/>
      <c r="EGX15" s="76"/>
      <c r="EGY15" s="75"/>
      <c r="EHA15" s="2"/>
      <c r="EHB15" s="2"/>
      <c r="EHC15" s="35"/>
      <c r="EHD15" s="76"/>
      <c r="EHE15" s="75"/>
      <c r="EHG15" s="2"/>
      <c r="EHH15" s="2"/>
      <c r="EHI15" s="35"/>
      <c r="EHJ15" s="76"/>
      <c r="EHK15" s="75"/>
      <c r="EHM15" s="2"/>
      <c r="EHN15" s="2"/>
      <c r="EHO15" s="35"/>
      <c r="EHP15" s="76"/>
      <c r="EHQ15" s="75"/>
      <c r="EHS15" s="2"/>
      <c r="EHT15" s="2"/>
      <c r="EHU15" s="35"/>
      <c r="EHV15" s="76"/>
      <c r="EHW15" s="75"/>
      <c r="EHY15" s="2"/>
      <c r="EHZ15" s="2"/>
      <c r="EIA15" s="35"/>
      <c r="EIB15" s="76"/>
      <c r="EIC15" s="75"/>
      <c r="EIE15" s="2"/>
      <c r="EIF15" s="2"/>
      <c r="EIG15" s="35"/>
      <c r="EIH15" s="76"/>
      <c r="EII15" s="75"/>
      <c r="EIK15" s="2"/>
      <c r="EIL15" s="2"/>
      <c r="EIM15" s="35"/>
      <c r="EIN15" s="76"/>
      <c r="EIO15" s="75"/>
      <c r="EIQ15" s="2"/>
      <c r="EIR15" s="2"/>
      <c r="EIS15" s="35"/>
      <c r="EIT15" s="76"/>
      <c r="EIU15" s="75"/>
      <c r="EIW15" s="2"/>
      <c r="EIX15" s="2"/>
      <c r="EIY15" s="35"/>
      <c r="EIZ15" s="76"/>
      <c r="EJA15" s="75"/>
      <c r="EJC15" s="2"/>
      <c r="EJD15" s="2"/>
      <c r="EJE15" s="35"/>
      <c r="EJF15" s="76"/>
      <c r="EJG15" s="75"/>
      <c r="EJI15" s="2"/>
      <c r="EJJ15" s="2"/>
      <c r="EJK15" s="35"/>
      <c r="EJL15" s="76"/>
      <c r="EJM15" s="75"/>
      <c r="EJO15" s="2"/>
      <c r="EJP15" s="2"/>
      <c r="EJQ15" s="35"/>
      <c r="EJR15" s="76"/>
      <c r="EJS15" s="75"/>
      <c r="EJU15" s="2"/>
      <c r="EJV15" s="2"/>
      <c r="EJW15" s="35"/>
      <c r="EJX15" s="76"/>
      <c r="EJY15" s="75"/>
      <c r="EKA15" s="2"/>
      <c r="EKB15" s="2"/>
      <c r="EKC15" s="35"/>
      <c r="EKD15" s="76"/>
      <c r="EKE15" s="75"/>
      <c r="EKG15" s="2"/>
      <c r="EKH15" s="2"/>
      <c r="EKI15" s="35"/>
      <c r="EKJ15" s="76"/>
      <c r="EKK15" s="75"/>
      <c r="EKM15" s="2"/>
      <c r="EKN15" s="2"/>
      <c r="EKO15" s="35"/>
      <c r="EKP15" s="76"/>
      <c r="EKQ15" s="75"/>
      <c r="EKS15" s="2"/>
      <c r="EKT15" s="2"/>
      <c r="EKU15" s="35"/>
      <c r="EKV15" s="76"/>
      <c r="EKW15" s="75"/>
      <c r="EKY15" s="2"/>
      <c r="EKZ15" s="2"/>
      <c r="ELA15" s="35"/>
      <c r="ELB15" s="76"/>
      <c r="ELC15" s="75"/>
      <c r="ELE15" s="2"/>
      <c r="ELF15" s="2"/>
      <c r="ELG15" s="35"/>
      <c r="ELH15" s="76"/>
      <c r="ELI15" s="75"/>
      <c r="ELK15" s="2"/>
      <c r="ELL15" s="2"/>
      <c r="ELM15" s="35"/>
      <c r="ELN15" s="76"/>
      <c r="ELO15" s="75"/>
      <c r="ELQ15" s="2"/>
      <c r="ELR15" s="2"/>
      <c r="ELS15" s="35"/>
      <c r="ELT15" s="76"/>
      <c r="ELU15" s="75"/>
      <c r="ELW15" s="2"/>
      <c r="ELX15" s="2"/>
      <c r="ELY15" s="35"/>
      <c r="ELZ15" s="76"/>
      <c r="EMA15" s="75"/>
      <c r="EMC15" s="2"/>
      <c r="EMD15" s="2"/>
      <c r="EME15" s="35"/>
      <c r="EMF15" s="76"/>
      <c r="EMG15" s="75"/>
      <c r="EMI15" s="2"/>
      <c r="EMJ15" s="2"/>
      <c r="EMK15" s="35"/>
      <c r="EML15" s="76"/>
      <c r="EMM15" s="75"/>
      <c r="EMO15" s="2"/>
      <c r="EMP15" s="2"/>
      <c r="EMQ15" s="35"/>
      <c r="EMR15" s="76"/>
      <c r="EMS15" s="75"/>
      <c r="EMU15" s="2"/>
      <c r="EMV15" s="2"/>
      <c r="EMW15" s="35"/>
      <c r="EMX15" s="76"/>
      <c r="EMY15" s="75"/>
      <c r="ENA15" s="2"/>
      <c r="ENB15" s="2"/>
      <c r="ENC15" s="35"/>
      <c r="END15" s="76"/>
      <c r="ENE15" s="75"/>
      <c r="ENG15" s="2"/>
      <c r="ENH15" s="2"/>
      <c r="ENI15" s="35"/>
      <c r="ENJ15" s="76"/>
      <c r="ENK15" s="75"/>
      <c r="ENM15" s="2"/>
      <c r="ENN15" s="2"/>
      <c r="ENO15" s="35"/>
      <c r="ENP15" s="76"/>
      <c r="ENQ15" s="75"/>
      <c r="ENS15" s="2"/>
      <c r="ENT15" s="2"/>
      <c r="ENU15" s="35"/>
      <c r="ENV15" s="76"/>
      <c r="ENW15" s="75"/>
      <c r="ENY15" s="2"/>
      <c r="ENZ15" s="2"/>
      <c r="EOA15" s="35"/>
      <c r="EOB15" s="76"/>
      <c r="EOC15" s="75"/>
      <c r="EOE15" s="2"/>
      <c r="EOF15" s="2"/>
      <c r="EOG15" s="35"/>
      <c r="EOH15" s="76"/>
      <c r="EOI15" s="75"/>
      <c r="EOK15" s="2"/>
      <c r="EOL15" s="2"/>
      <c r="EOM15" s="35"/>
      <c r="EON15" s="76"/>
      <c r="EOO15" s="75"/>
      <c r="EOQ15" s="2"/>
      <c r="EOR15" s="2"/>
      <c r="EOS15" s="35"/>
      <c r="EOT15" s="76"/>
      <c r="EOU15" s="75"/>
      <c r="EOW15" s="2"/>
      <c r="EOX15" s="2"/>
      <c r="EOY15" s="35"/>
      <c r="EOZ15" s="76"/>
      <c r="EPA15" s="75"/>
      <c r="EPC15" s="2"/>
      <c r="EPD15" s="2"/>
      <c r="EPE15" s="35"/>
      <c r="EPF15" s="76"/>
      <c r="EPG15" s="75"/>
      <c r="EPI15" s="2"/>
      <c r="EPJ15" s="2"/>
      <c r="EPK15" s="35"/>
      <c r="EPL15" s="76"/>
      <c r="EPM15" s="75"/>
      <c r="EPO15" s="2"/>
      <c r="EPP15" s="2"/>
      <c r="EPQ15" s="35"/>
      <c r="EPR15" s="76"/>
      <c r="EPS15" s="75"/>
      <c r="EPU15" s="2"/>
      <c r="EPV15" s="2"/>
      <c r="EPW15" s="35"/>
      <c r="EPX15" s="76"/>
      <c r="EPY15" s="75"/>
      <c r="EQA15" s="2"/>
      <c r="EQB15" s="2"/>
      <c r="EQC15" s="35"/>
      <c r="EQD15" s="76"/>
      <c r="EQE15" s="75"/>
      <c r="EQG15" s="2"/>
      <c r="EQH15" s="2"/>
      <c r="EQI15" s="35"/>
      <c r="EQJ15" s="76"/>
      <c r="EQK15" s="75"/>
      <c r="EQM15" s="2"/>
      <c r="EQN15" s="2"/>
      <c r="EQO15" s="35"/>
      <c r="EQP15" s="76"/>
      <c r="EQQ15" s="75"/>
      <c r="EQS15" s="2"/>
      <c r="EQT15" s="2"/>
      <c r="EQU15" s="35"/>
      <c r="EQV15" s="76"/>
      <c r="EQW15" s="75"/>
      <c r="EQY15" s="2"/>
      <c r="EQZ15" s="2"/>
      <c r="ERA15" s="35"/>
      <c r="ERB15" s="76"/>
      <c r="ERC15" s="75"/>
      <c r="ERE15" s="2"/>
      <c r="ERF15" s="2"/>
      <c r="ERG15" s="35"/>
      <c r="ERH15" s="76"/>
      <c r="ERI15" s="75"/>
      <c r="ERK15" s="2"/>
      <c r="ERL15" s="2"/>
      <c r="ERM15" s="35"/>
      <c r="ERN15" s="76"/>
      <c r="ERO15" s="75"/>
      <c r="ERQ15" s="2"/>
      <c r="ERR15" s="2"/>
      <c r="ERS15" s="35"/>
      <c r="ERT15" s="76"/>
      <c r="ERU15" s="75"/>
      <c r="ERW15" s="2"/>
      <c r="ERX15" s="2"/>
      <c r="ERY15" s="35"/>
      <c r="ERZ15" s="76"/>
      <c r="ESA15" s="75"/>
      <c r="ESC15" s="2"/>
      <c r="ESD15" s="2"/>
      <c r="ESE15" s="35"/>
      <c r="ESF15" s="76"/>
      <c r="ESG15" s="75"/>
      <c r="ESI15" s="2"/>
      <c r="ESJ15" s="2"/>
      <c r="ESK15" s="35"/>
      <c r="ESL15" s="76"/>
      <c r="ESM15" s="75"/>
      <c r="ESO15" s="2"/>
      <c r="ESP15" s="2"/>
      <c r="ESQ15" s="35"/>
      <c r="ESR15" s="76"/>
      <c r="ESS15" s="75"/>
      <c r="ESU15" s="2"/>
      <c r="ESV15" s="2"/>
      <c r="ESW15" s="35"/>
      <c r="ESX15" s="76"/>
      <c r="ESY15" s="75"/>
      <c r="ETA15" s="2"/>
      <c r="ETB15" s="2"/>
      <c r="ETC15" s="35"/>
      <c r="ETD15" s="76"/>
      <c r="ETE15" s="75"/>
      <c r="ETG15" s="2"/>
      <c r="ETH15" s="2"/>
      <c r="ETI15" s="35"/>
      <c r="ETJ15" s="76"/>
      <c r="ETK15" s="75"/>
      <c r="ETM15" s="2"/>
      <c r="ETN15" s="2"/>
      <c r="ETO15" s="35"/>
      <c r="ETP15" s="76"/>
      <c r="ETQ15" s="75"/>
      <c r="ETS15" s="2"/>
      <c r="ETT15" s="2"/>
      <c r="ETU15" s="35"/>
      <c r="ETV15" s="76"/>
      <c r="ETW15" s="75"/>
      <c r="ETY15" s="2"/>
      <c r="ETZ15" s="2"/>
      <c r="EUA15" s="35"/>
      <c r="EUB15" s="76"/>
      <c r="EUC15" s="75"/>
      <c r="EUE15" s="2"/>
      <c r="EUF15" s="2"/>
      <c r="EUG15" s="35"/>
      <c r="EUH15" s="76"/>
      <c r="EUI15" s="75"/>
      <c r="EUK15" s="2"/>
      <c r="EUL15" s="2"/>
      <c r="EUM15" s="35"/>
      <c r="EUN15" s="76"/>
      <c r="EUO15" s="75"/>
      <c r="EUQ15" s="2"/>
      <c r="EUR15" s="2"/>
      <c r="EUS15" s="35"/>
      <c r="EUT15" s="76"/>
      <c r="EUU15" s="75"/>
      <c r="EUW15" s="2"/>
      <c r="EUX15" s="2"/>
      <c r="EUY15" s="35"/>
      <c r="EUZ15" s="76"/>
      <c r="EVA15" s="75"/>
      <c r="EVC15" s="2"/>
      <c r="EVD15" s="2"/>
      <c r="EVE15" s="35"/>
      <c r="EVF15" s="76"/>
      <c r="EVG15" s="75"/>
      <c r="EVI15" s="2"/>
      <c r="EVJ15" s="2"/>
      <c r="EVK15" s="35"/>
      <c r="EVL15" s="76"/>
      <c r="EVM15" s="75"/>
      <c r="EVO15" s="2"/>
      <c r="EVP15" s="2"/>
      <c r="EVQ15" s="35"/>
      <c r="EVR15" s="76"/>
      <c r="EVS15" s="75"/>
      <c r="EVU15" s="2"/>
      <c r="EVV15" s="2"/>
      <c r="EVW15" s="35"/>
      <c r="EVX15" s="76"/>
      <c r="EVY15" s="75"/>
      <c r="EWA15" s="2"/>
      <c r="EWB15" s="2"/>
      <c r="EWC15" s="35"/>
      <c r="EWD15" s="76"/>
      <c r="EWE15" s="75"/>
      <c r="EWG15" s="2"/>
      <c r="EWH15" s="2"/>
      <c r="EWI15" s="35"/>
      <c r="EWJ15" s="76"/>
      <c r="EWK15" s="75"/>
      <c r="EWM15" s="2"/>
      <c r="EWN15" s="2"/>
      <c r="EWO15" s="35"/>
      <c r="EWP15" s="76"/>
      <c r="EWQ15" s="75"/>
      <c r="EWS15" s="2"/>
      <c r="EWT15" s="2"/>
      <c r="EWU15" s="35"/>
      <c r="EWV15" s="76"/>
      <c r="EWW15" s="75"/>
      <c r="EWY15" s="2"/>
      <c r="EWZ15" s="2"/>
      <c r="EXA15" s="35"/>
      <c r="EXB15" s="76"/>
      <c r="EXC15" s="75"/>
      <c r="EXE15" s="2"/>
      <c r="EXF15" s="2"/>
      <c r="EXG15" s="35"/>
      <c r="EXH15" s="76"/>
      <c r="EXI15" s="75"/>
      <c r="EXK15" s="2"/>
      <c r="EXL15" s="2"/>
      <c r="EXM15" s="35"/>
      <c r="EXN15" s="76"/>
      <c r="EXO15" s="75"/>
      <c r="EXQ15" s="2"/>
      <c r="EXR15" s="2"/>
      <c r="EXS15" s="35"/>
      <c r="EXT15" s="76"/>
      <c r="EXU15" s="75"/>
      <c r="EXW15" s="2"/>
      <c r="EXX15" s="2"/>
      <c r="EXY15" s="35"/>
      <c r="EXZ15" s="76"/>
      <c r="EYA15" s="75"/>
      <c r="EYC15" s="2"/>
      <c r="EYD15" s="2"/>
      <c r="EYE15" s="35"/>
      <c r="EYF15" s="76"/>
      <c r="EYG15" s="75"/>
      <c r="EYI15" s="2"/>
      <c r="EYJ15" s="2"/>
      <c r="EYK15" s="35"/>
      <c r="EYL15" s="76"/>
      <c r="EYM15" s="75"/>
      <c r="EYO15" s="2"/>
      <c r="EYP15" s="2"/>
      <c r="EYQ15" s="35"/>
      <c r="EYR15" s="76"/>
      <c r="EYS15" s="75"/>
      <c r="EYU15" s="2"/>
      <c r="EYV15" s="2"/>
      <c r="EYW15" s="35"/>
      <c r="EYX15" s="76"/>
      <c r="EYY15" s="75"/>
      <c r="EZA15" s="2"/>
      <c r="EZB15" s="2"/>
      <c r="EZC15" s="35"/>
      <c r="EZD15" s="76"/>
      <c r="EZE15" s="75"/>
      <c r="EZG15" s="2"/>
      <c r="EZH15" s="2"/>
      <c r="EZI15" s="35"/>
      <c r="EZJ15" s="76"/>
      <c r="EZK15" s="75"/>
      <c r="EZM15" s="2"/>
      <c r="EZN15" s="2"/>
      <c r="EZO15" s="35"/>
      <c r="EZP15" s="76"/>
      <c r="EZQ15" s="75"/>
      <c r="EZS15" s="2"/>
      <c r="EZT15" s="2"/>
      <c r="EZU15" s="35"/>
      <c r="EZV15" s="76"/>
      <c r="EZW15" s="75"/>
      <c r="EZY15" s="2"/>
      <c r="EZZ15" s="2"/>
      <c r="FAA15" s="35"/>
      <c r="FAB15" s="76"/>
      <c r="FAC15" s="75"/>
      <c r="FAE15" s="2"/>
      <c r="FAF15" s="2"/>
      <c r="FAG15" s="35"/>
      <c r="FAH15" s="76"/>
      <c r="FAI15" s="75"/>
      <c r="FAK15" s="2"/>
      <c r="FAL15" s="2"/>
      <c r="FAM15" s="35"/>
      <c r="FAN15" s="76"/>
      <c r="FAO15" s="75"/>
      <c r="FAQ15" s="2"/>
      <c r="FAR15" s="2"/>
      <c r="FAS15" s="35"/>
      <c r="FAT15" s="76"/>
      <c r="FAU15" s="75"/>
      <c r="FAW15" s="2"/>
      <c r="FAX15" s="2"/>
      <c r="FAY15" s="35"/>
      <c r="FAZ15" s="76"/>
      <c r="FBA15" s="75"/>
      <c r="FBC15" s="2"/>
      <c r="FBD15" s="2"/>
      <c r="FBE15" s="35"/>
      <c r="FBF15" s="76"/>
      <c r="FBG15" s="75"/>
      <c r="FBI15" s="2"/>
      <c r="FBJ15" s="2"/>
      <c r="FBK15" s="35"/>
      <c r="FBL15" s="76"/>
      <c r="FBM15" s="75"/>
      <c r="FBO15" s="2"/>
      <c r="FBP15" s="2"/>
      <c r="FBQ15" s="35"/>
      <c r="FBR15" s="76"/>
      <c r="FBS15" s="75"/>
      <c r="FBU15" s="2"/>
      <c r="FBV15" s="2"/>
      <c r="FBW15" s="35"/>
      <c r="FBX15" s="76"/>
      <c r="FBY15" s="75"/>
      <c r="FCA15" s="2"/>
      <c r="FCB15" s="2"/>
      <c r="FCC15" s="35"/>
      <c r="FCD15" s="76"/>
      <c r="FCE15" s="75"/>
      <c r="FCG15" s="2"/>
      <c r="FCH15" s="2"/>
      <c r="FCI15" s="35"/>
      <c r="FCJ15" s="76"/>
      <c r="FCK15" s="75"/>
      <c r="FCM15" s="2"/>
      <c r="FCN15" s="2"/>
      <c r="FCO15" s="35"/>
      <c r="FCP15" s="76"/>
      <c r="FCQ15" s="75"/>
      <c r="FCS15" s="2"/>
      <c r="FCT15" s="2"/>
      <c r="FCU15" s="35"/>
      <c r="FCV15" s="76"/>
      <c r="FCW15" s="75"/>
      <c r="FCY15" s="2"/>
      <c r="FCZ15" s="2"/>
      <c r="FDA15" s="35"/>
      <c r="FDB15" s="76"/>
      <c r="FDC15" s="75"/>
      <c r="FDE15" s="2"/>
      <c r="FDF15" s="2"/>
      <c r="FDG15" s="35"/>
      <c r="FDH15" s="76"/>
      <c r="FDI15" s="75"/>
      <c r="FDK15" s="2"/>
      <c r="FDL15" s="2"/>
      <c r="FDM15" s="35"/>
      <c r="FDN15" s="76"/>
      <c r="FDO15" s="75"/>
      <c r="FDQ15" s="2"/>
      <c r="FDR15" s="2"/>
      <c r="FDS15" s="35"/>
      <c r="FDT15" s="76"/>
      <c r="FDU15" s="75"/>
      <c r="FDW15" s="2"/>
      <c r="FDX15" s="2"/>
      <c r="FDY15" s="35"/>
      <c r="FDZ15" s="76"/>
      <c r="FEA15" s="75"/>
      <c r="FEC15" s="2"/>
      <c r="FED15" s="2"/>
      <c r="FEE15" s="35"/>
      <c r="FEF15" s="76"/>
      <c r="FEG15" s="75"/>
      <c r="FEI15" s="2"/>
      <c r="FEJ15" s="2"/>
      <c r="FEK15" s="35"/>
      <c r="FEL15" s="76"/>
      <c r="FEM15" s="75"/>
      <c r="FEO15" s="2"/>
      <c r="FEP15" s="2"/>
      <c r="FEQ15" s="35"/>
      <c r="FER15" s="76"/>
      <c r="FES15" s="75"/>
      <c r="FEU15" s="2"/>
      <c r="FEV15" s="2"/>
      <c r="FEW15" s="35"/>
      <c r="FEX15" s="76"/>
      <c r="FEY15" s="75"/>
      <c r="FFA15" s="2"/>
      <c r="FFB15" s="2"/>
      <c r="FFC15" s="35"/>
      <c r="FFD15" s="76"/>
      <c r="FFE15" s="75"/>
      <c r="FFG15" s="2"/>
      <c r="FFH15" s="2"/>
      <c r="FFI15" s="35"/>
      <c r="FFJ15" s="76"/>
      <c r="FFK15" s="75"/>
      <c r="FFM15" s="2"/>
      <c r="FFN15" s="2"/>
      <c r="FFO15" s="35"/>
      <c r="FFP15" s="76"/>
      <c r="FFQ15" s="75"/>
      <c r="FFS15" s="2"/>
      <c r="FFT15" s="2"/>
      <c r="FFU15" s="35"/>
      <c r="FFV15" s="76"/>
      <c r="FFW15" s="75"/>
      <c r="FFY15" s="2"/>
      <c r="FFZ15" s="2"/>
      <c r="FGA15" s="35"/>
      <c r="FGB15" s="76"/>
      <c r="FGC15" s="75"/>
      <c r="FGE15" s="2"/>
      <c r="FGF15" s="2"/>
      <c r="FGG15" s="35"/>
      <c r="FGH15" s="76"/>
      <c r="FGI15" s="75"/>
      <c r="FGK15" s="2"/>
      <c r="FGL15" s="2"/>
      <c r="FGM15" s="35"/>
      <c r="FGN15" s="76"/>
      <c r="FGO15" s="75"/>
      <c r="FGQ15" s="2"/>
      <c r="FGR15" s="2"/>
      <c r="FGS15" s="35"/>
      <c r="FGT15" s="76"/>
      <c r="FGU15" s="75"/>
      <c r="FGW15" s="2"/>
      <c r="FGX15" s="2"/>
      <c r="FGY15" s="35"/>
      <c r="FGZ15" s="76"/>
      <c r="FHA15" s="75"/>
      <c r="FHC15" s="2"/>
      <c r="FHD15" s="2"/>
      <c r="FHE15" s="35"/>
      <c r="FHF15" s="76"/>
      <c r="FHG15" s="75"/>
      <c r="FHI15" s="2"/>
      <c r="FHJ15" s="2"/>
      <c r="FHK15" s="35"/>
      <c r="FHL15" s="76"/>
      <c r="FHM15" s="75"/>
      <c r="FHO15" s="2"/>
      <c r="FHP15" s="2"/>
      <c r="FHQ15" s="35"/>
      <c r="FHR15" s="76"/>
      <c r="FHS15" s="75"/>
      <c r="FHU15" s="2"/>
      <c r="FHV15" s="2"/>
      <c r="FHW15" s="35"/>
      <c r="FHX15" s="76"/>
      <c r="FHY15" s="75"/>
      <c r="FIA15" s="2"/>
      <c r="FIB15" s="2"/>
      <c r="FIC15" s="35"/>
      <c r="FID15" s="76"/>
      <c r="FIE15" s="75"/>
      <c r="FIG15" s="2"/>
      <c r="FIH15" s="2"/>
      <c r="FII15" s="35"/>
      <c r="FIJ15" s="76"/>
      <c r="FIK15" s="75"/>
      <c r="FIM15" s="2"/>
      <c r="FIN15" s="2"/>
      <c r="FIO15" s="35"/>
      <c r="FIP15" s="76"/>
      <c r="FIQ15" s="75"/>
      <c r="FIS15" s="2"/>
      <c r="FIT15" s="2"/>
      <c r="FIU15" s="35"/>
      <c r="FIV15" s="76"/>
      <c r="FIW15" s="75"/>
      <c r="FIY15" s="2"/>
      <c r="FIZ15" s="2"/>
      <c r="FJA15" s="35"/>
      <c r="FJB15" s="76"/>
      <c r="FJC15" s="75"/>
      <c r="FJE15" s="2"/>
      <c r="FJF15" s="2"/>
      <c r="FJG15" s="35"/>
      <c r="FJH15" s="76"/>
      <c r="FJI15" s="75"/>
      <c r="FJK15" s="2"/>
      <c r="FJL15" s="2"/>
      <c r="FJM15" s="35"/>
      <c r="FJN15" s="76"/>
      <c r="FJO15" s="75"/>
      <c r="FJQ15" s="2"/>
      <c r="FJR15" s="2"/>
      <c r="FJS15" s="35"/>
      <c r="FJT15" s="76"/>
      <c r="FJU15" s="75"/>
      <c r="FJW15" s="2"/>
      <c r="FJX15" s="2"/>
      <c r="FJY15" s="35"/>
      <c r="FJZ15" s="76"/>
      <c r="FKA15" s="75"/>
      <c r="FKC15" s="2"/>
      <c r="FKD15" s="2"/>
      <c r="FKE15" s="35"/>
      <c r="FKF15" s="76"/>
      <c r="FKG15" s="75"/>
      <c r="FKI15" s="2"/>
      <c r="FKJ15" s="2"/>
      <c r="FKK15" s="35"/>
      <c r="FKL15" s="76"/>
      <c r="FKM15" s="75"/>
      <c r="FKO15" s="2"/>
      <c r="FKP15" s="2"/>
      <c r="FKQ15" s="35"/>
      <c r="FKR15" s="76"/>
      <c r="FKS15" s="75"/>
      <c r="FKU15" s="2"/>
      <c r="FKV15" s="2"/>
      <c r="FKW15" s="35"/>
      <c r="FKX15" s="76"/>
      <c r="FKY15" s="75"/>
      <c r="FLA15" s="2"/>
      <c r="FLB15" s="2"/>
      <c r="FLC15" s="35"/>
      <c r="FLD15" s="76"/>
      <c r="FLE15" s="75"/>
      <c r="FLG15" s="2"/>
      <c r="FLH15" s="2"/>
      <c r="FLI15" s="35"/>
      <c r="FLJ15" s="76"/>
      <c r="FLK15" s="75"/>
      <c r="FLM15" s="2"/>
      <c r="FLN15" s="2"/>
      <c r="FLO15" s="35"/>
      <c r="FLP15" s="76"/>
      <c r="FLQ15" s="75"/>
      <c r="FLS15" s="2"/>
      <c r="FLT15" s="2"/>
      <c r="FLU15" s="35"/>
      <c r="FLV15" s="76"/>
      <c r="FLW15" s="75"/>
      <c r="FLY15" s="2"/>
      <c r="FLZ15" s="2"/>
      <c r="FMA15" s="35"/>
      <c r="FMB15" s="76"/>
      <c r="FMC15" s="75"/>
      <c r="FME15" s="2"/>
      <c r="FMF15" s="2"/>
      <c r="FMG15" s="35"/>
      <c r="FMH15" s="76"/>
      <c r="FMI15" s="75"/>
      <c r="FMK15" s="2"/>
      <c r="FML15" s="2"/>
      <c r="FMM15" s="35"/>
      <c r="FMN15" s="76"/>
      <c r="FMO15" s="75"/>
      <c r="FMQ15" s="2"/>
      <c r="FMR15" s="2"/>
      <c r="FMS15" s="35"/>
      <c r="FMT15" s="76"/>
      <c r="FMU15" s="75"/>
      <c r="FMW15" s="2"/>
      <c r="FMX15" s="2"/>
      <c r="FMY15" s="35"/>
      <c r="FMZ15" s="76"/>
      <c r="FNA15" s="75"/>
      <c r="FNC15" s="2"/>
      <c r="FND15" s="2"/>
      <c r="FNE15" s="35"/>
      <c r="FNF15" s="76"/>
      <c r="FNG15" s="75"/>
      <c r="FNI15" s="2"/>
      <c r="FNJ15" s="2"/>
      <c r="FNK15" s="35"/>
      <c r="FNL15" s="76"/>
      <c r="FNM15" s="75"/>
      <c r="FNO15" s="2"/>
      <c r="FNP15" s="2"/>
      <c r="FNQ15" s="35"/>
      <c r="FNR15" s="76"/>
      <c r="FNS15" s="75"/>
      <c r="FNU15" s="2"/>
      <c r="FNV15" s="2"/>
      <c r="FNW15" s="35"/>
      <c r="FNX15" s="76"/>
      <c r="FNY15" s="75"/>
      <c r="FOA15" s="2"/>
      <c r="FOB15" s="2"/>
      <c r="FOC15" s="35"/>
      <c r="FOD15" s="76"/>
      <c r="FOE15" s="75"/>
      <c r="FOG15" s="2"/>
      <c r="FOH15" s="2"/>
      <c r="FOI15" s="35"/>
      <c r="FOJ15" s="76"/>
      <c r="FOK15" s="75"/>
      <c r="FOM15" s="2"/>
      <c r="FON15" s="2"/>
      <c r="FOO15" s="35"/>
      <c r="FOP15" s="76"/>
      <c r="FOQ15" s="75"/>
      <c r="FOS15" s="2"/>
      <c r="FOT15" s="2"/>
      <c r="FOU15" s="35"/>
      <c r="FOV15" s="76"/>
      <c r="FOW15" s="75"/>
      <c r="FOY15" s="2"/>
      <c r="FOZ15" s="2"/>
      <c r="FPA15" s="35"/>
      <c r="FPB15" s="76"/>
      <c r="FPC15" s="75"/>
      <c r="FPE15" s="2"/>
      <c r="FPF15" s="2"/>
      <c r="FPG15" s="35"/>
      <c r="FPH15" s="76"/>
      <c r="FPI15" s="75"/>
      <c r="FPK15" s="2"/>
      <c r="FPL15" s="2"/>
      <c r="FPM15" s="35"/>
      <c r="FPN15" s="76"/>
      <c r="FPO15" s="75"/>
      <c r="FPQ15" s="2"/>
      <c r="FPR15" s="2"/>
      <c r="FPS15" s="35"/>
      <c r="FPT15" s="76"/>
      <c r="FPU15" s="75"/>
      <c r="FPW15" s="2"/>
      <c r="FPX15" s="2"/>
      <c r="FPY15" s="35"/>
      <c r="FPZ15" s="76"/>
      <c r="FQA15" s="75"/>
      <c r="FQC15" s="2"/>
      <c r="FQD15" s="2"/>
      <c r="FQE15" s="35"/>
      <c r="FQF15" s="76"/>
      <c r="FQG15" s="75"/>
      <c r="FQI15" s="2"/>
      <c r="FQJ15" s="2"/>
      <c r="FQK15" s="35"/>
      <c r="FQL15" s="76"/>
      <c r="FQM15" s="75"/>
      <c r="FQO15" s="2"/>
      <c r="FQP15" s="2"/>
      <c r="FQQ15" s="35"/>
      <c r="FQR15" s="76"/>
      <c r="FQS15" s="75"/>
      <c r="FQU15" s="2"/>
      <c r="FQV15" s="2"/>
      <c r="FQW15" s="35"/>
      <c r="FQX15" s="76"/>
      <c r="FQY15" s="75"/>
      <c r="FRA15" s="2"/>
      <c r="FRB15" s="2"/>
      <c r="FRC15" s="35"/>
      <c r="FRD15" s="76"/>
      <c r="FRE15" s="75"/>
      <c r="FRG15" s="2"/>
      <c r="FRH15" s="2"/>
      <c r="FRI15" s="35"/>
      <c r="FRJ15" s="76"/>
      <c r="FRK15" s="75"/>
      <c r="FRM15" s="2"/>
      <c r="FRN15" s="2"/>
      <c r="FRO15" s="35"/>
      <c r="FRP15" s="76"/>
      <c r="FRQ15" s="75"/>
      <c r="FRS15" s="2"/>
      <c r="FRT15" s="2"/>
      <c r="FRU15" s="35"/>
      <c r="FRV15" s="76"/>
      <c r="FRW15" s="75"/>
      <c r="FRY15" s="2"/>
      <c r="FRZ15" s="2"/>
      <c r="FSA15" s="35"/>
      <c r="FSB15" s="76"/>
      <c r="FSC15" s="75"/>
      <c r="FSE15" s="2"/>
      <c r="FSF15" s="2"/>
      <c r="FSG15" s="35"/>
      <c r="FSH15" s="76"/>
      <c r="FSI15" s="75"/>
      <c r="FSK15" s="2"/>
      <c r="FSL15" s="2"/>
      <c r="FSM15" s="35"/>
      <c r="FSN15" s="76"/>
      <c r="FSO15" s="75"/>
      <c r="FSQ15" s="2"/>
      <c r="FSR15" s="2"/>
      <c r="FSS15" s="35"/>
      <c r="FST15" s="76"/>
      <c r="FSU15" s="75"/>
      <c r="FSW15" s="2"/>
      <c r="FSX15" s="2"/>
      <c r="FSY15" s="35"/>
      <c r="FSZ15" s="76"/>
      <c r="FTA15" s="75"/>
      <c r="FTC15" s="2"/>
      <c r="FTD15" s="2"/>
      <c r="FTE15" s="35"/>
      <c r="FTF15" s="76"/>
      <c r="FTG15" s="75"/>
      <c r="FTI15" s="2"/>
      <c r="FTJ15" s="2"/>
      <c r="FTK15" s="35"/>
      <c r="FTL15" s="76"/>
      <c r="FTM15" s="75"/>
      <c r="FTO15" s="2"/>
      <c r="FTP15" s="2"/>
      <c r="FTQ15" s="35"/>
      <c r="FTR15" s="76"/>
      <c r="FTS15" s="75"/>
      <c r="FTU15" s="2"/>
      <c r="FTV15" s="2"/>
      <c r="FTW15" s="35"/>
      <c r="FTX15" s="76"/>
      <c r="FTY15" s="75"/>
      <c r="FUA15" s="2"/>
      <c r="FUB15" s="2"/>
      <c r="FUC15" s="35"/>
      <c r="FUD15" s="76"/>
      <c r="FUE15" s="75"/>
      <c r="FUG15" s="2"/>
      <c r="FUH15" s="2"/>
      <c r="FUI15" s="35"/>
      <c r="FUJ15" s="76"/>
      <c r="FUK15" s="75"/>
      <c r="FUM15" s="2"/>
      <c r="FUN15" s="2"/>
      <c r="FUO15" s="35"/>
      <c r="FUP15" s="76"/>
      <c r="FUQ15" s="75"/>
      <c r="FUS15" s="2"/>
      <c r="FUT15" s="2"/>
      <c r="FUU15" s="35"/>
      <c r="FUV15" s="76"/>
      <c r="FUW15" s="75"/>
      <c r="FUY15" s="2"/>
      <c r="FUZ15" s="2"/>
      <c r="FVA15" s="35"/>
      <c r="FVB15" s="76"/>
      <c r="FVC15" s="75"/>
      <c r="FVE15" s="2"/>
      <c r="FVF15" s="2"/>
      <c r="FVG15" s="35"/>
      <c r="FVH15" s="76"/>
      <c r="FVI15" s="75"/>
      <c r="FVK15" s="2"/>
      <c r="FVL15" s="2"/>
      <c r="FVM15" s="35"/>
      <c r="FVN15" s="76"/>
      <c r="FVO15" s="75"/>
      <c r="FVQ15" s="2"/>
      <c r="FVR15" s="2"/>
      <c r="FVS15" s="35"/>
      <c r="FVT15" s="76"/>
      <c r="FVU15" s="75"/>
      <c r="FVW15" s="2"/>
      <c r="FVX15" s="2"/>
      <c r="FVY15" s="35"/>
      <c r="FVZ15" s="76"/>
      <c r="FWA15" s="75"/>
      <c r="FWC15" s="2"/>
      <c r="FWD15" s="2"/>
      <c r="FWE15" s="35"/>
      <c r="FWF15" s="76"/>
      <c r="FWG15" s="75"/>
      <c r="FWI15" s="2"/>
      <c r="FWJ15" s="2"/>
      <c r="FWK15" s="35"/>
      <c r="FWL15" s="76"/>
      <c r="FWM15" s="75"/>
      <c r="FWO15" s="2"/>
      <c r="FWP15" s="2"/>
      <c r="FWQ15" s="35"/>
      <c r="FWR15" s="76"/>
      <c r="FWS15" s="75"/>
      <c r="FWU15" s="2"/>
      <c r="FWV15" s="2"/>
      <c r="FWW15" s="35"/>
      <c r="FWX15" s="76"/>
      <c r="FWY15" s="75"/>
      <c r="FXA15" s="2"/>
      <c r="FXB15" s="2"/>
      <c r="FXC15" s="35"/>
      <c r="FXD15" s="76"/>
      <c r="FXE15" s="75"/>
      <c r="FXG15" s="2"/>
      <c r="FXH15" s="2"/>
      <c r="FXI15" s="35"/>
      <c r="FXJ15" s="76"/>
      <c r="FXK15" s="75"/>
      <c r="FXM15" s="2"/>
      <c r="FXN15" s="2"/>
      <c r="FXO15" s="35"/>
      <c r="FXP15" s="76"/>
      <c r="FXQ15" s="75"/>
      <c r="FXS15" s="2"/>
      <c r="FXT15" s="2"/>
      <c r="FXU15" s="35"/>
      <c r="FXV15" s="76"/>
      <c r="FXW15" s="75"/>
      <c r="FXY15" s="2"/>
      <c r="FXZ15" s="2"/>
      <c r="FYA15" s="35"/>
      <c r="FYB15" s="76"/>
      <c r="FYC15" s="75"/>
      <c r="FYE15" s="2"/>
      <c r="FYF15" s="2"/>
      <c r="FYG15" s="35"/>
      <c r="FYH15" s="76"/>
      <c r="FYI15" s="75"/>
      <c r="FYK15" s="2"/>
      <c r="FYL15" s="2"/>
      <c r="FYM15" s="35"/>
      <c r="FYN15" s="76"/>
      <c r="FYO15" s="75"/>
      <c r="FYQ15" s="2"/>
      <c r="FYR15" s="2"/>
      <c r="FYS15" s="35"/>
      <c r="FYT15" s="76"/>
      <c r="FYU15" s="75"/>
      <c r="FYW15" s="2"/>
      <c r="FYX15" s="2"/>
      <c r="FYY15" s="35"/>
      <c r="FYZ15" s="76"/>
      <c r="FZA15" s="75"/>
      <c r="FZC15" s="2"/>
      <c r="FZD15" s="2"/>
      <c r="FZE15" s="35"/>
      <c r="FZF15" s="76"/>
      <c r="FZG15" s="75"/>
      <c r="FZI15" s="2"/>
      <c r="FZJ15" s="2"/>
      <c r="FZK15" s="35"/>
      <c r="FZL15" s="76"/>
      <c r="FZM15" s="75"/>
      <c r="FZO15" s="2"/>
      <c r="FZP15" s="2"/>
      <c r="FZQ15" s="35"/>
      <c r="FZR15" s="76"/>
      <c r="FZS15" s="75"/>
      <c r="FZU15" s="2"/>
      <c r="FZV15" s="2"/>
      <c r="FZW15" s="35"/>
      <c r="FZX15" s="76"/>
      <c r="FZY15" s="75"/>
      <c r="GAA15" s="2"/>
      <c r="GAB15" s="2"/>
      <c r="GAC15" s="35"/>
      <c r="GAD15" s="76"/>
      <c r="GAE15" s="75"/>
      <c r="GAG15" s="2"/>
      <c r="GAH15" s="2"/>
      <c r="GAI15" s="35"/>
      <c r="GAJ15" s="76"/>
      <c r="GAK15" s="75"/>
      <c r="GAM15" s="2"/>
      <c r="GAN15" s="2"/>
      <c r="GAO15" s="35"/>
      <c r="GAP15" s="76"/>
      <c r="GAQ15" s="75"/>
      <c r="GAS15" s="2"/>
      <c r="GAT15" s="2"/>
      <c r="GAU15" s="35"/>
      <c r="GAV15" s="76"/>
      <c r="GAW15" s="75"/>
      <c r="GAY15" s="2"/>
      <c r="GAZ15" s="2"/>
      <c r="GBA15" s="35"/>
      <c r="GBB15" s="76"/>
      <c r="GBC15" s="75"/>
      <c r="GBE15" s="2"/>
      <c r="GBF15" s="2"/>
      <c r="GBG15" s="35"/>
      <c r="GBH15" s="76"/>
      <c r="GBI15" s="75"/>
      <c r="GBK15" s="2"/>
      <c r="GBL15" s="2"/>
      <c r="GBM15" s="35"/>
      <c r="GBN15" s="76"/>
      <c r="GBO15" s="75"/>
      <c r="GBQ15" s="2"/>
      <c r="GBR15" s="2"/>
      <c r="GBS15" s="35"/>
      <c r="GBT15" s="76"/>
      <c r="GBU15" s="75"/>
      <c r="GBW15" s="2"/>
      <c r="GBX15" s="2"/>
      <c r="GBY15" s="35"/>
      <c r="GBZ15" s="76"/>
      <c r="GCA15" s="75"/>
      <c r="GCC15" s="2"/>
      <c r="GCD15" s="2"/>
      <c r="GCE15" s="35"/>
      <c r="GCF15" s="76"/>
      <c r="GCG15" s="75"/>
      <c r="GCI15" s="2"/>
      <c r="GCJ15" s="2"/>
      <c r="GCK15" s="35"/>
      <c r="GCL15" s="76"/>
      <c r="GCM15" s="75"/>
      <c r="GCO15" s="2"/>
      <c r="GCP15" s="2"/>
      <c r="GCQ15" s="35"/>
      <c r="GCR15" s="76"/>
      <c r="GCS15" s="75"/>
      <c r="GCU15" s="2"/>
      <c r="GCV15" s="2"/>
      <c r="GCW15" s="35"/>
      <c r="GCX15" s="76"/>
      <c r="GCY15" s="75"/>
      <c r="GDA15" s="2"/>
      <c r="GDB15" s="2"/>
      <c r="GDC15" s="35"/>
      <c r="GDD15" s="76"/>
      <c r="GDE15" s="75"/>
      <c r="GDG15" s="2"/>
      <c r="GDH15" s="2"/>
      <c r="GDI15" s="35"/>
      <c r="GDJ15" s="76"/>
      <c r="GDK15" s="75"/>
      <c r="GDM15" s="2"/>
      <c r="GDN15" s="2"/>
      <c r="GDO15" s="35"/>
      <c r="GDP15" s="76"/>
      <c r="GDQ15" s="75"/>
      <c r="GDS15" s="2"/>
      <c r="GDT15" s="2"/>
      <c r="GDU15" s="35"/>
      <c r="GDV15" s="76"/>
      <c r="GDW15" s="75"/>
      <c r="GDY15" s="2"/>
      <c r="GDZ15" s="2"/>
      <c r="GEA15" s="35"/>
      <c r="GEB15" s="76"/>
      <c r="GEC15" s="75"/>
      <c r="GEE15" s="2"/>
      <c r="GEF15" s="2"/>
      <c r="GEG15" s="35"/>
      <c r="GEH15" s="76"/>
      <c r="GEI15" s="75"/>
      <c r="GEK15" s="2"/>
      <c r="GEL15" s="2"/>
      <c r="GEM15" s="35"/>
      <c r="GEN15" s="76"/>
      <c r="GEO15" s="75"/>
      <c r="GEQ15" s="2"/>
      <c r="GER15" s="2"/>
      <c r="GES15" s="35"/>
      <c r="GET15" s="76"/>
      <c r="GEU15" s="75"/>
      <c r="GEW15" s="2"/>
      <c r="GEX15" s="2"/>
      <c r="GEY15" s="35"/>
      <c r="GEZ15" s="76"/>
      <c r="GFA15" s="75"/>
      <c r="GFC15" s="2"/>
      <c r="GFD15" s="2"/>
      <c r="GFE15" s="35"/>
      <c r="GFF15" s="76"/>
      <c r="GFG15" s="75"/>
      <c r="GFI15" s="2"/>
      <c r="GFJ15" s="2"/>
      <c r="GFK15" s="35"/>
      <c r="GFL15" s="76"/>
      <c r="GFM15" s="75"/>
      <c r="GFO15" s="2"/>
      <c r="GFP15" s="2"/>
      <c r="GFQ15" s="35"/>
      <c r="GFR15" s="76"/>
      <c r="GFS15" s="75"/>
      <c r="GFU15" s="2"/>
      <c r="GFV15" s="2"/>
      <c r="GFW15" s="35"/>
      <c r="GFX15" s="76"/>
      <c r="GFY15" s="75"/>
      <c r="GGA15" s="2"/>
      <c r="GGB15" s="2"/>
      <c r="GGC15" s="35"/>
      <c r="GGD15" s="76"/>
      <c r="GGE15" s="75"/>
      <c r="GGG15" s="2"/>
      <c r="GGH15" s="2"/>
      <c r="GGI15" s="35"/>
      <c r="GGJ15" s="76"/>
      <c r="GGK15" s="75"/>
      <c r="GGM15" s="2"/>
      <c r="GGN15" s="2"/>
      <c r="GGO15" s="35"/>
      <c r="GGP15" s="76"/>
      <c r="GGQ15" s="75"/>
      <c r="GGS15" s="2"/>
      <c r="GGT15" s="2"/>
      <c r="GGU15" s="35"/>
      <c r="GGV15" s="76"/>
      <c r="GGW15" s="75"/>
      <c r="GGY15" s="2"/>
      <c r="GGZ15" s="2"/>
      <c r="GHA15" s="35"/>
      <c r="GHB15" s="76"/>
      <c r="GHC15" s="75"/>
      <c r="GHE15" s="2"/>
      <c r="GHF15" s="2"/>
      <c r="GHG15" s="35"/>
      <c r="GHH15" s="76"/>
      <c r="GHI15" s="75"/>
      <c r="GHK15" s="2"/>
      <c r="GHL15" s="2"/>
      <c r="GHM15" s="35"/>
      <c r="GHN15" s="76"/>
      <c r="GHO15" s="75"/>
      <c r="GHQ15" s="2"/>
      <c r="GHR15" s="2"/>
      <c r="GHS15" s="35"/>
      <c r="GHT15" s="76"/>
      <c r="GHU15" s="75"/>
      <c r="GHW15" s="2"/>
      <c r="GHX15" s="2"/>
      <c r="GHY15" s="35"/>
      <c r="GHZ15" s="76"/>
      <c r="GIA15" s="75"/>
      <c r="GIC15" s="2"/>
      <c r="GID15" s="2"/>
      <c r="GIE15" s="35"/>
      <c r="GIF15" s="76"/>
      <c r="GIG15" s="75"/>
      <c r="GII15" s="2"/>
      <c r="GIJ15" s="2"/>
      <c r="GIK15" s="35"/>
      <c r="GIL15" s="76"/>
      <c r="GIM15" s="75"/>
      <c r="GIO15" s="2"/>
      <c r="GIP15" s="2"/>
      <c r="GIQ15" s="35"/>
      <c r="GIR15" s="76"/>
      <c r="GIS15" s="75"/>
      <c r="GIU15" s="2"/>
      <c r="GIV15" s="2"/>
      <c r="GIW15" s="35"/>
      <c r="GIX15" s="76"/>
      <c r="GIY15" s="75"/>
      <c r="GJA15" s="2"/>
      <c r="GJB15" s="2"/>
      <c r="GJC15" s="35"/>
      <c r="GJD15" s="76"/>
      <c r="GJE15" s="75"/>
      <c r="GJG15" s="2"/>
      <c r="GJH15" s="2"/>
      <c r="GJI15" s="35"/>
      <c r="GJJ15" s="76"/>
      <c r="GJK15" s="75"/>
      <c r="GJM15" s="2"/>
      <c r="GJN15" s="2"/>
      <c r="GJO15" s="35"/>
      <c r="GJP15" s="76"/>
      <c r="GJQ15" s="75"/>
      <c r="GJS15" s="2"/>
      <c r="GJT15" s="2"/>
      <c r="GJU15" s="35"/>
      <c r="GJV15" s="76"/>
      <c r="GJW15" s="75"/>
      <c r="GJY15" s="2"/>
      <c r="GJZ15" s="2"/>
      <c r="GKA15" s="35"/>
      <c r="GKB15" s="76"/>
      <c r="GKC15" s="75"/>
      <c r="GKE15" s="2"/>
      <c r="GKF15" s="2"/>
      <c r="GKG15" s="35"/>
      <c r="GKH15" s="76"/>
      <c r="GKI15" s="75"/>
      <c r="GKK15" s="2"/>
      <c r="GKL15" s="2"/>
      <c r="GKM15" s="35"/>
      <c r="GKN15" s="76"/>
      <c r="GKO15" s="75"/>
      <c r="GKQ15" s="2"/>
      <c r="GKR15" s="2"/>
      <c r="GKS15" s="35"/>
      <c r="GKT15" s="76"/>
      <c r="GKU15" s="75"/>
      <c r="GKW15" s="2"/>
      <c r="GKX15" s="2"/>
      <c r="GKY15" s="35"/>
      <c r="GKZ15" s="76"/>
      <c r="GLA15" s="75"/>
      <c r="GLC15" s="2"/>
      <c r="GLD15" s="2"/>
      <c r="GLE15" s="35"/>
      <c r="GLF15" s="76"/>
      <c r="GLG15" s="75"/>
      <c r="GLI15" s="2"/>
      <c r="GLJ15" s="2"/>
      <c r="GLK15" s="35"/>
      <c r="GLL15" s="76"/>
      <c r="GLM15" s="75"/>
      <c r="GLO15" s="2"/>
      <c r="GLP15" s="2"/>
      <c r="GLQ15" s="35"/>
      <c r="GLR15" s="76"/>
      <c r="GLS15" s="75"/>
      <c r="GLU15" s="2"/>
      <c r="GLV15" s="2"/>
      <c r="GLW15" s="35"/>
      <c r="GLX15" s="76"/>
      <c r="GLY15" s="75"/>
      <c r="GMA15" s="2"/>
      <c r="GMB15" s="2"/>
      <c r="GMC15" s="35"/>
      <c r="GMD15" s="76"/>
      <c r="GME15" s="75"/>
      <c r="GMG15" s="2"/>
      <c r="GMH15" s="2"/>
      <c r="GMI15" s="35"/>
      <c r="GMJ15" s="76"/>
      <c r="GMK15" s="75"/>
      <c r="GMM15" s="2"/>
      <c r="GMN15" s="2"/>
      <c r="GMO15" s="35"/>
      <c r="GMP15" s="76"/>
      <c r="GMQ15" s="75"/>
      <c r="GMS15" s="2"/>
      <c r="GMT15" s="2"/>
      <c r="GMU15" s="35"/>
      <c r="GMV15" s="76"/>
      <c r="GMW15" s="75"/>
      <c r="GMY15" s="2"/>
      <c r="GMZ15" s="2"/>
      <c r="GNA15" s="35"/>
      <c r="GNB15" s="76"/>
      <c r="GNC15" s="75"/>
      <c r="GNE15" s="2"/>
      <c r="GNF15" s="2"/>
      <c r="GNG15" s="35"/>
      <c r="GNH15" s="76"/>
      <c r="GNI15" s="75"/>
      <c r="GNK15" s="2"/>
      <c r="GNL15" s="2"/>
      <c r="GNM15" s="35"/>
      <c r="GNN15" s="76"/>
      <c r="GNO15" s="75"/>
      <c r="GNQ15" s="2"/>
      <c r="GNR15" s="2"/>
      <c r="GNS15" s="35"/>
      <c r="GNT15" s="76"/>
      <c r="GNU15" s="75"/>
      <c r="GNW15" s="2"/>
      <c r="GNX15" s="2"/>
      <c r="GNY15" s="35"/>
      <c r="GNZ15" s="76"/>
      <c r="GOA15" s="75"/>
      <c r="GOC15" s="2"/>
      <c r="GOD15" s="2"/>
      <c r="GOE15" s="35"/>
      <c r="GOF15" s="76"/>
      <c r="GOG15" s="75"/>
      <c r="GOI15" s="2"/>
      <c r="GOJ15" s="2"/>
      <c r="GOK15" s="35"/>
      <c r="GOL15" s="76"/>
      <c r="GOM15" s="75"/>
      <c r="GOO15" s="2"/>
      <c r="GOP15" s="2"/>
      <c r="GOQ15" s="35"/>
      <c r="GOR15" s="76"/>
      <c r="GOS15" s="75"/>
      <c r="GOU15" s="2"/>
      <c r="GOV15" s="2"/>
      <c r="GOW15" s="35"/>
      <c r="GOX15" s="76"/>
      <c r="GOY15" s="75"/>
      <c r="GPA15" s="2"/>
      <c r="GPB15" s="2"/>
      <c r="GPC15" s="35"/>
      <c r="GPD15" s="76"/>
      <c r="GPE15" s="75"/>
      <c r="GPG15" s="2"/>
      <c r="GPH15" s="2"/>
      <c r="GPI15" s="35"/>
      <c r="GPJ15" s="76"/>
      <c r="GPK15" s="75"/>
      <c r="GPM15" s="2"/>
      <c r="GPN15" s="2"/>
      <c r="GPO15" s="35"/>
      <c r="GPP15" s="76"/>
      <c r="GPQ15" s="75"/>
      <c r="GPS15" s="2"/>
      <c r="GPT15" s="2"/>
      <c r="GPU15" s="35"/>
      <c r="GPV15" s="76"/>
      <c r="GPW15" s="75"/>
      <c r="GPY15" s="2"/>
      <c r="GPZ15" s="2"/>
      <c r="GQA15" s="35"/>
      <c r="GQB15" s="76"/>
      <c r="GQC15" s="75"/>
      <c r="GQE15" s="2"/>
      <c r="GQF15" s="2"/>
      <c r="GQG15" s="35"/>
      <c r="GQH15" s="76"/>
      <c r="GQI15" s="75"/>
      <c r="GQK15" s="2"/>
      <c r="GQL15" s="2"/>
      <c r="GQM15" s="35"/>
      <c r="GQN15" s="76"/>
      <c r="GQO15" s="75"/>
      <c r="GQQ15" s="2"/>
      <c r="GQR15" s="2"/>
      <c r="GQS15" s="35"/>
      <c r="GQT15" s="76"/>
      <c r="GQU15" s="75"/>
      <c r="GQW15" s="2"/>
      <c r="GQX15" s="2"/>
      <c r="GQY15" s="35"/>
      <c r="GQZ15" s="76"/>
      <c r="GRA15" s="75"/>
      <c r="GRC15" s="2"/>
      <c r="GRD15" s="2"/>
      <c r="GRE15" s="35"/>
      <c r="GRF15" s="76"/>
      <c r="GRG15" s="75"/>
      <c r="GRI15" s="2"/>
      <c r="GRJ15" s="2"/>
      <c r="GRK15" s="35"/>
      <c r="GRL15" s="76"/>
      <c r="GRM15" s="75"/>
      <c r="GRO15" s="2"/>
      <c r="GRP15" s="2"/>
      <c r="GRQ15" s="35"/>
      <c r="GRR15" s="76"/>
      <c r="GRS15" s="75"/>
      <c r="GRU15" s="2"/>
      <c r="GRV15" s="2"/>
      <c r="GRW15" s="35"/>
      <c r="GRX15" s="76"/>
      <c r="GRY15" s="75"/>
      <c r="GSA15" s="2"/>
      <c r="GSB15" s="2"/>
      <c r="GSC15" s="35"/>
      <c r="GSD15" s="76"/>
      <c r="GSE15" s="75"/>
      <c r="GSG15" s="2"/>
      <c r="GSH15" s="2"/>
      <c r="GSI15" s="35"/>
      <c r="GSJ15" s="76"/>
      <c r="GSK15" s="75"/>
      <c r="GSM15" s="2"/>
      <c r="GSN15" s="2"/>
      <c r="GSO15" s="35"/>
      <c r="GSP15" s="76"/>
      <c r="GSQ15" s="75"/>
      <c r="GSS15" s="2"/>
      <c r="GST15" s="2"/>
      <c r="GSU15" s="35"/>
      <c r="GSV15" s="76"/>
      <c r="GSW15" s="75"/>
      <c r="GSY15" s="2"/>
      <c r="GSZ15" s="2"/>
      <c r="GTA15" s="35"/>
      <c r="GTB15" s="76"/>
      <c r="GTC15" s="75"/>
      <c r="GTE15" s="2"/>
      <c r="GTF15" s="2"/>
      <c r="GTG15" s="35"/>
      <c r="GTH15" s="76"/>
      <c r="GTI15" s="75"/>
      <c r="GTK15" s="2"/>
      <c r="GTL15" s="2"/>
      <c r="GTM15" s="35"/>
      <c r="GTN15" s="76"/>
      <c r="GTO15" s="75"/>
      <c r="GTQ15" s="2"/>
      <c r="GTR15" s="2"/>
      <c r="GTS15" s="35"/>
      <c r="GTT15" s="76"/>
      <c r="GTU15" s="75"/>
      <c r="GTW15" s="2"/>
      <c r="GTX15" s="2"/>
      <c r="GTY15" s="35"/>
      <c r="GTZ15" s="76"/>
      <c r="GUA15" s="75"/>
      <c r="GUC15" s="2"/>
      <c r="GUD15" s="2"/>
      <c r="GUE15" s="35"/>
      <c r="GUF15" s="76"/>
      <c r="GUG15" s="75"/>
      <c r="GUI15" s="2"/>
      <c r="GUJ15" s="2"/>
      <c r="GUK15" s="35"/>
      <c r="GUL15" s="76"/>
      <c r="GUM15" s="75"/>
      <c r="GUO15" s="2"/>
      <c r="GUP15" s="2"/>
      <c r="GUQ15" s="35"/>
      <c r="GUR15" s="76"/>
      <c r="GUS15" s="75"/>
      <c r="GUU15" s="2"/>
      <c r="GUV15" s="2"/>
      <c r="GUW15" s="35"/>
      <c r="GUX15" s="76"/>
      <c r="GUY15" s="75"/>
      <c r="GVA15" s="2"/>
      <c r="GVB15" s="2"/>
      <c r="GVC15" s="35"/>
      <c r="GVD15" s="76"/>
      <c r="GVE15" s="75"/>
      <c r="GVG15" s="2"/>
      <c r="GVH15" s="2"/>
      <c r="GVI15" s="35"/>
      <c r="GVJ15" s="76"/>
      <c r="GVK15" s="75"/>
      <c r="GVM15" s="2"/>
      <c r="GVN15" s="2"/>
      <c r="GVO15" s="35"/>
      <c r="GVP15" s="76"/>
      <c r="GVQ15" s="75"/>
      <c r="GVS15" s="2"/>
      <c r="GVT15" s="2"/>
      <c r="GVU15" s="35"/>
      <c r="GVV15" s="76"/>
      <c r="GVW15" s="75"/>
      <c r="GVY15" s="2"/>
      <c r="GVZ15" s="2"/>
      <c r="GWA15" s="35"/>
      <c r="GWB15" s="76"/>
      <c r="GWC15" s="75"/>
      <c r="GWE15" s="2"/>
      <c r="GWF15" s="2"/>
      <c r="GWG15" s="35"/>
      <c r="GWH15" s="76"/>
      <c r="GWI15" s="75"/>
      <c r="GWK15" s="2"/>
      <c r="GWL15" s="2"/>
      <c r="GWM15" s="35"/>
      <c r="GWN15" s="76"/>
      <c r="GWO15" s="75"/>
      <c r="GWQ15" s="2"/>
      <c r="GWR15" s="2"/>
      <c r="GWS15" s="35"/>
      <c r="GWT15" s="76"/>
      <c r="GWU15" s="75"/>
      <c r="GWW15" s="2"/>
      <c r="GWX15" s="2"/>
      <c r="GWY15" s="35"/>
      <c r="GWZ15" s="76"/>
      <c r="GXA15" s="75"/>
      <c r="GXC15" s="2"/>
      <c r="GXD15" s="2"/>
      <c r="GXE15" s="35"/>
      <c r="GXF15" s="76"/>
      <c r="GXG15" s="75"/>
      <c r="GXI15" s="2"/>
      <c r="GXJ15" s="2"/>
      <c r="GXK15" s="35"/>
      <c r="GXL15" s="76"/>
      <c r="GXM15" s="75"/>
      <c r="GXO15" s="2"/>
      <c r="GXP15" s="2"/>
      <c r="GXQ15" s="35"/>
      <c r="GXR15" s="76"/>
      <c r="GXS15" s="75"/>
      <c r="GXU15" s="2"/>
      <c r="GXV15" s="2"/>
      <c r="GXW15" s="35"/>
      <c r="GXX15" s="76"/>
      <c r="GXY15" s="75"/>
      <c r="GYA15" s="2"/>
      <c r="GYB15" s="2"/>
      <c r="GYC15" s="35"/>
      <c r="GYD15" s="76"/>
      <c r="GYE15" s="75"/>
      <c r="GYG15" s="2"/>
      <c r="GYH15" s="2"/>
      <c r="GYI15" s="35"/>
      <c r="GYJ15" s="76"/>
      <c r="GYK15" s="75"/>
      <c r="GYM15" s="2"/>
      <c r="GYN15" s="2"/>
      <c r="GYO15" s="35"/>
      <c r="GYP15" s="76"/>
      <c r="GYQ15" s="75"/>
      <c r="GYS15" s="2"/>
      <c r="GYT15" s="2"/>
      <c r="GYU15" s="35"/>
      <c r="GYV15" s="76"/>
      <c r="GYW15" s="75"/>
      <c r="GYY15" s="2"/>
      <c r="GYZ15" s="2"/>
      <c r="GZA15" s="35"/>
      <c r="GZB15" s="76"/>
      <c r="GZC15" s="75"/>
      <c r="GZE15" s="2"/>
      <c r="GZF15" s="2"/>
      <c r="GZG15" s="35"/>
      <c r="GZH15" s="76"/>
      <c r="GZI15" s="75"/>
      <c r="GZK15" s="2"/>
      <c r="GZL15" s="2"/>
      <c r="GZM15" s="35"/>
      <c r="GZN15" s="76"/>
      <c r="GZO15" s="75"/>
      <c r="GZQ15" s="2"/>
      <c r="GZR15" s="2"/>
      <c r="GZS15" s="35"/>
      <c r="GZT15" s="76"/>
      <c r="GZU15" s="75"/>
      <c r="GZW15" s="2"/>
      <c r="GZX15" s="2"/>
      <c r="GZY15" s="35"/>
      <c r="GZZ15" s="76"/>
      <c r="HAA15" s="75"/>
      <c r="HAC15" s="2"/>
      <c r="HAD15" s="2"/>
      <c r="HAE15" s="35"/>
      <c r="HAF15" s="76"/>
      <c r="HAG15" s="75"/>
      <c r="HAI15" s="2"/>
      <c r="HAJ15" s="2"/>
      <c r="HAK15" s="35"/>
      <c r="HAL15" s="76"/>
      <c r="HAM15" s="75"/>
      <c r="HAO15" s="2"/>
      <c r="HAP15" s="2"/>
      <c r="HAQ15" s="35"/>
      <c r="HAR15" s="76"/>
      <c r="HAS15" s="75"/>
      <c r="HAU15" s="2"/>
      <c r="HAV15" s="2"/>
      <c r="HAW15" s="35"/>
      <c r="HAX15" s="76"/>
      <c r="HAY15" s="75"/>
      <c r="HBA15" s="2"/>
      <c r="HBB15" s="2"/>
      <c r="HBC15" s="35"/>
      <c r="HBD15" s="76"/>
      <c r="HBE15" s="75"/>
      <c r="HBG15" s="2"/>
      <c r="HBH15" s="2"/>
      <c r="HBI15" s="35"/>
      <c r="HBJ15" s="76"/>
      <c r="HBK15" s="75"/>
      <c r="HBM15" s="2"/>
      <c r="HBN15" s="2"/>
      <c r="HBO15" s="35"/>
      <c r="HBP15" s="76"/>
      <c r="HBQ15" s="75"/>
      <c r="HBS15" s="2"/>
      <c r="HBT15" s="2"/>
      <c r="HBU15" s="35"/>
      <c r="HBV15" s="76"/>
      <c r="HBW15" s="75"/>
      <c r="HBY15" s="2"/>
      <c r="HBZ15" s="2"/>
      <c r="HCA15" s="35"/>
      <c r="HCB15" s="76"/>
      <c r="HCC15" s="75"/>
      <c r="HCE15" s="2"/>
      <c r="HCF15" s="2"/>
      <c r="HCG15" s="35"/>
      <c r="HCH15" s="76"/>
      <c r="HCI15" s="75"/>
      <c r="HCK15" s="2"/>
      <c r="HCL15" s="2"/>
      <c r="HCM15" s="35"/>
      <c r="HCN15" s="76"/>
      <c r="HCO15" s="75"/>
      <c r="HCQ15" s="2"/>
      <c r="HCR15" s="2"/>
      <c r="HCS15" s="35"/>
      <c r="HCT15" s="76"/>
      <c r="HCU15" s="75"/>
      <c r="HCW15" s="2"/>
      <c r="HCX15" s="2"/>
      <c r="HCY15" s="35"/>
      <c r="HCZ15" s="76"/>
      <c r="HDA15" s="75"/>
      <c r="HDC15" s="2"/>
      <c r="HDD15" s="2"/>
      <c r="HDE15" s="35"/>
      <c r="HDF15" s="76"/>
      <c r="HDG15" s="75"/>
      <c r="HDI15" s="2"/>
      <c r="HDJ15" s="2"/>
      <c r="HDK15" s="35"/>
      <c r="HDL15" s="76"/>
      <c r="HDM15" s="75"/>
      <c r="HDO15" s="2"/>
      <c r="HDP15" s="2"/>
      <c r="HDQ15" s="35"/>
      <c r="HDR15" s="76"/>
      <c r="HDS15" s="75"/>
      <c r="HDU15" s="2"/>
      <c r="HDV15" s="2"/>
      <c r="HDW15" s="35"/>
      <c r="HDX15" s="76"/>
      <c r="HDY15" s="75"/>
      <c r="HEA15" s="2"/>
      <c r="HEB15" s="2"/>
      <c r="HEC15" s="35"/>
      <c r="HED15" s="76"/>
      <c r="HEE15" s="75"/>
      <c r="HEG15" s="2"/>
      <c r="HEH15" s="2"/>
      <c r="HEI15" s="35"/>
      <c r="HEJ15" s="76"/>
      <c r="HEK15" s="75"/>
      <c r="HEM15" s="2"/>
      <c r="HEN15" s="2"/>
      <c r="HEO15" s="35"/>
      <c r="HEP15" s="76"/>
      <c r="HEQ15" s="75"/>
      <c r="HES15" s="2"/>
      <c r="HET15" s="2"/>
      <c r="HEU15" s="35"/>
      <c r="HEV15" s="76"/>
      <c r="HEW15" s="75"/>
      <c r="HEY15" s="2"/>
      <c r="HEZ15" s="2"/>
      <c r="HFA15" s="35"/>
      <c r="HFB15" s="76"/>
      <c r="HFC15" s="75"/>
      <c r="HFE15" s="2"/>
      <c r="HFF15" s="2"/>
      <c r="HFG15" s="35"/>
      <c r="HFH15" s="76"/>
      <c r="HFI15" s="75"/>
      <c r="HFK15" s="2"/>
      <c r="HFL15" s="2"/>
      <c r="HFM15" s="35"/>
      <c r="HFN15" s="76"/>
      <c r="HFO15" s="75"/>
      <c r="HFQ15" s="2"/>
      <c r="HFR15" s="2"/>
      <c r="HFS15" s="35"/>
      <c r="HFT15" s="76"/>
      <c r="HFU15" s="75"/>
      <c r="HFW15" s="2"/>
      <c r="HFX15" s="2"/>
      <c r="HFY15" s="35"/>
      <c r="HFZ15" s="76"/>
      <c r="HGA15" s="75"/>
      <c r="HGC15" s="2"/>
      <c r="HGD15" s="2"/>
      <c r="HGE15" s="35"/>
      <c r="HGF15" s="76"/>
      <c r="HGG15" s="75"/>
      <c r="HGI15" s="2"/>
      <c r="HGJ15" s="2"/>
      <c r="HGK15" s="35"/>
      <c r="HGL15" s="76"/>
      <c r="HGM15" s="75"/>
      <c r="HGO15" s="2"/>
      <c r="HGP15" s="2"/>
      <c r="HGQ15" s="35"/>
      <c r="HGR15" s="76"/>
      <c r="HGS15" s="75"/>
      <c r="HGU15" s="2"/>
      <c r="HGV15" s="2"/>
      <c r="HGW15" s="35"/>
      <c r="HGX15" s="76"/>
      <c r="HGY15" s="75"/>
      <c r="HHA15" s="2"/>
      <c r="HHB15" s="2"/>
      <c r="HHC15" s="35"/>
      <c r="HHD15" s="76"/>
      <c r="HHE15" s="75"/>
      <c r="HHG15" s="2"/>
      <c r="HHH15" s="2"/>
      <c r="HHI15" s="35"/>
      <c r="HHJ15" s="76"/>
      <c r="HHK15" s="75"/>
      <c r="HHM15" s="2"/>
      <c r="HHN15" s="2"/>
      <c r="HHO15" s="35"/>
      <c r="HHP15" s="76"/>
      <c r="HHQ15" s="75"/>
      <c r="HHS15" s="2"/>
      <c r="HHT15" s="2"/>
      <c r="HHU15" s="35"/>
      <c r="HHV15" s="76"/>
      <c r="HHW15" s="75"/>
      <c r="HHY15" s="2"/>
      <c r="HHZ15" s="2"/>
      <c r="HIA15" s="35"/>
      <c r="HIB15" s="76"/>
      <c r="HIC15" s="75"/>
      <c r="HIE15" s="2"/>
      <c r="HIF15" s="2"/>
      <c r="HIG15" s="35"/>
      <c r="HIH15" s="76"/>
      <c r="HII15" s="75"/>
      <c r="HIK15" s="2"/>
      <c r="HIL15" s="2"/>
      <c r="HIM15" s="35"/>
      <c r="HIN15" s="76"/>
      <c r="HIO15" s="75"/>
      <c r="HIQ15" s="2"/>
      <c r="HIR15" s="2"/>
      <c r="HIS15" s="35"/>
      <c r="HIT15" s="76"/>
      <c r="HIU15" s="75"/>
      <c r="HIW15" s="2"/>
      <c r="HIX15" s="2"/>
      <c r="HIY15" s="35"/>
      <c r="HIZ15" s="76"/>
      <c r="HJA15" s="75"/>
      <c r="HJC15" s="2"/>
      <c r="HJD15" s="2"/>
      <c r="HJE15" s="35"/>
      <c r="HJF15" s="76"/>
      <c r="HJG15" s="75"/>
      <c r="HJI15" s="2"/>
      <c r="HJJ15" s="2"/>
      <c r="HJK15" s="35"/>
      <c r="HJL15" s="76"/>
      <c r="HJM15" s="75"/>
      <c r="HJO15" s="2"/>
      <c r="HJP15" s="2"/>
      <c r="HJQ15" s="35"/>
      <c r="HJR15" s="76"/>
      <c r="HJS15" s="75"/>
      <c r="HJU15" s="2"/>
      <c r="HJV15" s="2"/>
      <c r="HJW15" s="35"/>
      <c r="HJX15" s="76"/>
      <c r="HJY15" s="75"/>
      <c r="HKA15" s="2"/>
      <c r="HKB15" s="2"/>
      <c r="HKC15" s="35"/>
      <c r="HKD15" s="76"/>
      <c r="HKE15" s="75"/>
      <c r="HKG15" s="2"/>
      <c r="HKH15" s="2"/>
      <c r="HKI15" s="35"/>
      <c r="HKJ15" s="76"/>
      <c r="HKK15" s="75"/>
      <c r="HKM15" s="2"/>
      <c r="HKN15" s="2"/>
      <c r="HKO15" s="35"/>
      <c r="HKP15" s="76"/>
      <c r="HKQ15" s="75"/>
      <c r="HKS15" s="2"/>
      <c r="HKT15" s="2"/>
      <c r="HKU15" s="35"/>
      <c r="HKV15" s="76"/>
      <c r="HKW15" s="75"/>
      <c r="HKY15" s="2"/>
      <c r="HKZ15" s="2"/>
      <c r="HLA15" s="35"/>
      <c r="HLB15" s="76"/>
      <c r="HLC15" s="75"/>
      <c r="HLE15" s="2"/>
      <c r="HLF15" s="2"/>
      <c r="HLG15" s="35"/>
      <c r="HLH15" s="76"/>
      <c r="HLI15" s="75"/>
      <c r="HLK15" s="2"/>
      <c r="HLL15" s="2"/>
      <c r="HLM15" s="35"/>
      <c r="HLN15" s="76"/>
      <c r="HLO15" s="75"/>
      <c r="HLQ15" s="2"/>
      <c r="HLR15" s="2"/>
      <c r="HLS15" s="35"/>
      <c r="HLT15" s="76"/>
      <c r="HLU15" s="75"/>
      <c r="HLW15" s="2"/>
      <c r="HLX15" s="2"/>
      <c r="HLY15" s="35"/>
      <c r="HLZ15" s="76"/>
      <c r="HMA15" s="75"/>
      <c r="HMC15" s="2"/>
      <c r="HMD15" s="2"/>
      <c r="HME15" s="35"/>
      <c r="HMF15" s="76"/>
      <c r="HMG15" s="75"/>
      <c r="HMI15" s="2"/>
      <c r="HMJ15" s="2"/>
      <c r="HMK15" s="35"/>
      <c r="HML15" s="76"/>
      <c r="HMM15" s="75"/>
      <c r="HMO15" s="2"/>
      <c r="HMP15" s="2"/>
      <c r="HMQ15" s="35"/>
      <c r="HMR15" s="76"/>
      <c r="HMS15" s="75"/>
      <c r="HMU15" s="2"/>
      <c r="HMV15" s="2"/>
      <c r="HMW15" s="35"/>
      <c r="HMX15" s="76"/>
      <c r="HMY15" s="75"/>
      <c r="HNA15" s="2"/>
      <c r="HNB15" s="2"/>
      <c r="HNC15" s="35"/>
      <c r="HND15" s="76"/>
      <c r="HNE15" s="75"/>
      <c r="HNG15" s="2"/>
      <c r="HNH15" s="2"/>
      <c r="HNI15" s="35"/>
      <c r="HNJ15" s="76"/>
      <c r="HNK15" s="75"/>
      <c r="HNM15" s="2"/>
      <c r="HNN15" s="2"/>
      <c r="HNO15" s="35"/>
      <c r="HNP15" s="76"/>
      <c r="HNQ15" s="75"/>
      <c r="HNS15" s="2"/>
      <c r="HNT15" s="2"/>
      <c r="HNU15" s="35"/>
      <c r="HNV15" s="76"/>
      <c r="HNW15" s="75"/>
      <c r="HNY15" s="2"/>
      <c r="HNZ15" s="2"/>
      <c r="HOA15" s="35"/>
      <c r="HOB15" s="76"/>
      <c r="HOC15" s="75"/>
      <c r="HOE15" s="2"/>
      <c r="HOF15" s="2"/>
      <c r="HOG15" s="35"/>
      <c r="HOH15" s="76"/>
      <c r="HOI15" s="75"/>
      <c r="HOK15" s="2"/>
      <c r="HOL15" s="2"/>
      <c r="HOM15" s="35"/>
      <c r="HON15" s="76"/>
      <c r="HOO15" s="75"/>
      <c r="HOQ15" s="2"/>
      <c r="HOR15" s="2"/>
      <c r="HOS15" s="35"/>
      <c r="HOT15" s="76"/>
      <c r="HOU15" s="75"/>
      <c r="HOW15" s="2"/>
      <c r="HOX15" s="2"/>
      <c r="HOY15" s="35"/>
      <c r="HOZ15" s="76"/>
      <c r="HPA15" s="75"/>
      <c r="HPC15" s="2"/>
      <c r="HPD15" s="2"/>
      <c r="HPE15" s="35"/>
      <c r="HPF15" s="76"/>
      <c r="HPG15" s="75"/>
      <c r="HPI15" s="2"/>
      <c r="HPJ15" s="2"/>
      <c r="HPK15" s="35"/>
      <c r="HPL15" s="76"/>
      <c r="HPM15" s="75"/>
      <c r="HPO15" s="2"/>
      <c r="HPP15" s="2"/>
      <c r="HPQ15" s="35"/>
      <c r="HPR15" s="76"/>
      <c r="HPS15" s="75"/>
      <c r="HPU15" s="2"/>
      <c r="HPV15" s="2"/>
      <c r="HPW15" s="35"/>
      <c r="HPX15" s="76"/>
      <c r="HPY15" s="75"/>
      <c r="HQA15" s="2"/>
      <c r="HQB15" s="2"/>
      <c r="HQC15" s="35"/>
      <c r="HQD15" s="76"/>
      <c r="HQE15" s="75"/>
      <c r="HQG15" s="2"/>
      <c r="HQH15" s="2"/>
      <c r="HQI15" s="35"/>
      <c r="HQJ15" s="76"/>
      <c r="HQK15" s="75"/>
      <c r="HQM15" s="2"/>
      <c r="HQN15" s="2"/>
      <c r="HQO15" s="35"/>
      <c r="HQP15" s="76"/>
      <c r="HQQ15" s="75"/>
      <c r="HQS15" s="2"/>
      <c r="HQT15" s="2"/>
      <c r="HQU15" s="35"/>
      <c r="HQV15" s="76"/>
      <c r="HQW15" s="75"/>
      <c r="HQY15" s="2"/>
      <c r="HQZ15" s="2"/>
      <c r="HRA15" s="35"/>
      <c r="HRB15" s="76"/>
      <c r="HRC15" s="75"/>
      <c r="HRE15" s="2"/>
      <c r="HRF15" s="2"/>
      <c r="HRG15" s="35"/>
      <c r="HRH15" s="76"/>
      <c r="HRI15" s="75"/>
      <c r="HRK15" s="2"/>
      <c r="HRL15" s="2"/>
      <c r="HRM15" s="35"/>
      <c r="HRN15" s="76"/>
      <c r="HRO15" s="75"/>
      <c r="HRQ15" s="2"/>
      <c r="HRR15" s="2"/>
      <c r="HRS15" s="35"/>
      <c r="HRT15" s="76"/>
      <c r="HRU15" s="75"/>
      <c r="HRW15" s="2"/>
      <c r="HRX15" s="2"/>
      <c r="HRY15" s="35"/>
      <c r="HRZ15" s="76"/>
      <c r="HSA15" s="75"/>
      <c r="HSC15" s="2"/>
      <c r="HSD15" s="2"/>
      <c r="HSE15" s="35"/>
      <c r="HSF15" s="76"/>
      <c r="HSG15" s="75"/>
      <c r="HSI15" s="2"/>
      <c r="HSJ15" s="2"/>
      <c r="HSK15" s="35"/>
      <c r="HSL15" s="76"/>
      <c r="HSM15" s="75"/>
      <c r="HSO15" s="2"/>
      <c r="HSP15" s="2"/>
      <c r="HSQ15" s="35"/>
      <c r="HSR15" s="76"/>
      <c r="HSS15" s="75"/>
      <c r="HSU15" s="2"/>
      <c r="HSV15" s="2"/>
      <c r="HSW15" s="35"/>
      <c r="HSX15" s="76"/>
      <c r="HSY15" s="75"/>
      <c r="HTA15" s="2"/>
      <c r="HTB15" s="2"/>
      <c r="HTC15" s="35"/>
      <c r="HTD15" s="76"/>
      <c r="HTE15" s="75"/>
      <c r="HTG15" s="2"/>
      <c r="HTH15" s="2"/>
      <c r="HTI15" s="35"/>
      <c r="HTJ15" s="76"/>
      <c r="HTK15" s="75"/>
      <c r="HTM15" s="2"/>
      <c r="HTN15" s="2"/>
      <c r="HTO15" s="35"/>
      <c r="HTP15" s="76"/>
      <c r="HTQ15" s="75"/>
      <c r="HTS15" s="2"/>
      <c r="HTT15" s="2"/>
      <c r="HTU15" s="35"/>
      <c r="HTV15" s="76"/>
      <c r="HTW15" s="75"/>
      <c r="HTY15" s="2"/>
      <c r="HTZ15" s="2"/>
      <c r="HUA15" s="35"/>
      <c r="HUB15" s="76"/>
      <c r="HUC15" s="75"/>
      <c r="HUE15" s="2"/>
      <c r="HUF15" s="2"/>
      <c r="HUG15" s="35"/>
      <c r="HUH15" s="76"/>
      <c r="HUI15" s="75"/>
      <c r="HUK15" s="2"/>
      <c r="HUL15" s="2"/>
      <c r="HUM15" s="35"/>
      <c r="HUN15" s="76"/>
      <c r="HUO15" s="75"/>
      <c r="HUQ15" s="2"/>
      <c r="HUR15" s="2"/>
      <c r="HUS15" s="35"/>
      <c r="HUT15" s="76"/>
      <c r="HUU15" s="75"/>
      <c r="HUW15" s="2"/>
      <c r="HUX15" s="2"/>
      <c r="HUY15" s="35"/>
      <c r="HUZ15" s="76"/>
      <c r="HVA15" s="75"/>
      <c r="HVC15" s="2"/>
      <c r="HVD15" s="2"/>
      <c r="HVE15" s="35"/>
      <c r="HVF15" s="76"/>
      <c r="HVG15" s="75"/>
      <c r="HVI15" s="2"/>
      <c r="HVJ15" s="2"/>
      <c r="HVK15" s="35"/>
      <c r="HVL15" s="76"/>
      <c r="HVM15" s="75"/>
      <c r="HVO15" s="2"/>
      <c r="HVP15" s="2"/>
      <c r="HVQ15" s="35"/>
      <c r="HVR15" s="76"/>
      <c r="HVS15" s="75"/>
      <c r="HVU15" s="2"/>
      <c r="HVV15" s="2"/>
      <c r="HVW15" s="35"/>
      <c r="HVX15" s="76"/>
      <c r="HVY15" s="75"/>
      <c r="HWA15" s="2"/>
      <c r="HWB15" s="2"/>
      <c r="HWC15" s="35"/>
      <c r="HWD15" s="76"/>
      <c r="HWE15" s="75"/>
      <c r="HWG15" s="2"/>
      <c r="HWH15" s="2"/>
      <c r="HWI15" s="35"/>
      <c r="HWJ15" s="76"/>
      <c r="HWK15" s="75"/>
      <c r="HWM15" s="2"/>
      <c r="HWN15" s="2"/>
      <c r="HWO15" s="35"/>
      <c r="HWP15" s="76"/>
      <c r="HWQ15" s="75"/>
      <c r="HWS15" s="2"/>
      <c r="HWT15" s="2"/>
      <c r="HWU15" s="35"/>
      <c r="HWV15" s="76"/>
      <c r="HWW15" s="75"/>
      <c r="HWY15" s="2"/>
      <c r="HWZ15" s="2"/>
      <c r="HXA15" s="35"/>
      <c r="HXB15" s="76"/>
      <c r="HXC15" s="75"/>
      <c r="HXE15" s="2"/>
      <c r="HXF15" s="2"/>
      <c r="HXG15" s="35"/>
      <c r="HXH15" s="76"/>
      <c r="HXI15" s="75"/>
      <c r="HXK15" s="2"/>
      <c r="HXL15" s="2"/>
      <c r="HXM15" s="35"/>
      <c r="HXN15" s="76"/>
      <c r="HXO15" s="75"/>
      <c r="HXQ15" s="2"/>
      <c r="HXR15" s="2"/>
      <c r="HXS15" s="35"/>
      <c r="HXT15" s="76"/>
      <c r="HXU15" s="75"/>
      <c r="HXW15" s="2"/>
      <c r="HXX15" s="2"/>
      <c r="HXY15" s="35"/>
      <c r="HXZ15" s="76"/>
      <c r="HYA15" s="75"/>
      <c r="HYC15" s="2"/>
      <c r="HYD15" s="2"/>
      <c r="HYE15" s="35"/>
      <c r="HYF15" s="76"/>
      <c r="HYG15" s="75"/>
      <c r="HYI15" s="2"/>
      <c r="HYJ15" s="2"/>
      <c r="HYK15" s="35"/>
      <c r="HYL15" s="76"/>
      <c r="HYM15" s="75"/>
      <c r="HYO15" s="2"/>
      <c r="HYP15" s="2"/>
      <c r="HYQ15" s="35"/>
      <c r="HYR15" s="76"/>
      <c r="HYS15" s="75"/>
      <c r="HYU15" s="2"/>
      <c r="HYV15" s="2"/>
      <c r="HYW15" s="35"/>
      <c r="HYX15" s="76"/>
      <c r="HYY15" s="75"/>
      <c r="HZA15" s="2"/>
      <c r="HZB15" s="2"/>
      <c r="HZC15" s="35"/>
      <c r="HZD15" s="76"/>
      <c r="HZE15" s="75"/>
      <c r="HZG15" s="2"/>
      <c r="HZH15" s="2"/>
      <c r="HZI15" s="35"/>
      <c r="HZJ15" s="76"/>
      <c r="HZK15" s="75"/>
      <c r="HZM15" s="2"/>
      <c r="HZN15" s="2"/>
      <c r="HZO15" s="35"/>
      <c r="HZP15" s="76"/>
      <c r="HZQ15" s="75"/>
      <c r="HZS15" s="2"/>
      <c r="HZT15" s="2"/>
      <c r="HZU15" s="35"/>
      <c r="HZV15" s="76"/>
      <c r="HZW15" s="75"/>
      <c r="HZY15" s="2"/>
      <c r="HZZ15" s="2"/>
      <c r="IAA15" s="35"/>
      <c r="IAB15" s="76"/>
      <c r="IAC15" s="75"/>
      <c r="IAE15" s="2"/>
      <c r="IAF15" s="2"/>
      <c r="IAG15" s="35"/>
      <c r="IAH15" s="76"/>
      <c r="IAI15" s="75"/>
      <c r="IAK15" s="2"/>
      <c r="IAL15" s="2"/>
      <c r="IAM15" s="35"/>
      <c r="IAN15" s="76"/>
      <c r="IAO15" s="75"/>
      <c r="IAQ15" s="2"/>
      <c r="IAR15" s="2"/>
      <c r="IAS15" s="35"/>
      <c r="IAT15" s="76"/>
      <c r="IAU15" s="75"/>
      <c r="IAW15" s="2"/>
      <c r="IAX15" s="2"/>
      <c r="IAY15" s="35"/>
      <c r="IAZ15" s="76"/>
      <c r="IBA15" s="75"/>
      <c r="IBC15" s="2"/>
      <c r="IBD15" s="2"/>
      <c r="IBE15" s="35"/>
      <c r="IBF15" s="76"/>
      <c r="IBG15" s="75"/>
      <c r="IBI15" s="2"/>
      <c r="IBJ15" s="2"/>
      <c r="IBK15" s="35"/>
      <c r="IBL15" s="76"/>
      <c r="IBM15" s="75"/>
      <c r="IBO15" s="2"/>
      <c r="IBP15" s="2"/>
      <c r="IBQ15" s="35"/>
      <c r="IBR15" s="76"/>
      <c r="IBS15" s="75"/>
      <c r="IBU15" s="2"/>
      <c r="IBV15" s="2"/>
      <c r="IBW15" s="35"/>
      <c r="IBX15" s="76"/>
      <c r="IBY15" s="75"/>
      <c r="ICA15" s="2"/>
      <c r="ICB15" s="2"/>
      <c r="ICC15" s="35"/>
      <c r="ICD15" s="76"/>
      <c r="ICE15" s="75"/>
      <c r="ICG15" s="2"/>
      <c r="ICH15" s="2"/>
      <c r="ICI15" s="35"/>
      <c r="ICJ15" s="76"/>
      <c r="ICK15" s="75"/>
      <c r="ICM15" s="2"/>
      <c r="ICN15" s="2"/>
      <c r="ICO15" s="35"/>
      <c r="ICP15" s="76"/>
      <c r="ICQ15" s="75"/>
      <c r="ICS15" s="2"/>
      <c r="ICT15" s="2"/>
      <c r="ICU15" s="35"/>
      <c r="ICV15" s="76"/>
      <c r="ICW15" s="75"/>
      <c r="ICY15" s="2"/>
      <c r="ICZ15" s="2"/>
      <c r="IDA15" s="35"/>
      <c r="IDB15" s="76"/>
      <c r="IDC15" s="75"/>
      <c r="IDE15" s="2"/>
      <c r="IDF15" s="2"/>
      <c r="IDG15" s="35"/>
      <c r="IDH15" s="76"/>
      <c r="IDI15" s="75"/>
      <c r="IDK15" s="2"/>
      <c r="IDL15" s="2"/>
      <c r="IDM15" s="35"/>
      <c r="IDN15" s="76"/>
      <c r="IDO15" s="75"/>
      <c r="IDQ15" s="2"/>
      <c r="IDR15" s="2"/>
      <c r="IDS15" s="35"/>
      <c r="IDT15" s="76"/>
      <c r="IDU15" s="75"/>
      <c r="IDW15" s="2"/>
      <c r="IDX15" s="2"/>
      <c r="IDY15" s="35"/>
      <c r="IDZ15" s="76"/>
      <c r="IEA15" s="75"/>
      <c r="IEC15" s="2"/>
      <c r="IED15" s="2"/>
      <c r="IEE15" s="35"/>
      <c r="IEF15" s="76"/>
      <c r="IEG15" s="75"/>
      <c r="IEI15" s="2"/>
      <c r="IEJ15" s="2"/>
      <c r="IEK15" s="35"/>
      <c r="IEL15" s="76"/>
      <c r="IEM15" s="75"/>
      <c r="IEO15" s="2"/>
      <c r="IEP15" s="2"/>
      <c r="IEQ15" s="35"/>
      <c r="IER15" s="76"/>
      <c r="IES15" s="75"/>
      <c r="IEU15" s="2"/>
      <c r="IEV15" s="2"/>
      <c r="IEW15" s="35"/>
      <c r="IEX15" s="76"/>
      <c r="IEY15" s="75"/>
      <c r="IFA15" s="2"/>
      <c r="IFB15" s="2"/>
      <c r="IFC15" s="35"/>
      <c r="IFD15" s="76"/>
      <c r="IFE15" s="75"/>
      <c r="IFG15" s="2"/>
      <c r="IFH15" s="2"/>
      <c r="IFI15" s="35"/>
      <c r="IFJ15" s="76"/>
      <c r="IFK15" s="75"/>
      <c r="IFM15" s="2"/>
      <c r="IFN15" s="2"/>
      <c r="IFO15" s="35"/>
      <c r="IFP15" s="76"/>
      <c r="IFQ15" s="75"/>
      <c r="IFS15" s="2"/>
      <c r="IFT15" s="2"/>
      <c r="IFU15" s="35"/>
      <c r="IFV15" s="76"/>
      <c r="IFW15" s="75"/>
      <c r="IFY15" s="2"/>
      <c r="IFZ15" s="2"/>
      <c r="IGA15" s="35"/>
      <c r="IGB15" s="76"/>
      <c r="IGC15" s="75"/>
      <c r="IGE15" s="2"/>
      <c r="IGF15" s="2"/>
      <c r="IGG15" s="35"/>
      <c r="IGH15" s="76"/>
      <c r="IGI15" s="75"/>
      <c r="IGK15" s="2"/>
      <c r="IGL15" s="2"/>
      <c r="IGM15" s="35"/>
      <c r="IGN15" s="76"/>
      <c r="IGO15" s="75"/>
      <c r="IGQ15" s="2"/>
      <c r="IGR15" s="2"/>
      <c r="IGS15" s="35"/>
      <c r="IGT15" s="76"/>
      <c r="IGU15" s="75"/>
      <c r="IGW15" s="2"/>
      <c r="IGX15" s="2"/>
      <c r="IGY15" s="35"/>
      <c r="IGZ15" s="76"/>
      <c r="IHA15" s="75"/>
      <c r="IHC15" s="2"/>
      <c r="IHD15" s="2"/>
      <c r="IHE15" s="35"/>
      <c r="IHF15" s="76"/>
      <c r="IHG15" s="75"/>
      <c r="IHI15" s="2"/>
      <c r="IHJ15" s="2"/>
      <c r="IHK15" s="35"/>
      <c r="IHL15" s="76"/>
      <c r="IHM15" s="75"/>
      <c r="IHO15" s="2"/>
      <c r="IHP15" s="2"/>
      <c r="IHQ15" s="35"/>
      <c r="IHR15" s="76"/>
      <c r="IHS15" s="75"/>
      <c r="IHU15" s="2"/>
      <c r="IHV15" s="2"/>
      <c r="IHW15" s="35"/>
      <c r="IHX15" s="76"/>
      <c r="IHY15" s="75"/>
      <c r="IIA15" s="2"/>
      <c r="IIB15" s="2"/>
      <c r="IIC15" s="35"/>
      <c r="IID15" s="76"/>
      <c r="IIE15" s="75"/>
      <c r="IIG15" s="2"/>
      <c r="IIH15" s="2"/>
      <c r="III15" s="35"/>
      <c r="IIJ15" s="76"/>
      <c r="IIK15" s="75"/>
      <c r="IIM15" s="2"/>
      <c r="IIN15" s="2"/>
      <c r="IIO15" s="35"/>
      <c r="IIP15" s="76"/>
      <c r="IIQ15" s="75"/>
      <c r="IIS15" s="2"/>
      <c r="IIT15" s="2"/>
      <c r="IIU15" s="35"/>
      <c r="IIV15" s="76"/>
      <c r="IIW15" s="75"/>
      <c r="IIY15" s="2"/>
      <c r="IIZ15" s="2"/>
      <c r="IJA15" s="35"/>
      <c r="IJB15" s="76"/>
      <c r="IJC15" s="75"/>
      <c r="IJE15" s="2"/>
      <c r="IJF15" s="2"/>
      <c r="IJG15" s="35"/>
      <c r="IJH15" s="76"/>
      <c r="IJI15" s="75"/>
      <c r="IJK15" s="2"/>
      <c r="IJL15" s="2"/>
      <c r="IJM15" s="35"/>
      <c r="IJN15" s="76"/>
      <c r="IJO15" s="75"/>
      <c r="IJQ15" s="2"/>
      <c r="IJR15" s="2"/>
      <c r="IJS15" s="35"/>
      <c r="IJT15" s="76"/>
      <c r="IJU15" s="75"/>
      <c r="IJW15" s="2"/>
      <c r="IJX15" s="2"/>
      <c r="IJY15" s="35"/>
      <c r="IJZ15" s="76"/>
      <c r="IKA15" s="75"/>
      <c r="IKC15" s="2"/>
      <c r="IKD15" s="2"/>
      <c r="IKE15" s="35"/>
      <c r="IKF15" s="76"/>
      <c r="IKG15" s="75"/>
      <c r="IKI15" s="2"/>
      <c r="IKJ15" s="2"/>
      <c r="IKK15" s="35"/>
      <c r="IKL15" s="76"/>
      <c r="IKM15" s="75"/>
      <c r="IKO15" s="2"/>
      <c r="IKP15" s="2"/>
      <c r="IKQ15" s="35"/>
      <c r="IKR15" s="76"/>
      <c r="IKS15" s="75"/>
      <c r="IKU15" s="2"/>
      <c r="IKV15" s="2"/>
      <c r="IKW15" s="35"/>
      <c r="IKX15" s="76"/>
      <c r="IKY15" s="75"/>
      <c r="ILA15" s="2"/>
      <c r="ILB15" s="2"/>
      <c r="ILC15" s="35"/>
      <c r="ILD15" s="76"/>
      <c r="ILE15" s="75"/>
      <c r="ILG15" s="2"/>
      <c r="ILH15" s="2"/>
      <c r="ILI15" s="35"/>
      <c r="ILJ15" s="76"/>
      <c r="ILK15" s="75"/>
      <c r="ILM15" s="2"/>
      <c r="ILN15" s="2"/>
      <c r="ILO15" s="35"/>
      <c r="ILP15" s="76"/>
      <c r="ILQ15" s="75"/>
      <c r="ILS15" s="2"/>
      <c r="ILT15" s="2"/>
      <c r="ILU15" s="35"/>
      <c r="ILV15" s="76"/>
      <c r="ILW15" s="75"/>
      <c r="ILY15" s="2"/>
      <c r="ILZ15" s="2"/>
      <c r="IMA15" s="35"/>
      <c r="IMB15" s="76"/>
      <c r="IMC15" s="75"/>
      <c r="IME15" s="2"/>
      <c r="IMF15" s="2"/>
      <c r="IMG15" s="35"/>
      <c r="IMH15" s="76"/>
      <c r="IMI15" s="75"/>
      <c r="IMK15" s="2"/>
      <c r="IML15" s="2"/>
      <c r="IMM15" s="35"/>
      <c r="IMN15" s="76"/>
      <c r="IMO15" s="75"/>
      <c r="IMQ15" s="2"/>
      <c r="IMR15" s="2"/>
      <c r="IMS15" s="35"/>
      <c r="IMT15" s="76"/>
      <c r="IMU15" s="75"/>
      <c r="IMW15" s="2"/>
      <c r="IMX15" s="2"/>
      <c r="IMY15" s="35"/>
      <c r="IMZ15" s="76"/>
      <c r="INA15" s="75"/>
      <c r="INC15" s="2"/>
      <c r="IND15" s="2"/>
      <c r="INE15" s="35"/>
      <c r="INF15" s="76"/>
      <c r="ING15" s="75"/>
      <c r="INI15" s="2"/>
      <c r="INJ15" s="2"/>
      <c r="INK15" s="35"/>
      <c r="INL15" s="76"/>
      <c r="INM15" s="75"/>
      <c r="INO15" s="2"/>
      <c r="INP15" s="2"/>
      <c r="INQ15" s="35"/>
      <c r="INR15" s="76"/>
      <c r="INS15" s="75"/>
      <c r="INU15" s="2"/>
      <c r="INV15" s="2"/>
      <c r="INW15" s="35"/>
      <c r="INX15" s="76"/>
      <c r="INY15" s="75"/>
      <c r="IOA15" s="2"/>
      <c r="IOB15" s="2"/>
      <c r="IOC15" s="35"/>
      <c r="IOD15" s="76"/>
      <c r="IOE15" s="75"/>
      <c r="IOG15" s="2"/>
      <c r="IOH15" s="2"/>
      <c r="IOI15" s="35"/>
      <c r="IOJ15" s="76"/>
      <c r="IOK15" s="75"/>
      <c r="IOM15" s="2"/>
      <c r="ION15" s="2"/>
      <c r="IOO15" s="35"/>
      <c r="IOP15" s="76"/>
      <c r="IOQ15" s="75"/>
      <c r="IOS15" s="2"/>
      <c r="IOT15" s="2"/>
      <c r="IOU15" s="35"/>
      <c r="IOV15" s="76"/>
      <c r="IOW15" s="75"/>
      <c r="IOY15" s="2"/>
      <c r="IOZ15" s="2"/>
      <c r="IPA15" s="35"/>
      <c r="IPB15" s="76"/>
      <c r="IPC15" s="75"/>
      <c r="IPE15" s="2"/>
      <c r="IPF15" s="2"/>
      <c r="IPG15" s="35"/>
      <c r="IPH15" s="76"/>
      <c r="IPI15" s="75"/>
      <c r="IPK15" s="2"/>
      <c r="IPL15" s="2"/>
      <c r="IPM15" s="35"/>
      <c r="IPN15" s="76"/>
      <c r="IPO15" s="75"/>
      <c r="IPQ15" s="2"/>
      <c r="IPR15" s="2"/>
      <c r="IPS15" s="35"/>
      <c r="IPT15" s="76"/>
      <c r="IPU15" s="75"/>
      <c r="IPW15" s="2"/>
      <c r="IPX15" s="2"/>
      <c r="IPY15" s="35"/>
      <c r="IPZ15" s="76"/>
      <c r="IQA15" s="75"/>
      <c r="IQC15" s="2"/>
      <c r="IQD15" s="2"/>
      <c r="IQE15" s="35"/>
      <c r="IQF15" s="76"/>
      <c r="IQG15" s="75"/>
      <c r="IQI15" s="2"/>
      <c r="IQJ15" s="2"/>
      <c r="IQK15" s="35"/>
      <c r="IQL15" s="76"/>
      <c r="IQM15" s="75"/>
      <c r="IQO15" s="2"/>
      <c r="IQP15" s="2"/>
      <c r="IQQ15" s="35"/>
      <c r="IQR15" s="76"/>
      <c r="IQS15" s="75"/>
      <c r="IQU15" s="2"/>
      <c r="IQV15" s="2"/>
      <c r="IQW15" s="35"/>
      <c r="IQX15" s="76"/>
      <c r="IQY15" s="75"/>
      <c r="IRA15" s="2"/>
      <c r="IRB15" s="2"/>
      <c r="IRC15" s="35"/>
      <c r="IRD15" s="76"/>
      <c r="IRE15" s="75"/>
      <c r="IRG15" s="2"/>
      <c r="IRH15" s="2"/>
      <c r="IRI15" s="35"/>
      <c r="IRJ15" s="76"/>
      <c r="IRK15" s="75"/>
      <c r="IRM15" s="2"/>
      <c r="IRN15" s="2"/>
      <c r="IRO15" s="35"/>
      <c r="IRP15" s="76"/>
      <c r="IRQ15" s="75"/>
      <c r="IRS15" s="2"/>
      <c r="IRT15" s="2"/>
      <c r="IRU15" s="35"/>
      <c r="IRV15" s="76"/>
      <c r="IRW15" s="75"/>
      <c r="IRY15" s="2"/>
      <c r="IRZ15" s="2"/>
      <c r="ISA15" s="35"/>
      <c r="ISB15" s="76"/>
      <c r="ISC15" s="75"/>
      <c r="ISE15" s="2"/>
      <c r="ISF15" s="2"/>
      <c r="ISG15" s="35"/>
      <c r="ISH15" s="76"/>
      <c r="ISI15" s="75"/>
      <c r="ISK15" s="2"/>
      <c r="ISL15" s="2"/>
      <c r="ISM15" s="35"/>
      <c r="ISN15" s="76"/>
      <c r="ISO15" s="75"/>
      <c r="ISQ15" s="2"/>
      <c r="ISR15" s="2"/>
      <c r="ISS15" s="35"/>
      <c r="IST15" s="76"/>
      <c r="ISU15" s="75"/>
      <c r="ISW15" s="2"/>
      <c r="ISX15" s="2"/>
      <c r="ISY15" s="35"/>
      <c r="ISZ15" s="76"/>
      <c r="ITA15" s="75"/>
      <c r="ITC15" s="2"/>
      <c r="ITD15" s="2"/>
      <c r="ITE15" s="35"/>
      <c r="ITF15" s="76"/>
      <c r="ITG15" s="75"/>
      <c r="ITI15" s="2"/>
      <c r="ITJ15" s="2"/>
      <c r="ITK15" s="35"/>
      <c r="ITL15" s="76"/>
      <c r="ITM15" s="75"/>
      <c r="ITO15" s="2"/>
      <c r="ITP15" s="2"/>
      <c r="ITQ15" s="35"/>
      <c r="ITR15" s="76"/>
      <c r="ITS15" s="75"/>
      <c r="ITU15" s="2"/>
      <c r="ITV15" s="2"/>
      <c r="ITW15" s="35"/>
      <c r="ITX15" s="76"/>
      <c r="ITY15" s="75"/>
      <c r="IUA15" s="2"/>
      <c r="IUB15" s="2"/>
      <c r="IUC15" s="35"/>
      <c r="IUD15" s="76"/>
      <c r="IUE15" s="75"/>
      <c r="IUG15" s="2"/>
      <c r="IUH15" s="2"/>
      <c r="IUI15" s="35"/>
      <c r="IUJ15" s="76"/>
      <c r="IUK15" s="75"/>
      <c r="IUM15" s="2"/>
      <c r="IUN15" s="2"/>
      <c r="IUO15" s="35"/>
      <c r="IUP15" s="76"/>
      <c r="IUQ15" s="75"/>
      <c r="IUS15" s="2"/>
      <c r="IUT15" s="2"/>
      <c r="IUU15" s="35"/>
      <c r="IUV15" s="76"/>
      <c r="IUW15" s="75"/>
      <c r="IUY15" s="2"/>
      <c r="IUZ15" s="2"/>
      <c r="IVA15" s="35"/>
      <c r="IVB15" s="76"/>
      <c r="IVC15" s="75"/>
      <c r="IVE15" s="2"/>
      <c r="IVF15" s="2"/>
      <c r="IVG15" s="35"/>
      <c r="IVH15" s="76"/>
      <c r="IVI15" s="75"/>
      <c r="IVK15" s="2"/>
      <c r="IVL15" s="2"/>
      <c r="IVM15" s="35"/>
      <c r="IVN15" s="76"/>
      <c r="IVO15" s="75"/>
      <c r="IVQ15" s="2"/>
      <c r="IVR15" s="2"/>
      <c r="IVS15" s="35"/>
      <c r="IVT15" s="76"/>
      <c r="IVU15" s="75"/>
      <c r="IVW15" s="2"/>
      <c r="IVX15" s="2"/>
      <c r="IVY15" s="35"/>
      <c r="IVZ15" s="76"/>
      <c r="IWA15" s="75"/>
      <c r="IWC15" s="2"/>
      <c r="IWD15" s="2"/>
      <c r="IWE15" s="35"/>
      <c r="IWF15" s="76"/>
      <c r="IWG15" s="75"/>
      <c r="IWI15" s="2"/>
      <c r="IWJ15" s="2"/>
      <c r="IWK15" s="35"/>
      <c r="IWL15" s="76"/>
      <c r="IWM15" s="75"/>
      <c r="IWO15" s="2"/>
      <c r="IWP15" s="2"/>
      <c r="IWQ15" s="35"/>
      <c r="IWR15" s="76"/>
      <c r="IWS15" s="75"/>
      <c r="IWU15" s="2"/>
      <c r="IWV15" s="2"/>
      <c r="IWW15" s="35"/>
      <c r="IWX15" s="76"/>
      <c r="IWY15" s="75"/>
      <c r="IXA15" s="2"/>
      <c r="IXB15" s="2"/>
      <c r="IXC15" s="35"/>
      <c r="IXD15" s="76"/>
      <c r="IXE15" s="75"/>
      <c r="IXG15" s="2"/>
      <c r="IXH15" s="2"/>
      <c r="IXI15" s="35"/>
      <c r="IXJ15" s="76"/>
      <c r="IXK15" s="75"/>
      <c r="IXM15" s="2"/>
      <c r="IXN15" s="2"/>
      <c r="IXO15" s="35"/>
      <c r="IXP15" s="76"/>
      <c r="IXQ15" s="75"/>
      <c r="IXS15" s="2"/>
      <c r="IXT15" s="2"/>
      <c r="IXU15" s="35"/>
      <c r="IXV15" s="76"/>
      <c r="IXW15" s="75"/>
      <c r="IXY15" s="2"/>
      <c r="IXZ15" s="2"/>
      <c r="IYA15" s="35"/>
      <c r="IYB15" s="76"/>
      <c r="IYC15" s="75"/>
      <c r="IYE15" s="2"/>
      <c r="IYF15" s="2"/>
      <c r="IYG15" s="35"/>
      <c r="IYH15" s="76"/>
      <c r="IYI15" s="75"/>
      <c r="IYK15" s="2"/>
      <c r="IYL15" s="2"/>
      <c r="IYM15" s="35"/>
      <c r="IYN15" s="76"/>
      <c r="IYO15" s="75"/>
      <c r="IYQ15" s="2"/>
      <c r="IYR15" s="2"/>
      <c r="IYS15" s="35"/>
      <c r="IYT15" s="76"/>
      <c r="IYU15" s="75"/>
      <c r="IYW15" s="2"/>
      <c r="IYX15" s="2"/>
      <c r="IYY15" s="35"/>
      <c r="IYZ15" s="76"/>
      <c r="IZA15" s="75"/>
      <c r="IZC15" s="2"/>
      <c r="IZD15" s="2"/>
      <c r="IZE15" s="35"/>
      <c r="IZF15" s="76"/>
      <c r="IZG15" s="75"/>
      <c r="IZI15" s="2"/>
      <c r="IZJ15" s="2"/>
      <c r="IZK15" s="35"/>
      <c r="IZL15" s="76"/>
      <c r="IZM15" s="75"/>
      <c r="IZO15" s="2"/>
      <c r="IZP15" s="2"/>
      <c r="IZQ15" s="35"/>
      <c r="IZR15" s="76"/>
      <c r="IZS15" s="75"/>
      <c r="IZU15" s="2"/>
      <c r="IZV15" s="2"/>
      <c r="IZW15" s="35"/>
      <c r="IZX15" s="76"/>
      <c r="IZY15" s="75"/>
      <c r="JAA15" s="2"/>
      <c r="JAB15" s="2"/>
      <c r="JAC15" s="35"/>
      <c r="JAD15" s="76"/>
      <c r="JAE15" s="75"/>
      <c r="JAG15" s="2"/>
      <c r="JAH15" s="2"/>
      <c r="JAI15" s="35"/>
      <c r="JAJ15" s="76"/>
      <c r="JAK15" s="75"/>
      <c r="JAM15" s="2"/>
      <c r="JAN15" s="2"/>
      <c r="JAO15" s="35"/>
      <c r="JAP15" s="76"/>
      <c r="JAQ15" s="75"/>
      <c r="JAS15" s="2"/>
      <c r="JAT15" s="2"/>
      <c r="JAU15" s="35"/>
      <c r="JAV15" s="76"/>
      <c r="JAW15" s="75"/>
      <c r="JAY15" s="2"/>
      <c r="JAZ15" s="2"/>
      <c r="JBA15" s="35"/>
      <c r="JBB15" s="76"/>
      <c r="JBC15" s="75"/>
      <c r="JBE15" s="2"/>
      <c r="JBF15" s="2"/>
      <c r="JBG15" s="35"/>
      <c r="JBH15" s="76"/>
      <c r="JBI15" s="75"/>
      <c r="JBK15" s="2"/>
      <c r="JBL15" s="2"/>
      <c r="JBM15" s="35"/>
      <c r="JBN15" s="76"/>
      <c r="JBO15" s="75"/>
      <c r="JBQ15" s="2"/>
      <c r="JBR15" s="2"/>
      <c r="JBS15" s="35"/>
      <c r="JBT15" s="76"/>
      <c r="JBU15" s="75"/>
      <c r="JBW15" s="2"/>
      <c r="JBX15" s="2"/>
      <c r="JBY15" s="35"/>
      <c r="JBZ15" s="76"/>
      <c r="JCA15" s="75"/>
      <c r="JCC15" s="2"/>
      <c r="JCD15" s="2"/>
      <c r="JCE15" s="35"/>
      <c r="JCF15" s="76"/>
      <c r="JCG15" s="75"/>
      <c r="JCI15" s="2"/>
      <c r="JCJ15" s="2"/>
      <c r="JCK15" s="35"/>
      <c r="JCL15" s="76"/>
      <c r="JCM15" s="75"/>
      <c r="JCO15" s="2"/>
      <c r="JCP15" s="2"/>
      <c r="JCQ15" s="35"/>
      <c r="JCR15" s="76"/>
      <c r="JCS15" s="75"/>
      <c r="JCU15" s="2"/>
      <c r="JCV15" s="2"/>
      <c r="JCW15" s="35"/>
      <c r="JCX15" s="76"/>
      <c r="JCY15" s="75"/>
      <c r="JDA15" s="2"/>
      <c r="JDB15" s="2"/>
      <c r="JDC15" s="35"/>
      <c r="JDD15" s="76"/>
      <c r="JDE15" s="75"/>
      <c r="JDG15" s="2"/>
      <c r="JDH15" s="2"/>
      <c r="JDI15" s="35"/>
      <c r="JDJ15" s="76"/>
      <c r="JDK15" s="75"/>
      <c r="JDM15" s="2"/>
      <c r="JDN15" s="2"/>
      <c r="JDO15" s="35"/>
      <c r="JDP15" s="76"/>
      <c r="JDQ15" s="75"/>
      <c r="JDS15" s="2"/>
      <c r="JDT15" s="2"/>
      <c r="JDU15" s="35"/>
      <c r="JDV15" s="76"/>
      <c r="JDW15" s="75"/>
      <c r="JDY15" s="2"/>
      <c r="JDZ15" s="2"/>
      <c r="JEA15" s="35"/>
      <c r="JEB15" s="76"/>
      <c r="JEC15" s="75"/>
      <c r="JEE15" s="2"/>
      <c r="JEF15" s="2"/>
      <c r="JEG15" s="35"/>
      <c r="JEH15" s="76"/>
      <c r="JEI15" s="75"/>
      <c r="JEK15" s="2"/>
      <c r="JEL15" s="2"/>
      <c r="JEM15" s="35"/>
      <c r="JEN15" s="76"/>
      <c r="JEO15" s="75"/>
      <c r="JEQ15" s="2"/>
      <c r="JER15" s="2"/>
      <c r="JES15" s="35"/>
      <c r="JET15" s="76"/>
      <c r="JEU15" s="75"/>
      <c r="JEW15" s="2"/>
      <c r="JEX15" s="2"/>
      <c r="JEY15" s="35"/>
      <c r="JEZ15" s="76"/>
      <c r="JFA15" s="75"/>
      <c r="JFC15" s="2"/>
      <c r="JFD15" s="2"/>
      <c r="JFE15" s="35"/>
      <c r="JFF15" s="76"/>
      <c r="JFG15" s="75"/>
      <c r="JFI15" s="2"/>
      <c r="JFJ15" s="2"/>
      <c r="JFK15" s="35"/>
      <c r="JFL15" s="76"/>
      <c r="JFM15" s="75"/>
      <c r="JFO15" s="2"/>
      <c r="JFP15" s="2"/>
      <c r="JFQ15" s="35"/>
      <c r="JFR15" s="76"/>
      <c r="JFS15" s="75"/>
      <c r="JFU15" s="2"/>
      <c r="JFV15" s="2"/>
      <c r="JFW15" s="35"/>
      <c r="JFX15" s="76"/>
      <c r="JFY15" s="75"/>
      <c r="JGA15" s="2"/>
      <c r="JGB15" s="2"/>
      <c r="JGC15" s="35"/>
      <c r="JGD15" s="76"/>
      <c r="JGE15" s="75"/>
      <c r="JGG15" s="2"/>
      <c r="JGH15" s="2"/>
      <c r="JGI15" s="35"/>
      <c r="JGJ15" s="76"/>
      <c r="JGK15" s="75"/>
      <c r="JGM15" s="2"/>
      <c r="JGN15" s="2"/>
      <c r="JGO15" s="35"/>
      <c r="JGP15" s="76"/>
      <c r="JGQ15" s="75"/>
      <c r="JGS15" s="2"/>
      <c r="JGT15" s="2"/>
      <c r="JGU15" s="35"/>
      <c r="JGV15" s="76"/>
      <c r="JGW15" s="75"/>
      <c r="JGY15" s="2"/>
      <c r="JGZ15" s="2"/>
      <c r="JHA15" s="35"/>
      <c r="JHB15" s="76"/>
      <c r="JHC15" s="75"/>
      <c r="JHE15" s="2"/>
      <c r="JHF15" s="2"/>
      <c r="JHG15" s="35"/>
      <c r="JHH15" s="76"/>
      <c r="JHI15" s="75"/>
      <c r="JHK15" s="2"/>
      <c r="JHL15" s="2"/>
      <c r="JHM15" s="35"/>
      <c r="JHN15" s="76"/>
      <c r="JHO15" s="75"/>
      <c r="JHQ15" s="2"/>
      <c r="JHR15" s="2"/>
      <c r="JHS15" s="35"/>
      <c r="JHT15" s="76"/>
      <c r="JHU15" s="75"/>
      <c r="JHW15" s="2"/>
      <c r="JHX15" s="2"/>
      <c r="JHY15" s="35"/>
      <c r="JHZ15" s="76"/>
      <c r="JIA15" s="75"/>
      <c r="JIC15" s="2"/>
      <c r="JID15" s="2"/>
      <c r="JIE15" s="35"/>
      <c r="JIF15" s="76"/>
      <c r="JIG15" s="75"/>
      <c r="JII15" s="2"/>
      <c r="JIJ15" s="2"/>
      <c r="JIK15" s="35"/>
      <c r="JIL15" s="76"/>
      <c r="JIM15" s="75"/>
      <c r="JIO15" s="2"/>
      <c r="JIP15" s="2"/>
      <c r="JIQ15" s="35"/>
      <c r="JIR15" s="76"/>
      <c r="JIS15" s="75"/>
      <c r="JIU15" s="2"/>
      <c r="JIV15" s="2"/>
      <c r="JIW15" s="35"/>
      <c r="JIX15" s="76"/>
      <c r="JIY15" s="75"/>
      <c r="JJA15" s="2"/>
      <c r="JJB15" s="2"/>
      <c r="JJC15" s="35"/>
      <c r="JJD15" s="76"/>
      <c r="JJE15" s="75"/>
      <c r="JJG15" s="2"/>
      <c r="JJH15" s="2"/>
      <c r="JJI15" s="35"/>
      <c r="JJJ15" s="76"/>
      <c r="JJK15" s="75"/>
      <c r="JJM15" s="2"/>
      <c r="JJN15" s="2"/>
      <c r="JJO15" s="35"/>
      <c r="JJP15" s="76"/>
      <c r="JJQ15" s="75"/>
      <c r="JJS15" s="2"/>
      <c r="JJT15" s="2"/>
      <c r="JJU15" s="35"/>
      <c r="JJV15" s="76"/>
      <c r="JJW15" s="75"/>
      <c r="JJY15" s="2"/>
      <c r="JJZ15" s="2"/>
      <c r="JKA15" s="35"/>
      <c r="JKB15" s="76"/>
      <c r="JKC15" s="75"/>
      <c r="JKE15" s="2"/>
      <c r="JKF15" s="2"/>
      <c r="JKG15" s="35"/>
      <c r="JKH15" s="76"/>
      <c r="JKI15" s="75"/>
      <c r="JKK15" s="2"/>
      <c r="JKL15" s="2"/>
      <c r="JKM15" s="35"/>
      <c r="JKN15" s="76"/>
      <c r="JKO15" s="75"/>
      <c r="JKQ15" s="2"/>
      <c r="JKR15" s="2"/>
      <c r="JKS15" s="35"/>
      <c r="JKT15" s="76"/>
      <c r="JKU15" s="75"/>
      <c r="JKW15" s="2"/>
      <c r="JKX15" s="2"/>
      <c r="JKY15" s="35"/>
      <c r="JKZ15" s="76"/>
      <c r="JLA15" s="75"/>
      <c r="JLC15" s="2"/>
      <c r="JLD15" s="2"/>
      <c r="JLE15" s="35"/>
      <c r="JLF15" s="76"/>
      <c r="JLG15" s="75"/>
      <c r="JLI15" s="2"/>
      <c r="JLJ15" s="2"/>
      <c r="JLK15" s="35"/>
      <c r="JLL15" s="76"/>
      <c r="JLM15" s="75"/>
      <c r="JLO15" s="2"/>
      <c r="JLP15" s="2"/>
      <c r="JLQ15" s="35"/>
      <c r="JLR15" s="76"/>
      <c r="JLS15" s="75"/>
      <c r="JLU15" s="2"/>
      <c r="JLV15" s="2"/>
      <c r="JLW15" s="35"/>
      <c r="JLX15" s="76"/>
      <c r="JLY15" s="75"/>
      <c r="JMA15" s="2"/>
      <c r="JMB15" s="2"/>
      <c r="JMC15" s="35"/>
      <c r="JMD15" s="76"/>
      <c r="JME15" s="75"/>
      <c r="JMG15" s="2"/>
      <c r="JMH15" s="2"/>
      <c r="JMI15" s="35"/>
      <c r="JMJ15" s="76"/>
      <c r="JMK15" s="75"/>
      <c r="JMM15" s="2"/>
      <c r="JMN15" s="2"/>
      <c r="JMO15" s="35"/>
      <c r="JMP15" s="76"/>
      <c r="JMQ15" s="75"/>
      <c r="JMS15" s="2"/>
      <c r="JMT15" s="2"/>
      <c r="JMU15" s="35"/>
      <c r="JMV15" s="76"/>
      <c r="JMW15" s="75"/>
      <c r="JMY15" s="2"/>
      <c r="JMZ15" s="2"/>
      <c r="JNA15" s="35"/>
      <c r="JNB15" s="76"/>
      <c r="JNC15" s="75"/>
      <c r="JNE15" s="2"/>
      <c r="JNF15" s="2"/>
      <c r="JNG15" s="35"/>
      <c r="JNH15" s="76"/>
      <c r="JNI15" s="75"/>
      <c r="JNK15" s="2"/>
      <c r="JNL15" s="2"/>
      <c r="JNM15" s="35"/>
      <c r="JNN15" s="76"/>
      <c r="JNO15" s="75"/>
      <c r="JNQ15" s="2"/>
      <c r="JNR15" s="2"/>
      <c r="JNS15" s="35"/>
      <c r="JNT15" s="76"/>
      <c r="JNU15" s="75"/>
      <c r="JNW15" s="2"/>
      <c r="JNX15" s="2"/>
      <c r="JNY15" s="35"/>
      <c r="JNZ15" s="76"/>
      <c r="JOA15" s="75"/>
      <c r="JOC15" s="2"/>
      <c r="JOD15" s="2"/>
      <c r="JOE15" s="35"/>
      <c r="JOF15" s="76"/>
      <c r="JOG15" s="75"/>
      <c r="JOI15" s="2"/>
      <c r="JOJ15" s="2"/>
      <c r="JOK15" s="35"/>
      <c r="JOL15" s="76"/>
      <c r="JOM15" s="75"/>
      <c r="JOO15" s="2"/>
      <c r="JOP15" s="2"/>
      <c r="JOQ15" s="35"/>
      <c r="JOR15" s="76"/>
      <c r="JOS15" s="75"/>
      <c r="JOU15" s="2"/>
      <c r="JOV15" s="2"/>
      <c r="JOW15" s="35"/>
      <c r="JOX15" s="76"/>
      <c r="JOY15" s="75"/>
      <c r="JPA15" s="2"/>
      <c r="JPB15" s="2"/>
      <c r="JPC15" s="35"/>
      <c r="JPD15" s="76"/>
      <c r="JPE15" s="75"/>
      <c r="JPG15" s="2"/>
      <c r="JPH15" s="2"/>
      <c r="JPI15" s="35"/>
      <c r="JPJ15" s="76"/>
      <c r="JPK15" s="75"/>
      <c r="JPM15" s="2"/>
      <c r="JPN15" s="2"/>
      <c r="JPO15" s="35"/>
      <c r="JPP15" s="76"/>
      <c r="JPQ15" s="75"/>
      <c r="JPS15" s="2"/>
      <c r="JPT15" s="2"/>
      <c r="JPU15" s="35"/>
      <c r="JPV15" s="76"/>
      <c r="JPW15" s="75"/>
      <c r="JPY15" s="2"/>
      <c r="JPZ15" s="2"/>
      <c r="JQA15" s="35"/>
      <c r="JQB15" s="76"/>
      <c r="JQC15" s="75"/>
      <c r="JQE15" s="2"/>
      <c r="JQF15" s="2"/>
      <c r="JQG15" s="35"/>
      <c r="JQH15" s="76"/>
      <c r="JQI15" s="75"/>
      <c r="JQK15" s="2"/>
      <c r="JQL15" s="2"/>
      <c r="JQM15" s="35"/>
      <c r="JQN15" s="76"/>
      <c r="JQO15" s="75"/>
      <c r="JQQ15" s="2"/>
      <c r="JQR15" s="2"/>
      <c r="JQS15" s="35"/>
      <c r="JQT15" s="76"/>
      <c r="JQU15" s="75"/>
      <c r="JQW15" s="2"/>
      <c r="JQX15" s="2"/>
      <c r="JQY15" s="35"/>
      <c r="JQZ15" s="76"/>
      <c r="JRA15" s="75"/>
      <c r="JRC15" s="2"/>
      <c r="JRD15" s="2"/>
      <c r="JRE15" s="35"/>
      <c r="JRF15" s="76"/>
      <c r="JRG15" s="75"/>
      <c r="JRI15" s="2"/>
      <c r="JRJ15" s="2"/>
      <c r="JRK15" s="35"/>
      <c r="JRL15" s="76"/>
      <c r="JRM15" s="75"/>
      <c r="JRO15" s="2"/>
      <c r="JRP15" s="2"/>
      <c r="JRQ15" s="35"/>
      <c r="JRR15" s="76"/>
      <c r="JRS15" s="75"/>
      <c r="JRU15" s="2"/>
      <c r="JRV15" s="2"/>
      <c r="JRW15" s="35"/>
      <c r="JRX15" s="76"/>
      <c r="JRY15" s="75"/>
      <c r="JSA15" s="2"/>
      <c r="JSB15" s="2"/>
      <c r="JSC15" s="35"/>
      <c r="JSD15" s="76"/>
      <c r="JSE15" s="75"/>
      <c r="JSG15" s="2"/>
      <c r="JSH15" s="2"/>
      <c r="JSI15" s="35"/>
      <c r="JSJ15" s="76"/>
      <c r="JSK15" s="75"/>
      <c r="JSM15" s="2"/>
      <c r="JSN15" s="2"/>
      <c r="JSO15" s="35"/>
      <c r="JSP15" s="76"/>
      <c r="JSQ15" s="75"/>
      <c r="JSS15" s="2"/>
      <c r="JST15" s="2"/>
      <c r="JSU15" s="35"/>
      <c r="JSV15" s="76"/>
      <c r="JSW15" s="75"/>
      <c r="JSY15" s="2"/>
      <c r="JSZ15" s="2"/>
      <c r="JTA15" s="35"/>
      <c r="JTB15" s="76"/>
      <c r="JTC15" s="75"/>
      <c r="JTE15" s="2"/>
      <c r="JTF15" s="2"/>
      <c r="JTG15" s="35"/>
      <c r="JTH15" s="76"/>
      <c r="JTI15" s="75"/>
      <c r="JTK15" s="2"/>
      <c r="JTL15" s="2"/>
      <c r="JTM15" s="35"/>
      <c r="JTN15" s="76"/>
      <c r="JTO15" s="75"/>
      <c r="JTQ15" s="2"/>
      <c r="JTR15" s="2"/>
      <c r="JTS15" s="35"/>
      <c r="JTT15" s="76"/>
      <c r="JTU15" s="75"/>
      <c r="JTW15" s="2"/>
      <c r="JTX15" s="2"/>
      <c r="JTY15" s="35"/>
      <c r="JTZ15" s="76"/>
      <c r="JUA15" s="75"/>
      <c r="JUC15" s="2"/>
      <c r="JUD15" s="2"/>
      <c r="JUE15" s="35"/>
      <c r="JUF15" s="76"/>
      <c r="JUG15" s="75"/>
      <c r="JUI15" s="2"/>
      <c r="JUJ15" s="2"/>
      <c r="JUK15" s="35"/>
      <c r="JUL15" s="76"/>
      <c r="JUM15" s="75"/>
      <c r="JUO15" s="2"/>
      <c r="JUP15" s="2"/>
      <c r="JUQ15" s="35"/>
      <c r="JUR15" s="76"/>
      <c r="JUS15" s="75"/>
      <c r="JUU15" s="2"/>
      <c r="JUV15" s="2"/>
      <c r="JUW15" s="35"/>
      <c r="JUX15" s="76"/>
      <c r="JUY15" s="75"/>
      <c r="JVA15" s="2"/>
      <c r="JVB15" s="2"/>
      <c r="JVC15" s="35"/>
      <c r="JVD15" s="76"/>
      <c r="JVE15" s="75"/>
      <c r="JVG15" s="2"/>
      <c r="JVH15" s="2"/>
      <c r="JVI15" s="35"/>
      <c r="JVJ15" s="76"/>
      <c r="JVK15" s="75"/>
      <c r="JVM15" s="2"/>
      <c r="JVN15" s="2"/>
      <c r="JVO15" s="35"/>
      <c r="JVP15" s="76"/>
      <c r="JVQ15" s="75"/>
      <c r="JVS15" s="2"/>
      <c r="JVT15" s="2"/>
      <c r="JVU15" s="35"/>
      <c r="JVV15" s="76"/>
      <c r="JVW15" s="75"/>
      <c r="JVY15" s="2"/>
      <c r="JVZ15" s="2"/>
      <c r="JWA15" s="35"/>
      <c r="JWB15" s="76"/>
      <c r="JWC15" s="75"/>
      <c r="JWE15" s="2"/>
      <c r="JWF15" s="2"/>
      <c r="JWG15" s="35"/>
      <c r="JWH15" s="76"/>
      <c r="JWI15" s="75"/>
      <c r="JWK15" s="2"/>
      <c r="JWL15" s="2"/>
      <c r="JWM15" s="35"/>
      <c r="JWN15" s="76"/>
      <c r="JWO15" s="75"/>
      <c r="JWQ15" s="2"/>
      <c r="JWR15" s="2"/>
      <c r="JWS15" s="35"/>
      <c r="JWT15" s="76"/>
      <c r="JWU15" s="75"/>
      <c r="JWW15" s="2"/>
      <c r="JWX15" s="2"/>
      <c r="JWY15" s="35"/>
      <c r="JWZ15" s="76"/>
      <c r="JXA15" s="75"/>
      <c r="JXC15" s="2"/>
      <c r="JXD15" s="2"/>
      <c r="JXE15" s="35"/>
      <c r="JXF15" s="76"/>
      <c r="JXG15" s="75"/>
      <c r="JXI15" s="2"/>
      <c r="JXJ15" s="2"/>
      <c r="JXK15" s="35"/>
      <c r="JXL15" s="76"/>
      <c r="JXM15" s="75"/>
      <c r="JXO15" s="2"/>
      <c r="JXP15" s="2"/>
      <c r="JXQ15" s="35"/>
      <c r="JXR15" s="76"/>
      <c r="JXS15" s="75"/>
      <c r="JXU15" s="2"/>
      <c r="JXV15" s="2"/>
      <c r="JXW15" s="35"/>
      <c r="JXX15" s="76"/>
      <c r="JXY15" s="75"/>
      <c r="JYA15" s="2"/>
      <c r="JYB15" s="2"/>
      <c r="JYC15" s="35"/>
      <c r="JYD15" s="76"/>
      <c r="JYE15" s="75"/>
      <c r="JYG15" s="2"/>
      <c r="JYH15" s="2"/>
      <c r="JYI15" s="35"/>
      <c r="JYJ15" s="76"/>
      <c r="JYK15" s="75"/>
      <c r="JYM15" s="2"/>
      <c r="JYN15" s="2"/>
      <c r="JYO15" s="35"/>
      <c r="JYP15" s="76"/>
      <c r="JYQ15" s="75"/>
      <c r="JYS15" s="2"/>
      <c r="JYT15" s="2"/>
      <c r="JYU15" s="35"/>
      <c r="JYV15" s="76"/>
      <c r="JYW15" s="75"/>
      <c r="JYY15" s="2"/>
      <c r="JYZ15" s="2"/>
      <c r="JZA15" s="35"/>
      <c r="JZB15" s="76"/>
      <c r="JZC15" s="75"/>
      <c r="JZE15" s="2"/>
      <c r="JZF15" s="2"/>
      <c r="JZG15" s="35"/>
      <c r="JZH15" s="76"/>
      <c r="JZI15" s="75"/>
      <c r="JZK15" s="2"/>
      <c r="JZL15" s="2"/>
      <c r="JZM15" s="35"/>
      <c r="JZN15" s="76"/>
      <c r="JZO15" s="75"/>
      <c r="JZQ15" s="2"/>
      <c r="JZR15" s="2"/>
      <c r="JZS15" s="35"/>
      <c r="JZT15" s="76"/>
      <c r="JZU15" s="75"/>
      <c r="JZW15" s="2"/>
      <c r="JZX15" s="2"/>
      <c r="JZY15" s="35"/>
      <c r="JZZ15" s="76"/>
      <c r="KAA15" s="75"/>
      <c r="KAC15" s="2"/>
      <c r="KAD15" s="2"/>
      <c r="KAE15" s="35"/>
      <c r="KAF15" s="76"/>
      <c r="KAG15" s="75"/>
      <c r="KAI15" s="2"/>
      <c r="KAJ15" s="2"/>
      <c r="KAK15" s="35"/>
      <c r="KAL15" s="76"/>
      <c r="KAM15" s="75"/>
      <c r="KAO15" s="2"/>
      <c r="KAP15" s="2"/>
      <c r="KAQ15" s="35"/>
      <c r="KAR15" s="76"/>
      <c r="KAS15" s="75"/>
      <c r="KAU15" s="2"/>
      <c r="KAV15" s="2"/>
      <c r="KAW15" s="35"/>
      <c r="KAX15" s="76"/>
      <c r="KAY15" s="75"/>
      <c r="KBA15" s="2"/>
      <c r="KBB15" s="2"/>
      <c r="KBC15" s="35"/>
      <c r="KBD15" s="76"/>
      <c r="KBE15" s="75"/>
      <c r="KBG15" s="2"/>
      <c r="KBH15" s="2"/>
      <c r="KBI15" s="35"/>
      <c r="KBJ15" s="76"/>
      <c r="KBK15" s="75"/>
      <c r="KBM15" s="2"/>
      <c r="KBN15" s="2"/>
      <c r="KBO15" s="35"/>
      <c r="KBP15" s="76"/>
      <c r="KBQ15" s="75"/>
      <c r="KBS15" s="2"/>
      <c r="KBT15" s="2"/>
      <c r="KBU15" s="35"/>
      <c r="KBV15" s="76"/>
      <c r="KBW15" s="75"/>
      <c r="KBY15" s="2"/>
      <c r="KBZ15" s="2"/>
      <c r="KCA15" s="35"/>
      <c r="KCB15" s="76"/>
      <c r="KCC15" s="75"/>
      <c r="KCE15" s="2"/>
      <c r="KCF15" s="2"/>
      <c r="KCG15" s="35"/>
      <c r="KCH15" s="76"/>
      <c r="KCI15" s="75"/>
      <c r="KCK15" s="2"/>
      <c r="KCL15" s="2"/>
      <c r="KCM15" s="35"/>
      <c r="KCN15" s="76"/>
      <c r="KCO15" s="75"/>
      <c r="KCQ15" s="2"/>
      <c r="KCR15" s="2"/>
      <c r="KCS15" s="35"/>
      <c r="KCT15" s="76"/>
      <c r="KCU15" s="75"/>
      <c r="KCW15" s="2"/>
      <c r="KCX15" s="2"/>
      <c r="KCY15" s="35"/>
      <c r="KCZ15" s="76"/>
      <c r="KDA15" s="75"/>
      <c r="KDC15" s="2"/>
      <c r="KDD15" s="2"/>
      <c r="KDE15" s="35"/>
      <c r="KDF15" s="76"/>
      <c r="KDG15" s="75"/>
      <c r="KDI15" s="2"/>
      <c r="KDJ15" s="2"/>
      <c r="KDK15" s="35"/>
      <c r="KDL15" s="76"/>
      <c r="KDM15" s="75"/>
      <c r="KDO15" s="2"/>
      <c r="KDP15" s="2"/>
      <c r="KDQ15" s="35"/>
      <c r="KDR15" s="76"/>
      <c r="KDS15" s="75"/>
      <c r="KDU15" s="2"/>
      <c r="KDV15" s="2"/>
      <c r="KDW15" s="35"/>
      <c r="KDX15" s="76"/>
      <c r="KDY15" s="75"/>
      <c r="KEA15" s="2"/>
      <c r="KEB15" s="2"/>
      <c r="KEC15" s="35"/>
      <c r="KED15" s="76"/>
      <c r="KEE15" s="75"/>
      <c r="KEG15" s="2"/>
      <c r="KEH15" s="2"/>
      <c r="KEI15" s="35"/>
      <c r="KEJ15" s="76"/>
      <c r="KEK15" s="75"/>
      <c r="KEM15" s="2"/>
      <c r="KEN15" s="2"/>
      <c r="KEO15" s="35"/>
      <c r="KEP15" s="76"/>
      <c r="KEQ15" s="75"/>
      <c r="KES15" s="2"/>
      <c r="KET15" s="2"/>
      <c r="KEU15" s="35"/>
      <c r="KEV15" s="76"/>
      <c r="KEW15" s="75"/>
      <c r="KEY15" s="2"/>
      <c r="KEZ15" s="2"/>
      <c r="KFA15" s="35"/>
      <c r="KFB15" s="76"/>
      <c r="KFC15" s="75"/>
      <c r="KFE15" s="2"/>
      <c r="KFF15" s="2"/>
      <c r="KFG15" s="35"/>
      <c r="KFH15" s="76"/>
      <c r="KFI15" s="75"/>
      <c r="KFK15" s="2"/>
      <c r="KFL15" s="2"/>
      <c r="KFM15" s="35"/>
      <c r="KFN15" s="76"/>
      <c r="KFO15" s="75"/>
      <c r="KFQ15" s="2"/>
      <c r="KFR15" s="2"/>
      <c r="KFS15" s="35"/>
      <c r="KFT15" s="76"/>
      <c r="KFU15" s="75"/>
      <c r="KFW15" s="2"/>
      <c r="KFX15" s="2"/>
      <c r="KFY15" s="35"/>
      <c r="KFZ15" s="76"/>
      <c r="KGA15" s="75"/>
      <c r="KGC15" s="2"/>
      <c r="KGD15" s="2"/>
      <c r="KGE15" s="35"/>
      <c r="KGF15" s="76"/>
      <c r="KGG15" s="75"/>
      <c r="KGI15" s="2"/>
      <c r="KGJ15" s="2"/>
      <c r="KGK15" s="35"/>
      <c r="KGL15" s="76"/>
      <c r="KGM15" s="75"/>
      <c r="KGO15" s="2"/>
      <c r="KGP15" s="2"/>
      <c r="KGQ15" s="35"/>
      <c r="KGR15" s="76"/>
      <c r="KGS15" s="75"/>
      <c r="KGU15" s="2"/>
      <c r="KGV15" s="2"/>
      <c r="KGW15" s="35"/>
      <c r="KGX15" s="76"/>
      <c r="KGY15" s="75"/>
      <c r="KHA15" s="2"/>
      <c r="KHB15" s="2"/>
      <c r="KHC15" s="35"/>
      <c r="KHD15" s="76"/>
      <c r="KHE15" s="75"/>
      <c r="KHG15" s="2"/>
      <c r="KHH15" s="2"/>
      <c r="KHI15" s="35"/>
      <c r="KHJ15" s="76"/>
      <c r="KHK15" s="75"/>
      <c r="KHM15" s="2"/>
      <c r="KHN15" s="2"/>
      <c r="KHO15" s="35"/>
      <c r="KHP15" s="76"/>
      <c r="KHQ15" s="75"/>
      <c r="KHS15" s="2"/>
      <c r="KHT15" s="2"/>
      <c r="KHU15" s="35"/>
      <c r="KHV15" s="76"/>
      <c r="KHW15" s="75"/>
      <c r="KHY15" s="2"/>
      <c r="KHZ15" s="2"/>
      <c r="KIA15" s="35"/>
      <c r="KIB15" s="76"/>
      <c r="KIC15" s="75"/>
      <c r="KIE15" s="2"/>
      <c r="KIF15" s="2"/>
      <c r="KIG15" s="35"/>
      <c r="KIH15" s="76"/>
      <c r="KII15" s="75"/>
      <c r="KIK15" s="2"/>
      <c r="KIL15" s="2"/>
      <c r="KIM15" s="35"/>
      <c r="KIN15" s="76"/>
      <c r="KIO15" s="75"/>
      <c r="KIQ15" s="2"/>
      <c r="KIR15" s="2"/>
      <c r="KIS15" s="35"/>
      <c r="KIT15" s="76"/>
      <c r="KIU15" s="75"/>
      <c r="KIW15" s="2"/>
      <c r="KIX15" s="2"/>
      <c r="KIY15" s="35"/>
      <c r="KIZ15" s="76"/>
      <c r="KJA15" s="75"/>
      <c r="KJC15" s="2"/>
      <c r="KJD15" s="2"/>
      <c r="KJE15" s="35"/>
      <c r="KJF15" s="76"/>
      <c r="KJG15" s="75"/>
      <c r="KJI15" s="2"/>
      <c r="KJJ15" s="2"/>
      <c r="KJK15" s="35"/>
      <c r="KJL15" s="76"/>
      <c r="KJM15" s="75"/>
      <c r="KJO15" s="2"/>
      <c r="KJP15" s="2"/>
      <c r="KJQ15" s="35"/>
      <c r="KJR15" s="76"/>
      <c r="KJS15" s="75"/>
      <c r="KJU15" s="2"/>
      <c r="KJV15" s="2"/>
      <c r="KJW15" s="35"/>
      <c r="KJX15" s="76"/>
      <c r="KJY15" s="75"/>
      <c r="KKA15" s="2"/>
      <c r="KKB15" s="2"/>
      <c r="KKC15" s="35"/>
      <c r="KKD15" s="76"/>
      <c r="KKE15" s="75"/>
      <c r="KKG15" s="2"/>
      <c r="KKH15" s="2"/>
      <c r="KKI15" s="35"/>
      <c r="KKJ15" s="76"/>
      <c r="KKK15" s="75"/>
      <c r="KKM15" s="2"/>
      <c r="KKN15" s="2"/>
      <c r="KKO15" s="35"/>
      <c r="KKP15" s="76"/>
      <c r="KKQ15" s="75"/>
      <c r="KKS15" s="2"/>
      <c r="KKT15" s="2"/>
      <c r="KKU15" s="35"/>
      <c r="KKV15" s="76"/>
      <c r="KKW15" s="75"/>
      <c r="KKY15" s="2"/>
      <c r="KKZ15" s="2"/>
      <c r="KLA15" s="35"/>
      <c r="KLB15" s="76"/>
      <c r="KLC15" s="75"/>
      <c r="KLE15" s="2"/>
      <c r="KLF15" s="2"/>
      <c r="KLG15" s="35"/>
      <c r="KLH15" s="76"/>
      <c r="KLI15" s="75"/>
      <c r="KLK15" s="2"/>
      <c r="KLL15" s="2"/>
      <c r="KLM15" s="35"/>
      <c r="KLN15" s="76"/>
      <c r="KLO15" s="75"/>
      <c r="KLQ15" s="2"/>
      <c r="KLR15" s="2"/>
      <c r="KLS15" s="35"/>
      <c r="KLT15" s="76"/>
      <c r="KLU15" s="75"/>
      <c r="KLW15" s="2"/>
      <c r="KLX15" s="2"/>
      <c r="KLY15" s="35"/>
      <c r="KLZ15" s="76"/>
      <c r="KMA15" s="75"/>
      <c r="KMC15" s="2"/>
      <c r="KMD15" s="2"/>
      <c r="KME15" s="35"/>
      <c r="KMF15" s="76"/>
      <c r="KMG15" s="75"/>
      <c r="KMI15" s="2"/>
      <c r="KMJ15" s="2"/>
      <c r="KMK15" s="35"/>
      <c r="KML15" s="76"/>
      <c r="KMM15" s="75"/>
      <c r="KMO15" s="2"/>
      <c r="KMP15" s="2"/>
      <c r="KMQ15" s="35"/>
      <c r="KMR15" s="76"/>
      <c r="KMS15" s="75"/>
      <c r="KMU15" s="2"/>
      <c r="KMV15" s="2"/>
      <c r="KMW15" s="35"/>
      <c r="KMX15" s="76"/>
      <c r="KMY15" s="75"/>
      <c r="KNA15" s="2"/>
      <c r="KNB15" s="2"/>
      <c r="KNC15" s="35"/>
      <c r="KND15" s="76"/>
      <c r="KNE15" s="75"/>
      <c r="KNG15" s="2"/>
      <c r="KNH15" s="2"/>
      <c r="KNI15" s="35"/>
      <c r="KNJ15" s="76"/>
      <c r="KNK15" s="75"/>
      <c r="KNM15" s="2"/>
      <c r="KNN15" s="2"/>
      <c r="KNO15" s="35"/>
      <c r="KNP15" s="76"/>
      <c r="KNQ15" s="75"/>
      <c r="KNS15" s="2"/>
      <c r="KNT15" s="2"/>
      <c r="KNU15" s="35"/>
      <c r="KNV15" s="76"/>
      <c r="KNW15" s="75"/>
      <c r="KNY15" s="2"/>
      <c r="KNZ15" s="2"/>
      <c r="KOA15" s="35"/>
      <c r="KOB15" s="76"/>
      <c r="KOC15" s="75"/>
      <c r="KOE15" s="2"/>
      <c r="KOF15" s="2"/>
      <c r="KOG15" s="35"/>
      <c r="KOH15" s="76"/>
      <c r="KOI15" s="75"/>
      <c r="KOK15" s="2"/>
      <c r="KOL15" s="2"/>
      <c r="KOM15" s="35"/>
      <c r="KON15" s="76"/>
      <c r="KOO15" s="75"/>
      <c r="KOQ15" s="2"/>
      <c r="KOR15" s="2"/>
      <c r="KOS15" s="35"/>
      <c r="KOT15" s="76"/>
      <c r="KOU15" s="75"/>
      <c r="KOW15" s="2"/>
      <c r="KOX15" s="2"/>
      <c r="KOY15" s="35"/>
      <c r="KOZ15" s="76"/>
      <c r="KPA15" s="75"/>
      <c r="KPC15" s="2"/>
      <c r="KPD15" s="2"/>
      <c r="KPE15" s="35"/>
      <c r="KPF15" s="76"/>
      <c r="KPG15" s="75"/>
      <c r="KPI15" s="2"/>
      <c r="KPJ15" s="2"/>
      <c r="KPK15" s="35"/>
      <c r="KPL15" s="76"/>
      <c r="KPM15" s="75"/>
      <c r="KPO15" s="2"/>
      <c r="KPP15" s="2"/>
      <c r="KPQ15" s="35"/>
      <c r="KPR15" s="76"/>
      <c r="KPS15" s="75"/>
      <c r="KPU15" s="2"/>
      <c r="KPV15" s="2"/>
      <c r="KPW15" s="35"/>
      <c r="KPX15" s="76"/>
      <c r="KPY15" s="75"/>
      <c r="KQA15" s="2"/>
      <c r="KQB15" s="2"/>
      <c r="KQC15" s="35"/>
      <c r="KQD15" s="76"/>
      <c r="KQE15" s="75"/>
      <c r="KQG15" s="2"/>
      <c r="KQH15" s="2"/>
      <c r="KQI15" s="35"/>
      <c r="KQJ15" s="76"/>
      <c r="KQK15" s="75"/>
      <c r="KQM15" s="2"/>
      <c r="KQN15" s="2"/>
      <c r="KQO15" s="35"/>
      <c r="KQP15" s="76"/>
      <c r="KQQ15" s="75"/>
      <c r="KQS15" s="2"/>
      <c r="KQT15" s="2"/>
      <c r="KQU15" s="35"/>
      <c r="KQV15" s="76"/>
      <c r="KQW15" s="75"/>
      <c r="KQY15" s="2"/>
      <c r="KQZ15" s="2"/>
      <c r="KRA15" s="35"/>
      <c r="KRB15" s="76"/>
      <c r="KRC15" s="75"/>
      <c r="KRE15" s="2"/>
      <c r="KRF15" s="2"/>
      <c r="KRG15" s="35"/>
      <c r="KRH15" s="76"/>
      <c r="KRI15" s="75"/>
      <c r="KRK15" s="2"/>
      <c r="KRL15" s="2"/>
      <c r="KRM15" s="35"/>
      <c r="KRN15" s="76"/>
      <c r="KRO15" s="75"/>
      <c r="KRQ15" s="2"/>
      <c r="KRR15" s="2"/>
      <c r="KRS15" s="35"/>
      <c r="KRT15" s="76"/>
      <c r="KRU15" s="75"/>
      <c r="KRW15" s="2"/>
      <c r="KRX15" s="2"/>
      <c r="KRY15" s="35"/>
      <c r="KRZ15" s="76"/>
      <c r="KSA15" s="75"/>
      <c r="KSC15" s="2"/>
      <c r="KSD15" s="2"/>
      <c r="KSE15" s="35"/>
      <c r="KSF15" s="76"/>
      <c r="KSG15" s="75"/>
      <c r="KSI15" s="2"/>
      <c r="KSJ15" s="2"/>
      <c r="KSK15" s="35"/>
      <c r="KSL15" s="76"/>
      <c r="KSM15" s="75"/>
      <c r="KSO15" s="2"/>
      <c r="KSP15" s="2"/>
      <c r="KSQ15" s="35"/>
      <c r="KSR15" s="76"/>
      <c r="KSS15" s="75"/>
      <c r="KSU15" s="2"/>
      <c r="KSV15" s="2"/>
      <c r="KSW15" s="35"/>
      <c r="KSX15" s="76"/>
      <c r="KSY15" s="75"/>
      <c r="KTA15" s="2"/>
      <c r="KTB15" s="2"/>
      <c r="KTC15" s="35"/>
      <c r="KTD15" s="76"/>
      <c r="KTE15" s="75"/>
      <c r="KTG15" s="2"/>
      <c r="KTH15" s="2"/>
      <c r="KTI15" s="35"/>
      <c r="KTJ15" s="76"/>
      <c r="KTK15" s="75"/>
      <c r="KTM15" s="2"/>
      <c r="KTN15" s="2"/>
      <c r="KTO15" s="35"/>
      <c r="KTP15" s="76"/>
      <c r="KTQ15" s="75"/>
      <c r="KTS15" s="2"/>
      <c r="KTT15" s="2"/>
      <c r="KTU15" s="35"/>
      <c r="KTV15" s="76"/>
      <c r="KTW15" s="75"/>
      <c r="KTY15" s="2"/>
      <c r="KTZ15" s="2"/>
      <c r="KUA15" s="35"/>
      <c r="KUB15" s="76"/>
      <c r="KUC15" s="75"/>
      <c r="KUE15" s="2"/>
      <c r="KUF15" s="2"/>
      <c r="KUG15" s="35"/>
      <c r="KUH15" s="76"/>
      <c r="KUI15" s="75"/>
      <c r="KUK15" s="2"/>
      <c r="KUL15" s="2"/>
      <c r="KUM15" s="35"/>
      <c r="KUN15" s="76"/>
      <c r="KUO15" s="75"/>
      <c r="KUQ15" s="2"/>
      <c r="KUR15" s="2"/>
      <c r="KUS15" s="35"/>
      <c r="KUT15" s="76"/>
      <c r="KUU15" s="75"/>
      <c r="KUW15" s="2"/>
      <c r="KUX15" s="2"/>
      <c r="KUY15" s="35"/>
      <c r="KUZ15" s="76"/>
      <c r="KVA15" s="75"/>
      <c r="KVC15" s="2"/>
      <c r="KVD15" s="2"/>
      <c r="KVE15" s="35"/>
      <c r="KVF15" s="76"/>
      <c r="KVG15" s="75"/>
      <c r="KVI15" s="2"/>
      <c r="KVJ15" s="2"/>
      <c r="KVK15" s="35"/>
      <c r="KVL15" s="76"/>
      <c r="KVM15" s="75"/>
      <c r="KVO15" s="2"/>
      <c r="KVP15" s="2"/>
      <c r="KVQ15" s="35"/>
      <c r="KVR15" s="76"/>
      <c r="KVS15" s="75"/>
      <c r="KVU15" s="2"/>
      <c r="KVV15" s="2"/>
      <c r="KVW15" s="35"/>
      <c r="KVX15" s="76"/>
      <c r="KVY15" s="75"/>
      <c r="KWA15" s="2"/>
      <c r="KWB15" s="2"/>
      <c r="KWC15" s="35"/>
      <c r="KWD15" s="76"/>
      <c r="KWE15" s="75"/>
      <c r="KWG15" s="2"/>
      <c r="KWH15" s="2"/>
      <c r="KWI15" s="35"/>
      <c r="KWJ15" s="76"/>
      <c r="KWK15" s="75"/>
      <c r="KWM15" s="2"/>
      <c r="KWN15" s="2"/>
      <c r="KWO15" s="35"/>
      <c r="KWP15" s="76"/>
      <c r="KWQ15" s="75"/>
      <c r="KWS15" s="2"/>
      <c r="KWT15" s="2"/>
      <c r="KWU15" s="35"/>
      <c r="KWV15" s="76"/>
      <c r="KWW15" s="75"/>
      <c r="KWY15" s="2"/>
      <c r="KWZ15" s="2"/>
      <c r="KXA15" s="35"/>
      <c r="KXB15" s="76"/>
      <c r="KXC15" s="75"/>
      <c r="KXE15" s="2"/>
      <c r="KXF15" s="2"/>
      <c r="KXG15" s="35"/>
      <c r="KXH15" s="76"/>
      <c r="KXI15" s="75"/>
      <c r="KXK15" s="2"/>
      <c r="KXL15" s="2"/>
      <c r="KXM15" s="35"/>
      <c r="KXN15" s="76"/>
      <c r="KXO15" s="75"/>
      <c r="KXQ15" s="2"/>
      <c r="KXR15" s="2"/>
      <c r="KXS15" s="35"/>
      <c r="KXT15" s="76"/>
      <c r="KXU15" s="75"/>
      <c r="KXW15" s="2"/>
      <c r="KXX15" s="2"/>
      <c r="KXY15" s="35"/>
      <c r="KXZ15" s="76"/>
      <c r="KYA15" s="75"/>
      <c r="KYC15" s="2"/>
      <c r="KYD15" s="2"/>
      <c r="KYE15" s="35"/>
      <c r="KYF15" s="76"/>
      <c r="KYG15" s="75"/>
      <c r="KYI15" s="2"/>
      <c r="KYJ15" s="2"/>
      <c r="KYK15" s="35"/>
      <c r="KYL15" s="76"/>
      <c r="KYM15" s="75"/>
      <c r="KYO15" s="2"/>
      <c r="KYP15" s="2"/>
      <c r="KYQ15" s="35"/>
      <c r="KYR15" s="76"/>
      <c r="KYS15" s="75"/>
      <c r="KYU15" s="2"/>
      <c r="KYV15" s="2"/>
      <c r="KYW15" s="35"/>
      <c r="KYX15" s="76"/>
      <c r="KYY15" s="75"/>
      <c r="KZA15" s="2"/>
      <c r="KZB15" s="2"/>
      <c r="KZC15" s="35"/>
      <c r="KZD15" s="76"/>
      <c r="KZE15" s="75"/>
      <c r="KZG15" s="2"/>
      <c r="KZH15" s="2"/>
      <c r="KZI15" s="35"/>
      <c r="KZJ15" s="76"/>
      <c r="KZK15" s="75"/>
      <c r="KZM15" s="2"/>
      <c r="KZN15" s="2"/>
      <c r="KZO15" s="35"/>
      <c r="KZP15" s="76"/>
      <c r="KZQ15" s="75"/>
      <c r="KZS15" s="2"/>
      <c r="KZT15" s="2"/>
      <c r="KZU15" s="35"/>
      <c r="KZV15" s="76"/>
      <c r="KZW15" s="75"/>
      <c r="KZY15" s="2"/>
      <c r="KZZ15" s="2"/>
      <c r="LAA15" s="35"/>
      <c r="LAB15" s="76"/>
      <c r="LAC15" s="75"/>
      <c r="LAE15" s="2"/>
      <c r="LAF15" s="2"/>
      <c r="LAG15" s="35"/>
      <c r="LAH15" s="76"/>
      <c r="LAI15" s="75"/>
      <c r="LAK15" s="2"/>
      <c r="LAL15" s="2"/>
      <c r="LAM15" s="35"/>
      <c r="LAN15" s="76"/>
      <c r="LAO15" s="75"/>
      <c r="LAQ15" s="2"/>
      <c r="LAR15" s="2"/>
      <c r="LAS15" s="35"/>
      <c r="LAT15" s="76"/>
      <c r="LAU15" s="75"/>
      <c r="LAW15" s="2"/>
      <c r="LAX15" s="2"/>
      <c r="LAY15" s="35"/>
      <c r="LAZ15" s="76"/>
      <c r="LBA15" s="75"/>
      <c r="LBC15" s="2"/>
      <c r="LBD15" s="2"/>
      <c r="LBE15" s="35"/>
      <c r="LBF15" s="76"/>
      <c r="LBG15" s="75"/>
      <c r="LBI15" s="2"/>
      <c r="LBJ15" s="2"/>
      <c r="LBK15" s="35"/>
      <c r="LBL15" s="76"/>
      <c r="LBM15" s="75"/>
      <c r="LBO15" s="2"/>
      <c r="LBP15" s="2"/>
      <c r="LBQ15" s="35"/>
      <c r="LBR15" s="76"/>
      <c r="LBS15" s="75"/>
      <c r="LBU15" s="2"/>
      <c r="LBV15" s="2"/>
      <c r="LBW15" s="35"/>
      <c r="LBX15" s="76"/>
      <c r="LBY15" s="75"/>
      <c r="LCA15" s="2"/>
      <c r="LCB15" s="2"/>
      <c r="LCC15" s="35"/>
      <c r="LCD15" s="76"/>
      <c r="LCE15" s="75"/>
      <c r="LCG15" s="2"/>
      <c r="LCH15" s="2"/>
      <c r="LCI15" s="35"/>
      <c r="LCJ15" s="76"/>
      <c r="LCK15" s="75"/>
      <c r="LCM15" s="2"/>
      <c r="LCN15" s="2"/>
      <c r="LCO15" s="35"/>
      <c r="LCP15" s="76"/>
      <c r="LCQ15" s="75"/>
      <c r="LCS15" s="2"/>
      <c r="LCT15" s="2"/>
      <c r="LCU15" s="35"/>
      <c r="LCV15" s="76"/>
      <c r="LCW15" s="75"/>
      <c r="LCY15" s="2"/>
      <c r="LCZ15" s="2"/>
      <c r="LDA15" s="35"/>
      <c r="LDB15" s="76"/>
      <c r="LDC15" s="75"/>
      <c r="LDE15" s="2"/>
      <c r="LDF15" s="2"/>
      <c r="LDG15" s="35"/>
      <c r="LDH15" s="76"/>
      <c r="LDI15" s="75"/>
      <c r="LDK15" s="2"/>
      <c r="LDL15" s="2"/>
      <c r="LDM15" s="35"/>
      <c r="LDN15" s="76"/>
      <c r="LDO15" s="75"/>
      <c r="LDQ15" s="2"/>
      <c r="LDR15" s="2"/>
      <c r="LDS15" s="35"/>
      <c r="LDT15" s="76"/>
      <c r="LDU15" s="75"/>
      <c r="LDW15" s="2"/>
      <c r="LDX15" s="2"/>
      <c r="LDY15" s="35"/>
      <c r="LDZ15" s="76"/>
      <c r="LEA15" s="75"/>
      <c r="LEC15" s="2"/>
      <c r="LED15" s="2"/>
      <c r="LEE15" s="35"/>
      <c r="LEF15" s="76"/>
      <c r="LEG15" s="75"/>
      <c r="LEI15" s="2"/>
      <c r="LEJ15" s="2"/>
      <c r="LEK15" s="35"/>
      <c r="LEL15" s="76"/>
      <c r="LEM15" s="75"/>
      <c r="LEO15" s="2"/>
      <c r="LEP15" s="2"/>
      <c r="LEQ15" s="35"/>
      <c r="LER15" s="76"/>
      <c r="LES15" s="75"/>
      <c r="LEU15" s="2"/>
      <c r="LEV15" s="2"/>
      <c r="LEW15" s="35"/>
      <c r="LEX15" s="76"/>
      <c r="LEY15" s="75"/>
      <c r="LFA15" s="2"/>
      <c r="LFB15" s="2"/>
      <c r="LFC15" s="35"/>
      <c r="LFD15" s="76"/>
      <c r="LFE15" s="75"/>
      <c r="LFG15" s="2"/>
      <c r="LFH15" s="2"/>
      <c r="LFI15" s="35"/>
      <c r="LFJ15" s="76"/>
      <c r="LFK15" s="75"/>
      <c r="LFM15" s="2"/>
      <c r="LFN15" s="2"/>
      <c r="LFO15" s="35"/>
      <c r="LFP15" s="76"/>
      <c r="LFQ15" s="75"/>
      <c r="LFS15" s="2"/>
      <c r="LFT15" s="2"/>
      <c r="LFU15" s="35"/>
      <c r="LFV15" s="76"/>
      <c r="LFW15" s="75"/>
      <c r="LFY15" s="2"/>
      <c r="LFZ15" s="2"/>
      <c r="LGA15" s="35"/>
      <c r="LGB15" s="76"/>
      <c r="LGC15" s="75"/>
      <c r="LGE15" s="2"/>
      <c r="LGF15" s="2"/>
      <c r="LGG15" s="35"/>
      <c r="LGH15" s="76"/>
      <c r="LGI15" s="75"/>
      <c r="LGK15" s="2"/>
      <c r="LGL15" s="2"/>
      <c r="LGM15" s="35"/>
      <c r="LGN15" s="76"/>
      <c r="LGO15" s="75"/>
      <c r="LGQ15" s="2"/>
      <c r="LGR15" s="2"/>
      <c r="LGS15" s="35"/>
      <c r="LGT15" s="76"/>
      <c r="LGU15" s="75"/>
      <c r="LGW15" s="2"/>
      <c r="LGX15" s="2"/>
      <c r="LGY15" s="35"/>
      <c r="LGZ15" s="76"/>
      <c r="LHA15" s="75"/>
      <c r="LHC15" s="2"/>
      <c r="LHD15" s="2"/>
      <c r="LHE15" s="35"/>
      <c r="LHF15" s="76"/>
      <c r="LHG15" s="75"/>
      <c r="LHI15" s="2"/>
      <c r="LHJ15" s="2"/>
      <c r="LHK15" s="35"/>
      <c r="LHL15" s="76"/>
      <c r="LHM15" s="75"/>
      <c r="LHO15" s="2"/>
      <c r="LHP15" s="2"/>
      <c r="LHQ15" s="35"/>
      <c r="LHR15" s="76"/>
      <c r="LHS15" s="75"/>
      <c r="LHU15" s="2"/>
      <c r="LHV15" s="2"/>
      <c r="LHW15" s="35"/>
      <c r="LHX15" s="76"/>
      <c r="LHY15" s="75"/>
      <c r="LIA15" s="2"/>
      <c r="LIB15" s="2"/>
      <c r="LIC15" s="35"/>
      <c r="LID15" s="76"/>
      <c r="LIE15" s="75"/>
      <c r="LIG15" s="2"/>
      <c r="LIH15" s="2"/>
      <c r="LII15" s="35"/>
      <c r="LIJ15" s="76"/>
      <c r="LIK15" s="75"/>
      <c r="LIM15" s="2"/>
      <c r="LIN15" s="2"/>
      <c r="LIO15" s="35"/>
      <c r="LIP15" s="76"/>
      <c r="LIQ15" s="75"/>
      <c r="LIS15" s="2"/>
      <c r="LIT15" s="2"/>
      <c r="LIU15" s="35"/>
      <c r="LIV15" s="76"/>
      <c r="LIW15" s="75"/>
      <c r="LIY15" s="2"/>
      <c r="LIZ15" s="2"/>
      <c r="LJA15" s="35"/>
      <c r="LJB15" s="76"/>
      <c r="LJC15" s="75"/>
      <c r="LJE15" s="2"/>
      <c r="LJF15" s="2"/>
      <c r="LJG15" s="35"/>
      <c r="LJH15" s="76"/>
      <c r="LJI15" s="75"/>
      <c r="LJK15" s="2"/>
      <c r="LJL15" s="2"/>
      <c r="LJM15" s="35"/>
      <c r="LJN15" s="76"/>
      <c r="LJO15" s="75"/>
      <c r="LJQ15" s="2"/>
      <c r="LJR15" s="2"/>
      <c r="LJS15" s="35"/>
      <c r="LJT15" s="76"/>
      <c r="LJU15" s="75"/>
      <c r="LJW15" s="2"/>
      <c r="LJX15" s="2"/>
      <c r="LJY15" s="35"/>
      <c r="LJZ15" s="76"/>
      <c r="LKA15" s="75"/>
      <c r="LKC15" s="2"/>
      <c r="LKD15" s="2"/>
      <c r="LKE15" s="35"/>
      <c r="LKF15" s="76"/>
      <c r="LKG15" s="75"/>
      <c r="LKI15" s="2"/>
      <c r="LKJ15" s="2"/>
      <c r="LKK15" s="35"/>
      <c r="LKL15" s="76"/>
      <c r="LKM15" s="75"/>
      <c r="LKO15" s="2"/>
      <c r="LKP15" s="2"/>
      <c r="LKQ15" s="35"/>
      <c r="LKR15" s="76"/>
      <c r="LKS15" s="75"/>
      <c r="LKU15" s="2"/>
      <c r="LKV15" s="2"/>
      <c r="LKW15" s="35"/>
      <c r="LKX15" s="76"/>
      <c r="LKY15" s="75"/>
      <c r="LLA15" s="2"/>
      <c r="LLB15" s="2"/>
      <c r="LLC15" s="35"/>
      <c r="LLD15" s="76"/>
      <c r="LLE15" s="75"/>
      <c r="LLG15" s="2"/>
      <c r="LLH15" s="2"/>
      <c r="LLI15" s="35"/>
      <c r="LLJ15" s="76"/>
      <c r="LLK15" s="75"/>
      <c r="LLM15" s="2"/>
      <c r="LLN15" s="2"/>
      <c r="LLO15" s="35"/>
      <c r="LLP15" s="76"/>
      <c r="LLQ15" s="75"/>
      <c r="LLS15" s="2"/>
      <c r="LLT15" s="2"/>
      <c r="LLU15" s="35"/>
      <c r="LLV15" s="76"/>
      <c r="LLW15" s="75"/>
      <c r="LLY15" s="2"/>
      <c r="LLZ15" s="2"/>
      <c r="LMA15" s="35"/>
      <c r="LMB15" s="76"/>
      <c r="LMC15" s="75"/>
      <c r="LME15" s="2"/>
      <c r="LMF15" s="2"/>
      <c r="LMG15" s="35"/>
      <c r="LMH15" s="76"/>
      <c r="LMI15" s="75"/>
      <c r="LMK15" s="2"/>
      <c r="LML15" s="2"/>
      <c r="LMM15" s="35"/>
      <c r="LMN15" s="76"/>
      <c r="LMO15" s="75"/>
      <c r="LMQ15" s="2"/>
      <c r="LMR15" s="2"/>
      <c r="LMS15" s="35"/>
      <c r="LMT15" s="76"/>
      <c r="LMU15" s="75"/>
      <c r="LMW15" s="2"/>
      <c r="LMX15" s="2"/>
      <c r="LMY15" s="35"/>
      <c r="LMZ15" s="76"/>
      <c r="LNA15" s="75"/>
      <c r="LNC15" s="2"/>
      <c r="LND15" s="2"/>
      <c r="LNE15" s="35"/>
      <c r="LNF15" s="76"/>
      <c r="LNG15" s="75"/>
      <c r="LNI15" s="2"/>
      <c r="LNJ15" s="2"/>
      <c r="LNK15" s="35"/>
      <c r="LNL15" s="76"/>
      <c r="LNM15" s="75"/>
      <c r="LNO15" s="2"/>
      <c r="LNP15" s="2"/>
      <c r="LNQ15" s="35"/>
      <c r="LNR15" s="76"/>
      <c r="LNS15" s="75"/>
      <c r="LNU15" s="2"/>
      <c r="LNV15" s="2"/>
      <c r="LNW15" s="35"/>
      <c r="LNX15" s="76"/>
      <c r="LNY15" s="75"/>
      <c r="LOA15" s="2"/>
      <c r="LOB15" s="2"/>
      <c r="LOC15" s="35"/>
      <c r="LOD15" s="76"/>
      <c r="LOE15" s="75"/>
      <c r="LOG15" s="2"/>
      <c r="LOH15" s="2"/>
      <c r="LOI15" s="35"/>
      <c r="LOJ15" s="76"/>
      <c r="LOK15" s="75"/>
      <c r="LOM15" s="2"/>
      <c r="LON15" s="2"/>
      <c r="LOO15" s="35"/>
      <c r="LOP15" s="76"/>
      <c r="LOQ15" s="75"/>
      <c r="LOS15" s="2"/>
      <c r="LOT15" s="2"/>
      <c r="LOU15" s="35"/>
      <c r="LOV15" s="76"/>
      <c r="LOW15" s="75"/>
      <c r="LOY15" s="2"/>
      <c r="LOZ15" s="2"/>
      <c r="LPA15" s="35"/>
      <c r="LPB15" s="76"/>
      <c r="LPC15" s="75"/>
      <c r="LPE15" s="2"/>
      <c r="LPF15" s="2"/>
      <c r="LPG15" s="35"/>
      <c r="LPH15" s="76"/>
      <c r="LPI15" s="75"/>
      <c r="LPK15" s="2"/>
      <c r="LPL15" s="2"/>
      <c r="LPM15" s="35"/>
      <c r="LPN15" s="76"/>
      <c r="LPO15" s="75"/>
      <c r="LPQ15" s="2"/>
      <c r="LPR15" s="2"/>
      <c r="LPS15" s="35"/>
      <c r="LPT15" s="76"/>
      <c r="LPU15" s="75"/>
      <c r="LPW15" s="2"/>
      <c r="LPX15" s="2"/>
      <c r="LPY15" s="35"/>
      <c r="LPZ15" s="76"/>
      <c r="LQA15" s="75"/>
      <c r="LQC15" s="2"/>
      <c r="LQD15" s="2"/>
      <c r="LQE15" s="35"/>
      <c r="LQF15" s="76"/>
      <c r="LQG15" s="75"/>
      <c r="LQI15" s="2"/>
      <c r="LQJ15" s="2"/>
      <c r="LQK15" s="35"/>
      <c r="LQL15" s="76"/>
      <c r="LQM15" s="75"/>
      <c r="LQO15" s="2"/>
      <c r="LQP15" s="2"/>
      <c r="LQQ15" s="35"/>
      <c r="LQR15" s="76"/>
      <c r="LQS15" s="75"/>
      <c r="LQU15" s="2"/>
      <c r="LQV15" s="2"/>
      <c r="LQW15" s="35"/>
      <c r="LQX15" s="76"/>
      <c r="LQY15" s="75"/>
      <c r="LRA15" s="2"/>
      <c r="LRB15" s="2"/>
      <c r="LRC15" s="35"/>
      <c r="LRD15" s="76"/>
      <c r="LRE15" s="75"/>
      <c r="LRG15" s="2"/>
      <c r="LRH15" s="2"/>
      <c r="LRI15" s="35"/>
      <c r="LRJ15" s="76"/>
      <c r="LRK15" s="75"/>
      <c r="LRM15" s="2"/>
      <c r="LRN15" s="2"/>
      <c r="LRO15" s="35"/>
      <c r="LRP15" s="76"/>
      <c r="LRQ15" s="75"/>
      <c r="LRS15" s="2"/>
      <c r="LRT15" s="2"/>
      <c r="LRU15" s="35"/>
      <c r="LRV15" s="76"/>
      <c r="LRW15" s="75"/>
      <c r="LRY15" s="2"/>
      <c r="LRZ15" s="2"/>
      <c r="LSA15" s="35"/>
      <c r="LSB15" s="76"/>
      <c r="LSC15" s="75"/>
      <c r="LSE15" s="2"/>
      <c r="LSF15" s="2"/>
      <c r="LSG15" s="35"/>
      <c r="LSH15" s="76"/>
      <c r="LSI15" s="75"/>
      <c r="LSK15" s="2"/>
      <c r="LSL15" s="2"/>
      <c r="LSM15" s="35"/>
      <c r="LSN15" s="76"/>
      <c r="LSO15" s="75"/>
      <c r="LSQ15" s="2"/>
      <c r="LSR15" s="2"/>
      <c r="LSS15" s="35"/>
      <c r="LST15" s="76"/>
      <c r="LSU15" s="75"/>
      <c r="LSW15" s="2"/>
      <c r="LSX15" s="2"/>
      <c r="LSY15" s="35"/>
      <c r="LSZ15" s="76"/>
      <c r="LTA15" s="75"/>
      <c r="LTC15" s="2"/>
      <c r="LTD15" s="2"/>
      <c r="LTE15" s="35"/>
      <c r="LTF15" s="76"/>
      <c r="LTG15" s="75"/>
      <c r="LTI15" s="2"/>
      <c r="LTJ15" s="2"/>
      <c r="LTK15" s="35"/>
      <c r="LTL15" s="76"/>
      <c r="LTM15" s="75"/>
      <c r="LTO15" s="2"/>
      <c r="LTP15" s="2"/>
      <c r="LTQ15" s="35"/>
      <c r="LTR15" s="76"/>
      <c r="LTS15" s="75"/>
      <c r="LTU15" s="2"/>
      <c r="LTV15" s="2"/>
      <c r="LTW15" s="35"/>
      <c r="LTX15" s="76"/>
      <c r="LTY15" s="75"/>
      <c r="LUA15" s="2"/>
      <c r="LUB15" s="2"/>
      <c r="LUC15" s="35"/>
      <c r="LUD15" s="76"/>
      <c r="LUE15" s="75"/>
      <c r="LUG15" s="2"/>
      <c r="LUH15" s="2"/>
      <c r="LUI15" s="35"/>
      <c r="LUJ15" s="76"/>
      <c r="LUK15" s="75"/>
      <c r="LUM15" s="2"/>
      <c r="LUN15" s="2"/>
      <c r="LUO15" s="35"/>
      <c r="LUP15" s="76"/>
      <c r="LUQ15" s="75"/>
      <c r="LUS15" s="2"/>
      <c r="LUT15" s="2"/>
      <c r="LUU15" s="35"/>
      <c r="LUV15" s="76"/>
      <c r="LUW15" s="75"/>
      <c r="LUY15" s="2"/>
      <c r="LUZ15" s="2"/>
      <c r="LVA15" s="35"/>
      <c r="LVB15" s="76"/>
      <c r="LVC15" s="75"/>
      <c r="LVE15" s="2"/>
      <c r="LVF15" s="2"/>
      <c r="LVG15" s="35"/>
      <c r="LVH15" s="76"/>
      <c r="LVI15" s="75"/>
      <c r="LVK15" s="2"/>
      <c r="LVL15" s="2"/>
      <c r="LVM15" s="35"/>
      <c r="LVN15" s="76"/>
      <c r="LVO15" s="75"/>
      <c r="LVQ15" s="2"/>
      <c r="LVR15" s="2"/>
      <c r="LVS15" s="35"/>
      <c r="LVT15" s="76"/>
      <c r="LVU15" s="75"/>
      <c r="LVW15" s="2"/>
      <c r="LVX15" s="2"/>
      <c r="LVY15" s="35"/>
      <c r="LVZ15" s="76"/>
      <c r="LWA15" s="75"/>
      <c r="LWC15" s="2"/>
      <c r="LWD15" s="2"/>
      <c r="LWE15" s="35"/>
      <c r="LWF15" s="76"/>
      <c r="LWG15" s="75"/>
      <c r="LWI15" s="2"/>
      <c r="LWJ15" s="2"/>
      <c r="LWK15" s="35"/>
      <c r="LWL15" s="76"/>
      <c r="LWM15" s="75"/>
      <c r="LWO15" s="2"/>
      <c r="LWP15" s="2"/>
      <c r="LWQ15" s="35"/>
      <c r="LWR15" s="76"/>
      <c r="LWS15" s="75"/>
      <c r="LWU15" s="2"/>
      <c r="LWV15" s="2"/>
      <c r="LWW15" s="35"/>
      <c r="LWX15" s="76"/>
      <c r="LWY15" s="75"/>
      <c r="LXA15" s="2"/>
      <c r="LXB15" s="2"/>
      <c r="LXC15" s="35"/>
      <c r="LXD15" s="76"/>
      <c r="LXE15" s="75"/>
      <c r="LXG15" s="2"/>
      <c r="LXH15" s="2"/>
      <c r="LXI15" s="35"/>
      <c r="LXJ15" s="76"/>
      <c r="LXK15" s="75"/>
      <c r="LXM15" s="2"/>
      <c r="LXN15" s="2"/>
      <c r="LXO15" s="35"/>
      <c r="LXP15" s="76"/>
      <c r="LXQ15" s="75"/>
      <c r="LXS15" s="2"/>
      <c r="LXT15" s="2"/>
      <c r="LXU15" s="35"/>
      <c r="LXV15" s="76"/>
      <c r="LXW15" s="75"/>
      <c r="LXY15" s="2"/>
      <c r="LXZ15" s="2"/>
      <c r="LYA15" s="35"/>
      <c r="LYB15" s="76"/>
      <c r="LYC15" s="75"/>
      <c r="LYE15" s="2"/>
      <c r="LYF15" s="2"/>
      <c r="LYG15" s="35"/>
      <c r="LYH15" s="76"/>
      <c r="LYI15" s="75"/>
      <c r="LYK15" s="2"/>
      <c r="LYL15" s="2"/>
      <c r="LYM15" s="35"/>
      <c r="LYN15" s="76"/>
      <c r="LYO15" s="75"/>
      <c r="LYQ15" s="2"/>
      <c r="LYR15" s="2"/>
      <c r="LYS15" s="35"/>
      <c r="LYT15" s="76"/>
      <c r="LYU15" s="75"/>
      <c r="LYW15" s="2"/>
      <c r="LYX15" s="2"/>
      <c r="LYY15" s="35"/>
      <c r="LYZ15" s="76"/>
      <c r="LZA15" s="75"/>
      <c r="LZC15" s="2"/>
      <c r="LZD15" s="2"/>
      <c r="LZE15" s="35"/>
      <c r="LZF15" s="76"/>
      <c r="LZG15" s="75"/>
      <c r="LZI15" s="2"/>
      <c r="LZJ15" s="2"/>
      <c r="LZK15" s="35"/>
      <c r="LZL15" s="76"/>
      <c r="LZM15" s="75"/>
      <c r="LZO15" s="2"/>
      <c r="LZP15" s="2"/>
      <c r="LZQ15" s="35"/>
      <c r="LZR15" s="76"/>
      <c r="LZS15" s="75"/>
      <c r="LZU15" s="2"/>
      <c r="LZV15" s="2"/>
      <c r="LZW15" s="35"/>
      <c r="LZX15" s="76"/>
      <c r="LZY15" s="75"/>
      <c r="MAA15" s="2"/>
      <c r="MAB15" s="2"/>
      <c r="MAC15" s="35"/>
      <c r="MAD15" s="76"/>
      <c r="MAE15" s="75"/>
      <c r="MAG15" s="2"/>
      <c r="MAH15" s="2"/>
      <c r="MAI15" s="35"/>
      <c r="MAJ15" s="76"/>
      <c r="MAK15" s="75"/>
      <c r="MAM15" s="2"/>
      <c r="MAN15" s="2"/>
      <c r="MAO15" s="35"/>
      <c r="MAP15" s="76"/>
      <c r="MAQ15" s="75"/>
      <c r="MAS15" s="2"/>
      <c r="MAT15" s="2"/>
      <c r="MAU15" s="35"/>
      <c r="MAV15" s="76"/>
      <c r="MAW15" s="75"/>
      <c r="MAY15" s="2"/>
      <c r="MAZ15" s="2"/>
      <c r="MBA15" s="35"/>
      <c r="MBB15" s="76"/>
      <c r="MBC15" s="75"/>
      <c r="MBE15" s="2"/>
      <c r="MBF15" s="2"/>
      <c r="MBG15" s="35"/>
      <c r="MBH15" s="76"/>
      <c r="MBI15" s="75"/>
      <c r="MBK15" s="2"/>
      <c r="MBL15" s="2"/>
      <c r="MBM15" s="35"/>
      <c r="MBN15" s="76"/>
      <c r="MBO15" s="75"/>
      <c r="MBQ15" s="2"/>
      <c r="MBR15" s="2"/>
      <c r="MBS15" s="35"/>
      <c r="MBT15" s="76"/>
      <c r="MBU15" s="75"/>
      <c r="MBW15" s="2"/>
      <c r="MBX15" s="2"/>
      <c r="MBY15" s="35"/>
      <c r="MBZ15" s="76"/>
      <c r="MCA15" s="75"/>
      <c r="MCC15" s="2"/>
      <c r="MCD15" s="2"/>
      <c r="MCE15" s="35"/>
      <c r="MCF15" s="76"/>
      <c r="MCG15" s="75"/>
      <c r="MCI15" s="2"/>
      <c r="MCJ15" s="2"/>
      <c r="MCK15" s="35"/>
      <c r="MCL15" s="76"/>
      <c r="MCM15" s="75"/>
      <c r="MCO15" s="2"/>
      <c r="MCP15" s="2"/>
      <c r="MCQ15" s="35"/>
      <c r="MCR15" s="76"/>
      <c r="MCS15" s="75"/>
      <c r="MCU15" s="2"/>
      <c r="MCV15" s="2"/>
      <c r="MCW15" s="35"/>
      <c r="MCX15" s="76"/>
      <c r="MCY15" s="75"/>
      <c r="MDA15" s="2"/>
      <c r="MDB15" s="2"/>
      <c r="MDC15" s="35"/>
      <c r="MDD15" s="76"/>
      <c r="MDE15" s="75"/>
      <c r="MDG15" s="2"/>
      <c r="MDH15" s="2"/>
      <c r="MDI15" s="35"/>
      <c r="MDJ15" s="76"/>
      <c r="MDK15" s="75"/>
      <c r="MDM15" s="2"/>
      <c r="MDN15" s="2"/>
      <c r="MDO15" s="35"/>
      <c r="MDP15" s="76"/>
      <c r="MDQ15" s="75"/>
      <c r="MDS15" s="2"/>
      <c r="MDT15" s="2"/>
      <c r="MDU15" s="35"/>
      <c r="MDV15" s="76"/>
      <c r="MDW15" s="75"/>
      <c r="MDY15" s="2"/>
      <c r="MDZ15" s="2"/>
      <c r="MEA15" s="35"/>
      <c r="MEB15" s="76"/>
      <c r="MEC15" s="75"/>
      <c r="MEE15" s="2"/>
      <c r="MEF15" s="2"/>
      <c r="MEG15" s="35"/>
      <c r="MEH15" s="76"/>
      <c r="MEI15" s="75"/>
      <c r="MEK15" s="2"/>
      <c r="MEL15" s="2"/>
      <c r="MEM15" s="35"/>
      <c r="MEN15" s="76"/>
      <c r="MEO15" s="75"/>
      <c r="MEQ15" s="2"/>
      <c r="MER15" s="2"/>
      <c r="MES15" s="35"/>
      <c r="MET15" s="76"/>
      <c r="MEU15" s="75"/>
      <c r="MEW15" s="2"/>
      <c r="MEX15" s="2"/>
      <c r="MEY15" s="35"/>
      <c r="MEZ15" s="76"/>
      <c r="MFA15" s="75"/>
      <c r="MFC15" s="2"/>
      <c r="MFD15" s="2"/>
      <c r="MFE15" s="35"/>
      <c r="MFF15" s="76"/>
      <c r="MFG15" s="75"/>
      <c r="MFI15" s="2"/>
      <c r="MFJ15" s="2"/>
      <c r="MFK15" s="35"/>
      <c r="MFL15" s="76"/>
      <c r="MFM15" s="75"/>
      <c r="MFO15" s="2"/>
      <c r="MFP15" s="2"/>
      <c r="MFQ15" s="35"/>
      <c r="MFR15" s="76"/>
      <c r="MFS15" s="75"/>
      <c r="MFU15" s="2"/>
      <c r="MFV15" s="2"/>
      <c r="MFW15" s="35"/>
      <c r="MFX15" s="76"/>
      <c r="MFY15" s="75"/>
      <c r="MGA15" s="2"/>
      <c r="MGB15" s="2"/>
      <c r="MGC15" s="35"/>
      <c r="MGD15" s="76"/>
      <c r="MGE15" s="75"/>
      <c r="MGG15" s="2"/>
      <c r="MGH15" s="2"/>
      <c r="MGI15" s="35"/>
      <c r="MGJ15" s="76"/>
      <c r="MGK15" s="75"/>
      <c r="MGM15" s="2"/>
      <c r="MGN15" s="2"/>
      <c r="MGO15" s="35"/>
      <c r="MGP15" s="76"/>
      <c r="MGQ15" s="75"/>
      <c r="MGS15" s="2"/>
      <c r="MGT15" s="2"/>
      <c r="MGU15" s="35"/>
      <c r="MGV15" s="76"/>
      <c r="MGW15" s="75"/>
      <c r="MGY15" s="2"/>
      <c r="MGZ15" s="2"/>
      <c r="MHA15" s="35"/>
      <c r="MHB15" s="76"/>
      <c r="MHC15" s="75"/>
      <c r="MHE15" s="2"/>
      <c r="MHF15" s="2"/>
      <c r="MHG15" s="35"/>
      <c r="MHH15" s="76"/>
      <c r="MHI15" s="75"/>
      <c r="MHK15" s="2"/>
      <c r="MHL15" s="2"/>
      <c r="MHM15" s="35"/>
      <c r="MHN15" s="76"/>
      <c r="MHO15" s="75"/>
      <c r="MHQ15" s="2"/>
      <c r="MHR15" s="2"/>
      <c r="MHS15" s="35"/>
      <c r="MHT15" s="76"/>
      <c r="MHU15" s="75"/>
      <c r="MHW15" s="2"/>
      <c r="MHX15" s="2"/>
      <c r="MHY15" s="35"/>
      <c r="MHZ15" s="76"/>
      <c r="MIA15" s="75"/>
      <c r="MIC15" s="2"/>
      <c r="MID15" s="2"/>
      <c r="MIE15" s="35"/>
      <c r="MIF15" s="76"/>
      <c r="MIG15" s="75"/>
      <c r="MII15" s="2"/>
      <c r="MIJ15" s="2"/>
      <c r="MIK15" s="35"/>
      <c r="MIL15" s="76"/>
      <c r="MIM15" s="75"/>
      <c r="MIO15" s="2"/>
      <c r="MIP15" s="2"/>
      <c r="MIQ15" s="35"/>
      <c r="MIR15" s="76"/>
      <c r="MIS15" s="75"/>
      <c r="MIU15" s="2"/>
      <c r="MIV15" s="2"/>
      <c r="MIW15" s="35"/>
      <c r="MIX15" s="76"/>
      <c r="MIY15" s="75"/>
      <c r="MJA15" s="2"/>
      <c r="MJB15" s="2"/>
      <c r="MJC15" s="35"/>
      <c r="MJD15" s="76"/>
      <c r="MJE15" s="75"/>
      <c r="MJG15" s="2"/>
      <c r="MJH15" s="2"/>
      <c r="MJI15" s="35"/>
      <c r="MJJ15" s="76"/>
      <c r="MJK15" s="75"/>
      <c r="MJM15" s="2"/>
      <c r="MJN15" s="2"/>
      <c r="MJO15" s="35"/>
      <c r="MJP15" s="76"/>
      <c r="MJQ15" s="75"/>
      <c r="MJS15" s="2"/>
      <c r="MJT15" s="2"/>
      <c r="MJU15" s="35"/>
      <c r="MJV15" s="76"/>
      <c r="MJW15" s="75"/>
      <c r="MJY15" s="2"/>
      <c r="MJZ15" s="2"/>
      <c r="MKA15" s="35"/>
      <c r="MKB15" s="76"/>
      <c r="MKC15" s="75"/>
      <c r="MKE15" s="2"/>
      <c r="MKF15" s="2"/>
      <c r="MKG15" s="35"/>
      <c r="MKH15" s="76"/>
      <c r="MKI15" s="75"/>
      <c r="MKK15" s="2"/>
      <c r="MKL15" s="2"/>
      <c r="MKM15" s="35"/>
      <c r="MKN15" s="76"/>
      <c r="MKO15" s="75"/>
      <c r="MKQ15" s="2"/>
      <c r="MKR15" s="2"/>
      <c r="MKS15" s="35"/>
      <c r="MKT15" s="76"/>
      <c r="MKU15" s="75"/>
      <c r="MKW15" s="2"/>
      <c r="MKX15" s="2"/>
      <c r="MKY15" s="35"/>
      <c r="MKZ15" s="76"/>
      <c r="MLA15" s="75"/>
      <c r="MLC15" s="2"/>
      <c r="MLD15" s="2"/>
      <c r="MLE15" s="35"/>
      <c r="MLF15" s="76"/>
      <c r="MLG15" s="75"/>
      <c r="MLI15" s="2"/>
      <c r="MLJ15" s="2"/>
      <c r="MLK15" s="35"/>
      <c r="MLL15" s="76"/>
      <c r="MLM15" s="75"/>
      <c r="MLO15" s="2"/>
      <c r="MLP15" s="2"/>
      <c r="MLQ15" s="35"/>
      <c r="MLR15" s="76"/>
      <c r="MLS15" s="75"/>
      <c r="MLU15" s="2"/>
      <c r="MLV15" s="2"/>
      <c r="MLW15" s="35"/>
      <c r="MLX15" s="76"/>
      <c r="MLY15" s="75"/>
      <c r="MMA15" s="2"/>
      <c r="MMB15" s="2"/>
      <c r="MMC15" s="35"/>
      <c r="MMD15" s="76"/>
      <c r="MME15" s="75"/>
      <c r="MMG15" s="2"/>
      <c r="MMH15" s="2"/>
      <c r="MMI15" s="35"/>
      <c r="MMJ15" s="76"/>
      <c r="MMK15" s="75"/>
      <c r="MMM15" s="2"/>
      <c r="MMN15" s="2"/>
      <c r="MMO15" s="35"/>
      <c r="MMP15" s="76"/>
      <c r="MMQ15" s="75"/>
      <c r="MMS15" s="2"/>
      <c r="MMT15" s="2"/>
      <c r="MMU15" s="35"/>
      <c r="MMV15" s="76"/>
      <c r="MMW15" s="75"/>
      <c r="MMY15" s="2"/>
      <c r="MMZ15" s="2"/>
      <c r="MNA15" s="35"/>
      <c r="MNB15" s="76"/>
      <c r="MNC15" s="75"/>
      <c r="MNE15" s="2"/>
      <c r="MNF15" s="2"/>
      <c r="MNG15" s="35"/>
      <c r="MNH15" s="76"/>
      <c r="MNI15" s="75"/>
      <c r="MNK15" s="2"/>
      <c r="MNL15" s="2"/>
      <c r="MNM15" s="35"/>
      <c r="MNN15" s="76"/>
      <c r="MNO15" s="75"/>
      <c r="MNQ15" s="2"/>
      <c r="MNR15" s="2"/>
      <c r="MNS15" s="35"/>
      <c r="MNT15" s="76"/>
      <c r="MNU15" s="75"/>
      <c r="MNW15" s="2"/>
      <c r="MNX15" s="2"/>
      <c r="MNY15" s="35"/>
      <c r="MNZ15" s="76"/>
      <c r="MOA15" s="75"/>
      <c r="MOC15" s="2"/>
      <c r="MOD15" s="2"/>
      <c r="MOE15" s="35"/>
      <c r="MOF15" s="76"/>
      <c r="MOG15" s="75"/>
      <c r="MOI15" s="2"/>
      <c r="MOJ15" s="2"/>
      <c r="MOK15" s="35"/>
      <c r="MOL15" s="76"/>
      <c r="MOM15" s="75"/>
      <c r="MOO15" s="2"/>
      <c r="MOP15" s="2"/>
      <c r="MOQ15" s="35"/>
      <c r="MOR15" s="76"/>
      <c r="MOS15" s="75"/>
      <c r="MOU15" s="2"/>
      <c r="MOV15" s="2"/>
      <c r="MOW15" s="35"/>
      <c r="MOX15" s="76"/>
      <c r="MOY15" s="75"/>
      <c r="MPA15" s="2"/>
      <c r="MPB15" s="2"/>
      <c r="MPC15" s="35"/>
      <c r="MPD15" s="76"/>
      <c r="MPE15" s="75"/>
      <c r="MPG15" s="2"/>
      <c r="MPH15" s="2"/>
      <c r="MPI15" s="35"/>
      <c r="MPJ15" s="76"/>
      <c r="MPK15" s="75"/>
      <c r="MPM15" s="2"/>
      <c r="MPN15" s="2"/>
      <c r="MPO15" s="35"/>
      <c r="MPP15" s="76"/>
      <c r="MPQ15" s="75"/>
      <c r="MPS15" s="2"/>
      <c r="MPT15" s="2"/>
      <c r="MPU15" s="35"/>
      <c r="MPV15" s="76"/>
      <c r="MPW15" s="75"/>
      <c r="MPY15" s="2"/>
      <c r="MPZ15" s="2"/>
      <c r="MQA15" s="35"/>
      <c r="MQB15" s="76"/>
      <c r="MQC15" s="75"/>
      <c r="MQE15" s="2"/>
      <c r="MQF15" s="2"/>
      <c r="MQG15" s="35"/>
      <c r="MQH15" s="76"/>
      <c r="MQI15" s="75"/>
      <c r="MQK15" s="2"/>
      <c r="MQL15" s="2"/>
      <c r="MQM15" s="35"/>
      <c r="MQN15" s="76"/>
      <c r="MQO15" s="75"/>
      <c r="MQQ15" s="2"/>
      <c r="MQR15" s="2"/>
      <c r="MQS15" s="35"/>
      <c r="MQT15" s="76"/>
      <c r="MQU15" s="75"/>
      <c r="MQW15" s="2"/>
      <c r="MQX15" s="2"/>
      <c r="MQY15" s="35"/>
      <c r="MQZ15" s="76"/>
      <c r="MRA15" s="75"/>
      <c r="MRC15" s="2"/>
      <c r="MRD15" s="2"/>
      <c r="MRE15" s="35"/>
      <c r="MRF15" s="76"/>
      <c r="MRG15" s="75"/>
      <c r="MRI15" s="2"/>
      <c r="MRJ15" s="2"/>
      <c r="MRK15" s="35"/>
      <c r="MRL15" s="76"/>
      <c r="MRM15" s="75"/>
      <c r="MRO15" s="2"/>
      <c r="MRP15" s="2"/>
      <c r="MRQ15" s="35"/>
      <c r="MRR15" s="76"/>
      <c r="MRS15" s="75"/>
      <c r="MRU15" s="2"/>
      <c r="MRV15" s="2"/>
      <c r="MRW15" s="35"/>
      <c r="MRX15" s="76"/>
      <c r="MRY15" s="75"/>
      <c r="MSA15" s="2"/>
      <c r="MSB15" s="2"/>
      <c r="MSC15" s="35"/>
      <c r="MSD15" s="76"/>
      <c r="MSE15" s="75"/>
      <c r="MSG15" s="2"/>
      <c r="MSH15" s="2"/>
      <c r="MSI15" s="35"/>
      <c r="MSJ15" s="76"/>
      <c r="MSK15" s="75"/>
      <c r="MSM15" s="2"/>
      <c r="MSN15" s="2"/>
      <c r="MSO15" s="35"/>
      <c r="MSP15" s="76"/>
      <c r="MSQ15" s="75"/>
      <c r="MSS15" s="2"/>
      <c r="MST15" s="2"/>
      <c r="MSU15" s="35"/>
      <c r="MSV15" s="76"/>
      <c r="MSW15" s="75"/>
      <c r="MSY15" s="2"/>
      <c r="MSZ15" s="2"/>
      <c r="MTA15" s="35"/>
      <c r="MTB15" s="76"/>
      <c r="MTC15" s="75"/>
      <c r="MTE15" s="2"/>
      <c r="MTF15" s="2"/>
      <c r="MTG15" s="35"/>
      <c r="MTH15" s="76"/>
      <c r="MTI15" s="75"/>
      <c r="MTK15" s="2"/>
      <c r="MTL15" s="2"/>
      <c r="MTM15" s="35"/>
      <c r="MTN15" s="76"/>
      <c r="MTO15" s="75"/>
      <c r="MTQ15" s="2"/>
      <c r="MTR15" s="2"/>
      <c r="MTS15" s="35"/>
      <c r="MTT15" s="76"/>
      <c r="MTU15" s="75"/>
      <c r="MTW15" s="2"/>
      <c r="MTX15" s="2"/>
      <c r="MTY15" s="35"/>
      <c r="MTZ15" s="76"/>
      <c r="MUA15" s="75"/>
      <c r="MUC15" s="2"/>
      <c r="MUD15" s="2"/>
      <c r="MUE15" s="35"/>
      <c r="MUF15" s="76"/>
      <c r="MUG15" s="75"/>
      <c r="MUI15" s="2"/>
      <c r="MUJ15" s="2"/>
      <c r="MUK15" s="35"/>
      <c r="MUL15" s="76"/>
      <c r="MUM15" s="75"/>
      <c r="MUO15" s="2"/>
      <c r="MUP15" s="2"/>
      <c r="MUQ15" s="35"/>
      <c r="MUR15" s="76"/>
      <c r="MUS15" s="75"/>
      <c r="MUU15" s="2"/>
      <c r="MUV15" s="2"/>
      <c r="MUW15" s="35"/>
      <c r="MUX15" s="76"/>
      <c r="MUY15" s="75"/>
      <c r="MVA15" s="2"/>
      <c r="MVB15" s="2"/>
      <c r="MVC15" s="35"/>
      <c r="MVD15" s="76"/>
      <c r="MVE15" s="75"/>
      <c r="MVG15" s="2"/>
      <c r="MVH15" s="2"/>
      <c r="MVI15" s="35"/>
      <c r="MVJ15" s="76"/>
      <c r="MVK15" s="75"/>
      <c r="MVM15" s="2"/>
      <c r="MVN15" s="2"/>
      <c r="MVO15" s="35"/>
      <c r="MVP15" s="76"/>
      <c r="MVQ15" s="75"/>
      <c r="MVS15" s="2"/>
      <c r="MVT15" s="2"/>
      <c r="MVU15" s="35"/>
      <c r="MVV15" s="76"/>
      <c r="MVW15" s="75"/>
      <c r="MVY15" s="2"/>
      <c r="MVZ15" s="2"/>
      <c r="MWA15" s="35"/>
      <c r="MWB15" s="76"/>
      <c r="MWC15" s="75"/>
      <c r="MWE15" s="2"/>
      <c r="MWF15" s="2"/>
      <c r="MWG15" s="35"/>
      <c r="MWH15" s="76"/>
      <c r="MWI15" s="75"/>
      <c r="MWK15" s="2"/>
      <c r="MWL15" s="2"/>
      <c r="MWM15" s="35"/>
      <c r="MWN15" s="76"/>
      <c r="MWO15" s="75"/>
      <c r="MWQ15" s="2"/>
      <c r="MWR15" s="2"/>
      <c r="MWS15" s="35"/>
      <c r="MWT15" s="76"/>
      <c r="MWU15" s="75"/>
      <c r="MWW15" s="2"/>
      <c r="MWX15" s="2"/>
      <c r="MWY15" s="35"/>
      <c r="MWZ15" s="76"/>
      <c r="MXA15" s="75"/>
      <c r="MXC15" s="2"/>
      <c r="MXD15" s="2"/>
      <c r="MXE15" s="35"/>
      <c r="MXF15" s="76"/>
      <c r="MXG15" s="75"/>
      <c r="MXI15" s="2"/>
      <c r="MXJ15" s="2"/>
      <c r="MXK15" s="35"/>
      <c r="MXL15" s="76"/>
      <c r="MXM15" s="75"/>
      <c r="MXO15" s="2"/>
      <c r="MXP15" s="2"/>
      <c r="MXQ15" s="35"/>
      <c r="MXR15" s="76"/>
      <c r="MXS15" s="75"/>
      <c r="MXU15" s="2"/>
      <c r="MXV15" s="2"/>
      <c r="MXW15" s="35"/>
      <c r="MXX15" s="76"/>
      <c r="MXY15" s="75"/>
      <c r="MYA15" s="2"/>
      <c r="MYB15" s="2"/>
      <c r="MYC15" s="35"/>
      <c r="MYD15" s="76"/>
      <c r="MYE15" s="75"/>
      <c r="MYG15" s="2"/>
      <c r="MYH15" s="2"/>
      <c r="MYI15" s="35"/>
      <c r="MYJ15" s="76"/>
      <c r="MYK15" s="75"/>
      <c r="MYM15" s="2"/>
      <c r="MYN15" s="2"/>
      <c r="MYO15" s="35"/>
      <c r="MYP15" s="76"/>
      <c r="MYQ15" s="75"/>
      <c r="MYS15" s="2"/>
      <c r="MYT15" s="2"/>
      <c r="MYU15" s="35"/>
      <c r="MYV15" s="76"/>
      <c r="MYW15" s="75"/>
      <c r="MYY15" s="2"/>
      <c r="MYZ15" s="2"/>
      <c r="MZA15" s="35"/>
      <c r="MZB15" s="76"/>
      <c r="MZC15" s="75"/>
      <c r="MZE15" s="2"/>
      <c r="MZF15" s="2"/>
      <c r="MZG15" s="35"/>
      <c r="MZH15" s="76"/>
      <c r="MZI15" s="75"/>
      <c r="MZK15" s="2"/>
      <c r="MZL15" s="2"/>
      <c r="MZM15" s="35"/>
      <c r="MZN15" s="76"/>
      <c r="MZO15" s="75"/>
      <c r="MZQ15" s="2"/>
      <c r="MZR15" s="2"/>
      <c r="MZS15" s="35"/>
      <c r="MZT15" s="76"/>
      <c r="MZU15" s="75"/>
      <c r="MZW15" s="2"/>
      <c r="MZX15" s="2"/>
      <c r="MZY15" s="35"/>
      <c r="MZZ15" s="76"/>
      <c r="NAA15" s="75"/>
      <c r="NAC15" s="2"/>
      <c r="NAD15" s="2"/>
      <c r="NAE15" s="35"/>
      <c r="NAF15" s="76"/>
      <c r="NAG15" s="75"/>
      <c r="NAI15" s="2"/>
      <c r="NAJ15" s="2"/>
      <c r="NAK15" s="35"/>
      <c r="NAL15" s="76"/>
      <c r="NAM15" s="75"/>
      <c r="NAO15" s="2"/>
      <c r="NAP15" s="2"/>
      <c r="NAQ15" s="35"/>
      <c r="NAR15" s="76"/>
      <c r="NAS15" s="75"/>
      <c r="NAU15" s="2"/>
      <c r="NAV15" s="2"/>
      <c r="NAW15" s="35"/>
      <c r="NAX15" s="76"/>
      <c r="NAY15" s="75"/>
      <c r="NBA15" s="2"/>
      <c r="NBB15" s="2"/>
      <c r="NBC15" s="35"/>
      <c r="NBD15" s="76"/>
      <c r="NBE15" s="75"/>
      <c r="NBG15" s="2"/>
      <c r="NBH15" s="2"/>
      <c r="NBI15" s="35"/>
      <c r="NBJ15" s="76"/>
      <c r="NBK15" s="75"/>
      <c r="NBM15" s="2"/>
      <c r="NBN15" s="2"/>
      <c r="NBO15" s="35"/>
      <c r="NBP15" s="76"/>
      <c r="NBQ15" s="75"/>
      <c r="NBS15" s="2"/>
      <c r="NBT15" s="2"/>
      <c r="NBU15" s="35"/>
      <c r="NBV15" s="76"/>
      <c r="NBW15" s="75"/>
      <c r="NBY15" s="2"/>
      <c r="NBZ15" s="2"/>
      <c r="NCA15" s="35"/>
      <c r="NCB15" s="76"/>
      <c r="NCC15" s="75"/>
      <c r="NCE15" s="2"/>
      <c r="NCF15" s="2"/>
      <c r="NCG15" s="35"/>
      <c r="NCH15" s="76"/>
      <c r="NCI15" s="75"/>
      <c r="NCK15" s="2"/>
      <c r="NCL15" s="2"/>
      <c r="NCM15" s="35"/>
      <c r="NCN15" s="76"/>
      <c r="NCO15" s="75"/>
      <c r="NCQ15" s="2"/>
      <c r="NCR15" s="2"/>
      <c r="NCS15" s="35"/>
      <c r="NCT15" s="76"/>
      <c r="NCU15" s="75"/>
      <c r="NCW15" s="2"/>
      <c r="NCX15" s="2"/>
      <c r="NCY15" s="35"/>
      <c r="NCZ15" s="76"/>
      <c r="NDA15" s="75"/>
      <c r="NDC15" s="2"/>
      <c r="NDD15" s="2"/>
      <c r="NDE15" s="35"/>
      <c r="NDF15" s="76"/>
      <c r="NDG15" s="75"/>
      <c r="NDI15" s="2"/>
      <c r="NDJ15" s="2"/>
      <c r="NDK15" s="35"/>
      <c r="NDL15" s="76"/>
      <c r="NDM15" s="75"/>
      <c r="NDO15" s="2"/>
      <c r="NDP15" s="2"/>
      <c r="NDQ15" s="35"/>
      <c r="NDR15" s="76"/>
      <c r="NDS15" s="75"/>
      <c r="NDU15" s="2"/>
      <c r="NDV15" s="2"/>
      <c r="NDW15" s="35"/>
      <c r="NDX15" s="76"/>
      <c r="NDY15" s="75"/>
      <c r="NEA15" s="2"/>
      <c r="NEB15" s="2"/>
      <c r="NEC15" s="35"/>
      <c r="NED15" s="76"/>
      <c r="NEE15" s="75"/>
      <c r="NEG15" s="2"/>
      <c r="NEH15" s="2"/>
      <c r="NEI15" s="35"/>
      <c r="NEJ15" s="76"/>
      <c r="NEK15" s="75"/>
      <c r="NEM15" s="2"/>
      <c r="NEN15" s="2"/>
      <c r="NEO15" s="35"/>
      <c r="NEP15" s="76"/>
      <c r="NEQ15" s="75"/>
      <c r="NES15" s="2"/>
      <c r="NET15" s="2"/>
      <c r="NEU15" s="35"/>
      <c r="NEV15" s="76"/>
      <c r="NEW15" s="75"/>
      <c r="NEY15" s="2"/>
      <c r="NEZ15" s="2"/>
      <c r="NFA15" s="35"/>
      <c r="NFB15" s="76"/>
      <c r="NFC15" s="75"/>
      <c r="NFE15" s="2"/>
      <c r="NFF15" s="2"/>
      <c r="NFG15" s="35"/>
      <c r="NFH15" s="76"/>
      <c r="NFI15" s="75"/>
      <c r="NFK15" s="2"/>
      <c r="NFL15" s="2"/>
      <c r="NFM15" s="35"/>
      <c r="NFN15" s="76"/>
      <c r="NFO15" s="75"/>
      <c r="NFQ15" s="2"/>
      <c r="NFR15" s="2"/>
      <c r="NFS15" s="35"/>
      <c r="NFT15" s="76"/>
      <c r="NFU15" s="75"/>
      <c r="NFW15" s="2"/>
      <c r="NFX15" s="2"/>
      <c r="NFY15" s="35"/>
      <c r="NFZ15" s="76"/>
      <c r="NGA15" s="75"/>
      <c r="NGC15" s="2"/>
      <c r="NGD15" s="2"/>
      <c r="NGE15" s="35"/>
      <c r="NGF15" s="76"/>
      <c r="NGG15" s="75"/>
      <c r="NGI15" s="2"/>
      <c r="NGJ15" s="2"/>
      <c r="NGK15" s="35"/>
      <c r="NGL15" s="76"/>
      <c r="NGM15" s="75"/>
      <c r="NGO15" s="2"/>
      <c r="NGP15" s="2"/>
      <c r="NGQ15" s="35"/>
      <c r="NGR15" s="76"/>
      <c r="NGS15" s="75"/>
      <c r="NGU15" s="2"/>
      <c r="NGV15" s="2"/>
      <c r="NGW15" s="35"/>
      <c r="NGX15" s="76"/>
      <c r="NGY15" s="75"/>
      <c r="NHA15" s="2"/>
      <c r="NHB15" s="2"/>
      <c r="NHC15" s="35"/>
      <c r="NHD15" s="76"/>
      <c r="NHE15" s="75"/>
      <c r="NHG15" s="2"/>
      <c r="NHH15" s="2"/>
      <c r="NHI15" s="35"/>
      <c r="NHJ15" s="76"/>
      <c r="NHK15" s="75"/>
      <c r="NHM15" s="2"/>
      <c r="NHN15" s="2"/>
      <c r="NHO15" s="35"/>
      <c r="NHP15" s="76"/>
      <c r="NHQ15" s="75"/>
      <c r="NHS15" s="2"/>
      <c r="NHT15" s="2"/>
      <c r="NHU15" s="35"/>
      <c r="NHV15" s="76"/>
      <c r="NHW15" s="75"/>
      <c r="NHY15" s="2"/>
      <c r="NHZ15" s="2"/>
      <c r="NIA15" s="35"/>
      <c r="NIB15" s="76"/>
      <c r="NIC15" s="75"/>
      <c r="NIE15" s="2"/>
      <c r="NIF15" s="2"/>
      <c r="NIG15" s="35"/>
      <c r="NIH15" s="76"/>
      <c r="NII15" s="75"/>
      <c r="NIK15" s="2"/>
      <c r="NIL15" s="2"/>
      <c r="NIM15" s="35"/>
      <c r="NIN15" s="76"/>
      <c r="NIO15" s="75"/>
      <c r="NIQ15" s="2"/>
      <c r="NIR15" s="2"/>
      <c r="NIS15" s="35"/>
      <c r="NIT15" s="76"/>
      <c r="NIU15" s="75"/>
      <c r="NIW15" s="2"/>
      <c r="NIX15" s="2"/>
      <c r="NIY15" s="35"/>
      <c r="NIZ15" s="76"/>
      <c r="NJA15" s="75"/>
      <c r="NJC15" s="2"/>
      <c r="NJD15" s="2"/>
      <c r="NJE15" s="35"/>
      <c r="NJF15" s="76"/>
      <c r="NJG15" s="75"/>
      <c r="NJI15" s="2"/>
      <c r="NJJ15" s="2"/>
      <c r="NJK15" s="35"/>
      <c r="NJL15" s="76"/>
      <c r="NJM15" s="75"/>
      <c r="NJO15" s="2"/>
      <c r="NJP15" s="2"/>
      <c r="NJQ15" s="35"/>
      <c r="NJR15" s="76"/>
      <c r="NJS15" s="75"/>
      <c r="NJU15" s="2"/>
      <c r="NJV15" s="2"/>
      <c r="NJW15" s="35"/>
      <c r="NJX15" s="76"/>
      <c r="NJY15" s="75"/>
      <c r="NKA15" s="2"/>
      <c r="NKB15" s="2"/>
      <c r="NKC15" s="35"/>
      <c r="NKD15" s="76"/>
      <c r="NKE15" s="75"/>
      <c r="NKG15" s="2"/>
      <c r="NKH15" s="2"/>
      <c r="NKI15" s="35"/>
      <c r="NKJ15" s="76"/>
      <c r="NKK15" s="75"/>
      <c r="NKM15" s="2"/>
      <c r="NKN15" s="2"/>
      <c r="NKO15" s="35"/>
      <c r="NKP15" s="76"/>
      <c r="NKQ15" s="75"/>
      <c r="NKS15" s="2"/>
      <c r="NKT15" s="2"/>
      <c r="NKU15" s="35"/>
      <c r="NKV15" s="76"/>
      <c r="NKW15" s="75"/>
      <c r="NKY15" s="2"/>
      <c r="NKZ15" s="2"/>
      <c r="NLA15" s="35"/>
      <c r="NLB15" s="76"/>
      <c r="NLC15" s="75"/>
      <c r="NLE15" s="2"/>
      <c r="NLF15" s="2"/>
      <c r="NLG15" s="35"/>
      <c r="NLH15" s="76"/>
      <c r="NLI15" s="75"/>
      <c r="NLK15" s="2"/>
      <c r="NLL15" s="2"/>
      <c r="NLM15" s="35"/>
      <c r="NLN15" s="76"/>
      <c r="NLO15" s="75"/>
      <c r="NLQ15" s="2"/>
      <c r="NLR15" s="2"/>
      <c r="NLS15" s="35"/>
      <c r="NLT15" s="76"/>
      <c r="NLU15" s="75"/>
      <c r="NLW15" s="2"/>
      <c r="NLX15" s="2"/>
      <c r="NLY15" s="35"/>
      <c r="NLZ15" s="76"/>
      <c r="NMA15" s="75"/>
      <c r="NMC15" s="2"/>
      <c r="NMD15" s="2"/>
      <c r="NME15" s="35"/>
      <c r="NMF15" s="76"/>
      <c r="NMG15" s="75"/>
      <c r="NMI15" s="2"/>
      <c r="NMJ15" s="2"/>
      <c r="NMK15" s="35"/>
      <c r="NML15" s="76"/>
      <c r="NMM15" s="75"/>
      <c r="NMO15" s="2"/>
      <c r="NMP15" s="2"/>
      <c r="NMQ15" s="35"/>
      <c r="NMR15" s="76"/>
      <c r="NMS15" s="75"/>
      <c r="NMU15" s="2"/>
      <c r="NMV15" s="2"/>
      <c r="NMW15" s="35"/>
      <c r="NMX15" s="76"/>
      <c r="NMY15" s="75"/>
      <c r="NNA15" s="2"/>
      <c r="NNB15" s="2"/>
      <c r="NNC15" s="35"/>
      <c r="NND15" s="76"/>
      <c r="NNE15" s="75"/>
      <c r="NNG15" s="2"/>
      <c r="NNH15" s="2"/>
      <c r="NNI15" s="35"/>
      <c r="NNJ15" s="76"/>
      <c r="NNK15" s="75"/>
      <c r="NNM15" s="2"/>
      <c r="NNN15" s="2"/>
      <c r="NNO15" s="35"/>
      <c r="NNP15" s="76"/>
      <c r="NNQ15" s="75"/>
      <c r="NNS15" s="2"/>
      <c r="NNT15" s="2"/>
      <c r="NNU15" s="35"/>
      <c r="NNV15" s="76"/>
      <c r="NNW15" s="75"/>
      <c r="NNY15" s="2"/>
      <c r="NNZ15" s="2"/>
      <c r="NOA15" s="35"/>
      <c r="NOB15" s="76"/>
      <c r="NOC15" s="75"/>
      <c r="NOE15" s="2"/>
      <c r="NOF15" s="2"/>
      <c r="NOG15" s="35"/>
      <c r="NOH15" s="76"/>
      <c r="NOI15" s="75"/>
      <c r="NOK15" s="2"/>
      <c r="NOL15" s="2"/>
      <c r="NOM15" s="35"/>
      <c r="NON15" s="76"/>
      <c r="NOO15" s="75"/>
      <c r="NOQ15" s="2"/>
      <c r="NOR15" s="2"/>
      <c r="NOS15" s="35"/>
      <c r="NOT15" s="76"/>
      <c r="NOU15" s="75"/>
      <c r="NOW15" s="2"/>
      <c r="NOX15" s="2"/>
      <c r="NOY15" s="35"/>
      <c r="NOZ15" s="76"/>
      <c r="NPA15" s="75"/>
      <c r="NPC15" s="2"/>
      <c r="NPD15" s="2"/>
      <c r="NPE15" s="35"/>
      <c r="NPF15" s="76"/>
      <c r="NPG15" s="75"/>
      <c r="NPI15" s="2"/>
      <c r="NPJ15" s="2"/>
      <c r="NPK15" s="35"/>
      <c r="NPL15" s="76"/>
      <c r="NPM15" s="75"/>
      <c r="NPO15" s="2"/>
      <c r="NPP15" s="2"/>
      <c r="NPQ15" s="35"/>
      <c r="NPR15" s="76"/>
      <c r="NPS15" s="75"/>
      <c r="NPU15" s="2"/>
      <c r="NPV15" s="2"/>
      <c r="NPW15" s="35"/>
      <c r="NPX15" s="76"/>
      <c r="NPY15" s="75"/>
      <c r="NQA15" s="2"/>
      <c r="NQB15" s="2"/>
      <c r="NQC15" s="35"/>
      <c r="NQD15" s="76"/>
      <c r="NQE15" s="75"/>
      <c r="NQG15" s="2"/>
      <c r="NQH15" s="2"/>
      <c r="NQI15" s="35"/>
      <c r="NQJ15" s="76"/>
      <c r="NQK15" s="75"/>
      <c r="NQM15" s="2"/>
      <c r="NQN15" s="2"/>
      <c r="NQO15" s="35"/>
      <c r="NQP15" s="76"/>
      <c r="NQQ15" s="75"/>
      <c r="NQS15" s="2"/>
      <c r="NQT15" s="2"/>
      <c r="NQU15" s="35"/>
      <c r="NQV15" s="76"/>
      <c r="NQW15" s="75"/>
      <c r="NQY15" s="2"/>
      <c r="NQZ15" s="2"/>
      <c r="NRA15" s="35"/>
      <c r="NRB15" s="76"/>
      <c r="NRC15" s="75"/>
      <c r="NRE15" s="2"/>
      <c r="NRF15" s="2"/>
      <c r="NRG15" s="35"/>
      <c r="NRH15" s="76"/>
      <c r="NRI15" s="75"/>
      <c r="NRK15" s="2"/>
      <c r="NRL15" s="2"/>
      <c r="NRM15" s="35"/>
      <c r="NRN15" s="76"/>
      <c r="NRO15" s="75"/>
      <c r="NRQ15" s="2"/>
      <c r="NRR15" s="2"/>
      <c r="NRS15" s="35"/>
      <c r="NRT15" s="76"/>
      <c r="NRU15" s="75"/>
      <c r="NRW15" s="2"/>
      <c r="NRX15" s="2"/>
      <c r="NRY15" s="35"/>
      <c r="NRZ15" s="76"/>
      <c r="NSA15" s="75"/>
      <c r="NSC15" s="2"/>
      <c r="NSD15" s="2"/>
      <c r="NSE15" s="35"/>
      <c r="NSF15" s="76"/>
      <c r="NSG15" s="75"/>
      <c r="NSI15" s="2"/>
      <c r="NSJ15" s="2"/>
      <c r="NSK15" s="35"/>
      <c r="NSL15" s="76"/>
      <c r="NSM15" s="75"/>
      <c r="NSO15" s="2"/>
      <c r="NSP15" s="2"/>
      <c r="NSQ15" s="35"/>
      <c r="NSR15" s="76"/>
      <c r="NSS15" s="75"/>
      <c r="NSU15" s="2"/>
      <c r="NSV15" s="2"/>
      <c r="NSW15" s="35"/>
      <c r="NSX15" s="76"/>
      <c r="NSY15" s="75"/>
      <c r="NTA15" s="2"/>
      <c r="NTB15" s="2"/>
      <c r="NTC15" s="35"/>
      <c r="NTD15" s="76"/>
      <c r="NTE15" s="75"/>
      <c r="NTG15" s="2"/>
      <c r="NTH15" s="2"/>
      <c r="NTI15" s="35"/>
      <c r="NTJ15" s="76"/>
      <c r="NTK15" s="75"/>
      <c r="NTM15" s="2"/>
      <c r="NTN15" s="2"/>
      <c r="NTO15" s="35"/>
      <c r="NTP15" s="76"/>
      <c r="NTQ15" s="75"/>
      <c r="NTS15" s="2"/>
      <c r="NTT15" s="2"/>
      <c r="NTU15" s="35"/>
      <c r="NTV15" s="76"/>
      <c r="NTW15" s="75"/>
      <c r="NTY15" s="2"/>
      <c r="NTZ15" s="2"/>
      <c r="NUA15" s="35"/>
      <c r="NUB15" s="76"/>
      <c r="NUC15" s="75"/>
      <c r="NUE15" s="2"/>
      <c r="NUF15" s="2"/>
      <c r="NUG15" s="35"/>
      <c r="NUH15" s="76"/>
      <c r="NUI15" s="75"/>
      <c r="NUK15" s="2"/>
      <c r="NUL15" s="2"/>
      <c r="NUM15" s="35"/>
      <c r="NUN15" s="76"/>
      <c r="NUO15" s="75"/>
      <c r="NUQ15" s="2"/>
      <c r="NUR15" s="2"/>
      <c r="NUS15" s="35"/>
      <c r="NUT15" s="76"/>
      <c r="NUU15" s="75"/>
      <c r="NUW15" s="2"/>
      <c r="NUX15" s="2"/>
      <c r="NUY15" s="35"/>
      <c r="NUZ15" s="76"/>
      <c r="NVA15" s="75"/>
      <c r="NVC15" s="2"/>
      <c r="NVD15" s="2"/>
      <c r="NVE15" s="35"/>
      <c r="NVF15" s="76"/>
      <c r="NVG15" s="75"/>
      <c r="NVI15" s="2"/>
      <c r="NVJ15" s="2"/>
      <c r="NVK15" s="35"/>
      <c r="NVL15" s="76"/>
      <c r="NVM15" s="75"/>
      <c r="NVO15" s="2"/>
      <c r="NVP15" s="2"/>
      <c r="NVQ15" s="35"/>
      <c r="NVR15" s="76"/>
      <c r="NVS15" s="75"/>
      <c r="NVU15" s="2"/>
      <c r="NVV15" s="2"/>
      <c r="NVW15" s="35"/>
      <c r="NVX15" s="76"/>
      <c r="NVY15" s="75"/>
      <c r="NWA15" s="2"/>
      <c r="NWB15" s="2"/>
      <c r="NWC15" s="35"/>
      <c r="NWD15" s="76"/>
      <c r="NWE15" s="75"/>
      <c r="NWG15" s="2"/>
      <c r="NWH15" s="2"/>
      <c r="NWI15" s="35"/>
      <c r="NWJ15" s="76"/>
      <c r="NWK15" s="75"/>
      <c r="NWM15" s="2"/>
      <c r="NWN15" s="2"/>
      <c r="NWO15" s="35"/>
      <c r="NWP15" s="76"/>
      <c r="NWQ15" s="75"/>
      <c r="NWS15" s="2"/>
      <c r="NWT15" s="2"/>
      <c r="NWU15" s="35"/>
      <c r="NWV15" s="76"/>
      <c r="NWW15" s="75"/>
      <c r="NWY15" s="2"/>
      <c r="NWZ15" s="2"/>
      <c r="NXA15" s="35"/>
      <c r="NXB15" s="76"/>
      <c r="NXC15" s="75"/>
      <c r="NXE15" s="2"/>
      <c r="NXF15" s="2"/>
      <c r="NXG15" s="35"/>
      <c r="NXH15" s="76"/>
      <c r="NXI15" s="75"/>
      <c r="NXK15" s="2"/>
      <c r="NXL15" s="2"/>
      <c r="NXM15" s="35"/>
      <c r="NXN15" s="76"/>
      <c r="NXO15" s="75"/>
      <c r="NXQ15" s="2"/>
      <c r="NXR15" s="2"/>
      <c r="NXS15" s="35"/>
      <c r="NXT15" s="76"/>
      <c r="NXU15" s="75"/>
      <c r="NXW15" s="2"/>
      <c r="NXX15" s="2"/>
      <c r="NXY15" s="35"/>
      <c r="NXZ15" s="76"/>
      <c r="NYA15" s="75"/>
      <c r="NYC15" s="2"/>
      <c r="NYD15" s="2"/>
      <c r="NYE15" s="35"/>
      <c r="NYF15" s="76"/>
      <c r="NYG15" s="75"/>
      <c r="NYI15" s="2"/>
      <c r="NYJ15" s="2"/>
      <c r="NYK15" s="35"/>
      <c r="NYL15" s="76"/>
      <c r="NYM15" s="75"/>
      <c r="NYO15" s="2"/>
      <c r="NYP15" s="2"/>
      <c r="NYQ15" s="35"/>
      <c r="NYR15" s="76"/>
      <c r="NYS15" s="75"/>
      <c r="NYU15" s="2"/>
      <c r="NYV15" s="2"/>
      <c r="NYW15" s="35"/>
      <c r="NYX15" s="76"/>
      <c r="NYY15" s="75"/>
      <c r="NZA15" s="2"/>
      <c r="NZB15" s="2"/>
      <c r="NZC15" s="35"/>
      <c r="NZD15" s="76"/>
      <c r="NZE15" s="75"/>
      <c r="NZG15" s="2"/>
      <c r="NZH15" s="2"/>
      <c r="NZI15" s="35"/>
      <c r="NZJ15" s="76"/>
      <c r="NZK15" s="75"/>
      <c r="NZM15" s="2"/>
      <c r="NZN15" s="2"/>
      <c r="NZO15" s="35"/>
      <c r="NZP15" s="76"/>
      <c r="NZQ15" s="75"/>
      <c r="NZS15" s="2"/>
      <c r="NZT15" s="2"/>
      <c r="NZU15" s="35"/>
      <c r="NZV15" s="76"/>
      <c r="NZW15" s="75"/>
      <c r="NZY15" s="2"/>
      <c r="NZZ15" s="2"/>
      <c r="OAA15" s="35"/>
      <c r="OAB15" s="76"/>
      <c r="OAC15" s="75"/>
      <c r="OAE15" s="2"/>
      <c r="OAF15" s="2"/>
      <c r="OAG15" s="35"/>
      <c r="OAH15" s="76"/>
      <c r="OAI15" s="75"/>
      <c r="OAK15" s="2"/>
      <c r="OAL15" s="2"/>
      <c r="OAM15" s="35"/>
      <c r="OAN15" s="76"/>
      <c r="OAO15" s="75"/>
      <c r="OAQ15" s="2"/>
      <c r="OAR15" s="2"/>
      <c r="OAS15" s="35"/>
      <c r="OAT15" s="76"/>
      <c r="OAU15" s="75"/>
      <c r="OAW15" s="2"/>
      <c r="OAX15" s="2"/>
      <c r="OAY15" s="35"/>
      <c r="OAZ15" s="76"/>
      <c r="OBA15" s="75"/>
      <c r="OBC15" s="2"/>
      <c r="OBD15" s="2"/>
      <c r="OBE15" s="35"/>
      <c r="OBF15" s="76"/>
      <c r="OBG15" s="75"/>
      <c r="OBI15" s="2"/>
      <c r="OBJ15" s="2"/>
      <c r="OBK15" s="35"/>
      <c r="OBL15" s="76"/>
      <c r="OBM15" s="75"/>
      <c r="OBO15" s="2"/>
      <c r="OBP15" s="2"/>
      <c r="OBQ15" s="35"/>
      <c r="OBR15" s="76"/>
      <c r="OBS15" s="75"/>
      <c r="OBU15" s="2"/>
      <c r="OBV15" s="2"/>
      <c r="OBW15" s="35"/>
      <c r="OBX15" s="76"/>
      <c r="OBY15" s="75"/>
      <c r="OCA15" s="2"/>
      <c r="OCB15" s="2"/>
      <c r="OCC15" s="35"/>
      <c r="OCD15" s="76"/>
      <c r="OCE15" s="75"/>
      <c r="OCG15" s="2"/>
      <c r="OCH15" s="2"/>
      <c r="OCI15" s="35"/>
      <c r="OCJ15" s="76"/>
      <c r="OCK15" s="75"/>
      <c r="OCM15" s="2"/>
      <c r="OCN15" s="2"/>
      <c r="OCO15" s="35"/>
      <c r="OCP15" s="76"/>
      <c r="OCQ15" s="75"/>
      <c r="OCS15" s="2"/>
      <c r="OCT15" s="2"/>
      <c r="OCU15" s="35"/>
      <c r="OCV15" s="76"/>
      <c r="OCW15" s="75"/>
      <c r="OCY15" s="2"/>
      <c r="OCZ15" s="2"/>
      <c r="ODA15" s="35"/>
      <c r="ODB15" s="76"/>
      <c r="ODC15" s="75"/>
      <c r="ODE15" s="2"/>
      <c r="ODF15" s="2"/>
      <c r="ODG15" s="35"/>
      <c r="ODH15" s="76"/>
      <c r="ODI15" s="75"/>
      <c r="ODK15" s="2"/>
      <c r="ODL15" s="2"/>
      <c r="ODM15" s="35"/>
      <c r="ODN15" s="76"/>
      <c r="ODO15" s="75"/>
      <c r="ODQ15" s="2"/>
      <c r="ODR15" s="2"/>
      <c r="ODS15" s="35"/>
      <c r="ODT15" s="76"/>
      <c r="ODU15" s="75"/>
      <c r="ODW15" s="2"/>
      <c r="ODX15" s="2"/>
      <c r="ODY15" s="35"/>
      <c r="ODZ15" s="76"/>
      <c r="OEA15" s="75"/>
      <c r="OEC15" s="2"/>
      <c r="OED15" s="2"/>
      <c r="OEE15" s="35"/>
      <c r="OEF15" s="76"/>
      <c r="OEG15" s="75"/>
      <c r="OEI15" s="2"/>
      <c r="OEJ15" s="2"/>
      <c r="OEK15" s="35"/>
      <c r="OEL15" s="76"/>
      <c r="OEM15" s="75"/>
      <c r="OEO15" s="2"/>
      <c r="OEP15" s="2"/>
      <c r="OEQ15" s="35"/>
      <c r="OER15" s="76"/>
      <c r="OES15" s="75"/>
      <c r="OEU15" s="2"/>
      <c r="OEV15" s="2"/>
      <c r="OEW15" s="35"/>
      <c r="OEX15" s="76"/>
      <c r="OEY15" s="75"/>
      <c r="OFA15" s="2"/>
      <c r="OFB15" s="2"/>
      <c r="OFC15" s="35"/>
      <c r="OFD15" s="76"/>
      <c r="OFE15" s="75"/>
      <c r="OFG15" s="2"/>
      <c r="OFH15" s="2"/>
      <c r="OFI15" s="35"/>
      <c r="OFJ15" s="76"/>
      <c r="OFK15" s="75"/>
      <c r="OFM15" s="2"/>
      <c r="OFN15" s="2"/>
      <c r="OFO15" s="35"/>
      <c r="OFP15" s="76"/>
      <c r="OFQ15" s="75"/>
      <c r="OFS15" s="2"/>
      <c r="OFT15" s="2"/>
      <c r="OFU15" s="35"/>
      <c r="OFV15" s="76"/>
      <c r="OFW15" s="75"/>
      <c r="OFY15" s="2"/>
      <c r="OFZ15" s="2"/>
      <c r="OGA15" s="35"/>
      <c r="OGB15" s="76"/>
      <c r="OGC15" s="75"/>
      <c r="OGE15" s="2"/>
      <c r="OGF15" s="2"/>
      <c r="OGG15" s="35"/>
      <c r="OGH15" s="76"/>
      <c r="OGI15" s="75"/>
      <c r="OGK15" s="2"/>
      <c r="OGL15" s="2"/>
      <c r="OGM15" s="35"/>
      <c r="OGN15" s="76"/>
      <c r="OGO15" s="75"/>
      <c r="OGQ15" s="2"/>
      <c r="OGR15" s="2"/>
      <c r="OGS15" s="35"/>
      <c r="OGT15" s="76"/>
      <c r="OGU15" s="75"/>
      <c r="OGW15" s="2"/>
      <c r="OGX15" s="2"/>
      <c r="OGY15" s="35"/>
      <c r="OGZ15" s="76"/>
      <c r="OHA15" s="75"/>
      <c r="OHC15" s="2"/>
      <c r="OHD15" s="2"/>
      <c r="OHE15" s="35"/>
      <c r="OHF15" s="76"/>
      <c r="OHG15" s="75"/>
      <c r="OHI15" s="2"/>
      <c r="OHJ15" s="2"/>
      <c r="OHK15" s="35"/>
      <c r="OHL15" s="76"/>
      <c r="OHM15" s="75"/>
      <c r="OHO15" s="2"/>
      <c r="OHP15" s="2"/>
      <c r="OHQ15" s="35"/>
      <c r="OHR15" s="76"/>
      <c r="OHS15" s="75"/>
      <c r="OHU15" s="2"/>
      <c r="OHV15" s="2"/>
      <c r="OHW15" s="35"/>
      <c r="OHX15" s="76"/>
      <c r="OHY15" s="75"/>
      <c r="OIA15" s="2"/>
      <c r="OIB15" s="2"/>
      <c r="OIC15" s="35"/>
      <c r="OID15" s="76"/>
      <c r="OIE15" s="75"/>
      <c r="OIG15" s="2"/>
      <c r="OIH15" s="2"/>
      <c r="OII15" s="35"/>
      <c r="OIJ15" s="76"/>
      <c r="OIK15" s="75"/>
      <c r="OIM15" s="2"/>
      <c r="OIN15" s="2"/>
      <c r="OIO15" s="35"/>
      <c r="OIP15" s="76"/>
      <c r="OIQ15" s="75"/>
      <c r="OIS15" s="2"/>
      <c r="OIT15" s="2"/>
      <c r="OIU15" s="35"/>
      <c r="OIV15" s="76"/>
      <c r="OIW15" s="75"/>
      <c r="OIY15" s="2"/>
      <c r="OIZ15" s="2"/>
      <c r="OJA15" s="35"/>
      <c r="OJB15" s="76"/>
      <c r="OJC15" s="75"/>
      <c r="OJE15" s="2"/>
      <c r="OJF15" s="2"/>
      <c r="OJG15" s="35"/>
      <c r="OJH15" s="76"/>
      <c r="OJI15" s="75"/>
      <c r="OJK15" s="2"/>
      <c r="OJL15" s="2"/>
      <c r="OJM15" s="35"/>
      <c r="OJN15" s="76"/>
      <c r="OJO15" s="75"/>
      <c r="OJQ15" s="2"/>
      <c r="OJR15" s="2"/>
      <c r="OJS15" s="35"/>
      <c r="OJT15" s="76"/>
      <c r="OJU15" s="75"/>
      <c r="OJW15" s="2"/>
      <c r="OJX15" s="2"/>
      <c r="OJY15" s="35"/>
      <c r="OJZ15" s="76"/>
      <c r="OKA15" s="75"/>
      <c r="OKC15" s="2"/>
      <c r="OKD15" s="2"/>
      <c r="OKE15" s="35"/>
      <c r="OKF15" s="76"/>
      <c r="OKG15" s="75"/>
      <c r="OKI15" s="2"/>
      <c r="OKJ15" s="2"/>
      <c r="OKK15" s="35"/>
      <c r="OKL15" s="76"/>
      <c r="OKM15" s="75"/>
      <c r="OKO15" s="2"/>
      <c r="OKP15" s="2"/>
      <c r="OKQ15" s="35"/>
      <c r="OKR15" s="76"/>
      <c r="OKS15" s="75"/>
      <c r="OKU15" s="2"/>
      <c r="OKV15" s="2"/>
      <c r="OKW15" s="35"/>
      <c r="OKX15" s="76"/>
      <c r="OKY15" s="75"/>
      <c r="OLA15" s="2"/>
      <c r="OLB15" s="2"/>
      <c r="OLC15" s="35"/>
      <c r="OLD15" s="76"/>
      <c r="OLE15" s="75"/>
      <c r="OLG15" s="2"/>
      <c r="OLH15" s="2"/>
      <c r="OLI15" s="35"/>
      <c r="OLJ15" s="76"/>
      <c r="OLK15" s="75"/>
      <c r="OLM15" s="2"/>
      <c r="OLN15" s="2"/>
      <c r="OLO15" s="35"/>
      <c r="OLP15" s="76"/>
      <c r="OLQ15" s="75"/>
      <c r="OLS15" s="2"/>
      <c r="OLT15" s="2"/>
      <c r="OLU15" s="35"/>
      <c r="OLV15" s="76"/>
      <c r="OLW15" s="75"/>
      <c r="OLY15" s="2"/>
      <c r="OLZ15" s="2"/>
      <c r="OMA15" s="35"/>
      <c r="OMB15" s="76"/>
      <c r="OMC15" s="75"/>
      <c r="OME15" s="2"/>
      <c r="OMF15" s="2"/>
      <c r="OMG15" s="35"/>
      <c r="OMH15" s="76"/>
      <c r="OMI15" s="75"/>
      <c r="OMK15" s="2"/>
      <c r="OML15" s="2"/>
      <c r="OMM15" s="35"/>
      <c r="OMN15" s="76"/>
      <c r="OMO15" s="75"/>
      <c r="OMQ15" s="2"/>
      <c r="OMR15" s="2"/>
      <c r="OMS15" s="35"/>
      <c r="OMT15" s="76"/>
      <c r="OMU15" s="75"/>
      <c r="OMW15" s="2"/>
      <c r="OMX15" s="2"/>
      <c r="OMY15" s="35"/>
      <c r="OMZ15" s="76"/>
      <c r="ONA15" s="75"/>
      <c r="ONC15" s="2"/>
      <c r="OND15" s="2"/>
      <c r="ONE15" s="35"/>
      <c r="ONF15" s="76"/>
      <c r="ONG15" s="75"/>
      <c r="ONI15" s="2"/>
      <c r="ONJ15" s="2"/>
      <c r="ONK15" s="35"/>
      <c r="ONL15" s="76"/>
      <c r="ONM15" s="75"/>
      <c r="ONO15" s="2"/>
      <c r="ONP15" s="2"/>
      <c r="ONQ15" s="35"/>
      <c r="ONR15" s="76"/>
      <c r="ONS15" s="75"/>
      <c r="ONU15" s="2"/>
      <c r="ONV15" s="2"/>
      <c r="ONW15" s="35"/>
      <c r="ONX15" s="76"/>
      <c r="ONY15" s="75"/>
      <c r="OOA15" s="2"/>
      <c r="OOB15" s="2"/>
      <c r="OOC15" s="35"/>
      <c r="OOD15" s="76"/>
      <c r="OOE15" s="75"/>
      <c r="OOG15" s="2"/>
      <c r="OOH15" s="2"/>
      <c r="OOI15" s="35"/>
      <c r="OOJ15" s="76"/>
      <c r="OOK15" s="75"/>
      <c r="OOM15" s="2"/>
      <c r="OON15" s="2"/>
      <c r="OOO15" s="35"/>
      <c r="OOP15" s="76"/>
      <c r="OOQ15" s="75"/>
      <c r="OOS15" s="2"/>
      <c r="OOT15" s="2"/>
      <c r="OOU15" s="35"/>
      <c r="OOV15" s="76"/>
      <c r="OOW15" s="75"/>
      <c r="OOY15" s="2"/>
      <c r="OOZ15" s="2"/>
      <c r="OPA15" s="35"/>
      <c r="OPB15" s="76"/>
      <c r="OPC15" s="75"/>
      <c r="OPE15" s="2"/>
      <c r="OPF15" s="2"/>
      <c r="OPG15" s="35"/>
      <c r="OPH15" s="76"/>
      <c r="OPI15" s="75"/>
      <c r="OPK15" s="2"/>
      <c r="OPL15" s="2"/>
      <c r="OPM15" s="35"/>
      <c r="OPN15" s="76"/>
      <c r="OPO15" s="75"/>
      <c r="OPQ15" s="2"/>
      <c r="OPR15" s="2"/>
      <c r="OPS15" s="35"/>
      <c r="OPT15" s="76"/>
      <c r="OPU15" s="75"/>
      <c r="OPW15" s="2"/>
      <c r="OPX15" s="2"/>
      <c r="OPY15" s="35"/>
      <c r="OPZ15" s="76"/>
      <c r="OQA15" s="75"/>
      <c r="OQC15" s="2"/>
      <c r="OQD15" s="2"/>
      <c r="OQE15" s="35"/>
      <c r="OQF15" s="76"/>
      <c r="OQG15" s="75"/>
      <c r="OQI15" s="2"/>
      <c r="OQJ15" s="2"/>
      <c r="OQK15" s="35"/>
      <c r="OQL15" s="76"/>
      <c r="OQM15" s="75"/>
      <c r="OQO15" s="2"/>
      <c r="OQP15" s="2"/>
      <c r="OQQ15" s="35"/>
      <c r="OQR15" s="76"/>
      <c r="OQS15" s="75"/>
      <c r="OQU15" s="2"/>
      <c r="OQV15" s="2"/>
      <c r="OQW15" s="35"/>
      <c r="OQX15" s="76"/>
      <c r="OQY15" s="75"/>
      <c r="ORA15" s="2"/>
      <c r="ORB15" s="2"/>
      <c r="ORC15" s="35"/>
      <c r="ORD15" s="76"/>
      <c r="ORE15" s="75"/>
      <c r="ORG15" s="2"/>
      <c r="ORH15" s="2"/>
      <c r="ORI15" s="35"/>
      <c r="ORJ15" s="76"/>
      <c r="ORK15" s="75"/>
      <c r="ORM15" s="2"/>
      <c r="ORN15" s="2"/>
      <c r="ORO15" s="35"/>
      <c r="ORP15" s="76"/>
      <c r="ORQ15" s="75"/>
      <c r="ORS15" s="2"/>
      <c r="ORT15" s="2"/>
      <c r="ORU15" s="35"/>
      <c r="ORV15" s="76"/>
      <c r="ORW15" s="75"/>
      <c r="ORY15" s="2"/>
      <c r="ORZ15" s="2"/>
      <c r="OSA15" s="35"/>
      <c r="OSB15" s="76"/>
      <c r="OSC15" s="75"/>
      <c r="OSE15" s="2"/>
      <c r="OSF15" s="2"/>
      <c r="OSG15" s="35"/>
      <c r="OSH15" s="76"/>
      <c r="OSI15" s="75"/>
      <c r="OSK15" s="2"/>
      <c r="OSL15" s="2"/>
      <c r="OSM15" s="35"/>
      <c r="OSN15" s="76"/>
      <c r="OSO15" s="75"/>
      <c r="OSQ15" s="2"/>
      <c r="OSR15" s="2"/>
      <c r="OSS15" s="35"/>
      <c r="OST15" s="76"/>
      <c r="OSU15" s="75"/>
      <c r="OSW15" s="2"/>
      <c r="OSX15" s="2"/>
      <c r="OSY15" s="35"/>
      <c r="OSZ15" s="76"/>
      <c r="OTA15" s="75"/>
      <c r="OTC15" s="2"/>
      <c r="OTD15" s="2"/>
      <c r="OTE15" s="35"/>
      <c r="OTF15" s="76"/>
      <c r="OTG15" s="75"/>
      <c r="OTI15" s="2"/>
      <c r="OTJ15" s="2"/>
      <c r="OTK15" s="35"/>
      <c r="OTL15" s="76"/>
      <c r="OTM15" s="75"/>
      <c r="OTO15" s="2"/>
      <c r="OTP15" s="2"/>
      <c r="OTQ15" s="35"/>
      <c r="OTR15" s="76"/>
      <c r="OTS15" s="75"/>
      <c r="OTU15" s="2"/>
      <c r="OTV15" s="2"/>
      <c r="OTW15" s="35"/>
      <c r="OTX15" s="76"/>
      <c r="OTY15" s="75"/>
      <c r="OUA15" s="2"/>
      <c r="OUB15" s="2"/>
      <c r="OUC15" s="35"/>
      <c r="OUD15" s="76"/>
      <c r="OUE15" s="75"/>
      <c r="OUG15" s="2"/>
      <c r="OUH15" s="2"/>
      <c r="OUI15" s="35"/>
      <c r="OUJ15" s="76"/>
      <c r="OUK15" s="75"/>
      <c r="OUM15" s="2"/>
      <c r="OUN15" s="2"/>
      <c r="OUO15" s="35"/>
      <c r="OUP15" s="76"/>
      <c r="OUQ15" s="75"/>
      <c r="OUS15" s="2"/>
      <c r="OUT15" s="2"/>
      <c r="OUU15" s="35"/>
      <c r="OUV15" s="76"/>
      <c r="OUW15" s="75"/>
      <c r="OUY15" s="2"/>
      <c r="OUZ15" s="2"/>
      <c r="OVA15" s="35"/>
      <c r="OVB15" s="76"/>
      <c r="OVC15" s="75"/>
      <c r="OVE15" s="2"/>
      <c r="OVF15" s="2"/>
      <c r="OVG15" s="35"/>
      <c r="OVH15" s="76"/>
      <c r="OVI15" s="75"/>
      <c r="OVK15" s="2"/>
      <c r="OVL15" s="2"/>
      <c r="OVM15" s="35"/>
      <c r="OVN15" s="76"/>
      <c r="OVO15" s="75"/>
      <c r="OVQ15" s="2"/>
      <c r="OVR15" s="2"/>
      <c r="OVS15" s="35"/>
      <c r="OVT15" s="76"/>
      <c r="OVU15" s="75"/>
      <c r="OVW15" s="2"/>
      <c r="OVX15" s="2"/>
      <c r="OVY15" s="35"/>
      <c r="OVZ15" s="76"/>
      <c r="OWA15" s="75"/>
      <c r="OWC15" s="2"/>
      <c r="OWD15" s="2"/>
      <c r="OWE15" s="35"/>
      <c r="OWF15" s="76"/>
      <c r="OWG15" s="75"/>
      <c r="OWI15" s="2"/>
      <c r="OWJ15" s="2"/>
      <c r="OWK15" s="35"/>
      <c r="OWL15" s="76"/>
      <c r="OWM15" s="75"/>
      <c r="OWO15" s="2"/>
      <c r="OWP15" s="2"/>
      <c r="OWQ15" s="35"/>
      <c r="OWR15" s="76"/>
      <c r="OWS15" s="75"/>
      <c r="OWU15" s="2"/>
      <c r="OWV15" s="2"/>
      <c r="OWW15" s="35"/>
      <c r="OWX15" s="76"/>
      <c r="OWY15" s="75"/>
      <c r="OXA15" s="2"/>
      <c r="OXB15" s="2"/>
      <c r="OXC15" s="35"/>
      <c r="OXD15" s="76"/>
      <c r="OXE15" s="75"/>
      <c r="OXG15" s="2"/>
      <c r="OXH15" s="2"/>
      <c r="OXI15" s="35"/>
      <c r="OXJ15" s="76"/>
      <c r="OXK15" s="75"/>
      <c r="OXM15" s="2"/>
      <c r="OXN15" s="2"/>
      <c r="OXO15" s="35"/>
      <c r="OXP15" s="76"/>
      <c r="OXQ15" s="75"/>
      <c r="OXS15" s="2"/>
      <c r="OXT15" s="2"/>
      <c r="OXU15" s="35"/>
      <c r="OXV15" s="76"/>
      <c r="OXW15" s="75"/>
      <c r="OXY15" s="2"/>
      <c r="OXZ15" s="2"/>
      <c r="OYA15" s="35"/>
      <c r="OYB15" s="76"/>
      <c r="OYC15" s="75"/>
      <c r="OYE15" s="2"/>
      <c r="OYF15" s="2"/>
      <c r="OYG15" s="35"/>
      <c r="OYH15" s="76"/>
      <c r="OYI15" s="75"/>
      <c r="OYK15" s="2"/>
      <c r="OYL15" s="2"/>
      <c r="OYM15" s="35"/>
      <c r="OYN15" s="76"/>
      <c r="OYO15" s="75"/>
      <c r="OYQ15" s="2"/>
      <c r="OYR15" s="2"/>
      <c r="OYS15" s="35"/>
      <c r="OYT15" s="76"/>
      <c r="OYU15" s="75"/>
      <c r="OYW15" s="2"/>
      <c r="OYX15" s="2"/>
      <c r="OYY15" s="35"/>
      <c r="OYZ15" s="76"/>
      <c r="OZA15" s="75"/>
      <c r="OZC15" s="2"/>
      <c r="OZD15" s="2"/>
      <c r="OZE15" s="35"/>
      <c r="OZF15" s="76"/>
      <c r="OZG15" s="75"/>
      <c r="OZI15" s="2"/>
      <c r="OZJ15" s="2"/>
      <c r="OZK15" s="35"/>
      <c r="OZL15" s="76"/>
      <c r="OZM15" s="75"/>
      <c r="OZO15" s="2"/>
      <c r="OZP15" s="2"/>
      <c r="OZQ15" s="35"/>
      <c r="OZR15" s="76"/>
      <c r="OZS15" s="75"/>
      <c r="OZU15" s="2"/>
      <c r="OZV15" s="2"/>
      <c r="OZW15" s="35"/>
      <c r="OZX15" s="76"/>
      <c r="OZY15" s="75"/>
      <c r="PAA15" s="2"/>
      <c r="PAB15" s="2"/>
      <c r="PAC15" s="35"/>
      <c r="PAD15" s="76"/>
      <c r="PAE15" s="75"/>
      <c r="PAG15" s="2"/>
      <c r="PAH15" s="2"/>
      <c r="PAI15" s="35"/>
      <c r="PAJ15" s="76"/>
      <c r="PAK15" s="75"/>
      <c r="PAM15" s="2"/>
      <c r="PAN15" s="2"/>
      <c r="PAO15" s="35"/>
      <c r="PAP15" s="76"/>
      <c r="PAQ15" s="75"/>
      <c r="PAS15" s="2"/>
      <c r="PAT15" s="2"/>
      <c r="PAU15" s="35"/>
      <c r="PAV15" s="76"/>
      <c r="PAW15" s="75"/>
      <c r="PAY15" s="2"/>
      <c r="PAZ15" s="2"/>
      <c r="PBA15" s="35"/>
      <c r="PBB15" s="76"/>
      <c r="PBC15" s="75"/>
      <c r="PBE15" s="2"/>
      <c r="PBF15" s="2"/>
      <c r="PBG15" s="35"/>
      <c r="PBH15" s="76"/>
      <c r="PBI15" s="75"/>
      <c r="PBK15" s="2"/>
      <c r="PBL15" s="2"/>
      <c r="PBM15" s="35"/>
      <c r="PBN15" s="76"/>
      <c r="PBO15" s="75"/>
      <c r="PBQ15" s="2"/>
      <c r="PBR15" s="2"/>
      <c r="PBS15" s="35"/>
      <c r="PBT15" s="76"/>
      <c r="PBU15" s="75"/>
      <c r="PBW15" s="2"/>
      <c r="PBX15" s="2"/>
      <c r="PBY15" s="35"/>
      <c r="PBZ15" s="76"/>
      <c r="PCA15" s="75"/>
      <c r="PCC15" s="2"/>
      <c r="PCD15" s="2"/>
      <c r="PCE15" s="35"/>
      <c r="PCF15" s="76"/>
      <c r="PCG15" s="75"/>
      <c r="PCI15" s="2"/>
      <c r="PCJ15" s="2"/>
      <c r="PCK15" s="35"/>
      <c r="PCL15" s="76"/>
      <c r="PCM15" s="75"/>
      <c r="PCO15" s="2"/>
      <c r="PCP15" s="2"/>
      <c r="PCQ15" s="35"/>
      <c r="PCR15" s="76"/>
      <c r="PCS15" s="75"/>
      <c r="PCU15" s="2"/>
      <c r="PCV15" s="2"/>
      <c r="PCW15" s="35"/>
      <c r="PCX15" s="76"/>
      <c r="PCY15" s="75"/>
      <c r="PDA15" s="2"/>
      <c r="PDB15" s="2"/>
      <c r="PDC15" s="35"/>
      <c r="PDD15" s="76"/>
      <c r="PDE15" s="75"/>
      <c r="PDG15" s="2"/>
      <c r="PDH15" s="2"/>
      <c r="PDI15" s="35"/>
      <c r="PDJ15" s="76"/>
      <c r="PDK15" s="75"/>
      <c r="PDM15" s="2"/>
      <c r="PDN15" s="2"/>
      <c r="PDO15" s="35"/>
      <c r="PDP15" s="76"/>
      <c r="PDQ15" s="75"/>
      <c r="PDS15" s="2"/>
      <c r="PDT15" s="2"/>
      <c r="PDU15" s="35"/>
      <c r="PDV15" s="76"/>
      <c r="PDW15" s="75"/>
      <c r="PDY15" s="2"/>
      <c r="PDZ15" s="2"/>
      <c r="PEA15" s="35"/>
      <c r="PEB15" s="76"/>
      <c r="PEC15" s="75"/>
      <c r="PEE15" s="2"/>
      <c r="PEF15" s="2"/>
      <c r="PEG15" s="35"/>
      <c r="PEH15" s="76"/>
      <c r="PEI15" s="75"/>
      <c r="PEK15" s="2"/>
      <c r="PEL15" s="2"/>
      <c r="PEM15" s="35"/>
      <c r="PEN15" s="76"/>
      <c r="PEO15" s="75"/>
      <c r="PEQ15" s="2"/>
      <c r="PER15" s="2"/>
      <c r="PES15" s="35"/>
      <c r="PET15" s="76"/>
      <c r="PEU15" s="75"/>
      <c r="PEW15" s="2"/>
      <c r="PEX15" s="2"/>
      <c r="PEY15" s="35"/>
      <c r="PEZ15" s="76"/>
      <c r="PFA15" s="75"/>
      <c r="PFC15" s="2"/>
      <c r="PFD15" s="2"/>
      <c r="PFE15" s="35"/>
      <c r="PFF15" s="76"/>
      <c r="PFG15" s="75"/>
      <c r="PFI15" s="2"/>
      <c r="PFJ15" s="2"/>
      <c r="PFK15" s="35"/>
      <c r="PFL15" s="76"/>
      <c r="PFM15" s="75"/>
      <c r="PFO15" s="2"/>
      <c r="PFP15" s="2"/>
      <c r="PFQ15" s="35"/>
      <c r="PFR15" s="76"/>
      <c r="PFS15" s="75"/>
      <c r="PFU15" s="2"/>
      <c r="PFV15" s="2"/>
      <c r="PFW15" s="35"/>
      <c r="PFX15" s="76"/>
      <c r="PFY15" s="75"/>
      <c r="PGA15" s="2"/>
      <c r="PGB15" s="2"/>
      <c r="PGC15" s="35"/>
      <c r="PGD15" s="76"/>
      <c r="PGE15" s="75"/>
      <c r="PGG15" s="2"/>
      <c r="PGH15" s="2"/>
      <c r="PGI15" s="35"/>
      <c r="PGJ15" s="76"/>
      <c r="PGK15" s="75"/>
      <c r="PGM15" s="2"/>
      <c r="PGN15" s="2"/>
      <c r="PGO15" s="35"/>
      <c r="PGP15" s="76"/>
      <c r="PGQ15" s="75"/>
      <c r="PGS15" s="2"/>
      <c r="PGT15" s="2"/>
      <c r="PGU15" s="35"/>
      <c r="PGV15" s="76"/>
      <c r="PGW15" s="75"/>
      <c r="PGY15" s="2"/>
      <c r="PGZ15" s="2"/>
      <c r="PHA15" s="35"/>
      <c r="PHB15" s="76"/>
      <c r="PHC15" s="75"/>
      <c r="PHE15" s="2"/>
      <c r="PHF15" s="2"/>
      <c r="PHG15" s="35"/>
      <c r="PHH15" s="76"/>
      <c r="PHI15" s="75"/>
      <c r="PHK15" s="2"/>
      <c r="PHL15" s="2"/>
      <c r="PHM15" s="35"/>
      <c r="PHN15" s="76"/>
      <c r="PHO15" s="75"/>
      <c r="PHQ15" s="2"/>
      <c r="PHR15" s="2"/>
      <c r="PHS15" s="35"/>
      <c r="PHT15" s="76"/>
      <c r="PHU15" s="75"/>
      <c r="PHW15" s="2"/>
      <c r="PHX15" s="2"/>
      <c r="PHY15" s="35"/>
      <c r="PHZ15" s="76"/>
      <c r="PIA15" s="75"/>
      <c r="PIC15" s="2"/>
      <c r="PID15" s="2"/>
      <c r="PIE15" s="35"/>
      <c r="PIF15" s="76"/>
      <c r="PIG15" s="75"/>
      <c r="PII15" s="2"/>
      <c r="PIJ15" s="2"/>
      <c r="PIK15" s="35"/>
      <c r="PIL15" s="76"/>
      <c r="PIM15" s="75"/>
      <c r="PIO15" s="2"/>
      <c r="PIP15" s="2"/>
      <c r="PIQ15" s="35"/>
      <c r="PIR15" s="76"/>
      <c r="PIS15" s="75"/>
      <c r="PIU15" s="2"/>
      <c r="PIV15" s="2"/>
      <c r="PIW15" s="35"/>
      <c r="PIX15" s="76"/>
      <c r="PIY15" s="75"/>
      <c r="PJA15" s="2"/>
      <c r="PJB15" s="2"/>
      <c r="PJC15" s="35"/>
      <c r="PJD15" s="76"/>
      <c r="PJE15" s="75"/>
      <c r="PJG15" s="2"/>
      <c r="PJH15" s="2"/>
      <c r="PJI15" s="35"/>
      <c r="PJJ15" s="76"/>
      <c r="PJK15" s="75"/>
      <c r="PJM15" s="2"/>
      <c r="PJN15" s="2"/>
      <c r="PJO15" s="35"/>
      <c r="PJP15" s="76"/>
      <c r="PJQ15" s="75"/>
      <c r="PJS15" s="2"/>
      <c r="PJT15" s="2"/>
      <c r="PJU15" s="35"/>
      <c r="PJV15" s="76"/>
      <c r="PJW15" s="75"/>
      <c r="PJY15" s="2"/>
      <c r="PJZ15" s="2"/>
      <c r="PKA15" s="35"/>
      <c r="PKB15" s="76"/>
      <c r="PKC15" s="75"/>
      <c r="PKE15" s="2"/>
      <c r="PKF15" s="2"/>
      <c r="PKG15" s="35"/>
      <c r="PKH15" s="76"/>
      <c r="PKI15" s="75"/>
      <c r="PKK15" s="2"/>
      <c r="PKL15" s="2"/>
      <c r="PKM15" s="35"/>
      <c r="PKN15" s="76"/>
      <c r="PKO15" s="75"/>
      <c r="PKQ15" s="2"/>
      <c r="PKR15" s="2"/>
      <c r="PKS15" s="35"/>
      <c r="PKT15" s="76"/>
      <c r="PKU15" s="75"/>
      <c r="PKW15" s="2"/>
      <c r="PKX15" s="2"/>
      <c r="PKY15" s="35"/>
      <c r="PKZ15" s="76"/>
      <c r="PLA15" s="75"/>
      <c r="PLC15" s="2"/>
      <c r="PLD15" s="2"/>
      <c r="PLE15" s="35"/>
      <c r="PLF15" s="76"/>
      <c r="PLG15" s="75"/>
      <c r="PLI15" s="2"/>
      <c r="PLJ15" s="2"/>
      <c r="PLK15" s="35"/>
      <c r="PLL15" s="76"/>
      <c r="PLM15" s="75"/>
      <c r="PLO15" s="2"/>
      <c r="PLP15" s="2"/>
      <c r="PLQ15" s="35"/>
      <c r="PLR15" s="76"/>
      <c r="PLS15" s="75"/>
      <c r="PLU15" s="2"/>
      <c r="PLV15" s="2"/>
      <c r="PLW15" s="35"/>
      <c r="PLX15" s="76"/>
      <c r="PLY15" s="75"/>
      <c r="PMA15" s="2"/>
      <c r="PMB15" s="2"/>
      <c r="PMC15" s="35"/>
      <c r="PMD15" s="76"/>
      <c r="PME15" s="75"/>
      <c r="PMG15" s="2"/>
      <c r="PMH15" s="2"/>
      <c r="PMI15" s="35"/>
      <c r="PMJ15" s="76"/>
      <c r="PMK15" s="75"/>
      <c r="PMM15" s="2"/>
      <c r="PMN15" s="2"/>
      <c r="PMO15" s="35"/>
      <c r="PMP15" s="76"/>
      <c r="PMQ15" s="75"/>
      <c r="PMS15" s="2"/>
      <c r="PMT15" s="2"/>
      <c r="PMU15" s="35"/>
      <c r="PMV15" s="76"/>
      <c r="PMW15" s="75"/>
      <c r="PMY15" s="2"/>
      <c r="PMZ15" s="2"/>
      <c r="PNA15" s="35"/>
      <c r="PNB15" s="76"/>
      <c r="PNC15" s="75"/>
      <c r="PNE15" s="2"/>
      <c r="PNF15" s="2"/>
      <c r="PNG15" s="35"/>
      <c r="PNH15" s="76"/>
      <c r="PNI15" s="75"/>
      <c r="PNK15" s="2"/>
      <c r="PNL15" s="2"/>
      <c r="PNM15" s="35"/>
      <c r="PNN15" s="76"/>
      <c r="PNO15" s="75"/>
      <c r="PNQ15" s="2"/>
      <c r="PNR15" s="2"/>
      <c r="PNS15" s="35"/>
      <c r="PNT15" s="76"/>
      <c r="PNU15" s="75"/>
      <c r="PNW15" s="2"/>
      <c r="PNX15" s="2"/>
      <c r="PNY15" s="35"/>
      <c r="PNZ15" s="76"/>
      <c r="POA15" s="75"/>
      <c r="POC15" s="2"/>
      <c r="POD15" s="2"/>
      <c r="POE15" s="35"/>
      <c r="POF15" s="76"/>
      <c r="POG15" s="75"/>
      <c r="POI15" s="2"/>
      <c r="POJ15" s="2"/>
      <c r="POK15" s="35"/>
      <c r="POL15" s="76"/>
      <c r="POM15" s="75"/>
      <c r="POO15" s="2"/>
      <c r="POP15" s="2"/>
      <c r="POQ15" s="35"/>
      <c r="POR15" s="76"/>
      <c r="POS15" s="75"/>
      <c r="POU15" s="2"/>
      <c r="POV15" s="2"/>
      <c r="POW15" s="35"/>
      <c r="POX15" s="76"/>
      <c r="POY15" s="75"/>
      <c r="PPA15" s="2"/>
      <c r="PPB15" s="2"/>
      <c r="PPC15" s="35"/>
      <c r="PPD15" s="76"/>
      <c r="PPE15" s="75"/>
      <c r="PPG15" s="2"/>
      <c r="PPH15" s="2"/>
      <c r="PPI15" s="35"/>
      <c r="PPJ15" s="76"/>
      <c r="PPK15" s="75"/>
      <c r="PPM15" s="2"/>
      <c r="PPN15" s="2"/>
      <c r="PPO15" s="35"/>
      <c r="PPP15" s="76"/>
      <c r="PPQ15" s="75"/>
      <c r="PPS15" s="2"/>
      <c r="PPT15" s="2"/>
      <c r="PPU15" s="35"/>
      <c r="PPV15" s="76"/>
      <c r="PPW15" s="75"/>
      <c r="PPY15" s="2"/>
      <c r="PPZ15" s="2"/>
      <c r="PQA15" s="35"/>
      <c r="PQB15" s="76"/>
      <c r="PQC15" s="75"/>
      <c r="PQE15" s="2"/>
      <c r="PQF15" s="2"/>
      <c r="PQG15" s="35"/>
      <c r="PQH15" s="76"/>
      <c r="PQI15" s="75"/>
      <c r="PQK15" s="2"/>
      <c r="PQL15" s="2"/>
      <c r="PQM15" s="35"/>
      <c r="PQN15" s="76"/>
      <c r="PQO15" s="75"/>
      <c r="PQQ15" s="2"/>
      <c r="PQR15" s="2"/>
      <c r="PQS15" s="35"/>
      <c r="PQT15" s="76"/>
      <c r="PQU15" s="75"/>
      <c r="PQW15" s="2"/>
      <c r="PQX15" s="2"/>
      <c r="PQY15" s="35"/>
      <c r="PQZ15" s="76"/>
      <c r="PRA15" s="75"/>
      <c r="PRC15" s="2"/>
      <c r="PRD15" s="2"/>
      <c r="PRE15" s="35"/>
      <c r="PRF15" s="76"/>
      <c r="PRG15" s="75"/>
      <c r="PRI15" s="2"/>
      <c r="PRJ15" s="2"/>
      <c r="PRK15" s="35"/>
      <c r="PRL15" s="76"/>
      <c r="PRM15" s="75"/>
      <c r="PRO15" s="2"/>
      <c r="PRP15" s="2"/>
      <c r="PRQ15" s="35"/>
      <c r="PRR15" s="76"/>
      <c r="PRS15" s="75"/>
      <c r="PRU15" s="2"/>
      <c r="PRV15" s="2"/>
      <c r="PRW15" s="35"/>
      <c r="PRX15" s="76"/>
      <c r="PRY15" s="75"/>
      <c r="PSA15" s="2"/>
      <c r="PSB15" s="2"/>
      <c r="PSC15" s="35"/>
      <c r="PSD15" s="76"/>
      <c r="PSE15" s="75"/>
      <c r="PSG15" s="2"/>
      <c r="PSH15" s="2"/>
      <c r="PSI15" s="35"/>
      <c r="PSJ15" s="76"/>
      <c r="PSK15" s="75"/>
      <c r="PSM15" s="2"/>
      <c r="PSN15" s="2"/>
      <c r="PSO15" s="35"/>
      <c r="PSP15" s="76"/>
      <c r="PSQ15" s="75"/>
      <c r="PSS15" s="2"/>
      <c r="PST15" s="2"/>
      <c r="PSU15" s="35"/>
      <c r="PSV15" s="76"/>
      <c r="PSW15" s="75"/>
      <c r="PSY15" s="2"/>
      <c r="PSZ15" s="2"/>
      <c r="PTA15" s="35"/>
      <c r="PTB15" s="76"/>
      <c r="PTC15" s="75"/>
      <c r="PTE15" s="2"/>
      <c r="PTF15" s="2"/>
      <c r="PTG15" s="35"/>
      <c r="PTH15" s="76"/>
      <c r="PTI15" s="75"/>
      <c r="PTK15" s="2"/>
      <c r="PTL15" s="2"/>
      <c r="PTM15" s="35"/>
      <c r="PTN15" s="76"/>
      <c r="PTO15" s="75"/>
      <c r="PTQ15" s="2"/>
      <c r="PTR15" s="2"/>
      <c r="PTS15" s="35"/>
      <c r="PTT15" s="76"/>
      <c r="PTU15" s="75"/>
      <c r="PTW15" s="2"/>
      <c r="PTX15" s="2"/>
      <c r="PTY15" s="35"/>
      <c r="PTZ15" s="76"/>
      <c r="PUA15" s="75"/>
      <c r="PUC15" s="2"/>
      <c r="PUD15" s="2"/>
      <c r="PUE15" s="35"/>
      <c r="PUF15" s="76"/>
      <c r="PUG15" s="75"/>
      <c r="PUI15" s="2"/>
      <c r="PUJ15" s="2"/>
      <c r="PUK15" s="35"/>
      <c r="PUL15" s="76"/>
      <c r="PUM15" s="75"/>
      <c r="PUO15" s="2"/>
      <c r="PUP15" s="2"/>
      <c r="PUQ15" s="35"/>
      <c r="PUR15" s="76"/>
      <c r="PUS15" s="75"/>
      <c r="PUU15" s="2"/>
      <c r="PUV15" s="2"/>
      <c r="PUW15" s="35"/>
      <c r="PUX15" s="76"/>
      <c r="PUY15" s="75"/>
      <c r="PVA15" s="2"/>
      <c r="PVB15" s="2"/>
      <c r="PVC15" s="35"/>
      <c r="PVD15" s="76"/>
      <c r="PVE15" s="75"/>
      <c r="PVG15" s="2"/>
      <c r="PVH15" s="2"/>
      <c r="PVI15" s="35"/>
      <c r="PVJ15" s="76"/>
      <c r="PVK15" s="75"/>
      <c r="PVM15" s="2"/>
      <c r="PVN15" s="2"/>
      <c r="PVO15" s="35"/>
      <c r="PVP15" s="76"/>
      <c r="PVQ15" s="75"/>
      <c r="PVS15" s="2"/>
      <c r="PVT15" s="2"/>
      <c r="PVU15" s="35"/>
      <c r="PVV15" s="76"/>
      <c r="PVW15" s="75"/>
      <c r="PVY15" s="2"/>
      <c r="PVZ15" s="2"/>
      <c r="PWA15" s="35"/>
      <c r="PWB15" s="76"/>
      <c r="PWC15" s="75"/>
      <c r="PWE15" s="2"/>
      <c r="PWF15" s="2"/>
      <c r="PWG15" s="35"/>
      <c r="PWH15" s="76"/>
      <c r="PWI15" s="75"/>
      <c r="PWK15" s="2"/>
      <c r="PWL15" s="2"/>
      <c r="PWM15" s="35"/>
      <c r="PWN15" s="76"/>
      <c r="PWO15" s="75"/>
      <c r="PWQ15" s="2"/>
      <c r="PWR15" s="2"/>
      <c r="PWS15" s="35"/>
      <c r="PWT15" s="76"/>
      <c r="PWU15" s="75"/>
      <c r="PWW15" s="2"/>
      <c r="PWX15" s="2"/>
      <c r="PWY15" s="35"/>
      <c r="PWZ15" s="76"/>
      <c r="PXA15" s="75"/>
      <c r="PXC15" s="2"/>
      <c r="PXD15" s="2"/>
      <c r="PXE15" s="35"/>
      <c r="PXF15" s="76"/>
      <c r="PXG15" s="75"/>
      <c r="PXI15" s="2"/>
      <c r="PXJ15" s="2"/>
      <c r="PXK15" s="35"/>
      <c r="PXL15" s="76"/>
      <c r="PXM15" s="75"/>
      <c r="PXO15" s="2"/>
      <c r="PXP15" s="2"/>
      <c r="PXQ15" s="35"/>
      <c r="PXR15" s="76"/>
      <c r="PXS15" s="75"/>
      <c r="PXU15" s="2"/>
      <c r="PXV15" s="2"/>
      <c r="PXW15" s="35"/>
      <c r="PXX15" s="76"/>
      <c r="PXY15" s="75"/>
      <c r="PYA15" s="2"/>
      <c r="PYB15" s="2"/>
      <c r="PYC15" s="35"/>
      <c r="PYD15" s="76"/>
      <c r="PYE15" s="75"/>
      <c r="PYG15" s="2"/>
      <c r="PYH15" s="2"/>
      <c r="PYI15" s="35"/>
      <c r="PYJ15" s="76"/>
      <c r="PYK15" s="75"/>
      <c r="PYM15" s="2"/>
      <c r="PYN15" s="2"/>
      <c r="PYO15" s="35"/>
      <c r="PYP15" s="76"/>
      <c r="PYQ15" s="75"/>
      <c r="PYS15" s="2"/>
      <c r="PYT15" s="2"/>
      <c r="PYU15" s="35"/>
      <c r="PYV15" s="76"/>
      <c r="PYW15" s="75"/>
      <c r="PYY15" s="2"/>
      <c r="PYZ15" s="2"/>
      <c r="PZA15" s="35"/>
      <c r="PZB15" s="76"/>
      <c r="PZC15" s="75"/>
      <c r="PZE15" s="2"/>
      <c r="PZF15" s="2"/>
      <c r="PZG15" s="35"/>
      <c r="PZH15" s="76"/>
      <c r="PZI15" s="75"/>
      <c r="PZK15" s="2"/>
      <c r="PZL15" s="2"/>
      <c r="PZM15" s="35"/>
      <c r="PZN15" s="76"/>
      <c r="PZO15" s="75"/>
      <c r="PZQ15" s="2"/>
      <c r="PZR15" s="2"/>
      <c r="PZS15" s="35"/>
      <c r="PZT15" s="76"/>
      <c r="PZU15" s="75"/>
      <c r="PZW15" s="2"/>
      <c r="PZX15" s="2"/>
      <c r="PZY15" s="35"/>
      <c r="PZZ15" s="76"/>
      <c r="QAA15" s="75"/>
      <c r="QAC15" s="2"/>
      <c r="QAD15" s="2"/>
      <c r="QAE15" s="35"/>
      <c r="QAF15" s="76"/>
      <c r="QAG15" s="75"/>
      <c r="QAI15" s="2"/>
      <c r="QAJ15" s="2"/>
      <c r="QAK15" s="35"/>
      <c r="QAL15" s="76"/>
      <c r="QAM15" s="75"/>
      <c r="QAO15" s="2"/>
      <c r="QAP15" s="2"/>
      <c r="QAQ15" s="35"/>
      <c r="QAR15" s="76"/>
      <c r="QAS15" s="75"/>
      <c r="QAU15" s="2"/>
      <c r="QAV15" s="2"/>
      <c r="QAW15" s="35"/>
      <c r="QAX15" s="76"/>
      <c r="QAY15" s="75"/>
      <c r="QBA15" s="2"/>
      <c r="QBB15" s="2"/>
      <c r="QBC15" s="35"/>
      <c r="QBD15" s="76"/>
      <c r="QBE15" s="75"/>
      <c r="QBG15" s="2"/>
      <c r="QBH15" s="2"/>
      <c r="QBI15" s="35"/>
      <c r="QBJ15" s="76"/>
      <c r="QBK15" s="75"/>
      <c r="QBM15" s="2"/>
      <c r="QBN15" s="2"/>
      <c r="QBO15" s="35"/>
      <c r="QBP15" s="76"/>
      <c r="QBQ15" s="75"/>
      <c r="QBS15" s="2"/>
      <c r="QBT15" s="2"/>
      <c r="QBU15" s="35"/>
      <c r="QBV15" s="76"/>
      <c r="QBW15" s="75"/>
      <c r="QBY15" s="2"/>
      <c r="QBZ15" s="2"/>
      <c r="QCA15" s="35"/>
      <c r="QCB15" s="76"/>
      <c r="QCC15" s="75"/>
      <c r="QCE15" s="2"/>
      <c r="QCF15" s="2"/>
      <c r="QCG15" s="35"/>
      <c r="QCH15" s="76"/>
      <c r="QCI15" s="75"/>
      <c r="QCK15" s="2"/>
      <c r="QCL15" s="2"/>
      <c r="QCM15" s="35"/>
      <c r="QCN15" s="76"/>
      <c r="QCO15" s="75"/>
      <c r="QCQ15" s="2"/>
      <c r="QCR15" s="2"/>
      <c r="QCS15" s="35"/>
      <c r="QCT15" s="76"/>
      <c r="QCU15" s="75"/>
      <c r="QCW15" s="2"/>
      <c r="QCX15" s="2"/>
      <c r="QCY15" s="35"/>
      <c r="QCZ15" s="76"/>
      <c r="QDA15" s="75"/>
      <c r="QDC15" s="2"/>
      <c r="QDD15" s="2"/>
      <c r="QDE15" s="35"/>
      <c r="QDF15" s="76"/>
      <c r="QDG15" s="75"/>
      <c r="QDI15" s="2"/>
      <c r="QDJ15" s="2"/>
      <c r="QDK15" s="35"/>
      <c r="QDL15" s="76"/>
      <c r="QDM15" s="75"/>
      <c r="QDO15" s="2"/>
      <c r="QDP15" s="2"/>
      <c r="QDQ15" s="35"/>
      <c r="QDR15" s="76"/>
      <c r="QDS15" s="75"/>
      <c r="QDU15" s="2"/>
      <c r="QDV15" s="2"/>
      <c r="QDW15" s="35"/>
      <c r="QDX15" s="76"/>
      <c r="QDY15" s="75"/>
      <c r="QEA15" s="2"/>
      <c r="QEB15" s="2"/>
      <c r="QEC15" s="35"/>
      <c r="QED15" s="76"/>
      <c r="QEE15" s="75"/>
      <c r="QEG15" s="2"/>
      <c r="QEH15" s="2"/>
      <c r="QEI15" s="35"/>
      <c r="QEJ15" s="76"/>
      <c r="QEK15" s="75"/>
      <c r="QEM15" s="2"/>
      <c r="QEN15" s="2"/>
      <c r="QEO15" s="35"/>
      <c r="QEP15" s="76"/>
      <c r="QEQ15" s="75"/>
      <c r="QES15" s="2"/>
      <c r="QET15" s="2"/>
      <c r="QEU15" s="35"/>
      <c r="QEV15" s="76"/>
      <c r="QEW15" s="75"/>
      <c r="QEY15" s="2"/>
      <c r="QEZ15" s="2"/>
      <c r="QFA15" s="35"/>
      <c r="QFB15" s="76"/>
      <c r="QFC15" s="75"/>
      <c r="QFE15" s="2"/>
      <c r="QFF15" s="2"/>
      <c r="QFG15" s="35"/>
      <c r="QFH15" s="76"/>
      <c r="QFI15" s="75"/>
      <c r="QFK15" s="2"/>
      <c r="QFL15" s="2"/>
      <c r="QFM15" s="35"/>
      <c r="QFN15" s="76"/>
      <c r="QFO15" s="75"/>
      <c r="QFQ15" s="2"/>
      <c r="QFR15" s="2"/>
      <c r="QFS15" s="35"/>
      <c r="QFT15" s="76"/>
      <c r="QFU15" s="75"/>
      <c r="QFW15" s="2"/>
      <c r="QFX15" s="2"/>
      <c r="QFY15" s="35"/>
      <c r="QFZ15" s="76"/>
      <c r="QGA15" s="75"/>
      <c r="QGC15" s="2"/>
      <c r="QGD15" s="2"/>
      <c r="QGE15" s="35"/>
      <c r="QGF15" s="76"/>
      <c r="QGG15" s="75"/>
      <c r="QGI15" s="2"/>
      <c r="QGJ15" s="2"/>
      <c r="QGK15" s="35"/>
      <c r="QGL15" s="76"/>
      <c r="QGM15" s="75"/>
      <c r="QGO15" s="2"/>
      <c r="QGP15" s="2"/>
      <c r="QGQ15" s="35"/>
      <c r="QGR15" s="76"/>
      <c r="QGS15" s="75"/>
      <c r="QGU15" s="2"/>
      <c r="QGV15" s="2"/>
      <c r="QGW15" s="35"/>
      <c r="QGX15" s="76"/>
      <c r="QGY15" s="75"/>
      <c r="QHA15" s="2"/>
      <c r="QHB15" s="2"/>
      <c r="QHC15" s="35"/>
      <c r="QHD15" s="76"/>
      <c r="QHE15" s="75"/>
      <c r="QHG15" s="2"/>
      <c r="QHH15" s="2"/>
      <c r="QHI15" s="35"/>
      <c r="QHJ15" s="76"/>
      <c r="QHK15" s="75"/>
      <c r="QHM15" s="2"/>
      <c r="QHN15" s="2"/>
      <c r="QHO15" s="35"/>
      <c r="QHP15" s="76"/>
      <c r="QHQ15" s="75"/>
      <c r="QHS15" s="2"/>
      <c r="QHT15" s="2"/>
      <c r="QHU15" s="35"/>
      <c r="QHV15" s="76"/>
      <c r="QHW15" s="75"/>
      <c r="QHY15" s="2"/>
      <c r="QHZ15" s="2"/>
      <c r="QIA15" s="35"/>
      <c r="QIB15" s="76"/>
      <c r="QIC15" s="75"/>
      <c r="QIE15" s="2"/>
      <c r="QIF15" s="2"/>
      <c r="QIG15" s="35"/>
      <c r="QIH15" s="76"/>
      <c r="QII15" s="75"/>
      <c r="QIK15" s="2"/>
      <c r="QIL15" s="2"/>
      <c r="QIM15" s="35"/>
      <c r="QIN15" s="76"/>
      <c r="QIO15" s="75"/>
      <c r="QIQ15" s="2"/>
      <c r="QIR15" s="2"/>
      <c r="QIS15" s="35"/>
      <c r="QIT15" s="76"/>
      <c r="QIU15" s="75"/>
      <c r="QIW15" s="2"/>
      <c r="QIX15" s="2"/>
      <c r="QIY15" s="35"/>
      <c r="QIZ15" s="76"/>
      <c r="QJA15" s="75"/>
      <c r="QJC15" s="2"/>
      <c r="QJD15" s="2"/>
      <c r="QJE15" s="35"/>
      <c r="QJF15" s="76"/>
      <c r="QJG15" s="75"/>
      <c r="QJI15" s="2"/>
      <c r="QJJ15" s="2"/>
      <c r="QJK15" s="35"/>
      <c r="QJL15" s="76"/>
      <c r="QJM15" s="75"/>
      <c r="QJO15" s="2"/>
      <c r="QJP15" s="2"/>
      <c r="QJQ15" s="35"/>
      <c r="QJR15" s="76"/>
      <c r="QJS15" s="75"/>
      <c r="QJU15" s="2"/>
      <c r="QJV15" s="2"/>
      <c r="QJW15" s="35"/>
      <c r="QJX15" s="76"/>
      <c r="QJY15" s="75"/>
      <c r="QKA15" s="2"/>
      <c r="QKB15" s="2"/>
      <c r="QKC15" s="35"/>
      <c r="QKD15" s="76"/>
      <c r="QKE15" s="75"/>
      <c r="QKG15" s="2"/>
      <c r="QKH15" s="2"/>
      <c r="QKI15" s="35"/>
      <c r="QKJ15" s="76"/>
      <c r="QKK15" s="75"/>
      <c r="QKM15" s="2"/>
      <c r="QKN15" s="2"/>
      <c r="QKO15" s="35"/>
      <c r="QKP15" s="76"/>
      <c r="QKQ15" s="75"/>
      <c r="QKS15" s="2"/>
      <c r="QKT15" s="2"/>
      <c r="QKU15" s="35"/>
      <c r="QKV15" s="76"/>
      <c r="QKW15" s="75"/>
      <c r="QKY15" s="2"/>
      <c r="QKZ15" s="2"/>
      <c r="QLA15" s="35"/>
      <c r="QLB15" s="76"/>
      <c r="QLC15" s="75"/>
      <c r="QLE15" s="2"/>
      <c r="QLF15" s="2"/>
      <c r="QLG15" s="35"/>
      <c r="QLH15" s="76"/>
      <c r="QLI15" s="75"/>
      <c r="QLK15" s="2"/>
      <c r="QLL15" s="2"/>
      <c r="QLM15" s="35"/>
      <c r="QLN15" s="76"/>
      <c r="QLO15" s="75"/>
      <c r="QLQ15" s="2"/>
      <c r="QLR15" s="2"/>
      <c r="QLS15" s="35"/>
      <c r="QLT15" s="76"/>
      <c r="QLU15" s="75"/>
      <c r="QLW15" s="2"/>
      <c r="QLX15" s="2"/>
      <c r="QLY15" s="35"/>
      <c r="QLZ15" s="76"/>
      <c r="QMA15" s="75"/>
      <c r="QMC15" s="2"/>
      <c r="QMD15" s="2"/>
      <c r="QME15" s="35"/>
      <c r="QMF15" s="76"/>
      <c r="QMG15" s="75"/>
      <c r="QMI15" s="2"/>
      <c r="QMJ15" s="2"/>
      <c r="QMK15" s="35"/>
      <c r="QML15" s="76"/>
      <c r="QMM15" s="75"/>
      <c r="QMO15" s="2"/>
      <c r="QMP15" s="2"/>
      <c r="QMQ15" s="35"/>
      <c r="QMR15" s="76"/>
      <c r="QMS15" s="75"/>
      <c r="QMU15" s="2"/>
      <c r="QMV15" s="2"/>
      <c r="QMW15" s="35"/>
      <c r="QMX15" s="76"/>
      <c r="QMY15" s="75"/>
      <c r="QNA15" s="2"/>
      <c r="QNB15" s="2"/>
      <c r="QNC15" s="35"/>
      <c r="QND15" s="76"/>
      <c r="QNE15" s="75"/>
      <c r="QNG15" s="2"/>
      <c r="QNH15" s="2"/>
      <c r="QNI15" s="35"/>
      <c r="QNJ15" s="76"/>
      <c r="QNK15" s="75"/>
      <c r="QNM15" s="2"/>
      <c r="QNN15" s="2"/>
      <c r="QNO15" s="35"/>
      <c r="QNP15" s="76"/>
      <c r="QNQ15" s="75"/>
      <c r="QNS15" s="2"/>
      <c r="QNT15" s="2"/>
      <c r="QNU15" s="35"/>
      <c r="QNV15" s="76"/>
      <c r="QNW15" s="75"/>
      <c r="QNY15" s="2"/>
      <c r="QNZ15" s="2"/>
      <c r="QOA15" s="35"/>
      <c r="QOB15" s="76"/>
      <c r="QOC15" s="75"/>
      <c r="QOE15" s="2"/>
      <c r="QOF15" s="2"/>
      <c r="QOG15" s="35"/>
      <c r="QOH15" s="76"/>
      <c r="QOI15" s="75"/>
      <c r="QOK15" s="2"/>
      <c r="QOL15" s="2"/>
      <c r="QOM15" s="35"/>
      <c r="QON15" s="76"/>
      <c r="QOO15" s="75"/>
      <c r="QOQ15" s="2"/>
      <c r="QOR15" s="2"/>
      <c r="QOS15" s="35"/>
      <c r="QOT15" s="76"/>
      <c r="QOU15" s="75"/>
      <c r="QOW15" s="2"/>
      <c r="QOX15" s="2"/>
      <c r="QOY15" s="35"/>
      <c r="QOZ15" s="76"/>
      <c r="QPA15" s="75"/>
      <c r="QPC15" s="2"/>
      <c r="QPD15" s="2"/>
      <c r="QPE15" s="35"/>
      <c r="QPF15" s="76"/>
      <c r="QPG15" s="75"/>
      <c r="QPI15" s="2"/>
      <c r="QPJ15" s="2"/>
      <c r="QPK15" s="35"/>
      <c r="QPL15" s="76"/>
      <c r="QPM15" s="75"/>
      <c r="QPO15" s="2"/>
      <c r="QPP15" s="2"/>
      <c r="QPQ15" s="35"/>
      <c r="QPR15" s="76"/>
      <c r="QPS15" s="75"/>
      <c r="QPU15" s="2"/>
      <c r="QPV15" s="2"/>
      <c r="QPW15" s="35"/>
      <c r="QPX15" s="76"/>
      <c r="QPY15" s="75"/>
      <c r="QQA15" s="2"/>
      <c r="QQB15" s="2"/>
      <c r="QQC15" s="35"/>
      <c r="QQD15" s="76"/>
      <c r="QQE15" s="75"/>
      <c r="QQG15" s="2"/>
      <c r="QQH15" s="2"/>
      <c r="QQI15" s="35"/>
      <c r="QQJ15" s="76"/>
      <c r="QQK15" s="75"/>
      <c r="QQM15" s="2"/>
      <c r="QQN15" s="2"/>
      <c r="QQO15" s="35"/>
      <c r="QQP15" s="76"/>
      <c r="QQQ15" s="75"/>
      <c r="QQS15" s="2"/>
      <c r="QQT15" s="2"/>
      <c r="QQU15" s="35"/>
      <c r="QQV15" s="76"/>
      <c r="QQW15" s="75"/>
      <c r="QQY15" s="2"/>
      <c r="QQZ15" s="2"/>
      <c r="QRA15" s="35"/>
      <c r="QRB15" s="76"/>
      <c r="QRC15" s="75"/>
      <c r="QRE15" s="2"/>
      <c r="QRF15" s="2"/>
      <c r="QRG15" s="35"/>
      <c r="QRH15" s="76"/>
      <c r="QRI15" s="75"/>
      <c r="QRK15" s="2"/>
      <c r="QRL15" s="2"/>
      <c r="QRM15" s="35"/>
      <c r="QRN15" s="76"/>
      <c r="QRO15" s="75"/>
      <c r="QRQ15" s="2"/>
      <c r="QRR15" s="2"/>
      <c r="QRS15" s="35"/>
      <c r="QRT15" s="76"/>
      <c r="QRU15" s="75"/>
      <c r="QRW15" s="2"/>
      <c r="QRX15" s="2"/>
      <c r="QRY15" s="35"/>
      <c r="QRZ15" s="76"/>
      <c r="QSA15" s="75"/>
      <c r="QSC15" s="2"/>
      <c r="QSD15" s="2"/>
      <c r="QSE15" s="35"/>
      <c r="QSF15" s="76"/>
      <c r="QSG15" s="75"/>
      <c r="QSI15" s="2"/>
      <c r="QSJ15" s="2"/>
      <c r="QSK15" s="35"/>
      <c r="QSL15" s="76"/>
      <c r="QSM15" s="75"/>
      <c r="QSO15" s="2"/>
      <c r="QSP15" s="2"/>
      <c r="QSQ15" s="35"/>
      <c r="QSR15" s="76"/>
      <c r="QSS15" s="75"/>
      <c r="QSU15" s="2"/>
      <c r="QSV15" s="2"/>
      <c r="QSW15" s="35"/>
      <c r="QSX15" s="76"/>
      <c r="QSY15" s="75"/>
      <c r="QTA15" s="2"/>
      <c r="QTB15" s="2"/>
      <c r="QTC15" s="35"/>
      <c r="QTD15" s="76"/>
      <c r="QTE15" s="75"/>
      <c r="QTG15" s="2"/>
      <c r="QTH15" s="2"/>
      <c r="QTI15" s="35"/>
      <c r="QTJ15" s="76"/>
      <c r="QTK15" s="75"/>
      <c r="QTM15" s="2"/>
      <c r="QTN15" s="2"/>
      <c r="QTO15" s="35"/>
      <c r="QTP15" s="76"/>
      <c r="QTQ15" s="75"/>
      <c r="QTS15" s="2"/>
      <c r="QTT15" s="2"/>
      <c r="QTU15" s="35"/>
      <c r="QTV15" s="76"/>
      <c r="QTW15" s="75"/>
      <c r="QTY15" s="2"/>
      <c r="QTZ15" s="2"/>
      <c r="QUA15" s="35"/>
      <c r="QUB15" s="76"/>
      <c r="QUC15" s="75"/>
      <c r="QUE15" s="2"/>
      <c r="QUF15" s="2"/>
      <c r="QUG15" s="35"/>
      <c r="QUH15" s="76"/>
      <c r="QUI15" s="75"/>
      <c r="QUK15" s="2"/>
      <c r="QUL15" s="2"/>
      <c r="QUM15" s="35"/>
      <c r="QUN15" s="76"/>
      <c r="QUO15" s="75"/>
      <c r="QUQ15" s="2"/>
      <c r="QUR15" s="2"/>
      <c r="QUS15" s="35"/>
      <c r="QUT15" s="76"/>
      <c r="QUU15" s="75"/>
      <c r="QUW15" s="2"/>
      <c r="QUX15" s="2"/>
      <c r="QUY15" s="35"/>
      <c r="QUZ15" s="76"/>
      <c r="QVA15" s="75"/>
      <c r="QVC15" s="2"/>
      <c r="QVD15" s="2"/>
      <c r="QVE15" s="35"/>
      <c r="QVF15" s="76"/>
      <c r="QVG15" s="75"/>
      <c r="QVI15" s="2"/>
      <c r="QVJ15" s="2"/>
      <c r="QVK15" s="35"/>
      <c r="QVL15" s="76"/>
      <c r="QVM15" s="75"/>
      <c r="QVO15" s="2"/>
      <c r="QVP15" s="2"/>
      <c r="QVQ15" s="35"/>
      <c r="QVR15" s="76"/>
      <c r="QVS15" s="75"/>
      <c r="QVU15" s="2"/>
      <c r="QVV15" s="2"/>
      <c r="QVW15" s="35"/>
      <c r="QVX15" s="76"/>
      <c r="QVY15" s="75"/>
      <c r="QWA15" s="2"/>
      <c r="QWB15" s="2"/>
      <c r="QWC15" s="35"/>
      <c r="QWD15" s="76"/>
      <c r="QWE15" s="75"/>
      <c r="QWG15" s="2"/>
      <c r="QWH15" s="2"/>
      <c r="QWI15" s="35"/>
      <c r="QWJ15" s="76"/>
      <c r="QWK15" s="75"/>
      <c r="QWM15" s="2"/>
      <c r="QWN15" s="2"/>
      <c r="QWO15" s="35"/>
      <c r="QWP15" s="76"/>
      <c r="QWQ15" s="75"/>
      <c r="QWS15" s="2"/>
      <c r="QWT15" s="2"/>
      <c r="QWU15" s="35"/>
      <c r="QWV15" s="76"/>
      <c r="QWW15" s="75"/>
      <c r="QWY15" s="2"/>
      <c r="QWZ15" s="2"/>
      <c r="QXA15" s="35"/>
      <c r="QXB15" s="76"/>
      <c r="QXC15" s="75"/>
      <c r="QXE15" s="2"/>
      <c r="QXF15" s="2"/>
      <c r="QXG15" s="35"/>
      <c r="QXH15" s="76"/>
      <c r="QXI15" s="75"/>
      <c r="QXK15" s="2"/>
      <c r="QXL15" s="2"/>
      <c r="QXM15" s="35"/>
      <c r="QXN15" s="76"/>
      <c r="QXO15" s="75"/>
      <c r="QXQ15" s="2"/>
      <c r="QXR15" s="2"/>
      <c r="QXS15" s="35"/>
      <c r="QXT15" s="76"/>
      <c r="QXU15" s="75"/>
      <c r="QXW15" s="2"/>
      <c r="QXX15" s="2"/>
      <c r="QXY15" s="35"/>
      <c r="QXZ15" s="76"/>
      <c r="QYA15" s="75"/>
      <c r="QYC15" s="2"/>
      <c r="QYD15" s="2"/>
      <c r="QYE15" s="35"/>
      <c r="QYF15" s="76"/>
      <c r="QYG15" s="75"/>
      <c r="QYI15" s="2"/>
      <c r="QYJ15" s="2"/>
      <c r="QYK15" s="35"/>
      <c r="QYL15" s="76"/>
      <c r="QYM15" s="75"/>
      <c r="QYO15" s="2"/>
      <c r="QYP15" s="2"/>
      <c r="QYQ15" s="35"/>
      <c r="QYR15" s="76"/>
      <c r="QYS15" s="75"/>
      <c r="QYU15" s="2"/>
      <c r="QYV15" s="2"/>
      <c r="QYW15" s="35"/>
      <c r="QYX15" s="76"/>
      <c r="QYY15" s="75"/>
      <c r="QZA15" s="2"/>
      <c r="QZB15" s="2"/>
      <c r="QZC15" s="35"/>
      <c r="QZD15" s="76"/>
      <c r="QZE15" s="75"/>
      <c r="QZG15" s="2"/>
      <c r="QZH15" s="2"/>
      <c r="QZI15" s="35"/>
      <c r="QZJ15" s="76"/>
      <c r="QZK15" s="75"/>
      <c r="QZM15" s="2"/>
      <c r="QZN15" s="2"/>
      <c r="QZO15" s="35"/>
      <c r="QZP15" s="76"/>
      <c r="QZQ15" s="75"/>
      <c r="QZS15" s="2"/>
      <c r="QZT15" s="2"/>
      <c r="QZU15" s="35"/>
      <c r="QZV15" s="76"/>
      <c r="QZW15" s="75"/>
      <c r="QZY15" s="2"/>
      <c r="QZZ15" s="2"/>
      <c r="RAA15" s="35"/>
      <c r="RAB15" s="76"/>
      <c r="RAC15" s="75"/>
      <c r="RAE15" s="2"/>
      <c r="RAF15" s="2"/>
      <c r="RAG15" s="35"/>
      <c r="RAH15" s="76"/>
      <c r="RAI15" s="75"/>
      <c r="RAK15" s="2"/>
      <c r="RAL15" s="2"/>
      <c r="RAM15" s="35"/>
      <c r="RAN15" s="76"/>
      <c r="RAO15" s="75"/>
      <c r="RAQ15" s="2"/>
      <c r="RAR15" s="2"/>
      <c r="RAS15" s="35"/>
      <c r="RAT15" s="76"/>
      <c r="RAU15" s="75"/>
      <c r="RAW15" s="2"/>
      <c r="RAX15" s="2"/>
      <c r="RAY15" s="35"/>
      <c r="RAZ15" s="76"/>
      <c r="RBA15" s="75"/>
      <c r="RBC15" s="2"/>
      <c r="RBD15" s="2"/>
      <c r="RBE15" s="35"/>
      <c r="RBF15" s="76"/>
      <c r="RBG15" s="75"/>
      <c r="RBI15" s="2"/>
      <c r="RBJ15" s="2"/>
      <c r="RBK15" s="35"/>
      <c r="RBL15" s="76"/>
      <c r="RBM15" s="75"/>
      <c r="RBO15" s="2"/>
      <c r="RBP15" s="2"/>
      <c r="RBQ15" s="35"/>
      <c r="RBR15" s="76"/>
      <c r="RBS15" s="75"/>
      <c r="RBU15" s="2"/>
      <c r="RBV15" s="2"/>
      <c r="RBW15" s="35"/>
      <c r="RBX15" s="76"/>
      <c r="RBY15" s="75"/>
      <c r="RCA15" s="2"/>
      <c r="RCB15" s="2"/>
      <c r="RCC15" s="35"/>
      <c r="RCD15" s="76"/>
      <c r="RCE15" s="75"/>
      <c r="RCG15" s="2"/>
      <c r="RCH15" s="2"/>
      <c r="RCI15" s="35"/>
      <c r="RCJ15" s="76"/>
      <c r="RCK15" s="75"/>
      <c r="RCM15" s="2"/>
      <c r="RCN15" s="2"/>
      <c r="RCO15" s="35"/>
      <c r="RCP15" s="76"/>
      <c r="RCQ15" s="75"/>
      <c r="RCS15" s="2"/>
      <c r="RCT15" s="2"/>
      <c r="RCU15" s="35"/>
      <c r="RCV15" s="76"/>
      <c r="RCW15" s="75"/>
      <c r="RCY15" s="2"/>
      <c r="RCZ15" s="2"/>
      <c r="RDA15" s="35"/>
      <c r="RDB15" s="76"/>
      <c r="RDC15" s="75"/>
      <c r="RDE15" s="2"/>
      <c r="RDF15" s="2"/>
      <c r="RDG15" s="35"/>
      <c r="RDH15" s="76"/>
      <c r="RDI15" s="75"/>
      <c r="RDK15" s="2"/>
      <c r="RDL15" s="2"/>
      <c r="RDM15" s="35"/>
      <c r="RDN15" s="76"/>
      <c r="RDO15" s="75"/>
      <c r="RDQ15" s="2"/>
      <c r="RDR15" s="2"/>
      <c r="RDS15" s="35"/>
      <c r="RDT15" s="76"/>
      <c r="RDU15" s="75"/>
      <c r="RDW15" s="2"/>
      <c r="RDX15" s="2"/>
      <c r="RDY15" s="35"/>
      <c r="RDZ15" s="76"/>
      <c r="REA15" s="75"/>
      <c r="REC15" s="2"/>
      <c r="RED15" s="2"/>
      <c r="REE15" s="35"/>
      <c r="REF15" s="76"/>
      <c r="REG15" s="75"/>
      <c r="REI15" s="2"/>
      <c r="REJ15" s="2"/>
      <c r="REK15" s="35"/>
      <c r="REL15" s="76"/>
      <c r="REM15" s="75"/>
      <c r="REO15" s="2"/>
      <c r="REP15" s="2"/>
      <c r="REQ15" s="35"/>
      <c r="RER15" s="76"/>
      <c r="RES15" s="75"/>
      <c r="REU15" s="2"/>
      <c r="REV15" s="2"/>
      <c r="REW15" s="35"/>
      <c r="REX15" s="76"/>
      <c r="REY15" s="75"/>
      <c r="RFA15" s="2"/>
      <c r="RFB15" s="2"/>
      <c r="RFC15" s="35"/>
      <c r="RFD15" s="76"/>
      <c r="RFE15" s="75"/>
      <c r="RFG15" s="2"/>
      <c r="RFH15" s="2"/>
      <c r="RFI15" s="35"/>
      <c r="RFJ15" s="76"/>
      <c r="RFK15" s="75"/>
      <c r="RFM15" s="2"/>
      <c r="RFN15" s="2"/>
      <c r="RFO15" s="35"/>
      <c r="RFP15" s="76"/>
      <c r="RFQ15" s="75"/>
      <c r="RFS15" s="2"/>
      <c r="RFT15" s="2"/>
      <c r="RFU15" s="35"/>
      <c r="RFV15" s="76"/>
      <c r="RFW15" s="75"/>
      <c r="RFY15" s="2"/>
      <c r="RFZ15" s="2"/>
      <c r="RGA15" s="35"/>
      <c r="RGB15" s="76"/>
      <c r="RGC15" s="75"/>
      <c r="RGE15" s="2"/>
      <c r="RGF15" s="2"/>
      <c r="RGG15" s="35"/>
      <c r="RGH15" s="76"/>
      <c r="RGI15" s="75"/>
      <c r="RGK15" s="2"/>
      <c r="RGL15" s="2"/>
      <c r="RGM15" s="35"/>
      <c r="RGN15" s="76"/>
      <c r="RGO15" s="75"/>
      <c r="RGQ15" s="2"/>
      <c r="RGR15" s="2"/>
      <c r="RGS15" s="35"/>
      <c r="RGT15" s="76"/>
      <c r="RGU15" s="75"/>
      <c r="RGW15" s="2"/>
      <c r="RGX15" s="2"/>
      <c r="RGY15" s="35"/>
      <c r="RGZ15" s="76"/>
      <c r="RHA15" s="75"/>
      <c r="RHC15" s="2"/>
      <c r="RHD15" s="2"/>
      <c r="RHE15" s="35"/>
      <c r="RHF15" s="76"/>
      <c r="RHG15" s="75"/>
      <c r="RHI15" s="2"/>
      <c r="RHJ15" s="2"/>
      <c r="RHK15" s="35"/>
      <c r="RHL15" s="76"/>
      <c r="RHM15" s="75"/>
      <c r="RHO15" s="2"/>
      <c r="RHP15" s="2"/>
      <c r="RHQ15" s="35"/>
      <c r="RHR15" s="76"/>
      <c r="RHS15" s="75"/>
      <c r="RHU15" s="2"/>
      <c r="RHV15" s="2"/>
      <c r="RHW15" s="35"/>
      <c r="RHX15" s="76"/>
      <c r="RHY15" s="75"/>
      <c r="RIA15" s="2"/>
      <c r="RIB15" s="2"/>
      <c r="RIC15" s="35"/>
      <c r="RID15" s="76"/>
      <c r="RIE15" s="75"/>
      <c r="RIG15" s="2"/>
      <c r="RIH15" s="2"/>
      <c r="RII15" s="35"/>
      <c r="RIJ15" s="76"/>
      <c r="RIK15" s="75"/>
      <c r="RIM15" s="2"/>
      <c r="RIN15" s="2"/>
      <c r="RIO15" s="35"/>
      <c r="RIP15" s="76"/>
      <c r="RIQ15" s="75"/>
      <c r="RIS15" s="2"/>
      <c r="RIT15" s="2"/>
      <c r="RIU15" s="35"/>
      <c r="RIV15" s="76"/>
      <c r="RIW15" s="75"/>
      <c r="RIY15" s="2"/>
      <c r="RIZ15" s="2"/>
      <c r="RJA15" s="35"/>
      <c r="RJB15" s="76"/>
      <c r="RJC15" s="75"/>
      <c r="RJE15" s="2"/>
      <c r="RJF15" s="2"/>
      <c r="RJG15" s="35"/>
      <c r="RJH15" s="76"/>
      <c r="RJI15" s="75"/>
      <c r="RJK15" s="2"/>
      <c r="RJL15" s="2"/>
      <c r="RJM15" s="35"/>
      <c r="RJN15" s="76"/>
      <c r="RJO15" s="75"/>
      <c r="RJQ15" s="2"/>
      <c r="RJR15" s="2"/>
      <c r="RJS15" s="35"/>
      <c r="RJT15" s="76"/>
      <c r="RJU15" s="75"/>
      <c r="RJW15" s="2"/>
      <c r="RJX15" s="2"/>
      <c r="RJY15" s="35"/>
      <c r="RJZ15" s="76"/>
      <c r="RKA15" s="75"/>
      <c r="RKC15" s="2"/>
      <c r="RKD15" s="2"/>
      <c r="RKE15" s="35"/>
      <c r="RKF15" s="76"/>
      <c r="RKG15" s="75"/>
      <c r="RKI15" s="2"/>
      <c r="RKJ15" s="2"/>
      <c r="RKK15" s="35"/>
      <c r="RKL15" s="76"/>
      <c r="RKM15" s="75"/>
      <c r="RKO15" s="2"/>
      <c r="RKP15" s="2"/>
      <c r="RKQ15" s="35"/>
      <c r="RKR15" s="76"/>
      <c r="RKS15" s="75"/>
      <c r="RKU15" s="2"/>
      <c r="RKV15" s="2"/>
      <c r="RKW15" s="35"/>
      <c r="RKX15" s="76"/>
      <c r="RKY15" s="75"/>
      <c r="RLA15" s="2"/>
      <c r="RLB15" s="2"/>
      <c r="RLC15" s="35"/>
      <c r="RLD15" s="76"/>
      <c r="RLE15" s="75"/>
      <c r="RLG15" s="2"/>
      <c r="RLH15" s="2"/>
      <c r="RLI15" s="35"/>
      <c r="RLJ15" s="76"/>
      <c r="RLK15" s="75"/>
      <c r="RLM15" s="2"/>
      <c r="RLN15" s="2"/>
      <c r="RLO15" s="35"/>
      <c r="RLP15" s="76"/>
      <c r="RLQ15" s="75"/>
      <c r="RLS15" s="2"/>
      <c r="RLT15" s="2"/>
      <c r="RLU15" s="35"/>
      <c r="RLV15" s="76"/>
      <c r="RLW15" s="75"/>
      <c r="RLY15" s="2"/>
      <c r="RLZ15" s="2"/>
      <c r="RMA15" s="35"/>
      <c r="RMB15" s="76"/>
      <c r="RMC15" s="75"/>
      <c r="RME15" s="2"/>
      <c r="RMF15" s="2"/>
      <c r="RMG15" s="35"/>
      <c r="RMH15" s="76"/>
      <c r="RMI15" s="75"/>
      <c r="RMK15" s="2"/>
      <c r="RML15" s="2"/>
      <c r="RMM15" s="35"/>
      <c r="RMN15" s="76"/>
      <c r="RMO15" s="75"/>
      <c r="RMQ15" s="2"/>
      <c r="RMR15" s="2"/>
      <c r="RMS15" s="35"/>
      <c r="RMT15" s="76"/>
      <c r="RMU15" s="75"/>
      <c r="RMW15" s="2"/>
      <c r="RMX15" s="2"/>
      <c r="RMY15" s="35"/>
      <c r="RMZ15" s="76"/>
      <c r="RNA15" s="75"/>
      <c r="RNC15" s="2"/>
      <c r="RND15" s="2"/>
      <c r="RNE15" s="35"/>
      <c r="RNF15" s="76"/>
      <c r="RNG15" s="75"/>
      <c r="RNI15" s="2"/>
      <c r="RNJ15" s="2"/>
      <c r="RNK15" s="35"/>
      <c r="RNL15" s="76"/>
      <c r="RNM15" s="75"/>
      <c r="RNO15" s="2"/>
      <c r="RNP15" s="2"/>
      <c r="RNQ15" s="35"/>
      <c r="RNR15" s="76"/>
      <c r="RNS15" s="75"/>
      <c r="RNU15" s="2"/>
      <c r="RNV15" s="2"/>
      <c r="RNW15" s="35"/>
      <c r="RNX15" s="76"/>
      <c r="RNY15" s="75"/>
      <c r="ROA15" s="2"/>
      <c r="ROB15" s="2"/>
      <c r="ROC15" s="35"/>
      <c r="ROD15" s="76"/>
      <c r="ROE15" s="75"/>
      <c r="ROG15" s="2"/>
      <c r="ROH15" s="2"/>
      <c r="ROI15" s="35"/>
      <c r="ROJ15" s="76"/>
      <c r="ROK15" s="75"/>
      <c r="ROM15" s="2"/>
      <c r="RON15" s="2"/>
      <c r="ROO15" s="35"/>
      <c r="ROP15" s="76"/>
      <c r="ROQ15" s="75"/>
      <c r="ROS15" s="2"/>
      <c r="ROT15" s="2"/>
      <c r="ROU15" s="35"/>
      <c r="ROV15" s="76"/>
      <c r="ROW15" s="75"/>
      <c r="ROY15" s="2"/>
      <c r="ROZ15" s="2"/>
      <c r="RPA15" s="35"/>
      <c r="RPB15" s="76"/>
      <c r="RPC15" s="75"/>
      <c r="RPE15" s="2"/>
      <c r="RPF15" s="2"/>
      <c r="RPG15" s="35"/>
      <c r="RPH15" s="76"/>
      <c r="RPI15" s="75"/>
      <c r="RPK15" s="2"/>
      <c r="RPL15" s="2"/>
      <c r="RPM15" s="35"/>
      <c r="RPN15" s="76"/>
      <c r="RPO15" s="75"/>
      <c r="RPQ15" s="2"/>
      <c r="RPR15" s="2"/>
      <c r="RPS15" s="35"/>
      <c r="RPT15" s="76"/>
      <c r="RPU15" s="75"/>
      <c r="RPW15" s="2"/>
      <c r="RPX15" s="2"/>
      <c r="RPY15" s="35"/>
      <c r="RPZ15" s="76"/>
      <c r="RQA15" s="75"/>
      <c r="RQC15" s="2"/>
      <c r="RQD15" s="2"/>
      <c r="RQE15" s="35"/>
      <c r="RQF15" s="76"/>
      <c r="RQG15" s="75"/>
      <c r="RQI15" s="2"/>
      <c r="RQJ15" s="2"/>
      <c r="RQK15" s="35"/>
      <c r="RQL15" s="76"/>
      <c r="RQM15" s="75"/>
      <c r="RQO15" s="2"/>
      <c r="RQP15" s="2"/>
      <c r="RQQ15" s="35"/>
      <c r="RQR15" s="76"/>
      <c r="RQS15" s="75"/>
      <c r="RQU15" s="2"/>
      <c r="RQV15" s="2"/>
      <c r="RQW15" s="35"/>
      <c r="RQX15" s="76"/>
      <c r="RQY15" s="75"/>
      <c r="RRA15" s="2"/>
      <c r="RRB15" s="2"/>
      <c r="RRC15" s="35"/>
      <c r="RRD15" s="76"/>
      <c r="RRE15" s="75"/>
      <c r="RRG15" s="2"/>
      <c r="RRH15" s="2"/>
      <c r="RRI15" s="35"/>
      <c r="RRJ15" s="76"/>
      <c r="RRK15" s="75"/>
      <c r="RRM15" s="2"/>
      <c r="RRN15" s="2"/>
      <c r="RRO15" s="35"/>
      <c r="RRP15" s="76"/>
      <c r="RRQ15" s="75"/>
      <c r="RRS15" s="2"/>
      <c r="RRT15" s="2"/>
      <c r="RRU15" s="35"/>
      <c r="RRV15" s="76"/>
      <c r="RRW15" s="75"/>
      <c r="RRY15" s="2"/>
      <c r="RRZ15" s="2"/>
      <c r="RSA15" s="35"/>
      <c r="RSB15" s="76"/>
      <c r="RSC15" s="75"/>
      <c r="RSE15" s="2"/>
      <c r="RSF15" s="2"/>
      <c r="RSG15" s="35"/>
      <c r="RSH15" s="76"/>
      <c r="RSI15" s="75"/>
      <c r="RSK15" s="2"/>
      <c r="RSL15" s="2"/>
      <c r="RSM15" s="35"/>
      <c r="RSN15" s="76"/>
      <c r="RSO15" s="75"/>
      <c r="RSQ15" s="2"/>
      <c r="RSR15" s="2"/>
      <c r="RSS15" s="35"/>
      <c r="RST15" s="76"/>
      <c r="RSU15" s="75"/>
      <c r="RSW15" s="2"/>
      <c r="RSX15" s="2"/>
      <c r="RSY15" s="35"/>
      <c r="RSZ15" s="76"/>
      <c r="RTA15" s="75"/>
      <c r="RTC15" s="2"/>
      <c r="RTD15" s="2"/>
      <c r="RTE15" s="35"/>
      <c r="RTF15" s="76"/>
      <c r="RTG15" s="75"/>
      <c r="RTI15" s="2"/>
      <c r="RTJ15" s="2"/>
      <c r="RTK15" s="35"/>
      <c r="RTL15" s="76"/>
      <c r="RTM15" s="75"/>
      <c r="RTO15" s="2"/>
      <c r="RTP15" s="2"/>
      <c r="RTQ15" s="35"/>
      <c r="RTR15" s="76"/>
      <c r="RTS15" s="75"/>
      <c r="RTU15" s="2"/>
      <c r="RTV15" s="2"/>
      <c r="RTW15" s="35"/>
      <c r="RTX15" s="76"/>
      <c r="RTY15" s="75"/>
      <c r="RUA15" s="2"/>
      <c r="RUB15" s="2"/>
      <c r="RUC15" s="35"/>
      <c r="RUD15" s="76"/>
      <c r="RUE15" s="75"/>
      <c r="RUG15" s="2"/>
      <c r="RUH15" s="2"/>
      <c r="RUI15" s="35"/>
      <c r="RUJ15" s="76"/>
      <c r="RUK15" s="75"/>
      <c r="RUM15" s="2"/>
      <c r="RUN15" s="2"/>
      <c r="RUO15" s="35"/>
      <c r="RUP15" s="76"/>
      <c r="RUQ15" s="75"/>
      <c r="RUS15" s="2"/>
      <c r="RUT15" s="2"/>
      <c r="RUU15" s="35"/>
      <c r="RUV15" s="76"/>
      <c r="RUW15" s="75"/>
      <c r="RUY15" s="2"/>
      <c r="RUZ15" s="2"/>
      <c r="RVA15" s="35"/>
      <c r="RVB15" s="76"/>
      <c r="RVC15" s="75"/>
      <c r="RVE15" s="2"/>
      <c r="RVF15" s="2"/>
      <c r="RVG15" s="35"/>
      <c r="RVH15" s="76"/>
      <c r="RVI15" s="75"/>
      <c r="RVK15" s="2"/>
      <c r="RVL15" s="2"/>
      <c r="RVM15" s="35"/>
      <c r="RVN15" s="76"/>
      <c r="RVO15" s="75"/>
      <c r="RVQ15" s="2"/>
      <c r="RVR15" s="2"/>
      <c r="RVS15" s="35"/>
      <c r="RVT15" s="76"/>
      <c r="RVU15" s="75"/>
      <c r="RVW15" s="2"/>
      <c r="RVX15" s="2"/>
      <c r="RVY15" s="35"/>
      <c r="RVZ15" s="76"/>
      <c r="RWA15" s="75"/>
      <c r="RWC15" s="2"/>
      <c r="RWD15" s="2"/>
      <c r="RWE15" s="35"/>
      <c r="RWF15" s="76"/>
      <c r="RWG15" s="75"/>
      <c r="RWI15" s="2"/>
      <c r="RWJ15" s="2"/>
      <c r="RWK15" s="35"/>
      <c r="RWL15" s="76"/>
      <c r="RWM15" s="75"/>
      <c r="RWO15" s="2"/>
      <c r="RWP15" s="2"/>
      <c r="RWQ15" s="35"/>
      <c r="RWR15" s="76"/>
      <c r="RWS15" s="75"/>
      <c r="RWU15" s="2"/>
      <c r="RWV15" s="2"/>
      <c r="RWW15" s="35"/>
      <c r="RWX15" s="76"/>
      <c r="RWY15" s="75"/>
      <c r="RXA15" s="2"/>
      <c r="RXB15" s="2"/>
      <c r="RXC15" s="35"/>
      <c r="RXD15" s="76"/>
      <c r="RXE15" s="75"/>
      <c r="RXG15" s="2"/>
      <c r="RXH15" s="2"/>
      <c r="RXI15" s="35"/>
      <c r="RXJ15" s="76"/>
      <c r="RXK15" s="75"/>
      <c r="RXM15" s="2"/>
      <c r="RXN15" s="2"/>
      <c r="RXO15" s="35"/>
      <c r="RXP15" s="76"/>
      <c r="RXQ15" s="75"/>
      <c r="RXS15" s="2"/>
      <c r="RXT15" s="2"/>
      <c r="RXU15" s="35"/>
      <c r="RXV15" s="76"/>
      <c r="RXW15" s="75"/>
      <c r="RXY15" s="2"/>
      <c r="RXZ15" s="2"/>
      <c r="RYA15" s="35"/>
      <c r="RYB15" s="76"/>
      <c r="RYC15" s="75"/>
      <c r="RYE15" s="2"/>
      <c r="RYF15" s="2"/>
      <c r="RYG15" s="35"/>
      <c r="RYH15" s="76"/>
      <c r="RYI15" s="75"/>
      <c r="RYK15" s="2"/>
      <c r="RYL15" s="2"/>
      <c r="RYM15" s="35"/>
      <c r="RYN15" s="76"/>
      <c r="RYO15" s="75"/>
      <c r="RYQ15" s="2"/>
      <c r="RYR15" s="2"/>
      <c r="RYS15" s="35"/>
      <c r="RYT15" s="76"/>
      <c r="RYU15" s="75"/>
      <c r="RYW15" s="2"/>
      <c r="RYX15" s="2"/>
      <c r="RYY15" s="35"/>
      <c r="RYZ15" s="76"/>
      <c r="RZA15" s="75"/>
      <c r="RZC15" s="2"/>
      <c r="RZD15" s="2"/>
      <c r="RZE15" s="35"/>
      <c r="RZF15" s="76"/>
      <c r="RZG15" s="75"/>
      <c r="RZI15" s="2"/>
      <c r="RZJ15" s="2"/>
      <c r="RZK15" s="35"/>
      <c r="RZL15" s="76"/>
      <c r="RZM15" s="75"/>
      <c r="RZO15" s="2"/>
      <c r="RZP15" s="2"/>
      <c r="RZQ15" s="35"/>
      <c r="RZR15" s="76"/>
      <c r="RZS15" s="75"/>
      <c r="RZU15" s="2"/>
      <c r="RZV15" s="2"/>
      <c r="RZW15" s="35"/>
      <c r="RZX15" s="76"/>
      <c r="RZY15" s="75"/>
      <c r="SAA15" s="2"/>
      <c r="SAB15" s="2"/>
      <c r="SAC15" s="35"/>
      <c r="SAD15" s="76"/>
      <c r="SAE15" s="75"/>
      <c r="SAG15" s="2"/>
      <c r="SAH15" s="2"/>
      <c r="SAI15" s="35"/>
      <c r="SAJ15" s="76"/>
      <c r="SAK15" s="75"/>
      <c r="SAM15" s="2"/>
      <c r="SAN15" s="2"/>
      <c r="SAO15" s="35"/>
      <c r="SAP15" s="76"/>
      <c r="SAQ15" s="75"/>
      <c r="SAS15" s="2"/>
      <c r="SAT15" s="2"/>
      <c r="SAU15" s="35"/>
      <c r="SAV15" s="76"/>
      <c r="SAW15" s="75"/>
      <c r="SAY15" s="2"/>
      <c r="SAZ15" s="2"/>
      <c r="SBA15" s="35"/>
      <c r="SBB15" s="76"/>
      <c r="SBC15" s="75"/>
      <c r="SBE15" s="2"/>
      <c r="SBF15" s="2"/>
      <c r="SBG15" s="35"/>
      <c r="SBH15" s="76"/>
      <c r="SBI15" s="75"/>
      <c r="SBK15" s="2"/>
      <c r="SBL15" s="2"/>
      <c r="SBM15" s="35"/>
      <c r="SBN15" s="76"/>
      <c r="SBO15" s="75"/>
      <c r="SBQ15" s="2"/>
      <c r="SBR15" s="2"/>
      <c r="SBS15" s="35"/>
      <c r="SBT15" s="76"/>
      <c r="SBU15" s="75"/>
      <c r="SBW15" s="2"/>
      <c r="SBX15" s="2"/>
      <c r="SBY15" s="35"/>
      <c r="SBZ15" s="76"/>
      <c r="SCA15" s="75"/>
      <c r="SCC15" s="2"/>
      <c r="SCD15" s="2"/>
      <c r="SCE15" s="35"/>
      <c r="SCF15" s="76"/>
      <c r="SCG15" s="75"/>
      <c r="SCI15" s="2"/>
      <c r="SCJ15" s="2"/>
      <c r="SCK15" s="35"/>
      <c r="SCL15" s="76"/>
      <c r="SCM15" s="75"/>
      <c r="SCO15" s="2"/>
      <c r="SCP15" s="2"/>
      <c r="SCQ15" s="35"/>
      <c r="SCR15" s="76"/>
      <c r="SCS15" s="75"/>
      <c r="SCU15" s="2"/>
      <c r="SCV15" s="2"/>
      <c r="SCW15" s="35"/>
      <c r="SCX15" s="76"/>
      <c r="SCY15" s="75"/>
      <c r="SDA15" s="2"/>
      <c r="SDB15" s="2"/>
      <c r="SDC15" s="35"/>
      <c r="SDD15" s="76"/>
      <c r="SDE15" s="75"/>
      <c r="SDG15" s="2"/>
      <c r="SDH15" s="2"/>
      <c r="SDI15" s="35"/>
      <c r="SDJ15" s="76"/>
      <c r="SDK15" s="75"/>
      <c r="SDM15" s="2"/>
      <c r="SDN15" s="2"/>
      <c r="SDO15" s="35"/>
      <c r="SDP15" s="76"/>
      <c r="SDQ15" s="75"/>
      <c r="SDS15" s="2"/>
      <c r="SDT15" s="2"/>
      <c r="SDU15" s="35"/>
      <c r="SDV15" s="76"/>
      <c r="SDW15" s="75"/>
      <c r="SDY15" s="2"/>
      <c r="SDZ15" s="2"/>
      <c r="SEA15" s="35"/>
      <c r="SEB15" s="76"/>
      <c r="SEC15" s="75"/>
      <c r="SEE15" s="2"/>
      <c r="SEF15" s="2"/>
      <c r="SEG15" s="35"/>
      <c r="SEH15" s="76"/>
      <c r="SEI15" s="75"/>
      <c r="SEK15" s="2"/>
      <c r="SEL15" s="2"/>
      <c r="SEM15" s="35"/>
      <c r="SEN15" s="76"/>
      <c r="SEO15" s="75"/>
      <c r="SEQ15" s="2"/>
      <c r="SER15" s="2"/>
      <c r="SES15" s="35"/>
      <c r="SET15" s="76"/>
      <c r="SEU15" s="75"/>
      <c r="SEW15" s="2"/>
      <c r="SEX15" s="2"/>
      <c r="SEY15" s="35"/>
      <c r="SEZ15" s="76"/>
      <c r="SFA15" s="75"/>
      <c r="SFC15" s="2"/>
      <c r="SFD15" s="2"/>
      <c r="SFE15" s="35"/>
      <c r="SFF15" s="76"/>
      <c r="SFG15" s="75"/>
      <c r="SFI15" s="2"/>
      <c r="SFJ15" s="2"/>
      <c r="SFK15" s="35"/>
      <c r="SFL15" s="76"/>
      <c r="SFM15" s="75"/>
      <c r="SFO15" s="2"/>
      <c r="SFP15" s="2"/>
      <c r="SFQ15" s="35"/>
      <c r="SFR15" s="76"/>
      <c r="SFS15" s="75"/>
      <c r="SFU15" s="2"/>
      <c r="SFV15" s="2"/>
      <c r="SFW15" s="35"/>
      <c r="SFX15" s="76"/>
      <c r="SFY15" s="75"/>
      <c r="SGA15" s="2"/>
      <c r="SGB15" s="2"/>
      <c r="SGC15" s="35"/>
      <c r="SGD15" s="76"/>
      <c r="SGE15" s="75"/>
      <c r="SGG15" s="2"/>
      <c r="SGH15" s="2"/>
      <c r="SGI15" s="35"/>
      <c r="SGJ15" s="76"/>
      <c r="SGK15" s="75"/>
      <c r="SGM15" s="2"/>
      <c r="SGN15" s="2"/>
      <c r="SGO15" s="35"/>
      <c r="SGP15" s="76"/>
      <c r="SGQ15" s="75"/>
      <c r="SGS15" s="2"/>
      <c r="SGT15" s="2"/>
      <c r="SGU15" s="35"/>
      <c r="SGV15" s="76"/>
      <c r="SGW15" s="75"/>
      <c r="SGY15" s="2"/>
      <c r="SGZ15" s="2"/>
      <c r="SHA15" s="35"/>
      <c r="SHB15" s="76"/>
      <c r="SHC15" s="75"/>
      <c r="SHE15" s="2"/>
      <c r="SHF15" s="2"/>
      <c r="SHG15" s="35"/>
      <c r="SHH15" s="76"/>
      <c r="SHI15" s="75"/>
      <c r="SHK15" s="2"/>
      <c r="SHL15" s="2"/>
      <c r="SHM15" s="35"/>
      <c r="SHN15" s="76"/>
      <c r="SHO15" s="75"/>
      <c r="SHQ15" s="2"/>
      <c r="SHR15" s="2"/>
      <c r="SHS15" s="35"/>
      <c r="SHT15" s="76"/>
      <c r="SHU15" s="75"/>
      <c r="SHW15" s="2"/>
      <c r="SHX15" s="2"/>
      <c r="SHY15" s="35"/>
      <c r="SHZ15" s="76"/>
      <c r="SIA15" s="75"/>
      <c r="SIC15" s="2"/>
      <c r="SID15" s="2"/>
      <c r="SIE15" s="35"/>
      <c r="SIF15" s="76"/>
      <c r="SIG15" s="75"/>
      <c r="SII15" s="2"/>
      <c r="SIJ15" s="2"/>
      <c r="SIK15" s="35"/>
      <c r="SIL15" s="76"/>
      <c r="SIM15" s="75"/>
      <c r="SIO15" s="2"/>
      <c r="SIP15" s="2"/>
      <c r="SIQ15" s="35"/>
      <c r="SIR15" s="76"/>
      <c r="SIS15" s="75"/>
      <c r="SIU15" s="2"/>
      <c r="SIV15" s="2"/>
      <c r="SIW15" s="35"/>
      <c r="SIX15" s="76"/>
      <c r="SIY15" s="75"/>
      <c r="SJA15" s="2"/>
      <c r="SJB15" s="2"/>
      <c r="SJC15" s="35"/>
      <c r="SJD15" s="76"/>
      <c r="SJE15" s="75"/>
      <c r="SJG15" s="2"/>
      <c r="SJH15" s="2"/>
      <c r="SJI15" s="35"/>
      <c r="SJJ15" s="76"/>
      <c r="SJK15" s="75"/>
      <c r="SJM15" s="2"/>
      <c r="SJN15" s="2"/>
      <c r="SJO15" s="35"/>
      <c r="SJP15" s="76"/>
      <c r="SJQ15" s="75"/>
      <c r="SJS15" s="2"/>
      <c r="SJT15" s="2"/>
      <c r="SJU15" s="35"/>
      <c r="SJV15" s="76"/>
      <c r="SJW15" s="75"/>
      <c r="SJY15" s="2"/>
      <c r="SJZ15" s="2"/>
      <c r="SKA15" s="35"/>
      <c r="SKB15" s="76"/>
      <c r="SKC15" s="75"/>
      <c r="SKE15" s="2"/>
      <c r="SKF15" s="2"/>
      <c r="SKG15" s="35"/>
      <c r="SKH15" s="76"/>
      <c r="SKI15" s="75"/>
      <c r="SKK15" s="2"/>
      <c r="SKL15" s="2"/>
      <c r="SKM15" s="35"/>
      <c r="SKN15" s="76"/>
      <c r="SKO15" s="75"/>
      <c r="SKQ15" s="2"/>
      <c r="SKR15" s="2"/>
      <c r="SKS15" s="35"/>
      <c r="SKT15" s="76"/>
      <c r="SKU15" s="75"/>
      <c r="SKW15" s="2"/>
      <c r="SKX15" s="2"/>
      <c r="SKY15" s="35"/>
      <c r="SKZ15" s="76"/>
      <c r="SLA15" s="75"/>
      <c r="SLC15" s="2"/>
      <c r="SLD15" s="2"/>
      <c r="SLE15" s="35"/>
      <c r="SLF15" s="76"/>
      <c r="SLG15" s="75"/>
      <c r="SLI15" s="2"/>
      <c r="SLJ15" s="2"/>
      <c r="SLK15" s="35"/>
      <c r="SLL15" s="76"/>
      <c r="SLM15" s="75"/>
      <c r="SLO15" s="2"/>
      <c r="SLP15" s="2"/>
      <c r="SLQ15" s="35"/>
      <c r="SLR15" s="76"/>
      <c r="SLS15" s="75"/>
      <c r="SLU15" s="2"/>
      <c r="SLV15" s="2"/>
      <c r="SLW15" s="35"/>
      <c r="SLX15" s="76"/>
      <c r="SLY15" s="75"/>
      <c r="SMA15" s="2"/>
      <c r="SMB15" s="2"/>
      <c r="SMC15" s="35"/>
      <c r="SMD15" s="76"/>
      <c r="SME15" s="75"/>
      <c r="SMG15" s="2"/>
      <c r="SMH15" s="2"/>
      <c r="SMI15" s="35"/>
      <c r="SMJ15" s="76"/>
      <c r="SMK15" s="75"/>
      <c r="SMM15" s="2"/>
      <c r="SMN15" s="2"/>
      <c r="SMO15" s="35"/>
      <c r="SMP15" s="76"/>
      <c r="SMQ15" s="75"/>
      <c r="SMS15" s="2"/>
      <c r="SMT15" s="2"/>
      <c r="SMU15" s="35"/>
      <c r="SMV15" s="76"/>
      <c r="SMW15" s="75"/>
      <c r="SMY15" s="2"/>
      <c r="SMZ15" s="2"/>
      <c r="SNA15" s="35"/>
      <c r="SNB15" s="76"/>
      <c r="SNC15" s="75"/>
      <c r="SNE15" s="2"/>
      <c r="SNF15" s="2"/>
      <c r="SNG15" s="35"/>
      <c r="SNH15" s="76"/>
      <c r="SNI15" s="75"/>
      <c r="SNK15" s="2"/>
      <c r="SNL15" s="2"/>
      <c r="SNM15" s="35"/>
      <c r="SNN15" s="76"/>
      <c r="SNO15" s="75"/>
      <c r="SNQ15" s="2"/>
      <c r="SNR15" s="2"/>
      <c r="SNS15" s="35"/>
      <c r="SNT15" s="76"/>
      <c r="SNU15" s="75"/>
      <c r="SNW15" s="2"/>
      <c r="SNX15" s="2"/>
      <c r="SNY15" s="35"/>
      <c r="SNZ15" s="76"/>
      <c r="SOA15" s="75"/>
      <c r="SOC15" s="2"/>
      <c r="SOD15" s="2"/>
      <c r="SOE15" s="35"/>
      <c r="SOF15" s="76"/>
      <c r="SOG15" s="75"/>
      <c r="SOI15" s="2"/>
      <c r="SOJ15" s="2"/>
      <c r="SOK15" s="35"/>
      <c r="SOL15" s="76"/>
      <c r="SOM15" s="75"/>
      <c r="SOO15" s="2"/>
      <c r="SOP15" s="2"/>
      <c r="SOQ15" s="35"/>
      <c r="SOR15" s="76"/>
      <c r="SOS15" s="75"/>
      <c r="SOU15" s="2"/>
      <c r="SOV15" s="2"/>
      <c r="SOW15" s="35"/>
      <c r="SOX15" s="76"/>
      <c r="SOY15" s="75"/>
      <c r="SPA15" s="2"/>
      <c r="SPB15" s="2"/>
      <c r="SPC15" s="35"/>
      <c r="SPD15" s="76"/>
      <c r="SPE15" s="75"/>
      <c r="SPG15" s="2"/>
      <c r="SPH15" s="2"/>
      <c r="SPI15" s="35"/>
      <c r="SPJ15" s="76"/>
      <c r="SPK15" s="75"/>
      <c r="SPM15" s="2"/>
      <c r="SPN15" s="2"/>
      <c r="SPO15" s="35"/>
      <c r="SPP15" s="76"/>
      <c r="SPQ15" s="75"/>
      <c r="SPS15" s="2"/>
      <c r="SPT15" s="2"/>
      <c r="SPU15" s="35"/>
      <c r="SPV15" s="76"/>
      <c r="SPW15" s="75"/>
      <c r="SPY15" s="2"/>
      <c r="SPZ15" s="2"/>
      <c r="SQA15" s="35"/>
      <c r="SQB15" s="76"/>
      <c r="SQC15" s="75"/>
      <c r="SQE15" s="2"/>
      <c r="SQF15" s="2"/>
      <c r="SQG15" s="35"/>
      <c r="SQH15" s="76"/>
      <c r="SQI15" s="75"/>
      <c r="SQK15" s="2"/>
      <c r="SQL15" s="2"/>
      <c r="SQM15" s="35"/>
      <c r="SQN15" s="76"/>
      <c r="SQO15" s="75"/>
      <c r="SQQ15" s="2"/>
      <c r="SQR15" s="2"/>
      <c r="SQS15" s="35"/>
      <c r="SQT15" s="76"/>
      <c r="SQU15" s="75"/>
      <c r="SQW15" s="2"/>
      <c r="SQX15" s="2"/>
      <c r="SQY15" s="35"/>
      <c r="SQZ15" s="76"/>
      <c r="SRA15" s="75"/>
      <c r="SRC15" s="2"/>
      <c r="SRD15" s="2"/>
      <c r="SRE15" s="35"/>
      <c r="SRF15" s="76"/>
      <c r="SRG15" s="75"/>
      <c r="SRI15" s="2"/>
      <c r="SRJ15" s="2"/>
      <c r="SRK15" s="35"/>
      <c r="SRL15" s="76"/>
      <c r="SRM15" s="75"/>
      <c r="SRO15" s="2"/>
      <c r="SRP15" s="2"/>
      <c r="SRQ15" s="35"/>
      <c r="SRR15" s="76"/>
      <c r="SRS15" s="75"/>
      <c r="SRU15" s="2"/>
      <c r="SRV15" s="2"/>
      <c r="SRW15" s="35"/>
      <c r="SRX15" s="76"/>
      <c r="SRY15" s="75"/>
      <c r="SSA15" s="2"/>
      <c r="SSB15" s="2"/>
      <c r="SSC15" s="35"/>
      <c r="SSD15" s="76"/>
      <c r="SSE15" s="75"/>
      <c r="SSG15" s="2"/>
      <c r="SSH15" s="2"/>
      <c r="SSI15" s="35"/>
      <c r="SSJ15" s="76"/>
      <c r="SSK15" s="75"/>
      <c r="SSM15" s="2"/>
      <c r="SSN15" s="2"/>
      <c r="SSO15" s="35"/>
      <c r="SSP15" s="76"/>
      <c r="SSQ15" s="75"/>
      <c r="SSS15" s="2"/>
      <c r="SST15" s="2"/>
      <c r="SSU15" s="35"/>
      <c r="SSV15" s="76"/>
      <c r="SSW15" s="75"/>
      <c r="SSY15" s="2"/>
      <c r="SSZ15" s="2"/>
      <c r="STA15" s="35"/>
      <c r="STB15" s="76"/>
      <c r="STC15" s="75"/>
      <c r="STE15" s="2"/>
      <c r="STF15" s="2"/>
      <c r="STG15" s="35"/>
      <c r="STH15" s="76"/>
      <c r="STI15" s="75"/>
      <c r="STK15" s="2"/>
      <c r="STL15" s="2"/>
      <c r="STM15" s="35"/>
      <c r="STN15" s="76"/>
      <c r="STO15" s="75"/>
      <c r="STQ15" s="2"/>
      <c r="STR15" s="2"/>
      <c r="STS15" s="35"/>
      <c r="STT15" s="76"/>
      <c r="STU15" s="75"/>
      <c r="STW15" s="2"/>
      <c r="STX15" s="2"/>
      <c r="STY15" s="35"/>
      <c r="STZ15" s="76"/>
      <c r="SUA15" s="75"/>
      <c r="SUC15" s="2"/>
      <c r="SUD15" s="2"/>
      <c r="SUE15" s="35"/>
      <c r="SUF15" s="76"/>
      <c r="SUG15" s="75"/>
      <c r="SUI15" s="2"/>
      <c r="SUJ15" s="2"/>
      <c r="SUK15" s="35"/>
      <c r="SUL15" s="76"/>
      <c r="SUM15" s="75"/>
      <c r="SUO15" s="2"/>
      <c r="SUP15" s="2"/>
      <c r="SUQ15" s="35"/>
      <c r="SUR15" s="76"/>
      <c r="SUS15" s="75"/>
      <c r="SUU15" s="2"/>
      <c r="SUV15" s="2"/>
      <c r="SUW15" s="35"/>
      <c r="SUX15" s="76"/>
      <c r="SUY15" s="75"/>
      <c r="SVA15" s="2"/>
      <c r="SVB15" s="2"/>
      <c r="SVC15" s="35"/>
      <c r="SVD15" s="76"/>
      <c r="SVE15" s="75"/>
      <c r="SVG15" s="2"/>
      <c r="SVH15" s="2"/>
      <c r="SVI15" s="35"/>
      <c r="SVJ15" s="76"/>
      <c r="SVK15" s="75"/>
      <c r="SVM15" s="2"/>
      <c r="SVN15" s="2"/>
      <c r="SVO15" s="35"/>
      <c r="SVP15" s="76"/>
      <c r="SVQ15" s="75"/>
      <c r="SVS15" s="2"/>
      <c r="SVT15" s="2"/>
      <c r="SVU15" s="35"/>
      <c r="SVV15" s="76"/>
      <c r="SVW15" s="75"/>
      <c r="SVY15" s="2"/>
      <c r="SVZ15" s="2"/>
      <c r="SWA15" s="35"/>
      <c r="SWB15" s="76"/>
      <c r="SWC15" s="75"/>
      <c r="SWE15" s="2"/>
      <c r="SWF15" s="2"/>
      <c r="SWG15" s="35"/>
      <c r="SWH15" s="76"/>
      <c r="SWI15" s="75"/>
      <c r="SWK15" s="2"/>
      <c r="SWL15" s="2"/>
      <c r="SWM15" s="35"/>
      <c r="SWN15" s="76"/>
      <c r="SWO15" s="75"/>
      <c r="SWQ15" s="2"/>
      <c r="SWR15" s="2"/>
      <c r="SWS15" s="35"/>
      <c r="SWT15" s="76"/>
      <c r="SWU15" s="75"/>
      <c r="SWW15" s="2"/>
      <c r="SWX15" s="2"/>
      <c r="SWY15" s="35"/>
      <c r="SWZ15" s="76"/>
      <c r="SXA15" s="75"/>
      <c r="SXC15" s="2"/>
      <c r="SXD15" s="2"/>
      <c r="SXE15" s="35"/>
      <c r="SXF15" s="76"/>
      <c r="SXG15" s="75"/>
      <c r="SXI15" s="2"/>
      <c r="SXJ15" s="2"/>
      <c r="SXK15" s="35"/>
      <c r="SXL15" s="76"/>
      <c r="SXM15" s="75"/>
      <c r="SXO15" s="2"/>
      <c r="SXP15" s="2"/>
      <c r="SXQ15" s="35"/>
      <c r="SXR15" s="76"/>
      <c r="SXS15" s="75"/>
      <c r="SXU15" s="2"/>
      <c r="SXV15" s="2"/>
      <c r="SXW15" s="35"/>
      <c r="SXX15" s="76"/>
      <c r="SXY15" s="75"/>
      <c r="SYA15" s="2"/>
      <c r="SYB15" s="2"/>
      <c r="SYC15" s="35"/>
      <c r="SYD15" s="76"/>
      <c r="SYE15" s="75"/>
      <c r="SYG15" s="2"/>
      <c r="SYH15" s="2"/>
      <c r="SYI15" s="35"/>
      <c r="SYJ15" s="76"/>
      <c r="SYK15" s="75"/>
      <c r="SYM15" s="2"/>
      <c r="SYN15" s="2"/>
      <c r="SYO15" s="35"/>
      <c r="SYP15" s="76"/>
      <c r="SYQ15" s="75"/>
      <c r="SYS15" s="2"/>
      <c r="SYT15" s="2"/>
      <c r="SYU15" s="35"/>
      <c r="SYV15" s="76"/>
      <c r="SYW15" s="75"/>
      <c r="SYY15" s="2"/>
      <c r="SYZ15" s="2"/>
      <c r="SZA15" s="35"/>
      <c r="SZB15" s="76"/>
      <c r="SZC15" s="75"/>
      <c r="SZE15" s="2"/>
      <c r="SZF15" s="2"/>
      <c r="SZG15" s="35"/>
      <c r="SZH15" s="76"/>
      <c r="SZI15" s="75"/>
      <c r="SZK15" s="2"/>
      <c r="SZL15" s="2"/>
      <c r="SZM15" s="35"/>
      <c r="SZN15" s="76"/>
      <c r="SZO15" s="75"/>
      <c r="SZQ15" s="2"/>
      <c r="SZR15" s="2"/>
      <c r="SZS15" s="35"/>
      <c r="SZT15" s="76"/>
      <c r="SZU15" s="75"/>
      <c r="SZW15" s="2"/>
      <c r="SZX15" s="2"/>
      <c r="SZY15" s="35"/>
      <c r="SZZ15" s="76"/>
      <c r="TAA15" s="75"/>
      <c r="TAC15" s="2"/>
      <c r="TAD15" s="2"/>
      <c r="TAE15" s="35"/>
      <c r="TAF15" s="76"/>
      <c r="TAG15" s="75"/>
      <c r="TAI15" s="2"/>
      <c r="TAJ15" s="2"/>
      <c r="TAK15" s="35"/>
      <c r="TAL15" s="76"/>
      <c r="TAM15" s="75"/>
      <c r="TAO15" s="2"/>
      <c r="TAP15" s="2"/>
      <c r="TAQ15" s="35"/>
      <c r="TAR15" s="76"/>
      <c r="TAS15" s="75"/>
      <c r="TAU15" s="2"/>
      <c r="TAV15" s="2"/>
      <c r="TAW15" s="35"/>
      <c r="TAX15" s="76"/>
      <c r="TAY15" s="75"/>
      <c r="TBA15" s="2"/>
      <c r="TBB15" s="2"/>
      <c r="TBC15" s="35"/>
      <c r="TBD15" s="76"/>
      <c r="TBE15" s="75"/>
      <c r="TBG15" s="2"/>
      <c r="TBH15" s="2"/>
      <c r="TBI15" s="35"/>
      <c r="TBJ15" s="76"/>
      <c r="TBK15" s="75"/>
      <c r="TBM15" s="2"/>
      <c r="TBN15" s="2"/>
      <c r="TBO15" s="35"/>
      <c r="TBP15" s="76"/>
      <c r="TBQ15" s="75"/>
      <c r="TBS15" s="2"/>
      <c r="TBT15" s="2"/>
      <c r="TBU15" s="35"/>
      <c r="TBV15" s="76"/>
      <c r="TBW15" s="75"/>
      <c r="TBY15" s="2"/>
      <c r="TBZ15" s="2"/>
      <c r="TCA15" s="35"/>
      <c r="TCB15" s="76"/>
      <c r="TCC15" s="75"/>
      <c r="TCE15" s="2"/>
      <c r="TCF15" s="2"/>
      <c r="TCG15" s="35"/>
      <c r="TCH15" s="76"/>
      <c r="TCI15" s="75"/>
      <c r="TCK15" s="2"/>
      <c r="TCL15" s="2"/>
      <c r="TCM15" s="35"/>
      <c r="TCN15" s="76"/>
      <c r="TCO15" s="75"/>
      <c r="TCQ15" s="2"/>
      <c r="TCR15" s="2"/>
      <c r="TCS15" s="35"/>
      <c r="TCT15" s="76"/>
      <c r="TCU15" s="75"/>
      <c r="TCW15" s="2"/>
      <c r="TCX15" s="2"/>
      <c r="TCY15" s="35"/>
      <c r="TCZ15" s="76"/>
      <c r="TDA15" s="75"/>
      <c r="TDC15" s="2"/>
      <c r="TDD15" s="2"/>
      <c r="TDE15" s="35"/>
      <c r="TDF15" s="76"/>
      <c r="TDG15" s="75"/>
      <c r="TDI15" s="2"/>
      <c r="TDJ15" s="2"/>
      <c r="TDK15" s="35"/>
      <c r="TDL15" s="76"/>
      <c r="TDM15" s="75"/>
      <c r="TDO15" s="2"/>
      <c r="TDP15" s="2"/>
      <c r="TDQ15" s="35"/>
      <c r="TDR15" s="76"/>
      <c r="TDS15" s="75"/>
      <c r="TDU15" s="2"/>
      <c r="TDV15" s="2"/>
      <c r="TDW15" s="35"/>
      <c r="TDX15" s="76"/>
      <c r="TDY15" s="75"/>
      <c r="TEA15" s="2"/>
      <c r="TEB15" s="2"/>
      <c r="TEC15" s="35"/>
      <c r="TED15" s="76"/>
      <c r="TEE15" s="75"/>
      <c r="TEG15" s="2"/>
      <c r="TEH15" s="2"/>
      <c r="TEI15" s="35"/>
      <c r="TEJ15" s="76"/>
      <c r="TEK15" s="75"/>
      <c r="TEM15" s="2"/>
      <c r="TEN15" s="2"/>
      <c r="TEO15" s="35"/>
      <c r="TEP15" s="76"/>
      <c r="TEQ15" s="75"/>
      <c r="TES15" s="2"/>
      <c r="TET15" s="2"/>
      <c r="TEU15" s="35"/>
      <c r="TEV15" s="76"/>
      <c r="TEW15" s="75"/>
      <c r="TEY15" s="2"/>
      <c r="TEZ15" s="2"/>
      <c r="TFA15" s="35"/>
      <c r="TFB15" s="76"/>
      <c r="TFC15" s="75"/>
      <c r="TFE15" s="2"/>
      <c r="TFF15" s="2"/>
      <c r="TFG15" s="35"/>
      <c r="TFH15" s="76"/>
      <c r="TFI15" s="75"/>
      <c r="TFK15" s="2"/>
      <c r="TFL15" s="2"/>
      <c r="TFM15" s="35"/>
      <c r="TFN15" s="76"/>
      <c r="TFO15" s="75"/>
      <c r="TFQ15" s="2"/>
      <c r="TFR15" s="2"/>
      <c r="TFS15" s="35"/>
      <c r="TFT15" s="76"/>
      <c r="TFU15" s="75"/>
      <c r="TFW15" s="2"/>
      <c r="TFX15" s="2"/>
      <c r="TFY15" s="35"/>
      <c r="TFZ15" s="76"/>
      <c r="TGA15" s="75"/>
      <c r="TGC15" s="2"/>
      <c r="TGD15" s="2"/>
      <c r="TGE15" s="35"/>
      <c r="TGF15" s="76"/>
      <c r="TGG15" s="75"/>
      <c r="TGI15" s="2"/>
      <c r="TGJ15" s="2"/>
      <c r="TGK15" s="35"/>
      <c r="TGL15" s="76"/>
      <c r="TGM15" s="75"/>
      <c r="TGO15" s="2"/>
      <c r="TGP15" s="2"/>
      <c r="TGQ15" s="35"/>
      <c r="TGR15" s="76"/>
      <c r="TGS15" s="75"/>
      <c r="TGU15" s="2"/>
      <c r="TGV15" s="2"/>
      <c r="TGW15" s="35"/>
      <c r="TGX15" s="76"/>
      <c r="TGY15" s="75"/>
      <c r="THA15" s="2"/>
      <c r="THB15" s="2"/>
      <c r="THC15" s="35"/>
      <c r="THD15" s="76"/>
      <c r="THE15" s="75"/>
      <c r="THG15" s="2"/>
      <c r="THH15" s="2"/>
      <c r="THI15" s="35"/>
      <c r="THJ15" s="76"/>
      <c r="THK15" s="75"/>
      <c r="THM15" s="2"/>
      <c r="THN15" s="2"/>
      <c r="THO15" s="35"/>
      <c r="THP15" s="76"/>
      <c r="THQ15" s="75"/>
      <c r="THS15" s="2"/>
      <c r="THT15" s="2"/>
      <c r="THU15" s="35"/>
      <c r="THV15" s="76"/>
      <c r="THW15" s="75"/>
      <c r="THY15" s="2"/>
      <c r="THZ15" s="2"/>
      <c r="TIA15" s="35"/>
      <c r="TIB15" s="76"/>
      <c r="TIC15" s="75"/>
      <c r="TIE15" s="2"/>
      <c r="TIF15" s="2"/>
      <c r="TIG15" s="35"/>
      <c r="TIH15" s="76"/>
      <c r="TII15" s="75"/>
      <c r="TIK15" s="2"/>
      <c r="TIL15" s="2"/>
      <c r="TIM15" s="35"/>
      <c r="TIN15" s="76"/>
      <c r="TIO15" s="75"/>
      <c r="TIQ15" s="2"/>
      <c r="TIR15" s="2"/>
      <c r="TIS15" s="35"/>
      <c r="TIT15" s="76"/>
      <c r="TIU15" s="75"/>
      <c r="TIW15" s="2"/>
      <c r="TIX15" s="2"/>
      <c r="TIY15" s="35"/>
      <c r="TIZ15" s="76"/>
      <c r="TJA15" s="75"/>
      <c r="TJC15" s="2"/>
      <c r="TJD15" s="2"/>
      <c r="TJE15" s="35"/>
      <c r="TJF15" s="76"/>
      <c r="TJG15" s="75"/>
      <c r="TJI15" s="2"/>
      <c r="TJJ15" s="2"/>
      <c r="TJK15" s="35"/>
      <c r="TJL15" s="76"/>
      <c r="TJM15" s="75"/>
      <c r="TJO15" s="2"/>
      <c r="TJP15" s="2"/>
      <c r="TJQ15" s="35"/>
      <c r="TJR15" s="76"/>
      <c r="TJS15" s="75"/>
      <c r="TJU15" s="2"/>
      <c r="TJV15" s="2"/>
      <c r="TJW15" s="35"/>
      <c r="TJX15" s="76"/>
      <c r="TJY15" s="75"/>
      <c r="TKA15" s="2"/>
      <c r="TKB15" s="2"/>
      <c r="TKC15" s="35"/>
      <c r="TKD15" s="76"/>
      <c r="TKE15" s="75"/>
      <c r="TKG15" s="2"/>
      <c r="TKH15" s="2"/>
      <c r="TKI15" s="35"/>
      <c r="TKJ15" s="76"/>
      <c r="TKK15" s="75"/>
      <c r="TKM15" s="2"/>
      <c r="TKN15" s="2"/>
      <c r="TKO15" s="35"/>
      <c r="TKP15" s="76"/>
      <c r="TKQ15" s="75"/>
      <c r="TKS15" s="2"/>
      <c r="TKT15" s="2"/>
      <c r="TKU15" s="35"/>
      <c r="TKV15" s="76"/>
      <c r="TKW15" s="75"/>
      <c r="TKY15" s="2"/>
      <c r="TKZ15" s="2"/>
      <c r="TLA15" s="35"/>
      <c r="TLB15" s="76"/>
      <c r="TLC15" s="75"/>
      <c r="TLE15" s="2"/>
      <c r="TLF15" s="2"/>
      <c r="TLG15" s="35"/>
      <c r="TLH15" s="76"/>
      <c r="TLI15" s="75"/>
      <c r="TLK15" s="2"/>
      <c r="TLL15" s="2"/>
      <c r="TLM15" s="35"/>
      <c r="TLN15" s="76"/>
      <c r="TLO15" s="75"/>
      <c r="TLQ15" s="2"/>
      <c r="TLR15" s="2"/>
      <c r="TLS15" s="35"/>
      <c r="TLT15" s="76"/>
      <c r="TLU15" s="75"/>
      <c r="TLW15" s="2"/>
      <c r="TLX15" s="2"/>
      <c r="TLY15" s="35"/>
      <c r="TLZ15" s="76"/>
      <c r="TMA15" s="75"/>
      <c r="TMC15" s="2"/>
      <c r="TMD15" s="2"/>
      <c r="TME15" s="35"/>
      <c r="TMF15" s="76"/>
      <c r="TMG15" s="75"/>
      <c r="TMI15" s="2"/>
      <c r="TMJ15" s="2"/>
      <c r="TMK15" s="35"/>
      <c r="TML15" s="76"/>
      <c r="TMM15" s="75"/>
      <c r="TMO15" s="2"/>
      <c r="TMP15" s="2"/>
      <c r="TMQ15" s="35"/>
      <c r="TMR15" s="76"/>
      <c r="TMS15" s="75"/>
      <c r="TMU15" s="2"/>
      <c r="TMV15" s="2"/>
      <c r="TMW15" s="35"/>
      <c r="TMX15" s="76"/>
      <c r="TMY15" s="75"/>
      <c r="TNA15" s="2"/>
      <c r="TNB15" s="2"/>
      <c r="TNC15" s="35"/>
      <c r="TND15" s="76"/>
      <c r="TNE15" s="75"/>
      <c r="TNG15" s="2"/>
      <c r="TNH15" s="2"/>
      <c r="TNI15" s="35"/>
      <c r="TNJ15" s="76"/>
      <c r="TNK15" s="75"/>
      <c r="TNM15" s="2"/>
      <c r="TNN15" s="2"/>
      <c r="TNO15" s="35"/>
      <c r="TNP15" s="76"/>
      <c r="TNQ15" s="75"/>
      <c r="TNS15" s="2"/>
      <c r="TNT15" s="2"/>
      <c r="TNU15" s="35"/>
      <c r="TNV15" s="76"/>
      <c r="TNW15" s="75"/>
      <c r="TNY15" s="2"/>
      <c r="TNZ15" s="2"/>
      <c r="TOA15" s="35"/>
      <c r="TOB15" s="76"/>
      <c r="TOC15" s="75"/>
      <c r="TOE15" s="2"/>
      <c r="TOF15" s="2"/>
      <c r="TOG15" s="35"/>
      <c r="TOH15" s="76"/>
      <c r="TOI15" s="75"/>
      <c r="TOK15" s="2"/>
      <c r="TOL15" s="2"/>
      <c r="TOM15" s="35"/>
      <c r="TON15" s="76"/>
      <c r="TOO15" s="75"/>
      <c r="TOQ15" s="2"/>
      <c r="TOR15" s="2"/>
      <c r="TOS15" s="35"/>
      <c r="TOT15" s="76"/>
      <c r="TOU15" s="75"/>
      <c r="TOW15" s="2"/>
      <c r="TOX15" s="2"/>
      <c r="TOY15" s="35"/>
      <c r="TOZ15" s="76"/>
      <c r="TPA15" s="75"/>
      <c r="TPC15" s="2"/>
      <c r="TPD15" s="2"/>
      <c r="TPE15" s="35"/>
      <c r="TPF15" s="76"/>
      <c r="TPG15" s="75"/>
      <c r="TPI15" s="2"/>
      <c r="TPJ15" s="2"/>
      <c r="TPK15" s="35"/>
      <c r="TPL15" s="76"/>
      <c r="TPM15" s="75"/>
      <c r="TPO15" s="2"/>
      <c r="TPP15" s="2"/>
      <c r="TPQ15" s="35"/>
      <c r="TPR15" s="76"/>
      <c r="TPS15" s="75"/>
      <c r="TPU15" s="2"/>
      <c r="TPV15" s="2"/>
      <c r="TPW15" s="35"/>
      <c r="TPX15" s="76"/>
      <c r="TPY15" s="75"/>
      <c r="TQA15" s="2"/>
      <c r="TQB15" s="2"/>
      <c r="TQC15" s="35"/>
      <c r="TQD15" s="76"/>
      <c r="TQE15" s="75"/>
      <c r="TQG15" s="2"/>
      <c r="TQH15" s="2"/>
      <c r="TQI15" s="35"/>
      <c r="TQJ15" s="76"/>
      <c r="TQK15" s="75"/>
      <c r="TQM15" s="2"/>
      <c r="TQN15" s="2"/>
      <c r="TQO15" s="35"/>
      <c r="TQP15" s="76"/>
      <c r="TQQ15" s="75"/>
      <c r="TQS15" s="2"/>
      <c r="TQT15" s="2"/>
      <c r="TQU15" s="35"/>
      <c r="TQV15" s="76"/>
      <c r="TQW15" s="75"/>
      <c r="TQY15" s="2"/>
      <c r="TQZ15" s="2"/>
      <c r="TRA15" s="35"/>
      <c r="TRB15" s="76"/>
      <c r="TRC15" s="75"/>
      <c r="TRE15" s="2"/>
      <c r="TRF15" s="2"/>
      <c r="TRG15" s="35"/>
      <c r="TRH15" s="76"/>
      <c r="TRI15" s="75"/>
      <c r="TRK15" s="2"/>
      <c r="TRL15" s="2"/>
      <c r="TRM15" s="35"/>
      <c r="TRN15" s="76"/>
      <c r="TRO15" s="75"/>
      <c r="TRQ15" s="2"/>
      <c r="TRR15" s="2"/>
      <c r="TRS15" s="35"/>
      <c r="TRT15" s="76"/>
      <c r="TRU15" s="75"/>
      <c r="TRW15" s="2"/>
      <c r="TRX15" s="2"/>
      <c r="TRY15" s="35"/>
      <c r="TRZ15" s="76"/>
      <c r="TSA15" s="75"/>
      <c r="TSC15" s="2"/>
      <c r="TSD15" s="2"/>
      <c r="TSE15" s="35"/>
      <c r="TSF15" s="76"/>
      <c r="TSG15" s="75"/>
      <c r="TSI15" s="2"/>
      <c r="TSJ15" s="2"/>
      <c r="TSK15" s="35"/>
      <c r="TSL15" s="76"/>
      <c r="TSM15" s="75"/>
      <c r="TSO15" s="2"/>
      <c r="TSP15" s="2"/>
      <c r="TSQ15" s="35"/>
      <c r="TSR15" s="76"/>
      <c r="TSS15" s="75"/>
      <c r="TSU15" s="2"/>
      <c r="TSV15" s="2"/>
      <c r="TSW15" s="35"/>
      <c r="TSX15" s="76"/>
      <c r="TSY15" s="75"/>
      <c r="TTA15" s="2"/>
      <c r="TTB15" s="2"/>
      <c r="TTC15" s="35"/>
      <c r="TTD15" s="76"/>
      <c r="TTE15" s="75"/>
      <c r="TTG15" s="2"/>
      <c r="TTH15" s="2"/>
      <c r="TTI15" s="35"/>
      <c r="TTJ15" s="76"/>
      <c r="TTK15" s="75"/>
      <c r="TTM15" s="2"/>
      <c r="TTN15" s="2"/>
      <c r="TTO15" s="35"/>
      <c r="TTP15" s="76"/>
      <c r="TTQ15" s="75"/>
      <c r="TTS15" s="2"/>
      <c r="TTT15" s="2"/>
      <c r="TTU15" s="35"/>
      <c r="TTV15" s="76"/>
      <c r="TTW15" s="75"/>
      <c r="TTY15" s="2"/>
      <c r="TTZ15" s="2"/>
      <c r="TUA15" s="35"/>
      <c r="TUB15" s="76"/>
      <c r="TUC15" s="75"/>
      <c r="TUE15" s="2"/>
      <c r="TUF15" s="2"/>
      <c r="TUG15" s="35"/>
      <c r="TUH15" s="76"/>
      <c r="TUI15" s="75"/>
      <c r="TUK15" s="2"/>
      <c r="TUL15" s="2"/>
      <c r="TUM15" s="35"/>
      <c r="TUN15" s="76"/>
      <c r="TUO15" s="75"/>
      <c r="TUQ15" s="2"/>
      <c r="TUR15" s="2"/>
      <c r="TUS15" s="35"/>
      <c r="TUT15" s="76"/>
      <c r="TUU15" s="75"/>
      <c r="TUW15" s="2"/>
      <c r="TUX15" s="2"/>
      <c r="TUY15" s="35"/>
      <c r="TUZ15" s="76"/>
      <c r="TVA15" s="75"/>
      <c r="TVC15" s="2"/>
      <c r="TVD15" s="2"/>
      <c r="TVE15" s="35"/>
      <c r="TVF15" s="76"/>
      <c r="TVG15" s="75"/>
      <c r="TVI15" s="2"/>
      <c r="TVJ15" s="2"/>
      <c r="TVK15" s="35"/>
      <c r="TVL15" s="76"/>
      <c r="TVM15" s="75"/>
      <c r="TVO15" s="2"/>
      <c r="TVP15" s="2"/>
      <c r="TVQ15" s="35"/>
      <c r="TVR15" s="76"/>
      <c r="TVS15" s="75"/>
      <c r="TVU15" s="2"/>
      <c r="TVV15" s="2"/>
      <c r="TVW15" s="35"/>
      <c r="TVX15" s="76"/>
      <c r="TVY15" s="75"/>
      <c r="TWA15" s="2"/>
      <c r="TWB15" s="2"/>
      <c r="TWC15" s="35"/>
      <c r="TWD15" s="76"/>
      <c r="TWE15" s="75"/>
      <c r="TWG15" s="2"/>
      <c r="TWH15" s="2"/>
      <c r="TWI15" s="35"/>
      <c r="TWJ15" s="76"/>
      <c r="TWK15" s="75"/>
      <c r="TWM15" s="2"/>
      <c r="TWN15" s="2"/>
      <c r="TWO15" s="35"/>
      <c r="TWP15" s="76"/>
      <c r="TWQ15" s="75"/>
      <c r="TWS15" s="2"/>
      <c r="TWT15" s="2"/>
      <c r="TWU15" s="35"/>
      <c r="TWV15" s="76"/>
      <c r="TWW15" s="75"/>
      <c r="TWY15" s="2"/>
      <c r="TWZ15" s="2"/>
      <c r="TXA15" s="35"/>
      <c r="TXB15" s="76"/>
      <c r="TXC15" s="75"/>
      <c r="TXE15" s="2"/>
      <c r="TXF15" s="2"/>
      <c r="TXG15" s="35"/>
      <c r="TXH15" s="76"/>
      <c r="TXI15" s="75"/>
      <c r="TXK15" s="2"/>
      <c r="TXL15" s="2"/>
      <c r="TXM15" s="35"/>
      <c r="TXN15" s="76"/>
      <c r="TXO15" s="75"/>
      <c r="TXQ15" s="2"/>
      <c r="TXR15" s="2"/>
      <c r="TXS15" s="35"/>
      <c r="TXT15" s="76"/>
      <c r="TXU15" s="75"/>
      <c r="TXW15" s="2"/>
      <c r="TXX15" s="2"/>
      <c r="TXY15" s="35"/>
      <c r="TXZ15" s="76"/>
      <c r="TYA15" s="75"/>
      <c r="TYC15" s="2"/>
      <c r="TYD15" s="2"/>
      <c r="TYE15" s="35"/>
      <c r="TYF15" s="76"/>
      <c r="TYG15" s="75"/>
      <c r="TYI15" s="2"/>
      <c r="TYJ15" s="2"/>
      <c r="TYK15" s="35"/>
      <c r="TYL15" s="76"/>
      <c r="TYM15" s="75"/>
      <c r="TYO15" s="2"/>
      <c r="TYP15" s="2"/>
      <c r="TYQ15" s="35"/>
      <c r="TYR15" s="76"/>
      <c r="TYS15" s="75"/>
      <c r="TYU15" s="2"/>
      <c r="TYV15" s="2"/>
      <c r="TYW15" s="35"/>
      <c r="TYX15" s="76"/>
      <c r="TYY15" s="75"/>
      <c r="TZA15" s="2"/>
      <c r="TZB15" s="2"/>
      <c r="TZC15" s="35"/>
      <c r="TZD15" s="76"/>
      <c r="TZE15" s="75"/>
      <c r="TZG15" s="2"/>
      <c r="TZH15" s="2"/>
      <c r="TZI15" s="35"/>
      <c r="TZJ15" s="76"/>
      <c r="TZK15" s="75"/>
      <c r="TZM15" s="2"/>
      <c r="TZN15" s="2"/>
      <c r="TZO15" s="35"/>
      <c r="TZP15" s="76"/>
      <c r="TZQ15" s="75"/>
      <c r="TZS15" s="2"/>
      <c r="TZT15" s="2"/>
      <c r="TZU15" s="35"/>
      <c r="TZV15" s="76"/>
      <c r="TZW15" s="75"/>
      <c r="TZY15" s="2"/>
      <c r="TZZ15" s="2"/>
      <c r="UAA15" s="35"/>
      <c r="UAB15" s="76"/>
      <c r="UAC15" s="75"/>
      <c r="UAE15" s="2"/>
      <c r="UAF15" s="2"/>
      <c r="UAG15" s="35"/>
      <c r="UAH15" s="76"/>
      <c r="UAI15" s="75"/>
      <c r="UAK15" s="2"/>
      <c r="UAL15" s="2"/>
      <c r="UAM15" s="35"/>
      <c r="UAN15" s="76"/>
      <c r="UAO15" s="75"/>
      <c r="UAQ15" s="2"/>
      <c r="UAR15" s="2"/>
      <c r="UAS15" s="35"/>
      <c r="UAT15" s="76"/>
      <c r="UAU15" s="75"/>
      <c r="UAW15" s="2"/>
      <c r="UAX15" s="2"/>
      <c r="UAY15" s="35"/>
      <c r="UAZ15" s="76"/>
      <c r="UBA15" s="75"/>
      <c r="UBC15" s="2"/>
      <c r="UBD15" s="2"/>
      <c r="UBE15" s="35"/>
      <c r="UBF15" s="76"/>
      <c r="UBG15" s="75"/>
      <c r="UBI15" s="2"/>
      <c r="UBJ15" s="2"/>
      <c r="UBK15" s="35"/>
      <c r="UBL15" s="76"/>
      <c r="UBM15" s="75"/>
      <c r="UBO15" s="2"/>
      <c r="UBP15" s="2"/>
      <c r="UBQ15" s="35"/>
      <c r="UBR15" s="76"/>
      <c r="UBS15" s="75"/>
      <c r="UBU15" s="2"/>
      <c r="UBV15" s="2"/>
      <c r="UBW15" s="35"/>
      <c r="UBX15" s="76"/>
      <c r="UBY15" s="75"/>
      <c r="UCA15" s="2"/>
      <c r="UCB15" s="2"/>
      <c r="UCC15" s="35"/>
      <c r="UCD15" s="76"/>
      <c r="UCE15" s="75"/>
      <c r="UCG15" s="2"/>
      <c r="UCH15" s="2"/>
      <c r="UCI15" s="35"/>
      <c r="UCJ15" s="76"/>
      <c r="UCK15" s="75"/>
      <c r="UCM15" s="2"/>
      <c r="UCN15" s="2"/>
      <c r="UCO15" s="35"/>
      <c r="UCP15" s="76"/>
      <c r="UCQ15" s="75"/>
      <c r="UCS15" s="2"/>
      <c r="UCT15" s="2"/>
      <c r="UCU15" s="35"/>
      <c r="UCV15" s="76"/>
      <c r="UCW15" s="75"/>
      <c r="UCY15" s="2"/>
      <c r="UCZ15" s="2"/>
      <c r="UDA15" s="35"/>
      <c r="UDB15" s="76"/>
      <c r="UDC15" s="75"/>
      <c r="UDE15" s="2"/>
      <c r="UDF15" s="2"/>
      <c r="UDG15" s="35"/>
      <c r="UDH15" s="76"/>
      <c r="UDI15" s="75"/>
      <c r="UDK15" s="2"/>
      <c r="UDL15" s="2"/>
      <c r="UDM15" s="35"/>
      <c r="UDN15" s="76"/>
      <c r="UDO15" s="75"/>
      <c r="UDQ15" s="2"/>
      <c r="UDR15" s="2"/>
      <c r="UDS15" s="35"/>
      <c r="UDT15" s="76"/>
      <c r="UDU15" s="75"/>
      <c r="UDW15" s="2"/>
      <c r="UDX15" s="2"/>
      <c r="UDY15" s="35"/>
      <c r="UDZ15" s="76"/>
      <c r="UEA15" s="75"/>
      <c r="UEC15" s="2"/>
      <c r="UED15" s="2"/>
      <c r="UEE15" s="35"/>
      <c r="UEF15" s="76"/>
      <c r="UEG15" s="75"/>
      <c r="UEI15" s="2"/>
      <c r="UEJ15" s="2"/>
      <c r="UEK15" s="35"/>
      <c r="UEL15" s="76"/>
      <c r="UEM15" s="75"/>
      <c r="UEO15" s="2"/>
      <c r="UEP15" s="2"/>
      <c r="UEQ15" s="35"/>
      <c r="UER15" s="76"/>
      <c r="UES15" s="75"/>
      <c r="UEU15" s="2"/>
      <c r="UEV15" s="2"/>
      <c r="UEW15" s="35"/>
      <c r="UEX15" s="76"/>
      <c r="UEY15" s="75"/>
      <c r="UFA15" s="2"/>
      <c r="UFB15" s="2"/>
      <c r="UFC15" s="35"/>
      <c r="UFD15" s="76"/>
      <c r="UFE15" s="75"/>
      <c r="UFG15" s="2"/>
      <c r="UFH15" s="2"/>
      <c r="UFI15" s="35"/>
      <c r="UFJ15" s="76"/>
      <c r="UFK15" s="75"/>
      <c r="UFM15" s="2"/>
      <c r="UFN15" s="2"/>
      <c r="UFO15" s="35"/>
      <c r="UFP15" s="76"/>
      <c r="UFQ15" s="75"/>
      <c r="UFS15" s="2"/>
      <c r="UFT15" s="2"/>
      <c r="UFU15" s="35"/>
      <c r="UFV15" s="76"/>
      <c r="UFW15" s="75"/>
      <c r="UFY15" s="2"/>
      <c r="UFZ15" s="2"/>
      <c r="UGA15" s="35"/>
      <c r="UGB15" s="76"/>
      <c r="UGC15" s="75"/>
      <c r="UGE15" s="2"/>
      <c r="UGF15" s="2"/>
      <c r="UGG15" s="35"/>
      <c r="UGH15" s="76"/>
      <c r="UGI15" s="75"/>
      <c r="UGK15" s="2"/>
      <c r="UGL15" s="2"/>
      <c r="UGM15" s="35"/>
      <c r="UGN15" s="76"/>
      <c r="UGO15" s="75"/>
      <c r="UGQ15" s="2"/>
      <c r="UGR15" s="2"/>
      <c r="UGS15" s="35"/>
      <c r="UGT15" s="76"/>
      <c r="UGU15" s="75"/>
      <c r="UGW15" s="2"/>
      <c r="UGX15" s="2"/>
      <c r="UGY15" s="35"/>
      <c r="UGZ15" s="76"/>
      <c r="UHA15" s="75"/>
      <c r="UHC15" s="2"/>
      <c r="UHD15" s="2"/>
      <c r="UHE15" s="35"/>
      <c r="UHF15" s="76"/>
      <c r="UHG15" s="75"/>
      <c r="UHI15" s="2"/>
      <c r="UHJ15" s="2"/>
      <c r="UHK15" s="35"/>
      <c r="UHL15" s="76"/>
      <c r="UHM15" s="75"/>
      <c r="UHO15" s="2"/>
      <c r="UHP15" s="2"/>
      <c r="UHQ15" s="35"/>
      <c r="UHR15" s="76"/>
      <c r="UHS15" s="75"/>
      <c r="UHU15" s="2"/>
      <c r="UHV15" s="2"/>
      <c r="UHW15" s="35"/>
      <c r="UHX15" s="76"/>
      <c r="UHY15" s="75"/>
      <c r="UIA15" s="2"/>
      <c r="UIB15" s="2"/>
      <c r="UIC15" s="35"/>
      <c r="UID15" s="76"/>
      <c r="UIE15" s="75"/>
      <c r="UIG15" s="2"/>
      <c r="UIH15" s="2"/>
      <c r="UII15" s="35"/>
      <c r="UIJ15" s="76"/>
      <c r="UIK15" s="75"/>
      <c r="UIM15" s="2"/>
      <c r="UIN15" s="2"/>
      <c r="UIO15" s="35"/>
      <c r="UIP15" s="76"/>
      <c r="UIQ15" s="75"/>
      <c r="UIS15" s="2"/>
      <c r="UIT15" s="2"/>
      <c r="UIU15" s="35"/>
      <c r="UIV15" s="76"/>
      <c r="UIW15" s="75"/>
      <c r="UIY15" s="2"/>
      <c r="UIZ15" s="2"/>
      <c r="UJA15" s="35"/>
      <c r="UJB15" s="76"/>
      <c r="UJC15" s="75"/>
      <c r="UJE15" s="2"/>
      <c r="UJF15" s="2"/>
      <c r="UJG15" s="35"/>
      <c r="UJH15" s="76"/>
      <c r="UJI15" s="75"/>
      <c r="UJK15" s="2"/>
      <c r="UJL15" s="2"/>
      <c r="UJM15" s="35"/>
      <c r="UJN15" s="76"/>
      <c r="UJO15" s="75"/>
      <c r="UJQ15" s="2"/>
      <c r="UJR15" s="2"/>
      <c r="UJS15" s="35"/>
      <c r="UJT15" s="76"/>
      <c r="UJU15" s="75"/>
      <c r="UJW15" s="2"/>
      <c r="UJX15" s="2"/>
      <c r="UJY15" s="35"/>
      <c r="UJZ15" s="76"/>
      <c r="UKA15" s="75"/>
      <c r="UKC15" s="2"/>
      <c r="UKD15" s="2"/>
      <c r="UKE15" s="35"/>
      <c r="UKF15" s="76"/>
      <c r="UKG15" s="75"/>
      <c r="UKI15" s="2"/>
      <c r="UKJ15" s="2"/>
      <c r="UKK15" s="35"/>
      <c r="UKL15" s="76"/>
      <c r="UKM15" s="75"/>
      <c r="UKO15" s="2"/>
      <c r="UKP15" s="2"/>
      <c r="UKQ15" s="35"/>
      <c r="UKR15" s="76"/>
      <c r="UKS15" s="75"/>
      <c r="UKU15" s="2"/>
      <c r="UKV15" s="2"/>
      <c r="UKW15" s="35"/>
      <c r="UKX15" s="76"/>
      <c r="UKY15" s="75"/>
      <c r="ULA15" s="2"/>
      <c r="ULB15" s="2"/>
      <c r="ULC15" s="35"/>
      <c r="ULD15" s="76"/>
      <c r="ULE15" s="75"/>
      <c r="ULG15" s="2"/>
      <c r="ULH15" s="2"/>
      <c r="ULI15" s="35"/>
      <c r="ULJ15" s="76"/>
      <c r="ULK15" s="75"/>
      <c r="ULM15" s="2"/>
      <c r="ULN15" s="2"/>
      <c r="ULO15" s="35"/>
      <c r="ULP15" s="76"/>
      <c r="ULQ15" s="75"/>
      <c r="ULS15" s="2"/>
      <c r="ULT15" s="2"/>
      <c r="ULU15" s="35"/>
      <c r="ULV15" s="76"/>
      <c r="ULW15" s="75"/>
      <c r="ULY15" s="2"/>
      <c r="ULZ15" s="2"/>
      <c r="UMA15" s="35"/>
      <c r="UMB15" s="76"/>
      <c r="UMC15" s="75"/>
      <c r="UME15" s="2"/>
      <c r="UMF15" s="2"/>
      <c r="UMG15" s="35"/>
      <c r="UMH15" s="76"/>
      <c r="UMI15" s="75"/>
      <c r="UMK15" s="2"/>
      <c r="UML15" s="2"/>
      <c r="UMM15" s="35"/>
      <c r="UMN15" s="76"/>
      <c r="UMO15" s="75"/>
      <c r="UMQ15" s="2"/>
      <c r="UMR15" s="2"/>
      <c r="UMS15" s="35"/>
      <c r="UMT15" s="76"/>
      <c r="UMU15" s="75"/>
      <c r="UMW15" s="2"/>
      <c r="UMX15" s="2"/>
      <c r="UMY15" s="35"/>
      <c r="UMZ15" s="76"/>
      <c r="UNA15" s="75"/>
      <c r="UNC15" s="2"/>
      <c r="UND15" s="2"/>
      <c r="UNE15" s="35"/>
      <c r="UNF15" s="76"/>
      <c r="UNG15" s="75"/>
      <c r="UNI15" s="2"/>
      <c r="UNJ15" s="2"/>
      <c r="UNK15" s="35"/>
      <c r="UNL15" s="76"/>
      <c r="UNM15" s="75"/>
      <c r="UNO15" s="2"/>
      <c r="UNP15" s="2"/>
      <c r="UNQ15" s="35"/>
      <c r="UNR15" s="76"/>
      <c r="UNS15" s="75"/>
      <c r="UNU15" s="2"/>
      <c r="UNV15" s="2"/>
      <c r="UNW15" s="35"/>
      <c r="UNX15" s="76"/>
      <c r="UNY15" s="75"/>
      <c r="UOA15" s="2"/>
      <c r="UOB15" s="2"/>
      <c r="UOC15" s="35"/>
      <c r="UOD15" s="76"/>
      <c r="UOE15" s="75"/>
      <c r="UOG15" s="2"/>
      <c r="UOH15" s="2"/>
      <c r="UOI15" s="35"/>
      <c r="UOJ15" s="76"/>
      <c r="UOK15" s="75"/>
      <c r="UOM15" s="2"/>
      <c r="UON15" s="2"/>
      <c r="UOO15" s="35"/>
      <c r="UOP15" s="76"/>
      <c r="UOQ15" s="75"/>
      <c r="UOS15" s="2"/>
      <c r="UOT15" s="2"/>
      <c r="UOU15" s="35"/>
      <c r="UOV15" s="76"/>
      <c r="UOW15" s="75"/>
      <c r="UOY15" s="2"/>
      <c r="UOZ15" s="2"/>
      <c r="UPA15" s="35"/>
      <c r="UPB15" s="76"/>
      <c r="UPC15" s="75"/>
      <c r="UPE15" s="2"/>
      <c r="UPF15" s="2"/>
      <c r="UPG15" s="35"/>
      <c r="UPH15" s="76"/>
      <c r="UPI15" s="75"/>
      <c r="UPK15" s="2"/>
      <c r="UPL15" s="2"/>
      <c r="UPM15" s="35"/>
      <c r="UPN15" s="76"/>
      <c r="UPO15" s="75"/>
      <c r="UPQ15" s="2"/>
      <c r="UPR15" s="2"/>
      <c r="UPS15" s="35"/>
      <c r="UPT15" s="76"/>
      <c r="UPU15" s="75"/>
      <c r="UPW15" s="2"/>
      <c r="UPX15" s="2"/>
      <c r="UPY15" s="35"/>
      <c r="UPZ15" s="76"/>
      <c r="UQA15" s="75"/>
      <c r="UQC15" s="2"/>
      <c r="UQD15" s="2"/>
      <c r="UQE15" s="35"/>
      <c r="UQF15" s="76"/>
      <c r="UQG15" s="75"/>
      <c r="UQI15" s="2"/>
      <c r="UQJ15" s="2"/>
      <c r="UQK15" s="35"/>
      <c r="UQL15" s="76"/>
      <c r="UQM15" s="75"/>
      <c r="UQO15" s="2"/>
      <c r="UQP15" s="2"/>
      <c r="UQQ15" s="35"/>
      <c r="UQR15" s="76"/>
      <c r="UQS15" s="75"/>
      <c r="UQU15" s="2"/>
      <c r="UQV15" s="2"/>
      <c r="UQW15" s="35"/>
      <c r="UQX15" s="76"/>
      <c r="UQY15" s="75"/>
      <c r="URA15" s="2"/>
      <c r="URB15" s="2"/>
      <c r="URC15" s="35"/>
      <c r="URD15" s="76"/>
      <c r="URE15" s="75"/>
      <c r="URG15" s="2"/>
      <c r="URH15" s="2"/>
      <c r="URI15" s="35"/>
      <c r="URJ15" s="76"/>
      <c r="URK15" s="75"/>
      <c r="URM15" s="2"/>
      <c r="URN15" s="2"/>
      <c r="URO15" s="35"/>
      <c r="URP15" s="76"/>
      <c r="URQ15" s="75"/>
      <c r="URS15" s="2"/>
      <c r="URT15" s="2"/>
      <c r="URU15" s="35"/>
      <c r="URV15" s="76"/>
      <c r="URW15" s="75"/>
      <c r="URY15" s="2"/>
      <c r="URZ15" s="2"/>
      <c r="USA15" s="35"/>
      <c r="USB15" s="76"/>
      <c r="USC15" s="75"/>
      <c r="USE15" s="2"/>
      <c r="USF15" s="2"/>
      <c r="USG15" s="35"/>
      <c r="USH15" s="76"/>
      <c r="USI15" s="75"/>
      <c r="USK15" s="2"/>
      <c r="USL15" s="2"/>
      <c r="USM15" s="35"/>
      <c r="USN15" s="76"/>
      <c r="USO15" s="75"/>
      <c r="USQ15" s="2"/>
      <c r="USR15" s="2"/>
      <c r="USS15" s="35"/>
      <c r="UST15" s="76"/>
      <c r="USU15" s="75"/>
      <c r="USW15" s="2"/>
      <c r="USX15" s="2"/>
      <c r="USY15" s="35"/>
      <c r="USZ15" s="76"/>
      <c r="UTA15" s="75"/>
      <c r="UTC15" s="2"/>
      <c r="UTD15" s="2"/>
      <c r="UTE15" s="35"/>
      <c r="UTF15" s="76"/>
      <c r="UTG15" s="75"/>
      <c r="UTI15" s="2"/>
      <c r="UTJ15" s="2"/>
      <c r="UTK15" s="35"/>
      <c r="UTL15" s="76"/>
      <c r="UTM15" s="75"/>
      <c r="UTO15" s="2"/>
      <c r="UTP15" s="2"/>
      <c r="UTQ15" s="35"/>
      <c r="UTR15" s="76"/>
      <c r="UTS15" s="75"/>
      <c r="UTU15" s="2"/>
      <c r="UTV15" s="2"/>
      <c r="UTW15" s="35"/>
      <c r="UTX15" s="76"/>
      <c r="UTY15" s="75"/>
      <c r="UUA15" s="2"/>
      <c r="UUB15" s="2"/>
      <c r="UUC15" s="35"/>
      <c r="UUD15" s="76"/>
      <c r="UUE15" s="75"/>
      <c r="UUG15" s="2"/>
      <c r="UUH15" s="2"/>
      <c r="UUI15" s="35"/>
      <c r="UUJ15" s="76"/>
      <c r="UUK15" s="75"/>
      <c r="UUM15" s="2"/>
      <c r="UUN15" s="2"/>
      <c r="UUO15" s="35"/>
      <c r="UUP15" s="76"/>
      <c r="UUQ15" s="75"/>
      <c r="UUS15" s="2"/>
      <c r="UUT15" s="2"/>
      <c r="UUU15" s="35"/>
      <c r="UUV15" s="76"/>
      <c r="UUW15" s="75"/>
      <c r="UUY15" s="2"/>
      <c r="UUZ15" s="2"/>
      <c r="UVA15" s="35"/>
      <c r="UVB15" s="76"/>
      <c r="UVC15" s="75"/>
      <c r="UVE15" s="2"/>
      <c r="UVF15" s="2"/>
      <c r="UVG15" s="35"/>
      <c r="UVH15" s="76"/>
      <c r="UVI15" s="75"/>
      <c r="UVK15" s="2"/>
      <c r="UVL15" s="2"/>
      <c r="UVM15" s="35"/>
      <c r="UVN15" s="76"/>
      <c r="UVO15" s="75"/>
      <c r="UVQ15" s="2"/>
      <c r="UVR15" s="2"/>
      <c r="UVS15" s="35"/>
      <c r="UVT15" s="76"/>
      <c r="UVU15" s="75"/>
      <c r="UVW15" s="2"/>
      <c r="UVX15" s="2"/>
      <c r="UVY15" s="35"/>
      <c r="UVZ15" s="76"/>
      <c r="UWA15" s="75"/>
      <c r="UWC15" s="2"/>
      <c r="UWD15" s="2"/>
      <c r="UWE15" s="35"/>
      <c r="UWF15" s="76"/>
      <c r="UWG15" s="75"/>
      <c r="UWI15" s="2"/>
      <c r="UWJ15" s="2"/>
      <c r="UWK15" s="35"/>
      <c r="UWL15" s="76"/>
      <c r="UWM15" s="75"/>
      <c r="UWO15" s="2"/>
      <c r="UWP15" s="2"/>
      <c r="UWQ15" s="35"/>
      <c r="UWR15" s="76"/>
      <c r="UWS15" s="75"/>
      <c r="UWU15" s="2"/>
      <c r="UWV15" s="2"/>
      <c r="UWW15" s="35"/>
      <c r="UWX15" s="76"/>
      <c r="UWY15" s="75"/>
      <c r="UXA15" s="2"/>
      <c r="UXB15" s="2"/>
      <c r="UXC15" s="35"/>
      <c r="UXD15" s="76"/>
      <c r="UXE15" s="75"/>
      <c r="UXG15" s="2"/>
      <c r="UXH15" s="2"/>
      <c r="UXI15" s="35"/>
      <c r="UXJ15" s="76"/>
      <c r="UXK15" s="75"/>
      <c r="UXM15" s="2"/>
      <c r="UXN15" s="2"/>
      <c r="UXO15" s="35"/>
      <c r="UXP15" s="76"/>
      <c r="UXQ15" s="75"/>
      <c r="UXS15" s="2"/>
      <c r="UXT15" s="2"/>
      <c r="UXU15" s="35"/>
      <c r="UXV15" s="76"/>
      <c r="UXW15" s="75"/>
      <c r="UXY15" s="2"/>
      <c r="UXZ15" s="2"/>
      <c r="UYA15" s="35"/>
      <c r="UYB15" s="76"/>
      <c r="UYC15" s="75"/>
      <c r="UYE15" s="2"/>
      <c r="UYF15" s="2"/>
      <c r="UYG15" s="35"/>
      <c r="UYH15" s="76"/>
      <c r="UYI15" s="75"/>
      <c r="UYK15" s="2"/>
      <c r="UYL15" s="2"/>
      <c r="UYM15" s="35"/>
      <c r="UYN15" s="76"/>
      <c r="UYO15" s="75"/>
      <c r="UYQ15" s="2"/>
      <c r="UYR15" s="2"/>
      <c r="UYS15" s="35"/>
      <c r="UYT15" s="76"/>
      <c r="UYU15" s="75"/>
      <c r="UYW15" s="2"/>
      <c r="UYX15" s="2"/>
      <c r="UYY15" s="35"/>
      <c r="UYZ15" s="76"/>
      <c r="UZA15" s="75"/>
      <c r="UZC15" s="2"/>
      <c r="UZD15" s="2"/>
      <c r="UZE15" s="35"/>
      <c r="UZF15" s="76"/>
      <c r="UZG15" s="75"/>
      <c r="UZI15" s="2"/>
      <c r="UZJ15" s="2"/>
      <c r="UZK15" s="35"/>
      <c r="UZL15" s="76"/>
      <c r="UZM15" s="75"/>
      <c r="UZO15" s="2"/>
      <c r="UZP15" s="2"/>
      <c r="UZQ15" s="35"/>
      <c r="UZR15" s="76"/>
      <c r="UZS15" s="75"/>
      <c r="UZU15" s="2"/>
      <c r="UZV15" s="2"/>
      <c r="UZW15" s="35"/>
      <c r="UZX15" s="76"/>
      <c r="UZY15" s="75"/>
      <c r="VAA15" s="2"/>
      <c r="VAB15" s="2"/>
      <c r="VAC15" s="35"/>
      <c r="VAD15" s="76"/>
      <c r="VAE15" s="75"/>
      <c r="VAG15" s="2"/>
      <c r="VAH15" s="2"/>
      <c r="VAI15" s="35"/>
      <c r="VAJ15" s="76"/>
      <c r="VAK15" s="75"/>
      <c r="VAM15" s="2"/>
      <c r="VAN15" s="2"/>
      <c r="VAO15" s="35"/>
      <c r="VAP15" s="76"/>
      <c r="VAQ15" s="75"/>
      <c r="VAS15" s="2"/>
      <c r="VAT15" s="2"/>
      <c r="VAU15" s="35"/>
      <c r="VAV15" s="76"/>
      <c r="VAW15" s="75"/>
      <c r="VAY15" s="2"/>
      <c r="VAZ15" s="2"/>
      <c r="VBA15" s="35"/>
      <c r="VBB15" s="76"/>
      <c r="VBC15" s="75"/>
      <c r="VBE15" s="2"/>
      <c r="VBF15" s="2"/>
      <c r="VBG15" s="35"/>
      <c r="VBH15" s="76"/>
      <c r="VBI15" s="75"/>
      <c r="VBK15" s="2"/>
      <c r="VBL15" s="2"/>
      <c r="VBM15" s="35"/>
      <c r="VBN15" s="76"/>
      <c r="VBO15" s="75"/>
      <c r="VBQ15" s="2"/>
      <c r="VBR15" s="2"/>
      <c r="VBS15" s="35"/>
      <c r="VBT15" s="76"/>
      <c r="VBU15" s="75"/>
      <c r="VBW15" s="2"/>
      <c r="VBX15" s="2"/>
      <c r="VBY15" s="35"/>
      <c r="VBZ15" s="76"/>
      <c r="VCA15" s="75"/>
      <c r="VCC15" s="2"/>
      <c r="VCD15" s="2"/>
      <c r="VCE15" s="35"/>
      <c r="VCF15" s="76"/>
      <c r="VCG15" s="75"/>
      <c r="VCI15" s="2"/>
      <c r="VCJ15" s="2"/>
      <c r="VCK15" s="35"/>
      <c r="VCL15" s="76"/>
      <c r="VCM15" s="75"/>
      <c r="VCO15" s="2"/>
      <c r="VCP15" s="2"/>
      <c r="VCQ15" s="35"/>
      <c r="VCR15" s="76"/>
      <c r="VCS15" s="75"/>
      <c r="VCU15" s="2"/>
      <c r="VCV15" s="2"/>
      <c r="VCW15" s="35"/>
      <c r="VCX15" s="76"/>
      <c r="VCY15" s="75"/>
      <c r="VDA15" s="2"/>
      <c r="VDB15" s="2"/>
      <c r="VDC15" s="35"/>
      <c r="VDD15" s="76"/>
      <c r="VDE15" s="75"/>
      <c r="VDG15" s="2"/>
      <c r="VDH15" s="2"/>
      <c r="VDI15" s="35"/>
      <c r="VDJ15" s="76"/>
      <c r="VDK15" s="75"/>
      <c r="VDM15" s="2"/>
      <c r="VDN15" s="2"/>
      <c r="VDO15" s="35"/>
      <c r="VDP15" s="76"/>
      <c r="VDQ15" s="75"/>
      <c r="VDS15" s="2"/>
      <c r="VDT15" s="2"/>
      <c r="VDU15" s="35"/>
      <c r="VDV15" s="76"/>
      <c r="VDW15" s="75"/>
      <c r="VDY15" s="2"/>
      <c r="VDZ15" s="2"/>
      <c r="VEA15" s="35"/>
      <c r="VEB15" s="76"/>
      <c r="VEC15" s="75"/>
      <c r="VEE15" s="2"/>
      <c r="VEF15" s="2"/>
      <c r="VEG15" s="35"/>
      <c r="VEH15" s="76"/>
      <c r="VEI15" s="75"/>
      <c r="VEK15" s="2"/>
      <c r="VEL15" s="2"/>
      <c r="VEM15" s="35"/>
      <c r="VEN15" s="76"/>
      <c r="VEO15" s="75"/>
      <c r="VEQ15" s="2"/>
      <c r="VER15" s="2"/>
      <c r="VES15" s="35"/>
      <c r="VET15" s="76"/>
      <c r="VEU15" s="75"/>
      <c r="VEW15" s="2"/>
      <c r="VEX15" s="2"/>
      <c r="VEY15" s="35"/>
      <c r="VEZ15" s="76"/>
      <c r="VFA15" s="75"/>
      <c r="VFC15" s="2"/>
      <c r="VFD15" s="2"/>
      <c r="VFE15" s="35"/>
      <c r="VFF15" s="76"/>
      <c r="VFG15" s="75"/>
      <c r="VFI15" s="2"/>
      <c r="VFJ15" s="2"/>
      <c r="VFK15" s="35"/>
      <c r="VFL15" s="76"/>
      <c r="VFM15" s="75"/>
      <c r="VFO15" s="2"/>
      <c r="VFP15" s="2"/>
      <c r="VFQ15" s="35"/>
      <c r="VFR15" s="76"/>
      <c r="VFS15" s="75"/>
      <c r="VFU15" s="2"/>
      <c r="VFV15" s="2"/>
      <c r="VFW15" s="35"/>
      <c r="VFX15" s="76"/>
      <c r="VFY15" s="75"/>
      <c r="VGA15" s="2"/>
      <c r="VGB15" s="2"/>
      <c r="VGC15" s="35"/>
      <c r="VGD15" s="76"/>
      <c r="VGE15" s="75"/>
      <c r="VGG15" s="2"/>
      <c r="VGH15" s="2"/>
      <c r="VGI15" s="35"/>
      <c r="VGJ15" s="76"/>
      <c r="VGK15" s="75"/>
      <c r="VGM15" s="2"/>
      <c r="VGN15" s="2"/>
      <c r="VGO15" s="35"/>
      <c r="VGP15" s="76"/>
      <c r="VGQ15" s="75"/>
      <c r="VGS15" s="2"/>
      <c r="VGT15" s="2"/>
      <c r="VGU15" s="35"/>
      <c r="VGV15" s="76"/>
      <c r="VGW15" s="75"/>
      <c r="VGY15" s="2"/>
      <c r="VGZ15" s="2"/>
      <c r="VHA15" s="35"/>
      <c r="VHB15" s="76"/>
      <c r="VHC15" s="75"/>
      <c r="VHE15" s="2"/>
      <c r="VHF15" s="2"/>
      <c r="VHG15" s="35"/>
      <c r="VHH15" s="76"/>
      <c r="VHI15" s="75"/>
      <c r="VHK15" s="2"/>
      <c r="VHL15" s="2"/>
      <c r="VHM15" s="35"/>
      <c r="VHN15" s="76"/>
      <c r="VHO15" s="75"/>
      <c r="VHQ15" s="2"/>
      <c r="VHR15" s="2"/>
      <c r="VHS15" s="35"/>
      <c r="VHT15" s="76"/>
      <c r="VHU15" s="75"/>
      <c r="VHW15" s="2"/>
      <c r="VHX15" s="2"/>
      <c r="VHY15" s="35"/>
      <c r="VHZ15" s="76"/>
      <c r="VIA15" s="75"/>
      <c r="VIC15" s="2"/>
      <c r="VID15" s="2"/>
      <c r="VIE15" s="35"/>
      <c r="VIF15" s="76"/>
      <c r="VIG15" s="75"/>
      <c r="VII15" s="2"/>
      <c r="VIJ15" s="2"/>
      <c r="VIK15" s="35"/>
      <c r="VIL15" s="76"/>
      <c r="VIM15" s="75"/>
      <c r="VIO15" s="2"/>
      <c r="VIP15" s="2"/>
      <c r="VIQ15" s="35"/>
      <c r="VIR15" s="76"/>
      <c r="VIS15" s="75"/>
      <c r="VIU15" s="2"/>
      <c r="VIV15" s="2"/>
      <c r="VIW15" s="35"/>
      <c r="VIX15" s="76"/>
      <c r="VIY15" s="75"/>
      <c r="VJA15" s="2"/>
      <c r="VJB15" s="2"/>
      <c r="VJC15" s="35"/>
      <c r="VJD15" s="76"/>
      <c r="VJE15" s="75"/>
      <c r="VJG15" s="2"/>
      <c r="VJH15" s="2"/>
      <c r="VJI15" s="35"/>
      <c r="VJJ15" s="76"/>
      <c r="VJK15" s="75"/>
      <c r="VJM15" s="2"/>
      <c r="VJN15" s="2"/>
      <c r="VJO15" s="35"/>
      <c r="VJP15" s="76"/>
      <c r="VJQ15" s="75"/>
      <c r="VJS15" s="2"/>
      <c r="VJT15" s="2"/>
      <c r="VJU15" s="35"/>
      <c r="VJV15" s="76"/>
      <c r="VJW15" s="75"/>
      <c r="VJY15" s="2"/>
      <c r="VJZ15" s="2"/>
      <c r="VKA15" s="35"/>
      <c r="VKB15" s="76"/>
      <c r="VKC15" s="75"/>
      <c r="VKE15" s="2"/>
      <c r="VKF15" s="2"/>
      <c r="VKG15" s="35"/>
      <c r="VKH15" s="76"/>
      <c r="VKI15" s="75"/>
      <c r="VKK15" s="2"/>
      <c r="VKL15" s="2"/>
      <c r="VKM15" s="35"/>
      <c r="VKN15" s="76"/>
      <c r="VKO15" s="75"/>
      <c r="VKQ15" s="2"/>
      <c r="VKR15" s="2"/>
      <c r="VKS15" s="35"/>
      <c r="VKT15" s="76"/>
      <c r="VKU15" s="75"/>
      <c r="VKW15" s="2"/>
      <c r="VKX15" s="2"/>
      <c r="VKY15" s="35"/>
      <c r="VKZ15" s="76"/>
      <c r="VLA15" s="75"/>
      <c r="VLC15" s="2"/>
      <c r="VLD15" s="2"/>
      <c r="VLE15" s="35"/>
      <c r="VLF15" s="76"/>
      <c r="VLG15" s="75"/>
      <c r="VLI15" s="2"/>
      <c r="VLJ15" s="2"/>
      <c r="VLK15" s="35"/>
      <c r="VLL15" s="76"/>
      <c r="VLM15" s="75"/>
      <c r="VLO15" s="2"/>
      <c r="VLP15" s="2"/>
      <c r="VLQ15" s="35"/>
      <c r="VLR15" s="76"/>
      <c r="VLS15" s="75"/>
      <c r="VLU15" s="2"/>
      <c r="VLV15" s="2"/>
      <c r="VLW15" s="35"/>
      <c r="VLX15" s="76"/>
      <c r="VLY15" s="75"/>
      <c r="VMA15" s="2"/>
      <c r="VMB15" s="2"/>
      <c r="VMC15" s="35"/>
      <c r="VMD15" s="76"/>
      <c r="VME15" s="75"/>
      <c r="VMG15" s="2"/>
      <c r="VMH15" s="2"/>
      <c r="VMI15" s="35"/>
      <c r="VMJ15" s="76"/>
      <c r="VMK15" s="75"/>
      <c r="VMM15" s="2"/>
      <c r="VMN15" s="2"/>
      <c r="VMO15" s="35"/>
      <c r="VMP15" s="76"/>
      <c r="VMQ15" s="75"/>
      <c r="VMS15" s="2"/>
      <c r="VMT15" s="2"/>
      <c r="VMU15" s="35"/>
      <c r="VMV15" s="76"/>
      <c r="VMW15" s="75"/>
      <c r="VMY15" s="2"/>
      <c r="VMZ15" s="2"/>
      <c r="VNA15" s="35"/>
      <c r="VNB15" s="76"/>
      <c r="VNC15" s="75"/>
      <c r="VNE15" s="2"/>
      <c r="VNF15" s="2"/>
      <c r="VNG15" s="35"/>
      <c r="VNH15" s="76"/>
      <c r="VNI15" s="75"/>
      <c r="VNK15" s="2"/>
      <c r="VNL15" s="2"/>
      <c r="VNM15" s="35"/>
      <c r="VNN15" s="76"/>
      <c r="VNO15" s="75"/>
      <c r="VNQ15" s="2"/>
      <c r="VNR15" s="2"/>
      <c r="VNS15" s="35"/>
      <c r="VNT15" s="76"/>
      <c r="VNU15" s="75"/>
      <c r="VNW15" s="2"/>
      <c r="VNX15" s="2"/>
      <c r="VNY15" s="35"/>
      <c r="VNZ15" s="76"/>
      <c r="VOA15" s="75"/>
      <c r="VOC15" s="2"/>
      <c r="VOD15" s="2"/>
      <c r="VOE15" s="35"/>
      <c r="VOF15" s="76"/>
      <c r="VOG15" s="75"/>
      <c r="VOI15" s="2"/>
      <c r="VOJ15" s="2"/>
      <c r="VOK15" s="35"/>
      <c r="VOL15" s="76"/>
      <c r="VOM15" s="75"/>
      <c r="VOO15" s="2"/>
      <c r="VOP15" s="2"/>
      <c r="VOQ15" s="35"/>
      <c r="VOR15" s="76"/>
      <c r="VOS15" s="75"/>
      <c r="VOU15" s="2"/>
      <c r="VOV15" s="2"/>
      <c r="VOW15" s="35"/>
      <c r="VOX15" s="76"/>
      <c r="VOY15" s="75"/>
      <c r="VPA15" s="2"/>
      <c r="VPB15" s="2"/>
      <c r="VPC15" s="35"/>
      <c r="VPD15" s="76"/>
      <c r="VPE15" s="75"/>
      <c r="VPG15" s="2"/>
      <c r="VPH15" s="2"/>
      <c r="VPI15" s="35"/>
      <c r="VPJ15" s="76"/>
      <c r="VPK15" s="75"/>
      <c r="VPM15" s="2"/>
      <c r="VPN15" s="2"/>
      <c r="VPO15" s="35"/>
      <c r="VPP15" s="76"/>
      <c r="VPQ15" s="75"/>
      <c r="VPS15" s="2"/>
      <c r="VPT15" s="2"/>
      <c r="VPU15" s="35"/>
      <c r="VPV15" s="76"/>
      <c r="VPW15" s="75"/>
      <c r="VPY15" s="2"/>
      <c r="VPZ15" s="2"/>
      <c r="VQA15" s="35"/>
      <c r="VQB15" s="76"/>
      <c r="VQC15" s="75"/>
      <c r="VQE15" s="2"/>
      <c r="VQF15" s="2"/>
      <c r="VQG15" s="35"/>
      <c r="VQH15" s="76"/>
      <c r="VQI15" s="75"/>
      <c r="VQK15" s="2"/>
      <c r="VQL15" s="2"/>
      <c r="VQM15" s="35"/>
      <c r="VQN15" s="76"/>
      <c r="VQO15" s="75"/>
      <c r="VQQ15" s="2"/>
      <c r="VQR15" s="2"/>
      <c r="VQS15" s="35"/>
      <c r="VQT15" s="76"/>
      <c r="VQU15" s="75"/>
      <c r="VQW15" s="2"/>
      <c r="VQX15" s="2"/>
      <c r="VQY15" s="35"/>
      <c r="VQZ15" s="76"/>
      <c r="VRA15" s="75"/>
      <c r="VRC15" s="2"/>
      <c r="VRD15" s="2"/>
      <c r="VRE15" s="35"/>
      <c r="VRF15" s="76"/>
      <c r="VRG15" s="75"/>
      <c r="VRI15" s="2"/>
      <c r="VRJ15" s="2"/>
      <c r="VRK15" s="35"/>
      <c r="VRL15" s="76"/>
      <c r="VRM15" s="75"/>
      <c r="VRO15" s="2"/>
      <c r="VRP15" s="2"/>
      <c r="VRQ15" s="35"/>
      <c r="VRR15" s="76"/>
      <c r="VRS15" s="75"/>
      <c r="VRU15" s="2"/>
      <c r="VRV15" s="2"/>
      <c r="VRW15" s="35"/>
      <c r="VRX15" s="76"/>
      <c r="VRY15" s="75"/>
      <c r="VSA15" s="2"/>
      <c r="VSB15" s="2"/>
      <c r="VSC15" s="35"/>
      <c r="VSD15" s="76"/>
      <c r="VSE15" s="75"/>
      <c r="VSG15" s="2"/>
      <c r="VSH15" s="2"/>
      <c r="VSI15" s="35"/>
      <c r="VSJ15" s="76"/>
      <c r="VSK15" s="75"/>
      <c r="VSM15" s="2"/>
      <c r="VSN15" s="2"/>
      <c r="VSO15" s="35"/>
      <c r="VSP15" s="76"/>
      <c r="VSQ15" s="75"/>
      <c r="VSS15" s="2"/>
      <c r="VST15" s="2"/>
      <c r="VSU15" s="35"/>
      <c r="VSV15" s="76"/>
      <c r="VSW15" s="75"/>
      <c r="VSY15" s="2"/>
      <c r="VSZ15" s="2"/>
      <c r="VTA15" s="35"/>
      <c r="VTB15" s="76"/>
      <c r="VTC15" s="75"/>
      <c r="VTE15" s="2"/>
      <c r="VTF15" s="2"/>
      <c r="VTG15" s="35"/>
      <c r="VTH15" s="76"/>
      <c r="VTI15" s="75"/>
      <c r="VTK15" s="2"/>
      <c r="VTL15" s="2"/>
      <c r="VTM15" s="35"/>
      <c r="VTN15" s="76"/>
      <c r="VTO15" s="75"/>
      <c r="VTQ15" s="2"/>
      <c r="VTR15" s="2"/>
      <c r="VTS15" s="35"/>
      <c r="VTT15" s="76"/>
      <c r="VTU15" s="75"/>
      <c r="VTW15" s="2"/>
      <c r="VTX15" s="2"/>
      <c r="VTY15" s="35"/>
      <c r="VTZ15" s="76"/>
      <c r="VUA15" s="75"/>
      <c r="VUC15" s="2"/>
      <c r="VUD15" s="2"/>
      <c r="VUE15" s="35"/>
      <c r="VUF15" s="76"/>
      <c r="VUG15" s="75"/>
      <c r="VUI15" s="2"/>
      <c r="VUJ15" s="2"/>
      <c r="VUK15" s="35"/>
      <c r="VUL15" s="76"/>
      <c r="VUM15" s="75"/>
      <c r="VUO15" s="2"/>
      <c r="VUP15" s="2"/>
      <c r="VUQ15" s="35"/>
      <c r="VUR15" s="76"/>
      <c r="VUS15" s="75"/>
      <c r="VUU15" s="2"/>
      <c r="VUV15" s="2"/>
      <c r="VUW15" s="35"/>
      <c r="VUX15" s="76"/>
      <c r="VUY15" s="75"/>
      <c r="VVA15" s="2"/>
      <c r="VVB15" s="2"/>
      <c r="VVC15" s="35"/>
      <c r="VVD15" s="76"/>
      <c r="VVE15" s="75"/>
      <c r="VVG15" s="2"/>
      <c r="VVH15" s="2"/>
      <c r="VVI15" s="35"/>
      <c r="VVJ15" s="76"/>
      <c r="VVK15" s="75"/>
      <c r="VVM15" s="2"/>
      <c r="VVN15" s="2"/>
      <c r="VVO15" s="35"/>
      <c r="VVP15" s="76"/>
      <c r="VVQ15" s="75"/>
      <c r="VVS15" s="2"/>
      <c r="VVT15" s="2"/>
      <c r="VVU15" s="35"/>
      <c r="VVV15" s="76"/>
      <c r="VVW15" s="75"/>
      <c r="VVY15" s="2"/>
      <c r="VVZ15" s="2"/>
      <c r="VWA15" s="35"/>
      <c r="VWB15" s="76"/>
      <c r="VWC15" s="75"/>
      <c r="VWE15" s="2"/>
      <c r="VWF15" s="2"/>
      <c r="VWG15" s="35"/>
      <c r="VWH15" s="76"/>
      <c r="VWI15" s="75"/>
      <c r="VWK15" s="2"/>
      <c r="VWL15" s="2"/>
      <c r="VWM15" s="35"/>
      <c r="VWN15" s="76"/>
      <c r="VWO15" s="75"/>
      <c r="VWQ15" s="2"/>
      <c r="VWR15" s="2"/>
      <c r="VWS15" s="35"/>
      <c r="VWT15" s="76"/>
      <c r="VWU15" s="75"/>
      <c r="VWW15" s="2"/>
      <c r="VWX15" s="2"/>
      <c r="VWY15" s="35"/>
      <c r="VWZ15" s="76"/>
      <c r="VXA15" s="75"/>
      <c r="VXC15" s="2"/>
      <c r="VXD15" s="2"/>
      <c r="VXE15" s="35"/>
      <c r="VXF15" s="76"/>
      <c r="VXG15" s="75"/>
      <c r="VXI15" s="2"/>
      <c r="VXJ15" s="2"/>
      <c r="VXK15" s="35"/>
      <c r="VXL15" s="76"/>
      <c r="VXM15" s="75"/>
      <c r="VXO15" s="2"/>
      <c r="VXP15" s="2"/>
      <c r="VXQ15" s="35"/>
      <c r="VXR15" s="76"/>
      <c r="VXS15" s="75"/>
      <c r="VXU15" s="2"/>
      <c r="VXV15" s="2"/>
      <c r="VXW15" s="35"/>
      <c r="VXX15" s="76"/>
      <c r="VXY15" s="75"/>
      <c r="VYA15" s="2"/>
      <c r="VYB15" s="2"/>
      <c r="VYC15" s="35"/>
      <c r="VYD15" s="76"/>
      <c r="VYE15" s="75"/>
      <c r="VYG15" s="2"/>
      <c r="VYH15" s="2"/>
      <c r="VYI15" s="35"/>
      <c r="VYJ15" s="76"/>
      <c r="VYK15" s="75"/>
      <c r="VYM15" s="2"/>
      <c r="VYN15" s="2"/>
      <c r="VYO15" s="35"/>
      <c r="VYP15" s="76"/>
      <c r="VYQ15" s="75"/>
      <c r="VYS15" s="2"/>
      <c r="VYT15" s="2"/>
      <c r="VYU15" s="35"/>
      <c r="VYV15" s="76"/>
      <c r="VYW15" s="75"/>
      <c r="VYY15" s="2"/>
      <c r="VYZ15" s="2"/>
      <c r="VZA15" s="35"/>
      <c r="VZB15" s="76"/>
      <c r="VZC15" s="75"/>
      <c r="VZE15" s="2"/>
      <c r="VZF15" s="2"/>
      <c r="VZG15" s="35"/>
      <c r="VZH15" s="76"/>
      <c r="VZI15" s="75"/>
      <c r="VZK15" s="2"/>
      <c r="VZL15" s="2"/>
      <c r="VZM15" s="35"/>
      <c r="VZN15" s="76"/>
      <c r="VZO15" s="75"/>
      <c r="VZQ15" s="2"/>
      <c r="VZR15" s="2"/>
      <c r="VZS15" s="35"/>
      <c r="VZT15" s="76"/>
      <c r="VZU15" s="75"/>
      <c r="VZW15" s="2"/>
      <c r="VZX15" s="2"/>
      <c r="VZY15" s="35"/>
      <c r="VZZ15" s="76"/>
      <c r="WAA15" s="75"/>
      <c r="WAC15" s="2"/>
      <c r="WAD15" s="2"/>
      <c r="WAE15" s="35"/>
      <c r="WAF15" s="76"/>
      <c r="WAG15" s="75"/>
      <c r="WAI15" s="2"/>
      <c r="WAJ15" s="2"/>
      <c r="WAK15" s="35"/>
      <c r="WAL15" s="76"/>
      <c r="WAM15" s="75"/>
      <c r="WAO15" s="2"/>
      <c r="WAP15" s="2"/>
      <c r="WAQ15" s="35"/>
      <c r="WAR15" s="76"/>
      <c r="WAS15" s="75"/>
      <c r="WAU15" s="2"/>
      <c r="WAV15" s="2"/>
      <c r="WAW15" s="35"/>
      <c r="WAX15" s="76"/>
      <c r="WAY15" s="75"/>
      <c r="WBA15" s="2"/>
      <c r="WBB15" s="2"/>
      <c r="WBC15" s="35"/>
      <c r="WBD15" s="76"/>
      <c r="WBE15" s="75"/>
      <c r="WBG15" s="2"/>
      <c r="WBH15" s="2"/>
      <c r="WBI15" s="35"/>
      <c r="WBJ15" s="76"/>
      <c r="WBK15" s="75"/>
      <c r="WBM15" s="2"/>
      <c r="WBN15" s="2"/>
      <c r="WBO15" s="35"/>
      <c r="WBP15" s="76"/>
      <c r="WBQ15" s="75"/>
      <c r="WBS15" s="2"/>
      <c r="WBT15" s="2"/>
      <c r="WBU15" s="35"/>
      <c r="WBV15" s="76"/>
      <c r="WBW15" s="75"/>
      <c r="WBY15" s="2"/>
      <c r="WBZ15" s="2"/>
      <c r="WCA15" s="35"/>
      <c r="WCB15" s="76"/>
      <c r="WCC15" s="75"/>
      <c r="WCE15" s="2"/>
      <c r="WCF15" s="2"/>
      <c r="WCG15" s="35"/>
      <c r="WCH15" s="76"/>
      <c r="WCI15" s="75"/>
      <c r="WCK15" s="2"/>
      <c r="WCL15" s="2"/>
      <c r="WCM15" s="35"/>
      <c r="WCN15" s="76"/>
      <c r="WCO15" s="75"/>
      <c r="WCQ15" s="2"/>
      <c r="WCR15" s="2"/>
      <c r="WCS15" s="35"/>
      <c r="WCT15" s="76"/>
      <c r="WCU15" s="75"/>
      <c r="WCW15" s="2"/>
      <c r="WCX15" s="2"/>
      <c r="WCY15" s="35"/>
      <c r="WCZ15" s="76"/>
      <c r="WDA15" s="75"/>
      <c r="WDC15" s="2"/>
      <c r="WDD15" s="2"/>
      <c r="WDE15" s="35"/>
      <c r="WDF15" s="76"/>
      <c r="WDG15" s="75"/>
      <c r="WDI15" s="2"/>
      <c r="WDJ15" s="2"/>
      <c r="WDK15" s="35"/>
      <c r="WDL15" s="76"/>
      <c r="WDM15" s="75"/>
      <c r="WDO15" s="2"/>
      <c r="WDP15" s="2"/>
      <c r="WDQ15" s="35"/>
      <c r="WDR15" s="76"/>
      <c r="WDS15" s="75"/>
      <c r="WDU15" s="2"/>
      <c r="WDV15" s="2"/>
      <c r="WDW15" s="35"/>
      <c r="WDX15" s="76"/>
      <c r="WDY15" s="75"/>
      <c r="WEA15" s="2"/>
      <c r="WEB15" s="2"/>
      <c r="WEC15" s="35"/>
      <c r="WED15" s="76"/>
      <c r="WEE15" s="75"/>
      <c r="WEG15" s="2"/>
      <c r="WEH15" s="2"/>
      <c r="WEI15" s="35"/>
      <c r="WEJ15" s="76"/>
      <c r="WEK15" s="75"/>
      <c r="WEM15" s="2"/>
      <c r="WEN15" s="2"/>
      <c r="WEO15" s="35"/>
      <c r="WEP15" s="76"/>
      <c r="WEQ15" s="75"/>
      <c r="WES15" s="2"/>
      <c r="WET15" s="2"/>
      <c r="WEU15" s="35"/>
      <c r="WEV15" s="76"/>
      <c r="WEW15" s="75"/>
      <c r="WEY15" s="2"/>
      <c r="WEZ15" s="2"/>
      <c r="WFA15" s="35"/>
      <c r="WFB15" s="76"/>
      <c r="WFC15" s="75"/>
      <c r="WFE15" s="2"/>
      <c r="WFF15" s="2"/>
      <c r="WFG15" s="35"/>
      <c r="WFH15" s="76"/>
      <c r="WFI15" s="75"/>
      <c r="WFK15" s="2"/>
      <c r="WFL15" s="2"/>
      <c r="WFM15" s="35"/>
      <c r="WFN15" s="76"/>
      <c r="WFO15" s="75"/>
      <c r="WFQ15" s="2"/>
      <c r="WFR15" s="2"/>
      <c r="WFS15" s="35"/>
      <c r="WFT15" s="76"/>
      <c r="WFU15" s="75"/>
      <c r="WFW15" s="2"/>
      <c r="WFX15" s="2"/>
      <c r="WFY15" s="35"/>
      <c r="WFZ15" s="76"/>
      <c r="WGA15" s="75"/>
      <c r="WGC15" s="2"/>
      <c r="WGD15" s="2"/>
      <c r="WGE15" s="35"/>
      <c r="WGF15" s="76"/>
      <c r="WGG15" s="75"/>
      <c r="WGI15" s="2"/>
      <c r="WGJ15" s="2"/>
      <c r="WGK15" s="35"/>
      <c r="WGL15" s="76"/>
      <c r="WGM15" s="75"/>
      <c r="WGO15" s="2"/>
      <c r="WGP15" s="2"/>
      <c r="WGQ15" s="35"/>
      <c r="WGR15" s="76"/>
      <c r="WGS15" s="75"/>
      <c r="WGU15" s="2"/>
      <c r="WGV15" s="2"/>
      <c r="WGW15" s="35"/>
      <c r="WGX15" s="76"/>
      <c r="WGY15" s="75"/>
      <c r="WHA15" s="2"/>
      <c r="WHB15" s="2"/>
      <c r="WHC15" s="35"/>
      <c r="WHD15" s="76"/>
      <c r="WHE15" s="75"/>
      <c r="WHG15" s="2"/>
      <c r="WHH15" s="2"/>
      <c r="WHI15" s="35"/>
      <c r="WHJ15" s="76"/>
      <c r="WHK15" s="75"/>
      <c r="WHM15" s="2"/>
      <c r="WHN15" s="2"/>
      <c r="WHO15" s="35"/>
      <c r="WHP15" s="76"/>
      <c r="WHQ15" s="75"/>
      <c r="WHS15" s="2"/>
      <c r="WHT15" s="2"/>
      <c r="WHU15" s="35"/>
      <c r="WHV15" s="76"/>
      <c r="WHW15" s="75"/>
      <c r="WHY15" s="2"/>
      <c r="WHZ15" s="2"/>
      <c r="WIA15" s="35"/>
      <c r="WIB15" s="76"/>
      <c r="WIC15" s="75"/>
      <c r="WIE15" s="2"/>
      <c r="WIF15" s="2"/>
      <c r="WIG15" s="35"/>
      <c r="WIH15" s="76"/>
      <c r="WII15" s="75"/>
      <c r="WIK15" s="2"/>
      <c r="WIL15" s="2"/>
      <c r="WIM15" s="35"/>
      <c r="WIN15" s="76"/>
      <c r="WIO15" s="75"/>
      <c r="WIQ15" s="2"/>
      <c r="WIR15" s="2"/>
      <c r="WIS15" s="35"/>
      <c r="WIT15" s="76"/>
      <c r="WIU15" s="75"/>
      <c r="WIW15" s="2"/>
      <c r="WIX15" s="2"/>
      <c r="WIY15" s="35"/>
      <c r="WIZ15" s="76"/>
      <c r="WJA15" s="75"/>
      <c r="WJC15" s="2"/>
      <c r="WJD15" s="2"/>
      <c r="WJE15" s="35"/>
      <c r="WJF15" s="76"/>
      <c r="WJG15" s="75"/>
      <c r="WJI15" s="2"/>
      <c r="WJJ15" s="2"/>
      <c r="WJK15" s="35"/>
      <c r="WJL15" s="76"/>
      <c r="WJM15" s="75"/>
      <c r="WJO15" s="2"/>
      <c r="WJP15" s="2"/>
      <c r="WJQ15" s="35"/>
      <c r="WJR15" s="76"/>
      <c r="WJS15" s="75"/>
      <c r="WJU15" s="2"/>
      <c r="WJV15" s="2"/>
      <c r="WJW15" s="35"/>
      <c r="WJX15" s="76"/>
      <c r="WJY15" s="75"/>
      <c r="WKA15" s="2"/>
      <c r="WKB15" s="2"/>
      <c r="WKC15" s="35"/>
      <c r="WKD15" s="76"/>
      <c r="WKE15" s="75"/>
      <c r="WKG15" s="2"/>
      <c r="WKH15" s="2"/>
      <c r="WKI15" s="35"/>
      <c r="WKJ15" s="76"/>
      <c r="WKK15" s="75"/>
      <c r="WKM15" s="2"/>
      <c r="WKN15" s="2"/>
      <c r="WKO15" s="35"/>
      <c r="WKP15" s="76"/>
      <c r="WKQ15" s="75"/>
      <c r="WKS15" s="2"/>
      <c r="WKT15" s="2"/>
      <c r="WKU15" s="35"/>
      <c r="WKV15" s="76"/>
      <c r="WKW15" s="75"/>
      <c r="WKY15" s="2"/>
      <c r="WKZ15" s="2"/>
      <c r="WLA15" s="35"/>
      <c r="WLB15" s="76"/>
      <c r="WLC15" s="75"/>
      <c r="WLE15" s="2"/>
      <c r="WLF15" s="2"/>
      <c r="WLG15" s="35"/>
      <c r="WLH15" s="76"/>
      <c r="WLI15" s="75"/>
      <c r="WLK15" s="2"/>
      <c r="WLL15" s="2"/>
      <c r="WLM15" s="35"/>
      <c r="WLN15" s="76"/>
      <c r="WLO15" s="75"/>
      <c r="WLQ15" s="2"/>
      <c r="WLR15" s="2"/>
      <c r="WLS15" s="35"/>
      <c r="WLT15" s="76"/>
      <c r="WLU15" s="75"/>
      <c r="WLW15" s="2"/>
      <c r="WLX15" s="2"/>
      <c r="WLY15" s="35"/>
      <c r="WLZ15" s="76"/>
      <c r="WMA15" s="75"/>
      <c r="WMC15" s="2"/>
      <c r="WMD15" s="2"/>
      <c r="WME15" s="35"/>
      <c r="WMF15" s="76"/>
      <c r="WMG15" s="75"/>
      <c r="WMI15" s="2"/>
      <c r="WMJ15" s="2"/>
      <c r="WMK15" s="35"/>
      <c r="WML15" s="76"/>
      <c r="WMM15" s="75"/>
      <c r="WMO15" s="2"/>
      <c r="WMP15" s="2"/>
      <c r="WMQ15" s="35"/>
      <c r="WMR15" s="76"/>
      <c r="WMS15" s="75"/>
      <c r="WMU15" s="2"/>
      <c r="WMV15" s="2"/>
      <c r="WMW15" s="35"/>
      <c r="WMX15" s="76"/>
      <c r="WMY15" s="75"/>
      <c r="WNA15" s="2"/>
      <c r="WNB15" s="2"/>
      <c r="WNC15" s="35"/>
      <c r="WND15" s="76"/>
      <c r="WNE15" s="75"/>
      <c r="WNG15" s="2"/>
      <c r="WNH15" s="2"/>
      <c r="WNI15" s="35"/>
      <c r="WNJ15" s="76"/>
      <c r="WNK15" s="75"/>
      <c r="WNM15" s="2"/>
      <c r="WNN15" s="2"/>
      <c r="WNO15" s="35"/>
      <c r="WNP15" s="76"/>
      <c r="WNQ15" s="75"/>
      <c r="WNS15" s="2"/>
      <c r="WNT15" s="2"/>
      <c r="WNU15" s="35"/>
      <c r="WNV15" s="76"/>
      <c r="WNW15" s="75"/>
      <c r="WNY15" s="2"/>
      <c r="WNZ15" s="2"/>
      <c r="WOA15" s="35"/>
      <c r="WOB15" s="76"/>
      <c r="WOC15" s="75"/>
      <c r="WOE15" s="2"/>
      <c r="WOF15" s="2"/>
      <c r="WOG15" s="35"/>
      <c r="WOH15" s="76"/>
      <c r="WOI15" s="75"/>
      <c r="WOK15" s="2"/>
      <c r="WOL15" s="2"/>
      <c r="WOM15" s="35"/>
      <c r="WON15" s="76"/>
      <c r="WOO15" s="75"/>
      <c r="WOQ15" s="2"/>
      <c r="WOR15" s="2"/>
      <c r="WOS15" s="35"/>
      <c r="WOT15" s="76"/>
      <c r="WOU15" s="75"/>
      <c r="WOW15" s="2"/>
      <c r="WOX15" s="2"/>
      <c r="WOY15" s="35"/>
      <c r="WOZ15" s="76"/>
      <c r="WPA15" s="75"/>
      <c r="WPC15" s="2"/>
      <c r="WPD15" s="2"/>
      <c r="WPE15" s="35"/>
      <c r="WPF15" s="76"/>
      <c r="WPG15" s="75"/>
      <c r="WPI15" s="2"/>
      <c r="WPJ15" s="2"/>
      <c r="WPK15" s="35"/>
      <c r="WPL15" s="76"/>
      <c r="WPM15" s="75"/>
      <c r="WPO15" s="2"/>
      <c r="WPP15" s="2"/>
      <c r="WPQ15" s="35"/>
      <c r="WPR15" s="76"/>
      <c r="WPS15" s="75"/>
      <c r="WPU15" s="2"/>
      <c r="WPV15" s="2"/>
      <c r="WPW15" s="35"/>
      <c r="WPX15" s="76"/>
      <c r="WPY15" s="75"/>
      <c r="WQA15" s="2"/>
      <c r="WQB15" s="2"/>
      <c r="WQC15" s="35"/>
      <c r="WQD15" s="76"/>
      <c r="WQE15" s="75"/>
      <c r="WQG15" s="2"/>
      <c r="WQH15" s="2"/>
      <c r="WQI15" s="35"/>
      <c r="WQJ15" s="76"/>
      <c r="WQK15" s="75"/>
      <c r="WQM15" s="2"/>
      <c r="WQN15" s="2"/>
      <c r="WQO15" s="35"/>
      <c r="WQP15" s="76"/>
      <c r="WQQ15" s="75"/>
      <c r="WQS15" s="2"/>
      <c r="WQT15" s="2"/>
      <c r="WQU15" s="35"/>
      <c r="WQV15" s="76"/>
      <c r="WQW15" s="75"/>
      <c r="WQY15" s="2"/>
      <c r="WQZ15" s="2"/>
      <c r="WRA15" s="35"/>
      <c r="WRB15" s="76"/>
      <c r="WRC15" s="75"/>
      <c r="WRE15" s="2"/>
      <c r="WRF15" s="2"/>
      <c r="WRG15" s="35"/>
      <c r="WRH15" s="76"/>
      <c r="WRI15" s="75"/>
      <c r="WRK15" s="2"/>
      <c r="WRL15" s="2"/>
      <c r="WRM15" s="35"/>
      <c r="WRN15" s="76"/>
      <c r="WRO15" s="75"/>
      <c r="WRQ15" s="2"/>
      <c r="WRR15" s="2"/>
      <c r="WRS15" s="35"/>
      <c r="WRT15" s="76"/>
      <c r="WRU15" s="75"/>
      <c r="WRW15" s="2"/>
      <c r="WRX15" s="2"/>
      <c r="WRY15" s="35"/>
      <c r="WRZ15" s="76"/>
      <c r="WSA15" s="75"/>
      <c r="WSC15" s="2"/>
      <c r="WSD15" s="2"/>
      <c r="WSE15" s="35"/>
      <c r="WSF15" s="76"/>
      <c r="WSG15" s="75"/>
      <c r="WSI15" s="2"/>
      <c r="WSJ15" s="2"/>
      <c r="WSK15" s="35"/>
      <c r="WSL15" s="76"/>
      <c r="WSM15" s="75"/>
      <c r="WSO15" s="2"/>
      <c r="WSP15" s="2"/>
      <c r="WSQ15" s="35"/>
      <c r="WSR15" s="76"/>
      <c r="WSS15" s="75"/>
      <c r="WSU15" s="2"/>
      <c r="WSV15" s="2"/>
      <c r="WSW15" s="35"/>
      <c r="WSX15" s="76"/>
      <c r="WSY15" s="75"/>
      <c r="WTA15" s="2"/>
      <c r="WTB15" s="2"/>
      <c r="WTC15" s="35"/>
      <c r="WTD15" s="76"/>
      <c r="WTE15" s="75"/>
      <c r="WTG15" s="2"/>
      <c r="WTH15" s="2"/>
      <c r="WTI15" s="35"/>
      <c r="WTJ15" s="76"/>
      <c r="WTK15" s="75"/>
      <c r="WTM15" s="2"/>
      <c r="WTN15" s="2"/>
      <c r="WTO15" s="35"/>
      <c r="WTP15" s="76"/>
      <c r="WTQ15" s="75"/>
      <c r="WTS15" s="2"/>
      <c r="WTT15" s="2"/>
      <c r="WTU15" s="35"/>
      <c r="WTV15" s="76"/>
      <c r="WTW15" s="75"/>
      <c r="WTY15" s="2"/>
      <c r="WTZ15" s="2"/>
      <c r="WUA15" s="35"/>
      <c r="WUB15" s="76"/>
      <c r="WUC15" s="75"/>
      <c r="WUE15" s="2"/>
      <c r="WUF15" s="2"/>
      <c r="WUG15" s="35"/>
      <c r="WUH15" s="76"/>
      <c r="WUI15" s="75"/>
      <c r="WUK15" s="2"/>
      <c r="WUL15" s="2"/>
      <c r="WUM15" s="35"/>
      <c r="WUN15" s="76"/>
      <c r="WUO15" s="75"/>
      <c r="WUQ15" s="2"/>
      <c r="WUR15" s="2"/>
      <c r="WUS15" s="35"/>
      <c r="WUT15" s="76"/>
      <c r="WUU15" s="75"/>
      <c r="WUW15" s="2"/>
      <c r="WUX15" s="2"/>
      <c r="WUY15" s="35"/>
      <c r="WUZ15" s="76"/>
      <c r="WVA15" s="75"/>
      <c r="WVC15" s="2"/>
      <c r="WVD15" s="2"/>
      <c r="WVE15" s="35"/>
      <c r="WVF15" s="76"/>
      <c r="WVG15" s="75"/>
      <c r="WVI15" s="2"/>
      <c r="WVJ15" s="2"/>
      <c r="WVK15" s="35"/>
      <c r="WVL15" s="76"/>
      <c r="WVM15" s="75"/>
      <c r="WVO15" s="2"/>
      <c r="WVP15" s="2"/>
      <c r="WVQ15" s="35"/>
      <c r="WVR15" s="76"/>
      <c r="WVS15" s="75"/>
      <c r="WVU15" s="2"/>
      <c r="WVV15" s="2"/>
      <c r="WVW15" s="35"/>
      <c r="WVX15" s="76"/>
      <c r="WVY15" s="75"/>
      <c r="WWA15" s="2"/>
      <c r="WWB15" s="2"/>
      <c r="WWC15" s="35"/>
      <c r="WWD15" s="76"/>
      <c r="WWE15" s="75"/>
      <c r="WWG15" s="2"/>
      <c r="WWH15" s="2"/>
      <c r="WWI15" s="35"/>
      <c r="WWJ15" s="76"/>
      <c r="WWK15" s="75"/>
      <c r="WWM15" s="2"/>
      <c r="WWN15" s="2"/>
      <c r="WWO15" s="35"/>
      <c r="WWP15" s="76"/>
      <c r="WWQ15" s="75"/>
      <c r="WWS15" s="2"/>
      <c r="WWT15" s="2"/>
      <c r="WWU15" s="35"/>
      <c r="WWV15" s="76"/>
      <c r="WWW15" s="75"/>
      <c r="WWY15" s="2"/>
      <c r="WWZ15" s="2"/>
      <c r="WXA15" s="35"/>
      <c r="WXB15" s="76"/>
      <c r="WXC15" s="75"/>
      <c r="WXE15" s="2"/>
      <c r="WXF15" s="2"/>
      <c r="WXG15" s="35"/>
      <c r="WXH15" s="76"/>
      <c r="WXI15" s="75"/>
      <c r="WXK15" s="2"/>
      <c r="WXL15" s="2"/>
      <c r="WXM15" s="35"/>
      <c r="WXN15" s="76"/>
      <c r="WXO15" s="75"/>
      <c r="WXQ15" s="2"/>
      <c r="WXR15" s="2"/>
      <c r="WXS15" s="35"/>
      <c r="WXT15" s="76"/>
      <c r="WXU15" s="75"/>
      <c r="WXW15" s="2"/>
      <c r="WXX15" s="2"/>
      <c r="WXY15" s="35"/>
      <c r="WXZ15" s="76"/>
      <c r="WYA15" s="75"/>
      <c r="WYC15" s="2"/>
      <c r="WYD15" s="2"/>
      <c r="WYE15" s="35"/>
      <c r="WYF15" s="76"/>
      <c r="WYG15" s="75"/>
      <c r="WYI15" s="2"/>
      <c r="WYJ15" s="2"/>
      <c r="WYK15" s="35"/>
      <c r="WYL15" s="76"/>
      <c r="WYM15" s="75"/>
      <c r="WYO15" s="2"/>
      <c r="WYP15" s="2"/>
      <c r="WYQ15" s="35"/>
      <c r="WYR15" s="76"/>
      <c r="WYS15" s="75"/>
      <c r="WYU15" s="2"/>
      <c r="WYV15" s="2"/>
      <c r="WYW15" s="35"/>
      <c r="WYX15" s="76"/>
      <c r="WYY15" s="75"/>
      <c r="WZA15" s="2"/>
      <c r="WZB15" s="2"/>
      <c r="WZC15" s="35"/>
      <c r="WZD15" s="76"/>
      <c r="WZE15" s="75"/>
      <c r="WZG15" s="2"/>
      <c r="WZH15" s="2"/>
      <c r="WZI15" s="35"/>
      <c r="WZJ15" s="76"/>
      <c r="WZK15" s="75"/>
      <c r="WZM15" s="2"/>
      <c r="WZN15" s="2"/>
      <c r="WZO15" s="35"/>
      <c r="WZP15" s="76"/>
      <c r="WZQ15" s="75"/>
      <c r="WZS15" s="2"/>
      <c r="WZT15" s="2"/>
      <c r="WZU15" s="35"/>
      <c r="WZV15" s="76"/>
      <c r="WZW15" s="75"/>
      <c r="WZY15" s="2"/>
      <c r="WZZ15" s="2"/>
      <c r="XAA15" s="35"/>
      <c r="XAB15" s="76"/>
      <c r="XAC15" s="75"/>
      <c r="XAE15" s="2"/>
      <c r="XAF15" s="2"/>
      <c r="XAG15" s="35"/>
      <c r="XAH15" s="76"/>
      <c r="XAI15" s="75"/>
      <c r="XAK15" s="2"/>
      <c r="XAL15" s="2"/>
      <c r="XAM15" s="35"/>
      <c r="XAN15" s="76"/>
      <c r="XAO15" s="75"/>
      <c r="XAQ15" s="2"/>
      <c r="XAR15" s="2"/>
      <c r="XAS15" s="35"/>
      <c r="XAT15" s="76"/>
      <c r="XAU15" s="75"/>
      <c r="XAW15" s="2"/>
      <c r="XAX15" s="2"/>
      <c r="XAY15" s="35"/>
      <c r="XAZ15" s="76"/>
      <c r="XBA15" s="75"/>
      <c r="XBC15" s="2"/>
      <c r="XBD15" s="2"/>
      <c r="XBE15" s="35"/>
      <c r="XBF15" s="76"/>
      <c r="XBG15" s="75"/>
      <c r="XBI15" s="2"/>
      <c r="XBJ15" s="2"/>
      <c r="XBK15" s="35"/>
      <c r="XBL15" s="76"/>
      <c r="XBM15" s="75"/>
      <c r="XBO15" s="2"/>
      <c r="XBP15" s="2"/>
      <c r="XBQ15" s="35"/>
      <c r="XBR15" s="76"/>
      <c r="XBS15" s="75"/>
      <c r="XBU15" s="2"/>
      <c r="XBV15" s="2"/>
      <c r="XBW15" s="35"/>
      <c r="XBX15" s="76"/>
      <c r="XBY15" s="75"/>
      <c r="XCA15" s="2"/>
      <c r="XCB15" s="2"/>
      <c r="XCC15" s="35"/>
      <c r="XCD15" s="76"/>
      <c r="XCE15" s="75"/>
      <c r="XCG15" s="2"/>
      <c r="XCH15" s="2"/>
      <c r="XCI15" s="35"/>
      <c r="XCJ15" s="76"/>
      <c r="XCK15" s="75"/>
      <c r="XCM15" s="2"/>
      <c r="XCN15" s="2"/>
      <c r="XCO15" s="35"/>
      <c r="XCP15" s="76"/>
      <c r="XCQ15" s="75"/>
      <c r="XCS15" s="2"/>
      <c r="XCT15" s="2"/>
      <c r="XCU15" s="35"/>
      <c r="XCV15" s="76"/>
      <c r="XCW15" s="75"/>
      <c r="XCY15" s="2"/>
      <c r="XCZ15" s="2"/>
      <c r="XDA15" s="35"/>
      <c r="XDB15" s="76"/>
      <c r="XDC15" s="75"/>
      <c r="XDE15" s="2"/>
      <c r="XDF15" s="2"/>
      <c r="XDG15" s="35"/>
      <c r="XDH15" s="76"/>
      <c r="XDI15" s="75"/>
      <c r="XDK15" s="2"/>
      <c r="XDL15" s="2"/>
      <c r="XDM15" s="35"/>
      <c r="XDN15" s="76"/>
      <c r="XDO15" s="75"/>
      <c r="XDQ15" s="2"/>
      <c r="XDR15" s="2"/>
      <c r="XDS15" s="35"/>
      <c r="XDT15" s="76"/>
      <c r="XDU15" s="75"/>
      <c r="XDW15" s="2"/>
      <c r="XDX15" s="2"/>
      <c r="XDY15" s="35"/>
      <c r="XDZ15" s="76"/>
      <c r="XEA15" s="75"/>
      <c r="XEC15" s="2"/>
      <c r="XED15" s="2"/>
      <c r="XEE15" s="35"/>
      <c r="XEF15" s="76"/>
      <c r="XEG15" s="75"/>
      <c r="XEI15" s="2"/>
      <c r="XEJ15" s="2"/>
      <c r="XEK15" s="35"/>
      <c r="XEL15" s="76"/>
      <c r="XEM15" s="75"/>
      <c r="XEO15" s="2"/>
      <c r="XEP15" s="2"/>
      <c r="XEQ15" s="35"/>
      <c r="XER15" s="76"/>
      <c r="XES15" s="75"/>
      <c r="XEU15" s="2"/>
      <c r="XEV15" s="2"/>
      <c r="XEW15" s="35"/>
      <c r="XEX15" s="76"/>
      <c r="XEY15" s="75"/>
      <c r="XFA15" s="2"/>
      <c r="XFB15" s="2"/>
      <c r="XFC15" s="35"/>
      <c r="XFD15" s="76"/>
    </row>
    <row r="16" spans="1:3071 3073:6143 6145:9215 9217:12287 12289:15359 15361:16384" s="2" customFormat="1" ht="26" x14ac:dyDescent="0.3">
      <c r="C16" s="35">
        <v>3</v>
      </c>
      <c r="D16" s="82">
        <f>-G9</f>
        <v>-10000000</v>
      </c>
      <c r="F16" s="85">
        <f>G8</f>
        <v>5000000</v>
      </c>
      <c r="G16" s="175">
        <v>1.8800000000000001</v>
      </c>
      <c r="H16" s="46"/>
      <c r="I16" s="86">
        <f>F16*G16</f>
        <v>9400000</v>
      </c>
      <c r="K16" s="80">
        <f t="shared" si="0"/>
        <v>-600000</v>
      </c>
    </row>
    <row r="17" spans="1:16384" s="77" customFormat="1" ht="26" x14ac:dyDescent="0.3">
      <c r="A17" s="3"/>
      <c r="B17" s="3"/>
      <c r="C17" s="35"/>
      <c r="D17" s="35"/>
      <c r="E17" s="35"/>
      <c r="F17" s="3"/>
      <c r="G17" s="3"/>
      <c r="H17" s="3"/>
      <c r="I17" s="35"/>
      <c r="J17" s="35"/>
      <c r="K17" s="35"/>
      <c r="L17" s="3"/>
      <c r="M17" s="3"/>
      <c r="N17" s="3"/>
      <c r="O17" s="35"/>
      <c r="P17" s="35"/>
      <c r="Q17" s="35"/>
      <c r="R17" s="3"/>
      <c r="S17" s="3"/>
      <c r="T17" s="3"/>
      <c r="U17" s="35"/>
      <c r="V17" s="35"/>
      <c r="W17" s="35"/>
      <c r="X17" s="3"/>
      <c r="Y17" s="3"/>
      <c r="Z17" s="3"/>
      <c r="AA17" s="35"/>
      <c r="AB17" s="35"/>
      <c r="AC17" s="35"/>
      <c r="AD17" s="3"/>
      <c r="AE17" s="3"/>
      <c r="AF17" s="3"/>
      <c r="AG17" s="35"/>
      <c r="AH17" s="35"/>
      <c r="AI17" s="35"/>
      <c r="AJ17" s="3"/>
      <c r="AK17" s="3"/>
      <c r="AL17" s="3"/>
      <c r="AM17" s="35"/>
      <c r="AN17" s="35"/>
      <c r="AO17" s="35"/>
      <c r="AP17" s="3"/>
      <c r="AQ17" s="3"/>
      <c r="AR17" s="3"/>
      <c r="AS17" s="35"/>
      <c r="AT17" s="35"/>
      <c r="AU17" s="35"/>
      <c r="AV17" s="3"/>
      <c r="AW17" s="3"/>
      <c r="AX17" s="3"/>
      <c r="AY17" s="35"/>
      <c r="AZ17" s="35"/>
      <c r="BA17" s="35"/>
      <c r="BB17" s="3"/>
      <c r="BC17" s="3"/>
      <c r="BD17" s="3"/>
      <c r="BE17" s="35"/>
      <c r="BF17" s="35"/>
      <c r="BG17" s="35"/>
      <c r="BH17" s="3"/>
      <c r="BI17" s="3"/>
      <c r="BJ17" s="3"/>
      <c r="BK17" s="35"/>
      <c r="BL17" s="35"/>
      <c r="BM17" s="35"/>
      <c r="BN17" s="3"/>
      <c r="BO17" s="3"/>
      <c r="BP17" s="3"/>
      <c r="BQ17" s="35"/>
      <c r="BR17" s="35"/>
      <c r="BS17" s="35"/>
      <c r="BT17" s="3"/>
      <c r="BU17" s="3"/>
      <c r="BV17" s="3"/>
      <c r="BW17" s="35"/>
      <c r="BX17" s="35"/>
      <c r="BY17" s="35"/>
      <c r="BZ17" s="3"/>
      <c r="CA17" s="3"/>
      <c r="CB17" s="3"/>
      <c r="CC17" s="35"/>
      <c r="CD17" s="35"/>
      <c r="CE17" s="35"/>
      <c r="CF17" s="3"/>
      <c r="CG17" s="3"/>
      <c r="CH17" s="3"/>
      <c r="CI17" s="35"/>
      <c r="CJ17" s="35"/>
      <c r="CK17" s="35"/>
      <c r="CL17" s="3"/>
      <c r="CM17" s="3"/>
      <c r="CN17" s="3"/>
      <c r="CO17" s="35"/>
      <c r="CP17" s="35"/>
      <c r="CQ17" s="35"/>
      <c r="CR17" s="3"/>
      <c r="CS17" s="3"/>
      <c r="CT17" s="3"/>
      <c r="CU17" s="35"/>
      <c r="CV17" s="35"/>
      <c r="CW17" s="35"/>
      <c r="CX17" s="3"/>
      <c r="CY17" s="3"/>
      <c r="CZ17" s="3"/>
      <c r="DA17" s="35"/>
      <c r="DB17" s="35"/>
      <c r="DC17" s="35"/>
      <c r="DD17" s="3"/>
      <c r="DE17" s="3"/>
      <c r="DF17" s="3"/>
      <c r="DG17" s="35"/>
      <c r="DH17" s="35"/>
      <c r="DI17" s="35"/>
      <c r="DJ17" s="3"/>
      <c r="DK17" s="3"/>
      <c r="DL17" s="3"/>
      <c r="DM17" s="35"/>
      <c r="DN17" s="35"/>
      <c r="DO17" s="35"/>
      <c r="DP17" s="3"/>
      <c r="DQ17" s="3"/>
      <c r="DR17" s="3"/>
      <c r="DS17" s="35"/>
      <c r="DT17" s="35"/>
      <c r="DU17" s="35"/>
      <c r="DV17" s="3"/>
      <c r="DW17" s="3"/>
      <c r="DX17" s="3"/>
      <c r="DY17" s="35"/>
      <c r="DZ17" s="35"/>
      <c r="EA17" s="35"/>
      <c r="EB17" s="3"/>
      <c r="EC17" s="3"/>
      <c r="ED17" s="3"/>
      <c r="EE17" s="35"/>
      <c r="EF17" s="35"/>
      <c r="EG17" s="35"/>
      <c r="EH17" s="3"/>
      <c r="EI17" s="3"/>
      <c r="EJ17" s="3"/>
      <c r="EK17" s="35"/>
      <c r="EL17" s="35"/>
      <c r="EM17" s="35"/>
      <c r="EN17" s="3"/>
      <c r="EO17" s="3"/>
      <c r="EP17" s="3"/>
      <c r="EQ17" s="35"/>
      <c r="ER17" s="35"/>
      <c r="ES17" s="35"/>
      <c r="ET17" s="3"/>
      <c r="EU17" s="3"/>
      <c r="EV17" s="3"/>
      <c r="EW17" s="35"/>
      <c r="EX17" s="35"/>
      <c r="EY17" s="35"/>
      <c r="EZ17" s="3"/>
      <c r="FA17" s="3"/>
      <c r="FB17" s="3"/>
      <c r="FC17" s="35"/>
      <c r="FD17" s="35"/>
      <c r="FE17" s="35"/>
      <c r="FF17" s="3"/>
      <c r="FG17" s="3"/>
      <c r="FH17" s="3"/>
      <c r="FI17" s="35"/>
      <c r="FJ17" s="35"/>
      <c r="FK17" s="35"/>
      <c r="FL17" s="3"/>
      <c r="FM17" s="3"/>
      <c r="FN17" s="3"/>
      <c r="FO17" s="35"/>
      <c r="FP17" s="35"/>
      <c r="FQ17" s="35"/>
      <c r="FR17" s="3"/>
      <c r="FS17" s="3"/>
      <c r="FT17" s="3"/>
      <c r="FU17" s="35"/>
      <c r="FV17" s="35"/>
      <c r="FW17" s="35"/>
      <c r="FX17" s="3"/>
      <c r="FY17" s="3"/>
      <c r="FZ17" s="3"/>
      <c r="GA17" s="35"/>
      <c r="GB17" s="35"/>
      <c r="GC17" s="35"/>
      <c r="GD17" s="3"/>
      <c r="GE17" s="3"/>
      <c r="GF17" s="3"/>
      <c r="GG17" s="35"/>
      <c r="GH17" s="35"/>
      <c r="GI17" s="35"/>
      <c r="GJ17" s="3"/>
      <c r="GK17" s="3"/>
      <c r="GL17" s="3"/>
      <c r="GM17" s="35"/>
      <c r="GN17" s="35"/>
      <c r="GO17" s="35"/>
      <c r="GP17" s="3"/>
      <c r="GQ17" s="3"/>
      <c r="GR17" s="3"/>
      <c r="GS17" s="35"/>
      <c r="GT17" s="35"/>
      <c r="GU17" s="35"/>
      <c r="GV17" s="3"/>
      <c r="GW17" s="3"/>
      <c r="GX17" s="3"/>
      <c r="GY17" s="35"/>
      <c r="GZ17" s="35"/>
      <c r="HA17" s="35"/>
      <c r="HB17" s="3"/>
      <c r="HC17" s="3"/>
      <c r="HD17" s="3"/>
      <c r="HE17" s="35"/>
      <c r="HF17" s="35"/>
      <c r="HG17" s="35"/>
      <c r="HH17" s="3"/>
      <c r="HI17" s="3"/>
      <c r="HJ17" s="3"/>
      <c r="HK17" s="35"/>
      <c r="HL17" s="35"/>
      <c r="HM17" s="35"/>
      <c r="HN17" s="3"/>
      <c r="HO17" s="3"/>
      <c r="HP17" s="3"/>
      <c r="HQ17" s="35"/>
      <c r="HR17" s="35"/>
      <c r="HS17" s="35"/>
      <c r="HT17" s="3"/>
      <c r="HU17" s="3"/>
      <c r="HV17" s="3"/>
      <c r="HW17" s="35"/>
      <c r="HX17" s="35"/>
      <c r="HY17" s="35"/>
      <c r="HZ17" s="3"/>
      <c r="IA17" s="3"/>
      <c r="IB17" s="3"/>
      <c r="IC17" s="35"/>
      <c r="ID17" s="35"/>
      <c r="IE17" s="35"/>
      <c r="IF17" s="3"/>
      <c r="IG17" s="3"/>
      <c r="IH17" s="3"/>
      <c r="II17" s="35"/>
      <c r="IJ17" s="35"/>
      <c r="IK17" s="35"/>
      <c r="IL17" s="3"/>
      <c r="IM17" s="3"/>
      <c r="IN17" s="3"/>
      <c r="IO17" s="35"/>
      <c r="IP17" s="35"/>
      <c r="IQ17" s="35"/>
      <c r="IR17" s="3"/>
      <c r="IS17" s="3"/>
      <c r="IT17" s="3"/>
      <c r="IU17" s="35"/>
      <c r="IV17" s="35"/>
      <c r="IW17" s="35"/>
      <c r="IX17" s="3"/>
      <c r="IY17" s="3"/>
      <c r="IZ17" s="3"/>
      <c r="JA17" s="35"/>
      <c r="JB17" s="35"/>
      <c r="JC17" s="35"/>
      <c r="JD17" s="3"/>
      <c r="JE17" s="3"/>
      <c r="JF17" s="3"/>
      <c r="JG17" s="35"/>
      <c r="JH17" s="35"/>
      <c r="JI17" s="35"/>
      <c r="JJ17" s="3"/>
      <c r="JK17" s="3"/>
      <c r="JL17" s="3"/>
      <c r="JM17" s="35"/>
      <c r="JN17" s="35"/>
      <c r="JO17" s="35"/>
      <c r="JP17" s="3"/>
      <c r="JQ17" s="3"/>
      <c r="JR17" s="3"/>
      <c r="JS17" s="35"/>
      <c r="JT17" s="35"/>
      <c r="JU17" s="35"/>
      <c r="JV17" s="3"/>
      <c r="JW17" s="3"/>
      <c r="JX17" s="3"/>
      <c r="JY17" s="35"/>
      <c r="JZ17" s="35"/>
      <c r="KA17" s="35"/>
      <c r="KB17" s="3"/>
      <c r="KC17" s="3"/>
      <c r="KD17" s="3"/>
      <c r="KE17" s="35"/>
      <c r="KF17" s="35"/>
      <c r="KG17" s="35"/>
      <c r="KH17" s="3"/>
      <c r="KI17" s="3"/>
      <c r="KJ17" s="3"/>
      <c r="KK17" s="35"/>
      <c r="KL17" s="35"/>
      <c r="KM17" s="35"/>
      <c r="KN17" s="3"/>
      <c r="KO17" s="3"/>
      <c r="KP17" s="3"/>
      <c r="KQ17" s="35"/>
      <c r="KR17" s="35"/>
      <c r="KS17" s="35"/>
      <c r="KT17" s="3"/>
      <c r="KU17" s="3"/>
      <c r="KV17" s="3"/>
      <c r="KW17" s="35"/>
      <c r="KX17" s="35"/>
      <c r="KY17" s="35"/>
      <c r="KZ17" s="3"/>
      <c r="LA17" s="3"/>
      <c r="LB17" s="3"/>
      <c r="LC17" s="35"/>
      <c r="LD17" s="35"/>
      <c r="LE17" s="35"/>
      <c r="LF17" s="3"/>
      <c r="LG17" s="3"/>
      <c r="LH17" s="3"/>
      <c r="LI17" s="35"/>
      <c r="LJ17" s="35"/>
      <c r="LK17" s="35"/>
      <c r="LL17" s="3"/>
      <c r="LM17" s="3"/>
      <c r="LN17" s="3"/>
      <c r="LO17" s="35"/>
      <c r="LP17" s="35"/>
      <c r="LQ17" s="35"/>
      <c r="LR17" s="3"/>
      <c r="LS17" s="3"/>
      <c r="LT17" s="3"/>
      <c r="LU17" s="35"/>
      <c r="LV17" s="35"/>
      <c r="LW17" s="35"/>
      <c r="LX17" s="3"/>
      <c r="LY17" s="3"/>
      <c r="LZ17" s="3"/>
      <c r="MA17" s="35"/>
      <c r="MB17" s="35"/>
      <c r="MC17" s="35"/>
      <c r="MD17" s="3"/>
      <c r="ME17" s="3"/>
      <c r="MF17" s="3"/>
      <c r="MG17" s="35"/>
      <c r="MH17" s="35"/>
      <c r="MI17" s="35"/>
      <c r="MJ17" s="3"/>
      <c r="MK17" s="3"/>
      <c r="ML17" s="3"/>
      <c r="MM17" s="35"/>
      <c r="MN17" s="35"/>
      <c r="MO17" s="35"/>
      <c r="MP17" s="3"/>
      <c r="MQ17" s="3"/>
      <c r="MR17" s="3"/>
      <c r="MS17" s="35"/>
      <c r="MT17" s="35"/>
      <c r="MU17" s="35"/>
      <c r="MV17" s="3"/>
      <c r="MW17" s="3"/>
      <c r="MX17" s="3"/>
      <c r="MY17" s="35"/>
      <c r="MZ17" s="35"/>
      <c r="NA17" s="35"/>
      <c r="NB17" s="3"/>
      <c r="NC17" s="3"/>
      <c r="ND17" s="3"/>
      <c r="NE17" s="35"/>
      <c r="NF17" s="35"/>
      <c r="NG17" s="35"/>
      <c r="NH17" s="3"/>
      <c r="NI17" s="3"/>
      <c r="NJ17" s="3"/>
      <c r="NK17" s="35"/>
      <c r="NL17" s="35"/>
      <c r="NM17" s="35"/>
      <c r="NN17" s="3"/>
      <c r="NO17" s="3"/>
      <c r="NP17" s="3"/>
      <c r="NQ17" s="35"/>
      <c r="NR17" s="35"/>
      <c r="NS17" s="35"/>
      <c r="NT17" s="3"/>
      <c r="NU17" s="3"/>
      <c r="NV17" s="3"/>
      <c r="NW17" s="35"/>
      <c r="NX17" s="35"/>
      <c r="NY17" s="35"/>
      <c r="NZ17" s="3"/>
      <c r="OA17" s="3"/>
      <c r="OB17" s="3"/>
      <c r="OC17" s="35"/>
      <c r="OD17" s="35"/>
      <c r="OE17" s="35"/>
      <c r="OF17" s="3"/>
      <c r="OG17" s="3"/>
      <c r="OH17" s="3"/>
      <c r="OI17" s="35"/>
      <c r="OJ17" s="35"/>
      <c r="OK17" s="35"/>
      <c r="OL17" s="3"/>
      <c r="OM17" s="3"/>
      <c r="ON17" s="3"/>
      <c r="OO17" s="35"/>
      <c r="OP17" s="35"/>
      <c r="OQ17" s="35"/>
      <c r="OR17" s="3"/>
      <c r="OS17" s="3"/>
      <c r="OT17" s="3"/>
      <c r="OU17" s="35"/>
      <c r="OV17" s="35"/>
      <c r="OW17" s="35"/>
      <c r="OX17" s="3"/>
      <c r="OY17" s="3"/>
      <c r="OZ17" s="3"/>
      <c r="PA17" s="35"/>
      <c r="PB17" s="35"/>
      <c r="PC17" s="35"/>
      <c r="PD17" s="3"/>
      <c r="PE17" s="3"/>
      <c r="PF17" s="3"/>
      <c r="PG17" s="35"/>
      <c r="PH17" s="35"/>
      <c r="PI17" s="35"/>
      <c r="PJ17" s="3"/>
      <c r="PK17" s="3"/>
      <c r="PL17" s="3"/>
      <c r="PM17" s="35"/>
      <c r="PN17" s="35"/>
      <c r="PO17" s="35"/>
      <c r="PP17" s="3"/>
      <c r="PQ17" s="3"/>
      <c r="PR17" s="3"/>
      <c r="PS17" s="35"/>
      <c r="PT17" s="35"/>
      <c r="PU17" s="35"/>
      <c r="PV17" s="3"/>
      <c r="PW17" s="3"/>
      <c r="PX17" s="3"/>
      <c r="PY17" s="35"/>
      <c r="PZ17" s="35"/>
      <c r="QA17" s="35"/>
      <c r="QB17" s="3"/>
      <c r="QC17" s="3"/>
      <c r="QD17" s="3"/>
      <c r="QE17" s="35"/>
      <c r="QF17" s="35"/>
      <c r="QG17" s="35"/>
      <c r="QH17" s="3"/>
      <c r="QI17" s="3"/>
      <c r="QJ17" s="3"/>
      <c r="QK17" s="35"/>
      <c r="QL17" s="35"/>
      <c r="QM17" s="35"/>
      <c r="QN17" s="3"/>
      <c r="QO17" s="3"/>
      <c r="QP17" s="3"/>
      <c r="QQ17" s="35"/>
      <c r="QR17" s="35"/>
      <c r="QS17" s="35"/>
      <c r="QT17" s="3"/>
      <c r="QU17" s="3"/>
      <c r="QV17" s="3"/>
      <c r="QW17" s="35"/>
      <c r="QX17" s="35"/>
      <c r="QY17" s="35"/>
      <c r="QZ17" s="3"/>
      <c r="RA17" s="3"/>
      <c r="RB17" s="3"/>
      <c r="RC17" s="35"/>
      <c r="RD17" s="35"/>
      <c r="RE17" s="35"/>
      <c r="RF17" s="3"/>
      <c r="RG17" s="3"/>
      <c r="RH17" s="3"/>
      <c r="RI17" s="35"/>
      <c r="RJ17" s="35"/>
      <c r="RK17" s="35"/>
      <c r="RL17" s="3"/>
      <c r="RM17" s="3"/>
      <c r="RN17" s="3"/>
      <c r="RO17" s="35"/>
      <c r="RP17" s="35"/>
      <c r="RQ17" s="35"/>
      <c r="RR17" s="3"/>
      <c r="RS17" s="3"/>
      <c r="RT17" s="3"/>
      <c r="RU17" s="35"/>
      <c r="RV17" s="35"/>
      <c r="RW17" s="35"/>
      <c r="RX17" s="3"/>
      <c r="RY17" s="3"/>
      <c r="RZ17" s="3"/>
      <c r="SA17" s="35"/>
      <c r="SB17" s="35"/>
      <c r="SC17" s="35"/>
      <c r="SD17" s="3"/>
      <c r="SE17" s="3"/>
      <c r="SF17" s="3"/>
      <c r="SG17" s="35"/>
      <c r="SH17" s="35"/>
      <c r="SI17" s="35"/>
      <c r="SJ17" s="3"/>
      <c r="SK17" s="3"/>
      <c r="SL17" s="3"/>
      <c r="SM17" s="35"/>
      <c r="SN17" s="35"/>
      <c r="SO17" s="35"/>
      <c r="SP17" s="3"/>
      <c r="SQ17" s="3"/>
      <c r="SR17" s="3"/>
      <c r="SS17" s="35"/>
      <c r="ST17" s="35"/>
      <c r="SU17" s="35"/>
      <c r="SV17" s="3"/>
      <c r="SW17" s="3"/>
      <c r="SX17" s="3"/>
      <c r="SY17" s="35"/>
      <c r="SZ17" s="35"/>
      <c r="TA17" s="35"/>
      <c r="TB17" s="3"/>
      <c r="TC17" s="3"/>
      <c r="TD17" s="3"/>
      <c r="TE17" s="35"/>
      <c r="TF17" s="35"/>
      <c r="TG17" s="35"/>
      <c r="TH17" s="3"/>
      <c r="TI17" s="3"/>
      <c r="TJ17" s="3"/>
      <c r="TK17" s="35"/>
      <c r="TL17" s="35"/>
      <c r="TM17" s="35"/>
      <c r="TN17" s="3"/>
      <c r="TO17" s="3"/>
      <c r="TP17" s="3"/>
      <c r="TQ17" s="35"/>
      <c r="TR17" s="35"/>
      <c r="TS17" s="35"/>
      <c r="TT17" s="3"/>
      <c r="TU17" s="3"/>
      <c r="TV17" s="3"/>
      <c r="TW17" s="35"/>
      <c r="TX17" s="35"/>
      <c r="TY17" s="35"/>
      <c r="TZ17" s="3"/>
      <c r="UA17" s="3"/>
      <c r="UB17" s="3"/>
      <c r="UC17" s="35"/>
      <c r="UD17" s="35"/>
      <c r="UE17" s="35"/>
      <c r="UF17" s="3"/>
      <c r="UG17" s="3"/>
      <c r="UH17" s="3"/>
      <c r="UI17" s="35"/>
      <c r="UJ17" s="35"/>
      <c r="UK17" s="35"/>
      <c r="UL17" s="3"/>
      <c r="UM17" s="3"/>
      <c r="UN17" s="3"/>
      <c r="UO17" s="35"/>
      <c r="UP17" s="35"/>
      <c r="UQ17" s="35"/>
      <c r="UR17" s="3"/>
      <c r="US17" s="3"/>
      <c r="UT17" s="3"/>
      <c r="UU17" s="35"/>
      <c r="UV17" s="35"/>
      <c r="UW17" s="35"/>
      <c r="UX17" s="3"/>
      <c r="UY17" s="3"/>
      <c r="UZ17" s="3"/>
      <c r="VA17" s="35"/>
      <c r="VB17" s="35"/>
      <c r="VC17" s="35"/>
      <c r="VD17" s="3"/>
      <c r="VE17" s="3"/>
      <c r="VF17" s="3"/>
      <c r="VG17" s="35"/>
      <c r="VH17" s="35"/>
      <c r="VI17" s="35"/>
      <c r="VJ17" s="3"/>
      <c r="VK17" s="3"/>
      <c r="VL17" s="3"/>
      <c r="VM17" s="35"/>
      <c r="VN17" s="35"/>
      <c r="VO17" s="35"/>
      <c r="VP17" s="3"/>
      <c r="VQ17" s="3"/>
      <c r="VR17" s="3"/>
      <c r="VS17" s="35"/>
      <c r="VT17" s="35"/>
      <c r="VU17" s="35"/>
      <c r="VV17" s="3"/>
      <c r="VW17" s="3"/>
      <c r="VX17" s="3"/>
      <c r="VY17" s="35"/>
      <c r="VZ17" s="35"/>
      <c r="WA17" s="35"/>
      <c r="WB17" s="3"/>
      <c r="WC17" s="3"/>
      <c r="WD17" s="3"/>
      <c r="WE17" s="35"/>
      <c r="WF17" s="35"/>
      <c r="WG17" s="35"/>
      <c r="WH17" s="3"/>
      <c r="WI17" s="3"/>
      <c r="WJ17" s="3"/>
      <c r="WK17" s="35"/>
      <c r="WL17" s="35"/>
      <c r="WM17" s="35"/>
      <c r="WN17" s="3"/>
      <c r="WO17" s="3"/>
      <c r="WP17" s="3"/>
      <c r="WQ17" s="35"/>
      <c r="WR17" s="35"/>
      <c r="WS17" s="35"/>
      <c r="WT17" s="3"/>
      <c r="WU17" s="3"/>
      <c r="WV17" s="3"/>
      <c r="WW17" s="35"/>
      <c r="WX17" s="35"/>
      <c r="WY17" s="35"/>
      <c r="WZ17" s="3"/>
      <c r="XA17" s="3"/>
      <c r="XB17" s="3"/>
      <c r="XC17" s="35"/>
      <c r="XD17" s="35"/>
      <c r="XE17" s="35"/>
      <c r="XF17" s="3"/>
      <c r="XG17" s="3"/>
      <c r="XH17" s="3"/>
      <c r="XI17" s="35"/>
      <c r="XJ17" s="35"/>
      <c r="XK17" s="35"/>
      <c r="XL17" s="3"/>
      <c r="XM17" s="3"/>
      <c r="XN17" s="3"/>
      <c r="XO17" s="35"/>
      <c r="XP17" s="35"/>
      <c r="XQ17" s="35"/>
      <c r="XR17" s="3"/>
      <c r="XS17" s="3"/>
      <c r="XT17" s="3"/>
      <c r="XU17" s="35"/>
      <c r="XV17" s="35"/>
      <c r="XW17" s="35"/>
      <c r="XX17" s="3"/>
      <c r="XY17" s="3"/>
      <c r="XZ17" s="3"/>
      <c r="YA17" s="35"/>
      <c r="YB17" s="35"/>
      <c r="YC17" s="35"/>
      <c r="YD17" s="3"/>
      <c r="YE17" s="3"/>
      <c r="YF17" s="3"/>
      <c r="YG17" s="35"/>
      <c r="YH17" s="35"/>
      <c r="YI17" s="35"/>
      <c r="YJ17" s="3"/>
      <c r="YK17" s="3"/>
      <c r="YL17" s="3"/>
      <c r="YM17" s="35"/>
      <c r="YN17" s="35"/>
      <c r="YO17" s="35"/>
      <c r="YP17" s="3"/>
      <c r="YQ17" s="3"/>
      <c r="YR17" s="3"/>
      <c r="YS17" s="35"/>
      <c r="YT17" s="35"/>
      <c r="YU17" s="35"/>
      <c r="YV17" s="3"/>
      <c r="YW17" s="3"/>
      <c r="YX17" s="3"/>
      <c r="YY17" s="35"/>
      <c r="YZ17" s="35"/>
      <c r="ZA17" s="35"/>
      <c r="ZB17" s="3"/>
      <c r="ZC17" s="3"/>
      <c r="ZD17" s="3"/>
      <c r="ZE17" s="35"/>
      <c r="ZF17" s="35"/>
      <c r="ZG17" s="35"/>
      <c r="ZH17" s="3"/>
      <c r="ZI17" s="3"/>
      <c r="ZJ17" s="3"/>
      <c r="ZK17" s="35"/>
      <c r="ZL17" s="35"/>
      <c r="ZM17" s="35"/>
      <c r="ZN17" s="3"/>
      <c r="ZO17" s="3"/>
      <c r="ZP17" s="3"/>
      <c r="ZQ17" s="35"/>
      <c r="ZR17" s="35"/>
      <c r="ZS17" s="35"/>
      <c r="ZT17" s="3"/>
      <c r="ZU17" s="3"/>
      <c r="ZV17" s="3"/>
      <c r="ZW17" s="35"/>
      <c r="ZX17" s="35"/>
      <c r="ZY17" s="35"/>
      <c r="ZZ17" s="3"/>
      <c r="AAA17" s="3"/>
      <c r="AAB17" s="3"/>
      <c r="AAC17" s="35"/>
      <c r="AAD17" s="35"/>
      <c r="AAE17" s="35"/>
      <c r="AAF17" s="3"/>
      <c r="AAG17" s="3"/>
      <c r="AAH17" s="3"/>
      <c r="AAI17" s="35"/>
      <c r="AAJ17" s="35"/>
      <c r="AAK17" s="35"/>
      <c r="AAL17" s="3"/>
      <c r="AAM17" s="3"/>
      <c r="AAN17" s="3"/>
      <c r="AAO17" s="35"/>
      <c r="AAP17" s="35"/>
      <c r="AAQ17" s="35"/>
      <c r="AAR17" s="3"/>
      <c r="AAS17" s="3"/>
      <c r="AAT17" s="3"/>
      <c r="AAU17" s="35"/>
      <c r="AAV17" s="35"/>
      <c r="AAW17" s="35"/>
      <c r="AAX17" s="3"/>
      <c r="AAY17" s="3"/>
      <c r="AAZ17" s="3"/>
      <c r="ABA17" s="35"/>
      <c r="ABB17" s="35"/>
      <c r="ABC17" s="35"/>
      <c r="ABD17" s="3"/>
      <c r="ABE17" s="3"/>
      <c r="ABF17" s="3"/>
      <c r="ABG17" s="35"/>
      <c r="ABH17" s="35"/>
      <c r="ABI17" s="35"/>
      <c r="ABJ17" s="3"/>
      <c r="ABK17" s="3"/>
      <c r="ABL17" s="3"/>
      <c r="ABM17" s="35"/>
      <c r="ABN17" s="35"/>
      <c r="ABO17" s="35"/>
      <c r="ABP17" s="3"/>
      <c r="ABQ17" s="3"/>
      <c r="ABR17" s="3"/>
      <c r="ABS17" s="35"/>
      <c r="ABT17" s="35"/>
      <c r="ABU17" s="35"/>
      <c r="ABV17" s="3"/>
      <c r="ABW17" s="3"/>
      <c r="ABX17" s="3"/>
      <c r="ABY17" s="35"/>
      <c r="ABZ17" s="35"/>
      <c r="ACA17" s="35"/>
      <c r="ACB17" s="3"/>
      <c r="ACC17" s="3"/>
      <c r="ACD17" s="3"/>
      <c r="ACE17" s="35"/>
      <c r="ACF17" s="35"/>
      <c r="ACG17" s="35"/>
      <c r="ACH17" s="3"/>
      <c r="ACI17" s="3"/>
      <c r="ACJ17" s="3"/>
      <c r="ACK17" s="35"/>
      <c r="ACL17" s="35"/>
      <c r="ACM17" s="35"/>
      <c r="ACN17" s="3"/>
      <c r="ACO17" s="3"/>
      <c r="ACP17" s="3"/>
      <c r="ACQ17" s="35"/>
      <c r="ACR17" s="35"/>
      <c r="ACS17" s="35"/>
      <c r="ACT17" s="3"/>
      <c r="ACU17" s="3"/>
      <c r="ACV17" s="3"/>
      <c r="ACW17" s="35"/>
      <c r="ACX17" s="35"/>
      <c r="ACY17" s="35"/>
      <c r="ACZ17" s="3"/>
      <c r="ADA17" s="3"/>
      <c r="ADB17" s="3"/>
      <c r="ADC17" s="35"/>
      <c r="ADD17" s="35"/>
      <c r="ADE17" s="35"/>
      <c r="ADF17" s="3"/>
      <c r="ADG17" s="3"/>
      <c r="ADH17" s="3"/>
      <c r="ADI17" s="35"/>
      <c r="ADJ17" s="35"/>
      <c r="ADK17" s="35"/>
      <c r="ADL17" s="3"/>
      <c r="ADM17" s="3"/>
      <c r="ADN17" s="3"/>
      <c r="ADO17" s="35"/>
      <c r="ADP17" s="35"/>
      <c r="ADQ17" s="35"/>
      <c r="ADR17" s="3"/>
      <c r="ADS17" s="3"/>
      <c r="ADT17" s="3"/>
      <c r="ADU17" s="35"/>
      <c r="ADV17" s="35"/>
      <c r="ADW17" s="35"/>
      <c r="ADX17" s="3"/>
      <c r="ADY17" s="3"/>
      <c r="ADZ17" s="3"/>
      <c r="AEA17" s="35"/>
      <c r="AEB17" s="35"/>
      <c r="AEC17" s="35"/>
      <c r="AED17" s="3"/>
      <c r="AEE17" s="3"/>
      <c r="AEF17" s="3"/>
      <c r="AEG17" s="35"/>
      <c r="AEH17" s="35"/>
      <c r="AEI17" s="35"/>
      <c r="AEJ17" s="3"/>
      <c r="AEK17" s="3"/>
      <c r="AEL17" s="3"/>
      <c r="AEM17" s="35"/>
      <c r="AEN17" s="35"/>
      <c r="AEO17" s="35"/>
      <c r="AEP17" s="3"/>
      <c r="AEQ17" s="3"/>
      <c r="AER17" s="3"/>
      <c r="AES17" s="35"/>
      <c r="AET17" s="35"/>
      <c r="AEU17" s="35"/>
      <c r="AEV17" s="3"/>
      <c r="AEW17" s="3"/>
      <c r="AEX17" s="3"/>
      <c r="AEY17" s="35"/>
      <c r="AEZ17" s="35"/>
      <c r="AFA17" s="35"/>
      <c r="AFB17" s="3"/>
      <c r="AFC17" s="3"/>
      <c r="AFD17" s="3"/>
      <c r="AFE17" s="35"/>
      <c r="AFF17" s="35"/>
      <c r="AFG17" s="35"/>
      <c r="AFH17" s="3"/>
      <c r="AFI17" s="3"/>
      <c r="AFJ17" s="3"/>
      <c r="AFK17" s="35"/>
      <c r="AFL17" s="35"/>
      <c r="AFM17" s="35"/>
      <c r="AFN17" s="3"/>
      <c r="AFO17" s="3"/>
      <c r="AFP17" s="3"/>
      <c r="AFQ17" s="35"/>
      <c r="AFR17" s="35"/>
      <c r="AFS17" s="35"/>
      <c r="AFT17" s="3"/>
      <c r="AFU17" s="3"/>
      <c r="AFV17" s="3"/>
      <c r="AFW17" s="35"/>
      <c r="AFX17" s="35"/>
      <c r="AFY17" s="35"/>
      <c r="AFZ17" s="3"/>
      <c r="AGA17" s="3"/>
      <c r="AGB17" s="3"/>
      <c r="AGC17" s="35"/>
      <c r="AGD17" s="35"/>
      <c r="AGE17" s="35"/>
      <c r="AGF17" s="3"/>
      <c r="AGG17" s="3"/>
      <c r="AGH17" s="3"/>
      <c r="AGI17" s="35"/>
      <c r="AGJ17" s="35"/>
      <c r="AGK17" s="35"/>
      <c r="AGL17" s="3"/>
      <c r="AGM17" s="3"/>
      <c r="AGN17" s="3"/>
      <c r="AGO17" s="35"/>
      <c r="AGP17" s="35"/>
      <c r="AGQ17" s="35"/>
      <c r="AGR17" s="3"/>
      <c r="AGS17" s="3"/>
      <c r="AGT17" s="3"/>
      <c r="AGU17" s="35"/>
      <c r="AGV17" s="35"/>
      <c r="AGW17" s="35"/>
      <c r="AGX17" s="3"/>
      <c r="AGY17" s="3"/>
      <c r="AGZ17" s="3"/>
      <c r="AHA17" s="35"/>
      <c r="AHB17" s="35"/>
      <c r="AHC17" s="35"/>
      <c r="AHD17" s="3"/>
      <c r="AHE17" s="3"/>
      <c r="AHF17" s="3"/>
      <c r="AHG17" s="35"/>
      <c r="AHH17" s="35"/>
      <c r="AHI17" s="35"/>
      <c r="AHJ17" s="3"/>
      <c r="AHK17" s="3"/>
      <c r="AHL17" s="3"/>
      <c r="AHM17" s="35"/>
      <c r="AHN17" s="35"/>
      <c r="AHO17" s="35"/>
      <c r="AHP17" s="3"/>
      <c r="AHQ17" s="3"/>
      <c r="AHR17" s="3"/>
      <c r="AHS17" s="35"/>
      <c r="AHT17" s="35"/>
      <c r="AHU17" s="35"/>
      <c r="AHV17" s="3"/>
      <c r="AHW17" s="3"/>
      <c r="AHX17" s="3"/>
      <c r="AHY17" s="35"/>
      <c r="AHZ17" s="35"/>
      <c r="AIA17" s="35"/>
      <c r="AIB17" s="3"/>
      <c r="AIC17" s="3"/>
      <c r="AID17" s="3"/>
      <c r="AIE17" s="35"/>
      <c r="AIF17" s="35"/>
      <c r="AIG17" s="35"/>
      <c r="AIH17" s="3"/>
      <c r="AII17" s="3"/>
      <c r="AIJ17" s="3"/>
      <c r="AIK17" s="35"/>
      <c r="AIL17" s="35"/>
      <c r="AIM17" s="35"/>
      <c r="AIN17" s="3"/>
      <c r="AIO17" s="3"/>
      <c r="AIP17" s="3"/>
      <c r="AIQ17" s="35"/>
      <c r="AIR17" s="35"/>
      <c r="AIS17" s="35"/>
      <c r="AIT17" s="3"/>
      <c r="AIU17" s="3"/>
      <c r="AIV17" s="3"/>
      <c r="AIW17" s="35"/>
      <c r="AIX17" s="35"/>
      <c r="AIY17" s="35"/>
      <c r="AIZ17" s="3"/>
      <c r="AJA17" s="3"/>
      <c r="AJB17" s="3"/>
      <c r="AJC17" s="35"/>
      <c r="AJD17" s="35"/>
      <c r="AJE17" s="35"/>
      <c r="AJF17" s="3"/>
      <c r="AJG17" s="3"/>
      <c r="AJH17" s="3"/>
      <c r="AJI17" s="35"/>
      <c r="AJJ17" s="35"/>
      <c r="AJK17" s="35"/>
      <c r="AJL17" s="3"/>
      <c r="AJM17" s="3"/>
      <c r="AJN17" s="3"/>
      <c r="AJO17" s="35"/>
      <c r="AJP17" s="35"/>
      <c r="AJQ17" s="35"/>
      <c r="AJR17" s="3"/>
      <c r="AJS17" s="3"/>
      <c r="AJT17" s="3"/>
      <c r="AJU17" s="35"/>
      <c r="AJV17" s="35"/>
      <c r="AJW17" s="35"/>
      <c r="AJX17" s="3"/>
      <c r="AJY17" s="3"/>
      <c r="AJZ17" s="3"/>
      <c r="AKA17" s="35"/>
      <c r="AKB17" s="35"/>
      <c r="AKC17" s="35"/>
      <c r="AKD17" s="3"/>
      <c r="AKE17" s="3"/>
      <c r="AKF17" s="3"/>
      <c r="AKG17" s="35"/>
      <c r="AKH17" s="35"/>
      <c r="AKI17" s="35"/>
      <c r="AKJ17" s="3"/>
      <c r="AKK17" s="3"/>
      <c r="AKL17" s="3"/>
      <c r="AKM17" s="35"/>
      <c r="AKN17" s="35"/>
      <c r="AKO17" s="35"/>
      <c r="AKP17" s="3"/>
      <c r="AKQ17" s="3"/>
      <c r="AKR17" s="3"/>
      <c r="AKS17" s="35"/>
      <c r="AKT17" s="35"/>
      <c r="AKU17" s="35"/>
      <c r="AKV17" s="3"/>
      <c r="AKW17" s="3"/>
      <c r="AKX17" s="3"/>
      <c r="AKY17" s="35"/>
      <c r="AKZ17" s="35"/>
      <c r="ALA17" s="35"/>
      <c r="ALB17" s="3"/>
      <c r="ALC17" s="3"/>
      <c r="ALD17" s="3"/>
      <c r="ALE17" s="35"/>
      <c r="ALF17" s="35"/>
      <c r="ALG17" s="35"/>
      <c r="ALH17" s="3"/>
      <c r="ALI17" s="3"/>
      <c r="ALJ17" s="3"/>
      <c r="ALK17" s="35"/>
      <c r="ALL17" s="35"/>
      <c r="ALM17" s="35"/>
      <c r="ALN17" s="3"/>
      <c r="ALO17" s="3"/>
      <c r="ALP17" s="3"/>
      <c r="ALQ17" s="35"/>
      <c r="ALR17" s="35"/>
      <c r="ALS17" s="35"/>
      <c r="ALT17" s="3"/>
      <c r="ALU17" s="3"/>
      <c r="ALV17" s="3"/>
      <c r="ALW17" s="35"/>
      <c r="ALX17" s="35"/>
      <c r="ALY17" s="35"/>
      <c r="ALZ17" s="3"/>
      <c r="AMA17" s="3"/>
      <c r="AMB17" s="3"/>
      <c r="AMC17" s="35"/>
      <c r="AMD17" s="35"/>
      <c r="AME17" s="35"/>
      <c r="AMF17" s="3"/>
      <c r="AMG17" s="3"/>
      <c r="AMH17" s="3"/>
      <c r="AMI17" s="35"/>
      <c r="AMJ17" s="35"/>
      <c r="AMK17" s="35"/>
      <c r="AML17" s="3"/>
      <c r="AMM17" s="3"/>
      <c r="AMN17" s="3"/>
      <c r="AMO17" s="35"/>
      <c r="AMP17" s="35"/>
      <c r="AMQ17" s="35"/>
      <c r="AMR17" s="3"/>
      <c r="AMS17" s="3"/>
      <c r="AMT17" s="3"/>
      <c r="AMU17" s="35"/>
      <c r="AMV17" s="35"/>
      <c r="AMW17" s="35"/>
      <c r="AMX17" s="3"/>
      <c r="AMY17" s="3"/>
      <c r="AMZ17" s="3"/>
      <c r="ANA17" s="35"/>
      <c r="ANB17" s="35"/>
      <c r="ANC17" s="35"/>
      <c r="AND17" s="3"/>
      <c r="ANE17" s="3"/>
      <c r="ANF17" s="3"/>
      <c r="ANG17" s="35"/>
      <c r="ANH17" s="35"/>
      <c r="ANI17" s="35"/>
      <c r="ANJ17" s="3"/>
      <c r="ANK17" s="3"/>
      <c r="ANL17" s="3"/>
      <c r="ANM17" s="35"/>
      <c r="ANN17" s="35"/>
      <c r="ANO17" s="35"/>
      <c r="ANP17" s="3"/>
      <c r="ANQ17" s="3"/>
      <c r="ANR17" s="3"/>
      <c r="ANS17" s="35"/>
      <c r="ANT17" s="35"/>
      <c r="ANU17" s="35"/>
      <c r="ANV17" s="3"/>
      <c r="ANW17" s="3"/>
      <c r="ANX17" s="3"/>
      <c r="ANY17" s="35"/>
      <c r="ANZ17" s="35"/>
      <c r="AOA17" s="35"/>
      <c r="AOB17" s="3"/>
      <c r="AOC17" s="3"/>
      <c r="AOD17" s="3"/>
      <c r="AOE17" s="35"/>
      <c r="AOF17" s="35"/>
      <c r="AOG17" s="35"/>
      <c r="AOH17" s="3"/>
      <c r="AOI17" s="3"/>
      <c r="AOJ17" s="3"/>
      <c r="AOK17" s="35"/>
      <c r="AOL17" s="35"/>
      <c r="AOM17" s="35"/>
      <c r="AON17" s="3"/>
      <c r="AOO17" s="3"/>
      <c r="AOP17" s="3"/>
      <c r="AOQ17" s="35"/>
      <c r="AOR17" s="35"/>
      <c r="AOS17" s="35"/>
      <c r="AOT17" s="3"/>
      <c r="AOU17" s="3"/>
      <c r="AOV17" s="3"/>
      <c r="AOW17" s="35"/>
      <c r="AOX17" s="35"/>
      <c r="AOY17" s="35"/>
      <c r="AOZ17" s="3"/>
      <c r="APA17" s="3"/>
      <c r="APB17" s="3"/>
      <c r="APC17" s="35"/>
      <c r="APD17" s="35"/>
      <c r="APE17" s="35"/>
      <c r="APF17" s="3"/>
      <c r="APG17" s="3"/>
      <c r="APH17" s="3"/>
      <c r="API17" s="35"/>
      <c r="APJ17" s="35"/>
      <c r="APK17" s="35"/>
      <c r="APL17" s="3"/>
      <c r="APM17" s="3"/>
      <c r="APN17" s="3"/>
      <c r="APO17" s="35"/>
      <c r="APP17" s="35"/>
      <c r="APQ17" s="35"/>
      <c r="APR17" s="3"/>
      <c r="APS17" s="3"/>
      <c r="APT17" s="3"/>
      <c r="APU17" s="35"/>
      <c r="APV17" s="35"/>
      <c r="APW17" s="35"/>
      <c r="APX17" s="3"/>
      <c r="APY17" s="3"/>
      <c r="APZ17" s="3"/>
      <c r="AQA17" s="35"/>
      <c r="AQB17" s="35"/>
      <c r="AQC17" s="35"/>
      <c r="AQD17" s="3"/>
      <c r="AQE17" s="3"/>
      <c r="AQF17" s="3"/>
      <c r="AQG17" s="35"/>
      <c r="AQH17" s="35"/>
      <c r="AQI17" s="35"/>
      <c r="AQJ17" s="3"/>
      <c r="AQK17" s="3"/>
      <c r="AQL17" s="3"/>
      <c r="AQM17" s="35"/>
      <c r="AQN17" s="35"/>
      <c r="AQO17" s="35"/>
      <c r="AQP17" s="3"/>
      <c r="AQQ17" s="3"/>
      <c r="AQR17" s="3"/>
      <c r="AQS17" s="35"/>
      <c r="AQT17" s="35"/>
      <c r="AQU17" s="35"/>
      <c r="AQV17" s="3"/>
      <c r="AQW17" s="3"/>
      <c r="AQX17" s="3"/>
      <c r="AQY17" s="35"/>
      <c r="AQZ17" s="35"/>
      <c r="ARA17" s="35"/>
      <c r="ARB17" s="3"/>
      <c r="ARC17" s="3"/>
      <c r="ARD17" s="3"/>
      <c r="ARE17" s="35"/>
      <c r="ARF17" s="35"/>
      <c r="ARG17" s="35"/>
      <c r="ARH17" s="3"/>
      <c r="ARI17" s="3"/>
      <c r="ARJ17" s="3"/>
      <c r="ARK17" s="35"/>
      <c r="ARL17" s="35"/>
      <c r="ARM17" s="35"/>
      <c r="ARN17" s="3"/>
      <c r="ARO17" s="3"/>
      <c r="ARP17" s="3"/>
      <c r="ARQ17" s="35"/>
      <c r="ARR17" s="35"/>
      <c r="ARS17" s="35"/>
      <c r="ART17" s="3"/>
      <c r="ARU17" s="3"/>
      <c r="ARV17" s="3"/>
      <c r="ARW17" s="35"/>
      <c r="ARX17" s="35"/>
      <c r="ARY17" s="35"/>
      <c r="ARZ17" s="3"/>
      <c r="ASA17" s="3"/>
      <c r="ASB17" s="3"/>
      <c r="ASC17" s="35"/>
      <c r="ASD17" s="35"/>
      <c r="ASE17" s="35"/>
      <c r="ASF17" s="3"/>
      <c r="ASG17" s="3"/>
      <c r="ASH17" s="3"/>
      <c r="ASI17" s="35"/>
      <c r="ASJ17" s="35"/>
      <c r="ASK17" s="35"/>
      <c r="ASL17" s="3"/>
      <c r="ASM17" s="3"/>
      <c r="ASN17" s="3"/>
      <c r="ASO17" s="35"/>
      <c r="ASP17" s="35"/>
      <c r="ASQ17" s="35"/>
      <c r="ASR17" s="3"/>
      <c r="ASS17" s="3"/>
      <c r="AST17" s="3"/>
      <c r="ASU17" s="35"/>
      <c r="ASV17" s="35"/>
      <c r="ASW17" s="35"/>
      <c r="ASX17" s="3"/>
      <c r="ASY17" s="3"/>
      <c r="ASZ17" s="3"/>
      <c r="ATA17" s="35"/>
      <c r="ATB17" s="35"/>
      <c r="ATC17" s="35"/>
      <c r="ATD17" s="3"/>
      <c r="ATE17" s="3"/>
      <c r="ATF17" s="3"/>
      <c r="ATG17" s="35"/>
      <c r="ATH17" s="35"/>
      <c r="ATI17" s="35"/>
      <c r="ATJ17" s="3"/>
      <c r="ATK17" s="3"/>
      <c r="ATL17" s="3"/>
      <c r="ATM17" s="35"/>
      <c r="ATN17" s="35"/>
      <c r="ATO17" s="35"/>
      <c r="ATP17" s="3"/>
      <c r="ATQ17" s="3"/>
      <c r="ATR17" s="3"/>
      <c r="ATS17" s="35"/>
      <c r="ATT17" s="35"/>
      <c r="ATU17" s="35"/>
      <c r="ATV17" s="3"/>
      <c r="ATW17" s="3"/>
      <c r="ATX17" s="3"/>
      <c r="ATY17" s="35"/>
      <c r="ATZ17" s="35"/>
      <c r="AUA17" s="35"/>
      <c r="AUB17" s="3"/>
      <c r="AUC17" s="3"/>
      <c r="AUD17" s="3"/>
      <c r="AUE17" s="35"/>
      <c r="AUF17" s="35"/>
      <c r="AUG17" s="35"/>
      <c r="AUH17" s="3"/>
      <c r="AUI17" s="3"/>
      <c r="AUJ17" s="3"/>
      <c r="AUK17" s="35"/>
      <c r="AUL17" s="35"/>
      <c r="AUM17" s="35"/>
      <c r="AUN17" s="3"/>
      <c r="AUO17" s="3"/>
      <c r="AUP17" s="3"/>
      <c r="AUQ17" s="35"/>
      <c r="AUR17" s="35"/>
      <c r="AUS17" s="35"/>
      <c r="AUT17" s="3"/>
      <c r="AUU17" s="3"/>
      <c r="AUV17" s="3"/>
      <c r="AUW17" s="35"/>
      <c r="AUX17" s="35"/>
      <c r="AUY17" s="35"/>
      <c r="AUZ17" s="3"/>
      <c r="AVA17" s="3"/>
      <c r="AVB17" s="3"/>
      <c r="AVC17" s="35"/>
      <c r="AVD17" s="35"/>
      <c r="AVE17" s="35"/>
      <c r="AVF17" s="3"/>
      <c r="AVG17" s="3"/>
      <c r="AVH17" s="3"/>
      <c r="AVI17" s="35"/>
      <c r="AVJ17" s="35"/>
      <c r="AVK17" s="35"/>
      <c r="AVL17" s="3"/>
      <c r="AVM17" s="3"/>
      <c r="AVN17" s="3"/>
      <c r="AVO17" s="35"/>
      <c r="AVP17" s="35"/>
      <c r="AVQ17" s="35"/>
      <c r="AVR17" s="3"/>
      <c r="AVS17" s="3"/>
      <c r="AVT17" s="3"/>
      <c r="AVU17" s="35"/>
      <c r="AVV17" s="35"/>
      <c r="AVW17" s="35"/>
      <c r="AVX17" s="3"/>
      <c r="AVY17" s="3"/>
      <c r="AVZ17" s="3"/>
      <c r="AWA17" s="35"/>
      <c r="AWB17" s="35"/>
      <c r="AWC17" s="35"/>
      <c r="AWD17" s="3"/>
      <c r="AWE17" s="3"/>
      <c r="AWF17" s="3"/>
      <c r="AWG17" s="35"/>
      <c r="AWH17" s="35"/>
      <c r="AWI17" s="35"/>
      <c r="AWJ17" s="3"/>
      <c r="AWK17" s="3"/>
      <c r="AWL17" s="3"/>
      <c r="AWM17" s="35"/>
      <c r="AWN17" s="35"/>
      <c r="AWO17" s="35"/>
      <c r="AWP17" s="3"/>
      <c r="AWQ17" s="3"/>
      <c r="AWR17" s="3"/>
      <c r="AWS17" s="35"/>
      <c r="AWT17" s="35"/>
      <c r="AWU17" s="35"/>
      <c r="AWV17" s="3"/>
      <c r="AWW17" s="3"/>
      <c r="AWX17" s="3"/>
      <c r="AWY17" s="35"/>
      <c r="AWZ17" s="35"/>
      <c r="AXA17" s="35"/>
      <c r="AXB17" s="3"/>
      <c r="AXC17" s="3"/>
      <c r="AXD17" s="3"/>
      <c r="AXE17" s="35"/>
      <c r="AXF17" s="35"/>
      <c r="AXG17" s="35"/>
      <c r="AXH17" s="3"/>
      <c r="AXI17" s="3"/>
      <c r="AXJ17" s="3"/>
      <c r="AXK17" s="35"/>
      <c r="AXL17" s="35"/>
      <c r="AXM17" s="35"/>
      <c r="AXN17" s="3"/>
      <c r="AXO17" s="3"/>
      <c r="AXP17" s="3"/>
      <c r="AXQ17" s="35"/>
      <c r="AXR17" s="35"/>
      <c r="AXS17" s="35"/>
      <c r="AXT17" s="3"/>
      <c r="AXU17" s="3"/>
      <c r="AXV17" s="3"/>
      <c r="AXW17" s="35"/>
      <c r="AXX17" s="35"/>
      <c r="AXY17" s="35"/>
      <c r="AXZ17" s="3"/>
      <c r="AYA17" s="3"/>
      <c r="AYB17" s="3"/>
      <c r="AYC17" s="35"/>
      <c r="AYD17" s="35"/>
      <c r="AYE17" s="35"/>
      <c r="AYF17" s="3"/>
      <c r="AYG17" s="3"/>
      <c r="AYH17" s="3"/>
      <c r="AYI17" s="35"/>
      <c r="AYJ17" s="35"/>
      <c r="AYK17" s="35"/>
      <c r="AYL17" s="3"/>
      <c r="AYM17" s="3"/>
      <c r="AYN17" s="3"/>
      <c r="AYO17" s="35"/>
      <c r="AYP17" s="35"/>
      <c r="AYQ17" s="35"/>
      <c r="AYR17" s="3"/>
      <c r="AYS17" s="3"/>
      <c r="AYT17" s="3"/>
      <c r="AYU17" s="35"/>
      <c r="AYV17" s="35"/>
      <c r="AYW17" s="35"/>
      <c r="AYX17" s="3"/>
      <c r="AYY17" s="3"/>
      <c r="AYZ17" s="3"/>
      <c r="AZA17" s="35"/>
      <c r="AZB17" s="35"/>
      <c r="AZC17" s="35"/>
      <c r="AZD17" s="3"/>
      <c r="AZE17" s="3"/>
      <c r="AZF17" s="3"/>
      <c r="AZG17" s="35"/>
      <c r="AZH17" s="35"/>
      <c r="AZI17" s="35"/>
      <c r="AZJ17" s="3"/>
      <c r="AZK17" s="3"/>
      <c r="AZL17" s="3"/>
      <c r="AZM17" s="35"/>
      <c r="AZN17" s="35"/>
      <c r="AZO17" s="35"/>
      <c r="AZP17" s="3"/>
      <c r="AZQ17" s="3"/>
      <c r="AZR17" s="3"/>
      <c r="AZS17" s="35"/>
      <c r="AZT17" s="35"/>
      <c r="AZU17" s="35"/>
      <c r="AZV17" s="3"/>
      <c r="AZW17" s="3"/>
      <c r="AZX17" s="3"/>
      <c r="AZY17" s="35"/>
      <c r="AZZ17" s="35"/>
      <c r="BAA17" s="35"/>
      <c r="BAB17" s="3"/>
      <c r="BAC17" s="3"/>
      <c r="BAD17" s="3"/>
      <c r="BAE17" s="35"/>
      <c r="BAF17" s="35"/>
      <c r="BAG17" s="35"/>
      <c r="BAH17" s="3"/>
      <c r="BAI17" s="3"/>
      <c r="BAJ17" s="3"/>
      <c r="BAK17" s="35"/>
      <c r="BAL17" s="35"/>
      <c r="BAM17" s="35"/>
      <c r="BAN17" s="3"/>
      <c r="BAO17" s="3"/>
      <c r="BAP17" s="3"/>
      <c r="BAQ17" s="35"/>
      <c r="BAR17" s="35"/>
      <c r="BAS17" s="35"/>
      <c r="BAT17" s="3"/>
      <c r="BAU17" s="3"/>
      <c r="BAV17" s="3"/>
      <c r="BAW17" s="35"/>
      <c r="BAX17" s="35"/>
      <c r="BAY17" s="35"/>
      <c r="BAZ17" s="3"/>
      <c r="BBA17" s="3"/>
      <c r="BBB17" s="3"/>
      <c r="BBC17" s="35"/>
      <c r="BBD17" s="35"/>
      <c r="BBE17" s="35"/>
      <c r="BBF17" s="3"/>
      <c r="BBG17" s="3"/>
      <c r="BBH17" s="3"/>
      <c r="BBI17" s="35"/>
      <c r="BBJ17" s="35"/>
      <c r="BBK17" s="35"/>
      <c r="BBL17" s="3"/>
      <c r="BBM17" s="3"/>
      <c r="BBN17" s="3"/>
      <c r="BBO17" s="35"/>
      <c r="BBP17" s="35"/>
      <c r="BBQ17" s="35"/>
      <c r="BBR17" s="3"/>
      <c r="BBS17" s="3"/>
      <c r="BBT17" s="3"/>
      <c r="BBU17" s="35"/>
      <c r="BBV17" s="35"/>
      <c r="BBW17" s="35"/>
      <c r="BBX17" s="3"/>
      <c r="BBY17" s="3"/>
      <c r="BBZ17" s="3"/>
      <c r="BCA17" s="35"/>
      <c r="BCB17" s="35"/>
      <c r="BCC17" s="35"/>
      <c r="BCD17" s="3"/>
      <c r="BCE17" s="3"/>
      <c r="BCF17" s="3"/>
      <c r="BCG17" s="35"/>
      <c r="BCH17" s="35"/>
      <c r="BCI17" s="35"/>
      <c r="BCJ17" s="3"/>
      <c r="BCK17" s="3"/>
      <c r="BCL17" s="3"/>
      <c r="BCM17" s="35"/>
      <c r="BCN17" s="35"/>
      <c r="BCO17" s="35"/>
      <c r="BCP17" s="3"/>
      <c r="BCQ17" s="3"/>
      <c r="BCR17" s="3"/>
      <c r="BCS17" s="35"/>
      <c r="BCT17" s="35"/>
      <c r="BCU17" s="35"/>
      <c r="BCV17" s="3"/>
      <c r="BCW17" s="3"/>
      <c r="BCX17" s="3"/>
      <c r="BCY17" s="35"/>
      <c r="BCZ17" s="35"/>
      <c r="BDA17" s="35"/>
      <c r="BDB17" s="3"/>
      <c r="BDC17" s="3"/>
      <c r="BDD17" s="3"/>
      <c r="BDE17" s="35"/>
      <c r="BDF17" s="35"/>
      <c r="BDG17" s="35"/>
      <c r="BDH17" s="3"/>
      <c r="BDI17" s="3"/>
      <c r="BDJ17" s="3"/>
      <c r="BDK17" s="35"/>
      <c r="BDL17" s="35"/>
      <c r="BDM17" s="35"/>
      <c r="BDN17" s="3"/>
      <c r="BDO17" s="3"/>
      <c r="BDP17" s="3"/>
      <c r="BDQ17" s="35"/>
      <c r="BDR17" s="35"/>
      <c r="BDS17" s="35"/>
      <c r="BDT17" s="3"/>
      <c r="BDU17" s="3"/>
      <c r="BDV17" s="3"/>
      <c r="BDW17" s="35"/>
      <c r="BDX17" s="35"/>
      <c r="BDY17" s="35"/>
      <c r="BDZ17" s="3"/>
      <c r="BEA17" s="3"/>
      <c r="BEB17" s="3"/>
      <c r="BEC17" s="35"/>
      <c r="BED17" s="35"/>
      <c r="BEE17" s="35"/>
      <c r="BEF17" s="3"/>
      <c r="BEG17" s="3"/>
      <c r="BEH17" s="3"/>
      <c r="BEI17" s="35"/>
      <c r="BEJ17" s="35"/>
      <c r="BEK17" s="35"/>
      <c r="BEL17" s="3"/>
      <c r="BEM17" s="3"/>
      <c r="BEN17" s="3"/>
      <c r="BEO17" s="35"/>
      <c r="BEP17" s="35"/>
      <c r="BEQ17" s="35"/>
      <c r="BER17" s="3"/>
      <c r="BES17" s="3"/>
      <c r="BET17" s="3"/>
      <c r="BEU17" s="35"/>
      <c r="BEV17" s="35"/>
      <c r="BEW17" s="35"/>
      <c r="BEX17" s="3"/>
      <c r="BEY17" s="3"/>
      <c r="BEZ17" s="3"/>
      <c r="BFA17" s="35"/>
      <c r="BFB17" s="35"/>
      <c r="BFC17" s="35"/>
      <c r="BFD17" s="3"/>
      <c r="BFE17" s="3"/>
      <c r="BFF17" s="3"/>
      <c r="BFG17" s="35"/>
      <c r="BFH17" s="35"/>
      <c r="BFI17" s="35"/>
      <c r="BFJ17" s="3"/>
      <c r="BFK17" s="3"/>
      <c r="BFL17" s="3"/>
      <c r="BFM17" s="35"/>
      <c r="BFN17" s="35"/>
      <c r="BFO17" s="35"/>
      <c r="BFP17" s="3"/>
      <c r="BFQ17" s="3"/>
      <c r="BFR17" s="3"/>
      <c r="BFS17" s="35"/>
      <c r="BFT17" s="35"/>
      <c r="BFU17" s="35"/>
      <c r="BFV17" s="3"/>
      <c r="BFW17" s="3"/>
      <c r="BFX17" s="3"/>
      <c r="BFY17" s="35"/>
      <c r="BFZ17" s="35"/>
      <c r="BGA17" s="35"/>
      <c r="BGB17" s="3"/>
      <c r="BGC17" s="3"/>
      <c r="BGD17" s="3"/>
      <c r="BGE17" s="35"/>
      <c r="BGF17" s="35"/>
      <c r="BGG17" s="35"/>
      <c r="BGH17" s="3"/>
      <c r="BGI17" s="3"/>
      <c r="BGJ17" s="3"/>
      <c r="BGK17" s="35"/>
      <c r="BGL17" s="35"/>
      <c r="BGM17" s="35"/>
      <c r="BGN17" s="3"/>
      <c r="BGO17" s="3"/>
      <c r="BGP17" s="3"/>
      <c r="BGQ17" s="35"/>
      <c r="BGR17" s="35"/>
      <c r="BGS17" s="35"/>
      <c r="BGT17" s="3"/>
      <c r="BGU17" s="3"/>
      <c r="BGV17" s="3"/>
      <c r="BGW17" s="35"/>
      <c r="BGX17" s="35"/>
      <c r="BGY17" s="35"/>
      <c r="BGZ17" s="3"/>
      <c r="BHA17" s="3"/>
      <c r="BHB17" s="3"/>
      <c r="BHC17" s="35"/>
      <c r="BHD17" s="35"/>
      <c r="BHE17" s="35"/>
      <c r="BHF17" s="3"/>
      <c r="BHG17" s="3"/>
      <c r="BHH17" s="3"/>
      <c r="BHI17" s="35"/>
      <c r="BHJ17" s="35"/>
      <c r="BHK17" s="35"/>
      <c r="BHL17" s="3"/>
      <c r="BHM17" s="3"/>
      <c r="BHN17" s="3"/>
      <c r="BHO17" s="35"/>
      <c r="BHP17" s="35"/>
      <c r="BHQ17" s="35"/>
      <c r="BHR17" s="3"/>
      <c r="BHS17" s="3"/>
      <c r="BHT17" s="3"/>
      <c r="BHU17" s="35"/>
      <c r="BHV17" s="35"/>
      <c r="BHW17" s="35"/>
      <c r="BHX17" s="3"/>
      <c r="BHY17" s="3"/>
      <c r="BHZ17" s="3"/>
      <c r="BIA17" s="35"/>
      <c r="BIB17" s="35"/>
      <c r="BIC17" s="35"/>
      <c r="BID17" s="3"/>
      <c r="BIE17" s="3"/>
      <c r="BIF17" s="3"/>
      <c r="BIG17" s="35"/>
      <c r="BIH17" s="35"/>
      <c r="BII17" s="35"/>
      <c r="BIJ17" s="3"/>
      <c r="BIK17" s="3"/>
      <c r="BIL17" s="3"/>
      <c r="BIM17" s="35"/>
      <c r="BIN17" s="35"/>
      <c r="BIO17" s="35"/>
      <c r="BIP17" s="3"/>
      <c r="BIQ17" s="3"/>
      <c r="BIR17" s="3"/>
      <c r="BIS17" s="35"/>
      <c r="BIT17" s="35"/>
      <c r="BIU17" s="35"/>
      <c r="BIV17" s="3"/>
      <c r="BIW17" s="3"/>
      <c r="BIX17" s="3"/>
      <c r="BIY17" s="35"/>
      <c r="BIZ17" s="35"/>
      <c r="BJA17" s="35"/>
      <c r="BJB17" s="3"/>
      <c r="BJC17" s="3"/>
      <c r="BJD17" s="3"/>
      <c r="BJE17" s="35"/>
      <c r="BJF17" s="35"/>
      <c r="BJG17" s="35"/>
      <c r="BJH17" s="3"/>
      <c r="BJI17" s="3"/>
      <c r="BJJ17" s="3"/>
      <c r="BJK17" s="35"/>
      <c r="BJL17" s="35"/>
      <c r="BJM17" s="35"/>
      <c r="BJN17" s="3"/>
      <c r="BJO17" s="3"/>
      <c r="BJP17" s="3"/>
      <c r="BJQ17" s="35"/>
      <c r="BJR17" s="35"/>
      <c r="BJS17" s="35"/>
      <c r="BJT17" s="3"/>
      <c r="BJU17" s="3"/>
      <c r="BJV17" s="3"/>
      <c r="BJW17" s="35"/>
      <c r="BJX17" s="35"/>
      <c r="BJY17" s="35"/>
      <c r="BJZ17" s="3"/>
      <c r="BKA17" s="3"/>
      <c r="BKB17" s="3"/>
      <c r="BKC17" s="35"/>
      <c r="BKD17" s="35"/>
      <c r="BKE17" s="35"/>
      <c r="BKF17" s="3"/>
      <c r="BKG17" s="3"/>
      <c r="BKH17" s="3"/>
      <c r="BKI17" s="35"/>
      <c r="BKJ17" s="35"/>
      <c r="BKK17" s="35"/>
      <c r="BKL17" s="3"/>
      <c r="BKM17" s="3"/>
      <c r="BKN17" s="3"/>
      <c r="BKO17" s="35"/>
      <c r="BKP17" s="35"/>
      <c r="BKQ17" s="35"/>
      <c r="BKR17" s="3"/>
      <c r="BKS17" s="3"/>
      <c r="BKT17" s="3"/>
      <c r="BKU17" s="35"/>
      <c r="BKV17" s="35"/>
      <c r="BKW17" s="35"/>
      <c r="BKX17" s="3"/>
      <c r="BKY17" s="3"/>
      <c r="BKZ17" s="3"/>
      <c r="BLA17" s="35"/>
      <c r="BLB17" s="35"/>
      <c r="BLC17" s="35"/>
      <c r="BLD17" s="3"/>
      <c r="BLE17" s="3"/>
      <c r="BLF17" s="3"/>
      <c r="BLG17" s="35"/>
      <c r="BLH17" s="35"/>
      <c r="BLI17" s="35"/>
      <c r="BLJ17" s="3"/>
      <c r="BLK17" s="3"/>
      <c r="BLL17" s="3"/>
      <c r="BLM17" s="35"/>
      <c r="BLN17" s="35"/>
      <c r="BLO17" s="35"/>
      <c r="BLP17" s="3"/>
      <c r="BLQ17" s="3"/>
      <c r="BLR17" s="3"/>
      <c r="BLS17" s="35"/>
      <c r="BLT17" s="35"/>
      <c r="BLU17" s="35"/>
      <c r="BLV17" s="3"/>
      <c r="BLW17" s="3"/>
      <c r="BLX17" s="3"/>
      <c r="BLY17" s="35"/>
      <c r="BLZ17" s="35"/>
      <c r="BMA17" s="35"/>
      <c r="BMB17" s="3"/>
      <c r="BMC17" s="3"/>
      <c r="BMD17" s="3"/>
      <c r="BME17" s="35"/>
      <c r="BMF17" s="35"/>
      <c r="BMG17" s="35"/>
      <c r="BMH17" s="3"/>
      <c r="BMI17" s="3"/>
      <c r="BMJ17" s="3"/>
      <c r="BMK17" s="35"/>
      <c r="BML17" s="35"/>
      <c r="BMM17" s="35"/>
      <c r="BMN17" s="3"/>
      <c r="BMO17" s="3"/>
      <c r="BMP17" s="3"/>
      <c r="BMQ17" s="35"/>
      <c r="BMR17" s="35"/>
      <c r="BMS17" s="35"/>
      <c r="BMT17" s="3"/>
      <c r="BMU17" s="3"/>
      <c r="BMV17" s="3"/>
      <c r="BMW17" s="35"/>
      <c r="BMX17" s="35"/>
      <c r="BMY17" s="35"/>
      <c r="BMZ17" s="3"/>
      <c r="BNA17" s="3"/>
      <c r="BNB17" s="3"/>
      <c r="BNC17" s="35"/>
      <c r="BND17" s="35"/>
      <c r="BNE17" s="35"/>
      <c r="BNF17" s="3"/>
      <c r="BNG17" s="3"/>
      <c r="BNH17" s="3"/>
      <c r="BNI17" s="35"/>
      <c r="BNJ17" s="35"/>
      <c r="BNK17" s="35"/>
      <c r="BNL17" s="3"/>
      <c r="BNM17" s="3"/>
      <c r="BNN17" s="3"/>
      <c r="BNO17" s="35"/>
      <c r="BNP17" s="35"/>
      <c r="BNQ17" s="35"/>
      <c r="BNR17" s="3"/>
      <c r="BNS17" s="3"/>
      <c r="BNT17" s="3"/>
      <c r="BNU17" s="35"/>
      <c r="BNV17" s="35"/>
      <c r="BNW17" s="35"/>
      <c r="BNX17" s="3"/>
      <c r="BNY17" s="3"/>
      <c r="BNZ17" s="3"/>
      <c r="BOA17" s="35"/>
      <c r="BOB17" s="35"/>
      <c r="BOC17" s="35"/>
      <c r="BOD17" s="3"/>
      <c r="BOE17" s="3"/>
      <c r="BOF17" s="3"/>
      <c r="BOG17" s="35"/>
      <c r="BOH17" s="35"/>
      <c r="BOI17" s="35"/>
      <c r="BOJ17" s="3"/>
      <c r="BOK17" s="3"/>
      <c r="BOL17" s="3"/>
      <c r="BOM17" s="35"/>
      <c r="BON17" s="35"/>
      <c r="BOO17" s="35"/>
      <c r="BOP17" s="3"/>
      <c r="BOQ17" s="3"/>
      <c r="BOR17" s="3"/>
      <c r="BOS17" s="35"/>
      <c r="BOT17" s="35"/>
      <c r="BOU17" s="35"/>
      <c r="BOV17" s="3"/>
      <c r="BOW17" s="3"/>
      <c r="BOX17" s="3"/>
      <c r="BOY17" s="35"/>
      <c r="BOZ17" s="35"/>
      <c r="BPA17" s="35"/>
      <c r="BPB17" s="3"/>
      <c r="BPC17" s="3"/>
      <c r="BPD17" s="3"/>
      <c r="BPE17" s="35"/>
      <c r="BPF17" s="35"/>
      <c r="BPG17" s="35"/>
      <c r="BPH17" s="3"/>
      <c r="BPI17" s="3"/>
      <c r="BPJ17" s="3"/>
      <c r="BPK17" s="35"/>
      <c r="BPL17" s="35"/>
      <c r="BPM17" s="35"/>
      <c r="BPN17" s="3"/>
      <c r="BPO17" s="3"/>
      <c r="BPP17" s="3"/>
      <c r="BPQ17" s="35"/>
      <c r="BPR17" s="35"/>
      <c r="BPS17" s="35"/>
      <c r="BPT17" s="3"/>
      <c r="BPU17" s="3"/>
      <c r="BPV17" s="3"/>
      <c r="BPW17" s="35"/>
      <c r="BPX17" s="35"/>
      <c r="BPY17" s="35"/>
      <c r="BPZ17" s="3"/>
      <c r="BQA17" s="3"/>
      <c r="BQB17" s="3"/>
      <c r="BQC17" s="35"/>
      <c r="BQD17" s="35"/>
      <c r="BQE17" s="35"/>
      <c r="BQF17" s="3"/>
      <c r="BQG17" s="3"/>
      <c r="BQH17" s="3"/>
      <c r="BQI17" s="35"/>
      <c r="BQJ17" s="35"/>
      <c r="BQK17" s="35"/>
      <c r="BQL17" s="3"/>
      <c r="BQM17" s="3"/>
      <c r="BQN17" s="3"/>
      <c r="BQO17" s="35"/>
      <c r="BQP17" s="35"/>
      <c r="BQQ17" s="35"/>
      <c r="BQR17" s="3"/>
      <c r="BQS17" s="3"/>
      <c r="BQT17" s="3"/>
      <c r="BQU17" s="35"/>
      <c r="BQV17" s="35"/>
      <c r="BQW17" s="35"/>
      <c r="BQX17" s="3"/>
      <c r="BQY17" s="3"/>
      <c r="BQZ17" s="3"/>
      <c r="BRA17" s="35"/>
      <c r="BRB17" s="35"/>
      <c r="BRC17" s="35"/>
      <c r="BRD17" s="3"/>
      <c r="BRE17" s="3"/>
      <c r="BRF17" s="3"/>
      <c r="BRG17" s="35"/>
      <c r="BRH17" s="35"/>
      <c r="BRI17" s="35"/>
      <c r="BRJ17" s="3"/>
      <c r="BRK17" s="3"/>
      <c r="BRL17" s="3"/>
      <c r="BRM17" s="35"/>
      <c r="BRN17" s="35"/>
      <c r="BRO17" s="35"/>
      <c r="BRP17" s="3"/>
      <c r="BRQ17" s="3"/>
      <c r="BRR17" s="3"/>
      <c r="BRS17" s="35"/>
      <c r="BRT17" s="35"/>
      <c r="BRU17" s="35"/>
      <c r="BRV17" s="3"/>
      <c r="BRW17" s="3"/>
      <c r="BRX17" s="3"/>
      <c r="BRY17" s="35"/>
      <c r="BRZ17" s="35"/>
      <c r="BSA17" s="35"/>
      <c r="BSB17" s="3"/>
      <c r="BSC17" s="3"/>
      <c r="BSD17" s="3"/>
      <c r="BSE17" s="35"/>
      <c r="BSF17" s="35"/>
      <c r="BSG17" s="35"/>
      <c r="BSH17" s="3"/>
      <c r="BSI17" s="3"/>
      <c r="BSJ17" s="3"/>
      <c r="BSK17" s="35"/>
      <c r="BSL17" s="35"/>
      <c r="BSM17" s="35"/>
      <c r="BSN17" s="3"/>
      <c r="BSO17" s="3"/>
      <c r="BSP17" s="3"/>
      <c r="BSQ17" s="35"/>
      <c r="BSR17" s="35"/>
      <c r="BSS17" s="35"/>
      <c r="BST17" s="3"/>
      <c r="BSU17" s="3"/>
      <c r="BSV17" s="3"/>
      <c r="BSW17" s="35"/>
      <c r="BSX17" s="35"/>
      <c r="BSY17" s="35"/>
      <c r="BSZ17" s="3"/>
      <c r="BTA17" s="3"/>
      <c r="BTB17" s="3"/>
      <c r="BTC17" s="35"/>
      <c r="BTD17" s="35"/>
      <c r="BTE17" s="35"/>
      <c r="BTF17" s="3"/>
      <c r="BTG17" s="3"/>
      <c r="BTH17" s="3"/>
      <c r="BTI17" s="35"/>
      <c r="BTJ17" s="35"/>
      <c r="BTK17" s="35"/>
      <c r="BTL17" s="3"/>
      <c r="BTM17" s="3"/>
      <c r="BTN17" s="3"/>
      <c r="BTO17" s="35"/>
      <c r="BTP17" s="35"/>
      <c r="BTQ17" s="35"/>
      <c r="BTR17" s="3"/>
      <c r="BTS17" s="3"/>
      <c r="BTT17" s="3"/>
      <c r="BTU17" s="35"/>
      <c r="BTV17" s="35"/>
      <c r="BTW17" s="35"/>
      <c r="BTX17" s="3"/>
      <c r="BTY17" s="3"/>
      <c r="BTZ17" s="3"/>
      <c r="BUA17" s="35"/>
      <c r="BUB17" s="35"/>
      <c r="BUC17" s="35"/>
      <c r="BUD17" s="3"/>
      <c r="BUE17" s="3"/>
      <c r="BUF17" s="3"/>
      <c r="BUG17" s="35"/>
      <c r="BUH17" s="35"/>
      <c r="BUI17" s="35"/>
      <c r="BUJ17" s="3"/>
      <c r="BUK17" s="3"/>
      <c r="BUL17" s="3"/>
      <c r="BUM17" s="35"/>
      <c r="BUN17" s="35"/>
      <c r="BUO17" s="35"/>
      <c r="BUP17" s="3"/>
      <c r="BUQ17" s="3"/>
      <c r="BUR17" s="3"/>
      <c r="BUS17" s="35"/>
      <c r="BUT17" s="35"/>
      <c r="BUU17" s="35"/>
      <c r="BUV17" s="3"/>
      <c r="BUW17" s="3"/>
      <c r="BUX17" s="3"/>
      <c r="BUY17" s="35"/>
      <c r="BUZ17" s="35"/>
      <c r="BVA17" s="35"/>
      <c r="BVB17" s="3"/>
      <c r="BVC17" s="3"/>
      <c r="BVD17" s="3"/>
      <c r="BVE17" s="35"/>
      <c r="BVF17" s="35"/>
      <c r="BVG17" s="35"/>
      <c r="BVH17" s="3"/>
      <c r="BVI17" s="3"/>
      <c r="BVJ17" s="3"/>
      <c r="BVK17" s="35"/>
      <c r="BVL17" s="35"/>
      <c r="BVM17" s="35"/>
      <c r="BVN17" s="3"/>
      <c r="BVO17" s="3"/>
      <c r="BVP17" s="3"/>
      <c r="BVQ17" s="35"/>
      <c r="BVR17" s="35"/>
      <c r="BVS17" s="35"/>
      <c r="BVT17" s="3"/>
      <c r="BVU17" s="3"/>
      <c r="BVV17" s="3"/>
      <c r="BVW17" s="35"/>
      <c r="BVX17" s="35"/>
      <c r="BVY17" s="35"/>
      <c r="BVZ17" s="3"/>
      <c r="BWA17" s="3"/>
      <c r="BWB17" s="3"/>
      <c r="BWC17" s="35"/>
      <c r="BWD17" s="35"/>
      <c r="BWE17" s="35"/>
      <c r="BWF17" s="3"/>
      <c r="BWG17" s="3"/>
      <c r="BWH17" s="3"/>
      <c r="BWI17" s="35"/>
      <c r="BWJ17" s="35"/>
      <c r="BWK17" s="35"/>
      <c r="BWL17" s="3"/>
      <c r="BWM17" s="3"/>
      <c r="BWN17" s="3"/>
      <c r="BWO17" s="35"/>
      <c r="BWP17" s="35"/>
      <c r="BWQ17" s="35"/>
      <c r="BWR17" s="3"/>
      <c r="BWS17" s="3"/>
      <c r="BWT17" s="3"/>
      <c r="BWU17" s="35"/>
      <c r="BWV17" s="35"/>
      <c r="BWW17" s="35"/>
      <c r="BWX17" s="3"/>
      <c r="BWY17" s="3"/>
      <c r="BWZ17" s="3"/>
      <c r="BXA17" s="35"/>
      <c r="BXB17" s="35"/>
      <c r="BXC17" s="35"/>
      <c r="BXD17" s="3"/>
      <c r="BXE17" s="3"/>
      <c r="BXF17" s="3"/>
      <c r="BXG17" s="35"/>
      <c r="BXH17" s="35"/>
      <c r="BXI17" s="35"/>
      <c r="BXJ17" s="3"/>
      <c r="BXK17" s="3"/>
      <c r="BXL17" s="3"/>
      <c r="BXM17" s="35"/>
      <c r="BXN17" s="35"/>
      <c r="BXO17" s="35"/>
      <c r="BXP17" s="3"/>
      <c r="BXQ17" s="3"/>
      <c r="BXR17" s="3"/>
      <c r="BXS17" s="35"/>
      <c r="BXT17" s="35"/>
      <c r="BXU17" s="35"/>
      <c r="BXV17" s="3"/>
      <c r="BXW17" s="3"/>
      <c r="BXX17" s="3"/>
      <c r="BXY17" s="35"/>
      <c r="BXZ17" s="35"/>
      <c r="BYA17" s="35"/>
      <c r="BYB17" s="3"/>
      <c r="BYC17" s="3"/>
      <c r="BYD17" s="3"/>
      <c r="BYE17" s="35"/>
      <c r="BYF17" s="35"/>
      <c r="BYG17" s="35"/>
      <c r="BYH17" s="3"/>
      <c r="BYI17" s="3"/>
      <c r="BYJ17" s="3"/>
      <c r="BYK17" s="35"/>
      <c r="BYL17" s="35"/>
      <c r="BYM17" s="35"/>
      <c r="BYN17" s="3"/>
      <c r="BYO17" s="3"/>
      <c r="BYP17" s="3"/>
      <c r="BYQ17" s="35"/>
      <c r="BYR17" s="35"/>
      <c r="BYS17" s="35"/>
      <c r="BYT17" s="3"/>
      <c r="BYU17" s="3"/>
      <c r="BYV17" s="3"/>
      <c r="BYW17" s="35"/>
      <c r="BYX17" s="35"/>
      <c r="BYY17" s="35"/>
      <c r="BYZ17" s="3"/>
      <c r="BZA17" s="3"/>
      <c r="BZB17" s="3"/>
      <c r="BZC17" s="35"/>
      <c r="BZD17" s="35"/>
      <c r="BZE17" s="35"/>
      <c r="BZF17" s="3"/>
      <c r="BZG17" s="3"/>
      <c r="BZH17" s="3"/>
      <c r="BZI17" s="35"/>
      <c r="BZJ17" s="35"/>
      <c r="BZK17" s="35"/>
      <c r="BZL17" s="3"/>
      <c r="BZM17" s="3"/>
      <c r="BZN17" s="3"/>
      <c r="BZO17" s="35"/>
      <c r="BZP17" s="35"/>
      <c r="BZQ17" s="35"/>
      <c r="BZR17" s="3"/>
      <c r="BZS17" s="3"/>
      <c r="BZT17" s="3"/>
      <c r="BZU17" s="35"/>
      <c r="BZV17" s="35"/>
      <c r="BZW17" s="35"/>
      <c r="BZX17" s="3"/>
      <c r="BZY17" s="3"/>
      <c r="BZZ17" s="3"/>
      <c r="CAA17" s="35"/>
      <c r="CAB17" s="35"/>
      <c r="CAC17" s="35"/>
      <c r="CAD17" s="3"/>
      <c r="CAE17" s="3"/>
      <c r="CAF17" s="3"/>
      <c r="CAG17" s="35"/>
      <c r="CAH17" s="35"/>
      <c r="CAI17" s="35"/>
      <c r="CAJ17" s="3"/>
      <c r="CAK17" s="3"/>
      <c r="CAL17" s="3"/>
      <c r="CAM17" s="35"/>
      <c r="CAN17" s="35"/>
      <c r="CAO17" s="35"/>
      <c r="CAP17" s="3"/>
      <c r="CAQ17" s="3"/>
      <c r="CAR17" s="3"/>
      <c r="CAS17" s="35"/>
      <c r="CAT17" s="35"/>
      <c r="CAU17" s="35"/>
      <c r="CAV17" s="3"/>
      <c r="CAW17" s="3"/>
      <c r="CAX17" s="3"/>
      <c r="CAY17" s="35"/>
      <c r="CAZ17" s="35"/>
      <c r="CBA17" s="35"/>
      <c r="CBB17" s="3"/>
      <c r="CBC17" s="3"/>
      <c r="CBD17" s="3"/>
      <c r="CBE17" s="35"/>
      <c r="CBF17" s="35"/>
      <c r="CBG17" s="35"/>
      <c r="CBH17" s="3"/>
      <c r="CBI17" s="3"/>
      <c r="CBJ17" s="3"/>
      <c r="CBK17" s="35"/>
      <c r="CBL17" s="35"/>
      <c r="CBM17" s="35"/>
      <c r="CBN17" s="3"/>
      <c r="CBO17" s="3"/>
      <c r="CBP17" s="3"/>
      <c r="CBQ17" s="35"/>
      <c r="CBR17" s="35"/>
      <c r="CBS17" s="35"/>
      <c r="CBT17" s="3"/>
      <c r="CBU17" s="3"/>
      <c r="CBV17" s="3"/>
      <c r="CBW17" s="35"/>
      <c r="CBX17" s="35"/>
      <c r="CBY17" s="35"/>
      <c r="CBZ17" s="3"/>
      <c r="CCA17" s="3"/>
      <c r="CCB17" s="3"/>
      <c r="CCC17" s="35"/>
      <c r="CCD17" s="35"/>
      <c r="CCE17" s="35"/>
      <c r="CCF17" s="3"/>
      <c r="CCG17" s="3"/>
      <c r="CCH17" s="3"/>
      <c r="CCI17" s="35"/>
      <c r="CCJ17" s="35"/>
      <c r="CCK17" s="35"/>
      <c r="CCL17" s="3"/>
      <c r="CCM17" s="3"/>
      <c r="CCN17" s="3"/>
      <c r="CCO17" s="35"/>
      <c r="CCP17" s="35"/>
      <c r="CCQ17" s="35"/>
      <c r="CCR17" s="3"/>
      <c r="CCS17" s="3"/>
      <c r="CCT17" s="3"/>
      <c r="CCU17" s="35"/>
      <c r="CCV17" s="35"/>
      <c r="CCW17" s="35"/>
      <c r="CCX17" s="3"/>
      <c r="CCY17" s="3"/>
      <c r="CCZ17" s="3"/>
      <c r="CDA17" s="35"/>
      <c r="CDB17" s="35"/>
      <c r="CDC17" s="35"/>
      <c r="CDD17" s="3"/>
      <c r="CDE17" s="3"/>
      <c r="CDF17" s="3"/>
      <c r="CDG17" s="35"/>
      <c r="CDH17" s="35"/>
      <c r="CDI17" s="35"/>
      <c r="CDJ17" s="3"/>
      <c r="CDK17" s="3"/>
      <c r="CDL17" s="3"/>
      <c r="CDM17" s="35"/>
      <c r="CDN17" s="35"/>
      <c r="CDO17" s="35"/>
      <c r="CDP17" s="3"/>
      <c r="CDQ17" s="3"/>
      <c r="CDR17" s="3"/>
      <c r="CDS17" s="35"/>
      <c r="CDT17" s="35"/>
      <c r="CDU17" s="35"/>
      <c r="CDV17" s="3"/>
      <c r="CDW17" s="3"/>
      <c r="CDX17" s="3"/>
      <c r="CDY17" s="35"/>
      <c r="CDZ17" s="35"/>
      <c r="CEA17" s="35"/>
      <c r="CEB17" s="3"/>
      <c r="CEC17" s="3"/>
      <c r="CED17" s="3"/>
      <c r="CEE17" s="35"/>
      <c r="CEF17" s="35"/>
      <c r="CEG17" s="35"/>
      <c r="CEH17" s="3"/>
      <c r="CEI17" s="3"/>
      <c r="CEJ17" s="3"/>
      <c r="CEK17" s="35"/>
      <c r="CEL17" s="35"/>
      <c r="CEM17" s="35"/>
      <c r="CEN17" s="3"/>
      <c r="CEO17" s="3"/>
      <c r="CEP17" s="3"/>
      <c r="CEQ17" s="35"/>
      <c r="CER17" s="35"/>
      <c r="CES17" s="35"/>
      <c r="CET17" s="3"/>
      <c r="CEU17" s="3"/>
      <c r="CEV17" s="3"/>
      <c r="CEW17" s="35"/>
      <c r="CEX17" s="35"/>
      <c r="CEY17" s="35"/>
      <c r="CEZ17" s="3"/>
      <c r="CFA17" s="3"/>
      <c r="CFB17" s="3"/>
      <c r="CFC17" s="35"/>
      <c r="CFD17" s="35"/>
      <c r="CFE17" s="35"/>
      <c r="CFF17" s="3"/>
      <c r="CFG17" s="3"/>
      <c r="CFH17" s="3"/>
      <c r="CFI17" s="35"/>
      <c r="CFJ17" s="35"/>
      <c r="CFK17" s="35"/>
      <c r="CFL17" s="3"/>
      <c r="CFM17" s="3"/>
      <c r="CFN17" s="3"/>
      <c r="CFO17" s="35"/>
      <c r="CFP17" s="35"/>
      <c r="CFQ17" s="35"/>
      <c r="CFR17" s="3"/>
      <c r="CFS17" s="3"/>
      <c r="CFT17" s="3"/>
      <c r="CFU17" s="35"/>
      <c r="CFV17" s="35"/>
      <c r="CFW17" s="35"/>
      <c r="CFX17" s="3"/>
      <c r="CFY17" s="3"/>
      <c r="CFZ17" s="3"/>
      <c r="CGA17" s="35"/>
      <c r="CGB17" s="35"/>
      <c r="CGC17" s="35"/>
      <c r="CGD17" s="3"/>
      <c r="CGE17" s="3"/>
      <c r="CGF17" s="3"/>
      <c r="CGG17" s="35"/>
      <c r="CGH17" s="35"/>
      <c r="CGI17" s="35"/>
      <c r="CGJ17" s="3"/>
      <c r="CGK17" s="3"/>
      <c r="CGL17" s="3"/>
      <c r="CGM17" s="35"/>
      <c r="CGN17" s="35"/>
      <c r="CGO17" s="35"/>
      <c r="CGP17" s="3"/>
      <c r="CGQ17" s="3"/>
      <c r="CGR17" s="3"/>
      <c r="CGS17" s="35"/>
      <c r="CGT17" s="35"/>
      <c r="CGU17" s="35"/>
      <c r="CGV17" s="3"/>
      <c r="CGW17" s="3"/>
      <c r="CGX17" s="3"/>
      <c r="CGY17" s="35"/>
      <c r="CGZ17" s="35"/>
      <c r="CHA17" s="35"/>
      <c r="CHB17" s="3"/>
      <c r="CHC17" s="3"/>
      <c r="CHD17" s="3"/>
      <c r="CHE17" s="35"/>
      <c r="CHF17" s="35"/>
      <c r="CHG17" s="35"/>
      <c r="CHH17" s="3"/>
      <c r="CHI17" s="3"/>
      <c r="CHJ17" s="3"/>
      <c r="CHK17" s="35"/>
      <c r="CHL17" s="35"/>
      <c r="CHM17" s="35"/>
      <c r="CHN17" s="3"/>
      <c r="CHO17" s="3"/>
      <c r="CHP17" s="3"/>
      <c r="CHQ17" s="35"/>
      <c r="CHR17" s="35"/>
      <c r="CHS17" s="35"/>
      <c r="CHT17" s="3"/>
      <c r="CHU17" s="3"/>
      <c r="CHV17" s="3"/>
      <c r="CHW17" s="35"/>
      <c r="CHX17" s="35"/>
      <c r="CHY17" s="35"/>
      <c r="CHZ17" s="3"/>
      <c r="CIA17" s="3"/>
      <c r="CIB17" s="3"/>
      <c r="CIC17" s="35"/>
      <c r="CID17" s="35"/>
      <c r="CIE17" s="35"/>
      <c r="CIF17" s="3"/>
      <c r="CIG17" s="3"/>
      <c r="CIH17" s="3"/>
      <c r="CII17" s="35"/>
      <c r="CIJ17" s="35"/>
      <c r="CIK17" s="35"/>
      <c r="CIL17" s="3"/>
      <c r="CIM17" s="3"/>
      <c r="CIN17" s="3"/>
      <c r="CIO17" s="35"/>
      <c r="CIP17" s="35"/>
      <c r="CIQ17" s="35"/>
      <c r="CIR17" s="3"/>
      <c r="CIS17" s="3"/>
      <c r="CIT17" s="3"/>
      <c r="CIU17" s="35"/>
      <c r="CIV17" s="35"/>
      <c r="CIW17" s="35"/>
      <c r="CIX17" s="3"/>
      <c r="CIY17" s="3"/>
      <c r="CIZ17" s="3"/>
      <c r="CJA17" s="35"/>
      <c r="CJB17" s="35"/>
      <c r="CJC17" s="35"/>
      <c r="CJD17" s="3"/>
      <c r="CJE17" s="3"/>
      <c r="CJF17" s="3"/>
      <c r="CJG17" s="35"/>
      <c r="CJH17" s="35"/>
      <c r="CJI17" s="35"/>
      <c r="CJJ17" s="3"/>
      <c r="CJK17" s="3"/>
      <c r="CJL17" s="3"/>
      <c r="CJM17" s="35"/>
      <c r="CJN17" s="35"/>
      <c r="CJO17" s="35"/>
      <c r="CJP17" s="3"/>
      <c r="CJQ17" s="3"/>
      <c r="CJR17" s="3"/>
      <c r="CJS17" s="35"/>
      <c r="CJT17" s="35"/>
      <c r="CJU17" s="35"/>
      <c r="CJV17" s="3"/>
      <c r="CJW17" s="3"/>
      <c r="CJX17" s="3"/>
      <c r="CJY17" s="35"/>
      <c r="CJZ17" s="35"/>
      <c r="CKA17" s="35"/>
      <c r="CKB17" s="3"/>
      <c r="CKC17" s="3"/>
      <c r="CKD17" s="3"/>
      <c r="CKE17" s="35"/>
      <c r="CKF17" s="35"/>
      <c r="CKG17" s="35"/>
      <c r="CKH17" s="3"/>
      <c r="CKI17" s="3"/>
      <c r="CKJ17" s="3"/>
      <c r="CKK17" s="35"/>
      <c r="CKL17" s="35"/>
      <c r="CKM17" s="35"/>
      <c r="CKN17" s="3"/>
      <c r="CKO17" s="3"/>
      <c r="CKP17" s="3"/>
      <c r="CKQ17" s="35"/>
      <c r="CKR17" s="35"/>
      <c r="CKS17" s="35"/>
      <c r="CKT17" s="3"/>
      <c r="CKU17" s="3"/>
      <c r="CKV17" s="3"/>
      <c r="CKW17" s="35"/>
      <c r="CKX17" s="35"/>
      <c r="CKY17" s="35"/>
      <c r="CKZ17" s="3"/>
      <c r="CLA17" s="3"/>
      <c r="CLB17" s="3"/>
      <c r="CLC17" s="35"/>
      <c r="CLD17" s="35"/>
      <c r="CLE17" s="35"/>
      <c r="CLF17" s="3"/>
      <c r="CLG17" s="3"/>
      <c r="CLH17" s="3"/>
      <c r="CLI17" s="35"/>
      <c r="CLJ17" s="35"/>
      <c r="CLK17" s="35"/>
      <c r="CLL17" s="3"/>
      <c r="CLM17" s="3"/>
      <c r="CLN17" s="3"/>
      <c r="CLO17" s="35"/>
      <c r="CLP17" s="35"/>
      <c r="CLQ17" s="35"/>
      <c r="CLR17" s="3"/>
      <c r="CLS17" s="3"/>
      <c r="CLT17" s="3"/>
      <c r="CLU17" s="35"/>
      <c r="CLV17" s="35"/>
      <c r="CLW17" s="35"/>
      <c r="CLX17" s="3"/>
      <c r="CLY17" s="3"/>
      <c r="CLZ17" s="3"/>
      <c r="CMA17" s="35"/>
      <c r="CMB17" s="35"/>
      <c r="CMC17" s="35"/>
      <c r="CMD17" s="3"/>
      <c r="CME17" s="3"/>
      <c r="CMF17" s="3"/>
      <c r="CMG17" s="35"/>
      <c r="CMH17" s="35"/>
      <c r="CMI17" s="35"/>
      <c r="CMJ17" s="3"/>
      <c r="CMK17" s="3"/>
      <c r="CML17" s="3"/>
      <c r="CMM17" s="35"/>
      <c r="CMN17" s="35"/>
      <c r="CMO17" s="35"/>
      <c r="CMP17" s="3"/>
      <c r="CMQ17" s="3"/>
      <c r="CMR17" s="3"/>
      <c r="CMS17" s="35"/>
      <c r="CMT17" s="35"/>
      <c r="CMU17" s="35"/>
      <c r="CMV17" s="3"/>
      <c r="CMW17" s="3"/>
      <c r="CMX17" s="3"/>
      <c r="CMY17" s="35"/>
      <c r="CMZ17" s="35"/>
      <c r="CNA17" s="35"/>
      <c r="CNB17" s="3"/>
      <c r="CNC17" s="3"/>
      <c r="CND17" s="3"/>
      <c r="CNE17" s="35"/>
      <c r="CNF17" s="35"/>
      <c r="CNG17" s="35"/>
      <c r="CNH17" s="3"/>
      <c r="CNI17" s="3"/>
      <c r="CNJ17" s="3"/>
      <c r="CNK17" s="35"/>
      <c r="CNL17" s="35"/>
      <c r="CNM17" s="35"/>
      <c r="CNN17" s="3"/>
      <c r="CNO17" s="3"/>
      <c r="CNP17" s="3"/>
      <c r="CNQ17" s="35"/>
      <c r="CNR17" s="35"/>
      <c r="CNS17" s="35"/>
      <c r="CNT17" s="3"/>
      <c r="CNU17" s="3"/>
      <c r="CNV17" s="3"/>
      <c r="CNW17" s="35"/>
      <c r="CNX17" s="35"/>
      <c r="CNY17" s="35"/>
      <c r="CNZ17" s="3"/>
      <c r="COA17" s="3"/>
      <c r="COB17" s="3"/>
      <c r="COC17" s="35"/>
      <c r="COD17" s="35"/>
      <c r="COE17" s="35"/>
      <c r="COF17" s="3"/>
      <c r="COG17" s="3"/>
      <c r="COH17" s="3"/>
      <c r="COI17" s="35"/>
      <c r="COJ17" s="35"/>
      <c r="COK17" s="35"/>
      <c r="COL17" s="3"/>
      <c r="COM17" s="3"/>
      <c r="CON17" s="3"/>
      <c r="COO17" s="35"/>
      <c r="COP17" s="35"/>
      <c r="COQ17" s="35"/>
      <c r="COR17" s="3"/>
      <c r="COS17" s="3"/>
      <c r="COT17" s="3"/>
      <c r="COU17" s="35"/>
      <c r="COV17" s="35"/>
      <c r="COW17" s="35"/>
      <c r="COX17" s="3"/>
      <c r="COY17" s="3"/>
      <c r="COZ17" s="3"/>
      <c r="CPA17" s="35"/>
      <c r="CPB17" s="35"/>
      <c r="CPC17" s="35"/>
      <c r="CPD17" s="3"/>
      <c r="CPE17" s="3"/>
      <c r="CPF17" s="3"/>
      <c r="CPG17" s="35"/>
      <c r="CPH17" s="35"/>
      <c r="CPI17" s="35"/>
      <c r="CPJ17" s="3"/>
      <c r="CPK17" s="3"/>
      <c r="CPL17" s="3"/>
      <c r="CPM17" s="35"/>
      <c r="CPN17" s="35"/>
      <c r="CPO17" s="35"/>
      <c r="CPP17" s="3"/>
      <c r="CPQ17" s="3"/>
      <c r="CPR17" s="3"/>
      <c r="CPS17" s="35"/>
      <c r="CPT17" s="35"/>
      <c r="CPU17" s="35"/>
      <c r="CPV17" s="3"/>
      <c r="CPW17" s="3"/>
      <c r="CPX17" s="3"/>
      <c r="CPY17" s="35"/>
      <c r="CPZ17" s="35"/>
      <c r="CQA17" s="35"/>
      <c r="CQB17" s="3"/>
      <c r="CQC17" s="3"/>
      <c r="CQD17" s="3"/>
      <c r="CQE17" s="35"/>
      <c r="CQF17" s="35"/>
      <c r="CQG17" s="35"/>
      <c r="CQH17" s="3"/>
      <c r="CQI17" s="3"/>
      <c r="CQJ17" s="3"/>
      <c r="CQK17" s="35"/>
      <c r="CQL17" s="35"/>
      <c r="CQM17" s="35"/>
      <c r="CQN17" s="3"/>
      <c r="CQO17" s="3"/>
      <c r="CQP17" s="3"/>
      <c r="CQQ17" s="35"/>
      <c r="CQR17" s="35"/>
      <c r="CQS17" s="35"/>
      <c r="CQT17" s="3"/>
      <c r="CQU17" s="3"/>
      <c r="CQV17" s="3"/>
      <c r="CQW17" s="35"/>
      <c r="CQX17" s="35"/>
      <c r="CQY17" s="35"/>
      <c r="CQZ17" s="3"/>
      <c r="CRA17" s="3"/>
      <c r="CRB17" s="3"/>
      <c r="CRC17" s="35"/>
      <c r="CRD17" s="35"/>
      <c r="CRE17" s="35"/>
      <c r="CRF17" s="3"/>
      <c r="CRG17" s="3"/>
      <c r="CRH17" s="3"/>
      <c r="CRI17" s="35"/>
      <c r="CRJ17" s="35"/>
      <c r="CRK17" s="35"/>
      <c r="CRL17" s="3"/>
      <c r="CRM17" s="3"/>
      <c r="CRN17" s="3"/>
      <c r="CRO17" s="35"/>
      <c r="CRP17" s="35"/>
      <c r="CRQ17" s="35"/>
      <c r="CRR17" s="3"/>
      <c r="CRS17" s="3"/>
      <c r="CRT17" s="3"/>
      <c r="CRU17" s="35"/>
      <c r="CRV17" s="35"/>
      <c r="CRW17" s="35"/>
      <c r="CRX17" s="3"/>
      <c r="CRY17" s="3"/>
      <c r="CRZ17" s="3"/>
      <c r="CSA17" s="35"/>
      <c r="CSB17" s="35"/>
      <c r="CSC17" s="35"/>
      <c r="CSD17" s="3"/>
      <c r="CSE17" s="3"/>
      <c r="CSF17" s="3"/>
      <c r="CSG17" s="35"/>
      <c r="CSH17" s="35"/>
      <c r="CSI17" s="35"/>
      <c r="CSJ17" s="3"/>
      <c r="CSK17" s="3"/>
      <c r="CSL17" s="3"/>
      <c r="CSM17" s="35"/>
      <c r="CSN17" s="35"/>
      <c r="CSO17" s="35"/>
      <c r="CSP17" s="3"/>
      <c r="CSQ17" s="3"/>
      <c r="CSR17" s="3"/>
      <c r="CSS17" s="35"/>
      <c r="CST17" s="35"/>
      <c r="CSU17" s="35"/>
      <c r="CSV17" s="3"/>
      <c r="CSW17" s="3"/>
      <c r="CSX17" s="3"/>
      <c r="CSY17" s="35"/>
      <c r="CSZ17" s="35"/>
      <c r="CTA17" s="35"/>
      <c r="CTB17" s="3"/>
      <c r="CTC17" s="3"/>
      <c r="CTD17" s="3"/>
      <c r="CTE17" s="35"/>
      <c r="CTF17" s="35"/>
      <c r="CTG17" s="35"/>
      <c r="CTH17" s="3"/>
      <c r="CTI17" s="3"/>
      <c r="CTJ17" s="3"/>
      <c r="CTK17" s="35"/>
      <c r="CTL17" s="35"/>
      <c r="CTM17" s="35"/>
      <c r="CTN17" s="3"/>
      <c r="CTO17" s="3"/>
      <c r="CTP17" s="3"/>
      <c r="CTQ17" s="35"/>
      <c r="CTR17" s="35"/>
      <c r="CTS17" s="35"/>
      <c r="CTT17" s="3"/>
      <c r="CTU17" s="3"/>
      <c r="CTV17" s="3"/>
      <c r="CTW17" s="35"/>
      <c r="CTX17" s="35"/>
      <c r="CTY17" s="35"/>
      <c r="CTZ17" s="3"/>
      <c r="CUA17" s="3"/>
      <c r="CUB17" s="3"/>
      <c r="CUC17" s="35"/>
      <c r="CUD17" s="35"/>
      <c r="CUE17" s="35"/>
      <c r="CUF17" s="3"/>
      <c r="CUG17" s="3"/>
      <c r="CUH17" s="3"/>
      <c r="CUI17" s="35"/>
      <c r="CUJ17" s="35"/>
      <c r="CUK17" s="35"/>
      <c r="CUL17" s="3"/>
      <c r="CUM17" s="3"/>
      <c r="CUN17" s="3"/>
      <c r="CUO17" s="35"/>
      <c r="CUP17" s="35"/>
      <c r="CUQ17" s="35"/>
      <c r="CUR17" s="3"/>
      <c r="CUS17" s="3"/>
      <c r="CUT17" s="3"/>
      <c r="CUU17" s="35"/>
      <c r="CUV17" s="35"/>
      <c r="CUW17" s="35"/>
      <c r="CUX17" s="3"/>
      <c r="CUY17" s="3"/>
      <c r="CUZ17" s="3"/>
      <c r="CVA17" s="35"/>
      <c r="CVB17" s="35"/>
      <c r="CVC17" s="35"/>
      <c r="CVD17" s="3"/>
      <c r="CVE17" s="3"/>
      <c r="CVF17" s="3"/>
      <c r="CVG17" s="35"/>
      <c r="CVH17" s="35"/>
      <c r="CVI17" s="35"/>
      <c r="CVJ17" s="3"/>
      <c r="CVK17" s="3"/>
      <c r="CVL17" s="3"/>
      <c r="CVM17" s="35"/>
      <c r="CVN17" s="35"/>
      <c r="CVO17" s="35"/>
      <c r="CVP17" s="3"/>
      <c r="CVQ17" s="3"/>
      <c r="CVR17" s="3"/>
      <c r="CVS17" s="35"/>
      <c r="CVT17" s="35"/>
      <c r="CVU17" s="35"/>
      <c r="CVV17" s="3"/>
      <c r="CVW17" s="3"/>
      <c r="CVX17" s="3"/>
      <c r="CVY17" s="35"/>
      <c r="CVZ17" s="35"/>
      <c r="CWA17" s="35"/>
      <c r="CWB17" s="3"/>
      <c r="CWC17" s="3"/>
      <c r="CWD17" s="3"/>
      <c r="CWE17" s="35"/>
      <c r="CWF17" s="35"/>
      <c r="CWG17" s="35"/>
      <c r="CWH17" s="3"/>
      <c r="CWI17" s="3"/>
      <c r="CWJ17" s="3"/>
      <c r="CWK17" s="35"/>
      <c r="CWL17" s="35"/>
      <c r="CWM17" s="35"/>
      <c r="CWN17" s="3"/>
      <c r="CWO17" s="3"/>
      <c r="CWP17" s="3"/>
      <c r="CWQ17" s="35"/>
      <c r="CWR17" s="35"/>
      <c r="CWS17" s="35"/>
      <c r="CWT17" s="3"/>
      <c r="CWU17" s="3"/>
      <c r="CWV17" s="3"/>
      <c r="CWW17" s="35"/>
      <c r="CWX17" s="35"/>
      <c r="CWY17" s="35"/>
      <c r="CWZ17" s="3"/>
      <c r="CXA17" s="3"/>
      <c r="CXB17" s="3"/>
      <c r="CXC17" s="35"/>
      <c r="CXD17" s="35"/>
      <c r="CXE17" s="35"/>
      <c r="CXF17" s="3"/>
      <c r="CXG17" s="3"/>
      <c r="CXH17" s="3"/>
      <c r="CXI17" s="35"/>
      <c r="CXJ17" s="35"/>
      <c r="CXK17" s="35"/>
      <c r="CXL17" s="3"/>
      <c r="CXM17" s="3"/>
      <c r="CXN17" s="3"/>
      <c r="CXO17" s="35"/>
      <c r="CXP17" s="35"/>
      <c r="CXQ17" s="35"/>
      <c r="CXR17" s="3"/>
      <c r="CXS17" s="3"/>
      <c r="CXT17" s="3"/>
      <c r="CXU17" s="35"/>
      <c r="CXV17" s="35"/>
      <c r="CXW17" s="35"/>
      <c r="CXX17" s="3"/>
      <c r="CXY17" s="3"/>
      <c r="CXZ17" s="3"/>
      <c r="CYA17" s="35"/>
      <c r="CYB17" s="35"/>
      <c r="CYC17" s="35"/>
      <c r="CYD17" s="3"/>
      <c r="CYE17" s="3"/>
      <c r="CYF17" s="3"/>
      <c r="CYG17" s="35"/>
      <c r="CYH17" s="35"/>
      <c r="CYI17" s="35"/>
      <c r="CYJ17" s="3"/>
      <c r="CYK17" s="3"/>
      <c r="CYL17" s="3"/>
      <c r="CYM17" s="35"/>
      <c r="CYN17" s="35"/>
      <c r="CYO17" s="35"/>
      <c r="CYP17" s="3"/>
      <c r="CYQ17" s="3"/>
      <c r="CYR17" s="3"/>
      <c r="CYS17" s="35"/>
      <c r="CYT17" s="35"/>
      <c r="CYU17" s="35"/>
      <c r="CYV17" s="3"/>
      <c r="CYW17" s="3"/>
      <c r="CYX17" s="3"/>
      <c r="CYY17" s="35"/>
      <c r="CYZ17" s="35"/>
      <c r="CZA17" s="35"/>
      <c r="CZB17" s="3"/>
      <c r="CZC17" s="3"/>
      <c r="CZD17" s="3"/>
      <c r="CZE17" s="35"/>
      <c r="CZF17" s="35"/>
      <c r="CZG17" s="35"/>
      <c r="CZH17" s="3"/>
      <c r="CZI17" s="3"/>
      <c r="CZJ17" s="3"/>
      <c r="CZK17" s="35"/>
      <c r="CZL17" s="35"/>
      <c r="CZM17" s="35"/>
      <c r="CZN17" s="3"/>
      <c r="CZO17" s="3"/>
      <c r="CZP17" s="3"/>
      <c r="CZQ17" s="35"/>
      <c r="CZR17" s="35"/>
      <c r="CZS17" s="35"/>
      <c r="CZT17" s="3"/>
      <c r="CZU17" s="3"/>
      <c r="CZV17" s="3"/>
      <c r="CZW17" s="35"/>
      <c r="CZX17" s="35"/>
      <c r="CZY17" s="35"/>
      <c r="CZZ17" s="3"/>
      <c r="DAA17" s="3"/>
      <c r="DAB17" s="3"/>
      <c r="DAC17" s="35"/>
      <c r="DAD17" s="35"/>
      <c r="DAE17" s="35"/>
      <c r="DAF17" s="3"/>
      <c r="DAG17" s="3"/>
      <c r="DAH17" s="3"/>
      <c r="DAI17" s="35"/>
      <c r="DAJ17" s="35"/>
      <c r="DAK17" s="35"/>
      <c r="DAL17" s="3"/>
      <c r="DAM17" s="3"/>
      <c r="DAN17" s="3"/>
      <c r="DAO17" s="35"/>
      <c r="DAP17" s="35"/>
      <c r="DAQ17" s="35"/>
      <c r="DAR17" s="3"/>
      <c r="DAS17" s="3"/>
      <c r="DAT17" s="3"/>
      <c r="DAU17" s="35"/>
      <c r="DAV17" s="35"/>
      <c r="DAW17" s="35"/>
      <c r="DAX17" s="3"/>
      <c r="DAY17" s="3"/>
      <c r="DAZ17" s="3"/>
      <c r="DBA17" s="35"/>
      <c r="DBB17" s="35"/>
      <c r="DBC17" s="35"/>
      <c r="DBD17" s="3"/>
      <c r="DBE17" s="3"/>
      <c r="DBF17" s="3"/>
      <c r="DBG17" s="35"/>
      <c r="DBH17" s="35"/>
      <c r="DBI17" s="35"/>
      <c r="DBJ17" s="3"/>
      <c r="DBK17" s="3"/>
      <c r="DBL17" s="3"/>
      <c r="DBM17" s="35"/>
      <c r="DBN17" s="35"/>
      <c r="DBO17" s="35"/>
      <c r="DBP17" s="3"/>
      <c r="DBQ17" s="3"/>
      <c r="DBR17" s="3"/>
      <c r="DBS17" s="35"/>
      <c r="DBT17" s="35"/>
      <c r="DBU17" s="35"/>
      <c r="DBV17" s="3"/>
      <c r="DBW17" s="3"/>
      <c r="DBX17" s="3"/>
      <c r="DBY17" s="35"/>
      <c r="DBZ17" s="35"/>
      <c r="DCA17" s="35"/>
      <c r="DCB17" s="3"/>
      <c r="DCC17" s="3"/>
      <c r="DCD17" s="3"/>
      <c r="DCE17" s="35"/>
      <c r="DCF17" s="35"/>
      <c r="DCG17" s="35"/>
      <c r="DCH17" s="3"/>
      <c r="DCI17" s="3"/>
      <c r="DCJ17" s="3"/>
      <c r="DCK17" s="35"/>
      <c r="DCL17" s="35"/>
      <c r="DCM17" s="35"/>
      <c r="DCN17" s="3"/>
      <c r="DCO17" s="3"/>
      <c r="DCP17" s="3"/>
      <c r="DCQ17" s="35"/>
      <c r="DCR17" s="35"/>
      <c r="DCS17" s="35"/>
      <c r="DCT17" s="3"/>
      <c r="DCU17" s="3"/>
      <c r="DCV17" s="3"/>
      <c r="DCW17" s="35"/>
      <c r="DCX17" s="35"/>
      <c r="DCY17" s="35"/>
      <c r="DCZ17" s="3"/>
      <c r="DDA17" s="3"/>
      <c r="DDB17" s="3"/>
      <c r="DDC17" s="35"/>
      <c r="DDD17" s="35"/>
      <c r="DDE17" s="35"/>
      <c r="DDF17" s="3"/>
      <c r="DDG17" s="3"/>
      <c r="DDH17" s="3"/>
      <c r="DDI17" s="35"/>
      <c r="DDJ17" s="35"/>
      <c r="DDK17" s="35"/>
      <c r="DDL17" s="3"/>
      <c r="DDM17" s="3"/>
      <c r="DDN17" s="3"/>
      <c r="DDO17" s="35"/>
      <c r="DDP17" s="35"/>
      <c r="DDQ17" s="35"/>
      <c r="DDR17" s="3"/>
      <c r="DDS17" s="3"/>
      <c r="DDT17" s="3"/>
      <c r="DDU17" s="35"/>
      <c r="DDV17" s="35"/>
      <c r="DDW17" s="35"/>
      <c r="DDX17" s="3"/>
      <c r="DDY17" s="3"/>
      <c r="DDZ17" s="3"/>
      <c r="DEA17" s="35"/>
      <c r="DEB17" s="35"/>
      <c r="DEC17" s="35"/>
      <c r="DED17" s="3"/>
      <c r="DEE17" s="3"/>
      <c r="DEF17" s="3"/>
      <c r="DEG17" s="35"/>
      <c r="DEH17" s="35"/>
      <c r="DEI17" s="35"/>
      <c r="DEJ17" s="3"/>
      <c r="DEK17" s="3"/>
      <c r="DEL17" s="3"/>
      <c r="DEM17" s="35"/>
      <c r="DEN17" s="35"/>
      <c r="DEO17" s="35"/>
      <c r="DEP17" s="3"/>
      <c r="DEQ17" s="3"/>
      <c r="DER17" s="3"/>
      <c r="DES17" s="35"/>
      <c r="DET17" s="35"/>
      <c r="DEU17" s="35"/>
      <c r="DEV17" s="3"/>
      <c r="DEW17" s="3"/>
      <c r="DEX17" s="3"/>
      <c r="DEY17" s="35"/>
      <c r="DEZ17" s="35"/>
      <c r="DFA17" s="35"/>
      <c r="DFB17" s="3"/>
      <c r="DFC17" s="3"/>
      <c r="DFD17" s="3"/>
      <c r="DFE17" s="35"/>
      <c r="DFF17" s="35"/>
      <c r="DFG17" s="35"/>
      <c r="DFH17" s="3"/>
      <c r="DFI17" s="3"/>
      <c r="DFJ17" s="3"/>
      <c r="DFK17" s="35"/>
      <c r="DFL17" s="35"/>
      <c r="DFM17" s="35"/>
      <c r="DFN17" s="3"/>
      <c r="DFO17" s="3"/>
      <c r="DFP17" s="3"/>
      <c r="DFQ17" s="35"/>
      <c r="DFR17" s="35"/>
      <c r="DFS17" s="35"/>
      <c r="DFT17" s="3"/>
      <c r="DFU17" s="3"/>
      <c r="DFV17" s="3"/>
      <c r="DFW17" s="35"/>
      <c r="DFX17" s="35"/>
      <c r="DFY17" s="35"/>
      <c r="DFZ17" s="3"/>
      <c r="DGA17" s="3"/>
      <c r="DGB17" s="3"/>
      <c r="DGC17" s="35"/>
      <c r="DGD17" s="35"/>
      <c r="DGE17" s="35"/>
      <c r="DGF17" s="3"/>
      <c r="DGG17" s="3"/>
      <c r="DGH17" s="3"/>
      <c r="DGI17" s="35"/>
      <c r="DGJ17" s="35"/>
      <c r="DGK17" s="35"/>
      <c r="DGL17" s="3"/>
      <c r="DGM17" s="3"/>
      <c r="DGN17" s="3"/>
      <c r="DGO17" s="35"/>
      <c r="DGP17" s="35"/>
      <c r="DGQ17" s="35"/>
      <c r="DGR17" s="3"/>
      <c r="DGS17" s="3"/>
      <c r="DGT17" s="3"/>
      <c r="DGU17" s="35"/>
      <c r="DGV17" s="35"/>
      <c r="DGW17" s="35"/>
      <c r="DGX17" s="3"/>
      <c r="DGY17" s="3"/>
      <c r="DGZ17" s="3"/>
      <c r="DHA17" s="35"/>
      <c r="DHB17" s="35"/>
      <c r="DHC17" s="35"/>
      <c r="DHD17" s="3"/>
      <c r="DHE17" s="3"/>
      <c r="DHF17" s="3"/>
      <c r="DHG17" s="35"/>
      <c r="DHH17" s="35"/>
      <c r="DHI17" s="35"/>
      <c r="DHJ17" s="3"/>
      <c r="DHK17" s="3"/>
      <c r="DHL17" s="3"/>
      <c r="DHM17" s="35"/>
      <c r="DHN17" s="35"/>
      <c r="DHO17" s="35"/>
      <c r="DHP17" s="3"/>
      <c r="DHQ17" s="3"/>
      <c r="DHR17" s="3"/>
      <c r="DHS17" s="35"/>
      <c r="DHT17" s="35"/>
      <c r="DHU17" s="35"/>
      <c r="DHV17" s="3"/>
      <c r="DHW17" s="3"/>
      <c r="DHX17" s="3"/>
      <c r="DHY17" s="35"/>
      <c r="DHZ17" s="35"/>
      <c r="DIA17" s="35"/>
      <c r="DIB17" s="3"/>
      <c r="DIC17" s="3"/>
      <c r="DID17" s="3"/>
      <c r="DIE17" s="35"/>
      <c r="DIF17" s="35"/>
      <c r="DIG17" s="35"/>
      <c r="DIH17" s="3"/>
      <c r="DII17" s="3"/>
      <c r="DIJ17" s="3"/>
      <c r="DIK17" s="35"/>
      <c r="DIL17" s="35"/>
      <c r="DIM17" s="35"/>
      <c r="DIN17" s="3"/>
      <c r="DIO17" s="3"/>
      <c r="DIP17" s="3"/>
      <c r="DIQ17" s="35"/>
      <c r="DIR17" s="35"/>
      <c r="DIS17" s="35"/>
      <c r="DIT17" s="3"/>
      <c r="DIU17" s="3"/>
      <c r="DIV17" s="3"/>
      <c r="DIW17" s="35"/>
      <c r="DIX17" s="35"/>
      <c r="DIY17" s="35"/>
      <c r="DIZ17" s="3"/>
      <c r="DJA17" s="3"/>
      <c r="DJB17" s="3"/>
      <c r="DJC17" s="35"/>
      <c r="DJD17" s="35"/>
      <c r="DJE17" s="35"/>
      <c r="DJF17" s="3"/>
      <c r="DJG17" s="3"/>
      <c r="DJH17" s="3"/>
      <c r="DJI17" s="35"/>
      <c r="DJJ17" s="35"/>
      <c r="DJK17" s="35"/>
      <c r="DJL17" s="3"/>
      <c r="DJM17" s="3"/>
      <c r="DJN17" s="3"/>
      <c r="DJO17" s="35"/>
      <c r="DJP17" s="35"/>
      <c r="DJQ17" s="35"/>
      <c r="DJR17" s="3"/>
      <c r="DJS17" s="3"/>
      <c r="DJT17" s="3"/>
      <c r="DJU17" s="35"/>
      <c r="DJV17" s="35"/>
      <c r="DJW17" s="35"/>
      <c r="DJX17" s="3"/>
      <c r="DJY17" s="3"/>
      <c r="DJZ17" s="3"/>
      <c r="DKA17" s="35"/>
      <c r="DKB17" s="35"/>
      <c r="DKC17" s="35"/>
      <c r="DKD17" s="3"/>
      <c r="DKE17" s="3"/>
      <c r="DKF17" s="3"/>
      <c r="DKG17" s="35"/>
      <c r="DKH17" s="35"/>
      <c r="DKI17" s="35"/>
      <c r="DKJ17" s="3"/>
      <c r="DKK17" s="3"/>
      <c r="DKL17" s="3"/>
      <c r="DKM17" s="35"/>
      <c r="DKN17" s="35"/>
      <c r="DKO17" s="35"/>
      <c r="DKP17" s="3"/>
      <c r="DKQ17" s="3"/>
      <c r="DKR17" s="3"/>
      <c r="DKS17" s="35"/>
      <c r="DKT17" s="35"/>
      <c r="DKU17" s="35"/>
      <c r="DKV17" s="3"/>
      <c r="DKW17" s="3"/>
      <c r="DKX17" s="3"/>
      <c r="DKY17" s="35"/>
      <c r="DKZ17" s="35"/>
      <c r="DLA17" s="35"/>
      <c r="DLB17" s="3"/>
      <c r="DLC17" s="3"/>
      <c r="DLD17" s="3"/>
      <c r="DLE17" s="35"/>
      <c r="DLF17" s="35"/>
      <c r="DLG17" s="35"/>
      <c r="DLH17" s="3"/>
      <c r="DLI17" s="3"/>
      <c r="DLJ17" s="3"/>
      <c r="DLK17" s="35"/>
      <c r="DLL17" s="35"/>
      <c r="DLM17" s="35"/>
      <c r="DLN17" s="3"/>
      <c r="DLO17" s="3"/>
      <c r="DLP17" s="3"/>
      <c r="DLQ17" s="35"/>
      <c r="DLR17" s="35"/>
      <c r="DLS17" s="35"/>
      <c r="DLT17" s="3"/>
      <c r="DLU17" s="3"/>
      <c r="DLV17" s="3"/>
      <c r="DLW17" s="35"/>
      <c r="DLX17" s="35"/>
      <c r="DLY17" s="35"/>
      <c r="DLZ17" s="3"/>
      <c r="DMA17" s="3"/>
      <c r="DMB17" s="3"/>
      <c r="DMC17" s="35"/>
      <c r="DMD17" s="35"/>
      <c r="DME17" s="35"/>
      <c r="DMF17" s="3"/>
      <c r="DMG17" s="3"/>
      <c r="DMH17" s="3"/>
      <c r="DMI17" s="35"/>
      <c r="DMJ17" s="35"/>
      <c r="DMK17" s="35"/>
      <c r="DML17" s="3"/>
      <c r="DMM17" s="3"/>
      <c r="DMN17" s="3"/>
      <c r="DMO17" s="35"/>
      <c r="DMP17" s="35"/>
      <c r="DMQ17" s="35"/>
      <c r="DMR17" s="3"/>
      <c r="DMS17" s="3"/>
      <c r="DMT17" s="3"/>
      <c r="DMU17" s="35"/>
      <c r="DMV17" s="35"/>
      <c r="DMW17" s="35"/>
      <c r="DMX17" s="3"/>
      <c r="DMY17" s="3"/>
      <c r="DMZ17" s="3"/>
      <c r="DNA17" s="35"/>
      <c r="DNB17" s="35"/>
      <c r="DNC17" s="35"/>
      <c r="DND17" s="3"/>
      <c r="DNE17" s="3"/>
      <c r="DNF17" s="3"/>
      <c r="DNG17" s="35"/>
      <c r="DNH17" s="35"/>
      <c r="DNI17" s="35"/>
      <c r="DNJ17" s="3"/>
      <c r="DNK17" s="3"/>
      <c r="DNL17" s="3"/>
      <c r="DNM17" s="35"/>
      <c r="DNN17" s="35"/>
      <c r="DNO17" s="35"/>
      <c r="DNP17" s="3"/>
      <c r="DNQ17" s="3"/>
      <c r="DNR17" s="3"/>
      <c r="DNS17" s="35"/>
      <c r="DNT17" s="35"/>
      <c r="DNU17" s="35"/>
      <c r="DNV17" s="3"/>
      <c r="DNW17" s="3"/>
      <c r="DNX17" s="3"/>
      <c r="DNY17" s="35"/>
      <c r="DNZ17" s="35"/>
      <c r="DOA17" s="35"/>
      <c r="DOB17" s="3"/>
      <c r="DOC17" s="3"/>
      <c r="DOD17" s="3"/>
      <c r="DOE17" s="35"/>
      <c r="DOF17" s="35"/>
      <c r="DOG17" s="35"/>
      <c r="DOH17" s="3"/>
      <c r="DOI17" s="3"/>
      <c r="DOJ17" s="3"/>
      <c r="DOK17" s="35"/>
      <c r="DOL17" s="35"/>
      <c r="DOM17" s="35"/>
      <c r="DON17" s="3"/>
      <c r="DOO17" s="3"/>
      <c r="DOP17" s="3"/>
      <c r="DOQ17" s="35"/>
      <c r="DOR17" s="35"/>
      <c r="DOS17" s="35"/>
      <c r="DOT17" s="3"/>
      <c r="DOU17" s="3"/>
      <c r="DOV17" s="3"/>
      <c r="DOW17" s="35"/>
      <c r="DOX17" s="35"/>
      <c r="DOY17" s="35"/>
      <c r="DOZ17" s="3"/>
      <c r="DPA17" s="3"/>
      <c r="DPB17" s="3"/>
      <c r="DPC17" s="35"/>
      <c r="DPD17" s="35"/>
      <c r="DPE17" s="35"/>
      <c r="DPF17" s="3"/>
      <c r="DPG17" s="3"/>
      <c r="DPH17" s="3"/>
      <c r="DPI17" s="35"/>
      <c r="DPJ17" s="35"/>
      <c r="DPK17" s="35"/>
      <c r="DPL17" s="3"/>
      <c r="DPM17" s="3"/>
      <c r="DPN17" s="3"/>
      <c r="DPO17" s="35"/>
      <c r="DPP17" s="35"/>
      <c r="DPQ17" s="35"/>
      <c r="DPR17" s="3"/>
      <c r="DPS17" s="3"/>
      <c r="DPT17" s="3"/>
      <c r="DPU17" s="35"/>
      <c r="DPV17" s="35"/>
      <c r="DPW17" s="35"/>
      <c r="DPX17" s="3"/>
      <c r="DPY17" s="3"/>
      <c r="DPZ17" s="3"/>
      <c r="DQA17" s="35"/>
      <c r="DQB17" s="35"/>
      <c r="DQC17" s="35"/>
      <c r="DQD17" s="3"/>
      <c r="DQE17" s="3"/>
      <c r="DQF17" s="3"/>
      <c r="DQG17" s="35"/>
      <c r="DQH17" s="35"/>
      <c r="DQI17" s="35"/>
      <c r="DQJ17" s="3"/>
      <c r="DQK17" s="3"/>
      <c r="DQL17" s="3"/>
      <c r="DQM17" s="35"/>
      <c r="DQN17" s="35"/>
      <c r="DQO17" s="35"/>
      <c r="DQP17" s="3"/>
      <c r="DQQ17" s="3"/>
      <c r="DQR17" s="3"/>
      <c r="DQS17" s="35"/>
      <c r="DQT17" s="35"/>
      <c r="DQU17" s="35"/>
      <c r="DQV17" s="3"/>
      <c r="DQW17" s="3"/>
      <c r="DQX17" s="3"/>
      <c r="DQY17" s="35"/>
      <c r="DQZ17" s="35"/>
      <c r="DRA17" s="35"/>
      <c r="DRB17" s="3"/>
      <c r="DRC17" s="3"/>
      <c r="DRD17" s="3"/>
      <c r="DRE17" s="35"/>
      <c r="DRF17" s="35"/>
      <c r="DRG17" s="35"/>
      <c r="DRH17" s="3"/>
      <c r="DRI17" s="3"/>
      <c r="DRJ17" s="3"/>
      <c r="DRK17" s="35"/>
      <c r="DRL17" s="35"/>
      <c r="DRM17" s="35"/>
      <c r="DRN17" s="3"/>
      <c r="DRO17" s="3"/>
      <c r="DRP17" s="3"/>
      <c r="DRQ17" s="35"/>
      <c r="DRR17" s="35"/>
      <c r="DRS17" s="35"/>
      <c r="DRT17" s="3"/>
      <c r="DRU17" s="3"/>
      <c r="DRV17" s="3"/>
      <c r="DRW17" s="35"/>
      <c r="DRX17" s="35"/>
      <c r="DRY17" s="35"/>
      <c r="DRZ17" s="3"/>
      <c r="DSA17" s="3"/>
      <c r="DSB17" s="3"/>
      <c r="DSC17" s="35"/>
      <c r="DSD17" s="35"/>
      <c r="DSE17" s="35"/>
      <c r="DSF17" s="3"/>
      <c r="DSG17" s="3"/>
      <c r="DSH17" s="3"/>
      <c r="DSI17" s="35"/>
      <c r="DSJ17" s="35"/>
      <c r="DSK17" s="35"/>
      <c r="DSL17" s="3"/>
      <c r="DSM17" s="3"/>
      <c r="DSN17" s="3"/>
      <c r="DSO17" s="35"/>
      <c r="DSP17" s="35"/>
      <c r="DSQ17" s="35"/>
      <c r="DSR17" s="3"/>
      <c r="DSS17" s="3"/>
      <c r="DST17" s="3"/>
      <c r="DSU17" s="35"/>
      <c r="DSV17" s="35"/>
      <c r="DSW17" s="35"/>
      <c r="DSX17" s="3"/>
      <c r="DSY17" s="3"/>
      <c r="DSZ17" s="3"/>
      <c r="DTA17" s="35"/>
      <c r="DTB17" s="35"/>
      <c r="DTC17" s="35"/>
      <c r="DTD17" s="3"/>
      <c r="DTE17" s="3"/>
      <c r="DTF17" s="3"/>
      <c r="DTG17" s="35"/>
      <c r="DTH17" s="35"/>
      <c r="DTI17" s="35"/>
      <c r="DTJ17" s="3"/>
      <c r="DTK17" s="3"/>
      <c r="DTL17" s="3"/>
      <c r="DTM17" s="35"/>
      <c r="DTN17" s="35"/>
      <c r="DTO17" s="35"/>
      <c r="DTP17" s="3"/>
      <c r="DTQ17" s="3"/>
      <c r="DTR17" s="3"/>
      <c r="DTS17" s="35"/>
      <c r="DTT17" s="35"/>
      <c r="DTU17" s="35"/>
      <c r="DTV17" s="3"/>
      <c r="DTW17" s="3"/>
      <c r="DTX17" s="3"/>
      <c r="DTY17" s="35"/>
      <c r="DTZ17" s="35"/>
      <c r="DUA17" s="35"/>
      <c r="DUB17" s="3"/>
      <c r="DUC17" s="3"/>
      <c r="DUD17" s="3"/>
      <c r="DUE17" s="35"/>
      <c r="DUF17" s="35"/>
      <c r="DUG17" s="35"/>
      <c r="DUH17" s="3"/>
      <c r="DUI17" s="3"/>
      <c r="DUJ17" s="3"/>
      <c r="DUK17" s="35"/>
      <c r="DUL17" s="35"/>
      <c r="DUM17" s="35"/>
      <c r="DUN17" s="3"/>
      <c r="DUO17" s="3"/>
      <c r="DUP17" s="3"/>
      <c r="DUQ17" s="35"/>
      <c r="DUR17" s="35"/>
      <c r="DUS17" s="35"/>
      <c r="DUT17" s="3"/>
      <c r="DUU17" s="3"/>
      <c r="DUV17" s="3"/>
      <c r="DUW17" s="35"/>
      <c r="DUX17" s="35"/>
      <c r="DUY17" s="35"/>
      <c r="DUZ17" s="3"/>
      <c r="DVA17" s="3"/>
      <c r="DVB17" s="3"/>
      <c r="DVC17" s="35"/>
      <c r="DVD17" s="35"/>
      <c r="DVE17" s="35"/>
      <c r="DVF17" s="3"/>
      <c r="DVG17" s="3"/>
      <c r="DVH17" s="3"/>
      <c r="DVI17" s="35"/>
      <c r="DVJ17" s="35"/>
      <c r="DVK17" s="35"/>
      <c r="DVL17" s="3"/>
      <c r="DVM17" s="3"/>
      <c r="DVN17" s="3"/>
      <c r="DVO17" s="35"/>
      <c r="DVP17" s="35"/>
      <c r="DVQ17" s="35"/>
      <c r="DVR17" s="3"/>
      <c r="DVS17" s="3"/>
      <c r="DVT17" s="3"/>
      <c r="DVU17" s="35"/>
      <c r="DVV17" s="35"/>
      <c r="DVW17" s="35"/>
      <c r="DVX17" s="3"/>
      <c r="DVY17" s="3"/>
      <c r="DVZ17" s="3"/>
      <c r="DWA17" s="35"/>
      <c r="DWB17" s="35"/>
      <c r="DWC17" s="35"/>
      <c r="DWD17" s="3"/>
      <c r="DWE17" s="3"/>
      <c r="DWF17" s="3"/>
      <c r="DWG17" s="35"/>
      <c r="DWH17" s="35"/>
      <c r="DWI17" s="35"/>
      <c r="DWJ17" s="3"/>
      <c r="DWK17" s="3"/>
      <c r="DWL17" s="3"/>
      <c r="DWM17" s="35"/>
      <c r="DWN17" s="35"/>
      <c r="DWO17" s="35"/>
      <c r="DWP17" s="3"/>
      <c r="DWQ17" s="3"/>
      <c r="DWR17" s="3"/>
      <c r="DWS17" s="35"/>
      <c r="DWT17" s="35"/>
      <c r="DWU17" s="35"/>
      <c r="DWV17" s="3"/>
      <c r="DWW17" s="3"/>
      <c r="DWX17" s="3"/>
      <c r="DWY17" s="35"/>
      <c r="DWZ17" s="35"/>
      <c r="DXA17" s="35"/>
      <c r="DXB17" s="3"/>
      <c r="DXC17" s="3"/>
      <c r="DXD17" s="3"/>
      <c r="DXE17" s="35"/>
      <c r="DXF17" s="35"/>
      <c r="DXG17" s="35"/>
      <c r="DXH17" s="3"/>
      <c r="DXI17" s="3"/>
      <c r="DXJ17" s="3"/>
      <c r="DXK17" s="35"/>
      <c r="DXL17" s="35"/>
      <c r="DXM17" s="35"/>
      <c r="DXN17" s="3"/>
      <c r="DXO17" s="3"/>
      <c r="DXP17" s="3"/>
      <c r="DXQ17" s="35"/>
      <c r="DXR17" s="35"/>
      <c r="DXS17" s="35"/>
      <c r="DXT17" s="3"/>
      <c r="DXU17" s="3"/>
      <c r="DXV17" s="3"/>
      <c r="DXW17" s="35"/>
      <c r="DXX17" s="35"/>
      <c r="DXY17" s="35"/>
      <c r="DXZ17" s="3"/>
      <c r="DYA17" s="3"/>
      <c r="DYB17" s="3"/>
      <c r="DYC17" s="35"/>
      <c r="DYD17" s="35"/>
      <c r="DYE17" s="35"/>
      <c r="DYF17" s="3"/>
      <c r="DYG17" s="3"/>
      <c r="DYH17" s="3"/>
      <c r="DYI17" s="35"/>
      <c r="DYJ17" s="35"/>
      <c r="DYK17" s="35"/>
      <c r="DYL17" s="3"/>
      <c r="DYM17" s="3"/>
      <c r="DYN17" s="3"/>
      <c r="DYO17" s="35"/>
      <c r="DYP17" s="35"/>
      <c r="DYQ17" s="35"/>
      <c r="DYR17" s="3"/>
      <c r="DYS17" s="3"/>
      <c r="DYT17" s="3"/>
      <c r="DYU17" s="35"/>
      <c r="DYV17" s="35"/>
      <c r="DYW17" s="35"/>
      <c r="DYX17" s="3"/>
      <c r="DYY17" s="3"/>
      <c r="DYZ17" s="3"/>
      <c r="DZA17" s="35"/>
      <c r="DZB17" s="35"/>
      <c r="DZC17" s="35"/>
      <c r="DZD17" s="3"/>
      <c r="DZE17" s="3"/>
      <c r="DZF17" s="3"/>
      <c r="DZG17" s="35"/>
      <c r="DZH17" s="35"/>
      <c r="DZI17" s="35"/>
      <c r="DZJ17" s="3"/>
      <c r="DZK17" s="3"/>
      <c r="DZL17" s="3"/>
      <c r="DZM17" s="35"/>
      <c r="DZN17" s="35"/>
      <c r="DZO17" s="35"/>
      <c r="DZP17" s="3"/>
      <c r="DZQ17" s="3"/>
      <c r="DZR17" s="3"/>
      <c r="DZS17" s="35"/>
      <c r="DZT17" s="35"/>
      <c r="DZU17" s="35"/>
      <c r="DZV17" s="3"/>
      <c r="DZW17" s="3"/>
      <c r="DZX17" s="3"/>
      <c r="DZY17" s="35"/>
      <c r="DZZ17" s="35"/>
      <c r="EAA17" s="35"/>
      <c r="EAB17" s="3"/>
      <c r="EAC17" s="3"/>
      <c r="EAD17" s="3"/>
      <c r="EAE17" s="35"/>
      <c r="EAF17" s="35"/>
      <c r="EAG17" s="35"/>
      <c r="EAH17" s="3"/>
      <c r="EAI17" s="3"/>
      <c r="EAJ17" s="3"/>
      <c r="EAK17" s="35"/>
      <c r="EAL17" s="35"/>
      <c r="EAM17" s="35"/>
      <c r="EAN17" s="3"/>
      <c r="EAO17" s="3"/>
      <c r="EAP17" s="3"/>
      <c r="EAQ17" s="35"/>
      <c r="EAR17" s="35"/>
      <c r="EAS17" s="35"/>
      <c r="EAT17" s="3"/>
      <c r="EAU17" s="3"/>
      <c r="EAV17" s="3"/>
      <c r="EAW17" s="35"/>
      <c r="EAX17" s="35"/>
      <c r="EAY17" s="35"/>
      <c r="EAZ17" s="3"/>
      <c r="EBA17" s="3"/>
      <c r="EBB17" s="3"/>
      <c r="EBC17" s="35"/>
      <c r="EBD17" s="35"/>
      <c r="EBE17" s="35"/>
      <c r="EBF17" s="3"/>
      <c r="EBG17" s="3"/>
      <c r="EBH17" s="3"/>
      <c r="EBI17" s="35"/>
      <c r="EBJ17" s="35"/>
      <c r="EBK17" s="35"/>
      <c r="EBL17" s="3"/>
      <c r="EBM17" s="3"/>
      <c r="EBN17" s="3"/>
      <c r="EBO17" s="35"/>
      <c r="EBP17" s="35"/>
      <c r="EBQ17" s="35"/>
      <c r="EBR17" s="3"/>
      <c r="EBS17" s="3"/>
      <c r="EBT17" s="3"/>
      <c r="EBU17" s="35"/>
      <c r="EBV17" s="35"/>
      <c r="EBW17" s="35"/>
      <c r="EBX17" s="3"/>
      <c r="EBY17" s="3"/>
      <c r="EBZ17" s="3"/>
      <c r="ECA17" s="35"/>
      <c r="ECB17" s="35"/>
      <c r="ECC17" s="35"/>
      <c r="ECD17" s="3"/>
      <c r="ECE17" s="3"/>
      <c r="ECF17" s="3"/>
      <c r="ECG17" s="35"/>
      <c r="ECH17" s="35"/>
      <c r="ECI17" s="35"/>
      <c r="ECJ17" s="3"/>
      <c r="ECK17" s="3"/>
      <c r="ECL17" s="3"/>
      <c r="ECM17" s="35"/>
      <c r="ECN17" s="35"/>
      <c r="ECO17" s="35"/>
      <c r="ECP17" s="3"/>
      <c r="ECQ17" s="3"/>
      <c r="ECR17" s="3"/>
      <c r="ECS17" s="35"/>
      <c r="ECT17" s="35"/>
      <c r="ECU17" s="35"/>
      <c r="ECV17" s="3"/>
      <c r="ECW17" s="3"/>
      <c r="ECX17" s="3"/>
      <c r="ECY17" s="35"/>
      <c r="ECZ17" s="35"/>
      <c r="EDA17" s="35"/>
      <c r="EDB17" s="3"/>
      <c r="EDC17" s="3"/>
      <c r="EDD17" s="3"/>
      <c r="EDE17" s="35"/>
      <c r="EDF17" s="35"/>
      <c r="EDG17" s="35"/>
      <c r="EDH17" s="3"/>
      <c r="EDI17" s="3"/>
      <c r="EDJ17" s="3"/>
      <c r="EDK17" s="35"/>
      <c r="EDL17" s="35"/>
      <c r="EDM17" s="35"/>
      <c r="EDN17" s="3"/>
      <c r="EDO17" s="3"/>
      <c r="EDP17" s="3"/>
      <c r="EDQ17" s="35"/>
      <c r="EDR17" s="35"/>
      <c r="EDS17" s="35"/>
      <c r="EDT17" s="3"/>
      <c r="EDU17" s="3"/>
      <c r="EDV17" s="3"/>
      <c r="EDW17" s="35"/>
      <c r="EDX17" s="35"/>
      <c r="EDY17" s="35"/>
      <c r="EDZ17" s="3"/>
      <c r="EEA17" s="3"/>
      <c r="EEB17" s="3"/>
      <c r="EEC17" s="35"/>
      <c r="EED17" s="35"/>
      <c r="EEE17" s="35"/>
      <c r="EEF17" s="3"/>
      <c r="EEG17" s="3"/>
      <c r="EEH17" s="3"/>
      <c r="EEI17" s="35"/>
      <c r="EEJ17" s="35"/>
      <c r="EEK17" s="35"/>
      <c r="EEL17" s="3"/>
      <c r="EEM17" s="3"/>
      <c r="EEN17" s="3"/>
      <c r="EEO17" s="35"/>
      <c r="EEP17" s="35"/>
      <c r="EEQ17" s="35"/>
      <c r="EER17" s="3"/>
      <c r="EES17" s="3"/>
      <c r="EET17" s="3"/>
      <c r="EEU17" s="35"/>
      <c r="EEV17" s="35"/>
      <c r="EEW17" s="35"/>
      <c r="EEX17" s="3"/>
      <c r="EEY17" s="3"/>
      <c r="EEZ17" s="3"/>
      <c r="EFA17" s="35"/>
      <c r="EFB17" s="35"/>
      <c r="EFC17" s="35"/>
      <c r="EFD17" s="3"/>
      <c r="EFE17" s="3"/>
      <c r="EFF17" s="3"/>
      <c r="EFG17" s="35"/>
      <c r="EFH17" s="35"/>
      <c r="EFI17" s="35"/>
      <c r="EFJ17" s="3"/>
      <c r="EFK17" s="3"/>
      <c r="EFL17" s="3"/>
      <c r="EFM17" s="35"/>
      <c r="EFN17" s="35"/>
      <c r="EFO17" s="35"/>
      <c r="EFP17" s="3"/>
      <c r="EFQ17" s="3"/>
      <c r="EFR17" s="3"/>
      <c r="EFS17" s="35"/>
      <c r="EFT17" s="35"/>
      <c r="EFU17" s="35"/>
      <c r="EFV17" s="3"/>
      <c r="EFW17" s="3"/>
      <c r="EFX17" s="3"/>
      <c r="EFY17" s="35"/>
      <c r="EFZ17" s="35"/>
      <c r="EGA17" s="35"/>
      <c r="EGB17" s="3"/>
      <c r="EGC17" s="3"/>
      <c r="EGD17" s="3"/>
      <c r="EGE17" s="35"/>
      <c r="EGF17" s="35"/>
      <c r="EGG17" s="35"/>
      <c r="EGH17" s="3"/>
      <c r="EGI17" s="3"/>
      <c r="EGJ17" s="3"/>
      <c r="EGK17" s="35"/>
      <c r="EGL17" s="35"/>
      <c r="EGM17" s="35"/>
      <c r="EGN17" s="3"/>
      <c r="EGO17" s="3"/>
      <c r="EGP17" s="3"/>
      <c r="EGQ17" s="35"/>
      <c r="EGR17" s="35"/>
      <c r="EGS17" s="35"/>
      <c r="EGT17" s="3"/>
      <c r="EGU17" s="3"/>
      <c r="EGV17" s="3"/>
      <c r="EGW17" s="35"/>
      <c r="EGX17" s="35"/>
      <c r="EGY17" s="35"/>
      <c r="EGZ17" s="3"/>
      <c r="EHA17" s="3"/>
      <c r="EHB17" s="3"/>
      <c r="EHC17" s="35"/>
      <c r="EHD17" s="35"/>
      <c r="EHE17" s="35"/>
      <c r="EHF17" s="3"/>
      <c r="EHG17" s="3"/>
      <c r="EHH17" s="3"/>
      <c r="EHI17" s="35"/>
      <c r="EHJ17" s="35"/>
      <c r="EHK17" s="35"/>
      <c r="EHL17" s="3"/>
      <c r="EHM17" s="3"/>
      <c r="EHN17" s="3"/>
      <c r="EHO17" s="35"/>
      <c r="EHP17" s="35"/>
      <c r="EHQ17" s="35"/>
      <c r="EHR17" s="3"/>
      <c r="EHS17" s="3"/>
      <c r="EHT17" s="3"/>
      <c r="EHU17" s="35"/>
      <c r="EHV17" s="35"/>
      <c r="EHW17" s="35"/>
      <c r="EHX17" s="3"/>
      <c r="EHY17" s="3"/>
      <c r="EHZ17" s="3"/>
      <c r="EIA17" s="35"/>
      <c r="EIB17" s="35"/>
      <c r="EIC17" s="35"/>
      <c r="EID17" s="3"/>
      <c r="EIE17" s="3"/>
      <c r="EIF17" s="3"/>
      <c r="EIG17" s="35"/>
      <c r="EIH17" s="35"/>
      <c r="EII17" s="35"/>
      <c r="EIJ17" s="3"/>
      <c r="EIK17" s="3"/>
      <c r="EIL17" s="3"/>
      <c r="EIM17" s="35"/>
      <c r="EIN17" s="35"/>
      <c r="EIO17" s="35"/>
      <c r="EIP17" s="3"/>
      <c r="EIQ17" s="3"/>
      <c r="EIR17" s="3"/>
      <c r="EIS17" s="35"/>
      <c r="EIT17" s="35"/>
      <c r="EIU17" s="35"/>
      <c r="EIV17" s="3"/>
      <c r="EIW17" s="3"/>
      <c r="EIX17" s="3"/>
      <c r="EIY17" s="35"/>
      <c r="EIZ17" s="35"/>
      <c r="EJA17" s="35"/>
      <c r="EJB17" s="3"/>
      <c r="EJC17" s="3"/>
      <c r="EJD17" s="3"/>
      <c r="EJE17" s="35"/>
      <c r="EJF17" s="35"/>
      <c r="EJG17" s="35"/>
      <c r="EJH17" s="3"/>
      <c r="EJI17" s="3"/>
      <c r="EJJ17" s="3"/>
      <c r="EJK17" s="35"/>
      <c r="EJL17" s="35"/>
      <c r="EJM17" s="35"/>
      <c r="EJN17" s="3"/>
      <c r="EJO17" s="3"/>
      <c r="EJP17" s="3"/>
      <c r="EJQ17" s="35"/>
      <c r="EJR17" s="35"/>
      <c r="EJS17" s="35"/>
      <c r="EJT17" s="3"/>
      <c r="EJU17" s="3"/>
      <c r="EJV17" s="3"/>
      <c r="EJW17" s="35"/>
      <c r="EJX17" s="35"/>
      <c r="EJY17" s="35"/>
      <c r="EJZ17" s="3"/>
      <c r="EKA17" s="3"/>
      <c r="EKB17" s="3"/>
      <c r="EKC17" s="35"/>
      <c r="EKD17" s="35"/>
      <c r="EKE17" s="35"/>
      <c r="EKF17" s="3"/>
      <c r="EKG17" s="3"/>
      <c r="EKH17" s="3"/>
      <c r="EKI17" s="35"/>
      <c r="EKJ17" s="35"/>
      <c r="EKK17" s="35"/>
      <c r="EKL17" s="3"/>
      <c r="EKM17" s="3"/>
      <c r="EKN17" s="3"/>
      <c r="EKO17" s="35"/>
      <c r="EKP17" s="35"/>
      <c r="EKQ17" s="35"/>
      <c r="EKR17" s="3"/>
      <c r="EKS17" s="3"/>
      <c r="EKT17" s="3"/>
      <c r="EKU17" s="35"/>
      <c r="EKV17" s="35"/>
      <c r="EKW17" s="35"/>
      <c r="EKX17" s="3"/>
      <c r="EKY17" s="3"/>
      <c r="EKZ17" s="3"/>
      <c r="ELA17" s="35"/>
      <c r="ELB17" s="35"/>
      <c r="ELC17" s="35"/>
      <c r="ELD17" s="3"/>
      <c r="ELE17" s="3"/>
      <c r="ELF17" s="3"/>
      <c r="ELG17" s="35"/>
      <c r="ELH17" s="35"/>
      <c r="ELI17" s="35"/>
      <c r="ELJ17" s="3"/>
      <c r="ELK17" s="3"/>
      <c r="ELL17" s="3"/>
      <c r="ELM17" s="35"/>
      <c r="ELN17" s="35"/>
      <c r="ELO17" s="35"/>
      <c r="ELP17" s="3"/>
      <c r="ELQ17" s="3"/>
      <c r="ELR17" s="3"/>
      <c r="ELS17" s="35"/>
      <c r="ELT17" s="35"/>
      <c r="ELU17" s="35"/>
      <c r="ELV17" s="3"/>
      <c r="ELW17" s="3"/>
      <c r="ELX17" s="3"/>
      <c r="ELY17" s="35"/>
      <c r="ELZ17" s="35"/>
      <c r="EMA17" s="35"/>
      <c r="EMB17" s="3"/>
      <c r="EMC17" s="3"/>
      <c r="EMD17" s="3"/>
      <c r="EME17" s="35"/>
      <c r="EMF17" s="35"/>
      <c r="EMG17" s="35"/>
      <c r="EMH17" s="3"/>
      <c r="EMI17" s="3"/>
      <c r="EMJ17" s="3"/>
      <c r="EMK17" s="35"/>
      <c r="EML17" s="35"/>
      <c r="EMM17" s="35"/>
      <c r="EMN17" s="3"/>
      <c r="EMO17" s="3"/>
      <c r="EMP17" s="3"/>
      <c r="EMQ17" s="35"/>
      <c r="EMR17" s="35"/>
      <c r="EMS17" s="35"/>
      <c r="EMT17" s="3"/>
      <c r="EMU17" s="3"/>
      <c r="EMV17" s="3"/>
      <c r="EMW17" s="35"/>
      <c r="EMX17" s="35"/>
      <c r="EMY17" s="35"/>
      <c r="EMZ17" s="3"/>
      <c r="ENA17" s="3"/>
      <c r="ENB17" s="3"/>
      <c r="ENC17" s="35"/>
      <c r="END17" s="35"/>
      <c r="ENE17" s="35"/>
      <c r="ENF17" s="3"/>
      <c r="ENG17" s="3"/>
      <c r="ENH17" s="3"/>
      <c r="ENI17" s="35"/>
      <c r="ENJ17" s="35"/>
      <c r="ENK17" s="35"/>
      <c r="ENL17" s="3"/>
      <c r="ENM17" s="3"/>
      <c r="ENN17" s="3"/>
      <c r="ENO17" s="35"/>
      <c r="ENP17" s="35"/>
      <c r="ENQ17" s="35"/>
      <c r="ENR17" s="3"/>
      <c r="ENS17" s="3"/>
      <c r="ENT17" s="3"/>
      <c r="ENU17" s="35"/>
      <c r="ENV17" s="35"/>
      <c r="ENW17" s="35"/>
      <c r="ENX17" s="3"/>
      <c r="ENY17" s="3"/>
      <c r="ENZ17" s="3"/>
      <c r="EOA17" s="35"/>
      <c r="EOB17" s="35"/>
      <c r="EOC17" s="35"/>
      <c r="EOD17" s="3"/>
      <c r="EOE17" s="3"/>
      <c r="EOF17" s="3"/>
      <c r="EOG17" s="35"/>
      <c r="EOH17" s="35"/>
      <c r="EOI17" s="35"/>
      <c r="EOJ17" s="3"/>
      <c r="EOK17" s="3"/>
      <c r="EOL17" s="3"/>
      <c r="EOM17" s="35"/>
      <c r="EON17" s="35"/>
      <c r="EOO17" s="35"/>
      <c r="EOP17" s="3"/>
      <c r="EOQ17" s="3"/>
      <c r="EOR17" s="3"/>
      <c r="EOS17" s="35"/>
      <c r="EOT17" s="35"/>
      <c r="EOU17" s="35"/>
      <c r="EOV17" s="3"/>
      <c r="EOW17" s="3"/>
      <c r="EOX17" s="3"/>
      <c r="EOY17" s="35"/>
      <c r="EOZ17" s="35"/>
      <c r="EPA17" s="35"/>
      <c r="EPB17" s="3"/>
      <c r="EPC17" s="3"/>
      <c r="EPD17" s="3"/>
      <c r="EPE17" s="35"/>
      <c r="EPF17" s="35"/>
      <c r="EPG17" s="35"/>
      <c r="EPH17" s="3"/>
      <c r="EPI17" s="3"/>
      <c r="EPJ17" s="3"/>
      <c r="EPK17" s="35"/>
      <c r="EPL17" s="35"/>
      <c r="EPM17" s="35"/>
      <c r="EPN17" s="3"/>
      <c r="EPO17" s="3"/>
      <c r="EPP17" s="3"/>
      <c r="EPQ17" s="35"/>
      <c r="EPR17" s="35"/>
      <c r="EPS17" s="35"/>
      <c r="EPT17" s="3"/>
      <c r="EPU17" s="3"/>
      <c r="EPV17" s="3"/>
      <c r="EPW17" s="35"/>
      <c r="EPX17" s="35"/>
      <c r="EPY17" s="35"/>
      <c r="EPZ17" s="3"/>
      <c r="EQA17" s="3"/>
      <c r="EQB17" s="3"/>
      <c r="EQC17" s="35"/>
      <c r="EQD17" s="35"/>
      <c r="EQE17" s="35"/>
      <c r="EQF17" s="3"/>
      <c r="EQG17" s="3"/>
      <c r="EQH17" s="3"/>
      <c r="EQI17" s="35"/>
      <c r="EQJ17" s="35"/>
      <c r="EQK17" s="35"/>
      <c r="EQL17" s="3"/>
      <c r="EQM17" s="3"/>
      <c r="EQN17" s="3"/>
      <c r="EQO17" s="35"/>
      <c r="EQP17" s="35"/>
      <c r="EQQ17" s="35"/>
      <c r="EQR17" s="3"/>
      <c r="EQS17" s="3"/>
      <c r="EQT17" s="3"/>
      <c r="EQU17" s="35"/>
      <c r="EQV17" s="35"/>
      <c r="EQW17" s="35"/>
      <c r="EQX17" s="3"/>
      <c r="EQY17" s="3"/>
      <c r="EQZ17" s="3"/>
      <c r="ERA17" s="35"/>
      <c r="ERB17" s="35"/>
      <c r="ERC17" s="35"/>
      <c r="ERD17" s="3"/>
      <c r="ERE17" s="3"/>
      <c r="ERF17" s="3"/>
      <c r="ERG17" s="35"/>
      <c r="ERH17" s="35"/>
      <c r="ERI17" s="35"/>
      <c r="ERJ17" s="3"/>
      <c r="ERK17" s="3"/>
      <c r="ERL17" s="3"/>
      <c r="ERM17" s="35"/>
      <c r="ERN17" s="35"/>
      <c r="ERO17" s="35"/>
      <c r="ERP17" s="3"/>
      <c r="ERQ17" s="3"/>
      <c r="ERR17" s="3"/>
      <c r="ERS17" s="35"/>
      <c r="ERT17" s="35"/>
      <c r="ERU17" s="35"/>
      <c r="ERV17" s="3"/>
      <c r="ERW17" s="3"/>
      <c r="ERX17" s="3"/>
      <c r="ERY17" s="35"/>
      <c r="ERZ17" s="35"/>
      <c r="ESA17" s="35"/>
      <c r="ESB17" s="3"/>
      <c r="ESC17" s="3"/>
      <c r="ESD17" s="3"/>
      <c r="ESE17" s="35"/>
      <c r="ESF17" s="35"/>
      <c r="ESG17" s="35"/>
      <c r="ESH17" s="3"/>
      <c r="ESI17" s="3"/>
      <c r="ESJ17" s="3"/>
      <c r="ESK17" s="35"/>
      <c r="ESL17" s="35"/>
      <c r="ESM17" s="35"/>
      <c r="ESN17" s="3"/>
      <c r="ESO17" s="3"/>
      <c r="ESP17" s="3"/>
      <c r="ESQ17" s="35"/>
      <c r="ESR17" s="35"/>
      <c r="ESS17" s="35"/>
      <c r="EST17" s="3"/>
      <c r="ESU17" s="3"/>
      <c r="ESV17" s="3"/>
      <c r="ESW17" s="35"/>
      <c r="ESX17" s="35"/>
      <c r="ESY17" s="35"/>
      <c r="ESZ17" s="3"/>
      <c r="ETA17" s="3"/>
      <c r="ETB17" s="3"/>
      <c r="ETC17" s="35"/>
      <c r="ETD17" s="35"/>
      <c r="ETE17" s="35"/>
      <c r="ETF17" s="3"/>
      <c r="ETG17" s="3"/>
      <c r="ETH17" s="3"/>
      <c r="ETI17" s="35"/>
      <c r="ETJ17" s="35"/>
      <c r="ETK17" s="35"/>
      <c r="ETL17" s="3"/>
      <c r="ETM17" s="3"/>
      <c r="ETN17" s="3"/>
      <c r="ETO17" s="35"/>
      <c r="ETP17" s="35"/>
      <c r="ETQ17" s="35"/>
      <c r="ETR17" s="3"/>
      <c r="ETS17" s="3"/>
      <c r="ETT17" s="3"/>
      <c r="ETU17" s="35"/>
      <c r="ETV17" s="35"/>
      <c r="ETW17" s="35"/>
      <c r="ETX17" s="3"/>
      <c r="ETY17" s="3"/>
      <c r="ETZ17" s="3"/>
      <c r="EUA17" s="35"/>
      <c r="EUB17" s="35"/>
      <c r="EUC17" s="35"/>
      <c r="EUD17" s="3"/>
      <c r="EUE17" s="3"/>
      <c r="EUF17" s="3"/>
      <c r="EUG17" s="35"/>
      <c r="EUH17" s="35"/>
      <c r="EUI17" s="35"/>
      <c r="EUJ17" s="3"/>
      <c r="EUK17" s="3"/>
      <c r="EUL17" s="3"/>
      <c r="EUM17" s="35"/>
      <c r="EUN17" s="35"/>
      <c r="EUO17" s="35"/>
      <c r="EUP17" s="3"/>
      <c r="EUQ17" s="3"/>
      <c r="EUR17" s="3"/>
      <c r="EUS17" s="35"/>
      <c r="EUT17" s="35"/>
      <c r="EUU17" s="35"/>
      <c r="EUV17" s="3"/>
      <c r="EUW17" s="3"/>
      <c r="EUX17" s="3"/>
      <c r="EUY17" s="35"/>
      <c r="EUZ17" s="35"/>
      <c r="EVA17" s="35"/>
      <c r="EVB17" s="3"/>
      <c r="EVC17" s="3"/>
      <c r="EVD17" s="3"/>
      <c r="EVE17" s="35"/>
      <c r="EVF17" s="35"/>
      <c r="EVG17" s="35"/>
      <c r="EVH17" s="3"/>
      <c r="EVI17" s="3"/>
      <c r="EVJ17" s="3"/>
      <c r="EVK17" s="35"/>
      <c r="EVL17" s="35"/>
      <c r="EVM17" s="35"/>
      <c r="EVN17" s="3"/>
      <c r="EVO17" s="3"/>
      <c r="EVP17" s="3"/>
      <c r="EVQ17" s="35"/>
      <c r="EVR17" s="35"/>
      <c r="EVS17" s="35"/>
      <c r="EVT17" s="3"/>
      <c r="EVU17" s="3"/>
      <c r="EVV17" s="3"/>
      <c r="EVW17" s="35"/>
      <c r="EVX17" s="35"/>
      <c r="EVY17" s="35"/>
      <c r="EVZ17" s="3"/>
      <c r="EWA17" s="3"/>
      <c r="EWB17" s="3"/>
      <c r="EWC17" s="35"/>
      <c r="EWD17" s="35"/>
      <c r="EWE17" s="35"/>
      <c r="EWF17" s="3"/>
      <c r="EWG17" s="3"/>
      <c r="EWH17" s="3"/>
      <c r="EWI17" s="35"/>
      <c r="EWJ17" s="35"/>
      <c r="EWK17" s="35"/>
      <c r="EWL17" s="3"/>
      <c r="EWM17" s="3"/>
      <c r="EWN17" s="3"/>
      <c r="EWO17" s="35"/>
      <c r="EWP17" s="35"/>
      <c r="EWQ17" s="35"/>
      <c r="EWR17" s="3"/>
      <c r="EWS17" s="3"/>
      <c r="EWT17" s="3"/>
      <c r="EWU17" s="35"/>
      <c r="EWV17" s="35"/>
      <c r="EWW17" s="35"/>
      <c r="EWX17" s="3"/>
      <c r="EWY17" s="3"/>
      <c r="EWZ17" s="3"/>
      <c r="EXA17" s="35"/>
      <c r="EXB17" s="35"/>
      <c r="EXC17" s="35"/>
      <c r="EXD17" s="3"/>
      <c r="EXE17" s="3"/>
      <c r="EXF17" s="3"/>
      <c r="EXG17" s="35"/>
      <c r="EXH17" s="35"/>
      <c r="EXI17" s="35"/>
      <c r="EXJ17" s="3"/>
      <c r="EXK17" s="3"/>
      <c r="EXL17" s="3"/>
      <c r="EXM17" s="35"/>
      <c r="EXN17" s="35"/>
      <c r="EXO17" s="35"/>
      <c r="EXP17" s="3"/>
      <c r="EXQ17" s="3"/>
      <c r="EXR17" s="3"/>
      <c r="EXS17" s="35"/>
      <c r="EXT17" s="35"/>
      <c r="EXU17" s="35"/>
      <c r="EXV17" s="3"/>
      <c r="EXW17" s="3"/>
      <c r="EXX17" s="3"/>
      <c r="EXY17" s="35"/>
      <c r="EXZ17" s="35"/>
      <c r="EYA17" s="35"/>
      <c r="EYB17" s="3"/>
      <c r="EYC17" s="3"/>
      <c r="EYD17" s="3"/>
      <c r="EYE17" s="35"/>
      <c r="EYF17" s="35"/>
      <c r="EYG17" s="35"/>
      <c r="EYH17" s="3"/>
      <c r="EYI17" s="3"/>
      <c r="EYJ17" s="3"/>
      <c r="EYK17" s="35"/>
      <c r="EYL17" s="35"/>
      <c r="EYM17" s="35"/>
      <c r="EYN17" s="3"/>
      <c r="EYO17" s="3"/>
      <c r="EYP17" s="3"/>
      <c r="EYQ17" s="35"/>
      <c r="EYR17" s="35"/>
      <c r="EYS17" s="35"/>
      <c r="EYT17" s="3"/>
      <c r="EYU17" s="3"/>
      <c r="EYV17" s="3"/>
      <c r="EYW17" s="35"/>
      <c r="EYX17" s="35"/>
      <c r="EYY17" s="35"/>
      <c r="EYZ17" s="3"/>
      <c r="EZA17" s="3"/>
      <c r="EZB17" s="3"/>
      <c r="EZC17" s="35"/>
      <c r="EZD17" s="35"/>
      <c r="EZE17" s="35"/>
      <c r="EZF17" s="3"/>
      <c r="EZG17" s="3"/>
      <c r="EZH17" s="3"/>
      <c r="EZI17" s="35"/>
      <c r="EZJ17" s="35"/>
      <c r="EZK17" s="35"/>
      <c r="EZL17" s="3"/>
      <c r="EZM17" s="3"/>
      <c r="EZN17" s="3"/>
      <c r="EZO17" s="35"/>
      <c r="EZP17" s="35"/>
      <c r="EZQ17" s="35"/>
      <c r="EZR17" s="3"/>
      <c r="EZS17" s="3"/>
      <c r="EZT17" s="3"/>
      <c r="EZU17" s="35"/>
      <c r="EZV17" s="35"/>
      <c r="EZW17" s="35"/>
      <c r="EZX17" s="3"/>
      <c r="EZY17" s="3"/>
      <c r="EZZ17" s="3"/>
      <c r="FAA17" s="35"/>
      <c r="FAB17" s="35"/>
      <c r="FAC17" s="35"/>
      <c r="FAD17" s="3"/>
      <c r="FAE17" s="3"/>
      <c r="FAF17" s="3"/>
      <c r="FAG17" s="35"/>
      <c r="FAH17" s="35"/>
      <c r="FAI17" s="35"/>
      <c r="FAJ17" s="3"/>
      <c r="FAK17" s="3"/>
      <c r="FAL17" s="3"/>
      <c r="FAM17" s="35"/>
      <c r="FAN17" s="35"/>
      <c r="FAO17" s="35"/>
      <c r="FAP17" s="3"/>
      <c r="FAQ17" s="3"/>
      <c r="FAR17" s="3"/>
      <c r="FAS17" s="35"/>
      <c r="FAT17" s="35"/>
      <c r="FAU17" s="35"/>
      <c r="FAV17" s="3"/>
      <c r="FAW17" s="3"/>
      <c r="FAX17" s="3"/>
      <c r="FAY17" s="35"/>
      <c r="FAZ17" s="35"/>
      <c r="FBA17" s="35"/>
      <c r="FBB17" s="3"/>
      <c r="FBC17" s="3"/>
      <c r="FBD17" s="3"/>
      <c r="FBE17" s="35"/>
      <c r="FBF17" s="35"/>
      <c r="FBG17" s="35"/>
      <c r="FBH17" s="3"/>
      <c r="FBI17" s="3"/>
      <c r="FBJ17" s="3"/>
      <c r="FBK17" s="35"/>
      <c r="FBL17" s="35"/>
      <c r="FBM17" s="35"/>
      <c r="FBN17" s="3"/>
      <c r="FBO17" s="3"/>
      <c r="FBP17" s="3"/>
      <c r="FBQ17" s="35"/>
      <c r="FBR17" s="35"/>
      <c r="FBS17" s="35"/>
      <c r="FBT17" s="3"/>
      <c r="FBU17" s="3"/>
      <c r="FBV17" s="3"/>
      <c r="FBW17" s="35"/>
      <c r="FBX17" s="35"/>
      <c r="FBY17" s="35"/>
      <c r="FBZ17" s="3"/>
      <c r="FCA17" s="3"/>
      <c r="FCB17" s="3"/>
      <c r="FCC17" s="35"/>
      <c r="FCD17" s="35"/>
      <c r="FCE17" s="35"/>
      <c r="FCF17" s="3"/>
      <c r="FCG17" s="3"/>
      <c r="FCH17" s="3"/>
      <c r="FCI17" s="35"/>
      <c r="FCJ17" s="35"/>
      <c r="FCK17" s="35"/>
      <c r="FCL17" s="3"/>
      <c r="FCM17" s="3"/>
      <c r="FCN17" s="3"/>
      <c r="FCO17" s="35"/>
      <c r="FCP17" s="35"/>
      <c r="FCQ17" s="35"/>
      <c r="FCR17" s="3"/>
      <c r="FCS17" s="3"/>
      <c r="FCT17" s="3"/>
      <c r="FCU17" s="35"/>
      <c r="FCV17" s="35"/>
      <c r="FCW17" s="35"/>
      <c r="FCX17" s="3"/>
      <c r="FCY17" s="3"/>
      <c r="FCZ17" s="3"/>
      <c r="FDA17" s="35"/>
      <c r="FDB17" s="35"/>
      <c r="FDC17" s="35"/>
      <c r="FDD17" s="3"/>
      <c r="FDE17" s="3"/>
      <c r="FDF17" s="3"/>
      <c r="FDG17" s="35"/>
      <c r="FDH17" s="35"/>
      <c r="FDI17" s="35"/>
      <c r="FDJ17" s="3"/>
      <c r="FDK17" s="3"/>
      <c r="FDL17" s="3"/>
      <c r="FDM17" s="35"/>
      <c r="FDN17" s="35"/>
      <c r="FDO17" s="35"/>
      <c r="FDP17" s="3"/>
      <c r="FDQ17" s="3"/>
      <c r="FDR17" s="3"/>
      <c r="FDS17" s="35"/>
      <c r="FDT17" s="35"/>
      <c r="FDU17" s="35"/>
      <c r="FDV17" s="3"/>
      <c r="FDW17" s="3"/>
      <c r="FDX17" s="3"/>
      <c r="FDY17" s="35"/>
      <c r="FDZ17" s="35"/>
      <c r="FEA17" s="35"/>
      <c r="FEB17" s="3"/>
      <c r="FEC17" s="3"/>
      <c r="FED17" s="3"/>
      <c r="FEE17" s="35"/>
      <c r="FEF17" s="35"/>
      <c r="FEG17" s="35"/>
      <c r="FEH17" s="3"/>
      <c r="FEI17" s="3"/>
      <c r="FEJ17" s="3"/>
      <c r="FEK17" s="35"/>
      <c r="FEL17" s="35"/>
      <c r="FEM17" s="35"/>
      <c r="FEN17" s="3"/>
      <c r="FEO17" s="3"/>
      <c r="FEP17" s="3"/>
      <c r="FEQ17" s="35"/>
      <c r="FER17" s="35"/>
      <c r="FES17" s="35"/>
      <c r="FET17" s="3"/>
      <c r="FEU17" s="3"/>
      <c r="FEV17" s="3"/>
      <c r="FEW17" s="35"/>
      <c r="FEX17" s="35"/>
      <c r="FEY17" s="35"/>
      <c r="FEZ17" s="3"/>
      <c r="FFA17" s="3"/>
      <c r="FFB17" s="3"/>
      <c r="FFC17" s="35"/>
      <c r="FFD17" s="35"/>
      <c r="FFE17" s="35"/>
      <c r="FFF17" s="3"/>
      <c r="FFG17" s="3"/>
      <c r="FFH17" s="3"/>
      <c r="FFI17" s="35"/>
      <c r="FFJ17" s="35"/>
      <c r="FFK17" s="35"/>
      <c r="FFL17" s="3"/>
      <c r="FFM17" s="3"/>
      <c r="FFN17" s="3"/>
      <c r="FFO17" s="35"/>
      <c r="FFP17" s="35"/>
      <c r="FFQ17" s="35"/>
      <c r="FFR17" s="3"/>
      <c r="FFS17" s="3"/>
      <c r="FFT17" s="3"/>
      <c r="FFU17" s="35"/>
      <c r="FFV17" s="35"/>
      <c r="FFW17" s="35"/>
      <c r="FFX17" s="3"/>
      <c r="FFY17" s="3"/>
      <c r="FFZ17" s="3"/>
      <c r="FGA17" s="35"/>
      <c r="FGB17" s="35"/>
      <c r="FGC17" s="35"/>
      <c r="FGD17" s="3"/>
      <c r="FGE17" s="3"/>
      <c r="FGF17" s="3"/>
      <c r="FGG17" s="35"/>
      <c r="FGH17" s="35"/>
      <c r="FGI17" s="35"/>
      <c r="FGJ17" s="3"/>
      <c r="FGK17" s="3"/>
      <c r="FGL17" s="3"/>
      <c r="FGM17" s="35"/>
      <c r="FGN17" s="35"/>
      <c r="FGO17" s="35"/>
      <c r="FGP17" s="3"/>
      <c r="FGQ17" s="3"/>
      <c r="FGR17" s="3"/>
      <c r="FGS17" s="35"/>
      <c r="FGT17" s="35"/>
      <c r="FGU17" s="35"/>
      <c r="FGV17" s="3"/>
      <c r="FGW17" s="3"/>
      <c r="FGX17" s="3"/>
      <c r="FGY17" s="35"/>
      <c r="FGZ17" s="35"/>
      <c r="FHA17" s="35"/>
      <c r="FHB17" s="3"/>
      <c r="FHC17" s="3"/>
      <c r="FHD17" s="3"/>
      <c r="FHE17" s="35"/>
      <c r="FHF17" s="35"/>
      <c r="FHG17" s="35"/>
      <c r="FHH17" s="3"/>
      <c r="FHI17" s="3"/>
      <c r="FHJ17" s="3"/>
      <c r="FHK17" s="35"/>
      <c r="FHL17" s="35"/>
      <c r="FHM17" s="35"/>
      <c r="FHN17" s="3"/>
      <c r="FHO17" s="3"/>
      <c r="FHP17" s="3"/>
      <c r="FHQ17" s="35"/>
      <c r="FHR17" s="35"/>
      <c r="FHS17" s="35"/>
      <c r="FHT17" s="3"/>
      <c r="FHU17" s="3"/>
      <c r="FHV17" s="3"/>
      <c r="FHW17" s="35"/>
      <c r="FHX17" s="35"/>
      <c r="FHY17" s="35"/>
      <c r="FHZ17" s="3"/>
      <c r="FIA17" s="3"/>
      <c r="FIB17" s="3"/>
      <c r="FIC17" s="35"/>
      <c r="FID17" s="35"/>
      <c r="FIE17" s="35"/>
      <c r="FIF17" s="3"/>
      <c r="FIG17" s="3"/>
      <c r="FIH17" s="3"/>
      <c r="FII17" s="35"/>
      <c r="FIJ17" s="35"/>
      <c r="FIK17" s="35"/>
      <c r="FIL17" s="3"/>
      <c r="FIM17" s="3"/>
      <c r="FIN17" s="3"/>
      <c r="FIO17" s="35"/>
      <c r="FIP17" s="35"/>
      <c r="FIQ17" s="35"/>
      <c r="FIR17" s="3"/>
      <c r="FIS17" s="3"/>
      <c r="FIT17" s="3"/>
      <c r="FIU17" s="35"/>
      <c r="FIV17" s="35"/>
      <c r="FIW17" s="35"/>
      <c r="FIX17" s="3"/>
      <c r="FIY17" s="3"/>
      <c r="FIZ17" s="3"/>
      <c r="FJA17" s="35"/>
      <c r="FJB17" s="35"/>
      <c r="FJC17" s="35"/>
      <c r="FJD17" s="3"/>
      <c r="FJE17" s="3"/>
      <c r="FJF17" s="3"/>
      <c r="FJG17" s="35"/>
      <c r="FJH17" s="35"/>
      <c r="FJI17" s="35"/>
      <c r="FJJ17" s="3"/>
      <c r="FJK17" s="3"/>
      <c r="FJL17" s="3"/>
      <c r="FJM17" s="35"/>
      <c r="FJN17" s="35"/>
      <c r="FJO17" s="35"/>
      <c r="FJP17" s="3"/>
      <c r="FJQ17" s="3"/>
      <c r="FJR17" s="3"/>
      <c r="FJS17" s="35"/>
      <c r="FJT17" s="35"/>
      <c r="FJU17" s="35"/>
      <c r="FJV17" s="3"/>
      <c r="FJW17" s="3"/>
      <c r="FJX17" s="3"/>
      <c r="FJY17" s="35"/>
      <c r="FJZ17" s="35"/>
      <c r="FKA17" s="35"/>
      <c r="FKB17" s="3"/>
      <c r="FKC17" s="3"/>
      <c r="FKD17" s="3"/>
      <c r="FKE17" s="35"/>
      <c r="FKF17" s="35"/>
      <c r="FKG17" s="35"/>
      <c r="FKH17" s="3"/>
      <c r="FKI17" s="3"/>
      <c r="FKJ17" s="3"/>
      <c r="FKK17" s="35"/>
      <c r="FKL17" s="35"/>
      <c r="FKM17" s="35"/>
      <c r="FKN17" s="3"/>
      <c r="FKO17" s="3"/>
      <c r="FKP17" s="3"/>
      <c r="FKQ17" s="35"/>
      <c r="FKR17" s="35"/>
      <c r="FKS17" s="35"/>
      <c r="FKT17" s="3"/>
      <c r="FKU17" s="3"/>
      <c r="FKV17" s="3"/>
      <c r="FKW17" s="35"/>
      <c r="FKX17" s="35"/>
      <c r="FKY17" s="35"/>
      <c r="FKZ17" s="3"/>
      <c r="FLA17" s="3"/>
      <c r="FLB17" s="3"/>
      <c r="FLC17" s="35"/>
      <c r="FLD17" s="35"/>
      <c r="FLE17" s="35"/>
      <c r="FLF17" s="3"/>
      <c r="FLG17" s="3"/>
      <c r="FLH17" s="3"/>
      <c r="FLI17" s="35"/>
      <c r="FLJ17" s="35"/>
      <c r="FLK17" s="35"/>
      <c r="FLL17" s="3"/>
      <c r="FLM17" s="3"/>
      <c r="FLN17" s="3"/>
      <c r="FLO17" s="35"/>
      <c r="FLP17" s="35"/>
      <c r="FLQ17" s="35"/>
      <c r="FLR17" s="3"/>
      <c r="FLS17" s="3"/>
      <c r="FLT17" s="3"/>
      <c r="FLU17" s="35"/>
      <c r="FLV17" s="35"/>
      <c r="FLW17" s="35"/>
      <c r="FLX17" s="3"/>
      <c r="FLY17" s="3"/>
      <c r="FLZ17" s="3"/>
      <c r="FMA17" s="35"/>
      <c r="FMB17" s="35"/>
      <c r="FMC17" s="35"/>
      <c r="FMD17" s="3"/>
      <c r="FME17" s="3"/>
      <c r="FMF17" s="3"/>
      <c r="FMG17" s="35"/>
      <c r="FMH17" s="35"/>
      <c r="FMI17" s="35"/>
      <c r="FMJ17" s="3"/>
      <c r="FMK17" s="3"/>
      <c r="FML17" s="3"/>
      <c r="FMM17" s="35"/>
      <c r="FMN17" s="35"/>
      <c r="FMO17" s="35"/>
      <c r="FMP17" s="3"/>
      <c r="FMQ17" s="3"/>
      <c r="FMR17" s="3"/>
      <c r="FMS17" s="35"/>
      <c r="FMT17" s="35"/>
      <c r="FMU17" s="35"/>
      <c r="FMV17" s="3"/>
      <c r="FMW17" s="3"/>
      <c r="FMX17" s="3"/>
      <c r="FMY17" s="35"/>
      <c r="FMZ17" s="35"/>
      <c r="FNA17" s="35"/>
      <c r="FNB17" s="3"/>
      <c r="FNC17" s="3"/>
      <c r="FND17" s="3"/>
      <c r="FNE17" s="35"/>
      <c r="FNF17" s="35"/>
      <c r="FNG17" s="35"/>
      <c r="FNH17" s="3"/>
      <c r="FNI17" s="3"/>
      <c r="FNJ17" s="3"/>
      <c r="FNK17" s="35"/>
      <c r="FNL17" s="35"/>
      <c r="FNM17" s="35"/>
      <c r="FNN17" s="3"/>
      <c r="FNO17" s="3"/>
      <c r="FNP17" s="3"/>
      <c r="FNQ17" s="35"/>
      <c r="FNR17" s="35"/>
      <c r="FNS17" s="35"/>
      <c r="FNT17" s="3"/>
      <c r="FNU17" s="3"/>
      <c r="FNV17" s="3"/>
      <c r="FNW17" s="35"/>
      <c r="FNX17" s="35"/>
      <c r="FNY17" s="35"/>
      <c r="FNZ17" s="3"/>
      <c r="FOA17" s="3"/>
      <c r="FOB17" s="3"/>
      <c r="FOC17" s="35"/>
      <c r="FOD17" s="35"/>
      <c r="FOE17" s="35"/>
      <c r="FOF17" s="3"/>
      <c r="FOG17" s="3"/>
      <c r="FOH17" s="3"/>
      <c r="FOI17" s="35"/>
      <c r="FOJ17" s="35"/>
      <c r="FOK17" s="35"/>
      <c r="FOL17" s="3"/>
      <c r="FOM17" s="3"/>
      <c r="FON17" s="3"/>
      <c r="FOO17" s="35"/>
      <c r="FOP17" s="35"/>
      <c r="FOQ17" s="35"/>
      <c r="FOR17" s="3"/>
      <c r="FOS17" s="3"/>
      <c r="FOT17" s="3"/>
      <c r="FOU17" s="35"/>
      <c r="FOV17" s="35"/>
      <c r="FOW17" s="35"/>
      <c r="FOX17" s="3"/>
      <c r="FOY17" s="3"/>
      <c r="FOZ17" s="3"/>
      <c r="FPA17" s="35"/>
      <c r="FPB17" s="35"/>
      <c r="FPC17" s="35"/>
      <c r="FPD17" s="3"/>
      <c r="FPE17" s="3"/>
      <c r="FPF17" s="3"/>
      <c r="FPG17" s="35"/>
      <c r="FPH17" s="35"/>
      <c r="FPI17" s="35"/>
      <c r="FPJ17" s="3"/>
      <c r="FPK17" s="3"/>
      <c r="FPL17" s="3"/>
      <c r="FPM17" s="35"/>
      <c r="FPN17" s="35"/>
      <c r="FPO17" s="35"/>
      <c r="FPP17" s="3"/>
      <c r="FPQ17" s="3"/>
      <c r="FPR17" s="3"/>
      <c r="FPS17" s="35"/>
      <c r="FPT17" s="35"/>
      <c r="FPU17" s="35"/>
      <c r="FPV17" s="3"/>
      <c r="FPW17" s="3"/>
      <c r="FPX17" s="3"/>
      <c r="FPY17" s="35"/>
      <c r="FPZ17" s="35"/>
      <c r="FQA17" s="35"/>
      <c r="FQB17" s="3"/>
      <c r="FQC17" s="3"/>
      <c r="FQD17" s="3"/>
      <c r="FQE17" s="35"/>
      <c r="FQF17" s="35"/>
      <c r="FQG17" s="35"/>
      <c r="FQH17" s="3"/>
      <c r="FQI17" s="3"/>
      <c r="FQJ17" s="3"/>
      <c r="FQK17" s="35"/>
      <c r="FQL17" s="35"/>
      <c r="FQM17" s="35"/>
      <c r="FQN17" s="3"/>
      <c r="FQO17" s="3"/>
      <c r="FQP17" s="3"/>
      <c r="FQQ17" s="35"/>
      <c r="FQR17" s="35"/>
      <c r="FQS17" s="35"/>
      <c r="FQT17" s="3"/>
      <c r="FQU17" s="3"/>
      <c r="FQV17" s="3"/>
      <c r="FQW17" s="35"/>
      <c r="FQX17" s="35"/>
      <c r="FQY17" s="35"/>
      <c r="FQZ17" s="3"/>
      <c r="FRA17" s="3"/>
      <c r="FRB17" s="3"/>
      <c r="FRC17" s="35"/>
      <c r="FRD17" s="35"/>
      <c r="FRE17" s="35"/>
      <c r="FRF17" s="3"/>
      <c r="FRG17" s="3"/>
      <c r="FRH17" s="3"/>
      <c r="FRI17" s="35"/>
      <c r="FRJ17" s="35"/>
      <c r="FRK17" s="35"/>
      <c r="FRL17" s="3"/>
      <c r="FRM17" s="3"/>
      <c r="FRN17" s="3"/>
      <c r="FRO17" s="35"/>
      <c r="FRP17" s="35"/>
      <c r="FRQ17" s="35"/>
      <c r="FRR17" s="3"/>
      <c r="FRS17" s="3"/>
      <c r="FRT17" s="3"/>
      <c r="FRU17" s="35"/>
      <c r="FRV17" s="35"/>
      <c r="FRW17" s="35"/>
      <c r="FRX17" s="3"/>
      <c r="FRY17" s="3"/>
      <c r="FRZ17" s="3"/>
      <c r="FSA17" s="35"/>
      <c r="FSB17" s="35"/>
      <c r="FSC17" s="35"/>
      <c r="FSD17" s="3"/>
      <c r="FSE17" s="3"/>
      <c r="FSF17" s="3"/>
      <c r="FSG17" s="35"/>
      <c r="FSH17" s="35"/>
      <c r="FSI17" s="35"/>
      <c r="FSJ17" s="3"/>
      <c r="FSK17" s="3"/>
      <c r="FSL17" s="3"/>
      <c r="FSM17" s="35"/>
      <c r="FSN17" s="35"/>
      <c r="FSO17" s="35"/>
      <c r="FSP17" s="3"/>
      <c r="FSQ17" s="3"/>
      <c r="FSR17" s="3"/>
      <c r="FSS17" s="35"/>
      <c r="FST17" s="35"/>
      <c r="FSU17" s="35"/>
      <c r="FSV17" s="3"/>
      <c r="FSW17" s="3"/>
      <c r="FSX17" s="3"/>
      <c r="FSY17" s="35"/>
      <c r="FSZ17" s="35"/>
      <c r="FTA17" s="35"/>
      <c r="FTB17" s="3"/>
      <c r="FTC17" s="3"/>
      <c r="FTD17" s="3"/>
      <c r="FTE17" s="35"/>
      <c r="FTF17" s="35"/>
      <c r="FTG17" s="35"/>
      <c r="FTH17" s="3"/>
      <c r="FTI17" s="3"/>
      <c r="FTJ17" s="3"/>
      <c r="FTK17" s="35"/>
      <c r="FTL17" s="35"/>
      <c r="FTM17" s="35"/>
      <c r="FTN17" s="3"/>
      <c r="FTO17" s="3"/>
      <c r="FTP17" s="3"/>
      <c r="FTQ17" s="35"/>
      <c r="FTR17" s="35"/>
      <c r="FTS17" s="35"/>
      <c r="FTT17" s="3"/>
      <c r="FTU17" s="3"/>
      <c r="FTV17" s="3"/>
      <c r="FTW17" s="35"/>
      <c r="FTX17" s="35"/>
      <c r="FTY17" s="35"/>
      <c r="FTZ17" s="3"/>
      <c r="FUA17" s="3"/>
      <c r="FUB17" s="3"/>
      <c r="FUC17" s="35"/>
      <c r="FUD17" s="35"/>
      <c r="FUE17" s="35"/>
      <c r="FUF17" s="3"/>
      <c r="FUG17" s="3"/>
      <c r="FUH17" s="3"/>
      <c r="FUI17" s="35"/>
      <c r="FUJ17" s="35"/>
      <c r="FUK17" s="35"/>
      <c r="FUL17" s="3"/>
      <c r="FUM17" s="3"/>
      <c r="FUN17" s="3"/>
      <c r="FUO17" s="35"/>
      <c r="FUP17" s="35"/>
      <c r="FUQ17" s="35"/>
      <c r="FUR17" s="3"/>
      <c r="FUS17" s="3"/>
      <c r="FUT17" s="3"/>
      <c r="FUU17" s="35"/>
      <c r="FUV17" s="35"/>
      <c r="FUW17" s="35"/>
      <c r="FUX17" s="3"/>
      <c r="FUY17" s="3"/>
      <c r="FUZ17" s="3"/>
      <c r="FVA17" s="35"/>
      <c r="FVB17" s="35"/>
      <c r="FVC17" s="35"/>
      <c r="FVD17" s="3"/>
      <c r="FVE17" s="3"/>
      <c r="FVF17" s="3"/>
      <c r="FVG17" s="35"/>
      <c r="FVH17" s="35"/>
      <c r="FVI17" s="35"/>
      <c r="FVJ17" s="3"/>
      <c r="FVK17" s="3"/>
      <c r="FVL17" s="3"/>
      <c r="FVM17" s="35"/>
      <c r="FVN17" s="35"/>
      <c r="FVO17" s="35"/>
      <c r="FVP17" s="3"/>
      <c r="FVQ17" s="3"/>
      <c r="FVR17" s="3"/>
      <c r="FVS17" s="35"/>
      <c r="FVT17" s="35"/>
      <c r="FVU17" s="35"/>
      <c r="FVV17" s="3"/>
      <c r="FVW17" s="3"/>
      <c r="FVX17" s="3"/>
      <c r="FVY17" s="35"/>
      <c r="FVZ17" s="35"/>
      <c r="FWA17" s="35"/>
      <c r="FWB17" s="3"/>
      <c r="FWC17" s="3"/>
      <c r="FWD17" s="3"/>
      <c r="FWE17" s="35"/>
      <c r="FWF17" s="35"/>
      <c r="FWG17" s="35"/>
      <c r="FWH17" s="3"/>
      <c r="FWI17" s="3"/>
      <c r="FWJ17" s="3"/>
      <c r="FWK17" s="35"/>
      <c r="FWL17" s="35"/>
      <c r="FWM17" s="35"/>
      <c r="FWN17" s="3"/>
      <c r="FWO17" s="3"/>
      <c r="FWP17" s="3"/>
      <c r="FWQ17" s="35"/>
      <c r="FWR17" s="35"/>
      <c r="FWS17" s="35"/>
      <c r="FWT17" s="3"/>
      <c r="FWU17" s="3"/>
      <c r="FWV17" s="3"/>
      <c r="FWW17" s="35"/>
      <c r="FWX17" s="35"/>
      <c r="FWY17" s="35"/>
      <c r="FWZ17" s="3"/>
      <c r="FXA17" s="3"/>
      <c r="FXB17" s="3"/>
      <c r="FXC17" s="35"/>
      <c r="FXD17" s="35"/>
      <c r="FXE17" s="35"/>
      <c r="FXF17" s="3"/>
      <c r="FXG17" s="3"/>
      <c r="FXH17" s="3"/>
      <c r="FXI17" s="35"/>
      <c r="FXJ17" s="35"/>
      <c r="FXK17" s="35"/>
      <c r="FXL17" s="3"/>
      <c r="FXM17" s="3"/>
      <c r="FXN17" s="3"/>
      <c r="FXO17" s="35"/>
      <c r="FXP17" s="35"/>
      <c r="FXQ17" s="35"/>
      <c r="FXR17" s="3"/>
      <c r="FXS17" s="3"/>
      <c r="FXT17" s="3"/>
      <c r="FXU17" s="35"/>
      <c r="FXV17" s="35"/>
      <c r="FXW17" s="35"/>
      <c r="FXX17" s="3"/>
      <c r="FXY17" s="3"/>
      <c r="FXZ17" s="3"/>
      <c r="FYA17" s="35"/>
      <c r="FYB17" s="35"/>
      <c r="FYC17" s="35"/>
      <c r="FYD17" s="3"/>
      <c r="FYE17" s="3"/>
      <c r="FYF17" s="3"/>
      <c r="FYG17" s="35"/>
      <c r="FYH17" s="35"/>
      <c r="FYI17" s="35"/>
      <c r="FYJ17" s="3"/>
      <c r="FYK17" s="3"/>
      <c r="FYL17" s="3"/>
      <c r="FYM17" s="35"/>
      <c r="FYN17" s="35"/>
      <c r="FYO17" s="35"/>
      <c r="FYP17" s="3"/>
      <c r="FYQ17" s="3"/>
      <c r="FYR17" s="3"/>
      <c r="FYS17" s="35"/>
      <c r="FYT17" s="35"/>
      <c r="FYU17" s="35"/>
      <c r="FYV17" s="3"/>
      <c r="FYW17" s="3"/>
      <c r="FYX17" s="3"/>
      <c r="FYY17" s="35"/>
      <c r="FYZ17" s="35"/>
      <c r="FZA17" s="35"/>
      <c r="FZB17" s="3"/>
      <c r="FZC17" s="3"/>
      <c r="FZD17" s="3"/>
      <c r="FZE17" s="35"/>
      <c r="FZF17" s="35"/>
      <c r="FZG17" s="35"/>
      <c r="FZH17" s="3"/>
      <c r="FZI17" s="3"/>
      <c r="FZJ17" s="3"/>
      <c r="FZK17" s="35"/>
      <c r="FZL17" s="35"/>
      <c r="FZM17" s="35"/>
      <c r="FZN17" s="3"/>
      <c r="FZO17" s="3"/>
      <c r="FZP17" s="3"/>
      <c r="FZQ17" s="35"/>
      <c r="FZR17" s="35"/>
      <c r="FZS17" s="35"/>
      <c r="FZT17" s="3"/>
      <c r="FZU17" s="3"/>
      <c r="FZV17" s="3"/>
      <c r="FZW17" s="35"/>
      <c r="FZX17" s="35"/>
      <c r="FZY17" s="35"/>
      <c r="FZZ17" s="3"/>
      <c r="GAA17" s="3"/>
      <c r="GAB17" s="3"/>
      <c r="GAC17" s="35"/>
      <c r="GAD17" s="35"/>
      <c r="GAE17" s="35"/>
      <c r="GAF17" s="3"/>
      <c r="GAG17" s="3"/>
      <c r="GAH17" s="3"/>
      <c r="GAI17" s="35"/>
      <c r="GAJ17" s="35"/>
      <c r="GAK17" s="35"/>
      <c r="GAL17" s="3"/>
      <c r="GAM17" s="3"/>
      <c r="GAN17" s="3"/>
      <c r="GAO17" s="35"/>
      <c r="GAP17" s="35"/>
      <c r="GAQ17" s="35"/>
      <c r="GAR17" s="3"/>
      <c r="GAS17" s="3"/>
      <c r="GAT17" s="3"/>
      <c r="GAU17" s="35"/>
      <c r="GAV17" s="35"/>
      <c r="GAW17" s="35"/>
      <c r="GAX17" s="3"/>
      <c r="GAY17" s="3"/>
      <c r="GAZ17" s="3"/>
      <c r="GBA17" s="35"/>
      <c r="GBB17" s="35"/>
      <c r="GBC17" s="35"/>
      <c r="GBD17" s="3"/>
      <c r="GBE17" s="3"/>
      <c r="GBF17" s="3"/>
      <c r="GBG17" s="35"/>
      <c r="GBH17" s="35"/>
      <c r="GBI17" s="35"/>
      <c r="GBJ17" s="3"/>
      <c r="GBK17" s="3"/>
      <c r="GBL17" s="3"/>
      <c r="GBM17" s="35"/>
      <c r="GBN17" s="35"/>
      <c r="GBO17" s="35"/>
      <c r="GBP17" s="3"/>
      <c r="GBQ17" s="3"/>
      <c r="GBR17" s="3"/>
      <c r="GBS17" s="35"/>
      <c r="GBT17" s="35"/>
      <c r="GBU17" s="35"/>
      <c r="GBV17" s="3"/>
      <c r="GBW17" s="3"/>
      <c r="GBX17" s="3"/>
      <c r="GBY17" s="35"/>
      <c r="GBZ17" s="35"/>
      <c r="GCA17" s="35"/>
      <c r="GCB17" s="3"/>
      <c r="GCC17" s="3"/>
      <c r="GCD17" s="3"/>
      <c r="GCE17" s="35"/>
      <c r="GCF17" s="35"/>
      <c r="GCG17" s="35"/>
      <c r="GCH17" s="3"/>
      <c r="GCI17" s="3"/>
      <c r="GCJ17" s="3"/>
      <c r="GCK17" s="35"/>
      <c r="GCL17" s="35"/>
      <c r="GCM17" s="35"/>
      <c r="GCN17" s="3"/>
      <c r="GCO17" s="3"/>
      <c r="GCP17" s="3"/>
      <c r="GCQ17" s="35"/>
      <c r="GCR17" s="35"/>
      <c r="GCS17" s="35"/>
      <c r="GCT17" s="3"/>
      <c r="GCU17" s="3"/>
      <c r="GCV17" s="3"/>
      <c r="GCW17" s="35"/>
      <c r="GCX17" s="35"/>
      <c r="GCY17" s="35"/>
      <c r="GCZ17" s="3"/>
      <c r="GDA17" s="3"/>
      <c r="GDB17" s="3"/>
      <c r="GDC17" s="35"/>
      <c r="GDD17" s="35"/>
      <c r="GDE17" s="35"/>
      <c r="GDF17" s="3"/>
      <c r="GDG17" s="3"/>
      <c r="GDH17" s="3"/>
      <c r="GDI17" s="35"/>
      <c r="GDJ17" s="35"/>
      <c r="GDK17" s="35"/>
      <c r="GDL17" s="3"/>
      <c r="GDM17" s="3"/>
      <c r="GDN17" s="3"/>
      <c r="GDO17" s="35"/>
      <c r="GDP17" s="35"/>
      <c r="GDQ17" s="35"/>
      <c r="GDR17" s="3"/>
      <c r="GDS17" s="3"/>
      <c r="GDT17" s="3"/>
      <c r="GDU17" s="35"/>
      <c r="GDV17" s="35"/>
      <c r="GDW17" s="35"/>
      <c r="GDX17" s="3"/>
      <c r="GDY17" s="3"/>
      <c r="GDZ17" s="3"/>
      <c r="GEA17" s="35"/>
      <c r="GEB17" s="35"/>
      <c r="GEC17" s="35"/>
      <c r="GED17" s="3"/>
      <c r="GEE17" s="3"/>
      <c r="GEF17" s="3"/>
      <c r="GEG17" s="35"/>
      <c r="GEH17" s="35"/>
      <c r="GEI17" s="35"/>
      <c r="GEJ17" s="3"/>
      <c r="GEK17" s="3"/>
      <c r="GEL17" s="3"/>
      <c r="GEM17" s="35"/>
      <c r="GEN17" s="35"/>
      <c r="GEO17" s="35"/>
      <c r="GEP17" s="3"/>
      <c r="GEQ17" s="3"/>
      <c r="GER17" s="3"/>
      <c r="GES17" s="35"/>
      <c r="GET17" s="35"/>
      <c r="GEU17" s="35"/>
      <c r="GEV17" s="3"/>
      <c r="GEW17" s="3"/>
      <c r="GEX17" s="3"/>
      <c r="GEY17" s="35"/>
      <c r="GEZ17" s="35"/>
      <c r="GFA17" s="35"/>
      <c r="GFB17" s="3"/>
      <c r="GFC17" s="3"/>
      <c r="GFD17" s="3"/>
      <c r="GFE17" s="35"/>
      <c r="GFF17" s="35"/>
      <c r="GFG17" s="35"/>
      <c r="GFH17" s="3"/>
      <c r="GFI17" s="3"/>
      <c r="GFJ17" s="3"/>
      <c r="GFK17" s="35"/>
      <c r="GFL17" s="35"/>
      <c r="GFM17" s="35"/>
      <c r="GFN17" s="3"/>
      <c r="GFO17" s="3"/>
      <c r="GFP17" s="3"/>
      <c r="GFQ17" s="35"/>
      <c r="GFR17" s="35"/>
      <c r="GFS17" s="35"/>
      <c r="GFT17" s="3"/>
      <c r="GFU17" s="3"/>
      <c r="GFV17" s="3"/>
      <c r="GFW17" s="35"/>
      <c r="GFX17" s="35"/>
      <c r="GFY17" s="35"/>
      <c r="GFZ17" s="3"/>
      <c r="GGA17" s="3"/>
      <c r="GGB17" s="3"/>
      <c r="GGC17" s="35"/>
      <c r="GGD17" s="35"/>
      <c r="GGE17" s="35"/>
      <c r="GGF17" s="3"/>
      <c r="GGG17" s="3"/>
      <c r="GGH17" s="3"/>
      <c r="GGI17" s="35"/>
      <c r="GGJ17" s="35"/>
      <c r="GGK17" s="35"/>
      <c r="GGL17" s="3"/>
      <c r="GGM17" s="3"/>
      <c r="GGN17" s="3"/>
      <c r="GGO17" s="35"/>
      <c r="GGP17" s="35"/>
      <c r="GGQ17" s="35"/>
      <c r="GGR17" s="3"/>
      <c r="GGS17" s="3"/>
      <c r="GGT17" s="3"/>
      <c r="GGU17" s="35"/>
      <c r="GGV17" s="35"/>
      <c r="GGW17" s="35"/>
      <c r="GGX17" s="3"/>
      <c r="GGY17" s="3"/>
      <c r="GGZ17" s="3"/>
      <c r="GHA17" s="35"/>
      <c r="GHB17" s="35"/>
      <c r="GHC17" s="35"/>
      <c r="GHD17" s="3"/>
      <c r="GHE17" s="3"/>
      <c r="GHF17" s="3"/>
      <c r="GHG17" s="35"/>
      <c r="GHH17" s="35"/>
      <c r="GHI17" s="35"/>
      <c r="GHJ17" s="3"/>
      <c r="GHK17" s="3"/>
      <c r="GHL17" s="3"/>
      <c r="GHM17" s="35"/>
      <c r="GHN17" s="35"/>
      <c r="GHO17" s="35"/>
      <c r="GHP17" s="3"/>
      <c r="GHQ17" s="3"/>
      <c r="GHR17" s="3"/>
      <c r="GHS17" s="35"/>
      <c r="GHT17" s="35"/>
      <c r="GHU17" s="35"/>
      <c r="GHV17" s="3"/>
      <c r="GHW17" s="3"/>
      <c r="GHX17" s="3"/>
      <c r="GHY17" s="35"/>
      <c r="GHZ17" s="35"/>
      <c r="GIA17" s="35"/>
      <c r="GIB17" s="3"/>
      <c r="GIC17" s="3"/>
      <c r="GID17" s="3"/>
      <c r="GIE17" s="35"/>
      <c r="GIF17" s="35"/>
      <c r="GIG17" s="35"/>
      <c r="GIH17" s="3"/>
      <c r="GII17" s="3"/>
      <c r="GIJ17" s="3"/>
      <c r="GIK17" s="35"/>
      <c r="GIL17" s="35"/>
      <c r="GIM17" s="35"/>
      <c r="GIN17" s="3"/>
      <c r="GIO17" s="3"/>
      <c r="GIP17" s="3"/>
      <c r="GIQ17" s="35"/>
      <c r="GIR17" s="35"/>
      <c r="GIS17" s="35"/>
      <c r="GIT17" s="3"/>
      <c r="GIU17" s="3"/>
      <c r="GIV17" s="3"/>
      <c r="GIW17" s="35"/>
      <c r="GIX17" s="35"/>
      <c r="GIY17" s="35"/>
      <c r="GIZ17" s="3"/>
      <c r="GJA17" s="3"/>
      <c r="GJB17" s="3"/>
      <c r="GJC17" s="35"/>
      <c r="GJD17" s="35"/>
      <c r="GJE17" s="35"/>
      <c r="GJF17" s="3"/>
      <c r="GJG17" s="3"/>
      <c r="GJH17" s="3"/>
      <c r="GJI17" s="35"/>
      <c r="GJJ17" s="35"/>
      <c r="GJK17" s="35"/>
      <c r="GJL17" s="3"/>
      <c r="GJM17" s="3"/>
      <c r="GJN17" s="3"/>
      <c r="GJO17" s="35"/>
      <c r="GJP17" s="35"/>
      <c r="GJQ17" s="35"/>
      <c r="GJR17" s="3"/>
      <c r="GJS17" s="3"/>
      <c r="GJT17" s="3"/>
      <c r="GJU17" s="35"/>
      <c r="GJV17" s="35"/>
      <c r="GJW17" s="35"/>
      <c r="GJX17" s="3"/>
      <c r="GJY17" s="3"/>
      <c r="GJZ17" s="3"/>
      <c r="GKA17" s="35"/>
      <c r="GKB17" s="35"/>
      <c r="GKC17" s="35"/>
      <c r="GKD17" s="3"/>
      <c r="GKE17" s="3"/>
      <c r="GKF17" s="3"/>
      <c r="GKG17" s="35"/>
      <c r="GKH17" s="35"/>
      <c r="GKI17" s="35"/>
      <c r="GKJ17" s="3"/>
      <c r="GKK17" s="3"/>
      <c r="GKL17" s="3"/>
      <c r="GKM17" s="35"/>
      <c r="GKN17" s="35"/>
      <c r="GKO17" s="35"/>
      <c r="GKP17" s="3"/>
      <c r="GKQ17" s="3"/>
      <c r="GKR17" s="3"/>
      <c r="GKS17" s="35"/>
      <c r="GKT17" s="35"/>
      <c r="GKU17" s="35"/>
      <c r="GKV17" s="3"/>
      <c r="GKW17" s="3"/>
      <c r="GKX17" s="3"/>
      <c r="GKY17" s="35"/>
      <c r="GKZ17" s="35"/>
      <c r="GLA17" s="35"/>
      <c r="GLB17" s="3"/>
      <c r="GLC17" s="3"/>
      <c r="GLD17" s="3"/>
      <c r="GLE17" s="35"/>
      <c r="GLF17" s="35"/>
      <c r="GLG17" s="35"/>
      <c r="GLH17" s="3"/>
      <c r="GLI17" s="3"/>
      <c r="GLJ17" s="3"/>
      <c r="GLK17" s="35"/>
      <c r="GLL17" s="35"/>
      <c r="GLM17" s="35"/>
      <c r="GLN17" s="3"/>
      <c r="GLO17" s="3"/>
      <c r="GLP17" s="3"/>
      <c r="GLQ17" s="35"/>
      <c r="GLR17" s="35"/>
      <c r="GLS17" s="35"/>
      <c r="GLT17" s="3"/>
      <c r="GLU17" s="3"/>
      <c r="GLV17" s="3"/>
      <c r="GLW17" s="35"/>
      <c r="GLX17" s="35"/>
      <c r="GLY17" s="35"/>
      <c r="GLZ17" s="3"/>
      <c r="GMA17" s="3"/>
      <c r="GMB17" s="3"/>
      <c r="GMC17" s="35"/>
      <c r="GMD17" s="35"/>
      <c r="GME17" s="35"/>
      <c r="GMF17" s="3"/>
      <c r="GMG17" s="3"/>
      <c r="GMH17" s="3"/>
      <c r="GMI17" s="35"/>
      <c r="GMJ17" s="35"/>
      <c r="GMK17" s="35"/>
      <c r="GML17" s="3"/>
      <c r="GMM17" s="3"/>
      <c r="GMN17" s="3"/>
      <c r="GMO17" s="35"/>
      <c r="GMP17" s="35"/>
      <c r="GMQ17" s="35"/>
      <c r="GMR17" s="3"/>
      <c r="GMS17" s="3"/>
      <c r="GMT17" s="3"/>
      <c r="GMU17" s="35"/>
      <c r="GMV17" s="35"/>
      <c r="GMW17" s="35"/>
      <c r="GMX17" s="3"/>
      <c r="GMY17" s="3"/>
      <c r="GMZ17" s="3"/>
      <c r="GNA17" s="35"/>
      <c r="GNB17" s="35"/>
      <c r="GNC17" s="35"/>
      <c r="GND17" s="3"/>
      <c r="GNE17" s="3"/>
      <c r="GNF17" s="3"/>
      <c r="GNG17" s="35"/>
      <c r="GNH17" s="35"/>
      <c r="GNI17" s="35"/>
      <c r="GNJ17" s="3"/>
      <c r="GNK17" s="3"/>
      <c r="GNL17" s="3"/>
      <c r="GNM17" s="35"/>
      <c r="GNN17" s="35"/>
      <c r="GNO17" s="35"/>
      <c r="GNP17" s="3"/>
      <c r="GNQ17" s="3"/>
      <c r="GNR17" s="3"/>
      <c r="GNS17" s="35"/>
      <c r="GNT17" s="35"/>
      <c r="GNU17" s="35"/>
      <c r="GNV17" s="3"/>
      <c r="GNW17" s="3"/>
      <c r="GNX17" s="3"/>
      <c r="GNY17" s="35"/>
      <c r="GNZ17" s="35"/>
      <c r="GOA17" s="35"/>
      <c r="GOB17" s="3"/>
      <c r="GOC17" s="3"/>
      <c r="GOD17" s="3"/>
      <c r="GOE17" s="35"/>
      <c r="GOF17" s="35"/>
      <c r="GOG17" s="35"/>
      <c r="GOH17" s="3"/>
      <c r="GOI17" s="3"/>
      <c r="GOJ17" s="3"/>
      <c r="GOK17" s="35"/>
      <c r="GOL17" s="35"/>
      <c r="GOM17" s="35"/>
      <c r="GON17" s="3"/>
      <c r="GOO17" s="3"/>
      <c r="GOP17" s="3"/>
      <c r="GOQ17" s="35"/>
      <c r="GOR17" s="35"/>
      <c r="GOS17" s="35"/>
      <c r="GOT17" s="3"/>
      <c r="GOU17" s="3"/>
      <c r="GOV17" s="3"/>
      <c r="GOW17" s="35"/>
      <c r="GOX17" s="35"/>
      <c r="GOY17" s="35"/>
      <c r="GOZ17" s="3"/>
      <c r="GPA17" s="3"/>
      <c r="GPB17" s="3"/>
      <c r="GPC17" s="35"/>
      <c r="GPD17" s="35"/>
      <c r="GPE17" s="35"/>
      <c r="GPF17" s="3"/>
      <c r="GPG17" s="3"/>
      <c r="GPH17" s="3"/>
      <c r="GPI17" s="35"/>
      <c r="GPJ17" s="35"/>
      <c r="GPK17" s="35"/>
      <c r="GPL17" s="3"/>
      <c r="GPM17" s="3"/>
      <c r="GPN17" s="3"/>
      <c r="GPO17" s="35"/>
      <c r="GPP17" s="35"/>
      <c r="GPQ17" s="35"/>
      <c r="GPR17" s="3"/>
      <c r="GPS17" s="3"/>
      <c r="GPT17" s="3"/>
      <c r="GPU17" s="35"/>
      <c r="GPV17" s="35"/>
      <c r="GPW17" s="35"/>
      <c r="GPX17" s="3"/>
      <c r="GPY17" s="3"/>
      <c r="GPZ17" s="3"/>
      <c r="GQA17" s="35"/>
      <c r="GQB17" s="35"/>
      <c r="GQC17" s="35"/>
      <c r="GQD17" s="3"/>
      <c r="GQE17" s="3"/>
      <c r="GQF17" s="3"/>
      <c r="GQG17" s="35"/>
      <c r="GQH17" s="35"/>
      <c r="GQI17" s="35"/>
      <c r="GQJ17" s="3"/>
      <c r="GQK17" s="3"/>
      <c r="GQL17" s="3"/>
      <c r="GQM17" s="35"/>
      <c r="GQN17" s="35"/>
      <c r="GQO17" s="35"/>
      <c r="GQP17" s="3"/>
      <c r="GQQ17" s="3"/>
      <c r="GQR17" s="3"/>
      <c r="GQS17" s="35"/>
      <c r="GQT17" s="35"/>
      <c r="GQU17" s="35"/>
      <c r="GQV17" s="3"/>
      <c r="GQW17" s="3"/>
      <c r="GQX17" s="3"/>
      <c r="GQY17" s="35"/>
      <c r="GQZ17" s="35"/>
      <c r="GRA17" s="35"/>
      <c r="GRB17" s="3"/>
      <c r="GRC17" s="3"/>
      <c r="GRD17" s="3"/>
      <c r="GRE17" s="35"/>
      <c r="GRF17" s="35"/>
      <c r="GRG17" s="35"/>
      <c r="GRH17" s="3"/>
      <c r="GRI17" s="3"/>
      <c r="GRJ17" s="3"/>
      <c r="GRK17" s="35"/>
      <c r="GRL17" s="35"/>
      <c r="GRM17" s="35"/>
      <c r="GRN17" s="3"/>
      <c r="GRO17" s="3"/>
      <c r="GRP17" s="3"/>
      <c r="GRQ17" s="35"/>
      <c r="GRR17" s="35"/>
      <c r="GRS17" s="35"/>
      <c r="GRT17" s="3"/>
      <c r="GRU17" s="3"/>
      <c r="GRV17" s="3"/>
      <c r="GRW17" s="35"/>
      <c r="GRX17" s="35"/>
      <c r="GRY17" s="35"/>
      <c r="GRZ17" s="3"/>
      <c r="GSA17" s="3"/>
      <c r="GSB17" s="3"/>
      <c r="GSC17" s="35"/>
      <c r="GSD17" s="35"/>
      <c r="GSE17" s="35"/>
      <c r="GSF17" s="3"/>
      <c r="GSG17" s="3"/>
      <c r="GSH17" s="3"/>
      <c r="GSI17" s="35"/>
      <c r="GSJ17" s="35"/>
      <c r="GSK17" s="35"/>
      <c r="GSL17" s="3"/>
      <c r="GSM17" s="3"/>
      <c r="GSN17" s="3"/>
      <c r="GSO17" s="35"/>
      <c r="GSP17" s="35"/>
      <c r="GSQ17" s="35"/>
      <c r="GSR17" s="3"/>
      <c r="GSS17" s="3"/>
      <c r="GST17" s="3"/>
      <c r="GSU17" s="35"/>
      <c r="GSV17" s="35"/>
      <c r="GSW17" s="35"/>
      <c r="GSX17" s="3"/>
      <c r="GSY17" s="3"/>
      <c r="GSZ17" s="3"/>
      <c r="GTA17" s="35"/>
      <c r="GTB17" s="35"/>
      <c r="GTC17" s="35"/>
      <c r="GTD17" s="3"/>
      <c r="GTE17" s="3"/>
      <c r="GTF17" s="3"/>
      <c r="GTG17" s="35"/>
      <c r="GTH17" s="35"/>
      <c r="GTI17" s="35"/>
      <c r="GTJ17" s="3"/>
      <c r="GTK17" s="3"/>
      <c r="GTL17" s="3"/>
      <c r="GTM17" s="35"/>
      <c r="GTN17" s="35"/>
      <c r="GTO17" s="35"/>
      <c r="GTP17" s="3"/>
      <c r="GTQ17" s="3"/>
      <c r="GTR17" s="3"/>
      <c r="GTS17" s="35"/>
      <c r="GTT17" s="35"/>
      <c r="GTU17" s="35"/>
      <c r="GTV17" s="3"/>
      <c r="GTW17" s="3"/>
      <c r="GTX17" s="3"/>
      <c r="GTY17" s="35"/>
      <c r="GTZ17" s="35"/>
      <c r="GUA17" s="35"/>
      <c r="GUB17" s="3"/>
      <c r="GUC17" s="3"/>
      <c r="GUD17" s="3"/>
      <c r="GUE17" s="35"/>
      <c r="GUF17" s="35"/>
      <c r="GUG17" s="35"/>
      <c r="GUH17" s="3"/>
      <c r="GUI17" s="3"/>
      <c r="GUJ17" s="3"/>
      <c r="GUK17" s="35"/>
      <c r="GUL17" s="35"/>
      <c r="GUM17" s="35"/>
      <c r="GUN17" s="3"/>
      <c r="GUO17" s="3"/>
      <c r="GUP17" s="3"/>
      <c r="GUQ17" s="35"/>
      <c r="GUR17" s="35"/>
      <c r="GUS17" s="35"/>
      <c r="GUT17" s="3"/>
      <c r="GUU17" s="3"/>
      <c r="GUV17" s="3"/>
      <c r="GUW17" s="35"/>
      <c r="GUX17" s="35"/>
      <c r="GUY17" s="35"/>
      <c r="GUZ17" s="3"/>
      <c r="GVA17" s="3"/>
      <c r="GVB17" s="3"/>
      <c r="GVC17" s="35"/>
      <c r="GVD17" s="35"/>
      <c r="GVE17" s="35"/>
      <c r="GVF17" s="3"/>
      <c r="GVG17" s="3"/>
      <c r="GVH17" s="3"/>
      <c r="GVI17" s="35"/>
      <c r="GVJ17" s="35"/>
      <c r="GVK17" s="35"/>
      <c r="GVL17" s="3"/>
      <c r="GVM17" s="3"/>
      <c r="GVN17" s="3"/>
      <c r="GVO17" s="35"/>
      <c r="GVP17" s="35"/>
      <c r="GVQ17" s="35"/>
      <c r="GVR17" s="3"/>
      <c r="GVS17" s="3"/>
      <c r="GVT17" s="3"/>
      <c r="GVU17" s="35"/>
      <c r="GVV17" s="35"/>
      <c r="GVW17" s="35"/>
      <c r="GVX17" s="3"/>
      <c r="GVY17" s="3"/>
      <c r="GVZ17" s="3"/>
      <c r="GWA17" s="35"/>
      <c r="GWB17" s="35"/>
      <c r="GWC17" s="35"/>
      <c r="GWD17" s="3"/>
      <c r="GWE17" s="3"/>
      <c r="GWF17" s="3"/>
      <c r="GWG17" s="35"/>
      <c r="GWH17" s="35"/>
      <c r="GWI17" s="35"/>
      <c r="GWJ17" s="3"/>
      <c r="GWK17" s="3"/>
      <c r="GWL17" s="3"/>
      <c r="GWM17" s="35"/>
      <c r="GWN17" s="35"/>
      <c r="GWO17" s="35"/>
      <c r="GWP17" s="3"/>
      <c r="GWQ17" s="3"/>
      <c r="GWR17" s="3"/>
      <c r="GWS17" s="35"/>
      <c r="GWT17" s="35"/>
      <c r="GWU17" s="35"/>
      <c r="GWV17" s="3"/>
      <c r="GWW17" s="3"/>
      <c r="GWX17" s="3"/>
      <c r="GWY17" s="35"/>
      <c r="GWZ17" s="35"/>
      <c r="GXA17" s="35"/>
      <c r="GXB17" s="3"/>
      <c r="GXC17" s="3"/>
      <c r="GXD17" s="3"/>
      <c r="GXE17" s="35"/>
      <c r="GXF17" s="35"/>
      <c r="GXG17" s="35"/>
      <c r="GXH17" s="3"/>
      <c r="GXI17" s="3"/>
      <c r="GXJ17" s="3"/>
      <c r="GXK17" s="35"/>
      <c r="GXL17" s="35"/>
      <c r="GXM17" s="35"/>
      <c r="GXN17" s="3"/>
      <c r="GXO17" s="3"/>
      <c r="GXP17" s="3"/>
      <c r="GXQ17" s="35"/>
      <c r="GXR17" s="35"/>
      <c r="GXS17" s="35"/>
      <c r="GXT17" s="3"/>
      <c r="GXU17" s="3"/>
      <c r="GXV17" s="3"/>
      <c r="GXW17" s="35"/>
      <c r="GXX17" s="35"/>
      <c r="GXY17" s="35"/>
      <c r="GXZ17" s="3"/>
      <c r="GYA17" s="3"/>
      <c r="GYB17" s="3"/>
      <c r="GYC17" s="35"/>
      <c r="GYD17" s="35"/>
      <c r="GYE17" s="35"/>
      <c r="GYF17" s="3"/>
      <c r="GYG17" s="3"/>
      <c r="GYH17" s="3"/>
      <c r="GYI17" s="35"/>
      <c r="GYJ17" s="35"/>
      <c r="GYK17" s="35"/>
      <c r="GYL17" s="3"/>
      <c r="GYM17" s="3"/>
      <c r="GYN17" s="3"/>
      <c r="GYO17" s="35"/>
      <c r="GYP17" s="35"/>
      <c r="GYQ17" s="35"/>
      <c r="GYR17" s="3"/>
      <c r="GYS17" s="3"/>
      <c r="GYT17" s="3"/>
      <c r="GYU17" s="35"/>
      <c r="GYV17" s="35"/>
      <c r="GYW17" s="35"/>
      <c r="GYX17" s="3"/>
      <c r="GYY17" s="3"/>
      <c r="GYZ17" s="3"/>
      <c r="GZA17" s="35"/>
      <c r="GZB17" s="35"/>
      <c r="GZC17" s="35"/>
      <c r="GZD17" s="3"/>
      <c r="GZE17" s="3"/>
      <c r="GZF17" s="3"/>
      <c r="GZG17" s="35"/>
      <c r="GZH17" s="35"/>
      <c r="GZI17" s="35"/>
      <c r="GZJ17" s="3"/>
      <c r="GZK17" s="3"/>
      <c r="GZL17" s="3"/>
      <c r="GZM17" s="35"/>
      <c r="GZN17" s="35"/>
      <c r="GZO17" s="35"/>
      <c r="GZP17" s="3"/>
      <c r="GZQ17" s="3"/>
      <c r="GZR17" s="3"/>
      <c r="GZS17" s="35"/>
      <c r="GZT17" s="35"/>
      <c r="GZU17" s="35"/>
      <c r="GZV17" s="3"/>
      <c r="GZW17" s="3"/>
      <c r="GZX17" s="3"/>
      <c r="GZY17" s="35"/>
      <c r="GZZ17" s="35"/>
      <c r="HAA17" s="35"/>
      <c r="HAB17" s="3"/>
      <c r="HAC17" s="3"/>
      <c r="HAD17" s="3"/>
      <c r="HAE17" s="35"/>
      <c r="HAF17" s="35"/>
      <c r="HAG17" s="35"/>
      <c r="HAH17" s="3"/>
      <c r="HAI17" s="3"/>
      <c r="HAJ17" s="3"/>
      <c r="HAK17" s="35"/>
      <c r="HAL17" s="35"/>
      <c r="HAM17" s="35"/>
      <c r="HAN17" s="3"/>
      <c r="HAO17" s="3"/>
      <c r="HAP17" s="3"/>
      <c r="HAQ17" s="35"/>
      <c r="HAR17" s="35"/>
      <c r="HAS17" s="35"/>
      <c r="HAT17" s="3"/>
      <c r="HAU17" s="3"/>
      <c r="HAV17" s="3"/>
      <c r="HAW17" s="35"/>
      <c r="HAX17" s="35"/>
      <c r="HAY17" s="35"/>
      <c r="HAZ17" s="3"/>
      <c r="HBA17" s="3"/>
      <c r="HBB17" s="3"/>
      <c r="HBC17" s="35"/>
      <c r="HBD17" s="35"/>
      <c r="HBE17" s="35"/>
      <c r="HBF17" s="3"/>
      <c r="HBG17" s="3"/>
      <c r="HBH17" s="3"/>
      <c r="HBI17" s="35"/>
      <c r="HBJ17" s="35"/>
      <c r="HBK17" s="35"/>
      <c r="HBL17" s="3"/>
      <c r="HBM17" s="3"/>
      <c r="HBN17" s="3"/>
      <c r="HBO17" s="35"/>
      <c r="HBP17" s="35"/>
      <c r="HBQ17" s="35"/>
      <c r="HBR17" s="3"/>
      <c r="HBS17" s="3"/>
      <c r="HBT17" s="3"/>
      <c r="HBU17" s="35"/>
      <c r="HBV17" s="35"/>
      <c r="HBW17" s="35"/>
      <c r="HBX17" s="3"/>
      <c r="HBY17" s="3"/>
      <c r="HBZ17" s="3"/>
      <c r="HCA17" s="35"/>
      <c r="HCB17" s="35"/>
      <c r="HCC17" s="35"/>
      <c r="HCD17" s="3"/>
      <c r="HCE17" s="3"/>
      <c r="HCF17" s="3"/>
      <c r="HCG17" s="35"/>
      <c r="HCH17" s="35"/>
      <c r="HCI17" s="35"/>
      <c r="HCJ17" s="3"/>
      <c r="HCK17" s="3"/>
      <c r="HCL17" s="3"/>
      <c r="HCM17" s="35"/>
      <c r="HCN17" s="35"/>
      <c r="HCO17" s="35"/>
      <c r="HCP17" s="3"/>
      <c r="HCQ17" s="3"/>
      <c r="HCR17" s="3"/>
      <c r="HCS17" s="35"/>
      <c r="HCT17" s="35"/>
      <c r="HCU17" s="35"/>
      <c r="HCV17" s="3"/>
      <c r="HCW17" s="3"/>
      <c r="HCX17" s="3"/>
      <c r="HCY17" s="35"/>
      <c r="HCZ17" s="35"/>
      <c r="HDA17" s="35"/>
      <c r="HDB17" s="3"/>
      <c r="HDC17" s="3"/>
      <c r="HDD17" s="3"/>
      <c r="HDE17" s="35"/>
      <c r="HDF17" s="35"/>
      <c r="HDG17" s="35"/>
      <c r="HDH17" s="3"/>
      <c r="HDI17" s="3"/>
      <c r="HDJ17" s="3"/>
      <c r="HDK17" s="35"/>
      <c r="HDL17" s="35"/>
      <c r="HDM17" s="35"/>
      <c r="HDN17" s="3"/>
      <c r="HDO17" s="3"/>
      <c r="HDP17" s="3"/>
      <c r="HDQ17" s="35"/>
      <c r="HDR17" s="35"/>
      <c r="HDS17" s="35"/>
      <c r="HDT17" s="3"/>
      <c r="HDU17" s="3"/>
      <c r="HDV17" s="3"/>
      <c r="HDW17" s="35"/>
      <c r="HDX17" s="35"/>
      <c r="HDY17" s="35"/>
      <c r="HDZ17" s="3"/>
      <c r="HEA17" s="3"/>
      <c r="HEB17" s="3"/>
      <c r="HEC17" s="35"/>
      <c r="HED17" s="35"/>
      <c r="HEE17" s="35"/>
      <c r="HEF17" s="3"/>
      <c r="HEG17" s="3"/>
      <c r="HEH17" s="3"/>
      <c r="HEI17" s="35"/>
      <c r="HEJ17" s="35"/>
      <c r="HEK17" s="35"/>
      <c r="HEL17" s="3"/>
      <c r="HEM17" s="3"/>
      <c r="HEN17" s="3"/>
      <c r="HEO17" s="35"/>
      <c r="HEP17" s="35"/>
      <c r="HEQ17" s="35"/>
      <c r="HER17" s="3"/>
      <c r="HES17" s="3"/>
      <c r="HET17" s="3"/>
      <c r="HEU17" s="35"/>
      <c r="HEV17" s="35"/>
      <c r="HEW17" s="35"/>
      <c r="HEX17" s="3"/>
      <c r="HEY17" s="3"/>
      <c r="HEZ17" s="3"/>
      <c r="HFA17" s="35"/>
      <c r="HFB17" s="35"/>
      <c r="HFC17" s="35"/>
      <c r="HFD17" s="3"/>
      <c r="HFE17" s="3"/>
      <c r="HFF17" s="3"/>
      <c r="HFG17" s="35"/>
      <c r="HFH17" s="35"/>
      <c r="HFI17" s="35"/>
      <c r="HFJ17" s="3"/>
      <c r="HFK17" s="3"/>
      <c r="HFL17" s="3"/>
      <c r="HFM17" s="35"/>
      <c r="HFN17" s="35"/>
      <c r="HFO17" s="35"/>
      <c r="HFP17" s="3"/>
      <c r="HFQ17" s="3"/>
      <c r="HFR17" s="3"/>
      <c r="HFS17" s="35"/>
      <c r="HFT17" s="35"/>
      <c r="HFU17" s="35"/>
      <c r="HFV17" s="3"/>
      <c r="HFW17" s="3"/>
      <c r="HFX17" s="3"/>
      <c r="HFY17" s="35"/>
      <c r="HFZ17" s="35"/>
      <c r="HGA17" s="35"/>
      <c r="HGB17" s="3"/>
      <c r="HGC17" s="3"/>
      <c r="HGD17" s="3"/>
      <c r="HGE17" s="35"/>
      <c r="HGF17" s="35"/>
      <c r="HGG17" s="35"/>
      <c r="HGH17" s="3"/>
      <c r="HGI17" s="3"/>
      <c r="HGJ17" s="3"/>
      <c r="HGK17" s="35"/>
      <c r="HGL17" s="35"/>
      <c r="HGM17" s="35"/>
      <c r="HGN17" s="3"/>
      <c r="HGO17" s="3"/>
      <c r="HGP17" s="3"/>
      <c r="HGQ17" s="35"/>
      <c r="HGR17" s="35"/>
      <c r="HGS17" s="35"/>
      <c r="HGT17" s="3"/>
      <c r="HGU17" s="3"/>
      <c r="HGV17" s="3"/>
      <c r="HGW17" s="35"/>
      <c r="HGX17" s="35"/>
      <c r="HGY17" s="35"/>
      <c r="HGZ17" s="3"/>
      <c r="HHA17" s="3"/>
      <c r="HHB17" s="3"/>
      <c r="HHC17" s="35"/>
      <c r="HHD17" s="35"/>
      <c r="HHE17" s="35"/>
      <c r="HHF17" s="3"/>
      <c r="HHG17" s="3"/>
      <c r="HHH17" s="3"/>
      <c r="HHI17" s="35"/>
      <c r="HHJ17" s="35"/>
      <c r="HHK17" s="35"/>
      <c r="HHL17" s="3"/>
      <c r="HHM17" s="3"/>
      <c r="HHN17" s="3"/>
      <c r="HHO17" s="35"/>
      <c r="HHP17" s="35"/>
      <c r="HHQ17" s="35"/>
      <c r="HHR17" s="3"/>
      <c r="HHS17" s="3"/>
      <c r="HHT17" s="3"/>
      <c r="HHU17" s="35"/>
      <c r="HHV17" s="35"/>
      <c r="HHW17" s="35"/>
      <c r="HHX17" s="3"/>
      <c r="HHY17" s="3"/>
      <c r="HHZ17" s="3"/>
      <c r="HIA17" s="35"/>
      <c r="HIB17" s="35"/>
      <c r="HIC17" s="35"/>
      <c r="HID17" s="3"/>
      <c r="HIE17" s="3"/>
      <c r="HIF17" s="3"/>
      <c r="HIG17" s="35"/>
      <c r="HIH17" s="35"/>
      <c r="HII17" s="35"/>
      <c r="HIJ17" s="3"/>
      <c r="HIK17" s="3"/>
      <c r="HIL17" s="3"/>
      <c r="HIM17" s="35"/>
      <c r="HIN17" s="35"/>
      <c r="HIO17" s="35"/>
      <c r="HIP17" s="3"/>
      <c r="HIQ17" s="3"/>
      <c r="HIR17" s="3"/>
      <c r="HIS17" s="35"/>
      <c r="HIT17" s="35"/>
      <c r="HIU17" s="35"/>
      <c r="HIV17" s="3"/>
      <c r="HIW17" s="3"/>
      <c r="HIX17" s="3"/>
      <c r="HIY17" s="35"/>
      <c r="HIZ17" s="35"/>
      <c r="HJA17" s="35"/>
      <c r="HJB17" s="3"/>
      <c r="HJC17" s="3"/>
      <c r="HJD17" s="3"/>
      <c r="HJE17" s="35"/>
      <c r="HJF17" s="35"/>
      <c r="HJG17" s="35"/>
      <c r="HJH17" s="3"/>
      <c r="HJI17" s="3"/>
      <c r="HJJ17" s="3"/>
      <c r="HJK17" s="35"/>
      <c r="HJL17" s="35"/>
      <c r="HJM17" s="35"/>
      <c r="HJN17" s="3"/>
      <c r="HJO17" s="3"/>
      <c r="HJP17" s="3"/>
      <c r="HJQ17" s="35"/>
      <c r="HJR17" s="35"/>
      <c r="HJS17" s="35"/>
      <c r="HJT17" s="3"/>
      <c r="HJU17" s="3"/>
      <c r="HJV17" s="3"/>
      <c r="HJW17" s="35"/>
      <c r="HJX17" s="35"/>
      <c r="HJY17" s="35"/>
      <c r="HJZ17" s="3"/>
      <c r="HKA17" s="3"/>
      <c r="HKB17" s="3"/>
      <c r="HKC17" s="35"/>
      <c r="HKD17" s="35"/>
      <c r="HKE17" s="35"/>
      <c r="HKF17" s="3"/>
      <c r="HKG17" s="3"/>
      <c r="HKH17" s="3"/>
      <c r="HKI17" s="35"/>
      <c r="HKJ17" s="35"/>
      <c r="HKK17" s="35"/>
      <c r="HKL17" s="3"/>
      <c r="HKM17" s="3"/>
      <c r="HKN17" s="3"/>
      <c r="HKO17" s="35"/>
      <c r="HKP17" s="35"/>
      <c r="HKQ17" s="35"/>
      <c r="HKR17" s="3"/>
      <c r="HKS17" s="3"/>
      <c r="HKT17" s="3"/>
      <c r="HKU17" s="35"/>
      <c r="HKV17" s="35"/>
      <c r="HKW17" s="35"/>
      <c r="HKX17" s="3"/>
      <c r="HKY17" s="3"/>
      <c r="HKZ17" s="3"/>
      <c r="HLA17" s="35"/>
      <c r="HLB17" s="35"/>
      <c r="HLC17" s="35"/>
      <c r="HLD17" s="3"/>
      <c r="HLE17" s="3"/>
      <c r="HLF17" s="3"/>
      <c r="HLG17" s="35"/>
      <c r="HLH17" s="35"/>
      <c r="HLI17" s="35"/>
      <c r="HLJ17" s="3"/>
      <c r="HLK17" s="3"/>
      <c r="HLL17" s="3"/>
      <c r="HLM17" s="35"/>
      <c r="HLN17" s="35"/>
      <c r="HLO17" s="35"/>
      <c r="HLP17" s="3"/>
      <c r="HLQ17" s="3"/>
      <c r="HLR17" s="3"/>
      <c r="HLS17" s="35"/>
      <c r="HLT17" s="35"/>
      <c r="HLU17" s="35"/>
      <c r="HLV17" s="3"/>
      <c r="HLW17" s="3"/>
      <c r="HLX17" s="3"/>
      <c r="HLY17" s="35"/>
      <c r="HLZ17" s="35"/>
      <c r="HMA17" s="35"/>
      <c r="HMB17" s="3"/>
      <c r="HMC17" s="3"/>
      <c r="HMD17" s="3"/>
      <c r="HME17" s="35"/>
      <c r="HMF17" s="35"/>
      <c r="HMG17" s="35"/>
      <c r="HMH17" s="3"/>
      <c r="HMI17" s="3"/>
      <c r="HMJ17" s="3"/>
      <c r="HMK17" s="35"/>
      <c r="HML17" s="35"/>
      <c r="HMM17" s="35"/>
      <c r="HMN17" s="3"/>
      <c r="HMO17" s="3"/>
      <c r="HMP17" s="3"/>
      <c r="HMQ17" s="35"/>
      <c r="HMR17" s="35"/>
      <c r="HMS17" s="35"/>
      <c r="HMT17" s="3"/>
      <c r="HMU17" s="3"/>
      <c r="HMV17" s="3"/>
      <c r="HMW17" s="35"/>
      <c r="HMX17" s="35"/>
      <c r="HMY17" s="35"/>
      <c r="HMZ17" s="3"/>
      <c r="HNA17" s="3"/>
      <c r="HNB17" s="3"/>
      <c r="HNC17" s="35"/>
      <c r="HND17" s="35"/>
      <c r="HNE17" s="35"/>
      <c r="HNF17" s="3"/>
      <c r="HNG17" s="3"/>
      <c r="HNH17" s="3"/>
      <c r="HNI17" s="35"/>
      <c r="HNJ17" s="35"/>
      <c r="HNK17" s="35"/>
      <c r="HNL17" s="3"/>
      <c r="HNM17" s="3"/>
      <c r="HNN17" s="3"/>
      <c r="HNO17" s="35"/>
      <c r="HNP17" s="35"/>
      <c r="HNQ17" s="35"/>
      <c r="HNR17" s="3"/>
      <c r="HNS17" s="3"/>
      <c r="HNT17" s="3"/>
      <c r="HNU17" s="35"/>
      <c r="HNV17" s="35"/>
      <c r="HNW17" s="35"/>
      <c r="HNX17" s="3"/>
      <c r="HNY17" s="3"/>
      <c r="HNZ17" s="3"/>
      <c r="HOA17" s="35"/>
      <c r="HOB17" s="35"/>
      <c r="HOC17" s="35"/>
      <c r="HOD17" s="3"/>
      <c r="HOE17" s="3"/>
      <c r="HOF17" s="3"/>
      <c r="HOG17" s="35"/>
      <c r="HOH17" s="35"/>
      <c r="HOI17" s="35"/>
      <c r="HOJ17" s="3"/>
      <c r="HOK17" s="3"/>
      <c r="HOL17" s="3"/>
      <c r="HOM17" s="35"/>
      <c r="HON17" s="35"/>
      <c r="HOO17" s="35"/>
      <c r="HOP17" s="3"/>
      <c r="HOQ17" s="3"/>
      <c r="HOR17" s="3"/>
      <c r="HOS17" s="35"/>
      <c r="HOT17" s="35"/>
      <c r="HOU17" s="35"/>
      <c r="HOV17" s="3"/>
      <c r="HOW17" s="3"/>
      <c r="HOX17" s="3"/>
      <c r="HOY17" s="35"/>
      <c r="HOZ17" s="35"/>
      <c r="HPA17" s="35"/>
      <c r="HPB17" s="3"/>
      <c r="HPC17" s="3"/>
      <c r="HPD17" s="3"/>
      <c r="HPE17" s="35"/>
      <c r="HPF17" s="35"/>
      <c r="HPG17" s="35"/>
      <c r="HPH17" s="3"/>
      <c r="HPI17" s="3"/>
      <c r="HPJ17" s="3"/>
      <c r="HPK17" s="35"/>
      <c r="HPL17" s="35"/>
      <c r="HPM17" s="35"/>
      <c r="HPN17" s="3"/>
      <c r="HPO17" s="3"/>
      <c r="HPP17" s="3"/>
      <c r="HPQ17" s="35"/>
      <c r="HPR17" s="35"/>
      <c r="HPS17" s="35"/>
      <c r="HPT17" s="3"/>
      <c r="HPU17" s="3"/>
      <c r="HPV17" s="3"/>
      <c r="HPW17" s="35"/>
      <c r="HPX17" s="35"/>
      <c r="HPY17" s="35"/>
      <c r="HPZ17" s="3"/>
      <c r="HQA17" s="3"/>
      <c r="HQB17" s="3"/>
      <c r="HQC17" s="35"/>
      <c r="HQD17" s="35"/>
      <c r="HQE17" s="35"/>
      <c r="HQF17" s="3"/>
      <c r="HQG17" s="3"/>
      <c r="HQH17" s="3"/>
      <c r="HQI17" s="35"/>
      <c r="HQJ17" s="35"/>
      <c r="HQK17" s="35"/>
      <c r="HQL17" s="3"/>
      <c r="HQM17" s="3"/>
      <c r="HQN17" s="3"/>
      <c r="HQO17" s="35"/>
      <c r="HQP17" s="35"/>
      <c r="HQQ17" s="35"/>
      <c r="HQR17" s="3"/>
      <c r="HQS17" s="3"/>
      <c r="HQT17" s="3"/>
      <c r="HQU17" s="35"/>
      <c r="HQV17" s="35"/>
      <c r="HQW17" s="35"/>
      <c r="HQX17" s="3"/>
      <c r="HQY17" s="3"/>
      <c r="HQZ17" s="3"/>
      <c r="HRA17" s="35"/>
      <c r="HRB17" s="35"/>
      <c r="HRC17" s="35"/>
      <c r="HRD17" s="3"/>
      <c r="HRE17" s="3"/>
      <c r="HRF17" s="3"/>
      <c r="HRG17" s="35"/>
      <c r="HRH17" s="35"/>
      <c r="HRI17" s="35"/>
      <c r="HRJ17" s="3"/>
      <c r="HRK17" s="3"/>
      <c r="HRL17" s="3"/>
      <c r="HRM17" s="35"/>
      <c r="HRN17" s="35"/>
      <c r="HRO17" s="35"/>
      <c r="HRP17" s="3"/>
      <c r="HRQ17" s="3"/>
      <c r="HRR17" s="3"/>
      <c r="HRS17" s="35"/>
      <c r="HRT17" s="35"/>
      <c r="HRU17" s="35"/>
      <c r="HRV17" s="3"/>
      <c r="HRW17" s="3"/>
      <c r="HRX17" s="3"/>
      <c r="HRY17" s="35"/>
      <c r="HRZ17" s="35"/>
      <c r="HSA17" s="35"/>
      <c r="HSB17" s="3"/>
      <c r="HSC17" s="3"/>
      <c r="HSD17" s="3"/>
      <c r="HSE17" s="35"/>
      <c r="HSF17" s="35"/>
      <c r="HSG17" s="35"/>
      <c r="HSH17" s="3"/>
      <c r="HSI17" s="3"/>
      <c r="HSJ17" s="3"/>
      <c r="HSK17" s="35"/>
      <c r="HSL17" s="35"/>
      <c r="HSM17" s="35"/>
      <c r="HSN17" s="3"/>
      <c r="HSO17" s="3"/>
      <c r="HSP17" s="3"/>
      <c r="HSQ17" s="35"/>
      <c r="HSR17" s="35"/>
      <c r="HSS17" s="35"/>
      <c r="HST17" s="3"/>
      <c r="HSU17" s="3"/>
      <c r="HSV17" s="3"/>
      <c r="HSW17" s="35"/>
      <c r="HSX17" s="35"/>
      <c r="HSY17" s="35"/>
      <c r="HSZ17" s="3"/>
      <c r="HTA17" s="3"/>
      <c r="HTB17" s="3"/>
      <c r="HTC17" s="35"/>
      <c r="HTD17" s="35"/>
      <c r="HTE17" s="35"/>
      <c r="HTF17" s="3"/>
      <c r="HTG17" s="3"/>
      <c r="HTH17" s="3"/>
      <c r="HTI17" s="35"/>
      <c r="HTJ17" s="35"/>
      <c r="HTK17" s="35"/>
      <c r="HTL17" s="3"/>
      <c r="HTM17" s="3"/>
      <c r="HTN17" s="3"/>
      <c r="HTO17" s="35"/>
      <c r="HTP17" s="35"/>
      <c r="HTQ17" s="35"/>
      <c r="HTR17" s="3"/>
      <c r="HTS17" s="3"/>
      <c r="HTT17" s="3"/>
      <c r="HTU17" s="35"/>
      <c r="HTV17" s="35"/>
      <c r="HTW17" s="35"/>
      <c r="HTX17" s="3"/>
      <c r="HTY17" s="3"/>
      <c r="HTZ17" s="3"/>
      <c r="HUA17" s="35"/>
      <c r="HUB17" s="35"/>
      <c r="HUC17" s="35"/>
      <c r="HUD17" s="3"/>
      <c r="HUE17" s="3"/>
      <c r="HUF17" s="3"/>
      <c r="HUG17" s="35"/>
      <c r="HUH17" s="35"/>
      <c r="HUI17" s="35"/>
      <c r="HUJ17" s="3"/>
      <c r="HUK17" s="3"/>
      <c r="HUL17" s="3"/>
      <c r="HUM17" s="35"/>
      <c r="HUN17" s="35"/>
      <c r="HUO17" s="35"/>
      <c r="HUP17" s="3"/>
      <c r="HUQ17" s="3"/>
      <c r="HUR17" s="3"/>
      <c r="HUS17" s="35"/>
      <c r="HUT17" s="35"/>
      <c r="HUU17" s="35"/>
      <c r="HUV17" s="3"/>
      <c r="HUW17" s="3"/>
      <c r="HUX17" s="3"/>
      <c r="HUY17" s="35"/>
      <c r="HUZ17" s="35"/>
      <c r="HVA17" s="35"/>
      <c r="HVB17" s="3"/>
      <c r="HVC17" s="3"/>
      <c r="HVD17" s="3"/>
      <c r="HVE17" s="35"/>
      <c r="HVF17" s="35"/>
      <c r="HVG17" s="35"/>
      <c r="HVH17" s="3"/>
      <c r="HVI17" s="3"/>
      <c r="HVJ17" s="3"/>
      <c r="HVK17" s="35"/>
      <c r="HVL17" s="35"/>
      <c r="HVM17" s="35"/>
      <c r="HVN17" s="3"/>
      <c r="HVO17" s="3"/>
      <c r="HVP17" s="3"/>
      <c r="HVQ17" s="35"/>
      <c r="HVR17" s="35"/>
      <c r="HVS17" s="35"/>
      <c r="HVT17" s="3"/>
      <c r="HVU17" s="3"/>
      <c r="HVV17" s="3"/>
      <c r="HVW17" s="35"/>
      <c r="HVX17" s="35"/>
      <c r="HVY17" s="35"/>
      <c r="HVZ17" s="3"/>
      <c r="HWA17" s="3"/>
      <c r="HWB17" s="3"/>
      <c r="HWC17" s="35"/>
      <c r="HWD17" s="35"/>
      <c r="HWE17" s="35"/>
      <c r="HWF17" s="3"/>
      <c r="HWG17" s="3"/>
      <c r="HWH17" s="3"/>
      <c r="HWI17" s="35"/>
      <c r="HWJ17" s="35"/>
      <c r="HWK17" s="35"/>
      <c r="HWL17" s="3"/>
      <c r="HWM17" s="3"/>
      <c r="HWN17" s="3"/>
      <c r="HWO17" s="35"/>
      <c r="HWP17" s="35"/>
      <c r="HWQ17" s="35"/>
      <c r="HWR17" s="3"/>
      <c r="HWS17" s="3"/>
      <c r="HWT17" s="3"/>
      <c r="HWU17" s="35"/>
      <c r="HWV17" s="35"/>
      <c r="HWW17" s="35"/>
      <c r="HWX17" s="3"/>
      <c r="HWY17" s="3"/>
      <c r="HWZ17" s="3"/>
      <c r="HXA17" s="35"/>
      <c r="HXB17" s="35"/>
      <c r="HXC17" s="35"/>
      <c r="HXD17" s="3"/>
      <c r="HXE17" s="3"/>
      <c r="HXF17" s="3"/>
      <c r="HXG17" s="35"/>
      <c r="HXH17" s="35"/>
      <c r="HXI17" s="35"/>
      <c r="HXJ17" s="3"/>
      <c r="HXK17" s="3"/>
      <c r="HXL17" s="3"/>
      <c r="HXM17" s="35"/>
      <c r="HXN17" s="35"/>
      <c r="HXO17" s="35"/>
      <c r="HXP17" s="3"/>
      <c r="HXQ17" s="3"/>
      <c r="HXR17" s="3"/>
      <c r="HXS17" s="35"/>
      <c r="HXT17" s="35"/>
      <c r="HXU17" s="35"/>
      <c r="HXV17" s="3"/>
      <c r="HXW17" s="3"/>
      <c r="HXX17" s="3"/>
      <c r="HXY17" s="35"/>
      <c r="HXZ17" s="35"/>
      <c r="HYA17" s="35"/>
      <c r="HYB17" s="3"/>
      <c r="HYC17" s="3"/>
      <c r="HYD17" s="3"/>
      <c r="HYE17" s="35"/>
      <c r="HYF17" s="35"/>
      <c r="HYG17" s="35"/>
      <c r="HYH17" s="3"/>
      <c r="HYI17" s="3"/>
      <c r="HYJ17" s="3"/>
      <c r="HYK17" s="35"/>
      <c r="HYL17" s="35"/>
      <c r="HYM17" s="35"/>
      <c r="HYN17" s="3"/>
      <c r="HYO17" s="3"/>
      <c r="HYP17" s="3"/>
      <c r="HYQ17" s="35"/>
      <c r="HYR17" s="35"/>
      <c r="HYS17" s="35"/>
      <c r="HYT17" s="3"/>
      <c r="HYU17" s="3"/>
      <c r="HYV17" s="3"/>
      <c r="HYW17" s="35"/>
      <c r="HYX17" s="35"/>
      <c r="HYY17" s="35"/>
      <c r="HYZ17" s="3"/>
      <c r="HZA17" s="3"/>
      <c r="HZB17" s="3"/>
      <c r="HZC17" s="35"/>
      <c r="HZD17" s="35"/>
      <c r="HZE17" s="35"/>
      <c r="HZF17" s="3"/>
      <c r="HZG17" s="3"/>
      <c r="HZH17" s="3"/>
      <c r="HZI17" s="35"/>
      <c r="HZJ17" s="35"/>
      <c r="HZK17" s="35"/>
      <c r="HZL17" s="3"/>
      <c r="HZM17" s="3"/>
      <c r="HZN17" s="3"/>
      <c r="HZO17" s="35"/>
      <c r="HZP17" s="35"/>
      <c r="HZQ17" s="35"/>
      <c r="HZR17" s="3"/>
      <c r="HZS17" s="3"/>
      <c r="HZT17" s="3"/>
      <c r="HZU17" s="35"/>
      <c r="HZV17" s="35"/>
      <c r="HZW17" s="35"/>
      <c r="HZX17" s="3"/>
      <c r="HZY17" s="3"/>
      <c r="HZZ17" s="3"/>
      <c r="IAA17" s="35"/>
      <c r="IAB17" s="35"/>
      <c r="IAC17" s="35"/>
      <c r="IAD17" s="3"/>
      <c r="IAE17" s="3"/>
      <c r="IAF17" s="3"/>
      <c r="IAG17" s="35"/>
      <c r="IAH17" s="35"/>
      <c r="IAI17" s="35"/>
      <c r="IAJ17" s="3"/>
      <c r="IAK17" s="3"/>
      <c r="IAL17" s="3"/>
      <c r="IAM17" s="35"/>
      <c r="IAN17" s="35"/>
      <c r="IAO17" s="35"/>
      <c r="IAP17" s="3"/>
      <c r="IAQ17" s="3"/>
      <c r="IAR17" s="3"/>
      <c r="IAS17" s="35"/>
      <c r="IAT17" s="35"/>
      <c r="IAU17" s="35"/>
      <c r="IAV17" s="3"/>
      <c r="IAW17" s="3"/>
      <c r="IAX17" s="3"/>
      <c r="IAY17" s="35"/>
      <c r="IAZ17" s="35"/>
      <c r="IBA17" s="35"/>
      <c r="IBB17" s="3"/>
      <c r="IBC17" s="3"/>
      <c r="IBD17" s="3"/>
      <c r="IBE17" s="35"/>
      <c r="IBF17" s="35"/>
      <c r="IBG17" s="35"/>
      <c r="IBH17" s="3"/>
      <c r="IBI17" s="3"/>
      <c r="IBJ17" s="3"/>
      <c r="IBK17" s="35"/>
      <c r="IBL17" s="35"/>
      <c r="IBM17" s="35"/>
      <c r="IBN17" s="3"/>
      <c r="IBO17" s="3"/>
      <c r="IBP17" s="3"/>
      <c r="IBQ17" s="35"/>
      <c r="IBR17" s="35"/>
      <c r="IBS17" s="35"/>
      <c r="IBT17" s="3"/>
      <c r="IBU17" s="3"/>
      <c r="IBV17" s="3"/>
      <c r="IBW17" s="35"/>
      <c r="IBX17" s="35"/>
      <c r="IBY17" s="35"/>
      <c r="IBZ17" s="3"/>
      <c r="ICA17" s="3"/>
      <c r="ICB17" s="3"/>
      <c r="ICC17" s="35"/>
      <c r="ICD17" s="35"/>
      <c r="ICE17" s="35"/>
      <c r="ICF17" s="3"/>
      <c r="ICG17" s="3"/>
      <c r="ICH17" s="3"/>
      <c r="ICI17" s="35"/>
      <c r="ICJ17" s="35"/>
      <c r="ICK17" s="35"/>
      <c r="ICL17" s="3"/>
      <c r="ICM17" s="3"/>
      <c r="ICN17" s="3"/>
      <c r="ICO17" s="35"/>
      <c r="ICP17" s="35"/>
      <c r="ICQ17" s="35"/>
      <c r="ICR17" s="3"/>
      <c r="ICS17" s="3"/>
      <c r="ICT17" s="3"/>
      <c r="ICU17" s="35"/>
      <c r="ICV17" s="35"/>
      <c r="ICW17" s="35"/>
      <c r="ICX17" s="3"/>
      <c r="ICY17" s="3"/>
      <c r="ICZ17" s="3"/>
      <c r="IDA17" s="35"/>
      <c r="IDB17" s="35"/>
      <c r="IDC17" s="35"/>
      <c r="IDD17" s="3"/>
      <c r="IDE17" s="3"/>
      <c r="IDF17" s="3"/>
      <c r="IDG17" s="35"/>
      <c r="IDH17" s="35"/>
      <c r="IDI17" s="35"/>
      <c r="IDJ17" s="3"/>
      <c r="IDK17" s="3"/>
      <c r="IDL17" s="3"/>
      <c r="IDM17" s="35"/>
      <c r="IDN17" s="35"/>
      <c r="IDO17" s="35"/>
      <c r="IDP17" s="3"/>
      <c r="IDQ17" s="3"/>
      <c r="IDR17" s="3"/>
      <c r="IDS17" s="35"/>
      <c r="IDT17" s="35"/>
      <c r="IDU17" s="35"/>
      <c r="IDV17" s="3"/>
      <c r="IDW17" s="3"/>
      <c r="IDX17" s="3"/>
      <c r="IDY17" s="35"/>
      <c r="IDZ17" s="35"/>
      <c r="IEA17" s="35"/>
      <c r="IEB17" s="3"/>
      <c r="IEC17" s="3"/>
      <c r="IED17" s="3"/>
      <c r="IEE17" s="35"/>
      <c r="IEF17" s="35"/>
      <c r="IEG17" s="35"/>
      <c r="IEH17" s="3"/>
      <c r="IEI17" s="3"/>
      <c r="IEJ17" s="3"/>
      <c r="IEK17" s="35"/>
      <c r="IEL17" s="35"/>
      <c r="IEM17" s="35"/>
      <c r="IEN17" s="3"/>
      <c r="IEO17" s="3"/>
      <c r="IEP17" s="3"/>
      <c r="IEQ17" s="35"/>
      <c r="IER17" s="35"/>
      <c r="IES17" s="35"/>
      <c r="IET17" s="3"/>
      <c r="IEU17" s="3"/>
      <c r="IEV17" s="3"/>
      <c r="IEW17" s="35"/>
      <c r="IEX17" s="35"/>
      <c r="IEY17" s="35"/>
      <c r="IEZ17" s="3"/>
      <c r="IFA17" s="3"/>
      <c r="IFB17" s="3"/>
      <c r="IFC17" s="35"/>
      <c r="IFD17" s="35"/>
      <c r="IFE17" s="35"/>
      <c r="IFF17" s="3"/>
      <c r="IFG17" s="3"/>
      <c r="IFH17" s="3"/>
      <c r="IFI17" s="35"/>
      <c r="IFJ17" s="35"/>
      <c r="IFK17" s="35"/>
      <c r="IFL17" s="3"/>
      <c r="IFM17" s="3"/>
      <c r="IFN17" s="3"/>
      <c r="IFO17" s="35"/>
      <c r="IFP17" s="35"/>
      <c r="IFQ17" s="35"/>
      <c r="IFR17" s="3"/>
      <c r="IFS17" s="3"/>
      <c r="IFT17" s="3"/>
      <c r="IFU17" s="35"/>
      <c r="IFV17" s="35"/>
      <c r="IFW17" s="35"/>
      <c r="IFX17" s="3"/>
      <c r="IFY17" s="3"/>
      <c r="IFZ17" s="3"/>
      <c r="IGA17" s="35"/>
      <c r="IGB17" s="35"/>
      <c r="IGC17" s="35"/>
      <c r="IGD17" s="3"/>
      <c r="IGE17" s="3"/>
      <c r="IGF17" s="3"/>
      <c r="IGG17" s="35"/>
      <c r="IGH17" s="35"/>
      <c r="IGI17" s="35"/>
      <c r="IGJ17" s="3"/>
      <c r="IGK17" s="3"/>
      <c r="IGL17" s="3"/>
      <c r="IGM17" s="35"/>
      <c r="IGN17" s="35"/>
      <c r="IGO17" s="35"/>
      <c r="IGP17" s="3"/>
      <c r="IGQ17" s="3"/>
      <c r="IGR17" s="3"/>
      <c r="IGS17" s="35"/>
      <c r="IGT17" s="35"/>
      <c r="IGU17" s="35"/>
      <c r="IGV17" s="3"/>
      <c r="IGW17" s="3"/>
      <c r="IGX17" s="3"/>
      <c r="IGY17" s="35"/>
      <c r="IGZ17" s="35"/>
      <c r="IHA17" s="35"/>
      <c r="IHB17" s="3"/>
      <c r="IHC17" s="3"/>
      <c r="IHD17" s="3"/>
      <c r="IHE17" s="35"/>
      <c r="IHF17" s="35"/>
      <c r="IHG17" s="35"/>
      <c r="IHH17" s="3"/>
      <c r="IHI17" s="3"/>
      <c r="IHJ17" s="3"/>
      <c r="IHK17" s="35"/>
      <c r="IHL17" s="35"/>
      <c r="IHM17" s="35"/>
      <c r="IHN17" s="3"/>
      <c r="IHO17" s="3"/>
      <c r="IHP17" s="3"/>
      <c r="IHQ17" s="35"/>
      <c r="IHR17" s="35"/>
      <c r="IHS17" s="35"/>
      <c r="IHT17" s="3"/>
      <c r="IHU17" s="3"/>
      <c r="IHV17" s="3"/>
      <c r="IHW17" s="35"/>
      <c r="IHX17" s="35"/>
      <c r="IHY17" s="35"/>
      <c r="IHZ17" s="3"/>
      <c r="IIA17" s="3"/>
      <c r="IIB17" s="3"/>
      <c r="IIC17" s="35"/>
      <c r="IID17" s="35"/>
      <c r="IIE17" s="35"/>
      <c r="IIF17" s="3"/>
      <c r="IIG17" s="3"/>
      <c r="IIH17" s="3"/>
      <c r="III17" s="35"/>
      <c r="IIJ17" s="35"/>
      <c r="IIK17" s="35"/>
      <c r="IIL17" s="3"/>
      <c r="IIM17" s="3"/>
      <c r="IIN17" s="3"/>
      <c r="IIO17" s="35"/>
      <c r="IIP17" s="35"/>
      <c r="IIQ17" s="35"/>
      <c r="IIR17" s="3"/>
      <c r="IIS17" s="3"/>
      <c r="IIT17" s="3"/>
      <c r="IIU17" s="35"/>
      <c r="IIV17" s="35"/>
      <c r="IIW17" s="35"/>
      <c r="IIX17" s="3"/>
      <c r="IIY17" s="3"/>
      <c r="IIZ17" s="3"/>
      <c r="IJA17" s="35"/>
      <c r="IJB17" s="35"/>
      <c r="IJC17" s="35"/>
      <c r="IJD17" s="3"/>
      <c r="IJE17" s="3"/>
      <c r="IJF17" s="3"/>
      <c r="IJG17" s="35"/>
      <c r="IJH17" s="35"/>
      <c r="IJI17" s="35"/>
      <c r="IJJ17" s="3"/>
      <c r="IJK17" s="3"/>
      <c r="IJL17" s="3"/>
      <c r="IJM17" s="35"/>
      <c r="IJN17" s="35"/>
      <c r="IJO17" s="35"/>
      <c r="IJP17" s="3"/>
      <c r="IJQ17" s="3"/>
      <c r="IJR17" s="3"/>
      <c r="IJS17" s="35"/>
      <c r="IJT17" s="35"/>
      <c r="IJU17" s="35"/>
      <c r="IJV17" s="3"/>
      <c r="IJW17" s="3"/>
      <c r="IJX17" s="3"/>
      <c r="IJY17" s="35"/>
      <c r="IJZ17" s="35"/>
      <c r="IKA17" s="35"/>
      <c r="IKB17" s="3"/>
      <c r="IKC17" s="3"/>
      <c r="IKD17" s="3"/>
      <c r="IKE17" s="35"/>
      <c r="IKF17" s="35"/>
      <c r="IKG17" s="35"/>
      <c r="IKH17" s="3"/>
      <c r="IKI17" s="3"/>
      <c r="IKJ17" s="3"/>
      <c r="IKK17" s="35"/>
      <c r="IKL17" s="35"/>
      <c r="IKM17" s="35"/>
      <c r="IKN17" s="3"/>
      <c r="IKO17" s="3"/>
      <c r="IKP17" s="3"/>
      <c r="IKQ17" s="35"/>
      <c r="IKR17" s="35"/>
      <c r="IKS17" s="35"/>
      <c r="IKT17" s="3"/>
      <c r="IKU17" s="3"/>
      <c r="IKV17" s="3"/>
      <c r="IKW17" s="35"/>
      <c r="IKX17" s="35"/>
      <c r="IKY17" s="35"/>
      <c r="IKZ17" s="3"/>
      <c r="ILA17" s="3"/>
      <c r="ILB17" s="3"/>
      <c r="ILC17" s="35"/>
      <c r="ILD17" s="35"/>
      <c r="ILE17" s="35"/>
      <c r="ILF17" s="3"/>
      <c r="ILG17" s="3"/>
      <c r="ILH17" s="3"/>
      <c r="ILI17" s="35"/>
      <c r="ILJ17" s="35"/>
      <c r="ILK17" s="35"/>
      <c r="ILL17" s="3"/>
      <c r="ILM17" s="3"/>
      <c r="ILN17" s="3"/>
      <c r="ILO17" s="35"/>
      <c r="ILP17" s="35"/>
      <c r="ILQ17" s="35"/>
      <c r="ILR17" s="3"/>
      <c r="ILS17" s="3"/>
      <c r="ILT17" s="3"/>
      <c r="ILU17" s="35"/>
      <c r="ILV17" s="35"/>
      <c r="ILW17" s="35"/>
      <c r="ILX17" s="3"/>
      <c r="ILY17" s="3"/>
      <c r="ILZ17" s="3"/>
      <c r="IMA17" s="35"/>
      <c r="IMB17" s="35"/>
      <c r="IMC17" s="35"/>
      <c r="IMD17" s="3"/>
      <c r="IME17" s="3"/>
      <c r="IMF17" s="3"/>
      <c r="IMG17" s="35"/>
      <c r="IMH17" s="35"/>
      <c r="IMI17" s="35"/>
      <c r="IMJ17" s="3"/>
      <c r="IMK17" s="3"/>
      <c r="IML17" s="3"/>
      <c r="IMM17" s="35"/>
      <c r="IMN17" s="35"/>
      <c r="IMO17" s="35"/>
      <c r="IMP17" s="3"/>
      <c r="IMQ17" s="3"/>
      <c r="IMR17" s="3"/>
      <c r="IMS17" s="35"/>
      <c r="IMT17" s="35"/>
      <c r="IMU17" s="35"/>
      <c r="IMV17" s="3"/>
      <c r="IMW17" s="3"/>
      <c r="IMX17" s="3"/>
      <c r="IMY17" s="35"/>
      <c r="IMZ17" s="35"/>
      <c r="INA17" s="35"/>
      <c r="INB17" s="3"/>
      <c r="INC17" s="3"/>
      <c r="IND17" s="3"/>
      <c r="INE17" s="35"/>
      <c r="INF17" s="35"/>
      <c r="ING17" s="35"/>
      <c r="INH17" s="3"/>
      <c r="INI17" s="3"/>
      <c r="INJ17" s="3"/>
      <c r="INK17" s="35"/>
      <c r="INL17" s="35"/>
      <c r="INM17" s="35"/>
      <c r="INN17" s="3"/>
      <c r="INO17" s="3"/>
      <c r="INP17" s="3"/>
      <c r="INQ17" s="35"/>
      <c r="INR17" s="35"/>
      <c r="INS17" s="35"/>
      <c r="INT17" s="3"/>
      <c r="INU17" s="3"/>
      <c r="INV17" s="3"/>
      <c r="INW17" s="35"/>
      <c r="INX17" s="35"/>
      <c r="INY17" s="35"/>
      <c r="INZ17" s="3"/>
      <c r="IOA17" s="3"/>
      <c r="IOB17" s="3"/>
      <c r="IOC17" s="35"/>
      <c r="IOD17" s="35"/>
      <c r="IOE17" s="35"/>
      <c r="IOF17" s="3"/>
      <c r="IOG17" s="3"/>
      <c r="IOH17" s="3"/>
      <c r="IOI17" s="35"/>
      <c r="IOJ17" s="35"/>
      <c r="IOK17" s="35"/>
      <c r="IOL17" s="3"/>
      <c r="IOM17" s="3"/>
      <c r="ION17" s="3"/>
      <c r="IOO17" s="35"/>
      <c r="IOP17" s="35"/>
      <c r="IOQ17" s="35"/>
      <c r="IOR17" s="3"/>
      <c r="IOS17" s="3"/>
      <c r="IOT17" s="3"/>
      <c r="IOU17" s="35"/>
      <c r="IOV17" s="35"/>
      <c r="IOW17" s="35"/>
      <c r="IOX17" s="3"/>
      <c r="IOY17" s="3"/>
      <c r="IOZ17" s="3"/>
      <c r="IPA17" s="35"/>
      <c r="IPB17" s="35"/>
      <c r="IPC17" s="35"/>
      <c r="IPD17" s="3"/>
      <c r="IPE17" s="3"/>
      <c r="IPF17" s="3"/>
      <c r="IPG17" s="35"/>
      <c r="IPH17" s="35"/>
      <c r="IPI17" s="35"/>
      <c r="IPJ17" s="3"/>
      <c r="IPK17" s="3"/>
      <c r="IPL17" s="3"/>
      <c r="IPM17" s="35"/>
      <c r="IPN17" s="35"/>
      <c r="IPO17" s="35"/>
      <c r="IPP17" s="3"/>
      <c r="IPQ17" s="3"/>
      <c r="IPR17" s="3"/>
      <c r="IPS17" s="35"/>
      <c r="IPT17" s="35"/>
      <c r="IPU17" s="35"/>
      <c r="IPV17" s="3"/>
      <c r="IPW17" s="3"/>
      <c r="IPX17" s="3"/>
      <c r="IPY17" s="35"/>
      <c r="IPZ17" s="35"/>
      <c r="IQA17" s="35"/>
      <c r="IQB17" s="3"/>
      <c r="IQC17" s="3"/>
      <c r="IQD17" s="3"/>
      <c r="IQE17" s="35"/>
      <c r="IQF17" s="35"/>
      <c r="IQG17" s="35"/>
      <c r="IQH17" s="3"/>
      <c r="IQI17" s="3"/>
      <c r="IQJ17" s="3"/>
      <c r="IQK17" s="35"/>
      <c r="IQL17" s="35"/>
      <c r="IQM17" s="35"/>
      <c r="IQN17" s="3"/>
      <c r="IQO17" s="3"/>
      <c r="IQP17" s="3"/>
      <c r="IQQ17" s="35"/>
      <c r="IQR17" s="35"/>
      <c r="IQS17" s="35"/>
      <c r="IQT17" s="3"/>
      <c r="IQU17" s="3"/>
      <c r="IQV17" s="3"/>
      <c r="IQW17" s="35"/>
      <c r="IQX17" s="35"/>
      <c r="IQY17" s="35"/>
      <c r="IQZ17" s="3"/>
      <c r="IRA17" s="3"/>
      <c r="IRB17" s="3"/>
      <c r="IRC17" s="35"/>
      <c r="IRD17" s="35"/>
      <c r="IRE17" s="35"/>
      <c r="IRF17" s="3"/>
      <c r="IRG17" s="3"/>
      <c r="IRH17" s="3"/>
      <c r="IRI17" s="35"/>
      <c r="IRJ17" s="35"/>
      <c r="IRK17" s="35"/>
      <c r="IRL17" s="3"/>
      <c r="IRM17" s="3"/>
      <c r="IRN17" s="3"/>
      <c r="IRO17" s="35"/>
      <c r="IRP17" s="35"/>
      <c r="IRQ17" s="35"/>
      <c r="IRR17" s="3"/>
      <c r="IRS17" s="3"/>
      <c r="IRT17" s="3"/>
      <c r="IRU17" s="35"/>
      <c r="IRV17" s="35"/>
      <c r="IRW17" s="35"/>
      <c r="IRX17" s="3"/>
      <c r="IRY17" s="3"/>
      <c r="IRZ17" s="3"/>
      <c r="ISA17" s="35"/>
      <c r="ISB17" s="35"/>
      <c r="ISC17" s="35"/>
      <c r="ISD17" s="3"/>
      <c r="ISE17" s="3"/>
      <c r="ISF17" s="3"/>
      <c r="ISG17" s="35"/>
      <c r="ISH17" s="35"/>
      <c r="ISI17" s="35"/>
      <c r="ISJ17" s="3"/>
      <c r="ISK17" s="3"/>
      <c r="ISL17" s="3"/>
      <c r="ISM17" s="35"/>
      <c r="ISN17" s="35"/>
      <c r="ISO17" s="35"/>
      <c r="ISP17" s="3"/>
      <c r="ISQ17" s="3"/>
      <c r="ISR17" s="3"/>
      <c r="ISS17" s="35"/>
      <c r="IST17" s="35"/>
      <c r="ISU17" s="35"/>
      <c r="ISV17" s="3"/>
      <c r="ISW17" s="3"/>
      <c r="ISX17" s="3"/>
      <c r="ISY17" s="35"/>
      <c r="ISZ17" s="35"/>
      <c r="ITA17" s="35"/>
      <c r="ITB17" s="3"/>
      <c r="ITC17" s="3"/>
      <c r="ITD17" s="3"/>
      <c r="ITE17" s="35"/>
      <c r="ITF17" s="35"/>
      <c r="ITG17" s="35"/>
      <c r="ITH17" s="3"/>
      <c r="ITI17" s="3"/>
      <c r="ITJ17" s="3"/>
      <c r="ITK17" s="35"/>
      <c r="ITL17" s="35"/>
      <c r="ITM17" s="35"/>
      <c r="ITN17" s="3"/>
      <c r="ITO17" s="3"/>
      <c r="ITP17" s="3"/>
      <c r="ITQ17" s="35"/>
      <c r="ITR17" s="35"/>
      <c r="ITS17" s="35"/>
      <c r="ITT17" s="3"/>
      <c r="ITU17" s="3"/>
      <c r="ITV17" s="3"/>
      <c r="ITW17" s="35"/>
      <c r="ITX17" s="35"/>
      <c r="ITY17" s="35"/>
      <c r="ITZ17" s="3"/>
      <c r="IUA17" s="3"/>
      <c r="IUB17" s="3"/>
      <c r="IUC17" s="35"/>
      <c r="IUD17" s="35"/>
      <c r="IUE17" s="35"/>
      <c r="IUF17" s="3"/>
      <c r="IUG17" s="3"/>
      <c r="IUH17" s="3"/>
      <c r="IUI17" s="35"/>
      <c r="IUJ17" s="35"/>
      <c r="IUK17" s="35"/>
      <c r="IUL17" s="3"/>
      <c r="IUM17" s="3"/>
      <c r="IUN17" s="3"/>
      <c r="IUO17" s="35"/>
      <c r="IUP17" s="35"/>
      <c r="IUQ17" s="35"/>
      <c r="IUR17" s="3"/>
      <c r="IUS17" s="3"/>
      <c r="IUT17" s="3"/>
      <c r="IUU17" s="35"/>
      <c r="IUV17" s="35"/>
      <c r="IUW17" s="35"/>
      <c r="IUX17" s="3"/>
      <c r="IUY17" s="3"/>
      <c r="IUZ17" s="3"/>
      <c r="IVA17" s="35"/>
      <c r="IVB17" s="35"/>
      <c r="IVC17" s="35"/>
      <c r="IVD17" s="3"/>
      <c r="IVE17" s="3"/>
      <c r="IVF17" s="3"/>
      <c r="IVG17" s="35"/>
      <c r="IVH17" s="35"/>
      <c r="IVI17" s="35"/>
      <c r="IVJ17" s="3"/>
      <c r="IVK17" s="3"/>
      <c r="IVL17" s="3"/>
      <c r="IVM17" s="35"/>
      <c r="IVN17" s="35"/>
      <c r="IVO17" s="35"/>
      <c r="IVP17" s="3"/>
      <c r="IVQ17" s="3"/>
      <c r="IVR17" s="3"/>
      <c r="IVS17" s="35"/>
      <c r="IVT17" s="35"/>
      <c r="IVU17" s="35"/>
      <c r="IVV17" s="3"/>
      <c r="IVW17" s="3"/>
      <c r="IVX17" s="3"/>
      <c r="IVY17" s="35"/>
      <c r="IVZ17" s="35"/>
      <c r="IWA17" s="35"/>
      <c r="IWB17" s="3"/>
      <c r="IWC17" s="3"/>
      <c r="IWD17" s="3"/>
      <c r="IWE17" s="35"/>
      <c r="IWF17" s="35"/>
      <c r="IWG17" s="35"/>
      <c r="IWH17" s="3"/>
      <c r="IWI17" s="3"/>
      <c r="IWJ17" s="3"/>
      <c r="IWK17" s="35"/>
      <c r="IWL17" s="35"/>
      <c r="IWM17" s="35"/>
      <c r="IWN17" s="3"/>
      <c r="IWO17" s="3"/>
      <c r="IWP17" s="3"/>
      <c r="IWQ17" s="35"/>
      <c r="IWR17" s="35"/>
      <c r="IWS17" s="35"/>
      <c r="IWT17" s="3"/>
      <c r="IWU17" s="3"/>
      <c r="IWV17" s="3"/>
      <c r="IWW17" s="35"/>
      <c r="IWX17" s="35"/>
      <c r="IWY17" s="35"/>
      <c r="IWZ17" s="3"/>
      <c r="IXA17" s="3"/>
      <c r="IXB17" s="3"/>
      <c r="IXC17" s="35"/>
      <c r="IXD17" s="35"/>
      <c r="IXE17" s="35"/>
      <c r="IXF17" s="3"/>
      <c r="IXG17" s="3"/>
      <c r="IXH17" s="3"/>
      <c r="IXI17" s="35"/>
      <c r="IXJ17" s="35"/>
      <c r="IXK17" s="35"/>
      <c r="IXL17" s="3"/>
      <c r="IXM17" s="3"/>
      <c r="IXN17" s="3"/>
      <c r="IXO17" s="35"/>
      <c r="IXP17" s="35"/>
      <c r="IXQ17" s="35"/>
      <c r="IXR17" s="3"/>
      <c r="IXS17" s="3"/>
      <c r="IXT17" s="3"/>
      <c r="IXU17" s="35"/>
      <c r="IXV17" s="35"/>
      <c r="IXW17" s="35"/>
      <c r="IXX17" s="3"/>
      <c r="IXY17" s="3"/>
      <c r="IXZ17" s="3"/>
      <c r="IYA17" s="35"/>
      <c r="IYB17" s="35"/>
      <c r="IYC17" s="35"/>
      <c r="IYD17" s="3"/>
      <c r="IYE17" s="3"/>
      <c r="IYF17" s="3"/>
      <c r="IYG17" s="35"/>
      <c r="IYH17" s="35"/>
      <c r="IYI17" s="35"/>
      <c r="IYJ17" s="3"/>
      <c r="IYK17" s="3"/>
      <c r="IYL17" s="3"/>
      <c r="IYM17" s="35"/>
      <c r="IYN17" s="35"/>
      <c r="IYO17" s="35"/>
      <c r="IYP17" s="3"/>
      <c r="IYQ17" s="3"/>
      <c r="IYR17" s="3"/>
      <c r="IYS17" s="35"/>
      <c r="IYT17" s="35"/>
      <c r="IYU17" s="35"/>
      <c r="IYV17" s="3"/>
      <c r="IYW17" s="3"/>
      <c r="IYX17" s="3"/>
      <c r="IYY17" s="35"/>
      <c r="IYZ17" s="35"/>
      <c r="IZA17" s="35"/>
      <c r="IZB17" s="3"/>
      <c r="IZC17" s="3"/>
      <c r="IZD17" s="3"/>
      <c r="IZE17" s="35"/>
      <c r="IZF17" s="35"/>
      <c r="IZG17" s="35"/>
      <c r="IZH17" s="3"/>
      <c r="IZI17" s="3"/>
      <c r="IZJ17" s="3"/>
      <c r="IZK17" s="35"/>
      <c r="IZL17" s="35"/>
      <c r="IZM17" s="35"/>
      <c r="IZN17" s="3"/>
      <c r="IZO17" s="3"/>
      <c r="IZP17" s="3"/>
      <c r="IZQ17" s="35"/>
      <c r="IZR17" s="35"/>
      <c r="IZS17" s="35"/>
      <c r="IZT17" s="3"/>
      <c r="IZU17" s="3"/>
      <c r="IZV17" s="3"/>
      <c r="IZW17" s="35"/>
      <c r="IZX17" s="35"/>
      <c r="IZY17" s="35"/>
      <c r="IZZ17" s="3"/>
      <c r="JAA17" s="3"/>
      <c r="JAB17" s="3"/>
      <c r="JAC17" s="35"/>
      <c r="JAD17" s="35"/>
      <c r="JAE17" s="35"/>
      <c r="JAF17" s="3"/>
      <c r="JAG17" s="3"/>
      <c r="JAH17" s="3"/>
      <c r="JAI17" s="35"/>
      <c r="JAJ17" s="35"/>
      <c r="JAK17" s="35"/>
      <c r="JAL17" s="3"/>
      <c r="JAM17" s="3"/>
      <c r="JAN17" s="3"/>
      <c r="JAO17" s="35"/>
      <c r="JAP17" s="35"/>
      <c r="JAQ17" s="35"/>
      <c r="JAR17" s="3"/>
      <c r="JAS17" s="3"/>
      <c r="JAT17" s="3"/>
      <c r="JAU17" s="35"/>
      <c r="JAV17" s="35"/>
      <c r="JAW17" s="35"/>
      <c r="JAX17" s="3"/>
      <c r="JAY17" s="3"/>
      <c r="JAZ17" s="3"/>
      <c r="JBA17" s="35"/>
      <c r="JBB17" s="35"/>
      <c r="JBC17" s="35"/>
      <c r="JBD17" s="3"/>
      <c r="JBE17" s="3"/>
      <c r="JBF17" s="3"/>
      <c r="JBG17" s="35"/>
      <c r="JBH17" s="35"/>
      <c r="JBI17" s="35"/>
      <c r="JBJ17" s="3"/>
      <c r="JBK17" s="3"/>
      <c r="JBL17" s="3"/>
      <c r="JBM17" s="35"/>
      <c r="JBN17" s="35"/>
      <c r="JBO17" s="35"/>
      <c r="JBP17" s="3"/>
      <c r="JBQ17" s="3"/>
      <c r="JBR17" s="3"/>
      <c r="JBS17" s="35"/>
      <c r="JBT17" s="35"/>
      <c r="JBU17" s="35"/>
      <c r="JBV17" s="3"/>
      <c r="JBW17" s="3"/>
      <c r="JBX17" s="3"/>
      <c r="JBY17" s="35"/>
      <c r="JBZ17" s="35"/>
      <c r="JCA17" s="35"/>
      <c r="JCB17" s="3"/>
      <c r="JCC17" s="3"/>
      <c r="JCD17" s="3"/>
      <c r="JCE17" s="35"/>
      <c r="JCF17" s="35"/>
      <c r="JCG17" s="35"/>
      <c r="JCH17" s="3"/>
      <c r="JCI17" s="3"/>
      <c r="JCJ17" s="3"/>
      <c r="JCK17" s="35"/>
      <c r="JCL17" s="35"/>
      <c r="JCM17" s="35"/>
      <c r="JCN17" s="3"/>
      <c r="JCO17" s="3"/>
      <c r="JCP17" s="3"/>
      <c r="JCQ17" s="35"/>
      <c r="JCR17" s="35"/>
      <c r="JCS17" s="35"/>
      <c r="JCT17" s="3"/>
      <c r="JCU17" s="3"/>
      <c r="JCV17" s="3"/>
      <c r="JCW17" s="35"/>
      <c r="JCX17" s="35"/>
      <c r="JCY17" s="35"/>
      <c r="JCZ17" s="3"/>
      <c r="JDA17" s="3"/>
      <c r="JDB17" s="3"/>
      <c r="JDC17" s="35"/>
      <c r="JDD17" s="35"/>
      <c r="JDE17" s="35"/>
      <c r="JDF17" s="3"/>
      <c r="JDG17" s="3"/>
      <c r="JDH17" s="3"/>
      <c r="JDI17" s="35"/>
      <c r="JDJ17" s="35"/>
      <c r="JDK17" s="35"/>
      <c r="JDL17" s="3"/>
      <c r="JDM17" s="3"/>
      <c r="JDN17" s="3"/>
      <c r="JDO17" s="35"/>
      <c r="JDP17" s="35"/>
      <c r="JDQ17" s="35"/>
      <c r="JDR17" s="3"/>
      <c r="JDS17" s="3"/>
      <c r="JDT17" s="3"/>
      <c r="JDU17" s="35"/>
      <c r="JDV17" s="35"/>
      <c r="JDW17" s="35"/>
      <c r="JDX17" s="3"/>
      <c r="JDY17" s="3"/>
      <c r="JDZ17" s="3"/>
      <c r="JEA17" s="35"/>
      <c r="JEB17" s="35"/>
      <c r="JEC17" s="35"/>
      <c r="JED17" s="3"/>
      <c r="JEE17" s="3"/>
      <c r="JEF17" s="3"/>
      <c r="JEG17" s="35"/>
      <c r="JEH17" s="35"/>
      <c r="JEI17" s="35"/>
      <c r="JEJ17" s="3"/>
      <c r="JEK17" s="3"/>
      <c r="JEL17" s="3"/>
      <c r="JEM17" s="35"/>
      <c r="JEN17" s="35"/>
      <c r="JEO17" s="35"/>
      <c r="JEP17" s="3"/>
      <c r="JEQ17" s="3"/>
      <c r="JER17" s="3"/>
      <c r="JES17" s="35"/>
      <c r="JET17" s="35"/>
      <c r="JEU17" s="35"/>
      <c r="JEV17" s="3"/>
      <c r="JEW17" s="3"/>
      <c r="JEX17" s="3"/>
      <c r="JEY17" s="35"/>
      <c r="JEZ17" s="35"/>
      <c r="JFA17" s="35"/>
      <c r="JFB17" s="3"/>
      <c r="JFC17" s="3"/>
      <c r="JFD17" s="3"/>
      <c r="JFE17" s="35"/>
      <c r="JFF17" s="35"/>
      <c r="JFG17" s="35"/>
      <c r="JFH17" s="3"/>
      <c r="JFI17" s="3"/>
      <c r="JFJ17" s="3"/>
      <c r="JFK17" s="35"/>
      <c r="JFL17" s="35"/>
      <c r="JFM17" s="35"/>
      <c r="JFN17" s="3"/>
      <c r="JFO17" s="3"/>
      <c r="JFP17" s="3"/>
      <c r="JFQ17" s="35"/>
      <c r="JFR17" s="35"/>
      <c r="JFS17" s="35"/>
      <c r="JFT17" s="3"/>
      <c r="JFU17" s="3"/>
      <c r="JFV17" s="3"/>
      <c r="JFW17" s="35"/>
      <c r="JFX17" s="35"/>
      <c r="JFY17" s="35"/>
      <c r="JFZ17" s="3"/>
      <c r="JGA17" s="3"/>
      <c r="JGB17" s="3"/>
      <c r="JGC17" s="35"/>
      <c r="JGD17" s="35"/>
      <c r="JGE17" s="35"/>
      <c r="JGF17" s="3"/>
      <c r="JGG17" s="3"/>
      <c r="JGH17" s="3"/>
      <c r="JGI17" s="35"/>
      <c r="JGJ17" s="35"/>
      <c r="JGK17" s="35"/>
      <c r="JGL17" s="3"/>
      <c r="JGM17" s="3"/>
      <c r="JGN17" s="3"/>
      <c r="JGO17" s="35"/>
      <c r="JGP17" s="35"/>
      <c r="JGQ17" s="35"/>
      <c r="JGR17" s="3"/>
      <c r="JGS17" s="3"/>
      <c r="JGT17" s="3"/>
      <c r="JGU17" s="35"/>
      <c r="JGV17" s="35"/>
      <c r="JGW17" s="35"/>
      <c r="JGX17" s="3"/>
      <c r="JGY17" s="3"/>
      <c r="JGZ17" s="3"/>
      <c r="JHA17" s="35"/>
      <c r="JHB17" s="35"/>
      <c r="JHC17" s="35"/>
      <c r="JHD17" s="3"/>
      <c r="JHE17" s="3"/>
      <c r="JHF17" s="3"/>
      <c r="JHG17" s="35"/>
      <c r="JHH17" s="35"/>
      <c r="JHI17" s="35"/>
      <c r="JHJ17" s="3"/>
      <c r="JHK17" s="3"/>
      <c r="JHL17" s="3"/>
      <c r="JHM17" s="35"/>
      <c r="JHN17" s="35"/>
      <c r="JHO17" s="35"/>
      <c r="JHP17" s="3"/>
      <c r="JHQ17" s="3"/>
      <c r="JHR17" s="3"/>
      <c r="JHS17" s="35"/>
      <c r="JHT17" s="35"/>
      <c r="JHU17" s="35"/>
      <c r="JHV17" s="3"/>
      <c r="JHW17" s="3"/>
      <c r="JHX17" s="3"/>
      <c r="JHY17" s="35"/>
      <c r="JHZ17" s="35"/>
      <c r="JIA17" s="35"/>
      <c r="JIB17" s="3"/>
      <c r="JIC17" s="3"/>
      <c r="JID17" s="3"/>
      <c r="JIE17" s="35"/>
      <c r="JIF17" s="35"/>
      <c r="JIG17" s="35"/>
      <c r="JIH17" s="3"/>
      <c r="JII17" s="3"/>
      <c r="JIJ17" s="3"/>
      <c r="JIK17" s="35"/>
      <c r="JIL17" s="35"/>
      <c r="JIM17" s="35"/>
      <c r="JIN17" s="3"/>
      <c r="JIO17" s="3"/>
      <c r="JIP17" s="3"/>
      <c r="JIQ17" s="35"/>
      <c r="JIR17" s="35"/>
      <c r="JIS17" s="35"/>
      <c r="JIT17" s="3"/>
      <c r="JIU17" s="3"/>
      <c r="JIV17" s="3"/>
      <c r="JIW17" s="35"/>
      <c r="JIX17" s="35"/>
      <c r="JIY17" s="35"/>
      <c r="JIZ17" s="3"/>
      <c r="JJA17" s="3"/>
      <c r="JJB17" s="3"/>
      <c r="JJC17" s="35"/>
      <c r="JJD17" s="35"/>
      <c r="JJE17" s="35"/>
      <c r="JJF17" s="3"/>
      <c r="JJG17" s="3"/>
      <c r="JJH17" s="3"/>
      <c r="JJI17" s="35"/>
      <c r="JJJ17" s="35"/>
      <c r="JJK17" s="35"/>
      <c r="JJL17" s="3"/>
      <c r="JJM17" s="3"/>
      <c r="JJN17" s="3"/>
      <c r="JJO17" s="35"/>
      <c r="JJP17" s="35"/>
      <c r="JJQ17" s="35"/>
      <c r="JJR17" s="3"/>
      <c r="JJS17" s="3"/>
      <c r="JJT17" s="3"/>
      <c r="JJU17" s="35"/>
      <c r="JJV17" s="35"/>
      <c r="JJW17" s="35"/>
      <c r="JJX17" s="3"/>
      <c r="JJY17" s="3"/>
      <c r="JJZ17" s="3"/>
      <c r="JKA17" s="35"/>
      <c r="JKB17" s="35"/>
      <c r="JKC17" s="35"/>
      <c r="JKD17" s="3"/>
      <c r="JKE17" s="3"/>
      <c r="JKF17" s="3"/>
      <c r="JKG17" s="35"/>
      <c r="JKH17" s="35"/>
      <c r="JKI17" s="35"/>
      <c r="JKJ17" s="3"/>
      <c r="JKK17" s="3"/>
      <c r="JKL17" s="3"/>
      <c r="JKM17" s="35"/>
      <c r="JKN17" s="35"/>
      <c r="JKO17" s="35"/>
      <c r="JKP17" s="3"/>
      <c r="JKQ17" s="3"/>
      <c r="JKR17" s="3"/>
      <c r="JKS17" s="35"/>
      <c r="JKT17" s="35"/>
      <c r="JKU17" s="35"/>
      <c r="JKV17" s="3"/>
      <c r="JKW17" s="3"/>
      <c r="JKX17" s="3"/>
      <c r="JKY17" s="35"/>
      <c r="JKZ17" s="35"/>
      <c r="JLA17" s="35"/>
      <c r="JLB17" s="3"/>
      <c r="JLC17" s="3"/>
      <c r="JLD17" s="3"/>
      <c r="JLE17" s="35"/>
      <c r="JLF17" s="35"/>
      <c r="JLG17" s="35"/>
      <c r="JLH17" s="3"/>
      <c r="JLI17" s="3"/>
      <c r="JLJ17" s="3"/>
      <c r="JLK17" s="35"/>
      <c r="JLL17" s="35"/>
      <c r="JLM17" s="35"/>
      <c r="JLN17" s="3"/>
      <c r="JLO17" s="3"/>
      <c r="JLP17" s="3"/>
      <c r="JLQ17" s="35"/>
      <c r="JLR17" s="35"/>
      <c r="JLS17" s="35"/>
      <c r="JLT17" s="3"/>
      <c r="JLU17" s="3"/>
      <c r="JLV17" s="3"/>
      <c r="JLW17" s="35"/>
      <c r="JLX17" s="35"/>
      <c r="JLY17" s="35"/>
      <c r="JLZ17" s="3"/>
      <c r="JMA17" s="3"/>
      <c r="JMB17" s="3"/>
      <c r="JMC17" s="35"/>
      <c r="JMD17" s="35"/>
      <c r="JME17" s="35"/>
      <c r="JMF17" s="3"/>
      <c r="JMG17" s="3"/>
      <c r="JMH17" s="3"/>
      <c r="JMI17" s="35"/>
      <c r="JMJ17" s="35"/>
      <c r="JMK17" s="35"/>
      <c r="JML17" s="3"/>
      <c r="JMM17" s="3"/>
      <c r="JMN17" s="3"/>
      <c r="JMO17" s="35"/>
      <c r="JMP17" s="35"/>
      <c r="JMQ17" s="35"/>
      <c r="JMR17" s="3"/>
      <c r="JMS17" s="3"/>
      <c r="JMT17" s="3"/>
      <c r="JMU17" s="35"/>
      <c r="JMV17" s="35"/>
      <c r="JMW17" s="35"/>
      <c r="JMX17" s="3"/>
      <c r="JMY17" s="3"/>
      <c r="JMZ17" s="3"/>
      <c r="JNA17" s="35"/>
      <c r="JNB17" s="35"/>
      <c r="JNC17" s="35"/>
      <c r="JND17" s="3"/>
      <c r="JNE17" s="3"/>
      <c r="JNF17" s="3"/>
      <c r="JNG17" s="35"/>
      <c r="JNH17" s="35"/>
      <c r="JNI17" s="35"/>
      <c r="JNJ17" s="3"/>
      <c r="JNK17" s="3"/>
      <c r="JNL17" s="3"/>
      <c r="JNM17" s="35"/>
      <c r="JNN17" s="35"/>
      <c r="JNO17" s="35"/>
      <c r="JNP17" s="3"/>
      <c r="JNQ17" s="3"/>
      <c r="JNR17" s="3"/>
      <c r="JNS17" s="35"/>
      <c r="JNT17" s="35"/>
      <c r="JNU17" s="35"/>
      <c r="JNV17" s="3"/>
      <c r="JNW17" s="3"/>
      <c r="JNX17" s="3"/>
      <c r="JNY17" s="35"/>
      <c r="JNZ17" s="35"/>
      <c r="JOA17" s="35"/>
      <c r="JOB17" s="3"/>
      <c r="JOC17" s="3"/>
      <c r="JOD17" s="3"/>
      <c r="JOE17" s="35"/>
      <c r="JOF17" s="35"/>
      <c r="JOG17" s="35"/>
      <c r="JOH17" s="3"/>
      <c r="JOI17" s="3"/>
      <c r="JOJ17" s="3"/>
      <c r="JOK17" s="35"/>
      <c r="JOL17" s="35"/>
      <c r="JOM17" s="35"/>
      <c r="JON17" s="3"/>
      <c r="JOO17" s="3"/>
      <c r="JOP17" s="3"/>
      <c r="JOQ17" s="35"/>
      <c r="JOR17" s="35"/>
      <c r="JOS17" s="35"/>
      <c r="JOT17" s="3"/>
      <c r="JOU17" s="3"/>
      <c r="JOV17" s="3"/>
      <c r="JOW17" s="35"/>
      <c r="JOX17" s="35"/>
      <c r="JOY17" s="35"/>
      <c r="JOZ17" s="3"/>
      <c r="JPA17" s="3"/>
      <c r="JPB17" s="3"/>
      <c r="JPC17" s="35"/>
      <c r="JPD17" s="35"/>
      <c r="JPE17" s="35"/>
      <c r="JPF17" s="3"/>
      <c r="JPG17" s="3"/>
      <c r="JPH17" s="3"/>
      <c r="JPI17" s="35"/>
      <c r="JPJ17" s="35"/>
      <c r="JPK17" s="35"/>
      <c r="JPL17" s="3"/>
      <c r="JPM17" s="3"/>
      <c r="JPN17" s="3"/>
      <c r="JPO17" s="35"/>
      <c r="JPP17" s="35"/>
      <c r="JPQ17" s="35"/>
      <c r="JPR17" s="3"/>
      <c r="JPS17" s="3"/>
      <c r="JPT17" s="3"/>
      <c r="JPU17" s="35"/>
      <c r="JPV17" s="35"/>
      <c r="JPW17" s="35"/>
      <c r="JPX17" s="3"/>
      <c r="JPY17" s="3"/>
      <c r="JPZ17" s="3"/>
      <c r="JQA17" s="35"/>
      <c r="JQB17" s="35"/>
      <c r="JQC17" s="35"/>
      <c r="JQD17" s="3"/>
      <c r="JQE17" s="3"/>
      <c r="JQF17" s="3"/>
      <c r="JQG17" s="35"/>
      <c r="JQH17" s="35"/>
      <c r="JQI17" s="35"/>
      <c r="JQJ17" s="3"/>
      <c r="JQK17" s="3"/>
      <c r="JQL17" s="3"/>
      <c r="JQM17" s="35"/>
      <c r="JQN17" s="35"/>
      <c r="JQO17" s="35"/>
      <c r="JQP17" s="3"/>
      <c r="JQQ17" s="3"/>
      <c r="JQR17" s="3"/>
      <c r="JQS17" s="35"/>
      <c r="JQT17" s="35"/>
      <c r="JQU17" s="35"/>
      <c r="JQV17" s="3"/>
      <c r="JQW17" s="3"/>
      <c r="JQX17" s="3"/>
      <c r="JQY17" s="35"/>
      <c r="JQZ17" s="35"/>
      <c r="JRA17" s="35"/>
      <c r="JRB17" s="3"/>
      <c r="JRC17" s="3"/>
      <c r="JRD17" s="3"/>
      <c r="JRE17" s="35"/>
      <c r="JRF17" s="35"/>
      <c r="JRG17" s="35"/>
      <c r="JRH17" s="3"/>
      <c r="JRI17" s="3"/>
      <c r="JRJ17" s="3"/>
      <c r="JRK17" s="35"/>
      <c r="JRL17" s="35"/>
      <c r="JRM17" s="35"/>
      <c r="JRN17" s="3"/>
      <c r="JRO17" s="3"/>
      <c r="JRP17" s="3"/>
      <c r="JRQ17" s="35"/>
      <c r="JRR17" s="35"/>
      <c r="JRS17" s="35"/>
      <c r="JRT17" s="3"/>
      <c r="JRU17" s="3"/>
      <c r="JRV17" s="3"/>
      <c r="JRW17" s="35"/>
      <c r="JRX17" s="35"/>
      <c r="JRY17" s="35"/>
      <c r="JRZ17" s="3"/>
      <c r="JSA17" s="3"/>
      <c r="JSB17" s="3"/>
      <c r="JSC17" s="35"/>
      <c r="JSD17" s="35"/>
      <c r="JSE17" s="35"/>
      <c r="JSF17" s="3"/>
      <c r="JSG17" s="3"/>
      <c r="JSH17" s="3"/>
      <c r="JSI17" s="35"/>
      <c r="JSJ17" s="35"/>
      <c r="JSK17" s="35"/>
      <c r="JSL17" s="3"/>
      <c r="JSM17" s="3"/>
      <c r="JSN17" s="3"/>
      <c r="JSO17" s="35"/>
      <c r="JSP17" s="35"/>
      <c r="JSQ17" s="35"/>
      <c r="JSR17" s="3"/>
      <c r="JSS17" s="3"/>
      <c r="JST17" s="3"/>
      <c r="JSU17" s="35"/>
      <c r="JSV17" s="35"/>
      <c r="JSW17" s="35"/>
      <c r="JSX17" s="3"/>
      <c r="JSY17" s="3"/>
      <c r="JSZ17" s="3"/>
      <c r="JTA17" s="35"/>
      <c r="JTB17" s="35"/>
      <c r="JTC17" s="35"/>
      <c r="JTD17" s="3"/>
      <c r="JTE17" s="3"/>
      <c r="JTF17" s="3"/>
      <c r="JTG17" s="35"/>
      <c r="JTH17" s="35"/>
      <c r="JTI17" s="35"/>
      <c r="JTJ17" s="3"/>
      <c r="JTK17" s="3"/>
      <c r="JTL17" s="3"/>
      <c r="JTM17" s="35"/>
      <c r="JTN17" s="35"/>
      <c r="JTO17" s="35"/>
      <c r="JTP17" s="3"/>
      <c r="JTQ17" s="3"/>
      <c r="JTR17" s="3"/>
      <c r="JTS17" s="35"/>
      <c r="JTT17" s="35"/>
      <c r="JTU17" s="35"/>
      <c r="JTV17" s="3"/>
      <c r="JTW17" s="3"/>
      <c r="JTX17" s="3"/>
      <c r="JTY17" s="35"/>
      <c r="JTZ17" s="35"/>
      <c r="JUA17" s="35"/>
      <c r="JUB17" s="3"/>
      <c r="JUC17" s="3"/>
      <c r="JUD17" s="3"/>
      <c r="JUE17" s="35"/>
      <c r="JUF17" s="35"/>
      <c r="JUG17" s="35"/>
      <c r="JUH17" s="3"/>
      <c r="JUI17" s="3"/>
      <c r="JUJ17" s="3"/>
      <c r="JUK17" s="35"/>
      <c r="JUL17" s="35"/>
      <c r="JUM17" s="35"/>
      <c r="JUN17" s="3"/>
      <c r="JUO17" s="3"/>
      <c r="JUP17" s="3"/>
      <c r="JUQ17" s="35"/>
      <c r="JUR17" s="35"/>
      <c r="JUS17" s="35"/>
      <c r="JUT17" s="3"/>
      <c r="JUU17" s="3"/>
      <c r="JUV17" s="3"/>
      <c r="JUW17" s="35"/>
      <c r="JUX17" s="35"/>
      <c r="JUY17" s="35"/>
      <c r="JUZ17" s="3"/>
      <c r="JVA17" s="3"/>
      <c r="JVB17" s="3"/>
      <c r="JVC17" s="35"/>
      <c r="JVD17" s="35"/>
      <c r="JVE17" s="35"/>
      <c r="JVF17" s="3"/>
      <c r="JVG17" s="3"/>
      <c r="JVH17" s="3"/>
      <c r="JVI17" s="35"/>
      <c r="JVJ17" s="35"/>
      <c r="JVK17" s="35"/>
      <c r="JVL17" s="3"/>
      <c r="JVM17" s="3"/>
      <c r="JVN17" s="3"/>
      <c r="JVO17" s="35"/>
      <c r="JVP17" s="35"/>
      <c r="JVQ17" s="35"/>
      <c r="JVR17" s="3"/>
      <c r="JVS17" s="3"/>
      <c r="JVT17" s="3"/>
      <c r="JVU17" s="35"/>
      <c r="JVV17" s="35"/>
      <c r="JVW17" s="35"/>
      <c r="JVX17" s="3"/>
      <c r="JVY17" s="3"/>
      <c r="JVZ17" s="3"/>
      <c r="JWA17" s="35"/>
      <c r="JWB17" s="35"/>
      <c r="JWC17" s="35"/>
      <c r="JWD17" s="3"/>
      <c r="JWE17" s="3"/>
      <c r="JWF17" s="3"/>
      <c r="JWG17" s="35"/>
      <c r="JWH17" s="35"/>
      <c r="JWI17" s="35"/>
      <c r="JWJ17" s="3"/>
      <c r="JWK17" s="3"/>
      <c r="JWL17" s="3"/>
      <c r="JWM17" s="35"/>
      <c r="JWN17" s="35"/>
      <c r="JWO17" s="35"/>
      <c r="JWP17" s="3"/>
      <c r="JWQ17" s="3"/>
      <c r="JWR17" s="3"/>
      <c r="JWS17" s="35"/>
      <c r="JWT17" s="35"/>
      <c r="JWU17" s="35"/>
      <c r="JWV17" s="3"/>
      <c r="JWW17" s="3"/>
      <c r="JWX17" s="3"/>
      <c r="JWY17" s="35"/>
      <c r="JWZ17" s="35"/>
      <c r="JXA17" s="35"/>
      <c r="JXB17" s="3"/>
      <c r="JXC17" s="3"/>
      <c r="JXD17" s="3"/>
      <c r="JXE17" s="35"/>
      <c r="JXF17" s="35"/>
      <c r="JXG17" s="35"/>
      <c r="JXH17" s="3"/>
      <c r="JXI17" s="3"/>
      <c r="JXJ17" s="3"/>
      <c r="JXK17" s="35"/>
      <c r="JXL17" s="35"/>
      <c r="JXM17" s="35"/>
      <c r="JXN17" s="3"/>
      <c r="JXO17" s="3"/>
      <c r="JXP17" s="3"/>
      <c r="JXQ17" s="35"/>
      <c r="JXR17" s="35"/>
      <c r="JXS17" s="35"/>
      <c r="JXT17" s="3"/>
      <c r="JXU17" s="3"/>
      <c r="JXV17" s="3"/>
      <c r="JXW17" s="35"/>
      <c r="JXX17" s="35"/>
      <c r="JXY17" s="35"/>
      <c r="JXZ17" s="3"/>
      <c r="JYA17" s="3"/>
      <c r="JYB17" s="3"/>
      <c r="JYC17" s="35"/>
      <c r="JYD17" s="35"/>
      <c r="JYE17" s="35"/>
      <c r="JYF17" s="3"/>
      <c r="JYG17" s="3"/>
      <c r="JYH17" s="3"/>
      <c r="JYI17" s="35"/>
      <c r="JYJ17" s="35"/>
      <c r="JYK17" s="35"/>
      <c r="JYL17" s="3"/>
      <c r="JYM17" s="3"/>
      <c r="JYN17" s="3"/>
      <c r="JYO17" s="35"/>
      <c r="JYP17" s="35"/>
      <c r="JYQ17" s="35"/>
      <c r="JYR17" s="3"/>
      <c r="JYS17" s="3"/>
      <c r="JYT17" s="3"/>
      <c r="JYU17" s="35"/>
      <c r="JYV17" s="35"/>
      <c r="JYW17" s="35"/>
      <c r="JYX17" s="3"/>
      <c r="JYY17" s="3"/>
      <c r="JYZ17" s="3"/>
      <c r="JZA17" s="35"/>
      <c r="JZB17" s="35"/>
      <c r="JZC17" s="35"/>
      <c r="JZD17" s="3"/>
      <c r="JZE17" s="3"/>
      <c r="JZF17" s="3"/>
      <c r="JZG17" s="35"/>
      <c r="JZH17" s="35"/>
      <c r="JZI17" s="35"/>
      <c r="JZJ17" s="3"/>
      <c r="JZK17" s="3"/>
      <c r="JZL17" s="3"/>
      <c r="JZM17" s="35"/>
      <c r="JZN17" s="35"/>
      <c r="JZO17" s="35"/>
      <c r="JZP17" s="3"/>
      <c r="JZQ17" s="3"/>
      <c r="JZR17" s="3"/>
      <c r="JZS17" s="35"/>
      <c r="JZT17" s="35"/>
      <c r="JZU17" s="35"/>
      <c r="JZV17" s="3"/>
      <c r="JZW17" s="3"/>
      <c r="JZX17" s="3"/>
      <c r="JZY17" s="35"/>
      <c r="JZZ17" s="35"/>
      <c r="KAA17" s="35"/>
      <c r="KAB17" s="3"/>
      <c r="KAC17" s="3"/>
      <c r="KAD17" s="3"/>
      <c r="KAE17" s="35"/>
      <c r="KAF17" s="35"/>
      <c r="KAG17" s="35"/>
      <c r="KAH17" s="3"/>
      <c r="KAI17" s="3"/>
      <c r="KAJ17" s="3"/>
      <c r="KAK17" s="35"/>
      <c r="KAL17" s="35"/>
      <c r="KAM17" s="35"/>
      <c r="KAN17" s="3"/>
      <c r="KAO17" s="3"/>
      <c r="KAP17" s="3"/>
      <c r="KAQ17" s="35"/>
      <c r="KAR17" s="35"/>
      <c r="KAS17" s="35"/>
      <c r="KAT17" s="3"/>
      <c r="KAU17" s="3"/>
      <c r="KAV17" s="3"/>
      <c r="KAW17" s="35"/>
      <c r="KAX17" s="35"/>
      <c r="KAY17" s="35"/>
      <c r="KAZ17" s="3"/>
      <c r="KBA17" s="3"/>
      <c r="KBB17" s="3"/>
      <c r="KBC17" s="35"/>
      <c r="KBD17" s="35"/>
      <c r="KBE17" s="35"/>
      <c r="KBF17" s="3"/>
      <c r="KBG17" s="3"/>
      <c r="KBH17" s="3"/>
      <c r="KBI17" s="35"/>
      <c r="KBJ17" s="35"/>
      <c r="KBK17" s="35"/>
      <c r="KBL17" s="3"/>
      <c r="KBM17" s="3"/>
      <c r="KBN17" s="3"/>
      <c r="KBO17" s="35"/>
      <c r="KBP17" s="35"/>
      <c r="KBQ17" s="35"/>
      <c r="KBR17" s="3"/>
      <c r="KBS17" s="3"/>
      <c r="KBT17" s="3"/>
      <c r="KBU17" s="35"/>
      <c r="KBV17" s="35"/>
      <c r="KBW17" s="35"/>
      <c r="KBX17" s="3"/>
      <c r="KBY17" s="3"/>
      <c r="KBZ17" s="3"/>
      <c r="KCA17" s="35"/>
      <c r="KCB17" s="35"/>
      <c r="KCC17" s="35"/>
      <c r="KCD17" s="3"/>
      <c r="KCE17" s="3"/>
      <c r="KCF17" s="3"/>
      <c r="KCG17" s="35"/>
      <c r="KCH17" s="35"/>
      <c r="KCI17" s="35"/>
      <c r="KCJ17" s="3"/>
      <c r="KCK17" s="3"/>
      <c r="KCL17" s="3"/>
      <c r="KCM17" s="35"/>
      <c r="KCN17" s="35"/>
      <c r="KCO17" s="35"/>
      <c r="KCP17" s="3"/>
      <c r="KCQ17" s="3"/>
      <c r="KCR17" s="3"/>
      <c r="KCS17" s="35"/>
      <c r="KCT17" s="35"/>
      <c r="KCU17" s="35"/>
      <c r="KCV17" s="3"/>
      <c r="KCW17" s="3"/>
      <c r="KCX17" s="3"/>
      <c r="KCY17" s="35"/>
      <c r="KCZ17" s="35"/>
      <c r="KDA17" s="35"/>
      <c r="KDB17" s="3"/>
      <c r="KDC17" s="3"/>
      <c r="KDD17" s="3"/>
      <c r="KDE17" s="35"/>
      <c r="KDF17" s="35"/>
      <c r="KDG17" s="35"/>
      <c r="KDH17" s="3"/>
      <c r="KDI17" s="3"/>
      <c r="KDJ17" s="3"/>
      <c r="KDK17" s="35"/>
      <c r="KDL17" s="35"/>
      <c r="KDM17" s="35"/>
      <c r="KDN17" s="3"/>
      <c r="KDO17" s="3"/>
      <c r="KDP17" s="3"/>
      <c r="KDQ17" s="35"/>
      <c r="KDR17" s="35"/>
      <c r="KDS17" s="35"/>
      <c r="KDT17" s="3"/>
      <c r="KDU17" s="3"/>
      <c r="KDV17" s="3"/>
      <c r="KDW17" s="35"/>
      <c r="KDX17" s="35"/>
      <c r="KDY17" s="35"/>
      <c r="KDZ17" s="3"/>
      <c r="KEA17" s="3"/>
      <c r="KEB17" s="3"/>
      <c r="KEC17" s="35"/>
      <c r="KED17" s="35"/>
      <c r="KEE17" s="35"/>
      <c r="KEF17" s="3"/>
      <c r="KEG17" s="3"/>
      <c r="KEH17" s="3"/>
      <c r="KEI17" s="35"/>
      <c r="KEJ17" s="35"/>
      <c r="KEK17" s="35"/>
      <c r="KEL17" s="3"/>
      <c r="KEM17" s="3"/>
      <c r="KEN17" s="3"/>
      <c r="KEO17" s="35"/>
      <c r="KEP17" s="35"/>
      <c r="KEQ17" s="35"/>
      <c r="KER17" s="3"/>
      <c r="KES17" s="3"/>
      <c r="KET17" s="3"/>
      <c r="KEU17" s="35"/>
      <c r="KEV17" s="35"/>
      <c r="KEW17" s="35"/>
      <c r="KEX17" s="3"/>
      <c r="KEY17" s="3"/>
      <c r="KEZ17" s="3"/>
      <c r="KFA17" s="35"/>
      <c r="KFB17" s="35"/>
      <c r="KFC17" s="35"/>
      <c r="KFD17" s="3"/>
      <c r="KFE17" s="3"/>
      <c r="KFF17" s="3"/>
      <c r="KFG17" s="35"/>
      <c r="KFH17" s="35"/>
      <c r="KFI17" s="35"/>
      <c r="KFJ17" s="3"/>
      <c r="KFK17" s="3"/>
      <c r="KFL17" s="3"/>
      <c r="KFM17" s="35"/>
      <c r="KFN17" s="35"/>
      <c r="KFO17" s="35"/>
      <c r="KFP17" s="3"/>
      <c r="KFQ17" s="3"/>
      <c r="KFR17" s="3"/>
      <c r="KFS17" s="35"/>
      <c r="KFT17" s="35"/>
      <c r="KFU17" s="35"/>
      <c r="KFV17" s="3"/>
      <c r="KFW17" s="3"/>
      <c r="KFX17" s="3"/>
      <c r="KFY17" s="35"/>
      <c r="KFZ17" s="35"/>
      <c r="KGA17" s="35"/>
      <c r="KGB17" s="3"/>
      <c r="KGC17" s="3"/>
      <c r="KGD17" s="3"/>
      <c r="KGE17" s="35"/>
      <c r="KGF17" s="35"/>
      <c r="KGG17" s="35"/>
      <c r="KGH17" s="3"/>
      <c r="KGI17" s="3"/>
      <c r="KGJ17" s="3"/>
      <c r="KGK17" s="35"/>
      <c r="KGL17" s="35"/>
      <c r="KGM17" s="35"/>
      <c r="KGN17" s="3"/>
      <c r="KGO17" s="3"/>
      <c r="KGP17" s="3"/>
      <c r="KGQ17" s="35"/>
      <c r="KGR17" s="35"/>
      <c r="KGS17" s="35"/>
      <c r="KGT17" s="3"/>
      <c r="KGU17" s="3"/>
      <c r="KGV17" s="3"/>
      <c r="KGW17" s="35"/>
      <c r="KGX17" s="35"/>
      <c r="KGY17" s="35"/>
      <c r="KGZ17" s="3"/>
      <c r="KHA17" s="3"/>
      <c r="KHB17" s="3"/>
      <c r="KHC17" s="35"/>
      <c r="KHD17" s="35"/>
      <c r="KHE17" s="35"/>
      <c r="KHF17" s="3"/>
      <c r="KHG17" s="3"/>
      <c r="KHH17" s="3"/>
      <c r="KHI17" s="35"/>
      <c r="KHJ17" s="35"/>
      <c r="KHK17" s="35"/>
      <c r="KHL17" s="3"/>
      <c r="KHM17" s="3"/>
      <c r="KHN17" s="3"/>
      <c r="KHO17" s="35"/>
      <c r="KHP17" s="35"/>
      <c r="KHQ17" s="35"/>
      <c r="KHR17" s="3"/>
      <c r="KHS17" s="3"/>
      <c r="KHT17" s="3"/>
      <c r="KHU17" s="35"/>
      <c r="KHV17" s="35"/>
      <c r="KHW17" s="35"/>
      <c r="KHX17" s="3"/>
      <c r="KHY17" s="3"/>
      <c r="KHZ17" s="3"/>
      <c r="KIA17" s="35"/>
      <c r="KIB17" s="35"/>
      <c r="KIC17" s="35"/>
      <c r="KID17" s="3"/>
      <c r="KIE17" s="3"/>
      <c r="KIF17" s="3"/>
      <c r="KIG17" s="35"/>
      <c r="KIH17" s="35"/>
      <c r="KII17" s="35"/>
      <c r="KIJ17" s="3"/>
      <c r="KIK17" s="3"/>
      <c r="KIL17" s="3"/>
      <c r="KIM17" s="35"/>
      <c r="KIN17" s="35"/>
      <c r="KIO17" s="35"/>
      <c r="KIP17" s="3"/>
      <c r="KIQ17" s="3"/>
      <c r="KIR17" s="3"/>
      <c r="KIS17" s="35"/>
      <c r="KIT17" s="35"/>
      <c r="KIU17" s="35"/>
      <c r="KIV17" s="3"/>
      <c r="KIW17" s="3"/>
      <c r="KIX17" s="3"/>
      <c r="KIY17" s="35"/>
      <c r="KIZ17" s="35"/>
      <c r="KJA17" s="35"/>
      <c r="KJB17" s="3"/>
      <c r="KJC17" s="3"/>
      <c r="KJD17" s="3"/>
      <c r="KJE17" s="35"/>
      <c r="KJF17" s="35"/>
      <c r="KJG17" s="35"/>
      <c r="KJH17" s="3"/>
      <c r="KJI17" s="3"/>
      <c r="KJJ17" s="3"/>
      <c r="KJK17" s="35"/>
      <c r="KJL17" s="35"/>
      <c r="KJM17" s="35"/>
      <c r="KJN17" s="3"/>
      <c r="KJO17" s="3"/>
      <c r="KJP17" s="3"/>
      <c r="KJQ17" s="35"/>
      <c r="KJR17" s="35"/>
      <c r="KJS17" s="35"/>
      <c r="KJT17" s="3"/>
      <c r="KJU17" s="3"/>
      <c r="KJV17" s="3"/>
      <c r="KJW17" s="35"/>
      <c r="KJX17" s="35"/>
      <c r="KJY17" s="35"/>
      <c r="KJZ17" s="3"/>
      <c r="KKA17" s="3"/>
      <c r="KKB17" s="3"/>
      <c r="KKC17" s="35"/>
      <c r="KKD17" s="35"/>
      <c r="KKE17" s="35"/>
      <c r="KKF17" s="3"/>
      <c r="KKG17" s="3"/>
      <c r="KKH17" s="3"/>
      <c r="KKI17" s="35"/>
      <c r="KKJ17" s="35"/>
      <c r="KKK17" s="35"/>
      <c r="KKL17" s="3"/>
      <c r="KKM17" s="3"/>
      <c r="KKN17" s="3"/>
      <c r="KKO17" s="35"/>
      <c r="KKP17" s="35"/>
      <c r="KKQ17" s="35"/>
      <c r="KKR17" s="3"/>
      <c r="KKS17" s="3"/>
      <c r="KKT17" s="3"/>
      <c r="KKU17" s="35"/>
      <c r="KKV17" s="35"/>
      <c r="KKW17" s="35"/>
      <c r="KKX17" s="3"/>
      <c r="KKY17" s="3"/>
      <c r="KKZ17" s="3"/>
      <c r="KLA17" s="35"/>
      <c r="KLB17" s="35"/>
      <c r="KLC17" s="35"/>
      <c r="KLD17" s="3"/>
      <c r="KLE17" s="3"/>
      <c r="KLF17" s="3"/>
      <c r="KLG17" s="35"/>
      <c r="KLH17" s="35"/>
      <c r="KLI17" s="35"/>
      <c r="KLJ17" s="3"/>
      <c r="KLK17" s="3"/>
      <c r="KLL17" s="3"/>
      <c r="KLM17" s="35"/>
      <c r="KLN17" s="35"/>
      <c r="KLO17" s="35"/>
      <c r="KLP17" s="3"/>
      <c r="KLQ17" s="3"/>
      <c r="KLR17" s="3"/>
      <c r="KLS17" s="35"/>
      <c r="KLT17" s="35"/>
      <c r="KLU17" s="35"/>
      <c r="KLV17" s="3"/>
      <c r="KLW17" s="3"/>
      <c r="KLX17" s="3"/>
      <c r="KLY17" s="35"/>
      <c r="KLZ17" s="35"/>
      <c r="KMA17" s="35"/>
      <c r="KMB17" s="3"/>
      <c r="KMC17" s="3"/>
      <c r="KMD17" s="3"/>
      <c r="KME17" s="35"/>
      <c r="KMF17" s="35"/>
      <c r="KMG17" s="35"/>
      <c r="KMH17" s="3"/>
      <c r="KMI17" s="3"/>
      <c r="KMJ17" s="3"/>
      <c r="KMK17" s="35"/>
      <c r="KML17" s="35"/>
      <c r="KMM17" s="35"/>
      <c r="KMN17" s="3"/>
      <c r="KMO17" s="3"/>
      <c r="KMP17" s="3"/>
      <c r="KMQ17" s="35"/>
      <c r="KMR17" s="35"/>
      <c r="KMS17" s="35"/>
      <c r="KMT17" s="3"/>
      <c r="KMU17" s="3"/>
      <c r="KMV17" s="3"/>
      <c r="KMW17" s="35"/>
      <c r="KMX17" s="35"/>
      <c r="KMY17" s="35"/>
      <c r="KMZ17" s="3"/>
      <c r="KNA17" s="3"/>
      <c r="KNB17" s="3"/>
      <c r="KNC17" s="35"/>
      <c r="KND17" s="35"/>
      <c r="KNE17" s="35"/>
      <c r="KNF17" s="3"/>
      <c r="KNG17" s="3"/>
      <c r="KNH17" s="3"/>
      <c r="KNI17" s="35"/>
      <c r="KNJ17" s="35"/>
      <c r="KNK17" s="35"/>
      <c r="KNL17" s="3"/>
      <c r="KNM17" s="3"/>
      <c r="KNN17" s="3"/>
      <c r="KNO17" s="35"/>
      <c r="KNP17" s="35"/>
      <c r="KNQ17" s="35"/>
      <c r="KNR17" s="3"/>
      <c r="KNS17" s="3"/>
      <c r="KNT17" s="3"/>
      <c r="KNU17" s="35"/>
      <c r="KNV17" s="35"/>
      <c r="KNW17" s="35"/>
      <c r="KNX17" s="3"/>
      <c r="KNY17" s="3"/>
      <c r="KNZ17" s="3"/>
      <c r="KOA17" s="35"/>
      <c r="KOB17" s="35"/>
      <c r="KOC17" s="35"/>
      <c r="KOD17" s="3"/>
      <c r="KOE17" s="3"/>
      <c r="KOF17" s="3"/>
      <c r="KOG17" s="35"/>
      <c r="KOH17" s="35"/>
      <c r="KOI17" s="35"/>
      <c r="KOJ17" s="3"/>
      <c r="KOK17" s="3"/>
      <c r="KOL17" s="3"/>
      <c r="KOM17" s="35"/>
      <c r="KON17" s="35"/>
      <c r="KOO17" s="35"/>
      <c r="KOP17" s="3"/>
      <c r="KOQ17" s="3"/>
      <c r="KOR17" s="3"/>
      <c r="KOS17" s="35"/>
      <c r="KOT17" s="35"/>
      <c r="KOU17" s="35"/>
      <c r="KOV17" s="3"/>
      <c r="KOW17" s="3"/>
      <c r="KOX17" s="3"/>
      <c r="KOY17" s="35"/>
      <c r="KOZ17" s="35"/>
      <c r="KPA17" s="35"/>
      <c r="KPB17" s="3"/>
      <c r="KPC17" s="3"/>
      <c r="KPD17" s="3"/>
      <c r="KPE17" s="35"/>
      <c r="KPF17" s="35"/>
      <c r="KPG17" s="35"/>
      <c r="KPH17" s="3"/>
      <c r="KPI17" s="3"/>
      <c r="KPJ17" s="3"/>
      <c r="KPK17" s="35"/>
      <c r="KPL17" s="35"/>
      <c r="KPM17" s="35"/>
      <c r="KPN17" s="3"/>
      <c r="KPO17" s="3"/>
      <c r="KPP17" s="3"/>
      <c r="KPQ17" s="35"/>
      <c r="KPR17" s="35"/>
      <c r="KPS17" s="35"/>
      <c r="KPT17" s="3"/>
      <c r="KPU17" s="3"/>
      <c r="KPV17" s="3"/>
      <c r="KPW17" s="35"/>
      <c r="KPX17" s="35"/>
      <c r="KPY17" s="35"/>
      <c r="KPZ17" s="3"/>
      <c r="KQA17" s="3"/>
      <c r="KQB17" s="3"/>
      <c r="KQC17" s="35"/>
      <c r="KQD17" s="35"/>
      <c r="KQE17" s="35"/>
      <c r="KQF17" s="3"/>
      <c r="KQG17" s="3"/>
      <c r="KQH17" s="3"/>
      <c r="KQI17" s="35"/>
      <c r="KQJ17" s="35"/>
      <c r="KQK17" s="35"/>
      <c r="KQL17" s="3"/>
      <c r="KQM17" s="3"/>
      <c r="KQN17" s="3"/>
      <c r="KQO17" s="35"/>
      <c r="KQP17" s="35"/>
      <c r="KQQ17" s="35"/>
      <c r="KQR17" s="3"/>
      <c r="KQS17" s="3"/>
      <c r="KQT17" s="3"/>
      <c r="KQU17" s="35"/>
      <c r="KQV17" s="35"/>
      <c r="KQW17" s="35"/>
      <c r="KQX17" s="3"/>
      <c r="KQY17" s="3"/>
      <c r="KQZ17" s="3"/>
      <c r="KRA17" s="35"/>
      <c r="KRB17" s="35"/>
      <c r="KRC17" s="35"/>
      <c r="KRD17" s="3"/>
      <c r="KRE17" s="3"/>
      <c r="KRF17" s="3"/>
      <c r="KRG17" s="35"/>
      <c r="KRH17" s="35"/>
      <c r="KRI17" s="35"/>
      <c r="KRJ17" s="3"/>
      <c r="KRK17" s="3"/>
      <c r="KRL17" s="3"/>
      <c r="KRM17" s="35"/>
      <c r="KRN17" s="35"/>
      <c r="KRO17" s="35"/>
      <c r="KRP17" s="3"/>
      <c r="KRQ17" s="3"/>
      <c r="KRR17" s="3"/>
      <c r="KRS17" s="35"/>
      <c r="KRT17" s="35"/>
      <c r="KRU17" s="35"/>
      <c r="KRV17" s="3"/>
      <c r="KRW17" s="3"/>
      <c r="KRX17" s="3"/>
      <c r="KRY17" s="35"/>
      <c r="KRZ17" s="35"/>
      <c r="KSA17" s="35"/>
      <c r="KSB17" s="3"/>
      <c r="KSC17" s="3"/>
      <c r="KSD17" s="3"/>
      <c r="KSE17" s="35"/>
      <c r="KSF17" s="35"/>
      <c r="KSG17" s="35"/>
      <c r="KSH17" s="3"/>
      <c r="KSI17" s="3"/>
      <c r="KSJ17" s="3"/>
      <c r="KSK17" s="35"/>
      <c r="KSL17" s="35"/>
      <c r="KSM17" s="35"/>
      <c r="KSN17" s="3"/>
      <c r="KSO17" s="3"/>
      <c r="KSP17" s="3"/>
      <c r="KSQ17" s="35"/>
      <c r="KSR17" s="35"/>
      <c r="KSS17" s="35"/>
      <c r="KST17" s="3"/>
      <c r="KSU17" s="3"/>
      <c r="KSV17" s="3"/>
      <c r="KSW17" s="35"/>
      <c r="KSX17" s="35"/>
      <c r="KSY17" s="35"/>
      <c r="KSZ17" s="3"/>
      <c r="KTA17" s="3"/>
      <c r="KTB17" s="3"/>
      <c r="KTC17" s="35"/>
      <c r="KTD17" s="35"/>
      <c r="KTE17" s="35"/>
      <c r="KTF17" s="3"/>
      <c r="KTG17" s="3"/>
      <c r="KTH17" s="3"/>
      <c r="KTI17" s="35"/>
      <c r="KTJ17" s="35"/>
      <c r="KTK17" s="35"/>
      <c r="KTL17" s="3"/>
      <c r="KTM17" s="3"/>
      <c r="KTN17" s="3"/>
      <c r="KTO17" s="35"/>
      <c r="KTP17" s="35"/>
      <c r="KTQ17" s="35"/>
      <c r="KTR17" s="3"/>
      <c r="KTS17" s="3"/>
      <c r="KTT17" s="3"/>
      <c r="KTU17" s="35"/>
      <c r="KTV17" s="35"/>
      <c r="KTW17" s="35"/>
      <c r="KTX17" s="3"/>
      <c r="KTY17" s="3"/>
      <c r="KTZ17" s="3"/>
      <c r="KUA17" s="35"/>
      <c r="KUB17" s="35"/>
      <c r="KUC17" s="35"/>
      <c r="KUD17" s="3"/>
      <c r="KUE17" s="3"/>
      <c r="KUF17" s="3"/>
      <c r="KUG17" s="35"/>
      <c r="KUH17" s="35"/>
      <c r="KUI17" s="35"/>
      <c r="KUJ17" s="3"/>
      <c r="KUK17" s="3"/>
      <c r="KUL17" s="3"/>
      <c r="KUM17" s="35"/>
      <c r="KUN17" s="35"/>
      <c r="KUO17" s="35"/>
      <c r="KUP17" s="3"/>
      <c r="KUQ17" s="3"/>
      <c r="KUR17" s="3"/>
      <c r="KUS17" s="35"/>
      <c r="KUT17" s="35"/>
      <c r="KUU17" s="35"/>
      <c r="KUV17" s="3"/>
      <c r="KUW17" s="3"/>
      <c r="KUX17" s="3"/>
      <c r="KUY17" s="35"/>
      <c r="KUZ17" s="35"/>
      <c r="KVA17" s="35"/>
      <c r="KVB17" s="3"/>
      <c r="KVC17" s="3"/>
      <c r="KVD17" s="3"/>
      <c r="KVE17" s="35"/>
      <c r="KVF17" s="35"/>
      <c r="KVG17" s="35"/>
      <c r="KVH17" s="3"/>
      <c r="KVI17" s="3"/>
      <c r="KVJ17" s="3"/>
      <c r="KVK17" s="35"/>
      <c r="KVL17" s="35"/>
      <c r="KVM17" s="35"/>
      <c r="KVN17" s="3"/>
      <c r="KVO17" s="3"/>
      <c r="KVP17" s="3"/>
      <c r="KVQ17" s="35"/>
      <c r="KVR17" s="35"/>
      <c r="KVS17" s="35"/>
      <c r="KVT17" s="3"/>
      <c r="KVU17" s="3"/>
      <c r="KVV17" s="3"/>
      <c r="KVW17" s="35"/>
      <c r="KVX17" s="35"/>
      <c r="KVY17" s="35"/>
      <c r="KVZ17" s="3"/>
      <c r="KWA17" s="3"/>
      <c r="KWB17" s="3"/>
      <c r="KWC17" s="35"/>
      <c r="KWD17" s="35"/>
      <c r="KWE17" s="35"/>
      <c r="KWF17" s="3"/>
      <c r="KWG17" s="3"/>
      <c r="KWH17" s="3"/>
      <c r="KWI17" s="35"/>
      <c r="KWJ17" s="35"/>
      <c r="KWK17" s="35"/>
      <c r="KWL17" s="3"/>
      <c r="KWM17" s="3"/>
      <c r="KWN17" s="3"/>
      <c r="KWO17" s="35"/>
      <c r="KWP17" s="35"/>
      <c r="KWQ17" s="35"/>
      <c r="KWR17" s="3"/>
      <c r="KWS17" s="3"/>
      <c r="KWT17" s="3"/>
      <c r="KWU17" s="35"/>
      <c r="KWV17" s="35"/>
      <c r="KWW17" s="35"/>
      <c r="KWX17" s="3"/>
      <c r="KWY17" s="3"/>
      <c r="KWZ17" s="3"/>
      <c r="KXA17" s="35"/>
      <c r="KXB17" s="35"/>
      <c r="KXC17" s="35"/>
      <c r="KXD17" s="3"/>
      <c r="KXE17" s="3"/>
      <c r="KXF17" s="3"/>
      <c r="KXG17" s="35"/>
      <c r="KXH17" s="35"/>
      <c r="KXI17" s="35"/>
      <c r="KXJ17" s="3"/>
      <c r="KXK17" s="3"/>
      <c r="KXL17" s="3"/>
      <c r="KXM17" s="35"/>
      <c r="KXN17" s="35"/>
      <c r="KXO17" s="35"/>
      <c r="KXP17" s="3"/>
      <c r="KXQ17" s="3"/>
      <c r="KXR17" s="3"/>
      <c r="KXS17" s="35"/>
      <c r="KXT17" s="35"/>
      <c r="KXU17" s="35"/>
      <c r="KXV17" s="3"/>
      <c r="KXW17" s="3"/>
      <c r="KXX17" s="3"/>
      <c r="KXY17" s="35"/>
      <c r="KXZ17" s="35"/>
      <c r="KYA17" s="35"/>
      <c r="KYB17" s="3"/>
      <c r="KYC17" s="3"/>
      <c r="KYD17" s="3"/>
      <c r="KYE17" s="35"/>
      <c r="KYF17" s="35"/>
      <c r="KYG17" s="35"/>
      <c r="KYH17" s="3"/>
      <c r="KYI17" s="3"/>
      <c r="KYJ17" s="3"/>
      <c r="KYK17" s="35"/>
      <c r="KYL17" s="35"/>
      <c r="KYM17" s="35"/>
      <c r="KYN17" s="3"/>
      <c r="KYO17" s="3"/>
      <c r="KYP17" s="3"/>
      <c r="KYQ17" s="35"/>
      <c r="KYR17" s="35"/>
      <c r="KYS17" s="35"/>
      <c r="KYT17" s="3"/>
      <c r="KYU17" s="3"/>
      <c r="KYV17" s="3"/>
      <c r="KYW17" s="35"/>
      <c r="KYX17" s="35"/>
      <c r="KYY17" s="35"/>
      <c r="KYZ17" s="3"/>
      <c r="KZA17" s="3"/>
      <c r="KZB17" s="3"/>
      <c r="KZC17" s="35"/>
      <c r="KZD17" s="35"/>
      <c r="KZE17" s="35"/>
      <c r="KZF17" s="3"/>
      <c r="KZG17" s="3"/>
      <c r="KZH17" s="3"/>
      <c r="KZI17" s="35"/>
      <c r="KZJ17" s="35"/>
      <c r="KZK17" s="35"/>
      <c r="KZL17" s="3"/>
      <c r="KZM17" s="3"/>
      <c r="KZN17" s="3"/>
      <c r="KZO17" s="35"/>
      <c r="KZP17" s="35"/>
      <c r="KZQ17" s="35"/>
      <c r="KZR17" s="3"/>
      <c r="KZS17" s="3"/>
      <c r="KZT17" s="3"/>
      <c r="KZU17" s="35"/>
      <c r="KZV17" s="35"/>
      <c r="KZW17" s="35"/>
      <c r="KZX17" s="3"/>
      <c r="KZY17" s="3"/>
      <c r="KZZ17" s="3"/>
      <c r="LAA17" s="35"/>
      <c r="LAB17" s="35"/>
      <c r="LAC17" s="35"/>
      <c r="LAD17" s="3"/>
      <c r="LAE17" s="3"/>
      <c r="LAF17" s="3"/>
      <c r="LAG17" s="35"/>
      <c r="LAH17" s="35"/>
      <c r="LAI17" s="35"/>
      <c r="LAJ17" s="3"/>
      <c r="LAK17" s="3"/>
      <c r="LAL17" s="3"/>
      <c r="LAM17" s="35"/>
      <c r="LAN17" s="35"/>
      <c r="LAO17" s="35"/>
      <c r="LAP17" s="3"/>
      <c r="LAQ17" s="3"/>
      <c r="LAR17" s="3"/>
      <c r="LAS17" s="35"/>
      <c r="LAT17" s="35"/>
      <c r="LAU17" s="35"/>
      <c r="LAV17" s="3"/>
      <c r="LAW17" s="3"/>
      <c r="LAX17" s="3"/>
      <c r="LAY17" s="35"/>
      <c r="LAZ17" s="35"/>
      <c r="LBA17" s="35"/>
      <c r="LBB17" s="3"/>
      <c r="LBC17" s="3"/>
      <c r="LBD17" s="3"/>
      <c r="LBE17" s="35"/>
      <c r="LBF17" s="35"/>
      <c r="LBG17" s="35"/>
      <c r="LBH17" s="3"/>
      <c r="LBI17" s="3"/>
      <c r="LBJ17" s="3"/>
      <c r="LBK17" s="35"/>
      <c r="LBL17" s="35"/>
      <c r="LBM17" s="35"/>
      <c r="LBN17" s="3"/>
      <c r="LBO17" s="3"/>
      <c r="LBP17" s="3"/>
      <c r="LBQ17" s="35"/>
      <c r="LBR17" s="35"/>
      <c r="LBS17" s="35"/>
      <c r="LBT17" s="3"/>
      <c r="LBU17" s="3"/>
      <c r="LBV17" s="3"/>
      <c r="LBW17" s="35"/>
      <c r="LBX17" s="35"/>
      <c r="LBY17" s="35"/>
      <c r="LBZ17" s="3"/>
      <c r="LCA17" s="3"/>
      <c r="LCB17" s="3"/>
      <c r="LCC17" s="35"/>
      <c r="LCD17" s="35"/>
      <c r="LCE17" s="35"/>
      <c r="LCF17" s="3"/>
      <c r="LCG17" s="3"/>
      <c r="LCH17" s="3"/>
      <c r="LCI17" s="35"/>
      <c r="LCJ17" s="35"/>
      <c r="LCK17" s="35"/>
      <c r="LCL17" s="3"/>
      <c r="LCM17" s="3"/>
      <c r="LCN17" s="3"/>
      <c r="LCO17" s="35"/>
      <c r="LCP17" s="35"/>
      <c r="LCQ17" s="35"/>
      <c r="LCR17" s="3"/>
      <c r="LCS17" s="3"/>
      <c r="LCT17" s="3"/>
      <c r="LCU17" s="35"/>
      <c r="LCV17" s="35"/>
      <c r="LCW17" s="35"/>
      <c r="LCX17" s="3"/>
      <c r="LCY17" s="3"/>
      <c r="LCZ17" s="3"/>
      <c r="LDA17" s="35"/>
      <c r="LDB17" s="35"/>
      <c r="LDC17" s="35"/>
      <c r="LDD17" s="3"/>
      <c r="LDE17" s="3"/>
      <c r="LDF17" s="3"/>
      <c r="LDG17" s="35"/>
      <c r="LDH17" s="35"/>
      <c r="LDI17" s="35"/>
      <c r="LDJ17" s="3"/>
      <c r="LDK17" s="3"/>
      <c r="LDL17" s="3"/>
      <c r="LDM17" s="35"/>
      <c r="LDN17" s="35"/>
      <c r="LDO17" s="35"/>
      <c r="LDP17" s="3"/>
      <c r="LDQ17" s="3"/>
      <c r="LDR17" s="3"/>
      <c r="LDS17" s="35"/>
      <c r="LDT17" s="35"/>
      <c r="LDU17" s="35"/>
      <c r="LDV17" s="3"/>
      <c r="LDW17" s="3"/>
      <c r="LDX17" s="3"/>
      <c r="LDY17" s="35"/>
      <c r="LDZ17" s="35"/>
      <c r="LEA17" s="35"/>
      <c r="LEB17" s="3"/>
      <c r="LEC17" s="3"/>
      <c r="LED17" s="3"/>
      <c r="LEE17" s="35"/>
      <c r="LEF17" s="35"/>
      <c r="LEG17" s="35"/>
      <c r="LEH17" s="3"/>
      <c r="LEI17" s="3"/>
      <c r="LEJ17" s="3"/>
      <c r="LEK17" s="35"/>
      <c r="LEL17" s="35"/>
      <c r="LEM17" s="35"/>
      <c r="LEN17" s="3"/>
      <c r="LEO17" s="3"/>
      <c r="LEP17" s="3"/>
      <c r="LEQ17" s="35"/>
      <c r="LER17" s="35"/>
      <c r="LES17" s="35"/>
      <c r="LET17" s="3"/>
      <c r="LEU17" s="3"/>
      <c r="LEV17" s="3"/>
      <c r="LEW17" s="35"/>
      <c r="LEX17" s="35"/>
      <c r="LEY17" s="35"/>
      <c r="LEZ17" s="3"/>
      <c r="LFA17" s="3"/>
      <c r="LFB17" s="3"/>
      <c r="LFC17" s="35"/>
      <c r="LFD17" s="35"/>
      <c r="LFE17" s="35"/>
      <c r="LFF17" s="3"/>
      <c r="LFG17" s="3"/>
      <c r="LFH17" s="3"/>
      <c r="LFI17" s="35"/>
      <c r="LFJ17" s="35"/>
      <c r="LFK17" s="35"/>
      <c r="LFL17" s="3"/>
      <c r="LFM17" s="3"/>
      <c r="LFN17" s="3"/>
      <c r="LFO17" s="35"/>
      <c r="LFP17" s="35"/>
      <c r="LFQ17" s="35"/>
      <c r="LFR17" s="3"/>
      <c r="LFS17" s="3"/>
      <c r="LFT17" s="3"/>
      <c r="LFU17" s="35"/>
      <c r="LFV17" s="35"/>
      <c r="LFW17" s="35"/>
      <c r="LFX17" s="3"/>
      <c r="LFY17" s="3"/>
      <c r="LFZ17" s="3"/>
      <c r="LGA17" s="35"/>
      <c r="LGB17" s="35"/>
      <c r="LGC17" s="35"/>
      <c r="LGD17" s="3"/>
      <c r="LGE17" s="3"/>
      <c r="LGF17" s="3"/>
      <c r="LGG17" s="35"/>
      <c r="LGH17" s="35"/>
      <c r="LGI17" s="35"/>
      <c r="LGJ17" s="3"/>
      <c r="LGK17" s="3"/>
      <c r="LGL17" s="3"/>
      <c r="LGM17" s="35"/>
      <c r="LGN17" s="35"/>
      <c r="LGO17" s="35"/>
      <c r="LGP17" s="3"/>
      <c r="LGQ17" s="3"/>
      <c r="LGR17" s="3"/>
      <c r="LGS17" s="35"/>
      <c r="LGT17" s="35"/>
      <c r="LGU17" s="35"/>
      <c r="LGV17" s="3"/>
      <c r="LGW17" s="3"/>
      <c r="LGX17" s="3"/>
      <c r="LGY17" s="35"/>
      <c r="LGZ17" s="35"/>
      <c r="LHA17" s="35"/>
      <c r="LHB17" s="3"/>
      <c r="LHC17" s="3"/>
      <c r="LHD17" s="3"/>
      <c r="LHE17" s="35"/>
      <c r="LHF17" s="35"/>
      <c r="LHG17" s="35"/>
      <c r="LHH17" s="3"/>
      <c r="LHI17" s="3"/>
      <c r="LHJ17" s="3"/>
      <c r="LHK17" s="35"/>
      <c r="LHL17" s="35"/>
      <c r="LHM17" s="35"/>
      <c r="LHN17" s="3"/>
      <c r="LHO17" s="3"/>
      <c r="LHP17" s="3"/>
      <c r="LHQ17" s="35"/>
      <c r="LHR17" s="35"/>
      <c r="LHS17" s="35"/>
      <c r="LHT17" s="3"/>
      <c r="LHU17" s="3"/>
      <c r="LHV17" s="3"/>
      <c r="LHW17" s="35"/>
      <c r="LHX17" s="35"/>
      <c r="LHY17" s="35"/>
      <c r="LHZ17" s="3"/>
      <c r="LIA17" s="3"/>
      <c r="LIB17" s="3"/>
      <c r="LIC17" s="35"/>
      <c r="LID17" s="35"/>
      <c r="LIE17" s="35"/>
      <c r="LIF17" s="3"/>
      <c r="LIG17" s="3"/>
      <c r="LIH17" s="3"/>
      <c r="LII17" s="35"/>
      <c r="LIJ17" s="35"/>
      <c r="LIK17" s="35"/>
      <c r="LIL17" s="3"/>
      <c r="LIM17" s="3"/>
      <c r="LIN17" s="3"/>
      <c r="LIO17" s="35"/>
      <c r="LIP17" s="35"/>
      <c r="LIQ17" s="35"/>
      <c r="LIR17" s="3"/>
      <c r="LIS17" s="3"/>
      <c r="LIT17" s="3"/>
      <c r="LIU17" s="35"/>
      <c r="LIV17" s="35"/>
      <c r="LIW17" s="35"/>
      <c r="LIX17" s="3"/>
      <c r="LIY17" s="3"/>
      <c r="LIZ17" s="3"/>
      <c r="LJA17" s="35"/>
      <c r="LJB17" s="35"/>
      <c r="LJC17" s="35"/>
      <c r="LJD17" s="3"/>
      <c r="LJE17" s="3"/>
      <c r="LJF17" s="3"/>
      <c r="LJG17" s="35"/>
      <c r="LJH17" s="35"/>
      <c r="LJI17" s="35"/>
      <c r="LJJ17" s="3"/>
      <c r="LJK17" s="3"/>
      <c r="LJL17" s="3"/>
      <c r="LJM17" s="35"/>
      <c r="LJN17" s="35"/>
      <c r="LJO17" s="35"/>
      <c r="LJP17" s="3"/>
      <c r="LJQ17" s="3"/>
      <c r="LJR17" s="3"/>
      <c r="LJS17" s="35"/>
      <c r="LJT17" s="35"/>
      <c r="LJU17" s="35"/>
      <c r="LJV17" s="3"/>
      <c r="LJW17" s="3"/>
      <c r="LJX17" s="3"/>
      <c r="LJY17" s="35"/>
      <c r="LJZ17" s="35"/>
      <c r="LKA17" s="35"/>
      <c r="LKB17" s="3"/>
      <c r="LKC17" s="3"/>
      <c r="LKD17" s="3"/>
      <c r="LKE17" s="35"/>
      <c r="LKF17" s="35"/>
      <c r="LKG17" s="35"/>
      <c r="LKH17" s="3"/>
      <c r="LKI17" s="3"/>
      <c r="LKJ17" s="3"/>
      <c r="LKK17" s="35"/>
      <c r="LKL17" s="35"/>
      <c r="LKM17" s="35"/>
      <c r="LKN17" s="3"/>
      <c r="LKO17" s="3"/>
      <c r="LKP17" s="3"/>
      <c r="LKQ17" s="35"/>
      <c r="LKR17" s="35"/>
      <c r="LKS17" s="35"/>
      <c r="LKT17" s="3"/>
      <c r="LKU17" s="3"/>
      <c r="LKV17" s="3"/>
      <c r="LKW17" s="35"/>
      <c r="LKX17" s="35"/>
      <c r="LKY17" s="35"/>
      <c r="LKZ17" s="3"/>
      <c r="LLA17" s="3"/>
      <c r="LLB17" s="3"/>
      <c r="LLC17" s="35"/>
      <c r="LLD17" s="35"/>
      <c r="LLE17" s="35"/>
      <c r="LLF17" s="3"/>
      <c r="LLG17" s="3"/>
      <c r="LLH17" s="3"/>
      <c r="LLI17" s="35"/>
      <c r="LLJ17" s="35"/>
      <c r="LLK17" s="35"/>
      <c r="LLL17" s="3"/>
      <c r="LLM17" s="3"/>
      <c r="LLN17" s="3"/>
      <c r="LLO17" s="35"/>
      <c r="LLP17" s="35"/>
      <c r="LLQ17" s="35"/>
      <c r="LLR17" s="3"/>
      <c r="LLS17" s="3"/>
      <c r="LLT17" s="3"/>
      <c r="LLU17" s="35"/>
      <c r="LLV17" s="35"/>
      <c r="LLW17" s="35"/>
      <c r="LLX17" s="3"/>
      <c r="LLY17" s="3"/>
      <c r="LLZ17" s="3"/>
      <c r="LMA17" s="35"/>
      <c r="LMB17" s="35"/>
      <c r="LMC17" s="35"/>
      <c r="LMD17" s="3"/>
      <c r="LME17" s="3"/>
      <c r="LMF17" s="3"/>
      <c r="LMG17" s="35"/>
      <c r="LMH17" s="35"/>
      <c r="LMI17" s="35"/>
      <c r="LMJ17" s="3"/>
      <c r="LMK17" s="3"/>
      <c r="LML17" s="3"/>
      <c r="LMM17" s="35"/>
      <c r="LMN17" s="35"/>
      <c r="LMO17" s="35"/>
      <c r="LMP17" s="3"/>
      <c r="LMQ17" s="3"/>
      <c r="LMR17" s="3"/>
      <c r="LMS17" s="35"/>
      <c r="LMT17" s="35"/>
      <c r="LMU17" s="35"/>
      <c r="LMV17" s="3"/>
      <c r="LMW17" s="3"/>
      <c r="LMX17" s="3"/>
      <c r="LMY17" s="35"/>
      <c r="LMZ17" s="35"/>
      <c r="LNA17" s="35"/>
      <c r="LNB17" s="3"/>
      <c r="LNC17" s="3"/>
      <c r="LND17" s="3"/>
      <c r="LNE17" s="35"/>
      <c r="LNF17" s="35"/>
      <c r="LNG17" s="35"/>
      <c r="LNH17" s="3"/>
      <c r="LNI17" s="3"/>
      <c r="LNJ17" s="3"/>
      <c r="LNK17" s="35"/>
      <c r="LNL17" s="35"/>
      <c r="LNM17" s="35"/>
      <c r="LNN17" s="3"/>
      <c r="LNO17" s="3"/>
      <c r="LNP17" s="3"/>
      <c r="LNQ17" s="35"/>
      <c r="LNR17" s="35"/>
      <c r="LNS17" s="35"/>
      <c r="LNT17" s="3"/>
      <c r="LNU17" s="3"/>
      <c r="LNV17" s="3"/>
      <c r="LNW17" s="35"/>
      <c r="LNX17" s="35"/>
      <c r="LNY17" s="35"/>
      <c r="LNZ17" s="3"/>
      <c r="LOA17" s="3"/>
      <c r="LOB17" s="3"/>
      <c r="LOC17" s="35"/>
      <c r="LOD17" s="35"/>
      <c r="LOE17" s="35"/>
      <c r="LOF17" s="3"/>
      <c r="LOG17" s="3"/>
      <c r="LOH17" s="3"/>
      <c r="LOI17" s="35"/>
      <c r="LOJ17" s="35"/>
      <c r="LOK17" s="35"/>
      <c r="LOL17" s="3"/>
      <c r="LOM17" s="3"/>
      <c r="LON17" s="3"/>
      <c r="LOO17" s="35"/>
      <c r="LOP17" s="35"/>
      <c r="LOQ17" s="35"/>
      <c r="LOR17" s="3"/>
      <c r="LOS17" s="3"/>
      <c r="LOT17" s="3"/>
      <c r="LOU17" s="35"/>
      <c r="LOV17" s="35"/>
      <c r="LOW17" s="35"/>
      <c r="LOX17" s="3"/>
      <c r="LOY17" s="3"/>
      <c r="LOZ17" s="3"/>
      <c r="LPA17" s="35"/>
      <c r="LPB17" s="35"/>
      <c r="LPC17" s="35"/>
      <c r="LPD17" s="3"/>
      <c r="LPE17" s="3"/>
      <c r="LPF17" s="3"/>
      <c r="LPG17" s="35"/>
      <c r="LPH17" s="35"/>
      <c r="LPI17" s="35"/>
      <c r="LPJ17" s="3"/>
      <c r="LPK17" s="3"/>
      <c r="LPL17" s="3"/>
      <c r="LPM17" s="35"/>
      <c r="LPN17" s="35"/>
      <c r="LPO17" s="35"/>
      <c r="LPP17" s="3"/>
      <c r="LPQ17" s="3"/>
      <c r="LPR17" s="3"/>
      <c r="LPS17" s="35"/>
      <c r="LPT17" s="35"/>
      <c r="LPU17" s="35"/>
      <c r="LPV17" s="3"/>
      <c r="LPW17" s="3"/>
      <c r="LPX17" s="3"/>
      <c r="LPY17" s="35"/>
      <c r="LPZ17" s="35"/>
      <c r="LQA17" s="35"/>
      <c r="LQB17" s="3"/>
      <c r="LQC17" s="3"/>
      <c r="LQD17" s="3"/>
      <c r="LQE17" s="35"/>
      <c r="LQF17" s="35"/>
      <c r="LQG17" s="35"/>
      <c r="LQH17" s="3"/>
      <c r="LQI17" s="3"/>
      <c r="LQJ17" s="3"/>
      <c r="LQK17" s="35"/>
      <c r="LQL17" s="35"/>
      <c r="LQM17" s="35"/>
      <c r="LQN17" s="3"/>
      <c r="LQO17" s="3"/>
      <c r="LQP17" s="3"/>
      <c r="LQQ17" s="35"/>
      <c r="LQR17" s="35"/>
      <c r="LQS17" s="35"/>
      <c r="LQT17" s="3"/>
      <c r="LQU17" s="3"/>
      <c r="LQV17" s="3"/>
      <c r="LQW17" s="35"/>
      <c r="LQX17" s="35"/>
      <c r="LQY17" s="35"/>
      <c r="LQZ17" s="3"/>
      <c r="LRA17" s="3"/>
      <c r="LRB17" s="3"/>
      <c r="LRC17" s="35"/>
      <c r="LRD17" s="35"/>
      <c r="LRE17" s="35"/>
      <c r="LRF17" s="3"/>
      <c r="LRG17" s="3"/>
      <c r="LRH17" s="3"/>
      <c r="LRI17" s="35"/>
      <c r="LRJ17" s="35"/>
      <c r="LRK17" s="35"/>
      <c r="LRL17" s="3"/>
      <c r="LRM17" s="3"/>
      <c r="LRN17" s="3"/>
      <c r="LRO17" s="35"/>
      <c r="LRP17" s="35"/>
      <c r="LRQ17" s="35"/>
      <c r="LRR17" s="3"/>
      <c r="LRS17" s="3"/>
      <c r="LRT17" s="3"/>
      <c r="LRU17" s="35"/>
      <c r="LRV17" s="35"/>
      <c r="LRW17" s="35"/>
      <c r="LRX17" s="3"/>
      <c r="LRY17" s="3"/>
      <c r="LRZ17" s="3"/>
      <c r="LSA17" s="35"/>
      <c r="LSB17" s="35"/>
      <c r="LSC17" s="35"/>
      <c r="LSD17" s="3"/>
      <c r="LSE17" s="3"/>
      <c r="LSF17" s="3"/>
      <c r="LSG17" s="35"/>
      <c r="LSH17" s="35"/>
      <c r="LSI17" s="35"/>
      <c r="LSJ17" s="3"/>
      <c r="LSK17" s="3"/>
      <c r="LSL17" s="3"/>
      <c r="LSM17" s="35"/>
      <c r="LSN17" s="35"/>
      <c r="LSO17" s="35"/>
      <c r="LSP17" s="3"/>
      <c r="LSQ17" s="3"/>
      <c r="LSR17" s="3"/>
      <c r="LSS17" s="35"/>
      <c r="LST17" s="35"/>
      <c r="LSU17" s="35"/>
      <c r="LSV17" s="3"/>
      <c r="LSW17" s="3"/>
      <c r="LSX17" s="3"/>
      <c r="LSY17" s="35"/>
      <c r="LSZ17" s="35"/>
      <c r="LTA17" s="35"/>
      <c r="LTB17" s="3"/>
      <c r="LTC17" s="3"/>
      <c r="LTD17" s="3"/>
      <c r="LTE17" s="35"/>
      <c r="LTF17" s="35"/>
      <c r="LTG17" s="35"/>
      <c r="LTH17" s="3"/>
      <c r="LTI17" s="3"/>
      <c r="LTJ17" s="3"/>
      <c r="LTK17" s="35"/>
      <c r="LTL17" s="35"/>
      <c r="LTM17" s="35"/>
      <c r="LTN17" s="3"/>
      <c r="LTO17" s="3"/>
      <c r="LTP17" s="3"/>
      <c r="LTQ17" s="35"/>
      <c r="LTR17" s="35"/>
      <c r="LTS17" s="35"/>
      <c r="LTT17" s="3"/>
      <c r="LTU17" s="3"/>
      <c r="LTV17" s="3"/>
      <c r="LTW17" s="35"/>
      <c r="LTX17" s="35"/>
      <c r="LTY17" s="35"/>
      <c r="LTZ17" s="3"/>
      <c r="LUA17" s="3"/>
      <c r="LUB17" s="3"/>
      <c r="LUC17" s="35"/>
      <c r="LUD17" s="35"/>
      <c r="LUE17" s="35"/>
      <c r="LUF17" s="3"/>
      <c r="LUG17" s="3"/>
      <c r="LUH17" s="3"/>
      <c r="LUI17" s="35"/>
      <c r="LUJ17" s="35"/>
      <c r="LUK17" s="35"/>
      <c r="LUL17" s="3"/>
      <c r="LUM17" s="3"/>
      <c r="LUN17" s="3"/>
      <c r="LUO17" s="35"/>
      <c r="LUP17" s="35"/>
      <c r="LUQ17" s="35"/>
      <c r="LUR17" s="3"/>
      <c r="LUS17" s="3"/>
      <c r="LUT17" s="3"/>
      <c r="LUU17" s="35"/>
      <c r="LUV17" s="35"/>
      <c r="LUW17" s="35"/>
      <c r="LUX17" s="3"/>
      <c r="LUY17" s="3"/>
      <c r="LUZ17" s="3"/>
      <c r="LVA17" s="35"/>
      <c r="LVB17" s="35"/>
      <c r="LVC17" s="35"/>
      <c r="LVD17" s="3"/>
      <c r="LVE17" s="3"/>
      <c r="LVF17" s="3"/>
      <c r="LVG17" s="35"/>
      <c r="LVH17" s="35"/>
      <c r="LVI17" s="35"/>
      <c r="LVJ17" s="3"/>
      <c r="LVK17" s="3"/>
      <c r="LVL17" s="3"/>
      <c r="LVM17" s="35"/>
      <c r="LVN17" s="35"/>
      <c r="LVO17" s="35"/>
      <c r="LVP17" s="3"/>
      <c r="LVQ17" s="3"/>
      <c r="LVR17" s="3"/>
      <c r="LVS17" s="35"/>
      <c r="LVT17" s="35"/>
      <c r="LVU17" s="35"/>
      <c r="LVV17" s="3"/>
      <c r="LVW17" s="3"/>
      <c r="LVX17" s="3"/>
      <c r="LVY17" s="35"/>
      <c r="LVZ17" s="35"/>
      <c r="LWA17" s="35"/>
      <c r="LWB17" s="3"/>
      <c r="LWC17" s="3"/>
      <c r="LWD17" s="3"/>
      <c r="LWE17" s="35"/>
      <c r="LWF17" s="35"/>
      <c r="LWG17" s="35"/>
      <c r="LWH17" s="3"/>
      <c r="LWI17" s="3"/>
      <c r="LWJ17" s="3"/>
      <c r="LWK17" s="35"/>
      <c r="LWL17" s="35"/>
      <c r="LWM17" s="35"/>
      <c r="LWN17" s="3"/>
      <c r="LWO17" s="3"/>
      <c r="LWP17" s="3"/>
      <c r="LWQ17" s="35"/>
      <c r="LWR17" s="35"/>
      <c r="LWS17" s="35"/>
      <c r="LWT17" s="3"/>
      <c r="LWU17" s="3"/>
      <c r="LWV17" s="3"/>
      <c r="LWW17" s="35"/>
      <c r="LWX17" s="35"/>
      <c r="LWY17" s="35"/>
      <c r="LWZ17" s="3"/>
      <c r="LXA17" s="3"/>
      <c r="LXB17" s="3"/>
      <c r="LXC17" s="35"/>
      <c r="LXD17" s="35"/>
      <c r="LXE17" s="35"/>
      <c r="LXF17" s="3"/>
      <c r="LXG17" s="3"/>
      <c r="LXH17" s="3"/>
      <c r="LXI17" s="35"/>
      <c r="LXJ17" s="35"/>
      <c r="LXK17" s="35"/>
      <c r="LXL17" s="3"/>
      <c r="LXM17" s="3"/>
      <c r="LXN17" s="3"/>
      <c r="LXO17" s="35"/>
      <c r="LXP17" s="35"/>
      <c r="LXQ17" s="35"/>
      <c r="LXR17" s="3"/>
      <c r="LXS17" s="3"/>
      <c r="LXT17" s="3"/>
      <c r="LXU17" s="35"/>
      <c r="LXV17" s="35"/>
      <c r="LXW17" s="35"/>
      <c r="LXX17" s="3"/>
      <c r="LXY17" s="3"/>
      <c r="LXZ17" s="3"/>
      <c r="LYA17" s="35"/>
      <c r="LYB17" s="35"/>
      <c r="LYC17" s="35"/>
      <c r="LYD17" s="3"/>
      <c r="LYE17" s="3"/>
      <c r="LYF17" s="3"/>
      <c r="LYG17" s="35"/>
      <c r="LYH17" s="35"/>
      <c r="LYI17" s="35"/>
      <c r="LYJ17" s="3"/>
      <c r="LYK17" s="3"/>
      <c r="LYL17" s="3"/>
      <c r="LYM17" s="35"/>
      <c r="LYN17" s="35"/>
      <c r="LYO17" s="35"/>
      <c r="LYP17" s="3"/>
      <c r="LYQ17" s="3"/>
      <c r="LYR17" s="3"/>
      <c r="LYS17" s="35"/>
      <c r="LYT17" s="35"/>
      <c r="LYU17" s="35"/>
      <c r="LYV17" s="3"/>
      <c r="LYW17" s="3"/>
      <c r="LYX17" s="3"/>
      <c r="LYY17" s="35"/>
      <c r="LYZ17" s="35"/>
      <c r="LZA17" s="35"/>
      <c r="LZB17" s="3"/>
      <c r="LZC17" s="3"/>
      <c r="LZD17" s="3"/>
      <c r="LZE17" s="35"/>
      <c r="LZF17" s="35"/>
      <c r="LZG17" s="35"/>
      <c r="LZH17" s="3"/>
      <c r="LZI17" s="3"/>
      <c r="LZJ17" s="3"/>
      <c r="LZK17" s="35"/>
      <c r="LZL17" s="35"/>
      <c r="LZM17" s="35"/>
      <c r="LZN17" s="3"/>
      <c r="LZO17" s="3"/>
      <c r="LZP17" s="3"/>
      <c r="LZQ17" s="35"/>
      <c r="LZR17" s="35"/>
      <c r="LZS17" s="35"/>
      <c r="LZT17" s="3"/>
      <c r="LZU17" s="3"/>
      <c r="LZV17" s="3"/>
      <c r="LZW17" s="35"/>
      <c r="LZX17" s="35"/>
      <c r="LZY17" s="35"/>
      <c r="LZZ17" s="3"/>
      <c r="MAA17" s="3"/>
      <c r="MAB17" s="3"/>
      <c r="MAC17" s="35"/>
      <c r="MAD17" s="35"/>
      <c r="MAE17" s="35"/>
      <c r="MAF17" s="3"/>
      <c r="MAG17" s="3"/>
      <c r="MAH17" s="3"/>
      <c r="MAI17" s="35"/>
      <c r="MAJ17" s="35"/>
      <c r="MAK17" s="35"/>
      <c r="MAL17" s="3"/>
      <c r="MAM17" s="3"/>
      <c r="MAN17" s="3"/>
      <c r="MAO17" s="35"/>
      <c r="MAP17" s="35"/>
      <c r="MAQ17" s="35"/>
      <c r="MAR17" s="3"/>
      <c r="MAS17" s="3"/>
      <c r="MAT17" s="3"/>
      <c r="MAU17" s="35"/>
      <c r="MAV17" s="35"/>
      <c r="MAW17" s="35"/>
      <c r="MAX17" s="3"/>
      <c r="MAY17" s="3"/>
      <c r="MAZ17" s="3"/>
      <c r="MBA17" s="35"/>
      <c r="MBB17" s="35"/>
      <c r="MBC17" s="35"/>
      <c r="MBD17" s="3"/>
      <c r="MBE17" s="3"/>
      <c r="MBF17" s="3"/>
      <c r="MBG17" s="35"/>
      <c r="MBH17" s="35"/>
      <c r="MBI17" s="35"/>
      <c r="MBJ17" s="3"/>
      <c r="MBK17" s="3"/>
      <c r="MBL17" s="3"/>
      <c r="MBM17" s="35"/>
      <c r="MBN17" s="35"/>
      <c r="MBO17" s="35"/>
      <c r="MBP17" s="3"/>
      <c r="MBQ17" s="3"/>
      <c r="MBR17" s="3"/>
      <c r="MBS17" s="35"/>
      <c r="MBT17" s="35"/>
      <c r="MBU17" s="35"/>
      <c r="MBV17" s="3"/>
      <c r="MBW17" s="3"/>
      <c r="MBX17" s="3"/>
      <c r="MBY17" s="35"/>
      <c r="MBZ17" s="35"/>
      <c r="MCA17" s="35"/>
      <c r="MCB17" s="3"/>
      <c r="MCC17" s="3"/>
      <c r="MCD17" s="3"/>
      <c r="MCE17" s="35"/>
      <c r="MCF17" s="35"/>
      <c r="MCG17" s="35"/>
      <c r="MCH17" s="3"/>
      <c r="MCI17" s="3"/>
      <c r="MCJ17" s="3"/>
      <c r="MCK17" s="35"/>
      <c r="MCL17" s="35"/>
      <c r="MCM17" s="35"/>
      <c r="MCN17" s="3"/>
      <c r="MCO17" s="3"/>
      <c r="MCP17" s="3"/>
      <c r="MCQ17" s="35"/>
      <c r="MCR17" s="35"/>
      <c r="MCS17" s="35"/>
      <c r="MCT17" s="3"/>
      <c r="MCU17" s="3"/>
      <c r="MCV17" s="3"/>
      <c r="MCW17" s="35"/>
      <c r="MCX17" s="35"/>
      <c r="MCY17" s="35"/>
      <c r="MCZ17" s="3"/>
      <c r="MDA17" s="3"/>
      <c r="MDB17" s="3"/>
      <c r="MDC17" s="35"/>
      <c r="MDD17" s="35"/>
      <c r="MDE17" s="35"/>
      <c r="MDF17" s="3"/>
      <c r="MDG17" s="3"/>
      <c r="MDH17" s="3"/>
      <c r="MDI17" s="35"/>
      <c r="MDJ17" s="35"/>
      <c r="MDK17" s="35"/>
      <c r="MDL17" s="3"/>
      <c r="MDM17" s="3"/>
      <c r="MDN17" s="3"/>
      <c r="MDO17" s="35"/>
      <c r="MDP17" s="35"/>
      <c r="MDQ17" s="35"/>
      <c r="MDR17" s="3"/>
      <c r="MDS17" s="3"/>
      <c r="MDT17" s="3"/>
      <c r="MDU17" s="35"/>
      <c r="MDV17" s="35"/>
      <c r="MDW17" s="35"/>
      <c r="MDX17" s="3"/>
      <c r="MDY17" s="3"/>
      <c r="MDZ17" s="3"/>
      <c r="MEA17" s="35"/>
      <c r="MEB17" s="35"/>
      <c r="MEC17" s="35"/>
      <c r="MED17" s="3"/>
      <c r="MEE17" s="3"/>
      <c r="MEF17" s="3"/>
      <c r="MEG17" s="35"/>
      <c r="MEH17" s="35"/>
      <c r="MEI17" s="35"/>
      <c r="MEJ17" s="3"/>
      <c r="MEK17" s="3"/>
      <c r="MEL17" s="3"/>
      <c r="MEM17" s="35"/>
      <c r="MEN17" s="35"/>
      <c r="MEO17" s="35"/>
      <c r="MEP17" s="3"/>
      <c r="MEQ17" s="3"/>
      <c r="MER17" s="3"/>
      <c r="MES17" s="35"/>
      <c r="MET17" s="35"/>
      <c r="MEU17" s="35"/>
      <c r="MEV17" s="3"/>
      <c r="MEW17" s="3"/>
      <c r="MEX17" s="3"/>
      <c r="MEY17" s="35"/>
      <c r="MEZ17" s="35"/>
      <c r="MFA17" s="35"/>
      <c r="MFB17" s="3"/>
      <c r="MFC17" s="3"/>
      <c r="MFD17" s="3"/>
      <c r="MFE17" s="35"/>
      <c r="MFF17" s="35"/>
      <c r="MFG17" s="35"/>
      <c r="MFH17" s="3"/>
      <c r="MFI17" s="3"/>
      <c r="MFJ17" s="3"/>
      <c r="MFK17" s="35"/>
      <c r="MFL17" s="35"/>
      <c r="MFM17" s="35"/>
      <c r="MFN17" s="3"/>
      <c r="MFO17" s="3"/>
      <c r="MFP17" s="3"/>
      <c r="MFQ17" s="35"/>
      <c r="MFR17" s="35"/>
      <c r="MFS17" s="35"/>
      <c r="MFT17" s="3"/>
      <c r="MFU17" s="3"/>
      <c r="MFV17" s="3"/>
      <c r="MFW17" s="35"/>
      <c r="MFX17" s="35"/>
      <c r="MFY17" s="35"/>
      <c r="MFZ17" s="3"/>
      <c r="MGA17" s="3"/>
      <c r="MGB17" s="3"/>
      <c r="MGC17" s="35"/>
      <c r="MGD17" s="35"/>
      <c r="MGE17" s="35"/>
      <c r="MGF17" s="3"/>
      <c r="MGG17" s="3"/>
      <c r="MGH17" s="3"/>
      <c r="MGI17" s="35"/>
      <c r="MGJ17" s="35"/>
      <c r="MGK17" s="35"/>
      <c r="MGL17" s="3"/>
      <c r="MGM17" s="3"/>
      <c r="MGN17" s="3"/>
      <c r="MGO17" s="35"/>
      <c r="MGP17" s="35"/>
      <c r="MGQ17" s="35"/>
      <c r="MGR17" s="3"/>
      <c r="MGS17" s="3"/>
      <c r="MGT17" s="3"/>
      <c r="MGU17" s="35"/>
      <c r="MGV17" s="35"/>
      <c r="MGW17" s="35"/>
      <c r="MGX17" s="3"/>
      <c r="MGY17" s="3"/>
      <c r="MGZ17" s="3"/>
      <c r="MHA17" s="35"/>
      <c r="MHB17" s="35"/>
      <c r="MHC17" s="35"/>
      <c r="MHD17" s="3"/>
      <c r="MHE17" s="3"/>
      <c r="MHF17" s="3"/>
      <c r="MHG17" s="35"/>
      <c r="MHH17" s="35"/>
      <c r="MHI17" s="35"/>
      <c r="MHJ17" s="3"/>
      <c r="MHK17" s="3"/>
      <c r="MHL17" s="3"/>
      <c r="MHM17" s="35"/>
      <c r="MHN17" s="35"/>
      <c r="MHO17" s="35"/>
      <c r="MHP17" s="3"/>
      <c r="MHQ17" s="3"/>
      <c r="MHR17" s="3"/>
      <c r="MHS17" s="35"/>
      <c r="MHT17" s="35"/>
      <c r="MHU17" s="35"/>
      <c r="MHV17" s="3"/>
      <c r="MHW17" s="3"/>
      <c r="MHX17" s="3"/>
      <c r="MHY17" s="35"/>
      <c r="MHZ17" s="35"/>
      <c r="MIA17" s="35"/>
      <c r="MIB17" s="3"/>
      <c r="MIC17" s="3"/>
      <c r="MID17" s="3"/>
      <c r="MIE17" s="35"/>
      <c r="MIF17" s="35"/>
      <c r="MIG17" s="35"/>
      <c r="MIH17" s="3"/>
      <c r="MII17" s="3"/>
      <c r="MIJ17" s="3"/>
      <c r="MIK17" s="35"/>
      <c r="MIL17" s="35"/>
      <c r="MIM17" s="35"/>
      <c r="MIN17" s="3"/>
      <c r="MIO17" s="3"/>
      <c r="MIP17" s="3"/>
      <c r="MIQ17" s="35"/>
      <c r="MIR17" s="35"/>
      <c r="MIS17" s="35"/>
      <c r="MIT17" s="3"/>
      <c r="MIU17" s="3"/>
      <c r="MIV17" s="3"/>
      <c r="MIW17" s="35"/>
      <c r="MIX17" s="35"/>
      <c r="MIY17" s="35"/>
      <c r="MIZ17" s="3"/>
      <c r="MJA17" s="3"/>
      <c r="MJB17" s="3"/>
      <c r="MJC17" s="35"/>
      <c r="MJD17" s="35"/>
      <c r="MJE17" s="35"/>
      <c r="MJF17" s="3"/>
      <c r="MJG17" s="3"/>
      <c r="MJH17" s="3"/>
      <c r="MJI17" s="35"/>
      <c r="MJJ17" s="35"/>
      <c r="MJK17" s="35"/>
      <c r="MJL17" s="3"/>
      <c r="MJM17" s="3"/>
      <c r="MJN17" s="3"/>
      <c r="MJO17" s="35"/>
      <c r="MJP17" s="35"/>
      <c r="MJQ17" s="35"/>
      <c r="MJR17" s="3"/>
      <c r="MJS17" s="3"/>
      <c r="MJT17" s="3"/>
      <c r="MJU17" s="35"/>
      <c r="MJV17" s="35"/>
      <c r="MJW17" s="35"/>
      <c r="MJX17" s="3"/>
      <c r="MJY17" s="3"/>
      <c r="MJZ17" s="3"/>
      <c r="MKA17" s="35"/>
      <c r="MKB17" s="35"/>
      <c r="MKC17" s="35"/>
      <c r="MKD17" s="3"/>
      <c r="MKE17" s="3"/>
      <c r="MKF17" s="3"/>
      <c r="MKG17" s="35"/>
      <c r="MKH17" s="35"/>
      <c r="MKI17" s="35"/>
      <c r="MKJ17" s="3"/>
      <c r="MKK17" s="3"/>
      <c r="MKL17" s="3"/>
      <c r="MKM17" s="35"/>
      <c r="MKN17" s="35"/>
      <c r="MKO17" s="35"/>
      <c r="MKP17" s="3"/>
      <c r="MKQ17" s="3"/>
      <c r="MKR17" s="3"/>
      <c r="MKS17" s="35"/>
      <c r="MKT17" s="35"/>
      <c r="MKU17" s="35"/>
      <c r="MKV17" s="3"/>
      <c r="MKW17" s="3"/>
      <c r="MKX17" s="3"/>
      <c r="MKY17" s="35"/>
      <c r="MKZ17" s="35"/>
      <c r="MLA17" s="35"/>
      <c r="MLB17" s="3"/>
      <c r="MLC17" s="3"/>
      <c r="MLD17" s="3"/>
      <c r="MLE17" s="35"/>
      <c r="MLF17" s="35"/>
      <c r="MLG17" s="35"/>
      <c r="MLH17" s="3"/>
      <c r="MLI17" s="3"/>
      <c r="MLJ17" s="3"/>
      <c r="MLK17" s="35"/>
      <c r="MLL17" s="35"/>
      <c r="MLM17" s="35"/>
      <c r="MLN17" s="3"/>
      <c r="MLO17" s="3"/>
      <c r="MLP17" s="3"/>
      <c r="MLQ17" s="35"/>
      <c r="MLR17" s="35"/>
      <c r="MLS17" s="35"/>
      <c r="MLT17" s="3"/>
      <c r="MLU17" s="3"/>
      <c r="MLV17" s="3"/>
      <c r="MLW17" s="35"/>
      <c r="MLX17" s="35"/>
      <c r="MLY17" s="35"/>
      <c r="MLZ17" s="3"/>
      <c r="MMA17" s="3"/>
      <c r="MMB17" s="3"/>
      <c r="MMC17" s="35"/>
      <c r="MMD17" s="35"/>
      <c r="MME17" s="35"/>
      <c r="MMF17" s="3"/>
      <c r="MMG17" s="3"/>
      <c r="MMH17" s="3"/>
      <c r="MMI17" s="35"/>
      <c r="MMJ17" s="35"/>
      <c r="MMK17" s="35"/>
      <c r="MML17" s="3"/>
      <c r="MMM17" s="3"/>
      <c r="MMN17" s="3"/>
      <c r="MMO17" s="35"/>
      <c r="MMP17" s="35"/>
      <c r="MMQ17" s="35"/>
      <c r="MMR17" s="3"/>
      <c r="MMS17" s="3"/>
      <c r="MMT17" s="3"/>
      <c r="MMU17" s="35"/>
      <c r="MMV17" s="35"/>
      <c r="MMW17" s="35"/>
      <c r="MMX17" s="3"/>
      <c r="MMY17" s="3"/>
      <c r="MMZ17" s="3"/>
      <c r="MNA17" s="35"/>
      <c r="MNB17" s="35"/>
      <c r="MNC17" s="35"/>
      <c r="MND17" s="3"/>
      <c r="MNE17" s="3"/>
      <c r="MNF17" s="3"/>
      <c r="MNG17" s="35"/>
      <c r="MNH17" s="35"/>
      <c r="MNI17" s="35"/>
      <c r="MNJ17" s="3"/>
      <c r="MNK17" s="3"/>
      <c r="MNL17" s="3"/>
      <c r="MNM17" s="35"/>
      <c r="MNN17" s="35"/>
      <c r="MNO17" s="35"/>
      <c r="MNP17" s="3"/>
      <c r="MNQ17" s="3"/>
      <c r="MNR17" s="3"/>
      <c r="MNS17" s="35"/>
      <c r="MNT17" s="35"/>
      <c r="MNU17" s="35"/>
      <c r="MNV17" s="3"/>
      <c r="MNW17" s="3"/>
      <c r="MNX17" s="3"/>
      <c r="MNY17" s="35"/>
      <c r="MNZ17" s="35"/>
      <c r="MOA17" s="35"/>
      <c r="MOB17" s="3"/>
      <c r="MOC17" s="3"/>
      <c r="MOD17" s="3"/>
      <c r="MOE17" s="35"/>
      <c r="MOF17" s="35"/>
      <c r="MOG17" s="35"/>
      <c r="MOH17" s="3"/>
      <c r="MOI17" s="3"/>
      <c r="MOJ17" s="3"/>
      <c r="MOK17" s="35"/>
      <c r="MOL17" s="35"/>
      <c r="MOM17" s="35"/>
      <c r="MON17" s="3"/>
      <c r="MOO17" s="3"/>
      <c r="MOP17" s="3"/>
      <c r="MOQ17" s="35"/>
      <c r="MOR17" s="35"/>
      <c r="MOS17" s="35"/>
      <c r="MOT17" s="3"/>
      <c r="MOU17" s="3"/>
      <c r="MOV17" s="3"/>
      <c r="MOW17" s="35"/>
      <c r="MOX17" s="35"/>
      <c r="MOY17" s="35"/>
      <c r="MOZ17" s="3"/>
      <c r="MPA17" s="3"/>
      <c r="MPB17" s="3"/>
      <c r="MPC17" s="35"/>
      <c r="MPD17" s="35"/>
      <c r="MPE17" s="35"/>
      <c r="MPF17" s="3"/>
      <c r="MPG17" s="3"/>
      <c r="MPH17" s="3"/>
      <c r="MPI17" s="35"/>
      <c r="MPJ17" s="35"/>
      <c r="MPK17" s="35"/>
      <c r="MPL17" s="3"/>
      <c r="MPM17" s="3"/>
      <c r="MPN17" s="3"/>
      <c r="MPO17" s="35"/>
      <c r="MPP17" s="35"/>
      <c r="MPQ17" s="35"/>
      <c r="MPR17" s="3"/>
      <c r="MPS17" s="3"/>
      <c r="MPT17" s="3"/>
      <c r="MPU17" s="35"/>
      <c r="MPV17" s="35"/>
      <c r="MPW17" s="35"/>
      <c r="MPX17" s="3"/>
      <c r="MPY17" s="3"/>
      <c r="MPZ17" s="3"/>
      <c r="MQA17" s="35"/>
      <c r="MQB17" s="35"/>
      <c r="MQC17" s="35"/>
      <c r="MQD17" s="3"/>
      <c r="MQE17" s="3"/>
      <c r="MQF17" s="3"/>
      <c r="MQG17" s="35"/>
      <c r="MQH17" s="35"/>
      <c r="MQI17" s="35"/>
      <c r="MQJ17" s="3"/>
      <c r="MQK17" s="3"/>
      <c r="MQL17" s="3"/>
      <c r="MQM17" s="35"/>
      <c r="MQN17" s="35"/>
      <c r="MQO17" s="35"/>
      <c r="MQP17" s="3"/>
      <c r="MQQ17" s="3"/>
      <c r="MQR17" s="3"/>
      <c r="MQS17" s="35"/>
      <c r="MQT17" s="35"/>
      <c r="MQU17" s="35"/>
      <c r="MQV17" s="3"/>
      <c r="MQW17" s="3"/>
      <c r="MQX17" s="3"/>
      <c r="MQY17" s="35"/>
      <c r="MQZ17" s="35"/>
      <c r="MRA17" s="35"/>
      <c r="MRB17" s="3"/>
      <c r="MRC17" s="3"/>
      <c r="MRD17" s="3"/>
      <c r="MRE17" s="35"/>
      <c r="MRF17" s="35"/>
      <c r="MRG17" s="35"/>
      <c r="MRH17" s="3"/>
      <c r="MRI17" s="3"/>
      <c r="MRJ17" s="3"/>
      <c r="MRK17" s="35"/>
      <c r="MRL17" s="35"/>
      <c r="MRM17" s="35"/>
      <c r="MRN17" s="3"/>
      <c r="MRO17" s="3"/>
      <c r="MRP17" s="3"/>
      <c r="MRQ17" s="35"/>
      <c r="MRR17" s="35"/>
      <c r="MRS17" s="35"/>
      <c r="MRT17" s="3"/>
      <c r="MRU17" s="3"/>
      <c r="MRV17" s="3"/>
      <c r="MRW17" s="35"/>
      <c r="MRX17" s="35"/>
      <c r="MRY17" s="35"/>
      <c r="MRZ17" s="3"/>
      <c r="MSA17" s="3"/>
      <c r="MSB17" s="3"/>
      <c r="MSC17" s="35"/>
      <c r="MSD17" s="35"/>
      <c r="MSE17" s="35"/>
      <c r="MSF17" s="3"/>
      <c r="MSG17" s="3"/>
      <c r="MSH17" s="3"/>
      <c r="MSI17" s="35"/>
      <c r="MSJ17" s="35"/>
      <c r="MSK17" s="35"/>
      <c r="MSL17" s="3"/>
      <c r="MSM17" s="3"/>
      <c r="MSN17" s="3"/>
      <c r="MSO17" s="35"/>
      <c r="MSP17" s="35"/>
      <c r="MSQ17" s="35"/>
      <c r="MSR17" s="3"/>
      <c r="MSS17" s="3"/>
      <c r="MST17" s="3"/>
      <c r="MSU17" s="35"/>
      <c r="MSV17" s="35"/>
      <c r="MSW17" s="35"/>
      <c r="MSX17" s="3"/>
      <c r="MSY17" s="3"/>
      <c r="MSZ17" s="3"/>
      <c r="MTA17" s="35"/>
      <c r="MTB17" s="35"/>
      <c r="MTC17" s="35"/>
      <c r="MTD17" s="3"/>
      <c r="MTE17" s="3"/>
      <c r="MTF17" s="3"/>
      <c r="MTG17" s="35"/>
      <c r="MTH17" s="35"/>
      <c r="MTI17" s="35"/>
      <c r="MTJ17" s="3"/>
      <c r="MTK17" s="3"/>
      <c r="MTL17" s="3"/>
      <c r="MTM17" s="35"/>
      <c r="MTN17" s="35"/>
      <c r="MTO17" s="35"/>
      <c r="MTP17" s="3"/>
      <c r="MTQ17" s="3"/>
      <c r="MTR17" s="3"/>
      <c r="MTS17" s="35"/>
      <c r="MTT17" s="35"/>
      <c r="MTU17" s="35"/>
      <c r="MTV17" s="3"/>
      <c r="MTW17" s="3"/>
      <c r="MTX17" s="3"/>
      <c r="MTY17" s="35"/>
      <c r="MTZ17" s="35"/>
      <c r="MUA17" s="35"/>
      <c r="MUB17" s="3"/>
      <c r="MUC17" s="3"/>
      <c r="MUD17" s="3"/>
      <c r="MUE17" s="35"/>
      <c r="MUF17" s="35"/>
      <c r="MUG17" s="35"/>
      <c r="MUH17" s="3"/>
      <c r="MUI17" s="3"/>
      <c r="MUJ17" s="3"/>
      <c r="MUK17" s="35"/>
      <c r="MUL17" s="35"/>
      <c r="MUM17" s="35"/>
      <c r="MUN17" s="3"/>
      <c r="MUO17" s="3"/>
      <c r="MUP17" s="3"/>
      <c r="MUQ17" s="35"/>
      <c r="MUR17" s="35"/>
      <c r="MUS17" s="35"/>
      <c r="MUT17" s="3"/>
      <c r="MUU17" s="3"/>
      <c r="MUV17" s="3"/>
      <c r="MUW17" s="35"/>
      <c r="MUX17" s="35"/>
      <c r="MUY17" s="35"/>
      <c r="MUZ17" s="3"/>
      <c r="MVA17" s="3"/>
      <c r="MVB17" s="3"/>
      <c r="MVC17" s="35"/>
      <c r="MVD17" s="35"/>
      <c r="MVE17" s="35"/>
      <c r="MVF17" s="3"/>
      <c r="MVG17" s="3"/>
      <c r="MVH17" s="3"/>
      <c r="MVI17" s="35"/>
      <c r="MVJ17" s="35"/>
      <c r="MVK17" s="35"/>
      <c r="MVL17" s="3"/>
      <c r="MVM17" s="3"/>
      <c r="MVN17" s="3"/>
      <c r="MVO17" s="35"/>
      <c r="MVP17" s="35"/>
      <c r="MVQ17" s="35"/>
      <c r="MVR17" s="3"/>
      <c r="MVS17" s="3"/>
      <c r="MVT17" s="3"/>
      <c r="MVU17" s="35"/>
      <c r="MVV17" s="35"/>
      <c r="MVW17" s="35"/>
      <c r="MVX17" s="3"/>
      <c r="MVY17" s="3"/>
      <c r="MVZ17" s="3"/>
      <c r="MWA17" s="35"/>
      <c r="MWB17" s="35"/>
      <c r="MWC17" s="35"/>
      <c r="MWD17" s="3"/>
      <c r="MWE17" s="3"/>
      <c r="MWF17" s="3"/>
      <c r="MWG17" s="35"/>
      <c r="MWH17" s="35"/>
      <c r="MWI17" s="35"/>
      <c r="MWJ17" s="3"/>
      <c r="MWK17" s="3"/>
      <c r="MWL17" s="3"/>
      <c r="MWM17" s="35"/>
      <c r="MWN17" s="35"/>
      <c r="MWO17" s="35"/>
      <c r="MWP17" s="3"/>
      <c r="MWQ17" s="3"/>
      <c r="MWR17" s="3"/>
      <c r="MWS17" s="35"/>
      <c r="MWT17" s="35"/>
      <c r="MWU17" s="35"/>
      <c r="MWV17" s="3"/>
      <c r="MWW17" s="3"/>
      <c r="MWX17" s="3"/>
      <c r="MWY17" s="35"/>
      <c r="MWZ17" s="35"/>
      <c r="MXA17" s="35"/>
      <c r="MXB17" s="3"/>
      <c r="MXC17" s="3"/>
      <c r="MXD17" s="3"/>
      <c r="MXE17" s="35"/>
      <c r="MXF17" s="35"/>
      <c r="MXG17" s="35"/>
      <c r="MXH17" s="3"/>
      <c r="MXI17" s="3"/>
      <c r="MXJ17" s="3"/>
      <c r="MXK17" s="35"/>
      <c r="MXL17" s="35"/>
      <c r="MXM17" s="35"/>
      <c r="MXN17" s="3"/>
      <c r="MXO17" s="3"/>
      <c r="MXP17" s="3"/>
      <c r="MXQ17" s="35"/>
      <c r="MXR17" s="35"/>
      <c r="MXS17" s="35"/>
      <c r="MXT17" s="3"/>
      <c r="MXU17" s="3"/>
      <c r="MXV17" s="3"/>
      <c r="MXW17" s="35"/>
      <c r="MXX17" s="35"/>
      <c r="MXY17" s="35"/>
      <c r="MXZ17" s="3"/>
      <c r="MYA17" s="3"/>
      <c r="MYB17" s="3"/>
      <c r="MYC17" s="35"/>
      <c r="MYD17" s="35"/>
      <c r="MYE17" s="35"/>
      <c r="MYF17" s="3"/>
      <c r="MYG17" s="3"/>
      <c r="MYH17" s="3"/>
      <c r="MYI17" s="35"/>
      <c r="MYJ17" s="35"/>
      <c r="MYK17" s="35"/>
      <c r="MYL17" s="3"/>
      <c r="MYM17" s="3"/>
      <c r="MYN17" s="3"/>
      <c r="MYO17" s="35"/>
      <c r="MYP17" s="35"/>
      <c r="MYQ17" s="35"/>
      <c r="MYR17" s="3"/>
      <c r="MYS17" s="3"/>
      <c r="MYT17" s="3"/>
      <c r="MYU17" s="35"/>
      <c r="MYV17" s="35"/>
      <c r="MYW17" s="35"/>
      <c r="MYX17" s="3"/>
      <c r="MYY17" s="3"/>
      <c r="MYZ17" s="3"/>
      <c r="MZA17" s="35"/>
      <c r="MZB17" s="35"/>
      <c r="MZC17" s="35"/>
      <c r="MZD17" s="3"/>
      <c r="MZE17" s="3"/>
      <c r="MZF17" s="3"/>
      <c r="MZG17" s="35"/>
      <c r="MZH17" s="35"/>
      <c r="MZI17" s="35"/>
      <c r="MZJ17" s="3"/>
      <c r="MZK17" s="3"/>
      <c r="MZL17" s="3"/>
      <c r="MZM17" s="35"/>
      <c r="MZN17" s="35"/>
      <c r="MZO17" s="35"/>
      <c r="MZP17" s="3"/>
      <c r="MZQ17" s="3"/>
      <c r="MZR17" s="3"/>
      <c r="MZS17" s="35"/>
      <c r="MZT17" s="35"/>
      <c r="MZU17" s="35"/>
      <c r="MZV17" s="3"/>
      <c r="MZW17" s="3"/>
      <c r="MZX17" s="3"/>
      <c r="MZY17" s="35"/>
      <c r="MZZ17" s="35"/>
      <c r="NAA17" s="35"/>
      <c r="NAB17" s="3"/>
      <c r="NAC17" s="3"/>
      <c r="NAD17" s="3"/>
      <c r="NAE17" s="35"/>
      <c r="NAF17" s="35"/>
      <c r="NAG17" s="35"/>
      <c r="NAH17" s="3"/>
      <c r="NAI17" s="3"/>
      <c r="NAJ17" s="3"/>
      <c r="NAK17" s="35"/>
      <c r="NAL17" s="35"/>
      <c r="NAM17" s="35"/>
      <c r="NAN17" s="3"/>
      <c r="NAO17" s="3"/>
      <c r="NAP17" s="3"/>
      <c r="NAQ17" s="35"/>
      <c r="NAR17" s="35"/>
      <c r="NAS17" s="35"/>
      <c r="NAT17" s="3"/>
      <c r="NAU17" s="3"/>
      <c r="NAV17" s="3"/>
      <c r="NAW17" s="35"/>
      <c r="NAX17" s="35"/>
      <c r="NAY17" s="35"/>
      <c r="NAZ17" s="3"/>
      <c r="NBA17" s="3"/>
      <c r="NBB17" s="3"/>
      <c r="NBC17" s="35"/>
      <c r="NBD17" s="35"/>
      <c r="NBE17" s="35"/>
      <c r="NBF17" s="3"/>
      <c r="NBG17" s="3"/>
      <c r="NBH17" s="3"/>
      <c r="NBI17" s="35"/>
      <c r="NBJ17" s="35"/>
      <c r="NBK17" s="35"/>
      <c r="NBL17" s="3"/>
      <c r="NBM17" s="3"/>
      <c r="NBN17" s="3"/>
      <c r="NBO17" s="35"/>
      <c r="NBP17" s="35"/>
      <c r="NBQ17" s="35"/>
      <c r="NBR17" s="3"/>
      <c r="NBS17" s="3"/>
      <c r="NBT17" s="3"/>
      <c r="NBU17" s="35"/>
      <c r="NBV17" s="35"/>
      <c r="NBW17" s="35"/>
      <c r="NBX17" s="3"/>
      <c r="NBY17" s="3"/>
      <c r="NBZ17" s="3"/>
      <c r="NCA17" s="35"/>
      <c r="NCB17" s="35"/>
      <c r="NCC17" s="35"/>
      <c r="NCD17" s="3"/>
      <c r="NCE17" s="3"/>
      <c r="NCF17" s="3"/>
      <c r="NCG17" s="35"/>
      <c r="NCH17" s="35"/>
      <c r="NCI17" s="35"/>
      <c r="NCJ17" s="3"/>
      <c r="NCK17" s="3"/>
      <c r="NCL17" s="3"/>
      <c r="NCM17" s="35"/>
      <c r="NCN17" s="35"/>
      <c r="NCO17" s="35"/>
      <c r="NCP17" s="3"/>
      <c r="NCQ17" s="3"/>
      <c r="NCR17" s="3"/>
      <c r="NCS17" s="35"/>
      <c r="NCT17" s="35"/>
      <c r="NCU17" s="35"/>
      <c r="NCV17" s="3"/>
      <c r="NCW17" s="3"/>
      <c r="NCX17" s="3"/>
      <c r="NCY17" s="35"/>
      <c r="NCZ17" s="35"/>
      <c r="NDA17" s="35"/>
      <c r="NDB17" s="3"/>
      <c r="NDC17" s="3"/>
      <c r="NDD17" s="3"/>
      <c r="NDE17" s="35"/>
      <c r="NDF17" s="35"/>
      <c r="NDG17" s="35"/>
      <c r="NDH17" s="3"/>
      <c r="NDI17" s="3"/>
      <c r="NDJ17" s="3"/>
      <c r="NDK17" s="35"/>
      <c r="NDL17" s="35"/>
      <c r="NDM17" s="35"/>
      <c r="NDN17" s="3"/>
      <c r="NDO17" s="3"/>
      <c r="NDP17" s="3"/>
      <c r="NDQ17" s="35"/>
      <c r="NDR17" s="35"/>
      <c r="NDS17" s="35"/>
      <c r="NDT17" s="3"/>
      <c r="NDU17" s="3"/>
      <c r="NDV17" s="3"/>
      <c r="NDW17" s="35"/>
      <c r="NDX17" s="35"/>
      <c r="NDY17" s="35"/>
      <c r="NDZ17" s="3"/>
      <c r="NEA17" s="3"/>
      <c r="NEB17" s="3"/>
      <c r="NEC17" s="35"/>
      <c r="NED17" s="35"/>
      <c r="NEE17" s="35"/>
      <c r="NEF17" s="3"/>
      <c r="NEG17" s="3"/>
      <c r="NEH17" s="3"/>
      <c r="NEI17" s="35"/>
      <c r="NEJ17" s="35"/>
      <c r="NEK17" s="35"/>
      <c r="NEL17" s="3"/>
      <c r="NEM17" s="3"/>
      <c r="NEN17" s="3"/>
      <c r="NEO17" s="35"/>
      <c r="NEP17" s="35"/>
      <c r="NEQ17" s="35"/>
      <c r="NER17" s="3"/>
      <c r="NES17" s="3"/>
      <c r="NET17" s="3"/>
      <c r="NEU17" s="35"/>
      <c r="NEV17" s="35"/>
      <c r="NEW17" s="35"/>
      <c r="NEX17" s="3"/>
      <c r="NEY17" s="3"/>
      <c r="NEZ17" s="3"/>
      <c r="NFA17" s="35"/>
      <c r="NFB17" s="35"/>
      <c r="NFC17" s="35"/>
      <c r="NFD17" s="3"/>
      <c r="NFE17" s="3"/>
      <c r="NFF17" s="3"/>
      <c r="NFG17" s="35"/>
      <c r="NFH17" s="35"/>
      <c r="NFI17" s="35"/>
      <c r="NFJ17" s="3"/>
      <c r="NFK17" s="3"/>
      <c r="NFL17" s="3"/>
      <c r="NFM17" s="35"/>
      <c r="NFN17" s="35"/>
      <c r="NFO17" s="35"/>
      <c r="NFP17" s="3"/>
      <c r="NFQ17" s="3"/>
      <c r="NFR17" s="3"/>
      <c r="NFS17" s="35"/>
      <c r="NFT17" s="35"/>
      <c r="NFU17" s="35"/>
      <c r="NFV17" s="3"/>
      <c r="NFW17" s="3"/>
      <c r="NFX17" s="3"/>
      <c r="NFY17" s="35"/>
      <c r="NFZ17" s="35"/>
      <c r="NGA17" s="35"/>
      <c r="NGB17" s="3"/>
      <c r="NGC17" s="3"/>
      <c r="NGD17" s="3"/>
      <c r="NGE17" s="35"/>
      <c r="NGF17" s="35"/>
      <c r="NGG17" s="35"/>
      <c r="NGH17" s="3"/>
      <c r="NGI17" s="3"/>
      <c r="NGJ17" s="3"/>
      <c r="NGK17" s="35"/>
      <c r="NGL17" s="35"/>
      <c r="NGM17" s="35"/>
      <c r="NGN17" s="3"/>
      <c r="NGO17" s="3"/>
      <c r="NGP17" s="3"/>
      <c r="NGQ17" s="35"/>
      <c r="NGR17" s="35"/>
      <c r="NGS17" s="35"/>
      <c r="NGT17" s="3"/>
      <c r="NGU17" s="3"/>
      <c r="NGV17" s="3"/>
      <c r="NGW17" s="35"/>
      <c r="NGX17" s="35"/>
      <c r="NGY17" s="35"/>
      <c r="NGZ17" s="3"/>
      <c r="NHA17" s="3"/>
      <c r="NHB17" s="3"/>
      <c r="NHC17" s="35"/>
      <c r="NHD17" s="35"/>
      <c r="NHE17" s="35"/>
      <c r="NHF17" s="3"/>
      <c r="NHG17" s="3"/>
      <c r="NHH17" s="3"/>
      <c r="NHI17" s="35"/>
      <c r="NHJ17" s="35"/>
      <c r="NHK17" s="35"/>
      <c r="NHL17" s="3"/>
      <c r="NHM17" s="3"/>
      <c r="NHN17" s="3"/>
      <c r="NHO17" s="35"/>
      <c r="NHP17" s="35"/>
      <c r="NHQ17" s="35"/>
      <c r="NHR17" s="3"/>
      <c r="NHS17" s="3"/>
      <c r="NHT17" s="3"/>
      <c r="NHU17" s="35"/>
      <c r="NHV17" s="35"/>
      <c r="NHW17" s="35"/>
      <c r="NHX17" s="3"/>
      <c r="NHY17" s="3"/>
      <c r="NHZ17" s="3"/>
      <c r="NIA17" s="35"/>
      <c r="NIB17" s="35"/>
      <c r="NIC17" s="35"/>
      <c r="NID17" s="3"/>
      <c r="NIE17" s="3"/>
      <c r="NIF17" s="3"/>
      <c r="NIG17" s="35"/>
      <c r="NIH17" s="35"/>
      <c r="NII17" s="35"/>
      <c r="NIJ17" s="3"/>
      <c r="NIK17" s="3"/>
      <c r="NIL17" s="3"/>
      <c r="NIM17" s="35"/>
      <c r="NIN17" s="35"/>
      <c r="NIO17" s="35"/>
      <c r="NIP17" s="3"/>
      <c r="NIQ17" s="3"/>
      <c r="NIR17" s="3"/>
      <c r="NIS17" s="35"/>
      <c r="NIT17" s="35"/>
      <c r="NIU17" s="35"/>
      <c r="NIV17" s="3"/>
      <c r="NIW17" s="3"/>
      <c r="NIX17" s="3"/>
      <c r="NIY17" s="35"/>
      <c r="NIZ17" s="35"/>
      <c r="NJA17" s="35"/>
      <c r="NJB17" s="3"/>
      <c r="NJC17" s="3"/>
      <c r="NJD17" s="3"/>
      <c r="NJE17" s="35"/>
      <c r="NJF17" s="35"/>
      <c r="NJG17" s="35"/>
      <c r="NJH17" s="3"/>
      <c r="NJI17" s="3"/>
      <c r="NJJ17" s="3"/>
      <c r="NJK17" s="35"/>
      <c r="NJL17" s="35"/>
      <c r="NJM17" s="35"/>
      <c r="NJN17" s="3"/>
      <c r="NJO17" s="3"/>
      <c r="NJP17" s="3"/>
      <c r="NJQ17" s="35"/>
      <c r="NJR17" s="35"/>
      <c r="NJS17" s="35"/>
      <c r="NJT17" s="3"/>
      <c r="NJU17" s="3"/>
      <c r="NJV17" s="3"/>
      <c r="NJW17" s="35"/>
      <c r="NJX17" s="35"/>
      <c r="NJY17" s="35"/>
      <c r="NJZ17" s="3"/>
      <c r="NKA17" s="3"/>
      <c r="NKB17" s="3"/>
      <c r="NKC17" s="35"/>
      <c r="NKD17" s="35"/>
      <c r="NKE17" s="35"/>
      <c r="NKF17" s="3"/>
      <c r="NKG17" s="3"/>
      <c r="NKH17" s="3"/>
      <c r="NKI17" s="35"/>
      <c r="NKJ17" s="35"/>
      <c r="NKK17" s="35"/>
      <c r="NKL17" s="3"/>
      <c r="NKM17" s="3"/>
      <c r="NKN17" s="3"/>
      <c r="NKO17" s="35"/>
      <c r="NKP17" s="35"/>
      <c r="NKQ17" s="35"/>
      <c r="NKR17" s="3"/>
      <c r="NKS17" s="3"/>
      <c r="NKT17" s="3"/>
      <c r="NKU17" s="35"/>
      <c r="NKV17" s="35"/>
      <c r="NKW17" s="35"/>
      <c r="NKX17" s="3"/>
      <c r="NKY17" s="3"/>
      <c r="NKZ17" s="3"/>
      <c r="NLA17" s="35"/>
      <c r="NLB17" s="35"/>
      <c r="NLC17" s="35"/>
      <c r="NLD17" s="3"/>
      <c r="NLE17" s="3"/>
      <c r="NLF17" s="3"/>
      <c r="NLG17" s="35"/>
      <c r="NLH17" s="35"/>
      <c r="NLI17" s="35"/>
      <c r="NLJ17" s="3"/>
      <c r="NLK17" s="3"/>
      <c r="NLL17" s="3"/>
      <c r="NLM17" s="35"/>
      <c r="NLN17" s="35"/>
      <c r="NLO17" s="35"/>
      <c r="NLP17" s="3"/>
      <c r="NLQ17" s="3"/>
      <c r="NLR17" s="3"/>
      <c r="NLS17" s="35"/>
      <c r="NLT17" s="35"/>
      <c r="NLU17" s="35"/>
      <c r="NLV17" s="3"/>
      <c r="NLW17" s="3"/>
      <c r="NLX17" s="3"/>
      <c r="NLY17" s="35"/>
      <c r="NLZ17" s="35"/>
      <c r="NMA17" s="35"/>
      <c r="NMB17" s="3"/>
      <c r="NMC17" s="3"/>
      <c r="NMD17" s="3"/>
      <c r="NME17" s="35"/>
      <c r="NMF17" s="35"/>
      <c r="NMG17" s="35"/>
      <c r="NMH17" s="3"/>
      <c r="NMI17" s="3"/>
      <c r="NMJ17" s="3"/>
      <c r="NMK17" s="35"/>
      <c r="NML17" s="35"/>
      <c r="NMM17" s="35"/>
      <c r="NMN17" s="3"/>
      <c r="NMO17" s="3"/>
      <c r="NMP17" s="3"/>
      <c r="NMQ17" s="35"/>
      <c r="NMR17" s="35"/>
      <c r="NMS17" s="35"/>
      <c r="NMT17" s="3"/>
      <c r="NMU17" s="3"/>
      <c r="NMV17" s="3"/>
      <c r="NMW17" s="35"/>
      <c r="NMX17" s="35"/>
      <c r="NMY17" s="35"/>
      <c r="NMZ17" s="3"/>
      <c r="NNA17" s="3"/>
      <c r="NNB17" s="3"/>
      <c r="NNC17" s="35"/>
      <c r="NND17" s="35"/>
      <c r="NNE17" s="35"/>
      <c r="NNF17" s="3"/>
      <c r="NNG17" s="3"/>
      <c r="NNH17" s="3"/>
      <c r="NNI17" s="35"/>
      <c r="NNJ17" s="35"/>
      <c r="NNK17" s="35"/>
      <c r="NNL17" s="3"/>
      <c r="NNM17" s="3"/>
      <c r="NNN17" s="3"/>
      <c r="NNO17" s="35"/>
      <c r="NNP17" s="35"/>
      <c r="NNQ17" s="35"/>
      <c r="NNR17" s="3"/>
      <c r="NNS17" s="3"/>
      <c r="NNT17" s="3"/>
      <c r="NNU17" s="35"/>
      <c r="NNV17" s="35"/>
      <c r="NNW17" s="35"/>
      <c r="NNX17" s="3"/>
      <c r="NNY17" s="3"/>
      <c r="NNZ17" s="3"/>
      <c r="NOA17" s="35"/>
      <c r="NOB17" s="35"/>
      <c r="NOC17" s="35"/>
      <c r="NOD17" s="3"/>
      <c r="NOE17" s="3"/>
      <c r="NOF17" s="3"/>
      <c r="NOG17" s="35"/>
      <c r="NOH17" s="35"/>
      <c r="NOI17" s="35"/>
      <c r="NOJ17" s="3"/>
      <c r="NOK17" s="3"/>
      <c r="NOL17" s="3"/>
      <c r="NOM17" s="35"/>
      <c r="NON17" s="35"/>
      <c r="NOO17" s="35"/>
      <c r="NOP17" s="3"/>
      <c r="NOQ17" s="3"/>
      <c r="NOR17" s="3"/>
      <c r="NOS17" s="35"/>
      <c r="NOT17" s="35"/>
      <c r="NOU17" s="35"/>
      <c r="NOV17" s="3"/>
      <c r="NOW17" s="3"/>
      <c r="NOX17" s="3"/>
      <c r="NOY17" s="35"/>
      <c r="NOZ17" s="35"/>
      <c r="NPA17" s="35"/>
      <c r="NPB17" s="3"/>
      <c r="NPC17" s="3"/>
      <c r="NPD17" s="3"/>
      <c r="NPE17" s="35"/>
      <c r="NPF17" s="35"/>
      <c r="NPG17" s="35"/>
      <c r="NPH17" s="3"/>
      <c r="NPI17" s="3"/>
      <c r="NPJ17" s="3"/>
      <c r="NPK17" s="35"/>
      <c r="NPL17" s="35"/>
      <c r="NPM17" s="35"/>
      <c r="NPN17" s="3"/>
      <c r="NPO17" s="3"/>
      <c r="NPP17" s="3"/>
      <c r="NPQ17" s="35"/>
      <c r="NPR17" s="35"/>
      <c r="NPS17" s="35"/>
      <c r="NPT17" s="3"/>
      <c r="NPU17" s="3"/>
      <c r="NPV17" s="3"/>
      <c r="NPW17" s="35"/>
      <c r="NPX17" s="35"/>
      <c r="NPY17" s="35"/>
      <c r="NPZ17" s="3"/>
      <c r="NQA17" s="3"/>
      <c r="NQB17" s="3"/>
      <c r="NQC17" s="35"/>
      <c r="NQD17" s="35"/>
      <c r="NQE17" s="35"/>
      <c r="NQF17" s="3"/>
      <c r="NQG17" s="3"/>
      <c r="NQH17" s="3"/>
      <c r="NQI17" s="35"/>
      <c r="NQJ17" s="35"/>
      <c r="NQK17" s="35"/>
      <c r="NQL17" s="3"/>
      <c r="NQM17" s="3"/>
      <c r="NQN17" s="3"/>
      <c r="NQO17" s="35"/>
      <c r="NQP17" s="35"/>
      <c r="NQQ17" s="35"/>
      <c r="NQR17" s="3"/>
      <c r="NQS17" s="3"/>
      <c r="NQT17" s="3"/>
      <c r="NQU17" s="35"/>
      <c r="NQV17" s="35"/>
      <c r="NQW17" s="35"/>
      <c r="NQX17" s="3"/>
      <c r="NQY17" s="3"/>
      <c r="NQZ17" s="3"/>
      <c r="NRA17" s="35"/>
      <c r="NRB17" s="35"/>
      <c r="NRC17" s="35"/>
      <c r="NRD17" s="3"/>
      <c r="NRE17" s="3"/>
      <c r="NRF17" s="3"/>
      <c r="NRG17" s="35"/>
      <c r="NRH17" s="35"/>
      <c r="NRI17" s="35"/>
      <c r="NRJ17" s="3"/>
      <c r="NRK17" s="3"/>
      <c r="NRL17" s="3"/>
      <c r="NRM17" s="35"/>
      <c r="NRN17" s="35"/>
      <c r="NRO17" s="35"/>
      <c r="NRP17" s="3"/>
      <c r="NRQ17" s="3"/>
      <c r="NRR17" s="3"/>
      <c r="NRS17" s="35"/>
      <c r="NRT17" s="35"/>
      <c r="NRU17" s="35"/>
      <c r="NRV17" s="3"/>
      <c r="NRW17" s="3"/>
      <c r="NRX17" s="3"/>
      <c r="NRY17" s="35"/>
      <c r="NRZ17" s="35"/>
      <c r="NSA17" s="35"/>
      <c r="NSB17" s="3"/>
      <c r="NSC17" s="3"/>
      <c r="NSD17" s="3"/>
      <c r="NSE17" s="35"/>
      <c r="NSF17" s="35"/>
      <c r="NSG17" s="35"/>
      <c r="NSH17" s="3"/>
      <c r="NSI17" s="3"/>
      <c r="NSJ17" s="3"/>
      <c r="NSK17" s="35"/>
      <c r="NSL17" s="35"/>
      <c r="NSM17" s="35"/>
      <c r="NSN17" s="3"/>
      <c r="NSO17" s="3"/>
      <c r="NSP17" s="3"/>
      <c r="NSQ17" s="35"/>
      <c r="NSR17" s="35"/>
      <c r="NSS17" s="35"/>
      <c r="NST17" s="3"/>
      <c r="NSU17" s="3"/>
      <c r="NSV17" s="3"/>
      <c r="NSW17" s="35"/>
      <c r="NSX17" s="35"/>
      <c r="NSY17" s="35"/>
      <c r="NSZ17" s="3"/>
      <c r="NTA17" s="3"/>
      <c r="NTB17" s="3"/>
      <c r="NTC17" s="35"/>
      <c r="NTD17" s="35"/>
      <c r="NTE17" s="35"/>
      <c r="NTF17" s="3"/>
      <c r="NTG17" s="3"/>
      <c r="NTH17" s="3"/>
      <c r="NTI17" s="35"/>
      <c r="NTJ17" s="35"/>
      <c r="NTK17" s="35"/>
      <c r="NTL17" s="3"/>
      <c r="NTM17" s="3"/>
      <c r="NTN17" s="3"/>
      <c r="NTO17" s="35"/>
      <c r="NTP17" s="35"/>
      <c r="NTQ17" s="35"/>
      <c r="NTR17" s="3"/>
      <c r="NTS17" s="3"/>
      <c r="NTT17" s="3"/>
      <c r="NTU17" s="35"/>
      <c r="NTV17" s="35"/>
      <c r="NTW17" s="35"/>
      <c r="NTX17" s="3"/>
      <c r="NTY17" s="3"/>
      <c r="NTZ17" s="3"/>
      <c r="NUA17" s="35"/>
      <c r="NUB17" s="35"/>
      <c r="NUC17" s="35"/>
      <c r="NUD17" s="3"/>
      <c r="NUE17" s="3"/>
      <c r="NUF17" s="3"/>
      <c r="NUG17" s="35"/>
      <c r="NUH17" s="35"/>
      <c r="NUI17" s="35"/>
      <c r="NUJ17" s="3"/>
      <c r="NUK17" s="3"/>
      <c r="NUL17" s="3"/>
      <c r="NUM17" s="35"/>
      <c r="NUN17" s="35"/>
      <c r="NUO17" s="35"/>
      <c r="NUP17" s="3"/>
      <c r="NUQ17" s="3"/>
      <c r="NUR17" s="3"/>
      <c r="NUS17" s="35"/>
      <c r="NUT17" s="35"/>
      <c r="NUU17" s="35"/>
      <c r="NUV17" s="3"/>
      <c r="NUW17" s="3"/>
      <c r="NUX17" s="3"/>
      <c r="NUY17" s="35"/>
      <c r="NUZ17" s="35"/>
      <c r="NVA17" s="35"/>
      <c r="NVB17" s="3"/>
      <c r="NVC17" s="3"/>
      <c r="NVD17" s="3"/>
      <c r="NVE17" s="35"/>
      <c r="NVF17" s="35"/>
      <c r="NVG17" s="35"/>
      <c r="NVH17" s="3"/>
      <c r="NVI17" s="3"/>
      <c r="NVJ17" s="3"/>
      <c r="NVK17" s="35"/>
      <c r="NVL17" s="35"/>
      <c r="NVM17" s="35"/>
      <c r="NVN17" s="3"/>
      <c r="NVO17" s="3"/>
      <c r="NVP17" s="3"/>
      <c r="NVQ17" s="35"/>
      <c r="NVR17" s="35"/>
      <c r="NVS17" s="35"/>
      <c r="NVT17" s="3"/>
      <c r="NVU17" s="3"/>
      <c r="NVV17" s="3"/>
      <c r="NVW17" s="35"/>
      <c r="NVX17" s="35"/>
      <c r="NVY17" s="35"/>
      <c r="NVZ17" s="3"/>
      <c r="NWA17" s="3"/>
      <c r="NWB17" s="3"/>
      <c r="NWC17" s="35"/>
      <c r="NWD17" s="35"/>
      <c r="NWE17" s="35"/>
      <c r="NWF17" s="3"/>
      <c r="NWG17" s="3"/>
      <c r="NWH17" s="3"/>
      <c r="NWI17" s="35"/>
      <c r="NWJ17" s="35"/>
      <c r="NWK17" s="35"/>
      <c r="NWL17" s="3"/>
      <c r="NWM17" s="3"/>
      <c r="NWN17" s="3"/>
      <c r="NWO17" s="35"/>
      <c r="NWP17" s="35"/>
      <c r="NWQ17" s="35"/>
      <c r="NWR17" s="3"/>
      <c r="NWS17" s="3"/>
      <c r="NWT17" s="3"/>
      <c r="NWU17" s="35"/>
      <c r="NWV17" s="35"/>
      <c r="NWW17" s="35"/>
      <c r="NWX17" s="3"/>
      <c r="NWY17" s="3"/>
      <c r="NWZ17" s="3"/>
      <c r="NXA17" s="35"/>
      <c r="NXB17" s="35"/>
      <c r="NXC17" s="35"/>
      <c r="NXD17" s="3"/>
      <c r="NXE17" s="3"/>
      <c r="NXF17" s="3"/>
      <c r="NXG17" s="35"/>
      <c r="NXH17" s="35"/>
      <c r="NXI17" s="35"/>
      <c r="NXJ17" s="3"/>
      <c r="NXK17" s="3"/>
      <c r="NXL17" s="3"/>
      <c r="NXM17" s="35"/>
      <c r="NXN17" s="35"/>
      <c r="NXO17" s="35"/>
      <c r="NXP17" s="3"/>
      <c r="NXQ17" s="3"/>
      <c r="NXR17" s="3"/>
      <c r="NXS17" s="35"/>
      <c r="NXT17" s="35"/>
      <c r="NXU17" s="35"/>
      <c r="NXV17" s="3"/>
      <c r="NXW17" s="3"/>
      <c r="NXX17" s="3"/>
      <c r="NXY17" s="35"/>
      <c r="NXZ17" s="35"/>
      <c r="NYA17" s="35"/>
      <c r="NYB17" s="3"/>
      <c r="NYC17" s="3"/>
      <c r="NYD17" s="3"/>
      <c r="NYE17" s="35"/>
      <c r="NYF17" s="35"/>
      <c r="NYG17" s="35"/>
      <c r="NYH17" s="3"/>
      <c r="NYI17" s="3"/>
      <c r="NYJ17" s="3"/>
      <c r="NYK17" s="35"/>
      <c r="NYL17" s="35"/>
      <c r="NYM17" s="35"/>
      <c r="NYN17" s="3"/>
      <c r="NYO17" s="3"/>
      <c r="NYP17" s="3"/>
      <c r="NYQ17" s="35"/>
      <c r="NYR17" s="35"/>
      <c r="NYS17" s="35"/>
      <c r="NYT17" s="3"/>
      <c r="NYU17" s="3"/>
      <c r="NYV17" s="3"/>
      <c r="NYW17" s="35"/>
      <c r="NYX17" s="35"/>
      <c r="NYY17" s="35"/>
      <c r="NYZ17" s="3"/>
      <c r="NZA17" s="3"/>
      <c r="NZB17" s="3"/>
      <c r="NZC17" s="35"/>
      <c r="NZD17" s="35"/>
      <c r="NZE17" s="35"/>
      <c r="NZF17" s="3"/>
      <c r="NZG17" s="3"/>
      <c r="NZH17" s="3"/>
      <c r="NZI17" s="35"/>
      <c r="NZJ17" s="35"/>
      <c r="NZK17" s="35"/>
      <c r="NZL17" s="3"/>
      <c r="NZM17" s="3"/>
      <c r="NZN17" s="3"/>
      <c r="NZO17" s="35"/>
      <c r="NZP17" s="35"/>
      <c r="NZQ17" s="35"/>
      <c r="NZR17" s="3"/>
      <c r="NZS17" s="3"/>
      <c r="NZT17" s="3"/>
      <c r="NZU17" s="35"/>
      <c r="NZV17" s="35"/>
      <c r="NZW17" s="35"/>
      <c r="NZX17" s="3"/>
      <c r="NZY17" s="3"/>
      <c r="NZZ17" s="3"/>
      <c r="OAA17" s="35"/>
      <c r="OAB17" s="35"/>
      <c r="OAC17" s="35"/>
      <c r="OAD17" s="3"/>
      <c r="OAE17" s="3"/>
      <c r="OAF17" s="3"/>
      <c r="OAG17" s="35"/>
      <c r="OAH17" s="35"/>
      <c r="OAI17" s="35"/>
      <c r="OAJ17" s="3"/>
      <c r="OAK17" s="3"/>
      <c r="OAL17" s="3"/>
      <c r="OAM17" s="35"/>
      <c r="OAN17" s="35"/>
      <c r="OAO17" s="35"/>
      <c r="OAP17" s="3"/>
      <c r="OAQ17" s="3"/>
      <c r="OAR17" s="3"/>
      <c r="OAS17" s="35"/>
      <c r="OAT17" s="35"/>
      <c r="OAU17" s="35"/>
      <c r="OAV17" s="3"/>
      <c r="OAW17" s="3"/>
      <c r="OAX17" s="3"/>
      <c r="OAY17" s="35"/>
      <c r="OAZ17" s="35"/>
      <c r="OBA17" s="35"/>
      <c r="OBB17" s="3"/>
      <c r="OBC17" s="3"/>
      <c r="OBD17" s="3"/>
      <c r="OBE17" s="35"/>
      <c r="OBF17" s="35"/>
      <c r="OBG17" s="35"/>
      <c r="OBH17" s="3"/>
      <c r="OBI17" s="3"/>
      <c r="OBJ17" s="3"/>
      <c r="OBK17" s="35"/>
      <c r="OBL17" s="35"/>
      <c r="OBM17" s="35"/>
      <c r="OBN17" s="3"/>
      <c r="OBO17" s="3"/>
      <c r="OBP17" s="3"/>
      <c r="OBQ17" s="35"/>
      <c r="OBR17" s="35"/>
      <c r="OBS17" s="35"/>
      <c r="OBT17" s="3"/>
      <c r="OBU17" s="3"/>
      <c r="OBV17" s="3"/>
      <c r="OBW17" s="35"/>
      <c r="OBX17" s="35"/>
      <c r="OBY17" s="35"/>
      <c r="OBZ17" s="3"/>
      <c r="OCA17" s="3"/>
      <c r="OCB17" s="3"/>
      <c r="OCC17" s="35"/>
      <c r="OCD17" s="35"/>
      <c r="OCE17" s="35"/>
      <c r="OCF17" s="3"/>
      <c r="OCG17" s="3"/>
      <c r="OCH17" s="3"/>
      <c r="OCI17" s="35"/>
      <c r="OCJ17" s="35"/>
      <c r="OCK17" s="35"/>
      <c r="OCL17" s="3"/>
      <c r="OCM17" s="3"/>
      <c r="OCN17" s="3"/>
      <c r="OCO17" s="35"/>
      <c r="OCP17" s="35"/>
      <c r="OCQ17" s="35"/>
      <c r="OCR17" s="3"/>
      <c r="OCS17" s="3"/>
      <c r="OCT17" s="3"/>
      <c r="OCU17" s="35"/>
      <c r="OCV17" s="35"/>
      <c r="OCW17" s="35"/>
      <c r="OCX17" s="3"/>
      <c r="OCY17" s="3"/>
      <c r="OCZ17" s="3"/>
      <c r="ODA17" s="35"/>
      <c r="ODB17" s="35"/>
      <c r="ODC17" s="35"/>
      <c r="ODD17" s="3"/>
      <c r="ODE17" s="3"/>
      <c r="ODF17" s="3"/>
      <c r="ODG17" s="35"/>
      <c r="ODH17" s="35"/>
      <c r="ODI17" s="35"/>
      <c r="ODJ17" s="3"/>
      <c r="ODK17" s="3"/>
      <c r="ODL17" s="3"/>
      <c r="ODM17" s="35"/>
      <c r="ODN17" s="35"/>
      <c r="ODO17" s="35"/>
      <c r="ODP17" s="3"/>
      <c r="ODQ17" s="3"/>
      <c r="ODR17" s="3"/>
      <c r="ODS17" s="35"/>
      <c r="ODT17" s="35"/>
      <c r="ODU17" s="35"/>
      <c r="ODV17" s="3"/>
      <c r="ODW17" s="3"/>
      <c r="ODX17" s="3"/>
      <c r="ODY17" s="35"/>
      <c r="ODZ17" s="35"/>
      <c r="OEA17" s="35"/>
      <c r="OEB17" s="3"/>
      <c r="OEC17" s="3"/>
      <c r="OED17" s="3"/>
      <c r="OEE17" s="35"/>
      <c r="OEF17" s="35"/>
      <c r="OEG17" s="35"/>
      <c r="OEH17" s="3"/>
      <c r="OEI17" s="3"/>
      <c r="OEJ17" s="3"/>
      <c r="OEK17" s="35"/>
      <c r="OEL17" s="35"/>
      <c r="OEM17" s="35"/>
      <c r="OEN17" s="3"/>
      <c r="OEO17" s="3"/>
      <c r="OEP17" s="3"/>
      <c r="OEQ17" s="35"/>
      <c r="OER17" s="35"/>
      <c r="OES17" s="35"/>
      <c r="OET17" s="3"/>
      <c r="OEU17" s="3"/>
      <c r="OEV17" s="3"/>
      <c r="OEW17" s="35"/>
      <c r="OEX17" s="35"/>
      <c r="OEY17" s="35"/>
      <c r="OEZ17" s="3"/>
      <c r="OFA17" s="3"/>
      <c r="OFB17" s="3"/>
      <c r="OFC17" s="35"/>
      <c r="OFD17" s="35"/>
      <c r="OFE17" s="35"/>
      <c r="OFF17" s="3"/>
      <c r="OFG17" s="3"/>
      <c r="OFH17" s="3"/>
      <c r="OFI17" s="35"/>
      <c r="OFJ17" s="35"/>
      <c r="OFK17" s="35"/>
      <c r="OFL17" s="3"/>
      <c r="OFM17" s="3"/>
      <c r="OFN17" s="3"/>
      <c r="OFO17" s="35"/>
      <c r="OFP17" s="35"/>
      <c r="OFQ17" s="35"/>
      <c r="OFR17" s="3"/>
      <c r="OFS17" s="3"/>
      <c r="OFT17" s="3"/>
      <c r="OFU17" s="35"/>
      <c r="OFV17" s="35"/>
      <c r="OFW17" s="35"/>
      <c r="OFX17" s="3"/>
      <c r="OFY17" s="3"/>
      <c r="OFZ17" s="3"/>
      <c r="OGA17" s="35"/>
      <c r="OGB17" s="35"/>
      <c r="OGC17" s="35"/>
      <c r="OGD17" s="3"/>
      <c r="OGE17" s="3"/>
      <c r="OGF17" s="3"/>
      <c r="OGG17" s="35"/>
      <c r="OGH17" s="35"/>
      <c r="OGI17" s="35"/>
      <c r="OGJ17" s="3"/>
      <c r="OGK17" s="3"/>
      <c r="OGL17" s="3"/>
      <c r="OGM17" s="35"/>
      <c r="OGN17" s="35"/>
      <c r="OGO17" s="35"/>
      <c r="OGP17" s="3"/>
      <c r="OGQ17" s="3"/>
      <c r="OGR17" s="3"/>
      <c r="OGS17" s="35"/>
      <c r="OGT17" s="35"/>
      <c r="OGU17" s="35"/>
      <c r="OGV17" s="3"/>
      <c r="OGW17" s="3"/>
      <c r="OGX17" s="3"/>
      <c r="OGY17" s="35"/>
      <c r="OGZ17" s="35"/>
      <c r="OHA17" s="35"/>
      <c r="OHB17" s="3"/>
      <c r="OHC17" s="3"/>
      <c r="OHD17" s="3"/>
      <c r="OHE17" s="35"/>
      <c r="OHF17" s="35"/>
      <c r="OHG17" s="35"/>
      <c r="OHH17" s="3"/>
      <c r="OHI17" s="3"/>
      <c r="OHJ17" s="3"/>
      <c r="OHK17" s="35"/>
      <c r="OHL17" s="35"/>
      <c r="OHM17" s="35"/>
      <c r="OHN17" s="3"/>
      <c r="OHO17" s="3"/>
      <c r="OHP17" s="3"/>
      <c r="OHQ17" s="35"/>
      <c r="OHR17" s="35"/>
      <c r="OHS17" s="35"/>
      <c r="OHT17" s="3"/>
      <c r="OHU17" s="3"/>
      <c r="OHV17" s="3"/>
      <c r="OHW17" s="35"/>
      <c r="OHX17" s="35"/>
      <c r="OHY17" s="35"/>
      <c r="OHZ17" s="3"/>
      <c r="OIA17" s="3"/>
      <c r="OIB17" s="3"/>
      <c r="OIC17" s="35"/>
      <c r="OID17" s="35"/>
      <c r="OIE17" s="35"/>
      <c r="OIF17" s="3"/>
      <c r="OIG17" s="3"/>
      <c r="OIH17" s="3"/>
      <c r="OII17" s="35"/>
      <c r="OIJ17" s="35"/>
      <c r="OIK17" s="35"/>
      <c r="OIL17" s="3"/>
      <c r="OIM17" s="3"/>
      <c r="OIN17" s="3"/>
      <c r="OIO17" s="35"/>
      <c r="OIP17" s="35"/>
      <c r="OIQ17" s="35"/>
      <c r="OIR17" s="3"/>
      <c r="OIS17" s="3"/>
      <c r="OIT17" s="3"/>
      <c r="OIU17" s="35"/>
      <c r="OIV17" s="35"/>
      <c r="OIW17" s="35"/>
      <c r="OIX17" s="3"/>
      <c r="OIY17" s="3"/>
      <c r="OIZ17" s="3"/>
      <c r="OJA17" s="35"/>
      <c r="OJB17" s="35"/>
      <c r="OJC17" s="35"/>
      <c r="OJD17" s="3"/>
      <c r="OJE17" s="3"/>
      <c r="OJF17" s="3"/>
      <c r="OJG17" s="35"/>
      <c r="OJH17" s="35"/>
      <c r="OJI17" s="35"/>
      <c r="OJJ17" s="3"/>
      <c r="OJK17" s="3"/>
      <c r="OJL17" s="3"/>
      <c r="OJM17" s="35"/>
      <c r="OJN17" s="35"/>
      <c r="OJO17" s="35"/>
      <c r="OJP17" s="3"/>
      <c r="OJQ17" s="3"/>
      <c r="OJR17" s="3"/>
      <c r="OJS17" s="35"/>
      <c r="OJT17" s="35"/>
      <c r="OJU17" s="35"/>
      <c r="OJV17" s="3"/>
      <c r="OJW17" s="3"/>
      <c r="OJX17" s="3"/>
      <c r="OJY17" s="35"/>
      <c r="OJZ17" s="35"/>
      <c r="OKA17" s="35"/>
      <c r="OKB17" s="3"/>
      <c r="OKC17" s="3"/>
      <c r="OKD17" s="3"/>
      <c r="OKE17" s="35"/>
      <c r="OKF17" s="35"/>
      <c r="OKG17" s="35"/>
      <c r="OKH17" s="3"/>
      <c r="OKI17" s="3"/>
      <c r="OKJ17" s="3"/>
      <c r="OKK17" s="35"/>
      <c r="OKL17" s="35"/>
      <c r="OKM17" s="35"/>
      <c r="OKN17" s="3"/>
      <c r="OKO17" s="3"/>
      <c r="OKP17" s="3"/>
      <c r="OKQ17" s="35"/>
      <c r="OKR17" s="35"/>
      <c r="OKS17" s="35"/>
      <c r="OKT17" s="3"/>
      <c r="OKU17" s="3"/>
      <c r="OKV17" s="3"/>
      <c r="OKW17" s="35"/>
      <c r="OKX17" s="35"/>
      <c r="OKY17" s="35"/>
      <c r="OKZ17" s="3"/>
      <c r="OLA17" s="3"/>
      <c r="OLB17" s="3"/>
      <c r="OLC17" s="35"/>
      <c r="OLD17" s="35"/>
      <c r="OLE17" s="35"/>
      <c r="OLF17" s="3"/>
      <c r="OLG17" s="3"/>
      <c r="OLH17" s="3"/>
      <c r="OLI17" s="35"/>
      <c r="OLJ17" s="35"/>
      <c r="OLK17" s="35"/>
      <c r="OLL17" s="3"/>
      <c r="OLM17" s="3"/>
      <c r="OLN17" s="3"/>
      <c r="OLO17" s="35"/>
      <c r="OLP17" s="35"/>
      <c r="OLQ17" s="35"/>
      <c r="OLR17" s="3"/>
      <c r="OLS17" s="3"/>
      <c r="OLT17" s="3"/>
      <c r="OLU17" s="35"/>
      <c r="OLV17" s="35"/>
      <c r="OLW17" s="35"/>
      <c r="OLX17" s="3"/>
      <c r="OLY17" s="3"/>
      <c r="OLZ17" s="3"/>
      <c r="OMA17" s="35"/>
      <c r="OMB17" s="35"/>
      <c r="OMC17" s="35"/>
      <c r="OMD17" s="3"/>
      <c r="OME17" s="3"/>
      <c r="OMF17" s="3"/>
      <c r="OMG17" s="35"/>
      <c r="OMH17" s="35"/>
      <c r="OMI17" s="35"/>
      <c r="OMJ17" s="3"/>
      <c r="OMK17" s="3"/>
      <c r="OML17" s="3"/>
      <c r="OMM17" s="35"/>
      <c r="OMN17" s="35"/>
      <c r="OMO17" s="35"/>
      <c r="OMP17" s="3"/>
      <c r="OMQ17" s="3"/>
      <c r="OMR17" s="3"/>
      <c r="OMS17" s="35"/>
      <c r="OMT17" s="35"/>
      <c r="OMU17" s="35"/>
      <c r="OMV17" s="3"/>
      <c r="OMW17" s="3"/>
      <c r="OMX17" s="3"/>
      <c r="OMY17" s="35"/>
      <c r="OMZ17" s="35"/>
      <c r="ONA17" s="35"/>
      <c r="ONB17" s="3"/>
      <c r="ONC17" s="3"/>
      <c r="OND17" s="3"/>
      <c r="ONE17" s="35"/>
      <c r="ONF17" s="35"/>
      <c r="ONG17" s="35"/>
      <c r="ONH17" s="3"/>
      <c r="ONI17" s="3"/>
      <c r="ONJ17" s="3"/>
      <c r="ONK17" s="35"/>
      <c r="ONL17" s="35"/>
      <c r="ONM17" s="35"/>
      <c r="ONN17" s="3"/>
      <c r="ONO17" s="3"/>
      <c r="ONP17" s="3"/>
      <c r="ONQ17" s="35"/>
      <c r="ONR17" s="35"/>
      <c r="ONS17" s="35"/>
      <c r="ONT17" s="3"/>
      <c r="ONU17" s="3"/>
      <c r="ONV17" s="3"/>
      <c r="ONW17" s="35"/>
      <c r="ONX17" s="35"/>
      <c r="ONY17" s="35"/>
      <c r="ONZ17" s="3"/>
      <c r="OOA17" s="3"/>
      <c r="OOB17" s="3"/>
      <c r="OOC17" s="35"/>
      <c r="OOD17" s="35"/>
      <c r="OOE17" s="35"/>
      <c r="OOF17" s="3"/>
      <c r="OOG17" s="3"/>
      <c r="OOH17" s="3"/>
      <c r="OOI17" s="35"/>
      <c r="OOJ17" s="35"/>
      <c r="OOK17" s="35"/>
      <c r="OOL17" s="3"/>
      <c r="OOM17" s="3"/>
      <c r="OON17" s="3"/>
      <c r="OOO17" s="35"/>
      <c r="OOP17" s="35"/>
      <c r="OOQ17" s="35"/>
      <c r="OOR17" s="3"/>
      <c r="OOS17" s="3"/>
      <c r="OOT17" s="3"/>
      <c r="OOU17" s="35"/>
      <c r="OOV17" s="35"/>
      <c r="OOW17" s="35"/>
      <c r="OOX17" s="3"/>
      <c r="OOY17" s="3"/>
      <c r="OOZ17" s="3"/>
      <c r="OPA17" s="35"/>
      <c r="OPB17" s="35"/>
      <c r="OPC17" s="35"/>
      <c r="OPD17" s="3"/>
      <c r="OPE17" s="3"/>
      <c r="OPF17" s="3"/>
      <c r="OPG17" s="35"/>
      <c r="OPH17" s="35"/>
      <c r="OPI17" s="35"/>
      <c r="OPJ17" s="3"/>
      <c r="OPK17" s="3"/>
      <c r="OPL17" s="3"/>
      <c r="OPM17" s="35"/>
      <c r="OPN17" s="35"/>
      <c r="OPO17" s="35"/>
      <c r="OPP17" s="3"/>
      <c r="OPQ17" s="3"/>
      <c r="OPR17" s="3"/>
      <c r="OPS17" s="35"/>
      <c r="OPT17" s="35"/>
      <c r="OPU17" s="35"/>
      <c r="OPV17" s="3"/>
      <c r="OPW17" s="3"/>
      <c r="OPX17" s="3"/>
      <c r="OPY17" s="35"/>
      <c r="OPZ17" s="35"/>
      <c r="OQA17" s="35"/>
      <c r="OQB17" s="3"/>
      <c r="OQC17" s="3"/>
      <c r="OQD17" s="3"/>
      <c r="OQE17" s="35"/>
      <c r="OQF17" s="35"/>
      <c r="OQG17" s="35"/>
      <c r="OQH17" s="3"/>
      <c r="OQI17" s="3"/>
      <c r="OQJ17" s="3"/>
      <c r="OQK17" s="35"/>
      <c r="OQL17" s="35"/>
      <c r="OQM17" s="35"/>
      <c r="OQN17" s="3"/>
      <c r="OQO17" s="3"/>
      <c r="OQP17" s="3"/>
      <c r="OQQ17" s="35"/>
      <c r="OQR17" s="35"/>
      <c r="OQS17" s="35"/>
      <c r="OQT17" s="3"/>
      <c r="OQU17" s="3"/>
      <c r="OQV17" s="3"/>
      <c r="OQW17" s="35"/>
      <c r="OQX17" s="35"/>
      <c r="OQY17" s="35"/>
      <c r="OQZ17" s="3"/>
      <c r="ORA17" s="3"/>
      <c r="ORB17" s="3"/>
      <c r="ORC17" s="35"/>
      <c r="ORD17" s="35"/>
      <c r="ORE17" s="35"/>
      <c r="ORF17" s="3"/>
      <c r="ORG17" s="3"/>
      <c r="ORH17" s="3"/>
      <c r="ORI17" s="35"/>
      <c r="ORJ17" s="35"/>
      <c r="ORK17" s="35"/>
      <c r="ORL17" s="3"/>
      <c r="ORM17" s="3"/>
      <c r="ORN17" s="3"/>
      <c r="ORO17" s="35"/>
      <c r="ORP17" s="35"/>
      <c r="ORQ17" s="35"/>
      <c r="ORR17" s="3"/>
      <c r="ORS17" s="3"/>
      <c r="ORT17" s="3"/>
      <c r="ORU17" s="35"/>
      <c r="ORV17" s="35"/>
      <c r="ORW17" s="35"/>
      <c r="ORX17" s="3"/>
      <c r="ORY17" s="3"/>
      <c r="ORZ17" s="3"/>
      <c r="OSA17" s="35"/>
      <c r="OSB17" s="35"/>
      <c r="OSC17" s="35"/>
      <c r="OSD17" s="3"/>
      <c r="OSE17" s="3"/>
      <c r="OSF17" s="3"/>
      <c r="OSG17" s="35"/>
      <c r="OSH17" s="35"/>
      <c r="OSI17" s="35"/>
      <c r="OSJ17" s="3"/>
      <c r="OSK17" s="3"/>
      <c r="OSL17" s="3"/>
      <c r="OSM17" s="35"/>
      <c r="OSN17" s="35"/>
      <c r="OSO17" s="35"/>
      <c r="OSP17" s="3"/>
      <c r="OSQ17" s="3"/>
      <c r="OSR17" s="3"/>
      <c r="OSS17" s="35"/>
      <c r="OST17" s="35"/>
      <c r="OSU17" s="35"/>
      <c r="OSV17" s="3"/>
      <c r="OSW17" s="3"/>
      <c r="OSX17" s="3"/>
      <c r="OSY17" s="35"/>
      <c r="OSZ17" s="35"/>
      <c r="OTA17" s="35"/>
      <c r="OTB17" s="3"/>
      <c r="OTC17" s="3"/>
      <c r="OTD17" s="3"/>
      <c r="OTE17" s="35"/>
      <c r="OTF17" s="35"/>
      <c r="OTG17" s="35"/>
      <c r="OTH17" s="3"/>
      <c r="OTI17" s="3"/>
      <c r="OTJ17" s="3"/>
      <c r="OTK17" s="35"/>
      <c r="OTL17" s="35"/>
      <c r="OTM17" s="35"/>
      <c r="OTN17" s="3"/>
      <c r="OTO17" s="3"/>
      <c r="OTP17" s="3"/>
      <c r="OTQ17" s="35"/>
      <c r="OTR17" s="35"/>
      <c r="OTS17" s="35"/>
      <c r="OTT17" s="3"/>
      <c r="OTU17" s="3"/>
      <c r="OTV17" s="3"/>
      <c r="OTW17" s="35"/>
      <c r="OTX17" s="35"/>
      <c r="OTY17" s="35"/>
      <c r="OTZ17" s="3"/>
      <c r="OUA17" s="3"/>
      <c r="OUB17" s="3"/>
      <c r="OUC17" s="35"/>
      <c r="OUD17" s="35"/>
      <c r="OUE17" s="35"/>
      <c r="OUF17" s="3"/>
      <c r="OUG17" s="3"/>
      <c r="OUH17" s="3"/>
      <c r="OUI17" s="35"/>
      <c r="OUJ17" s="35"/>
      <c r="OUK17" s="35"/>
      <c r="OUL17" s="3"/>
      <c r="OUM17" s="3"/>
      <c r="OUN17" s="3"/>
      <c r="OUO17" s="35"/>
      <c r="OUP17" s="35"/>
      <c r="OUQ17" s="35"/>
      <c r="OUR17" s="3"/>
      <c r="OUS17" s="3"/>
      <c r="OUT17" s="3"/>
      <c r="OUU17" s="35"/>
      <c r="OUV17" s="35"/>
      <c r="OUW17" s="35"/>
      <c r="OUX17" s="3"/>
      <c r="OUY17" s="3"/>
      <c r="OUZ17" s="3"/>
      <c r="OVA17" s="35"/>
      <c r="OVB17" s="35"/>
      <c r="OVC17" s="35"/>
      <c r="OVD17" s="3"/>
      <c r="OVE17" s="3"/>
      <c r="OVF17" s="3"/>
      <c r="OVG17" s="35"/>
      <c r="OVH17" s="35"/>
      <c r="OVI17" s="35"/>
      <c r="OVJ17" s="3"/>
      <c r="OVK17" s="3"/>
      <c r="OVL17" s="3"/>
      <c r="OVM17" s="35"/>
      <c r="OVN17" s="35"/>
      <c r="OVO17" s="35"/>
      <c r="OVP17" s="3"/>
      <c r="OVQ17" s="3"/>
      <c r="OVR17" s="3"/>
      <c r="OVS17" s="35"/>
      <c r="OVT17" s="35"/>
      <c r="OVU17" s="35"/>
      <c r="OVV17" s="3"/>
      <c r="OVW17" s="3"/>
      <c r="OVX17" s="3"/>
      <c r="OVY17" s="35"/>
      <c r="OVZ17" s="35"/>
      <c r="OWA17" s="35"/>
      <c r="OWB17" s="3"/>
      <c r="OWC17" s="3"/>
      <c r="OWD17" s="3"/>
      <c r="OWE17" s="35"/>
      <c r="OWF17" s="35"/>
      <c r="OWG17" s="35"/>
      <c r="OWH17" s="3"/>
      <c r="OWI17" s="3"/>
      <c r="OWJ17" s="3"/>
      <c r="OWK17" s="35"/>
      <c r="OWL17" s="35"/>
      <c r="OWM17" s="35"/>
      <c r="OWN17" s="3"/>
      <c r="OWO17" s="3"/>
      <c r="OWP17" s="3"/>
      <c r="OWQ17" s="35"/>
      <c r="OWR17" s="35"/>
      <c r="OWS17" s="35"/>
      <c r="OWT17" s="3"/>
      <c r="OWU17" s="3"/>
      <c r="OWV17" s="3"/>
      <c r="OWW17" s="35"/>
      <c r="OWX17" s="35"/>
      <c r="OWY17" s="35"/>
      <c r="OWZ17" s="3"/>
      <c r="OXA17" s="3"/>
      <c r="OXB17" s="3"/>
      <c r="OXC17" s="35"/>
      <c r="OXD17" s="35"/>
      <c r="OXE17" s="35"/>
      <c r="OXF17" s="3"/>
      <c r="OXG17" s="3"/>
      <c r="OXH17" s="3"/>
      <c r="OXI17" s="35"/>
      <c r="OXJ17" s="35"/>
      <c r="OXK17" s="35"/>
      <c r="OXL17" s="3"/>
      <c r="OXM17" s="3"/>
      <c r="OXN17" s="3"/>
      <c r="OXO17" s="35"/>
      <c r="OXP17" s="35"/>
      <c r="OXQ17" s="35"/>
      <c r="OXR17" s="3"/>
      <c r="OXS17" s="3"/>
      <c r="OXT17" s="3"/>
      <c r="OXU17" s="35"/>
      <c r="OXV17" s="35"/>
      <c r="OXW17" s="35"/>
      <c r="OXX17" s="3"/>
      <c r="OXY17" s="3"/>
      <c r="OXZ17" s="3"/>
      <c r="OYA17" s="35"/>
      <c r="OYB17" s="35"/>
      <c r="OYC17" s="35"/>
      <c r="OYD17" s="3"/>
      <c r="OYE17" s="3"/>
      <c r="OYF17" s="3"/>
      <c r="OYG17" s="35"/>
      <c r="OYH17" s="35"/>
      <c r="OYI17" s="35"/>
      <c r="OYJ17" s="3"/>
      <c r="OYK17" s="3"/>
      <c r="OYL17" s="3"/>
      <c r="OYM17" s="35"/>
      <c r="OYN17" s="35"/>
      <c r="OYO17" s="35"/>
      <c r="OYP17" s="3"/>
      <c r="OYQ17" s="3"/>
      <c r="OYR17" s="3"/>
      <c r="OYS17" s="35"/>
      <c r="OYT17" s="35"/>
      <c r="OYU17" s="35"/>
      <c r="OYV17" s="3"/>
      <c r="OYW17" s="3"/>
      <c r="OYX17" s="3"/>
      <c r="OYY17" s="35"/>
      <c r="OYZ17" s="35"/>
      <c r="OZA17" s="35"/>
      <c r="OZB17" s="3"/>
      <c r="OZC17" s="3"/>
      <c r="OZD17" s="3"/>
      <c r="OZE17" s="35"/>
      <c r="OZF17" s="35"/>
      <c r="OZG17" s="35"/>
      <c r="OZH17" s="3"/>
      <c r="OZI17" s="3"/>
      <c r="OZJ17" s="3"/>
      <c r="OZK17" s="35"/>
      <c r="OZL17" s="35"/>
      <c r="OZM17" s="35"/>
      <c r="OZN17" s="3"/>
      <c r="OZO17" s="3"/>
      <c r="OZP17" s="3"/>
      <c r="OZQ17" s="35"/>
      <c r="OZR17" s="35"/>
      <c r="OZS17" s="35"/>
      <c r="OZT17" s="3"/>
      <c r="OZU17" s="3"/>
      <c r="OZV17" s="3"/>
      <c r="OZW17" s="35"/>
      <c r="OZX17" s="35"/>
      <c r="OZY17" s="35"/>
      <c r="OZZ17" s="3"/>
      <c r="PAA17" s="3"/>
      <c r="PAB17" s="3"/>
      <c r="PAC17" s="35"/>
      <c r="PAD17" s="35"/>
      <c r="PAE17" s="35"/>
      <c r="PAF17" s="3"/>
      <c r="PAG17" s="3"/>
      <c r="PAH17" s="3"/>
      <c r="PAI17" s="35"/>
      <c r="PAJ17" s="35"/>
      <c r="PAK17" s="35"/>
      <c r="PAL17" s="3"/>
      <c r="PAM17" s="3"/>
      <c r="PAN17" s="3"/>
      <c r="PAO17" s="35"/>
      <c r="PAP17" s="35"/>
      <c r="PAQ17" s="35"/>
      <c r="PAR17" s="3"/>
      <c r="PAS17" s="3"/>
      <c r="PAT17" s="3"/>
      <c r="PAU17" s="35"/>
      <c r="PAV17" s="35"/>
      <c r="PAW17" s="35"/>
      <c r="PAX17" s="3"/>
      <c r="PAY17" s="3"/>
      <c r="PAZ17" s="3"/>
      <c r="PBA17" s="35"/>
      <c r="PBB17" s="35"/>
      <c r="PBC17" s="35"/>
      <c r="PBD17" s="3"/>
      <c r="PBE17" s="3"/>
      <c r="PBF17" s="3"/>
      <c r="PBG17" s="35"/>
      <c r="PBH17" s="35"/>
      <c r="PBI17" s="35"/>
      <c r="PBJ17" s="3"/>
      <c r="PBK17" s="3"/>
      <c r="PBL17" s="3"/>
      <c r="PBM17" s="35"/>
      <c r="PBN17" s="35"/>
      <c r="PBO17" s="35"/>
      <c r="PBP17" s="3"/>
      <c r="PBQ17" s="3"/>
      <c r="PBR17" s="3"/>
      <c r="PBS17" s="35"/>
      <c r="PBT17" s="35"/>
      <c r="PBU17" s="35"/>
      <c r="PBV17" s="3"/>
      <c r="PBW17" s="3"/>
      <c r="PBX17" s="3"/>
      <c r="PBY17" s="35"/>
      <c r="PBZ17" s="35"/>
      <c r="PCA17" s="35"/>
      <c r="PCB17" s="3"/>
      <c r="PCC17" s="3"/>
      <c r="PCD17" s="3"/>
      <c r="PCE17" s="35"/>
      <c r="PCF17" s="35"/>
      <c r="PCG17" s="35"/>
      <c r="PCH17" s="3"/>
      <c r="PCI17" s="3"/>
      <c r="PCJ17" s="3"/>
      <c r="PCK17" s="35"/>
      <c r="PCL17" s="35"/>
      <c r="PCM17" s="35"/>
      <c r="PCN17" s="3"/>
      <c r="PCO17" s="3"/>
      <c r="PCP17" s="3"/>
      <c r="PCQ17" s="35"/>
      <c r="PCR17" s="35"/>
      <c r="PCS17" s="35"/>
      <c r="PCT17" s="3"/>
      <c r="PCU17" s="3"/>
      <c r="PCV17" s="3"/>
      <c r="PCW17" s="35"/>
      <c r="PCX17" s="35"/>
      <c r="PCY17" s="35"/>
      <c r="PCZ17" s="3"/>
      <c r="PDA17" s="3"/>
      <c r="PDB17" s="3"/>
      <c r="PDC17" s="35"/>
      <c r="PDD17" s="35"/>
      <c r="PDE17" s="35"/>
      <c r="PDF17" s="3"/>
      <c r="PDG17" s="3"/>
      <c r="PDH17" s="3"/>
      <c r="PDI17" s="35"/>
      <c r="PDJ17" s="35"/>
      <c r="PDK17" s="35"/>
      <c r="PDL17" s="3"/>
      <c r="PDM17" s="3"/>
      <c r="PDN17" s="3"/>
      <c r="PDO17" s="35"/>
      <c r="PDP17" s="35"/>
      <c r="PDQ17" s="35"/>
      <c r="PDR17" s="3"/>
      <c r="PDS17" s="3"/>
      <c r="PDT17" s="3"/>
      <c r="PDU17" s="35"/>
      <c r="PDV17" s="35"/>
      <c r="PDW17" s="35"/>
      <c r="PDX17" s="3"/>
      <c r="PDY17" s="3"/>
      <c r="PDZ17" s="3"/>
      <c r="PEA17" s="35"/>
      <c r="PEB17" s="35"/>
      <c r="PEC17" s="35"/>
      <c r="PED17" s="3"/>
      <c r="PEE17" s="3"/>
      <c r="PEF17" s="3"/>
      <c r="PEG17" s="35"/>
      <c r="PEH17" s="35"/>
      <c r="PEI17" s="35"/>
      <c r="PEJ17" s="3"/>
      <c r="PEK17" s="3"/>
      <c r="PEL17" s="3"/>
      <c r="PEM17" s="35"/>
      <c r="PEN17" s="35"/>
      <c r="PEO17" s="35"/>
      <c r="PEP17" s="3"/>
      <c r="PEQ17" s="3"/>
      <c r="PER17" s="3"/>
      <c r="PES17" s="35"/>
      <c r="PET17" s="35"/>
      <c r="PEU17" s="35"/>
      <c r="PEV17" s="3"/>
      <c r="PEW17" s="3"/>
      <c r="PEX17" s="3"/>
      <c r="PEY17" s="35"/>
      <c r="PEZ17" s="35"/>
      <c r="PFA17" s="35"/>
      <c r="PFB17" s="3"/>
      <c r="PFC17" s="3"/>
      <c r="PFD17" s="3"/>
      <c r="PFE17" s="35"/>
      <c r="PFF17" s="35"/>
      <c r="PFG17" s="35"/>
      <c r="PFH17" s="3"/>
      <c r="PFI17" s="3"/>
      <c r="PFJ17" s="3"/>
      <c r="PFK17" s="35"/>
      <c r="PFL17" s="35"/>
      <c r="PFM17" s="35"/>
      <c r="PFN17" s="3"/>
      <c r="PFO17" s="3"/>
      <c r="PFP17" s="3"/>
      <c r="PFQ17" s="35"/>
      <c r="PFR17" s="35"/>
      <c r="PFS17" s="35"/>
      <c r="PFT17" s="3"/>
      <c r="PFU17" s="3"/>
      <c r="PFV17" s="3"/>
      <c r="PFW17" s="35"/>
      <c r="PFX17" s="35"/>
      <c r="PFY17" s="35"/>
      <c r="PFZ17" s="3"/>
      <c r="PGA17" s="3"/>
      <c r="PGB17" s="3"/>
      <c r="PGC17" s="35"/>
      <c r="PGD17" s="35"/>
      <c r="PGE17" s="35"/>
      <c r="PGF17" s="3"/>
      <c r="PGG17" s="3"/>
      <c r="PGH17" s="3"/>
      <c r="PGI17" s="35"/>
      <c r="PGJ17" s="35"/>
      <c r="PGK17" s="35"/>
      <c r="PGL17" s="3"/>
      <c r="PGM17" s="3"/>
      <c r="PGN17" s="3"/>
      <c r="PGO17" s="35"/>
      <c r="PGP17" s="35"/>
      <c r="PGQ17" s="35"/>
      <c r="PGR17" s="3"/>
      <c r="PGS17" s="3"/>
      <c r="PGT17" s="3"/>
      <c r="PGU17" s="35"/>
      <c r="PGV17" s="35"/>
      <c r="PGW17" s="35"/>
      <c r="PGX17" s="3"/>
      <c r="PGY17" s="3"/>
      <c r="PGZ17" s="3"/>
      <c r="PHA17" s="35"/>
      <c r="PHB17" s="35"/>
      <c r="PHC17" s="35"/>
      <c r="PHD17" s="3"/>
      <c r="PHE17" s="3"/>
      <c r="PHF17" s="3"/>
      <c r="PHG17" s="35"/>
      <c r="PHH17" s="35"/>
      <c r="PHI17" s="35"/>
      <c r="PHJ17" s="3"/>
      <c r="PHK17" s="3"/>
      <c r="PHL17" s="3"/>
      <c r="PHM17" s="35"/>
      <c r="PHN17" s="35"/>
      <c r="PHO17" s="35"/>
      <c r="PHP17" s="3"/>
      <c r="PHQ17" s="3"/>
      <c r="PHR17" s="3"/>
      <c r="PHS17" s="35"/>
      <c r="PHT17" s="35"/>
      <c r="PHU17" s="35"/>
      <c r="PHV17" s="3"/>
      <c r="PHW17" s="3"/>
      <c r="PHX17" s="3"/>
      <c r="PHY17" s="35"/>
      <c r="PHZ17" s="35"/>
      <c r="PIA17" s="35"/>
      <c r="PIB17" s="3"/>
      <c r="PIC17" s="3"/>
      <c r="PID17" s="3"/>
      <c r="PIE17" s="35"/>
      <c r="PIF17" s="35"/>
      <c r="PIG17" s="35"/>
      <c r="PIH17" s="3"/>
      <c r="PII17" s="3"/>
      <c r="PIJ17" s="3"/>
      <c r="PIK17" s="35"/>
      <c r="PIL17" s="35"/>
      <c r="PIM17" s="35"/>
      <c r="PIN17" s="3"/>
      <c r="PIO17" s="3"/>
      <c r="PIP17" s="3"/>
      <c r="PIQ17" s="35"/>
      <c r="PIR17" s="35"/>
      <c r="PIS17" s="35"/>
      <c r="PIT17" s="3"/>
      <c r="PIU17" s="3"/>
      <c r="PIV17" s="3"/>
      <c r="PIW17" s="35"/>
      <c r="PIX17" s="35"/>
      <c r="PIY17" s="35"/>
      <c r="PIZ17" s="3"/>
      <c r="PJA17" s="3"/>
      <c r="PJB17" s="3"/>
      <c r="PJC17" s="35"/>
      <c r="PJD17" s="35"/>
      <c r="PJE17" s="35"/>
      <c r="PJF17" s="3"/>
      <c r="PJG17" s="3"/>
      <c r="PJH17" s="3"/>
      <c r="PJI17" s="35"/>
      <c r="PJJ17" s="35"/>
      <c r="PJK17" s="35"/>
      <c r="PJL17" s="3"/>
      <c r="PJM17" s="3"/>
      <c r="PJN17" s="3"/>
      <c r="PJO17" s="35"/>
      <c r="PJP17" s="35"/>
      <c r="PJQ17" s="35"/>
      <c r="PJR17" s="3"/>
      <c r="PJS17" s="3"/>
      <c r="PJT17" s="3"/>
      <c r="PJU17" s="35"/>
      <c r="PJV17" s="35"/>
      <c r="PJW17" s="35"/>
      <c r="PJX17" s="3"/>
      <c r="PJY17" s="3"/>
      <c r="PJZ17" s="3"/>
      <c r="PKA17" s="35"/>
      <c r="PKB17" s="35"/>
      <c r="PKC17" s="35"/>
      <c r="PKD17" s="3"/>
      <c r="PKE17" s="3"/>
      <c r="PKF17" s="3"/>
      <c r="PKG17" s="35"/>
      <c r="PKH17" s="35"/>
      <c r="PKI17" s="35"/>
      <c r="PKJ17" s="3"/>
      <c r="PKK17" s="3"/>
      <c r="PKL17" s="3"/>
      <c r="PKM17" s="35"/>
      <c r="PKN17" s="35"/>
      <c r="PKO17" s="35"/>
      <c r="PKP17" s="3"/>
      <c r="PKQ17" s="3"/>
      <c r="PKR17" s="3"/>
      <c r="PKS17" s="35"/>
      <c r="PKT17" s="35"/>
      <c r="PKU17" s="35"/>
      <c r="PKV17" s="3"/>
      <c r="PKW17" s="3"/>
      <c r="PKX17" s="3"/>
      <c r="PKY17" s="35"/>
      <c r="PKZ17" s="35"/>
      <c r="PLA17" s="35"/>
      <c r="PLB17" s="3"/>
      <c r="PLC17" s="3"/>
      <c r="PLD17" s="3"/>
      <c r="PLE17" s="35"/>
      <c r="PLF17" s="35"/>
      <c r="PLG17" s="35"/>
      <c r="PLH17" s="3"/>
      <c r="PLI17" s="3"/>
      <c r="PLJ17" s="3"/>
      <c r="PLK17" s="35"/>
      <c r="PLL17" s="35"/>
      <c r="PLM17" s="35"/>
      <c r="PLN17" s="3"/>
      <c r="PLO17" s="3"/>
      <c r="PLP17" s="3"/>
      <c r="PLQ17" s="35"/>
      <c r="PLR17" s="35"/>
      <c r="PLS17" s="35"/>
      <c r="PLT17" s="3"/>
      <c r="PLU17" s="3"/>
      <c r="PLV17" s="3"/>
      <c r="PLW17" s="35"/>
      <c r="PLX17" s="35"/>
      <c r="PLY17" s="35"/>
      <c r="PLZ17" s="3"/>
      <c r="PMA17" s="3"/>
      <c r="PMB17" s="3"/>
      <c r="PMC17" s="35"/>
      <c r="PMD17" s="35"/>
      <c r="PME17" s="35"/>
      <c r="PMF17" s="3"/>
      <c r="PMG17" s="3"/>
      <c r="PMH17" s="3"/>
      <c r="PMI17" s="35"/>
      <c r="PMJ17" s="35"/>
      <c r="PMK17" s="35"/>
      <c r="PML17" s="3"/>
      <c r="PMM17" s="3"/>
      <c r="PMN17" s="3"/>
      <c r="PMO17" s="35"/>
      <c r="PMP17" s="35"/>
      <c r="PMQ17" s="35"/>
      <c r="PMR17" s="3"/>
      <c r="PMS17" s="3"/>
      <c r="PMT17" s="3"/>
      <c r="PMU17" s="35"/>
      <c r="PMV17" s="35"/>
      <c r="PMW17" s="35"/>
      <c r="PMX17" s="3"/>
      <c r="PMY17" s="3"/>
      <c r="PMZ17" s="3"/>
      <c r="PNA17" s="35"/>
      <c r="PNB17" s="35"/>
      <c r="PNC17" s="35"/>
      <c r="PND17" s="3"/>
      <c r="PNE17" s="3"/>
      <c r="PNF17" s="3"/>
      <c r="PNG17" s="35"/>
      <c r="PNH17" s="35"/>
      <c r="PNI17" s="35"/>
      <c r="PNJ17" s="3"/>
      <c r="PNK17" s="3"/>
      <c r="PNL17" s="3"/>
      <c r="PNM17" s="35"/>
      <c r="PNN17" s="35"/>
      <c r="PNO17" s="35"/>
      <c r="PNP17" s="3"/>
      <c r="PNQ17" s="3"/>
      <c r="PNR17" s="3"/>
      <c r="PNS17" s="35"/>
      <c r="PNT17" s="35"/>
      <c r="PNU17" s="35"/>
      <c r="PNV17" s="3"/>
      <c r="PNW17" s="3"/>
      <c r="PNX17" s="3"/>
      <c r="PNY17" s="35"/>
      <c r="PNZ17" s="35"/>
      <c r="POA17" s="35"/>
      <c r="POB17" s="3"/>
      <c r="POC17" s="3"/>
      <c r="POD17" s="3"/>
      <c r="POE17" s="35"/>
      <c r="POF17" s="35"/>
      <c r="POG17" s="35"/>
      <c r="POH17" s="3"/>
      <c r="POI17" s="3"/>
      <c r="POJ17" s="3"/>
      <c r="POK17" s="35"/>
      <c r="POL17" s="35"/>
      <c r="POM17" s="35"/>
      <c r="PON17" s="3"/>
      <c r="POO17" s="3"/>
      <c r="POP17" s="3"/>
      <c r="POQ17" s="35"/>
      <c r="POR17" s="35"/>
      <c r="POS17" s="35"/>
      <c r="POT17" s="3"/>
      <c r="POU17" s="3"/>
      <c r="POV17" s="3"/>
      <c r="POW17" s="35"/>
      <c r="POX17" s="35"/>
      <c r="POY17" s="35"/>
      <c r="POZ17" s="3"/>
      <c r="PPA17" s="3"/>
      <c r="PPB17" s="3"/>
      <c r="PPC17" s="35"/>
      <c r="PPD17" s="35"/>
      <c r="PPE17" s="35"/>
      <c r="PPF17" s="3"/>
      <c r="PPG17" s="3"/>
      <c r="PPH17" s="3"/>
      <c r="PPI17" s="35"/>
      <c r="PPJ17" s="35"/>
      <c r="PPK17" s="35"/>
      <c r="PPL17" s="3"/>
      <c r="PPM17" s="3"/>
      <c r="PPN17" s="3"/>
      <c r="PPO17" s="35"/>
      <c r="PPP17" s="35"/>
      <c r="PPQ17" s="35"/>
      <c r="PPR17" s="3"/>
      <c r="PPS17" s="3"/>
      <c r="PPT17" s="3"/>
      <c r="PPU17" s="35"/>
      <c r="PPV17" s="35"/>
      <c r="PPW17" s="35"/>
      <c r="PPX17" s="3"/>
      <c r="PPY17" s="3"/>
      <c r="PPZ17" s="3"/>
      <c r="PQA17" s="35"/>
      <c r="PQB17" s="35"/>
      <c r="PQC17" s="35"/>
      <c r="PQD17" s="3"/>
      <c r="PQE17" s="3"/>
      <c r="PQF17" s="3"/>
      <c r="PQG17" s="35"/>
      <c r="PQH17" s="35"/>
      <c r="PQI17" s="35"/>
      <c r="PQJ17" s="3"/>
      <c r="PQK17" s="3"/>
      <c r="PQL17" s="3"/>
      <c r="PQM17" s="35"/>
      <c r="PQN17" s="35"/>
      <c r="PQO17" s="35"/>
      <c r="PQP17" s="3"/>
      <c r="PQQ17" s="3"/>
      <c r="PQR17" s="3"/>
      <c r="PQS17" s="35"/>
      <c r="PQT17" s="35"/>
      <c r="PQU17" s="35"/>
      <c r="PQV17" s="3"/>
      <c r="PQW17" s="3"/>
      <c r="PQX17" s="3"/>
      <c r="PQY17" s="35"/>
      <c r="PQZ17" s="35"/>
      <c r="PRA17" s="35"/>
      <c r="PRB17" s="3"/>
      <c r="PRC17" s="3"/>
      <c r="PRD17" s="3"/>
      <c r="PRE17" s="35"/>
      <c r="PRF17" s="35"/>
      <c r="PRG17" s="35"/>
      <c r="PRH17" s="3"/>
      <c r="PRI17" s="3"/>
      <c r="PRJ17" s="3"/>
      <c r="PRK17" s="35"/>
      <c r="PRL17" s="35"/>
      <c r="PRM17" s="35"/>
      <c r="PRN17" s="3"/>
      <c r="PRO17" s="3"/>
      <c r="PRP17" s="3"/>
      <c r="PRQ17" s="35"/>
      <c r="PRR17" s="35"/>
      <c r="PRS17" s="35"/>
      <c r="PRT17" s="3"/>
      <c r="PRU17" s="3"/>
      <c r="PRV17" s="3"/>
      <c r="PRW17" s="35"/>
      <c r="PRX17" s="35"/>
      <c r="PRY17" s="35"/>
      <c r="PRZ17" s="3"/>
      <c r="PSA17" s="3"/>
      <c r="PSB17" s="3"/>
      <c r="PSC17" s="35"/>
      <c r="PSD17" s="35"/>
      <c r="PSE17" s="35"/>
      <c r="PSF17" s="3"/>
      <c r="PSG17" s="3"/>
      <c r="PSH17" s="3"/>
      <c r="PSI17" s="35"/>
      <c r="PSJ17" s="35"/>
      <c r="PSK17" s="35"/>
      <c r="PSL17" s="3"/>
      <c r="PSM17" s="3"/>
      <c r="PSN17" s="3"/>
      <c r="PSO17" s="35"/>
      <c r="PSP17" s="35"/>
      <c r="PSQ17" s="35"/>
      <c r="PSR17" s="3"/>
      <c r="PSS17" s="3"/>
      <c r="PST17" s="3"/>
      <c r="PSU17" s="35"/>
      <c r="PSV17" s="35"/>
      <c r="PSW17" s="35"/>
      <c r="PSX17" s="3"/>
      <c r="PSY17" s="3"/>
      <c r="PSZ17" s="3"/>
      <c r="PTA17" s="35"/>
      <c r="PTB17" s="35"/>
      <c r="PTC17" s="35"/>
      <c r="PTD17" s="3"/>
      <c r="PTE17" s="3"/>
      <c r="PTF17" s="3"/>
      <c r="PTG17" s="35"/>
      <c r="PTH17" s="35"/>
      <c r="PTI17" s="35"/>
      <c r="PTJ17" s="3"/>
      <c r="PTK17" s="3"/>
      <c r="PTL17" s="3"/>
      <c r="PTM17" s="35"/>
      <c r="PTN17" s="35"/>
      <c r="PTO17" s="35"/>
      <c r="PTP17" s="3"/>
      <c r="PTQ17" s="3"/>
      <c r="PTR17" s="3"/>
      <c r="PTS17" s="35"/>
      <c r="PTT17" s="35"/>
      <c r="PTU17" s="35"/>
      <c r="PTV17" s="3"/>
      <c r="PTW17" s="3"/>
      <c r="PTX17" s="3"/>
      <c r="PTY17" s="35"/>
      <c r="PTZ17" s="35"/>
      <c r="PUA17" s="35"/>
      <c r="PUB17" s="3"/>
      <c r="PUC17" s="3"/>
      <c r="PUD17" s="3"/>
      <c r="PUE17" s="35"/>
      <c r="PUF17" s="35"/>
      <c r="PUG17" s="35"/>
      <c r="PUH17" s="3"/>
      <c r="PUI17" s="3"/>
      <c r="PUJ17" s="3"/>
      <c r="PUK17" s="35"/>
      <c r="PUL17" s="35"/>
      <c r="PUM17" s="35"/>
      <c r="PUN17" s="3"/>
      <c r="PUO17" s="3"/>
      <c r="PUP17" s="3"/>
      <c r="PUQ17" s="35"/>
      <c r="PUR17" s="35"/>
      <c r="PUS17" s="35"/>
      <c r="PUT17" s="3"/>
      <c r="PUU17" s="3"/>
      <c r="PUV17" s="3"/>
      <c r="PUW17" s="35"/>
      <c r="PUX17" s="35"/>
      <c r="PUY17" s="35"/>
      <c r="PUZ17" s="3"/>
      <c r="PVA17" s="3"/>
      <c r="PVB17" s="3"/>
      <c r="PVC17" s="35"/>
      <c r="PVD17" s="35"/>
      <c r="PVE17" s="35"/>
      <c r="PVF17" s="3"/>
      <c r="PVG17" s="3"/>
      <c r="PVH17" s="3"/>
      <c r="PVI17" s="35"/>
      <c r="PVJ17" s="35"/>
      <c r="PVK17" s="35"/>
      <c r="PVL17" s="3"/>
      <c r="PVM17" s="3"/>
      <c r="PVN17" s="3"/>
      <c r="PVO17" s="35"/>
      <c r="PVP17" s="35"/>
      <c r="PVQ17" s="35"/>
      <c r="PVR17" s="3"/>
      <c r="PVS17" s="3"/>
      <c r="PVT17" s="3"/>
      <c r="PVU17" s="35"/>
      <c r="PVV17" s="35"/>
      <c r="PVW17" s="35"/>
      <c r="PVX17" s="3"/>
      <c r="PVY17" s="3"/>
      <c r="PVZ17" s="3"/>
      <c r="PWA17" s="35"/>
      <c r="PWB17" s="35"/>
      <c r="PWC17" s="35"/>
      <c r="PWD17" s="3"/>
      <c r="PWE17" s="3"/>
      <c r="PWF17" s="3"/>
      <c r="PWG17" s="35"/>
      <c r="PWH17" s="35"/>
      <c r="PWI17" s="35"/>
      <c r="PWJ17" s="3"/>
      <c r="PWK17" s="3"/>
      <c r="PWL17" s="3"/>
      <c r="PWM17" s="35"/>
      <c r="PWN17" s="35"/>
      <c r="PWO17" s="35"/>
      <c r="PWP17" s="3"/>
      <c r="PWQ17" s="3"/>
      <c r="PWR17" s="3"/>
      <c r="PWS17" s="35"/>
      <c r="PWT17" s="35"/>
      <c r="PWU17" s="35"/>
      <c r="PWV17" s="3"/>
      <c r="PWW17" s="3"/>
      <c r="PWX17" s="3"/>
      <c r="PWY17" s="35"/>
      <c r="PWZ17" s="35"/>
      <c r="PXA17" s="35"/>
      <c r="PXB17" s="3"/>
      <c r="PXC17" s="3"/>
      <c r="PXD17" s="3"/>
      <c r="PXE17" s="35"/>
      <c r="PXF17" s="35"/>
      <c r="PXG17" s="35"/>
      <c r="PXH17" s="3"/>
      <c r="PXI17" s="3"/>
      <c r="PXJ17" s="3"/>
      <c r="PXK17" s="35"/>
      <c r="PXL17" s="35"/>
      <c r="PXM17" s="35"/>
      <c r="PXN17" s="3"/>
      <c r="PXO17" s="3"/>
      <c r="PXP17" s="3"/>
      <c r="PXQ17" s="35"/>
      <c r="PXR17" s="35"/>
      <c r="PXS17" s="35"/>
      <c r="PXT17" s="3"/>
      <c r="PXU17" s="3"/>
      <c r="PXV17" s="3"/>
      <c r="PXW17" s="35"/>
      <c r="PXX17" s="35"/>
      <c r="PXY17" s="35"/>
      <c r="PXZ17" s="3"/>
      <c r="PYA17" s="3"/>
      <c r="PYB17" s="3"/>
      <c r="PYC17" s="35"/>
      <c r="PYD17" s="35"/>
      <c r="PYE17" s="35"/>
      <c r="PYF17" s="3"/>
      <c r="PYG17" s="3"/>
      <c r="PYH17" s="3"/>
      <c r="PYI17" s="35"/>
      <c r="PYJ17" s="35"/>
      <c r="PYK17" s="35"/>
      <c r="PYL17" s="3"/>
      <c r="PYM17" s="3"/>
      <c r="PYN17" s="3"/>
      <c r="PYO17" s="35"/>
      <c r="PYP17" s="35"/>
      <c r="PYQ17" s="35"/>
      <c r="PYR17" s="3"/>
      <c r="PYS17" s="3"/>
      <c r="PYT17" s="3"/>
      <c r="PYU17" s="35"/>
      <c r="PYV17" s="35"/>
      <c r="PYW17" s="35"/>
      <c r="PYX17" s="3"/>
      <c r="PYY17" s="3"/>
      <c r="PYZ17" s="3"/>
      <c r="PZA17" s="35"/>
      <c r="PZB17" s="35"/>
      <c r="PZC17" s="35"/>
      <c r="PZD17" s="3"/>
      <c r="PZE17" s="3"/>
      <c r="PZF17" s="3"/>
      <c r="PZG17" s="35"/>
      <c r="PZH17" s="35"/>
      <c r="PZI17" s="35"/>
      <c r="PZJ17" s="3"/>
      <c r="PZK17" s="3"/>
      <c r="PZL17" s="3"/>
      <c r="PZM17" s="35"/>
      <c r="PZN17" s="35"/>
      <c r="PZO17" s="35"/>
      <c r="PZP17" s="3"/>
      <c r="PZQ17" s="3"/>
      <c r="PZR17" s="3"/>
      <c r="PZS17" s="35"/>
      <c r="PZT17" s="35"/>
      <c r="PZU17" s="35"/>
      <c r="PZV17" s="3"/>
      <c r="PZW17" s="3"/>
      <c r="PZX17" s="3"/>
      <c r="PZY17" s="35"/>
      <c r="PZZ17" s="35"/>
      <c r="QAA17" s="35"/>
      <c r="QAB17" s="3"/>
      <c r="QAC17" s="3"/>
      <c r="QAD17" s="3"/>
      <c r="QAE17" s="35"/>
      <c r="QAF17" s="35"/>
      <c r="QAG17" s="35"/>
      <c r="QAH17" s="3"/>
      <c r="QAI17" s="3"/>
      <c r="QAJ17" s="3"/>
      <c r="QAK17" s="35"/>
      <c r="QAL17" s="35"/>
      <c r="QAM17" s="35"/>
      <c r="QAN17" s="3"/>
      <c r="QAO17" s="3"/>
      <c r="QAP17" s="3"/>
      <c r="QAQ17" s="35"/>
      <c r="QAR17" s="35"/>
      <c r="QAS17" s="35"/>
      <c r="QAT17" s="3"/>
      <c r="QAU17" s="3"/>
      <c r="QAV17" s="3"/>
      <c r="QAW17" s="35"/>
      <c r="QAX17" s="35"/>
      <c r="QAY17" s="35"/>
      <c r="QAZ17" s="3"/>
      <c r="QBA17" s="3"/>
      <c r="QBB17" s="3"/>
      <c r="QBC17" s="35"/>
      <c r="QBD17" s="35"/>
      <c r="QBE17" s="35"/>
      <c r="QBF17" s="3"/>
      <c r="QBG17" s="3"/>
      <c r="QBH17" s="3"/>
      <c r="QBI17" s="35"/>
      <c r="QBJ17" s="35"/>
      <c r="QBK17" s="35"/>
      <c r="QBL17" s="3"/>
      <c r="QBM17" s="3"/>
      <c r="QBN17" s="3"/>
      <c r="QBO17" s="35"/>
      <c r="QBP17" s="35"/>
      <c r="QBQ17" s="35"/>
      <c r="QBR17" s="3"/>
      <c r="QBS17" s="3"/>
      <c r="QBT17" s="3"/>
      <c r="QBU17" s="35"/>
      <c r="QBV17" s="35"/>
      <c r="QBW17" s="35"/>
      <c r="QBX17" s="3"/>
      <c r="QBY17" s="3"/>
      <c r="QBZ17" s="3"/>
      <c r="QCA17" s="35"/>
      <c r="QCB17" s="35"/>
      <c r="QCC17" s="35"/>
      <c r="QCD17" s="3"/>
      <c r="QCE17" s="3"/>
      <c r="QCF17" s="3"/>
      <c r="QCG17" s="35"/>
      <c r="QCH17" s="35"/>
      <c r="QCI17" s="35"/>
      <c r="QCJ17" s="3"/>
      <c r="QCK17" s="3"/>
      <c r="QCL17" s="3"/>
      <c r="QCM17" s="35"/>
      <c r="QCN17" s="35"/>
      <c r="QCO17" s="35"/>
      <c r="QCP17" s="3"/>
      <c r="QCQ17" s="3"/>
      <c r="QCR17" s="3"/>
      <c r="QCS17" s="35"/>
      <c r="QCT17" s="35"/>
      <c r="QCU17" s="35"/>
      <c r="QCV17" s="3"/>
      <c r="QCW17" s="3"/>
      <c r="QCX17" s="3"/>
      <c r="QCY17" s="35"/>
      <c r="QCZ17" s="35"/>
      <c r="QDA17" s="35"/>
      <c r="QDB17" s="3"/>
      <c r="QDC17" s="3"/>
      <c r="QDD17" s="3"/>
      <c r="QDE17" s="35"/>
      <c r="QDF17" s="35"/>
      <c r="QDG17" s="35"/>
      <c r="QDH17" s="3"/>
      <c r="QDI17" s="3"/>
      <c r="QDJ17" s="3"/>
      <c r="QDK17" s="35"/>
      <c r="QDL17" s="35"/>
      <c r="QDM17" s="35"/>
      <c r="QDN17" s="3"/>
      <c r="QDO17" s="3"/>
      <c r="QDP17" s="3"/>
      <c r="QDQ17" s="35"/>
      <c r="QDR17" s="35"/>
      <c r="QDS17" s="35"/>
      <c r="QDT17" s="3"/>
      <c r="QDU17" s="3"/>
      <c r="QDV17" s="3"/>
      <c r="QDW17" s="35"/>
      <c r="QDX17" s="35"/>
      <c r="QDY17" s="35"/>
      <c r="QDZ17" s="3"/>
      <c r="QEA17" s="3"/>
      <c r="QEB17" s="3"/>
      <c r="QEC17" s="35"/>
      <c r="QED17" s="35"/>
      <c r="QEE17" s="35"/>
      <c r="QEF17" s="3"/>
      <c r="QEG17" s="3"/>
      <c r="QEH17" s="3"/>
      <c r="QEI17" s="35"/>
      <c r="QEJ17" s="35"/>
      <c r="QEK17" s="35"/>
      <c r="QEL17" s="3"/>
      <c r="QEM17" s="3"/>
      <c r="QEN17" s="3"/>
      <c r="QEO17" s="35"/>
      <c r="QEP17" s="35"/>
      <c r="QEQ17" s="35"/>
      <c r="QER17" s="3"/>
      <c r="QES17" s="3"/>
      <c r="QET17" s="3"/>
      <c r="QEU17" s="35"/>
      <c r="QEV17" s="35"/>
      <c r="QEW17" s="35"/>
      <c r="QEX17" s="3"/>
      <c r="QEY17" s="3"/>
      <c r="QEZ17" s="3"/>
      <c r="QFA17" s="35"/>
      <c r="QFB17" s="35"/>
      <c r="QFC17" s="35"/>
      <c r="QFD17" s="3"/>
      <c r="QFE17" s="3"/>
      <c r="QFF17" s="3"/>
      <c r="QFG17" s="35"/>
      <c r="QFH17" s="35"/>
      <c r="QFI17" s="35"/>
      <c r="QFJ17" s="3"/>
      <c r="QFK17" s="3"/>
      <c r="QFL17" s="3"/>
      <c r="QFM17" s="35"/>
      <c r="QFN17" s="35"/>
      <c r="QFO17" s="35"/>
      <c r="QFP17" s="3"/>
      <c r="QFQ17" s="3"/>
      <c r="QFR17" s="3"/>
      <c r="QFS17" s="35"/>
      <c r="QFT17" s="35"/>
      <c r="QFU17" s="35"/>
      <c r="QFV17" s="3"/>
      <c r="QFW17" s="3"/>
      <c r="QFX17" s="3"/>
      <c r="QFY17" s="35"/>
      <c r="QFZ17" s="35"/>
      <c r="QGA17" s="35"/>
      <c r="QGB17" s="3"/>
      <c r="QGC17" s="3"/>
      <c r="QGD17" s="3"/>
      <c r="QGE17" s="35"/>
      <c r="QGF17" s="35"/>
      <c r="QGG17" s="35"/>
      <c r="QGH17" s="3"/>
      <c r="QGI17" s="3"/>
      <c r="QGJ17" s="3"/>
      <c r="QGK17" s="35"/>
      <c r="QGL17" s="35"/>
      <c r="QGM17" s="35"/>
      <c r="QGN17" s="3"/>
      <c r="QGO17" s="3"/>
      <c r="QGP17" s="3"/>
      <c r="QGQ17" s="35"/>
      <c r="QGR17" s="35"/>
      <c r="QGS17" s="35"/>
      <c r="QGT17" s="3"/>
      <c r="QGU17" s="3"/>
      <c r="QGV17" s="3"/>
      <c r="QGW17" s="35"/>
      <c r="QGX17" s="35"/>
      <c r="QGY17" s="35"/>
      <c r="QGZ17" s="3"/>
      <c r="QHA17" s="3"/>
      <c r="QHB17" s="3"/>
      <c r="QHC17" s="35"/>
      <c r="QHD17" s="35"/>
      <c r="QHE17" s="35"/>
      <c r="QHF17" s="3"/>
      <c r="QHG17" s="3"/>
      <c r="QHH17" s="3"/>
      <c r="QHI17" s="35"/>
      <c r="QHJ17" s="35"/>
      <c r="QHK17" s="35"/>
      <c r="QHL17" s="3"/>
      <c r="QHM17" s="3"/>
      <c r="QHN17" s="3"/>
      <c r="QHO17" s="35"/>
      <c r="QHP17" s="35"/>
      <c r="QHQ17" s="35"/>
      <c r="QHR17" s="3"/>
      <c r="QHS17" s="3"/>
      <c r="QHT17" s="3"/>
      <c r="QHU17" s="35"/>
      <c r="QHV17" s="35"/>
      <c r="QHW17" s="35"/>
      <c r="QHX17" s="3"/>
      <c r="QHY17" s="3"/>
      <c r="QHZ17" s="3"/>
      <c r="QIA17" s="35"/>
      <c r="QIB17" s="35"/>
      <c r="QIC17" s="35"/>
      <c r="QID17" s="3"/>
      <c r="QIE17" s="3"/>
      <c r="QIF17" s="3"/>
      <c r="QIG17" s="35"/>
      <c r="QIH17" s="35"/>
      <c r="QII17" s="35"/>
      <c r="QIJ17" s="3"/>
      <c r="QIK17" s="3"/>
      <c r="QIL17" s="3"/>
      <c r="QIM17" s="35"/>
      <c r="QIN17" s="35"/>
      <c r="QIO17" s="35"/>
      <c r="QIP17" s="3"/>
      <c r="QIQ17" s="3"/>
      <c r="QIR17" s="3"/>
      <c r="QIS17" s="35"/>
      <c r="QIT17" s="35"/>
      <c r="QIU17" s="35"/>
      <c r="QIV17" s="3"/>
      <c r="QIW17" s="3"/>
      <c r="QIX17" s="3"/>
      <c r="QIY17" s="35"/>
      <c r="QIZ17" s="35"/>
      <c r="QJA17" s="35"/>
      <c r="QJB17" s="3"/>
      <c r="QJC17" s="3"/>
      <c r="QJD17" s="3"/>
      <c r="QJE17" s="35"/>
      <c r="QJF17" s="35"/>
      <c r="QJG17" s="35"/>
      <c r="QJH17" s="3"/>
      <c r="QJI17" s="3"/>
      <c r="QJJ17" s="3"/>
      <c r="QJK17" s="35"/>
      <c r="QJL17" s="35"/>
      <c r="QJM17" s="35"/>
      <c r="QJN17" s="3"/>
      <c r="QJO17" s="3"/>
      <c r="QJP17" s="3"/>
      <c r="QJQ17" s="35"/>
      <c r="QJR17" s="35"/>
      <c r="QJS17" s="35"/>
      <c r="QJT17" s="3"/>
      <c r="QJU17" s="3"/>
      <c r="QJV17" s="3"/>
      <c r="QJW17" s="35"/>
      <c r="QJX17" s="35"/>
      <c r="QJY17" s="35"/>
      <c r="QJZ17" s="3"/>
      <c r="QKA17" s="3"/>
      <c r="QKB17" s="3"/>
      <c r="QKC17" s="35"/>
      <c r="QKD17" s="35"/>
      <c r="QKE17" s="35"/>
      <c r="QKF17" s="3"/>
      <c r="QKG17" s="3"/>
      <c r="QKH17" s="3"/>
      <c r="QKI17" s="35"/>
      <c r="QKJ17" s="35"/>
      <c r="QKK17" s="35"/>
      <c r="QKL17" s="3"/>
      <c r="QKM17" s="3"/>
      <c r="QKN17" s="3"/>
      <c r="QKO17" s="35"/>
      <c r="QKP17" s="35"/>
      <c r="QKQ17" s="35"/>
      <c r="QKR17" s="3"/>
      <c r="QKS17" s="3"/>
      <c r="QKT17" s="3"/>
      <c r="QKU17" s="35"/>
      <c r="QKV17" s="35"/>
      <c r="QKW17" s="35"/>
      <c r="QKX17" s="3"/>
      <c r="QKY17" s="3"/>
      <c r="QKZ17" s="3"/>
      <c r="QLA17" s="35"/>
      <c r="QLB17" s="35"/>
      <c r="QLC17" s="35"/>
      <c r="QLD17" s="3"/>
      <c r="QLE17" s="3"/>
      <c r="QLF17" s="3"/>
      <c r="QLG17" s="35"/>
      <c r="QLH17" s="35"/>
      <c r="QLI17" s="35"/>
      <c r="QLJ17" s="3"/>
      <c r="QLK17" s="3"/>
      <c r="QLL17" s="3"/>
      <c r="QLM17" s="35"/>
      <c r="QLN17" s="35"/>
      <c r="QLO17" s="35"/>
      <c r="QLP17" s="3"/>
      <c r="QLQ17" s="3"/>
      <c r="QLR17" s="3"/>
      <c r="QLS17" s="35"/>
      <c r="QLT17" s="35"/>
      <c r="QLU17" s="35"/>
      <c r="QLV17" s="3"/>
      <c r="QLW17" s="3"/>
      <c r="QLX17" s="3"/>
      <c r="QLY17" s="35"/>
      <c r="QLZ17" s="35"/>
      <c r="QMA17" s="35"/>
      <c r="QMB17" s="3"/>
      <c r="QMC17" s="3"/>
      <c r="QMD17" s="3"/>
      <c r="QME17" s="35"/>
      <c r="QMF17" s="35"/>
      <c r="QMG17" s="35"/>
      <c r="QMH17" s="3"/>
      <c r="QMI17" s="3"/>
      <c r="QMJ17" s="3"/>
      <c r="QMK17" s="35"/>
      <c r="QML17" s="35"/>
      <c r="QMM17" s="35"/>
      <c r="QMN17" s="3"/>
      <c r="QMO17" s="3"/>
      <c r="QMP17" s="3"/>
      <c r="QMQ17" s="35"/>
      <c r="QMR17" s="35"/>
      <c r="QMS17" s="35"/>
      <c r="QMT17" s="3"/>
      <c r="QMU17" s="3"/>
      <c r="QMV17" s="3"/>
      <c r="QMW17" s="35"/>
      <c r="QMX17" s="35"/>
      <c r="QMY17" s="35"/>
      <c r="QMZ17" s="3"/>
      <c r="QNA17" s="3"/>
      <c r="QNB17" s="3"/>
      <c r="QNC17" s="35"/>
      <c r="QND17" s="35"/>
      <c r="QNE17" s="35"/>
      <c r="QNF17" s="3"/>
      <c r="QNG17" s="3"/>
      <c r="QNH17" s="3"/>
      <c r="QNI17" s="35"/>
      <c r="QNJ17" s="35"/>
      <c r="QNK17" s="35"/>
      <c r="QNL17" s="3"/>
      <c r="QNM17" s="3"/>
      <c r="QNN17" s="3"/>
      <c r="QNO17" s="35"/>
      <c r="QNP17" s="35"/>
      <c r="QNQ17" s="35"/>
      <c r="QNR17" s="3"/>
      <c r="QNS17" s="3"/>
      <c r="QNT17" s="3"/>
      <c r="QNU17" s="35"/>
      <c r="QNV17" s="35"/>
      <c r="QNW17" s="35"/>
      <c r="QNX17" s="3"/>
      <c r="QNY17" s="3"/>
      <c r="QNZ17" s="3"/>
      <c r="QOA17" s="35"/>
      <c r="QOB17" s="35"/>
      <c r="QOC17" s="35"/>
      <c r="QOD17" s="3"/>
      <c r="QOE17" s="3"/>
      <c r="QOF17" s="3"/>
      <c r="QOG17" s="35"/>
      <c r="QOH17" s="35"/>
      <c r="QOI17" s="35"/>
      <c r="QOJ17" s="3"/>
      <c r="QOK17" s="3"/>
      <c r="QOL17" s="3"/>
      <c r="QOM17" s="35"/>
      <c r="QON17" s="35"/>
      <c r="QOO17" s="35"/>
      <c r="QOP17" s="3"/>
      <c r="QOQ17" s="3"/>
      <c r="QOR17" s="3"/>
      <c r="QOS17" s="35"/>
      <c r="QOT17" s="35"/>
      <c r="QOU17" s="35"/>
      <c r="QOV17" s="3"/>
      <c r="QOW17" s="3"/>
      <c r="QOX17" s="3"/>
      <c r="QOY17" s="35"/>
      <c r="QOZ17" s="35"/>
      <c r="QPA17" s="35"/>
      <c r="QPB17" s="3"/>
      <c r="QPC17" s="3"/>
      <c r="QPD17" s="3"/>
      <c r="QPE17" s="35"/>
      <c r="QPF17" s="35"/>
      <c r="QPG17" s="35"/>
      <c r="QPH17" s="3"/>
      <c r="QPI17" s="3"/>
      <c r="QPJ17" s="3"/>
      <c r="QPK17" s="35"/>
      <c r="QPL17" s="35"/>
      <c r="QPM17" s="35"/>
      <c r="QPN17" s="3"/>
      <c r="QPO17" s="3"/>
      <c r="QPP17" s="3"/>
      <c r="QPQ17" s="35"/>
      <c r="QPR17" s="35"/>
      <c r="QPS17" s="35"/>
      <c r="QPT17" s="3"/>
      <c r="QPU17" s="3"/>
      <c r="QPV17" s="3"/>
      <c r="QPW17" s="35"/>
      <c r="QPX17" s="35"/>
      <c r="QPY17" s="35"/>
      <c r="QPZ17" s="3"/>
      <c r="QQA17" s="3"/>
      <c r="QQB17" s="3"/>
      <c r="QQC17" s="35"/>
      <c r="QQD17" s="35"/>
      <c r="QQE17" s="35"/>
      <c r="QQF17" s="3"/>
      <c r="QQG17" s="3"/>
      <c r="QQH17" s="3"/>
      <c r="QQI17" s="35"/>
      <c r="QQJ17" s="35"/>
      <c r="QQK17" s="35"/>
      <c r="QQL17" s="3"/>
      <c r="QQM17" s="3"/>
      <c r="QQN17" s="3"/>
      <c r="QQO17" s="35"/>
      <c r="QQP17" s="35"/>
      <c r="QQQ17" s="35"/>
      <c r="QQR17" s="3"/>
      <c r="QQS17" s="3"/>
      <c r="QQT17" s="3"/>
      <c r="QQU17" s="35"/>
      <c r="QQV17" s="35"/>
      <c r="QQW17" s="35"/>
      <c r="QQX17" s="3"/>
      <c r="QQY17" s="3"/>
      <c r="QQZ17" s="3"/>
      <c r="QRA17" s="35"/>
      <c r="QRB17" s="35"/>
      <c r="QRC17" s="35"/>
      <c r="QRD17" s="3"/>
      <c r="QRE17" s="3"/>
      <c r="QRF17" s="3"/>
      <c r="QRG17" s="35"/>
      <c r="QRH17" s="35"/>
      <c r="QRI17" s="35"/>
      <c r="QRJ17" s="3"/>
      <c r="QRK17" s="3"/>
      <c r="QRL17" s="3"/>
      <c r="QRM17" s="35"/>
      <c r="QRN17" s="35"/>
      <c r="QRO17" s="35"/>
      <c r="QRP17" s="3"/>
      <c r="QRQ17" s="3"/>
      <c r="QRR17" s="3"/>
      <c r="QRS17" s="35"/>
      <c r="QRT17" s="35"/>
      <c r="QRU17" s="35"/>
      <c r="QRV17" s="3"/>
      <c r="QRW17" s="3"/>
      <c r="QRX17" s="3"/>
      <c r="QRY17" s="35"/>
      <c r="QRZ17" s="35"/>
      <c r="QSA17" s="35"/>
      <c r="QSB17" s="3"/>
      <c r="QSC17" s="3"/>
      <c r="QSD17" s="3"/>
      <c r="QSE17" s="35"/>
      <c r="QSF17" s="35"/>
      <c r="QSG17" s="35"/>
      <c r="QSH17" s="3"/>
      <c r="QSI17" s="3"/>
      <c r="QSJ17" s="3"/>
      <c r="QSK17" s="35"/>
      <c r="QSL17" s="35"/>
      <c r="QSM17" s="35"/>
      <c r="QSN17" s="3"/>
      <c r="QSO17" s="3"/>
      <c r="QSP17" s="3"/>
      <c r="QSQ17" s="35"/>
      <c r="QSR17" s="35"/>
      <c r="QSS17" s="35"/>
      <c r="QST17" s="3"/>
      <c r="QSU17" s="3"/>
      <c r="QSV17" s="3"/>
      <c r="QSW17" s="35"/>
      <c r="QSX17" s="35"/>
      <c r="QSY17" s="35"/>
      <c r="QSZ17" s="3"/>
      <c r="QTA17" s="3"/>
      <c r="QTB17" s="3"/>
      <c r="QTC17" s="35"/>
      <c r="QTD17" s="35"/>
      <c r="QTE17" s="35"/>
      <c r="QTF17" s="3"/>
      <c r="QTG17" s="3"/>
      <c r="QTH17" s="3"/>
      <c r="QTI17" s="35"/>
      <c r="QTJ17" s="35"/>
      <c r="QTK17" s="35"/>
      <c r="QTL17" s="3"/>
      <c r="QTM17" s="3"/>
      <c r="QTN17" s="3"/>
      <c r="QTO17" s="35"/>
      <c r="QTP17" s="35"/>
      <c r="QTQ17" s="35"/>
      <c r="QTR17" s="3"/>
      <c r="QTS17" s="3"/>
      <c r="QTT17" s="3"/>
      <c r="QTU17" s="35"/>
      <c r="QTV17" s="35"/>
      <c r="QTW17" s="35"/>
      <c r="QTX17" s="3"/>
      <c r="QTY17" s="3"/>
      <c r="QTZ17" s="3"/>
      <c r="QUA17" s="35"/>
      <c r="QUB17" s="35"/>
      <c r="QUC17" s="35"/>
      <c r="QUD17" s="3"/>
      <c r="QUE17" s="3"/>
      <c r="QUF17" s="3"/>
      <c r="QUG17" s="35"/>
      <c r="QUH17" s="35"/>
      <c r="QUI17" s="35"/>
      <c r="QUJ17" s="3"/>
      <c r="QUK17" s="3"/>
      <c r="QUL17" s="3"/>
      <c r="QUM17" s="35"/>
      <c r="QUN17" s="35"/>
      <c r="QUO17" s="35"/>
      <c r="QUP17" s="3"/>
      <c r="QUQ17" s="3"/>
      <c r="QUR17" s="3"/>
      <c r="QUS17" s="35"/>
      <c r="QUT17" s="35"/>
      <c r="QUU17" s="35"/>
      <c r="QUV17" s="3"/>
      <c r="QUW17" s="3"/>
      <c r="QUX17" s="3"/>
      <c r="QUY17" s="35"/>
      <c r="QUZ17" s="35"/>
      <c r="QVA17" s="35"/>
      <c r="QVB17" s="3"/>
      <c r="QVC17" s="3"/>
      <c r="QVD17" s="3"/>
      <c r="QVE17" s="35"/>
      <c r="QVF17" s="35"/>
      <c r="QVG17" s="35"/>
      <c r="QVH17" s="3"/>
      <c r="QVI17" s="3"/>
      <c r="QVJ17" s="3"/>
      <c r="QVK17" s="35"/>
      <c r="QVL17" s="35"/>
      <c r="QVM17" s="35"/>
      <c r="QVN17" s="3"/>
      <c r="QVO17" s="3"/>
      <c r="QVP17" s="3"/>
      <c r="QVQ17" s="35"/>
      <c r="QVR17" s="35"/>
      <c r="QVS17" s="35"/>
      <c r="QVT17" s="3"/>
      <c r="QVU17" s="3"/>
      <c r="QVV17" s="3"/>
      <c r="QVW17" s="35"/>
      <c r="QVX17" s="35"/>
      <c r="QVY17" s="35"/>
      <c r="QVZ17" s="3"/>
      <c r="QWA17" s="3"/>
      <c r="QWB17" s="3"/>
      <c r="QWC17" s="35"/>
      <c r="QWD17" s="35"/>
      <c r="QWE17" s="35"/>
      <c r="QWF17" s="3"/>
      <c r="QWG17" s="3"/>
      <c r="QWH17" s="3"/>
      <c r="QWI17" s="35"/>
      <c r="QWJ17" s="35"/>
      <c r="QWK17" s="35"/>
      <c r="QWL17" s="3"/>
      <c r="QWM17" s="3"/>
      <c r="QWN17" s="3"/>
      <c r="QWO17" s="35"/>
      <c r="QWP17" s="35"/>
      <c r="QWQ17" s="35"/>
      <c r="QWR17" s="3"/>
      <c r="QWS17" s="3"/>
      <c r="QWT17" s="3"/>
      <c r="QWU17" s="35"/>
      <c r="QWV17" s="35"/>
      <c r="QWW17" s="35"/>
      <c r="QWX17" s="3"/>
      <c r="QWY17" s="3"/>
      <c r="QWZ17" s="3"/>
      <c r="QXA17" s="35"/>
      <c r="QXB17" s="35"/>
      <c r="QXC17" s="35"/>
      <c r="QXD17" s="3"/>
      <c r="QXE17" s="3"/>
      <c r="QXF17" s="3"/>
      <c r="QXG17" s="35"/>
      <c r="QXH17" s="35"/>
      <c r="QXI17" s="35"/>
      <c r="QXJ17" s="3"/>
      <c r="QXK17" s="3"/>
      <c r="QXL17" s="3"/>
      <c r="QXM17" s="35"/>
      <c r="QXN17" s="35"/>
      <c r="QXO17" s="35"/>
      <c r="QXP17" s="3"/>
      <c r="QXQ17" s="3"/>
      <c r="QXR17" s="3"/>
      <c r="QXS17" s="35"/>
      <c r="QXT17" s="35"/>
      <c r="QXU17" s="35"/>
      <c r="QXV17" s="3"/>
      <c r="QXW17" s="3"/>
      <c r="QXX17" s="3"/>
      <c r="QXY17" s="35"/>
      <c r="QXZ17" s="35"/>
      <c r="QYA17" s="35"/>
      <c r="QYB17" s="3"/>
      <c r="QYC17" s="3"/>
      <c r="QYD17" s="3"/>
      <c r="QYE17" s="35"/>
      <c r="QYF17" s="35"/>
      <c r="QYG17" s="35"/>
      <c r="QYH17" s="3"/>
      <c r="QYI17" s="3"/>
      <c r="QYJ17" s="3"/>
      <c r="QYK17" s="35"/>
      <c r="QYL17" s="35"/>
      <c r="QYM17" s="35"/>
      <c r="QYN17" s="3"/>
      <c r="QYO17" s="3"/>
      <c r="QYP17" s="3"/>
      <c r="QYQ17" s="35"/>
      <c r="QYR17" s="35"/>
      <c r="QYS17" s="35"/>
      <c r="QYT17" s="3"/>
      <c r="QYU17" s="3"/>
      <c r="QYV17" s="3"/>
      <c r="QYW17" s="35"/>
      <c r="QYX17" s="35"/>
      <c r="QYY17" s="35"/>
      <c r="QYZ17" s="3"/>
      <c r="QZA17" s="3"/>
      <c r="QZB17" s="3"/>
      <c r="QZC17" s="35"/>
      <c r="QZD17" s="35"/>
      <c r="QZE17" s="35"/>
      <c r="QZF17" s="3"/>
      <c r="QZG17" s="3"/>
      <c r="QZH17" s="3"/>
      <c r="QZI17" s="35"/>
      <c r="QZJ17" s="35"/>
      <c r="QZK17" s="35"/>
      <c r="QZL17" s="3"/>
      <c r="QZM17" s="3"/>
      <c r="QZN17" s="3"/>
      <c r="QZO17" s="35"/>
      <c r="QZP17" s="35"/>
      <c r="QZQ17" s="35"/>
      <c r="QZR17" s="3"/>
      <c r="QZS17" s="3"/>
      <c r="QZT17" s="3"/>
      <c r="QZU17" s="35"/>
      <c r="QZV17" s="35"/>
      <c r="QZW17" s="35"/>
      <c r="QZX17" s="3"/>
      <c r="QZY17" s="3"/>
      <c r="QZZ17" s="3"/>
      <c r="RAA17" s="35"/>
      <c r="RAB17" s="35"/>
      <c r="RAC17" s="35"/>
      <c r="RAD17" s="3"/>
      <c r="RAE17" s="3"/>
      <c r="RAF17" s="3"/>
      <c r="RAG17" s="35"/>
      <c r="RAH17" s="35"/>
      <c r="RAI17" s="35"/>
      <c r="RAJ17" s="3"/>
      <c r="RAK17" s="3"/>
      <c r="RAL17" s="3"/>
      <c r="RAM17" s="35"/>
      <c r="RAN17" s="35"/>
      <c r="RAO17" s="35"/>
      <c r="RAP17" s="3"/>
      <c r="RAQ17" s="3"/>
      <c r="RAR17" s="3"/>
      <c r="RAS17" s="35"/>
      <c r="RAT17" s="35"/>
      <c r="RAU17" s="35"/>
      <c r="RAV17" s="3"/>
      <c r="RAW17" s="3"/>
      <c r="RAX17" s="3"/>
      <c r="RAY17" s="35"/>
      <c r="RAZ17" s="35"/>
      <c r="RBA17" s="35"/>
      <c r="RBB17" s="3"/>
      <c r="RBC17" s="3"/>
      <c r="RBD17" s="3"/>
      <c r="RBE17" s="35"/>
      <c r="RBF17" s="35"/>
      <c r="RBG17" s="35"/>
      <c r="RBH17" s="3"/>
      <c r="RBI17" s="3"/>
      <c r="RBJ17" s="3"/>
      <c r="RBK17" s="35"/>
      <c r="RBL17" s="35"/>
      <c r="RBM17" s="35"/>
      <c r="RBN17" s="3"/>
      <c r="RBO17" s="3"/>
      <c r="RBP17" s="3"/>
      <c r="RBQ17" s="35"/>
      <c r="RBR17" s="35"/>
      <c r="RBS17" s="35"/>
      <c r="RBT17" s="3"/>
      <c r="RBU17" s="3"/>
      <c r="RBV17" s="3"/>
      <c r="RBW17" s="35"/>
      <c r="RBX17" s="35"/>
      <c r="RBY17" s="35"/>
      <c r="RBZ17" s="3"/>
      <c r="RCA17" s="3"/>
      <c r="RCB17" s="3"/>
      <c r="RCC17" s="35"/>
      <c r="RCD17" s="35"/>
      <c r="RCE17" s="35"/>
      <c r="RCF17" s="3"/>
      <c r="RCG17" s="3"/>
      <c r="RCH17" s="3"/>
      <c r="RCI17" s="35"/>
      <c r="RCJ17" s="35"/>
      <c r="RCK17" s="35"/>
      <c r="RCL17" s="3"/>
      <c r="RCM17" s="3"/>
      <c r="RCN17" s="3"/>
      <c r="RCO17" s="35"/>
      <c r="RCP17" s="35"/>
      <c r="RCQ17" s="35"/>
      <c r="RCR17" s="3"/>
      <c r="RCS17" s="3"/>
      <c r="RCT17" s="3"/>
      <c r="RCU17" s="35"/>
      <c r="RCV17" s="35"/>
      <c r="RCW17" s="35"/>
      <c r="RCX17" s="3"/>
      <c r="RCY17" s="3"/>
      <c r="RCZ17" s="3"/>
      <c r="RDA17" s="35"/>
      <c r="RDB17" s="35"/>
      <c r="RDC17" s="35"/>
      <c r="RDD17" s="3"/>
      <c r="RDE17" s="3"/>
      <c r="RDF17" s="3"/>
      <c r="RDG17" s="35"/>
      <c r="RDH17" s="35"/>
      <c r="RDI17" s="35"/>
      <c r="RDJ17" s="3"/>
      <c r="RDK17" s="3"/>
      <c r="RDL17" s="3"/>
      <c r="RDM17" s="35"/>
      <c r="RDN17" s="35"/>
      <c r="RDO17" s="35"/>
      <c r="RDP17" s="3"/>
      <c r="RDQ17" s="3"/>
      <c r="RDR17" s="3"/>
      <c r="RDS17" s="35"/>
      <c r="RDT17" s="35"/>
      <c r="RDU17" s="35"/>
      <c r="RDV17" s="3"/>
      <c r="RDW17" s="3"/>
      <c r="RDX17" s="3"/>
      <c r="RDY17" s="35"/>
      <c r="RDZ17" s="35"/>
      <c r="REA17" s="35"/>
      <c r="REB17" s="3"/>
      <c r="REC17" s="3"/>
      <c r="RED17" s="3"/>
      <c r="REE17" s="35"/>
      <c r="REF17" s="35"/>
      <c r="REG17" s="35"/>
      <c r="REH17" s="3"/>
      <c r="REI17" s="3"/>
      <c r="REJ17" s="3"/>
      <c r="REK17" s="35"/>
      <c r="REL17" s="35"/>
      <c r="REM17" s="35"/>
      <c r="REN17" s="3"/>
      <c r="REO17" s="3"/>
      <c r="REP17" s="3"/>
      <c r="REQ17" s="35"/>
      <c r="RER17" s="35"/>
      <c r="RES17" s="35"/>
      <c r="RET17" s="3"/>
      <c r="REU17" s="3"/>
      <c r="REV17" s="3"/>
      <c r="REW17" s="35"/>
      <c r="REX17" s="35"/>
      <c r="REY17" s="35"/>
      <c r="REZ17" s="3"/>
      <c r="RFA17" s="3"/>
      <c r="RFB17" s="3"/>
      <c r="RFC17" s="35"/>
      <c r="RFD17" s="35"/>
      <c r="RFE17" s="35"/>
      <c r="RFF17" s="3"/>
      <c r="RFG17" s="3"/>
      <c r="RFH17" s="3"/>
      <c r="RFI17" s="35"/>
      <c r="RFJ17" s="35"/>
      <c r="RFK17" s="35"/>
      <c r="RFL17" s="3"/>
      <c r="RFM17" s="3"/>
      <c r="RFN17" s="3"/>
      <c r="RFO17" s="35"/>
      <c r="RFP17" s="35"/>
      <c r="RFQ17" s="35"/>
      <c r="RFR17" s="3"/>
      <c r="RFS17" s="3"/>
      <c r="RFT17" s="3"/>
      <c r="RFU17" s="35"/>
      <c r="RFV17" s="35"/>
      <c r="RFW17" s="35"/>
      <c r="RFX17" s="3"/>
      <c r="RFY17" s="3"/>
      <c r="RFZ17" s="3"/>
      <c r="RGA17" s="35"/>
      <c r="RGB17" s="35"/>
      <c r="RGC17" s="35"/>
      <c r="RGD17" s="3"/>
      <c r="RGE17" s="3"/>
      <c r="RGF17" s="3"/>
      <c r="RGG17" s="35"/>
      <c r="RGH17" s="35"/>
      <c r="RGI17" s="35"/>
      <c r="RGJ17" s="3"/>
      <c r="RGK17" s="3"/>
      <c r="RGL17" s="3"/>
      <c r="RGM17" s="35"/>
      <c r="RGN17" s="35"/>
      <c r="RGO17" s="35"/>
      <c r="RGP17" s="3"/>
      <c r="RGQ17" s="3"/>
      <c r="RGR17" s="3"/>
      <c r="RGS17" s="35"/>
      <c r="RGT17" s="35"/>
      <c r="RGU17" s="35"/>
      <c r="RGV17" s="3"/>
      <c r="RGW17" s="3"/>
      <c r="RGX17" s="3"/>
      <c r="RGY17" s="35"/>
      <c r="RGZ17" s="35"/>
      <c r="RHA17" s="35"/>
      <c r="RHB17" s="3"/>
      <c r="RHC17" s="3"/>
      <c r="RHD17" s="3"/>
      <c r="RHE17" s="35"/>
      <c r="RHF17" s="35"/>
      <c r="RHG17" s="35"/>
      <c r="RHH17" s="3"/>
      <c r="RHI17" s="3"/>
      <c r="RHJ17" s="3"/>
      <c r="RHK17" s="35"/>
      <c r="RHL17" s="35"/>
      <c r="RHM17" s="35"/>
      <c r="RHN17" s="3"/>
      <c r="RHO17" s="3"/>
      <c r="RHP17" s="3"/>
      <c r="RHQ17" s="35"/>
      <c r="RHR17" s="35"/>
      <c r="RHS17" s="35"/>
      <c r="RHT17" s="3"/>
      <c r="RHU17" s="3"/>
      <c r="RHV17" s="3"/>
      <c r="RHW17" s="35"/>
      <c r="RHX17" s="35"/>
      <c r="RHY17" s="35"/>
      <c r="RHZ17" s="3"/>
      <c r="RIA17" s="3"/>
      <c r="RIB17" s="3"/>
      <c r="RIC17" s="35"/>
      <c r="RID17" s="35"/>
      <c r="RIE17" s="35"/>
      <c r="RIF17" s="3"/>
      <c r="RIG17" s="3"/>
      <c r="RIH17" s="3"/>
      <c r="RII17" s="35"/>
      <c r="RIJ17" s="35"/>
      <c r="RIK17" s="35"/>
      <c r="RIL17" s="3"/>
      <c r="RIM17" s="3"/>
      <c r="RIN17" s="3"/>
      <c r="RIO17" s="35"/>
      <c r="RIP17" s="35"/>
      <c r="RIQ17" s="35"/>
      <c r="RIR17" s="3"/>
      <c r="RIS17" s="3"/>
      <c r="RIT17" s="3"/>
      <c r="RIU17" s="35"/>
      <c r="RIV17" s="35"/>
      <c r="RIW17" s="35"/>
      <c r="RIX17" s="3"/>
      <c r="RIY17" s="3"/>
      <c r="RIZ17" s="3"/>
      <c r="RJA17" s="35"/>
      <c r="RJB17" s="35"/>
      <c r="RJC17" s="35"/>
      <c r="RJD17" s="3"/>
      <c r="RJE17" s="3"/>
      <c r="RJF17" s="3"/>
      <c r="RJG17" s="35"/>
      <c r="RJH17" s="35"/>
      <c r="RJI17" s="35"/>
      <c r="RJJ17" s="3"/>
      <c r="RJK17" s="3"/>
      <c r="RJL17" s="3"/>
      <c r="RJM17" s="35"/>
      <c r="RJN17" s="35"/>
      <c r="RJO17" s="35"/>
      <c r="RJP17" s="3"/>
      <c r="RJQ17" s="3"/>
      <c r="RJR17" s="3"/>
      <c r="RJS17" s="35"/>
      <c r="RJT17" s="35"/>
      <c r="RJU17" s="35"/>
      <c r="RJV17" s="3"/>
      <c r="RJW17" s="3"/>
      <c r="RJX17" s="3"/>
      <c r="RJY17" s="35"/>
      <c r="RJZ17" s="35"/>
      <c r="RKA17" s="35"/>
      <c r="RKB17" s="3"/>
      <c r="RKC17" s="3"/>
      <c r="RKD17" s="3"/>
      <c r="RKE17" s="35"/>
      <c r="RKF17" s="35"/>
      <c r="RKG17" s="35"/>
      <c r="RKH17" s="3"/>
      <c r="RKI17" s="3"/>
      <c r="RKJ17" s="3"/>
      <c r="RKK17" s="35"/>
      <c r="RKL17" s="35"/>
      <c r="RKM17" s="35"/>
      <c r="RKN17" s="3"/>
      <c r="RKO17" s="3"/>
      <c r="RKP17" s="3"/>
      <c r="RKQ17" s="35"/>
      <c r="RKR17" s="35"/>
      <c r="RKS17" s="35"/>
      <c r="RKT17" s="3"/>
      <c r="RKU17" s="3"/>
      <c r="RKV17" s="3"/>
      <c r="RKW17" s="35"/>
      <c r="RKX17" s="35"/>
      <c r="RKY17" s="35"/>
      <c r="RKZ17" s="3"/>
      <c r="RLA17" s="3"/>
      <c r="RLB17" s="3"/>
      <c r="RLC17" s="35"/>
      <c r="RLD17" s="35"/>
      <c r="RLE17" s="35"/>
      <c r="RLF17" s="3"/>
      <c r="RLG17" s="3"/>
      <c r="RLH17" s="3"/>
      <c r="RLI17" s="35"/>
      <c r="RLJ17" s="35"/>
      <c r="RLK17" s="35"/>
      <c r="RLL17" s="3"/>
      <c r="RLM17" s="3"/>
      <c r="RLN17" s="3"/>
      <c r="RLO17" s="35"/>
      <c r="RLP17" s="35"/>
      <c r="RLQ17" s="35"/>
      <c r="RLR17" s="3"/>
      <c r="RLS17" s="3"/>
      <c r="RLT17" s="3"/>
      <c r="RLU17" s="35"/>
      <c r="RLV17" s="35"/>
      <c r="RLW17" s="35"/>
      <c r="RLX17" s="3"/>
      <c r="RLY17" s="3"/>
      <c r="RLZ17" s="3"/>
      <c r="RMA17" s="35"/>
      <c r="RMB17" s="35"/>
      <c r="RMC17" s="35"/>
      <c r="RMD17" s="3"/>
      <c r="RME17" s="3"/>
      <c r="RMF17" s="3"/>
      <c r="RMG17" s="35"/>
      <c r="RMH17" s="35"/>
      <c r="RMI17" s="35"/>
      <c r="RMJ17" s="3"/>
      <c r="RMK17" s="3"/>
      <c r="RML17" s="3"/>
      <c r="RMM17" s="35"/>
      <c r="RMN17" s="35"/>
      <c r="RMO17" s="35"/>
      <c r="RMP17" s="3"/>
      <c r="RMQ17" s="3"/>
      <c r="RMR17" s="3"/>
      <c r="RMS17" s="35"/>
      <c r="RMT17" s="35"/>
      <c r="RMU17" s="35"/>
      <c r="RMV17" s="3"/>
      <c r="RMW17" s="3"/>
      <c r="RMX17" s="3"/>
      <c r="RMY17" s="35"/>
      <c r="RMZ17" s="35"/>
      <c r="RNA17" s="35"/>
      <c r="RNB17" s="3"/>
      <c r="RNC17" s="3"/>
      <c r="RND17" s="3"/>
      <c r="RNE17" s="35"/>
      <c r="RNF17" s="35"/>
      <c r="RNG17" s="35"/>
      <c r="RNH17" s="3"/>
      <c r="RNI17" s="3"/>
      <c r="RNJ17" s="3"/>
      <c r="RNK17" s="35"/>
      <c r="RNL17" s="35"/>
      <c r="RNM17" s="35"/>
      <c r="RNN17" s="3"/>
      <c r="RNO17" s="3"/>
      <c r="RNP17" s="3"/>
      <c r="RNQ17" s="35"/>
      <c r="RNR17" s="35"/>
      <c r="RNS17" s="35"/>
      <c r="RNT17" s="3"/>
      <c r="RNU17" s="3"/>
      <c r="RNV17" s="3"/>
      <c r="RNW17" s="35"/>
      <c r="RNX17" s="35"/>
      <c r="RNY17" s="35"/>
      <c r="RNZ17" s="3"/>
      <c r="ROA17" s="3"/>
      <c r="ROB17" s="3"/>
      <c r="ROC17" s="35"/>
      <c r="ROD17" s="35"/>
      <c r="ROE17" s="35"/>
      <c r="ROF17" s="3"/>
      <c r="ROG17" s="3"/>
      <c r="ROH17" s="3"/>
      <c r="ROI17" s="35"/>
      <c r="ROJ17" s="35"/>
      <c r="ROK17" s="35"/>
      <c r="ROL17" s="3"/>
      <c r="ROM17" s="3"/>
      <c r="RON17" s="3"/>
      <c r="ROO17" s="35"/>
      <c r="ROP17" s="35"/>
      <c r="ROQ17" s="35"/>
      <c r="ROR17" s="3"/>
      <c r="ROS17" s="3"/>
      <c r="ROT17" s="3"/>
      <c r="ROU17" s="35"/>
      <c r="ROV17" s="35"/>
      <c r="ROW17" s="35"/>
      <c r="ROX17" s="3"/>
      <c r="ROY17" s="3"/>
      <c r="ROZ17" s="3"/>
      <c r="RPA17" s="35"/>
      <c r="RPB17" s="35"/>
      <c r="RPC17" s="35"/>
      <c r="RPD17" s="3"/>
      <c r="RPE17" s="3"/>
      <c r="RPF17" s="3"/>
      <c r="RPG17" s="35"/>
      <c r="RPH17" s="35"/>
      <c r="RPI17" s="35"/>
      <c r="RPJ17" s="3"/>
      <c r="RPK17" s="3"/>
      <c r="RPL17" s="3"/>
      <c r="RPM17" s="35"/>
      <c r="RPN17" s="35"/>
      <c r="RPO17" s="35"/>
      <c r="RPP17" s="3"/>
      <c r="RPQ17" s="3"/>
      <c r="RPR17" s="3"/>
      <c r="RPS17" s="35"/>
      <c r="RPT17" s="35"/>
      <c r="RPU17" s="35"/>
      <c r="RPV17" s="3"/>
      <c r="RPW17" s="3"/>
      <c r="RPX17" s="3"/>
      <c r="RPY17" s="35"/>
      <c r="RPZ17" s="35"/>
      <c r="RQA17" s="35"/>
      <c r="RQB17" s="3"/>
      <c r="RQC17" s="3"/>
      <c r="RQD17" s="3"/>
      <c r="RQE17" s="35"/>
      <c r="RQF17" s="35"/>
      <c r="RQG17" s="35"/>
      <c r="RQH17" s="3"/>
      <c r="RQI17" s="3"/>
      <c r="RQJ17" s="3"/>
      <c r="RQK17" s="35"/>
      <c r="RQL17" s="35"/>
      <c r="RQM17" s="35"/>
      <c r="RQN17" s="3"/>
      <c r="RQO17" s="3"/>
      <c r="RQP17" s="3"/>
      <c r="RQQ17" s="35"/>
      <c r="RQR17" s="35"/>
      <c r="RQS17" s="35"/>
      <c r="RQT17" s="3"/>
      <c r="RQU17" s="3"/>
      <c r="RQV17" s="3"/>
      <c r="RQW17" s="35"/>
      <c r="RQX17" s="35"/>
      <c r="RQY17" s="35"/>
      <c r="RQZ17" s="3"/>
      <c r="RRA17" s="3"/>
      <c r="RRB17" s="3"/>
      <c r="RRC17" s="35"/>
      <c r="RRD17" s="35"/>
      <c r="RRE17" s="35"/>
      <c r="RRF17" s="3"/>
      <c r="RRG17" s="3"/>
      <c r="RRH17" s="3"/>
      <c r="RRI17" s="35"/>
      <c r="RRJ17" s="35"/>
      <c r="RRK17" s="35"/>
      <c r="RRL17" s="3"/>
      <c r="RRM17" s="3"/>
      <c r="RRN17" s="3"/>
      <c r="RRO17" s="35"/>
      <c r="RRP17" s="35"/>
      <c r="RRQ17" s="35"/>
      <c r="RRR17" s="3"/>
      <c r="RRS17" s="3"/>
      <c r="RRT17" s="3"/>
      <c r="RRU17" s="35"/>
      <c r="RRV17" s="35"/>
      <c r="RRW17" s="35"/>
      <c r="RRX17" s="3"/>
      <c r="RRY17" s="3"/>
      <c r="RRZ17" s="3"/>
      <c r="RSA17" s="35"/>
      <c r="RSB17" s="35"/>
      <c r="RSC17" s="35"/>
      <c r="RSD17" s="3"/>
      <c r="RSE17" s="3"/>
      <c r="RSF17" s="3"/>
      <c r="RSG17" s="35"/>
      <c r="RSH17" s="35"/>
      <c r="RSI17" s="35"/>
      <c r="RSJ17" s="3"/>
      <c r="RSK17" s="3"/>
      <c r="RSL17" s="3"/>
      <c r="RSM17" s="35"/>
      <c r="RSN17" s="35"/>
      <c r="RSO17" s="35"/>
      <c r="RSP17" s="3"/>
      <c r="RSQ17" s="3"/>
      <c r="RSR17" s="3"/>
      <c r="RSS17" s="35"/>
      <c r="RST17" s="35"/>
      <c r="RSU17" s="35"/>
      <c r="RSV17" s="3"/>
      <c r="RSW17" s="3"/>
      <c r="RSX17" s="3"/>
      <c r="RSY17" s="35"/>
      <c r="RSZ17" s="35"/>
      <c r="RTA17" s="35"/>
      <c r="RTB17" s="3"/>
      <c r="RTC17" s="3"/>
      <c r="RTD17" s="3"/>
      <c r="RTE17" s="35"/>
      <c r="RTF17" s="35"/>
      <c r="RTG17" s="35"/>
      <c r="RTH17" s="3"/>
      <c r="RTI17" s="3"/>
      <c r="RTJ17" s="3"/>
      <c r="RTK17" s="35"/>
      <c r="RTL17" s="35"/>
      <c r="RTM17" s="35"/>
      <c r="RTN17" s="3"/>
      <c r="RTO17" s="3"/>
      <c r="RTP17" s="3"/>
      <c r="RTQ17" s="35"/>
      <c r="RTR17" s="35"/>
      <c r="RTS17" s="35"/>
      <c r="RTT17" s="3"/>
      <c r="RTU17" s="3"/>
      <c r="RTV17" s="3"/>
      <c r="RTW17" s="35"/>
      <c r="RTX17" s="35"/>
      <c r="RTY17" s="35"/>
      <c r="RTZ17" s="3"/>
      <c r="RUA17" s="3"/>
      <c r="RUB17" s="3"/>
      <c r="RUC17" s="35"/>
      <c r="RUD17" s="35"/>
      <c r="RUE17" s="35"/>
      <c r="RUF17" s="3"/>
      <c r="RUG17" s="3"/>
      <c r="RUH17" s="3"/>
      <c r="RUI17" s="35"/>
      <c r="RUJ17" s="35"/>
      <c r="RUK17" s="35"/>
      <c r="RUL17" s="3"/>
      <c r="RUM17" s="3"/>
      <c r="RUN17" s="3"/>
      <c r="RUO17" s="35"/>
      <c r="RUP17" s="35"/>
      <c r="RUQ17" s="35"/>
      <c r="RUR17" s="3"/>
      <c r="RUS17" s="3"/>
      <c r="RUT17" s="3"/>
      <c r="RUU17" s="35"/>
      <c r="RUV17" s="35"/>
      <c r="RUW17" s="35"/>
      <c r="RUX17" s="3"/>
      <c r="RUY17" s="3"/>
      <c r="RUZ17" s="3"/>
      <c r="RVA17" s="35"/>
      <c r="RVB17" s="35"/>
      <c r="RVC17" s="35"/>
      <c r="RVD17" s="3"/>
      <c r="RVE17" s="3"/>
      <c r="RVF17" s="3"/>
      <c r="RVG17" s="35"/>
      <c r="RVH17" s="35"/>
      <c r="RVI17" s="35"/>
      <c r="RVJ17" s="3"/>
      <c r="RVK17" s="3"/>
      <c r="RVL17" s="3"/>
      <c r="RVM17" s="35"/>
      <c r="RVN17" s="35"/>
      <c r="RVO17" s="35"/>
      <c r="RVP17" s="3"/>
      <c r="RVQ17" s="3"/>
      <c r="RVR17" s="3"/>
      <c r="RVS17" s="35"/>
      <c r="RVT17" s="35"/>
      <c r="RVU17" s="35"/>
      <c r="RVV17" s="3"/>
      <c r="RVW17" s="3"/>
      <c r="RVX17" s="3"/>
      <c r="RVY17" s="35"/>
      <c r="RVZ17" s="35"/>
      <c r="RWA17" s="35"/>
      <c r="RWB17" s="3"/>
      <c r="RWC17" s="3"/>
      <c r="RWD17" s="3"/>
      <c r="RWE17" s="35"/>
      <c r="RWF17" s="35"/>
      <c r="RWG17" s="35"/>
      <c r="RWH17" s="3"/>
      <c r="RWI17" s="3"/>
      <c r="RWJ17" s="3"/>
      <c r="RWK17" s="35"/>
      <c r="RWL17" s="35"/>
      <c r="RWM17" s="35"/>
      <c r="RWN17" s="3"/>
      <c r="RWO17" s="3"/>
      <c r="RWP17" s="3"/>
      <c r="RWQ17" s="35"/>
      <c r="RWR17" s="35"/>
      <c r="RWS17" s="35"/>
      <c r="RWT17" s="3"/>
      <c r="RWU17" s="3"/>
      <c r="RWV17" s="3"/>
      <c r="RWW17" s="35"/>
      <c r="RWX17" s="35"/>
      <c r="RWY17" s="35"/>
      <c r="RWZ17" s="3"/>
      <c r="RXA17" s="3"/>
      <c r="RXB17" s="3"/>
      <c r="RXC17" s="35"/>
      <c r="RXD17" s="35"/>
      <c r="RXE17" s="35"/>
      <c r="RXF17" s="3"/>
      <c r="RXG17" s="3"/>
      <c r="RXH17" s="3"/>
      <c r="RXI17" s="35"/>
      <c r="RXJ17" s="35"/>
      <c r="RXK17" s="35"/>
      <c r="RXL17" s="3"/>
      <c r="RXM17" s="3"/>
      <c r="RXN17" s="3"/>
      <c r="RXO17" s="35"/>
      <c r="RXP17" s="35"/>
      <c r="RXQ17" s="35"/>
      <c r="RXR17" s="3"/>
      <c r="RXS17" s="3"/>
      <c r="RXT17" s="3"/>
      <c r="RXU17" s="35"/>
      <c r="RXV17" s="35"/>
      <c r="RXW17" s="35"/>
      <c r="RXX17" s="3"/>
      <c r="RXY17" s="3"/>
      <c r="RXZ17" s="3"/>
      <c r="RYA17" s="35"/>
      <c r="RYB17" s="35"/>
      <c r="RYC17" s="35"/>
      <c r="RYD17" s="3"/>
      <c r="RYE17" s="3"/>
      <c r="RYF17" s="3"/>
      <c r="RYG17" s="35"/>
      <c r="RYH17" s="35"/>
      <c r="RYI17" s="35"/>
      <c r="RYJ17" s="3"/>
      <c r="RYK17" s="3"/>
      <c r="RYL17" s="3"/>
      <c r="RYM17" s="35"/>
      <c r="RYN17" s="35"/>
      <c r="RYO17" s="35"/>
      <c r="RYP17" s="3"/>
      <c r="RYQ17" s="3"/>
      <c r="RYR17" s="3"/>
      <c r="RYS17" s="35"/>
      <c r="RYT17" s="35"/>
      <c r="RYU17" s="35"/>
      <c r="RYV17" s="3"/>
      <c r="RYW17" s="3"/>
      <c r="RYX17" s="3"/>
      <c r="RYY17" s="35"/>
      <c r="RYZ17" s="35"/>
      <c r="RZA17" s="35"/>
      <c r="RZB17" s="3"/>
      <c r="RZC17" s="3"/>
      <c r="RZD17" s="3"/>
      <c r="RZE17" s="35"/>
      <c r="RZF17" s="35"/>
      <c r="RZG17" s="35"/>
      <c r="RZH17" s="3"/>
      <c r="RZI17" s="3"/>
      <c r="RZJ17" s="3"/>
      <c r="RZK17" s="35"/>
      <c r="RZL17" s="35"/>
      <c r="RZM17" s="35"/>
      <c r="RZN17" s="3"/>
      <c r="RZO17" s="3"/>
      <c r="RZP17" s="3"/>
      <c r="RZQ17" s="35"/>
      <c r="RZR17" s="35"/>
      <c r="RZS17" s="35"/>
      <c r="RZT17" s="3"/>
      <c r="RZU17" s="3"/>
      <c r="RZV17" s="3"/>
      <c r="RZW17" s="35"/>
      <c r="RZX17" s="35"/>
      <c r="RZY17" s="35"/>
      <c r="RZZ17" s="3"/>
      <c r="SAA17" s="3"/>
      <c r="SAB17" s="3"/>
      <c r="SAC17" s="35"/>
      <c r="SAD17" s="35"/>
      <c r="SAE17" s="35"/>
      <c r="SAF17" s="3"/>
      <c r="SAG17" s="3"/>
      <c r="SAH17" s="3"/>
      <c r="SAI17" s="35"/>
      <c r="SAJ17" s="35"/>
      <c r="SAK17" s="35"/>
      <c r="SAL17" s="3"/>
      <c r="SAM17" s="3"/>
      <c r="SAN17" s="3"/>
      <c r="SAO17" s="35"/>
      <c r="SAP17" s="35"/>
      <c r="SAQ17" s="35"/>
      <c r="SAR17" s="3"/>
      <c r="SAS17" s="3"/>
      <c r="SAT17" s="3"/>
      <c r="SAU17" s="35"/>
      <c r="SAV17" s="35"/>
      <c r="SAW17" s="35"/>
      <c r="SAX17" s="3"/>
      <c r="SAY17" s="3"/>
      <c r="SAZ17" s="3"/>
      <c r="SBA17" s="35"/>
      <c r="SBB17" s="35"/>
      <c r="SBC17" s="35"/>
      <c r="SBD17" s="3"/>
      <c r="SBE17" s="3"/>
      <c r="SBF17" s="3"/>
      <c r="SBG17" s="35"/>
      <c r="SBH17" s="35"/>
      <c r="SBI17" s="35"/>
      <c r="SBJ17" s="3"/>
      <c r="SBK17" s="3"/>
      <c r="SBL17" s="3"/>
      <c r="SBM17" s="35"/>
      <c r="SBN17" s="35"/>
      <c r="SBO17" s="35"/>
      <c r="SBP17" s="3"/>
      <c r="SBQ17" s="3"/>
      <c r="SBR17" s="3"/>
      <c r="SBS17" s="35"/>
      <c r="SBT17" s="35"/>
      <c r="SBU17" s="35"/>
      <c r="SBV17" s="3"/>
      <c r="SBW17" s="3"/>
      <c r="SBX17" s="3"/>
      <c r="SBY17" s="35"/>
      <c r="SBZ17" s="35"/>
      <c r="SCA17" s="35"/>
      <c r="SCB17" s="3"/>
      <c r="SCC17" s="3"/>
      <c r="SCD17" s="3"/>
      <c r="SCE17" s="35"/>
      <c r="SCF17" s="35"/>
      <c r="SCG17" s="35"/>
      <c r="SCH17" s="3"/>
      <c r="SCI17" s="3"/>
      <c r="SCJ17" s="3"/>
      <c r="SCK17" s="35"/>
      <c r="SCL17" s="35"/>
      <c r="SCM17" s="35"/>
      <c r="SCN17" s="3"/>
      <c r="SCO17" s="3"/>
      <c r="SCP17" s="3"/>
      <c r="SCQ17" s="35"/>
      <c r="SCR17" s="35"/>
      <c r="SCS17" s="35"/>
      <c r="SCT17" s="3"/>
      <c r="SCU17" s="3"/>
      <c r="SCV17" s="3"/>
      <c r="SCW17" s="35"/>
      <c r="SCX17" s="35"/>
      <c r="SCY17" s="35"/>
      <c r="SCZ17" s="3"/>
      <c r="SDA17" s="3"/>
      <c r="SDB17" s="3"/>
      <c r="SDC17" s="35"/>
      <c r="SDD17" s="35"/>
      <c r="SDE17" s="35"/>
      <c r="SDF17" s="3"/>
      <c r="SDG17" s="3"/>
      <c r="SDH17" s="3"/>
      <c r="SDI17" s="35"/>
      <c r="SDJ17" s="35"/>
      <c r="SDK17" s="35"/>
      <c r="SDL17" s="3"/>
      <c r="SDM17" s="3"/>
      <c r="SDN17" s="3"/>
      <c r="SDO17" s="35"/>
      <c r="SDP17" s="35"/>
      <c r="SDQ17" s="35"/>
      <c r="SDR17" s="3"/>
      <c r="SDS17" s="3"/>
      <c r="SDT17" s="3"/>
      <c r="SDU17" s="35"/>
      <c r="SDV17" s="35"/>
      <c r="SDW17" s="35"/>
      <c r="SDX17" s="3"/>
      <c r="SDY17" s="3"/>
      <c r="SDZ17" s="3"/>
      <c r="SEA17" s="35"/>
      <c r="SEB17" s="35"/>
      <c r="SEC17" s="35"/>
      <c r="SED17" s="3"/>
      <c r="SEE17" s="3"/>
      <c r="SEF17" s="3"/>
      <c r="SEG17" s="35"/>
      <c r="SEH17" s="35"/>
      <c r="SEI17" s="35"/>
      <c r="SEJ17" s="3"/>
      <c r="SEK17" s="3"/>
      <c r="SEL17" s="3"/>
      <c r="SEM17" s="35"/>
      <c r="SEN17" s="35"/>
      <c r="SEO17" s="35"/>
      <c r="SEP17" s="3"/>
      <c r="SEQ17" s="3"/>
      <c r="SER17" s="3"/>
      <c r="SES17" s="35"/>
      <c r="SET17" s="35"/>
      <c r="SEU17" s="35"/>
      <c r="SEV17" s="3"/>
      <c r="SEW17" s="3"/>
      <c r="SEX17" s="3"/>
      <c r="SEY17" s="35"/>
      <c r="SEZ17" s="35"/>
      <c r="SFA17" s="35"/>
      <c r="SFB17" s="3"/>
      <c r="SFC17" s="3"/>
      <c r="SFD17" s="3"/>
      <c r="SFE17" s="35"/>
      <c r="SFF17" s="35"/>
      <c r="SFG17" s="35"/>
      <c r="SFH17" s="3"/>
      <c r="SFI17" s="3"/>
      <c r="SFJ17" s="3"/>
      <c r="SFK17" s="35"/>
      <c r="SFL17" s="35"/>
      <c r="SFM17" s="35"/>
      <c r="SFN17" s="3"/>
      <c r="SFO17" s="3"/>
      <c r="SFP17" s="3"/>
      <c r="SFQ17" s="35"/>
      <c r="SFR17" s="35"/>
      <c r="SFS17" s="35"/>
      <c r="SFT17" s="3"/>
      <c r="SFU17" s="3"/>
      <c r="SFV17" s="3"/>
      <c r="SFW17" s="35"/>
      <c r="SFX17" s="35"/>
      <c r="SFY17" s="35"/>
      <c r="SFZ17" s="3"/>
      <c r="SGA17" s="3"/>
      <c r="SGB17" s="3"/>
      <c r="SGC17" s="35"/>
      <c r="SGD17" s="35"/>
      <c r="SGE17" s="35"/>
      <c r="SGF17" s="3"/>
      <c r="SGG17" s="3"/>
      <c r="SGH17" s="3"/>
      <c r="SGI17" s="35"/>
      <c r="SGJ17" s="35"/>
      <c r="SGK17" s="35"/>
      <c r="SGL17" s="3"/>
      <c r="SGM17" s="3"/>
      <c r="SGN17" s="3"/>
      <c r="SGO17" s="35"/>
      <c r="SGP17" s="35"/>
      <c r="SGQ17" s="35"/>
      <c r="SGR17" s="3"/>
      <c r="SGS17" s="3"/>
      <c r="SGT17" s="3"/>
      <c r="SGU17" s="35"/>
      <c r="SGV17" s="35"/>
      <c r="SGW17" s="35"/>
      <c r="SGX17" s="3"/>
      <c r="SGY17" s="3"/>
      <c r="SGZ17" s="3"/>
      <c r="SHA17" s="35"/>
      <c r="SHB17" s="35"/>
      <c r="SHC17" s="35"/>
      <c r="SHD17" s="3"/>
      <c r="SHE17" s="3"/>
      <c r="SHF17" s="3"/>
      <c r="SHG17" s="35"/>
      <c r="SHH17" s="35"/>
      <c r="SHI17" s="35"/>
      <c r="SHJ17" s="3"/>
      <c r="SHK17" s="3"/>
      <c r="SHL17" s="3"/>
      <c r="SHM17" s="35"/>
      <c r="SHN17" s="35"/>
      <c r="SHO17" s="35"/>
      <c r="SHP17" s="3"/>
      <c r="SHQ17" s="3"/>
      <c r="SHR17" s="3"/>
      <c r="SHS17" s="35"/>
      <c r="SHT17" s="35"/>
      <c r="SHU17" s="35"/>
      <c r="SHV17" s="3"/>
      <c r="SHW17" s="3"/>
      <c r="SHX17" s="3"/>
      <c r="SHY17" s="35"/>
      <c r="SHZ17" s="35"/>
      <c r="SIA17" s="35"/>
      <c r="SIB17" s="3"/>
      <c r="SIC17" s="3"/>
      <c r="SID17" s="3"/>
      <c r="SIE17" s="35"/>
      <c r="SIF17" s="35"/>
      <c r="SIG17" s="35"/>
      <c r="SIH17" s="3"/>
      <c r="SII17" s="3"/>
      <c r="SIJ17" s="3"/>
      <c r="SIK17" s="35"/>
      <c r="SIL17" s="35"/>
      <c r="SIM17" s="35"/>
      <c r="SIN17" s="3"/>
      <c r="SIO17" s="3"/>
      <c r="SIP17" s="3"/>
      <c r="SIQ17" s="35"/>
      <c r="SIR17" s="35"/>
      <c r="SIS17" s="35"/>
      <c r="SIT17" s="3"/>
      <c r="SIU17" s="3"/>
      <c r="SIV17" s="3"/>
      <c r="SIW17" s="35"/>
      <c r="SIX17" s="35"/>
      <c r="SIY17" s="35"/>
      <c r="SIZ17" s="3"/>
      <c r="SJA17" s="3"/>
      <c r="SJB17" s="3"/>
      <c r="SJC17" s="35"/>
      <c r="SJD17" s="35"/>
      <c r="SJE17" s="35"/>
      <c r="SJF17" s="3"/>
      <c r="SJG17" s="3"/>
      <c r="SJH17" s="3"/>
      <c r="SJI17" s="35"/>
      <c r="SJJ17" s="35"/>
      <c r="SJK17" s="35"/>
      <c r="SJL17" s="3"/>
      <c r="SJM17" s="3"/>
      <c r="SJN17" s="3"/>
      <c r="SJO17" s="35"/>
      <c r="SJP17" s="35"/>
      <c r="SJQ17" s="35"/>
      <c r="SJR17" s="3"/>
      <c r="SJS17" s="3"/>
      <c r="SJT17" s="3"/>
      <c r="SJU17" s="35"/>
      <c r="SJV17" s="35"/>
      <c r="SJW17" s="35"/>
      <c r="SJX17" s="3"/>
      <c r="SJY17" s="3"/>
      <c r="SJZ17" s="3"/>
      <c r="SKA17" s="35"/>
      <c r="SKB17" s="35"/>
      <c r="SKC17" s="35"/>
      <c r="SKD17" s="3"/>
      <c r="SKE17" s="3"/>
      <c r="SKF17" s="3"/>
      <c r="SKG17" s="35"/>
      <c r="SKH17" s="35"/>
      <c r="SKI17" s="35"/>
      <c r="SKJ17" s="3"/>
      <c r="SKK17" s="3"/>
      <c r="SKL17" s="3"/>
      <c r="SKM17" s="35"/>
      <c r="SKN17" s="35"/>
      <c r="SKO17" s="35"/>
      <c r="SKP17" s="3"/>
      <c r="SKQ17" s="3"/>
      <c r="SKR17" s="3"/>
      <c r="SKS17" s="35"/>
      <c r="SKT17" s="35"/>
      <c r="SKU17" s="35"/>
      <c r="SKV17" s="3"/>
      <c r="SKW17" s="3"/>
      <c r="SKX17" s="3"/>
      <c r="SKY17" s="35"/>
      <c r="SKZ17" s="35"/>
      <c r="SLA17" s="35"/>
      <c r="SLB17" s="3"/>
      <c r="SLC17" s="3"/>
      <c r="SLD17" s="3"/>
      <c r="SLE17" s="35"/>
      <c r="SLF17" s="35"/>
      <c r="SLG17" s="35"/>
      <c r="SLH17" s="3"/>
      <c r="SLI17" s="3"/>
      <c r="SLJ17" s="3"/>
      <c r="SLK17" s="35"/>
      <c r="SLL17" s="35"/>
      <c r="SLM17" s="35"/>
      <c r="SLN17" s="3"/>
      <c r="SLO17" s="3"/>
      <c r="SLP17" s="3"/>
      <c r="SLQ17" s="35"/>
      <c r="SLR17" s="35"/>
      <c r="SLS17" s="35"/>
      <c r="SLT17" s="3"/>
      <c r="SLU17" s="3"/>
      <c r="SLV17" s="3"/>
      <c r="SLW17" s="35"/>
      <c r="SLX17" s="35"/>
      <c r="SLY17" s="35"/>
      <c r="SLZ17" s="3"/>
      <c r="SMA17" s="3"/>
      <c r="SMB17" s="3"/>
      <c r="SMC17" s="35"/>
      <c r="SMD17" s="35"/>
      <c r="SME17" s="35"/>
      <c r="SMF17" s="3"/>
      <c r="SMG17" s="3"/>
      <c r="SMH17" s="3"/>
      <c r="SMI17" s="35"/>
      <c r="SMJ17" s="35"/>
      <c r="SMK17" s="35"/>
      <c r="SML17" s="3"/>
      <c r="SMM17" s="3"/>
      <c r="SMN17" s="3"/>
      <c r="SMO17" s="35"/>
      <c r="SMP17" s="35"/>
      <c r="SMQ17" s="35"/>
      <c r="SMR17" s="3"/>
      <c r="SMS17" s="3"/>
      <c r="SMT17" s="3"/>
      <c r="SMU17" s="35"/>
      <c r="SMV17" s="35"/>
      <c r="SMW17" s="35"/>
      <c r="SMX17" s="3"/>
      <c r="SMY17" s="3"/>
      <c r="SMZ17" s="3"/>
      <c r="SNA17" s="35"/>
      <c r="SNB17" s="35"/>
      <c r="SNC17" s="35"/>
      <c r="SND17" s="3"/>
      <c r="SNE17" s="3"/>
      <c r="SNF17" s="3"/>
      <c r="SNG17" s="35"/>
      <c r="SNH17" s="35"/>
      <c r="SNI17" s="35"/>
      <c r="SNJ17" s="3"/>
      <c r="SNK17" s="3"/>
      <c r="SNL17" s="3"/>
      <c r="SNM17" s="35"/>
      <c r="SNN17" s="35"/>
      <c r="SNO17" s="35"/>
      <c r="SNP17" s="3"/>
      <c r="SNQ17" s="3"/>
      <c r="SNR17" s="3"/>
      <c r="SNS17" s="35"/>
      <c r="SNT17" s="35"/>
      <c r="SNU17" s="35"/>
      <c r="SNV17" s="3"/>
      <c r="SNW17" s="3"/>
      <c r="SNX17" s="3"/>
      <c r="SNY17" s="35"/>
      <c r="SNZ17" s="35"/>
      <c r="SOA17" s="35"/>
      <c r="SOB17" s="3"/>
      <c r="SOC17" s="3"/>
      <c r="SOD17" s="3"/>
      <c r="SOE17" s="35"/>
      <c r="SOF17" s="35"/>
      <c r="SOG17" s="35"/>
      <c r="SOH17" s="3"/>
      <c r="SOI17" s="3"/>
      <c r="SOJ17" s="3"/>
      <c r="SOK17" s="35"/>
      <c r="SOL17" s="35"/>
      <c r="SOM17" s="35"/>
      <c r="SON17" s="3"/>
      <c r="SOO17" s="3"/>
      <c r="SOP17" s="3"/>
      <c r="SOQ17" s="35"/>
      <c r="SOR17" s="35"/>
      <c r="SOS17" s="35"/>
      <c r="SOT17" s="3"/>
      <c r="SOU17" s="3"/>
      <c r="SOV17" s="3"/>
      <c r="SOW17" s="35"/>
      <c r="SOX17" s="35"/>
      <c r="SOY17" s="35"/>
      <c r="SOZ17" s="3"/>
      <c r="SPA17" s="3"/>
      <c r="SPB17" s="3"/>
      <c r="SPC17" s="35"/>
      <c r="SPD17" s="35"/>
      <c r="SPE17" s="35"/>
      <c r="SPF17" s="3"/>
      <c r="SPG17" s="3"/>
      <c r="SPH17" s="3"/>
      <c r="SPI17" s="35"/>
      <c r="SPJ17" s="35"/>
      <c r="SPK17" s="35"/>
      <c r="SPL17" s="3"/>
      <c r="SPM17" s="3"/>
      <c r="SPN17" s="3"/>
      <c r="SPO17" s="35"/>
      <c r="SPP17" s="35"/>
      <c r="SPQ17" s="35"/>
      <c r="SPR17" s="3"/>
      <c r="SPS17" s="3"/>
      <c r="SPT17" s="3"/>
      <c r="SPU17" s="35"/>
      <c r="SPV17" s="35"/>
      <c r="SPW17" s="35"/>
      <c r="SPX17" s="3"/>
      <c r="SPY17" s="3"/>
      <c r="SPZ17" s="3"/>
      <c r="SQA17" s="35"/>
      <c r="SQB17" s="35"/>
      <c r="SQC17" s="35"/>
      <c r="SQD17" s="3"/>
      <c r="SQE17" s="3"/>
      <c r="SQF17" s="3"/>
      <c r="SQG17" s="35"/>
      <c r="SQH17" s="35"/>
      <c r="SQI17" s="35"/>
      <c r="SQJ17" s="3"/>
      <c r="SQK17" s="3"/>
      <c r="SQL17" s="3"/>
      <c r="SQM17" s="35"/>
      <c r="SQN17" s="35"/>
      <c r="SQO17" s="35"/>
      <c r="SQP17" s="3"/>
      <c r="SQQ17" s="3"/>
      <c r="SQR17" s="3"/>
      <c r="SQS17" s="35"/>
      <c r="SQT17" s="35"/>
      <c r="SQU17" s="35"/>
      <c r="SQV17" s="3"/>
      <c r="SQW17" s="3"/>
      <c r="SQX17" s="3"/>
      <c r="SQY17" s="35"/>
      <c r="SQZ17" s="35"/>
      <c r="SRA17" s="35"/>
      <c r="SRB17" s="3"/>
      <c r="SRC17" s="3"/>
      <c r="SRD17" s="3"/>
      <c r="SRE17" s="35"/>
      <c r="SRF17" s="35"/>
      <c r="SRG17" s="35"/>
      <c r="SRH17" s="3"/>
      <c r="SRI17" s="3"/>
      <c r="SRJ17" s="3"/>
      <c r="SRK17" s="35"/>
      <c r="SRL17" s="35"/>
      <c r="SRM17" s="35"/>
      <c r="SRN17" s="3"/>
      <c r="SRO17" s="3"/>
      <c r="SRP17" s="3"/>
      <c r="SRQ17" s="35"/>
      <c r="SRR17" s="35"/>
      <c r="SRS17" s="35"/>
      <c r="SRT17" s="3"/>
      <c r="SRU17" s="3"/>
      <c r="SRV17" s="3"/>
      <c r="SRW17" s="35"/>
      <c r="SRX17" s="35"/>
      <c r="SRY17" s="35"/>
      <c r="SRZ17" s="3"/>
      <c r="SSA17" s="3"/>
      <c r="SSB17" s="3"/>
      <c r="SSC17" s="35"/>
      <c r="SSD17" s="35"/>
      <c r="SSE17" s="35"/>
      <c r="SSF17" s="3"/>
      <c r="SSG17" s="3"/>
      <c r="SSH17" s="3"/>
      <c r="SSI17" s="35"/>
      <c r="SSJ17" s="35"/>
      <c r="SSK17" s="35"/>
      <c r="SSL17" s="3"/>
      <c r="SSM17" s="3"/>
      <c r="SSN17" s="3"/>
      <c r="SSO17" s="35"/>
      <c r="SSP17" s="35"/>
      <c r="SSQ17" s="35"/>
      <c r="SSR17" s="3"/>
      <c r="SSS17" s="3"/>
      <c r="SST17" s="3"/>
      <c r="SSU17" s="35"/>
      <c r="SSV17" s="35"/>
      <c r="SSW17" s="35"/>
      <c r="SSX17" s="3"/>
      <c r="SSY17" s="3"/>
      <c r="SSZ17" s="3"/>
      <c r="STA17" s="35"/>
      <c r="STB17" s="35"/>
      <c r="STC17" s="35"/>
      <c r="STD17" s="3"/>
      <c r="STE17" s="3"/>
      <c r="STF17" s="3"/>
      <c r="STG17" s="35"/>
      <c r="STH17" s="35"/>
      <c r="STI17" s="35"/>
      <c r="STJ17" s="3"/>
      <c r="STK17" s="3"/>
      <c r="STL17" s="3"/>
      <c r="STM17" s="35"/>
      <c r="STN17" s="35"/>
      <c r="STO17" s="35"/>
      <c r="STP17" s="3"/>
      <c r="STQ17" s="3"/>
      <c r="STR17" s="3"/>
      <c r="STS17" s="35"/>
      <c r="STT17" s="35"/>
      <c r="STU17" s="35"/>
      <c r="STV17" s="3"/>
      <c r="STW17" s="3"/>
      <c r="STX17" s="3"/>
      <c r="STY17" s="35"/>
      <c r="STZ17" s="35"/>
      <c r="SUA17" s="35"/>
      <c r="SUB17" s="3"/>
      <c r="SUC17" s="3"/>
      <c r="SUD17" s="3"/>
      <c r="SUE17" s="35"/>
      <c r="SUF17" s="35"/>
      <c r="SUG17" s="35"/>
      <c r="SUH17" s="3"/>
      <c r="SUI17" s="3"/>
      <c r="SUJ17" s="3"/>
      <c r="SUK17" s="35"/>
      <c r="SUL17" s="35"/>
      <c r="SUM17" s="35"/>
      <c r="SUN17" s="3"/>
      <c r="SUO17" s="3"/>
      <c r="SUP17" s="3"/>
      <c r="SUQ17" s="35"/>
      <c r="SUR17" s="35"/>
      <c r="SUS17" s="35"/>
      <c r="SUT17" s="3"/>
      <c r="SUU17" s="3"/>
      <c r="SUV17" s="3"/>
      <c r="SUW17" s="35"/>
      <c r="SUX17" s="35"/>
      <c r="SUY17" s="35"/>
      <c r="SUZ17" s="3"/>
      <c r="SVA17" s="3"/>
      <c r="SVB17" s="3"/>
      <c r="SVC17" s="35"/>
      <c r="SVD17" s="35"/>
      <c r="SVE17" s="35"/>
      <c r="SVF17" s="3"/>
      <c r="SVG17" s="3"/>
      <c r="SVH17" s="3"/>
      <c r="SVI17" s="35"/>
      <c r="SVJ17" s="35"/>
      <c r="SVK17" s="35"/>
      <c r="SVL17" s="3"/>
      <c r="SVM17" s="3"/>
      <c r="SVN17" s="3"/>
      <c r="SVO17" s="35"/>
      <c r="SVP17" s="35"/>
      <c r="SVQ17" s="35"/>
      <c r="SVR17" s="3"/>
      <c r="SVS17" s="3"/>
      <c r="SVT17" s="3"/>
      <c r="SVU17" s="35"/>
      <c r="SVV17" s="35"/>
      <c r="SVW17" s="35"/>
      <c r="SVX17" s="3"/>
      <c r="SVY17" s="3"/>
      <c r="SVZ17" s="3"/>
      <c r="SWA17" s="35"/>
      <c r="SWB17" s="35"/>
      <c r="SWC17" s="35"/>
      <c r="SWD17" s="3"/>
      <c r="SWE17" s="3"/>
      <c r="SWF17" s="3"/>
      <c r="SWG17" s="35"/>
      <c r="SWH17" s="35"/>
      <c r="SWI17" s="35"/>
      <c r="SWJ17" s="3"/>
      <c r="SWK17" s="3"/>
      <c r="SWL17" s="3"/>
      <c r="SWM17" s="35"/>
      <c r="SWN17" s="35"/>
      <c r="SWO17" s="35"/>
      <c r="SWP17" s="3"/>
      <c r="SWQ17" s="3"/>
      <c r="SWR17" s="3"/>
      <c r="SWS17" s="35"/>
      <c r="SWT17" s="35"/>
      <c r="SWU17" s="35"/>
      <c r="SWV17" s="3"/>
      <c r="SWW17" s="3"/>
      <c r="SWX17" s="3"/>
      <c r="SWY17" s="35"/>
      <c r="SWZ17" s="35"/>
      <c r="SXA17" s="35"/>
      <c r="SXB17" s="3"/>
      <c r="SXC17" s="3"/>
      <c r="SXD17" s="3"/>
      <c r="SXE17" s="35"/>
      <c r="SXF17" s="35"/>
      <c r="SXG17" s="35"/>
      <c r="SXH17" s="3"/>
      <c r="SXI17" s="3"/>
      <c r="SXJ17" s="3"/>
      <c r="SXK17" s="35"/>
      <c r="SXL17" s="35"/>
      <c r="SXM17" s="35"/>
      <c r="SXN17" s="3"/>
      <c r="SXO17" s="3"/>
      <c r="SXP17" s="3"/>
      <c r="SXQ17" s="35"/>
      <c r="SXR17" s="35"/>
      <c r="SXS17" s="35"/>
      <c r="SXT17" s="3"/>
      <c r="SXU17" s="3"/>
      <c r="SXV17" s="3"/>
      <c r="SXW17" s="35"/>
      <c r="SXX17" s="35"/>
      <c r="SXY17" s="35"/>
      <c r="SXZ17" s="3"/>
      <c r="SYA17" s="3"/>
      <c r="SYB17" s="3"/>
      <c r="SYC17" s="35"/>
      <c r="SYD17" s="35"/>
      <c r="SYE17" s="35"/>
      <c r="SYF17" s="3"/>
      <c r="SYG17" s="3"/>
      <c r="SYH17" s="3"/>
      <c r="SYI17" s="35"/>
      <c r="SYJ17" s="35"/>
      <c r="SYK17" s="35"/>
      <c r="SYL17" s="3"/>
      <c r="SYM17" s="3"/>
      <c r="SYN17" s="3"/>
      <c r="SYO17" s="35"/>
      <c r="SYP17" s="35"/>
      <c r="SYQ17" s="35"/>
      <c r="SYR17" s="3"/>
      <c r="SYS17" s="3"/>
      <c r="SYT17" s="3"/>
      <c r="SYU17" s="35"/>
      <c r="SYV17" s="35"/>
      <c r="SYW17" s="35"/>
      <c r="SYX17" s="3"/>
      <c r="SYY17" s="3"/>
      <c r="SYZ17" s="3"/>
      <c r="SZA17" s="35"/>
      <c r="SZB17" s="35"/>
      <c r="SZC17" s="35"/>
      <c r="SZD17" s="3"/>
      <c r="SZE17" s="3"/>
      <c r="SZF17" s="3"/>
      <c r="SZG17" s="35"/>
      <c r="SZH17" s="35"/>
      <c r="SZI17" s="35"/>
      <c r="SZJ17" s="3"/>
      <c r="SZK17" s="3"/>
      <c r="SZL17" s="3"/>
      <c r="SZM17" s="35"/>
      <c r="SZN17" s="35"/>
      <c r="SZO17" s="35"/>
      <c r="SZP17" s="3"/>
      <c r="SZQ17" s="3"/>
      <c r="SZR17" s="3"/>
      <c r="SZS17" s="35"/>
      <c r="SZT17" s="35"/>
      <c r="SZU17" s="35"/>
      <c r="SZV17" s="3"/>
      <c r="SZW17" s="3"/>
      <c r="SZX17" s="3"/>
      <c r="SZY17" s="35"/>
      <c r="SZZ17" s="35"/>
      <c r="TAA17" s="35"/>
      <c r="TAB17" s="3"/>
      <c r="TAC17" s="3"/>
      <c r="TAD17" s="3"/>
      <c r="TAE17" s="35"/>
      <c r="TAF17" s="35"/>
      <c r="TAG17" s="35"/>
      <c r="TAH17" s="3"/>
      <c r="TAI17" s="3"/>
      <c r="TAJ17" s="3"/>
      <c r="TAK17" s="35"/>
      <c r="TAL17" s="35"/>
      <c r="TAM17" s="35"/>
      <c r="TAN17" s="3"/>
      <c r="TAO17" s="3"/>
      <c r="TAP17" s="3"/>
      <c r="TAQ17" s="35"/>
      <c r="TAR17" s="35"/>
      <c r="TAS17" s="35"/>
      <c r="TAT17" s="3"/>
      <c r="TAU17" s="3"/>
      <c r="TAV17" s="3"/>
      <c r="TAW17" s="35"/>
      <c r="TAX17" s="35"/>
      <c r="TAY17" s="35"/>
      <c r="TAZ17" s="3"/>
      <c r="TBA17" s="3"/>
      <c r="TBB17" s="3"/>
      <c r="TBC17" s="35"/>
      <c r="TBD17" s="35"/>
      <c r="TBE17" s="35"/>
      <c r="TBF17" s="3"/>
      <c r="TBG17" s="3"/>
      <c r="TBH17" s="3"/>
      <c r="TBI17" s="35"/>
      <c r="TBJ17" s="35"/>
      <c r="TBK17" s="35"/>
      <c r="TBL17" s="3"/>
      <c r="TBM17" s="3"/>
      <c r="TBN17" s="3"/>
      <c r="TBO17" s="35"/>
      <c r="TBP17" s="35"/>
      <c r="TBQ17" s="35"/>
      <c r="TBR17" s="3"/>
      <c r="TBS17" s="3"/>
      <c r="TBT17" s="3"/>
      <c r="TBU17" s="35"/>
      <c r="TBV17" s="35"/>
      <c r="TBW17" s="35"/>
      <c r="TBX17" s="3"/>
      <c r="TBY17" s="3"/>
      <c r="TBZ17" s="3"/>
      <c r="TCA17" s="35"/>
      <c r="TCB17" s="35"/>
      <c r="TCC17" s="35"/>
      <c r="TCD17" s="3"/>
      <c r="TCE17" s="3"/>
      <c r="TCF17" s="3"/>
      <c r="TCG17" s="35"/>
      <c r="TCH17" s="35"/>
      <c r="TCI17" s="35"/>
      <c r="TCJ17" s="3"/>
      <c r="TCK17" s="3"/>
      <c r="TCL17" s="3"/>
      <c r="TCM17" s="35"/>
      <c r="TCN17" s="35"/>
      <c r="TCO17" s="35"/>
      <c r="TCP17" s="3"/>
      <c r="TCQ17" s="3"/>
      <c r="TCR17" s="3"/>
      <c r="TCS17" s="35"/>
      <c r="TCT17" s="35"/>
      <c r="TCU17" s="35"/>
      <c r="TCV17" s="3"/>
      <c r="TCW17" s="3"/>
      <c r="TCX17" s="3"/>
      <c r="TCY17" s="35"/>
      <c r="TCZ17" s="35"/>
      <c r="TDA17" s="35"/>
      <c r="TDB17" s="3"/>
      <c r="TDC17" s="3"/>
      <c r="TDD17" s="3"/>
      <c r="TDE17" s="35"/>
      <c r="TDF17" s="35"/>
      <c r="TDG17" s="35"/>
      <c r="TDH17" s="3"/>
      <c r="TDI17" s="3"/>
      <c r="TDJ17" s="3"/>
      <c r="TDK17" s="35"/>
      <c r="TDL17" s="35"/>
      <c r="TDM17" s="35"/>
      <c r="TDN17" s="3"/>
      <c r="TDO17" s="3"/>
      <c r="TDP17" s="3"/>
      <c r="TDQ17" s="35"/>
      <c r="TDR17" s="35"/>
      <c r="TDS17" s="35"/>
      <c r="TDT17" s="3"/>
      <c r="TDU17" s="3"/>
      <c r="TDV17" s="3"/>
      <c r="TDW17" s="35"/>
      <c r="TDX17" s="35"/>
      <c r="TDY17" s="35"/>
      <c r="TDZ17" s="3"/>
      <c r="TEA17" s="3"/>
      <c r="TEB17" s="3"/>
      <c r="TEC17" s="35"/>
      <c r="TED17" s="35"/>
      <c r="TEE17" s="35"/>
      <c r="TEF17" s="3"/>
      <c r="TEG17" s="3"/>
      <c r="TEH17" s="3"/>
      <c r="TEI17" s="35"/>
      <c r="TEJ17" s="35"/>
      <c r="TEK17" s="35"/>
      <c r="TEL17" s="3"/>
      <c r="TEM17" s="3"/>
      <c r="TEN17" s="3"/>
      <c r="TEO17" s="35"/>
      <c r="TEP17" s="35"/>
      <c r="TEQ17" s="35"/>
      <c r="TER17" s="3"/>
      <c r="TES17" s="3"/>
      <c r="TET17" s="3"/>
      <c r="TEU17" s="35"/>
      <c r="TEV17" s="35"/>
      <c r="TEW17" s="35"/>
      <c r="TEX17" s="3"/>
      <c r="TEY17" s="3"/>
      <c r="TEZ17" s="3"/>
      <c r="TFA17" s="35"/>
      <c r="TFB17" s="35"/>
      <c r="TFC17" s="35"/>
      <c r="TFD17" s="3"/>
      <c r="TFE17" s="3"/>
      <c r="TFF17" s="3"/>
      <c r="TFG17" s="35"/>
      <c r="TFH17" s="35"/>
      <c r="TFI17" s="35"/>
      <c r="TFJ17" s="3"/>
      <c r="TFK17" s="3"/>
      <c r="TFL17" s="3"/>
      <c r="TFM17" s="35"/>
      <c r="TFN17" s="35"/>
      <c r="TFO17" s="35"/>
      <c r="TFP17" s="3"/>
      <c r="TFQ17" s="3"/>
      <c r="TFR17" s="3"/>
      <c r="TFS17" s="35"/>
      <c r="TFT17" s="35"/>
      <c r="TFU17" s="35"/>
      <c r="TFV17" s="3"/>
      <c r="TFW17" s="3"/>
      <c r="TFX17" s="3"/>
      <c r="TFY17" s="35"/>
      <c r="TFZ17" s="35"/>
      <c r="TGA17" s="35"/>
      <c r="TGB17" s="3"/>
      <c r="TGC17" s="3"/>
      <c r="TGD17" s="3"/>
      <c r="TGE17" s="35"/>
      <c r="TGF17" s="35"/>
      <c r="TGG17" s="35"/>
      <c r="TGH17" s="3"/>
      <c r="TGI17" s="3"/>
      <c r="TGJ17" s="3"/>
      <c r="TGK17" s="35"/>
      <c r="TGL17" s="35"/>
      <c r="TGM17" s="35"/>
      <c r="TGN17" s="3"/>
      <c r="TGO17" s="3"/>
      <c r="TGP17" s="3"/>
      <c r="TGQ17" s="35"/>
      <c r="TGR17" s="35"/>
      <c r="TGS17" s="35"/>
      <c r="TGT17" s="3"/>
      <c r="TGU17" s="3"/>
      <c r="TGV17" s="3"/>
      <c r="TGW17" s="35"/>
      <c r="TGX17" s="35"/>
      <c r="TGY17" s="35"/>
      <c r="TGZ17" s="3"/>
      <c r="THA17" s="3"/>
      <c r="THB17" s="3"/>
      <c r="THC17" s="35"/>
      <c r="THD17" s="35"/>
      <c r="THE17" s="35"/>
      <c r="THF17" s="3"/>
      <c r="THG17" s="3"/>
      <c r="THH17" s="3"/>
      <c r="THI17" s="35"/>
      <c r="THJ17" s="35"/>
      <c r="THK17" s="35"/>
      <c r="THL17" s="3"/>
      <c r="THM17" s="3"/>
      <c r="THN17" s="3"/>
      <c r="THO17" s="35"/>
      <c r="THP17" s="35"/>
      <c r="THQ17" s="35"/>
      <c r="THR17" s="3"/>
      <c r="THS17" s="3"/>
      <c r="THT17" s="3"/>
      <c r="THU17" s="35"/>
      <c r="THV17" s="35"/>
      <c r="THW17" s="35"/>
      <c r="THX17" s="3"/>
      <c r="THY17" s="3"/>
      <c r="THZ17" s="3"/>
      <c r="TIA17" s="35"/>
      <c r="TIB17" s="35"/>
      <c r="TIC17" s="35"/>
      <c r="TID17" s="3"/>
      <c r="TIE17" s="3"/>
      <c r="TIF17" s="3"/>
      <c r="TIG17" s="35"/>
      <c r="TIH17" s="35"/>
      <c r="TII17" s="35"/>
      <c r="TIJ17" s="3"/>
      <c r="TIK17" s="3"/>
      <c r="TIL17" s="3"/>
      <c r="TIM17" s="35"/>
      <c r="TIN17" s="35"/>
      <c r="TIO17" s="35"/>
      <c r="TIP17" s="3"/>
      <c r="TIQ17" s="3"/>
      <c r="TIR17" s="3"/>
      <c r="TIS17" s="35"/>
      <c r="TIT17" s="35"/>
      <c r="TIU17" s="35"/>
      <c r="TIV17" s="3"/>
      <c r="TIW17" s="3"/>
      <c r="TIX17" s="3"/>
      <c r="TIY17" s="35"/>
      <c r="TIZ17" s="35"/>
      <c r="TJA17" s="35"/>
      <c r="TJB17" s="3"/>
      <c r="TJC17" s="3"/>
      <c r="TJD17" s="3"/>
      <c r="TJE17" s="35"/>
      <c r="TJF17" s="35"/>
      <c r="TJG17" s="35"/>
      <c r="TJH17" s="3"/>
      <c r="TJI17" s="3"/>
      <c r="TJJ17" s="3"/>
      <c r="TJK17" s="35"/>
      <c r="TJL17" s="35"/>
      <c r="TJM17" s="35"/>
      <c r="TJN17" s="3"/>
      <c r="TJO17" s="3"/>
      <c r="TJP17" s="3"/>
      <c r="TJQ17" s="35"/>
      <c r="TJR17" s="35"/>
      <c r="TJS17" s="35"/>
      <c r="TJT17" s="3"/>
      <c r="TJU17" s="3"/>
      <c r="TJV17" s="3"/>
      <c r="TJW17" s="35"/>
      <c r="TJX17" s="35"/>
      <c r="TJY17" s="35"/>
      <c r="TJZ17" s="3"/>
      <c r="TKA17" s="3"/>
      <c r="TKB17" s="3"/>
      <c r="TKC17" s="35"/>
      <c r="TKD17" s="35"/>
      <c r="TKE17" s="35"/>
      <c r="TKF17" s="3"/>
      <c r="TKG17" s="3"/>
      <c r="TKH17" s="3"/>
      <c r="TKI17" s="35"/>
      <c r="TKJ17" s="35"/>
      <c r="TKK17" s="35"/>
      <c r="TKL17" s="3"/>
      <c r="TKM17" s="3"/>
      <c r="TKN17" s="3"/>
      <c r="TKO17" s="35"/>
      <c r="TKP17" s="35"/>
      <c r="TKQ17" s="35"/>
      <c r="TKR17" s="3"/>
      <c r="TKS17" s="3"/>
      <c r="TKT17" s="3"/>
      <c r="TKU17" s="35"/>
      <c r="TKV17" s="35"/>
      <c r="TKW17" s="35"/>
      <c r="TKX17" s="3"/>
      <c r="TKY17" s="3"/>
      <c r="TKZ17" s="3"/>
      <c r="TLA17" s="35"/>
      <c r="TLB17" s="35"/>
      <c r="TLC17" s="35"/>
      <c r="TLD17" s="3"/>
      <c r="TLE17" s="3"/>
      <c r="TLF17" s="3"/>
      <c r="TLG17" s="35"/>
      <c r="TLH17" s="35"/>
      <c r="TLI17" s="35"/>
      <c r="TLJ17" s="3"/>
      <c r="TLK17" s="3"/>
      <c r="TLL17" s="3"/>
      <c r="TLM17" s="35"/>
      <c r="TLN17" s="35"/>
      <c r="TLO17" s="35"/>
      <c r="TLP17" s="3"/>
      <c r="TLQ17" s="3"/>
      <c r="TLR17" s="3"/>
      <c r="TLS17" s="35"/>
      <c r="TLT17" s="35"/>
      <c r="TLU17" s="35"/>
      <c r="TLV17" s="3"/>
      <c r="TLW17" s="3"/>
      <c r="TLX17" s="3"/>
      <c r="TLY17" s="35"/>
      <c r="TLZ17" s="35"/>
      <c r="TMA17" s="35"/>
      <c r="TMB17" s="3"/>
      <c r="TMC17" s="3"/>
      <c r="TMD17" s="3"/>
      <c r="TME17" s="35"/>
      <c r="TMF17" s="35"/>
      <c r="TMG17" s="35"/>
      <c r="TMH17" s="3"/>
      <c r="TMI17" s="3"/>
      <c r="TMJ17" s="3"/>
      <c r="TMK17" s="35"/>
      <c r="TML17" s="35"/>
      <c r="TMM17" s="35"/>
      <c r="TMN17" s="3"/>
      <c r="TMO17" s="3"/>
      <c r="TMP17" s="3"/>
      <c r="TMQ17" s="35"/>
      <c r="TMR17" s="35"/>
      <c r="TMS17" s="35"/>
      <c r="TMT17" s="3"/>
      <c r="TMU17" s="3"/>
      <c r="TMV17" s="3"/>
      <c r="TMW17" s="35"/>
      <c r="TMX17" s="35"/>
      <c r="TMY17" s="35"/>
      <c r="TMZ17" s="3"/>
      <c r="TNA17" s="3"/>
      <c r="TNB17" s="3"/>
      <c r="TNC17" s="35"/>
      <c r="TND17" s="35"/>
      <c r="TNE17" s="35"/>
      <c r="TNF17" s="3"/>
      <c r="TNG17" s="3"/>
      <c r="TNH17" s="3"/>
      <c r="TNI17" s="35"/>
      <c r="TNJ17" s="35"/>
      <c r="TNK17" s="35"/>
      <c r="TNL17" s="3"/>
      <c r="TNM17" s="3"/>
      <c r="TNN17" s="3"/>
      <c r="TNO17" s="35"/>
      <c r="TNP17" s="35"/>
      <c r="TNQ17" s="35"/>
      <c r="TNR17" s="3"/>
      <c r="TNS17" s="3"/>
      <c r="TNT17" s="3"/>
      <c r="TNU17" s="35"/>
      <c r="TNV17" s="35"/>
      <c r="TNW17" s="35"/>
      <c r="TNX17" s="3"/>
      <c r="TNY17" s="3"/>
      <c r="TNZ17" s="3"/>
      <c r="TOA17" s="35"/>
      <c r="TOB17" s="35"/>
      <c r="TOC17" s="35"/>
      <c r="TOD17" s="3"/>
      <c r="TOE17" s="3"/>
      <c r="TOF17" s="3"/>
      <c r="TOG17" s="35"/>
      <c r="TOH17" s="35"/>
      <c r="TOI17" s="35"/>
      <c r="TOJ17" s="3"/>
      <c r="TOK17" s="3"/>
      <c r="TOL17" s="3"/>
      <c r="TOM17" s="35"/>
      <c r="TON17" s="35"/>
      <c r="TOO17" s="35"/>
      <c r="TOP17" s="3"/>
      <c r="TOQ17" s="3"/>
      <c r="TOR17" s="3"/>
      <c r="TOS17" s="35"/>
      <c r="TOT17" s="35"/>
      <c r="TOU17" s="35"/>
      <c r="TOV17" s="3"/>
      <c r="TOW17" s="3"/>
      <c r="TOX17" s="3"/>
      <c r="TOY17" s="35"/>
      <c r="TOZ17" s="35"/>
      <c r="TPA17" s="35"/>
      <c r="TPB17" s="3"/>
      <c r="TPC17" s="3"/>
      <c r="TPD17" s="3"/>
      <c r="TPE17" s="35"/>
      <c r="TPF17" s="35"/>
      <c r="TPG17" s="35"/>
      <c r="TPH17" s="3"/>
      <c r="TPI17" s="3"/>
      <c r="TPJ17" s="3"/>
      <c r="TPK17" s="35"/>
      <c r="TPL17" s="35"/>
      <c r="TPM17" s="35"/>
      <c r="TPN17" s="3"/>
      <c r="TPO17" s="3"/>
      <c r="TPP17" s="3"/>
      <c r="TPQ17" s="35"/>
      <c r="TPR17" s="35"/>
      <c r="TPS17" s="35"/>
      <c r="TPT17" s="3"/>
      <c r="TPU17" s="3"/>
      <c r="TPV17" s="3"/>
      <c r="TPW17" s="35"/>
      <c r="TPX17" s="35"/>
      <c r="TPY17" s="35"/>
      <c r="TPZ17" s="3"/>
      <c r="TQA17" s="3"/>
      <c r="TQB17" s="3"/>
      <c r="TQC17" s="35"/>
      <c r="TQD17" s="35"/>
      <c r="TQE17" s="35"/>
      <c r="TQF17" s="3"/>
      <c r="TQG17" s="3"/>
      <c r="TQH17" s="3"/>
      <c r="TQI17" s="35"/>
      <c r="TQJ17" s="35"/>
      <c r="TQK17" s="35"/>
      <c r="TQL17" s="3"/>
      <c r="TQM17" s="3"/>
      <c r="TQN17" s="3"/>
      <c r="TQO17" s="35"/>
      <c r="TQP17" s="35"/>
      <c r="TQQ17" s="35"/>
      <c r="TQR17" s="3"/>
      <c r="TQS17" s="3"/>
      <c r="TQT17" s="3"/>
      <c r="TQU17" s="35"/>
      <c r="TQV17" s="35"/>
      <c r="TQW17" s="35"/>
      <c r="TQX17" s="3"/>
      <c r="TQY17" s="3"/>
      <c r="TQZ17" s="3"/>
      <c r="TRA17" s="35"/>
      <c r="TRB17" s="35"/>
      <c r="TRC17" s="35"/>
      <c r="TRD17" s="3"/>
      <c r="TRE17" s="3"/>
      <c r="TRF17" s="3"/>
      <c r="TRG17" s="35"/>
      <c r="TRH17" s="35"/>
      <c r="TRI17" s="35"/>
      <c r="TRJ17" s="3"/>
      <c r="TRK17" s="3"/>
      <c r="TRL17" s="3"/>
      <c r="TRM17" s="35"/>
      <c r="TRN17" s="35"/>
      <c r="TRO17" s="35"/>
      <c r="TRP17" s="3"/>
      <c r="TRQ17" s="3"/>
      <c r="TRR17" s="3"/>
      <c r="TRS17" s="35"/>
      <c r="TRT17" s="35"/>
      <c r="TRU17" s="35"/>
      <c r="TRV17" s="3"/>
      <c r="TRW17" s="3"/>
      <c r="TRX17" s="3"/>
      <c r="TRY17" s="35"/>
      <c r="TRZ17" s="35"/>
      <c r="TSA17" s="35"/>
      <c r="TSB17" s="3"/>
      <c r="TSC17" s="3"/>
      <c r="TSD17" s="3"/>
      <c r="TSE17" s="35"/>
      <c r="TSF17" s="35"/>
      <c r="TSG17" s="35"/>
      <c r="TSH17" s="3"/>
      <c r="TSI17" s="3"/>
      <c r="TSJ17" s="3"/>
      <c r="TSK17" s="35"/>
      <c r="TSL17" s="35"/>
      <c r="TSM17" s="35"/>
      <c r="TSN17" s="3"/>
      <c r="TSO17" s="3"/>
      <c r="TSP17" s="3"/>
      <c r="TSQ17" s="35"/>
      <c r="TSR17" s="35"/>
      <c r="TSS17" s="35"/>
      <c r="TST17" s="3"/>
      <c r="TSU17" s="3"/>
      <c r="TSV17" s="3"/>
      <c r="TSW17" s="35"/>
      <c r="TSX17" s="35"/>
      <c r="TSY17" s="35"/>
      <c r="TSZ17" s="3"/>
      <c r="TTA17" s="3"/>
      <c r="TTB17" s="3"/>
      <c r="TTC17" s="35"/>
      <c r="TTD17" s="35"/>
      <c r="TTE17" s="35"/>
      <c r="TTF17" s="3"/>
      <c r="TTG17" s="3"/>
      <c r="TTH17" s="3"/>
      <c r="TTI17" s="35"/>
      <c r="TTJ17" s="35"/>
      <c r="TTK17" s="35"/>
      <c r="TTL17" s="3"/>
      <c r="TTM17" s="3"/>
      <c r="TTN17" s="3"/>
      <c r="TTO17" s="35"/>
      <c r="TTP17" s="35"/>
      <c r="TTQ17" s="35"/>
      <c r="TTR17" s="3"/>
      <c r="TTS17" s="3"/>
      <c r="TTT17" s="3"/>
      <c r="TTU17" s="35"/>
      <c r="TTV17" s="35"/>
      <c r="TTW17" s="35"/>
      <c r="TTX17" s="3"/>
      <c r="TTY17" s="3"/>
      <c r="TTZ17" s="3"/>
      <c r="TUA17" s="35"/>
      <c r="TUB17" s="35"/>
      <c r="TUC17" s="35"/>
      <c r="TUD17" s="3"/>
      <c r="TUE17" s="3"/>
      <c r="TUF17" s="3"/>
      <c r="TUG17" s="35"/>
      <c r="TUH17" s="35"/>
      <c r="TUI17" s="35"/>
      <c r="TUJ17" s="3"/>
      <c r="TUK17" s="3"/>
      <c r="TUL17" s="3"/>
      <c r="TUM17" s="35"/>
      <c r="TUN17" s="35"/>
      <c r="TUO17" s="35"/>
      <c r="TUP17" s="3"/>
      <c r="TUQ17" s="3"/>
      <c r="TUR17" s="3"/>
      <c r="TUS17" s="35"/>
      <c r="TUT17" s="35"/>
      <c r="TUU17" s="35"/>
      <c r="TUV17" s="3"/>
      <c r="TUW17" s="3"/>
      <c r="TUX17" s="3"/>
      <c r="TUY17" s="35"/>
      <c r="TUZ17" s="35"/>
      <c r="TVA17" s="35"/>
      <c r="TVB17" s="3"/>
      <c r="TVC17" s="3"/>
      <c r="TVD17" s="3"/>
      <c r="TVE17" s="35"/>
      <c r="TVF17" s="35"/>
      <c r="TVG17" s="35"/>
      <c r="TVH17" s="3"/>
      <c r="TVI17" s="3"/>
      <c r="TVJ17" s="3"/>
      <c r="TVK17" s="35"/>
      <c r="TVL17" s="35"/>
      <c r="TVM17" s="35"/>
      <c r="TVN17" s="3"/>
      <c r="TVO17" s="3"/>
      <c r="TVP17" s="3"/>
      <c r="TVQ17" s="35"/>
      <c r="TVR17" s="35"/>
      <c r="TVS17" s="35"/>
      <c r="TVT17" s="3"/>
      <c r="TVU17" s="3"/>
      <c r="TVV17" s="3"/>
      <c r="TVW17" s="35"/>
      <c r="TVX17" s="35"/>
      <c r="TVY17" s="35"/>
      <c r="TVZ17" s="3"/>
      <c r="TWA17" s="3"/>
      <c r="TWB17" s="3"/>
      <c r="TWC17" s="35"/>
      <c r="TWD17" s="35"/>
      <c r="TWE17" s="35"/>
      <c r="TWF17" s="3"/>
      <c r="TWG17" s="3"/>
      <c r="TWH17" s="3"/>
      <c r="TWI17" s="35"/>
      <c r="TWJ17" s="35"/>
      <c r="TWK17" s="35"/>
      <c r="TWL17" s="3"/>
      <c r="TWM17" s="3"/>
      <c r="TWN17" s="3"/>
      <c r="TWO17" s="35"/>
      <c r="TWP17" s="35"/>
      <c r="TWQ17" s="35"/>
      <c r="TWR17" s="3"/>
      <c r="TWS17" s="3"/>
      <c r="TWT17" s="3"/>
      <c r="TWU17" s="35"/>
      <c r="TWV17" s="35"/>
      <c r="TWW17" s="35"/>
      <c r="TWX17" s="3"/>
      <c r="TWY17" s="3"/>
      <c r="TWZ17" s="3"/>
      <c r="TXA17" s="35"/>
      <c r="TXB17" s="35"/>
      <c r="TXC17" s="35"/>
      <c r="TXD17" s="3"/>
      <c r="TXE17" s="3"/>
      <c r="TXF17" s="3"/>
      <c r="TXG17" s="35"/>
      <c r="TXH17" s="35"/>
      <c r="TXI17" s="35"/>
      <c r="TXJ17" s="3"/>
      <c r="TXK17" s="3"/>
      <c r="TXL17" s="3"/>
      <c r="TXM17" s="35"/>
      <c r="TXN17" s="35"/>
      <c r="TXO17" s="35"/>
      <c r="TXP17" s="3"/>
      <c r="TXQ17" s="3"/>
      <c r="TXR17" s="3"/>
      <c r="TXS17" s="35"/>
      <c r="TXT17" s="35"/>
      <c r="TXU17" s="35"/>
      <c r="TXV17" s="3"/>
      <c r="TXW17" s="3"/>
      <c r="TXX17" s="3"/>
      <c r="TXY17" s="35"/>
      <c r="TXZ17" s="35"/>
      <c r="TYA17" s="35"/>
      <c r="TYB17" s="3"/>
      <c r="TYC17" s="3"/>
      <c r="TYD17" s="3"/>
      <c r="TYE17" s="35"/>
      <c r="TYF17" s="35"/>
      <c r="TYG17" s="35"/>
      <c r="TYH17" s="3"/>
      <c r="TYI17" s="3"/>
      <c r="TYJ17" s="3"/>
      <c r="TYK17" s="35"/>
      <c r="TYL17" s="35"/>
      <c r="TYM17" s="35"/>
      <c r="TYN17" s="3"/>
      <c r="TYO17" s="3"/>
      <c r="TYP17" s="3"/>
      <c r="TYQ17" s="35"/>
      <c r="TYR17" s="35"/>
      <c r="TYS17" s="35"/>
      <c r="TYT17" s="3"/>
      <c r="TYU17" s="3"/>
      <c r="TYV17" s="3"/>
      <c r="TYW17" s="35"/>
      <c r="TYX17" s="35"/>
      <c r="TYY17" s="35"/>
      <c r="TYZ17" s="3"/>
      <c r="TZA17" s="3"/>
      <c r="TZB17" s="3"/>
      <c r="TZC17" s="35"/>
      <c r="TZD17" s="35"/>
      <c r="TZE17" s="35"/>
      <c r="TZF17" s="3"/>
      <c r="TZG17" s="3"/>
      <c r="TZH17" s="3"/>
      <c r="TZI17" s="35"/>
      <c r="TZJ17" s="35"/>
      <c r="TZK17" s="35"/>
      <c r="TZL17" s="3"/>
      <c r="TZM17" s="3"/>
      <c r="TZN17" s="3"/>
      <c r="TZO17" s="35"/>
      <c r="TZP17" s="35"/>
      <c r="TZQ17" s="35"/>
      <c r="TZR17" s="3"/>
      <c r="TZS17" s="3"/>
      <c r="TZT17" s="3"/>
      <c r="TZU17" s="35"/>
      <c r="TZV17" s="35"/>
      <c r="TZW17" s="35"/>
      <c r="TZX17" s="3"/>
      <c r="TZY17" s="3"/>
      <c r="TZZ17" s="3"/>
      <c r="UAA17" s="35"/>
      <c r="UAB17" s="35"/>
      <c r="UAC17" s="35"/>
      <c r="UAD17" s="3"/>
      <c r="UAE17" s="3"/>
      <c r="UAF17" s="3"/>
      <c r="UAG17" s="35"/>
      <c r="UAH17" s="35"/>
      <c r="UAI17" s="35"/>
      <c r="UAJ17" s="3"/>
      <c r="UAK17" s="3"/>
      <c r="UAL17" s="3"/>
      <c r="UAM17" s="35"/>
      <c r="UAN17" s="35"/>
      <c r="UAO17" s="35"/>
      <c r="UAP17" s="3"/>
      <c r="UAQ17" s="3"/>
      <c r="UAR17" s="3"/>
      <c r="UAS17" s="35"/>
      <c r="UAT17" s="35"/>
      <c r="UAU17" s="35"/>
      <c r="UAV17" s="3"/>
      <c r="UAW17" s="3"/>
      <c r="UAX17" s="3"/>
      <c r="UAY17" s="35"/>
      <c r="UAZ17" s="35"/>
      <c r="UBA17" s="35"/>
      <c r="UBB17" s="3"/>
      <c r="UBC17" s="3"/>
      <c r="UBD17" s="3"/>
      <c r="UBE17" s="35"/>
      <c r="UBF17" s="35"/>
      <c r="UBG17" s="35"/>
      <c r="UBH17" s="3"/>
      <c r="UBI17" s="3"/>
      <c r="UBJ17" s="3"/>
      <c r="UBK17" s="35"/>
      <c r="UBL17" s="35"/>
      <c r="UBM17" s="35"/>
      <c r="UBN17" s="3"/>
      <c r="UBO17" s="3"/>
      <c r="UBP17" s="3"/>
      <c r="UBQ17" s="35"/>
      <c r="UBR17" s="35"/>
      <c r="UBS17" s="35"/>
      <c r="UBT17" s="3"/>
      <c r="UBU17" s="3"/>
      <c r="UBV17" s="3"/>
      <c r="UBW17" s="35"/>
      <c r="UBX17" s="35"/>
      <c r="UBY17" s="35"/>
      <c r="UBZ17" s="3"/>
      <c r="UCA17" s="3"/>
      <c r="UCB17" s="3"/>
      <c r="UCC17" s="35"/>
      <c r="UCD17" s="35"/>
      <c r="UCE17" s="35"/>
      <c r="UCF17" s="3"/>
      <c r="UCG17" s="3"/>
      <c r="UCH17" s="3"/>
      <c r="UCI17" s="35"/>
      <c r="UCJ17" s="35"/>
      <c r="UCK17" s="35"/>
      <c r="UCL17" s="3"/>
      <c r="UCM17" s="3"/>
      <c r="UCN17" s="3"/>
      <c r="UCO17" s="35"/>
      <c r="UCP17" s="35"/>
      <c r="UCQ17" s="35"/>
      <c r="UCR17" s="3"/>
      <c r="UCS17" s="3"/>
      <c r="UCT17" s="3"/>
      <c r="UCU17" s="35"/>
      <c r="UCV17" s="35"/>
      <c r="UCW17" s="35"/>
      <c r="UCX17" s="3"/>
      <c r="UCY17" s="3"/>
      <c r="UCZ17" s="3"/>
      <c r="UDA17" s="35"/>
      <c r="UDB17" s="35"/>
      <c r="UDC17" s="35"/>
      <c r="UDD17" s="3"/>
      <c r="UDE17" s="3"/>
      <c r="UDF17" s="3"/>
      <c r="UDG17" s="35"/>
      <c r="UDH17" s="35"/>
      <c r="UDI17" s="35"/>
      <c r="UDJ17" s="3"/>
      <c r="UDK17" s="3"/>
      <c r="UDL17" s="3"/>
      <c r="UDM17" s="35"/>
      <c r="UDN17" s="35"/>
      <c r="UDO17" s="35"/>
      <c r="UDP17" s="3"/>
      <c r="UDQ17" s="3"/>
      <c r="UDR17" s="3"/>
      <c r="UDS17" s="35"/>
      <c r="UDT17" s="35"/>
      <c r="UDU17" s="35"/>
      <c r="UDV17" s="3"/>
      <c r="UDW17" s="3"/>
      <c r="UDX17" s="3"/>
      <c r="UDY17" s="35"/>
      <c r="UDZ17" s="35"/>
      <c r="UEA17" s="35"/>
      <c r="UEB17" s="3"/>
      <c r="UEC17" s="3"/>
      <c r="UED17" s="3"/>
      <c r="UEE17" s="35"/>
      <c r="UEF17" s="35"/>
      <c r="UEG17" s="35"/>
      <c r="UEH17" s="3"/>
      <c r="UEI17" s="3"/>
      <c r="UEJ17" s="3"/>
      <c r="UEK17" s="35"/>
      <c r="UEL17" s="35"/>
      <c r="UEM17" s="35"/>
      <c r="UEN17" s="3"/>
      <c r="UEO17" s="3"/>
      <c r="UEP17" s="3"/>
      <c r="UEQ17" s="35"/>
      <c r="UER17" s="35"/>
      <c r="UES17" s="35"/>
      <c r="UET17" s="3"/>
      <c r="UEU17" s="3"/>
      <c r="UEV17" s="3"/>
      <c r="UEW17" s="35"/>
      <c r="UEX17" s="35"/>
      <c r="UEY17" s="35"/>
      <c r="UEZ17" s="3"/>
      <c r="UFA17" s="3"/>
      <c r="UFB17" s="3"/>
      <c r="UFC17" s="35"/>
      <c r="UFD17" s="35"/>
      <c r="UFE17" s="35"/>
      <c r="UFF17" s="3"/>
      <c r="UFG17" s="3"/>
      <c r="UFH17" s="3"/>
      <c r="UFI17" s="35"/>
      <c r="UFJ17" s="35"/>
      <c r="UFK17" s="35"/>
      <c r="UFL17" s="3"/>
      <c r="UFM17" s="3"/>
      <c r="UFN17" s="3"/>
      <c r="UFO17" s="35"/>
      <c r="UFP17" s="35"/>
      <c r="UFQ17" s="35"/>
      <c r="UFR17" s="3"/>
      <c r="UFS17" s="3"/>
      <c r="UFT17" s="3"/>
      <c r="UFU17" s="35"/>
      <c r="UFV17" s="35"/>
      <c r="UFW17" s="35"/>
      <c r="UFX17" s="3"/>
      <c r="UFY17" s="3"/>
      <c r="UFZ17" s="3"/>
      <c r="UGA17" s="35"/>
      <c r="UGB17" s="35"/>
      <c r="UGC17" s="35"/>
      <c r="UGD17" s="3"/>
      <c r="UGE17" s="3"/>
      <c r="UGF17" s="3"/>
      <c r="UGG17" s="35"/>
      <c r="UGH17" s="35"/>
      <c r="UGI17" s="35"/>
      <c r="UGJ17" s="3"/>
      <c r="UGK17" s="3"/>
      <c r="UGL17" s="3"/>
      <c r="UGM17" s="35"/>
      <c r="UGN17" s="35"/>
      <c r="UGO17" s="35"/>
      <c r="UGP17" s="3"/>
      <c r="UGQ17" s="3"/>
      <c r="UGR17" s="3"/>
      <c r="UGS17" s="35"/>
      <c r="UGT17" s="35"/>
      <c r="UGU17" s="35"/>
      <c r="UGV17" s="3"/>
      <c r="UGW17" s="3"/>
      <c r="UGX17" s="3"/>
      <c r="UGY17" s="35"/>
      <c r="UGZ17" s="35"/>
      <c r="UHA17" s="35"/>
      <c r="UHB17" s="3"/>
      <c r="UHC17" s="3"/>
      <c r="UHD17" s="3"/>
      <c r="UHE17" s="35"/>
      <c r="UHF17" s="35"/>
      <c r="UHG17" s="35"/>
      <c r="UHH17" s="3"/>
      <c r="UHI17" s="3"/>
      <c r="UHJ17" s="3"/>
      <c r="UHK17" s="35"/>
      <c r="UHL17" s="35"/>
      <c r="UHM17" s="35"/>
      <c r="UHN17" s="3"/>
      <c r="UHO17" s="3"/>
      <c r="UHP17" s="3"/>
      <c r="UHQ17" s="35"/>
      <c r="UHR17" s="35"/>
      <c r="UHS17" s="35"/>
      <c r="UHT17" s="3"/>
      <c r="UHU17" s="3"/>
      <c r="UHV17" s="3"/>
      <c r="UHW17" s="35"/>
      <c r="UHX17" s="35"/>
      <c r="UHY17" s="35"/>
      <c r="UHZ17" s="3"/>
      <c r="UIA17" s="3"/>
      <c r="UIB17" s="3"/>
      <c r="UIC17" s="35"/>
      <c r="UID17" s="35"/>
      <c r="UIE17" s="35"/>
      <c r="UIF17" s="3"/>
      <c r="UIG17" s="3"/>
      <c r="UIH17" s="3"/>
      <c r="UII17" s="35"/>
      <c r="UIJ17" s="35"/>
      <c r="UIK17" s="35"/>
      <c r="UIL17" s="3"/>
      <c r="UIM17" s="3"/>
      <c r="UIN17" s="3"/>
      <c r="UIO17" s="35"/>
      <c r="UIP17" s="35"/>
      <c r="UIQ17" s="35"/>
      <c r="UIR17" s="3"/>
      <c r="UIS17" s="3"/>
      <c r="UIT17" s="3"/>
      <c r="UIU17" s="35"/>
      <c r="UIV17" s="35"/>
      <c r="UIW17" s="35"/>
      <c r="UIX17" s="3"/>
      <c r="UIY17" s="3"/>
      <c r="UIZ17" s="3"/>
      <c r="UJA17" s="35"/>
      <c r="UJB17" s="35"/>
      <c r="UJC17" s="35"/>
      <c r="UJD17" s="3"/>
      <c r="UJE17" s="3"/>
      <c r="UJF17" s="3"/>
      <c r="UJG17" s="35"/>
      <c r="UJH17" s="35"/>
      <c r="UJI17" s="35"/>
      <c r="UJJ17" s="3"/>
      <c r="UJK17" s="3"/>
      <c r="UJL17" s="3"/>
      <c r="UJM17" s="35"/>
      <c r="UJN17" s="35"/>
      <c r="UJO17" s="35"/>
      <c r="UJP17" s="3"/>
      <c r="UJQ17" s="3"/>
      <c r="UJR17" s="3"/>
      <c r="UJS17" s="35"/>
      <c r="UJT17" s="35"/>
      <c r="UJU17" s="35"/>
      <c r="UJV17" s="3"/>
      <c r="UJW17" s="3"/>
      <c r="UJX17" s="3"/>
      <c r="UJY17" s="35"/>
      <c r="UJZ17" s="35"/>
      <c r="UKA17" s="35"/>
      <c r="UKB17" s="3"/>
      <c r="UKC17" s="3"/>
      <c r="UKD17" s="3"/>
      <c r="UKE17" s="35"/>
      <c r="UKF17" s="35"/>
      <c r="UKG17" s="35"/>
      <c r="UKH17" s="3"/>
      <c r="UKI17" s="3"/>
      <c r="UKJ17" s="3"/>
      <c r="UKK17" s="35"/>
      <c r="UKL17" s="35"/>
      <c r="UKM17" s="35"/>
      <c r="UKN17" s="3"/>
      <c r="UKO17" s="3"/>
      <c r="UKP17" s="3"/>
      <c r="UKQ17" s="35"/>
      <c r="UKR17" s="35"/>
      <c r="UKS17" s="35"/>
      <c r="UKT17" s="3"/>
      <c r="UKU17" s="3"/>
      <c r="UKV17" s="3"/>
      <c r="UKW17" s="35"/>
      <c r="UKX17" s="35"/>
      <c r="UKY17" s="35"/>
      <c r="UKZ17" s="3"/>
      <c r="ULA17" s="3"/>
      <c r="ULB17" s="3"/>
      <c r="ULC17" s="35"/>
      <c r="ULD17" s="35"/>
      <c r="ULE17" s="35"/>
      <c r="ULF17" s="3"/>
      <c r="ULG17" s="3"/>
      <c r="ULH17" s="3"/>
      <c r="ULI17" s="35"/>
      <c r="ULJ17" s="35"/>
      <c r="ULK17" s="35"/>
      <c r="ULL17" s="3"/>
      <c r="ULM17" s="3"/>
      <c r="ULN17" s="3"/>
      <c r="ULO17" s="35"/>
      <c r="ULP17" s="35"/>
      <c r="ULQ17" s="35"/>
      <c r="ULR17" s="3"/>
      <c r="ULS17" s="3"/>
      <c r="ULT17" s="3"/>
      <c r="ULU17" s="35"/>
      <c r="ULV17" s="35"/>
      <c r="ULW17" s="35"/>
      <c r="ULX17" s="3"/>
      <c r="ULY17" s="3"/>
      <c r="ULZ17" s="3"/>
      <c r="UMA17" s="35"/>
      <c r="UMB17" s="35"/>
      <c r="UMC17" s="35"/>
      <c r="UMD17" s="3"/>
      <c r="UME17" s="3"/>
      <c r="UMF17" s="3"/>
      <c r="UMG17" s="35"/>
      <c r="UMH17" s="35"/>
      <c r="UMI17" s="35"/>
      <c r="UMJ17" s="3"/>
      <c r="UMK17" s="3"/>
      <c r="UML17" s="3"/>
      <c r="UMM17" s="35"/>
      <c r="UMN17" s="35"/>
      <c r="UMO17" s="35"/>
      <c r="UMP17" s="3"/>
      <c r="UMQ17" s="3"/>
      <c r="UMR17" s="3"/>
      <c r="UMS17" s="35"/>
      <c r="UMT17" s="35"/>
      <c r="UMU17" s="35"/>
      <c r="UMV17" s="3"/>
      <c r="UMW17" s="3"/>
      <c r="UMX17" s="3"/>
      <c r="UMY17" s="35"/>
      <c r="UMZ17" s="35"/>
      <c r="UNA17" s="35"/>
      <c r="UNB17" s="3"/>
      <c r="UNC17" s="3"/>
      <c r="UND17" s="3"/>
      <c r="UNE17" s="35"/>
      <c r="UNF17" s="35"/>
      <c r="UNG17" s="35"/>
      <c r="UNH17" s="3"/>
      <c r="UNI17" s="3"/>
      <c r="UNJ17" s="3"/>
      <c r="UNK17" s="35"/>
      <c r="UNL17" s="35"/>
      <c r="UNM17" s="35"/>
      <c r="UNN17" s="3"/>
      <c r="UNO17" s="3"/>
      <c r="UNP17" s="3"/>
      <c r="UNQ17" s="35"/>
      <c r="UNR17" s="35"/>
      <c r="UNS17" s="35"/>
      <c r="UNT17" s="3"/>
      <c r="UNU17" s="3"/>
      <c r="UNV17" s="3"/>
      <c r="UNW17" s="35"/>
      <c r="UNX17" s="35"/>
      <c r="UNY17" s="35"/>
      <c r="UNZ17" s="3"/>
      <c r="UOA17" s="3"/>
      <c r="UOB17" s="3"/>
      <c r="UOC17" s="35"/>
      <c r="UOD17" s="35"/>
      <c r="UOE17" s="35"/>
      <c r="UOF17" s="3"/>
      <c r="UOG17" s="3"/>
      <c r="UOH17" s="3"/>
      <c r="UOI17" s="35"/>
      <c r="UOJ17" s="35"/>
      <c r="UOK17" s="35"/>
      <c r="UOL17" s="3"/>
      <c r="UOM17" s="3"/>
      <c r="UON17" s="3"/>
      <c r="UOO17" s="35"/>
      <c r="UOP17" s="35"/>
      <c r="UOQ17" s="35"/>
      <c r="UOR17" s="3"/>
      <c r="UOS17" s="3"/>
      <c r="UOT17" s="3"/>
      <c r="UOU17" s="35"/>
      <c r="UOV17" s="35"/>
      <c r="UOW17" s="35"/>
      <c r="UOX17" s="3"/>
      <c r="UOY17" s="3"/>
      <c r="UOZ17" s="3"/>
      <c r="UPA17" s="35"/>
      <c r="UPB17" s="35"/>
      <c r="UPC17" s="35"/>
      <c r="UPD17" s="3"/>
      <c r="UPE17" s="3"/>
      <c r="UPF17" s="3"/>
      <c r="UPG17" s="35"/>
      <c r="UPH17" s="35"/>
      <c r="UPI17" s="35"/>
      <c r="UPJ17" s="3"/>
      <c r="UPK17" s="3"/>
      <c r="UPL17" s="3"/>
      <c r="UPM17" s="35"/>
      <c r="UPN17" s="35"/>
      <c r="UPO17" s="35"/>
      <c r="UPP17" s="3"/>
      <c r="UPQ17" s="3"/>
      <c r="UPR17" s="3"/>
      <c r="UPS17" s="35"/>
      <c r="UPT17" s="35"/>
      <c r="UPU17" s="35"/>
      <c r="UPV17" s="3"/>
      <c r="UPW17" s="3"/>
      <c r="UPX17" s="3"/>
      <c r="UPY17" s="35"/>
      <c r="UPZ17" s="35"/>
      <c r="UQA17" s="35"/>
      <c r="UQB17" s="3"/>
      <c r="UQC17" s="3"/>
      <c r="UQD17" s="3"/>
      <c r="UQE17" s="35"/>
      <c r="UQF17" s="35"/>
      <c r="UQG17" s="35"/>
      <c r="UQH17" s="3"/>
      <c r="UQI17" s="3"/>
      <c r="UQJ17" s="3"/>
      <c r="UQK17" s="35"/>
      <c r="UQL17" s="35"/>
      <c r="UQM17" s="35"/>
      <c r="UQN17" s="3"/>
      <c r="UQO17" s="3"/>
      <c r="UQP17" s="3"/>
      <c r="UQQ17" s="35"/>
      <c r="UQR17" s="35"/>
      <c r="UQS17" s="35"/>
      <c r="UQT17" s="3"/>
      <c r="UQU17" s="3"/>
      <c r="UQV17" s="3"/>
      <c r="UQW17" s="35"/>
      <c r="UQX17" s="35"/>
      <c r="UQY17" s="35"/>
      <c r="UQZ17" s="3"/>
      <c r="URA17" s="3"/>
      <c r="URB17" s="3"/>
      <c r="URC17" s="35"/>
      <c r="URD17" s="35"/>
      <c r="URE17" s="35"/>
      <c r="URF17" s="3"/>
      <c r="URG17" s="3"/>
      <c r="URH17" s="3"/>
      <c r="URI17" s="35"/>
      <c r="URJ17" s="35"/>
      <c r="URK17" s="35"/>
      <c r="URL17" s="3"/>
      <c r="URM17" s="3"/>
      <c r="URN17" s="3"/>
      <c r="URO17" s="35"/>
      <c r="URP17" s="35"/>
      <c r="URQ17" s="35"/>
      <c r="URR17" s="3"/>
      <c r="URS17" s="3"/>
      <c r="URT17" s="3"/>
      <c r="URU17" s="35"/>
      <c r="URV17" s="35"/>
      <c r="URW17" s="35"/>
      <c r="URX17" s="3"/>
      <c r="URY17" s="3"/>
      <c r="URZ17" s="3"/>
      <c r="USA17" s="35"/>
      <c r="USB17" s="35"/>
      <c r="USC17" s="35"/>
      <c r="USD17" s="3"/>
      <c r="USE17" s="3"/>
      <c r="USF17" s="3"/>
      <c r="USG17" s="35"/>
      <c r="USH17" s="35"/>
      <c r="USI17" s="35"/>
      <c r="USJ17" s="3"/>
      <c r="USK17" s="3"/>
      <c r="USL17" s="3"/>
      <c r="USM17" s="35"/>
      <c r="USN17" s="35"/>
      <c r="USO17" s="35"/>
      <c r="USP17" s="3"/>
      <c r="USQ17" s="3"/>
      <c r="USR17" s="3"/>
      <c r="USS17" s="35"/>
      <c r="UST17" s="35"/>
      <c r="USU17" s="35"/>
      <c r="USV17" s="3"/>
      <c r="USW17" s="3"/>
      <c r="USX17" s="3"/>
      <c r="USY17" s="35"/>
      <c r="USZ17" s="35"/>
      <c r="UTA17" s="35"/>
      <c r="UTB17" s="3"/>
      <c r="UTC17" s="3"/>
      <c r="UTD17" s="3"/>
      <c r="UTE17" s="35"/>
      <c r="UTF17" s="35"/>
      <c r="UTG17" s="35"/>
      <c r="UTH17" s="3"/>
      <c r="UTI17" s="3"/>
      <c r="UTJ17" s="3"/>
      <c r="UTK17" s="35"/>
      <c r="UTL17" s="35"/>
      <c r="UTM17" s="35"/>
      <c r="UTN17" s="3"/>
      <c r="UTO17" s="3"/>
      <c r="UTP17" s="3"/>
      <c r="UTQ17" s="35"/>
      <c r="UTR17" s="35"/>
      <c r="UTS17" s="35"/>
      <c r="UTT17" s="3"/>
      <c r="UTU17" s="3"/>
      <c r="UTV17" s="3"/>
      <c r="UTW17" s="35"/>
      <c r="UTX17" s="35"/>
      <c r="UTY17" s="35"/>
      <c r="UTZ17" s="3"/>
      <c r="UUA17" s="3"/>
      <c r="UUB17" s="3"/>
      <c r="UUC17" s="35"/>
      <c r="UUD17" s="35"/>
      <c r="UUE17" s="35"/>
      <c r="UUF17" s="3"/>
      <c r="UUG17" s="3"/>
      <c r="UUH17" s="3"/>
      <c r="UUI17" s="35"/>
      <c r="UUJ17" s="35"/>
      <c r="UUK17" s="35"/>
      <c r="UUL17" s="3"/>
      <c r="UUM17" s="3"/>
      <c r="UUN17" s="3"/>
      <c r="UUO17" s="35"/>
      <c r="UUP17" s="35"/>
      <c r="UUQ17" s="35"/>
      <c r="UUR17" s="3"/>
      <c r="UUS17" s="3"/>
      <c r="UUT17" s="3"/>
      <c r="UUU17" s="35"/>
      <c r="UUV17" s="35"/>
      <c r="UUW17" s="35"/>
      <c r="UUX17" s="3"/>
      <c r="UUY17" s="3"/>
      <c r="UUZ17" s="3"/>
      <c r="UVA17" s="35"/>
      <c r="UVB17" s="35"/>
      <c r="UVC17" s="35"/>
      <c r="UVD17" s="3"/>
      <c r="UVE17" s="3"/>
      <c r="UVF17" s="3"/>
      <c r="UVG17" s="35"/>
      <c r="UVH17" s="35"/>
      <c r="UVI17" s="35"/>
      <c r="UVJ17" s="3"/>
      <c r="UVK17" s="3"/>
      <c r="UVL17" s="3"/>
      <c r="UVM17" s="35"/>
      <c r="UVN17" s="35"/>
      <c r="UVO17" s="35"/>
      <c r="UVP17" s="3"/>
      <c r="UVQ17" s="3"/>
      <c r="UVR17" s="3"/>
      <c r="UVS17" s="35"/>
      <c r="UVT17" s="35"/>
      <c r="UVU17" s="35"/>
      <c r="UVV17" s="3"/>
      <c r="UVW17" s="3"/>
      <c r="UVX17" s="3"/>
      <c r="UVY17" s="35"/>
      <c r="UVZ17" s="35"/>
      <c r="UWA17" s="35"/>
      <c r="UWB17" s="3"/>
      <c r="UWC17" s="3"/>
      <c r="UWD17" s="3"/>
      <c r="UWE17" s="35"/>
      <c r="UWF17" s="35"/>
      <c r="UWG17" s="35"/>
      <c r="UWH17" s="3"/>
      <c r="UWI17" s="3"/>
      <c r="UWJ17" s="3"/>
      <c r="UWK17" s="35"/>
      <c r="UWL17" s="35"/>
      <c r="UWM17" s="35"/>
      <c r="UWN17" s="3"/>
      <c r="UWO17" s="3"/>
      <c r="UWP17" s="3"/>
      <c r="UWQ17" s="35"/>
      <c r="UWR17" s="35"/>
      <c r="UWS17" s="35"/>
      <c r="UWT17" s="3"/>
      <c r="UWU17" s="3"/>
      <c r="UWV17" s="3"/>
      <c r="UWW17" s="35"/>
      <c r="UWX17" s="35"/>
      <c r="UWY17" s="35"/>
      <c r="UWZ17" s="3"/>
      <c r="UXA17" s="3"/>
      <c r="UXB17" s="3"/>
      <c r="UXC17" s="35"/>
      <c r="UXD17" s="35"/>
      <c r="UXE17" s="35"/>
      <c r="UXF17" s="3"/>
      <c r="UXG17" s="3"/>
      <c r="UXH17" s="3"/>
      <c r="UXI17" s="35"/>
      <c r="UXJ17" s="35"/>
      <c r="UXK17" s="35"/>
      <c r="UXL17" s="3"/>
      <c r="UXM17" s="3"/>
      <c r="UXN17" s="3"/>
      <c r="UXO17" s="35"/>
      <c r="UXP17" s="35"/>
      <c r="UXQ17" s="35"/>
      <c r="UXR17" s="3"/>
      <c r="UXS17" s="3"/>
      <c r="UXT17" s="3"/>
      <c r="UXU17" s="35"/>
      <c r="UXV17" s="35"/>
      <c r="UXW17" s="35"/>
      <c r="UXX17" s="3"/>
      <c r="UXY17" s="3"/>
      <c r="UXZ17" s="3"/>
      <c r="UYA17" s="35"/>
      <c r="UYB17" s="35"/>
      <c r="UYC17" s="35"/>
      <c r="UYD17" s="3"/>
      <c r="UYE17" s="3"/>
      <c r="UYF17" s="3"/>
      <c r="UYG17" s="35"/>
      <c r="UYH17" s="35"/>
      <c r="UYI17" s="35"/>
      <c r="UYJ17" s="3"/>
      <c r="UYK17" s="3"/>
      <c r="UYL17" s="3"/>
      <c r="UYM17" s="35"/>
      <c r="UYN17" s="35"/>
      <c r="UYO17" s="35"/>
      <c r="UYP17" s="3"/>
      <c r="UYQ17" s="3"/>
      <c r="UYR17" s="3"/>
      <c r="UYS17" s="35"/>
      <c r="UYT17" s="35"/>
      <c r="UYU17" s="35"/>
      <c r="UYV17" s="3"/>
      <c r="UYW17" s="3"/>
      <c r="UYX17" s="3"/>
      <c r="UYY17" s="35"/>
      <c r="UYZ17" s="35"/>
      <c r="UZA17" s="35"/>
      <c r="UZB17" s="3"/>
      <c r="UZC17" s="3"/>
      <c r="UZD17" s="3"/>
      <c r="UZE17" s="35"/>
      <c r="UZF17" s="35"/>
      <c r="UZG17" s="35"/>
      <c r="UZH17" s="3"/>
      <c r="UZI17" s="3"/>
      <c r="UZJ17" s="3"/>
      <c r="UZK17" s="35"/>
      <c r="UZL17" s="35"/>
      <c r="UZM17" s="35"/>
      <c r="UZN17" s="3"/>
      <c r="UZO17" s="3"/>
      <c r="UZP17" s="3"/>
      <c r="UZQ17" s="35"/>
      <c r="UZR17" s="35"/>
      <c r="UZS17" s="35"/>
      <c r="UZT17" s="3"/>
      <c r="UZU17" s="3"/>
      <c r="UZV17" s="3"/>
      <c r="UZW17" s="35"/>
      <c r="UZX17" s="35"/>
      <c r="UZY17" s="35"/>
      <c r="UZZ17" s="3"/>
      <c r="VAA17" s="3"/>
      <c r="VAB17" s="3"/>
      <c r="VAC17" s="35"/>
      <c r="VAD17" s="35"/>
      <c r="VAE17" s="35"/>
      <c r="VAF17" s="3"/>
      <c r="VAG17" s="3"/>
      <c r="VAH17" s="3"/>
      <c r="VAI17" s="35"/>
      <c r="VAJ17" s="35"/>
      <c r="VAK17" s="35"/>
      <c r="VAL17" s="3"/>
      <c r="VAM17" s="3"/>
      <c r="VAN17" s="3"/>
      <c r="VAO17" s="35"/>
      <c r="VAP17" s="35"/>
      <c r="VAQ17" s="35"/>
      <c r="VAR17" s="3"/>
      <c r="VAS17" s="3"/>
      <c r="VAT17" s="3"/>
      <c r="VAU17" s="35"/>
      <c r="VAV17" s="35"/>
      <c r="VAW17" s="35"/>
      <c r="VAX17" s="3"/>
      <c r="VAY17" s="3"/>
      <c r="VAZ17" s="3"/>
      <c r="VBA17" s="35"/>
      <c r="VBB17" s="35"/>
      <c r="VBC17" s="35"/>
      <c r="VBD17" s="3"/>
      <c r="VBE17" s="3"/>
      <c r="VBF17" s="3"/>
      <c r="VBG17" s="35"/>
      <c r="VBH17" s="35"/>
      <c r="VBI17" s="35"/>
      <c r="VBJ17" s="3"/>
      <c r="VBK17" s="3"/>
      <c r="VBL17" s="3"/>
      <c r="VBM17" s="35"/>
      <c r="VBN17" s="35"/>
      <c r="VBO17" s="35"/>
      <c r="VBP17" s="3"/>
      <c r="VBQ17" s="3"/>
      <c r="VBR17" s="3"/>
      <c r="VBS17" s="35"/>
      <c r="VBT17" s="35"/>
      <c r="VBU17" s="35"/>
      <c r="VBV17" s="3"/>
      <c r="VBW17" s="3"/>
      <c r="VBX17" s="3"/>
      <c r="VBY17" s="35"/>
      <c r="VBZ17" s="35"/>
      <c r="VCA17" s="35"/>
      <c r="VCB17" s="3"/>
      <c r="VCC17" s="3"/>
      <c r="VCD17" s="3"/>
      <c r="VCE17" s="35"/>
      <c r="VCF17" s="35"/>
      <c r="VCG17" s="35"/>
      <c r="VCH17" s="3"/>
      <c r="VCI17" s="3"/>
      <c r="VCJ17" s="3"/>
      <c r="VCK17" s="35"/>
      <c r="VCL17" s="35"/>
      <c r="VCM17" s="35"/>
      <c r="VCN17" s="3"/>
      <c r="VCO17" s="3"/>
      <c r="VCP17" s="3"/>
      <c r="VCQ17" s="35"/>
      <c r="VCR17" s="35"/>
      <c r="VCS17" s="35"/>
      <c r="VCT17" s="3"/>
      <c r="VCU17" s="3"/>
      <c r="VCV17" s="3"/>
      <c r="VCW17" s="35"/>
      <c r="VCX17" s="35"/>
      <c r="VCY17" s="35"/>
      <c r="VCZ17" s="3"/>
      <c r="VDA17" s="3"/>
      <c r="VDB17" s="3"/>
      <c r="VDC17" s="35"/>
      <c r="VDD17" s="35"/>
      <c r="VDE17" s="35"/>
      <c r="VDF17" s="3"/>
      <c r="VDG17" s="3"/>
      <c r="VDH17" s="3"/>
      <c r="VDI17" s="35"/>
      <c r="VDJ17" s="35"/>
      <c r="VDK17" s="35"/>
      <c r="VDL17" s="3"/>
      <c r="VDM17" s="3"/>
      <c r="VDN17" s="3"/>
      <c r="VDO17" s="35"/>
      <c r="VDP17" s="35"/>
      <c r="VDQ17" s="35"/>
      <c r="VDR17" s="3"/>
      <c r="VDS17" s="3"/>
      <c r="VDT17" s="3"/>
      <c r="VDU17" s="35"/>
      <c r="VDV17" s="35"/>
      <c r="VDW17" s="35"/>
      <c r="VDX17" s="3"/>
      <c r="VDY17" s="3"/>
      <c r="VDZ17" s="3"/>
      <c r="VEA17" s="35"/>
      <c r="VEB17" s="35"/>
      <c r="VEC17" s="35"/>
      <c r="VED17" s="3"/>
      <c r="VEE17" s="3"/>
      <c r="VEF17" s="3"/>
      <c r="VEG17" s="35"/>
      <c r="VEH17" s="35"/>
      <c r="VEI17" s="35"/>
      <c r="VEJ17" s="3"/>
      <c r="VEK17" s="3"/>
      <c r="VEL17" s="3"/>
      <c r="VEM17" s="35"/>
      <c r="VEN17" s="35"/>
      <c r="VEO17" s="35"/>
      <c r="VEP17" s="3"/>
      <c r="VEQ17" s="3"/>
      <c r="VER17" s="3"/>
      <c r="VES17" s="35"/>
      <c r="VET17" s="35"/>
      <c r="VEU17" s="35"/>
      <c r="VEV17" s="3"/>
      <c r="VEW17" s="3"/>
      <c r="VEX17" s="3"/>
      <c r="VEY17" s="35"/>
      <c r="VEZ17" s="35"/>
      <c r="VFA17" s="35"/>
      <c r="VFB17" s="3"/>
      <c r="VFC17" s="3"/>
      <c r="VFD17" s="3"/>
      <c r="VFE17" s="35"/>
      <c r="VFF17" s="35"/>
      <c r="VFG17" s="35"/>
      <c r="VFH17" s="3"/>
      <c r="VFI17" s="3"/>
      <c r="VFJ17" s="3"/>
      <c r="VFK17" s="35"/>
      <c r="VFL17" s="35"/>
      <c r="VFM17" s="35"/>
      <c r="VFN17" s="3"/>
      <c r="VFO17" s="3"/>
      <c r="VFP17" s="3"/>
      <c r="VFQ17" s="35"/>
      <c r="VFR17" s="35"/>
      <c r="VFS17" s="35"/>
      <c r="VFT17" s="3"/>
      <c r="VFU17" s="3"/>
      <c r="VFV17" s="3"/>
      <c r="VFW17" s="35"/>
      <c r="VFX17" s="35"/>
      <c r="VFY17" s="35"/>
      <c r="VFZ17" s="3"/>
      <c r="VGA17" s="3"/>
      <c r="VGB17" s="3"/>
      <c r="VGC17" s="35"/>
      <c r="VGD17" s="35"/>
      <c r="VGE17" s="35"/>
      <c r="VGF17" s="3"/>
      <c r="VGG17" s="3"/>
      <c r="VGH17" s="3"/>
      <c r="VGI17" s="35"/>
      <c r="VGJ17" s="35"/>
      <c r="VGK17" s="35"/>
      <c r="VGL17" s="3"/>
      <c r="VGM17" s="3"/>
      <c r="VGN17" s="3"/>
      <c r="VGO17" s="35"/>
      <c r="VGP17" s="35"/>
      <c r="VGQ17" s="35"/>
      <c r="VGR17" s="3"/>
      <c r="VGS17" s="3"/>
      <c r="VGT17" s="3"/>
      <c r="VGU17" s="35"/>
      <c r="VGV17" s="35"/>
      <c r="VGW17" s="35"/>
      <c r="VGX17" s="3"/>
      <c r="VGY17" s="3"/>
      <c r="VGZ17" s="3"/>
      <c r="VHA17" s="35"/>
      <c r="VHB17" s="35"/>
      <c r="VHC17" s="35"/>
      <c r="VHD17" s="3"/>
      <c r="VHE17" s="3"/>
      <c r="VHF17" s="3"/>
      <c r="VHG17" s="35"/>
      <c r="VHH17" s="35"/>
      <c r="VHI17" s="35"/>
      <c r="VHJ17" s="3"/>
      <c r="VHK17" s="3"/>
      <c r="VHL17" s="3"/>
      <c r="VHM17" s="35"/>
      <c r="VHN17" s="35"/>
      <c r="VHO17" s="35"/>
      <c r="VHP17" s="3"/>
      <c r="VHQ17" s="3"/>
      <c r="VHR17" s="3"/>
      <c r="VHS17" s="35"/>
      <c r="VHT17" s="35"/>
      <c r="VHU17" s="35"/>
      <c r="VHV17" s="3"/>
      <c r="VHW17" s="3"/>
      <c r="VHX17" s="3"/>
      <c r="VHY17" s="35"/>
      <c r="VHZ17" s="35"/>
      <c r="VIA17" s="35"/>
      <c r="VIB17" s="3"/>
      <c r="VIC17" s="3"/>
      <c r="VID17" s="3"/>
      <c r="VIE17" s="35"/>
      <c r="VIF17" s="35"/>
      <c r="VIG17" s="35"/>
      <c r="VIH17" s="3"/>
      <c r="VII17" s="3"/>
      <c r="VIJ17" s="3"/>
      <c r="VIK17" s="35"/>
      <c r="VIL17" s="35"/>
      <c r="VIM17" s="35"/>
      <c r="VIN17" s="3"/>
      <c r="VIO17" s="3"/>
      <c r="VIP17" s="3"/>
      <c r="VIQ17" s="35"/>
      <c r="VIR17" s="35"/>
      <c r="VIS17" s="35"/>
      <c r="VIT17" s="3"/>
      <c r="VIU17" s="3"/>
      <c r="VIV17" s="3"/>
      <c r="VIW17" s="35"/>
      <c r="VIX17" s="35"/>
      <c r="VIY17" s="35"/>
      <c r="VIZ17" s="3"/>
      <c r="VJA17" s="3"/>
      <c r="VJB17" s="3"/>
      <c r="VJC17" s="35"/>
      <c r="VJD17" s="35"/>
      <c r="VJE17" s="35"/>
      <c r="VJF17" s="3"/>
      <c r="VJG17" s="3"/>
      <c r="VJH17" s="3"/>
      <c r="VJI17" s="35"/>
      <c r="VJJ17" s="35"/>
      <c r="VJK17" s="35"/>
      <c r="VJL17" s="3"/>
      <c r="VJM17" s="3"/>
      <c r="VJN17" s="3"/>
      <c r="VJO17" s="35"/>
      <c r="VJP17" s="35"/>
      <c r="VJQ17" s="35"/>
      <c r="VJR17" s="3"/>
      <c r="VJS17" s="3"/>
      <c r="VJT17" s="3"/>
      <c r="VJU17" s="35"/>
      <c r="VJV17" s="35"/>
      <c r="VJW17" s="35"/>
      <c r="VJX17" s="3"/>
      <c r="VJY17" s="3"/>
      <c r="VJZ17" s="3"/>
      <c r="VKA17" s="35"/>
      <c r="VKB17" s="35"/>
      <c r="VKC17" s="35"/>
      <c r="VKD17" s="3"/>
      <c r="VKE17" s="3"/>
      <c r="VKF17" s="3"/>
      <c r="VKG17" s="35"/>
      <c r="VKH17" s="35"/>
      <c r="VKI17" s="35"/>
      <c r="VKJ17" s="3"/>
      <c r="VKK17" s="3"/>
      <c r="VKL17" s="3"/>
      <c r="VKM17" s="35"/>
      <c r="VKN17" s="35"/>
      <c r="VKO17" s="35"/>
      <c r="VKP17" s="3"/>
      <c r="VKQ17" s="3"/>
      <c r="VKR17" s="3"/>
      <c r="VKS17" s="35"/>
      <c r="VKT17" s="35"/>
      <c r="VKU17" s="35"/>
      <c r="VKV17" s="3"/>
      <c r="VKW17" s="3"/>
      <c r="VKX17" s="3"/>
      <c r="VKY17" s="35"/>
      <c r="VKZ17" s="35"/>
      <c r="VLA17" s="35"/>
      <c r="VLB17" s="3"/>
      <c r="VLC17" s="3"/>
      <c r="VLD17" s="3"/>
      <c r="VLE17" s="35"/>
      <c r="VLF17" s="35"/>
      <c r="VLG17" s="35"/>
      <c r="VLH17" s="3"/>
      <c r="VLI17" s="3"/>
      <c r="VLJ17" s="3"/>
      <c r="VLK17" s="35"/>
      <c r="VLL17" s="35"/>
      <c r="VLM17" s="35"/>
      <c r="VLN17" s="3"/>
      <c r="VLO17" s="3"/>
      <c r="VLP17" s="3"/>
      <c r="VLQ17" s="35"/>
      <c r="VLR17" s="35"/>
      <c r="VLS17" s="35"/>
      <c r="VLT17" s="3"/>
      <c r="VLU17" s="3"/>
      <c r="VLV17" s="3"/>
      <c r="VLW17" s="35"/>
      <c r="VLX17" s="35"/>
      <c r="VLY17" s="35"/>
      <c r="VLZ17" s="3"/>
      <c r="VMA17" s="3"/>
      <c r="VMB17" s="3"/>
      <c r="VMC17" s="35"/>
      <c r="VMD17" s="35"/>
      <c r="VME17" s="35"/>
      <c r="VMF17" s="3"/>
      <c r="VMG17" s="3"/>
      <c r="VMH17" s="3"/>
      <c r="VMI17" s="35"/>
      <c r="VMJ17" s="35"/>
      <c r="VMK17" s="35"/>
      <c r="VML17" s="3"/>
      <c r="VMM17" s="3"/>
      <c r="VMN17" s="3"/>
      <c r="VMO17" s="35"/>
      <c r="VMP17" s="35"/>
      <c r="VMQ17" s="35"/>
      <c r="VMR17" s="3"/>
      <c r="VMS17" s="3"/>
      <c r="VMT17" s="3"/>
      <c r="VMU17" s="35"/>
      <c r="VMV17" s="35"/>
      <c r="VMW17" s="35"/>
      <c r="VMX17" s="3"/>
      <c r="VMY17" s="3"/>
      <c r="VMZ17" s="3"/>
      <c r="VNA17" s="35"/>
      <c r="VNB17" s="35"/>
      <c r="VNC17" s="35"/>
      <c r="VND17" s="3"/>
      <c r="VNE17" s="3"/>
      <c r="VNF17" s="3"/>
      <c r="VNG17" s="35"/>
      <c r="VNH17" s="35"/>
      <c r="VNI17" s="35"/>
      <c r="VNJ17" s="3"/>
      <c r="VNK17" s="3"/>
      <c r="VNL17" s="3"/>
      <c r="VNM17" s="35"/>
      <c r="VNN17" s="35"/>
      <c r="VNO17" s="35"/>
      <c r="VNP17" s="3"/>
      <c r="VNQ17" s="3"/>
      <c r="VNR17" s="3"/>
      <c r="VNS17" s="35"/>
      <c r="VNT17" s="35"/>
      <c r="VNU17" s="35"/>
      <c r="VNV17" s="3"/>
      <c r="VNW17" s="3"/>
      <c r="VNX17" s="3"/>
      <c r="VNY17" s="35"/>
      <c r="VNZ17" s="35"/>
      <c r="VOA17" s="35"/>
      <c r="VOB17" s="3"/>
      <c r="VOC17" s="3"/>
      <c r="VOD17" s="3"/>
      <c r="VOE17" s="35"/>
      <c r="VOF17" s="35"/>
      <c r="VOG17" s="35"/>
      <c r="VOH17" s="3"/>
      <c r="VOI17" s="3"/>
      <c r="VOJ17" s="3"/>
      <c r="VOK17" s="35"/>
      <c r="VOL17" s="35"/>
      <c r="VOM17" s="35"/>
      <c r="VON17" s="3"/>
      <c r="VOO17" s="3"/>
      <c r="VOP17" s="3"/>
      <c r="VOQ17" s="35"/>
      <c r="VOR17" s="35"/>
      <c r="VOS17" s="35"/>
      <c r="VOT17" s="3"/>
      <c r="VOU17" s="3"/>
      <c r="VOV17" s="3"/>
      <c r="VOW17" s="35"/>
      <c r="VOX17" s="35"/>
      <c r="VOY17" s="35"/>
      <c r="VOZ17" s="3"/>
      <c r="VPA17" s="3"/>
      <c r="VPB17" s="3"/>
      <c r="VPC17" s="35"/>
      <c r="VPD17" s="35"/>
      <c r="VPE17" s="35"/>
      <c r="VPF17" s="3"/>
      <c r="VPG17" s="3"/>
      <c r="VPH17" s="3"/>
      <c r="VPI17" s="35"/>
      <c r="VPJ17" s="35"/>
      <c r="VPK17" s="35"/>
      <c r="VPL17" s="3"/>
      <c r="VPM17" s="3"/>
      <c r="VPN17" s="3"/>
      <c r="VPO17" s="35"/>
      <c r="VPP17" s="35"/>
      <c r="VPQ17" s="35"/>
      <c r="VPR17" s="3"/>
      <c r="VPS17" s="3"/>
      <c r="VPT17" s="3"/>
      <c r="VPU17" s="35"/>
      <c r="VPV17" s="35"/>
      <c r="VPW17" s="35"/>
      <c r="VPX17" s="3"/>
      <c r="VPY17" s="3"/>
      <c r="VPZ17" s="3"/>
      <c r="VQA17" s="35"/>
      <c r="VQB17" s="35"/>
      <c r="VQC17" s="35"/>
      <c r="VQD17" s="3"/>
      <c r="VQE17" s="3"/>
      <c r="VQF17" s="3"/>
      <c r="VQG17" s="35"/>
      <c r="VQH17" s="35"/>
      <c r="VQI17" s="35"/>
      <c r="VQJ17" s="3"/>
      <c r="VQK17" s="3"/>
      <c r="VQL17" s="3"/>
      <c r="VQM17" s="35"/>
      <c r="VQN17" s="35"/>
      <c r="VQO17" s="35"/>
      <c r="VQP17" s="3"/>
      <c r="VQQ17" s="3"/>
      <c r="VQR17" s="3"/>
      <c r="VQS17" s="35"/>
      <c r="VQT17" s="35"/>
      <c r="VQU17" s="35"/>
      <c r="VQV17" s="3"/>
      <c r="VQW17" s="3"/>
      <c r="VQX17" s="3"/>
      <c r="VQY17" s="35"/>
      <c r="VQZ17" s="35"/>
      <c r="VRA17" s="35"/>
      <c r="VRB17" s="3"/>
      <c r="VRC17" s="3"/>
      <c r="VRD17" s="3"/>
      <c r="VRE17" s="35"/>
      <c r="VRF17" s="35"/>
      <c r="VRG17" s="35"/>
      <c r="VRH17" s="3"/>
      <c r="VRI17" s="3"/>
      <c r="VRJ17" s="3"/>
      <c r="VRK17" s="35"/>
      <c r="VRL17" s="35"/>
      <c r="VRM17" s="35"/>
      <c r="VRN17" s="3"/>
      <c r="VRO17" s="3"/>
      <c r="VRP17" s="3"/>
      <c r="VRQ17" s="35"/>
      <c r="VRR17" s="35"/>
      <c r="VRS17" s="35"/>
      <c r="VRT17" s="3"/>
      <c r="VRU17" s="3"/>
      <c r="VRV17" s="3"/>
      <c r="VRW17" s="35"/>
      <c r="VRX17" s="35"/>
      <c r="VRY17" s="35"/>
      <c r="VRZ17" s="3"/>
      <c r="VSA17" s="3"/>
      <c r="VSB17" s="3"/>
      <c r="VSC17" s="35"/>
      <c r="VSD17" s="35"/>
      <c r="VSE17" s="35"/>
      <c r="VSF17" s="3"/>
      <c r="VSG17" s="3"/>
      <c r="VSH17" s="3"/>
      <c r="VSI17" s="35"/>
      <c r="VSJ17" s="35"/>
      <c r="VSK17" s="35"/>
      <c r="VSL17" s="3"/>
      <c r="VSM17" s="3"/>
      <c r="VSN17" s="3"/>
      <c r="VSO17" s="35"/>
      <c r="VSP17" s="35"/>
      <c r="VSQ17" s="35"/>
      <c r="VSR17" s="3"/>
      <c r="VSS17" s="3"/>
      <c r="VST17" s="3"/>
      <c r="VSU17" s="35"/>
      <c r="VSV17" s="35"/>
      <c r="VSW17" s="35"/>
      <c r="VSX17" s="3"/>
      <c r="VSY17" s="3"/>
      <c r="VSZ17" s="3"/>
      <c r="VTA17" s="35"/>
      <c r="VTB17" s="35"/>
      <c r="VTC17" s="35"/>
      <c r="VTD17" s="3"/>
      <c r="VTE17" s="3"/>
      <c r="VTF17" s="3"/>
      <c r="VTG17" s="35"/>
      <c r="VTH17" s="35"/>
      <c r="VTI17" s="35"/>
      <c r="VTJ17" s="3"/>
      <c r="VTK17" s="3"/>
      <c r="VTL17" s="3"/>
      <c r="VTM17" s="35"/>
      <c r="VTN17" s="35"/>
      <c r="VTO17" s="35"/>
      <c r="VTP17" s="3"/>
      <c r="VTQ17" s="3"/>
      <c r="VTR17" s="3"/>
      <c r="VTS17" s="35"/>
      <c r="VTT17" s="35"/>
      <c r="VTU17" s="35"/>
      <c r="VTV17" s="3"/>
      <c r="VTW17" s="3"/>
      <c r="VTX17" s="3"/>
      <c r="VTY17" s="35"/>
      <c r="VTZ17" s="35"/>
      <c r="VUA17" s="35"/>
      <c r="VUB17" s="3"/>
      <c r="VUC17" s="3"/>
      <c r="VUD17" s="3"/>
      <c r="VUE17" s="35"/>
      <c r="VUF17" s="35"/>
      <c r="VUG17" s="35"/>
      <c r="VUH17" s="3"/>
      <c r="VUI17" s="3"/>
      <c r="VUJ17" s="3"/>
      <c r="VUK17" s="35"/>
      <c r="VUL17" s="35"/>
      <c r="VUM17" s="35"/>
      <c r="VUN17" s="3"/>
      <c r="VUO17" s="3"/>
      <c r="VUP17" s="3"/>
      <c r="VUQ17" s="35"/>
      <c r="VUR17" s="35"/>
      <c r="VUS17" s="35"/>
      <c r="VUT17" s="3"/>
      <c r="VUU17" s="3"/>
      <c r="VUV17" s="3"/>
      <c r="VUW17" s="35"/>
      <c r="VUX17" s="35"/>
      <c r="VUY17" s="35"/>
      <c r="VUZ17" s="3"/>
      <c r="VVA17" s="3"/>
      <c r="VVB17" s="3"/>
      <c r="VVC17" s="35"/>
      <c r="VVD17" s="35"/>
      <c r="VVE17" s="35"/>
      <c r="VVF17" s="3"/>
      <c r="VVG17" s="3"/>
      <c r="VVH17" s="3"/>
      <c r="VVI17" s="35"/>
      <c r="VVJ17" s="35"/>
      <c r="VVK17" s="35"/>
      <c r="VVL17" s="3"/>
      <c r="VVM17" s="3"/>
      <c r="VVN17" s="3"/>
      <c r="VVO17" s="35"/>
      <c r="VVP17" s="35"/>
      <c r="VVQ17" s="35"/>
      <c r="VVR17" s="3"/>
      <c r="VVS17" s="3"/>
      <c r="VVT17" s="3"/>
      <c r="VVU17" s="35"/>
      <c r="VVV17" s="35"/>
      <c r="VVW17" s="35"/>
      <c r="VVX17" s="3"/>
      <c r="VVY17" s="3"/>
      <c r="VVZ17" s="3"/>
      <c r="VWA17" s="35"/>
      <c r="VWB17" s="35"/>
      <c r="VWC17" s="35"/>
      <c r="VWD17" s="3"/>
      <c r="VWE17" s="3"/>
      <c r="VWF17" s="3"/>
      <c r="VWG17" s="35"/>
      <c r="VWH17" s="35"/>
      <c r="VWI17" s="35"/>
      <c r="VWJ17" s="3"/>
      <c r="VWK17" s="3"/>
      <c r="VWL17" s="3"/>
      <c r="VWM17" s="35"/>
      <c r="VWN17" s="35"/>
      <c r="VWO17" s="35"/>
      <c r="VWP17" s="3"/>
      <c r="VWQ17" s="3"/>
      <c r="VWR17" s="3"/>
      <c r="VWS17" s="35"/>
      <c r="VWT17" s="35"/>
      <c r="VWU17" s="35"/>
      <c r="VWV17" s="3"/>
      <c r="VWW17" s="3"/>
      <c r="VWX17" s="3"/>
      <c r="VWY17" s="35"/>
      <c r="VWZ17" s="35"/>
      <c r="VXA17" s="35"/>
      <c r="VXB17" s="3"/>
      <c r="VXC17" s="3"/>
      <c r="VXD17" s="3"/>
      <c r="VXE17" s="35"/>
      <c r="VXF17" s="35"/>
      <c r="VXG17" s="35"/>
      <c r="VXH17" s="3"/>
      <c r="VXI17" s="3"/>
      <c r="VXJ17" s="3"/>
      <c r="VXK17" s="35"/>
      <c r="VXL17" s="35"/>
      <c r="VXM17" s="35"/>
      <c r="VXN17" s="3"/>
      <c r="VXO17" s="3"/>
      <c r="VXP17" s="3"/>
      <c r="VXQ17" s="35"/>
      <c r="VXR17" s="35"/>
      <c r="VXS17" s="35"/>
      <c r="VXT17" s="3"/>
      <c r="VXU17" s="3"/>
      <c r="VXV17" s="3"/>
      <c r="VXW17" s="35"/>
      <c r="VXX17" s="35"/>
      <c r="VXY17" s="35"/>
      <c r="VXZ17" s="3"/>
      <c r="VYA17" s="3"/>
      <c r="VYB17" s="3"/>
      <c r="VYC17" s="35"/>
      <c r="VYD17" s="35"/>
      <c r="VYE17" s="35"/>
      <c r="VYF17" s="3"/>
      <c r="VYG17" s="3"/>
      <c r="VYH17" s="3"/>
      <c r="VYI17" s="35"/>
      <c r="VYJ17" s="35"/>
      <c r="VYK17" s="35"/>
      <c r="VYL17" s="3"/>
      <c r="VYM17" s="3"/>
      <c r="VYN17" s="3"/>
      <c r="VYO17" s="35"/>
      <c r="VYP17" s="35"/>
      <c r="VYQ17" s="35"/>
      <c r="VYR17" s="3"/>
      <c r="VYS17" s="3"/>
      <c r="VYT17" s="3"/>
      <c r="VYU17" s="35"/>
      <c r="VYV17" s="35"/>
      <c r="VYW17" s="35"/>
      <c r="VYX17" s="3"/>
      <c r="VYY17" s="3"/>
      <c r="VYZ17" s="3"/>
      <c r="VZA17" s="35"/>
      <c r="VZB17" s="35"/>
      <c r="VZC17" s="35"/>
      <c r="VZD17" s="3"/>
      <c r="VZE17" s="3"/>
      <c r="VZF17" s="3"/>
      <c r="VZG17" s="35"/>
      <c r="VZH17" s="35"/>
      <c r="VZI17" s="35"/>
      <c r="VZJ17" s="3"/>
      <c r="VZK17" s="3"/>
      <c r="VZL17" s="3"/>
      <c r="VZM17" s="35"/>
      <c r="VZN17" s="35"/>
      <c r="VZO17" s="35"/>
      <c r="VZP17" s="3"/>
      <c r="VZQ17" s="3"/>
      <c r="VZR17" s="3"/>
      <c r="VZS17" s="35"/>
      <c r="VZT17" s="35"/>
      <c r="VZU17" s="35"/>
      <c r="VZV17" s="3"/>
      <c r="VZW17" s="3"/>
      <c r="VZX17" s="3"/>
      <c r="VZY17" s="35"/>
      <c r="VZZ17" s="35"/>
      <c r="WAA17" s="35"/>
      <c r="WAB17" s="3"/>
      <c r="WAC17" s="3"/>
      <c r="WAD17" s="3"/>
      <c r="WAE17" s="35"/>
      <c r="WAF17" s="35"/>
      <c r="WAG17" s="35"/>
      <c r="WAH17" s="3"/>
      <c r="WAI17" s="3"/>
      <c r="WAJ17" s="3"/>
      <c r="WAK17" s="35"/>
      <c r="WAL17" s="35"/>
      <c r="WAM17" s="35"/>
      <c r="WAN17" s="3"/>
      <c r="WAO17" s="3"/>
      <c r="WAP17" s="3"/>
      <c r="WAQ17" s="35"/>
      <c r="WAR17" s="35"/>
      <c r="WAS17" s="35"/>
      <c r="WAT17" s="3"/>
      <c r="WAU17" s="3"/>
      <c r="WAV17" s="3"/>
      <c r="WAW17" s="35"/>
      <c r="WAX17" s="35"/>
      <c r="WAY17" s="35"/>
      <c r="WAZ17" s="3"/>
      <c r="WBA17" s="3"/>
      <c r="WBB17" s="3"/>
      <c r="WBC17" s="35"/>
      <c r="WBD17" s="35"/>
      <c r="WBE17" s="35"/>
      <c r="WBF17" s="3"/>
      <c r="WBG17" s="3"/>
      <c r="WBH17" s="3"/>
      <c r="WBI17" s="35"/>
      <c r="WBJ17" s="35"/>
      <c r="WBK17" s="35"/>
      <c r="WBL17" s="3"/>
      <c r="WBM17" s="3"/>
      <c r="WBN17" s="3"/>
      <c r="WBO17" s="35"/>
      <c r="WBP17" s="35"/>
      <c r="WBQ17" s="35"/>
      <c r="WBR17" s="3"/>
      <c r="WBS17" s="3"/>
      <c r="WBT17" s="3"/>
      <c r="WBU17" s="35"/>
      <c r="WBV17" s="35"/>
      <c r="WBW17" s="35"/>
      <c r="WBX17" s="3"/>
      <c r="WBY17" s="3"/>
      <c r="WBZ17" s="3"/>
      <c r="WCA17" s="35"/>
      <c r="WCB17" s="35"/>
      <c r="WCC17" s="35"/>
      <c r="WCD17" s="3"/>
      <c r="WCE17" s="3"/>
      <c r="WCF17" s="3"/>
      <c r="WCG17" s="35"/>
      <c r="WCH17" s="35"/>
      <c r="WCI17" s="35"/>
      <c r="WCJ17" s="3"/>
      <c r="WCK17" s="3"/>
      <c r="WCL17" s="3"/>
      <c r="WCM17" s="35"/>
      <c r="WCN17" s="35"/>
      <c r="WCO17" s="35"/>
      <c r="WCP17" s="3"/>
      <c r="WCQ17" s="3"/>
      <c r="WCR17" s="3"/>
      <c r="WCS17" s="35"/>
      <c r="WCT17" s="35"/>
      <c r="WCU17" s="35"/>
      <c r="WCV17" s="3"/>
      <c r="WCW17" s="3"/>
      <c r="WCX17" s="3"/>
      <c r="WCY17" s="35"/>
      <c r="WCZ17" s="35"/>
      <c r="WDA17" s="35"/>
      <c r="WDB17" s="3"/>
      <c r="WDC17" s="3"/>
      <c r="WDD17" s="3"/>
      <c r="WDE17" s="35"/>
      <c r="WDF17" s="35"/>
      <c r="WDG17" s="35"/>
      <c r="WDH17" s="3"/>
      <c r="WDI17" s="3"/>
      <c r="WDJ17" s="3"/>
      <c r="WDK17" s="35"/>
      <c r="WDL17" s="35"/>
      <c r="WDM17" s="35"/>
      <c r="WDN17" s="3"/>
      <c r="WDO17" s="3"/>
      <c r="WDP17" s="3"/>
      <c r="WDQ17" s="35"/>
      <c r="WDR17" s="35"/>
      <c r="WDS17" s="35"/>
      <c r="WDT17" s="3"/>
      <c r="WDU17" s="3"/>
      <c r="WDV17" s="3"/>
      <c r="WDW17" s="35"/>
      <c r="WDX17" s="35"/>
      <c r="WDY17" s="35"/>
      <c r="WDZ17" s="3"/>
      <c r="WEA17" s="3"/>
      <c r="WEB17" s="3"/>
      <c r="WEC17" s="35"/>
      <c r="WED17" s="35"/>
      <c r="WEE17" s="35"/>
      <c r="WEF17" s="3"/>
      <c r="WEG17" s="3"/>
      <c r="WEH17" s="3"/>
      <c r="WEI17" s="35"/>
      <c r="WEJ17" s="35"/>
      <c r="WEK17" s="35"/>
      <c r="WEL17" s="3"/>
      <c r="WEM17" s="3"/>
      <c r="WEN17" s="3"/>
      <c r="WEO17" s="35"/>
      <c r="WEP17" s="35"/>
      <c r="WEQ17" s="35"/>
      <c r="WER17" s="3"/>
      <c r="WES17" s="3"/>
      <c r="WET17" s="3"/>
      <c r="WEU17" s="35"/>
      <c r="WEV17" s="35"/>
      <c r="WEW17" s="35"/>
      <c r="WEX17" s="3"/>
      <c r="WEY17" s="3"/>
      <c r="WEZ17" s="3"/>
      <c r="WFA17" s="35"/>
      <c r="WFB17" s="35"/>
      <c r="WFC17" s="35"/>
      <c r="WFD17" s="3"/>
      <c r="WFE17" s="3"/>
      <c r="WFF17" s="3"/>
      <c r="WFG17" s="35"/>
      <c r="WFH17" s="35"/>
      <c r="WFI17" s="35"/>
      <c r="WFJ17" s="3"/>
      <c r="WFK17" s="3"/>
      <c r="WFL17" s="3"/>
      <c r="WFM17" s="35"/>
      <c r="WFN17" s="35"/>
      <c r="WFO17" s="35"/>
      <c r="WFP17" s="3"/>
      <c r="WFQ17" s="3"/>
      <c r="WFR17" s="3"/>
      <c r="WFS17" s="35"/>
      <c r="WFT17" s="35"/>
      <c r="WFU17" s="35"/>
      <c r="WFV17" s="3"/>
      <c r="WFW17" s="3"/>
      <c r="WFX17" s="3"/>
      <c r="WFY17" s="35"/>
      <c r="WFZ17" s="35"/>
      <c r="WGA17" s="35"/>
      <c r="WGB17" s="3"/>
      <c r="WGC17" s="3"/>
      <c r="WGD17" s="3"/>
      <c r="WGE17" s="35"/>
      <c r="WGF17" s="35"/>
      <c r="WGG17" s="35"/>
      <c r="WGH17" s="3"/>
      <c r="WGI17" s="3"/>
      <c r="WGJ17" s="3"/>
      <c r="WGK17" s="35"/>
      <c r="WGL17" s="35"/>
      <c r="WGM17" s="35"/>
      <c r="WGN17" s="3"/>
      <c r="WGO17" s="3"/>
      <c r="WGP17" s="3"/>
      <c r="WGQ17" s="35"/>
      <c r="WGR17" s="35"/>
      <c r="WGS17" s="35"/>
      <c r="WGT17" s="3"/>
      <c r="WGU17" s="3"/>
      <c r="WGV17" s="3"/>
      <c r="WGW17" s="35"/>
      <c r="WGX17" s="35"/>
      <c r="WGY17" s="35"/>
      <c r="WGZ17" s="3"/>
      <c r="WHA17" s="3"/>
      <c r="WHB17" s="3"/>
      <c r="WHC17" s="35"/>
      <c r="WHD17" s="35"/>
      <c r="WHE17" s="35"/>
      <c r="WHF17" s="3"/>
      <c r="WHG17" s="3"/>
      <c r="WHH17" s="3"/>
      <c r="WHI17" s="35"/>
      <c r="WHJ17" s="35"/>
      <c r="WHK17" s="35"/>
      <c r="WHL17" s="3"/>
      <c r="WHM17" s="3"/>
      <c r="WHN17" s="3"/>
      <c r="WHO17" s="35"/>
      <c r="WHP17" s="35"/>
      <c r="WHQ17" s="35"/>
      <c r="WHR17" s="3"/>
      <c r="WHS17" s="3"/>
      <c r="WHT17" s="3"/>
      <c r="WHU17" s="35"/>
      <c r="WHV17" s="35"/>
      <c r="WHW17" s="35"/>
      <c r="WHX17" s="3"/>
      <c r="WHY17" s="3"/>
      <c r="WHZ17" s="3"/>
      <c r="WIA17" s="35"/>
      <c r="WIB17" s="35"/>
      <c r="WIC17" s="35"/>
      <c r="WID17" s="3"/>
      <c r="WIE17" s="3"/>
      <c r="WIF17" s="3"/>
      <c r="WIG17" s="35"/>
      <c r="WIH17" s="35"/>
      <c r="WII17" s="35"/>
      <c r="WIJ17" s="3"/>
      <c r="WIK17" s="3"/>
      <c r="WIL17" s="3"/>
      <c r="WIM17" s="35"/>
      <c r="WIN17" s="35"/>
      <c r="WIO17" s="35"/>
      <c r="WIP17" s="3"/>
      <c r="WIQ17" s="3"/>
      <c r="WIR17" s="3"/>
      <c r="WIS17" s="35"/>
      <c r="WIT17" s="35"/>
      <c r="WIU17" s="35"/>
      <c r="WIV17" s="3"/>
      <c r="WIW17" s="3"/>
      <c r="WIX17" s="3"/>
      <c r="WIY17" s="35"/>
      <c r="WIZ17" s="35"/>
      <c r="WJA17" s="35"/>
      <c r="WJB17" s="3"/>
      <c r="WJC17" s="3"/>
      <c r="WJD17" s="3"/>
      <c r="WJE17" s="35"/>
      <c r="WJF17" s="35"/>
      <c r="WJG17" s="35"/>
      <c r="WJH17" s="3"/>
      <c r="WJI17" s="3"/>
      <c r="WJJ17" s="3"/>
      <c r="WJK17" s="35"/>
      <c r="WJL17" s="35"/>
      <c r="WJM17" s="35"/>
      <c r="WJN17" s="3"/>
      <c r="WJO17" s="3"/>
      <c r="WJP17" s="3"/>
      <c r="WJQ17" s="35"/>
      <c r="WJR17" s="35"/>
      <c r="WJS17" s="35"/>
      <c r="WJT17" s="3"/>
      <c r="WJU17" s="3"/>
      <c r="WJV17" s="3"/>
      <c r="WJW17" s="35"/>
      <c r="WJX17" s="35"/>
      <c r="WJY17" s="35"/>
      <c r="WJZ17" s="3"/>
      <c r="WKA17" s="3"/>
      <c r="WKB17" s="3"/>
      <c r="WKC17" s="35"/>
      <c r="WKD17" s="35"/>
      <c r="WKE17" s="35"/>
      <c r="WKF17" s="3"/>
      <c r="WKG17" s="3"/>
      <c r="WKH17" s="3"/>
      <c r="WKI17" s="35"/>
      <c r="WKJ17" s="35"/>
      <c r="WKK17" s="35"/>
      <c r="WKL17" s="3"/>
      <c r="WKM17" s="3"/>
      <c r="WKN17" s="3"/>
      <c r="WKO17" s="35"/>
      <c r="WKP17" s="35"/>
      <c r="WKQ17" s="35"/>
      <c r="WKR17" s="3"/>
      <c r="WKS17" s="3"/>
      <c r="WKT17" s="3"/>
      <c r="WKU17" s="35"/>
      <c r="WKV17" s="35"/>
      <c r="WKW17" s="35"/>
      <c r="WKX17" s="3"/>
      <c r="WKY17" s="3"/>
      <c r="WKZ17" s="3"/>
      <c r="WLA17" s="35"/>
      <c r="WLB17" s="35"/>
      <c r="WLC17" s="35"/>
      <c r="WLD17" s="3"/>
      <c r="WLE17" s="3"/>
      <c r="WLF17" s="3"/>
      <c r="WLG17" s="35"/>
      <c r="WLH17" s="35"/>
      <c r="WLI17" s="35"/>
      <c r="WLJ17" s="3"/>
      <c r="WLK17" s="3"/>
      <c r="WLL17" s="3"/>
      <c r="WLM17" s="35"/>
      <c r="WLN17" s="35"/>
      <c r="WLO17" s="35"/>
      <c r="WLP17" s="3"/>
      <c r="WLQ17" s="3"/>
      <c r="WLR17" s="3"/>
      <c r="WLS17" s="35"/>
      <c r="WLT17" s="35"/>
      <c r="WLU17" s="35"/>
      <c r="WLV17" s="3"/>
      <c r="WLW17" s="3"/>
      <c r="WLX17" s="3"/>
      <c r="WLY17" s="35"/>
      <c r="WLZ17" s="35"/>
      <c r="WMA17" s="35"/>
      <c r="WMB17" s="3"/>
      <c r="WMC17" s="3"/>
      <c r="WMD17" s="3"/>
      <c r="WME17" s="35"/>
      <c r="WMF17" s="35"/>
      <c r="WMG17" s="35"/>
      <c r="WMH17" s="3"/>
      <c r="WMI17" s="3"/>
      <c r="WMJ17" s="3"/>
      <c r="WMK17" s="35"/>
      <c r="WML17" s="35"/>
      <c r="WMM17" s="35"/>
      <c r="WMN17" s="3"/>
      <c r="WMO17" s="3"/>
      <c r="WMP17" s="3"/>
      <c r="WMQ17" s="35"/>
      <c r="WMR17" s="35"/>
      <c r="WMS17" s="35"/>
      <c r="WMT17" s="3"/>
      <c r="WMU17" s="3"/>
      <c r="WMV17" s="3"/>
      <c r="WMW17" s="35"/>
      <c r="WMX17" s="35"/>
      <c r="WMY17" s="35"/>
      <c r="WMZ17" s="3"/>
      <c r="WNA17" s="3"/>
      <c r="WNB17" s="3"/>
      <c r="WNC17" s="35"/>
      <c r="WND17" s="35"/>
      <c r="WNE17" s="35"/>
      <c r="WNF17" s="3"/>
      <c r="WNG17" s="3"/>
      <c r="WNH17" s="3"/>
      <c r="WNI17" s="35"/>
      <c r="WNJ17" s="35"/>
      <c r="WNK17" s="35"/>
      <c r="WNL17" s="3"/>
      <c r="WNM17" s="3"/>
      <c r="WNN17" s="3"/>
      <c r="WNO17" s="35"/>
      <c r="WNP17" s="35"/>
      <c r="WNQ17" s="35"/>
      <c r="WNR17" s="3"/>
      <c r="WNS17" s="3"/>
      <c r="WNT17" s="3"/>
      <c r="WNU17" s="35"/>
      <c r="WNV17" s="35"/>
      <c r="WNW17" s="35"/>
      <c r="WNX17" s="3"/>
      <c r="WNY17" s="3"/>
      <c r="WNZ17" s="3"/>
      <c r="WOA17" s="35"/>
      <c r="WOB17" s="35"/>
      <c r="WOC17" s="35"/>
      <c r="WOD17" s="3"/>
      <c r="WOE17" s="3"/>
      <c r="WOF17" s="3"/>
      <c r="WOG17" s="35"/>
      <c r="WOH17" s="35"/>
      <c r="WOI17" s="35"/>
      <c r="WOJ17" s="3"/>
      <c r="WOK17" s="3"/>
      <c r="WOL17" s="3"/>
      <c r="WOM17" s="35"/>
      <c r="WON17" s="35"/>
      <c r="WOO17" s="35"/>
      <c r="WOP17" s="3"/>
      <c r="WOQ17" s="3"/>
      <c r="WOR17" s="3"/>
      <c r="WOS17" s="35"/>
      <c r="WOT17" s="35"/>
      <c r="WOU17" s="35"/>
      <c r="WOV17" s="3"/>
      <c r="WOW17" s="3"/>
      <c r="WOX17" s="3"/>
      <c r="WOY17" s="35"/>
      <c r="WOZ17" s="35"/>
      <c r="WPA17" s="35"/>
      <c r="WPB17" s="3"/>
      <c r="WPC17" s="3"/>
      <c r="WPD17" s="3"/>
      <c r="WPE17" s="35"/>
      <c r="WPF17" s="35"/>
      <c r="WPG17" s="35"/>
      <c r="WPH17" s="3"/>
      <c r="WPI17" s="3"/>
      <c r="WPJ17" s="3"/>
      <c r="WPK17" s="35"/>
      <c r="WPL17" s="35"/>
      <c r="WPM17" s="35"/>
      <c r="WPN17" s="3"/>
      <c r="WPO17" s="3"/>
      <c r="WPP17" s="3"/>
      <c r="WPQ17" s="35"/>
      <c r="WPR17" s="35"/>
      <c r="WPS17" s="35"/>
      <c r="WPT17" s="3"/>
      <c r="WPU17" s="3"/>
      <c r="WPV17" s="3"/>
      <c r="WPW17" s="35"/>
      <c r="WPX17" s="35"/>
      <c r="WPY17" s="35"/>
      <c r="WPZ17" s="3"/>
      <c r="WQA17" s="3"/>
      <c r="WQB17" s="3"/>
      <c r="WQC17" s="35"/>
      <c r="WQD17" s="35"/>
      <c r="WQE17" s="35"/>
      <c r="WQF17" s="3"/>
      <c r="WQG17" s="3"/>
      <c r="WQH17" s="3"/>
      <c r="WQI17" s="35"/>
      <c r="WQJ17" s="35"/>
      <c r="WQK17" s="35"/>
      <c r="WQL17" s="3"/>
      <c r="WQM17" s="3"/>
      <c r="WQN17" s="3"/>
      <c r="WQO17" s="35"/>
      <c r="WQP17" s="35"/>
      <c r="WQQ17" s="35"/>
      <c r="WQR17" s="3"/>
      <c r="WQS17" s="3"/>
      <c r="WQT17" s="3"/>
      <c r="WQU17" s="35"/>
      <c r="WQV17" s="35"/>
      <c r="WQW17" s="35"/>
      <c r="WQX17" s="3"/>
      <c r="WQY17" s="3"/>
      <c r="WQZ17" s="3"/>
      <c r="WRA17" s="35"/>
      <c r="WRB17" s="35"/>
      <c r="WRC17" s="35"/>
      <c r="WRD17" s="3"/>
      <c r="WRE17" s="3"/>
      <c r="WRF17" s="3"/>
      <c r="WRG17" s="35"/>
      <c r="WRH17" s="35"/>
      <c r="WRI17" s="35"/>
      <c r="WRJ17" s="3"/>
      <c r="WRK17" s="3"/>
      <c r="WRL17" s="3"/>
      <c r="WRM17" s="35"/>
      <c r="WRN17" s="35"/>
      <c r="WRO17" s="35"/>
      <c r="WRP17" s="3"/>
      <c r="WRQ17" s="3"/>
      <c r="WRR17" s="3"/>
      <c r="WRS17" s="35"/>
      <c r="WRT17" s="35"/>
      <c r="WRU17" s="35"/>
      <c r="WRV17" s="3"/>
      <c r="WRW17" s="3"/>
      <c r="WRX17" s="3"/>
      <c r="WRY17" s="35"/>
      <c r="WRZ17" s="35"/>
      <c r="WSA17" s="35"/>
      <c r="WSB17" s="3"/>
      <c r="WSC17" s="3"/>
      <c r="WSD17" s="3"/>
      <c r="WSE17" s="35"/>
      <c r="WSF17" s="35"/>
      <c r="WSG17" s="35"/>
      <c r="WSH17" s="3"/>
      <c r="WSI17" s="3"/>
      <c r="WSJ17" s="3"/>
      <c r="WSK17" s="35"/>
      <c r="WSL17" s="35"/>
      <c r="WSM17" s="35"/>
      <c r="WSN17" s="3"/>
      <c r="WSO17" s="3"/>
      <c r="WSP17" s="3"/>
      <c r="WSQ17" s="35"/>
      <c r="WSR17" s="35"/>
      <c r="WSS17" s="35"/>
      <c r="WST17" s="3"/>
      <c r="WSU17" s="3"/>
      <c r="WSV17" s="3"/>
      <c r="WSW17" s="35"/>
      <c r="WSX17" s="35"/>
      <c r="WSY17" s="35"/>
      <c r="WSZ17" s="3"/>
      <c r="WTA17" s="3"/>
      <c r="WTB17" s="3"/>
      <c r="WTC17" s="35"/>
      <c r="WTD17" s="35"/>
      <c r="WTE17" s="35"/>
      <c r="WTF17" s="3"/>
      <c r="WTG17" s="3"/>
      <c r="WTH17" s="3"/>
      <c r="WTI17" s="35"/>
      <c r="WTJ17" s="35"/>
      <c r="WTK17" s="35"/>
      <c r="WTL17" s="3"/>
      <c r="WTM17" s="3"/>
      <c r="WTN17" s="3"/>
      <c r="WTO17" s="35"/>
      <c r="WTP17" s="35"/>
      <c r="WTQ17" s="35"/>
      <c r="WTR17" s="3"/>
      <c r="WTS17" s="3"/>
      <c r="WTT17" s="3"/>
      <c r="WTU17" s="35"/>
      <c r="WTV17" s="35"/>
      <c r="WTW17" s="35"/>
      <c r="WTX17" s="3"/>
      <c r="WTY17" s="3"/>
      <c r="WTZ17" s="3"/>
      <c r="WUA17" s="35"/>
      <c r="WUB17" s="35"/>
      <c r="WUC17" s="35"/>
      <c r="WUD17" s="3"/>
      <c r="WUE17" s="3"/>
      <c r="WUF17" s="3"/>
      <c r="WUG17" s="35"/>
      <c r="WUH17" s="35"/>
      <c r="WUI17" s="35"/>
      <c r="WUJ17" s="3"/>
      <c r="WUK17" s="3"/>
      <c r="WUL17" s="3"/>
      <c r="WUM17" s="35"/>
      <c r="WUN17" s="35"/>
      <c r="WUO17" s="35"/>
      <c r="WUP17" s="3"/>
      <c r="WUQ17" s="3"/>
      <c r="WUR17" s="3"/>
      <c r="WUS17" s="35"/>
      <c r="WUT17" s="35"/>
      <c r="WUU17" s="35"/>
      <c r="WUV17" s="3"/>
      <c r="WUW17" s="3"/>
      <c r="WUX17" s="3"/>
      <c r="WUY17" s="35"/>
      <c r="WUZ17" s="35"/>
      <c r="WVA17" s="35"/>
      <c r="WVB17" s="3"/>
      <c r="WVC17" s="3"/>
      <c r="WVD17" s="3"/>
      <c r="WVE17" s="35"/>
      <c r="WVF17" s="35"/>
      <c r="WVG17" s="35"/>
      <c r="WVH17" s="3"/>
      <c r="WVI17" s="3"/>
      <c r="WVJ17" s="3"/>
      <c r="WVK17" s="35"/>
      <c r="WVL17" s="35"/>
      <c r="WVM17" s="35"/>
      <c r="WVN17" s="3"/>
      <c r="WVO17" s="3"/>
      <c r="WVP17" s="3"/>
      <c r="WVQ17" s="35"/>
      <c r="WVR17" s="35"/>
      <c r="WVS17" s="35"/>
      <c r="WVT17" s="3"/>
      <c r="WVU17" s="3"/>
      <c r="WVV17" s="3"/>
      <c r="WVW17" s="35"/>
      <c r="WVX17" s="35"/>
      <c r="WVY17" s="35"/>
      <c r="WVZ17" s="3"/>
      <c r="WWA17" s="3"/>
      <c r="WWB17" s="3"/>
      <c r="WWC17" s="35"/>
      <c r="WWD17" s="35"/>
      <c r="WWE17" s="35"/>
      <c r="WWF17" s="3"/>
      <c r="WWG17" s="3"/>
      <c r="WWH17" s="3"/>
      <c r="WWI17" s="35"/>
      <c r="WWJ17" s="35"/>
      <c r="WWK17" s="35"/>
      <c r="WWL17" s="3"/>
      <c r="WWM17" s="3"/>
      <c r="WWN17" s="3"/>
      <c r="WWO17" s="35"/>
      <c r="WWP17" s="35"/>
      <c r="WWQ17" s="35"/>
      <c r="WWR17" s="3"/>
      <c r="WWS17" s="3"/>
      <c r="WWT17" s="3"/>
      <c r="WWU17" s="35"/>
      <c r="WWV17" s="35"/>
      <c r="WWW17" s="35"/>
      <c r="WWX17" s="3"/>
      <c r="WWY17" s="3"/>
      <c r="WWZ17" s="3"/>
      <c r="WXA17" s="35"/>
      <c r="WXB17" s="35"/>
      <c r="WXC17" s="35"/>
      <c r="WXD17" s="3"/>
      <c r="WXE17" s="3"/>
      <c r="WXF17" s="3"/>
      <c r="WXG17" s="35"/>
      <c r="WXH17" s="35"/>
      <c r="WXI17" s="35"/>
      <c r="WXJ17" s="3"/>
      <c r="WXK17" s="3"/>
      <c r="WXL17" s="3"/>
      <c r="WXM17" s="35"/>
      <c r="WXN17" s="35"/>
      <c r="WXO17" s="35"/>
      <c r="WXP17" s="3"/>
      <c r="WXQ17" s="3"/>
      <c r="WXR17" s="3"/>
      <c r="WXS17" s="35"/>
      <c r="WXT17" s="35"/>
      <c r="WXU17" s="35"/>
      <c r="WXV17" s="3"/>
      <c r="WXW17" s="3"/>
      <c r="WXX17" s="3"/>
      <c r="WXY17" s="35"/>
      <c r="WXZ17" s="35"/>
      <c r="WYA17" s="35"/>
      <c r="WYB17" s="3"/>
      <c r="WYC17" s="3"/>
      <c r="WYD17" s="3"/>
      <c r="WYE17" s="35"/>
      <c r="WYF17" s="35"/>
      <c r="WYG17" s="35"/>
      <c r="WYH17" s="3"/>
      <c r="WYI17" s="3"/>
      <c r="WYJ17" s="3"/>
      <c r="WYK17" s="35"/>
      <c r="WYL17" s="35"/>
      <c r="WYM17" s="35"/>
      <c r="WYN17" s="3"/>
      <c r="WYO17" s="3"/>
      <c r="WYP17" s="3"/>
      <c r="WYQ17" s="35"/>
      <c r="WYR17" s="35"/>
      <c r="WYS17" s="35"/>
      <c r="WYT17" s="3"/>
      <c r="WYU17" s="3"/>
      <c r="WYV17" s="3"/>
      <c r="WYW17" s="35"/>
      <c r="WYX17" s="35"/>
      <c r="WYY17" s="35"/>
      <c r="WYZ17" s="3"/>
      <c r="WZA17" s="3"/>
      <c r="WZB17" s="3"/>
      <c r="WZC17" s="35"/>
      <c r="WZD17" s="35"/>
      <c r="WZE17" s="35"/>
      <c r="WZF17" s="3"/>
      <c r="WZG17" s="3"/>
      <c r="WZH17" s="3"/>
      <c r="WZI17" s="35"/>
      <c r="WZJ17" s="35"/>
      <c r="WZK17" s="35"/>
      <c r="WZL17" s="3"/>
      <c r="WZM17" s="3"/>
      <c r="WZN17" s="3"/>
      <c r="WZO17" s="35"/>
      <c r="WZP17" s="35"/>
      <c r="WZQ17" s="35"/>
      <c r="WZR17" s="3"/>
      <c r="WZS17" s="3"/>
      <c r="WZT17" s="3"/>
      <c r="WZU17" s="35"/>
      <c r="WZV17" s="35"/>
      <c r="WZW17" s="35"/>
      <c r="WZX17" s="3"/>
      <c r="WZY17" s="3"/>
      <c r="WZZ17" s="3"/>
      <c r="XAA17" s="35"/>
      <c r="XAB17" s="35"/>
      <c r="XAC17" s="35"/>
      <c r="XAD17" s="3"/>
      <c r="XAE17" s="3"/>
      <c r="XAF17" s="3"/>
      <c r="XAG17" s="35"/>
      <c r="XAH17" s="35"/>
      <c r="XAI17" s="35"/>
      <c r="XAJ17" s="3"/>
      <c r="XAK17" s="3"/>
      <c r="XAL17" s="3"/>
      <c r="XAM17" s="35"/>
      <c r="XAN17" s="35"/>
      <c r="XAO17" s="35"/>
      <c r="XAP17" s="3"/>
      <c r="XAQ17" s="3"/>
      <c r="XAR17" s="3"/>
      <c r="XAS17" s="35"/>
      <c r="XAT17" s="35"/>
      <c r="XAU17" s="35"/>
      <c r="XAV17" s="3"/>
      <c r="XAW17" s="3"/>
      <c r="XAX17" s="3"/>
      <c r="XAY17" s="35"/>
      <c r="XAZ17" s="35"/>
      <c r="XBA17" s="35"/>
      <c r="XBB17" s="3"/>
      <c r="XBC17" s="3"/>
      <c r="XBD17" s="3"/>
      <c r="XBE17" s="35"/>
      <c r="XBF17" s="35"/>
      <c r="XBG17" s="35"/>
      <c r="XBH17" s="3"/>
      <c r="XBI17" s="3"/>
      <c r="XBJ17" s="3"/>
      <c r="XBK17" s="35"/>
      <c r="XBL17" s="35"/>
      <c r="XBM17" s="35"/>
      <c r="XBN17" s="3"/>
      <c r="XBO17" s="3"/>
      <c r="XBP17" s="3"/>
      <c r="XBQ17" s="35"/>
      <c r="XBR17" s="35"/>
      <c r="XBS17" s="35"/>
      <c r="XBT17" s="3"/>
      <c r="XBU17" s="3"/>
      <c r="XBV17" s="3"/>
      <c r="XBW17" s="35"/>
      <c r="XBX17" s="35"/>
      <c r="XBY17" s="35"/>
      <c r="XBZ17" s="3"/>
      <c r="XCA17" s="3"/>
      <c r="XCB17" s="3"/>
      <c r="XCC17" s="35"/>
      <c r="XCD17" s="35"/>
      <c r="XCE17" s="35"/>
      <c r="XCF17" s="3"/>
      <c r="XCG17" s="3"/>
      <c r="XCH17" s="3"/>
      <c r="XCI17" s="35"/>
      <c r="XCJ17" s="35"/>
      <c r="XCK17" s="35"/>
      <c r="XCL17" s="3"/>
      <c r="XCM17" s="3"/>
      <c r="XCN17" s="3"/>
      <c r="XCO17" s="35"/>
      <c r="XCP17" s="35"/>
      <c r="XCQ17" s="35"/>
      <c r="XCR17" s="3"/>
      <c r="XCS17" s="3"/>
      <c r="XCT17" s="3"/>
      <c r="XCU17" s="35"/>
      <c r="XCV17" s="35"/>
      <c r="XCW17" s="35"/>
      <c r="XCX17" s="3"/>
      <c r="XCY17" s="3"/>
      <c r="XCZ17" s="3"/>
      <c r="XDA17" s="35"/>
      <c r="XDB17" s="35"/>
      <c r="XDC17" s="35"/>
      <c r="XDD17" s="3"/>
      <c r="XDE17" s="3"/>
      <c r="XDF17" s="3"/>
      <c r="XDG17" s="35"/>
      <c r="XDH17" s="35"/>
      <c r="XDI17" s="35"/>
      <c r="XDJ17" s="3"/>
      <c r="XDK17" s="3"/>
      <c r="XDL17" s="3"/>
      <c r="XDM17" s="35"/>
      <c r="XDN17" s="35"/>
      <c r="XDO17" s="35"/>
      <c r="XDP17" s="3"/>
      <c r="XDQ17" s="3"/>
      <c r="XDR17" s="3"/>
      <c r="XDS17" s="35"/>
      <c r="XDT17" s="35"/>
      <c r="XDU17" s="35"/>
      <c r="XDV17" s="3"/>
      <c r="XDW17" s="3"/>
      <c r="XDX17" s="3"/>
      <c r="XDY17" s="35"/>
      <c r="XDZ17" s="35"/>
      <c r="XEA17" s="35"/>
      <c r="XEB17" s="3"/>
      <c r="XEC17" s="3"/>
      <c r="XED17" s="3"/>
      <c r="XEE17" s="35"/>
      <c r="XEF17" s="35"/>
      <c r="XEG17" s="35"/>
      <c r="XEH17" s="3"/>
      <c r="XEI17" s="3"/>
      <c r="XEJ17" s="3"/>
      <c r="XEK17" s="35"/>
      <c r="XEL17" s="35"/>
      <c r="XEM17" s="35"/>
      <c r="XEN17" s="3"/>
      <c r="XEO17" s="3"/>
      <c r="XEP17" s="3"/>
      <c r="XEQ17" s="35"/>
      <c r="XER17" s="35"/>
      <c r="XES17" s="35"/>
      <c r="XET17" s="3"/>
      <c r="XEU17" s="3"/>
      <c r="XEV17" s="3"/>
      <c r="XEW17" s="35"/>
      <c r="XEX17" s="35"/>
      <c r="XEY17" s="35"/>
      <c r="XEZ17" s="3"/>
      <c r="XFA17" s="3"/>
      <c r="XFB17" s="3"/>
      <c r="XFC17" s="35"/>
      <c r="XFD17" s="35"/>
    </row>
    <row r="18" spans="1:16384" s="77" customFormat="1" ht="26" x14ac:dyDescent="0.3">
      <c r="A18" s="3"/>
      <c r="B18" s="3"/>
      <c r="C18" s="35"/>
      <c r="D18" s="2" t="s">
        <v>225</v>
      </c>
      <c r="E18" s="35"/>
      <c r="F18" s="3"/>
      <c r="G18" s="3"/>
      <c r="H18" s="3"/>
      <c r="I18" s="35"/>
      <c r="J18" s="35"/>
      <c r="K18" s="35"/>
      <c r="L18" s="3"/>
      <c r="M18" s="3"/>
      <c r="N18" s="3"/>
      <c r="O18" s="35"/>
      <c r="P18" s="35"/>
      <c r="Q18" s="35"/>
      <c r="R18" s="3"/>
      <c r="S18" s="3"/>
      <c r="T18" s="3"/>
      <c r="U18" s="35"/>
      <c r="V18" s="35"/>
      <c r="W18" s="35"/>
      <c r="X18" s="3"/>
      <c r="Y18" s="3"/>
      <c r="Z18" s="3"/>
      <c r="AA18" s="35"/>
      <c r="AB18" s="35"/>
      <c r="AC18" s="35"/>
      <c r="AD18" s="3"/>
      <c r="AE18" s="3"/>
      <c r="AF18" s="3"/>
      <c r="AG18" s="35"/>
      <c r="AH18" s="35"/>
      <c r="AI18" s="35"/>
      <c r="AJ18" s="3"/>
      <c r="AK18" s="3"/>
      <c r="AL18" s="3"/>
      <c r="AM18" s="35"/>
      <c r="AN18" s="35"/>
      <c r="AO18" s="35"/>
      <c r="AP18" s="3"/>
      <c r="AQ18" s="3"/>
      <c r="AR18" s="3"/>
      <c r="AS18" s="35"/>
      <c r="AT18" s="35"/>
      <c r="AU18" s="35"/>
      <c r="AV18" s="3"/>
      <c r="AW18" s="3"/>
      <c r="AX18" s="3"/>
      <c r="AY18" s="35"/>
      <c r="AZ18" s="35"/>
      <c r="BA18" s="35"/>
      <c r="BB18" s="3"/>
      <c r="BC18" s="3"/>
      <c r="BD18" s="3"/>
      <c r="BE18" s="35"/>
      <c r="BF18" s="35"/>
      <c r="BG18" s="35"/>
      <c r="BH18" s="3"/>
      <c r="BI18" s="3"/>
      <c r="BJ18" s="3"/>
      <c r="BK18" s="35"/>
      <c r="BL18" s="35"/>
      <c r="BM18" s="35"/>
      <c r="BN18" s="3"/>
      <c r="BO18" s="3"/>
      <c r="BP18" s="3"/>
      <c r="BQ18" s="35"/>
      <c r="BR18" s="35"/>
      <c r="BS18" s="35"/>
      <c r="BT18" s="3"/>
      <c r="BU18" s="3"/>
      <c r="BV18" s="3"/>
      <c r="BW18" s="35"/>
      <c r="BX18" s="35"/>
      <c r="BY18" s="35"/>
      <c r="BZ18" s="3"/>
      <c r="CA18" s="3"/>
      <c r="CB18" s="3"/>
      <c r="CC18" s="35"/>
      <c r="CD18" s="35"/>
      <c r="CE18" s="35"/>
      <c r="CF18" s="3"/>
      <c r="CG18" s="3"/>
      <c r="CH18" s="3"/>
      <c r="CI18" s="35"/>
      <c r="CJ18" s="35"/>
      <c r="CK18" s="35"/>
      <c r="CL18" s="3"/>
      <c r="CM18" s="3"/>
      <c r="CN18" s="3"/>
      <c r="CO18" s="35"/>
      <c r="CP18" s="35"/>
      <c r="CQ18" s="35"/>
      <c r="CR18" s="3"/>
      <c r="CS18" s="3"/>
      <c r="CT18" s="3"/>
      <c r="CU18" s="35"/>
      <c r="CV18" s="35"/>
      <c r="CW18" s="35"/>
      <c r="CX18" s="3"/>
      <c r="CY18" s="3"/>
      <c r="CZ18" s="3"/>
      <c r="DA18" s="35"/>
      <c r="DB18" s="35"/>
      <c r="DC18" s="35"/>
      <c r="DD18" s="3"/>
      <c r="DE18" s="3"/>
      <c r="DF18" s="3"/>
      <c r="DG18" s="35"/>
      <c r="DH18" s="35"/>
      <c r="DI18" s="35"/>
      <c r="DJ18" s="3"/>
      <c r="DK18" s="3"/>
      <c r="DL18" s="3"/>
      <c r="DM18" s="35"/>
      <c r="DN18" s="35"/>
      <c r="DO18" s="35"/>
      <c r="DP18" s="3"/>
      <c r="DQ18" s="3"/>
      <c r="DR18" s="3"/>
      <c r="DS18" s="35"/>
      <c r="DT18" s="35"/>
      <c r="DU18" s="35"/>
      <c r="DV18" s="3"/>
      <c r="DW18" s="3"/>
      <c r="DX18" s="3"/>
      <c r="DY18" s="35"/>
      <c r="DZ18" s="35"/>
      <c r="EA18" s="35"/>
      <c r="EB18" s="3"/>
      <c r="EC18" s="3"/>
      <c r="ED18" s="3"/>
      <c r="EE18" s="35"/>
      <c r="EF18" s="35"/>
      <c r="EG18" s="35"/>
      <c r="EH18" s="3"/>
      <c r="EI18" s="3"/>
      <c r="EJ18" s="3"/>
      <c r="EK18" s="35"/>
      <c r="EL18" s="35"/>
      <c r="EM18" s="35"/>
      <c r="EN18" s="3"/>
      <c r="EO18" s="3"/>
      <c r="EP18" s="3"/>
      <c r="EQ18" s="35"/>
      <c r="ER18" s="35"/>
      <c r="ES18" s="35"/>
      <c r="ET18" s="3"/>
      <c r="EU18" s="3"/>
      <c r="EV18" s="3"/>
      <c r="EW18" s="35"/>
      <c r="EX18" s="35"/>
      <c r="EY18" s="35"/>
      <c r="EZ18" s="3"/>
      <c r="FA18" s="3"/>
      <c r="FB18" s="3"/>
      <c r="FC18" s="35"/>
      <c r="FD18" s="35"/>
      <c r="FE18" s="35"/>
      <c r="FF18" s="3"/>
      <c r="FG18" s="3"/>
      <c r="FH18" s="3"/>
      <c r="FI18" s="35"/>
      <c r="FJ18" s="35"/>
      <c r="FK18" s="35"/>
      <c r="FL18" s="3"/>
      <c r="FM18" s="3"/>
      <c r="FN18" s="3"/>
      <c r="FO18" s="35"/>
      <c r="FP18" s="35"/>
      <c r="FQ18" s="35"/>
      <c r="FR18" s="3"/>
      <c r="FS18" s="3"/>
      <c r="FT18" s="3"/>
      <c r="FU18" s="35"/>
      <c r="FV18" s="35"/>
      <c r="FW18" s="35"/>
      <c r="FX18" s="3"/>
      <c r="FY18" s="3"/>
      <c r="FZ18" s="3"/>
      <c r="GA18" s="35"/>
      <c r="GB18" s="35"/>
      <c r="GC18" s="35"/>
      <c r="GD18" s="3"/>
      <c r="GE18" s="3"/>
      <c r="GF18" s="3"/>
      <c r="GG18" s="35"/>
      <c r="GH18" s="35"/>
      <c r="GI18" s="35"/>
      <c r="GJ18" s="3"/>
      <c r="GK18" s="3"/>
      <c r="GL18" s="3"/>
      <c r="GM18" s="35"/>
      <c r="GN18" s="35"/>
      <c r="GO18" s="35"/>
      <c r="GP18" s="3"/>
      <c r="GQ18" s="3"/>
      <c r="GR18" s="3"/>
      <c r="GS18" s="35"/>
      <c r="GT18" s="35"/>
      <c r="GU18" s="35"/>
      <c r="GV18" s="3"/>
      <c r="GW18" s="3"/>
      <c r="GX18" s="3"/>
      <c r="GY18" s="35"/>
      <c r="GZ18" s="35"/>
      <c r="HA18" s="35"/>
      <c r="HB18" s="3"/>
      <c r="HC18" s="3"/>
      <c r="HD18" s="3"/>
      <c r="HE18" s="35"/>
      <c r="HF18" s="35"/>
      <c r="HG18" s="35"/>
      <c r="HH18" s="3"/>
      <c r="HI18" s="3"/>
      <c r="HJ18" s="3"/>
      <c r="HK18" s="35"/>
      <c r="HL18" s="35"/>
      <c r="HM18" s="35"/>
      <c r="HN18" s="3"/>
      <c r="HO18" s="3"/>
      <c r="HP18" s="3"/>
      <c r="HQ18" s="35"/>
      <c r="HR18" s="35"/>
      <c r="HS18" s="35"/>
      <c r="HT18" s="3"/>
      <c r="HU18" s="3"/>
      <c r="HV18" s="3"/>
      <c r="HW18" s="35"/>
      <c r="HX18" s="35"/>
      <c r="HY18" s="35"/>
      <c r="HZ18" s="3"/>
      <c r="IA18" s="3"/>
      <c r="IB18" s="3"/>
      <c r="IC18" s="35"/>
      <c r="ID18" s="35"/>
      <c r="IE18" s="35"/>
      <c r="IF18" s="3"/>
      <c r="IG18" s="3"/>
      <c r="IH18" s="3"/>
      <c r="II18" s="35"/>
      <c r="IJ18" s="35"/>
      <c r="IK18" s="35"/>
      <c r="IL18" s="3"/>
      <c r="IM18" s="3"/>
      <c r="IN18" s="3"/>
      <c r="IO18" s="35"/>
      <c r="IP18" s="35"/>
      <c r="IQ18" s="35"/>
      <c r="IR18" s="3"/>
      <c r="IS18" s="3"/>
      <c r="IT18" s="3"/>
      <c r="IU18" s="35"/>
      <c r="IV18" s="35"/>
      <c r="IW18" s="35"/>
      <c r="IX18" s="3"/>
      <c r="IY18" s="3"/>
      <c r="IZ18" s="3"/>
      <c r="JA18" s="35"/>
      <c r="JB18" s="35"/>
      <c r="JC18" s="35"/>
      <c r="JD18" s="3"/>
      <c r="JE18" s="3"/>
      <c r="JF18" s="3"/>
      <c r="JG18" s="35"/>
      <c r="JH18" s="35"/>
      <c r="JI18" s="35"/>
      <c r="JJ18" s="3"/>
      <c r="JK18" s="3"/>
      <c r="JL18" s="3"/>
      <c r="JM18" s="35"/>
      <c r="JN18" s="35"/>
      <c r="JO18" s="35"/>
      <c r="JP18" s="3"/>
      <c r="JQ18" s="3"/>
      <c r="JR18" s="3"/>
      <c r="JS18" s="35"/>
      <c r="JT18" s="35"/>
      <c r="JU18" s="35"/>
      <c r="JV18" s="3"/>
      <c r="JW18" s="3"/>
      <c r="JX18" s="3"/>
      <c r="JY18" s="35"/>
      <c r="JZ18" s="35"/>
      <c r="KA18" s="35"/>
      <c r="KB18" s="3"/>
      <c r="KC18" s="3"/>
      <c r="KD18" s="3"/>
      <c r="KE18" s="35"/>
      <c r="KF18" s="35"/>
      <c r="KG18" s="35"/>
      <c r="KH18" s="3"/>
      <c r="KI18" s="3"/>
      <c r="KJ18" s="3"/>
      <c r="KK18" s="35"/>
      <c r="KL18" s="35"/>
      <c r="KM18" s="35"/>
      <c r="KN18" s="3"/>
      <c r="KO18" s="3"/>
      <c r="KP18" s="3"/>
      <c r="KQ18" s="35"/>
      <c r="KR18" s="35"/>
      <c r="KS18" s="35"/>
      <c r="KT18" s="3"/>
      <c r="KU18" s="3"/>
      <c r="KV18" s="3"/>
      <c r="KW18" s="35"/>
      <c r="KX18" s="35"/>
      <c r="KY18" s="35"/>
      <c r="KZ18" s="3"/>
      <c r="LA18" s="3"/>
      <c r="LB18" s="3"/>
      <c r="LC18" s="35"/>
      <c r="LD18" s="35"/>
      <c r="LE18" s="35"/>
      <c r="LF18" s="3"/>
      <c r="LG18" s="3"/>
      <c r="LH18" s="3"/>
      <c r="LI18" s="35"/>
      <c r="LJ18" s="35"/>
      <c r="LK18" s="35"/>
      <c r="LL18" s="3"/>
      <c r="LM18" s="3"/>
      <c r="LN18" s="3"/>
      <c r="LO18" s="35"/>
      <c r="LP18" s="35"/>
      <c r="LQ18" s="35"/>
      <c r="LR18" s="3"/>
      <c r="LS18" s="3"/>
      <c r="LT18" s="3"/>
      <c r="LU18" s="35"/>
      <c r="LV18" s="35"/>
      <c r="LW18" s="35"/>
      <c r="LX18" s="3"/>
      <c r="LY18" s="3"/>
      <c r="LZ18" s="3"/>
      <c r="MA18" s="35"/>
      <c r="MB18" s="35"/>
      <c r="MC18" s="35"/>
      <c r="MD18" s="3"/>
      <c r="ME18" s="3"/>
      <c r="MF18" s="3"/>
      <c r="MG18" s="35"/>
      <c r="MH18" s="35"/>
      <c r="MI18" s="35"/>
      <c r="MJ18" s="3"/>
      <c r="MK18" s="3"/>
      <c r="ML18" s="3"/>
      <c r="MM18" s="35"/>
      <c r="MN18" s="35"/>
      <c r="MO18" s="35"/>
      <c r="MP18" s="3"/>
      <c r="MQ18" s="3"/>
      <c r="MR18" s="3"/>
      <c r="MS18" s="35"/>
      <c r="MT18" s="35"/>
      <c r="MU18" s="35"/>
      <c r="MV18" s="3"/>
      <c r="MW18" s="3"/>
      <c r="MX18" s="3"/>
      <c r="MY18" s="35"/>
      <c r="MZ18" s="35"/>
      <c r="NA18" s="35"/>
      <c r="NB18" s="3"/>
      <c r="NC18" s="3"/>
      <c r="ND18" s="3"/>
      <c r="NE18" s="35"/>
      <c r="NF18" s="35"/>
      <c r="NG18" s="35"/>
      <c r="NH18" s="3"/>
      <c r="NI18" s="3"/>
      <c r="NJ18" s="3"/>
      <c r="NK18" s="35"/>
      <c r="NL18" s="35"/>
      <c r="NM18" s="35"/>
      <c r="NN18" s="3"/>
      <c r="NO18" s="3"/>
      <c r="NP18" s="3"/>
      <c r="NQ18" s="35"/>
      <c r="NR18" s="35"/>
      <c r="NS18" s="35"/>
      <c r="NT18" s="3"/>
      <c r="NU18" s="3"/>
      <c r="NV18" s="3"/>
      <c r="NW18" s="35"/>
      <c r="NX18" s="35"/>
      <c r="NY18" s="35"/>
      <c r="NZ18" s="3"/>
      <c r="OA18" s="3"/>
      <c r="OB18" s="3"/>
      <c r="OC18" s="35"/>
      <c r="OD18" s="35"/>
      <c r="OE18" s="35"/>
      <c r="OF18" s="3"/>
      <c r="OG18" s="3"/>
      <c r="OH18" s="3"/>
      <c r="OI18" s="35"/>
      <c r="OJ18" s="35"/>
      <c r="OK18" s="35"/>
      <c r="OL18" s="3"/>
      <c r="OM18" s="3"/>
      <c r="ON18" s="3"/>
      <c r="OO18" s="35"/>
      <c r="OP18" s="35"/>
      <c r="OQ18" s="35"/>
      <c r="OR18" s="3"/>
      <c r="OS18" s="3"/>
      <c r="OT18" s="3"/>
      <c r="OU18" s="35"/>
      <c r="OV18" s="35"/>
      <c r="OW18" s="35"/>
      <c r="OX18" s="3"/>
      <c r="OY18" s="3"/>
      <c r="OZ18" s="3"/>
      <c r="PA18" s="35"/>
      <c r="PB18" s="35"/>
      <c r="PC18" s="35"/>
      <c r="PD18" s="3"/>
      <c r="PE18" s="3"/>
      <c r="PF18" s="3"/>
      <c r="PG18" s="35"/>
      <c r="PH18" s="35"/>
      <c r="PI18" s="35"/>
      <c r="PJ18" s="3"/>
      <c r="PK18" s="3"/>
      <c r="PL18" s="3"/>
      <c r="PM18" s="35"/>
      <c r="PN18" s="35"/>
      <c r="PO18" s="35"/>
      <c r="PP18" s="3"/>
      <c r="PQ18" s="3"/>
      <c r="PR18" s="3"/>
      <c r="PS18" s="35"/>
      <c r="PT18" s="35"/>
      <c r="PU18" s="35"/>
      <c r="PV18" s="3"/>
      <c r="PW18" s="3"/>
      <c r="PX18" s="3"/>
      <c r="PY18" s="35"/>
      <c r="PZ18" s="35"/>
      <c r="QA18" s="35"/>
      <c r="QB18" s="3"/>
      <c r="QC18" s="3"/>
      <c r="QD18" s="3"/>
      <c r="QE18" s="35"/>
      <c r="QF18" s="35"/>
      <c r="QG18" s="35"/>
      <c r="QH18" s="3"/>
      <c r="QI18" s="3"/>
      <c r="QJ18" s="3"/>
      <c r="QK18" s="35"/>
      <c r="QL18" s="35"/>
      <c r="QM18" s="35"/>
      <c r="QN18" s="3"/>
      <c r="QO18" s="3"/>
      <c r="QP18" s="3"/>
      <c r="QQ18" s="35"/>
      <c r="QR18" s="35"/>
      <c r="QS18" s="35"/>
      <c r="QT18" s="3"/>
      <c r="QU18" s="3"/>
      <c r="QV18" s="3"/>
      <c r="QW18" s="35"/>
      <c r="QX18" s="35"/>
      <c r="QY18" s="35"/>
      <c r="QZ18" s="3"/>
      <c r="RA18" s="3"/>
      <c r="RB18" s="3"/>
      <c r="RC18" s="35"/>
      <c r="RD18" s="35"/>
      <c r="RE18" s="35"/>
      <c r="RF18" s="3"/>
      <c r="RG18" s="3"/>
      <c r="RH18" s="3"/>
      <c r="RI18" s="35"/>
      <c r="RJ18" s="35"/>
      <c r="RK18" s="35"/>
      <c r="RL18" s="3"/>
      <c r="RM18" s="3"/>
      <c r="RN18" s="3"/>
      <c r="RO18" s="35"/>
      <c r="RP18" s="35"/>
      <c r="RQ18" s="35"/>
      <c r="RR18" s="3"/>
      <c r="RS18" s="3"/>
      <c r="RT18" s="3"/>
      <c r="RU18" s="35"/>
      <c r="RV18" s="35"/>
      <c r="RW18" s="35"/>
      <c r="RX18" s="3"/>
      <c r="RY18" s="3"/>
      <c r="RZ18" s="3"/>
      <c r="SA18" s="35"/>
      <c r="SB18" s="35"/>
      <c r="SC18" s="35"/>
      <c r="SD18" s="3"/>
      <c r="SE18" s="3"/>
      <c r="SF18" s="3"/>
      <c r="SG18" s="35"/>
      <c r="SH18" s="35"/>
      <c r="SI18" s="35"/>
      <c r="SJ18" s="3"/>
      <c r="SK18" s="3"/>
      <c r="SL18" s="3"/>
      <c r="SM18" s="35"/>
      <c r="SN18" s="35"/>
      <c r="SO18" s="35"/>
      <c r="SP18" s="3"/>
      <c r="SQ18" s="3"/>
      <c r="SR18" s="3"/>
      <c r="SS18" s="35"/>
      <c r="ST18" s="35"/>
      <c r="SU18" s="35"/>
      <c r="SV18" s="3"/>
      <c r="SW18" s="3"/>
      <c r="SX18" s="3"/>
      <c r="SY18" s="35"/>
      <c r="SZ18" s="35"/>
      <c r="TA18" s="35"/>
      <c r="TB18" s="3"/>
      <c r="TC18" s="3"/>
      <c r="TD18" s="3"/>
      <c r="TE18" s="35"/>
      <c r="TF18" s="35"/>
      <c r="TG18" s="35"/>
      <c r="TH18" s="3"/>
      <c r="TI18" s="3"/>
      <c r="TJ18" s="3"/>
      <c r="TK18" s="35"/>
      <c r="TL18" s="35"/>
      <c r="TM18" s="35"/>
      <c r="TN18" s="3"/>
      <c r="TO18" s="3"/>
      <c r="TP18" s="3"/>
      <c r="TQ18" s="35"/>
      <c r="TR18" s="35"/>
      <c r="TS18" s="35"/>
      <c r="TT18" s="3"/>
      <c r="TU18" s="3"/>
      <c r="TV18" s="3"/>
      <c r="TW18" s="35"/>
      <c r="TX18" s="35"/>
      <c r="TY18" s="35"/>
      <c r="TZ18" s="3"/>
      <c r="UA18" s="3"/>
      <c r="UB18" s="3"/>
      <c r="UC18" s="35"/>
      <c r="UD18" s="35"/>
      <c r="UE18" s="35"/>
      <c r="UF18" s="3"/>
      <c r="UG18" s="3"/>
      <c r="UH18" s="3"/>
      <c r="UI18" s="35"/>
      <c r="UJ18" s="35"/>
      <c r="UK18" s="35"/>
      <c r="UL18" s="3"/>
      <c r="UM18" s="3"/>
      <c r="UN18" s="3"/>
      <c r="UO18" s="35"/>
      <c r="UP18" s="35"/>
      <c r="UQ18" s="35"/>
      <c r="UR18" s="3"/>
      <c r="US18" s="3"/>
      <c r="UT18" s="3"/>
      <c r="UU18" s="35"/>
      <c r="UV18" s="35"/>
      <c r="UW18" s="35"/>
      <c r="UX18" s="3"/>
      <c r="UY18" s="3"/>
      <c r="UZ18" s="3"/>
      <c r="VA18" s="35"/>
      <c r="VB18" s="35"/>
      <c r="VC18" s="35"/>
      <c r="VD18" s="3"/>
      <c r="VE18" s="3"/>
      <c r="VF18" s="3"/>
      <c r="VG18" s="35"/>
      <c r="VH18" s="35"/>
      <c r="VI18" s="35"/>
      <c r="VJ18" s="3"/>
      <c r="VK18" s="3"/>
      <c r="VL18" s="3"/>
      <c r="VM18" s="35"/>
      <c r="VN18" s="35"/>
      <c r="VO18" s="35"/>
      <c r="VP18" s="3"/>
      <c r="VQ18" s="3"/>
      <c r="VR18" s="3"/>
      <c r="VS18" s="35"/>
      <c r="VT18" s="35"/>
      <c r="VU18" s="35"/>
      <c r="VV18" s="3"/>
      <c r="VW18" s="3"/>
      <c r="VX18" s="3"/>
      <c r="VY18" s="35"/>
      <c r="VZ18" s="35"/>
      <c r="WA18" s="35"/>
      <c r="WB18" s="3"/>
      <c r="WC18" s="3"/>
      <c r="WD18" s="3"/>
      <c r="WE18" s="35"/>
      <c r="WF18" s="35"/>
      <c r="WG18" s="35"/>
      <c r="WH18" s="3"/>
      <c r="WI18" s="3"/>
      <c r="WJ18" s="3"/>
      <c r="WK18" s="35"/>
      <c r="WL18" s="35"/>
      <c r="WM18" s="35"/>
      <c r="WN18" s="3"/>
      <c r="WO18" s="3"/>
      <c r="WP18" s="3"/>
      <c r="WQ18" s="35"/>
      <c r="WR18" s="35"/>
      <c r="WS18" s="35"/>
      <c r="WT18" s="3"/>
      <c r="WU18" s="3"/>
      <c r="WV18" s="3"/>
      <c r="WW18" s="35"/>
      <c r="WX18" s="35"/>
      <c r="WY18" s="35"/>
      <c r="WZ18" s="3"/>
      <c r="XA18" s="3"/>
      <c r="XB18" s="3"/>
      <c r="XC18" s="35"/>
      <c r="XD18" s="35"/>
      <c r="XE18" s="35"/>
      <c r="XF18" s="3"/>
      <c r="XG18" s="3"/>
      <c r="XH18" s="3"/>
      <c r="XI18" s="35"/>
      <c r="XJ18" s="35"/>
      <c r="XK18" s="35"/>
      <c r="XL18" s="3"/>
      <c r="XM18" s="3"/>
      <c r="XN18" s="3"/>
      <c r="XO18" s="35"/>
      <c r="XP18" s="35"/>
      <c r="XQ18" s="35"/>
      <c r="XR18" s="3"/>
      <c r="XS18" s="3"/>
      <c r="XT18" s="3"/>
      <c r="XU18" s="35"/>
      <c r="XV18" s="35"/>
      <c r="XW18" s="35"/>
      <c r="XX18" s="3"/>
      <c r="XY18" s="3"/>
      <c r="XZ18" s="3"/>
      <c r="YA18" s="35"/>
      <c r="YB18" s="35"/>
      <c r="YC18" s="35"/>
      <c r="YD18" s="3"/>
      <c r="YE18" s="3"/>
      <c r="YF18" s="3"/>
      <c r="YG18" s="35"/>
      <c r="YH18" s="35"/>
      <c r="YI18" s="35"/>
      <c r="YJ18" s="3"/>
      <c r="YK18" s="3"/>
      <c r="YL18" s="3"/>
      <c r="YM18" s="35"/>
      <c r="YN18" s="35"/>
      <c r="YO18" s="35"/>
      <c r="YP18" s="3"/>
      <c r="YQ18" s="3"/>
      <c r="YR18" s="3"/>
      <c r="YS18" s="35"/>
      <c r="YT18" s="35"/>
      <c r="YU18" s="35"/>
      <c r="YV18" s="3"/>
      <c r="YW18" s="3"/>
      <c r="YX18" s="3"/>
      <c r="YY18" s="35"/>
      <c r="YZ18" s="35"/>
      <c r="ZA18" s="35"/>
      <c r="ZB18" s="3"/>
      <c r="ZC18" s="3"/>
      <c r="ZD18" s="3"/>
      <c r="ZE18" s="35"/>
      <c r="ZF18" s="35"/>
      <c r="ZG18" s="35"/>
      <c r="ZH18" s="3"/>
      <c r="ZI18" s="3"/>
      <c r="ZJ18" s="3"/>
      <c r="ZK18" s="35"/>
      <c r="ZL18" s="35"/>
      <c r="ZM18" s="35"/>
      <c r="ZN18" s="3"/>
      <c r="ZO18" s="3"/>
      <c r="ZP18" s="3"/>
      <c r="ZQ18" s="35"/>
      <c r="ZR18" s="35"/>
      <c r="ZS18" s="35"/>
      <c r="ZT18" s="3"/>
      <c r="ZU18" s="3"/>
      <c r="ZV18" s="3"/>
      <c r="ZW18" s="35"/>
      <c r="ZX18" s="35"/>
      <c r="ZY18" s="35"/>
      <c r="ZZ18" s="3"/>
      <c r="AAA18" s="3"/>
      <c r="AAB18" s="3"/>
      <c r="AAC18" s="35"/>
      <c r="AAD18" s="35"/>
      <c r="AAE18" s="35"/>
      <c r="AAF18" s="3"/>
      <c r="AAG18" s="3"/>
      <c r="AAH18" s="3"/>
      <c r="AAI18" s="35"/>
      <c r="AAJ18" s="35"/>
      <c r="AAK18" s="35"/>
      <c r="AAL18" s="3"/>
      <c r="AAM18" s="3"/>
      <c r="AAN18" s="3"/>
      <c r="AAO18" s="35"/>
      <c r="AAP18" s="35"/>
      <c r="AAQ18" s="35"/>
      <c r="AAR18" s="3"/>
      <c r="AAS18" s="3"/>
      <c r="AAT18" s="3"/>
      <c r="AAU18" s="35"/>
      <c r="AAV18" s="35"/>
      <c r="AAW18" s="35"/>
      <c r="AAX18" s="3"/>
      <c r="AAY18" s="3"/>
      <c r="AAZ18" s="3"/>
      <c r="ABA18" s="35"/>
      <c r="ABB18" s="35"/>
      <c r="ABC18" s="35"/>
      <c r="ABD18" s="3"/>
      <c r="ABE18" s="3"/>
      <c r="ABF18" s="3"/>
      <c r="ABG18" s="35"/>
      <c r="ABH18" s="35"/>
      <c r="ABI18" s="35"/>
      <c r="ABJ18" s="3"/>
      <c r="ABK18" s="3"/>
      <c r="ABL18" s="3"/>
      <c r="ABM18" s="35"/>
      <c r="ABN18" s="35"/>
      <c r="ABO18" s="35"/>
      <c r="ABP18" s="3"/>
      <c r="ABQ18" s="3"/>
      <c r="ABR18" s="3"/>
      <c r="ABS18" s="35"/>
      <c r="ABT18" s="35"/>
      <c r="ABU18" s="35"/>
      <c r="ABV18" s="3"/>
      <c r="ABW18" s="3"/>
      <c r="ABX18" s="3"/>
      <c r="ABY18" s="35"/>
      <c r="ABZ18" s="35"/>
      <c r="ACA18" s="35"/>
      <c r="ACB18" s="3"/>
      <c r="ACC18" s="3"/>
      <c r="ACD18" s="3"/>
      <c r="ACE18" s="35"/>
      <c r="ACF18" s="35"/>
      <c r="ACG18" s="35"/>
      <c r="ACH18" s="3"/>
      <c r="ACI18" s="3"/>
      <c r="ACJ18" s="3"/>
      <c r="ACK18" s="35"/>
      <c r="ACL18" s="35"/>
      <c r="ACM18" s="35"/>
      <c r="ACN18" s="3"/>
      <c r="ACO18" s="3"/>
      <c r="ACP18" s="3"/>
      <c r="ACQ18" s="35"/>
      <c r="ACR18" s="35"/>
      <c r="ACS18" s="35"/>
      <c r="ACT18" s="3"/>
      <c r="ACU18" s="3"/>
      <c r="ACV18" s="3"/>
      <c r="ACW18" s="35"/>
      <c r="ACX18" s="35"/>
      <c r="ACY18" s="35"/>
      <c r="ACZ18" s="3"/>
      <c r="ADA18" s="3"/>
      <c r="ADB18" s="3"/>
      <c r="ADC18" s="35"/>
      <c r="ADD18" s="35"/>
      <c r="ADE18" s="35"/>
      <c r="ADF18" s="3"/>
      <c r="ADG18" s="3"/>
      <c r="ADH18" s="3"/>
      <c r="ADI18" s="35"/>
      <c r="ADJ18" s="35"/>
      <c r="ADK18" s="35"/>
      <c r="ADL18" s="3"/>
      <c r="ADM18" s="3"/>
      <c r="ADN18" s="3"/>
      <c r="ADO18" s="35"/>
      <c r="ADP18" s="35"/>
      <c r="ADQ18" s="35"/>
      <c r="ADR18" s="3"/>
      <c r="ADS18" s="3"/>
      <c r="ADT18" s="3"/>
      <c r="ADU18" s="35"/>
      <c r="ADV18" s="35"/>
      <c r="ADW18" s="35"/>
      <c r="ADX18" s="3"/>
      <c r="ADY18" s="3"/>
      <c r="ADZ18" s="3"/>
      <c r="AEA18" s="35"/>
      <c r="AEB18" s="35"/>
      <c r="AEC18" s="35"/>
      <c r="AED18" s="3"/>
      <c r="AEE18" s="3"/>
      <c r="AEF18" s="3"/>
      <c r="AEG18" s="35"/>
      <c r="AEH18" s="35"/>
      <c r="AEI18" s="35"/>
      <c r="AEJ18" s="3"/>
      <c r="AEK18" s="3"/>
      <c r="AEL18" s="3"/>
      <c r="AEM18" s="35"/>
      <c r="AEN18" s="35"/>
      <c r="AEO18" s="35"/>
      <c r="AEP18" s="3"/>
      <c r="AEQ18" s="3"/>
      <c r="AER18" s="3"/>
      <c r="AES18" s="35"/>
      <c r="AET18" s="35"/>
      <c r="AEU18" s="35"/>
      <c r="AEV18" s="3"/>
      <c r="AEW18" s="3"/>
      <c r="AEX18" s="3"/>
      <c r="AEY18" s="35"/>
      <c r="AEZ18" s="35"/>
      <c r="AFA18" s="35"/>
      <c r="AFB18" s="3"/>
      <c r="AFC18" s="3"/>
      <c r="AFD18" s="3"/>
      <c r="AFE18" s="35"/>
      <c r="AFF18" s="35"/>
      <c r="AFG18" s="35"/>
      <c r="AFH18" s="3"/>
      <c r="AFI18" s="3"/>
      <c r="AFJ18" s="3"/>
      <c r="AFK18" s="35"/>
      <c r="AFL18" s="35"/>
      <c r="AFM18" s="35"/>
      <c r="AFN18" s="3"/>
      <c r="AFO18" s="3"/>
      <c r="AFP18" s="3"/>
      <c r="AFQ18" s="35"/>
      <c r="AFR18" s="35"/>
      <c r="AFS18" s="35"/>
      <c r="AFT18" s="3"/>
      <c r="AFU18" s="3"/>
      <c r="AFV18" s="3"/>
      <c r="AFW18" s="35"/>
      <c r="AFX18" s="35"/>
      <c r="AFY18" s="35"/>
      <c r="AFZ18" s="3"/>
      <c r="AGA18" s="3"/>
      <c r="AGB18" s="3"/>
      <c r="AGC18" s="35"/>
      <c r="AGD18" s="35"/>
      <c r="AGE18" s="35"/>
      <c r="AGF18" s="3"/>
      <c r="AGG18" s="3"/>
      <c r="AGH18" s="3"/>
      <c r="AGI18" s="35"/>
      <c r="AGJ18" s="35"/>
      <c r="AGK18" s="35"/>
      <c r="AGL18" s="3"/>
      <c r="AGM18" s="3"/>
      <c r="AGN18" s="3"/>
      <c r="AGO18" s="35"/>
      <c r="AGP18" s="35"/>
      <c r="AGQ18" s="35"/>
      <c r="AGR18" s="3"/>
      <c r="AGS18" s="3"/>
      <c r="AGT18" s="3"/>
      <c r="AGU18" s="35"/>
      <c r="AGV18" s="35"/>
      <c r="AGW18" s="35"/>
      <c r="AGX18" s="3"/>
      <c r="AGY18" s="3"/>
      <c r="AGZ18" s="3"/>
      <c r="AHA18" s="35"/>
      <c r="AHB18" s="35"/>
      <c r="AHC18" s="35"/>
      <c r="AHD18" s="3"/>
      <c r="AHE18" s="3"/>
      <c r="AHF18" s="3"/>
      <c r="AHG18" s="35"/>
      <c r="AHH18" s="35"/>
      <c r="AHI18" s="35"/>
      <c r="AHJ18" s="3"/>
      <c r="AHK18" s="3"/>
      <c r="AHL18" s="3"/>
      <c r="AHM18" s="35"/>
      <c r="AHN18" s="35"/>
      <c r="AHO18" s="35"/>
      <c r="AHP18" s="3"/>
      <c r="AHQ18" s="3"/>
      <c r="AHR18" s="3"/>
      <c r="AHS18" s="35"/>
      <c r="AHT18" s="35"/>
      <c r="AHU18" s="35"/>
      <c r="AHV18" s="3"/>
      <c r="AHW18" s="3"/>
      <c r="AHX18" s="3"/>
      <c r="AHY18" s="35"/>
      <c r="AHZ18" s="35"/>
      <c r="AIA18" s="35"/>
      <c r="AIB18" s="3"/>
      <c r="AIC18" s="3"/>
      <c r="AID18" s="3"/>
      <c r="AIE18" s="35"/>
      <c r="AIF18" s="35"/>
      <c r="AIG18" s="35"/>
      <c r="AIH18" s="3"/>
      <c r="AII18" s="3"/>
      <c r="AIJ18" s="3"/>
      <c r="AIK18" s="35"/>
      <c r="AIL18" s="35"/>
      <c r="AIM18" s="35"/>
      <c r="AIN18" s="3"/>
      <c r="AIO18" s="3"/>
      <c r="AIP18" s="3"/>
      <c r="AIQ18" s="35"/>
      <c r="AIR18" s="35"/>
      <c r="AIS18" s="35"/>
      <c r="AIT18" s="3"/>
      <c r="AIU18" s="3"/>
      <c r="AIV18" s="3"/>
      <c r="AIW18" s="35"/>
      <c r="AIX18" s="35"/>
      <c r="AIY18" s="35"/>
      <c r="AIZ18" s="3"/>
      <c r="AJA18" s="3"/>
      <c r="AJB18" s="3"/>
      <c r="AJC18" s="35"/>
      <c r="AJD18" s="35"/>
      <c r="AJE18" s="35"/>
      <c r="AJF18" s="3"/>
      <c r="AJG18" s="3"/>
      <c r="AJH18" s="3"/>
      <c r="AJI18" s="35"/>
      <c r="AJJ18" s="35"/>
      <c r="AJK18" s="35"/>
      <c r="AJL18" s="3"/>
      <c r="AJM18" s="3"/>
      <c r="AJN18" s="3"/>
      <c r="AJO18" s="35"/>
      <c r="AJP18" s="35"/>
      <c r="AJQ18" s="35"/>
      <c r="AJR18" s="3"/>
      <c r="AJS18" s="3"/>
      <c r="AJT18" s="3"/>
      <c r="AJU18" s="35"/>
      <c r="AJV18" s="35"/>
      <c r="AJW18" s="35"/>
      <c r="AJX18" s="3"/>
      <c r="AJY18" s="3"/>
      <c r="AJZ18" s="3"/>
      <c r="AKA18" s="35"/>
      <c r="AKB18" s="35"/>
      <c r="AKC18" s="35"/>
      <c r="AKD18" s="3"/>
      <c r="AKE18" s="3"/>
      <c r="AKF18" s="3"/>
      <c r="AKG18" s="35"/>
      <c r="AKH18" s="35"/>
      <c r="AKI18" s="35"/>
      <c r="AKJ18" s="3"/>
      <c r="AKK18" s="3"/>
      <c r="AKL18" s="3"/>
      <c r="AKM18" s="35"/>
      <c r="AKN18" s="35"/>
      <c r="AKO18" s="35"/>
      <c r="AKP18" s="3"/>
      <c r="AKQ18" s="3"/>
      <c r="AKR18" s="3"/>
      <c r="AKS18" s="35"/>
      <c r="AKT18" s="35"/>
      <c r="AKU18" s="35"/>
      <c r="AKV18" s="3"/>
      <c r="AKW18" s="3"/>
      <c r="AKX18" s="3"/>
      <c r="AKY18" s="35"/>
      <c r="AKZ18" s="35"/>
      <c r="ALA18" s="35"/>
      <c r="ALB18" s="3"/>
      <c r="ALC18" s="3"/>
      <c r="ALD18" s="3"/>
      <c r="ALE18" s="35"/>
      <c r="ALF18" s="35"/>
      <c r="ALG18" s="35"/>
      <c r="ALH18" s="3"/>
      <c r="ALI18" s="3"/>
      <c r="ALJ18" s="3"/>
      <c r="ALK18" s="35"/>
      <c r="ALL18" s="35"/>
      <c r="ALM18" s="35"/>
      <c r="ALN18" s="3"/>
      <c r="ALO18" s="3"/>
      <c r="ALP18" s="3"/>
      <c r="ALQ18" s="35"/>
      <c r="ALR18" s="35"/>
      <c r="ALS18" s="35"/>
      <c r="ALT18" s="3"/>
      <c r="ALU18" s="3"/>
      <c r="ALV18" s="3"/>
      <c r="ALW18" s="35"/>
      <c r="ALX18" s="35"/>
      <c r="ALY18" s="35"/>
      <c r="ALZ18" s="3"/>
      <c r="AMA18" s="3"/>
      <c r="AMB18" s="3"/>
      <c r="AMC18" s="35"/>
      <c r="AMD18" s="35"/>
      <c r="AME18" s="35"/>
      <c r="AMF18" s="3"/>
      <c r="AMG18" s="3"/>
      <c r="AMH18" s="3"/>
      <c r="AMI18" s="35"/>
      <c r="AMJ18" s="35"/>
      <c r="AMK18" s="35"/>
      <c r="AML18" s="3"/>
      <c r="AMM18" s="3"/>
      <c r="AMN18" s="3"/>
      <c r="AMO18" s="35"/>
      <c r="AMP18" s="35"/>
      <c r="AMQ18" s="35"/>
      <c r="AMR18" s="3"/>
      <c r="AMS18" s="3"/>
      <c r="AMT18" s="3"/>
      <c r="AMU18" s="35"/>
      <c r="AMV18" s="35"/>
      <c r="AMW18" s="35"/>
      <c r="AMX18" s="3"/>
      <c r="AMY18" s="3"/>
      <c r="AMZ18" s="3"/>
      <c r="ANA18" s="35"/>
      <c r="ANB18" s="35"/>
      <c r="ANC18" s="35"/>
      <c r="AND18" s="3"/>
      <c r="ANE18" s="3"/>
      <c r="ANF18" s="3"/>
      <c r="ANG18" s="35"/>
      <c r="ANH18" s="35"/>
      <c r="ANI18" s="35"/>
      <c r="ANJ18" s="3"/>
      <c r="ANK18" s="3"/>
      <c r="ANL18" s="3"/>
      <c r="ANM18" s="35"/>
      <c r="ANN18" s="35"/>
      <c r="ANO18" s="35"/>
      <c r="ANP18" s="3"/>
      <c r="ANQ18" s="3"/>
      <c r="ANR18" s="3"/>
      <c r="ANS18" s="35"/>
      <c r="ANT18" s="35"/>
      <c r="ANU18" s="35"/>
      <c r="ANV18" s="3"/>
      <c r="ANW18" s="3"/>
      <c r="ANX18" s="3"/>
      <c r="ANY18" s="35"/>
      <c r="ANZ18" s="35"/>
      <c r="AOA18" s="35"/>
      <c r="AOB18" s="3"/>
      <c r="AOC18" s="3"/>
      <c r="AOD18" s="3"/>
      <c r="AOE18" s="35"/>
      <c r="AOF18" s="35"/>
      <c r="AOG18" s="35"/>
      <c r="AOH18" s="3"/>
      <c r="AOI18" s="3"/>
      <c r="AOJ18" s="3"/>
      <c r="AOK18" s="35"/>
      <c r="AOL18" s="35"/>
      <c r="AOM18" s="35"/>
      <c r="AON18" s="3"/>
      <c r="AOO18" s="3"/>
      <c r="AOP18" s="3"/>
      <c r="AOQ18" s="35"/>
      <c r="AOR18" s="35"/>
      <c r="AOS18" s="35"/>
      <c r="AOT18" s="3"/>
      <c r="AOU18" s="3"/>
      <c r="AOV18" s="3"/>
      <c r="AOW18" s="35"/>
      <c r="AOX18" s="35"/>
      <c r="AOY18" s="35"/>
      <c r="AOZ18" s="3"/>
      <c r="APA18" s="3"/>
      <c r="APB18" s="3"/>
      <c r="APC18" s="35"/>
      <c r="APD18" s="35"/>
      <c r="APE18" s="35"/>
      <c r="APF18" s="3"/>
      <c r="APG18" s="3"/>
      <c r="APH18" s="3"/>
      <c r="API18" s="35"/>
      <c r="APJ18" s="35"/>
      <c r="APK18" s="35"/>
      <c r="APL18" s="3"/>
      <c r="APM18" s="3"/>
      <c r="APN18" s="3"/>
      <c r="APO18" s="35"/>
      <c r="APP18" s="35"/>
      <c r="APQ18" s="35"/>
      <c r="APR18" s="3"/>
      <c r="APS18" s="3"/>
      <c r="APT18" s="3"/>
      <c r="APU18" s="35"/>
      <c r="APV18" s="35"/>
      <c r="APW18" s="35"/>
      <c r="APX18" s="3"/>
      <c r="APY18" s="3"/>
      <c r="APZ18" s="3"/>
      <c r="AQA18" s="35"/>
      <c r="AQB18" s="35"/>
      <c r="AQC18" s="35"/>
      <c r="AQD18" s="3"/>
      <c r="AQE18" s="3"/>
      <c r="AQF18" s="3"/>
      <c r="AQG18" s="35"/>
      <c r="AQH18" s="35"/>
      <c r="AQI18" s="35"/>
      <c r="AQJ18" s="3"/>
      <c r="AQK18" s="3"/>
      <c r="AQL18" s="3"/>
      <c r="AQM18" s="35"/>
      <c r="AQN18" s="35"/>
      <c r="AQO18" s="35"/>
      <c r="AQP18" s="3"/>
      <c r="AQQ18" s="3"/>
      <c r="AQR18" s="3"/>
      <c r="AQS18" s="35"/>
      <c r="AQT18" s="35"/>
      <c r="AQU18" s="35"/>
      <c r="AQV18" s="3"/>
      <c r="AQW18" s="3"/>
      <c r="AQX18" s="3"/>
      <c r="AQY18" s="35"/>
      <c r="AQZ18" s="35"/>
      <c r="ARA18" s="35"/>
      <c r="ARB18" s="3"/>
      <c r="ARC18" s="3"/>
      <c r="ARD18" s="3"/>
      <c r="ARE18" s="35"/>
      <c r="ARF18" s="35"/>
      <c r="ARG18" s="35"/>
      <c r="ARH18" s="3"/>
      <c r="ARI18" s="3"/>
      <c r="ARJ18" s="3"/>
      <c r="ARK18" s="35"/>
      <c r="ARL18" s="35"/>
      <c r="ARM18" s="35"/>
      <c r="ARN18" s="3"/>
      <c r="ARO18" s="3"/>
      <c r="ARP18" s="3"/>
      <c r="ARQ18" s="35"/>
      <c r="ARR18" s="35"/>
      <c r="ARS18" s="35"/>
      <c r="ART18" s="3"/>
      <c r="ARU18" s="3"/>
      <c r="ARV18" s="3"/>
      <c r="ARW18" s="35"/>
      <c r="ARX18" s="35"/>
      <c r="ARY18" s="35"/>
      <c r="ARZ18" s="3"/>
      <c r="ASA18" s="3"/>
      <c r="ASB18" s="3"/>
      <c r="ASC18" s="35"/>
      <c r="ASD18" s="35"/>
      <c r="ASE18" s="35"/>
      <c r="ASF18" s="3"/>
      <c r="ASG18" s="3"/>
      <c r="ASH18" s="3"/>
      <c r="ASI18" s="35"/>
      <c r="ASJ18" s="35"/>
      <c r="ASK18" s="35"/>
      <c r="ASL18" s="3"/>
      <c r="ASM18" s="3"/>
      <c r="ASN18" s="3"/>
      <c r="ASO18" s="35"/>
      <c r="ASP18" s="35"/>
      <c r="ASQ18" s="35"/>
      <c r="ASR18" s="3"/>
      <c r="ASS18" s="3"/>
      <c r="AST18" s="3"/>
      <c r="ASU18" s="35"/>
      <c r="ASV18" s="35"/>
      <c r="ASW18" s="35"/>
      <c r="ASX18" s="3"/>
      <c r="ASY18" s="3"/>
      <c r="ASZ18" s="3"/>
      <c r="ATA18" s="35"/>
      <c r="ATB18" s="35"/>
      <c r="ATC18" s="35"/>
      <c r="ATD18" s="3"/>
      <c r="ATE18" s="3"/>
      <c r="ATF18" s="3"/>
      <c r="ATG18" s="35"/>
      <c r="ATH18" s="35"/>
      <c r="ATI18" s="35"/>
      <c r="ATJ18" s="3"/>
      <c r="ATK18" s="3"/>
      <c r="ATL18" s="3"/>
      <c r="ATM18" s="35"/>
      <c r="ATN18" s="35"/>
      <c r="ATO18" s="35"/>
      <c r="ATP18" s="3"/>
      <c r="ATQ18" s="3"/>
      <c r="ATR18" s="3"/>
      <c r="ATS18" s="35"/>
      <c r="ATT18" s="35"/>
      <c r="ATU18" s="35"/>
      <c r="ATV18" s="3"/>
      <c r="ATW18" s="3"/>
      <c r="ATX18" s="3"/>
      <c r="ATY18" s="35"/>
      <c r="ATZ18" s="35"/>
      <c r="AUA18" s="35"/>
      <c r="AUB18" s="3"/>
      <c r="AUC18" s="3"/>
      <c r="AUD18" s="3"/>
      <c r="AUE18" s="35"/>
      <c r="AUF18" s="35"/>
      <c r="AUG18" s="35"/>
      <c r="AUH18" s="3"/>
      <c r="AUI18" s="3"/>
      <c r="AUJ18" s="3"/>
      <c r="AUK18" s="35"/>
      <c r="AUL18" s="35"/>
      <c r="AUM18" s="35"/>
      <c r="AUN18" s="3"/>
      <c r="AUO18" s="3"/>
      <c r="AUP18" s="3"/>
      <c r="AUQ18" s="35"/>
      <c r="AUR18" s="35"/>
      <c r="AUS18" s="35"/>
      <c r="AUT18" s="3"/>
      <c r="AUU18" s="3"/>
      <c r="AUV18" s="3"/>
      <c r="AUW18" s="35"/>
      <c r="AUX18" s="35"/>
      <c r="AUY18" s="35"/>
      <c r="AUZ18" s="3"/>
      <c r="AVA18" s="3"/>
      <c r="AVB18" s="3"/>
      <c r="AVC18" s="35"/>
      <c r="AVD18" s="35"/>
      <c r="AVE18" s="35"/>
      <c r="AVF18" s="3"/>
      <c r="AVG18" s="3"/>
      <c r="AVH18" s="3"/>
      <c r="AVI18" s="35"/>
      <c r="AVJ18" s="35"/>
      <c r="AVK18" s="35"/>
      <c r="AVL18" s="3"/>
      <c r="AVM18" s="3"/>
      <c r="AVN18" s="3"/>
      <c r="AVO18" s="35"/>
      <c r="AVP18" s="35"/>
      <c r="AVQ18" s="35"/>
      <c r="AVR18" s="3"/>
      <c r="AVS18" s="3"/>
      <c r="AVT18" s="3"/>
      <c r="AVU18" s="35"/>
      <c r="AVV18" s="35"/>
      <c r="AVW18" s="35"/>
      <c r="AVX18" s="3"/>
      <c r="AVY18" s="3"/>
      <c r="AVZ18" s="3"/>
      <c r="AWA18" s="35"/>
      <c r="AWB18" s="35"/>
      <c r="AWC18" s="35"/>
      <c r="AWD18" s="3"/>
      <c r="AWE18" s="3"/>
      <c r="AWF18" s="3"/>
      <c r="AWG18" s="35"/>
      <c r="AWH18" s="35"/>
      <c r="AWI18" s="35"/>
      <c r="AWJ18" s="3"/>
      <c r="AWK18" s="3"/>
      <c r="AWL18" s="3"/>
      <c r="AWM18" s="35"/>
      <c r="AWN18" s="35"/>
      <c r="AWO18" s="35"/>
      <c r="AWP18" s="3"/>
      <c r="AWQ18" s="3"/>
      <c r="AWR18" s="3"/>
      <c r="AWS18" s="35"/>
      <c r="AWT18" s="35"/>
      <c r="AWU18" s="35"/>
      <c r="AWV18" s="3"/>
      <c r="AWW18" s="3"/>
      <c r="AWX18" s="3"/>
      <c r="AWY18" s="35"/>
      <c r="AWZ18" s="35"/>
      <c r="AXA18" s="35"/>
      <c r="AXB18" s="3"/>
      <c r="AXC18" s="3"/>
      <c r="AXD18" s="3"/>
      <c r="AXE18" s="35"/>
      <c r="AXF18" s="35"/>
      <c r="AXG18" s="35"/>
      <c r="AXH18" s="3"/>
      <c r="AXI18" s="3"/>
      <c r="AXJ18" s="3"/>
      <c r="AXK18" s="35"/>
      <c r="AXL18" s="35"/>
      <c r="AXM18" s="35"/>
      <c r="AXN18" s="3"/>
      <c r="AXO18" s="3"/>
      <c r="AXP18" s="3"/>
      <c r="AXQ18" s="35"/>
      <c r="AXR18" s="35"/>
      <c r="AXS18" s="35"/>
      <c r="AXT18" s="3"/>
      <c r="AXU18" s="3"/>
      <c r="AXV18" s="3"/>
      <c r="AXW18" s="35"/>
      <c r="AXX18" s="35"/>
      <c r="AXY18" s="35"/>
      <c r="AXZ18" s="3"/>
      <c r="AYA18" s="3"/>
      <c r="AYB18" s="3"/>
      <c r="AYC18" s="35"/>
      <c r="AYD18" s="35"/>
      <c r="AYE18" s="35"/>
      <c r="AYF18" s="3"/>
      <c r="AYG18" s="3"/>
      <c r="AYH18" s="3"/>
      <c r="AYI18" s="35"/>
      <c r="AYJ18" s="35"/>
      <c r="AYK18" s="35"/>
      <c r="AYL18" s="3"/>
      <c r="AYM18" s="3"/>
      <c r="AYN18" s="3"/>
      <c r="AYO18" s="35"/>
      <c r="AYP18" s="35"/>
      <c r="AYQ18" s="35"/>
      <c r="AYR18" s="3"/>
      <c r="AYS18" s="3"/>
      <c r="AYT18" s="3"/>
      <c r="AYU18" s="35"/>
      <c r="AYV18" s="35"/>
      <c r="AYW18" s="35"/>
      <c r="AYX18" s="3"/>
      <c r="AYY18" s="3"/>
      <c r="AYZ18" s="3"/>
      <c r="AZA18" s="35"/>
      <c r="AZB18" s="35"/>
      <c r="AZC18" s="35"/>
      <c r="AZD18" s="3"/>
      <c r="AZE18" s="3"/>
      <c r="AZF18" s="3"/>
      <c r="AZG18" s="35"/>
      <c r="AZH18" s="35"/>
      <c r="AZI18" s="35"/>
      <c r="AZJ18" s="3"/>
      <c r="AZK18" s="3"/>
      <c r="AZL18" s="3"/>
      <c r="AZM18" s="35"/>
      <c r="AZN18" s="35"/>
      <c r="AZO18" s="35"/>
      <c r="AZP18" s="3"/>
      <c r="AZQ18" s="3"/>
      <c r="AZR18" s="3"/>
      <c r="AZS18" s="35"/>
      <c r="AZT18" s="35"/>
      <c r="AZU18" s="35"/>
      <c r="AZV18" s="3"/>
      <c r="AZW18" s="3"/>
      <c r="AZX18" s="3"/>
      <c r="AZY18" s="35"/>
      <c r="AZZ18" s="35"/>
      <c r="BAA18" s="35"/>
      <c r="BAB18" s="3"/>
      <c r="BAC18" s="3"/>
      <c r="BAD18" s="3"/>
      <c r="BAE18" s="35"/>
      <c r="BAF18" s="35"/>
      <c r="BAG18" s="35"/>
      <c r="BAH18" s="3"/>
      <c r="BAI18" s="3"/>
      <c r="BAJ18" s="3"/>
      <c r="BAK18" s="35"/>
      <c r="BAL18" s="35"/>
      <c r="BAM18" s="35"/>
      <c r="BAN18" s="3"/>
      <c r="BAO18" s="3"/>
      <c r="BAP18" s="3"/>
      <c r="BAQ18" s="35"/>
      <c r="BAR18" s="35"/>
      <c r="BAS18" s="35"/>
      <c r="BAT18" s="3"/>
      <c r="BAU18" s="3"/>
      <c r="BAV18" s="3"/>
      <c r="BAW18" s="35"/>
      <c r="BAX18" s="35"/>
      <c r="BAY18" s="35"/>
      <c r="BAZ18" s="3"/>
      <c r="BBA18" s="3"/>
      <c r="BBB18" s="3"/>
      <c r="BBC18" s="35"/>
      <c r="BBD18" s="35"/>
      <c r="BBE18" s="35"/>
      <c r="BBF18" s="3"/>
      <c r="BBG18" s="3"/>
      <c r="BBH18" s="3"/>
      <c r="BBI18" s="35"/>
      <c r="BBJ18" s="35"/>
      <c r="BBK18" s="35"/>
      <c r="BBL18" s="3"/>
      <c r="BBM18" s="3"/>
      <c r="BBN18" s="3"/>
      <c r="BBO18" s="35"/>
      <c r="BBP18" s="35"/>
      <c r="BBQ18" s="35"/>
      <c r="BBR18" s="3"/>
      <c r="BBS18" s="3"/>
      <c r="BBT18" s="3"/>
      <c r="BBU18" s="35"/>
      <c r="BBV18" s="35"/>
      <c r="BBW18" s="35"/>
      <c r="BBX18" s="3"/>
      <c r="BBY18" s="3"/>
      <c r="BBZ18" s="3"/>
      <c r="BCA18" s="35"/>
      <c r="BCB18" s="35"/>
      <c r="BCC18" s="35"/>
      <c r="BCD18" s="3"/>
      <c r="BCE18" s="3"/>
      <c r="BCF18" s="3"/>
      <c r="BCG18" s="35"/>
      <c r="BCH18" s="35"/>
      <c r="BCI18" s="35"/>
      <c r="BCJ18" s="3"/>
      <c r="BCK18" s="3"/>
      <c r="BCL18" s="3"/>
      <c r="BCM18" s="35"/>
      <c r="BCN18" s="35"/>
      <c r="BCO18" s="35"/>
      <c r="BCP18" s="3"/>
      <c r="BCQ18" s="3"/>
      <c r="BCR18" s="3"/>
      <c r="BCS18" s="35"/>
      <c r="BCT18" s="35"/>
      <c r="BCU18" s="35"/>
      <c r="BCV18" s="3"/>
      <c r="BCW18" s="3"/>
      <c r="BCX18" s="3"/>
      <c r="BCY18" s="35"/>
      <c r="BCZ18" s="35"/>
      <c r="BDA18" s="35"/>
      <c r="BDB18" s="3"/>
      <c r="BDC18" s="3"/>
      <c r="BDD18" s="3"/>
      <c r="BDE18" s="35"/>
      <c r="BDF18" s="35"/>
      <c r="BDG18" s="35"/>
      <c r="BDH18" s="3"/>
      <c r="BDI18" s="3"/>
      <c r="BDJ18" s="3"/>
      <c r="BDK18" s="35"/>
      <c r="BDL18" s="35"/>
      <c r="BDM18" s="35"/>
      <c r="BDN18" s="3"/>
      <c r="BDO18" s="3"/>
      <c r="BDP18" s="3"/>
      <c r="BDQ18" s="35"/>
      <c r="BDR18" s="35"/>
      <c r="BDS18" s="35"/>
      <c r="BDT18" s="3"/>
      <c r="BDU18" s="3"/>
      <c r="BDV18" s="3"/>
      <c r="BDW18" s="35"/>
      <c r="BDX18" s="35"/>
      <c r="BDY18" s="35"/>
      <c r="BDZ18" s="3"/>
      <c r="BEA18" s="3"/>
      <c r="BEB18" s="3"/>
      <c r="BEC18" s="35"/>
      <c r="BED18" s="35"/>
      <c r="BEE18" s="35"/>
      <c r="BEF18" s="3"/>
      <c r="BEG18" s="3"/>
      <c r="BEH18" s="3"/>
      <c r="BEI18" s="35"/>
      <c r="BEJ18" s="35"/>
      <c r="BEK18" s="35"/>
      <c r="BEL18" s="3"/>
      <c r="BEM18" s="3"/>
      <c r="BEN18" s="3"/>
      <c r="BEO18" s="35"/>
      <c r="BEP18" s="35"/>
      <c r="BEQ18" s="35"/>
      <c r="BER18" s="3"/>
      <c r="BES18" s="3"/>
      <c r="BET18" s="3"/>
      <c r="BEU18" s="35"/>
      <c r="BEV18" s="35"/>
      <c r="BEW18" s="35"/>
      <c r="BEX18" s="3"/>
      <c r="BEY18" s="3"/>
      <c r="BEZ18" s="3"/>
      <c r="BFA18" s="35"/>
      <c r="BFB18" s="35"/>
      <c r="BFC18" s="35"/>
      <c r="BFD18" s="3"/>
      <c r="BFE18" s="3"/>
      <c r="BFF18" s="3"/>
      <c r="BFG18" s="35"/>
      <c r="BFH18" s="35"/>
      <c r="BFI18" s="35"/>
      <c r="BFJ18" s="3"/>
      <c r="BFK18" s="3"/>
      <c r="BFL18" s="3"/>
      <c r="BFM18" s="35"/>
      <c r="BFN18" s="35"/>
      <c r="BFO18" s="35"/>
      <c r="BFP18" s="3"/>
      <c r="BFQ18" s="3"/>
      <c r="BFR18" s="3"/>
      <c r="BFS18" s="35"/>
      <c r="BFT18" s="35"/>
      <c r="BFU18" s="35"/>
      <c r="BFV18" s="3"/>
      <c r="BFW18" s="3"/>
      <c r="BFX18" s="3"/>
      <c r="BFY18" s="35"/>
      <c r="BFZ18" s="35"/>
      <c r="BGA18" s="35"/>
      <c r="BGB18" s="3"/>
      <c r="BGC18" s="3"/>
      <c r="BGD18" s="3"/>
      <c r="BGE18" s="35"/>
      <c r="BGF18" s="35"/>
      <c r="BGG18" s="35"/>
      <c r="BGH18" s="3"/>
      <c r="BGI18" s="3"/>
      <c r="BGJ18" s="3"/>
      <c r="BGK18" s="35"/>
      <c r="BGL18" s="35"/>
      <c r="BGM18" s="35"/>
      <c r="BGN18" s="3"/>
      <c r="BGO18" s="3"/>
      <c r="BGP18" s="3"/>
      <c r="BGQ18" s="35"/>
      <c r="BGR18" s="35"/>
      <c r="BGS18" s="35"/>
      <c r="BGT18" s="3"/>
      <c r="BGU18" s="3"/>
      <c r="BGV18" s="3"/>
      <c r="BGW18" s="35"/>
      <c r="BGX18" s="35"/>
      <c r="BGY18" s="35"/>
      <c r="BGZ18" s="3"/>
      <c r="BHA18" s="3"/>
      <c r="BHB18" s="3"/>
      <c r="BHC18" s="35"/>
      <c r="BHD18" s="35"/>
      <c r="BHE18" s="35"/>
      <c r="BHF18" s="3"/>
      <c r="BHG18" s="3"/>
      <c r="BHH18" s="3"/>
      <c r="BHI18" s="35"/>
      <c r="BHJ18" s="35"/>
      <c r="BHK18" s="35"/>
      <c r="BHL18" s="3"/>
      <c r="BHM18" s="3"/>
      <c r="BHN18" s="3"/>
      <c r="BHO18" s="35"/>
      <c r="BHP18" s="35"/>
      <c r="BHQ18" s="35"/>
      <c r="BHR18" s="3"/>
      <c r="BHS18" s="3"/>
      <c r="BHT18" s="3"/>
      <c r="BHU18" s="35"/>
      <c r="BHV18" s="35"/>
      <c r="BHW18" s="35"/>
      <c r="BHX18" s="3"/>
      <c r="BHY18" s="3"/>
      <c r="BHZ18" s="3"/>
      <c r="BIA18" s="35"/>
      <c r="BIB18" s="35"/>
      <c r="BIC18" s="35"/>
      <c r="BID18" s="3"/>
      <c r="BIE18" s="3"/>
      <c r="BIF18" s="3"/>
      <c r="BIG18" s="35"/>
      <c r="BIH18" s="35"/>
      <c r="BII18" s="35"/>
      <c r="BIJ18" s="3"/>
      <c r="BIK18" s="3"/>
      <c r="BIL18" s="3"/>
      <c r="BIM18" s="35"/>
      <c r="BIN18" s="35"/>
      <c r="BIO18" s="35"/>
      <c r="BIP18" s="3"/>
      <c r="BIQ18" s="3"/>
      <c r="BIR18" s="3"/>
      <c r="BIS18" s="35"/>
      <c r="BIT18" s="35"/>
      <c r="BIU18" s="35"/>
      <c r="BIV18" s="3"/>
      <c r="BIW18" s="3"/>
      <c r="BIX18" s="3"/>
      <c r="BIY18" s="35"/>
      <c r="BIZ18" s="35"/>
      <c r="BJA18" s="35"/>
      <c r="BJB18" s="3"/>
      <c r="BJC18" s="3"/>
      <c r="BJD18" s="3"/>
      <c r="BJE18" s="35"/>
      <c r="BJF18" s="35"/>
      <c r="BJG18" s="35"/>
      <c r="BJH18" s="3"/>
      <c r="BJI18" s="3"/>
      <c r="BJJ18" s="3"/>
      <c r="BJK18" s="35"/>
      <c r="BJL18" s="35"/>
      <c r="BJM18" s="35"/>
      <c r="BJN18" s="3"/>
      <c r="BJO18" s="3"/>
      <c r="BJP18" s="3"/>
      <c r="BJQ18" s="35"/>
      <c r="BJR18" s="35"/>
      <c r="BJS18" s="35"/>
      <c r="BJT18" s="3"/>
      <c r="BJU18" s="3"/>
      <c r="BJV18" s="3"/>
      <c r="BJW18" s="35"/>
      <c r="BJX18" s="35"/>
      <c r="BJY18" s="35"/>
      <c r="BJZ18" s="3"/>
      <c r="BKA18" s="3"/>
      <c r="BKB18" s="3"/>
      <c r="BKC18" s="35"/>
      <c r="BKD18" s="35"/>
      <c r="BKE18" s="35"/>
      <c r="BKF18" s="3"/>
      <c r="BKG18" s="3"/>
      <c r="BKH18" s="3"/>
      <c r="BKI18" s="35"/>
      <c r="BKJ18" s="35"/>
      <c r="BKK18" s="35"/>
      <c r="BKL18" s="3"/>
      <c r="BKM18" s="3"/>
      <c r="BKN18" s="3"/>
      <c r="BKO18" s="35"/>
      <c r="BKP18" s="35"/>
      <c r="BKQ18" s="35"/>
      <c r="BKR18" s="3"/>
      <c r="BKS18" s="3"/>
      <c r="BKT18" s="3"/>
      <c r="BKU18" s="35"/>
      <c r="BKV18" s="35"/>
      <c r="BKW18" s="35"/>
      <c r="BKX18" s="3"/>
      <c r="BKY18" s="3"/>
      <c r="BKZ18" s="3"/>
      <c r="BLA18" s="35"/>
      <c r="BLB18" s="35"/>
      <c r="BLC18" s="35"/>
      <c r="BLD18" s="3"/>
      <c r="BLE18" s="3"/>
      <c r="BLF18" s="3"/>
      <c r="BLG18" s="35"/>
      <c r="BLH18" s="35"/>
      <c r="BLI18" s="35"/>
      <c r="BLJ18" s="3"/>
      <c r="BLK18" s="3"/>
      <c r="BLL18" s="3"/>
      <c r="BLM18" s="35"/>
      <c r="BLN18" s="35"/>
      <c r="BLO18" s="35"/>
      <c r="BLP18" s="3"/>
      <c r="BLQ18" s="3"/>
      <c r="BLR18" s="3"/>
      <c r="BLS18" s="35"/>
      <c r="BLT18" s="35"/>
      <c r="BLU18" s="35"/>
      <c r="BLV18" s="3"/>
      <c r="BLW18" s="3"/>
      <c r="BLX18" s="3"/>
      <c r="BLY18" s="35"/>
      <c r="BLZ18" s="35"/>
      <c r="BMA18" s="35"/>
      <c r="BMB18" s="3"/>
      <c r="BMC18" s="3"/>
      <c r="BMD18" s="3"/>
      <c r="BME18" s="35"/>
      <c r="BMF18" s="35"/>
      <c r="BMG18" s="35"/>
      <c r="BMH18" s="3"/>
      <c r="BMI18" s="3"/>
      <c r="BMJ18" s="3"/>
      <c r="BMK18" s="35"/>
      <c r="BML18" s="35"/>
      <c r="BMM18" s="35"/>
      <c r="BMN18" s="3"/>
      <c r="BMO18" s="3"/>
      <c r="BMP18" s="3"/>
      <c r="BMQ18" s="35"/>
      <c r="BMR18" s="35"/>
      <c r="BMS18" s="35"/>
      <c r="BMT18" s="3"/>
      <c r="BMU18" s="3"/>
      <c r="BMV18" s="3"/>
      <c r="BMW18" s="35"/>
      <c r="BMX18" s="35"/>
      <c r="BMY18" s="35"/>
      <c r="BMZ18" s="3"/>
      <c r="BNA18" s="3"/>
      <c r="BNB18" s="3"/>
      <c r="BNC18" s="35"/>
      <c r="BND18" s="35"/>
      <c r="BNE18" s="35"/>
      <c r="BNF18" s="3"/>
      <c r="BNG18" s="3"/>
      <c r="BNH18" s="3"/>
      <c r="BNI18" s="35"/>
      <c r="BNJ18" s="35"/>
      <c r="BNK18" s="35"/>
      <c r="BNL18" s="3"/>
      <c r="BNM18" s="3"/>
      <c r="BNN18" s="3"/>
      <c r="BNO18" s="35"/>
      <c r="BNP18" s="35"/>
      <c r="BNQ18" s="35"/>
      <c r="BNR18" s="3"/>
      <c r="BNS18" s="3"/>
      <c r="BNT18" s="3"/>
      <c r="BNU18" s="35"/>
      <c r="BNV18" s="35"/>
      <c r="BNW18" s="35"/>
      <c r="BNX18" s="3"/>
      <c r="BNY18" s="3"/>
      <c r="BNZ18" s="3"/>
      <c r="BOA18" s="35"/>
      <c r="BOB18" s="35"/>
      <c r="BOC18" s="35"/>
      <c r="BOD18" s="3"/>
      <c r="BOE18" s="3"/>
      <c r="BOF18" s="3"/>
      <c r="BOG18" s="35"/>
      <c r="BOH18" s="35"/>
      <c r="BOI18" s="35"/>
      <c r="BOJ18" s="3"/>
      <c r="BOK18" s="3"/>
      <c r="BOL18" s="3"/>
      <c r="BOM18" s="35"/>
      <c r="BON18" s="35"/>
      <c r="BOO18" s="35"/>
      <c r="BOP18" s="3"/>
      <c r="BOQ18" s="3"/>
      <c r="BOR18" s="3"/>
      <c r="BOS18" s="35"/>
      <c r="BOT18" s="35"/>
      <c r="BOU18" s="35"/>
      <c r="BOV18" s="3"/>
      <c r="BOW18" s="3"/>
      <c r="BOX18" s="3"/>
      <c r="BOY18" s="35"/>
      <c r="BOZ18" s="35"/>
      <c r="BPA18" s="35"/>
      <c r="BPB18" s="3"/>
      <c r="BPC18" s="3"/>
      <c r="BPD18" s="3"/>
      <c r="BPE18" s="35"/>
      <c r="BPF18" s="35"/>
      <c r="BPG18" s="35"/>
      <c r="BPH18" s="3"/>
      <c r="BPI18" s="3"/>
      <c r="BPJ18" s="3"/>
      <c r="BPK18" s="35"/>
      <c r="BPL18" s="35"/>
      <c r="BPM18" s="35"/>
      <c r="BPN18" s="3"/>
      <c r="BPO18" s="3"/>
      <c r="BPP18" s="3"/>
      <c r="BPQ18" s="35"/>
      <c r="BPR18" s="35"/>
      <c r="BPS18" s="35"/>
      <c r="BPT18" s="3"/>
      <c r="BPU18" s="3"/>
      <c r="BPV18" s="3"/>
      <c r="BPW18" s="35"/>
      <c r="BPX18" s="35"/>
      <c r="BPY18" s="35"/>
      <c r="BPZ18" s="3"/>
      <c r="BQA18" s="3"/>
      <c r="BQB18" s="3"/>
      <c r="BQC18" s="35"/>
      <c r="BQD18" s="35"/>
      <c r="BQE18" s="35"/>
      <c r="BQF18" s="3"/>
      <c r="BQG18" s="3"/>
      <c r="BQH18" s="3"/>
      <c r="BQI18" s="35"/>
      <c r="BQJ18" s="35"/>
      <c r="BQK18" s="35"/>
      <c r="BQL18" s="3"/>
      <c r="BQM18" s="3"/>
      <c r="BQN18" s="3"/>
      <c r="BQO18" s="35"/>
      <c r="BQP18" s="35"/>
      <c r="BQQ18" s="35"/>
      <c r="BQR18" s="3"/>
      <c r="BQS18" s="3"/>
      <c r="BQT18" s="3"/>
      <c r="BQU18" s="35"/>
      <c r="BQV18" s="35"/>
      <c r="BQW18" s="35"/>
      <c r="BQX18" s="3"/>
      <c r="BQY18" s="3"/>
      <c r="BQZ18" s="3"/>
      <c r="BRA18" s="35"/>
      <c r="BRB18" s="35"/>
      <c r="BRC18" s="35"/>
      <c r="BRD18" s="3"/>
      <c r="BRE18" s="3"/>
      <c r="BRF18" s="3"/>
      <c r="BRG18" s="35"/>
      <c r="BRH18" s="35"/>
      <c r="BRI18" s="35"/>
      <c r="BRJ18" s="3"/>
      <c r="BRK18" s="3"/>
      <c r="BRL18" s="3"/>
      <c r="BRM18" s="35"/>
      <c r="BRN18" s="35"/>
      <c r="BRO18" s="35"/>
      <c r="BRP18" s="3"/>
      <c r="BRQ18" s="3"/>
      <c r="BRR18" s="3"/>
      <c r="BRS18" s="35"/>
      <c r="BRT18" s="35"/>
      <c r="BRU18" s="35"/>
      <c r="BRV18" s="3"/>
      <c r="BRW18" s="3"/>
      <c r="BRX18" s="3"/>
      <c r="BRY18" s="35"/>
      <c r="BRZ18" s="35"/>
      <c r="BSA18" s="35"/>
      <c r="BSB18" s="3"/>
      <c r="BSC18" s="3"/>
      <c r="BSD18" s="3"/>
      <c r="BSE18" s="35"/>
      <c r="BSF18" s="35"/>
      <c r="BSG18" s="35"/>
      <c r="BSH18" s="3"/>
      <c r="BSI18" s="3"/>
      <c r="BSJ18" s="3"/>
      <c r="BSK18" s="35"/>
      <c r="BSL18" s="35"/>
      <c r="BSM18" s="35"/>
      <c r="BSN18" s="3"/>
      <c r="BSO18" s="3"/>
      <c r="BSP18" s="3"/>
      <c r="BSQ18" s="35"/>
      <c r="BSR18" s="35"/>
      <c r="BSS18" s="35"/>
      <c r="BST18" s="3"/>
      <c r="BSU18" s="3"/>
      <c r="BSV18" s="3"/>
      <c r="BSW18" s="35"/>
      <c r="BSX18" s="35"/>
      <c r="BSY18" s="35"/>
      <c r="BSZ18" s="3"/>
      <c r="BTA18" s="3"/>
      <c r="BTB18" s="3"/>
      <c r="BTC18" s="35"/>
      <c r="BTD18" s="35"/>
      <c r="BTE18" s="35"/>
      <c r="BTF18" s="3"/>
      <c r="BTG18" s="3"/>
      <c r="BTH18" s="3"/>
      <c r="BTI18" s="35"/>
      <c r="BTJ18" s="35"/>
      <c r="BTK18" s="35"/>
      <c r="BTL18" s="3"/>
      <c r="BTM18" s="3"/>
      <c r="BTN18" s="3"/>
      <c r="BTO18" s="35"/>
      <c r="BTP18" s="35"/>
      <c r="BTQ18" s="35"/>
      <c r="BTR18" s="3"/>
      <c r="BTS18" s="3"/>
      <c r="BTT18" s="3"/>
      <c r="BTU18" s="35"/>
      <c r="BTV18" s="35"/>
      <c r="BTW18" s="35"/>
      <c r="BTX18" s="3"/>
      <c r="BTY18" s="3"/>
      <c r="BTZ18" s="3"/>
      <c r="BUA18" s="35"/>
      <c r="BUB18" s="35"/>
      <c r="BUC18" s="35"/>
      <c r="BUD18" s="3"/>
      <c r="BUE18" s="3"/>
      <c r="BUF18" s="3"/>
      <c r="BUG18" s="35"/>
      <c r="BUH18" s="35"/>
      <c r="BUI18" s="35"/>
      <c r="BUJ18" s="3"/>
      <c r="BUK18" s="3"/>
      <c r="BUL18" s="3"/>
      <c r="BUM18" s="35"/>
      <c r="BUN18" s="35"/>
      <c r="BUO18" s="35"/>
      <c r="BUP18" s="3"/>
      <c r="BUQ18" s="3"/>
      <c r="BUR18" s="3"/>
      <c r="BUS18" s="35"/>
      <c r="BUT18" s="35"/>
      <c r="BUU18" s="35"/>
      <c r="BUV18" s="3"/>
      <c r="BUW18" s="3"/>
      <c r="BUX18" s="3"/>
      <c r="BUY18" s="35"/>
      <c r="BUZ18" s="35"/>
      <c r="BVA18" s="35"/>
      <c r="BVB18" s="3"/>
      <c r="BVC18" s="3"/>
      <c r="BVD18" s="3"/>
      <c r="BVE18" s="35"/>
      <c r="BVF18" s="35"/>
      <c r="BVG18" s="35"/>
      <c r="BVH18" s="3"/>
      <c r="BVI18" s="3"/>
      <c r="BVJ18" s="3"/>
      <c r="BVK18" s="35"/>
      <c r="BVL18" s="35"/>
      <c r="BVM18" s="35"/>
      <c r="BVN18" s="3"/>
      <c r="BVO18" s="3"/>
      <c r="BVP18" s="3"/>
      <c r="BVQ18" s="35"/>
      <c r="BVR18" s="35"/>
      <c r="BVS18" s="35"/>
      <c r="BVT18" s="3"/>
      <c r="BVU18" s="3"/>
      <c r="BVV18" s="3"/>
      <c r="BVW18" s="35"/>
      <c r="BVX18" s="35"/>
      <c r="BVY18" s="35"/>
      <c r="BVZ18" s="3"/>
      <c r="BWA18" s="3"/>
      <c r="BWB18" s="3"/>
      <c r="BWC18" s="35"/>
      <c r="BWD18" s="35"/>
      <c r="BWE18" s="35"/>
      <c r="BWF18" s="3"/>
      <c r="BWG18" s="3"/>
      <c r="BWH18" s="3"/>
      <c r="BWI18" s="35"/>
      <c r="BWJ18" s="35"/>
      <c r="BWK18" s="35"/>
      <c r="BWL18" s="3"/>
      <c r="BWM18" s="3"/>
      <c r="BWN18" s="3"/>
      <c r="BWO18" s="35"/>
      <c r="BWP18" s="35"/>
      <c r="BWQ18" s="35"/>
      <c r="BWR18" s="3"/>
      <c r="BWS18" s="3"/>
      <c r="BWT18" s="3"/>
      <c r="BWU18" s="35"/>
      <c r="BWV18" s="35"/>
      <c r="BWW18" s="35"/>
      <c r="BWX18" s="3"/>
      <c r="BWY18" s="3"/>
      <c r="BWZ18" s="3"/>
      <c r="BXA18" s="35"/>
      <c r="BXB18" s="35"/>
      <c r="BXC18" s="35"/>
      <c r="BXD18" s="3"/>
      <c r="BXE18" s="3"/>
      <c r="BXF18" s="3"/>
      <c r="BXG18" s="35"/>
      <c r="BXH18" s="35"/>
      <c r="BXI18" s="35"/>
      <c r="BXJ18" s="3"/>
      <c r="BXK18" s="3"/>
      <c r="BXL18" s="3"/>
      <c r="BXM18" s="35"/>
      <c r="BXN18" s="35"/>
      <c r="BXO18" s="35"/>
      <c r="BXP18" s="3"/>
      <c r="BXQ18" s="3"/>
      <c r="BXR18" s="3"/>
      <c r="BXS18" s="35"/>
      <c r="BXT18" s="35"/>
      <c r="BXU18" s="35"/>
      <c r="BXV18" s="3"/>
      <c r="BXW18" s="3"/>
      <c r="BXX18" s="3"/>
      <c r="BXY18" s="35"/>
      <c r="BXZ18" s="35"/>
      <c r="BYA18" s="35"/>
      <c r="BYB18" s="3"/>
      <c r="BYC18" s="3"/>
      <c r="BYD18" s="3"/>
      <c r="BYE18" s="35"/>
      <c r="BYF18" s="35"/>
      <c r="BYG18" s="35"/>
      <c r="BYH18" s="3"/>
      <c r="BYI18" s="3"/>
      <c r="BYJ18" s="3"/>
      <c r="BYK18" s="35"/>
      <c r="BYL18" s="35"/>
      <c r="BYM18" s="35"/>
      <c r="BYN18" s="3"/>
      <c r="BYO18" s="3"/>
      <c r="BYP18" s="3"/>
      <c r="BYQ18" s="35"/>
      <c r="BYR18" s="35"/>
      <c r="BYS18" s="35"/>
      <c r="BYT18" s="3"/>
      <c r="BYU18" s="3"/>
      <c r="BYV18" s="3"/>
      <c r="BYW18" s="35"/>
      <c r="BYX18" s="35"/>
      <c r="BYY18" s="35"/>
      <c r="BYZ18" s="3"/>
      <c r="BZA18" s="3"/>
      <c r="BZB18" s="3"/>
      <c r="BZC18" s="35"/>
      <c r="BZD18" s="35"/>
      <c r="BZE18" s="35"/>
      <c r="BZF18" s="3"/>
      <c r="BZG18" s="3"/>
      <c r="BZH18" s="3"/>
      <c r="BZI18" s="35"/>
      <c r="BZJ18" s="35"/>
      <c r="BZK18" s="35"/>
      <c r="BZL18" s="3"/>
      <c r="BZM18" s="3"/>
      <c r="BZN18" s="3"/>
      <c r="BZO18" s="35"/>
      <c r="BZP18" s="35"/>
      <c r="BZQ18" s="35"/>
      <c r="BZR18" s="3"/>
      <c r="BZS18" s="3"/>
      <c r="BZT18" s="3"/>
      <c r="BZU18" s="35"/>
      <c r="BZV18" s="35"/>
      <c r="BZW18" s="35"/>
      <c r="BZX18" s="3"/>
      <c r="BZY18" s="3"/>
      <c r="BZZ18" s="3"/>
      <c r="CAA18" s="35"/>
      <c r="CAB18" s="35"/>
      <c r="CAC18" s="35"/>
      <c r="CAD18" s="3"/>
      <c r="CAE18" s="3"/>
      <c r="CAF18" s="3"/>
      <c r="CAG18" s="35"/>
      <c r="CAH18" s="35"/>
      <c r="CAI18" s="35"/>
      <c r="CAJ18" s="3"/>
      <c r="CAK18" s="3"/>
      <c r="CAL18" s="3"/>
      <c r="CAM18" s="35"/>
      <c r="CAN18" s="35"/>
      <c r="CAO18" s="35"/>
      <c r="CAP18" s="3"/>
      <c r="CAQ18" s="3"/>
      <c r="CAR18" s="3"/>
      <c r="CAS18" s="35"/>
      <c r="CAT18" s="35"/>
      <c r="CAU18" s="35"/>
      <c r="CAV18" s="3"/>
      <c r="CAW18" s="3"/>
      <c r="CAX18" s="3"/>
      <c r="CAY18" s="35"/>
      <c r="CAZ18" s="35"/>
      <c r="CBA18" s="35"/>
      <c r="CBB18" s="3"/>
      <c r="CBC18" s="3"/>
      <c r="CBD18" s="3"/>
      <c r="CBE18" s="35"/>
      <c r="CBF18" s="35"/>
      <c r="CBG18" s="35"/>
      <c r="CBH18" s="3"/>
      <c r="CBI18" s="3"/>
      <c r="CBJ18" s="3"/>
      <c r="CBK18" s="35"/>
      <c r="CBL18" s="35"/>
      <c r="CBM18" s="35"/>
      <c r="CBN18" s="3"/>
      <c r="CBO18" s="3"/>
      <c r="CBP18" s="3"/>
      <c r="CBQ18" s="35"/>
      <c r="CBR18" s="35"/>
      <c r="CBS18" s="35"/>
      <c r="CBT18" s="3"/>
      <c r="CBU18" s="3"/>
      <c r="CBV18" s="3"/>
      <c r="CBW18" s="35"/>
      <c r="CBX18" s="35"/>
      <c r="CBY18" s="35"/>
      <c r="CBZ18" s="3"/>
      <c r="CCA18" s="3"/>
      <c r="CCB18" s="3"/>
      <c r="CCC18" s="35"/>
      <c r="CCD18" s="35"/>
      <c r="CCE18" s="35"/>
      <c r="CCF18" s="3"/>
      <c r="CCG18" s="3"/>
      <c r="CCH18" s="3"/>
      <c r="CCI18" s="35"/>
      <c r="CCJ18" s="35"/>
      <c r="CCK18" s="35"/>
      <c r="CCL18" s="3"/>
      <c r="CCM18" s="3"/>
      <c r="CCN18" s="3"/>
      <c r="CCO18" s="35"/>
      <c r="CCP18" s="35"/>
      <c r="CCQ18" s="35"/>
      <c r="CCR18" s="3"/>
      <c r="CCS18" s="3"/>
      <c r="CCT18" s="3"/>
      <c r="CCU18" s="35"/>
      <c r="CCV18" s="35"/>
      <c r="CCW18" s="35"/>
      <c r="CCX18" s="3"/>
      <c r="CCY18" s="3"/>
      <c r="CCZ18" s="3"/>
      <c r="CDA18" s="35"/>
      <c r="CDB18" s="35"/>
      <c r="CDC18" s="35"/>
      <c r="CDD18" s="3"/>
      <c r="CDE18" s="3"/>
      <c r="CDF18" s="3"/>
      <c r="CDG18" s="35"/>
      <c r="CDH18" s="35"/>
      <c r="CDI18" s="35"/>
      <c r="CDJ18" s="3"/>
      <c r="CDK18" s="3"/>
      <c r="CDL18" s="3"/>
      <c r="CDM18" s="35"/>
      <c r="CDN18" s="35"/>
      <c r="CDO18" s="35"/>
      <c r="CDP18" s="3"/>
      <c r="CDQ18" s="3"/>
      <c r="CDR18" s="3"/>
      <c r="CDS18" s="35"/>
      <c r="CDT18" s="35"/>
      <c r="CDU18" s="35"/>
      <c r="CDV18" s="3"/>
      <c r="CDW18" s="3"/>
      <c r="CDX18" s="3"/>
      <c r="CDY18" s="35"/>
      <c r="CDZ18" s="35"/>
      <c r="CEA18" s="35"/>
      <c r="CEB18" s="3"/>
      <c r="CEC18" s="3"/>
      <c r="CED18" s="3"/>
      <c r="CEE18" s="35"/>
      <c r="CEF18" s="35"/>
      <c r="CEG18" s="35"/>
      <c r="CEH18" s="3"/>
      <c r="CEI18" s="3"/>
      <c r="CEJ18" s="3"/>
      <c r="CEK18" s="35"/>
      <c r="CEL18" s="35"/>
      <c r="CEM18" s="35"/>
      <c r="CEN18" s="3"/>
      <c r="CEO18" s="3"/>
      <c r="CEP18" s="3"/>
      <c r="CEQ18" s="35"/>
      <c r="CER18" s="35"/>
      <c r="CES18" s="35"/>
      <c r="CET18" s="3"/>
      <c r="CEU18" s="3"/>
      <c r="CEV18" s="3"/>
      <c r="CEW18" s="35"/>
      <c r="CEX18" s="35"/>
      <c r="CEY18" s="35"/>
      <c r="CEZ18" s="3"/>
      <c r="CFA18" s="3"/>
      <c r="CFB18" s="3"/>
      <c r="CFC18" s="35"/>
      <c r="CFD18" s="35"/>
      <c r="CFE18" s="35"/>
      <c r="CFF18" s="3"/>
      <c r="CFG18" s="3"/>
      <c r="CFH18" s="3"/>
      <c r="CFI18" s="35"/>
      <c r="CFJ18" s="35"/>
      <c r="CFK18" s="35"/>
      <c r="CFL18" s="3"/>
      <c r="CFM18" s="3"/>
      <c r="CFN18" s="3"/>
      <c r="CFO18" s="35"/>
      <c r="CFP18" s="35"/>
      <c r="CFQ18" s="35"/>
      <c r="CFR18" s="3"/>
      <c r="CFS18" s="3"/>
      <c r="CFT18" s="3"/>
      <c r="CFU18" s="35"/>
      <c r="CFV18" s="35"/>
      <c r="CFW18" s="35"/>
      <c r="CFX18" s="3"/>
      <c r="CFY18" s="3"/>
      <c r="CFZ18" s="3"/>
      <c r="CGA18" s="35"/>
      <c r="CGB18" s="35"/>
      <c r="CGC18" s="35"/>
      <c r="CGD18" s="3"/>
      <c r="CGE18" s="3"/>
      <c r="CGF18" s="3"/>
      <c r="CGG18" s="35"/>
      <c r="CGH18" s="35"/>
      <c r="CGI18" s="35"/>
      <c r="CGJ18" s="3"/>
      <c r="CGK18" s="3"/>
      <c r="CGL18" s="3"/>
      <c r="CGM18" s="35"/>
      <c r="CGN18" s="35"/>
      <c r="CGO18" s="35"/>
      <c r="CGP18" s="3"/>
      <c r="CGQ18" s="3"/>
      <c r="CGR18" s="3"/>
      <c r="CGS18" s="35"/>
      <c r="CGT18" s="35"/>
      <c r="CGU18" s="35"/>
      <c r="CGV18" s="3"/>
      <c r="CGW18" s="3"/>
      <c r="CGX18" s="3"/>
      <c r="CGY18" s="35"/>
      <c r="CGZ18" s="35"/>
      <c r="CHA18" s="35"/>
      <c r="CHB18" s="3"/>
      <c r="CHC18" s="3"/>
      <c r="CHD18" s="3"/>
      <c r="CHE18" s="35"/>
      <c r="CHF18" s="35"/>
      <c r="CHG18" s="35"/>
      <c r="CHH18" s="3"/>
      <c r="CHI18" s="3"/>
      <c r="CHJ18" s="3"/>
      <c r="CHK18" s="35"/>
      <c r="CHL18" s="35"/>
      <c r="CHM18" s="35"/>
      <c r="CHN18" s="3"/>
      <c r="CHO18" s="3"/>
      <c r="CHP18" s="3"/>
      <c r="CHQ18" s="35"/>
      <c r="CHR18" s="35"/>
      <c r="CHS18" s="35"/>
      <c r="CHT18" s="3"/>
      <c r="CHU18" s="3"/>
      <c r="CHV18" s="3"/>
      <c r="CHW18" s="35"/>
      <c r="CHX18" s="35"/>
      <c r="CHY18" s="35"/>
      <c r="CHZ18" s="3"/>
      <c r="CIA18" s="3"/>
      <c r="CIB18" s="3"/>
      <c r="CIC18" s="35"/>
      <c r="CID18" s="35"/>
      <c r="CIE18" s="35"/>
      <c r="CIF18" s="3"/>
      <c r="CIG18" s="3"/>
      <c r="CIH18" s="3"/>
      <c r="CII18" s="35"/>
      <c r="CIJ18" s="35"/>
      <c r="CIK18" s="35"/>
      <c r="CIL18" s="3"/>
      <c r="CIM18" s="3"/>
      <c r="CIN18" s="3"/>
      <c r="CIO18" s="35"/>
      <c r="CIP18" s="35"/>
      <c r="CIQ18" s="35"/>
      <c r="CIR18" s="3"/>
      <c r="CIS18" s="3"/>
      <c r="CIT18" s="3"/>
      <c r="CIU18" s="35"/>
      <c r="CIV18" s="35"/>
      <c r="CIW18" s="35"/>
      <c r="CIX18" s="3"/>
      <c r="CIY18" s="3"/>
      <c r="CIZ18" s="3"/>
      <c r="CJA18" s="35"/>
      <c r="CJB18" s="35"/>
      <c r="CJC18" s="35"/>
      <c r="CJD18" s="3"/>
      <c r="CJE18" s="3"/>
      <c r="CJF18" s="3"/>
      <c r="CJG18" s="35"/>
      <c r="CJH18" s="35"/>
      <c r="CJI18" s="35"/>
      <c r="CJJ18" s="3"/>
      <c r="CJK18" s="3"/>
      <c r="CJL18" s="3"/>
      <c r="CJM18" s="35"/>
      <c r="CJN18" s="35"/>
      <c r="CJO18" s="35"/>
      <c r="CJP18" s="3"/>
      <c r="CJQ18" s="3"/>
      <c r="CJR18" s="3"/>
      <c r="CJS18" s="35"/>
      <c r="CJT18" s="35"/>
      <c r="CJU18" s="35"/>
      <c r="CJV18" s="3"/>
      <c r="CJW18" s="3"/>
      <c r="CJX18" s="3"/>
      <c r="CJY18" s="35"/>
      <c r="CJZ18" s="35"/>
      <c r="CKA18" s="35"/>
      <c r="CKB18" s="3"/>
      <c r="CKC18" s="3"/>
      <c r="CKD18" s="3"/>
      <c r="CKE18" s="35"/>
      <c r="CKF18" s="35"/>
      <c r="CKG18" s="35"/>
      <c r="CKH18" s="3"/>
      <c r="CKI18" s="3"/>
      <c r="CKJ18" s="3"/>
      <c r="CKK18" s="35"/>
      <c r="CKL18" s="35"/>
      <c r="CKM18" s="35"/>
      <c r="CKN18" s="3"/>
      <c r="CKO18" s="3"/>
      <c r="CKP18" s="3"/>
      <c r="CKQ18" s="35"/>
      <c r="CKR18" s="35"/>
      <c r="CKS18" s="35"/>
      <c r="CKT18" s="3"/>
      <c r="CKU18" s="3"/>
      <c r="CKV18" s="3"/>
      <c r="CKW18" s="35"/>
      <c r="CKX18" s="35"/>
      <c r="CKY18" s="35"/>
      <c r="CKZ18" s="3"/>
      <c r="CLA18" s="3"/>
      <c r="CLB18" s="3"/>
      <c r="CLC18" s="35"/>
      <c r="CLD18" s="35"/>
      <c r="CLE18" s="35"/>
      <c r="CLF18" s="3"/>
      <c r="CLG18" s="3"/>
      <c r="CLH18" s="3"/>
      <c r="CLI18" s="35"/>
      <c r="CLJ18" s="35"/>
      <c r="CLK18" s="35"/>
      <c r="CLL18" s="3"/>
      <c r="CLM18" s="3"/>
      <c r="CLN18" s="3"/>
      <c r="CLO18" s="35"/>
      <c r="CLP18" s="35"/>
      <c r="CLQ18" s="35"/>
      <c r="CLR18" s="3"/>
      <c r="CLS18" s="3"/>
      <c r="CLT18" s="3"/>
      <c r="CLU18" s="35"/>
      <c r="CLV18" s="35"/>
      <c r="CLW18" s="35"/>
      <c r="CLX18" s="3"/>
      <c r="CLY18" s="3"/>
      <c r="CLZ18" s="3"/>
      <c r="CMA18" s="35"/>
      <c r="CMB18" s="35"/>
      <c r="CMC18" s="35"/>
      <c r="CMD18" s="3"/>
      <c r="CME18" s="3"/>
      <c r="CMF18" s="3"/>
      <c r="CMG18" s="35"/>
      <c r="CMH18" s="35"/>
      <c r="CMI18" s="35"/>
      <c r="CMJ18" s="3"/>
      <c r="CMK18" s="3"/>
      <c r="CML18" s="3"/>
      <c r="CMM18" s="35"/>
      <c r="CMN18" s="35"/>
      <c r="CMO18" s="35"/>
      <c r="CMP18" s="3"/>
      <c r="CMQ18" s="3"/>
      <c r="CMR18" s="3"/>
      <c r="CMS18" s="35"/>
      <c r="CMT18" s="35"/>
      <c r="CMU18" s="35"/>
      <c r="CMV18" s="3"/>
      <c r="CMW18" s="3"/>
      <c r="CMX18" s="3"/>
      <c r="CMY18" s="35"/>
      <c r="CMZ18" s="35"/>
      <c r="CNA18" s="35"/>
      <c r="CNB18" s="3"/>
      <c r="CNC18" s="3"/>
      <c r="CND18" s="3"/>
      <c r="CNE18" s="35"/>
      <c r="CNF18" s="35"/>
      <c r="CNG18" s="35"/>
      <c r="CNH18" s="3"/>
      <c r="CNI18" s="3"/>
      <c r="CNJ18" s="3"/>
      <c r="CNK18" s="35"/>
      <c r="CNL18" s="35"/>
      <c r="CNM18" s="35"/>
      <c r="CNN18" s="3"/>
      <c r="CNO18" s="3"/>
      <c r="CNP18" s="3"/>
      <c r="CNQ18" s="35"/>
      <c r="CNR18" s="35"/>
      <c r="CNS18" s="35"/>
      <c r="CNT18" s="3"/>
      <c r="CNU18" s="3"/>
      <c r="CNV18" s="3"/>
      <c r="CNW18" s="35"/>
      <c r="CNX18" s="35"/>
      <c r="CNY18" s="35"/>
      <c r="CNZ18" s="3"/>
      <c r="COA18" s="3"/>
      <c r="COB18" s="3"/>
      <c r="COC18" s="35"/>
      <c r="COD18" s="35"/>
      <c r="COE18" s="35"/>
      <c r="COF18" s="3"/>
      <c r="COG18" s="3"/>
      <c r="COH18" s="3"/>
      <c r="COI18" s="35"/>
      <c r="COJ18" s="35"/>
      <c r="COK18" s="35"/>
      <c r="COL18" s="3"/>
      <c r="COM18" s="3"/>
      <c r="CON18" s="3"/>
      <c r="COO18" s="35"/>
      <c r="COP18" s="35"/>
      <c r="COQ18" s="35"/>
      <c r="COR18" s="3"/>
      <c r="COS18" s="3"/>
      <c r="COT18" s="3"/>
      <c r="COU18" s="35"/>
      <c r="COV18" s="35"/>
      <c r="COW18" s="35"/>
      <c r="COX18" s="3"/>
      <c r="COY18" s="3"/>
      <c r="COZ18" s="3"/>
      <c r="CPA18" s="35"/>
      <c r="CPB18" s="35"/>
      <c r="CPC18" s="35"/>
      <c r="CPD18" s="3"/>
      <c r="CPE18" s="3"/>
      <c r="CPF18" s="3"/>
      <c r="CPG18" s="35"/>
      <c r="CPH18" s="35"/>
      <c r="CPI18" s="35"/>
      <c r="CPJ18" s="3"/>
      <c r="CPK18" s="3"/>
      <c r="CPL18" s="3"/>
      <c r="CPM18" s="35"/>
      <c r="CPN18" s="35"/>
      <c r="CPO18" s="35"/>
      <c r="CPP18" s="3"/>
      <c r="CPQ18" s="3"/>
      <c r="CPR18" s="3"/>
      <c r="CPS18" s="35"/>
      <c r="CPT18" s="35"/>
      <c r="CPU18" s="35"/>
      <c r="CPV18" s="3"/>
      <c r="CPW18" s="3"/>
      <c r="CPX18" s="3"/>
      <c r="CPY18" s="35"/>
      <c r="CPZ18" s="35"/>
      <c r="CQA18" s="35"/>
      <c r="CQB18" s="3"/>
      <c r="CQC18" s="3"/>
      <c r="CQD18" s="3"/>
      <c r="CQE18" s="35"/>
      <c r="CQF18" s="35"/>
      <c r="CQG18" s="35"/>
      <c r="CQH18" s="3"/>
      <c r="CQI18" s="3"/>
      <c r="CQJ18" s="3"/>
      <c r="CQK18" s="35"/>
      <c r="CQL18" s="35"/>
      <c r="CQM18" s="35"/>
      <c r="CQN18" s="3"/>
      <c r="CQO18" s="3"/>
      <c r="CQP18" s="3"/>
      <c r="CQQ18" s="35"/>
      <c r="CQR18" s="35"/>
      <c r="CQS18" s="35"/>
      <c r="CQT18" s="3"/>
      <c r="CQU18" s="3"/>
      <c r="CQV18" s="3"/>
      <c r="CQW18" s="35"/>
      <c r="CQX18" s="35"/>
      <c r="CQY18" s="35"/>
      <c r="CQZ18" s="3"/>
      <c r="CRA18" s="3"/>
      <c r="CRB18" s="3"/>
      <c r="CRC18" s="35"/>
      <c r="CRD18" s="35"/>
      <c r="CRE18" s="35"/>
      <c r="CRF18" s="3"/>
      <c r="CRG18" s="3"/>
      <c r="CRH18" s="3"/>
      <c r="CRI18" s="35"/>
      <c r="CRJ18" s="35"/>
      <c r="CRK18" s="35"/>
      <c r="CRL18" s="3"/>
      <c r="CRM18" s="3"/>
      <c r="CRN18" s="3"/>
      <c r="CRO18" s="35"/>
      <c r="CRP18" s="35"/>
      <c r="CRQ18" s="35"/>
      <c r="CRR18" s="3"/>
      <c r="CRS18" s="3"/>
      <c r="CRT18" s="3"/>
      <c r="CRU18" s="35"/>
      <c r="CRV18" s="35"/>
      <c r="CRW18" s="35"/>
      <c r="CRX18" s="3"/>
      <c r="CRY18" s="3"/>
      <c r="CRZ18" s="3"/>
      <c r="CSA18" s="35"/>
      <c r="CSB18" s="35"/>
      <c r="CSC18" s="35"/>
      <c r="CSD18" s="3"/>
      <c r="CSE18" s="3"/>
      <c r="CSF18" s="3"/>
      <c r="CSG18" s="35"/>
      <c r="CSH18" s="35"/>
      <c r="CSI18" s="35"/>
      <c r="CSJ18" s="3"/>
      <c r="CSK18" s="3"/>
      <c r="CSL18" s="3"/>
      <c r="CSM18" s="35"/>
      <c r="CSN18" s="35"/>
      <c r="CSO18" s="35"/>
      <c r="CSP18" s="3"/>
      <c r="CSQ18" s="3"/>
      <c r="CSR18" s="3"/>
      <c r="CSS18" s="35"/>
      <c r="CST18" s="35"/>
      <c r="CSU18" s="35"/>
      <c r="CSV18" s="3"/>
      <c r="CSW18" s="3"/>
      <c r="CSX18" s="3"/>
      <c r="CSY18" s="35"/>
      <c r="CSZ18" s="35"/>
      <c r="CTA18" s="35"/>
      <c r="CTB18" s="3"/>
      <c r="CTC18" s="3"/>
      <c r="CTD18" s="3"/>
      <c r="CTE18" s="35"/>
      <c r="CTF18" s="35"/>
      <c r="CTG18" s="35"/>
      <c r="CTH18" s="3"/>
      <c r="CTI18" s="3"/>
      <c r="CTJ18" s="3"/>
      <c r="CTK18" s="35"/>
      <c r="CTL18" s="35"/>
      <c r="CTM18" s="35"/>
      <c r="CTN18" s="3"/>
      <c r="CTO18" s="3"/>
      <c r="CTP18" s="3"/>
      <c r="CTQ18" s="35"/>
      <c r="CTR18" s="35"/>
      <c r="CTS18" s="35"/>
      <c r="CTT18" s="3"/>
      <c r="CTU18" s="3"/>
      <c r="CTV18" s="3"/>
      <c r="CTW18" s="35"/>
      <c r="CTX18" s="35"/>
      <c r="CTY18" s="35"/>
      <c r="CTZ18" s="3"/>
      <c r="CUA18" s="3"/>
      <c r="CUB18" s="3"/>
      <c r="CUC18" s="35"/>
      <c r="CUD18" s="35"/>
      <c r="CUE18" s="35"/>
      <c r="CUF18" s="3"/>
      <c r="CUG18" s="3"/>
      <c r="CUH18" s="3"/>
      <c r="CUI18" s="35"/>
      <c r="CUJ18" s="35"/>
      <c r="CUK18" s="35"/>
      <c r="CUL18" s="3"/>
      <c r="CUM18" s="3"/>
      <c r="CUN18" s="3"/>
      <c r="CUO18" s="35"/>
      <c r="CUP18" s="35"/>
      <c r="CUQ18" s="35"/>
      <c r="CUR18" s="3"/>
      <c r="CUS18" s="3"/>
      <c r="CUT18" s="3"/>
      <c r="CUU18" s="35"/>
      <c r="CUV18" s="35"/>
      <c r="CUW18" s="35"/>
      <c r="CUX18" s="3"/>
      <c r="CUY18" s="3"/>
      <c r="CUZ18" s="3"/>
      <c r="CVA18" s="35"/>
      <c r="CVB18" s="35"/>
      <c r="CVC18" s="35"/>
      <c r="CVD18" s="3"/>
      <c r="CVE18" s="3"/>
      <c r="CVF18" s="3"/>
      <c r="CVG18" s="35"/>
      <c r="CVH18" s="35"/>
      <c r="CVI18" s="35"/>
      <c r="CVJ18" s="3"/>
      <c r="CVK18" s="3"/>
      <c r="CVL18" s="3"/>
      <c r="CVM18" s="35"/>
      <c r="CVN18" s="35"/>
      <c r="CVO18" s="35"/>
      <c r="CVP18" s="3"/>
      <c r="CVQ18" s="3"/>
      <c r="CVR18" s="3"/>
      <c r="CVS18" s="35"/>
      <c r="CVT18" s="35"/>
      <c r="CVU18" s="35"/>
      <c r="CVV18" s="3"/>
      <c r="CVW18" s="3"/>
      <c r="CVX18" s="3"/>
      <c r="CVY18" s="35"/>
      <c r="CVZ18" s="35"/>
      <c r="CWA18" s="35"/>
      <c r="CWB18" s="3"/>
      <c r="CWC18" s="3"/>
      <c r="CWD18" s="3"/>
      <c r="CWE18" s="35"/>
      <c r="CWF18" s="35"/>
      <c r="CWG18" s="35"/>
      <c r="CWH18" s="3"/>
      <c r="CWI18" s="3"/>
      <c r="CWJ18" s="3"/>
      <c r="CWK18" s="35"/>
      <c r="CWL18" s="35"/>
      <c r="CWM18" s="35"/>
      <c r="CWN18" s="3"/>
      <c r="CWO18" s="3"/>
      <c r="CWP18" s="3"/>
      <c r="CWQ18" s="35"/>
      <c r="CWR18" s="35"/>
      <c r="CWS18" s="35"/>
      <c r="CWT18" s="3"/>
      <c r="CWU18" s="3"/>
      <c r="CWV18" s="3"/>
      <c r="CWW18" s="35"/>
      <c r="CWX18" s="35"/>
      <c r="CWY18" s="35"/>
      <c r="CWZ18" s="3"/>
      <c r="CXA18" s="3"/>
      <c r="CXB18" s="3"/>
      <c r="CXC18" s="35"/>
      <c r="CXD18" s="35"/>
      <c r="CXE18" s="35"/>
      <c r="CXF18" s="3"/>
      <c r="CXG18" s="3"/>
      <c r="CXH18" s="3"/>
      <c r="CXI18" s="35"/>
      <c r="CXJ18" s="35"/>
      <c r="CXK18" s="35"/>
      <c r="CXL18" s="3"/>
      <c r="CXM18" s="3"/>
      <c r="CXN18" s="3"/>
      <c r="CXO18" s="35"/>
      <c r="CXP18" s="35"/>
      <c r="CXQ18" s="35"/>
      <c r="CXR18" s="3"/>
      <c r="CXS18" s="3"/>
      <c r="CXT18" s="3"/>
      <c r="CXU18" s="35"/>
      <c r="CXV18" s="35"/>
      <c r="CXW18" s="35"/>
      <c r="CXX18" s="3"/>
      <c r="CXY18" s="3"/>
      <c r="CXZ18" s="3"/>
      <c r="CYA18" s="35"/>
      <c r="CYB18" s="35"/>
      <c r="CYC18" s="35"/>
      <c r="CYD18" s="3"/>
      <c r="CYE18" s="3"/>
      <c r="CYF18" s="3"/>
      <c r="CYG18" s="35"/>
      <c r="CYH18" s="35"/>
      <c r="CYI18" s="35"/>
      <c r="CYJ18" s="3"/>
      <c r="CYK18" s="3"/>
      <c r="CYL18" s="3"/>
      <c r="CYM18" s="35"/>
      <c r="CYN18" s="35"/>
      <c r="CYO18" s="35"/>
      <c r="CYP18" s="3"/>
      <c r="CYQ18" s="3"/>
      <c r="CYR18" s="3"/>
      <c r="CYS18" s="35"/>
      <c r="CYT18" s="35"/>
      <c r="CYU18" s="35"/>
      <c r="CYV18" s="3"/>
      <c r="CYW18" s="3"/>
      <c r="CYX18" s="3"/>
      <c r="CYY18" s="35"/>
      <c r="CYZ18" s="35"/>
      <c r="CZA18" s="35"/>
      <c r="CZB18" s="3"/>
      <c r="CZC18" s="3"/>
      <c r="CZD18" s="3"/>
      <c r="CZE18" s="35"/>
      <c r="CZF18" s="35"/>
      <c r="CZG18" s="35"/>
      <c r="CZH18" s="3"/>
      <c r="CZI18" s="3"/>
      <c r="CZJ18" s="3"/>
      <c r="CZK18" s="35"/>
      <c r="CZL18" s="35"/>
      <c r="CZM18" s="35"/>
      <c r="CZN18" s="3"/>
      <c r="CZO18" s="3"/>
      <c r="CZP18" s="3"/>
      <c r="CZQ18" s="35"/>
      <c r="CZR18" s="35"/>
      <c r="CZS18" s="35"/>
      <c r="CZT18" s="3"/>
      <c r="CZU18" s="3"/>
      <c r="CZV18" s="3"/>
      <c r="CZW18" s="35"/>
      <c r="CZX18" s="35"/>
      <c r="CZY18" s="35"/>
      <c r="CZZ18" s="3"/>
      <c r="DAA18" s="3"/>
      <c r="DAB18" s="3"/>
      <c r="DAC18" s="35"/>
      <c r="DAD18" s="35"/>
      <c r="DAE18" s="35"/>
      <c r="DAF18" s="3"/>
      <c r="DAG18" s="3"/>
      <c r="DAH18" s="3"/>
      <c r="DAI18" s="35"/>
      <c r="DAJ18" s="35"/>
      <c r="DAK18" s="35"/>
      <c r="DAL18" s="3"/>
      <c r="DAM18" s="3"/>
      <c r="DAN18" s="3"/>
      <c r="DAO18" s="35"/>
      <c r="DAP18" s="35"/>
      <c r="DAQ18" s="35"/>
      <c r="DAR18" s="3"/>
      <c r="DAS18" s="3"/>
      <c r="DAT18" s="3"/>
      <c r="DAU18" s="35"/>
      <c r="DAV18" s="35"/>
      <c r="DAW18" s="35"/>
      <c r="DAX18" s="3"/>
      <c r="DAY18" s="3"/>
      <c r="DAZ18" s="3"/>
      <c r="DBA18" s="35"/>
      <c r="DBB18" s="35"/>
      <c r="DBC18" s="35"/>
      <c r="DBD18" s="3"/>
      <c r="DBE18" s="3"/>
      <c r="DBF18" s="3"/>
      <c r="DBG18" s="35"/>
      <c r="DBH18" s="35"/>
      <c r="DBI18" s="35"/>
      <c r="DBJ18" s="3"/>
      <c r="DBK18" s="3"/>
      <c r="DBL18" s="3"/>
      <c r="DBM18" s="35"/>
      <c r="DBN18" s="35"/>
      <c r="DBO18" s="35"/>
      <c r="DBP18" s="3"/>
      <c r="DBQ18" s="3"/>
      <c r="DBR18" s="3"/>
      <c r="DBS18" s="35"/>
      <c r="DBT18" s="35"/>
      <c r="DBU18" s="35"/>
      <c r="DBV18" s="3"/>
      <c r="DBW18" s="3"/>
      <c r="DBX18" s="3"/>
      <c r="DBY18" s="35"/>
      <c r="DBZ18" s="35"/>
      <c r="DCA18" s="35"/>
      <c r="DCB18" s="3"/>
      <c r="DCC18" s="3"/>
      <c r="DCD18" s="3"/>
      <c r="DCE18" s="35"/>
      <c r="DCF18" s="35"/>
      <c r="DCG18" s="35"/>
      <c r="DCH18" s="3"/>
      <c r="DCI18" s="3"/>
      <c r="DCJ18" s="3"/>
      <c r="DCK18" s="35"/>
      <c r="DCL18" s="35"/>
      <c r="DCM18" s="35"/>
      <c r="DCN18" s="3"/>
      <c r="DCO18" s="3"/>
      <c r="DCP18" s="3"/>
      <c r="DCQ18" s="35"/>
      <c r="DCR18" s="35"/>
      <c r="DCS18" s="35"/>
      <c r="DCT18" s="3"/>
      <c r="DCU18" s="3"/>
      <c r="DCV18" s="3"/>
      <c r="DCW18" s="35"/>
      <c r="DCX18" s="35"/>
      <c r="DCY18" s="35"/>
      <c r="DCZ18" s="3"/>
      <c r="DDA18" s="3"/>
      <c r="DDB18" s="3"/>
      <c r="DDC18" s="35"/>
      <c r="DDD18" s="35"/>
      <c r="DDE18" s="35"/>
      <c r="DDF18" s="3"/>
      <c r="DDG18" s="3"/>
      <c r="DDH18" s="3"/>
      <c r="DDI18" s="35"/>
      <c r="DDJ18" s="35"/>
      <c r="DDK18" s="35"/>
      <c r="DDL18" s="3"/>
      <c r="DDM18" s="3"/>
      <c r="DDN18" s="3"/>
      <c r="DDO18" s="35"/>
      <c r="DDP18" s="35"/>
      <c r="DDQ18" s="35"/>
      <c r="DDR18" s="3"/>
      <c r="DDS18" s="3"/>
      <c r="DDT18" s="3"/>
      <c r="DDU18" s="35"/>
      <c r="DDV18" s="35"/>
      <c r="DDW18" s="35"/>
      <c r="DDX18" s="3"/>
      <c r="DDY18" s="3"/>
      <c r="DDZ18" s="3"/>
      <c r="DEA18" s="35"/>
      <c r="DEB18" s="35"/>
      <c r="DEC18" s="35"/>
      <c r="DED18" s="3"/>
      <c r="DEE18" s="3"/>
      <c r="DEF18" s="3"/>
      <c r="DEG18" s="35"/>
      <c r="DEH18" s="35"/>
      <c r="DEI18" s="35"/>
      <c r="DEJ18" s="3"/>
      <c r="DEK18" s="3"/>
      <c r="DEL18" s="3"/>
      <c r="DEM18" s="35"/>
      <c r="DEN18" s="35"/>
      <c r="DEO18" s="35"/>
      <c r="DEP18" s="3"/>
      <c r="DEQ18" s="3"/>
      <c r="DER18" s="3"/>
      <c r="DES18" s="35"/>
      <c r="DET18" s="35"/>
      <c r="DEU18" s="35"/>
      <c r="DEV18" s="3"/>
      <c r="DEW18" s="3"/>
      <c r="DEX18" s="3"/>
      <c r="DEY18" s="35"/>
      <c r="DEZ18" s="35"/>
      <c r="DFA18" s="35"/>
      <c r="DFB18" s="3"/>
      <c r="DFC18" s="3"/>
      <c r="DFD18" s="3"/>
      <c r="DFE18" s="35"/>
      <c r="DFF18" s="35"/>
      <c r="DFG18" s="35"/>
      <c r="DFH18" s="3"/>
      <c r="DFI18" s="3"/>
      <c r="DFJ18" s="3"/>
      <c r="DFK18" s="35"/>
      <c r="DFL18" s="35"/>
      <c r="DFM18" s="35"/>
      <c r="DFN18" s="3"/>
      <c r="DFO18" s="3"/>
      <c r="DFP18" s="3"/>
      <c r="DFQ18" s="35"/>
      <c r="DFR18" s="35"/>
      <c r="DFS18" s="35"/>
      <c r="DFT18" s="3"/>
      <c r="DFU18" s="3"/>
      <c r="DFV18" s="3"/>
      <c r="DFW18" s="35"/>
      <c r="DFX18" s="35"/>
      <c r="DFY18" s="35"/>
      <c r="DFZ18" s="3"/>
      <c r="DGA18" s="3"/>
      <c r="DGB18" s="3"/>
      <c r="DGC18" s="35"/>
      <c r="DGD18" s="35"/>
      <c r="DGE18" s="35"/>
      <c r="DGF18" s="3"/>
      <c r="DGG18" s="3"/>
      <c r="DGH18" s="3"/>
      <c r="DGI18" s="35"/>
      <c r="DGJ18" s="35"/>
      <c r="DGK18" s="35"/>
      <c r="DGL18" s="3"/>
      <c r="DGM18" s="3"/>
      <c r="DGN18" s="3"/>
      <c r="DGO18" s="35"/>
      <c r="DGP18" s="35"/>
      <c r="DGQ18" s="35"/>
      <c r="DGR18" s="3"/>
      <c r="DGS18" s="3"/>
      <c r="DGT18" s="3"/>
      <c r="DGU18" s="35"/>
      <c r="DGV18" s="35"/>
      <c r="DGW18" s="35"/>
      <c r="DGX18" s="3"/>
      <c r="DGY18" s="3"/>
      <c r="DGZ18" s="3"/>
      <c r="DHA18" s="35"/>
      <c r="DHB18" s="35"/>
      <c r="DHC18" s="35"/>
      <c r="DHD18" s="3"/>
      <c r="DHE18" s="3"/>
      <c r="DHF18" s="3"/>
      <c r="DHG18" s="35"/>
      <c r="DHH18" s="35"/>
      <c r="DHI18" s="35"/>
      <c r="DHJ18" s="3"/>
      <c r="DHK18" s="3"/>
      <c r="DHL18" s="3"/>
      <c r="DHM18" s="35"/>
      <c r="DHN18" s="35"/>
      <c r="DHO18" s="35"/>
      <c r="DHP18" s="3"/>
      <c r="DHQ18" s="3"/>
      <c r="DHR18" s="3"/>
      <c r="DHS18" s="35"/>
      <c r="DHT18" s="35"/>
      <c r="DHU18" s="35"/>
      <c r="DHV18" s="3"/>
      <c r="DHW18" s="3"/>
      <c r="DHX18" s="3"/>
      <c r="DHY18" s="35"/>
      <c r="DHZ18" s="35"/>
      <c r="DIA18" s="35"/>
      <c r="DIB18" s="3"/>
      <c r="DIC18" s="3"/>
      <c r="DID18" s="3"/>
      <c r="DIE18" s="35"/>
      <c r="DIF18" s="35"/>
      <c r="DIG18" s="35"/>
      <c r="DIH18" s="3"/>
      <c r="DII18" s="3"/>
      <c r="DIJ18" s="3"/>
      <c r="DIK18" s="35"/>
      <c r="DIL18" s="35"/>
      <c r="DIM18" s="35"/>
      <c r="DIN18" s="3"/>
      <c r="DIO18" s="3"/>
      <c r="DIP18" s="3"/>
      <c r="DIQ18" s="35"/>
      <c r="DIR18" s="35"/>
      <c r="DIS18" s="35"/>
      <c r="DIT18" s="3"/>
      <c r="DIU18" s="3"/>
      <c r="DIV18" s="3"/>
      <c r="DIW18" s="35"/>
      <c r="DIX18" s="35"/>
      <c r="DIY18" s="35"/>
      <c r="DIZ18" s="3"/>
      <c r="DJA18" s="3"/>
      <c r="DJB18" s="3"/>
      <c r="DJC18" s="35"/>
      <c r="DJD18" s="35"/>
      <c r="DJE18" s="35"/>
      <c r="DJF18" s="3"/>
      <c r="DJG18" s="3"/>
      <c r="DJH18" s="3"/>
      <c r="DJI18" s="35"/>
      <c r="DJJ18" s="35"/>
      <c r="DJK18" s="35"/>
      <c r="DJL18" s="3"/>
      <c r="DJM18" s="3"/>
      <c r="DJN18" s="3"/>
      <c r="DJO18" s="35"/>
      <c r="DJP18" s="35"/>
      <c r="DJQ18" s="35"/>
      <c r="DJR18" s="3"/>
      <c r="DJS18" s="3"/>
      <c r="DJT18" s="3"/>
      <c r="DJU18" s="35"/>
      <c r="DJV18" s="35"/>
      <c r="DJW18" s="35"/>
      <c r="DJX18" s="3"/>
      <c r="DJY18" s="3"/>
      <c r="DJZ18" s="3"/>
      <c r="DKA18" s="35"/>
      <c r="DKB18" s="35"/>
      <c r="DKC18" s="35"/>
      <c r="DKD18" s="3"/>
      <c r="DKE18" s="3"/>
      <c r="DKF18" s="3"/>
      <c r="DKG18" s="35"/>
      <c r="DKH18" s="35"/>
      <c r="DKI18" s="35"/>
      <c r="DKJ18" s="3"/>
      <c r="DKK18" s="3"/>
      <c r="DKL18" s="3"/>
      <c r="DKM18" s="35"/>
      <c r="DKN18" s="35"/>
      <c r="DKO18" s="35"/>
      <c r="DKP18" s="3"/>
      <c r="DKQ18" s="3"/>
      <c r="DKR18" s="3"/>
      <c r="DKS18" s="35"/>
      <c r="DKT18" s="35"/>
      <c r="DKU18" s="35"/>
      <c r="DKV18" s="3"/>
      <c r="DKW18" s="3"/>
      <c r="DKX18" s="3"/>
      <c r="DKY18" s="35"/>
      <c r="DKZ18" s="35"/>
      <c r="DLA18" s="35"/>
      <c r="DLB18" s="3"/>
      <c r="DLC18" s="3"/>
      <c r="DLD18" s="3"/>
      <c r="DLE18" s="35"/>
      <c r="DLF18" s="35"/>
      <c r="DLG18" s="35"/>
      <c r="DLH18" s="3"/>
      <c r="DLI18" s="3"/>
      <c r="DLJ18" s="3"/>
      <c r="DLK18" s="35"/>
      <c r="DLL18" s="35"/>
      <c r="DLM18" s="35"/>
      <c r="DLN18" s="3"/>
      <c r="DLO18" s="3"/>
      <c r="DLP18" s="3"/>
      <c r="DLQ18" s="35"/>
      <c r="DLR18" s="35"/>
      <c r="DLS18" s="35"/>
      <c r="DLT18" s="3"/>
      <c r="DLU18" s="3"/>
      <c r="DLV18" s="3"/>
      <c r="DLW18" s="35"/>
      <c r="DLX18" s="35"/>
      <c r="DLY18" s="35"/>
      <c r="DLZ18" s="3"/>
      <c r="DMA18" s="3"/>
      <c r="DMB18" s="3"/>
      <c r="DMC18" s="35"/>
      <c r="DMD18" s="35"/>
      <c r="DME18" s="35"/>
      <c r="DMF18" s="3"/>
      <c r="DMG18" s="3"/>
      <c r="DMH18" s="3"/>
      <c r="DMI18" s="35"/>
      <c r="DMJ18" s="35"/>
      <c r="DMK18" s="35"/>
      <c r="DML18" s="3"/>
      <c r="DMM18" s="3"/>
      <c r="DMN18" s="3"/>
      <c r="DMO18" s="35"/>
      <c r="DMP18" s="35"/>
      <c r="DMQ18" s="35"/>
      <c r="DMR18" s="3"/>
      <c r="DMS18" s="3"/>
      <c r="DMT18" s="3"/>
      <c r="DMU18" s="35"/>
      <c r="DMV18" s="35"/>
      <c r="DMW18" s="35"/>
      <c r="DMX18" s="3"/>
      <c r="DMY18" s="3"/>
      <c r="DMZ18" s="3"/>
      <c r="DNA18" s="35"/>
      <c r="DNB18" s="35"/>
      <c r="DNC18" s="35"/>
      <c r="DND18" s="3"/>
      <c r="DNE18" s="3"/>
      <c r="DNF18" s="3"/>
      <c r="DNG18" s="35"/>
      <c r="DNH18" s="35"/>
      <c r="DNI18" s="35"/>
      <c r="DNJ18" s="3"/>
      <c r="DNK18" s="3"/>
      <c r="DNL18" s="3"/>
      <c r="DNM18" s="35"/>
      <c r="DNN18" s="35"/>
      <c r="DNO18" s="35"/>
      <c r="DNP18" s="3"/>
      <c r="DNQ18" s="3"/>
      <c r="DNR18" s="3"/>
      <c r="DNS18" s="35"/>
      <c r="DNT18" s="35"/>
      <c r="DNU18" s="35"/>
      <c r="DNV18" s="3"/>
      <c r="DNW18" s="3"/>
      <c r="DNX18" s="3"/>
      <c r="DNY18" s="35"/>
      <c r="DNZ18" s="35"/>
      <c r="DOA18" s="35"/>
      <c r="DOB18" s="3"/>
      <c r="DOC18" s="3"/>
      <c r="DOD18" s="3"/>
      <c r="DOE18" s="35"/>
      <c r="DOF18" s="35"/>
      <c r="DOG18" s="35"/>
      <c r="DOH18" s="3"/>
      <c r="DOI18" s="3"/>
      <c r="DOJ18" s="3"/>
      <c r="DOK18" s="35"/>
      <c r="DOL18" s="35"/>
      <c r="DOM18" s="35"/>
      <c r="DON18" s="3"/>
      <c r="DOO18" s="3"/>
      <c r="DOP18" s="3"/>
      <c r="DOQ18" s="35"/>
      <c r="DOR18" s="35"/>
      <c r="DOS18" s="35"/>
      <c r="DOT18" s="3"/>
      <c r="DOU18" s="3"/>
      <c r="DOV18" s="3"/>
      <c r="DOW18" s="35"/>
      <c r="DOX18" s="35"/>
      <c r="DOY18" s="35"/>
      <c r="DOZ18" s="3"/>
      <c r="DPA18" s="3"/>
      <c r="DPB18" s="3"/>
      <c r="DPC18" s="35"/>
      <c r="DPD18" s="35"/>
      <c r="DPE18" s="35"/>
      <c r="DPF18" s="3"/>
      <c r="DPG18" s="3"/>
      <c r="DPH18" s="3"/>
      <c r="DPI18" s="35"/>
      <c r="DPJ18" s="35"/>
      <c r="DPK18" s="35"/>
      <c r="DPL18" s="3"/>
      <c r="DPM18" s="3"/>
      <c r="DPN18" s="3"/>
      <c r="DPO18" s="35"/>
      <c r="DPP18" s="35"/>
      <c r="DPQ18" s="35"/>
      <c r="DPR18" s="3"/>
      <c r="DPS18" s="3"/>
      <c r="DPT18" s="3"/>
      <c r="DPU18" s="35"/>
      <c r="DPV18" s="35"/>
      <c r="DPW18" s="35"/>
      <c r="DPX18" s="3"/>
      <c r="DPY18" s="3"/>
      <c r="DPZ18" s="3"/>
      <c r="DQA18" s="35"/>
      <c r="DQB18" s="35"/>
      <c r="DQC18" s="35"/>
      <c r="DQD18" s="3"/>
      <c r="DQE18" s="3"/>
      <c r="DQF18" s="3"/>
      <c r="DQG18" s="35"/>
      <c r="DQH18" s="35"/>
      <c r="DQI18" s="35"/>
      <c r="DQJ18" s="3"/>
      <c r="DQK18" s="3"/>
      <c r="DQL18" s="3"/>
      <c r="DQM18" s="35"/>
      <c r="DQN18" s="35"/>
      <c r="DQO18" s="35"/>
      <c r="DQP18" s="3"/>
      <c r="DQQ18" s="3"/>
      <c r="DQR18" s="3"/>
      <c r="DQS18" s="35"/>
      <c r="DQT18" s="35"/>
      <c r="DQU18" s="35"/>
      <c r="DQV18" s="3"/>
      <c r="DQW18" s="3"/>
      <c r="DQX18" s="3"/>
      <c r="DQY18" s="35"/>
      <c r="DQZ18" s="35"/>
      <c r="DRA18" s="35"/>
      <c r="DRB18" s="3"/>
      <c r="DRC18" s="3"/>
      <c r="DRD18" s="3"/>
      <c r="DRE18" s="35"/>
      <c r="DRF18" s="35"/>
      <c r="DRG18" s="35"/>
      <c r="DRH18" s="3"/>
      <c r="DRI18" s="3"/>
      <c r="DRJ18" s="3"/>
      <c r="DRK18" s="35"/>
      <c r="DRL18" s="35"/>
      <c r="DRM18" s="35"/>
      <c r="DRN18" s="3"/>
      <c r="DRO18" s="3"/>
      <c r="DRP18" s="3"/>
      <c r="DRQ18" s="35"/>
      <c r="DRR18" s="35"/>
      <c r="DRS18" s="35"/>
      <c r="DRT18" s="3"/>
      <c r="DRU18" s="3"/>
      <c r="DRV18" s="3"/>
      <c r="DRW18" s="35"/>
      <c r="DRX18" s="35"/>
      <c r="DRY18" s="35"/>
      <c r="DRZ18" s="3"/>
      <c r="DSA18" s="3"/>
      <c r="DSB18" s="3"/>
      <c r="DSC18" s="35"/>
      <c r="DSD18" s="35"/>
      <c r="DSE18" s="35"/>
      <c r="DSF18" s="3"/>
      <c r="DSG18" s="3"/>
      <c r="DSH18" s="3"/>
      <c r="DSI18" s="35"/>
      <c r="DSJ18" s="35"/>
      <c r="DSK18" s="35"/>
      <c r="DSL18" s="3"/>
      <c r="DSM18" s="3"/>
      <c r="DSN18" s="3"/>
      <c r="DSO18" s="35"/>
      <c r="DSP18" s="35"/>
      <c r="DSQ18" s="35"/>
      <c r="DSR18" s="3"/>
      <c r="DSS18" s="3"/>
      <c r="DST18" s="3"/>
      <c r="DSU18" s="35"/>
      <c r="DSV18" s="35"/>
      <c r="DSW18" s="35"/>
      <c r="DSX18" s="3"/>
      <c r="DSY18" s="3"/>
      <c r="DSZ18" s="3"/>
      <c r="DTA18" s="35"/>
      <c r="DTB18" s="35"/>
      <c r="DTC18" s="35"/>
      <c r="DTD18" s="3"/>
      <c r="DTE18" s="3"/>
      <c r="DTF18" s="3"/>
      <c r="DTG18" s="35"/>
      <c r="DTH18" s="35"/>
      <c r="DTI18" s="35"/>
      <c r="DTJ18" s="3"/>
      <c r="DTK18" s="3"/>
      <c r="DTL18" s="3"/>
      <c r="DTM18" s="35"/>
      <c r="DTN18" s="35"/>
      <c r="DTO18" s="35"/>
      <c r="DTP18" s="3"/>
      <c r="DTQ18" s="3"/>
      <c r="DTR18" s="3"/>
      <c r="DTS18" s="35"/>
      <c r="DTT18" s="35"/>
      <c r="DTU18" s="35"/>
      <c r="DTV18" s="3"/>
      <c r="DTW18" s="3"/>
      <c r="DTX18" s="3"/>
      <c r="DTY18" s="35"/>
      <c r="DTZ18" s="35"/>
      <c r="DUA18" s="35"/>
      <c r="DUB18" s="3"/>
      <c r="DUC18" s="3"/>
      <c r="DUD18" s="3"/>
      <c r="DUE18" s="35"/>
      <c r="DUF18" s="35"/>
      <c r="DUG18" s="35"/>
      <c r="DUH18" s="3"/>
      <c r="DUI18" s="3"/>
      <c r="DUJ18" s="3"/>
      <c r="DUK18" s="35"/>
      <c r="DUL18" s="35"/>
      <c r="DUM18" s="35"/>
      <c r="DUN18" s="3"/>
      <c r="DUO18" s="3"/>
      <c r="DUP18" s="3"/>
      <c r="DUQ18" s="35"/>
      <c r="DUR18" s="35"/>
      <c r="DUS18" s="35"/>
      <c r="DUT18" s="3"/>
      <c r="DUU18" s="3"/>
      <c r="DUV18" s="3"/>
      <c r="DUW18" s="35"/>
      <c r="DUX18" s="35"/>
      <c r="DUY18" s="35"/>
      <c r="DUZ18" s="3"/>
      <c r="DVA18" s="3"/>
      <c r="DVB18" s="3"/>
      <c r="DVC18" s="35"/>
      <c r="DVD18" s="35"/>
      <c r="DVE18" s="35"/>
      <c r="DVF18" s="3"/>
      <c r="DVG18" s="3"/>
      <c r="DVH18" s="3"/>
      <c r="DVI18" s="35"/>
      <c r="DVJ18" s="35"/>
      <c r="DVK18" s="35"/>
      <c r="DVL18" s="3"/>
      <c r="DVM18" s="3"/>
      <c r="DVN18" s="3"/>
      <c r="DVO18" s="35"/>
      <c r="DVP18" s="35"/>
      <c r="DVQ18" s="35"/>
      <c r="DVR18" s="3"/>
      <c r="DVS18" s="3"/>
      <c r="DVT18" s="3"/>
      <c r="DVU18" s="35"/>
      <c r="DVV18" s="35"/>
      <c r="DVW18" s="35"/>
      <c r="DVX18" s="3"/>
      <c r="DVY18" s="3"/>
      <c r="DVZ18" s="3"/>
      <c r="DWA18" s="35"/>
      <c r="DWB18" s="35"/>
      <c r="DWC18" s="35"/>
      <c r="DWD18" s="3"/>
      <c r="DWE18" s="3"/>
      <c r="DWF18" s="3"/>
      <c r="DWG18" s="35"/>
      <c r="DWH18" s="35"/>
      <c r="DWI18" s="35"/>
      <c r="DWJ18" s="3"/>
      <c r="DWK18" s="3"/>
      <c r="DWL18" s="3"/>
      <c r="DWM18" s="35"/>
      <c r="DWN18" s="35"/>
      <c r="DWO18" s="35"/>
      <c r="DWP18" s="3"/>
      <c r="DWQ18" s="3"/>
      <c r="DWR18" s="3"/>
      <c r="DWS18" s="35"/>
      <c r="DWT18" s="35"/>
      <c r="DWU18" s="35"/>
      <c r="DWV18" s="3"/>
      <c r="DWW18" s="3"/>
      <c r="DWX18" s="3"/>
      <c r="DWY18" s="35"/>
      <c r="DWZ18" s="35"/>
      <c r="DXA18" s="35"/>
      <c r="DXB18" s="3"/>
      <c r="DXC18" s="3"/>
      <c r="DXD18" s="3"/>
      <c r="DXE18" s="35"/>
      <c r="DXF18" s="35"/>
      <c r="DXG18" s="35"/>
      <c r="DXH18" s="3"/>
      <c r="DXI18" s="3"/>
      <c r="DXJ18" s="3"/>
      <c r="DXK18" s="35"/>
      <c r="DXL18" s="35"/>
      <c r="DXM18" s="35"/>
      <c r="DXN18" s="3"/>
      <c r="DXO18" s="3"/>
      <c r="DXP18" s="3"/>
      <c r="DXQ18" s="35"/>
      <c r="DXR18" s="35"/>
      <c r="DXS18" s="35"/>
      <c r="DXT18" s="3"/>
      <c r="DXU18" s="3"/>
      <c r="DXV18" s="3"/>
      <c r="DXW18" s="35"/>
      <c r="DXX18" s="35"/>
      <c r="DXY18" s="35"/>
      <c r="DXZ18" s="3"/>
      <c r="DYA18" s="3"/>
      <c r="DYB18" s="3"/>
      <c r="DYC18" s="35"/>
      <c r="DYD18" s="35"/>
      <c r="DYE18" s="35"/>
      <c r="DYF18" s="3"/>
      <c r="DYG18" s="3"/>
      <c r="DYH18" s="3"/>
      <c r="DYI18" s="35"/>
      <c r="DYJ18" s="35"/>
      <c r="DYK18" s="35"/>
      <c r="DYL18" s="3"/>
      <c r="DYM18" s="3"/>
      <c r="DYN18" s="3"/>
      <c r="DYO18" s="35"/>
      <c r="DYP18" s="35"/>
      <c r="DYQ18" s="35"/>
      <c r="DYR18" s="3"/>
      <c r="DYS18" s="3"/>
      <c r="DYT18" s="3"/>
      <c r="DYU18" s="35"/>
      <c r="DYV18" s="35"/>
      <c r="DYW18" s="35"/>
      <c r="DYX18" s="3"/>
      <c r="DYY18" s="3"/>
      <c r="DYZ18" s="3"/>
      <c r="DZA18" s="35"/>
      <c r="DZB18" s="35"/>
      <c r="DZC18" s="35"/>
      <c r="DZD18" s="3"/>
      <c r="DZE18" s="3"/>
      <c r="DZF18" s="3"/>
      <c r="DZG18" s="35"/>
      <c r="DZH18" s="35"/>
      <c r="DZI18" s="35"/>
      <c r="DZJ18" s="3"/>
      <c r="DZK18" s="3"/>
      <c r="DZL18" s="3"/>
      <c r="DZM18" s="35"/>
      <c r="DZN18" s="35"/>
      <c r="DZO18" s="35"/>
      <c r="DZP18" s="3"/>
      <c r="DZQ18" s="3"/>
      <c r="DZR18" s="3"/>
      <c r="DZS18" s="35"/>
      <c r="DZT18" s="35"/>
      <c r="DZU18" s="35"/>
      <c r="DZV18" s="3"/>
      <c r="DZW18" s="3"/>
      <c r="DZX18" s="3"/>
      <c r="DZY18" s="35"/>
      <c r="DZZ18" s="35"/>
      <c r="EAA18" s="35"/>
      <c r="EAB18" s="3"/>
      <c r="EAC18" s="3"/>
      <c r="EAD18" s="3"/>
      <c r="EAE18" s="35"/>
      <c r="EAF18" s="35"/>
      <c r="EAG18" s="35"/>
      <c r="EAH18" s="3"/>
      <c r="EAI18" s="3"/>
      <c r="EAJ18" s="3"/>
      <c r="EAK18" s="35"/>
      <c r="EAL18" s="35"/>
      <c r="EAM18" s="35"/>
      <c r="EAN18" s="3"/>
      <c r="EAO18" s="3"/>
      <c r="EAP18" s="3"/>
      <c r="EAQ18" s="35"/>
      <c r="EAR18" s="35"/>
      <c r="EAS18" s="35"/>
      <c r="EAT18" s="3"/>
      <c r="EAU18" s="3"/>
      <c r="EAV18" s="3"/>
      <c r="EAW18" s="35"/>
      <c r="EAX18" s="35"/>
      <c r="EAY18" s="35"/>
      <c r="EAZ18" s="3"/>
      <c r="EBA18" s="3"/>
      <c r="EBB18" s="3"/>
      <c r="EBC18" s="35"/>
      <c r="EBD18" s="35"/>
      <c r="EBE18" s="35"/>
      <c r="EBF18" s="3"/>
      <c r="EBG18" s="3"/>
      <c r="EBH18" s="3"/>
      <c r="EBI18" s="35"/>
      <c r="EBJ18" s="35"/>
      <c r="EBK18" s="35"/>
      <c r="EBL18" s="3"/>
      <c r="EBM18" s="3"/>
      <c r="EBN18" s="3"/>
      <c r="EBO18" s="35"/>
      <c r="EBP18" s="35"/>
      <c r="EBQ18" s="35"/>
      <c r="EBR18" s="3"/>
      <c r="EBS18" s="3"/>
      <c r="EBT18" s="3"/>
      <c r="EBU18" s="35"/>
      <c r="EBV18" s="35"/>
      <c r="EBW18" s="35"/>
      <c r="EBX18" s="3"/>
      <c r="EBY18" s="3"/>
      <c r="EBZ18" s="3"/>
      <c r="ECA18" s="35"/>
      <c r="ECB18" s="35"/>
      <c r="ECC18" s="35"/>
      <c r="ECD18" s="3"/>
      <c r="ECE18" s="3"/>
      <c r="ECF18" s="3"/>
      <c r="ECG18" s="35"/>
      <c r="ECH18" s="35"/>
      <c r="ECI18" s="35"/>
      <c r="ECJ18" s="3"/>
      <c r="ECK18" s="3"/>
      <c r="ECL18" s="3"/>
      <c r="ECM18" s="35"/>
      <c r="ECN18" s="35"/>
      <c r="ECO18" s="35"/>
      <c r="ECP18" s="3"/>
      <c r="ECQ18" s="3"/>
      <c r="ECR18" s="3"/>
      <c r="ECS18" s="35"/>
      <c r="ECT18" s="35"/>
      <c r="ECU18" s="35"/>
      <c r="ECV18" s="3"/>
      <c r="ECW18" s="3"/>
      <c r="ECX18" s="3"/>
      <c r="ECY18" s="35"/>
      <c r="ECZ18" s="35"/>
      <c r="EDA18" s="35"/>
      <c r="EDB18" s="3"/>
      <c r="EDC18" s="3"/>
      <c r="EDD18" s="3"/>
      <c r="EDE18" s="35"/>
      <c r="EDF18" s="35"/>
      <c r="EDG18" s="35"/>
      <c r="EDH18" s="3"/>
      <c r="EDI18" s="3"/>
      <c r="EDJ18" s="3"/>
      <c r="EDK18" s="35"/>
      <c r="EDL18" s="35"/>
      <c r="EDM18" s="35"/>
      <c r="EDN18" s="3"/>
      <c r="EDO18" s="3"/>
      <c r="EDP18" s="3"/>
      <c r="EDQ18" s="35"/>
      <c r="EDR18" s="35"/>
      <c r="EDS18" s="35"/>
      <c r="EDT18" s="3"/>
      <c r="EDU18" s="3"/>
      <c r="EDV18" s="3"/>
      <c r="EDW18" s="35"/>
      <c r="EDX18" s="35"/>
      <c r="EDY18" s="35"/>
      <c r="EDZ18" s="3"/>
      <c r="EEA18" s="3"/>
      <c r="EEB18" s="3"/>
      <c r="EEC18" s="35"/>
      <c r="EED18" s="35"/>
      <c r="EEE18" s="35"/>
      <c r="EEF18" s="3"/>
      <c r="EEG18" s="3"/>
      <c r="EEH18" s="3"/>
      <c r="EEI18" s="35"/>
      <c r="EEJ18" s="35"/>
      <c r="EEK18" s="35"/>
      <c r="EEL18" s="3"/>
      <c r="EEM18" s="3"/>
      <c r="EEN18" s="3"/>
      <c r="EEO18" s="35"/>
      <c r="EEP18" s="35"/>
      <c r="EEQ18" s="35"/>
      <c r="EER18" s="3"/>
      <c r="EES18" s="3"/>
      <c r="EET18" s="3"/>
      <c r="EEU18" s="35"/>
      <c r="EEV18" s="35"/>
      <c r="EEW18" s="35"/>
      <c r="EEX18" s="3"/>
      <c r="EEY18" s="3"/>
      <c r="EEZ18" s="3"/>
      <c r="EFA18" s="35"/>
      <c r="EFB18" s="35"/>
      <c r="EFC18" s="35"/>
      <c r="EFD18" s="3"/>
      <c r="EFE18" s="3"/>
      <c r="EFF18" s="3"/>
      <c r="EFG18" s="35"/>
      <c r="EFH18" s="35"/>
      <c r="EFI18" s="35"/>
      <c r="EFJ18" s="3"/>
      <c r="EFK18" s="3"/>
      <c r="EFL18" s="3"/>
      <c r="EFM18" s="35"/>
      <c r="EFN18" s="35"/>
      <c r="EFO18" s="35"/>
      <c r="EFP18" s="3"/>
      <c r="EFQ18" s="3"/>
      <c r="EFR18" s="3"/>
      <c r="EFS18" s="35"/>
      <c r="EFT18" s="35"/>
      <c r="EFU18" s="35"/>
      <c r="EFV18" s="3"/>
      <c r="EFW18" s="3"/>
      <c r="EFX18" s="3"/>
      <c r="EFY18" s="35"/>
      <c r="EFZ18" s="35"/>
      <c r="EGA18" s="35"/>
      <c r="EGB18" s="3"/>
      <c r="EGC18" s="3"/>
      <c r="EGD18" s="3"/>
      <c r="EGE18" s="35"/>
      <c r="EGF18" s="35"/>
      <c r="EGG18" s="35"/>
      <c r="EGH18" s="3"/>
      <c r="EGI18" s="3"/>
      <c r="EGJ18" s="3"/>
      <c r="EGK18" s="35"/>
      <c r="EGL18" s="35"/>
      <c r="EGM18" s="35"/>
      <c r="EGN18" s="3"/>
      <c r="EGO18" s="3"/>
      <c r="EGP18" s="3"/>
      <c r="EGQ18" s="35"/>
      <c r="EGR18" s="35"/>
      <c r="EGS18" s="35"/>
      <c r="EGT18" s="3"/>
      <c r="EGU18" s="3"/>
      <c r="EGV18" s="3"/>
      <c r="EGW18" s="35"/>
      <c r="EGX18" s="35"/>
      <c r="EGY18" s="35"/>
      <c r="EGZ18" s="3"/>
      <c r="EHA18" s="3"/>
      <c r="EHB18" s="3"/>
      <c r="EHC18" s="35"/>
      <c r="EHD18" s="35"/>
      <c r="EHE18" s="35"/>
      <c r="EHF18" s="3"/>
      <c r="EHG18" s="3"/>
      <c r="EHH18" s="3"/>
      <c r="EHI18" s="35"/>
      <c r="EHJ18" s="35"/>
      <c r="EHK18" s="35"/>
      <c r="EHL18" s="3"/>
      <c r="EHM18" s="3"/>
      <c r="EHN18" s="3"/>
      <c r="EHO18" s="35"/>
      <c r="EHP18" s="35"/>
      <c r="EHQ18" s="35"/>
      <c r="EHR18" s="3"/>
      <c r="EHS18" s="3"/>
      <c r="EHT18" s="3"/>
      <c r="EHU18" s="35"/>
      <c r="EHV18" s="35"/>
      <c r="EHW18" s="35"/>
      <c r="EHX18" s="3"/>
      <c r="EHY18" s="3"/>
      <c r="EHZ18" s="3"/>
      <c r="EIA18" s="35"/>
      <c r="EIB18" s="35"/>
      <c r="EIC18" s="35"/>
      <c r="EID18" s="3"/>
      <c r="EIE18" s="3"/>
      <c r="EIF18" s="3"/>
      <c r="EIG18" s="35"/>
      <c r="EIH18" s="35"/>
      <c r="EII18" s="35"/>
      <c r="EIJ18" s="3"/>
      <c r="EIK18" s="3"/>
      <c r="EIL18" s="3"/>
      <c r="EIM18" s="35"/>
      <c r="EIN18" s="35"/>
      <c r="EIO18" s="35"/>
      <c r="EIP18" s="3"/>
      <c r="EIQ18" s="3"/>
      <c r="EIR18" s="3"/>
      <c r="EIS18" s="35"/>
      <c r="EIT18" s="35"/>
      <c r="EIU18" s="35"/>
      <c r="EIV18" s="3"/>
      <c r="EIW18" s="3"/>
      <c r="EIX18" s="3"/>
      <c r="EIY18" s="35"/>
      <c r="EIZ18" s="35"/>
      <c r="EJA18" s="35"/>
      <c r="EJB18" s="3"/>
      <c r="EJC18" s="3"/>
      <c r="EJD18" s="3"/>
      <c r="EJE18" s="35"/>
      <c r="EJF18" s="35"/>
      <c r="EJG18" s="35"/>
      <c r="EJH18" s="3"/>
      <c r="EJI18" s="3"/>
      <c r="EJJ18" s="3"/>
      <c r="EJK18" s="35"/>
      <c r="EJL18" s="35"/>
      <c r="EJM18" s="35"/>
      <c r="EJN18" s="3"/>
      <c r="EJO18" s="3"/>
      <c r="EJP18" s="3"/>
      <c r="EJQ18" s="35"/>
      <c r="EJR18" s="35"/>
      <c r="EJS18" s="35"/>
      <c r="EJT18" s="3"/>
      <c r="EJU18" s="3"/>
      <c r="EJV18" s="3"/>
      <c r="EJW18" s="35"/>
      <c r="EJX18" s="35"/>
      <c r="EJY18" s="35"/>
      <c r="EJZ18" s="3"/>
      <c r="EKA18" s="3"/>
      <c r="EKB18" s="3"/>
      <c r="EKC18" s="35"/>
      <c r="EKD18" s="35"/>
      <c r="EKE18" s="35"/>
      <c r="EKF18" s="3"/>
      <c r="EKG18" s="3"/>
      <c r="EKH18" s="3"/>
      <c r="EKI18" s="35"/>
      <c r="EKJ18" s="35"/>
      <c r="EKK18" s="35"/>
      <c r="EKL18" s="3"/>
      <c r="EKM18" s="3"/>
      <c r="EKN18" s="3"/>
      <c r="EKO18" s="35"/>
      <c r="EKP18" s="35"/>
      <c r="EKQ18" s="35"/>
      <c r="EKR18" s="3"/>
      <c r="EKS18" s="3"/>
      <c r="EKT18" s="3"/>
      <c r="EKU18" s="35"/>
      <c r="EKV18" s="35"/>
      <c r="EKW18" s="35"/>
      <c r="EKX18" s="3"/>
      <c r="EKY18" s="3"/>
      <c r="EKZ18" s="3"/>
      <c r="ELA18" s="35"/>
      <c r="ELB18" s="35"/>
      <c r="ELC18" s="35"/>
      <c r="ELD18" s="3"/>
      <c r="ELE18" s="3"/>
      <c r="ELF18" s="3"/>
      <c r="ELG18" s="35"/>
      <c r="ELH18" s="35"/>
      <c r="ELI18" s="35"/>
      <c r="ELJ18" s="3"/>
      <c r="ELK18" s="3"/>
      <c r="ELL18" s="3"/>
      <c r="ELM18" s="35"/>
      <c r="ELN18" s="35"/>
      <c r="ELO18" s="35"/>
      <c r="ELP18" s="3"/>
      <c r="ELQ18" s="3"/>
      <c r="ELR18" s="3"/>
      <c r="ELS18" s="35"/>
      <c r="ELT18" s="35"/>
      <c r="ELU18" s="35"/>
      <c r="ELV18" s="3"/>
      <c r="ELW18" s="3"/>
      <c r="ELX18" s="3"/>
      <c r="ELY18" s="35"/>
      <c r="ELZ18" s="35"/>
      <c r="EMA18" s="35"/>
      <c r="EMB18" s="3"/>
      <c r="EMC18" s="3"/>
      <c r="EMD18" s="3"/>
      <c r="EME18" s="35"/>
      <c r="EMF18" s="35"/>
      <c r="EMG18" s="35"/>
      <c r="EMH18" s="3"/>
      <c r="EMI18" s="3"/>
      <c r="EMJ18" s="3"/>
      <c r="EMK18" s="35"/>
      <c r="EML18" s="35"/>
      <c r="EMM18" s="35"/>
      <c r="EMN18" s="3"/>
      <c r="EMO18" s="3"/>
      <c r="EMP18" s="3"/>
      <c r="EMQ18" s="35"/>
      <c r="EMR18" s="35"/>
      <c r="EMS18" s="35"/>
      <c r="EMT18" s="3"/>
      <c r="EMU18" s="3"/>
      <c r="EMV18" s="3"/>
      <c r="EMW18" s="35"/>
      <c r="EMX18" s="35"/>
      <c r="EMY18" s="35"/>
      <c r="EMZ18" s="3"/>
      <c r="ENA18" s="3"/>
      <c r="ENB18" s="3"/>
      <c r="ENC18" s="35"/>
      <c r="END18" s="35"/>
      <c r="ENE18" s="35"/>
      <c r="ENF18" s="3"/>
      <c r="ENG18" s="3"/>
      <c r="ENH18" s="3"/>
      <c r="ENI18" s="35"/>
      <c r="ENJ18" s="35"/>
      <c r="ENK18" s="35"/>
      <c r="ENL18" s="3"/>
      <c r="ENM18" s="3"/>
      <c r="ENN18" s="3"/>
      <c r="ENO18" s="35"/>
      <c r="ENP18" s="35"/>
      <c r="ENQ18" s="35"/>
      <c r="ENR18" s="3"/>
      <c r="ENS18" s="3"/>
      <c r="ENT18" s="3"/>
      <c r="ENU18" s="35"/>
      <c r="ENV18" s="35"/>
      <c r="ENW18" s="35"/>
      <c r="ENX18" s="3"/>
      <c r="ENY18" s="3"/>
      <c r="ENZ18" s="3"/>
      <c r="EOA18" s="35"/>
      <c r="EOB18" s="35"/>
      <c r="EOC18" s="35"/>
      <c r="EOD18" s="3"/>
      <c r="EOE18" s="3"/>
      <c r="EOF18" s="3"/>
      <c r="EOG18" s="35"/>
      <c r="EOH18" s="35"/>
      <c r="EOI18" s="35"/>
      <c r="EOJ18" s="3"/>
      <c r="EOK18" s="3"/>
      <c r="EOL18" s="3"/>
      <c r="EOM18" s="35"/>
      <c r="EON18" s="35"/>
      <c r="EOO18" s="35"/>
      <c r="EOP18" s="3"/>
      <c r="EOQ18" s="3"/>
      <c r="EOR18" s="3"/>
      <c r="EOS18" s="35"/>
      <c r="EOT18" s="35"/>
      <c r="EOU18" s="35"/>
      <c r="EOV18" s="3"/>
      <c r="EOW18" s="3"/>
      <c r="EOX18" s="3"/>
      <c r="EOY18" s="35"/>
      <c r="EOZ18" s="35"/>
      <c r="EPA18" s="35"/>
      <c r="EPB18" s="3"/>
      <c r="EPC18" s="3"/>
      <c r="EPD18" s="3"/>
      <c r="EPE18" s="35"/>
      <c r="EPF18" s="35"/>
      <c r="EPG18" s="35"/>
      <c r="EPH18" s="3"/>
      <c r="EPI18" s="3"/>
      <c r="EPJ18" s="3"/>
      <c r="EPK18" s="35"/>
      <c r="EPL18" s="35"/>
      <c r="EPM18" s="35"/>
      <c r="EPN18" s="3"/>
      <c r="EPO18" s="3"/>
      <c r="EPP18" s="3"/>
      <c r="EPQ18" s="35"/>
      <c r="EPR18" s="35"/>
      <c r="EPS18" s="35"/>
      <c r="EPT18" s="3"/>
      <c r="EPU18" s="3"/>
      <c r="EPV18" s="3"/>
      <c r="EPW18" s="35"/>
      <c r="EPX18" s="35"/>
      <c r="EPY18" s="35"/>
      <c r="EPZ18" s="3"/>
      <c r="EQA18" s="3"/>
      <c r="EQB18" s="3"/>
      <c r="EQC18" s="35"/>
      <c r="EQD18" s="35"/>
      <c r="EQE18" s="35"/>
      <c r="EQF18" s="3"/>
      <c r="EQG18" s="3"/>
      <c r="EQH18" s="3"/>
      <c r="EQI18" s="35"/>
      <c r="EQJ18" s="35"/>
      <c r="EQK18" s="35"/>
      <c r="EQL18" s="3"/>
      <c r="EQM18" s="3"/>
      <c r="EQN18" s="3"/>
      <c r="EQO18" s="35"/>
      <c r="EQP18" s="35"/>
      <c r="EQQ18" s="35"/>
      <c r="EQR18" s="3"/>
      <c r="EQS18" s="3"/>
      <c r="EQT18" s="3"/>
      <c r="EQU18" s="35"/>
      <c r="EQV18" s="35"/>
      <c r="EQW18" s="35"/>
      <c r="EQX18" s="3"/>
      <c r="EQY18" s="3"/>
      <c r="EQZ18" s="3"/>
      <c r="ERA18" s="35"/>
      <c r="ERB18" s="35"/>
      <c r="ERC18" s="35"/>
      <c r="ERD18" s="3"/>
      <c r="ERE18" s="3"/>
      <c r="ERF18" s="3"/>
      <c r="ERG18" s="35"/>
      <c r="ERH18" s="35"/>
      <c r="ERI18" s="35"/>
      <c r="ERJ18" s="3"/>
      <c r="ERK18" s="3"/>
      <c r="ERL18" s="3"/>
      <c r="ERM18" s="35"/>
      <c r="ERN18" s="35"/>
      <c r="ERO18" s="35"/>
      <c r="ERP18" s="3"/>
      <c r="ERQ18" s="3"/>
      <c r="ERR18" s="3"/>
      <c r="ERS18" s="35"/>
      <c r="ERT18" s="35"/>
      <c r="ERU18" s="35"/>
      <c r="ERV18" s="3"/>
      <c r="ERW18" s="3"/>
      <c r="ERX18" s="3"/>
      <c r="ERY18" s="35"/>
      <c r="ERZ18" s="35"/>
      <c r="ESA18" s="35"/>
      <c r="ESB18" s="3"/>
      <c r="ESC18" s="3"/>
      <c r="ESD18" s="3"/>
      <c r="ESE18" s="35"/>
      <c r="ESF18" s="35"/>
      <c r="ESG18" s="35"/>
      <c r="ESH18" s="3"/>
      <c r="ESI18" s="3"/>
      <c r="ESJ18" s="3"/>
      <c r="ESK18" s="35"/>
      <c r="ESL18" s="35"/>
      <c r="ESM18" s="35"/>
      <c r="ESN18" s="3"/>
      <c r="ESO18" s="3"/>
      <c r="ESP18" s="3"/>
      <c r="ESQ18" s="35"/>
      <c r="ESR18" s="35"/>
      <c r="ESS18" s="35"/>
      <c r="EST18" s="3"/>
      <c r="ESU18" s="3"/>
      <c r="ESV18" s="3"/>
      <c r="ESW18" s="35"/>
      <c r="ESX18" s="35"/>
      <c r="ESY18" s="35"/>
      <c r="ESZ18" s="3"/>
      <c r="ETA18" s="3"/>
      <c r="ETB18" s="3"/>
      <c r="ETC18" s="35"/>
      <c r="ETD18" s="35"/>
      <c r="ETE18" s="35"/>
      <c r="ETF18" s="3"/>
      <c r="ETG18" s="3"/>
      <c r="ETH18" s="3"/>
      <c r="ETI18" s="35"/>
      <c r="ETJ18" s="35"/>
      <c r="ETK18" s="35"/>
      <c r="ETL18" s="3"/>
      <c r="ETM18" s="3"/>
      <c r="ETN18" s="3"/>
      <c r="ETO18" s="35"/>
      <c r="ETP18" s="35"/>
      <c r="ETQ18" s="35"/>
      <c r="ETR18" s="3"/>
      <c r="ETS18" s="3"/>
      <c r="ETT18" s="3"/>
      <c r="ETU18" s="35"/>
      <c r="ETV18" s="35"/>
      <c r="ETW18" s="35"/>
      <c r="ETX18" s="3"/>
      <c r="ETY18" s="3"/>
      <c r="ETZ18" s="3"/>
      <c r="EUA18" s="35"/>
      <c r="EUB18" s="35"/>
      <c r="EUC18" s="35"/>
      <c r="EUD18" s="3"/>
      <c r="EUE18" s="3"/>
      <c r="EUF18" s="3"/>
      <c r="EUG18" s="35"/>
      <c r="EUH18" s="35"/>
      <c r="EUI18" s="35"/>
      <c r="EUJ18" s="3"/>
      <c r="EUK18" s="3"/>
      <c r="EUL18" s="3"/>
      <c r="EUM18" s="35"/>
      <c r="EUN18" s="35"/>
      <c r="EUO18" s="35"/>
      <c r="EUP18" s="3"/>
      <c r="EUQ18" s="3"/>
      <c r="EUR18" s="3"/>
      <c r="EUS18" s="35"/>
      <c r="EUT18" s="35"/>
      <c r="EUU18" s="35"/>
      <c r="EUV18" s="3"/>
      <c r="EUW18" s="3"/>
      <c r="EUX18" s="3"/>
      <c r="EUY18" s="35"/>
      <c r="EUZ18" s="35"/>
      <c r="EVA18" s="35"/>
      <c r="EVB18" s="3"/>
      <c r="EVC18" s="3"/>
      <c r="EVD18" s="3"/>
      <c r="EVE18" s="35"/>
      <c r="EVF18" s="35"/>
      <c r="EVG18" s="35"/>
      <c r="EVH18" s="3"/>
      <c r="EVI18" s="3"/>
      <c r="EVJ18" s="3"/>
      <c r="EVK18" s="35"/>
      <c r="EVL18" s="35"/>
      <c r="EVM18" s="35"/>
      <c r="EVN18" s="3"/>
      <c r="EVO18" s="3"/>
      <c r="EVP18" s="3"/>
      <c r="EVQ18" s="35"/>
      <c r="EVR18" s="35"/>
      <c r="EVS18" s="35"/>
      <c r="EVT18" s="3"/>
      <c r="EVU18" s="3"/>
      <c r="EVV18" s="3"/>
      <c r="EVW18" s="35"/>
      <c r="EVX18" s="35"/>
      <c r="EVY18" s="35"/>
      <c r="EVZ18" s="3"/>
      <c r="EWA18" s="3"/>
      <c r="EWB18" s="3"/>
      <c r="EWC18" s="35"/>
      <c r="EWD18" s="35"/>
      <c r="EWE18" s="35"/>
      <c r="EWF18" s="3"/>
      <c r="EWG18" s="3"/>
      <c r="EWH18" s="3"/>
      <c r="EWI18" s="35"/>
      <c r="EWJ18" s="35"/>
      <c r="EWK18" s="35"/>
      <c r="EWL18" s="3"/>
      <c r="EWM18" s="3"/>
      <c r="EWN18" s="3"/>
      <c r="EWO18" s="35"/>
      <c r="EWP18" s="35"/>
      <c r="EWQ18" s="35"/>
      <c r="EWR18" s="3"/>
      <c r="EWS18" s="3"/>
      <c r="EWT18" s="3"/>
      <c r="EWU18" s="35"/>
      <c r="EWV18" s="35"/>
      <c r="EWW18" s="35"/>
      <c r="EWX18" s="3"/>
      <c r="EWY18" s="3"/>
      <c r="EWZ18" s="3"/>
      <c r="EXA18" s="35"/>
      <c r="EXB18" s="35"/>
      <c r="EXC18" s="35"/>
      <c r="EXD18" s="3"/>
      <c r="EXE18" s="3"/>
      <c r="EXF18" s="3"/>
      <c r="EXG18" s="35"/>
      <c r="EXH18" s="35"/>
      <c r="EXI18" s="35"/>
      <c r="EXJ18" s="3"/>
      <c r="EXK18" s="3"/>
      <c r="EXL18" s="3"/>
      <c r="EXM18" s="35"/>
      <c r="EXN18" s="35"/>
      <c r="EXO18" s="35"/>
      <c r="EXP18" s="3"/>
      <c r="EXQ18" s="3"/>
      <c r="EXR18" s="3"/>
      <c r="EXS18" s="35"/>
      <c r="EXT18" s="35"/>
      <c r="EXU18" s="35"/>
      <c r="EXV18" s="3"/>
      <c r="EXW18" s="3"/>
      <c r="EXX18" s="3"/>
      <c r="EXY18" s="35"/>
      <c r="EXZ18" s="35"/>
      <c r="EYA18" s="35"/>
      <c r="EYB18" s="3"/>
      <c r="EYC18" s="3"/>
      <c r="EYD18" s="3"/>
      <c r="EYE18" s="35"/>
      <c r="EYF18" s="35"/>
      <c r="EYG18" s="35"/>
      <c r="EYH18" s="3"/>
      <c r="EYI18" s="3"/>
      <c r="EYJ18" s="3"/>
      <c r="EYK18" s="35"/>
      <c r="EYL18" s="35"/>
      <c r="EYM18" s="35"/>
      <c r="EYN18" s="3"/>
      <c r="EYO18" s="3"/>
      <c r="EYP18" s="3"/>
      <c r="EYQ18" s="35"/>
      <c r="EYR18" s="35"/>
      <c r="EYS18" s="35"/>
      <c r="EYT18" s="3"/>
      <c r="EYU18" s="3"/>
      <c r="EYV18" s="3"/>
      <c r="EYW18" s="35"/>
      <c r="EYX18" s="35"/>
      <c r="EYY18" s="35"/>
      <c r="EYZ18" s="3"/>
      <c r="EZA18" s="3"/>
      <c r="EZB18" s="3"/>
      <c r="EZC18" s="35"/>
      <c r="EZD18" s="35"/>
      <c r="EZE18" s="35"/>
      <c r="EZF18" s="3"/>
      <c r="EZG18" s="3"/>
      <c r="EZH18" s="3"/>
      <c r="EZI18" s="35"/>
      <c r="EZJ18" s="35"/>
      <c r="EZK18" s="35"/>
      <c r="EZL18" s="3"/>
      <c r="EZM18" s="3"/>
      <c r="EZN18" s="3"/>
      <c r="EZO18" s="35"/>
      <c r="EZP18" s="35"/>
      <c r="EZQ18" s="35"/>
      <c r="EZR18" s="3"/>
      <c r="EZS18" s="3"/>
      <c r="EZT18" s="3"/>
      <c r="EZU18" s="35"/>
      <c r="EZV18" s="35"/>
      <c r="EZW18" s="35"/>
      <c r="EZX18" s="3"/>
      <c r="EZY18" s="3"/>
      <c r="EZZ18" s="3"/>
      <c r="FAA18" s="35"/>
      <c r="FAB18" s="35"/>
      <c r="FAC18" s="35"/>
      <c r="FAD18" s="3"/>
      <c r="FAE18" s="3"/>
      <c r="FAF18" s="3"/>
      <c r="FAG18" s="35"/>
      <c r="FAH18" s="35"/>
      <c r="FAI18" s="35"/>
      <c r="FAJ18" s="3"/>
      <c r="FAK18" s="3"/>
      <c r="FAL18" s="3"/>
      <c r="FAM18" s="35"/>
      <c r="FAN18" s="35"/>
      <c r="FAO18" s="35"/>
      <c r="FAP18" s="3"/>
      <c r="FAQ18" s="3"/>
      <c r="FAR18" s="3"/>
      <c r="FAS18" s="35"/>
      <c r="FAT18" s="35"/>
      <c r="FAU18" s="35"/>
      <c r="FAV18" s="3"/>
      <c r="FAW18" s="3"/>
      <c r="FAX18" s="3"/>
      <c r="FAY18" s="35"/>
      <c r="FAZ18" s="35"/>
      <c r="FBA18" s="35"/>
      <c r="FBB18" s="3"/>
      <c r="FBC18" s="3"/>
      <c r="FBD18" s="3"/>
      <c r="FBE18" s="35"/>
      <c r="FBF18" s="35"/>
      <c r="FBG18" s="35"/>
      <c r="FBH18" s="3"/>
      <c r="FBI18" s="3"/>
      <c r="FBJ18" s="3"/>
      <c r="FBK18" s="35"/>
      <c r="FBL18" s="35"/>
      <c r="FBM18" s="35"/>
      <c r="FBN18" s="3"/>
      <c r="FBO18" s="3"/>
      <c r="FBP18" s="3"/>
      <c r="FBQ18" s="35"/>
      <c r="FBR18" s="35"/>
      <c r="FBS18" s="35"/>
      <c r="FBT18" s="3"/>
      <c r="FBU18" s="3"/>
      <c r="FBV18" s="3"/>
      <c r="FBW18" s="35"/>
      <c r="FBX18" s="35"/>
      <c r="FBY18" s="35"/>
      <c r="FBZ18" s="3"/>
      <c r="FCA18" s="3"/>
      <c r="FCB18" s="3"/>
      <c r="FCC18" s="35"/>
      <c r="FCD18" s="35"/>
      <c r="FCE18" s="35"/>
      <c r="FCF18" s="3"/>
      <c r="FCG18" s="3"/>
      <c r="FCH18" s="3"/>
      <c r="FCI18" s="35"/>
      <c r="FCJ18" s="35"/>
      <c r="FCK18" s="35"/>
      <c r="FCL18" s="3"/>
      <c r="FCM18" s="3"/>
      <c r="FCN18" s="3"/>
      <c r="FCO18" s="35"/>
      <c r="FCP18" s="35"/>
      <c r="FCQ18" s="35"/>
      <c r="FCR18" s="3"/>
      <c r="FCS18" s="3"/>
      <c r="FCT18" s="3"/>
      <c r="FCU18" s="35"/>
      <c r="FCV18" s="35"/>
      <c r="FCW18" s="35"/>
      <c r="FCX18" s="3"/>
      <c r="FCY18" s="3"/>
      <c r="FCZ18" s="3"/>
      <c r="FDA18" s="35"/>
      <c r="FDB18" s="35"/>
      <c r="FDC18" s="35"/>
      <c r="FDD18" s="3"/>
      <c r="FDE18" s="3"/>
      <c r="FDF18" s="3"/>
      <c r="FDG18" s="35"/>
      <c r="FDH18" s="35"/>
      <c r="FDI18" s="35"/>
      <c r="FDJ18" s="3"/>
      <c r="FDK18" s="3"/>
      <c r="FDL18" s="3"/>
      <c r="FDM18" s="35"/>
      <c r="FDN18" s="35"/>
      <c r="FDO18" s="35"/>
      <c r="FDP18" s="3"/>
      <c r="FDQ18" s="3"/>
      <c r="FDR18" s="3"/>
      <c r="FDS18" s="35"/>
      <c r="FDT18" s="35"/>
      <c r="FDU18" s="35"/>
      <c r="FDV18" s="3"/>
      <c r="FDW18" s="3"/>
      <c r="FDX18" s="3"/>
      <c r="FDY18" s="35"/>
      <c r="FDZ18" s="35"/>
      <c r="FEA18" s="35"/>
      <c r="FEB18" s="3"/>
      <c r="FEC18" s="3"/>
      <c r="FED18" s="3"/>
      <c r="FEE18" s="35"/>
      <c r="FEF18" s="35"/>
      <c r="FEG18" s="35"/>
      <c r="FEH18" s="3"/>
      <c r="FEI18" s="3"/>
      <c r="FEJ18" s="3"/>
      <c r="FEK18" s="35"/>
      <c r="FEL18" s="35"/>
      <c r="FEM18" s="35"/>
      <c r="FEN18" s="3"/>
      <c r="FEO18" s="3"/>
      <c r="FEP18" s="3"/>
      <c r="FEQ18" s="35"/>
      <c r="FER18" s="35"/>
      <c r="FES18" s="35"/>
      <c r="FET18" s="3"/>
      <c r="FEU18" s="3"/>
      <c r="FEV18" s="3"/>
      <c r="FEW18" s="35"/>
      <c r="FEX18" s="35"/>
      <c r="FEY18" s="35"/>
      <c r="FEZ18" s="3"/>
      <c r="FFA18" s="3"/>
      <c r="FFB18" s="3"/>
      <c r="FFC18" s="35"/>
      <c r="FFD18" s="35"/>
      <c r="FFE18" s="35"/>
      <c r="FFF18" s="3"/>
      <c r="FFG18" s="3"/>
      <c r="FFH18" s="3"/>
      <c r="FFI18" s="35"/>
      <c r="FFJ18" s="35"/>
      <c r="FFK18" s="35"/>
      <c r="FFL18" s="3"/>
      <c r="FFM18" s="3"/>
      <c r="FFN18" s="3"/>
      <c r="FFO18" s="35"/>
      <c r="FFP18" s="35"/>
      <c r="FFQ18" s="35"/>
      <c r="FFR18" s="3"/>
      <c r="FFS18" s="3"/>
      <c r="FFT18" s="3"/>
      <c r="FFU18" s="35"/>
      <c r="FFV18" s="35"/>
      <c r="FFW18" s="35"/>
      <c r="FFX18" s="3"/>
      <c r="FFY18" s="3"/>
      <c r="FFZ18" s="3"/>
      <c r="FGA18" s="35"/>
      <c r="FGB18" s="35"/>
      <c r="FGC18" s="35"/>
      <c r="FGD18" s="3"/>
      <c r="FGE18" s="3"/>
      <c r="FGF18" s="3"/>
      <c r="FGG18" s="35"/>
      <c r="FGH18" s="35"/>
      <c r="FGI18" s="35"/>
      <c r="FGJ18" s="3"/>
      <c r="FGK18" s="3"/>
      <c r="FGL18" s="3"/>
      <c r="FGM18" s="35"/>
      <c r="FGN18" s="35"/>
      <c r="FGO18" s="35"/>
      <c r="FGP18" s="3"/>
      <c r="FGQ18" s="3"/>
      <c r="FGR18" s="3"/>
      <c r="FGS18" s="35"/>
      <c r="FGT18" s="35"/>
      <c r="FGU18" s="35"/>
      <c r="FGV18" s="3"/>
      <c r="FGW18" s="3"/>
      <c r="FGX18" s="3"/>
      <c r="FGY18" s="35"/>
      <c r="FGZ18" s="35"/>
      <c r="FHA18" s="35"/>
      <c r="FHB18" s="3"/>
      <c r="FHC18" s="3"/>
      <c r="FHD18" s="3"/>
      <c r="FHE18" s="35"/>
      <c r="FHF18" s="35"/>
      <c r="FHG18" s="35"/>
      <c r="FHH18" s="3"/>
      <c r="FHI18" s="3"/>
      <c r="FHJ18" s="3"/>
      <c r="FHK18" s="35"/>
      <c r="FHL18" s="35"/>
      <c r="FHM18" s="35"/>
      <c r="FHN18" s="3"/>
      <c r="FHO18" s="3"/>
      <c r="FHP18" s="3"/>
      <c r="FHQ18" s="35"/>
      <c r="FHR18" s="35"/>
      <c r="FHS18" s="35"/>
      <c r="FHT18" s="3"/>
      <c r="FHU18" s="3"/>
      <c r="FHV18" s="3"/>
      <c r="FHW18" s="35"/>
      <c r="FHX18" s="35"/>
      <c r="FHY18" s="35"/>
      <c r="FHZ18" s="3"/>
      <c r="FIA18" s="3"/>
      <c r="FIB18" s="3"/>
      <c r="FIC18" s="35"/>
      <c r="FID18" s="35"/>
      <c r="FIE18" s="35"/>
      <c r="FIF18" s="3"/>
      <c r="FIG18" s="3"/>
      <c r="FIH18" s="3"/>
      <c r="FII18" s="35"/>
      <c r="FIJ18" s="35"/>
      <c r="FIK18" s="35"/>
      <c r="FIL18" s="3"/>
      <c r="FIM18" s="3"/>
      <c r="FIN18" s="3"/>
      <c r="FIO18" s="35"/>
      <c r="FIP18" s="35"/>
      <c r="FIQ18" s="35"/>
      <c r="FIR18" s="3"/>
      <c r="FIS18" s="3"/>
      <c r="FIT18" s="3"/>
      <c r="FIU18" s="35"/>
      <c r="FIV18" s="35"/>
      <c r="FIW18" s="35"/>
      <c r="FIX18" s="3"/>
      <c r="FIY18" s="3"/>
      <c r="FIZ18" s="3"/>
      <c r="FJA18" s="35"/>
      <c r="FJB18" s="35"/>
      <c r="FJC18" s="35"/>
      <c r="FJD18" s="3"/>
      <c r="FJE18" s="3"/>
      <c r="FJF18" s="3"/>
      <c r="FJG18" s="35"/>
      <c r="FJH18" s="35"/>
      <c r="FJI18" s="35"/>
      <c r="FJJ18" s="3"/>
      <c r="FJK18" s="3"/>
      <c r="FJL18" s="3"/>
      <c r="FJM18" s="35"/>
      <c r="FJN18" s="35"/>
      <c r="FJO18" s="35"/>
      <c r="FJP18" s="3"/>
      <c r="FJQ18" s="3"/>
      <c r="FJR18" s="3"/>
      <c r="FJS18" s="35"/>
      <c r="FJT18" s="35"/>
      <c r="FJU18" s="35"/>
      <c r="FJV18" s="3"/>
      <c r="FJW18" s="3"/>
      <c r="FJX18" s="3"/>
      <c r="FJY18" s="35"/>
      <c r="FJZ18" s="35"/>
      <c r="FKA18" s="35"/>
      <c r="FKB18" s="3"/>
      <c r="FKC18" s="3"/>
      <c r="FKD18" s="3"/>
      <c r="FKE18" s="35"/>
      <c r="FKF18" s="35"/>
      <c r="FKG18" s="35"/>
      <c r="FKH18" s="3"/>
      <c r="FKI18" s="3"/>
      <c r="FKJ18" s="3"/>
      <c r="FKK18" s="35"/>
      <c r="FKL18" s="35"/>
      <c r="FKM18" s="35"/>
      <c r="FKN18" s="3"/>
      <c r="FKO18" s="3"/>
      <c r="FKP18" s="3"/>
      <c r="FKQ18" s="35"/>
      <c r="FKR18" s="35"/>
      <c r="FKS18" s="35"/>
      <c r="FKT18" s="3"/>
      <c r="FKU18" s="3"/>
      <c r="FKV18" s="3"/>
      <c r="FKW18" s="35"/>
      <c r="FKX18" s="35"/>
      <c r="FKY18" s="35"/>
      <c r="FKZ18" s="3"/>
      <c r="FLA18" s="3"/>
      <c r="FLB18" s="3"/>
      <c r="FLC18" s="35"/>
      <c r="FLD18" s="35"/>
      <c r="FLE18" s="35"/>
      <c r="FLF18" s="3"/>
      <c r="FLG18" s="3"/>
      <c r="FLH18" s="3"/>
      <c r="FLI18" s="35"/>
      <c r="FLJ18" s="35"/>
      <c r="FLK18" s="35"/>
      <c r="FLL18" s="3"/>
      <c r="FLM18" s="3"/>
      <c r="FLN18" s="3"/>
      <c r="FLO18" s="35"/>
      <c r="FLP18" s="35"/>
      <c r="FLQ18" s="35"/>
      <c r="FLR18" s="3"/>
      <c r="FLS18" s="3"/>
      <c r="FLT18" s="3"/>
      <c r="FLU18" s="35"/>
      <c r="FLV18" s="35"/>
      <c r="FLW18" s="35"/>
      <c r="FLX18" s="3"/>
      <c r="FLY18" s="3"/>
      <c r="FLZ18" s="3"/>
      <c r="FMA18" s="35"/>
      <c r="FMB18" s="35"/>
      <c r="FMC18" s="35"/>
      <c r="FMD18" s="3"/>
      <c r="FME18" s="3"/>
      <c r="FMF18" s="3"/>
      <c r="FMG18" s="35"/>
      <c r="FMH18" s="35"/>
      <c r="FMI18" s="35"/>
      <c r="FMJ18" s="3"/>
      <c r="FMK18" s="3"/>
      <c r="FML18" s="3"/>
      <c r="FMM18" s="35"/>
      <c r="FMN18" s="35"/>
      <c r="FMO18" s="35"/>
      <c r="FMP18" s="3"/>
      <c r="FMQ18" s="3"/>
      <c r="FMR18" s="3"/>
      <c r="FMS18" s="35"/>
      <c r="FMT18" s="35"/>
      <c r="FMU18" s="35"/>
      <c r="FMV18" s="3"/>
      <c r="FMW18" s="3"/>
      <c r="FMX18" s="3"/>
      <c r="FMY18" s="35"/>
      <c r="FMZ18" s="35"/>
      <c r="FNA18" s="35"/>
      <c r="FNB18" s="3"/>
      <c r="FNC18" s="3"/>
      <c r="FND18" s="3"/>
      <c r="FNE18" s="35"/>
      <c r="FNF18" s="35"/>
      <c r="FNG18" s="35"/>
      <c r="FNH18" s="3"/>
      <c r="FNI18" s="3"/>
      <c r="FNJ18" s="3"/>
      <c r="FNK18" s="35"/>
      <c r="FNL18" s="35"/>
      <c r="FNM18" s="35"/>
      <c r="FNN18" s="3"/>
      <c r="FNO18" s="3"/>
      <c r="FNP18" s="3"/>
      <c r="FNQ18" s="35"/>
      <c r="FNR18" s="35"/>
      <c r="FNS18" s="35"/>
      <c r="FNT18" s="3"/>
      <c r="FNU18" s="3"/>
      <c r="FNV18" s="3"/>
      <c r="FNW18" s="35"/>
      <c r="FNX18" s="35"/>
      <c r="FNY18" s="35"/>
      <c r="FNZ18" s="3"/>
      <c r="FOA18" s="3"/>
      <c r="FOB18" s="3"/>
      <c r="FOC18" s="35"/>
      <c r="FOD18" s="35"/>
      <c r="FOE18" s="35"/>
      <c r="FOF18" s="3"/>
      <c r="FOG18" s="3"/>
      <c r="FOH18" s="3"/>
      <c r="FOI18" s="35"/>
      <c r="FOJ18" s="35"/>
      <c r="FOK18" s="35"/>
      <c r="FOL18" s="3"/>
      <c r="FOM18" s="3"/>
      <c r="FON18" s="3"/>
      <c r="FOO18" s="35"/>
      <c r="FOP18" s="35"/>
      <c r="FOQ18" s="35"/>
      <c r="FOR18" s="3"/>
      <c r="FOS18" s="3"/>
      <c r="FOT18" s="3"/>
      <c r="FOU18" s="35"/>
      <c r="FOV18" s="35"/>
      <c r="FOW18" s="35"/>
      <c r="FOX18" s="3"/>
      <c r="FOY18" s="3"/>
      <c r="FOZ18" s="3"/>
      <c r="FPA18" s="35"/>
      <c r="FPB18" s="35"/>
      <c r="FPC18" s="35"/>
      <c r="FPD18" s="3"/>
      <c r="FPE18" s="3"/>
      <c r="FPF18" s="3"/>
      <c r="FPG18" s="35"/>
      <c r="FPH18" s="35"/>
      <c r="FPI18" s="35"/>
      <c r="FPJ18" s="3"/>
      <c r="FPK18" s="3"/>
      <c r="FPL18" s="3"/>
      <c r="FPM18" s="35"/>
      <c r="FPN18" s="35"/>
      <c r="FPO18" s="35"/>
      <c r="FPP18" s="3"/>
      <c r="FPQ18" s="3"/>
      <c r="FPR18" s="3"/>
      <c r="FPS18" s="35"/>
      <c r="FPT18" s="35"/>
      <c r="FPU18" s="35"/>
      <c r="FPV18" s="3"/>
      <c r="FPW18" s="3"/>
      <c r="FPX18" s="3"/>
      <c r="FPY18" s="35"/>
      <c r="FPZ18" s="35"/>
      <c r="FQA18" s="35"/>
      <c r="FQB18" s="3"/>
      <c r="FQC18" s="3"/>
      <c r="FQD18" s="3"/>
      <c r="FQE18" s="35"/>
      <c r="FQF18" s="35"/>
      <c r="FQG18" s="35"/>
      <c r="FQH18" s="3"/>
      <c r="FQI18" s="3"/>
      <c r="FQJ18" s="3"/>
      <c r="FQK18" s="35"/>
      <c r="FQL18" s="35"/>
      <c r="FQM18" s="35"/>
      <c r="FQN18" s="3"/>
      <c r="FQO18" s="3"/>
      <c r="FQP18" s="3"/>
      <c r="FQQ18" s="35"/>
      <c r="FQR18" s="35"/>
      <c r="FQS18" s="35"/>
      <c r="FQT18" s="3"/>
      <c r="FQU18" s="3"/>
      <c r="FQV18" s="3"/>
      <c r="FQW18" s="35"/>
      <c r="FQX18" s="35"/>
      <c r="FQY18" s="35"/>
      <c r="FQZ18" s="3"/>
      <c r="FRA18" s="3"/>
      <c r="FRB18" s="3"/>
      <c r="FRC18" s="35"/>
      <c r="FRD18" s="35"/>
      <c r="FRE18" s="35"/>
      <c r="FRF18" s="3"/>
      <c r="FRG18" s="3"/>
      <c r="FRH18" s="3"/>
      <c r="FRI18" s="35"/>
      <c r="FRJ18" s="35"/>
      <c r="FRK18" s="35"/>
      <c r="FRL18" s="3"/>
      <c r="FRM18" s="3"/>
      <c r="FRN18" s="3"/>
      <c r="FRO18" s="35"/>
      <c r="FRP18" s="35"/>
      <c r="FRQ18" s="35"/>
      <c r="FRR18" s="3"/>
      <c r="FRS18" s="3"/>
      <c r="FRT18" s="3"/>
      <c r="FRU18" s="35"/>
      <c r="FRV18" s="35"/>
      <c r="FRW18" s="35"/>
      <c r="FRX18" s="3"/>
      <c r="FRY18" s="3"/>
      <c r="FRZ18" s="3"/>
      <c r="FSA18" s="35"/>
      <c r="FSB18" s="35"/>
      <c r="FSC18" s="35"/>
      <c r="FSD18" s="3"/>
      <c r="FSE18" s="3"/>
      <c r="FSF18" s="3"/>
      <c r="FSG18" s="35"/>
      <c r="FSH18" s="35"/>
      <c r="FSI18" s="35"/>
      <c r="FSJ18" s="3"/>
      <c r="FSK18" s="3"/>
      <c r="FSL18" s="3"/>
      <c r="FSM18" s="35"/>
      <c r="FSN18" s="35"/>
      <c r="FSO18" s="35"/>
      <c r="FSP18" s="3"/>
      <c r="FSQ18" s="3"/>
      <c r="FSR18" s="3"/>
      <c r="FSS18" s="35"/>
      <c r="FST18" s="35"/>
      <c r="FSU18" s="35"/>
      <c r="FSV18" s="3"/>
      <c r="FSW18" s="3"/>
      <c r="FSX18" s="3"/>
      <c r="FSY18" s="35"/>
      <c r="FSZ18" s="35"/>
      <c r="FTA18" s="35"/>
      <c r="FTB18" s="3"/>
      <c r="FTC18" s="3"/>
      <c r="FTD18" s="3"/>
      <c r="FTE18" s="35"/>
      <c r="FTF18" s="35"/>
      <c r="FTG18" s="35"/>
      <c r="FTH18" s="3"/>
      <c r="FTI18" s="3"/>
      <c r="FTJ18" s="3"/>
      <c r="FTK18" s="35"/>
      <c r="FTL18" s="35"/>
      <c r="FTM18" s="35"/>
      <c r="FTN18" s="3"/>
      <c r="FTO18" s="3"/>
      <c r="FTP18" s="3"/>
      <c r="FTQ18" s="35"/>
      <c r="FTR18" s="35"/>
      <c r="FTS18" s="35"/>
      <c r="FTT18" s="3"/>
      <c r="FTU18" s="3"/>
      <c r="FTV18" s="3"/>
      <c r="FTW18" s="35"/>
      <c r="FTX18" s="35"/>
      <c r="FTY18" s="35"/>
      <c r="FTZ18" s="3"/>
      <c r="FUA18" s="3"/>
      <c r="FUB18" s="3"/>
      <c r="FUC18" s="35"/>
      <c r="FUD18" s="35"/>
      <c r="FUE18" s="35"/>
      <c r="FUF18" s="3"/>
      <c r="FUG18" s="3"/>
      <c r="FUH18" s="3"/>
      <c r="FUI18" s="35"/>
      <c r="FUJ18" s="35"/>
      <c r="FUK18" s="35"/>
      <c r="FUL18" s="3"/>
      <c r="FUM18" s="3"/>
      <c r="FUN18" s="3"/>
      <c r="FUO18" s="35"/>
      <c r="FUP18" s="35"/>
      <c r="FUQ18" s="35"/>
      <c r="FUR18" s="3"/>
      <c r="FUS18" s="3"/>
      <c r="FUT18" s="3"/>
      <c r="FUU18" s="35"/>
      <c r="FUV18" s="35"/>
      <c r="FUW18" s="35"/>
      <c r="FUX18" s="3"/>
      <c r="FUY18" s="3"/>
      <c r="FUZ18" s="3"/>
      <c r="FVA18" s="35"/>
      <c r="FVB18" s="35"/>
      <c r="FVC18" s="35"/>
      <c r="FVD18" s="3"/>
      <c r="FVE18" s="3"/>
      <c r="FVF18" s="3"/>
      <c r="FVG18" s="35"/>
      <c r="FVH18" s="35"/>
      <c r="FVI18" s="35"/>
      <c r="FVJ18" s="3"/>
      <c r="FVK18" s="3"/>
      <c r="FVL18" s="3"/>
      <c r="FVM18" s="35"/>
      <c r="FVN18" s="35"/>
      <c r="FVO18" s="35"/>
      <c r="FVP18" s="3"/>
      <c r="FVQ18" s="3"/>
      <c r="FVR18" s="3"/>
      <c r="FVS18" s="35"/>
      <c r="FVT18" s="35"/>
      <c r="FVU18" s="35"/>
      <c r="FVV18" s="3"/>
      <c r="FVW18" s="3"/>
      <c r="FVX18" s="3"/>
      <c r="FVY18" s="35"/>
      <c r="FVZ18" s="35"/>
      <c r="FWA18" s="35"/>
      <c r="FWB18" s="3"/>
      <c r="FWC18" s="3"/>
      <c r="FWD18" s="3"/>
      <c r="FWE18" s="35"/>
      <c r="FWF18" s="35"/>
      <c r="FWG18" s="35"/>
      <c r="FWH18" s="3"/>
      <c r="FWI18" s="3"/>
      <c r="FWJ18" s="3"/>
      <c r="FWK18" s="35"/>
      <c r="FWL18" s="35"/>
      <c r="FWM18" s="35"/>
      <c r="FWN18" s="3"/>
      <c r="FWO18" s="3"/>
      <c r="FWP18" s="3"/>
      <c r="FWQ18" s="35"/>
      <c r="FWR18" s="35"/>
      <c r="FWS18" s="35"/>
      <c r="FWT18" s="3"/>
      <c r="FWU18" s="3"/>
      <c r="FWV18" s="3"/>
      <c r="FWW18" s="35"/>
      <c r="FWX18" s="35"/>
      <c r="FWY18" s="35"/>
      <c r="FWZ18" s="3"/>
      <c r="FXA18" s="3"/>
      <c r="FXB18" s="3"/>
      <c r="FXC18" s="35"/>
      <c r="FXD18" s="35"/>
      <c r="FXE18" s="35"/>
      <c r="FXF18" s="3"/>
      <c r="FXG18" s="3"/>
      <c r="FXH18" s="3"/>
      <c r="FXI18" s="35"/>
      <c r="FXJ18" s="35"/>
      <c r="FXK18" s="35"/>
      <c r="FXL18" s="3"/>
      <c r="FXM18" s="3"/>
      <c r="FXN18" s="3"/>
      <c r="FXO18" s="35"/>
      <c r="FXP18" s="35"/>
      <c r="FXQ18" s="35"/>
      <c r="FXR18" s="3"/>
      <c r="FXS18" s="3"/>
      <c r="FXT18" s="3"/>
      <c r="FXU18" s="35"/>
      <c r="FXV18" s="35"/>
      <c r="FXW18" s="35"/>
      <c r="FXX18" s="3"/>
      <c r="FXY18" s="3"/>
      <c r="FXZ18" s="3"/>
      <c r="FYA18" s="35"/>
      <c r="FYB18" s="35"/>
      <c r="FYC18" s="35"/>
      <c r="FYD18" s="3"/>
      <c r="FYE18" s="3"/>
      <c r="FYF18" s="3"/>
      <c r="FYG18" s="35"/>
      <c r="FYH18" s="35"/>
      <c r="FYI18" s="35"/>
      <c r="FYJ18" s="3"/>
      <c r="FYK18" s="3"/>
      <c r="FYL18" s="3"/>
      <c r="FYM18" s="35"/>
      <c r="FYN18" s="35"/>
      <c r="FYO18" s="35"/>
      <c r="FYP18" s="3"/>
      <c r="FYQ18" s="3"/>
      <c r="FYR18" s="3"/>
      <c r="FYS18" s="35"/>
      <c r="FYT18" s="35"/>
      <c r="FYU18" s="35"/>
      <c r="FYV18" s="3"/>
      <c r="FYW18" s="3"/>
      <c r="FYX18" s="3"/>
      <c r="FYY18" s="35"/>
      <c r="FYZ18" s="35"/>
      <c r="FZA18" s="35"/>
      <c r="FZB18" s="3"/>
      <c r="FZC18" s="3"/>
      <c r="FZD18" s="3"/>
      <c r="FZE18" s="35"/>
      <c r="FZF18" s="35"/>
      <c r="FZG18" s="35"/>
      <c r="FZH18" s="3"/>
      <c r="FZI18" s="3"/>
      <c r="FZJ18" s="3"/>
      <c r="FZK18" s="35"/>
      <c r="FZL18" s="35"/>
      <c r="FZM18" s="35"/>
      <c r="FZN18" s="3"/>
      <c r="FZO18" s="3"/>
      <c r="FZP18" s="3"/>
      <c r="FZQ18" s="35"/>
      <c r="FZR18" s="35"/>
      <c r="FZS18" s="35"/>
      <c r="FZT18" s="3"/>
      <c r="FZU18" s="3"/>
      <c r="FZV18" s="3"/>
      <c r="FZW18" s="35"/>
      <c r="FZX18" s="35"/>
      <c r="FZY18" s="35"/>
      <c r="FZZ18" s="3"/>
      <c r="GAA18" s="3"/>
      <c r="GAB18" s="3"/>
      <c r="GAC18" s="35"/>
      <c r="GAD18" s="35"/>
      <c r="GAE18" s="35"/>
      <c r="GAF18" s="3"/>
      <c r="GAG18" s="3"/>
      <c r="GAH18" s="3"/>
      <c r="GAI18" s="35"/>
      <c r="GAJ18" s="35"/>
      <c r="GAK18" s="35"/>
      <c r="GAL18" s="3"/>
      <c r="GAM18" s="3"/>
      <c r="GAN18" s="3"/>
      <c r="GAO18" s="35"/>
      <c r="GAP18" s="35"/>
      <c r="GAQ18" s="35"/>
      <c r="GAR18" s="3"/>
      <c r="GAS18" s="3"/>
      <c r="GAT18" s="3"/>
      <c r="GAU18" s="35"/>
      <c r="GAV18" s="35"/>
      <c r="GAW18" s="35"/>
      <c r="GAX18" s="3"/>
      <c r="GAY18" s="3"/>
      <c r="GAZ18" s="3"/>
      <c r="GBA18" s="35"/>
      <c r="GBB18" s="35"/>
      <c r="GBC18" s="35"/>
      <c r="GBD18" s="3"/>
      <c r="GBE18" s="3"/>
      <c r="GBF18" s="3"/>
      <c r="GBG18" s="35"/>
      <c r="GBH18" s="35"/>
      <c r="GBI18" s="35"/>
      <c r="GBJ18" s="3"/>
      <c r="GBK18" s="3"/>
      <c r="GBL18" s="3"/>
      <c r="GBM18" s="35"/>
      <c r="GBN18" s="35"/>
      <c r="GBO18" s="35"/>
      <c r="GBP18" s="3"/>
      <c r="GBQ18" s="3"/>
      <c r="GBR18" s="3"/>
      <c r="GBS18" s="35"/>
      <c r="GBT18" s="35"/>
      <c r="GBU18" s="35"/>
      <c r="GBV18" s="3"/>
      <c r="GBW18" s="3"/>
      <c r="GBX18" s="3"/>
      <c r="GBY18" s="35"/>
      <c r="GBZ18" s="35"/>
      <c r="GCA18" s="35"/>
      <c r="GCB18" s="3"/>
      <c r="GCC18" s="3"/>
      <c r="GCD18" s="3"/>
      <c r="GCE18" s="35"/>
      <c r="GCF18" s="35"/>
      <c r="GCG18" s="35"/>
      <c r="GCH18" s="3"/>
      <c r="GCI18" s="3"/>
      <c r="GCJ18" s="3"/>
      <c r="GCK18" s="35"/>
      <c r="GCL18" s="35"/>
      <c r="GCM18" s="35"/>
      <c r="GCN18" s="3"/>
      <c r="GCO18" s="3"/>
      <c r="GCP18" s="3"/>
      <c r="GCQ18" s="35"/>
      <c r="GCR18" s="35"/>
      <c r="GCS18" s="35"/>
      <c r="GCT18" s="3"/>
      <c r="GCU18" s="3"/>
      <c r="GCV18" s="3"/>
      <c r="GCW18" s="35"/>
      <c r="GCX18" s="35"/>
      <c r="GCY18" s="35"/>
      <c r="GCZ18" s="3"/>
      <c r="GDA18" s="3"/>
      <c r="GDB18" s="3"/>
      <c r="GDC18" s="35"/>
      <c r="GDD18" s="35"/>
      <c r="GDE18" s="35"/>
      <c r="GDF18" s="3"/>
      <c r="GDG18" s="3"/>
      <c r="GDH18" s="3"/>
      <c r="GDI18" s="35"/>
      <c r="GDJ18" s="35"/>
      <c r="GDK18" s="35"/>
      <c r="GDL18" s="3"/>
      <c r="GDM18" s="3"/>
      <c r="GDN18" s="3"/>
      <c r="GDO18" s="35"/>
      <c r="GDP18" s="35"/>
      <c r="GDQ18" s="35"/>
      <c r="GDR18" s="3"/>
      <c r="GDS18" s="3"/>
      <c r="GDT18" s="3"/>
      <c r="GDU18" s="35"/>
      <c r="GDV18" s="35"/>
      <c r="GDW18" s="35"/>
      <c r="GDX18" s="3"/>
      <c r="GDY18" s="3"/>
      <c r="GDZ18" s="3"/>
      <c r="GEA18" s="35"/>
      <c r="GEB18" s="35"/>
      <c r="GEC18" s="35"/>
      <c r="GED18" s="3"/>
      <c r="GEE18" s="3"/>
      <c r="GEF18" s="3"/>
      <c r="GEG18" s="35"/>
      <c r="GEH18" s="35"/>
      <c r="GEI18" s="35"/>
      <c r="GEJ18" s="3"/>
      <c r="GEK18" s="3"/>
      <c r="GEL18" s="3"/>
      <c r="GEM18" s="35"/>
      <c r="GEN18" s="35"/>
      <c r="GEO18" s="35"/>
      <c r="GEP18" s="3"/>
      <c r="GEQ18" s="3"/>
      <c r="GER18" s="3"/>
      <c r="GES18" s="35"/>
      <c r="GET18" s="35"/>
      <c r="GEU18" s="35"/>
      <c r="GEV18" s="3"/>
      <c r="GEW18" s="3"/>
      <c r="GEX18" s="3"/>
      <c r="GEY18" s="35"/>
      <c r="GEZ18" s="35"/>
      <c r="GFA18" s="35"/>
      <c r="GFB18" s="3"/>
      <c r="GFC18" s="3"/>
      <c r="GFD18" s="3"/>
      <c r="GFE18" s="35"/>
      <c r="GFF18" s="35"/>
      <c r="GFG18" s="35"/>
      <c r="GFH18" s="3"/>
      <c r="GFI18" s="3"/>
      <c r="GFJ18" s="3"/>
      <c r="GFK18" s="35"/>
      <c r="GFL18" s="35"/>
      <c r="GFM18" s="35"/>
      <c r="GFN18" s="3"/>
      <c r="GFO18" s="3"/>
      <c r="GFP18" s="3"/>
      <c r="GFQ18" s="35"/>
      <c r="GFR18" s="35"/>
      <c r="GFS18" s="35"/>
      <c r="GFT18" s="3"/>
      <c r="GFU18" s="3"/>
      <c r="GFV18" s="3"/>
      <c r="GFW18" s="35"/>
      <c r="GFX18" s="35"/>
      <c r="GFY18" s="35"/>
      <c r="GFZ18" s="3"/>
      <c r="GGA18" s="3"/>
      <c r="GGB18" s="3"/>
      <c r="GGC18" s="35"/>
      <c r="GGD18" s="35"/>
      <c r="GGE18" s="35"/>
      <c r="GGF18" s="3"/>
      <c r="GGG18" s="3"/>
      <c r="GGH18" s="3"/>
      <c r="GGI18" s="35"/>
      <c r="GGJ18" s="35"/>
      <c r="GGK18" s="35"/>
      <c r="GGL18" s="3"/>
      <c r="GGM18" s="3"/>
      <c r="GGN18" s="3"/>
      <c r="GGO18" s="35"/>
      <c r="GGP18" s="35"/>
      <c r="GGQ18" s="35"/>
      <c r="GGR18" s="3"/>
      <c r="GGS18" s="3"/>
      <c r="GGT18" s="3"/>
      <c r="GGU18" s="35"/>
      <c r="GGV18" s="35"/>
      <c r="GGW18" s="35"/>
      <c r="GGX18" s="3"/>
      <c r="GGY18" s="3"/>
      <c r="GGZ18" s="3"/>
      <c r="GHA18" s="35"/>
      <c r="GHB18" s="35"/>
      <c r="GHC18" s="35"/>
      <c r="GHD18" s="3"/>
      <c r="GHE18" s="3"/>
      <c r="GHF18" s="3"/>
      <c r="GHG18" s="35"/>
      <c r="GHH18" s="35"/>
      <c r="GHI18" s="35"/>
      <c r="GHJ18" s="3"/>
      <c r="GHK18" s="3"/>
      <c r="GHL18" s="3"/>
      <c r="GHM18" s="35"/>
      <c r="GHN18" s="35"/>
      <c r="GHO18" s="35"/>
      <c r="GHP18" s="3"/>
      <c r="GHQ18" s="3"/>
      <c r="GHR18" s="3"/>
      <c r="GHS18" s="35"/>
      <c r="GHT18" s="35"/>
      <c r="GHU18" s="35"/>
      <c r="GHV18" s="3"/>
      <c r="GHW18" s="3"/>
      <c r="GHX18" s="3"/>
      <c r="GHY18" s="35"/>
      <c r="GHZ18" s="35"/>
      <c r="GIA18" s="35"/>
      <c r="GIB18" s="3"/>
      <c r="GIC18" s="3"/>
      <c r="GID18" s="3"/>
      <c r="GIE18" s="35"/>
      <c r="GIF18" s="35"/>
      <c r="GIG18" s="35"/>
      <c r="GIH18" s="3"/>
      <c r="GII18" s="3"/>
      <c r="GIJ18" s="3"/>
      <c r="GIK18" s="35"/>
      <c r="GIL18" s="35"/>
      <c r="GIM18" s="35"/>
      <c r="GIN18" s="3"/>
      <c r="GIO18" s="3"/>
      <c r="GIP18" s="3"/>
      <c r="GIQ18" s="35"/>
      <c r="GIR18" s="35"/>
      <c r="GIS18" s="35"/>
      <c r="GIT18" s="3"/>
      <c r="GIU18" s="3"/>
      <c r="GIV18" s="3"/>
      <c r="GIW18" s="35"/>
      <c r="GIX18" s="35"/>
      <c r="GIY18" s="35"/>
      <c r="GIZ18" s="3"/>
      <c r="GJA18" s="3"/>
      <c r="GJB18" s="3"/>
      <c r="GJC18" s="35"/>
      <c r="GJD18" s="35"/>
      <c r="GJE18" s="35"/>
      <c r="GJF18" s="3"/>
      <c r="GJG18" s="3"/>
      <c r="GJH18" s="3"/>
      <c r="GJI18" s="35"/>
      <c r="GJJ18" s="35"/>
      <c r="GJK18" s="35"/>
      <c r="GJL18" s="3"/>
      <c r="GJM18" s="3"/>
      <c r="GJN18" s="3"/>
      <c r="GJO18" s="35"/>
      <c r="GJP18" s="35"/>
      <c r="GJQ18" s="35"/>
      <c r="GJR18" s="3"/>
      <c r="GJS18" s="3"/>
      <c r="GJT18" s="3"/>
      <c r="GJU18" s="35"/>
      <c r="GJV18" s="35"/>
      <c r="GJW18" s="35"/>
      <c r="GJX18" s="3"/>
      <c r="GJY18" s="3"/>
      <c r="GJZ18" s="3"/>
      <c r="GKA18" s="35"/>
      <c r="GKB18" s="35"/>
      <c r="GKC18" s="35"/>
      <c r="GKD18" s="3"/>
      <c r="GKE18" s="3"/>
      <c r="GKF18" s="3"/>
      <c r="GKG18" s="35"/>
      <c r="GKH18" s="35"/>
      <c r="GKI18" s="35"/>
      <c r="GKJ18" s="3"/>
      <c r="GKK18" s="3"/>
      <c r="GKL18" s="3"/>
      <c r="GKM18" s="35"/>
      <c r="GKN18" s="35"/>
      <c r="GKO18" s="35"/>
      <c r="GKP18" s="3"/>
      <c r="GKQ18" s="3"/>
      <c r="GKR18" s="3"/>
      <c r="GKS18" s="35"/>
      <c r="GKT18" s="35"/>
      <c r="GKU18" s="35"/>
      <c r="GKV18" s="3"/>
      <c r="GKW18" s="3"/>
      <c r="GKX18" s="3"/>
      <c r="GKY18" s="35"/>
      <c r="GKZ18" s="35"/>
      <c r="GLA18" s="35"/>
      <c r="GLB18" s="3"/>
      <c r="GLC18" s="3"/>
      <c r="GLD18" s="3"/>
      <c r="GLE18" s="35"/>
      <c r="GLF18" s="35"/>
      <c r="GLG18" s="35"/>
      <c r="GLH18" s="3"/>
      <c r="GLI18" s="3"/>
      <c r="GLJ18" s="3"/>
      <c r="GLK18" s="35"/>
      <c r="GLL18" s="35"/>
      <c r="GLM18" s="35"/>
      <c r="GLN18" s="3"/>
      <c r="GLO18" s="3"/>
      <c r="GLP18" s="3"/>
      <c r="GLQ18" s="35"/>
      <c r="GLR18" s="35"/>
      <c r="GLS18" s="35"/>
      <c r="GLT18" s="3"/>
      <c r="GLU18" s="3"/>
      <c r="GLV18" s="3"/>
      <c r="GLW18" s="35"/>
      <c r="GLX18" s="35"/>
      <c r="GLY18" s="35"/>
      <c r="GLZ18" s="3"/>
      <c r="GMA18" s="3"/>
      <c r="GMB18" s="3"/>
      <c r="GMC18" s="35"/>
      <c r="GMD18" s="35"/>
      <c r="GME18" s="35"/>
      <c r="GMF18" s="3"/>
      <c r="GMG18" s="3"/>
      <c r="GMH18" s="3"/>
      <c r="GMI18" s="35"/>
      <c r="GMJ18" s="35"/>
      <c r="GMK18" s="35"/>
      <c r="GML18" s="3"/>
      <c r="GMM18" s="3"/>
      <c r="GMN18" s="3"/>
      <c r="GMO18" s="35"/>
      <c r="GMP18" s="35"/>
      <c r="GMQ18" s="35"/>
      <c r="GMR18" s="3"/>
      <c r="GMS18" s="3"/>
      <c r="GMT18" s="3"/>
      <c r="GMU18" s="35"/>
      <c r="GMV18" s="35"/>
      <c r="GMW18" s="35"/>
      <c r="GMX18" s="3"/>
      <c r="GMY18" s="3"/>
      <c r="GMZ18" s="3"/>
      <c r="GNA18" s="35"/>
      <c r="GNB18" s="35"/>
      <c r="GNC18" s="35"/>
      <c r="GND18" s="3"/>
      <c r="GNE18" s="3"/>
      <c r="GNF18" s="3"/>
      <c r="GNG18" s="35"/>
      <c r="GNH18" s="35"/>
      <c r="GNI18" s="35"/>
      <c r="GNJ18" s="3"/>
      <c r="GNK18" s="3"/>
      <c r="GNL18" s="3"/>
      <c r="GNM18" s="35"/>
      <c r="GNN18" s="35"/>
      <c r="GNO18" s="35"/>
      <c r="GNP18" s="3"/>
      <c r="GNQ18" s="3"/>
      <c r="GNR18" s="3"/>
      <c r="GNS18" s="35"/>
      <c r="GNT18" s="35"/>
      <c r="GNU18" s="35"/>
      <c r="GNV18" s="3"/>
      <c r="GNW18" s="3"/>
      <c r="GNX18" s="3"/>
      <c r="GNY18" s="35"/>
      <c r="GNZ18" s="35"/>
      <c r="GOA18" s="35"/>
      <c r="GOB18" s="3"/>
      <c r="GOC18" s="3"/>
      <c r="GOD18" s="3"/>
      <c r="GOE18" s="35"/>
      <c r="GOF18" s="35"/>
      <c r="GOG18" s="35"/>
      <c r="GOH18" s="3"/>
      <c r="GOI18" s="3"/>
      <c r="GOJ18" s="3"/>
      <c r="GOK18" s="35"/>
      <c r="GOL18" s="35"/>
      <c r="GOM18" s="35"/>
      <c r="GON18" s="3"/>
      <c r="GOO18" s="3"/>
      <c r="GOP18" s="3"/>
      <c r="GOQ18" s="35"/>
      <c r="GOR18" s="35"/>
      <c r="GOS18" s="35"/>
      <c r="GOT18" s="3"/>
      <c r="GOU18" s="3"/>
      <c r="GOV18" s="3"/>
      <c r="GOW18" s="35"/>
      <c r="GOX18" s="35"/>
      <c r="GOY18" s="35"/>
      <c r="GOZ18" s="3"/>
      <c r="GPA18" s="3"/>
      <c r="GPB18" s="3"/>
      <c r="GPC18" s="35"/>
      <c r="GPD18" s="35"/>
      <c r="GPE18" s="35"/>
      <c r="GPF18" s="3"/>
      <c r="GPG18" s="3"/>
      <c r="GPH18" s="3"/>
      <c r="GPI18" s="35"/>
      <c r="GPJ18" s="35"/>
      <c r="GPK18" s="35"/>
      <c r="GPL18" s="3"/>
      <c r="GPM18" s="3"/>
      <c r="GPN18" s="3"/>
      <c r="GPO18" s="35"/>
      <c r="GPP18" s="35"/>
      <c r="GPQ18" s="35"/>
      <c r="GPR18" s="3"/>
      <c r="GPS18" s="3"/>
      <c r="GPT18" s="3"/>
      <c r="GPU18" s="35"/>
      <c r="GPV18" s="35"/>
      <c r="GPW18" s="35"/>
      <c r="GPX18" s="3"/>
      <c r="GPY18" s="3"/>
      <c r="GPZ18" s="3"/>
      <c r="GQA18" s="35"/>
      <c r="GQB18" s="35"/>
      <c r="GQC18" s="35"/>
      <c r="GQD18" s="3"/>
      <c r="GQE18" s="3"/>
      <c r="GQF18" s="3"/>
      <c r="GQG18" s="35"/>
      <c r="GQH18" s="35"/>
      <c r="GQI18" s="35"/>
      <c r="GQJ18" s="3"/>
      <c r="GQK18" s="3"/>
      <c r="GQL18" s="3"/>
      <c r="GQM18" s="35"/>
      <c r="GQN18" s="35"/>
      <c r="GQO18" s="35"/>
      <c r="GQP18" s="3"/>
      <c r="GQQ18" s="3"/>
      <c r="GQR18" s="3"/>
      <c r="GQS18" s="35"/>
      <c r="GQT18" s="35"/>
      <c r="GQU18" s="35"/>
      <c r="GQV18" s="3"/>
      <c r="GQW18" s="3"/>
      <c r="GQX18" s="3"/>
      <c r="GQY18" s="35"/>
      <c r="GQZ18" s="35"/>
      <c r="GRA18" s="35"/>
      <c r="GRB18" s="3"/>
      <c r="GRC18" s="3"/>
      <c r="GRD18" s="3"/>
      <c r="GRE18" s="35"/>
      <c r="GRF18" s="35"/>
      <c r="GRG18" s="35"/>
      <c r="GRH18" s="3"/>
      <c r="GRI18" s="3"/>
      <c r="GRJ18" s="3"/>
      <c r="GRK18" s="35"/>
      <c r="GRL18" s="35"/>
      <c r="GRM18" s="35"/>
      <c r="GRN18" s="3"/>
      <c r="GRO18" s="3"/>
      <c r="GRP18" s="3"/>
      <c r="GRQ18" s="35"/>
      <c r="GRR18" s="35"/>
      <c r="GRS18" s="35"/>
      <c r="GRT18" s="3"/>
      <c r="GRU18" s="3"/>
      <c r="GRV18" s="3"/>
      <c r="GRW18" s="35"/>
      <c r="GRX18" s="35"/>
      <c r="GRY18" s="35"/>
      <c r="GRZ18" s="3"/>
      <c r="GSA18" s="3"/>
      <c r="GSB18" s="3"/>
      <c r="GSC18" s="35"/>
      <c r="GSD18" s="35"/>
      <c r="GSE18" s="35"/>
      <c r="GSF18" s="3"/>
      <c r="GSG18" s="3"/>
      <c r="GSH18" s="3"/>
      <c r="GSI18" s="35"/>
      <c r="GSJ18" s="35"/>
      <c r="GSK18" s="35"/>
      <c r="GSL18" s="3"/>
      <c r="GSM18" s="3"/>
      <c r="GSN18" s="3"/>
      <c r="GSO18" s="35"/>
      <c r="GSP18" s="35"/>
      <c r="GSQ18" s="35"/>
      <c r="GSR18" s="3"/>
      <c r="GSS18" s="3"/>
      <c r="GST18" s="3"/>
      <c r="GSU18" s="35"/>
      <c r="GSV18" s="35"/>
      <c r="GSW18" s="35"/>
      <c r="GSX18" s="3"/>
      <c r="GSY18" s="3"/>
      <c r="GSZ18" s="3"/>
      <c r="GTA18" s="35"/>
      <c r="GTB18" s="35"/>
      <c r="GTC18" s="35"/>
      <c r="GTD18" s="3"/>
      <c r="GTE18" s="3"/>
      <c r="GTF18" s="3"/>
      <c r="GTG18" s="35"/>
      <c r="GTH18" s="35"/>
      <c r="GTI18" s="35"/>
      <c r="GTJ18" s="3"/>
      <c r="GTK18" s="3"/>
      <c r="GTL18" s="3"/>
      <c r="GTM18" s="35"/>
      <c r="GTN18" s="35"/>
      <c r="GTO18" s="35"/>
      <c r="GTP18" s="3"/>
      <c r="GTQ18" s="3"/>
      <c r="GTR18" s="3"/>
      <c r="GTS18" s="35"/>
      <c r="GTT18" s="35"/>
      <c r="GTU18" s="35"/>
      <c r="GTV18" s="3"/>
      <c r="GTW18" s="3"/>
      <c r="GTX18" s="3"/>
      <c r="GTY18" s="35"/>
      <c r="GTZ18" s="35"/>
      <c r="GUA18" s="35"/>
      <c r="GUB18" s="3"/>
      <c r="GUC18" s="3"/>
      <c r="GUD18" s="3"/>
      <c r="GUE18" s="35"/>
      <c r="GUF18" s="35"/>
      <c r="GUG18" s="35"/>
      <c r="GUH18" s="3"/>
      <c r="GUI18" s="3"/>
      <c r="GUJ18" s="3"/>
      <c r="GUK18" s="35"/>
      <c r="GUL18" s="35"/>
      <c r="GUM18" s="35"/>
      <c r="GUN18" s="3"/>
      <c r="GUO18" s="3"/>
      <c r="GUP18" s="3"/>
      <c r="GUQ18" s="35"/>
      <c r="GUR18" s="35"/>
      <c r="GUS18" s="35"/>
      <c r="GUT18" s="3"/>
      <c r="GUU18" s="3"/>
      <c r="GUV18" s="3"/>
      <c r="GUW18" s="35"/>
      <c r="GUX18" s="35"/>
      <c r="GUY18" s="35"/>
      <c r="GUZ18" s="3"/>
      <c r="GVA18" s="3"/>
      <c r="GVB18" s="3"/>
      <c r="GVC18" s="35"/>
      <c r="GVD18" s="35"/>
      <c r="GVE18" s="35"/>
      <c r="GVF18" s="3"/>
      <c r="GVG18" s="3"/>
      <c r="GVH18" s="3"/>
      <c r="GVI18" s="35"/>
      <c r="GVJ18" s="35"/>
      <c r="GVK18" s="35"/>
      <c r="GVL18" s="3"/>
      <c r="GVM18" s="3"/>
      <c r="GVN18" s="3"/>
      <c r="GVO18" s="35"/>
      <c r="GVP18" s="35"/>
      <c r="GVQ18" s="35"/>
      <c r="GVR18" s="3"/>
      <c r="GVS18" s="3"/>
      <c r="GVT18" s="3"/>
      <c r="GVU18" s="35"/>
      <c r="GVV18" s="35"/>
      <c r="GVW18" s="35"/>
      <c r="GVX18" s="3"/>
      <c r="GVY18" s="3"/>
      <c r="GVZ18" s="3"/>
      <c r="GWA18" s="35"/>
      <c r="GWB18" s="35"/>
      <c r="GWC18" s="35"/>
      <c r="GWD18" s="3"/>
      <c r="GWE18" s="3"/>
      <c r="GWF18" s="3"/>
      <c r="GWG18" s="35"/>
      <c r="GWH18" s="35"/>
      <c r="GWI18" s="35"/>
      <c r="GWJ18" s="3"/>
      <c r="GWK18" s="3"/>
      <c r="GWL18" s="3"/>
      <c r="GWM18" s="35"/>
      <c r="GWN18" s="35"/>
      <c r="GWO18" s="35"/>
      <c r="GWP18" s="3"/>
      <c r="GWQ18" s="3"/>
      <c r="GWR18" s="3"/>
      <c r="GWS18" s="35"/>
      <c r="GWT18" s="35"/>
      <c r="GWU18" s="35"/>
      <c r="GWV18" s="3"/>
      <c r="GWW18" s="3"/>
      <c r="GWX18" s="3"/>
      <c r="GWY18" s="35"/>
      <c r="GWZ18" s="35"/>
      <c r="GXA18" s="35"/>
      <c r="GXB18" s="3"/>
      <c r="GXC18" s="3"/>
      <c r="GXD18" s="3"/>
      <c r="GXE18" s="35"/>
      <c r="GXF18" s="35"/>
      <c r="GXG18" s="35"/>
      <c r="GXH18" s="3"/>
      <c r="GXI18" s="3"/>
      <c r="GXJ18" s="3"/>
      <c r="GXK18" s="35"/>
      <c r="GXL18" s="35"/>
      <c r="GXM18" s="35"/>
      <c r="GXN18" s="3"/>
      <c r="GXO18" s="3"/>
      <c r="GXP18" s="3"/>
      <c r="GXQ18" s="35"/>
      <c r="GXR18" s="35"/>
      <c r="GXS18" s="35"/>
      <c r="GXT18" s="3"/>
      <c r="GXU18" s="3"/>
      <c r="GXV18" s="3"/>
      <c r="GXW18" s="35"/>
      <c r="GXX18" s="35"/>
      <c r="GXY18" s="35"/>
      <c r="GXZ18" s="3"/>
      <c r="GYA18" s="3"/>
      <c r="GYB18" s="3"/>
      <c r="GYC18" s="35"/>
      <c r="GYD18" s="35"/>
      <c r="GYE18" s="35"/>
      <c r="GYF18" s="3"/>
      <c r="GYG18" s="3"/>
      <c r="GYH18" s="3"/>
      <c r="GYI18" s="35"/>
      <c r="GYJ18" s="35"/>
      <c r="GYK18" s="35"/>
      <c r="GYL18" s="3"/>
      <c r="GYM18" s="3"/>
      <c r="GYN18" s="3"/>
      <c r="GYO18" s="35"/>
      <c r="GYP18" s="35"/>
      <c r="GYQ18" s="35"/>
      <c r="GYR18" s="3"/>
      <c r="GYS18" s="3"/>
      <c r="GYT18" s="3"/>
      <c r="GYU18" s="35"/>
      <c r="GYV18" s="35"/>
      <c r="GYW18" s="35"/>
      <c r="GYX18" s="3"/>
      <c r="GYY18" s="3"/>
      <c r="GYZ18" s="3"/>
      <c r="GZA18" s="35"/>
      <c r="GZB18" s="35"/>
      <c r="GZC18" s="35"/>
      <c r="GZD18" s="3"/>
      <c r="GZE18" s="3"/>
      <c r="GZF18" s="3"/>
      <c r="GZG18" s="35"/>
      <c r="GZH18" s="35"/>
      <c r="GZI18" s="35"/>
      <c r="GZJ18" s="3"/>
      <c r="GZK18" s="3"/>
      <c r="GZL18" s="3"/>
      <c r="GZM18" s="35"/>
      <c r="GZN18" s="35"/>
      <c r="GZO18" s="35"/>
      <c r="GZP18" s="3"/>
      <c r="GZQ18" s="3"/>
      <c r="GZR18" s="3"/>
      <c r="GZS18" s="35"/>
      <c r="GZT18" s="35"/>
      <c r="GZU18" s="35"/>
      <c r="GZV18" s="3"/>
      <c r="GZW18" s="3"/>
      <c r="GZX18" s="3"/>
      <c r="GZY18" s="35"/>
      <c r="GZZ18" s="35"/>
      <c r="HAA18" s="35"/>
      <c r="HAB18" s="3"/>
      <c r="HAC18" s="3"/>
      <c r="HAD18" s="3"/>
      <c r="HAE18" s="35"/>
      <c r="HAF18" s="35"/>
      <c r="HAG18" s="35"/>
      <c r="HAH18" s="3"/>
      <c r="HAI18" s="3"/>
      <c r="HAJ18" s="3"/>
      <c r="HAK18" s="35"/>
      <c r="HAL18" s="35"/>
      <c r="HAM18" s="35"/>
      <c r="HAN18" s="3"/>
      <c r="HAO18" s="3"/>
      <c r="HAP18" s="3"/>
      <c r="HAQ18" s="35"/>
      <c r="HAR18" s="35"/>
      <c r="HAS18" s="35"/>
      <c r="HAT18" s="3"/>
      <c r="HAU18" s="3"/>
      <c r="HAV18" s="3"/>
      <c r="HAW18" s="35"/>
      <c r="HAX18" s="35"/>
      <c r="HAY18" s="35"/>
      <c r="HAZ18" s="3"/>
      <c r="HBA18" s="3"/>
      <c r="HBB18" s="3"/>
      <c r="HBC18" s="35"/>
      <c r="HBD18" s="35"/>
      <c r="HBE18" s="35"/>
      <c r="HBF18" s="3"/>
      <c r="HBG18" s="3"/>
      <c r="HBH18" s="3"/>
      <c r="HBI18" s="35"/>
      <c r="HBJ18" s="35"/>
      <c r="HBK18" s="35"/>
      <c r="HBL18" s="3"/>
      <c r="HBM18" s="3"/>
      <c r="HBN18" s="3"/>
      <c r="HBO18" s="35"/>
      <c r="HBP18" s="35"/>
      <c r="HBQ18" s="35"/>
      <c r="HBR18" s="3"/>
      <c r="HBS18" s="3"/>
      <c r="HBT18" s="3"/>
      <c r="HBU18" s="35"/>
      <c r="HBV18" s="35"/>
      <c r="HBW18" s="35"/>
      <c r="HBX18" s="3"/>
      <c r="HBY18" s="3"/>
      <c r="HBZ18" s="3"/>
      <c r="HCA18" s="35"/>
      <c r="HCB18" s="35"/>
      <c r="HCC18" s="35"/>
      <c r="HCD18" s="3"/>
      <c r="HCE18" s="3"/>
      <c r="HCF18" s="3"/>
      <c r="HCG18" s="35"/>
      <c r="HCH18" s="35"/>
      <c r="HCI18" s="35"/>
      <c r="HCJ18" s="3"/>
      <c r="HCK18" s="3"/>
      <c r="HCL18" s="3"/>
      <c r="HCM18" s="35"/>
      <c r="HCN18" s="35"/>
      <c r="HCO18" s="35"/>
      <c r="HCP18" s="3"/>
      <c r="HCQ18" s="3"/>
      <c r="HCR18" s="3"/>
      <c r="HCS18" s="35"/>
      <c r="HCT18" s="35"/>
      <c r="HCU18" s="35"/>
      <c r="HCV18" s="3"/>
      <c r="HCW18" s="3"/>
      <c r="HCX18" s="3"/>
      <c r="HCY18" s="35"/>
      <c r="HCZ18" s="35"/>
      <c r="HDA18" s="35"/>
      <c r="HDB18" s="3"/>
      <c r="HDC18" s="3"/>
      <c r="HDD18" s="3"/>
      <c r="HDE18" s="35"/>
      <c r="HDF18" s="35"/>
      <c r="HDG18" s="35"/>
      <c r="HDH18" s="3"/>
      <c r="HDI18" s="3"/>
      <c r="HDJ18" s="3"/>
      <c r="HDK18" s="35"/>
      <c r="HDL18" s="35"/>
      <c r="HDM18" s="35"/>
      <c r="HDN18" s="3"/>
      <c r="HDO18" s="3"/>
      <c r="HDP18" s="3"/>
      <c r="HDQ18" s="35"/>
      <c r="HDR18" s="35"/>
      <c r="HDS18" s="35"/>
      <c r="HDT18" s="3"/>
      <c r="HDU18" s="3"/>
      <c r="HDV18" s="3"/>
      <c r="HDW18" s="35"/>
      <c r="HDX18" s="35"/>
      <c r="HDY18" s="35"/>
      <c r="HDZ18" s="3"/>
      <c r="HEA18" s="3"/>
      <c r="HEB18" s="3"/>
      <c r="HEC18" s="35"/>
      <c r="HED18" s="35"/>
      <c r="HEE18" s="35"/>
      <c r="HEF18" s="3"/>
      <c r="HEG18" s="3"/>
      <c r="HEH18" s="3"/>
      <c r="HEI18" s="35"/>
      <c r="HEJ18" s="35"/>
      <c r="HEK18" s="35"/>
      <c r="HEL18" s="3"/>
      <c r="HEM18" s="3"/>
      <c r="HEN18" s="3"/>
      <c r="HEO18" s="35"/>
      <c r="HEP18" s="35"/>
      <c r="HEQ18" s="35"/>
      <c r="HER18" s="3"/>
      <c r="HES18" s="3"/>
      <c r="HET18" s="3"/>
      <c r="HEU18" s="35"/>
      <c r="HEV18" s="35"/>
      <c r="HEW18" s="35"/>
      <c r="HEX18" s="3"/>
      <c r="HEY18" s="3"/>
      <c r="HEZ18" s="3"/>
      <c r="HFA18" s="35"/>
      <c r="HFB18" s="35"/>
      <c r="HFC18" s="35"/>
      <c r="HFD18" s="3"/>
      <c r="HFE18" s="3"/>
      <c r="HFF18" s="3"/>
      <c r="HFG18" s="35"/>
      <c r="HFH18" s="35"/>
      <c r="HFI18" s="35"/>
      <c r="HFJ18" s="3"/>
      <c r="HFK18" s="3"/>
      <c r="HFL18" s="3"/>
      <c r="HFM18" s="35"/>
      <c r="HFN18" s="35"/>
      <c r="HFO18" s="35"/>
      <c r="HFP18" s="3"/>
      <c r="HFQ18" s="3"/>
      <c r="HFR18" s="3"/>
      <c r="HFS18" s="35"/>
      <c r="HFT18" s="35"/>
      <c r="HFU18" s="35"/>
      <c r="HFV18" s="3"/>
      <c r="HFW18" s="3"/>
      <c r="HFX18" s="3"/>
      <c r="HFY18" s="35"/>
      <c r="HFZ18" s="35"/>
      <c r="HGA18" s="35"/>
      <c r="HGB18" s="3"/>
      <c r="HGC18" s="3"/>
      <c r="HGD18" s="3"/>
      <c r="HGE18" s="35"/>
      <c r="HGF18" s="35"/>
      <c r="HGG18" s="35"/>
      <c r="HGH18" s="3"/>
      <c r="HGI18" s="3"/>
      <c r="HGJ18" s="3"/>
      <c r="HGK18" s="35"/>
      <c r="HGL18" s="35"/>
      <c r="HGM18" s="35"/>
      <c r="HGN18" s="3"/>
      <c r="HGO18" s="3"/>
      <c r="HGP18" s="3"/>
      <c r="HGQ18" s="35"/>
      <c r="HGR18" s="35"/>
      <c r="HGS18" s="35"/>
      <c r="HGT18" s="3"/>
      <c r="HGU18" s="3"/>
      <c r="HGV18" s="3"/>
      <c r="HGW18" s="35"/>
      <c r="HGX18" s="35"/>
      <c r="HGY18" s="35"/>
      <c r="HGZ18" s="3"/>
      <c r="HHA18" s="3"/>
      <c r="HHB18" s="3"/>
      <c r="HHC18" s="35"/>
      <c r="HHD18" s="35"/>
      <c r="HHE18" s="35"/>
      <c r="HHF18" s="3"/>
      <c r="HHG18" s="3"/>
      <c r="HHH18" s="3"/>
      <c r="HHI18" s="35"/>
      <c r="HHJ18" s="35"/>
      <c r="HHK18" s="35"/>
      <c r="HHL18" s="3"/>
      <c r="HHM18" s="3"/>
      <c r="HHN18" s="3"/>
      <c r="HHO18" s="35"/>
      <c r="HHP18" s="35"/>
      <c r="HHQ18" s="35"/>
      <c r="HHR18" s="3"/>
      <c r="HHS18" s="3"/>
      <c r="HHT18" s="3"/>
      <c r="HHU18" s="35"/>
      <c r="HHV18" s="35"/>
      <c r="HHW18" s="35"/>
      <c r="HHX18" s="3"/>
      <c r="HHY18" s="3"/>
      <c r="HHZ18" s="3"/>
      <c r="HIA18" s="35"/>
      <c r="HIB18" s="35"/>
      <c r="HIC18" s="35"/>
      <c r="HID18" s="3"/>
      <c r="HIE18" s="3"/>
      <c r="HIF18" s="3"/>
      <c r="HIG18" s="35"/>
      <c r="HIH18" s="35"/>
      <c r="HII18" s="35"/>
      <c r="HIJ18" s="3"/>
      <c r="HIK18" s="3"/>
      <c r="HIL18" s="3"/>
      <c r="HIM18" s="35"/>
      <c r="HIN18" s="35"/>
      <c r="HIO18" s="35"/>
      <c r="HIP18" s="3"/>
      <c r="HIQ18" s="3"/>
      <c r="HIR18" s="3"/>
      <c r="HIS18" s="35"/>
      <c r="HIT18" s="35"/>
      <c r="HIU18" s="35"/>
      <c r="HIV18" s="3"/>
      <c r="HIW18" s="3"/>
      <c r="HIX18" s="3"/>
      <c r="HIY18" s="35"/>
      <c r="HIZ18" s="35"/>
      <c r="HJA18" s="35"/>
      <c r="HJB18" s="3"/>
      <c r="HJC18" s="3"/>
      <c r="HJD18" s="3"/>
      <c r="HJE18" s="35"/>
      <c r="HJF18" s="35"/>
      <c r="HJG18" s="35"/>
      <c r="HJH18" s="3"/>
      <c r="HJI18" s="3"/>
      <c r="HJJ18" s="3"/>
      <c r="HJK18" s="35"/>
      <c r="HJL18" s="35"/>
      <c r="HJM18" s="35"/>
      <c r="HJN18" s="3"/>
      <c r="HJO18" s="3"/>
      <c r="HJP18" s="3"/>
      <c r="HJQ18" s="35"/>
      <c r="HJR18" s="35"/>
      <c r="HJS18" s="35"/>
      <c r="HJT18" s="3"/>
      <c r="HJU18" s="3"/>
      <c r="HJV18" s="3"/>
      <c r="HJW18" s="35"/>
      <c r="HJX18" s="35"/>
      <c r="HJY18" s="35"/>
      <c r="HJZ18" s="3"/>
      <c r="HKA18" s="3"/>
      <c r="HKB18" s="3"/>
      <c r="HKC18" s="35"/>
      <c r="HKD18" s="35"/>
      <c r="HKE18" s="35"/>
      <c r="HKF18" s="3"/>
      <c r="HKG18" s="3"/>
      <c r="HKH18" s="3"/>
      <c r="HKI18" s="35"/>
      <c r="HKJ18" s="35"/>
      <c r="HKK18" s="35"/>
      <c r="HKL18" s="3"/>
      <c r="HKM18" s="3"/>
      <c r="HKN18" s="3"/>
      <c r="HKO18" s="35"/>
      <c r="HKP18" s="35"/>
      <c r="HKQ18" s="35"/>
      <c r="HKR18" s="3"/>
      <c r="HKS18" s="3"/>
      <c r="HKT18" s="3"/>
      <c r="HKU18" s="35"/>
      <c r="HKV18" s="35"/>
      <c r="HKW18" s="35"/>
      <c r="HKX18" s="3"/>
      <c r="HKY18" s="3"/>
      <c r="HKZ18" s="3"/>
      <c r="HLA18" s="35"/>
      <c r="HLB18" s="35"/>
      <c r="HLC18" s="35"/>
      <c r="HLD18" s="3"/>
      <c r="HLE18" s="3"/>
      <c r="HLF18" s="3"/>
      <c r="HLG18" s="35"/>
      <c r="HLH18" s="35"/>
      <c r="HLI18" s="35"/>
      <c r="HLJ18" s="3"/>
      <c r="HLK18" s="3"/>
      <c r="HLL18" s="3"/>
      <c r="HLM18" s="35"/>
      <c r="HLN18" s="35"/>
      <c r="HLO18" s="35"/>
      <c r="HLP18" s="3"/>
      <c r="HLQ18" s="3"/>
      <c r="HLR18" s="3"/>
      <c r="HLS18" s="35"/>
      <c r="HLT18" s="35"/>
      <c r="HLU18" s="35"/>
      <c r="HLV18" s="3"/>
      <c r="HLW18" s="3"/>
      <c r="HLX18" s="3"/>
      <c r="HLY18" s="35"/>
      <c r="HLZ18" s="35"/>
      <c r="HMA18" s="35"/>
      <c r="HMB18" s="3"/>
      <c r="HMC18" s="3"/>
      <c r="HMD18" s="3"/>
      <c r="HME18" s="35"/>
      <c r="HMF18" s="35"/>
      <c r="HMG18" s="35"/>
      <c r="HMH18" s="3"/>
      <c r="HMI18" s="3"/>
      <c r="HMJ18" s="3"/>
      <c r="HMK18" s="35"/>
      <c r="HML18" s="35"/>
      <c r="HMM18" s="35"/>
      <c r="HMN18" s="3"/>
      <c r="HMO18" s="3"/>
      <c r="HMP18" s="3"/>
      <c r="HMQ18" s="35"/>
      <c r="HMR18" s="35"/>
      <c r="HMS18" s="35"/>
      <c r="HMT18" s="3"/>
      <c r="HMU18" s="3"/>
      <c r="HMV18" s="3"/>
      <c r="HMW18" s="35"/>
      <c r="HMX18" s="35"/>
      <c r="HMY18" s="35"/>
      <c r="HMZ18" s="3"/>
      <c r="HNA18" s="3"/>
      <c r="HNB18" s="3"/>
      <c r="HNC18" s="35"/>
      <c r="HND18" s="35"/>
      <c r="HNE18" s="35"/>
      <c r="HNF18" s="3"/>
      <c r="HNG18" s="3"/>
      <c r="HNH18" s="3"/>
      <c r="HNI18" s="35"/>
      <c r="HNJ18" s="35"/>
      <c r="HNK18" s="35"/>
      <c r="HNL18" s="3"/>
      <c r="HNM18" s="3"/>
      <c r="HNN18" s="3"/>
      <c r="HNO18" s="35"/>
      <c r="HNP18" s="35"/>
      <c r="HNQ18" s="35"/>
      <c r="HNR18" s="3"/>
      <c r="HNS18" s="3"/>
      <c r="HNT18" s="3"/>
      <c r="HNU18" s="35"/>
      <c r="HNV18" s="35"/>
      <c r="HNW18" s="35"/>
      <c r="HNX18" s="3"/>
      <c r="HNY18" s="3"/>
      <c r="HNZ18" s="3"/>
      <c r="HOA18" s="35"/>
      <c r="HOB18" s="35"/>
      <c r="HOC18" s="35"/>
      <c r="HOD18" s="3"/>
      <c r="HOE18" s="3"/>
      <c r="HOF18" s="3"/>
      <c r="HOG18" s="35"/>
      <c r="HOH18" s="35"/>
      <c r="HOI18" s="35"/>
      <c r="HOJ18" s="3"/>
      <c r="HOK18" s="3"/>
      <c r="HOL18" s="3"/>
      <c r="HOM18" s="35"/>
      <c r="HON18" s="35"/>
      <c r="HOO18" s="35"/>
      <c r="HOP18" s="3"/>
      <c r="HOQ18" s="3"/>
      <c r="HOR18" s="3"/>
      <c r="HOS18" s="35"/>
      <c r="HOT18" s="35"/>
      <c r="HOU18" s="35"/>
      <c r="HOV18" s="3"/>
      <c r="HOW18" s="3"/>
      <c r="HOX18" s="3"/>
      <c r="HOY18" s="35"/>
      <c r="HOZ18" s="35"/>
      <c r="HPA18" s="35"/>
      <c r="HPB18" s="3"/>
      <c r="HPC18" s="3"/>
      <c r="HPD18" s="3"/>
      <c r="HPE18" s="35"/>
      <c r="HPF18" s="35"/>
      <c r="HPG18" s="35"/>
      <c r="HPH18" s="3"/>
      <c r="HPI18" s="3"/>
      <c r="HPJ18" s="3"/>
      <c r="HPK18" s="35"/>
      <c r="HPL18" s="35"/>
      <c r="HPM18" s="35"/>
      <c r="HPN18" s="3"/>
      <c r="HPO18" s="3"/>
      <c r="HPP18" s="3"/>
      <c r="HPQ18" s="35"/>
      <c r="HPR18" s="35"/>
      <c r="HPS18" s="35"/>
      <c r="HPT18" s="3"/>
      <c r="HPU18" s="3"/>
      <c r="HPV18" s="3"/>
      <c r="HPW18" s="35"/>
      <c r="HPX18" s="35"/>
      <c r="HPY18" s="35"/>
      <c r="HPZ18" s="3"/>
      <c r="HQA18" s="3"/>
      <c r="HQB18" s="3"/>
      <c r="HQC18" s="35"/>
      <c r="HQD18" s="35"/>
      <c r="HQE18" s="35"/>
      <c r="HQF18" s="3"/>
      <c r="HQG18" s="3"/>
      <c r="HQH18" s="3"/>
      <c r="HQI18" s="35"/>
      <c r="HQJ18" s="35"/>
      <c r="HQK18" s="35"/>
      <c r="HQL18" s="3"/>
      <c r="HQM18" s="3"/>
      <c r="HQN18" s="3"/>
      <c r="HQO18" s="35"/>
      <c r="HQP18" s="35"/>
      <c r="HQQ18" s="35"/>
      <c r="HQR18" s="3"/>
      <c r="HQS18" s="3"/>
      <c r="HQT18" s="3"/>
      <c r="HQU18" s="35"/>
      <c r="HQV18" s="35"/>
      <c r="HQW18" s="35"/>
      <c r="HQX18" s="3"/>
      <c r="HQY18" s="3"/>
      <c r="HQZ18" s="3"/>
      <c r="HRA18" s="35"/>
      <c r="HRB18" s="35"/>
      <c r="HRC18" s="35"/>
      <c r="HRD18" s="3"/>
      <c r="HRE18" s="3"/>
      <c r="HRF18" s="3"/>
      <c r="HRG18" s="35"/>
      <c r="HRH18" s="35"/>
      <c r="HRI18" s="35"/>
      <c r="HRJ18" s="3"/>
      <c r="HRK18" s="3"/>
      <c r="HRL18" s="3"/>
      <c r="HRM18" s="35"/>
      <c r="HRN18" s="35"/>
      <c r="HRO18" s="35"/>
      <c r="HRP18" s="3"/>
      <c r="HRQ18" s="3"/>
      <c r="HRR18" s="3"/>
      <c r="HRS18" s="35"/>
      <c r="HRT18" s="35"/>
      <c r="HRU18" s="35"/>
      <c r="HRV18" s="3"/>
      <c r="HRW18" s="3"/>
      <c r="HRX18" s="3"/>
      <c r="HRY18" s="35"/>
      <c r="HRZ18" s="35"/>
      <c r="HSA18" s="35"/>
      <c r="HSB18" s="3"/>
      <c r="HSC18" s="3"/>
      <c r="HSD18" s="3"/>
      <c r="HSE18" s="35"/>
      <c r="HSF18" s="35"/>
      <c r="HSG18" s="35"/>
      <c r="HSH18" s="3"/>
      <c r="HSI18" s="3"/>
      <c r="HSJ18" s="3"/>
      <c r="HSK18" s="35"/>
      <c r="HSL18" s="35"/>
      <c r="HSM18" s="35"/>
      <c r="HSN18" s="3"/>
      <c r="HSO18" s="3"/>
      <c r="HSP18" s="3"/>
      <c r="HSQ18" s="35"/>
      <c r="HSR18" s="35"/>
      <c r="HSS18" s="35"/>
      <c r="HST18" s="3"/>
      <c r="HSU18" s="3"/>
      <c r="HSV18" s="3"/>
      <c r="HSW18" s="35"/>
      <c r="HSX18" s="35"/>
      <c r="HSY18" s="35"/>
      <c r="HSZ18" s="3"/>
      <c r="HTA18" s="3"/>
      <c r="HTB18" s="3"/>
      <c r="HTC18" s="35"/>
      <c r="HTD18" s="35"/>
      <c r="HTE18" s="35"/>
      <c r="HTF18" s="3"/>
      <c r="HTG18" s="3"/>
      <c r="HTH18" s="3"/>
      <c r="HTI18" s="35"/>
      <c r="HTJ18" s="35"/>
      <c r="HTK18" s="35"/>
      <c r="HTL18" s="3"/>
      <c r="HTM18" s="3"/>
      <c r="HTN18" s="3"/>
      <c r="HTO18" s="35"/>
      <c r="HTP18" s="35"/>
      <c r="HTQ18" s="35"/>
      <c r="HTR18" s="3"/>
      <c r="HTS18" s="3"/>
      <c r="HTT18" s="3"/>
      <c r="HTU18" s="35"/>
      <c r="HTV18" s="35"/>
      <c r="HTW18" s="35"/>
      <c r="HTX18" s="3"/>
      <c r="HTY18" s="3"/>
      <c r="HTZ18" s="3"/>
      <c r="HUA18" s="35"/>
      <c r="HUB18" s="35"/>
      <c r="HUC18" s="35"/>
      <c r="HUD18" s="3"/>
      <c r="HUE18" s="3"/>
      <c r="HUF18" s="3"/>
      <c r="HUG18" s="35"/>
      <c r="HUH18" s="35"/>
      <c r="HUI18" s="35"/>
      <c r="HUJ18" s="3"/>
      <c r="HUK18" s="3"/>
      <c r="HUL18" s="3"/>
      <c r="HUM18" s="35"/>
      <c r="HUN18" s="35"/>
      <c r="HUO18" s="35"/>
      <c r="HUP18" s="3"/>
      <c r="HUQ18" s="3"/>
      <c r="HUR18" s="3"/>
      <c r="HUS18" s="35"/>
      <c r="HUT18" s="35"/>
      <c r="HUU18" s="35"/>
      <c r="HUV18" s="3"/>
      <c r="HUW18" s="3"/>
      <c r="HUX18" s="3"/>
      <c r="HUY18" s="35"/>
      <c r="HUZ18" s="35"/>
      <c r="HVA18" s="35"/>
      <c r="HVB18" s="3"/>
      <c r="HVC18" s="3"/>
      <c r="HVD18" s="3"/>
      <c r="HVE18" s="35"/>
      <c r="HVF18" s="35"/>
      <c r="HVG18" s="35"/>
      <c r="HVH18" s="3"/>
      <c r="HVI18" s="3"/>
      <c r="HVJ18" s="3"/>
      <c r="HVK18" s="35"/>
      <c r="HVL18" s="35"/>
      <c r="HVM18" s="35"/>
      <c r="HVN18" s="3"/>
      <c r="HVO18" s="3"/>
      <c r="HVP18" s="3"/>
      <c r="HVQ18" s="35"/>
      <c r="HVR18" s="35"/>
      <c r="HVS18" s="35"/>
      <c r="HVT18" s="3"/>
      <c r="HVU18" s="3"/>
      <c r="HVV18" s="3"/>
      <c r="HVW18" s="35"/>
      <c r="HVX18" s="35"/>
      <c r="HVY18" s="35"/>
      <c r="HVZ18" s="3"/>
      <c r="HWA18" s="3"/>
      <c r="HWB18" s="3"/>
      <c r="HWC18" s="35"/>
      <c r="HWD18" s="35"/>
      <c r="HWE18" s="35"/>
      <c r="HWF18" s="3"/>
      <c r="HWG18" s="3"/>
      <c r="HWH18" s="3"/>
      <c r="HWI18" s="35"/>
      <c r="HWJ18" s="35"/>
      <c r="HWK18" s="35"/>
      <c r="HWL18" s="3"/>
      <c r="HWM18" s="3"/>
      <c r="HWN18" s="3"/>
      <c r="HWO18" s="35"/>
      <c r="HWP18" s="35"/>
      <c r="HWQ18" s="35"/>
      <c r="HWR18" s="3"/>
      <c r="HWS18" s="3"/>
      <c r="HWT18" s="3"/>
      <c r="HWU18" s="35"/>
      <c r="HWV18" s="35"/>
      <c r="HWW18" s="35"/>
      <c r="HWX18" s="3"/>
      <c r="HWY18" s="3"/>
      <c r="HWZ18" s="3"/>
      <c r="HXA18" s="35"/>
      <c r="HXB18" s="35"/>
      <c r="HXC18" s="35"/>
      <c r="HXD18" s="3"/>
      <c r="HXE18" s="3"/>
      <c r="HXF18" s="3"/>
      <c r="HXG18" s="35"/>
      <c r="HXH18" s="35"/>
      <c r="HXI18" s="35"/>
      <c r="HXJ18" s="3"/>
      <c r="HXK18" s="3"/>
      <c r="HXL18" s="3"/>
      <c r="HXM18" s="35"/>
      <c r="HXN18" s="35"/>
      <c r="HXO18" s="35"/>
      <c r="HXP18" s="3"/>
      <c r="HXQ18" s="3"/>
      <c r="HXR18" s="3"/>
      <c r="HXS18" s="35"/>
      <c r="HXT18" s="35"/>
      <c r="HXU18" s="35"/>
      <c r="HXV18" s="3"/>
      <c r="HXW18" s="3"/>
      <c r="HXX18" s="3"/>
      <c r="HXY18" s="35"/>
      <c r="HXZ18" s="35"/>
      <c r="HYA18" s="35"/>
      <c r="HYB18" s="3"/>
      <c r="HYC18" s="3"/>
      <c r="HYD18" s="3"/>
      <c r="HYE18" s="35"/>
      <c r="HYF18" s="35"/>
      <c r="HYG18" s="35"/>
      <c r="HYH18" s="3"/>
      <c r="HYI18" s="3"/>
      <c r="HYJ18" s="3"/>
      <c r="HYK18" s="35"/>
      <c r="HYL18" s="35"/>
      <c r="HYM18" s="35"/>
      <c r="HYN18" s="3"/>
      <c r="HYO18" s="3"/>
      <c r="HYP18" s="3"/>
      <c r="HYQ18" s="35"/>
      <c r="HYR18" s="35"/>
      <c r="HYS18" s="35"/>
      <c r="HYT18" s="3"/>
      <c r="HYU18" s="3"/>
      <c r="HYV18" s="3"/>
      <c r="HYW18" s="35"/>
      <c r="HYX18" s="35"/>
      <c r="HYY18" s="35"/>
      <c r="HYZ18" s="3"/>
      <c r="HZA18" s="3"/>
      <c r="HZB18" s="3"/>
      <c r="HZC18" s="35"/>
      <c r="HZD18" s="35"/>
      <c r="HZE18" s="35"/>
      <c r="HZF18" s="3"/>
      <c r="HZG18" s="3"/>
      <c r="HZH18" s="3"/>
      <c r="HZI18" s="35"/>
      <c r="HZJ18" s="35"/>
      <c r="HZK18" s="35"/>
      <c r="HZL18" s="3"/>
      <c r="HZM18" s="3"/>
      <c r="HZN18" s="3"/>
      <c r="HZO18" s="35"/>
      <c r="HZP18" s="35"/>
      <c r="HZQ18" s="35"/>
      <c r="HZR18" s="3"/>
      <c r="HZS18" s="3"/>
      <c r="HZT18" s="3"/>
      <c r="HZU18" s="35"/>
      <c r="HZV18" s="35"/>
      <c r="HZW18" s="35"/>
      <c r="HZX18" s="3"/>
      <c r="HZY18" s="3"/>
      <c r="HZZ18" s="3"/>
      <c r="IAA18" s="35"/>
      <c r="IAB18" s="35"/>
      <c r="IAC18" s="35"/>
      <c r="IAD18" s="3"/>
      <c r="IAE18" s="3"/>
      <c r="IAF18" s="3"/>
      <c r="IAG18" s="35"/>
      <c r="IAH18" s="35"/>
      <c r="IAI18" s="35"/>
      <c r="IAJ18" s="3"/>
      <c r="IAK18" s="3"/>
      <c r="IAL18" s="3"/>
      <c r="IAM18" s="35"/>
      <c r="IAN18" s="35"/>
      <c r="IAO18" s="35"/>
      <c r="IAP18" s="3"/>
      <c r="IAQ18" s="3"/>
      <c r="IAR18" s="3"/>
      <c r="IAS18" s="35"/>
      <c r="IAT18" s="35"/>
      <c r="IAU18" s="35"/>
      <c r="IAV18" s="3"/>
      <c r="IAW18" s="3"/>
      <c r="IAX18" s="3"/>
      <c r="IAY18" s="35"/>
      <c r="IAZ18" s="35"/>
      <c r="IBA18" s="35"/>
      <c r="IBB18" s="3"/>
      <c r="IBC18" s="3"/>
      <c r="IBD18" s="3"/>
      <c r="IBE18" s="35"/>
      <c r="IBF18" s="35"/>
      <c r="IBG18" s="35"/>
      <c r="IBH18" s="3"/>
      <c r="IBI18" s="3"/>
      <c r="IBJ18" s="3"/>
      <c r="IBK18" s="35"/>
      <c r="IBL18" s="35"/>
      <c r="IBM18" s="35"/>
      <c r="IBN18" s="3"/>
      <c r="IBO18" s="3"/>
      <c r="IBP18" s="3"/>
      <c r="IBQ18" s="35"/>
      <c r="IBR18" s="35"/>
      <c r="IBS18" s="35"/>
      <c r="IBT18" s="3"/>
      <c r="IBU18" s="3"/>
      <c r="IBV18" s="3"/>
      <c r="IBW18" s="35"/>
      <c r="IBX18" s="35"/>
      <c r="IBY18" s="35"/>
      <c r="IBZ18" s="3"/>
      <c r="ICA18" s="3"/>
      <c r="ICB18" s="3"/>
      <c r="ICC18" s="35"/>
      <c r="ICD18" s="35"/>
      <c r="ICE18" s="35"/>
      <c r="ICF18" s="3"/>
      <c r="ICG18" s="3"/>
      <c r="ICH18" s="3"/>
      <c r="ICI18" s="35"/>
      <c r="ICJ18" s="35"/>
      <c r="ICK18" s="35"/>
      <c r="ICL18" s="3"/>
      <c r="ICM18" s="3"/>
      <c r="ICN18" s="3"/>
      <c r="ICO18" s="35"/>
      <c r="ICP18" s="35"/>
      <c r="ICQ18" s="35"/>
      <c r="ICR18" s="3"/>
      <c r="ICS18" s="3"/>
      <c r="ICT18" s="3"/>
      <c r="ICU18" s="35"/>
      <c r="ICV18" s="35"/>
      <c r="ICW18" s="35"/>
      <c r="ICX18" s="3"/>
      <c r="ICY18" s="3"/>
      <c r="ICZ18" s="3"/>
      <c r="IDA18" s="35"/>
      <c r="IDB18" s="35"/>
      <c r="IDC18" s="35"/>
      <c r="IDD18" s="3"/>
      <c r="IDE18" s="3"/>
      <c r="IDF18" s="3"/>
      <c r="IDG18" s="35"/>
      <c r="IDH18" s="35"/>
      <c r="IDI18" s="35"/>
      <c r="IDJ18" s="3"/>
      <c r="IDK18" s="3"/>
      <c r="IDL18" s="3"/>
      <c r="IDM18" s="35"/>
      <c r="IDN18" s="35"/>
      <c r="IDO18" s="35"/>
      <c r="IDP18" s="3"/>
      <c r="IDQ18" s="3"/>
      <c r="IDR18" s="3"/>
      <c r="IDS18" s="35"/>
      <c r="IDT18" s="35"/>
      <c r="IDU18" s="35"/>
      <c r="IDV18" s="3"/>
      <c r="IDW18" s="3"/>
      <c r="IDX18" s="3"/>
      <c r="IDY18" s="35"/>
      <c r="IDZ18" s="35"/>
      <c r="IEA18" s="35"/>
      <c r="IEB18" s="3"/>
      <c r="IEC18" s="3"/>
      <c r="IED18" s="3"/>
      <c r="IEE18" s="35"/>
      <c r="IEF18" s="35"/>
      <c r="IEG18" s="35"/>
      <c r="IEH18" s="3"/>
      <c r="IEI18" s="3"/>
      <c r="IEJ18" s="3"/>
      <c r="IEK18" s="35"/>
      <c r="IEL18" s="35"/>
      <c r="IEM18" s="35"/>
      <c r="IEN18" s="3"/>
      <c r="IEO18" s="3"/>
      <c r="IEP18" s="3"/>
      <c r="IEQ18" s="35"/>
      <c r="IER18" s="35"/>
      <c r="IES18" s="35"/>
      <c r="IET18" s="3"/>
      <c r="IEU18" s="3"/>
      <c r="IEV18" s="3"/>
      <c r="IEW18" s="35"/>
      <c r="IEX18" s="35"/>
      <c r="IEY18" s="35"/>
      <c r="IEZ18" s="3"/>
      <c r="IFA18" s="3"/>
      <c r="IFB18" s="3"/>
      <c r="IFC18" s="35"/>
      <c r="IFD18" s="35"/>
      <c r="IFE18" s="35"/>
      <c r="IFF18" s="3"/>
      <c r="IFG18" s="3"/>
      <c r="IFH18" s="3"/>
      <c r="IFI18" s="35"/>
      <c r="IFJ18" s="35"/>
      <c r="IFK18" s="35"/>
      <c r="IFL18" s="3"/>
      <c r="IFM18" s="3"/>
      <c r="IFN18" s="3"/>
      <c r="IFO18" s="35"/>
      <c r="IFP18" s="35"/>
      <c r="IFQ18" s="35"/>
      <c r="IFR18" s="3"/>
      <c r="IFS18" s="3"/>
      <c r="IFT18" s="3"/>
      <c r="IFU18" s="35"/>
      <c r="IFV18" s="35"/>
      <c r="IFW18" s="35"/>
      <c r="IFX18" s="3"/>
      <c r="IFY18" s="3"/>
      <c r="IFZ18" s="3"/>
      <c r="IGA18" s="35"/>
      <c r="IGB18" s="35"/>
      <c r="IGC18" s="35"/>
      <c r="IGD18" s="3"/>
      <c r="IGE18" s="3"/>
      <c r="IGF18" s="3"/>
      <c r="IGG18" s="35"/>
      <c r="IGH18" s="35"/>
      <c r="IGI18" s="35"/>
      <c r="IGJ18" s="3"/>
      <c r="IGK18" s="3"/>
      <c r="IGL18" s="3"/>
      <c r="IGM18" s="35"/>
      <c r="IGN18" s="35"/>
      <c r="IGO18" s="35"/>
      <c r="IGP18" s="3"/>
      <c r="IGQ18" s="3"/>
      <c r="IGR18" s="3"/>
      <c r="IGS18" s="35"/>
      <c r="IGT18" s="35"/>
      <c r="IGU18" s="35"/>
      <c r="IGV18" s="3"/>
      <c r="IGW18" s="3"/>
      <c r="IGX18" s="3"/>
      <c r="IGY18" s="35"/>
      <c r="IGZ18" s="35"/>
      <c r="IHA18" s="35"/>
      <c r="IHB18" s="3"/>
      <c r="IHC18" s="3"/>
      <c r="IHD18" s="3"/>
      <c r="IHE18" s="35"/>
      <c r="IHF18" s="35"/>
      <c r="IHG18" s="35"/>
      <c r="IHH18" s="3"/>
      <c r="IHI18" s="3"/>
      <c r="IHJ18" s="3"/>
      <c r="IHK18" s="35"/>
      <c r="IHL18" s="35"/>
      <c r="IHM18" s="35"/>
      <c r="IHN18" s="3"/>
      <c r="IHO18" s="3"/>
      <c r="IHP18" s="3"/>
      <c r="IHQ18" s="35"/>
      <c r="IHR18" s="35"/>
      <c r="IHS18" s="35"/>
      <c r="IHT18" s="3"/>
      <c r="IHU18" s="3"/>
      <c r="IHV18" s="3"/>
      <c r="IHW18" s="35"/>
      <c r="IHX18" s="35"/>
      <c r="IHY18" s="35"/>
      <c r="IHZ18" s="3"/>
      <c r="IIA18" s="3"/>
      <c r="IIB18" s="3"/>
      <c r="IIC18" s="35"/>
      <c r="IID18" s="35"/>
      <c r="IIE18" s="35"/>
      <c r="IIF18" s="3"/>
      <c r="IIG18" s="3"/>
      <c r="IIH18" s="3"/>
      <c r="III18" s="35"/>
      <c r="IIJ18" s="35"/>
      <c r="IIK18" s="35"/>
      <c r="IIL18" s="3"/>
      <c r="IIM18" s="3"/>
      <c r="IIN18" s="3"/>
      <c r="IIO18" s="35"/>
      <c r="IIP18" s="35"/>
      <c r="IIQ18" s="35"/>
      <c r="IIR18" s="3"/>
      <c r="IIS18" s="3"/>
      <c r="IIT18" s="3"/>
      <c r="IIU18" s="35"/>
      <c r="IIV18" s="35"/>
      <c r="IIW18" s="35"/>
      <c r="IIX18" s="3"/>
      <c r="IIY18" s="3"/>
      <c r="IIZ18" s="3"/>
      <c r="IJA18" s="35"/>
      <c r="IJB18" s="35"/>
      <c r="IJC18" s="35"/>
      <c r="IJD18" s="3"/>
      <c r="IJE18" s="3"/>
      <c r="IJF18" s="3"/>
      <c r="IJG18" s="35"/>
      <c r="IJH18" s="35"/>
      <c r="IJI18" s="35"/>
      <c r="IJJ18" s="3"/>
      <c r="IJK18" s="3"/>
      <c r="IJL18" s="3"/>
      <c r="IJM18" s="35"/>
      <c r="IJN18" s="35"/>
      <c r="IJO18" s="35"/>
      <c r="IJP18" s="3"/>
      <c r="IJQ18" s="3"/>
      <c r="IJR18" s="3"/>
      <c r="IJS18" s="35"/>
      <c r="IJT18" s="35"/>
      <c r="IJU18" s="35"/>
      <c r="IJV18" s="3"/>
      <c r="IJW18" s="3"/>
      <c r="IJX18" s="3"/>
      <c r="IJY18" s="35"/>
      <c r="IJZ18" s="35"/>
      <c r="IKA18" s="35"/>
      <c r="IKB18" s="3"/>
      <c r="IKC18" s="3"/>
      <c r="IKD18" s="3"/>
      <c r="IKE18" s="35"/>
      <c r="IKF18" s="35"/>
      <c r="IKG18" s="35"/>
      <c r="IKH18" s="3"/>
      <c r="IKI18" s="3"/>
      <c r="IKJ18" s="3"/>
      <c r="IKK18" s="35"/>
      <c r="IKL18" s="35"/>
      <c r="IKM18" s="35"/>
      <c r="IKN18" s="3"/>
      <c r="IKO18" s="3"/>
      <c r="IKP18" s="3"/>
      <c r="IKQ18" s="35"/>
      <c r="IKR18" s="35"/>
      <c r="IKS18" s="35"/>
      <c r="IKT18" s="3"/>
      <c r="IKU18" s="3"/>
      <c r="IKV18" s="3"/>
      <c r="IKW18" s="35"/>
      <c r="IKX18" s="35"/>
      <c r="IKY18" s="35"/>
      <c r="IKZ18" s="3"/>
      <c r="ILA18" s="3"/>
      <c r="ILB18" s="3"/>
      <c r="ILC18" s="35"/>
      <c r="ILD18" s="35"/>
      <c r="ILE18" s="35"/>
      <c r="ILF18" s="3"/>
      <c r="ILG18" s="3"/>
      <c r="ILH18" s="3"/>
      <c r="ILI18" s="35"/>
      <c r="ILJ18" s="35"/>
      <c r="ILK18" s="35"/>
      <c r="ILL18" s="3"/>
      <c r="ILM18" s="3"/>
      <c r="ILN18" s="3"/>
      <c r="ILO18" s="35"/>
      <c r="ILP18" s="35"/>
      <c r="ILQ18" s="35"/>
      <c r="ILR18" s="3"/>
      <c r="ILS18" s="3"/>
      <c r="ILT18" s="3"/>
      <c r="ILU18" s="35"/>
      <c r="ILV18" s="35"/>
      <c r="ILW18" s="35"/>
      <c r="ILX18" s="3"/>
      <c r="ILY18" s="3"/>
      <c r="ILZ18" s="3"/>
      <c r="IMA18" s="35"/>
      <c r="IMB18" s="35"/>
      <c r="IMC18" s="35"/>
      <c r="IMD18" s="3"/>
      <c r="IME18" s="3"/>
      <c r="IMF18" s="3"/>
      <c r="IMG18" s="35"/>
      <c r="IMH18" s="35"/>
      <c r="IMI18" s="35"/>
      <c r="IMJ18" s="3"/>
      <c r="IMK18" s="3"/>
      <c r="IML18" s="3"/>
      <c r="IMM18" s="35"/>
      <c r="IMN18" s="35"/>
      <c r="IMO18" s="35"/>
      <c r="IMP18" s="3"/>
      <c r="IMQ18" s="3"/>
      <c r="IMR18" s="3"/>
      <c r="IMS18" s="35"/>
      <c r="IMT18" s="35"/>
      <c r="IMU18" s="35"/>
      <c r="IMV18" s="3"/>
      <c r="IMW18" s="3"/>
      <c r="IMX18" s="3"/>
      <c r="IMY18" s="35"/>
      <c r="IMZ18" s="35"/>
      <c r="INA18" s="35"/>
      <c r="INB18" s="3"/>
      <c r="INC18" s="3"/>
      <c r="IND18" s="3"/>
      <c r="INE18" s="35"/>
      <c r="INF18" s="35"/>
      <c r="ING18" s="35"/>
      <c r="INH18" s="3"/>
      <c r="INI18" s="3"/>
      <c r="INJ18" s="3"/>
      <c r="INK18" s="35"/>
      <c r="INL18" s="35"/>
      <c r="INM18" s="35"/>
      <c r="INN18" s="3"/>
      <c r="INO18" s="3"/>
      <c r="INP18" s="3"/>
      <c r="INQ18" s="35"/>
      <c r="INR18" s="35"/>
      <c r="INS18" s="35"/>
      <c r="INT18" s="3"/>
      <c r="INU18" s="3"/>
      <c r="INV18" s="3"/>
      <c r="INW18" s="35"/>
      <c r="INX18" s="35"/>
      <c r="INY18" s="35"/>
      <c r="INZ18" s="3"/>
      <c r="IOA18" s="3"/>
      <c r="IOB18" s="3"/>
      <c r="IOC18" s="35"/>
      <c r="IOD18" s="35"/>
      <c r="IOE18" s="35"/>
      <c r="IOF18" s="3"/>
      <c r="IOG18" s="3"/>
      <c r="IOH18" s="3"/>
      <c r="IOI18" s="35"/>
      <c r="IOJ18" s="35"/>
      <c r="IOK18" s="35"/>
      <c r="IOL18" s="3"/>
      <c r="IOM18" s="3"/>
      <c r="ION18" s="3"/>
      <c r="IOO18" s="35"/>
      <c r="IOP18" s="35"/>
      <c r="IOQ18" s="35"/>
      <c r="IOR18" s="3"/>
      <c r="IOS18" s="3"/>
      <c r="IOT18" s="3"/>
      <c r="IOU18" s="35"/>
      <c r="IOV18" s="35"/>
      <c r="IOW18" s="35"/>
      <c r="IOX18" s="3"/>
      <c r="IOY18" s="3"/>
      <c r="IOZ18" s="3"/>
      <c r="IPA18" s="35"/>
      <c r="IPB18" s="35"/>
      <c r="IPC18" s="35"/>
      <c r="IPD18" s="3"/>
      <c r="IPE18" s="3"/>
      <c r="IPF18" s="3"/>
      <c r="IPG18" s="35"/>
      <c r="IPH18" s="35"/>
      <c r="IPI18" s="35"/>
      <c r="IPJ18" s="3"/>
      <c r="IPK18" s="3"/>
      <c r="IPL18" s="3"/>
      <c r="IPM18" s="35"/>
      <c r="IPN18" s="35"/>
      <c r="IPO18" s="35"/>
      <c r="IPP18" s="3"/>
      <c r="IPQ18" s="3"/>
      <c r="IPR18" s="3"/>
      <c r="IPS18" s="35"/>
      <c r="IPT18" s="35"/>
      <c r="IPU18" s="35"/>
      <c r="IPV18" s="3"/>
      <c r="IPW18" s="3"/>
      <c r="IPX18" s="3"/>
      <c r="IPY18" s="35"/>
      <c r="IPZ18" s="35"/>
      <c r="IQA18" s="35"/>
      <c r="IQB18" s="3"/>
      <c r="IQC18" s="3"/>
      <c r="IQD18" s="3"/>
      <c r="IQE18" s="35"/>
      <c r="IQF18" s="35"/>
      <c r="IQG18" s="35"/>
      <c r="IQH18" s="3"/>
      <c r="IQI18" s="3"/>
      <c r="IQJ18" s="3"/>
      <c r="IQK18" s="35"/>
      <c r="IQL18" s="35"/>
      <c r="IQM18" s="35"/>
      <c r="IQN18" s="3"/>
      <c r="IQO18" s="3"/>
      <c r="IQP18" s="3"/>
      <c r="IQQ18" s="35"/>
      <c r="IQR18" s="35"/>
      <c r="IQS18" s="35"/>
      <c r="IQT18" s="3"/>
      <c r="IQU18" s="3"/>
      <c r="IQV18" s="3"/>
      <c r="IQW18" s="35"/>
      <c r="IQX18" s="35"/>
      <c r="IQY18" s="35"/>
      <c r="IQZ18" s="3"/>
      <c r="IRA18" s="3"/>
      <c r="IRB18" s="3"/>
      <c r="IRC18" s="35"/>
      <c r="IRD18" s="35"/>
      <c r="IRE18" s="35"/>
      <c r="IRF18" s="3"/>
      <c r="IRG18" s="3"/>
      <c r="IRH18" s="3"/>
      <c r="IRI18" s="35"/>
      <c r="IRJ18" s="35"/>
      <c r="IRK18" s="35"/>
      <c r="IRL18" s="3"/>
      <c r="IRM18" s="3"/>
      <c r="IRN18" s="3"/>
      <c r="IRO18" s="35"/>
      <c r="IRP18" s="35"/>
      <c r="IRQ18" s="35"/>
      <c r="IRR18" s="3"/>
      <c r="IRS18" s="3"/>
      <c r="IRT18" s="3"/>
      <c r="IRU18" s="35"/>
      <c r="IRV18" s="35"/>
      <c r="IRW18" s="35"/>
      <c r="IRX18" s="3"/>
      <c r="IRY18" s="3"/>
      <c r="IRZ18" s="3"/>
      <c r="ISA18" s="35"/>
      <c r="ISB18" s="35"/>
      <c r="ISC18" s="35"/>
      <c r="ISD18" s="3"/>
      <c r="ISE18" s="3"/>
      <c r="ISF18" s="3"/>
      <c r="ISG18" s="35"/>
      <c r="ISH18" s="35"/>
      <c r="ISI18" s="35"/>
      <c r="ISJ18" s="3"/>
      <c r="ISK18" s="3"/>
      <c r="ISL18" s="3"/>
      <c r="ISM18" s="35"/>
      <c r="ISN18" s="35"/>
      <c r="ISO18" s="35"/>
      <c r="ISP18" s="3"/>
      <c r="ISQ18" s="3"/>
      <c r="ISR18" s="3"/>
      <c r="ISS18" s="35"/>
      <c r="IST18" s="35"/>
      <c r="ISU18" s="35"/>
      <c r="ISV18" s="3"/>
      <c r="ISW18" s="3"/>
      <c r="ISX18" s="3"/>
      <c r="ISY18" s="35"/>
      <c r="ISZ18" s="35"/>
      <c r="ITA18" s="35"/>
      <c r="ITB18" s="3"/>
      <c r="ITC18" s="3"/>
      <c r="ITD18" s="3"/>
      <c r="ITE18" s="35"/>
      <c r="ITF18" s="35"/>
      <c r="ITG18" s="35"/>
      <c r="ITH18" s="3"/>
      <c r="ITI18" s="3"/>
      <c r="ITJ18" s="3"/>
      <c r="ITK18" s="35"/>
      <c r="ITL18" s="35"/>
      <c r="ITM18" s="35"/>
      <c r="ITN18" s="3"/>
      <c r="ITO18" s="3"/>
      <c r="ITP18" s="3"/>
      <c r="ITQ18" s="35"/>
      <c r="ITR18" s="35"/>
      <c r="ITS18" s="35"/>
      <c r="ITT18" s="3"/>
      <c r="ITU18" s="3"/>
      <c r="ITV18" s="3"/>
      <c r="ITW18" s="35"/>
      <c r="ITX18" s="35"/>
      <c r="ITY18" s="35"/>
      <c r="ITZ18" s="3"/>
      <c r="IUA18" s="3"/>
      <c r="IUB18" s="3"/>
      <c r="IUC18" s="35"/>
      <c r="IUD18" s="35"/>
      <c r="IUE18" s="35"/>
      <c r="IUF18" s="3"/>
      <c r="IUG18" s="3"/>
      <c r="IUH18" s="3"/>
      <c r="IUI18" s="35"/>
      <c r="IUJ18" s="35"/>
      <c r="IUK18" s="35"/>
      <c r="IUL18" s="3"/>
      <c r="IUM18" s="3"/>
      <c r="IUN18" s="3"/>
      <c r="IUO18" s="35"/>
      <c r="IUP18" s="35"/>
      <c r="IUQ18" s="35"/>
      <c r="IUR18" s="3"/>
      <c r="IUS18" s="3"/>
      <c r="IUT18" s="3"/>
      <c r="IUU18" s="35"/>
      <c r="IUV18" s="35"/>
      <c r="IUW18" s="35"/>
      <c r="IUX18" s="3"/>
      <c r="IUY18" s="3"/>
      <c r="IUZ18" s="3"/>
      <c r="IVA18" s="35"/>
      <c r="IVB18" s="35"/>
      <c r="IVC18" s="35"/>
      <c r="IVD18" s="3"/>
      <c r="IVE18" s="3"/>
      <c r="IVF18" s="3"/>
      <c r="IVG18" s="35"/>
      <c r="IVH18" s="35"/>
      <c r="IVI18" s="35"/>
      <c r="IVJ18" s="3"/>
      <c r="IVK18" s="3"/>
      <c r="IVL18" s="3"/>
      <c r="IVM18" s="35"/>
      <c r="IVN18" s="35"/>
      <c r="IVO18" s="35"/>
      <c r="IVP18" s="3"/>
      <c r="IVQ18" s="3"/>
      <c r="IVR18" s="3"/>
      <c r="IVS18" s="35"/>
      <c r="IVT18" s="35"/>
      <c r="IVU18" s="35"/>
      <c r="IVV18" s="3"/>
      <c r="IVW18" s="3"/>
      <c r="IVX18" s="3"/>
      <c r="IVY18" s="35"/>
      <c r="IVZ18" s="35"/>
      <c r="IWA18" s="35"/>
      <c r="IWB18" s="3"/>
      <c r="IWC18" s="3"/>
      <c r="IWD18" s="3"/>
      <c r="IWE18" s="35"/>
      <c r="IWF18" s="35"/>
      <c r="IWG18" s="35"/>
      <c r="IWH18" s="3"/>
      <c r="IWI18" s="3"/>
      <c r="IWJ18" s="3"/>
      <c r="IWK18" s="35"/>
      <c r="IWL18" s="35"/>
      <c r="IWM18" s="35"/>
      <c r="IWN18" s="3"/>
      <c r="IWO18" s="3"/>
      <c r="IWP18" s="3"/>
      <c r="IWQ18" s="35"/>
      <c r="IWR18" s="35"/>
      <c r="IWS18" s="35"/>
      <c r="IWT18" s="3"/>
      <c r="IWU18" s="3"/>
      <c r="IWV18" s="3"/>
      <c r="IWW18" s="35"/>
      <c r="IWX18" s="35"/>
      <c r="IWY18" s="35"/>
      <c r="IWZ18" s="3"/>
      <c r="IXA18" s="3"/>
      <c r="IXB18" s="3"/>
      <c r="IXC18" s="35"/>
      <c r="IXD18" s="35"/>
      <c r="IXE18" s="35"/>
      <c r="IXF18" s="3"/>
      <c r="IXG18" s="3"/>
      <c r="IXH18" s="3"/>
      <c r="IXI18" s="35"/>
      <c r="IXJ18" s="35"/>
      <c r="IXK18" s="35"/>
      <c r="IXL18" s="3"/>
      <c r="IXM18" s="3"/>
      <c r="IXN18" s="3"/>
      <c r="IXO18" s="35"/>
      <c r="IXP18" s="35"/>
      <c r="IXQ18" s="35"/>
      <c r="IXR18" s="3"/>
      <c r="IXS18" s="3"/>
      <c r="IXT18" s="3"/>
      <c r="IXU18" s="35"/>
      <c r="IXV18" s="35"/>
      <c r="IXW18" s="35"/>
      <c r="IXX18" s="3"/>
      <c r="IXY18" s="3"/>
      <c r="IXZ18" s="3"/>
      <c r="IYA18" s="35"/>
      <c r="IYB18" s="35"/>
      <c r="IYC18" s="35"/>
      <c r="IYD18" s="3"/>
      <c r="IYE18" s="3"/>
      <c r="IYF18" s="3"/>
      <c r="IYG18" s="35"/>
      <c r="IYH18" s="35"/>
      <c r="IYI18" s="35"/>
      <c r="IYJ18" s="3"/>
      <c r="IYK18" s="3"/>
      <c r="IYL18" s="3"/>
      <c r="IYM18" s="35"/>
      <c r="IYN18" s="35"/>
      <c r="IYO18" s="35"/>
      <c r="IYP18" s="3"/>
      <c r="IYQ18" s="3"/>
      <c r="IYR18" s="3"/>
      <c r="IYS18" s="35"/>
      <c r="IYT18" s="35"/>
      <c r="IYU18" s="35"/>
      <c r="IYV18" s="3"/>
      <c r="IYW18" s="3"/>
      <c r="IYX18" s="3"/>
      <c r="IYY18" s="35"/>
      <c r="IYZ18" s="35"/>
      <c r="IZA18" s="35"/>
      <c r="IZB18" s="3"/>
      <c r="IZC18" s="3"/>
      <c r="IZD18" s="3"/>
      <c r="IZE18" s="35"/>
      <c r="IZF18" s="35"/>
      <c r="IZG18" s="35"/>
      <c r="IZH18" s="3"/>
      <c r="IZI18" s="3"/>
      <c r="IZJ18" s="3"/>
      <c r="IZK18" s="35"/>
      <c r="IZL18" s="35"/>
      <c r="IZM18" s="35"/>
      <c r="IZN18" s="3"/>
      <c r="IZO18" s="3"/>
      <c r="IZP18" s="3"/>
      <c r="IZQ18" s="35"/>
      <c r="IZR18" s="35"/>
      <c r="IZS18" s="35"/>
      <c r="IZT18" s="3"/>
      <c r="IZU18" s="3"/>
      <c r="IZV18" s="3"/>
      <c r="IZW18" s="35"/>
      <c r="IZX18" s="35"/>
      <c r="IZY18" s="35"/>
      <c r="IZZ18" s="3"/>
      <c r="JAA18" s="3"/>
      <c r="JAB18" s="3"/>
      <c r="JAC18" s="35"/>
      <c r="JAD18" s="35"/>
      <c r="JAE18" s="35"/>
      <c r="JAF18" s="3"/>
      <c r="JAG18" s="3"/>
      <c r="JAH18" s="3"/>
      <c r="JAI18" s="35"/>
      <c r="JAJ18" s="35"/>
      <c r="JAK18" s="35"/>
      <c r="JAL18" s="3"/>
      <c r="JAM18" s="3"/>
      <c r="JAN18" s="3"/>
      <c r="JAO18" s="35"/>
      <c r="JAP18" s="35"/>
      <c r="JAQ18" s="35"/>
      <c r="JAR18" s="3"/>
      <c r="JAS18" s="3"/>
      <c r="JAT18" s="3"/>
      <c r="JAU18" s="35"/>
      <c r="JAV18" s="35"/>
      <c r="JAW18" s="35"/>
      <c r="JAX18" s="3"/>
      <c r="JAY18" s="3"/>
      <c r="JAZ18" s="3"/>
      <c r="JBA18" s="35"/>
      <c r="JBB18" s="35"/>
      <c r="JBC18" s="35"/>
      <c r="JBD18" s="3"/>
      <c r="JBE18" s="3"/>
      <c r="JBF18" s="3"/>
      <c r="JBG18" s="35"/>
      <c r="JBH18" s="35"/>
      <c r="JBI18" s="35"/>
      <c r="JBJ18" s="3"/>
      <c r="JBK18" s="3"/>
      <c r="JBL18" s="3"/>
      <c r="JBM18" s="35"/>
      <c r="JBN18" s="35"/>
      <c r="JBO18" s="35"/>
      <c r="JBP18" s="3"/>
      <c r="JBQ18" s="3"/>
      <c r="JBR18" s="3"/>
      <c r="JBS18" s="35"/>
      <c r="JBT18" s="35"/>
      <c r="JBU18" s="35"/>
      <c r="JBV18" s="3"/>
      <c r="JBW18" s="3"/>
      <c r="JBX18" s="3"/>
      <c r="JBY18" s="35"/>
      <c r="JBZ18" s="35"/>
      <c r="JCA18" s="35"/>
      <c r="JCB18" s="3"/>
      <c r="JCC18" s="3"/>
      <c r="JCD18" s="3"/>
      <c r="JCE18" s="35"/>
      <c r="JCF18" s="35"/>
      <c r="JCG18" s="35"/>
      <c r="JCH18" s="3"/>
      <c r="JCI18" s="3"/>
      <c r="JCJ18" s="3"/>
      <c r="JCK18" s="35"/>
      <c r="JCL18" s="35"/>
      <c r="JCM18" s="35"/>
      <c r="JCN18" s="3"/>
      <c r="JCO18" s="3"/>
      <c r="JCP18" s="3"/>
      <c r="JCQ18" s="35"/>
      <c r="JCR18" s="35"/>
      <c r="JCS18" s="35"/>
      <c r="JCT18" s="3"/>
      <c r="JCU18" s="3"/>
      <c r="JCV18" s="3"/>
      <c r="JCW18" s="35"/>
      <c r="JCX18" s="35"/>
      <c r="JCY18" s="35"/>
      <c r="JCZ18" s="3"/>
      <c r="JDA18" s="3"/>
      <c r="JDB18" s="3"/>
      <c r="JDC18" s="35"/>
      <c r="JDD18" s="35"/>
      <c r="JDE18" s="35"/>
      <c r="JDF18" s="3"/>
      <c r="JDG18" s="3"/>
      <c r="JDH18" s="3"/>
      <c r="JDI18" s="35"/>
      <c r="JDJ18" s="35"/>
      <c r="JDK18" s="35"/>
      <c r="JDL18" s="3"/>
      <c r="JDM18" s="3"/>
      <c r="JDN18" s="3"/>
      <c r="JDO18" s="35"/>
      <c r="JDP18" s="35"/>
      <c r="JDQ18" s="35"/>
      <c r="JDR18" s="3"/>
      <c r="JDS18" s="3"/>
      <c r="JDT18" s="3"/>
      <c r="JDU18" s="35"/>
      <c r="JDV18" s="35"/>
      <c r="JDW18" s="35"/>
      <c r="JDX18" s="3"/>
      <c r="JDY18" s="3"/>
      <c r="JDZ18" s="3"/>
      <c r="JEA18" s="35"/>
      <c r="JEB18" s="35"/>
      <c r="JEC18" s="35"/>
      <c r="JED18" s="3"/>
      <c r="JEE18" s="3"/>
      <c r="JEF18" s="3"/>
      <c r="JEG18" s="35"/>
      <c r="JEH18" s="35"/>
      <c r="JEI18" s="35"/>
      <c r="JEJ18" s="3"/>
      <c r="JEK18" s="3"/>
      <c r="JEL18" s="3"/>
      <c r="JEM18" s="35"/>
      <c r="JEN18" s="35"/>
      <c r="JEO18" s="35"/>
      <c r="JEP18" s="3"/>
      <c r="JEQ18" s="3"/>
      <c r="JER18" s="3"/>
      <c r="JES18" s="35"/>
      <c r="JET18" s="35"/>
      <c r="JEU18" s="35"/>
      <c r="JEV18" s="3"/>
      <c r="JEW18" s="3"/>
      <c r="JEX18" s="3"/>
      <c r="JEY18" s="35"/>
      <c r="JEZ18" s="35"/>
      <c r="JFA18" s="35"/>
      <c r="JFB18" s="3"/>
      <c r="JFC18" s="3"/>
      <c r="JFD18" s="3"/>
      <c r="JFE18" s="35"/>
      <c r="JFF18" s="35"/>
      <c r="JFG18" s="35"/>
      <c r="JFH18" s="3"/>
      <c r="JFI18" s="3"/>
      <c r="JFJ18" s="3"/>
      <c r="JFK18" s="35"/>
      <c r="JFL18" s="35"/>
      <c r="JFM18" s="35"/>
      <c r="JFN18" s="3"/>
      <c r="JFO18" s="3"/>
      <c r="JFP18" s="3"/>
      <c r="JFQ18" s="35"/>
      <c r="JFR18" s="35"/>
      <c r="JFS18" s="35"/>
      <c r="JFT18" s="3"/>
      <c r="JFU18" s="3"/>
      <c r="JFV18" s="3"/>
      <c r="JFW18" s="35"/>
      <c r="JFX18" s="35"/>
      <c r="JFY18" s="35"/>
      <c r="JFZ18" s="3"/>
      <c r="JGA18" s="3"/>
      <c r="JGB18" s="3"/>
      <c r="JGC18" s="35"/>
      <c r="JGD18" s="35"/>
      <c r="JGE18" s="35"/>
      <c r="JGF18" s="3"/>
      <c r="JGG18" s="3"/>
      <c r="JGH18" s="3"/>
      <c r="JGI18" s="35"/>
      <c r="JGJ18" s="35"/>
      <c r="JGK18" s="35"/>
      <c r="JGL18" s="3"/>
      <c r="JGM18" s="3"/>
      <c r="JGN18" s="3"/>
      <c r="JGO18" s="35"/>
      <c r="JGP18" s="35"/>
      <c r="JGQ18" s="35"/>
      <c r="JGR18" s="3"/>
      <c r="JGS18" s="3"/>
      <c r="JGT18" s="3"/>
      <c r="JGU18" s="35"/>
      <c r="JGV18" s="35"/>
      <c r="JGW18" s="35"/>
      <c r="JGX18" s="3"/>
      <c r="JGY18" s="3"/>
      <c r="JGZ18" s="3"/>
      <c r="JHA18" s="35"/>
      <c r="JHB18" s="35"/>
      <c r="JHC18" s="35"/>
      <c r="JHD18" s="3"/>
      <c r="JHE18" s="3"/>
      <c r="JHF18" s="3"/>
      <c r="JHG18" s="35"/>
      <c r="JHH18" s="35"/>
      <c r="JHI18" s="35"/>
      <c r="JHJ18" s="3"/>
      <c r="JHK18" s="3"/>
      <c r="JHL18" s="3"/>
      <c r="JHM18" s="35"/>
      <c r="JHN18" s="35"/>
      <c r="JHO18" s="35"/>
      <c r="JHP18" s="3"/>
      <c r="JHQ18" s="3"/>
      <c r="JHR18" s="3"/>
      <c r="JHS18" s="35"/>
      <c r="JHT18" s="35"/>
      <c r="JHU18" s="35"/>
      <c r="JHV18" s="3"/>
      <c r="JHW18" s="3"/>
      <c r="JHX18" s="3"/>
      <c r="JHY18" s="35"/>
      <c r="JHZ18" s="35"/>
      <c r="JIA18" s="35"/>
      <c r="JIB18" s="3"/>
      <c r="JIC18" s="3"/>
      <c r="JID18" s="3"/>
      <c r="JIE18" s="35"/>
      <c r="JIF18" s="35"/>
      <c r="JIG18" s="35"/>
      <c r="JIH18" s="3"/>
      <c r="JII18" s="3"/>
      <c r="JIJ18" s="3"/>
      <c r="JIK18" s="35"/>
      <c r="JIL18" s="35"/>
      <c r="JIM18" s="35"/>
      <c r="JIN18" s="3"/>
      <c r="JIO18" s="3"/>
      <c r="JIP18" s="3"/>
      <c r="JIQ18" s="35"/>
      <c r="JIR18" s="35"/>
      <c r="JIS18" s="35"/>
      <c r="JIT18" s="3"/>
      <c r="JIU18" s="3"/>
      <c r="JIV18" s="3"/>
      <c r="JIW18" s="35"/>
      <c r="JIX18" s="35"/>
      <c r="JIY18" s="35"/>
      <c r="JIZ18" s="3"/>
      <c r="JJA18" s="3"/>
      <c r="JJB18" s="3"/>
      <c r="JJC18" s="35"/>
      <c r="JJD18" s="35"/>
      <c r="JJE18" s="35"/>
      <c r="JJF18" s="3"/>
      <c r="JJG18" s="3"/>
      <c r="JJH18" s="3"/>
      <c r="JJI18" s="35"/>
      <c r="JJJ18" s="35"/>
      <c r="JJK18" s="35"/>
      <c r="JJL18" s="3"/>
      <c r="JJM18" s="3"/>
      <c r="JJN18" s="3"/>
      <c r="JJO18" s="35"/>
      <c r="JJP18" s="35"/>
      <c r="JJQ18" s="35"/>
      <c r="JJR18" s="3"/>
      <c r="JJS18" s="3"/>
      <c r="JJT18" s="3"/>
      <c r="JJU18" s="35"/>
      <c r="JJV18" s="35"/>
      <c r="JJW18" s="35"/>
      <c r="JJX18" s="3"/>
      <c r="JJY18" s="3"/>
      <c r="JJZ18" s="3"/>
      <c r="JKA18" s="35"/>
      <c r="JKB18" s="35"/>
      <c r="JKC18" s="35"/>
      <c r="JKD18" s="3"/>
      <c r="JKE18" s="3"/>
      <c r="JKF18" s="3"/>
      <c r="JKG18" s="35"/>
      <c r="JKH18" s="35"/>
      <c r="JKI18" s="35"/>
      <c r="JKJ18" s="3"/>
      <c r="JKK18" s="3"/>
      <c r="JKL18" s="3"/>
      <c r="JKM18" s="35"/>
      <c r="JKN18" s="35"/>
      <c r="JKO18" s="35"/>
      <c r="JKP18" s="3"/>
      <c r="JKQ18" s="3"/>
      <c r="JKR18" s="3"/>
      <c r="JKS18" s="35"/>
      <c r="JKT18" s="35"/>
      <c r="JKU18" s="35"/>
      <c r="JKV18" s="3"/>
      <c r="JKW18" s="3"/>
      <c r="JKX18" s="3"/>
      <c r="JKY18" s="35"/>
      <c r="JKZ18" s="35"/>
      <c r="JLA18" s="35"/>
      <c r="JLB18" s="3"/>
      <c r="JLC18" s="3"/>
      <c r="JLD18" s="3"/>
      <c r="JLE18" s="35"/>
      <c r="JLF18" s="35"/>
      <c r="JLG18" s="35"/>
      <c r="JLH18" s="3"/>
      <c r="JLI18" s="3"/>
      <c r="JLJ18" s="3"/>
      <c r="JLK18" s="35"/>
      <c r="JLL18" s="35"/>
      <c r="JLM18" s="35"/>
      <c r="JLN18" s="3"/>
      <c r="JLO18" s="3"/>
      <c r="JLP18" s="3"/>
      <c r="JLQ18" s="35"/>
      <c r="JLR18" s="35"/>
      <c r="JLS18" s="35"/>
      <c r="JLT18" s="3"/>
      <c r="JLU18" s="3"/>
      <c r="JLV18" s="3"/>
      <c r="JLW18" s="35"/>
      <c r="JLX18" s="35"/>
      <c r="JLY18" s="35"/>
      <c r="JLZ18" s="3"/>
      <c r="JMA18" s="3"/>
      <c r="JMB18" s="3"/>
      <c r="JMC18" s="35"/>
      <c r="JMD18" s="35"/>
      <c r="JME18" s="35"/>
      <c r="JMF18" s="3"/>
      <c r="JMG18" s="3"/>
      <c r="JMH18" s="3"/>
      <c r="JMI18" s="35"/>
      <c r="JMJ18" s="35"/>
      <c r="JMK18" s="35"/>
      <c r="JML18" s="3"/>
      <c r="JMM18" s="3"/>
      <c r="JMN18" s="3"/>
      <c r="JMO18" s="35"/>
      <c r="JMP18" s="35"/>
      <c r="JMQ18" s="35"/>
      <c r="JMR18" s="3"/>
      <c r="JMS18" s="3"/>
      <c r="JMT18" s="3"/>
      <c r="JMU18" s="35"/>
      <c r="JMV18" s="35"/>
      <c r="JMW18" s="35"/>
      <c r="JMX18" s="3"/>
      <c r="JMY18" s="3"/>
      <c r="JMZ18" s="3"/>
      <c r="JNA18" s="35"/>
      <c r="JNB18" s="35"/>
      <c r="JNC18" s="35"/>
      <c r="JND18" s="3"/>
      <c r="JNE18" s="3"/>
      <c r="JNF18" s="3"/>
      <c r="JNG18" s="35"/>
      <c r="JNH18" s="35"/>
      <c r="JNI18" s="35"/>
      <c r="JNJ18" s="3"/>
      <c r="JNK18" s="3"/>
      <c r="JNL18" s="3"/>
      <c r="JNM18" s="35"/>
      <c r="JNN18" s="35"/>
      <c r="JNO18" s="35"/>
      <c r="JNP18" s="3"/>
      <c r="JNQ18" s="3"/>
      <c r="JNR18" s="3"/>
      <c r="JNS18" s="35"/>
      <c r="JNT18" s="35"/>
      <c r="JNU18" s="35"/>
      <c r="JNV18" s="3"/>
      <c r="JNW18" s="3"/>
      <c r="JNX18" s="3"/>
      <c r="JNY18" s="35"/>
      <c r="JNZ18" s="35"/>
      <c r="JOA18" s="35"/>
      <c r="JOB18" s="3"/>
      <c r="JOC18" s="3"/>
      <c r="JOD18" s="3"/>
      <c r="JOE18" s="35"/>
      <c r="JOF18" s="35"/>
      <c r="JOG18" s="35"/>
      <c r="JOH18" s="3"/>
      <c r="JOI18" s="3"/>
      <c r="JOJ18" s="3"/>
      <c r="JOK18" s="35"/>
      <c r="JOL18" s="35"/>
      <c r="JOM18" s="35"/>
      <c r="JON18" s="3"/>
      <c r="JOO18" s="3"/>
      <c r="JOP18" s="3"/>
      <c r="JOQ18" s="35"/>
      <c r="JOR18" s="35"/>
      <c r="JOS18" s="35"/>
      <c r="JOT18" s="3"/>
      <c r="JOU18" s="3"/>
      <c r="JOV18" s="3"/>
      <c r="JOW18" s="35"/>
      <c r="JOX18" s="35"/>
      <c r="JOY18" s="35"/>
      <c r="JOZ18" s="3"/>
      <c r="JPA18" s="3"/>
      <c r="JPB18" s="3"/>
      <c r="JPC18" s="35"/>
      <c r="JPD18" s="35"/>
      <c r="JPE18" s="35"/>
      <c r="JPF18" s="3"/>
      <c r="JPG18" s="3"/>
      <c r="JPH18" s="3"/>
      <c r="JPI18" s="35"/>
      <c r="JPJ18" s="35"/>
      <c r="JPK18" s="35"/>
      <c r="JPL18" s="3"/>
      <c r="JPM18" s="3"/>
      <c r="JPN18" s="3"/>
      <c r="JPO18" s="35"/>
      <c r="JPP18" s="35"/>
      <c r="JPQ18" s="35"/>
      <c r="JPR18" s="3"/>
      <c r="JPS18" s="3"/>
      <c r="JPT18" s="3"/>
      <c r="JPU18" s="35"/>
      <c r="JPV18" s="35"/>
      <c r="JPW18" s="35"/>
      <c r="JPX18" s="3"/>
      <c r="JPY18" s="3"/>
      <c r="JPZ18" s="3"/>
      <c r="JQA18" s="35"/>
      <c r="JQB18" s="35"/>
      <c r="JQC18" s="35"/>
      <c r="JQD18" s="3"/>
      <c r="JQE18" s="3"/>
      <c r="JQF18" s="3"/>
      <c r="JQG18" s="35"/>
      <c r="JQH18" s="35"/>
      <c r="JQI18" s="35"/>
      <c r="JQJ18" s="3"/>
      <c r="JQK18" s="3"/>
      <c r="JQL18" s="3"/>
      <c r="JQM18" s="35"/>
      <c r="JQN18" s="35"/>
      <c r="JQO18" s="35"/>
      <c r="JQP18" s="3"/>
      <c r="JQQ18" s="3"/>
      <c r="JQR18" s="3"/>
      <c r="JQS18" s="35"/>
      <c r="JQT18" s="35"/>
      <c r="JQU18" s="35"/>
      <c r="JQV18" s="3"/>
      <c r="JQW18" s="3"/>
      <c r="JQX18" s="3"/>
      <c r="JQY18" s="35"/>
      <c r="JQZ18" s="35"/>
      <c r="JRA18" s="35"/>
      <c r="JRB18" s="3"/>
      <c r="JRC18" s="3"/>
      <c r="JRD18" s="3"/>
      <c r="JRE18" s="35"/>
      <c r="JRF18" s="35"/>
      <c r="JRG18" s="35"/>
      <c r="JRH18" s="3"/>
      <c r="JRI18" s="3"/>
      <c r="JRJ18" s="3"/>
      <c r="JRK18" s="35"/>
      <c r="JRL18" s="35"/>
      <c r="JRM18" s="35"/>
      <c r="JRN18" s="3"/>
      <c r="JRO18" s="3"/>
      <c r="JRP18" s="3"/>
      <c r="JRQ18" s="35"/>
      <c r="JRR18" s="35"/>
      <c r="JRS18" s="35"/>
      <c r="JRT18" s="3"/>
      <c r="JRU18" s="3"/>
      <c r="JRV18" s="3"/>
      <c r="JRW18" s="35"/>
      <c r="JRX18" s="35"/>
      <c r="JRY18" s="35"/>
      <c r="JRZ18" s="3"/>
      <c r="JSA18" s="3"/>
      <c r="JSB18" s="3"/>
      <c r="JSC18" s="35"/>
      <c r="JSD18" s="35"/>
      <c r="JSE18" s="35"/>
      <c r="JSF18" s="3"/>
      <c r="JSG18" s="3"/>
      <c r="JSH18" s="3"/>
      <c r="JSI18" s="35"/>
      <c r="JSJ18" s="35"/>
      <c r="JSK18" s="35"/>
      <c r="JSL18" s="3"/>
      <c r="JSM18" s="3"/>
      <c r="JSN18" s="3"/>
      <c r="JSO18" s="35"/>
      <c r="JSP18" s="35"/>
      <c r="JSQ18" s="35"/>
      <c r="JSR18" s="3"/>
      <c r="JSS18" s="3"/>
      <c r="JST18" s="3"/>
      <c r="JSU18" s="35"/>
      <c r="JSV18" s="35"/>
      <c r="JSW18" s="35"/>
      <c r="JSX18" s="3"/>
      <c r="JSY18" s="3"/>
      <c r="JSZ18" s="3"/>
      <c r="JTA18" s="35"/>
      <c r="JTB18" s="35"/>
      <c r="JTC18" s="35"/>
      <c r="JTD18" s="3"/>
      <c r="JTE18" s="3"/>
      <c r="JTF18" s="3"/>
      <c r="JTG18" s="35"/>
      <c r="JTH18" s="35"/>
      <c r="JTI18" s="35"/>
      <c r="JTJ18" s="3"/>
      <c r="JTK18" s="3"/>
      <c r="JTL18" s="3"/>
      <c r="JTM18" s="35"/>
      <c r="JTN18" s="35"/>
      <c r="JTO18" s="35"/>
      <c r="JTP18" s="3"/>
      <c r="JTQ18" s="3"/>
      <c r="JTR18" s="3"/>
      <c r="JTS18" s="35"/>
      <c r="JTT18" s="35"/>
      <c r="JTU18" s="35"/>
      <c r="JTV18" s="3"/>
      <c r="JTW18" s="3"/>
      <c r="JTX18" s="3"/>
      <c r="JTY18" s="35"/>
      <c r="JTZ18" s="35"/>
      <c r="JUA18" s="35"/>
      <c r="JUB18" s="3"/>
      <c r="JUC18" s="3"/>
      <c r="JUD18" s="3"/>
      <c r="JUE18" s="35"/>
      <c r="JUF18" s="35"/>
      <c r="JUG18" s="35"/>
      <c r="JUH18" s="3"/>
      <c r="JUI18" s="3"/>
      <c r="JUJ18" s="3"/>
      <c r="JUK18" s="35"/>
      <c r="JUL18" s="35"/>
      <c r="JUM18" s="35"/>
      <c r="JUN18" s="3"/>
      <c r="JUO18" s="3"/>
      <c r="JUP18" s="3"/>
      <c r="JUQ18" s="35"/>
      <c r="JUR18" s="35"/>
      <c r="JUS18" s="35"/>
      <c r="JUT18" s="3"/>
      <c r="JUU18" s="3"/>
      <c r="JUV18" s="3"/>
      <c r="JUW18" s="35"/>
      <c r="JUX18" s="35"/>
      <c r="JUY18" s="35"/>
      <c r="JUZ18" s="3"/>
      <c r="JVA18" s="3"/>
      <c r="JVB18" s="3"/>
      <c r="JVC18" s="35"/>
      <c r="JVD18" s="35"/>
      <c r="JVE18" s="35"/>
      <c r="JVF18" s="3"/>
      <c r="JVG18" s="3"/>
      <c r="JVH18" s="3"/>
      <c r="JVI18" s="35"/>
      <c r="JVJ18" s="35"/>
      <c r="JVK18" s="35"/>
      <c r="JVL18" s="3"/>
      <c r="JVM18" s="3"/>
      <c r="JVN18" s="3"/>
      <c r="JVO18" s="35"/>
      <c r="JVP18" s="35"/>
      <c r="JVQ18" s="35"/>
      <c r="JVR18" s="3"/>
      <c r="JVS18" s="3"/>
      <c r="JVT18" s="3"/>
      <c r="JVU18" s="35"/>
      <c r="JVV18" s="35"/>
      <c r="JVW18" s="35"/>
      <c r="JVX18" s="3"/>
      <c r="JVY18" s="3"/>
      <c r="JVZ18" s="3"/>
      <c r="JWA18" s="35"/>
      <c r="JWB18" s="35"/>
      <c r="JWC18" s="35"/>
      <c r="JWD18" s="3"/>
      <c r="JWE18" s="3"/>
      <c r="JWF18" s="3"/>
      <c r="JWG18" s="35"/>
      <c r="JWH18" s="35"/>
      <c r="JWI18" s="35"/>
      <c r="JWJ18" s="3"/>
      <c r="JWK18" s="3"/>
      <c r="JWL18" s="3"/>
      <c r="JWM18" s="35"/>
      <c r="JWN18" s="35"/>
      <c r="JWO18" s="35"/>
      <c r="JWP18" s="3"/>
      <c r="JWQ18" s="3"/>
      <c r="JWR18" s="3"/>
      <c r="JWS18" s="35"/>
      <c r="JWT18" s="35"/>
      <c r="JWU18" s="35"/>
      <c r="JWV18" s="3"/>
      <c r="JWW18" s="3"/>
      <c r="JWX18" s="3"/>
      <c r="JWY18" s="35"/>
      <c r="JWZ18" s="35"/>
      <c r="JXA18" s="35"/>
      <c r="JXB18" s="3"/>
      <c r="JXC18" s="3"/>
      <c r="JXD18" s="3"/>
      <c r="JXE18" s="35"/>
      <c r="JXF18" s="35"/>
      <c r="JXG18" s="35"/>
      <c r="JXH18" s="3"/>
      <c r="JXI18" s="3"/>
      <c r="JXJ18" s="3"/>
      <c r="JXK18" s="35"/>
      <c r="JXL18" s="35"/>
      <c r="JXM18" s="35"/>
      <c r="JXN18" s="3"/>
      <c r="JXO18" s="3"/>
      <c r="JXP18" s="3"/>
      <c r="JXQ18" s="35"/>
      <c r="JXR18" s="35"/>
      <c r="JXS18" s="35"/>
      <c r="JXT18" s="3"/>
      <c r="JXU18" s="3"/>
      <c r="JXV18" s="3"/>
      <c r="JXW18" s="35"/>
      <c r="JXX18" s="35"/>
      <c r="JXY18" s="35"/>
      <c r="JXZ18" s="3"/>
      <c r="JYA18" s="3"/>
      <c r="JYB18" s="3"/>
      <c r="JYC18" s="35"/>
      <c r="JYD18" s="35"/>
      <c r="JYE18" s="35"/>
      <c r="JYF18" s="3"/>
      <c r="JYG18" s="3"/>
      <c r="JYH18" s="3"/>
      <c r="JYI18" s="35"/>
      <c r="JYJ18" s="35"/>
      <c r="JYK18" s="35"/>
      <c r="JYL18" s="3"/>
      <c r="JYM18" s="3"/>
      <c r="JYN18" s="3"/>
      <c r="JYO18" s="35"/>
      <c r="JYP18" s="35"/>
      <c r="JYQ18" s="35"/>
      <c r="JYR18" s="3"/>
      <c r="JYS18" s="3"/>
      <c r="JYT18" s="3"/>
      <c r="JYU18" s="35"/>
      <c r="JYV18" s="35"/>
      <c r="JYW18" s="35"/>
      <c r="JYX18" s="3"/>
      <c r="JYY18" s="3"/>
      <c r="JYZ18" s="3"/>
      <c r="JZA18" s="35"/>
      <c r="JZB18" s="35"/>
      <c r="JZC18" s="35"/>
      <c r="JZD18" s="3"/>
      <c r="JZE18" s="3"/>
      <c r="JZF18" s="3"/>
      <c r="JZG18" s="35"/>
      <c r="JZH18" s="35"/>
      <c r="JZI18" s="35"/>
      <c r="JZJ18" s="3"/>
      <c r="JZK18" s="3"/>
      <c r="JZL18" s="3"/>
      <c r="JZM18" s="35"/>
      <c r="JZN18" s="35"/>
      <c r="JZO18" s="35"/>
      <c r="JZP18" s="3"/>
      <c r="JZQ18" s="3"/>
      <c r="JZR18" s="3"/>
      <c r="JZS18" s="35"/>
      <c r="JZT18" s="35"/>
      <c r="JZU18" s="35"/>
      <c r="JZV18" s="3"/>
      <c r="JZW18" s="3"/>
      <c r="JZX18" s="3"/>
      <c r="JZY18" s="35"/>
      <c r="JZZ18" s="35"/>
      <c r="KAA18" s="35"/>
      <c r="KAB18" s="3"/>
      <c r="KAC18" s="3"/>
      <c r="KAD18" s="3"/>
      <c r="KAE18" s="35"/>
      <c r="KAF18" s="35"/>
      <c r="KAG18" s="35"/>
      <c r="KAH18" s="3"/>
      <c r="KAI18" s="3"/>
      <c r="KAJ18" s="3"/>
      <c r="KAK18" s="35"/>
      <c r="KAL18" s="35"/>
      <c r="KAM18" s="35"/>
      <c r="KAN18" s="3"/>
      <c r="KAO18" s="3"/>
      <c r="KAP18" s="3"/>
      <c r="KAQ18" s="35"/>
      <c r="KAR18" s="35"/>
      <c r="KAS18" s="35"/>
      <c r="KAT18" s="3"/>
      <c r="KAU18" s="3"/>
      <c r="KAV18" s="3"/>
      <c r="KAW18" s="35"/>
      <c r="KAX18" s="35"/>
      <c r="KAY18" s="35"/>
      <c r="KAZ18" s="3"/>
      <c r="KBA18" s="3"/>
      <c r="KBB18" s="3"/>
      <c r="KBC18" s="35"/>
      <c r="KBD18" s="35"/>
      <c r="KBE18" s="35"/>
      <c r="KBF18" s="3"/>
      <c r="KBG18" s="3"/>
      <c r="KBH18" s="3"/>
      <c r="KBI18" s="35"/>
      <c r="KBJ18" s="35"/>
      <c r="KBK18" s="35"/>
      <c r="KBL18" s="3"/>
      <c r="KBM18" s="3"/>
      <c r="KBN18" s="3"/>
      <c r="KBO18" s="35"/>
      <c r="KBP18" s="35"/>
      <c r="KBQ18" s="35"/>
      <c r="KBR18" s="3"/>
      <c r="KBS18" s="3"/>
      <c r="KBT18" s="3"/>
      <c r="KBU18" s="35"/>
      <c r="KBV18" s="35"/>
      <c r="KBW18" s="35"/>
      <c r="KBX18" s="3"/>
      <c r="KBY18" s="3"/>
      <c r="KBZ18" s="3"/>
      <c r="KCA18" s="35"/>
      <c r="KCB18" s="35"/>
      <c r="KCC18" s="35"/>
      <c r="KCD18" s="3"/>
      <c r="KCE18" s="3"/>
      <c r="KCF18" s="3"/>
      <c r="KCG18" s="35"/>
      <c r="KCH18" s="35"/>
      <c r="KCI18" s="35"/>
      <c r="KCJ18" s="3"/>
      <c r="KCK18" s="3"/>
      <c r="KCL18" s="3"/>
      <c r="KCM18" s="35"/>
      <c r="KCN18" s="35"/>
      <c r="KCO18" s="35"/>
      <c r="KCP18" s="3"/>
      <c r="KCQ18" s="3"/>
      <c r="KCR18" s="3"/>
      <c r="KCS18" s="35"/>
      <c r="KCT18" s="35"/>
      <c r="KCU18" s="35"/>
      <c r="KCV18" s="3"/>
      <c r="KCW18" s="3"/>
      <c r="KCX18" s="3"/>
      <c r="KCY18" s="35"/>
      <c r="KCZ18" s="35"/>
      <c r="KDA18" s="35"/>
      <c r="KDB18" s="3"/>
      <c r="KDC18" s="3"/>
      <c r="KDD18" s="3"/>
      <c r="KDE18" s="35"/>
      <c r="KDF18" s="35"/>
      <c r="KDG18" s="35"/>
      <c r="KDH18" s="3"/>
      <c r="KDI18" s="3"/>
      <c r="KDJ18" s="3"/>
      <c r="KDK18" s="35"/>
      <c r="KDL18" s="35"/>
      <c r="KDM18" s="35"/>
      <c r="KDN18" s="3"/>
      <c r="KDO18" s="3"/>
      <c r="KDP18" s="3"/>
      <c r="KDQ18" s="35"/>
      <c r="KDR18" s="35"/>
      <c r="KDS18" s="35"/>
      <c r="KDT18" s="3"/>
      <c r="KDU18" s="3"/>
      <c r="KDV18" s="3"/>
      <c r="KDW18" s="35"/>
      <c r="KDX18" s="35"/>
      <c r="KDY18" s="35"/>
      <c r="KDZ18" s="3"/>
      <c r="KEA18" s="3"/>
      <c r="KEB18" s="3"/>
      <c r="KEC18" s="35"/>
      <c r="KED18" s="35"/>
      <c r="KEE18" s="35"/>
      <c r="KEF18" s="3"/>
      <c r="KEG18" s="3"/>
      <c r="KEH18" s="3"/>
      <c r="KEI18" s="35"/>
      <c r="KEJ18" s="35"/>
      <c r="KEK18" s="35"/>
      <c r="KEL18" s="3"/>
      <c r="KEM18" s="3"/>
      <c r="KEN18" s="3"/>
      <c r="KEO18" s="35"/>
      <c r="KEP18" s="35"/>
      <c r="KEQ18" s="35"/>
      <c r="KER18" s="3"/>
      <c r="KES18" s="3"/>
      <c r="KET18" s="3"/>
      <c r="KEU18" s="35"/>
      <c r="KEV18" s="35"/>
      <c r="KEW18" s="35"/>
      <c r="KEX18" s="3"/>
      <c r="KEY18" s="3"/>
      <c r="KEZ18" s="3"/>
      <c r="KFA18" s="35"/>
      <c r="KFB18" s="35"/>
      <c r="KFC18" s="35"/>
      <c r="KFD18" s="3"/>
      <c r="KFE18" s="3"/>
      <c r="KFF18" s="3"/>
      <c r="KFG18" s="35"/>
      <c r="KFH18" s="35"/>
      <c r="KFI18" s="35"/>
      <c r="KFJ18" s="3"/>
      <c r="KFK18" s="3"/>
      <c r="KFL18" s="3"/>
      <c r="KFM18" s="35"/>
      <c r="KFN18" s="35"/>
      <c r="KFO18" s="35"/>
      <c r="KFP18" s="3"/>
      <c r="KFQ18" s="3"/>
      <c r="KFR18" s="3"/>
      <c r="KFS18" s="35"/>
      <c r="KFT18" s="35"/>
      <c r="KFU18" s="35"/>
      <c r="KFV18" s="3"/>
      <c r="KFW18" s="3"/>
      <c r="KFX18" s="3"/>
      <c r="KFY18" s="35"/>
      <c r="KFZ18" s="35"/>
      <c r="KGA18" s="35"/>
      <c r="KGB18" s="3"/>
      <c r="KGC18" s="3"/>
      <c r="KGD18" s="3"/>
      <c r="KGE18" s="35"/>
      <c r="KGF18" s="35"/>
      <c r="KGG18" s="35"/>
      <c r="KGH18" s="3"/>
      <c r="KGI18" s="3"/>
      <c r="KGJ18" s="3"/>
      <c r="KGK18" s="35"/>
      <c r="KGL18" s="35"/>
      <c r="KGM18" s="35"/>
      <c r="KGN18" s="3"/>
      <c r="KGO18" s="3"/>
      <c r="KGP18" s="3"/>
      <c r="KGQ18" s="35"/>
      <c r="KGR18" s="35"/>
      <c r="KGS18" s="35"/>
      <c r="KGT18" s="3"/>
      <c r="KGU18" s="3"/>
      <c r="KGV18" s="3"/>
      <c r="KGW18" s="35"/>
      <c r="KGX18" s="35"/>
      <c r="KGY18" s="35"/>
      <c r="KGZ18" s="3"/>
      <c r="KHA18" s="3"/>
      <c r="KHB18" s="3"/>
      <c r="KHC18" s="35"/>
      <c r="KHD18" s="35"/>
      <c r="KHE18" s="35"/>
      <c r="KHF18" s="3"/>
      <c r="KHG18" s="3"/>
      <c r="KHH18" s="3"/>
      <c r="KHI18" s="35"/>
      <c r="KHJ18" s="35"/>
      <c r="KHK18" s="35"/>
      <c r="KHL18" s="3"/>
      <c r="KHM18" s="3"/>
      <c r="KHN18" s="3"/>
      <c r="KHO18" s="35"/>
      <c r="KHP18" s="35"/>
      <c r="KHQ18" s="35"/>
      <c r="KHR18" s="3"/>
      <c r="KHS18" s="3"/>
      <c r="KHT18" s="3"/>
      <c r="KHU18" s="35"/>
      <c r="KHV18" s="35"/>
      <c r="KHW18" s="35"/>
      <c r="KHX18" s="3"/>
      <c r="KHY18" s="3"/>
      <c r="KHZ18" s="3"/>
      <c r="KIA18" s="35"/>
      <c r="KIB18" s="35"/>
      <c r="KIC18" s="35"/>
      <c r="KID18" s="3"/>
      <c r="KIE18" s="3"/>
      <c r="KIF18" s="3"/>
      <c r="KIG18" s="35"/>
      <c r="KIH18" s="35"/>
      <c r="KII18" s="35"/>
      <c r="KIJ18" s="3"/>
      <c r="KIK18" s="3"/>
      <c r="KIL18" s="3"/>
      <c r="KIM18" s="35"/>
      <c r="KIN18" s="35"/>
      <c r="KIO18" s="35"/>
      <c r="KIP18" s="3"/>
      <c r="KIQ18" s="3"/>
      <c r="KIR18" s="3"/>
      <c r="KIS18" s="35"/>
      <c r="KIT18" s="35"/>
      <c r="KIU18" s="35"/>
      <c r="KIV18" s="3"/>
      <c r="KIW18" s="3"/>
      <c r="KIX18" s="3"/>
      <c r="KIY18" s="35"/>
      <c r="KIZ18" s="35"/>
      <c r="KJA18" s="35"/>
      <c r="KJB18" s="3"/>
      <c r="KJC18" s="3"/>
      <c r="KJD18" s="3"/>
      <c r="KJE18" s="35"/>
      <c r="KJF18" s="35"/>
      <c r="KJG18" s="35"/>
      <c r="KJH18" s="3"/>
      <c r="KJI18" s="3"/>
      <c r="KJJ18" s="3"/>
      <c r="KJK18" s="35"/>
      <c r="KJL18" s="35"/>
      <c r="KJM18" s="35"/>
      <c r="KJN18" s="3"/>
      <c r="KJO18" s="3"/>
      <c r="KJP18" s="3"/>
      <c r="KJQ18" s="35"/>
      <c r="KJR18" s="35"/>
      <c r="KJS18" s="35"/>
      <c r="KJT18" s="3"/>
      <c r="KJU18" s="3"/>
      <c r="KJV18" s="3"/>
      <c r="KJW18" s="35"/>
      <c r="KJX18" s="35"/>
      <c r="KJY18" s="35"/>
      <c r="KJZ18" s="3"/>
      <c r="KKA18" s="3"/>
      <c r="KKB18" s="3"/>
      <c r="KKC18" s="35"/>
      <c r="KKD18" s="35"/>
      <c r="KKE18" s="35"/>
      <c r="KKF18" s="3"/>
      <c r="KKG18" s="3"/>
      <c r="KKH18" s="3"/>
      <c r="KKI18" s="35"/>
      <c r="KKJ18" s="35"/>
      <c r="KKK18" s="35"/>
      <c r="KKL18" s="3"/>
      <c r="KKM18" s="3"/>
      <c r="KKN18" s="3"/>
      <c r="KKO18" s="35"/>
      <c r="KKP18" s="35"/>
      <c r="KKQ18" s="35"/>
      <c r="KKR18" s="3"/>
      <c r="KKS18" s="3"/>
      <c r="KKT18" s="3"/>
      <c r="KKU18" s="35"/>
      <c r="KKV18" s="35"/>
      <c r="KKW18" s="35"/>
      <c r="KKX18" s="3"/>
      <c r="KKY18" s="3"/>
      <c r="KKZ18" s="3"/>
      <c r="KLA18" s="35"/>
      <c r="KLB18" s="35"/>
      <c r="KLC18" s="35"/>
      <c r="KLD18" s="3"/>
      <c r="KLE18" s="3"/>
      <c r="KLF18" s="3"/>
      <c r="KLG18" s="35"/>
      <c r="KLH18" s="35"/>
      <c r="KLI18" s="35"/>
      <c r="KLJ18" s="3"/>
      <c r="KLK18" s="3"/>
      <c r="KLL18" s="3"/>
      <c r="KLM18" s="35"/>
      <c r="KLN18" s="35"/>
      <c r="KLO18" s="35"/>
      <c r="KLP18" s="3"/>
      <c r="KLQ18" s="3"/>
      <c r="KLR18" s="3"/>
      <c r="KLS18" s="35"/>
      <c r="KLT18" s="35"/>
      <c r="KLU18" s="35"/>
      <c r="KLV18" s="3"/>
      <c r="KLW18" s="3"/>
      <c r="KLX18" s="3"/>
      <c r="KLY18" s="35"/>
      <c r="KLZ18" s="35"/>
      <c r="KMA18" s="35"/>
      <c r="KMB18" s="3"/>
      <c r="KMC18" s="3"/>
      <c r="KMD18" s="3"/>
      <c r="KME18" s="35"/>
      <c r="KMF18" s="35"/>
      <c r="KMG18" s="35"/>
      <c r="KMH18" s="3"/>
      <c r="KMI18" s="3"/>
      <c r="KMJ18" s="3"/>
      <c r="KMK18" s="35"/>
      <c r="KML18" s="35"/>
      <c r="KMM18" s="35"/>
      <c r="KMN18" s="3"/>
      <c r="KMO18" s="3"/>
      <c r="KMP18" s="3"/>
      <c r="KMQ18" s="35"/>
      <c r="KMR18" s="35"/>
      <c r="KMS18" s="35"/>
      <c r="KMT18" s="3"/>
      <c r="KMU18" s="3"/>
      <c r="KMV18" s="3"/>
      <c r="KMW18" s="35"/>
      <c r="KMX18" s="35"/>
      <c r="KMY18" s="35"/>
      <c r="KMZ18" s="3"/>
      <c r="KNA18" s="3"/>
      <c r="KNB18" s="3"/>
      <c r="KNC18" s="35"/>
      <c r="KND18" s="35"/>
      <c r="KNE18" s="35"/>
      <c r="KNF18" s="3"/>
      <c r="KNG18" s="3"/>
      <c r="KNH18" s="3"/>
      <c r="KNI18" s="35"/>
      <c r="KNJ18" s="35"/>
      <c r="KNK18" s="35"/>
      <c r="KNL18" s="3"/>
      <c r="KNM18" s="3"/>
      <c r="KNN18" s="3"/>
      <c r="KNO18" s="35"/>
      <c r="KNP18" s="35"/>
      <c r="KNQ18" s="35"/>
      <c r="KNR18" s="3"/>
      <c r="KNS18" s="3"/>
      <c r="KNT18" s="3"/>
      <c r="KNU18" s="35"/>
      <c r="KNV18" s="35"/>
      <c r="KNW18" s="35"/>
      <c r="KNX18" s="3"/>
      <c r="KNY18" s="3"/>
      <c r="KNZ18" s="3"/>
      <c r="KOA18" s="35"/>
      <c r="KOB18" s="35"/>
      <c r="KOC18" s="35"/>
      <c r="KOD18" s="3"/>
      <c r="KOE18" s="3"/>
      <c r="KOF18" s="3"/>
      <c r="KOG18" s="35"/>
      <c r="KOH18" s="35"/>
      <c r="KOI18" s="35"/>
      <c r="KOJ18" s="3"/>
      <c r="KOK18" s="3"/>
      <c r="KOL18" s="3"/>
      <c r="KOM18" s="35"/>
      <c r="KON18" s="35"/>
      <c r="KOO18" s="35"/>
      <c r="KOP18" s="3"/>
      <c r="KOQ18" s="3"/>
      <c r="KOR18" s="3"/>
      <c r="KOS18" s="35"/>
      <c r="KOT18" s="35"/>
      <c r="KOU18" s="35"/>
      <c r="KOV18" s="3"/>
      <c r="KOW18" s="3"/>
      <c r="KOX18" s="3"/>
      <c r="KOY18" s="35"/>
      <c r="KOZ18" s="35"/>
      <c r="KPA18" s="35"/>
      <c r="KPB18" s="3"/>
      <c r="KPC18" s="3"/>
      <c r="KPD18" s="3"/>
      <c r="KPE18" s="35"/>
      <c r="KPF18" s="35"/>
      <c r="KPG18" s="35"/>
      <c r="KPH18" s="3"/>
      <c r="KPI18" s="3"/>
      <c r="KPJ18" s="3"/>
      <c r="KPK18" s="35"/>
      <c r="KPL18" s="35"/>
      <c r="KPM18" s="35"/>
      <c r="KPN18" s="3"/>
      <c r="KPO18" s="3"/>
      <c r="KPP18" s="3"/>
      <c r="KPQ18" s="35"/>
      <c r="KPR18" s="35"/>
      <c r="KPS18" s="35"/>
      <c r="KPT18" s="3"/>
      <c r="KPU18" s="3"/>
      <c r="KPV18" s="3"/>
      <c r="KPW18" s="35"/>
      <c r="KPX18" s="35"/>
      <c r="KPY18" s="35"/>
      <c r="KPZ18" s="3"/>
      <c r="KQA18" s="3"/>
      <c r="KQB18" s="3"/>
      <c r="KQC18" s="35"/>
      <c r="KQD18" s="35"/>
      <c r="KQE18" s="35"/>
      <c r="KQF18" s="3"/>
      <c r="KQG18" s="3"/>
      <c r="KQH18" s="3"/>
      <c r="KQI18" s="35"/>
      <c r="KQJ18" s="35"/>
      <c r="KQK18" s="35"/>
      <c r="KQL18" s="3"/>
      <c r="KQM18" s="3"/>
      <c r="KQN18" s="3"/>
      <c r="KQO18" s="35"/>
      <c r="KQP18" s="35"/>
      <c r="KQQ18" s="35"/>
      <c r="KQR18" s="3"/>
      <c r="KQS18" s="3"/>
      <c r="KQT18" s="3"/>
      <c r="KQU18" s="35"/>
      <c r="KQV18" s="35"/>
      <c r="KQW18" s="35"/>
      <c r="KQX18" s="3"/>
      <c r="KQY18" s="3"/>
      <c r="KQZ18" s="3"/>
      <c r="KRA18" s="35"/>
      <c r="KRB18" s="35"/>
      <c r="KRC18" s="35"/>
      <c r="KRD18" s="3"/>
      <c r="KRE18" s="3"/>
      <c r="KRF18" s="3"/>
      <c r="KRG18" s="35"/>
      <c r="KRH18" s="35"/>
      <c r="KRI18" s="35"/>
      <c r="KRJ18" s="3"/>
      <c r="KRK18" s="3"/>
      <c r="KRL18" s="3"/>
      <c r="KRM18" s="35"/>
      <c r="KRN18" s="35"/>
      <c r="KRO18" s="35"/>
      <c r="KRP18" s="3"/>
      <c r="KRQ18" s="3"/>
      <c r="KRR18" s="3"/>
      <c r="KRS18" s="35"/>
      <c r="KRT18" s="35"/>
      <c r="KRU18" s="35"/>
      <c r="KRV18" s="3"/>
      <c r="KRW18" s="3"/>
      <c r="KRX18" s="3"/>
      <c r="KRY18" s="35"/>
      <c r="KRZ18" s="35"/>
      <c r="KSA18" s="35"/>
      <c r="KSB18" s="3"/>
      <c r="KSC18" s="3"/>
      <c r="KSD18" s="3"/>
      <c r="KSE18" s="35"/>
      <c r="KSF18" s="35"/>
      <c r="KSG18" s="35"/>
      <c r="KSH18" s="3"/>
      <c r="KSI18" s="3"/>
      <c r="KSJ18" s="3"/>
      <c r="KSK18" s="35"/>
      <c r="KSL18" s="35"/>
      <c r="KSM18" s="35"/>
      <c r="KSN18" s="3"/>
      <c r="KSO18" s="3"/>
      <c r="KSP18" s="3"/>
      <c r="KSQ18" s="35"/>
      <c r="KSR18" s="35"/>
      <c r="KSS18" s="35"/>
      <c r="KST18" s="3"/>
      <c r="KSU18" s="3"/>
      <c r="KSV18" s="3"/>
      <c r="KSW18" s="35"/>
      <c r="KSX18" s="35"/>
      <c r="KSY18" s="35"/>
      <c r="KSZ18" s="3"/>
      <c r="KTA18" s="3"/>
      <c r="KTB18" s="3"/>
      <c r="KTC18" s="35"/>
      <c r="KTD18" s="35"/>
      <c r="KTE18" s="35"/>
      <c r="KTF18" s="3"/>
      <c r="KTG18" s="3"/>
      <c r="KTH18" s="3"/>
      <c r="KTI18" s="35"/>
      <c r="KTJ18" s="35"/>
      <c r="KTK18" s="35"/>
      <c r="KTL18" s="3"/>
      <c r="KTM18" s="3"/>
      <c r="KTN18" s="3"/>
      <c r="KTO18" s="35"/>
      <c r="KTP18" s="35"/>
      <c r="KTQ18" s="35"/>
      <c r="KTR18" s="3"/>
      <c r="KTS18" s="3"/>
      <c r="KTT18" s="3"/>
      <c r="KTU18" s="35"/>
      <c r="KTV18" s="35"/>
      <c r="KTW18" s="35"/>
      <c r="KTX18" s="3"/>
      <c r="KTY18" s="3"/>
      <c r="KTZ18" s="3"/>
      <c r="KUA18" s="35"/>
      <c r="KUB18" s="35"/>
      <c r="KUC18" s="35"/>
      <c r="KUD18" s="3"/>
      <c r="KUE18" s="3"/>
      <c r="KUF18" s="3"/>
      <c r="KUG18" s="35"/>
      <c r="KUH18" s="35"/>
      <c r="KUI18" s="35"/>
      <c r="KUJ18" s="3"/>
      <c r="KUK18" s="3"/>
      <c r="KUL18" s="3"/>
      <c r="KUM18" s="35"/>
      <c r="KUN18" s="35"/>
      <c r="KUO18" s="35"/>
      <c r="KUP18" s="3"/>
      <c r="KUQ18" s="3"/>
      <c r="KUR18" s="3"/>
      <c r="KUS18" s="35"/>
      <c r="KUT18" s="35"/>
      <c r="KUU18" s="35"/>
      <c r="KUV18" s="3"/>
      <c r="KUW18" s="3"/>
      <c r="KUX18" s="3"/>
      <c r="KUY18" s="35"/>
      <c r="KUZ18" s="35"/>
      <c r="KVA18" s="35"/>
      <c r="KVB18" s="3"/>
      <c r="KVC18" s="3"/>
      <c r="KVD18" s="3"/>
      <c r="KVE18" s="35"/>
      <c r="KVF18" s="35"/>
      <c r="KVG18" s="35"/>
      <c r="KVH18" s="3"/>
      <c r="KVI18" s="3"/>
      <c r="KVJ18" s="3"/>
      <c r="KVK18" s="35"/>
      <c r="KVL18" s="35"/>
      <c r="KVM18" s="35"/>
      <c r="KVN18" s="3"/>
      <c r="KVO18" s="3"/>
      <c r="KVP18" s="3"/>
      <c r="KVQ18" s="35"/>
      <c r="KVR18" s="35"/>
      <c r="KVS18" s="35"/>
      <c r="KVT18" s="3"/>
      <c r="KVU18" s="3"/>
      <c r="KVV18" s="3"/>
      <c r="KVW18" s="35"/>
      <c r="KVX18" s="35"/>
      <c r="KVY18" s="35"/>
      <c r="KVZ18" s="3"/>
      <c r="KWA18" s="3"/>
      <c r="KWB18" s="3"/>
      <c r="KWC18" s="35"/>
      <c r="KWD18" s="35"/>
      <c r="KWE18" s="35"/>
      <c r="KWF18" s="3"/>
      <c r="KWG18" s="3"/>
      <c r="KWH18" s="3"/>
      <c r="KWI18" s="35"/>
      <c r="KWJ18" s="35"/>
      <c r="KWK18" s="35"/>
      <c r="KWL18" s="3"/>
      <c r="KWM18" s="3"/>
      <c r="KWN18" s="3"/>
      <c r="KWO18" s="35"/>
      <c r="KWP18" s="35"/>
      <c r="KWQ18" s="35"/>
      <c r="KWR18" s="3"/>
      <c r="KWS18" s="3"/>
      <c r="KWT18" s="3"/>
      <c r="KWU18" s="35"/>
      <c r="KWV18" s="35"/>
      <c r="KWW18" s="35"/>
      <c r="KWX18" s="3"/>
      <c r="KWY18" s="3"/>
      <c r="KWZ18" s="3"/>
      <c r="KXA18" s="35"/>
      <c r="KXB18" s="35"/>
      <c r="KXC18" s="35"/>
      <c r="KXD18" s="3"/>
      <c r="KXE18" s="3"/>
      <c r="KXF18" s="3"/>
      <c r="KXG18" s="35"/>
      <c r="KXH18" s="35"/>
      <c r="KXI18" s="35"/>
      <c r="KXJ18" s="3"/>
      <c r="KXK18" s="3"/>
      <c r="KXL18" s="3"/>
      <c r="KXM18" s="35"/>
      <c r="KXN18" s="35"/>
      <c r="KXO18" s="35"/>
      <c r="KXP18" s="3"/>
      <c r="KXQ18" s="3"/>
      <c r="KXR18" s="3"/>
      <c r="KXS18" s="35"/>
      <c r="KXT18" s="35"/>
      <c r="KXU18" s="35"/>
      <c r="KXV18" s="3"/>
      <c r="KXW18" s="3"/>
      <c r="KXX18" s="3"/>
      <c r="KXY18" s="35"/>
      <c r="KXZ18" s="35"/>
      <c r="KYA18" s="35"/>
      <c r="KYB18" s="3"/>
      <c r="KYC18" s="3"/>
      <c r="KYD18" s="3"/>
      <c r="KYE18" s="35"/>
      <c r="KYF18" s="35"/>
      <c r="KYG18" s="35"/>
      <c r="KYH18" s="3"/>
      <c r="KYI18" s="3"/>
      <c r="KYJ18" s="3"/>
      <c r="KYK18" s="35"/>
      <c r="KYL18" s="35"/>
      <c r="KYM18" s="35"/>
      <c r="KYN18" s="3"/>
      <c r="KYO18" s="3"/>
      <c r="KYP18" s="3"/>
      <c r="KYQ18" s="35"/>
      <c r="KYR18" s="35"/>
      <c r="KYS18" s="35"/>
      <c r="KYT18" s="3"/>
      <c r="KYU18" s="3"/>
      <c r="KYV18" s="3"/>
      <c r="KYW18" s="35"/>
      <c r="KYX18" s="35"/>
      <c r="KYY18" s="35"/>
      <c r="KYZ18" s="3"/>
      <c r="KZA18" s="3"/>
      <c r="KZB18" s="3"/>
      <c r="KZC18" s="35"/>
      <c r="KZD18" s="35"/>
      <c r="KZE18" s="35"/>
      <c r="KZF18" s="3"/>
      <c r="KZG18" s="3"/>
      <c r="KZH18" s="3"/>
      <c r="KZI18" s="35"/>
      <c r="KZJ18" s="35"/>
      <c r="KZK18" s="35"/>
      <c r="KZL18" s="3"/>
      <c r="KZM18" s="3"/>
      <c r="KZN18" s="3"/>
      <c r="KZO18" s="35"/>
      <c r="KZP18" s="35"/>
      <c r="KZQ18" s="35"/>
      <c r="KZR18" s="3"/>
      <c r="KZS18" s="3"/>
      <c r="KZT18" s="3"/>
      <c r="KZU18" s="35"/>
      <c r="KZV18" s="35"/>
      <c r="KZW18" s="35"/>
      <c r="KZX18" s="3"/>
      <c r="KZY18" s="3"/>
      <c r="KZZ18" s="3"/>
      <c r="LAA18" s="35"/>
      <c r="LAB18" s="35"/>
      <c r="LAC18" s="35"/>
      <c r="LAD18" s="3"/>
      <c r="LAE18" s="3"/>
      <c r="LAF18" s="3"/>
      <c r="LAG18" s="35"/>
      <c r="LAH18" s="35"/>
      <c r="LAI18" s="35"/>
      <c r="LAJ18" s="3"/>
      <c r="LAK18" s="3"/>
      <c r="LAL18" s="3"/>
      <c r="LAM18" s="35"/>
      <c r="LAN18" s="35"/>
      <c r="LAO18" s="35"/>
      <c r="LAP18" s="3"/>
      <c r="LAQ18" s="3"/>
      <c r="LAR18" s="3"/>
      <c r="LAS18" s="35"/>
      <c r="LAT18" s="35"/>
      <c r="LAU18" s="35"/>
      <c r="LAV18" s="3"/>
      <c r="LAW18" s="3"/>
      <c r="LAX18" s="3"/>
      <c r="LAY18" s="35"/>
      <c r="LAZ18" s="35"/>
      <c r="LBA18" s="35"/>
      <c r="LBB18" s="3"/>
      <c r="LBC18" s="3"/>
      <c r="LBD18" s="3"/>
      <c r="LBE18" s="35"/>
      <c r="LBF18" s="35"/>
      <c r="LBG18" s="35"/>
      <c r="LBH18" s="3"/>
      <c r="LBI18" s="3"/>
      <c r="LBJ18" s="3"/>
      <c r="LBK18" s="35"/>
      <c r="LBL18" s="35"/>
      <c r="LBM18" s="35"/>
      <c r="LBN18" s="3"/>
      <c r="LBO18" s="3"/>
      <c r="LBP18" s="3"/>
      <c r="LBQ18" s="35"/>
      <c r="LBR18" s="35"/>
      <c r="LBS18" s="35"/>
      <c r="LBT18" s="3"/>
      <c r="LBU18" s="3"/>
      <c r="LBV18" s="3"/>
      <c r="LBW18" s="35"/>
      <c r="LBX18" s="35"/>
      <c r="LBY18" s="35"/>
      <c r="LBZ18" s="3"/>
      <c r="LCA18" s="3"/>
      <c r="LCB18" s="3"/>
      <c r="LCC18" s="35"/>
      <c r="LCD18" s="35"/>
      <c r="LCE18" s="35"/>
      <c r="LCF18" s="3"/>
      <c r="LCG18" s="3"/>
      <c r="LCH18" s="3"/>
      <c r="LCI18" s="35"/>
      <c r="LCJ18" s="35"/>
      <c r="LCK18" s="35"/>
      <c r="LCL18" s="3"/>
      <c r="LCM18" s="3"/>
      <c r="LCN18" s="3"/>
      <c r="LCO18" s="35"/>
      <c r="LCP18" s="35"/>
      <c r="LCQ18" s="35"/>
      <c r="LCR18" s="3"/>
      <c r="LCS18" s="3"/>
      <c r="LCT18" s="3"/>
      <c r="LCU18" s="35"/>
      <c r="LCV18" s="35"/>
      <c r="LCW18" s="35"/>
      <c r="LCX18" s="3"/>
      <c r="LCY18" s="3"/>
      <c r="LCZ18" s="3"/>
      <c r="LDA18" s="35"/>
      <c r="LDB18" s="35"/>
      <c r="LDC18" s="35"/>
      <c r="LDD18" s="3"/>
      <c r="LDE18" s="3"/>
      <c r="LDF18" s="3"/>
      <c r="LDG18" s="35"/>
      <c r="LDH18" s="35"/>
      <c r="LDI18" s="35"/>
      <c r="LDJ18" s="3"/>
      <c r="LDK18" s="3"/>
      <c r="LDL18" s="3"/>
      <c r="LDM18" s="35"/>
      <c r="LDN18" s="35"/>
      <c r="LDO18" s="35"/>
      <c r="LDP18" s="3"/>
      <c r="LDQ18" s="3"/>
      <c r="LDR18" s="3"/>
      <c r="LDS18" s="35"/>
      <c r="LDT18" s="35"/>
      <c r="LDU18" s="35"/>
      <c r="LDV18" s="3"/>
      <c r="LDW18" s="3"/>
      <c r="LDX18" s="3"/>
      <c r="LDY18" s="35"/>
      <c r="LDZ18" s="35"/>
      <c r="LEA18" s="35"/>
      <c r="LEB18" s="3"/>
      <c r="LEC18" s="3"/>
      <c r="LED18" s="3"/>
      <c r="LEE18" s="35"/>
      <c r="LEF18" s="35"/>
      <c r="LEG18" s="35"/>
      <c r="LEH18" s="3"/>
      <c r="LEI18" s="3"/>
      <c r="LEJ18" s="3"/>
      <c r="LEK18" s="35"/>
      <c r="LEL18" s="35"/>
      <c r="LEM18" s="35"/>
      <c r="LEN18" s="3"/>
      <c r="LEO18" s="3"/>
      <c r="LEP18" s="3"/>
      <c r="LEQ18" s="35"/>
      <c r="LER18" s="35"/>
      <c r="LES18" s="35"/>
      <c r="LET18" s="3"/>
      <c r="LEU18" s="3"/>
      <c r="LEV18" s="3"/>
      <c r="LEW18" s="35"/>
      <c r="LEX18" s="35"/>
      <c r="LEY18" s="35"/>
      <c r="LEZ18" s="3"/>
      <c r="LFA18" s="3"/>
      <c r="LFB18" s="3"/>
      <c r="LFC18" s="35"/>
      <c r="LFD18" s="35"/>
      <c r="LFE18" s="35"/>
      <c r="LFF18" s="3"/>
      <c r="LFG18" s="3"/>
      <c r="LFH18" s="3"/>
      <c r="LFI18" s="35"/>
      <c r="LFJ18" s="35"/>
      <c r="LFK18" s="35"/>
      <c r="LFL18" s="3"/>
      <c r="LFM18" s="3"/>
      <c r="LFN18" s="3"/>
      <c r="LFO18" s="35"/>
      <c r="LFP18" s="35"/>
      <c r="LFQ18" s="35"/>
      <c r="LFR18" s="3"/>
      <c r="LFS18" s="3"/>
      <c r="LFT18" s="3"/>
      <c r="LFU18" s="35"/>
      <c r="LFV18" s="35"/>
      <c r="LFW18" s="35"/>
      <c r="LFX18" s="3"/>
      <c r="LFY18" s="3"/>
      <c r="LFZ18" s="3"/>
      <c r="LGA18" s="35"/>
      <c r="LGB18" s="35"/>
      <c r="LGC18" s="35"/>
      <c r="LGD18" s="3"/>
      <c r="LGE18" s="3"/>
      <c r="LGF18" s="3"/>
      <c r="LGG18" s="35"/>
      <c r="LGH18" s="35"/>
      <c r="LGI18" s="35"/>
      <c r="LGJ18" s="3"/>
      <c r="LGK18" s="3"/>
      <c r="LGL18" s="3"/>
      <c r="LGM18" s="35"/>
      <c r="LGN18" s="35"/>
      <c r="LGO18" s="35"/>
      <c r="LGP18" s="3"/>
      <c r="LGQ18" s="3"/>
      <c r="LGR18" s="3"/>
      <c r="LGS18" s="35"/>
      <c r="LGT18" s="35"/>
      <c r="LGU18" s="35"/>
      <c r="LGV18" s="3"/>
      <c r="LGW18" s="3"/>
      <c r="LGX18" s="3"/>
      <c r="LGY18" s="35"/>
      <c r="LGZ18" s="35"/>
      <c r="LHA18" s="35"/>
      <c r="LHB18" s="3"/>
      <c r="LHC18" s="3"/>
      <c r="LHD18" s="3"/>
      <c r="LHE18" s="35"/>
      <c r="LHF18" s="35"/>
      <c r="LHG18" s="35"/>
      <c r="LHH18" s="3"/>
      <c r="LHI18" s="3"/>
      <c r="LHJ18" s="3"/>
      <c r="LHK18" s="35"/>
      <c r="LHL18" s="35"/>
      <c r="LHM18" s="35"/>
      <c r="LHN18" s="3"/>
      <c r="LHO18" s="3"/>
      <c r="LHP18" s="3"/>
      <c r="LHQ18" s="35"/>
      <c r="LHR18" s="35"/>
      <c r="LHS18" s="35"/>
      <c r="LHT18" s="3"/>
      <c r="LHU18" s="3"/>
      <c r="LHV18" s="3"/>
      <c r="LHW18" s="35"/>
      <c r="LHX18" s="35"/>
      <c r="LHY18" s="35"/>
      <c r="LHZ18" s="3"/>
      <c r="LIA18" s="3"/>
      <c r="LIB18" s="3"/>
      <c r="LIC18" s="35"/>
      <c r="LID18" s="35"/>
      <c r="LIE18" s="35"/>
      <c r="LIF18" s="3"/>
      <c r="LIG18" s="3"/>
      <c r="LIH18" s="3"/>
      <c r="LII18" s="35"/>
      <c r="LIJ18" s="35"/>
      <c r="LIK18" s="35"/>
      <c r="LIL18" s="3"/>
      <c r="LIM18" s="3"/>
      <c r="LIN18" s="3"/>
      <c r="LIO18" s="35"/>
      <c r="LIP18" s="35"/>
      <c r="LIQ18" s="35"/>
      <c r="LIR18" s="3"/>
      <c r="LIS18" s="3"/>
      <c r="LIT18" s="3"/>
      <c r="LIU18" s="35"/>
      <c r="LIV18" s="35"/>
      <c r="LIW18" s="35"/>
      <c r="LIX18" s="3"/>
      <c r="LIY18" s="3"/>
      <c r="LIZ18" s="3"/>
      <c r="LJA18" s="35"/>
      <c r="LJB18" s="35"/>
      <c r="LJC18" s="35"/>
      <c r="LJD18" s="3"/>
      <c r="LJE18" s="3"/>
      <c r="LJF18" s="3"/>
      <c r="LJG18" s="35"/>
      <c r="LJH18" s="35"/>
      <c r="LJI18" s="35"/>
      <c r="LJJ18" s="3"/>
      <c r="LJK18" s="3"/>
      <c r="LJL18" s="3"/>
      <c r="LJM18" s="35"/>
      <c r="LJN18" s="35"/>
      <c r="LJO18" s="35"/>
      <c r="LJP18" s="3"/>
      <c r="LJQ18" s="3"/>
      <c r="LJR18" s="3"/>
      <c r="LJS18" s="35"/>
      <c r="LJT18" s="35"/>
      <c r="LJU18" s="35"/>
      <c r="LJV18" s="3"/>
      <c r="LJW18" s="3"/>
      <c r="LJX18" s="3"/>
      <c r="LJY18" s="35"/>
      <c r="LJZ18" s="35"/>
      <c r="LKA18" s="35"/>
      <c r="LKB18" s="3"/>
      <c r="LKC18" s="3"/>
      <c r="LKD18" s="3"/>
      <c r="LKE18" s="35"/>
      <c r="LKF18" s="35"/>
      <c r="LKG18" s="35"/>
      <c r="LKH18" s="3"/>
      <c r="LKI18" s="3"/>
      <c r="LKJ18" s="3"/>
      <c r="LKK18" s="35"/>
      <c r="LKL18" s="35"/>
      <c r="LKM18" s="35"/>
      <c r="LKN18" s="3"/>
      <c r="LKO18" s="3"/>
      <c r="LKP18" s="3"/>
      <c r="LKQ18" s="35"/>
      <c r="LKR18" s="35"/>
      <c r="LKS18" s="35"/>
      <c r="LKT18" s="3"/>
      <c r="LKU18" s="3"/>
      <c r="LKV18" s="3"/>
      <c r="LKW18" s="35"/>
      <c r="LKX18" s="35"/>
      <c r="LKY18" s="35"/>
      <c r="LKZ18" s="3"/>
      <c r="LLA18" s="3"/>
      <c r="LLB18" s="3"/>
      <c r="LLC18" s="35"/>
      <c r="LLD18" s="35"/>
      <c r="LLE18" s="35"/>
      <c r="LLF18" s="3"/>
      <c r="LLG18" s="3"/>
      <c r="LLH18" s="3"/>
      <c r="LLI18" s="35"/>
      <c r="LLJ18" s="35"/>
      <c r="LLK18" s="35"/>
      <c r="LLL18" s="3"/>
      <c r="LLM18" s="3"/>
      <c r="LLN18" s="3"/>
      <c r="LLO18" s="35"/>
      <c r="LLP18" s="35"/>
      <c r="LLQ18" s="35"/>
      <c r="LLR18" s="3"/>
      <c r="LLS18" s="3"/>
      <c r="LLT18" s="3"/>
      <c r="LLU18" s="35"/>
      <c r="LLV18" s="35"/>
      <c r="LLW18" s="35"/>
      <c r="LLX18" s="3"/>
      <c r="LLY18" s="3"/>
      <c r="LLZ18" s="3"/>
      <c r="LMA18" s="35"/>
      <c r="LMB18" s="35"/>
      <c r="LMC18" s="35"/>
      <c r="LMD18" s="3"/>
      <c r="LME18" s="3"/>
      <c r="LMF18" s="3"/>
      <c r="LMG18" s="35"/>
      <c r="LMH18" s="35"/>
      <c r="LMI18" s="35"/>
      <c r="LMJ18" s="3"/>
      <c r="LMK18" s="3"/>
      <c r="LML18" s="3"/>
      <c r="LMM18" s="35"/>
      <c r="LMN18" s="35"/>
      <c r="LMO18" s="35"/>
      <c r="LMP18" s="3"/>
      <c r="LMQ18" s="3"/>
      <c r="LMR18" s="3"/>
      <c r="LMS18" s="35"/>
      <c r="LMT18" s="35"/>
      <c r="LMU18" s="35"/>
      <c r="LMV18" s="3"/>
      <c r="LMW18" s="3"/>
      <c r="LMX18" s="3"/>
      <c r="LMY18" s="35"/>
      <c r="LMZ18" s="35"/>
      <c r="LNA18" s="35"/>
      <c r="LNB18" s="3"/>
      <c r="LNC18" s="3"/>
      <c r="LND18" s="3"/>
      <c r="LNE18" s="35"/>
      <c r="LNF18" s="35"/>
      <c r="LNG18" s="35"/>
      <c r="LNH18" s="3"/>
      <c r="LNI18" s="3"/>
      <c r="LNJ18" s="3"/>
      <c r="LNK18" s="35"/>
      <c r="LNL18" s="35"/>
      <c r="LNM18" s="35"/>
      <c r="LNN18" s="3"/>
      <c r="LNO18" s="3"/>
      <c r="LNP18" s="3"/>
      <c r="LNQ18" s="35"/>
      <c r="LNR18" s="35"/>
      <c r="LNS18" s="35"/>
      <c r="LNT18" s="3"/>
      <c r="LNU18" s="3"/>
      <c r="LNV18" s="3"/>
      <c r="LNW18" s="35"/>
      <c r="LNX18" s="35"/>
      <c r="LNY18" s="35"/>
      <c r="LNZ18" s="3"/>
      <c r="LOA18" s="3"/>
      <c r="LOB18" s="3"/>
      <c r="LOC18" s="35"/>
      <c r="LOD18" s="35"/>
      <c r="LOE18" s="35"/>
      <c r="LOF18" s="3"/>
      <c r="LOG18" s="3"/>
      <c r="LOH18" s="3"/>
      <c r="LOI18" s="35"/>
      <c r="LOJ18" s="35"/>
      <c r="LOK18" s="35"/>
      <c r="LOL18" s="3"/>
      <c r="LOM18" s="3"/>
      <c r="LON18" s="3"/>
      <c r="LOO18" s="35"/>
      <c r="LOP18" s="35"/>
      <c r="LOQ18" s="35"/>
      <c r="LOR18" s="3"/>
      <c r="LOS18" s="3"/>
      <c r="LOT18" s="3"/>
      <c r="LOU18" s="35"/>
      <c r="LOV18" s="35"/>
      <c r="LOW18" s="35"/>
      <c r="LOX18" s="3"/>
      <c r="LOY18" s="3"/>
      <c r="LOZ18" s="3"/>
      <c r="LPA18" s="35"/>
      <c r="LPB18" s="35"/>
      <c r="LPC18" s="35"/>
      <c r="LPD18" s="3"/>
      <c r="LPE18" s="3"/>
      <c r="LPF18" s="3"/>
      <c r="LPG18" s="35"/>
      <c r="LPH18" s="35"/>
      <c r="LPI18" s="35"/>
      <c r="LPJ18" s="3"/>
      <c r="LPK18" s="3"/>
      <c r="LPL18" s="3"/>
      <c r="LPM18" s="35"/>
      <c r="LPN18" s="35"/>
      <c r="LPO18" s="35"/>
      <c r="LPP18" s="3"/>
      <c r="LPQ18" s="3"/>
      <c r="LPR18" s="3"/>
      <c r="LPS18" s="35"/>
      <c r="LPT18" s="35"/>
      <c r="LPU18" s="35"/>
      <c r="LPV18" s="3"/>
      <c r="LPW18" s="3"/>
      <c r="LPX18" s="3"/>
      <c r="LPY18" s="35"/>
      <c r="LPZ18" s="35"/>
      <c r="LQA18" s="35"/>
      <c r="LQB18" s="3"/>
      <c r="LQC18" s="3"/>
      <c r="LQD18" s="3"/>
      <c r="LQE18" s="35"/>
      <c r="LQF18" s="35"/>
      <c r="LQG18" s="35"/>
      <c r="LQH18" s="3"/>
      <c r="LQI18" s="3"/>
      <c r="LQJ18" s="3"/>
      <c r="LQK18" s="35"/>
      <c r="LQL18" s="35"/>
      <c r="LQM18" s="35"/>
      <c r="LQN18" s="3"/>
      <c r="LQO18" s="3"/>
      <c r="LQP18" s="3"/>
      <c r="LQQ18" s="35"/>
      <c r="LQR18" s="35"/>
      <c r="LQS18" s="35"/>
      <c r="LQT18" s="3"/>
      <c r="LQU18" s="3"/>
      <c r="LQV18" s="3"/>
      <c r="LQW18" s="35"/>
      <c r="LQX18" s="35"/>
      <c r="LQY18" s="35"/>
      <c r="LQZ18" s="3"/>
      <c r="LRA18" s="3"/>
      <c r="LRB18" s="3"/>
      <c r="LRC18" s="35"/>
      <c r="LRD18" s="35"/>
      <c r="LRE18" s="35"/>
      <c r="LRF18" s="3"/>
      <c r="LRG18" s="3"/>
      <c r="LRH18" s="3"/>
      <c r="LRI18" s="35"/>
      <c r="LRJ18" s="35"/>
      <c r="LRK18" s="35"/>
      <c r="LRL18" s="3"/>
      <c r="LRM18" s="3"/>
      <c r="LRN18" s="3"/>
      <c r="LRO18" s="35"/>
      <c r="LRP18" s="35"/>
      <c r="LRQ18" s="35"/>
      <c r="LRR18" s="3"/>
      <c r="LRS18" s="3"/>
      <c r="LRT18" s="3"/>
      <c r="LRU18" s="35"/>
      <c r="LRV18" s="35"/>
      <c r="LRW18" s="35"/>
      <c r="LRX18" s="3"/>
      <c r="LRY18" s="3"/>
      <c r="LRZ18" s="3"/>
      <c r="LSA18" s="35"/>
      <c r="LSB18" s="35"/>
      <c r="LSC18" s="35"/>
      <c r="LSD18" s="3"/>
      <c r="LSE18" s="3"/>
      <c r="LSF18" s="3"/>
      <c r="LSG18" s="35"/>
      <c r="LSH18" s="35"/>
      <c r="LSI18" s="35"/>
      <c r="LSJ18" s="3"/>
      <c r="LSK18" s="3"/>
      <c r="LSL18" s="3"/>
      <c r="LSM18" s="35"/>
      <c r="LSN18" s="35"/>
      <c r="LSO18" s="35"/>
      <c r="LSP18" s="3"/>
      <c r="LSQ18" s="3"/>
      <c r="LSR18" s="3"/>
      <c r="LSS18" s="35"/>
      <c r="LST18" s="35"/>
      <c r="LSU18" s="35"/>
      <c r="LSV18" s="3"/>
      <c r="LSW18" s="3"/>
      <c r="LSX18" s="3"/>
      <c r="LSY18" s="35"/>
      <c r="LSZ18" s="35"/>
      <c r="LTA18" s="35"/>
      <c r="LTB18" s="3"/>
      <c r="LTC18" s="3"/>
      <c r="LTD18" s="3"/>
      <c r="LTE18" s="35"/>
      <c r="LTF18" s="35"/>
      <c r="LTG18" s="35"/>
      <c r="LTH18" s="3"/>
      <c r="LTI18" s="3"/>
      <c r="LTJ18" s="3"/>
      <c r="LTK18" s="35"/>
      <c r="LTL18" s="35"/>
      <c r="LTM18" s="35"/>
      <c r="LTN18" s="3"/>
      <c r="LTO18" s="3"/>
      <c r="LTP18" s="3"/>
      <c r="LTQ18" s="35"/>
      <c r="LTR18" s="35"/>
      <c r="LTS18" s="35"/>
      <c r="LTT18" s="3"/>
      <c r="LTU18" s="3"/>
      <c r="LTV18" s="3"/>
      <c r="LTW18" s="35"/>
      <c r="LTX18" s="35"/>
      <c r="LTY18" s="35"/>
      <c r="LTZ18" s="3"/>
      <c r="LUA18" s="3"/>
      <c r="LUB18" s="3"/>
      <c r="LUC18" s="35"/>
      <c r="LUD18" s="35"/>
      <c r="LUE18" s="35"/>
      <c r="LUF18" s="3"/>
      <c r="LUG18" s="3"/>
      <c r="LUH18" s="3"/>
      <c r="LUI18" s="35"/>
      <c r="LUJ18" s="35"/>
      <c r="LUK18" s="35"/>
      <c r="LUL18" s="3"/>
      <c r="LUM18" s="3"/>
      <c r="LUN18" s="3"/>
      <c r="LUO18" s="35"/>
      <c r="LUP18" s="35"/>
      <c r="LUQ18" s="35"/>
      <c r="LUR18" s="3"/>
      <c r="LUS18" s="3"/>
      <c r="LUT18" s="3"/>
      <c r="LUU18" s="35"/>
      <c r="LUV18" s="35"/>
      <c r="LUW18" s="35"/>
      <c r="LUX18" s="3"/>
      <c r="LUY18" s="3"/>
      <c r="LUZ18" s="3"/>
      <c r="LVA18" s="35"/>
      <c r="LVB18" s="35"/>
      <c r="LVC18" s="35"/>
      <c r="LVD18" s="3"/>
      <c r="LVE18" s="3"/>
      <c r="LVF18" s="3"/>
      <c r="LVG18" s="35"/>
      <c r="LVH18" s="35"/>
      <c r="LVI18" s="35"/>
      <c r="LVJ18" s="3"/>
      <c r="LVK18" s="3"/>
      <c r="LVL18" s="3"/>
      <c r="LVM18" s="35"/>
      <c r="LVN18" s="35"/>
      <c r="LVO18" s="35"/>
      <c r="LVP18" s="3"/>
      <c r="LVQ18" s="3"/>
      <c r="LVR18" s="3"/>
      <c r="LVS18" s="35"/>
      <c r="LVT18" s="35"/>
      <c r="LVU18" s="35"/>
      <c r="LVV18" s="3"/>
      <c r="LVW18" s="3"/>
      <c r="LVX18" s="3"/>
      <c r="LVY18" s="35"/>
      <c r="LVZ18" s="35"/>
      <c r="LWA18" s="35"/>
      <c r="LWB18" s="3"/>
      <c r="LWC18" s="3"/>
      <c r="LWD18" s="3"/>
      <c r="LWE18" s="35"/>
      <c r="LWF18" s="35"/>
      <c r="LWG18" s="35"/>
      <c r="LWH18" s="3"/>
      <c r="LWI18" s="3"/>
      <c r="LWJ18" s="3"/>
      <c r="LWK18" s="35"/>
      <c r="LWL18" s="35"/>
      <c r="LWM18" s="35"/>
      <c r="LWN18" s="3"/>
      <c r="LWO18" s="3"/>
      <c r="LWP18" s="3"/>
      <c r="LWQ18" s="35"/>
      <c r="LWR18" s="35"/>
      <c r="LWS18" s="35"/>
      <c r="LWT18" s="3"/>
      <c r="LWU18" s="3"/>
      <c r="LWV18" s="3"/>
      <c r="LWW18" s="35"/>
      <c r="LWX18" s="35"/>
      <c r="LWY18" s="35"/>
      <c r="LWZ18" s="3"/>
      <c r="LXA18" s="3"/>
      <c r="LXB18" s="3"/>
      <c r="LXC18" s="35"/>
      <c r="LXD18" s="35"/>
      <c r="LXE18" s="35"/>
      <c r="LXF18" s="3"/>
      <c r="LXG18" s="3"/>
      <c r="LXH18" s="3"/>
      <c r="LXI18" s="35"/>
      <c r="LXJ18" s="35"/>
      <c r="LXK18" s="35"/>
      <c r="LXL18" s="3"/>
      <c r="LXM18" s="3"/>
      <c r="LXN18" s="3"/>
      <c r="LXO18" s="35"/>
      <c r="LXP18" s="35"/>
      <c r="LXQ18" s="35"/>
      <c r="LXR18" s="3"/>
      <c r="LXS18" s="3"/>
      <c r="LXT18" s="3"/>
      <c r="LXU18" s="35"/>
      <c r="LXV18" s="35"/>
      <c r="LXW18" s="35"/>
      <c r="LXX18" s="3"/>
      <c r="LXY18" s="3"/>
      <c r="LXZ18" s="3"/>
      <c r="LYA18" s="35"/>
      <c r="LYB18" s="35"/>
      <c r="LYC18" s="35"/>
      <c r="LYD18" s="3"/>
      <c r="LYE18" s="3"/>
      <c r="LYF18" s="3"/>
      <c r="LYG18" s="35"/>
      <c r="LYH18" s="35"/>
      <c r="LYI18" s="35"/>
      <c r="LYJ18" s="3"/>
      <c r="LYK18" s="3"/>
      <c r="LYL18" s="3"/>
      <c r="LYM18" s="35"/>
      <c r="LYN18" s="35"/>
      <c r="LYO18" s="35"/>
      <c r="LYP18" s="3"/>
      <c r="LYQ18" s="3"/>
      <c r="LYR18" s="3"/>
      <c r="LYS18" s="35"/>
      <c r="LYT18" s="35"/>
      <c r="LYU18" s="35"/>
      <c r="LYV18" s="3"/>
      <c r="LYW18" s="3"/>
      <c r="LYX18" s="3"/>
      <c r="LYY18" s="35"/>
      <c r="LYZ18" s="35"/>
      <c r="LZA18" s="35"/>
      <c r="LZB18" s="3"/>
      <c r="LZC18" s="3"/>
      <c r="LZD18" s="3"/>
      <c r="LZE18" s="35"/>
      <c r="LZF18" s="35"/>
      <c r="LZG18" s="35"/>
      <c r="LZH18" s="3"/>
      <c r="LZI18" s="3"/>
      <c r="LZJ18" s="3"/>
      <c r="LZK18" s="35"/>
      <c r="LZL18" s="35"/>
      <c r="LZM18" s="35"/>
      <c r="LZN18" s="3"/>
      <c r="LZO18" s="3"/>
      <c r="LZP18" s="3"/>
      <c r="LZQ18" s="35"/>
      <c r="LZR18" s="35"/>
      <c r="LZS18" s="35"/>
      <c r="LZT18" s="3"/>
      <c r="LZU18" s="3"/>
      <c r="LZV18" s="3"/>
      <c r="LZW18" s="35"/>
      <c r="LZX18" s="35"/>
      <c r="LZY18" s="35"/>
      <c r="LZZ18" s="3"/>
      <c r="MAA18" s="3"/>
      <c r="MAB18" s="3"/>
      <c r="MAC18" s="35"/>
      <c r="MAD18" s="35"/>
      <c r="MAE18" s="35"/>
      <c r="MAF18" s="3"/>
      <c r="MAG18" s="3"/>
      <c r="MAH18" s="3"/>
      <c r="MAI18" s="35"/>
      <c r="MAJ18" s="35"/>
      <c r="MAK18" s="35"/>
      <c r="MAL18" s="3"/>
      <c r="MAM18" s="3"/>
      <c r="MAN18" s="3"/>
      <c r="MAO18" s="35"/>
      <c r="MAP18" s="35"/>
      <c r="MAQ18" s="35"/>
      <c r="MAR18" s="3"/>
      <c r="MAS18" s="3"/>
      <c r="MAT18" s="3"/>
      <c r="MAU18" s="35"/>
      <c r="MAV18" s="35"/>
      <c r="MAW18" s="35"/>
      <c r="MAX18" s="3"/>
      <c r="MAY18" s="3"/>
      <c r="MAZ18" s="3"/>
      <c r="MBA18" s="35"/>
      <c r="MBB18" s="35"/>
      <c r="MBC18" s="35"/>
      <c r="MBD18" s="3"/>
      <c r="MBE18" s="3"/>
      <c r="MBF18" s="3"/>
      <c r="MBG18" s="35"/>
      <c r="MBH18" s="35"/>
      <c r="MBI18" s="35"/>
      <c r="MBJ18" s="3"/>
      <c r="MBK18" s="3"/>
      <c r="MBL18" s="3"/>
      <c r="MBM18" s="35"/>
      <c r="MBN18" s="35"/>
      <c r="MBO18" s="35"/>
      <c r="MBP18" s="3"/>
      <c r="MBQ18" s="3"/>
      <c r="MBR18" s="3"/>
      <c r="MBS18" s="35"/>
      <c r="MBT18" s="35"/>
      <c r="MBU18" s="35"/>
      <c r="MBV18" s="3"/>
      <c r="MBW18" s="3"/>
      <c r="MBX18" s="3"/>
      <c r="MBY18" s="35"/>
      <c r="MBZ18" s="35"/>
      <c r="MCA18" s="35"/>
      <c r="MCB18" s="3"/>
      <c r="MCC18" s="3"/>
      <c r="MCD18" s="3"/>
      <c r="MCE18" s="35"/>
      <c r="MCF18" s="35"/>
      <c r="MCG18" s="35"/>
      <c r="MCH18" s="3"/>
      <c r="MCI18" s="3"/>
      <c r="MCJ18" s="3"/>
      <c r="MCK18" s="35"/>
      <c r="MCL18" s="35"/>
      <c r="MCM18" s="35"/>
      <c r="MCN18" s="3"/>
      <c r="MCO18" s="3"/>
      <c r="MCP18" s="3"/>
      <c r="MCQ18" s="35"/>
      <c r="MCR18" s="35"/>
      <c r="MCS18" s="35"/>
      <c r="MCT18" s="3"/>
      <c r="MCU18" s="3"/>
      <c r="MCV18" s="3"/>
      <c r="MCW18" s="35"/>
      <c r="MCX18" s="35"/>
      <c r="MCY18" s="35"/>
      <c r="MCZ18" s="3"/>
      <c r="MDA18" s="3"/>
      <c r="MDB18" s="3"/>
      <c r="MDC18" s="35"/>
      <c r="MDD18" s="35"/>
      <c r="MDE18" s="35"/>
      <c r="MDF18" s="3"/>
      <c r="MDG18" s="3"/>
      <c r="MDH18" s="3"/>
      <c r="MDI18" s="35"/>
      <c r="MDJ18" s="35"/>
      <c r="MDK18" s="35"/>
      <c r="MDL18" s="3"/>
      <c r="MDM18" s="3"/>
      <c r="MDN18" s="3"/>
      <c r="MDO18" s="35"/>
      <c r="MDP18" s="35"/>
      <c r="MDQ18" s="35"/>
      <c r="MDR18" s="3"/>
      <c r="MDS18" s="3"/>
      <c r="MDT18" s="3"/>
      <c r="MDU18" s="35"/>
      <c r="MDV18" s="35"/>
      <c r="MDW18" s="35"/>
      <c r="MDX18" s="3"/>
      <c r="MDY18" s="3"/>
      <c r="MDZ18" s="3"/>
      <c r="MEA18" s="35"/>
      <c r="MEB18" s="35"/>
      <c r="MEC18" s="35"/>
      <c r="MED18" s="3"/>
      <c r="MEE18" s="3"/>
      <c r="MEF18" s="3"/>
      <c r="MEG18" s="35"/>
      <c r="MEH18" s="35"/>
      <c r="MEI18" s="35"/>
      <c r="MEJ18" s="3"/>
      <c r="MEK18" s="3"/>
      <c r="MEL18" s="3"/>
      <c r="MEM18" s="35"/>
      <c r="MEN18" s="35"/>
      <c r="MEO18" s="35"/>
      <c r="MEP18" s="3"/>
      <c r="MEQ18" s="3"/>
      <c r="MER18" s="3"/>
      <c r="MES18" s="35"/>
      <c r="MET18" s="35"/>
      <c r="MEU18" s="35"/>
      <c r="MEV18" s="3"/>
      <c r="MEW18" s="3"/>
      <c r="MEX18" s="3"/>
      <c r="MEY18" s="35"/>
      <c r="MEZ18" s="35"/>
      <c r="MFA18" s="35"/>
      <c r="MFB18" s="3"/>
      <c r="MFC18" s="3"/>
      <c r="MFD18" s="3"/>
      <c r="MFE18" s="35"/>
      <c r="MFF18" s="35"/>
      <c r="MFG18" s="35"/>
      <c r="MFH18" s="3"/>
      <c r="MFI18" s="3"/>
      <c r="MFJ18" s="3"/>
      <c r="MFK18" s="35"/>
      <c r="MFL18" s="35"/>
      <c r="MFM18" s="35"/>
      <c r="MFN18" s="3"/>
      <c r="MFO18" s="3"/>
      <c r="MFP18" s="3"/>
      <c r="MFQ18" s="35"/>
      <c r="MFR18" s="35"/>
      <c r="MFS18" s="35"/>
      <c r="MFT18" s="3"/>
      <c r="MFU18" s="3"/>
      <c r="MFV18" s="3"/>
      <c r="MFW18" s="35"/>
      <c r="MFX18" s="35"/>
      <c r="MFY18" s="35"/>
      <c r="MFZ18" s="3"/>
      <c r="MGA18" s="3"/>
      <c r="MGB18" s="3"/>
      <c r="MGC18" s="35"/>
      <c r="MGD18" s="35"/>
      <c r="MGE18" s="35"/>
      <c r="MGF18" s="3"/>
      <c r="MGG18" s="3"/>
      <c r="MGH18" s="3"/>
      <c r="MGI18" s="35"/>
      <c r="MGJ18" s="35"/>
      <c r="MGK18" s="35"/>
      <c r="MGL18" s="3"/>
      <c r="MGM18" s="3"/>
      <c r="MGN18" s="3"/>
      <c r="MGO18" s="35"/>
      <c r="MGP18" s="35"/>
      <c r="MGQ18" s="35"/>
      <c r="MGR18" s="3"/>
      <c r="MGS18" s="3"/>
      <c r="MGT18" s="3"/>
      <c r="MGU18" s="35"/>
      <c r="MGV18" s="35"/>
      <c r="MGW18" s="35"/>
      <c r="MGX18" s="3"/>
      <c r="MGY18" s="3"/>
      <c r="MGZ18" s="3"/>
      <c r="MHA18" s="35"/>
      <c r="MHB18" s="35"/>
      <c r="MHC18" s="35"/>
      <c r="MHD18" s="3"/>
      <c r="MHE18" s="3"/>
      <c r="MHF18" s="3"/>
      <c r="MHG18" s="35"/>
      <c r="MHH18" s="35"/>
      <c r="MHI18" s="35"/>
      <c r="MHJ18" s="3"/>
      <c r="MHK18" s="3"/>
      <c r="MHL18" s="3"/>
      <c r="MHM18" s="35"/>
      <c r="MHN18" s="35"/>
      <c r="MHO18" s="35"/>
      <c r="MHP18" s="3"/>
      <c r="MHQ18" s="3"/>
      <c r="MHR18" s="3"/>
      <c r="MHS18" s="35"/>
      <c r="MHT18" s="35"/>
      <c r="MHU18" s="35"/>
      <c r="MHV18" s="3"/>
      <c r="MHW18" s="3"/>
      <c r="MHX18" s="3"/>
      <c r="MHY18" s="35"/>
      <c r="MHZ18" s="35"/>
      <c r="MIA18" s="35"/>
      <c r="MIB18" s="3"/>
      <c r="MIC18" s="3"/>
      <c r="MID18" s="3"/>
      <c r="MIE18" s="35"/>
      <c r="MIF18" s="35"/>
      <c r="MIG18" s="35"/>
      <c r="MIH18" s="3"/>
      <c r="MII18" s="3"/>
      <c r="MIJ18" s="3"/>
      <c r="MIK18" s="35"/>
      <c r="MIL18" s="35"/>
      <c r="MIM18" s="35"/>
      <c r="MIN18" s="3"/>
      <c r="MIO18" s="3"/>
      <c r="MIP18" s="3"/>
      <c r="MIQ18" s="35"/>
      <c r="MIR18" s="35"/>
      <c r="MIS18" s="35"/>
      <c r="MIT18" s="3"/>
      <c r="MIU18" s="3"/>
      <c r="MIV18" s="3"/>
      <c r="MIW18" s="35"/>
      <c r="MIX18" s="35"/>
      <c r="MIY18" s="35"/>
      <c r="MIZ18" s="3"/>
      <c r="MJA18" s="3"/>
      <c r="MJB18" s="3"/>
      <c r="MJC18" s="35"/>
      <c r="MJD18" s="35"/>
      <c r="MJE18" s="35"/>
      <c r="MJF18" s="3"/>
      <c r="MJG18" s="3"/>
      <c r="MJH18" s="3"/>
      <c r="MJI18" s="35"/>
      <c r="MJJ18" s="35"/>
      <c r="MJK18" s="35"/>
      <c r="MJL18" s="3"/>
      <c r="MJM18" s="3"/>
      <c r="MJN18" s="3"/>
      <c r="MJO18" s="35"/>
      <c r="MJP18" s="35"/>
      <c r="MJQ18" s="35"/>
      <c r="MJR18" s="3"/>
      <c r="MJS18" s="3"/>
      <c r="MJT18" s="3"/>
      <c r="MJU18" s="35"/>
      <c r="MJV18" s="35"/>
      <c r="MJW18" s="35"/>
      <c r="MJX18" s="3"/>
      <c r="MJY18" s="3"/>
      <c r="MJZ18" s="3"/>
      <c r="MKA18" s="35"/>
      <c r="MKB18" s="35"/>
      <c r="MKC18" s="35"/>
      <c r="MKD18" s="3"/>
      <c r="MKE18" s="3"/>
      <c r="MKF18" s="3"/>
      <c r="MKG18" s="35"/>
      <c r="MKH18" s="35"/>
      <c r="MKI18" s="35"/>
      <c r="MKJ18" s="3"/>
      <c r="MKK18" s="3"/>
      <c r="MKL18" s="3"/>
      <c r="MKM18" s="35"/>
      <c r="MKN18" s="35"/>
      <c r="MKO18" s="35"/>
      <c r="MKP18" s="3"/>
      <c r="MKQ18" s="3"/>
      <c r="MKR18" s="3"/>
      <c r="MKS18" s="35"/>
      <c r="MKT18" s="35"/>
      <c r="MKU18" s="35"/>
      <c r="MKV18" s="3"/>
      <c r="MKW18" s="3"/>
      <c r="MKX18" s="3"/>
      <c r="MKY18" s="35"/>
      <c r="MKZ18" s="35"/>
      <c r="MLA18" s="35"/>
      <c r="MLB18" s="3"/>
      <c r="MLC18" s="3"/>
      <c r="MLD18" s="3"/>
      <c r="MLE18" s="35"/>
      <c r="MLF18" s="35"/>
      <c r="MLG18" s="35"/>
      <c r="MLH18" s="3"/>
      <c r="MLI18" s="3"/>
      <c r="MLJ18" s="3"/>
      <c r="MLK18" s="35"/>
      <c r="MLL18" s="35"/>
      <c r="MLM18" s="35"/>
      <c r="MLN18" s="3"/>
      <c r="MLO18" s="3"/>
      <c r="MLP18" s="3"/>
      <c r="MLQ18" s="35"/>
      <c r="MLR18" s="35"/>
      <c r="MLS18" s="35"/>
      <c r="MLT18" s="3"/>
      <c r="MLU18" s="3"/>
      <c r="MLV18" s="3"/>
      <c r="MLW18" s="35"/>
      <c r="MLX18" s="35"/>
      <c r="MLY18" s="35"/>
      <c r="MLZ18" s="3"/>
      <c r="MMA18" s="3"/>
      <c r="MMB18" s="3"/>
      <c r="MMC18" s="35"/>
      <c r="MMD18" s="35"/>
      <c r="MME18" s="35"/>
      <c r="MMF18" s="3"/>
      <c r="MMG18" s="3"/>
      <c r="MMH18" s="3"/>
      <c r="MMI18" s="35"/>
      <c r="MMJ18" s="35"/>
      <c r="MMK18" s="35"/>
      <c r="MML18" s="3"/>
      <c r="MMM18" s="3"/>
      <c r="MMN18" s="3"/>
      <c r="MMO18" s="35"/>
      <c r="MMP18" s="35"/>
      <c r="MMQ18" s="35"/>
      <c r="MMR18" s="3"/>
      <c r="MMS18" s="3"/>
      <c r="MMT18" s="3"/>
      <c r="MMU18" s="35"/>
      <c r="MMV18" s="35"/>
      <c r="MMW18" s="35"/>
      <c r="MMX18" s="3"/>
      <c r="MMY18" s="3"/>
      <c r="MMZ18" s="3"/>
      <c r="MNA18" s="35"/>
      <c r="MNB18" s="35"/>
      <c r="MNC18" s="35"/>
      <c r="MND18" s="3"/>
      <c r="MNE18" s="3"/>
      <c r="MNF18" s="3"/>
      <c r="MNG18" s="35"/>
      <c r="MNH18" s="35"/>
      <c r="MNI18" s="35"/>
      <c r="MNJ18" s="3"/>
      <c r="MNK18" s="3"/>
      <c r="MNL18" s="3"/>
      <c r="MNM18" s="35"/>
      <c r="MNN18" s="35"/>
      <c r="MNO18" s="35"/>
      <c r="MNP18" s="3"/>
      <c r="MNQ18" s="3"/>
      <c r="MNR18" s="3"/>
      <c r="MNS18" s="35"/>
      <c r="MNT18" s="35"/>
      <c r="MNU18" s="35"/>
      <c r="MNV18" s="3"/>
      <c r="MNW18" s="3"/>
      <c r="MNX18" s="3"/>
      <c r="MNY18" s="35"/>
      <c r="MNZ18" s="35"/>
      <c r="MOA18" s="35"/>
      <c r="MOB18" s="3"/>
      <c r="MOC18" s="3"/>
      <c r="MOD18" s="3"/>
      <c r="MOE18" s="35"/>
      <c r="MOF18" s="35"/>
      <c r="MOG18" s="35"/>
      <c r="MOH18" s="3"/>
      <c r="MOI18" s="3"/>
      <c r="MOJ18" s="3"/>
      <c r="MOK18" s="35"/>
      <c r="MOL18" s="35"/>
      <c r="MOM18" s="35"/>
      <c r="MON18" s="3"/>
      <c r="MOO18" s="3"/>
      <c r="MOP18" s="3"/>
      <c r="MOQ18" s="35"/>
      <c r="MOR18" s="35"/>
      <c r="MOS18" s="35"/>
      <c r="MOT18" s="3"/>
      <c r="MOU18" s="3"/>
      <c r="MOV18" s="3"/>
      <c r="MOW18" s="35"/>
      <c r="MOX18" s="35"/>
      <c r="MOY18" s="35"/>
      <c r="MOZ18" s="3"/>
      <c r="MPA18" s="3"/>
      <c r="MPB18" s="3"/>
      <c r="MPC18" s="35"/>
      <c r="MPD18" s="35"/>
      <c r="MPE18" s="35"/>
      <c r="MPF18" s="3"/>
      <c r="MPG18" s="3"/>
      <c r="MPH18" s="3"/>
      <c r="MPI18" s="35"/>
      <c r="MPJ18" s="35"/>
      <c r="MPK18" s="35"/>
      <c r="MPL18" s="3"/>
      <c r="MPM18" s="3"/>
      <c r="MPN18" s="3"/>
      <c r="MPO18" s="35"/>
      <c r="MPP18" s="35"/>
      <c r="MPQ18" s="35"/>
      <c r="MPR18" s="3"/>
      <c r="MPS18" s="3"/>
      <c r="MPT18" s="3"/>
      <c r="MPU18" s="35"/>
      <c r="MPV18" s="35"/>
      <c r="MPW18" s="35"/>
      <c r="MPX18" s="3"/>
      <c r="MPY18" s="3"/>
      <c r="MPZ18" s="3"/>
      <c r="MQA18" s="35"/>
      <c r="MQB18" s="35"/>
      <c r="MQC18" s="35"/>
      <c r="MQD18" s="3"/>
      <c r="MQE18" s="3"/>
      <c r="MQF18" s="3"/>
      <c r="MQG18" s="35"/>
      <c r="MQH18" s="35"/>
      <c r="MQI18" s="35"/>
      <c r="MQJ18" s="3"/>
      <c r="MQK18" s="3"/>
      <c r="MQL18" s="3"/>
      <c r="MQM18" s="35"/>
      <c r="MQN18" s="35"/>
      <c r="MQO18" s="35"/>
      <c r="MQP18" s="3"/>
      <c r="MQQ18" s="3"/>
      <c r="MQR18" s="3"/>
      <c r="MQS18" s="35"/>
      <c r="MQT18" s="35"/>
      <c r="MQU18" s="35"/>
      <c r="MQV18" s="3"/>
      <c r="MQW18" s="3"/>
      <c r="MQX18" s="3"/>
      <c r="MQY18" s="35"/>
      <c r="MQZ18" s="35"/>
      <c r="MRA18" s="35"/>
      <c r="MRB18" s="3"/>
      <c r="MRC18" s="3"/>
      <c r="MRD18" s="3"/>
      <c r="MRE18" s="35"/>
      <c r="MRF18" s="35"/>
      <c r="MRG18" s="35"/>
      <c r="MRH18" s="3"/>
      <c r="MRI18" s="3"/>
      <c r="MRJ18" s="3"/>
      <c r="MRK18" s="35"/>
      <c r="MRL18" s="35"/>
      <c r="MRM18" s="35"/>
      <c r="MRN18" s="3"/>
      <c r="MRO18" s="3"/>
      <c r="MRP18" s="3"/>
      <c r="MRQ18" s="35"/>
      <c r="MRR18" s="35"/>
      <c r="MRS18" s="35"/>
      <c r="MRT18" s="3"/>
      <c r="MRU18" s="3"/>
      <c r="MRV18" s="3"/>
      <c r="MRW18" s="35"/>
      <c r="MRX18" s="35"/>
      <c r="MRY18" s="35"/>
      <c r="MRZ18" s="3"/>
      <c r="MSA18" s="3"/>
      <c r="MSB18" s="3"/>
      <c r="MSC18" s="35"/>
      <c r="MSD18" s="35"/>
      <c r="MSE18" s="35"/>
      <c r="MSF18" s="3"/>
      <c r="MSG18" s="3"/>
      <c r="MSH18" s="3"/>
      <c r="MSI18" s="35"/>
      <c r="MSJ18" s="35"/>
      <c r="MSK18" s="35"/>
      <c r="MSL18" s="3"/>
      <c r="MSM18" s="3"/>
      <c r="MSN18" s="3"/>
      <c r="MSO18" s="35"/>
      <c r="MSP18" s="35"/>
      <c r="MSQ18" s="35"/>
      <c r="MSR18" s="3"/>
      <c r="MSS18" s="3"/>
      <c r="MST18" s="3"/>
      <c r="MSU18" s="35"/>
      <c r="MSV18" s="35"/>
      <c r="MSW18" s="35"/>
      <c r="MSX18" s="3"/>
      <c r="MSY18" s="3"/>
      <c r="MSZ18" s="3"/>
      <c r="MTA18" s="35"/>
      <c r="MTB18" s="35"/>
      <c r="MTC18" s="35"/>
      <c r="MTD18" s="3"/>
      <c r="MTE18" s="3"/>
      <c r="MTF18" s="3"/>
      <c r="MTG18" s="35"/>
      <c r="MTH18" s="35"/>
      <c r="MTI18" s="35"/>
      <c r="MTJ18" s="3"/>
      <c r="MTK18" s="3"/>
      <c r="MTL18" s="3"/>
      <c r="MTM18" s="35"/>
      <c r="MTN18" s="35"/>
      <c r="MTO18" s="35"/>
      <c r="MTP18" s="3"/>
      <c r="MTQ18" s="3"/>
      <c r="MTR18" s="3"/>
      <c r="MTS18" s="35"/>
      <c r="MTT18" s="35"/>
      <c r="MTU18" s="35"/>
      <c r="MTV18" s="3"/>
      <c r="MTW18" s="3"/>
      <c r="MTX18" s="3"/>
      <c r="MTY18" s="35"/>
      <c r="MTZ18" s="35"/>
      <c r="MUA18" s="35"/>
      <c r="MUB18" s="3"/>
      <c r="MUC18" s="3"/>
      <c r="MUD18" s="3"/>
      <c r="MUE18" s="35"/>
      <c r="MUF18" s="35"/>
      <c r="MUG18" s="35"/>
      <c r="MUH18" s="3"/>
      <c r="MUI18" s="3"/>
      <c r="MUJ18" s="3"/>
      <c r="MUK18" s="35"/>
      <c r="MUL18" s="35"/>
      <c r="MUM18" s="35"/>
      <c r="MUN18" s="3"/>
      <c r="MUO18" s="3"/>
      <c r="MUP18" s="3"/>
      <c r="MUQ18" s="35"/>
      <c r="MUR18" s="35"/>
      <c r="MUS18" s="35"/>
      <c r="MUT18" s="3"/>
      <c r="MUU18" s="3"/>
      <c r="MUV18" s="3"/>
      <c r="MUW18" s="35"/>
      <c r="MUX18" s="35"/>
      <c r="MUY18" s="35"/>
      <c r="MUZ18" s="3"/>
      <c r="MVA18" s="3"/>
      <c r="MVB18" s="3"/>
      <c r="MVC18" s="35"/>
      <c r="MVD18" s="35"/>
      <c r="MVE18" s="35"/>
      <c r="MVF18" s="3"/>
      <c r="MVG18" s="3"/>
      <c r="MVH18" s="3"/>
      <c r="MVI18" s="35"/>
      <c r="MVJ18" s="35"/>
      <c r="MVK18" s="35"/>
      <c r="MVL18" s="3"/>
      <c r="MVM18" s="3"/>
      <c r="MVN18" s="3"/>
      <c r="MVO18" s="35"/>
      <c r="MVP18" s="35"/>
      <c r="MVQ18" s="35"/>
      <c r="MVR18" s="3"/>
      <c r="MVS18" s="3"/>
      <c r="MVT18" s="3"/>
      <c r="MVU18" s="35"/>
      <c r="MVV18" s="35"/>
      <c r="MVW18" s="35"/>
      <c r="MVX18" s="3"/>
      <c r="MVY18" s="3"/>
      <c r="MVZ18" s="3"/>
      <c r="MWA18" s="35"/>
      <c r="MWB18" s="35"/>
      <c r="MWC18" s="35"/>
      <c r="MWD18" s="3"/>
      <c r="MWE18" s="3"/>
      <c r="MWF18" s="3"/>
      <c r="MWG18" s="35"/>
      <c r="MWH18" s="35"/>
      <c r="MWI18" s="35"/>
      <c r="MWJ18" s="3"/>
      <c r="MWK18" s="3"/>
      <c r="MWL18" s="3"/>
      <c r="MWM18" s="35"/>
      <c r="MWN18" s="35"/>
      <c r="MWO18" s="35"/>
      <c r="MWP18" s="3"/>
      <c r="MWQ18" s="3"/>
      <c r="MWR18" s="3"/>
      <c r="MWS18" s="35"/>
      <c r="MWT18" s="35"/>
      <c r="MWU18" s="35"/>
      <c r="MWV18" s="3"/>
      <c r="MWW18" s="3"/>
      <c r="MWX18" s="3"/>
      <c r="MWY18" s="35"/>
      <c r="MWZ18" s="35"/>
      <c r="MXA18" s="35"/>
      <c r="MXB18" s="3"/>
      <c r="MXC18" s="3"/>
      <c r="MXD18" s="3"/>
      <c r="MXE18" s="35"/>
      <c r="MXF18" s="35"/>
      <c r="MXG18" s="35"/>
      <c r="MXH18" s="3"/>
      <c r="MXI18" s="3"/>
      <c r="MXJ18" s="3"/>
      <c r="MXK18" s="35"/>
      <c r="MXL18" s="35"/>
      <c r="MXM18" s="35"/>
      <c r="MXN18" s="3"/>
      <c r="MXO18" s="3"/>
      <c r="MXP18" s="3"/>
      <c r="MXQ18" s="35"/>
      <c r="MXR18" s="35"/>
      <c r="MXS18" s="35"/>
      <c r="MXT18" s="3"/>
      <c r="MXU18" s="3"/>
      <c r="MXV18" s="3"/>
      <c r="MXW18" s="35"/>
      <c r="MXX18" s="35"/>
      <c r="MXY18" s="35"/>
      <c r="MXZ18" s="3"/>
      <c r="MYA18" s="3"/>
      <c r="MYB18" s="3"/>
      <c r="MYC18" s="35"/>
      <c r="MYD18" s="35"/>
      <c r="MYE18" s="35"/>
      <c r="MYF18" s="3"/>
      <c r="MYG18" s="3"/>
      <c r="MYH18" s="3"/>
      <c r="MYI18" s="35"/>
      <c r="MYJ18" s="35"/>
      <c r="MYK18" s="35"/>
      <c r="MYL18" s="3"/>
      <c r="MYM18" s="3"/>
      <c r="MYN18" s="3"/>
      <c r="MYO18" s="35"/>
      <c r="MYP18" s="35"/>
      <c r="MYQ18" s="35"/>
      <c r="MYR18" s="3"/>
      <c r="MYS18" s="3"/>
      <c r="MYT18" s="3"/>
      <c r="MYU18" s="35"/>
      <c r="MYV18" s="35"/>
      <c r="MYW18" s="35"/>
      <c r="MYX18" s="3"/>
      <c r="MYY18" s="3"/>
      <c r="MYZ18" s="3"/>
      <c r="MZA18" s="35"/>
      <c r="MZB18" s="35"/>
      <c r="MZC18" s="35"/>
      <c r="MZD18" s="3"/>
      <c r="MZE18" s="3"/>
      <c r="MZF18" s="3"/>
      <c r="MZG18" s="35"/>
      <c r="MZH18" s="35"/>
      <c r="MZI18" s="35"/>
      <c r="MZJ18" s="3"/>
      <c r="MZK18" s="3"/>
      <c r="MZL18" s="3"/>
      <c r="MZM18" s="35"/>
      <c r="MZN18" s="35"/>
      <c r="MZO18" s="35"/>
      <c r="MZP18" s="3"/>
      <c r="MZQ18" s="3"/>
      <c r="MZR18" s="3"/>
      <c r="MZS18" s="35"/>
      <c r="MZT18" s="35"/>
      <c r="MZU18" s="35"/>
      <c r="MZV18" s="3"/>
      <c r="MZW18" s="3"/>
      <c r="MZX18" s="3"/>
      <c r="MZY18" s="35"/>
      <c r="MZZ18" s="35"/>
      <c r="NAA18" s="35"/>
      <c r="NAB18" s="3"/>
      <c r="NAC18" s="3"/>
      <c r="NAD18" s="3"/>
      <c r="NAE18" s="35"/>
      <c r="NAF18" s="35"/>
      <c r="NAG18" s="35"/>
      <c r="NAH18" s="3"/>
      <c r="NAI18" s="3"/>
      <c r="NAJ18" s="3"/>
      <c r="NAK18" s="35"/>
      <c r="NAL18" s="35"/>
      <c r="NAM18" s="35"/>
      <c r="NAN18" s="3"/>
      <c r="NAO18" s="3"/>
      <c r="NAP18" s="3"/>
      <c r="NAQ18" s="35"/>
      <c r="NAR18" s="35"/>
      <c r="NAS18" s="35"/>
      <c r="NAT18" s="3"/>
      <c r="NAU18" s="3"/>
      <c r="NAV18" s="3"/>
      <c r="NAW18" s="35"/>
      <c r="NAX18" s="35"/>
      <c r="NAY18" s="35"/>
      <c r="NAZ18" s="3"/>
      <c r="NBA18" s="3"/>
      <c r="NBB18" s="3"/>
      <c r="NBC18" s="35"/>
      <c r="NBD18" s="35"/>
      <c r="NBE18" s="35"/>
      <c r="NBF18" s="3"/>
      <c r="NBG18" s="3"/>
      <c r="NBH18" s="3"/>
      <c r="NBI18" s="35"/>
      <c r="NBJ18" s="35"/>
      <c r="NBK18" s="35"/>
      <c r="NBL18" s="3"/>
      <c r="NBM18" s="3"/>
      <c r="NBN18" s="3"/>
      <c r="NBO18" s="35"/>
      <c r="NBP18" s="35"/>
      <c r="NBQ18" s="35"/>
      <c r="NBR18" s="3"/>
      <c r="NBS18" s="3"/>
      <c r="NBT18" s="3"/>
      <c r="NBU18" s="35"/>
      <c r="NBV18" s="35"/>
      <c r="NBW18" s="35"/>
      <c r="NBX18" s="3"/>
      <c r="NBY18" s="3"/>
      <c r="NBZ18" s="3"/>
      <c r="NCA18" s="35"/>
      <c r="NCB18" s="35"/>
      <c r="NCC18" s="35"/>
      <c r="NCD18" s="3"/>
      <c r="NCE18" s="3"/>
      <c r="NCF18" s="3"/>
      <c r="NCG18" s="35"/>
      <c r="NCH18" s="35"/>
      <c r="NCI18" s="35"/>
      <c r="NCJ18" s="3"/>
      <c r="NCK18" s="3"/>
      <c r="NCL18" s="3"/>
      <c r="NCM18" s="35"/>
      <c r="NCN18" s="35"/>
      <c r="NCO18" s="35"/>
      <c r="NCP18" s="3"/>
      <c r="NCQ18" s="3"/>
      <c r="NCR18" s="3"/>
      <c r="NCS18" s="35"/>
      <c r="NCT18" s="35"/>
      <c r="NCU18" s="35"/>
      <c r="NCV18" s="3"/>
      <c r="NCW18" s="3"/>
      <c r="NCX18" s="3"/>
      <c r="NCY18" s="35"/>
      <c r="NCZ18" s="35"/>
      <c r="NDA18" s="35"/>
      <c r="NDB18" s="3"/>
      <c r="NDC18" s="3"/>
      <c r="NDD18" s="3"/>
      <c r="NDE18" s="35"/>
      <c r="NDF18" s="35"/>
      <c r="NDG18" s="35"/>
      <c r="NDH18" s="3"/>
      <c r="NDI18" s="3"/>
      <c r="NDJ18" s="3"/>
      <c r="NDK18" s="35"/>
      <c r="NDL18" s="35"/>
      <c r="NDM18" s="35"/>
      <c r="NDN18" s="3"/>
      <c r="NDO18" s="3"/>
      <c r="NDP18" s="3"/>
      <c r="NDQ18" s="35"/>
      <c r="NDR18" s="35"/>
      <c r="NDS18" s="35"/>
      <c r="NDT18" s="3"/>
      <c r="NDU18" s="3"/>
      <c r="NDV18" s="3"/>
      <c r="NDW18" s="35"/>
      <c r="NDX18" s="35"/>
      <c r="NDY18" s="35"/>
      <c r="NDZ18" s="3"/>
      <c r="NEA18" s="3"/>
      <c r="NEB18" s="3"/>
      <c r="NEC18" s="35"/>
      <c r="NED18" s="35"/>
      <c r="NEE18" s="35"/>
      <c r="NEF18" s="3"/>
      <c r="NEG18" s="3"/>
      <c r="NEH18" s="3"/>
      <c r="NEI18" s="35"/>
      <c r="NEJ18" s="35"/>
      <c r="NEK18" s="35"/>
      <c r="NEL18" s="3"/>
      <c r="NEM18" s="3"/>
      <c r="NEN18" s="3"/>
      <c r="NEO18" s="35"/>
      <c r="NEP18" s="35"/>
      <c r="NEQ18" s="35"/>
      <c r="NER18" s="3"/>
      <c r="NES18" s="3"/>
      <c r="NET18" s="3"/>
      <c r="NEU18" s="35"/>
      <c r="NEV18" s="35"/>
      <c r="NEW18" s="35"/>
      <c r="NEX18" s="3"/>
      <c r="NEY18" s="3"/>
      <c r="NEZ18" s="3"/>
      <c r="NFA18" s="35"/>
      <c r="NFB18" s="35"/>
      <c r="NFC18" s="35"/>
      <c r="NFD18" s="3"/>
      <c r="NFE18" s="3"/>
      <c r="NFF18" s="3"/>
      <c r="NFG18" s="35"/>
      <c r="NFH18" s="35"/>
      <c r="NFI18" s="35"/>
      <c r="NFJ18" s="3"/>
      <c r="NFK18" s="3"/>
      <c r="NFL18" s="3"/>
      <c r="NFM18" s="35"/>
      <c r="NFN18" s="35"/>
      <c r="NFO18" s="35"/>
      <c r="NFP18" s="3"/>
      <c r="NFQ18" s="3"/>
      <c r="NFR18" s="3"/>
      <c r="NFS18" s="35"/>
      <c r="NFT18" s="35"/>
      <c r="NFU18" s="35"/>
      <c r="NFV18" s="3"/>
      <c r="NFW18" s="3"/>
      <c r="NFX18" s="3"/>
      <c r="NFY18" s="35"/>
      <c r="NFZ18" s="35"/>
      <c r="NGA18" s="35"/>
      <c r="NGB18" s="3"/>
      <c r="NGC18" s="3"/>
      <c r="NGD18" s="3"/>
      <c r="NGE18" s="35"/>
      <c r="NGF18" s="35"/>
      <c r="NGG18" s="35"/>
      <c r="NGH18" s="3"/>
      <c r="NGI18" s="3"/>
      <c r="NGJ18" s="3"/>
      <c r="NGK18" s="35"/>
      <c r="NGL18" s="35"/>
      <c r="NGM18" s="35"/>
      <c r="NGN18" s="3"/>
      <c r="NGO18" s="3"/>
      <c r="NGP18" s="3"/>
      <c r="NGQ18" s="35"/>
      <c r="NGR18" s="35"/>
      <c r="NGS18" s="35"/>
      <c r="NGT18" s="3"/>
      <c r="NGU18" s="3"/>
      <c r="NGV18" s="3"/>
      <c r="NGW18" s="35"/>
      <c r="NGX18" s="35"/>
      <c r="NGY18" s="35"/>
      <c r="NGZ18" s="3"/>
      <c r="NHA18" s="3"/>
      <c r="NHB18" s="3"/>
      <c r="NHC18" s="35"/>
      <c r="NHD18" s="35"/>
      <c r="NHE18" s="35"/>
      <c r="NHF18" s="3"/>
      <c r="NHG18" s="3"/>
      <c r="NHH18" s="3"/>
      <c r="NHI18" s="35"/>
      <c r="NHJ18" s="35"/>
      <c r="NHK18" s="35"/>
      <c r="NHL18" s="3"/>
      <c r="NHM18" s="3"/>
      <c r="NHN18" s="3"/>
      <c r="NHO18" s="35"/>
      <c r="NHP18" s="35"/>
      <c r="NHQ18" s="35"/>
      <c r="NHR18" s="3"/>
      <c r="NHS18" s="3"/>
      <c r="NHT18" s="3"/>
      <c r="NHU18" s="35"/>
      <c r="NHV18" s="35"/>
      <c r="NHW18" s="35"/>
      <c r="NHX18" s="3"/>
      <c r="NHY18" s="3"/>
      <c r="NHZ18" s="3"/>
      <c r="NIA18" s="35"/>
      <c r="NIB18" s="35"/>
      <c r="NIC18" s="35"/>
      <c r="NID18" s="3"/>
      <c r="NIE18" s="3"/>
      <c r="NIF18" s="3"/>
      <c r="NIG18" s="35"/>
      <c r="NIH18" s="35"/>
      <c r="NII18" s="35"/>
      <c r="NIJ18" s="3"/>
      <c r="NIK18" s="3"/>
      <c r="NIL18" s="3"/>
      <c r="NIM18" s="35"/>
      <c r="NIN18" s="35"/>
      <c r="NIO18" s="35"/>
      <c r="NIP18" s="3"/>
      <c r="NIQ18" s="3"/>
      <c r="NIR18" s="3"/>
      <c r="NIS18" s="35"/>
      <c r="NIT18" s="35"/>
      <c r="NIU18" s="35"/>
      <c r="NIV18" s="3"/>
      <c r="NIW18" s="3"/>
      <c r="NIX18" s="3"/>
      <c r="NIY18" s="35"/>
      <c r="NIZ18" s="35"/>
      <c r="NJA18" s="35"/>
      <c r="NJB18" s="3"/>
      <c r="NJC18" s="3"/>
      <c r="NJD18" s="3"/>
      <c r="NJE18" s="35"/>
      <c r="NJF18" s="35"/>
      <c r="NJG18" s="35"/>
      <c r="NJH18" s="3"/>
      <c r="NJI18" s="3"/>
      <c r="NJJ18" s="3"/>
      <c r="NJK18" s="35"/>
      <c r="NJL18" s="35"/>
      <c r="NJM18" s="35"/>
      <c r="NJN18" s="3"/>
      <c r="NJO18" s="3"/>
      <c r="NJP18" s="3"/>
      <c r="NJQ18" s="35"/>
      <c r="NJR18" s="35"/>
      <c r="NJS18" s="35"/>
      <c r="NJT18" s="3"/>
      <c r="NJU18" s="3"/>
      <c r="NJV18" s="3"/>
      <c r="NJW18" s="35"/>
      <c r="NJX18" s="35"/>
      <c r="NJY18" s="35"/>
      <c r="NJZ18" s="3"/>
      <c r="NKA18" s="3"/>
      <c r="NKB18" s="3"/>
      <c r="NKC18" s="35"/>
      <c r="NKD18" s="35"/>
      <c r="NKE18" s="35"/>
      <c r="NKF18" s="3"/>
      <c r="NKG18" s="3"/>
      <c r="NKH18" s="3"/>
      <c r="NKI18" s="35"/>
      <c r="NKJ18" s="35"/>
      <c r="NKK18" s="35"/>
      <c r="NKL18" s="3"/>
      <c r="NKM18" s="3"/>
      <c r="NKN18" s="3"/>
      <c r="NKO18" s="35"/>
      <c r="NKP18" s="35"/>
      <c r="NKQ18" s="35"/>
      <c r="NKR18" s="3"/>
      <c r="NKS18" s="3"/>
      <c r="NKT18" s="3"/>
      <c r="NKU18" s="35"/>
      <c r="NKV18" s="35"/>
      <c r="NKW18" s="35"/>
      <c r="NKX18" s="3"/>
      <c r="NKY18" s="3"/>
      <c r="NKZ18" s="3"/>
      <c r="NLA18" s="35"/>
      <c r="NLB18" s="35"/>
      <c r="NLC18" s="35"/>
      <c r="NLD18" s="3"/>
      <c r="NLE18" s="3"/>
      <c r="NLF18" s="3"/>
      <c r="NLG18" s="35"/>
      <c r="NLH18" s="35"/>
      <c r="NLI18" s="35"/>
      <c r="NLJ18" s="3"/>
      <c r="NLK18" s="3"/>
      <c r="NLL18" s="3"/>
      <c r="NLM18" s="35"/>
      <c r="NLN18" s="35"/>
      <c r="NLO18" s="35"/>
      <c r="NLP18" s="3"/>
      <c r="NLQ18" s="3"/>
      <c r="NLR18" s="3"/>
      <c r="NLS18" s="35"/>
      <c r="NLT18" s="35"/>
      <c r="NLU18" s="35"/>
      <c r="NLV18" s="3"/>
      <c r="NLW18" s="3"/>
      <c r="NLX18" s="3"/>
      <c r="NLY18" s="35"/>
      <c r="NLZ18" s="35"/>
      <c r="NMA18" s="35"/>
      <c r="NMB18" s="3"/>
      <c r="NMC18" s="3"/>
      <c r="NMD18" s="3"/>
      <c r="NME18" s="35"/>
      <c r="NMF18" s="35"/>
      <c r="NMG18" s="35"/>
      <c r="NMH18" s="3"/>
      <c r="NMI18" s="3"/>
      <c r="NMJ18" s="3"/>
      <c r="NMK18" s="35"/>
      <c r="NML18" s="35"/>
      <c r="NMM18" s="35"/>
      <c r="NMN18" s="3"/>
      <c r="NMO18" s="3"/>
      <c r="NMP18" s="3"/>
      <c r="NMQ18" s="35"/>
      <c r="NMR18" s="35"/>
      <c r="NMS18" s="35"/>
      <c r="NMT18" s="3"/>
      <c r="NMU18" s="3"/>
      <c r="NMV18" s="3"/>
      <c r="NMW18" s="35"/>
      <c r="NMX18" s="35"/>
      <c r="NMY18" s="35"/>
      <c r="NMZ18" s="3"/>
      <c r="NNA18" s="3"/>
      <c r="NNB18" s="3"/>
      <c r="NNC18" s="35"/>
      <c r="NND18" s="35"/>
      <c r="NNE18" s="35"/>
      <c r="NNF18" s="3"/>
      <c r="NNG18" s="3"/>
      <c r="NNH18" s="3"/>
      <c r="NNI18" s="35"/>
      <c r="NNJ18" s="35"/>
      <c r="NNK18" s="35"/>
      <c r="NNL18" s="3"/>
      <c r="NNM18" s="3"/>
      <c r="NNN18" s="3"/>
      <c r="NNO18" s="35"/>
      <c r="NNP18" s="35"/>
      <c r="NNQ18" s="35"/>
      <c r="NNR18" s="3"/>
      <c r="NNS18" s="3"/>
      <c r="NNT18" s="3"/>
      <c r="NNU18" s="35"/>
      <c r="NNV18" s="35"/>
      <c r="NNW18" s="35"/>
      <c r="NNX18" s="3"/>
      <c r="NNY18" s="3"/>
      <c r="NNZ18" s="3"/>
      <c r="NOA18" s="35"/>
      <c r="NOB18" s="35"/>
      <c r="NOC18" s="35"/>
      <c r="NOD18" s="3"/>
      <c r="NOE18" s="3"/>
      <c r="NOF18" s="3"/>
      <c r="NOG18" s="35"/>
      <c r="NOH18" s="35"/>
      <c r="NOI18" s="35"/>
      <c r="NOJ18" s="3"/>
      <c r="NOK18" s="3"/>
      <c r="NOL18" s="3"/>
      <c r="NOM18" s="35"/>
      <c r="NON18" s="35"/>
      <c r="NOO18" s="35"/>
      <c r="NOP18" s="3"/>
      <c r="NOQ18" s="3"/>
      <c r="NOR18" s="3"/>
      <c r="NOS18" s="35"/>
      <c r="NOT18" s="35"/>
      <c r="NOU18" s="35"/>
      <c r="NOV18" s="3"/>
      <c r="NOW18" s="3"/>
      <c r="NOX18" s="3"/>
      <c r="NOY18" s="35"/>
      <c r="NOZ18" s="35"/>
      <c r="NPA18" s="35"/>
      <c r="NPB18" s="3"/>
      <c r="NPC18" s="3"/>
      <c r="NPD18" s="3"/>
      <c r="NPE18" s="35"/>
      <c r="NPF18" s="35"/>
      <c r="NPG18" s="35"/>
      <c r="NPH18" s="3"/>
      <c r="NPI18" s="3"/>
      <c r="NPJ18" s="3"/>
      <c r="NPK18" s="35"/>
      <c r="NPL18" s="35"/>
      <c r="NPM18" s="35"/>
      <c r="NPN18" s="3"/>
      <c r="NPO18" s="3"/>
      <c r="NPP18" s="3"/>
      <c r="NPQ18" s="35"/>
      <c r="NPR18" s="35"/>
      <c r="NPS18" s="35"/>
      <c r="NPT18" s="3"/>
      <c r="NPU18" s="3"/>
      <c r="NPV18" s="3"/>
      <c r="NPW18" s="35"/>
      <c r="NPX18" s="35"/>
      <c r="NPY18" s="35"/>
      <c r="NPZ18" s="3"/>
      <c r="NQA18" s="3"/>
      <c r="NQB18" s="3"/>
      <c r="NQC18" s="35"/>
      <c r="NQD18" s="35"/>
      <c r="NQE18" s="35"/>
      <c r="NQF18" s="3"/>
      <c r="NQG18" s="3"/>
      <c r="NQH18" s="3"/>
      <c r="NQI18" s="35"/>
      <c r="NQJ18" s="35"/>
      <c r="NQK18" s="35"/>
      <c r="NQL18" s="3"/>
      <c r="NQM18" s="3"/>
      <c r="NQN18" s="3"/>
      <c r="NQO18" s="35"/>
      <c r="NQP18" s="35"/>
      <c r="NQQ18" s="35"/>
      <c r="NQR18" s="3"/>
      <c r="NQS18" s="3"/>
      <c r="NQT18" s="3"/>
      <c r="NQU18" s="35"/>
      <c r="NQV18" s="35"/>
      <c r="NQW18" s="35"/>
      <c r="NQX18" s="3"/>
      <c r="NQY18" s="3"/>
      <c r="NQZ18" s="3"/>
      <c r="NRA18" s="35"/>
      <c r="NRB18" s="35"/>
      <c r="NRC18" s="35"/>
      <c r="NRD18" s="3"/>
      <c r="NRE18" s="3"/>
      <c r="NRF18" s="3"/>
      <c r="NRG18" s="35"/>
      <c r="NRH18" s="35"/>
      <c r="NRI18" s="35"/>
      <c r="NRJ18" s="3"/>
      <c r="NRK18" s="3"/>
      <c r="NRL18" s="3"/>
      <c r="NRM18" s="35"/>
      <c r="NRN18" s="35"/>
      <c r="NRO18" s="35"/>
      <c r="NRP18" s="3"/>
      <c r="NRQ18" s="3"/>
      <c r="NRR18" s="3"/>
      <c r="NRS18" s="35"/>
      <c r="NRT18" s="35"/>
      <c r="NRU18" s="35"/>
      <c r="NRV18" s="3"/>
      <c r="NRW18" s="3"/>
      <c r="NRX18" s="3"/>
      <c r="NRY18" s="35"/>
      <c r="NRZ18" s="35"/>
      <c r="NSA18" s="35"/>
      <c r="NSB18" s="3"/>
      <c r="NSC18" s="3"/>
      <c r="NSD18" s="3"/>
      <c r="NSE18" s="35"/>
      <c r="NSF18" s="35"/>
      <c r="NSG18" s="35"/>
      <c r="NSH18" s="3"/>
      <c r="NSI18" s="3"/>
      <c r="NSJ18" s="3"/>
      <c r="NSK18" s="35"/>
      <c r="NSL18" s="35"/>
      <c r="NSM18" s="35"/>
      <c r="NSN18" s="3"/>
      <c r="NSO18" s="3"/>
      <c r="NSP18" s="3"/>
      <c r="NSQ18" s="35"/>
      <c r="NSR18" s="35"/>
      <c r="NSS18" s="35"/>
      <c r="NST18" s="3"/>
      <c r="NSU18" s="3"/>
      <c r="NSV18" s="3"/>
      <c r="NSW18" s="35"/>
      <c r="NSX18" s="35"/>
      <c r="NSY18" s="35"/>
      <c r="NSZ18" s="3"/>
      <c r="NTA18" s="3"/>
      <c r="NTB18" s="3"/>
      <c r="NTC18" s="35"/>
      <c r="NTD18" s="35"/>
      <c r="NTE18" s="35"/>
      <c r="NTF18" s="3"/>
      <c r="NTG18" s="3"/>
      <c r="NTH18" s="3"/>
      <c r="NTI18" s="35"/>
      <c r="NTJ18" s="35"/>
      <c r="NTK18" s="35"/>
      <c r="NTL18" s="3"/>
      <c r="NTM18" s="3"/>
      <c r="NTN18" s="3"/>
      <c r="NTO18" s="35"/>
      <c r="NTP18" s="35"/>
      <c r="NTQ18" s="35"/>
      <c r="NTR18" s="3"/>
      <c r="NTS18" s="3"/>
      <c r="NTT18" s="3"/>
      <c r="NTU18" s="35"/>
      <c r="NTV18" s="35"/>
      <c r="NTW18" s="35"/>
      <c r="NTX18" s="3"/>
      <c r="NTY18" s="3"/>
      <c r="NTZ18" s="3"/>
      <c r="NUA18" s="35"/>
      <c r="NUB18" s="35"/>
      <c r="NUC18" s="35"/>
      <c r="NUD18" s="3"/>
      <c r="NUE18" s="3"/>
      <c r="NUF18" s="3"/>
      <c r="NUG18" s="35"/>
      <c r="NUH18" s="35"/>
      <c r="NUI18" s="35"/>
      <c r="NUJ18" s="3"/>
      <c r="NUK18" s="3"/>
      <c r="NUL18" s="3"/>
      <c r="NUM18" s="35"/>
      <c r="NUN18" s="35"/>
      <c r="NUO18" s="35"/>
      <c r="NUP18" s="3"/>
      <c r="NUQ18" s="3"/>
      <c r="NUR18" s="3"/>
      <c r="NUS18" s="35"/>
      <c r="NUT18" s="35"/>
      <c r="NUU18" s="35"/>
      <c r="NUV18" s="3"/>
      <c r="NUW18" s="3"/>
      <c r="NUX18" s="3"/>
      <c r="NUY18" s="35"/>
      <c r="NUZ18" s="35"/>
      <c r="NVA18" s="35"/>
      <c r="NVB18" s="3"/>
      <c r="NVC18" s="3"/>
      <c r="NVD18" s="3"/>
      <c r="NVE18" s="35"/>
      <c r="NVF18" s="35"/>
      <c r="NVG18" s="35"/>
      <c r="NVH18" s="3"/>
      <c r="NVI18" s="3"/>
      <c r="NVJ18" s="3"/>
      <c r="NVK18" s="35"/>
      <c r="NVL18" s="35"/>
      <c r="NVM18" s="35"/>
      <c r="NVN18" s="3"/>
      <c r="NVO18" s="3"/>
      <c r="NVP18" s="3"/>
      <c r="NVQ18" s="35"/>
      <c r="NVR18" s="35"/>
      <c r="NVS18" s="35"/>
      <c r="NVT18" s="3"/>
      <c r="NVU18" s="3"/>
      <c r="NVV18" s="3"/>
      <c r="NVW18" s="35"/>
      <c r="NVX18" s="35"/>
      <c r="NVY18" s="35"/>
      <c r="NVZ18" s="3"/>
      <c r="NWA18" s="3"/>
      <c r="NWB18" s="3"/>
      <c r="NWC18" s="35"/>
      <c r="NWD18" s="35"/>
      <c r="NWE18" s="35"/>
      <c r="NWF18" s="3"/>
      <c r="NWG18" s="3"/>
      <c r="NWH18" s="3"/>
      <c r="NWI18" s="35"/>
      <c r="NWJ18" s="35"/>
      <c r="NWK18" s="35"/>
      <c r="NWL18" s="3"/>
      <c r="NWM18" s="3"/>
      <c r="NWN18" s="3"/>
      <c r="NWO18" s="35"/>
      <c r="NWP18" s="35"/>
      <c r="NWQ18" s="35"/>
      <c r="NWR18" s="3"/>
      <c r="NWS18" s="3"/>
      <c r="NWT18" s="3"/>
      <c r="NWU18" s="35"/>
      <c r="NWV18" s="35"/>
      <c r="NWW18" s="35"/>
      <c r="NWX18" s="3"/>
      <c r="NWY18" s="3"/>
      <c r="NWZ18" s="3"/>
      <c r="NXA18" s="35"/>
      <c r="NXB18" s="35"/>
      <c r="NXC18" s="35"/>
      <c r="NXD18" s="3"/>
      <c r="NXE18" s="3"/>
      <c r="NXF18" s="3"/>
      <c r="NXG18" s="35"/>
      <c r="NXH18" s="35"/>
      <c r="NXI18" s="35"/>
      <c r="NXJ18" s="3"/>
      <c r="NXK18" s="3"/>
      <c r="NXL18" s="3"/>
      <c r="NXM18" s="35"/>
      <c r="NXN18" s="35"/>
      <c r="NXO18" s="35"/>
      <c r="NXP18" s="3"/>
      <c r="NXQ18" s="3"/>
      <c r="NXR18" s="3"/>
      <c r="NXS18" s="35"/>
      <c r="NXT18" s="35"/>
      <c r="NXU18" s="35"/>
      <c r="NXV18" s="3"/>
      <c r="NXW18" s="3"/>
      <c r="NXX18" s="3"/>
      <c r="NXY18" s="35"/>
      <c r="NXZ18" s="35"/>
      <c r="NYA18" s="35"/>
      <c r="NYB18" s="3"/>
      <c r="NYC18" s="3"/>
      <c r="NYD18" s="3"/>
      <c r="NYE18" s="35"/>
      <c r="NYF18" s="35"/>
      <c r="NYG18" s="35"/>
      <c r="NYH18" s="3"/>
      <c r="NYI18" s="3"/>
      <c r="NYJ18" s="3"/>
      <c r="NYK18" s="35"/>
      <c r="NYL18" s="35"/>
      <c r="NYM18" s="35"/>
      <c r="NYN18" s="3"/>
      <c r="NYO18" s="3"/>
      <c r="NYP18" s="3"/>
      <c r="NYQ18" s="35"/>
      <c r="NYR18" s="35"/>
      <c r="NYS18" s="35"/>
      <c r="NYT18" s="3"/>
      <c r="NYU18" s="3"/>
      <c r="NYV18" s="3"/>
      <c r="NYW18" s="35"/>
      <c r="NYX18" s="35"/>
      <c r="NYY18" s="35"/>
      <c r="NYZ18" s="3"/>
      <c r="NZA18" s="3"/>
      <c r="NZB18" s="3"/>
      <c r="NZC18" s="35"/>
      <c r="NZD18" s="35"/>
      <c r="NZE18" s="35"/>
      <c r="NZF18" s="3"/>
      <c r="NZG18" s="3"/>
      <c r="NZH18" s="3"/>
      <c r="NZI18" s="35"/>
      <c r="NZJ18" s="35"/>
      <c r="NZK18" s="35"/>
      <c r="NZL18" s="3"/>
      <c r="NZM18" s="3"/>
      <c r="NZN18" s="3"/>
      <c r="NZO18" s="35"/>
      <c r="NZP18" s="35"/>
      <c r="NZQ18" s="35"/>
      <c r="NZR18" s="3"/>
      <c r="NZS18" s="3"/>
      <c r="NZT18" s="3"/>
      <c r="NZU18" s="35"/>
      <c r="NZV18" s="35"/>
      <c r="NZW18" s="35"/>
      <c r="NZX18" s="3"/>
      <c r="NZY18" s="3"/>
      <c r="NZZ18" s="3"/>
      <c r="OAA18" s="35"/>
      <c r="OAB18" s="35"/>
      <c r="OAC18" s="35"/>
      <c r="OAD18" s="3"/>
      <c r="OAE18" s="3"/>
      <c r="OAF18" s="3"/>
      <c r="OAG18" s="35"/>
      <c r="OAH18" s="35"/>
      <c r="OAI18" s="35"/>
      <c r="OAJ18" s="3"/>
      <c r="OAK18" s="3"/>
      <c r="OAL18" s="3"/>
      <c r="OAM18" s="35"/>
      <c r="OAN18" s="35"/>
      <c r="OAO18" s="35"/>
      <c r="OAP18" s="3"/>
      <c r="OAQ18" s="3"/>
      <c r="OAR18" s="3"/>
      <c r="OAS18" s="35"/>
      <c r="OAT18" s="35"/>
      <c r="OAU18" s="35"/>
      <c r="OAV18" s="3"/>
      <c r="OAW18" s="3"/>
      <c r="OAX18" s="3"/>
      <c r="OAY18" s="35"/>
      <c r="OAZ18" s="35"/>
      <c r="OBA18" s="35"/>
      <c r="OBB18" s="3"/>
      <c r="OBC18" s="3"/>
      <c r="OBD18" s="3"/>
      <c r="OBE18" s="35"/>
      <c r="OBF18" s="35"/>
      <c r="OBG18" s="35"/>
      <c r="OBH18" s="3"/>
      <c r="OBI18" s="3"/>
      <c r="OBJ18" s="3"/>
      <c r="OBK18" s="35"/>
      <c r="OBL18" s="35"/>
      <c r="OBM18" s="35"/>
      <c r="OBN18" s="3"/>
      <c r="OBO18" s="3"/>
      <c r="OBP18" s="3"/>
      <c r="OBQ18" s="35"/>
      <c r="OBR18" s="35"/>
      <c r="OBS18" s="35"/>
      <c r="OBT18" s="3"/>
      <c r="OBU18" s="3"/>
      <c r="OBV18" s="3"/>
      <c r="OBW18" s="35"/>
      <c r="OBX18" s="35"/>
      <c r="OBY18" s="35"/>
      <c r="OBZ18" s="3"/>
      <c r="OCA18" s="3"/>
      <c r="OCB18" s="3"/>
      <c r="OCC18" s="35"/>
      <c r="OCD18" s="35"/>
      <c r="OCE18" s="35"/>
      <c r="OCF18" s="3"/>
      <c r="OCG18" s="3"/>
      <c r="OCH18" s="3"/>
      <c r="OCI18" s="35"/>
      <c r="OCJ18" s="35"/>
      <c r="OCK18" s="35"/>
      <c r="OCL18" s="3"/>
      <c r="OCM18" s="3"/>
      <c r="OCN18" s="3"/>
      <c r="OCO18" s="35"/>
      <c r="OCP18" s="35"/>
      <c r="OCQ18" s="35"/>
      <c r="OCR18" s="3"/>
      <c r="OCS18" s="3"/>
      <c r="OCT18" s="3"/>
      <c r="OCU18" s="35"/>
      <c r="OCV18" s="35"/>
      <c r="OCW18" s="35"/>
      <c r="OCX18" s="3"/>
      <c r="OCY18" s="3"/>
      <c r="OCZ18" s="3"/>
      <c r="ODA18" s="35"/>
      <c r="ODB18" s="35"/>
      <c r="ODC18" s="35"/>
      <c r="ODD18" s="3"/>
      <c r="ODE18" s="3"/>
      <c r="ODF18" s="3"/>
      <c r="ODG18" s="35"/>
      <c r="ODH18" s="35"/>
      <c r="ODI18" s="35"/>
      <c r="ODJ18" s="3"/>
      <c r="ODK18" s="3"/>
      <c r="ODL18" s="3"/>
      <c r="ODM18" s="35"/>
      <c r="ODN18" s="35"/>
      <c r="ODO18" s="35"/>
      <c r="ODP18" s="3"/>
      <c r="ODQ18" s="3"/>
      <c r="ODR18" s="3"/>
      <c r="ODS18" s="35"/>
      <c r="ODT18" s="35"/>
      <c r="ODU18" s="35"/>
      <c r="ODV18" s="3"/>
      <c r="ODW18" s="3"/>
      <c r="ODX18" s="3"/>
      <c r="ODY18" s="35"/>
      <c r="ODZ18" s="35"/>
      <c r="OEA18" s="35"/>
      <c r="OEB18" s="3"/>
      <c r="OEC18" s="3"/>
      <c r="OED18" s="3"/>
      <c r="OEE18" s="35"/>
      <c r="OEF18" s="35"/>
      <c r="OEG18" s="35"/>
      <c r="OEH18" s="3"/>
      <c r="OEI18" s="3"/>
      <c r="OEJ18" s="3"/>
      <c r="OEK18" s="35"/>
      <c r="OEL18" s="35"/>
      <c r="OEM18" s="35"/>
      <c r="OEN18" s="3"/>
      <c r="OEO18" s="3"/>
      <c r="OEP18" s="3"/>
      <c r="OEQ18" s="35"/>
      <c r="OER18" s="35"/>
      <c r="OES18" s="35"/>
      <c r="OET18" s="3"/>
      <c r="OEU18" s="3"/>
      <c r="OEV18" s="3"/>
      <c r="OEW18" s="35"/>
      <c r="OEX18" s="35"/>
      <c r="OEY18" s="35"/>
      <c r="OEZ18" s="3"/>
      <c r="OFA18" s="3"/>
      <c r="OFB18" s="3"/>
      <c r="OFC18" s="35"/>
      <c r="OFD18" s="35"/>
      <c r="OFE18" s="35"/>
      <c r="OFF18" s="3"/>
      <c r="OFG18" s="3"/>
      <c r="OFH18" s="3"/>
      <c r="OFI18" s="35"/>
      <c r="OFJ18" s="35"/>
      <c r="OFK18" s="35"/>
      <c r="OFL18" s="3"/>
      <c r="OFM18" s="3"/>
      <c r="OFN18" s="3"/>
      <c r="OFO18" s="35"/>
      <c r="OFP18" s="35"/>
      <c r="OFQ18" s="35"/>
      <c r="OFR18" s="3"/>
      <c r="OFS18" s="3"/>
      <c r="OFT18" s="3"/>
      <c r="OFU18" s="35"/>
      <c r="OFV18" s="35"/>
      <c r="OFW18" s="35"/>
      <c r="OFX18" s="3"/>
      <c r="OFY18" s="3"/>
      <c r="OFZ18" s="3"/>
      <c r="OGA18" s="35"/>
      <c r="OGB18" s="35"/>
      <c r="OGC18" s="35"/>
      <c r="OGD18" s="3"/>
      <c r="OGE18" s="3"/>
      <c r="OGF18" s="3"/>
      <c r="OGG18" s="35"/>
      <c r="OGH18" s="35"/>
      <c r="OGI18" s="35"/>
      <c r="OGJ18" s="3"/>
      <c r="OGK18" s="3"/>
      <c r="OGL18" s="3"/>
      <c r="OGM18" s="35"/>
      <c r="OGN18" s="35"/>
      <c r="OGO18" s="35"/>
      <c r="OGP18" s="3"/>
      <c r="OGQ18" s="3"/>
      <c r="OGR18" s="3"/>
      <c r="OGS18" s="35"/>
      <c r="OGT18" s="35"/>
      <c r="OGU18" s="35"/>
      <c r="OGV18" s="3"/>
      <c r="OGW18" s="3"/>
      <c r="OGX18" s="3"/>
      <c r="OGY18" s="35"/>
      <c r="OGZ18" s="35"/>
      <c r="OHA18" s="35"/>
      <c r="OHB18" s="3"/>
      <c r="OHC18" s="3"/>
      <c r="OHD18" s="3"/>
      <c r="OHE18" s="35"/>
      <c r="OHF18" s="35"/>
      <c r="OHG18" s="35"/>
      <c r="OHH18" s="3"/>
      <c r="OHI18" s="3"/>
      <c r="OHJ18" s="3"/>
      <c r="OHK18" s="35"/>
      <c r="OHL18" s="35"/>
      <c r="OHM18" s="35"/>
      <c r="OHN18" s="3"/>
      <c r="OHO18" s="3"/>
      <c r="OHP18" s="3"/>
      <c r="OHQ18" s="35"/>
      <c r="OHR18" s="35"/>
      <c r="OHS18" s="35"/>
      <c r="OHT18" s="3"/>
      <c r="OHU18" s="3"/>
      <c r="OHV18" s="3"/>
      <c r="OHW18" s="35"/>
      <c r="OHX18" s="35"/>
      <c r="OHY18" s="35"/>
      <c r="OHZ18" s="3"/>
      <c r="OIA18" s="3"/>
      <c r="OIB18" s="3"/>
      <c r="OIC18" s="35"/>
      <c r="OID18" s="35"/>
      <c r="OIE18" s="35"/>
      <c r="OIF18" s="3"/>
      <c r="OIG18" s="3"/>
      <c r="OIH18" s="3"/>
      <c r="OII18" s="35"/>
      <c r="OIJ18" s="35"/>
      <c r="OIK18" s="35"/>
      <c r="OIL18" s="3"/>
      <c r="OIM18" s="3"/>
      <c r="OIN18" s="3"/>
      <c r="OIO18" s="35"/>
      <c r="OIP18" s="35"/>
      <c r="OIQ18" s="35"/>
      <c r="OIR18" s="3"/>
      <c r="OIS18" s="3"/>
      <c r="OIT18" s="3"/>
      <c r="OIU18" s="35"/>
      <c r="OIV18" s="35"/>
      <c r="OIW18" s="35"/>
      <c r="OIX18" s="3"/>
      <c r="OIY18" s="3"/>
      <c r="OIZ18" s="3"/>
      <c r="OJA18" s="35"/>
      <c r="OJB18" s="35"/>
      <c r="OJC18" s="35"/>
      <c r="OJD18" s="3"/>
      <c r="OJE18" s="3"/>
      <c r="OJF18" s="3"/>
      <c r="OJG18" s="35"/>
      <c r="OJH18" s="35"/>
      <c r="OJI18" s="35"/>
      <c r="OJJ18" s="3"/>
      <c r="OJK18" s="3"/>
      <c r="OJL18" s="3"/>
      <c r="OJM18" s="35"/>
      <c r="OJN18" s="35"/>
      <c r="OJO18" s="35"/>
      <c r="OJP18" s="3"/>
      <c r="OJQ18" s="3"/>
      <c r="OJR18" s="3"/>
      <c r="OJS18" s="35"/>
      <c r="OJT18" s="35"/>
      <c r="OJU18" s="35"/>
      <c r="OJV18" s="3"/>
      <c r="OJW18" s="3"/>
      <c r="OJX18" s="3"/>
      <c r="OJY18" s="35"/>
      <c r="OJZ18" s="35"/>
      <c r="OKA18" s="35"/>
      <c r="OKB18" s="3"/>
      <c r="OKC18" s="3"/>
      <c r="OKD18" s="3"/>
      <c r="OKE18" s="35"/>
      <c r="OKF18" s="35"/>
      <c r="OKG18" s="35"/>
      <c r="OKH18" s="3"/>
      <c r="OKI18" s="3"/>
      <c r="OKJ18" s="3"/>
      <c r="OKK18" s="35"/>
      <c r="OKL18" s="35"/>
      <c r="OKM18" s="35"/>
      <c r="OKN18" s="3"/>
      <c r="OKO18" s="3"/>
      <c r="OKP18" s="3"/>
      <c r="OKQ18" s="35"/>
      <c r="OKR18" s="35"/>
      <c r="OKS18" s="35"/>
      <c r="OKT18" s="3"/>
      <c r="OKU18" s="3"/>
      <c r="OKV18" s="3"/>
      <c r="OKW18" s="35"/>
      <c r="OKX18" s="35"/>
      <c r="OKY18" s="35"/>
      <c r="OKZ18" s="3"/>
      <c r="OLA18" s="3"/>
      <c r="OLB18" s="3"/>
      <c r="OLC18" s="35"/>
      <c r="OLD18" s="35"/>
      <c r="OLE18" s="35"/>
      <c r="OLF18" s="3"/>
      <c r="OLG18" s="3"/>
      <c r="OLH18" s="3"/>
      <c r="OLI18" s="35"/>
      <c r="OLJ18" s="35"/>
      <c r="OLK18" s="35"/>
      <c r="OLL18" s="3"/>
      <c r="OLM18" s="3"/>
      <c r="OLN18" s="3"/>
      <c r="OLO18" s="35"/>
      <c r="OLP18" s="35"/>
      <c r="OLQ18" s="35"/>
      <c r="OLR18" s="3"/>
      <c r="OLS18" s="3"/>
      <c r="OLT18" s="3"/>
      <c r="OLU18" s="35"/>
      <c r="OLV18" s="35"/>
      <c r="OLW18" s="35"/>
      <c r="OLX18" s="3"/>
      <c r="OLY18" s="3"/>
      <c r="OLZ18" s="3"/>
      <c r="OMA18" s="35"/>
      <c r="OMB18" s="35"/>
      <c r="OMC18" s="35"/>
      <c r="OMD18" s="3"/>
      <c r="OME18" s="3"/>
      <c r="OMF18" s="3"/>
      <c r="OMG18" s="35"/>
      <c r="OMH18" s="35"/>
      <c r="OMI18" s="35"/>
      <c r="OMJ18" s="3"/>
      <c r="OMK18" s="3"/>
      <c r="OML18" s="3"/>
      <c r="OMM18" s="35"/>
      <c r="OMN18" s="35"/>
      <c r="OMO18" s="35"/>
      <c r="OMP18" s="3"/>
      <c r="OMQ18" s="3"/>
      <c r="OMR18" s="3"/>
      <c r="OMS18" s="35"/>
      <c r="OMT18" s="35"/>
      <c r="OMU18" s="35"/>
      <c r="OMV18" s="3"/>
      <c r="OMW18" s="3"/>
      <c r="OMX18" s="3"/>
      <c r="OMY18" s="35"/>
      <c r="OMZ18" s="35"/>
      <c r="ONA18" s="35"/>
      <c r="ONB18" s="3"/>
      <c r="ONC18" s="3"/>
      <c r="OND18" s="3"/>
      <c r="ONE18" s="35"/>
      <c r="ONF18" s="35"/>
      <c r="ONG18" s="35"/>
      <c r="ONH18" s="3"/>
      <c r="ONI18" s="3"/>
      <c r="ONJ18" s="3"/>
      <c r="ONK18" s="35"/>
      <c r="ONL18" s="35"/>
      <c r="ONM18" s="35"/>
      <c r="ONN18" s="3"/>
      <c r="ONO18" s="3"/>
      <c r="ONP18" s="3"/>
      <c r="ONQ18" s="35"/>
      <c r="ONR18" s="35"/>
      <c r="ONS18" s="35"/>
      <c r="ONT18" s="3"/>
      <c r="ONU18" s="3"/>
      <c r="ONV18" s="3"/>
      <c r="ONW18" s="35"/>
      <c r="ONX18" s="35"/>
      <c r="ONY18" s="35"/>
      <c r="ONZ18" s="3"/>
      <c r="OOA18" s="3"/>
      <c r="OOB18" s="3"/>
      <c r="OOC18" s="35"/>
      <c r="OOD18" s="35"/>
      <c r="OOE18" s="35"/>
      <c r="OOF18" s="3"/>
      <c r="OOG18" s="3"/>
      <c r="OOH18" s="3"/>
      <c r="OOI18" s="35"/>
      <c r="OOJ18" s="35"/>
      <c r="OOK18" s="35"/>
      <c r="OOL18" s="3"/>
      <c r="OOM18" s="3"/>
      <c r="OON18" s="3"/>
      <c r="OOO18" s="35"/>
      <c r="OOP18" s="35"/>
      <c r="OOQ18" s="35"/>
      <c r="OOR18" s="3"/>
      <c r="OOS18" s="3"/>
      <c r="OOT18" s="3"/>
      <c r="OOU18" s="35"/>
      <c r="OOV18" s="35"/>
      <c r="OOW18" s="35"/>
      <c r="OOX18" s="3"/>
      <c r="OOY18" s="3"/>
      <c r="OOZ18" s="3"/>
      <c r="OPA18" s="35"/>
      <c r="OPB18" s="35"/>
      <c r="OPC18" s="35"/>
      <c r="OPD18" s="3"/>
      <c r="OPE18" s="3"/>
      <c r="OPF18" s="3"/>
      <c r="OPG18" s="35"/>
      <c r="OPH18" s="35"/>
      <c r="OPI18" s="35"/>
      <c r="OPJ18" s="3"/>
      <c r="OPK18" s="3"/>
      <c r="OPL18" s="3"/>
      <c r="OPM18" s="35"/>
      <c r="OPN18" s="35"/>
      <c r="OPO18" s="35"/>
      <c r="OPP18" s="3"/>
      <c r="OPQ18" s="3"/>
      <c r="OPR18" s="3"/>
      <c r="OPS18" s="35"/>
      <c r="OPT18" s="35"/>
      <c r="OPU18" s="35"/>
      <c r="OPV18" s="3"/>
      <c r="OPW18" s="3"/>
      <c r="OPX18" s="3"/>
      <c r="OPY18" s="35"/>
      <c r="OPZ18" s="35"/>
      <c r="OQA18" s="35"/>
      <c r="OQB18" s="3"/>
      <c r="OQC18" s="3"/>
      <c r="OQD18" s="3"/>
      <c r="OQE18" s="35"/>
      <c r="OQF18" s="35"/>
      <c r="OQG18" s="35"/>
      <c r="OQH18" s="3"/>
      <c r="OQI18" s="3"/>
      <c r="OQJ18" s="3"/>
      <c r="OQK18" s="35"/>
      <c r="OQL18" s="35"/>
      <c r="OQM18" s="35"/>
      <c r="OQN18" s="3"/>
      <c r="OQO18" s="3"/>
      <c r="OQP18" s="3"/>
      <c r="OQQ18" s="35"/>
      <c r="OQR18" s="35"/>
      <c r="OQS18" s="35"/>
      <c r="OQT18" s="3"/>
      <c r="OQU18" s="3"/>
      <c r="OQV18" s="3"/>
      <c r="OQW18" s="35"/>
      <c r="OQX18" s="35"/>
      <c r="OQY18" s="35"/>
      <c r="OQZ18" s="3"/>
      <c r="ORA18" s="3"/>
      <c r="ORB18" s="3"/>
      <c r="ORC18" s="35"/>
      <c r="ORD18" s="35"/>
      <c r="ORE18" s="35"/>
      <c r="ORF18" s="3"/>
      <c r="ORG18" s="3"/>
      <c r="ORH18" s="3"/>
      <c r="ORI18" s="35"/>
      <c r="ORJ18" s="35"/>
      <c r="ORK18" s="35"/>
      <c r="ORL18" s="3"/>
      <c r="ORM18" s="3"/>
      <c r="ORN18" s="3"/>
      <c r="ORO18" s="35"/>
      <c r="ORP18" s="35"/>
      <c r="ORQ18" s="35"/>
      <c r="ORR18" s="3"/>
      <c r="ORS18" s="3"/>
      <c r="ORT18" s="3"/>
      <c r="ORU18" s="35"/>
      <c r="ORV18" s="35"/>
      <c r="ORW18" s="35"/>
      <c r="ORX18" s="3"/>
      <c r="ORY18" s="3"/>
      <c r="ORZ18" s="3"/>
      <c r="OSA18" s="35"/>
      <c r="OSB18" s="35"/>
      <c r="OSC18" s="35"/>
      <c r="OSD18" s="3"/>
      <c r="OSE18" s="3"/>
      <c r="OSF18" s="3"/>
      <c r="OSG18" s="35"/>
      <c r="OSH18" s="35"/>
      <c r="OSI18" s="35"/>
      <c r="OSJ18" s="3"/>
      <c r="OSK18" s="3"/>
      <c r="OSL18" s="3"/>
      <c r="OSM18" s="35"/>
      <c r="OSN18" s="35"/>
      <c r="OSO18" s="35"/>
      <c r="OSP18" s="3"/>
      <c r="OSQ18" s="3"/>
      <c r="OSR18" s="3"/>
      <c r="OSS18" s="35"/>
      <c r="OST18" s="35"/>
      <c r="OSU18" s="35"/>
      <c r="OSV18" s="3"/>
      <c r="OSW18" s="3"/>
      <c r="OSX18" s="3"/>
      <c r="OSY18" s="35"/>
      <c r="OSZ18" s="35"/>
      <c r="OTA18" s="35"/>
      <c r="OTB18" s="3"/>
      <c r="OTC18" s="3"/>
      <c r="OTD18" s="3"/>
      <c r="OTE18" s="35"/>
      <c r="OTF18" s="35"/>
      <c r="OTG18" s="35"/>
      <c r="OTH18" s="3"/>
      <c r="OTI18" s="3"/>
      <c r="OTJ18" s="3"/>
      <c r="OTK18" s="35"/>
      <c r="OTL18" s="35"/>
      <c r="OTM18" s="35"/>
      <c r="OTN18" s="3"/>
      <c r="OTO18" s="3"/>
      <c r="OTP18" s="3"/>
      <c r="OTQ18" s="35"/>
      <c r="OTR18" s="35"/>
      <c r="OTS18" s="35"/>
      <c r="OTT18" s="3"/>
      <c r="OTU18" s="3"/>
      <c r="OTV18" s="3"/>
      <c r="OTW18" s="35"/>
      <c r="OTX18" s="35"/>
      <c r="OTY18" s="35"/>
      <c r="OTZ18" s="3"/>
      <c r="OUA18" s="3"/>
      <c r="OUB18" s="3"/>
      <c r="OUC18" s="35"/>
      <c r="OUD18" s="35"/>
      <c r="OUE18" s="35"/>
      <c r="OUF18" s="3"/>
      <c r="OUG18" s="3"/>
      <c r="OUH18" s="3"/>
      <c r="OUI18" s="35"/>
      <c r="OUJ18" s="35"/>
      <c r="OUK18" s="35"/>
      <c r="OUL18" s="3"/>
      <c r="OUM18" s="3"/>
      <c r="OUN18" s="3"/>
      <c r="OUO18" s="35"/>
      <c r="OUP18" s="35"/>
      <c r="OUQ18" s="35"/>
      <c r="OUR18" s="3"/>
      <c r="OUS18" s="3"/>
      <c r="OUT18" s="3"/>
      <c r="OUU18" s="35"/>
      <c r="OUV18" s="35"/>
      <c r="OUW18" s="35"/>
      <c r="OUX18" s="3"/>
      <c r="OUY18" s="3"/>
      <c r="OUZ18" s="3"/>
      <c r="OVA18" s="35"/>
      <c r="OVB18" s="35"/>
      <c r="OVC18" s="35"/>
      <c r="OVD18" s="3"/>
      <c r="OVE18" s="3"/>
      <c r="OVF18" s="3"/>
      <c r="OVG18" s="35"/>
      <c r="OVH18" s="35"/>
      <c r="OVI18" s="35"/>
      <c r="OVJ18" s="3"/>
      <c r="OVK18" s="3"/>
      <c r="OVL18" s="3"/>
      <c r="OVM18" s="35"/>
      <c r="OVN18" s="35"/>
      <c r="OVO18" s="35"/>
      <c r="OVP18" s="3"/>
      <c r="OVQ18" s="3"/>
      <c r="OVR18" s="3"/>
      <c r="OVS18" s="35"/>
      <c r="OVT18" s="35"/>
      <c r="OVU18" s="35"/>
      <c r="OVV18" s="3"/>
      <c r="OVW18" s="3"/>
      <c r="OVX18" s="3"/>
      <c r="OVY18" s="35"/>
      <c r="OVZ18" s="35"/>
      <c r="OWA18" s="35"/>
      <c r="OWB18" s="3"/>
      <c r="OWC18" s="3"/>
      <c r="OWD18" s="3"/>
      <c r="OWE18" s="35"/>
      <c r="OWF18" s="35"/>
      <c r="OWG18" s="35"/>
      <c r="OWH18" s="3"/>
      <c r="OWI18" s="3"/>
      <c r="OWJ18" s="3"/>
      <c r="OWK18" s="35"/>
      <c r="OWL18" s="35"/>
      <c r="OWM18" s="35"/>
      <c r="OWN18" s="3"/>
      <c r="OWO18" s="3"/>
      <c r="OWP18" s="3"/>
      <c r="OWQ18" s="35"/>
      <c r="OWR18" s="35"/>
      <c r="OWS18" s="35"/>
      <c r="OWT18" s="3"/>
      <c r="OWU18" s="3"/>
      <c r="OWV18" s="3"/>
      <c r="OWW18" s="35"/>
      <c r="OWX18" s="35"/>
      <c r="OWY18" s="35"/>
      <c r="OWZ18" s="3"/>
      <c r="OXA18" s="3"/>
      <c r="OXB18" s="3"/>
      <c r="OXC18" s="35"/>
      <c r="OXD18" s="35"/>
      <c r="OXE18" s="35"/>
      <c r="OXF18" s="3"/>
      <c r="OXG18" s="3"/>
      <c r="OXH18" s="3"/>
      <c r="OXI18" s="35"/>
      <c r="OXJ18" s="35"/>
      <c r="OXK18" s="35"/>
      <c r="OXL18" s="3"/>
      <c r="OXM18" s="3"/>
      <c r="OXN18" s="3"/>
      <c r="OXO18" s="35"/>
      <c r="OXP18" s="35"/>
      <c r="OXQ18" s="35"/>
      <c r="OXR18" s="3"/>
      <c r="OXS18" s="3"/>
      <c r="OXT18" s="3"/>
      <c r="OXU18" s="35"/>
      <c r="OXV18" s="35"/>
      <c r="OXW18" s="35"/>
      <c r="OXX18" s="3"/>
      <c r="OXY18" s="3"/>
      <c r="OXZ18" s="3"/>
      <c r="OYA18" s="35"/>
      <c r="OYB18" s="35"/>
      <c r="OYC18" s="35"/>
      <c r="OYD18" s="3"/>
      <c r="OYE18" s="3"/>
      <c r="OYF18" s="3"/>
      <c r="OYG18" s="35"/>
      <c r="OYH18" s="35"/>
      <c r="OYI18" s="35"/>
      <c r="OYJ18" s="3"/>
      <c r="OYK18" s="3"/>
      <c r="OYL18" s="3"/>
      <c r="OYM18" s="35"/>
      <c r="OYN18" s="35"/>
      <c r="OYO18" s="35"/>
      <c r="OYP18" s="3"/>
      <c r="OYQ18" s="3"/>
      <c r="OYR18" s="3"/>
      <c r="OYS18" s="35"/>
      <c r="OYT18" s="35"/>
      <c r="OYU18" s="35"/>
      <c r="OYV18" s="3"/>
      <c r="OYW18" s="3"/>
      <c r="OYX18" s="3"/>
      <c r="OYY18" s="35"/>
      <c r="OYZ18" s="35"/>
      <c r="OZA18" s="35"/>
      <c r="OZB18" s="3"/>
      <c r="OZC18" s="3"/>
      <c r="OZD18" s="3"/>
      <c r="OZE18" s="35"/>
      <c r="OZF18" s="35"/>
      <c r="OZG18" s="35"/>
      <c r="OZH18" s="3"/>
      <c r="OZI18" s="3"/>
      <c r="OZJ18" s="3"/>
      <c r="OZK18" s="35"/>
      <c r="OZL18" s="35"/>
      <c r="OZM18" s="35"/>
      <c r="OZN18" s="3"/>
      <c r="OZO18" s="3"/>
      <c r="OZP18" s="3"/>
      <c r="OZQ18" s="35"/>
      <c r="OZR18" s="35"/>
      <c r="OZS18" s="35"/>
      <c r="OZT18" s="3"/>
      <c r="OZU18" s="3"/>
      <c r="OZV18" s="3"/>
      <c r="OZW18" s="35"/>
      <c r="OZX18" s="35"/>
      <c r="OZY18" s="35"/>
      <c r="OZZ18" s="3"/>
      <c r="PAA18" s="3"/>
      <c r="PAB18" s="3"/>
      <c r="PAC18" s="35"/>
      <c r="PAD18" s="35"/>
      <c r="PAE18" s="35"/>
      <c r="PAF18" s="3"/>
      <c r="PAG18" s="3"/>
      <c r="PAH18" s="3"/>
      <c r="PAI18" s="35"/>
      <c r="PAJ18" s="35"/>
      <c r="PAK18" s="35"/>
      <c r="PAL18" s="3"/>
      <c r="PAM18" s="3"/>
      <c r="PAN18" s="3"/>
      <c r="PAO18" s="35"/>
      <c r="PAP18" s="35"/>
      <c r="PAQ18" s="35"/>
      <c r="PAR18" s="3"/>
      <c r="PAS18" s="3"/>
      <c r="PAT18" s="3"/>
      <c r="PAU18" s="35"/>
      <c r="PAV18" s="35"/>
      <c r="PAW18" s="35"/>
      <c r="PAX18" s="3"/>
      <c r="PAY18" s="3"/>
      <c r="PAZ18" s="3"/>
      <c r="PBA18" s="35"/>
      <c r="PBB18" s="35"/>
      <c r="PBC18" s="35"/>
      <c r="PBD18" s="3"/>
      <c r="PBE18" s="3"/>
      <c r="PBF18" s="3"/>
      <c r="PBG18" s="35"/>
      <c r="PBH18" s="35"/>
      <c r="PBI18" s="35"/>
      <c r="PBJ18" s="3"/>
      <c r="PBK18" s="3"/>
      <c r="PBL18" s="3"/>
      <c r="PBM18" s="35"/>
      <c r="PBN18" s="35"/>
      <c r="PBO18" s="35"/>
      <c r="PBP18" s="3"/>
      <c r="PBQ18" s="3"/>
      <c r="PBR18" s="3"/>
      <c r="PBS18" s="35"/>
      <c r="PBT18" s="35"/>
      <c r="PBU18" s="35"/>
      <c r="PBV18" s="3"/>
      <c r="PBW18" s="3"/>
      <c r="PBX18" s="3"/>
      <c r="PBY18" s="35"/>
      <c r="PBZ18" s="35"/>
      <c r="PCA18" s="35"/>
      <c r="PCB18" s="3"/>
      <c r="PCC18" s="3"/>
      <c r="PCD18" s="3"/>
      <c r="PCE18" s="35"/>
      <c r="PCF18" s="35"/>
      <c r="PCG18" s="35"/>
      <c r="PCH18" s="3"/>
      <c r="PCI18" s="3"/>
      <c r="PCJ18" s="3"/>
      <c r="PCK18" s="35"/>
      <c r="PCL18" s="35"/>
      <c r="PCM18" s="35"/>
      <c r="PCN18" s="3"/>
      <c r="PCO18" s="3"/>
      <c r="PCP18" s="3"/>
      <c r="PCQ18" s="35"/>
      <c r="PCR18" s="35"/>
      <c r="PCS18" s="35"/>
      <c r="PCT18" s="3"/>
      <c r="PCU18" s="3"/>
      <c r="PCV18" s="3"/>
      <c r="PCW18" s="35"/>
      <c r="PCX18" s="35"/>
      <c r="PCY18" s="35"/>
      <c r="PCZ18" s="3"/>
      <c r="PDA18" s="3"/>
      <c r="PDB18" s="3"/>
      <c r="PDC18" s="35"/>
      <c r="PDD18" s="35"/>
      <c r="PDE18" s="35"/>
      <c r="PDF18" s="3"/>
      <c r="PDG18" s="3"/>
      <c r="PDH18" s="3"/>
      <c r="PDI18" s="35"/>
      <c r="PDJ18" s="35"/>
      <c r="PDK18" s="35"/>
      <c r="PDL18" s="3"/>
      <c r="PDM18" s="3"/>
      <c r="PDN18" s="3"/>
      <c r="PDO18" s="35"/>
      <c r="PDP18" s="35"/>
      <c r="PDQ18" s="35"/>
      <c r="PDR18" s="3"/>
      <c r="PDS18" s="3"/>
      <c r="PDT18" s="3"/>
      <c r="PDU18" s="35"/>
      <c r="PDV18" s="35"/>
      <c r="PDW18" s="35"/>
      <c r="PDX18" s="3"/>
      <c r="PDY18" s="3"/>
      <c r="PDZ18" s="3"/>
      <c r="PEA18" s="35"/>
      <c r="PEB18" s="35"/>
      <c r="PEC18" s="35"/>
      <c r="PED18" s="3"/>
      <c r="PEE18" s="3"/>
      <c r="PEF18" s="3"/>
      <c r="PEG18" s="35"/>
      <c r="PEH18" s="35"/>
      <c r="PEI18" s="35"/>
      <c r="PEJ18" s="3"/>
      <c r="PEK18" s="3"/>
      <c r="PEL18" s="3"/>
      <c r="PEM18" s="35"/>
      <c r="PEN18" s="35"/>
      <c r="PEO18" s="35"/>
      <c r="PEP18" s="3"/>
      <c r="PEQ18" s="3"/>
      <c r="PER18" s="3"/>
      <c r="PES18" s="35"/>
      <c r="PET18" s="35"/>
      <c r="PEU18" s="35"/>
      <c r="PEV18" s="3"/>
      <c r="PEW18" s="3"/>
      <c r="PEX18" s="3"/>
      <c r="PEY18" s="35"/>
      <c r="PEZ18" s="35"/>
      <c r="PFA18" s="35"/>
      <c r="PFB18" s="3"/>
      <c r="PFC18" s="3"/>
      <c r="PFD18" s="3"/>
      <c r="PFE18" s="35"/>
      <c r="PFF18" s="35"/>
      <c r="PFG18" s="35"/>
      <c r="PFH18" s="3"/>
      <c r="PFI18" s="3"/>
      <c r="PFJ18" s="3"/>
      <c r="PFK18" s="35"/>
      <c r="PFL18" s="35"/>
      <c r="PFM18" s="35"/>
      <c r="PFN18" s="3"/>
      <c r="PFO18" s="3"/>
      <c r="PFP18" s="3"/>
      <c r="PFQ18" s="35"/>
      <c r="PFR18" s="35"/>
      <c r="PFS18" s="35"/>
      <c r="PFT18" s="3"/>
      <c r="PFU18" s="3"/>
      <c r="PFV18" s="3"/>
      <c r="PFW18" s="35"/>
      <c r="PFX18" s="35"/>
      <c r="PFY18" s="35"/>
      <c r="PFZ18" s="3"/>
      <c r="PGA18" s="3"/>
      <c r="PGB18" s="3"/>
      <c r="PGC18" s="35"/>
      <c r="PGD18" s="35"/>
      <c r="PGE18" s="35"/>
      <c r="PGF18" s="3"/>
      <c r="PGG18" s="3"/>
      <c r="PGH18" s="3"/>
      <c r="PGI18" s="35"/>
      <c r="PGJ18" s="35"/>
      <c r="PGK18" s="35"/>
      <c r="PGL18" s="3"/>
      <c r="PGM18" s="3"/>
      <c r="PGN18" s="3"/>
      <c r="PGO18" s="35"/>
      <c r="PGP18" s="35"/>
      <c r="PGQ18" s="35"/>
      <c r="PGR18" s="3"/>
      <c r="PGS18" s="3"/>
      <c r="PGT18" s="3"/>
      <c r="PGU18" s="35"/>
      <c r="PGV18" s="35"/>
      <c r="PGW18" s="35"/>
      <c r="PGX18" s="3"/>
      <c r="PGY18" s="3"/>
      <c r="PGZ18" s="3"/>
      <c r="PHA18" s="35"/>
      <c r="PHB18" s="35"/>
      <c r="PHC18" s="35"/>
      <c r="PHD18" s="3"/>
      <c r="PHE18" s="3"/>
      <c r="PHF18" s="3"/>
      <c r="PHG18" s="35"/>
      <c r="PHH18" s="35"/>
      <c r="PHI18" s="35"/>
      <c r="PHJ18" s="3"/>
      <c r="PHK18" s="3"/>
      <c r="PHL18" s="3"/>
      <c r="PHM18" s="35"/>
      <c r="PHN18" s="35"/>
      <c r="PHO18" s="35"/>
      <c r="PHP18" s="3"/>
      <c r="PHQ18" s="3"/>
      <c r="PHR18" s="3"/>
      <c r="PHS18" s="35"/>
      <c r="PHT18" s="35"/>
      <c r="PHU18" s="35"/>
      <c r="PHV18" s="3"/>
      <c r="PHW18" s="3"/>
      <c r="PHX18" s="3"/>
      <c r="PHY18" s="35"/>
      <c r="PHZ18" s="35"/>
      <c r="PIA18" s="35"/>
      <c r="PIB18" s="3"/>
      <c r="PIC18" s="3"/>
      <c r="PID18" s="3"/>
      <c r="PIE18" s="35"/>
      <c r="PIF18" s="35"/>
      <c r="PIG18" s="35"/>
      <c r="PIH18" s="3"/>
      <c r="PII18" s="3"/>
      <c r="PIJ18" s="3"/>
      <c r="PIK18" s="35"/>
      <c r="PIL18" s="35"/>
      <c r="PIM18" s="35"/>
      <c r="PIN18" s="3"/>
      <c r="PIO18" s="3"/>
      <c r="PIP18" s="3"/>
      <c r="PIQ18" s="35"/>
      <c r="PIR18" s="35"/>
      <c r="PIS18" s="35"/>
      <c r="PIT18" s="3"/>
      <c r="PIU18" s="3"/>
      <c r="PIV18" s="3"/>
      <c r="PIW18" s="35"/>
      <c r="PIX18" s="35"/>
      <c r="PIY18" s="35"/>
      <c r="PIZ18" s="3"/>
      <c r="PJA18" s="3"/>
      <c r="PJB18" s="3"/>
      <c r="PJC18" s="35"/>
      <c r="PJD18" s="35"/>
      <c r="PJE18" s="35"/>
      <c r="PJF18" s="3"/>
      <c r="PJG18" s="3"/>
      <c r="PJH18" s="3"/>
      <c r="PJI18" s="35"/>
      <c r="PJJ18" s="35"/>
      <c r="PJK18" s="35"/>
      <c r="PJL18" s="3"/>
      <c r="PJM18" s="3"/>
      <c r="PJN18" s="3"/>
      <c r="PJO18" s="35"/>
      <c r="PJP18" s="35"/>
      <c r="PJQ18" s="35"/>
      <c r="PJR18" s="3"/>
      <c r="PJS18" s="3"/>
      <c r="PJT18" s="3"/>
      <c r="PJU18" s="35"/>
      <c r="PJV18" s="35"/>
      <c r="PJW18" s="35"/>
      <c r="PJX18" s="3"/>
      <c r="PJY18" s="3"/>
      <c r="PJZ18" s="3"/>
      <c r="PKA18" s="35"/>
      <c r="PKB18" s="35"/>
      <c r="PKC18" s="35"/>
      <c r="PKD18" s="3"/>
      <c r="PKE18" s="3"/>
      <c r="PKF18" s="3"/>
      <c r="PKG18" s="35"/>
      <c r="PKH18" s="35"/>
      <c r="PKI18" s="35"/>
      <c r="PKJ18" s="3"/>
      <c r="PKK18" s="3"/>
      <c r="PKL18" s="3"/>
      <c r="PKM18" s="35"/>
      <c r="PKN18" s="35"/>
      <c r="PKO18" s="35"/>
      <c r="PKP18" s="3"/>
      <c r="PKQ18" s="3"/>
      <c r="PKR18" s="3"/>
      <c r="PKS18" s="35"/>
      <c r="PKT18" s="35"/>
      <c r="PKU18" s="35"/>
      <c r="PKV18" s="3"/>
      <c r="PKW18" s="3"/>
      <c r="PKX18" s="3"/>
      <c r="PKY18" s="35"/>
      <c r="PKZ18" s="35"/>
      <c r="PLA18" s="35"/>
      <c r="PLB18" s="3"/>
      <c r="PLC18" s="3"/>
      <c r="PLD18" s="3"/>
      <c r="PLE18" s="35"/>
      <c r="PLF18" s="35"/>
      <c r="PLG18" s="35"/>
      <c r="PLH18" s="3"/>
      <c r="PLI18" s="3"/>
      <c r="PLJ18" s="3"/>
      <c r="PLK18" s="35"/>
      <c r="PLL18" s="35"/>
      <c r="PLM18" s="35"/>
      <c r="PLN18" s="3"/>
      <c r="PLO18" s="3"/>
      <c r="PLP18" s="3"/>
      <c r="PLQ18" s="35"/>
      <c r="PLR18" s="35"/>
      <c r="PLS18" s="35"/>
      <c r="PLT18" s="3"/>
      <c r="PLU18" s="3"/>
      <c r="PLV18" s="3"/>
      <c r="PLW18" s="35"/>
      <c r="PLX18" s="35"/>
      <c r="PLY18" s="35"/>
      <c r="PLZ18" s="3"/>
      <c r="PMA18" s="3"/>
      <c r="PMB18" s="3"/>
      <c r="PMC18" s="35"/>
      <c r="PMD18" s="35"/>
      <c r="PME18" s="35"/>
      <c r="PMF18" s="3"/>
      <c r="PMG18" s="3"/>
      <c r="PMH18" s="3"/>
      <c r="PMI18" s="35"/>
      <c r="PMJ18" s="35"/>
      <c r="PMK18" s="35"/>
      <c r="PML18" s="3"/>
      <c r="PMM18" s="3"/>
      <c r="PMN18" s="3"/>
      <c r="PMO18" s="35"/>
      <c r="PMP18" s="35"/>
      <c r="PMQ18" s="35"/>
      <c r="PMR18" s="3"/>
      <c r="PMS18" s="3"/>
      <c r="PMT18" s="3"/>
      <c r="PMU18" s="35"/>
      <c r="PMV18" s="35"/>
      <c r="PMW18" s="35"/>
      <c r="PMX18" s="3"/>
      <c r="PMY18" s="3"/>
      <c r="PMZ18" s="3"/>
      <c r="PNA18" s="35"/>
      <c r="PNB18" s="35"/>
      <c r="PNC18" s="35"/>
      <c r="PND18" s="3"/>
      <c r="PNE18" s="3"/>
      <c r="PNF18" s="3"/>
      <c r="PNG18" s="35"/>
      <c r="PNH18" s="35"/>
      <c r="PNI18" s="35"/>
      <c r="PNJ18" s="3"/>
      <c r="PNK18" s="3"/>
      <c r="PNL18" s="3"/>
      <c r="PNM18" s="35"/>
      <c r="PNN18" s="35"/>
      <c r="PNO18" s="35"/>
      <c r="PNP18" s="3"/>
      <c r="PNQ18" s="3"/>
      <c r="PNR18" s="3"/>
      <c r="PNS18" s="35"/>
      <c r="PNT18" s="35"/>
      <c r="PNU18" s="35"/>
      <c r="PNV18" s="3"/>
      <c r="PNW18" s="3"/>
      <c r="PNX18" s="3"/>
      <c r="PNY18" s="35"/>
      <c r="PNZ18" s="35"/>
      <c r="POA18" s="35"/>
      <c r="POB18" s="3"/>
      <c r="POC18" s="3"/>
      <c r="POD18" s="3"/>
      <c r="POE18" s="35"/>
      <c r="POF18" s="35"/>
      <c r="POG18" s="35"/>
      <c r="POH18" s="3"/>
      <c r="POI18" s="3"/>
      <c r="POJ18" s="3"/>
      <c r="POK18" s="35"/>
      <c r="POL18" s="35"/>
      <c r="POM18" s="35"/>
      <c r="PON18" s="3"/>
      <c r="POO18" s="3"/>
      <c r="POP18" s="3"/>
      <c r="POQ18" s="35"/>
      <c r="POR18" s="35"/>
      <c r="POS18" s="35"/>
      <c r="POT18" s="3"/>
      <c r="POU18" s="3"/>
      <c r="POV18" s="3"/>
      <c r="POW18" s="35"/>
      <c r="POX18" s="35"/>
      <c r="POY18" s="35"/>
      <c r="POZ18" s="3"/>
      <c r="PPA18" s="3"/>
      <c r="PPB18" s="3"/>
      <c r="PPC18" s="35"/>
      <c r="PPD18" s="35"/>
      <c r="PPE18" s="35"/>
      <c r="PPF18" s="3"/>
      <c r="PPG18" s="3"/>
      <c r="PPH18" s="3"/>
      <c r="PPI18" s="35"/>
      <c r="PPJ18" s="35"/>
      <c r="PPK18" s="35"/>
      <c r="PPL18" s="3"/>
      <c r="PPM18" s="3"/>
      <c r="PPN18" s="3"/>
      <c r="PPO18" s="35"/>
      <c r="PPP18" s="35"/>
      <c r="PPQ18" s="35"/>
      <c r="PPR18" s="3"/>
      <c r="PPS18" s="3"/>
      <c r="PPT18" s="3"/>
      <c r="PPU18" s="35"/>
      <c r="PPV18" s="35"/>
      <c r="PPW18" s="35"/>
      <c r="PPX18" s="3"/>
      <c r="PPY18" s="3"/>
      <c r="PPZ18" s="3"/>
      <c r="PQA18" s="35"/>
      <c r="PQB18" s="35"/>
      <c r="PQC18" s="35"/>
      <c r="PQD18" s="3"/>
      <c r="PQE18" s="3"/>
      <c r="PQF18" s="3"/>
      <c r="PQG18" s="35"/>
      <c r="PQH18" s="35"/>
      <c r="PQI18" s="35"/>
      <c r="PQJ18" s="3"/>
      <c r="PQK18" s="3"/>
      <c r="PQL18" s="3"/>
      <c r="PQM18" s="35"/>
      <c r="PQN18" s="35"/>
      <c r="PQO18" s="35"/>
      <c r="PQP18" s="3"/>
      <c r="PQQ18" s="3"/>
      <c r="PQR18" s="3"/>
      <c r="PQS18" s="35"/>
      <c r="PQT18" s="35"/>
      <c r="PQU18" s="35"/>
      <c r="PQV18" s="3"/>
      <c r="PQW18" s="3"/>
      <c r="PQX18" s="3"/>
      <c r="PQY18" s="35"/>
      <c r="PQZ18" s="35"/>
      <c r="PRA18" s="35"/>
      <c r="PRB18" s="3"/>
      <c r="PRC18" s="3"/>
      <c r="PRD18" s="3"/>
      <c r="PRE18" s="35"/>
      <c r="PRF18" s="35"/>
      <c r="PRG18" s="35"/>
      <c r="PRH18" s="3"/>
      <c r="PRI18" s="3"/>
      <c r="PRJ18" s="3"/>
      <c r="PRK18" s="35"/>
      <c r="PRL18" s="35"/>
      <c r="PRM18" s="35"/>
      <c r="PRN18" s="3"/>
      <c r="PRO18" s="3"/>
      <c r="PRP18" s="3"/>
      <c r="PRQ18" s="35"/>
      <c r="PRR18" s="35"/>
      <c r="PRS18" s="35"/>
      <c r="PRT18" s="3"/>
      <c r="PRU18" s="3"/>
      <c r="PRV18" s="3"/>
      <c r="PRW18" s="35"/>
      <c r="PRX18" s="35"/>
      <c r="PRY18" s="35"/>
      <c r="PRZ18" s="3"/>
      <c r="PSA18" s="3"/>
      <c r="PSB18" s="3"/>
      <c r="PSC18" s="35"/>
      <c r="PSD18" s="35"/>
      <c r="PSE18" s="35"/>
      <c r="PSF18" s="3"/>
      <c r="PSG18" s="3"/>
      <c r="PSH18" s="3"/>
      <c r="PSI18" s="35"/>
      <c r="PSJ18" s="35"/>
      <c r="PSK18" s="35"/>
      <c r="PSL18" s="3"/>
      <c r="PSM18" s="3"/>
      <c r="PSN18" s="3"/>
      <c r="PSO18" s="35"/>
      <c r="PSP18" s="35"/>
      <c r="PSQ18" s="35"/>
      <c r="PSR18" s="3"/>
      <c r="PSS18" s="3"/>
      <c r="PST18" s="3"/>
      <c r="PSU18" s="35"/>
      <c r="PSV18" s="35"/>
      <c r="PSW18" s="35"/>
      <c r="PSX18" s="3"/>
      <c r="PSY18" s="3"/>
      <c r="PSZ18" s="3"/>
      <c r="PTA18" s="35"/>
      <c r="PTB18" s="35"/>
      <c r="PTC18" s="35"/>
      <c r="PTD18" s="3"/>
      <c r="PTE18" s="3"/>
      <c r="PTF18" s="3"/>
      <c r="PTG18" s="35"/>
      <c r="PTH18" s="35"/>
      <c r="PTI18" s="35"/>
      <c r="PTJ18" s="3"/>
      <c r="PTK18" s="3"/>
      <c r="PTL18" s="3"/>
      <c r="PTM18" s="35"/>
      <c r="PTN18" s="35"/>
      <c r="PTO18" s="35"/>
      <c r="PTP18" s="3"/>
      <c r="PTQ18" s="3"/>
      <c r="PTR18" s="3"/>
      <c r="PTS18" s="35"/>
      <c r="PTT18" s="35"/>
      <c r="PTU18" s="35"/>
      <c r="PTV18" s="3"/>
      <c r="PTW18" s="3"/>
      <c r="PTX18" s="3"/>
      <c r="PTY18" s="35"/>
      <c r="PTZ18" s="35"/>
      <c r="PUA18" s="35"/>
      <c r="PUB18" s="3"/>
      <c r="PUC18" s="3"/>
      <c r="PUD18" s="3"/>
      <c r="PUE18" s="35"/>
      <c r="PUF18" s="35"/>
      <c r="PUG18" s="35"/>
      <c r="PUH18" s="3"/>
      <c r="PUI18" s="3"/>
      <c r="PUJ18" s="3"/>
      <c r="PUK18" s="35"/>
      <c r="PUL18" s="35"/>
      <c r="PUM18" s="35"/>
      <c r="PUN18" s="3"/>
      <c r="PUO18" s="3"/>
      <c r="PUP18" s="3"/>
      <c r="PUQ18" s="35"/>
      <c r="PUR18" s="35"/>
      <c r="PUS18" s="35"/>
      <c r="PUT18" s="3"/>
      <c r="PUU18" s="3"/>
      <c r="PUV18" s="3"/>
      <c r="PUW18" s="35"/>
      <c r="PUX18" s="35"/>
      <c r="PUY18" s="35"/>
      <c r="PUZ18" s="3"/>
      <c r="PVA18" s="3"/>
      <c r="PVB18" s="3"/>
      <c r="PVC18" s="35"/>
      <c r="PVD18" s="35"/>
      <c r="PVE18" s="35"/>
      <c r="PVF18" s="3"/>
      <c r="PVG18" s="3"/>
      <c r="PVH18" s="3"/>
      <c r="PVI18" s="35"/>
      <c r="PVJ18" s="35"/>
      <c r="PVK18" s="35"/>
      <c r="PVL18" s="3"/>
      <c r="PVM18" s="3"/>
      <c r="PVN18" s="3"/>
      <c r="PVO18" s="35"/>
      <c r="PVP18" s="35"/>
      <c r="PVQ18" s="35"/>
      <c r="PVR18" s="3"/>
      <c r="PVS18" s="3"/>
      <c r="PVT18" s="3"/>
      <c r="PVU18" s="35"/>
      <c r="PVV18" s="35"/>
      <c r="PVW18" s="35"/>
      <c r="PVX18" s="3"/>
      <c r="PVY18" s="3"/>
      <c r="PVZ18" s="3"/>
      <c r="PWA18" s="35"/>
      <c r="PWB18" s="35"/>
      <c r="PWC18" s="35"/>
      <c r="PWD18" s="3"/>
      <c r="PWE18" s="3"/>
      <c r="PWF18" s="3"/>
      <c r="PWG18" s="35"/>
      <c r="PWH18" s="35"/>
      <c r="PWI18" s="35"/>
      <c r="PWJ18" s="3"/>
      <c r="PWK18" s="3"/>
      <c r="PWL18" s="3"/>
      <c r="PWM18" s="35"/>
      <c r="PWN18" s="35"/>
      <c r="PWO18" s="35"/>
      <c r="PWP18" s="3"/>
      <c r="PWQ18" s="3"/>
      <c r="PWR18" s="3"/>
      <c r="PWS18" s="35"/>
      <c r="PWT18" s="35"/>
      <c r="PWU18" s="35"/>
      <c r="PWV18" s="3"/>
      <c r="PWW18" s="3"/>
      <c r="PWX18" s="3"/>
      <c r="PWY18" s="35"/>
      <c r="PWZ18" s="35"/>
      <c r="PXA18" s="35"/>
      <c r="PXB18" s="3"/>
      <c r="PXC18" s="3"/>
      <c r="PXD18" s="3"/>
      <c r="PXE18" s="35"/>
      <c r="PXF18" s="35"/>
      <c r="PXG18" s="35"/>
      <c r="PXH18" s="3"/>
      <c r="PXI18" s="3"/>
      <c r="PXJ18" s="3"/>
      <c r="PXK18" s="35"/>
      <c r="PXL18" s="35"/>
      <c r="PXM18" s="35"/>
      <c r="PXN18" s="3"/>
      <c r="PXO18" s="3"/>
      <c r="PXP18" s="3"/>
      <c r="PXQ18" s="35"/>
      <c r="PXR18" s="35"/>
      <c r="PXS18" s="35"/>
      <c r="PXT18" s="3"/>
      <c r="PXU18" s="3"/>
      <c r="PXV18" s="3"/>
      <c r="PXW18" s="35"/>
      <c r="PXX18" s="35"/>
      <c r="PXY18" s="35"/>
      <c r="PXZ18" s="3"/>
      <c r="PYA18" s="3"/>
      <c r="PYB18" s="3"/>
      <c r="PYC18" s="35"/>
      <c r="PYD18" s="35"/>
      <c r="PYE18" s="35"/>
      <c r="PYF18" s="3"/>
      <c r="PYG18" s="3"/>
      <c r="PYH18" s="3"/>
      <c r="PYI18" s="35"/>
      <c r="PYJ18" s="35"/>
      <c r="PYK18" s="35"/>
      <c r="PYL18" s="3"/>
      <c r="PYM18" s="3"/>
      <c r="PYN18" s="3"/>
      <c r="PYO18" s="35"/>
      <c r="PYP18" s="35"/>
      <c r="PYQ18" s="35"/>
      <c r="PYR18" s="3"/>
      <c r="PYS18" s="3"/>
      <c r="PYT18" s="3"/>
      <c r="PYU18" s="35"/>
      <c r="PYV18" s="35"/>
      <c r="PYW18" s="35"/>
      <c r="PYX18" s="3"/>
      <c r="PYY18" s="3"/>
      <c r="PYZ18" s="3"/>
      <c r="PZA18" s="35"/>
      <c r="PZB18" s="35"/>
      <c r="PZC18" s="35"/>
      <c r="PZD18" s="3"/>
      <c r="PZE18" s="3"/>
      <c r="PZF18" s="3"/>
      <c r="PZG18" s="35"/>
      <c r="PZH18" s="35"/>
      <c r="PZI18" s="35"/>
      <c r="PZJ18" s="3"/>
      <c r="PZK18" s="3"/>
      <c r="PZL18" s="3"/>
      <c r="PZM18" s="35"/>
      <c r="PZN18" s="35"/>
      <c r="PZO18" s="35"/>
      <c r="PZP18" s="3"/>
      <c r="PZQ18" s="3"/>
      <c r="PZR18" s="3"/>
      <c r="PZS18" s="35"/>
      <c r="PZT18" s="35"/>
      <c r="PZU18" s="35"/>
      <c r="PZV18" s="3"/>
      <c r="PZW18" s="3"/>
      <c r="PZX18" s="3"/>
      <c r="PZY18" s="35"/>
      <c r="PZZ18" s="35"/>
      <c r="QAA18" s="35"/>
      <c r="QAB18" s="3"/>
      <c r="QAC18" s="3"/>
      <c r="QAD18" s="3"/>
      <c r="QAE18" s="35"/>
      <c r="QAF18" s="35"/>
      <c r="QAG18" s="35"/>
      <c r="QAH18" s="3"/>
      <c r="QAI18" s="3"/>
      <c r="QAJ18" s="3"/>
      <c r="QAK18" s="35"/>
      <c r="QAL18" s="35"/>
      <c r="QAM18" s="35"/>
      <c r="QAN18" s="3"/>
      <c r="QAO18" s="3"/>
      <c r="QAP18" s="3"/>
      <c r="QAQ18" s="35"/>
      <c r="QAR18" s="35"/>
      <c r="QAS18" s="35"/>
      <c r="QAT18" s="3"/>
      <c r="QAU18" s="3"/>
      <c r="QAV18" s="3"/>
      <c r="QAW18" s="35"/>
      <c r="QAX18" s="35"/>
      <c r="QAY18" s="35"/>
      <c r="QAZ18" s="3"/>
      <c r="QBA18" s="3"/>
      <c r="QBB18" s="3"/>
      <c r="QBC18" s="35"/>
      <c r="QBD18" s="35"/>
      <c r="QBE18" s="35"/>
      <c r="QBF18" s="3"/>
      <c r="QBG18" s="3"/>
      <c r="QBH18" s="3"/>
      <c r="QBI18" s="35"/>
      <c r="QBJ18" s="35"/>
      <c r="QBK18" s="35"/>
      <c r="QBL18" s="3"/>
      <c r="QBM18" s="3"/>
      <c r="QBN18" s="3"/>
      <c r="QBO18" s="35"/>
      <c r="QBP18" s="35"/>
      <c r="QBQ18" s="35"/>
      <c r="QBR18" s="3"/>
      <c r="QBS18" s="3"/>
      <c r="QBT18" s="3"/>
      <c r="QBU18" s="35"/>
      <c r="QBV18" s="35"/>
      <c r="QBW18" s="35"/>
      <c r="QBX18" s="3"/>
      <c r="QBY18" s="3"/>
      <c r="QBZ18" s="3"/>
      <c r="QCA18" s="35"/>
      <c r="QCB18" s="35"/>
      <c r="QCC18" s="35"/>
      <c r="QCD18" s="3"/>
      <c r="QCE18" s="3"/>
      <c r="QCF18" s="3"/>
      <c r="QCG18" s="35"/>
      <c r="QCH18" s="35"/>
      <c r="QCI18" s="35"/>
      <c r="QCJ18" s="3"/>
      <c r="QCK18" s="3"/>
      <c r="QCL18" s="3"/>
      <c r="QCM18" s="35"/>
      <c r="QCN18" s="35"/>
      <c r="QCO18" s="35"/>
      <c r="QCP18" s="3"/>
      <c r="QCQ18" s="3"/>
      <c r="QCR18" s="3"/>
      <c r="QCS18" s="35"/>
      <c r="QCT18" s="35"/>
      <c r="QCU18" s="35"/>
      <c r="QCV18" s="3"/>
      <c r="QCW18" s="3"/>
      <c r="QCX18" s="3"/>
      <c r="QCY18" s="35"/>
      <c r="QCZ18" s="35"/>
      <c r="QDA18" s="35"/>
      <c r="QDB18" s="3"/>
      <c r="QDC18" s="3"/>
      <c r="QDD18" s="3"/>
      <c r="QDE18" s="35"/>
      <c r="QDF18" s="35"/>
      <c r="QDG18" s="35"/>
      <c r="QDH18" s="3"/>
      <c r="QDI18" s="3"/>
      <c r="QDJ18" s="3"/>
      <c r="QDK18" s="35"/>
      <c r="QDL18" s="35"/>
      <c r="QDM18" s="35"/>
      <c r="QDN18" s="3"/>
      <c r="QDO18" s="3"/>
      <c r="QDP18" s="3"/>
      <c r="QDQ18" s="35"/>
      <c r="QDR18" s="35"/>
      <c r="QDS18" s="35"/>
      <c r="QDT18" s="3"/>
      <c r="QDU18" s="3"/>
      <c r="QDV18" s="3"/>
      <c r="QDW18" s="35"/>
      <c r="QDX18" s="35"/>
      <c r="QDY18" s="35"/>
      <c r="QDZ18" s="3"/>
      <c r="QEA18" s="3"/>
      <c r="QEB18" s="3"/>
      <c r="QEC18" s="35"/>
      <c r="QED18" s="35"/>
      <c r="QEE18" s="35"/>
      <c r="QEF18" s="3"/>
      <c r="QEG18" s="3"/>
      <c r="QEH18" s="3"/>
      <c r="QEI18" s="35"/>
      <c r="QEJ18" s="35"/>
      <c r="QEK18" s="35"/>
      <c r="QEL18" s="3"/>
      <c r="QEM18" s="3"/>
      <c r="QEN18" s="3"/>
      <c r="QEO18" s="35"/>
      <c r="QEP18" s="35"/>
      <c r="QEQ18" s="35"/>
      <c r="QER18" s="3"/>
      <c r="QES18" s="3"/>
      <c r="QET18" s="3"/>
      <c r="QEU18" s="35"/>
      <c r="QEV18" s="35"/>
      <c r="QEW18" s="35"/>
      <c r="QEX18" s="3"/>
      <c r="QEY18" s="3"/>
      <c r="QEZ18" s="3"/>
      <c r="QFA18" s="35"/>
      <c r="QFB18" s="35"/>
      <c r="QFC18" s="35"/>
      <c r="QFD18" s="3"/>
      <c r="QFE18" s="3"/>
      <c r="QFF18" s="3"/>
      <c r="QFG18" s="35"/>
      <c r="QFH18" s="35"/>
      <c r="QFI18" s="35"/>
      <c r="QFJ18" s="3"/>
      <c r="QFK18" s="3"/>
      <c r="QFL18" s="3"/>
      <c r="QFM18" s="35"/>
      <c r="QFN18" s="35"/>
      <c r="QFO18" s="35"/>
      <c r="QFP18" s="3"/>
      <c r="QFQ18" s="3"/>
      <c r="QFR18" s="3"/>
      <c r="QFS18" s="35"/>
      <c r="QFT18" s="35"/>
      <c r="QFU18" s="35"/>
      <c r="QFV18" s="3"/>
      <c r="QFW18" s="3"/>
      <c r="QFX18" s="3"/>
      <c r="QFY18" s="35"/>
      <c r="QFZ18" s="35"/>
      <c r="QGA18" s="35"/>
      <c r="QGB18" s="3"/>
      <c r="QGC18" s="3"/>
      <c r="QGD18" s="3"/>
      <c r="QGE18" s="35"/>
      <c r="QGF18" s="35"/>
      <c r="QGG18" s="35"/>
      <c r="QGH18" s="3"/>
      <c r="QGI18" s="3"/>
      <c r="QGJ18" s="3"/>
      <c r="QGK18" s="35"/>
      <c r="QGL18" s="35"/>
      <c r="QGM18" s="35"/>
      <c r="QGN18" s="3"/>
      <c r="QGO18" s="3"/>
      <c r="QGP18" s="3"/>
      <c r="QGQ18" s="35"/>
      <c r="QGR18" s="35"/>
      <c r="QGS18" s="35"/>
      <c r="QGT18" s="3"/>
      <c r="QGU18" s="3"/>
      <c r="QGV18" s="3"/>
      <c r="QGW18" s="35"/>
      <c r="QGX18" s="35"/>
      <c r="QGY18" s="35"/>
      <c r="QGZ18" s="3"/>
      <c r="QHA18" s="3"/>
      <c r="QHB18" s="3"/>
      <c r="QHC18" s="35"/>
      <c r="QHD18" s="35"/>
      <c r="QHE18" s="35"/>
      <c r="QHF18" s="3"/>
      <c r="QHG18" s="3"/>
      <c r="QHH18" s="3"/>
      <c r="QHI18" s="35"/>
      <c r="QHJ18" s="35"/>
      <c r="QHK18" s="35"/>
      <c r="QHL18" s="3"/>
      <c r="QHM18" s="3"/>
      <c r="QHN18" s="3"/>
      <c r="QHO18" s="35"/>
      <c r="QHP18" s="35"/>
      <c r="QHQ18" s="35"/>
      <c r="QHR18" s="3"/>
      <c r="QHS18" s="3"/>
      <c r="QHT18" s="3"/>
      <c r="QHU18" s="35"/>
      <c r="QHV18" s="35"/>
      <c r="QHW18" s="35"/>
      <c r="QHX18" s="3"/>
      <c r="QHY18" s="3"/>
      <c r="QHZ18" s="3"/>
      <c r="QIA18" s="35"/>
      <c r="QIB18" s="35"/>
      <c r="QIC18" s="35"/>
      <c r="QID18" s="3"/>
      <c r="QIE18" s="3"/>
      <c r="QIF18" s="3"/>
      <c r="QIG18" s="35"/>
      <c r="QIH18" s="35"/>
      <c r="QII18" s="35"/>
      <c r="QIJ18" s="3"/>
      <c r="QIK18" s="3"/>
      <c r="QIL18" s="3"/>
      <c r="QIM18" s="35"/>
      <c r="QIN18" s="35"/>
      <c r="QIO18" s="35"/>
      <c r="QIP18" s="3"/>
      <c r="QIQ18" s="3"/>
      <c r="QIR18" s="3"/>
      <c r="QIS18" s="35"/>
      <c r="QIT18" s="35"/>
      <c r="QIU18" s="35"/>
      <c r="QIV18" s="3"/>
      <c r="QIW18" s="3"/>
      <c r="QIX18" s="3"/>
      <c r="QIY18" s="35"/>
      <c r="QIZ18" s="35"/>
      <c r="QJA18" s="35"/>
      <c r="QJB18" s="3"/>
      <c r="QJC18" s="3"/>
      <c r="QJD18" s="3"/>
      <c r="QJE18" s="35"/>
      <c r="QJF18" s="35"/>
      <c r="QJG18" s="35"/>
      <c r="QJH18" s="3"/>
      <c r="QJI18" s="3"/>
      <c r="QJJ18" s="3"/>
      <c r="QJK18" s="35"/>
      <c r="QJL18" s="35"/>
      <c r="QJM18" s="35"/>
      <c r="QJN18" s="3"/>
      <c r="QJO18" s="3"/>
      <c r="QJP18" s="3"/>
      <c r="QJQ18" s="35"/>
      <c r="QJR18" s="35"/>
      <c r="QJS18" s="35"/>
      <c r="QJT18" s="3"/>
      <c r="QJU18" s="3"/>
      <c r="QJV18" s="3"/>
      <c r="QJW18" s="35"/>
      <c r="QJX18" s="35"/>
      <c r="QJY18" s="35"/>
      <c r="QJZ18" s="3"/>
      <c r="QKA18" s="3"/>
      <c r="QKB18" s="3"/>
      <c r="QKC18" s="35"/>
      <c r="QKD18" s="35"/>
      <c r="QKE18" s="35"/>
      <c r="QKF18" s="3"/>
      <c r="QKG18" s="3"/>
      <c r="QKH18" s="3"/>
      <c r="QKI18" s="35"/>
      <c r="QKJ18" s="35"/>
      <c r="QKK18" s="35"/>
      <c r="QKL18" s="3"/>
      <c r="QKM18" s="3"/>
      <c r="QKN18" s="3"/>
      <c r="QKO18" s="35"/>
      <c r="QKP18" s="35"/>
      <c r="QKQ18" s="35"/>
      <c r="QKR18" s="3"/>
      <c r="QKS18" s="3"/>
      <c r="QKT18" s="3"/>
      <c r="QKU18" s="35"/>
      <c r="QKV18" s="35"/>
      <c r="QKW18" s="35"/>
      <c r="QKX18" s="3"/>
      <c r="QKY18" s="3"/>
      <c r="QKZ18" s="3"/>
      <c r="QLA18" s="35"/>
      <c r="QLB18" s="35"/>
      <c r="QLC18" s="35"/>
      <c r="QLD18" s="3"/>
      <c r="QLE18" s="3"/>
      <c r="QLF18" s="3"/>
      <c r="QLG18" s="35"/>
      <c r="QLH18" s="35"/>
      <c r="QLI18" s="35"/>
      <c r="QLJ18" s="3"/>
      <c r="QLK18" s="3"/>
      <c r="QLL18" s="3"/>
      <c r="QLM18" s="35"/>
      <c r="QLN18" s="35"/>
      <c r="QLO18" s="35"/>
      <c r="QLP18" s="3"/>
      <c r="QLQ18" s="3"/>
      <c r="QLR18" s="3"/>
      <c r="QLS18" s="35"/>
      <c r="QLT18" s="35"/>
      <c r="QLU18" s="35"/>
      <c r="QLV18" s="3"/>
      <c r="QLW18" s="3"/>
      <c r="QLX18" s="3"/>
      <c r="QLY18" s="35"/>
      <c r="QLZ18" s="35"/>
      <c r="QMA18" s="35"/>
      <c r="QMB18" s="3"/>
      <c r="QMC18" s="3"/>
      <c r="QMD18" s="3"/>
      <c r="QME18" s="35"/>
      <c r="QMF18" s="35"/>
      <c r="QMG18" s="35"/>
      <c r="QMH18" s="3"/>
      <c r="QMI18" s="3"/>
      <c r="QMJ18" s="3"/>
      <c r="QMK18" s="35"/>
      <c r="QML18" s="35"/>
      <c r="QMM18" s="35"/>
      <c r="QMN18" s="3"/>
      <c r="QMO18" s="3"/>
      <c r="QMP18" s="3"/>
      <c r="QMQ18" s="35"/>
      <c r="QMR18" s="35"/>
      <c r="QMS18" s="35"/>
      <c r="QMT18" s="3"/>
      <c r="QMU18" s="3"/>
      <c r="QMV18" s="3"/>
      <c r="QMW18" s="35"/>
      <c r="QMX18" s="35"/>
      <c r="QMY18" s="35"/>
      <c r="QMZ18" s="3"/>
      <c r="QNA18" s="3"/>
      <c r="QNB18" s="3"/>
      <c r="QNC18" s="35"/>
      <c r="QND18" s="35"/>
      <c r="QNE18" s="35"/>
      <c r="QNF18" s="3"/>
      <c r="QNG18" s="3"/>
      <c r="QNH18" s="3"/>
      <c r="QNI18" s="35"/>
      <c r="QNJ18" s="35"/>
      <c r="QNK18" s="35"/>
      <c r="QNL18" s="3"/>
      <c r="QNM18" s="3"/>
      <c r="QNN18" s="3"/>
      <c r="QNO18" s="35"/>
      <c r="QNP18" s="35"/>
      <c r="QNQ18" s="35"/>
      <c r="QNR18" s="3"/>
      <c r="QNS18" s="3"/>
      <c r="QNT18" s="3"/>
      <c r="QNU18" s="35"/>
      <c r="QNV18" s="35"/>
      <c r="QNW18" s="35"/>
      <c r="QNX18" s="3"/>
      <c r="QNY18" s="3"/>
      <c r="QNZ18" s="3"/>
      <c r="QOA18" s="35"/>
      <c r="QOB18" s="35"/>
      <c r="QOC18" s="35"/>
      <c r="QOD18" s="3"/>
      <c r="QOE18" s="3"/>
      <c r="QOF18" s="3"/>
      <c r="QOG18" s="35"/>
      <c r="QOH18" s="35"/>
      <c r="QOI18" s="35"/>
      <c r="QOJ18" s="3"/>
      <c r="QOK18" s="3"/>
      <c r="QOL18" s="3"/>
      <c r="QOM18" s="35"/>
      <c r="QON18" s="35"/>
      <c r="QOO18" s="35"/>
      <c r="QOP18" s="3"/>
      <c r="QOQ18" s="3"/>
      <c r="QOR18" s="3"/>
      <c r="QOS18" s="35"/>
      <c r="QOT18" s="35"/>
      <c r="QOU18" s="35"/>
      <c r="QOV18" s="3"/>
      <c r="QOW18" s="3"/>
      <c r="QOX18" s="3"/>
      <c r="QOY18" s="35"/>
      <c r="QOZ18" s="35"/>
      <c r="QPA18" s="35"/>
      <c r="QPB18" s="3"/>
      <c r="QPC18" s="3"/>
      <c r="QPD18" s="3"/>
      <c r="QPE18" s="35"/>
      <c r="QPF18" s="35"/>
      <c r="QPG18" s="35"/>
      <c r="QPH18" s="3"/>
      <c r="QPI18" s="3"/>
      <c r="QPJ18" s="3"/>
      <c r="QPK18" s="35"/>
      <c r="QPL18" s="35"/>
      <c r="QPM18" s="35"/>
      <c r="QPN18" s="3"/>
      <c r="QPO18" s="3"/>
      <c r="QPP18" s="3"/>
      <c r="QPQ18" s="35"/>
      <c r="QPR18" s="35"/>
      <c r="QPS18" s="35"/>
      <c r="QPT18" s="3"/>
      <c r="QPU18" s="3"/>
      <c r="QPV18" s="3"/>
      <c r="QPW18" s="35"/>
      <c r="QPX18" s="35"/>
      <c r="QPY18" s="35"/>
      <c r="QPZ18" s="3"/>
      <c r="QQA18" s="3"/>
      <c r="QQB18" s="3"/>
      <c r="QQC18" s="35"/>
      <c r="QQD18" s="35"/>
      <c r="QQE18" s="35"/>
      <c r="QQF18" s="3"/>
      <c r="QQG18" s="3"/>
      <c r="QQH18" s="3"/>
      <c r="QQI18" s="35"/>
      <c r="QQJ18" s="35"/>
      <c r="QQK18" s="35"/>
      <c r="QQL18" s="3"/>
      <c r="QQM18" s="3"/>
      <c r="QQN18" s="3"/>
      <c r="QQO18" s="35"/>
      <c r="QQP18" s="35"/>
      <c r="QQQ18" s="35"/>
      <c r="QQR18" s="3"/>
      <c r="QQS18" s="3"/>
      <c r="QQT18" s="3"/>
      <c r="QQU18" s="35"/>
      <c r="QQV18" s="35"/>
      <c r="QQW18" s="35"/>
      <c r="QQX18" s="3"/>
      <c r="QQY18" s="3"/>
      <c r="QQZ18" s="3"/>
      <c r="QRA18" s="35"/>
      <c r="QRB18" s="35"/>
      <c r="QRC18" s="35"/>
      <c r="QRD18" s="3"/>
      <c r="QRE18" s="3"/>
      <c r="QRF18" s="3"/>
      <c r="QRG18" s="35"/>
      <c r="QRH18" s="35"/>
      <c r="QRI18" s="35"/>
      <c r="QRJ18" s="3"/>
      <c r="QRK18" s="3"/>
      <c r="QRL18" s="3"/>
      <c r="QRM18" s="35"/>
      <c r="QRN18" s="35"/>
      <c r="QRO18" s="35"/>
      <c r="QRP18" s="3"/>
      <c r="QRQ18" s="3"/>
      <c r="QRR18" s="3"/>
      <c r="QRS18" s="35"/>
      <c r="QRT18" s="35"/>
      <c r="QRU18" s="35"/>
      <c r="QRV18" s="3"/>
      <c r="QRW18" s="3"/>
      <c r="QRX18" s="3"/>
      <c r="QRY18" s="35"/>
      <c r="QRZ18" s="35"/>
      <c r="QSA18" s="35"/>
      <c r="QSB18" s="3"/>
      <c r="QSC18" s="3"/>
      <c r="QSD18" s="3"/>
      <c r="QSE18" s="35"/>
      <c r="QSF18" s="35"/>
      <c r="QSG18" s="35"/>
      <c r="QSH18" s="3"/>
      <c r="QSI18" s="3"/>
      <c r="QSJ18" s="3"/>
      <c r="QSK18" s="35"/>
      <c r="QSL18" s="35"/>
      <c r="QSM18" s="35"/>
      <c r="QSN18" s="3"/>
      <c r="QSO18" s="3"/>
      <c r="QSP18" s="3"/>
      <c r="QSQ18" s="35"/>
      <c r="QSR18" s="35"/>
      <c r="QSS18" s="35"/>
      <c r="QST18" s="3"/>
      <c r="QSU18" s="3"/>
      <c r="QSV18" s="3"/>
      <c r="QSW18" s="35"/>
      <c r="QSX18" s="35"/>
      <c r="QSY18" s="35"/>
      <c r="QSZ18" s="3"/>
      <c r="QTA18" s="3"/>
      <c r="QTB18" s="3"/>
      <c r="QTC18" s="35"/>
      <c r="QTD18" s="35"/>
      <c r="QTE18" s="35"/>
      <c r="QTF18" s="3"/>
      <c r="QTG18" s="3"/>
      <c r="QTH18" s="3"/>
      <c r="QTI18" s="35"/>
      <c r="QTJ18" s="35"/>
      <c r="QTK18" s="35"/>
      <c r="QTL18" s="3"/>
      <c r="QTM18" s="3"/>
      <c r="QTN18" s="3"/>
      <c r="QTO18" s="35"/>
      <c r="QTP18" s="35"/>
      <c r="QTQ18" s="35"/>
      <c r="QTR18" s="3"/>
      <c r="QTS18" s="3"/>
      <c r="QTT18" s="3"/>
      <c r="QTU18" s="35"/>
      <c r="QTV18" s="35"/>
      <c r="QTW18" s="35"/>
      <c r="QTX18" s="3"/>
      <c r="QTY18" s="3"/>
      <c r="QTZ18" s="3"/>
      <c r="QUA18" s="35"/>
      <c r="QUB18" s="35"/>
      <c r="QUC18" s="35"/>
      <c r="QUD18" s="3"/>
      <c r="QUE18" s="3"/>
      <c r="QUF18" s="3"/>
      <c r="QUG18" s="35"/>
      <c r="QUH18" s="35"/>
      <c r="QUI18" s="35"/>
      <c r="QUJ18" s="3"/>
      <c r="QUK18" s="3"/>
      <c r="QUL18" s="3"/>
      <c r="QUM18" s="35"/>
      <c r="QUN18" s="35"/>
      <c r="QUO18" s="35"/>
      <c r="QUP18" s="3"/>
      <c r="QUQ18" s="3"/>
      <c r="QUR18" s="3"/>
      <c r="QUS18" s="35"/>
      <c r="QUT18" s="35"/>
      <c r="QUU18" s="35"/>
      <c r="QUV18" s="3"/>
      <c r="QUW18" s="3"/>
      <c r="QUX18" s="3"/>
      <c r="QUY18" s="35"/>
      <c r="QUZ18" s="35"/>
      <c r="QVA18" s="35"/>
      <c r="QVB18" s="3"/>
      <c r="QVC18" s="3"/>
      <c r="QVD18" s="3"/>
      <c r="QVE18" s="35"/>
      <c r="QVF18" s="35"/>
      <c r="QVG18" s="35"/>
      <c r="QVH18" s="3"/>
      <c r="QVI18" s="3"/>
      <c r="QVJ18" s="3"/>
      <c r="QVK18" s="35"/>
      <c r="QVL18" s="35"/>
      <c r="QVM18" s="35"/>
      <c r="QVN18" s="3"/>
      <c r="QVO18" s="3"/>
      <c r="QVP18" s="3"/>
      <c r="QVQ18" s="35"/>
      <c r="QVR18" s="35"/>
      <c r="QVS18" s="35"/>
      <c r="QVT18" s="3"/>
      <c r="QVU18" s="3"/>
      <c r="QVV18" s="3"/>
      <c r="QVW18" s="35"/>
      <c r="QVX18" s="35"/>
      <c r="QVY18" s="35"/>
      <c r="QVZ18" s="3"/>
      <c r="QWA18" s="3"/>
      <c r="QWB18" s="3"/>
      <c r="QWC18" s="35"/>
      <c r="QWD18" s="35"/>
      <c r="QWE18" s="35"/>
      <c r="QWF18" s="3"/>
      <c r="QWG18" s="3"/>
      <c r="QWH18" s="3"/>
      <c r="QWI18" s="35"/>
      <c r="QWJ18" s="35"/>
      <c r="QWK18" s="35"/>
      <c r="QWL18" s="3"/>
      <c r="QWM18" s="3"/>
      <c r="QWN18" s="3"/>
      <c r="QWO18" s="35"/>
      <c r="QWP18" s="35"/>
      <c r="QWQ18" s="35"/>
      <c r="QWR18" s="3"/>
      <c r="QWS18" s="3"/>
      <c r="QWT18" s="3"/>
      <c r="QWU18" s="35"/>
      <c r="QWV18" s="35"/>
      <c r="QWW18" s="35"/>
      <c r="QWX18" s="3"/>
      <c r="QWY18" s="3"/>
      <c r="QWZ18" s="3"/>
      <c r="QXA18" s="35"/>
      <c r="QXB18" s="35"/>
      <c r="QXC18" s="35"/>
      <c r="QXD18" s="3"/>
      <c r="QXE18" s="3"/>
      <c r="QXF18" s="3"/>
      <c r="QXG18" s="35"/>
      <c r="QXH18" s="35"/>
      <c r="QXI18" s="35"/>
      <c r="QXJ18" s="3"/>
      <c r="QXK18" s="3"/>
      <c r="QXL18" s="3"/>
      <c r="QXM18" s="35"/>
      <c r="QXN18" s="35"/>
      <c r="QXO18" s="35"/>
      <c r="QXP18" s="3"/>
      <c r="QXQ18" s="3"/>
      <c r="QXR18" s="3"/>
      <c r="QXS18" s="35"/>
      <c r="QXT18" s="35"/>
      <c r="QXU18" s="35"/>
      <c r="QXV18" s="3"/>
      <c r="QXW18" s="3"/>
      <c r="QXX18" s="3"/>
      <c r="QXY18" s="35"/>
      <c r="QXZ18" s="35"/>
      <c r="QYA18" s="35"/>
      <c r="QYB18" s="3"/>
      <c r="QYC18" s="3"/>
      <c r="QYD18" s="3"/>
      <c r="QYE18" s="35"/>
      <c r="QYF18" s="35"/>
      <c r="QYG18" s="35"/>
      <c r="QYH18" s="3"/>
      <c r="QYI18" s="3"/>
      <c r="QYJ18" s="3"/>
      <c r="QYK18" s="35"/>
      <c r="QYL18" s="35"/>
      <c r="QYM18" s="35"/>
      <c r="QYN18" s="3"/>
      <c r="QYO18" s="3"/>
      <c r="QYP18" s="3"/>
      <c r="QYQ18" s="35"/>
      <c r="QYR18" s="35"/>
      <c r="QYS18" s="35"/>
      <c r="QYT18" s="3"/>
      <c r="QYU18" s="3"/>
      <c r="QYV18" s="3"/>
      <c r="QYW18" s="35"/>
      <c r="QYX18" s="35"/>
      <c r="QYY18" s="35"/>
      <c r="QYZ18" s="3"/>
      <c r="QZA18" s="3"/>
      <c r="QZB18" s="3"/>
      <c r="QZC18" s="35"/>
      <c r="QZD18" s="35"/>
      <c r="QZE18" s="35"/>
      <c r="QZF18" s="3"/>
      <c r="QZG18" s="3"/>
      <c r="QZH18" s="3"/>
      <c r="QZI18" s="35"/>
      <c r="QZJ18" s="35"/>
      <c r="QZK18" s="35"/>
      <c r="QZL18" s="3"/>
      <c r="QZM18" s="3"/>
      <c r="QZN18" s="3"/>
      <c r="QZO18" s="35"/>
      <c r="QZP18" s="35"/>
      <c r="QZQ18" s="35"/>
      <c r="QZR18" s="3"/>
      <c r="QZS18" s="3"/>
      <c r="QZT18" s="3"/>
      <c r="QZU18" s="35"/>
      <c r="QZV18" s="35"/>
      <c r="QZW18" s="35"/>
      <c r="QZX18" s="3"/>
      <c r="QZY18" s="3"/>
      <c r="QZZ18" s="3"/>
      <c r="RAA18" s="35"/>
      <c r="RAB18" s="35"/>
      <c r="RAC18" s="35"/>
      <c r="RAD18" s="3"/>
      <c r="RAE18" s="3"/>
      <c r="RAF18" s="3"/>
      <c r="RAG18" s="35"/>
      <c r="RAH18" s="35"/>
      <c r="RAI18" s="35"/>
      <c r="RAJ18" s="3"/>
      <c r="RAK18" s="3"/>
      <c r="RAL18" s="3"/>
      <c r="RAM18" s="35"/>
      <c r="RAN18" s="35"/>
      <c r="RAO18" s="35"/>
      <c r="RAP18" s="3"/>
      <c r="RAQ18" s="3"/>
      <c r="RAR18" s="3"/>
      <c r="RAS18" s="35"/>
      <c r="RAT18" s="35"/>
      <c r="RAU18" s="35"/>
      <c r="RAV18" s="3"/>
      <c r="RAW18" s="3"/>
      <c r="RAX18" s="3"/>
      <c r="RAY18" s="35"/>
      <c r="RAZ18" s="35"/>
      <c r="RBA18" s="35"/>
      <c r="RBB18" s="3"/>
      <c r="RBC18" s="3"/>
      <c r="RBD18" s="3"/>
      <c r="RBE18" s="35"/>
      <c r="RBF18" s="35"/>
      <c r="RBG18" s="35"/>
      <c r="RBH18" s="3"/>
      <c r="RBI18" s="3"/>
      <c r="RBJ18" s="3"/>
      <c r="RBK18" s="35"/>
      <c r="RBL18" s="35"/>
      <c r="RBM18" s="35"/>
      <c r="RBN18" s="3"/>
      <c r="RBO18" s="3"/>
      <c r="RBP18" s="3"/>
      <c r="RBQ18" s="35"/>
      <c r="RBR18" s="35"/>
      <c r="RBS18" s="35"/>
      <c r="RBT18" s="3"/>
      <c r="RBU18" s="3"/>
      <c r="RBV18" s="3"/>
      <c r="RBW18" s="35"/>
      <c r="RBX18" s="35"/>
      <c r="RBY18" s="35"/>
      <c r="RBZ18" s="3"/>
      <c r="RCA18" s="3"/>
      <c r="RCB18" s="3"/>
      <c r="RCC18" s="35"/>
      <c r="RCD18" s="35"/>
      <c r="RCE18" s="35"/>
      <c r="RCF18" s="3"/>
      <c r="RCG18" s="3"/>
      <c r="RCH18" s="3"/>
      <c r="RCI18" s="35"/>
      <c r="RCJ18" s="35"/>
      <c r="RCK18" s="35"/>
      <c r="RCL18" s="3"/>
      <c r="RCM18" s="3"/>
      <c r="RCN18" s="3"/>
      <c r="RCO18" s="35"/>
      <c r="RCP18" s="35"/>
      <c r="RCQ18" s="35"/>
      <c r="RCR18" s="3"/>
      <c r="RCS18" s="3"/>
      <c r="RCT18" s="3"/>
      <c r="RCU18" s="35"/>
      <c r="RCV18" s="35"/>
      <c r="RCW18" s="35"/>
      <c r="RCX18" s="3"/>
      <c r="RCY18" s="3"/>
      <c r="RCZ18" s="3"/>
      <c r="RDA18" s="35"/>
      <c r="RDB18" s="35"/>
      <c r="RDC18" s="35"/>
      <c r="RDD18" s="3"/>
      <c r="RDE18" s="3"/>
      <c r="RDF18" s="3"/>
      <c r="RDG18" s="35"/>
      <c r="RDH18" s="35"/>
      <c r="RDI18" s="35"/>
      <c r="RDJ18" s="3"/>
      <c r="RDK18" s="3"/>
      <c r="RDL18" s="3"/>
      <c r="RDM18" s="35"/>
      <c r="RDN18" s="35"/>
      <c r="RDO18" s="35"/>
      <c r="RDP18" s="3"/>
      <c r="RDQ18" s="3"/>
      <c r="RDR18" s="3"/>
      <c r="RDS18" s="35"/>
      <c r="RDT18" s="35"/>
      <c r="RDU18" s="35"/>
      <c r="RDV18" s="3"/>
      <c r="RDW18" s="3"/>
      <c r="RDX18" s="3"/>
      <c r="RDY18" s="35"/>
      <c r="RDZ18" s="35"/>
      <c r="REA18" s="35"/>
      <c r="REB18" s="3"/>
      <c r="REC18" s="3"/>
      <c r="RED18" s="3"/>
      <c r="REE18" s="35"/>
      <c r="REF18" s="35"/>
      <c r="REG18" s="35"/>
      <c r="REH18" s="3"/>
      <c r="REI18" s="3"/>
      <c r="REJ18" s="3"/>
      <c r="REK18" s="35"/>
      <c r="REL18" s="35"/>
      <c r="REM18" s="35"/>
      <c r="REN18" s="3"/>
      <c r="REO18" s="3"/>
      <c r="REP18" s="3"/>
      <c r="REQ18" s="35"/>
      <c r="RER18" s="35"/>
      <c r="RES18" s="35"/>
      <c r="RET18" s="3"/>
      <c r="REU18" s="3"/>
      <c r="REV18" s="3"/>
      <c r="REW18" s="35"/>
      <c r="REX18" s="35"/>
      <c r="REY18" s="35"/>
      <c r="REZ18" s="3"/>
      <c r="RFA18" s="3"/>
      <c r="RFB18" s="3"/>
      <c r="RFC18" s="35"/>
      <c r="RFD18" s="35"/>
      <c r="RFE18" s="35"/>
      <c r="RFF18" s="3"/>
      <c r="RFG18" s="3"/>
      <c r="RFH18" s="3"/>
      <c r="RFI18" s="35"/>
      <c r="RFJ18" s="35"/>
      <c r="RFK18" s="35"/>
      <c r="RFL18" s="3"/>
      <c r="RFM18" s="3"/>
      <c r="RFN18" s="3"/>
      <c r="RFO18" s="35"/>
      <c r="RFP18" s="35"/>
      <c r="RFQ18" s="35"/>
      <c r="RFR18" s="3"/>
      <c r="RFS18" s="3"/>
      <c r="RFT18" s="3"/>
      <c r="RFU18" s="35"/>
      <c r="RFV18" s="35"/>
      <c r="RFW18" s="35"/>
      <c r="RFX18" s="3"/>
      <c r="RFY18" s="3"/>
      <c r="RFZ18" s="3"/>
      <c r="RGA18" s="35"/>
      <c r="RGB18" s="35"/>
      <c r="RGC18" s="35"/>
      <c r="RGD18" s="3"/>
      <c r="RGE18" s="3"/>
      <c r="RGF18" s="3"/>
      <c r="RGG18" s="35"/>
      <c r="RGH18" s="35"/>
      <c r="RGI18" s="35"/>
      <c r="RGJ18" s="3"/>
      <c r="RGK18" s="3"/>
      <c r="RGL18" s="3"/>
      <c r="RGM18" s="35"/>
      <c r="RGN18" s="35"/>
      <c r="RGO18" s="35"/>
      <c r="RGP18" s="3"/>
      <c r="RGQ18" s="3"/>
      <c r="RGR18" s="3"/>
      <c r="RGS18" s="35"/>
      <c r="RGT18" s="35"/>
      <c r="RGU18" s="35"/>
      <c r="RGV18" s="3"/>
      <c r="RGW18" s="3"/>
      <c r="RGX18" s="3"/>
      <c r="RGY18" s="35"/>
      <c r="RGZ18" s="35"/>
      <c r="RHA18" s="35"/>
      <c r="RHB18" s="3"/>
      <c r="RHC18" s="3"/>
      <c r="RHD18" s="3"/>
      <c r="RHE18" s="35"/>
      <c r="RHF18" s="35"/>
      <c r="RHG18" s="35"/>
      <c r="RHH18" s="3"/>
      <c r="RHI18" s="3"/>
      <c r="RHJ18" s="3"/>
      <c r="RHK18" s="35"/>
      <c r="RHL18" s="35"/>
      <c r="RHM18" s="35"/>
      <c r="RHN18" s="3"/>
      <c r="RHO18" s="3"/>
      <c r="RHP18" s="3"/>
      <c r="RHQ18" s="35"/>
      <c r="RHR18" s="35"/>
      <c r="RHS18" s="35"/>
      <c r="RHT18" s="3"/>
      <c r="RHU18" s="3"/>
      <c r="RHV18" s="3"/>
      <c r="RHW18" s="35"/>
      <c r="RHX18" s="35"/>
      <c r="RHY18" s="35"/>
      <c r="RHZ18" s="3"/>
      <c r="RIA18" s="3"/>
      <c r="RIB18" s="3"/>
      <c r="RIC18" s="35"/>
      <c r="RID18" s="35"/>
      <c r="RIE18" s="35"/>
      <c r="RIF18" s="3"/>
      <c r="RIG18" s="3"/>
      <c r="RIH18" s="3"/>
      <c r="RII18" s="35"/>
      <c r="RIJ18" s="35"/>
      <c r="RIK18" s="35"/>
      <c r="RIL18" s="3"/>
      <c r="RIM18" s="3"/>
      <c r="RIN18" s="3"/>
      <c r="RIO18" s="35"/>
      <c r="RIP18" s="35"/>
      <c r="RIQ18" s="35"/>
      <c r="RIR18" s="3"/>
      <c r="RIS18" s="3"/>
      <c r="RIT18" s="3"/>
      <c r="RIU18" s="35"/>
      <c r="RIV18" s="35"/>
      <c r="RIW18" s="35"/>
      <c r="RIX18" s="3"/>
      <c r="RIY18" s="3"/>
      <c r="RIZ18" s="3"/>
      <c r="RJA18" s="35"/>
      <c r="RJB18" s="35"/>
      <c r="RJC18" s="35"/>
      <c r="RJD18" s="3"/>
      <c r="RJE18" s="3"/>
      <c r="RJF18" s="3"/>
      <c r="RJG18" s="35"/>
      <c r="RJH18" s="35"/>
      <c r="RJI18" s="35"/>
      <c r="RJJ18" s="3"/>
      <c r="RJK18" s="3"/>
      <c r="RJL18" s="3"/>
      <c r="RJM18" s="35"/>
      <c r="RJN18" s="35"/>
      <c r="RJO18" s="35"/>
      <c r="RJP18" s="3"/>
      <c r="RJQ18" s="3"/>
      <c r="RJR18" s="3"/>
      <c r="RJS18" s="35"/>
      <c r="RJT18" s="35"/>
      <c r="RJU18" s="35"/>
      <c r="RJV18" s="3"/>
      <c r="RJW18" s="3"/>
      <c r="RJX18" s="3"/>
      <c r="RJY18" s="35"/>
      <c r="RJZ18" s="35"/>
      <c r="RKA18" s="35"/>
      <c r="RKB18" s="3"/>
      <c r="RKC18" s="3"/>
      <c r="RKD18" s="3"/>
      <c r="RKE18" s="35"/>
      <c r="RKF18" s="35"/>
      <c r="RKG18" s="35"/>
      <c r="RKH18" s="3"/>
      <c r="RKI18" s="3"/>
      <c r="RKJ18" s="3"/>
      <c r="RKK18" s="35"/>
      <c r="RKL18" s="35"/>
      <c r="RKM18" s="35"/>
      <c r="RKN18" s="3"/>
      <c r="RKO18" s="3"/>
      <c r="RKP18" s="3"/>
      <c r="RKQ18" s="35"/>
      <c r="RKR18" s="35"/>
      <c r="RKS18" s="35"/>
      <c r="RKT18" s="3"/>
      <c r="RKU18" s="3"/>
      <c r="RKV18" s="3"/>
      <c r="RKW18" s="35"/>
      <c r="RKX18" s="35"/>
      <c r="RKY18" s="35"/>
      <c r="RKZ18" s="3"/>
      <c r="RLA18" s="3"/>
      <c r="RLB18" s="3"/>
      <c r="RLC18" s="35"/>
      <c r="RLD18" s="35"/>
      <c r="RLE18" s="35"/>
      <c r="RLF18" s="3"/>
      <c r="RLG18" s="3"/>
      <c r="RLH18" s="3"/>
      <c r="RLI18" s="35"/>
      <c r="RLJ18" s="35"/>
      <c r="RLK18" s="35"/>
      <c r="RLL18" s="3"/>
      <c r="RLM18" s="3"/>
      <c r="RLN18" s="3"/>
      <c r="RLO18" s="35"/>
      <c r="RLP18" s="35"/>
      <c r="RLQ18" s="35"/>
      <c r="RLR18" s="3"/>
      <c r="RLS18" s="3"/>
      <c r="RLT18" s="3"/>
      <c r="RLU18" s="35"/>
      <c r="RLV18" s="35"/>
      <c r="RLW18" s="35"/>
      <c r="RLX18" s="3"/>
      <c r="RLY18" s="3"/>
      <c r="RLZ18" s="3"/>
      <c r="RMA18" s="35"/>
      <c r="RMB18" s="35"/>
      <c r="RMC18" s="35"/>
      <c r="RMD18" s="3"/>
      <c r="RME18" s="3"/>
      <c r="RMF18" s="3"/>
      <c r="RMG18" s="35"/>
      <c r="RMH18" s="35"/>
      <c r="RMI18" s="35"/>
      <c r="RMJ18" s="3"/>
      <c r="RMK18" s="3"/>
      <c r="RML18" s="3"/>
      <c r="RMM18" s="35"/>
      <c r="RMN18" s="35"/>
      <c r="RMO18" s="35"/>
      <c r="RMP18" s="3"/>
      <c r="RMQ18" s="3"/>
      <c r="RMR18" s="3"/>
      <c r="RMS18" s="35"/>
      <c r="RMT18" s="35"/>
      <c r="RMU18" s="35"/>
      <c r="RMV18" s="3"/>
      <c r="RMW18" s="3"/>
      <c r="RMX18" s="3"/>
      <c r="RMY18" s="35"/>
      <c r="RMZ18" s="35"/>
      <c r="RNA18" s="35"/>
      <c r="RNB18" s="3"/>
      <c r="RNC18" s="3"/>
      <c r="RND18" s="3"/>
      <c r="RNE18" s="35"/>
      <c r="RNF18" s="35"/>
      <c r="RNG18" s="35"/>
      <c r="RNH18" s="3"/>
      <c r="RNI18" s="3"/>
      <c r="RNJ18" s="3"/>
      <c r="RNK18" s="35"/>
      <c r="RNL18" s="35"/>
      <c r="RNM18" s="35"/>
      <c r="RNN18" s="3"/>
      <c r="RNO18" s="3"/>
      <c r="RNP18" s="3"/>
      <c r="RNQ18" s="35"/>
      <c r="RNR18" s="35"/>
      <c r="RNS18" s="35"/>
      <c r="RNT18" s="3"/>
      <c r="RNU18" s="3"/>
      <c r="RNV18" s="3"/>
      <c r="RNW18" s="35"/>
      <c r="RNX18" s="35"/>
      <c r="RNY18" s="35"/>
      <c r="RNZ18" s="3"/>
      <c r="ROA18" s="3"/>
      <c r="ROB18" s="3"/>
      <c r="ROC18" s="35"/>
      <c r="ROD18" s="35"/>
      <c r="ROE18" s="35"/>
      <c r="ROF18" s="3"/>
      <c r="ROG18" s="3"/>
      <c r="ROH18" s="3"/>
      <c r="ROI18" s="35"/>
      <c r="ROJ18" s="35"/>
      <c r="ROK18" s="35"/>
      <c r="ROL18" s="3"/>
      <c r="ROM18" s="3"/>
      <c r="RON18" s="3"/>
      <c r="ROO18" s="35"/>
      <c r="ROP18" s="35"/>
      <c r="ROQ18" s="35"/>
      <c r="ROR18" s="3"/>
      <c r="ROS18" s="3"/>
      <c r="ROT18" s="3"/>
      <c r="ROU18" s="35"/>
      <c r="ROV18" s="35"/>
      <c r="ROW18" s="35"/>
      <c r="ROX18" s="3"/>
      <c r="ROY18" s="3"/>
      <c r="ROZ18" s="3"/>
      <c r="RPA18" s="35"/>
      <c r="RPB18" s="35"/>
      <c r="RPC18" s="35"/>
      <c r="RPD18" s="3"/>
      <c r="RPE18" s="3"/>
      <c r="RPF18" s="3"/>
      <c r="RPG18" s="35"/>
      <c r="RPH18" s="35"/>
      <c r="RPI18" s="35"/>
      <c r="RPJ18" s="3"/>
      <c r="RPK18" s="3"/>
      <c r="RPL18" s="3"/>
      <c r="RPM18" s="35"/>
      <c r="RPN18" s="35"/>
      <c r="RPO18" s="35"/>
      <c r="RPP18" s="3"/>
      <c r="RPQ18" s="3"/>
      <c r="RPR18" s="3"/>
      <c r="RPS18" s="35"/>
      <c r="RPT18" s="35"/>
      <c r="RPU18" s="35"/>
      <c r="RPV18" s="3"/>
      <c r="RPW18" s="3"/>
      <c r="RPX18" s="3"/>
      <c r="RPY18" s="35"/>
      <c r="RPZ18" s="35"/>
      <c r="RQA18" s="35"/>
      <c r="RQB18" s="3"/>
      <c r="RQC18" s="3"/>
      <c r="RQD18" s="3"/>
      <c r="RQE18" s="35"/>
      <c r="RQF18" s="35"/>
      <c r="RQG18" s="35"/>
      <c r="RQH18" s="3"/>
      <c r="RQI18" s="3"/>
      <c r="RQJ18" s="3"/>
      <c r="RQK18" s="35"/>
      <c r="RQL18" s="35"/>
      <c r="RQM18" s="35"/>
      <c r="RQN18" s="3"/>
      <c r="RQO18" s="3"/>
      <c r="RQP18" s="3"/>
      <c r="RQQ18" s="35"/>
      <c r="RQR18" s="35"/>
      <c r="RQS18" s="35"/>
      <c r="RQT18" s="3"/>
      <c r="RQU18" s="3"/>
      <c r="RQV18" s="3"/>
      <c r="RQW18" s="35"/>
      <c r="RQX18" s="35"/>
      <c r="RQY18" s="35"/>
      <c r="RQZ18" s="3"/>
      <c r="RRA18" s="3"/>
      <c r="RRB18" s="3"/>
      <c r="RRC18" s="35"/>
      <c r="RRD18" s="35"/>
      <c r="RRE18" s="35"/>
      <c r="RRF18" s="3"/>
      <c r="RRG18" s="3"/>
      <c r="RRH18" s="3"/>
      <c r="RRI18" s="35"/>
      <c r="RRJ18" s="35"/>
      <c r="RRK18" s="35"/>
      <c r="RRL18" s="3"/>
      <c r="RRM18" s="3"/>
      <c r="RRN18" s="3"/>
      <c r="RRO18" s="35"/>
      <c r="RRP18" s="35"/>
      <c r="RRQ18" s="35"/>
      <c r="RRR18" s="3"/>
      <c r="RRS18" s="3"/>
      <c r="RRT18" s="3"/>
      <c r="RRU18" s="35"/>
      <c r="RRV18" s="35"/>
      <c r="RRW18" s="35"/>
      <c r="RRX18" s="3"/>
      <c r="RRY18" s="3"/>
      <c r="RRZ18" s="3"/>
      <c r="RSA18" s="35"/>
      <c r="RSB18" s="35"/>
      <c r="RSC18" s="35"/>
      <c r="RSD18" s="3"/>
      <c r="RSE18" s="3"/>
      <c r="RSF18" s="3"/>
      <c r="RSG18" s="35"/>
      <c r="RSH18" s="35"/>
      <c r="RSI18" s="35"/>
      <c r="RSJ18" s="3"/>
      <c r="RSK18" s="3"/>
      <c r="RSL18" s="3"/>
      <c r="RSM18" s="35"/>
      <c r="RSN18" s="35"/>
      <c r="RSO18" s="35"/>
      <c r="RSP18" s="3"/>
      <c r="RSQ18" s="3"/>
      <c r="RSR18" s="3"/>
      <c r="RSS18" s="35"/>
      <c r="RST18" s="35"/>
      <c r="RSU18" s="35"/>
      <c r="RSV18" s="3"/>
      <c r="RSW18" s="3"/>
      <c r="RSX18" s="3"/>
      <c r="RSY18" s="35"/>
      <c r="RSZ18" s="35"/>
      <c r="RTA18" s="35"/>
      <c r="RTB18" s="3"/>
      <c r="RTC18" s="3"/>
      <c r="RTD18" s="3"/>
      <c r="RTE18" s="35"/>
      <c r="RTF18" s="35"/>
      <c r="RTG18" s="35"/>
      <c r="RTH18" s="3"/>
      <c r="RTI18" s="3"/>
      <c r="RTJ18" s="3"/>
      <c r="RTK18" s="35"/>
      <c r="RTL18" s="35"/>
      <c r="RTM18" s="35"/>
      <c r="RTN18" s="3"/>
      <c r="RTO18" s="3"/>
      <c r="RTP18" s="3"/>
      <c r="RTQ18" s="35"/>
      <c r="RTR18" s="35"/>
      <c r="RTS18" s="35"/>
      <c r="RTT18" s="3"/>
      <c r="RTU18" s="3"/>
      <c r="RTV18" s="3"/>
      <c r="RTW18" s="35"/>
      <c r="RTX18" s="35"/>
      <c r="RTY18" s="35"/>
      <c r="RTZ18" s="3"/>
      <c r="RUA18" s="3"/>
      <c r="RUB18" s="3"/>
      <c r="RUC18" s="35"/>
      <c r="RUD18" s="35"/>
      <c r="RUE18" s="35"/>
      <c r="RUF18" s="3"/>
      <c r="RUG18" s="3"/>
      <c r="RUH18" s="3"/>
      <c r="RUI18" s="35"/>
      <c r="RUJ18" s="35"/>
      <c r="RUK18" s="35"/>
      <c r="RUL18" s="3"/>
      <c r="RUM18" s="3"/>
      <c r="RUN18" s="3"/>
      <c r="RUO18" s="35"/>
      <c r="RUP18" s="35"/>
      <c r="RUQ18" s="35"/>
      <c r="RUR18" s="3"/>
      <c r="RUS18" s="3"/>
      <c r="RUT18" s="3"/>
      <c r="RUU18" s="35"/>
      <c r="RUV18" s="35"/>
      <c r="RUW18" s="35"/>
      <c r="RUX18" s="3"/>
      <c r="RUY18" s="3"/>
      <c r="RUZ18" s="3"/>
      <c r="RVA18" s="35"/>
      <c r="RVB18" s="35"/>
      <c r="RVC18" s="35"/>
      <c r="RVD18" s="3"/>
      <c r="RVE18" s="3"/>
      <c r="RVF18" s="3"/>
      <c r="RVG18" s="35"/>
      <c r="RVH18" s="35"/>
      <c r="RVI18" s="35"/>
      <c r="RVJ18" s="3"/>
      <c r="RVK18" s="3"/>
      <c r="RVL18" s="3"/>
      <c r="RVM18" s="35"/>
      <c r="RVN18" s="35"/>
      <c r="RVO18" s="35"/>
      <c r="RVP18" s="3"/>
      <c r="RVQ18" s="3"/>
      <c r="RVR18" s="3"/>
      <c r="RVS18" s="35"/>
      <c r="RVT18" s="35"/>
      <c r="RVU18" s="35"/>
      <c r="RVV18" s="3"/>
      <c r="RVW18" s="3"/>
      <c r="RVX18" s="3"/>
      <c r="RVY18" s="35"/>
      <c r="RVZ18" s="35"/>
      <c r="RWA18" s="35"/>
      <c r="RWB18" s="3"/>
      <c r="RWC18" s="3"/>
      <c r="RWD18" s="3"/>
      <c r="RWE18" s="35"/>
      <c r="RWF18" s="35"/>
      <c r="RWG18" s="35"/>
      <c r="RWH18" s="3"/>
      <c r="RWI18" s="3"/>
      <c r="RWJ18" s="3"/>
      <c r="RWK18" s="35"/>
      <c r="RWL18" s="35"/>
      <c r="RWM18" s="35"/>
      <c r="RWN18" s="3"/>
      <c r="RWO18" s="3"/>
      <c r="RWP18" s="3"/>
      <c r="RWQ18" s="35"/>
      <c r="RWR18" s="35"/>
      <c r="RWS18" s="35"/>
      <c r="RWT18" s="3"/>
      <c r="RWU18" s="3"/>
      <c r="RWV18" s="3"/>
      <c r="RWW18" s="35"/>
      <c r="RWX18" s="35"/>
      <c r="RWY18" s="35"/>
      <c r="RWZ18" s="3"/>
      <c r="RXA18" s="3"/>
      <c r="RXB18" s="3"/>
      <c r="RXC18" s="35"/>
      <c r="RXD18" s="35"/>
      <c r="RXE18" s="35"/>
      <c r="RXF18" s="3"/>
      <c r="RXG18" s="3"/>
      <c r="RXH18" s="3"/>
      <c r="RXI18" s="35"/>
      <c r="RXJ18" s="35"/>
      <c r="RXK18" s="35"/>
      <c r="RXL18" s="3"/>
      <c r="RXM18" s="3"/>
      <c r="RXN18" s="3"/>
      <c r="RXO18" s="35"/>
      <c r="RXP18" s="35"/>
      <c r="RXQ18" s="35"/>
      <c r="RXR18" s="3"/>
      <c r="RXS18" s="3"/>
      <c r="RXT18" s="3"/>
      <c r="RXU18" s="35"/>
      <c r="RXV18" s="35"/>
      <c r="RXW18" s="35"/>
      <c r="RXX18" s="3"/>
      <c r="RXY18" s="3"/>
      <c r="RXZ18" s="3"/>
      <c r="RYA18" s="35"/>
      <c r="RYB18" s="35"/>
      <c r="RYC18" s="35"/>
      <c r="RYD18" s="3"/>
      <c r="RYE18" s="3"/>
      <c r="RYF18" s="3"/>
      <c r="RYG18" s="35"/>
      <c r="RYH18" s="35"/>
      <c r="RYI18" s="35"/>
      <c r="RYJ18" s="3"/>
      <c r="RYK18" s="3"/>
      <c r="RYL18" s="3"/>
      <c r="RYM18" s="35"/>
      <c r="RYN18" s="35"/>
      <c r="RYO18" s="35"/>
      <c r="RYP18" s="3"/>
      <c r="RYQ18" s="3"/>
      <c r="RYR18" s="3"/>
      <c r="RYS18" s="35"/>
      <c r="RYT18" s="35"/>
      <c r="RYU18" s="35"/>
      <c r="RYV18" s="3"/>
      <c r="RYW18" s="3"/>
      <c r="RYX18" s="3"/>
      <c r="RYY18" s="35"/>
      <c r="RYZ18" s="35"/>
      <c r="RZA18" s="35"/>
      <c r="RZB18" s="3"/>
      <c r="RZC18" s="3"/>
      <c r="RZD18" s="3"/>
      <c r="RZE18" s="35"/>
      <c r="RZF18" s="35"/>
      <c r="RZG18" s="35"/>
      <c r="RZH18" s="3"/>
      <c r="RZI18" s="3"/>
      <c r="RZJ18" s="3"/>
      <c r="RZK18" s="35"/>
      <c r="RZL18" s="35"/>
      <c r="RZM18" s="35"/>
      <c r="RZN18" s="3"/>
      <c r="RZO18" s="3"/>
      <c r="RZP18" s="3"/>
      <c r="RZQ18" s="35"/>
      <c r="RZR18" s="35"/>
      <c r="RZS18" s="35"/>
      <c r="RZT18" s="3"/>
      <c r="RZU18" s="3"/>
      <c r="RZV18" s="3"/>
      <c r="RZW18" s="35"/>
      <c r="RZX18" s="35"/>
      <c r="RZY18" s="35"/>
      <c r="RZZ18" s="3"/>
      <c r="SAA18" s="3"/>
      <c r="SAB18" s="3"/>
      <c r="SAC18" s="35"/>
      <c r="SAD18" s="35"/>
      <c r="SAE18" s="35"/>
      <c r="SAF18" s="3"/>
      <c r="SAG18" s="3"/>
      <c r="SAH18" s="3"/>
      <c r="SAI18" s="35"/>
      <c r="SAJ18" s="35"/>
      <c r="SAK18" s="35"/>
      <c r="SAL18" s="3"/>
      <c r="SAM18" s="3"/>
      <c r="SAN18" s="3"/>
      <c r="SAO18" s="35"/>
      <c r="SAP18" s="35"/>
      <c r="SAQ18" s="35"/>
      <c r="SAR18" s="3"/>
      <c r="SAS18" s="3"/>
      <c r="SAT18" s="3"/>
      <c r="SAU18" s="35"/>
      <c r="SAV18" s="35"/>
      <c r="SAW18" s="35"/>
      <c r="SAX18" s="3"/>
      <c r="SAY18" s="3"/>
      <c r="SAZ18" s="3"/>
      <c r="SBA18" s="35"/>
      <c r="SBB18" s="35"/>
      <c r="SBC18" s="35"/>
      <c r="SBD18" s="3"/>
      <c r="SBE18" s="3"/>
      <c r="SBF18" s="3"/>
      <c r="SBG18" s="35"/>
      <c r="SBH18" s="35"/>
      <c r="SBI18" s="35"/>
      <c r="SBJ18" s="3"/>
      <c r="SBK18" s="3"/>
      <c r="SBL18" s="3"/>
      <c r="SBM18" s="35"/>
      <c r="SBN18" s="35"/>
      <c r="SBO18" s="35"/>
      <c r="SBP18" s="3"/>
      <c r="SBQ18" s="3"/>
      <c r="SBR18" s="3"/>
      <c r="SBS18" s="35"/>
      <c r="SBT18" s="35"/>
      <c r="SBU18" s="35"/>
      <c r="SBV18" s="3"/>
      <c r="SBW18" s="3"/>
      <c r="SBX18" s="3"/>
      <c r="SBY18" s="35"/>
      <c r="SBZ18" s="35"/>
      <c r="SCA18" s="35"/>
      <c r="SCB18" s="3"/>
      <c r="SCC18" s="3"/>
      <c r="SCD18" s="3"/>
      <c r="SCE18" s="35"/>
      <c r="SCF18" s="35"/>
      <c r="SCG18" s="35"/>
      <c r="SCH18" s="3"/>
      <c r="SCI18" s="3"/>
      <c r="SCJ18" s="3"/>
      <c r="SCK18" s="35"/>
      <c r="SCL18" s="35"/>
      <c r="SCM18" s="35"/>
      <c r="SCN18" s="3"/>
      <c r="SCO18" s="3"/>
      <c r="SCP18" s="3"/>
      <c r="SCQ18" s="35"/>
      <c r="SCR18" s="35"/>
      <c r="SCS18" s="35"/>
      <c r="SCT18" s="3"/>
      <c r="SCU18" s="3"/>
      <c r="SCV18" s="3"/>
      <c r="SCW18" s="35"/>
      <c r="SCX18" s="35"/>
      <c r="SCY18" s="35"/>
      <c r="SCZ18" s="3"/>
      <c r="SDA18" s="3"/>
      <c r="SDB18" s="3"/>
      <c r="SDC18" s="35"/>
      <c r="SDD18" s="35"/>
      <c r="SDE18" s="35"/>
      <c r="SDF18" s="3"/>
      <c r="SDG18" s="3"/>
      <c r="SDH18" s="3"/>
      <c r="SDI18" s="35"/>
      <c r="SDJ18" s="35"/>
      <c r="SDK18" s="35"/>
      <c r="SDL18" s="3"/>
      <c r="SDM18" s="3"/>
      <c r="SDN18" s="3"/>
      <c r="SDO18" s="35"/>
      <c r="SDP18" s="35"/>
      <c r="SDQ18" s="35"/>
      <c r="SDR18" s="3"/>
      <c r="SDS18" s="3"/>
      <c r="SDT18" s="3"/>
      <c r="SDU18" s="35"/>
      <c r="SDV18" s="35"/>
      <c r="SDW18" s="35"/>
      <c r="SDX18" s="3"/>
      <c r="SDY18" s="3"/>
      <c r="SDZ18" s="3"/>
      <c r="SEA18" s="35"/>
      <c r="SEB18" s="35"/>
      <c r="SEC18" s="35"/>
      <c r="SED18" s="3"/>
      <c r="SEE18" s="3"/>
      <c r="SEF18" s="3"/>
      <c r="SEG18" s="35"/>
      <c r="SEH18" s="35"/>
      <c r="SEI18" s="35"/>
      <c r="SEJ18" s="3"/>
      <c r="SEK18" s="3"/>
      <c r="SEL18" s="3"/>
      <c r="SEM18" s="35"/>
      <c r="SEN18" s="35"/>
      <c r="SEO18" s="35"/>
      <c r="SEP18" s="3"/>
      <c r="SEQ18" s="3"/>
      <c r="SER18" s="3"/>
      <c r="SES18" s="35"/>
      <c r="SET18" s="35"/>
      <c r="SEU18" s="35"/>
      <c r="SEV18" s="3"/>
      <c r="SEW18" s="3"/>
      <c r="SEX18" s="3"/>
      <c r="SEY18" s="35"/>
      <c r="SEZ18" s="35"/>
      <c r="SFA18" s="35"/>
      <c r="SFB18" s="3"/>
      <c r="SFC18" s="3"/>
      <c r="SFD18" s="3"/>
      <c r="SFE18" s="35"/>
      <c r="SFF18" s="35"/>
      <c r="SFG18" s="35"/>
      <c r="SFH18" s="3"/>
      <c r="SFI18" s="3"/>
      <c r="SFJ18" s="3"/>
      <c r="SFK18" s="35"/>
      <c r="SFL18" s="35"/>
      <c r="SFM18" s="35"/>
      <c r="SFN18" s="3"/>
      <c r="SFO18" s="3"/>
      <c r="SFP18" s="3"/>
      <c r="SFQ18" s="35"/>
      <c r="SFR18" s="35"/>
      <c r="SFS18" s="35"/>
      <c r="SFT18" s="3"/>
      <c r="SFU18" s="3"/>
      <c r="SFV18" s="3"/>
      <c r="SFW18" s="35"/>
      <c r="SFX18" s="35"/>
      <c r="SFY18" s="35"/>
      <c r="SFZ18" s="3"/>
      <c r="SGA18" s="3"/>
      <c r="SGB18" s="3"/>
      <c r="SGC18" s="35"/>
      <c r="SGD18" s="35"/>
      <c r="SGE18" s="35"/>
      <c r="SGF18" s="3"/>
      <c r="SGG18" s="3"/>
      <c r="SGH18" s="3"/>
      <c r="SGI18" s="35"/>
      <c r="SGJ18" s="35"/>
      <c r="SGK18" s="35"/>
      <c r="SGL18" s="3"/>
      <c r="SGM18" s="3"/>
      <c r="SGN18" s="3"/>
      <c r="SGO18" s="35"/>
      <c r="SGP18" s="35"/>
      <c r="SGQ18" s="35"/>
      <c r="SGR18" s="3"/>
      <c r="SGS18" s="3"/>
      <c r="SGT18" s="3"/>
      <c r="SGU18" s="35"/>
      <c r="SGV18" s="35"/>
      <c r="SGW18" s="35"/>
      <c r="SGX18" s="3"/>
      <c r="SGY18" s="3"/>
      <c r="SGZ18" s="3"/>
      <c r="SHA18" s="35"/>
      <c r="SHB18" s="35"/>
      <c r="SHC18" s="35"/>
      <c r="SHD18" s="3"/>
      <c r="SHE18" s="3"/>
      <c r="SHF18" s="3"/>
      <c r="SHG18" s="35"/>
      <c r="SHH18" s="35"/>
      <c r="SHI18" s="35"/>
      <c r="SHJ18" s="3"/>
      <c r="SHK18" s="3"/>
      <c r="SHL18" s="3"/>
      <c r="SHM18" s="35"/>
      <c r="SHN18" s="35"/>
      <c r="SHO18" s="35"/>
      <c r="SHP18" s="3"/>
      <c r="SHQ18" s="3"/>
      <c r="SHR18" s="3"/>
      <c r="SHS18" s="35"/>
      <c r="SHT18" s="35"/>
      <c r="SHU18" s="35"/>
      <c r="SHV18" s="3"/>
      <c r="SHW18" s="3"/>
      <c r="SHX18" s="3"/>
      <c r="SHY18" s="35"/>
      <c r="SHZ18" s="35"/>
      <c r="SIA18" s="35"/>
      <c r="SIB18" s="3"/>
      <c r="SIC18" s="3"/>
      <c r="SID18" s="3"/>
      <c r="SIE18" s="35"/>
      <c r="SIF18" s="35"/>
      <c r="SIG18" s="35"/>
      <c r="SIH18" s="3"/>
      <c r="SII18" s="3"/>
      <c r="SIJ18" s="3"/>
      <c r="SIK18" s="35"/>
      <c r="SIL18" s="35"/>
      <c r="SIM18" s="35"/>
      <c r="SIN18" s="3"/>
      <c r="SIO18" s="3"/>
      <c r="SIP18" s="3"/>
      <c r="SIQ18" s="35"/>
      <c r="SIR18" s="35"/>
      <c r="SIS18" s="35"/>
      <c r="SIT18" s="3"/>
      <c r="SIU18" s="3"/>
      <c r="SIV18" s="3"/>
      <c r="SIW18" s="35"/>
      <c r="SIX18" s="35"/>
      <c r="SIY18" s="35"/>
      <c r="SIZ18" s="3"/>
      <c r="SJA18" s="3"/>
      <c r="SJB18" s="3"/>
      <c r="SJC18" s="35"/>
      <c r="SJD18" s="35"/>
      <c r="SJE18" s="35"/>
      <c r="SJF18" s="3"/>
      <c r="SJG18" s="3"/>
      <c r="SJH18" s="3"/>
      <c r="SJI18" s="35"/>
      <c r="SJJ18" s="35"/>
      <c r="SJK18" s="35"/>
      <c r="SJL18" s="3"/>
      <c r="SJM18" s="3"/>
      <c r="SJN18" s="3"/>
      <c r="SJO18" s="35"/>
      <c r="SJP18" s="35"/>
      <c r="SJQ18" s="35"/>
      <c r="SJR18" s="3"/>
      <c r="SJS18" s="3"/>
      <c r="SJT18" s="3"/>
      <c r="SJU18" s="35"/>
      <c r="SJV18" s="35"/>
      <c r="SJW18" s="35"/>
      <c r="SJX18" s="3"/>
      <c r="SJY18" s="3"/>
      <c r="SJZ18" s="3"/>
      <c r="SKA18" s="35"/>
      <c r="SKB18" s="35"/>
      <c r="SKC18" s="35"/>
      <c r="SKD18" s="3"/>
      <c r="SKE18" s="3"/>
      <c r="SKF18" s="3"/>
      <c r="SKG18" s="35"/>
      <c r="SKH18" s="35"/>
      <c r="SKI18" s="35"/>
      <c r="SKJ18" s="3"/>
      <c r="SKK18" s="3"/>
      <c r="SKL18" s="3"/>
      <c r="SKM18" s="35"/>
      <c r="SKN18" s="35"/>
      <c r="SKO18" s="35"/>
      <c r="SKP18" s="3"/>
      <c r="SKQ18" s="3"/>
      <c r="SKR18" s="3"/>
      <c r="SKS18" s="35"/>
      <c r="SKT18" s="35"/>
      <c r="SKU18" s="35"/>
      <c r="SKV18" s="3"/>
      <c r="SKW18" s="3"/>
      <c r="SKX18" s="3"/>
      <c r="SKY18" s="35"/>
      <c r="SKZ18" s="35"/>
      <c r="SLA18" s="35"/>
      <c r="SLB18" s="3"/>
      <c r="SLC18" s="3"/>
      <c r="SLD18" s="3"/>
      <c r="SLE18" s="35"/>
      <c r="SLF18" s="35"/>
      <c r="SLG18" s="35"/>
      <c r="SLH18" s="3"/>
      <c r="SLI18" s="3"/>
      <c r="SLJ18" s="3"/>
      <c r="SLK18" s="35"/>
      <c r="SLL18" s="35"/>
      <c r="SLM18" s="35"/>
      <c r="SLN18" s="3"/>
      <c r="SLO18" s="3"/>
      <c r="SLP18" s="3"/>
      <c r="SLQ18" s="35"/>
      <c r="SLR18" s="35"/>
      <c r="SLS18" s="35"/>
      <c r="SLT18" s="3"/>
      <c r="SLU18" s="3"/>
      <c r="SLV18" s="3"/>
      <c r="SLW18" s="35"/>
      <c r="SLX18" s="35"/>
      <c r="SLY18" s="35"/>
      <c r="SLZ18" s="3"/>
      <c r="SMA18" s="3"/>
      <c r="SMB18" s="3"/>
      <c r="SMC18" s="35"/>
      <c r="SMD18" s="35"/>
      <c r="SME18" s="35"/>
      <c r="SMF18" s="3"/>
      <c r="SMG18" s="3"/>
      <c r="SMH18" s="3"/>
      <c r="SMI18" s="35"/>
      <c r="SMJ18" s="35"/>
      <c r="SMK18" s="35"/>
      <c r="SML18" s="3"/>
      <c r="SMM18" s="3"/>
      <c r="SMN18" s="3"/>
      <c r="SMO18" s="35"/>
      <c r="SMP18" s="35"/>
      <c r="SMQ18" s="35"/>
      <c r="SMR18" s="3"/>
      <c r="SMS18" s="3"/>
      <c r="SMT18" s="3"/>
      <c r="SMU18" s="35"/>
      <c r="SMV18" s="35"/>
      <c r="SMW18" s="35"/>
      <c r="SMX18" s="3"/>
      <c r="SMY18" s="3"/>
      <c r="SMZ18" s="3"/>
      <c r="SNA18" s="35"/>
      <c r="SNB18" s="35"/>
      <c r="SNC18" s="35"/>
      <c r="SND18" s="3"/>
      <c r="SNE18" s="3"/>
      <c r="SNF18" s="3"/>
      <c r="SNG18" s="35"/>
      <c r="SNH18" s="35"/>
      <c r="SNI18" s="35"/>
      <c r="SNJ18" s="3"/>
      <c r="SNK18" s="3"/>
      <c r="SNL18" s="3"/>
      <c r="SNM18" s="35"/>
      <c r="SNN18" s="35"/>
      <c r="SNO18" s="35"/>
      <c r="SNP18" s="3"/>
      <c r="SNQ18" s="3"/>
      <c r="SNR18" s="3"/>
      <c r="SNS18" s="35"/>
      <c r="SNT18" s="35"/>
      <c r="SNU18" s="35"/>
      <c r="SNV18" s="3"/>
      <c r="SNW18" s="3"/>
      <c r="SNX18" s="3"/>
      <c r="SNY18" s="35"/>
      <c r="SNZ18" s="35"/>
      <c r="SOA18" s="35"/>
      <c r="SOB18" s="3"/>
      <c r="SOC18" s="3"/>
      <c r="SOD18" s="3"/>
      <c r="SOE18" s="35"/>
      <c r="SOF18" s="35"/>
      <c r="SOG18" s="35"/>
      <c r="SOH18" s="3"/>
      <c r="SOI18" s="3"/>
      <c r="SOJ18" s="3"/>
      <c r="SOK18" s="35"/>
      <c r="SOL18" s="35"/>
      <c r="SOM18" s="35"/>
      <c r="SON18" s="3"/>
      <c r="SOO18" s="3"/>
      <c r="SOP18" s="3"/>
      <c r="SOQ18" s="35"/>
      <c r="SOR18" s="35"/>
      <c r="SOS18" s="35"/>
      <c r="SOT18" s="3"/>
      <c r="SOU18" s="3"/>
      <c r="SOV18" s="3"/>
      <c r="SOW18" s="35"/>
      <c r="SOX18" s="35"/>
      <c r="SOY18" s="35"/>
      <c r="SOZ18" s="3"/>
      <c r="SPA18" s="3"/>
      <c r="SPB18" s="3"/>
      <c r="SPC18" s="35"/>
      <c r="SPD18" s="35"/>
      <c r="SPE18" s="35"/>
      <c r="SPF18" s="3"/>
      <c r="SPG18" s="3"/>
      <c r="SPH18" s="3"/>
      <c r="SPI18" s="35"/>
      <c r="SPJ18" s="35"/>
      <c r="SPK18" s="35"/>
      <c r="SPL18" s="3"/>
      <c r="SPM18" s="3"/>
      <c r="SPN18" s="3"/>
      <c r="SPO18" s="35"/>
      <c r="SPP18" s="35"/>
      <c r="SPQ18" s="35"/>
      <c r="SPR18" s="3"/>
      <c r="SPS18" s="3"/>
      <c r="SPT18" s="3"/>
      <c r="SPU18" s="35"/>
      <c r="SPV18" s="35"/>
      <c r="SPW18" s="35"/>
      <c r="SPX18" s="3"/>
      <c r="SPY18" s="3"/>
      <c r="SPZ18" s="3"/>
      <c r="SQA18" s="35"/>
      <c r="SQB18" s="35"/>
      <c r="SQC18" s="35"/>
      <c r="SQD18" s="3"/>
      <c r="SQE18" s="3"/>
      <c r="SQF18" s="3"/>
      <c r="SQG18" s="35"/>
      <c r="SQH18" s="35"/>
      <c r="SQI18" s="35"/>
      <c r="SQJ18" s="3"/>
      <c r="SQK18" s="3"/>
      <c r="SQL18" s="3"/>
      <c r="SQM18" s="35"/>
      <c r="SQN18" s="35"/>
      <c r="SQO18" s="35"/>
      <c r="SQP18" s="3"/>
      <c r="SQQ18" s="3"/>
      <c r="SQR18" s="3"/>
      <c r="SQS18" s="35"/>
      <c r="SQT18" s="35"/>
      <c r="SQU18" s="35"/>
      <c r="SQV18" s="3"/>
      <c r="SQW18" s="3"/>
      <c r="SQX18" s="3"/>
      <c r="SQY18" s="35"/>
      <c r="SQZ18" s="35"/>
      <c r="SRA18" s="35"/>
      <c r="SRB18" s="3"/>
      <c r="SRC18" s="3"/>
      <c r="SRD18" s="3"/>
      <c r="SRE18" s="35"/>
      <c r="SRF18" s="35"/>
      <c r="SRG18" s="35"/>
      <c r="SRH18" s="3"/>
      <c r="SRI18" s="3"/>
      <c r="SRJ18" s="3"/>
      <c r="SRK18" s="35"/>
      <c r="SRL18" s="35"/>
      <c r="SRM18" s="35"/>
      <c r="SRN18" s="3"/>
      <c r="SRO18" s="3"/>
      <c r="SRP18" s="3"/>
      <c r="SRQ18" s="35"/>
      <c r="SRR18" s="35"/>
      <c r="SRS18" s="35"/>
      <c r="SRT18" s="3"/>
      <c r="SRU18" s="3"/>
      <c r="SRV18" s="3"/>
      <c r="SRW18" s="35"/>
      <c r="SRX18" s="35"/>
      <c r="SRY18" s="35"/>
      <c r="SRZ18" s="3"/>
      <c r="SSA18" s="3"/>
      <c r="SSB18" s="3"/>
      <c r="SSC18" s="35"/>
      <c r="SSD18" s="35"/>
      <c r="SSE18" s="35"/>
      <c r="SSF18" s="3"/>
      <c r="SSG18" s="3"/>
      <c r="SSH18" s="3"/>
      <c r="SSI18" s="35"/>
      <c r="SSJ18" s="35"/>
      <c r="SSK18" s="35"/>
      <c r="SSL18" s="3"/>
      <c r="SSM18" s="3"/>
      <c r="SSN18" s="3"/>
      <c r="SSO18" s="35"/>
      <c r="SSP18" s="35"/>
      <c r="SSQ18" s="35"/>
      <c r="SSR18" s="3"/>
      <c r="SSS18" s="3"/>
      <c r="SST18" s="3"/>
      <c r="SSU18" s="35"/>
      <c r="SSV18" s="35"/>
      <c r="SSW18" s="35"/>
      <c r="SSX18" s="3"/>
      <c r="SSY18" s="3"/>
      <c r="SSZ18" s="3"/>
      <c r="STA18" s="35"/>
      <c r="STB18" s="35"/>
      <c r="STC18" s="35"/>
      <c r="STD18" s="3"/>
      <c r="STE18" s="3"/>
      <c r="STF18" s="3"/>
      <c r="STG18" s="35"/>
      <c r="STH18" s="35"/>
      <c r="STI18" s="35"/>
      <c r="STJ18" s="3"/>
      <c r="STK18" s="3"/>
      <c r="STL18" s="3"/>
      <c r="STM18" s="35"/>
      <c r="STN18" s="35"/>
      <c r="STO18" s="35"/>
      <c r="STP18" s="3"/>
      <c r="STQ18" s="3"/>
      <c r="STR18" s="3"/>
      <c r="STS18" s="35"/>
      <c r="STT18" s="35"/>
      <c r="STU18" s="35"/>
      <c r="STV18" s="3"/>
      <c r="STW18" s="3"/>
      <c r="STX18" s="3"/>
      <c r="STY18" s="35"/>
      <c r="STZ18" s="35"/>
      <c r="SUA18" s="35"/>
      <c r="SUB18" s="3"/>
      <c r="SUC18" s="3"/>
      <c r="SUD18" s="3"/>
      <c r="SUE18" s="35"/>
      <c r="SUF18" s="35"/>
      <c r="SUG18" s="35"/>
      <c r="SUH18" s="3"/>
      <c r="SUI18" s="3"/>
      <c r="SUJ18" s="3"/>
      <c r="SUK18" s="35"/>
      <c r="SUL18" s="35"/>
      <c r="SUM18" s="35"/>
      <c r="SUN18" s="3"/>
      <c r="SUO18" s="3"/>
      <c r="SUP18" s="3"/>
      <c r="SUQ18" s="35"/>
      <c r="SUR18" s="35"/>
      <c r="SUS18" s="35"/>
      <c r="SUT18" s="3"/>
      <c r="SUU18" s="3"/>
      <c r="SUV18" s="3"/>
      <c r="SUW18" s="35"/>
      <c r="SUX18" s="35"/>
      <c r="SUY18" s="35"/>
      <c r="SUZ18" s="3"/>
      <c r="SVA18" s="3"/>
      <c r="SVB18" s="3"/>
      <c r="SVC18" s="35"/>
      <c r="SVD18" s="35"/>
      <c r="SVE18" s="35"/>
      <c r="SVF18" s="3"/>
      <c r="SVG18" s="3"/>
      <c r="SVH18" s="3"/>
      <c r="SVI18" s="35"/>
      <c r="SVJ18" s="35"/>
      <c r="SVK18" s="35"/>
      <c r="SVL18" s="3"/>
      <c r="SVM18" s="3"/>
      <c r="SVN18" s="3"/>
      <c r="SVO18" s="35"/>
      <c r="SVP18" s="35"/>
      <c r="SVQ18" s="35"/>
      <c r="SVR18" s="3"/>
      <c r="SVS18" s="3"/>
      <c r="SVT18" s="3"/>
      <c r="SVU18" s="35"/>
      <c r="SVV18" s="35"/>
      <c r="SVW18" s="35"/>
      <c r="SVX18" s="3"/>
      <c r="SVY18" s="3"/>
      <c r="SVZ18" s="3"/>
      <c r="SWA18" s="35"/>
      <c r="SWB18" s="35"/>
      <c r="SWC18" s="35"/>
      <c r="SWD18" s="3"/>
      <c r="SWE18" s="3"/>
      <c r="SWF18" s="3"/>
      <c r="SWG18" s="35"/>
      <c r="SWH18" s="35"/>
      <c r="SWI18" s="35"/>
      <c r="SWJ18" s="3"/>
      <c r="SWK18" s="3"/>
      <c r="SWL18" s="3"/>
      <c r="SWM18" s="35"/>
      <c r="SWN18" s="35"/>
      <c r="SWO18" s="35"/>
      <c r="SWP18" s="3"/>
      <c r="SWQ18" s="3"/>
      <c r="SWR18" s="3"/>
      <c r="SWS18" s="35"/>
      <c r="SWT18" s="35"/>
      <c r="SWU18" s="35"/>
      <c r="SWV18" s="3"/>
      <c r="SWW18" s="3"/>
      <c r="SWX18" s="3"/>
      <c r="SWY18" s="35"/>
      <c r="SWZ18" s="35"/>
      <c r="SXA18" s="35"/>
      <c r="SXB18" s="3"/>
      <c r="SXC18" s="3"/>
      <c r="SXD18" s="3"/>
      <c r="SXE18" s="35"/>
      <c r="SXF18" s="35"/>
      <c r="SXG18" s="35"/>
      <c r="SXH18" s="3"/>
      <c r="SXI18" s="3"/>
      <c r="SXJ18" s="3"/>
      <c r="SXK18" s="35"/>
      <c r="SXL18" s="35"/>
      <c r="SXM18" s="35"/>
      <c r="SXN18" s="3"/>
      <c r="SXO18" s="3"/>
      <c r="SXP18" s="3"/>
      <c r="SXQ18" s="35"/>
      <c r="SXR18" s="35"/>
      <c r="SXS18" s="35"/>
      <c r="SXT18" s="3"/>
      <c r="SXU18" s="3"/>
      <c r="SXV18" s="3"/>
      <c r="SXW18" s="35"/>
      <c r="SXX18" s="35"/>
      <c r="SXY18" s="35"/>
      <c r="SXZ18" s="3"/>
      <c r="SYA18" s="3"/>
      <c r="SYB18" s="3"/>
      <c r="SYC18" s="35"/>
      <c r="SYD18" s="35"/>
      <c r="SYE18" s="35"/>
      <c r="SYF18" s="3"/>
      <c r="SYG18" s="3"/>
      <c r="SYH18" s="3"/>
      <c r="SYI18" s="35"/>
      <c r="SYJ18" s="35"/>
      <c r="SYK18" s="35"/>
      <c r="SYL18" s="3"/>
      <c r="SYM18" s="3"/>
      <c r="SYN18" s="3"/>
      <c r="SYO18" s="35"/>
      <c r="SYP18" s="35"/>
      <c r="SYQ18" s="35"/>
      <c r="SYR18" s="3"/>
      <c r="SYS18" s="3"/>
      <c r="SYT18" s="3"/>
      <c r="SYU18" s="35"/>
      <c r="SYV18" s="35"/>
      <c r="SYW18" s="35"/>
      <c r="SYX18" s="3"/>
      <c r="SYY18" s="3"/>
      <c r="SYZ18" s="3"/>
      <c r="SZA18" s="35"/>
      <c r="SZB18" s="35"/>
      <c r="SZC18" s="35"/>
      <c r="SZD18" s="3"/>
      <c r="SZE18" s="3"/>
      <c r="SZF18" s="3"/>
      <c r="SZG18" s="35"/>
      <c r="SZH18" s="35"/>
      <c r="SZI18" s="35"/>
      <c r="SZJ18" s="3"/>
      <c r="SZK18" s="3"/>
      <c r="SZL18" s="3"/>
      <c r="SZM18" s="35"/>
      <c r="SZN18" s="35"/>
      <c r="SZO18" s="35"/>
      <c r="SZP18" s="3"/>
      <c r="SZQ18" s="3"/>
      <c r="SZR18" s="3"/>
      <c r="SZS18" s="35"/>
      <c r="SZT18" s="35"/>
      <c r="SZU18" s="35"/>
      <c r="SZV18" s="3"/>
      <c r="SZW18" s="3"/>
      <c r="SZX18" s="3"/>
      <c r="SZY18" s="35"/>
      <c r="SZZ18" s="35"/>
      <c r="TAA18" s="35"/>
      <c r="TAB18" s="3"/>
      <c r="TAC18" s="3"/>
      <c r="TAD18" s="3"/>
      <c r="TAE18" s="35"/>
      <c r="TAF18" s="35"/>
      <c r="TAG18" s="35"/>
      <c r="TAH18" s="3"/>
      <c r="TAI18" s="3"/>
      <c r="TAJ18" s="3"/>
      <c r="TAK18" s="35"/>
      <c r="TAL18" s="35"/>
      <c r="TAM18" s="35"/>
      <c r="TAN18" s="3"/>
      <c r="TAO18" s="3"/>
      <c r="TAP18" s="3"/>
      <c r="TAQ18" s="35"/>
      <c r="TAR18" s="35"/>
      <c r="TAS18" s="35"/>
      <c r="TAT18" s="3"/>
      <c r="TAU18" s="3"/>
      <c r="TAV18" s="3"/>
      <c r="TAW18" s="35"/>
      <c r="TAX18" s="35"/>
      <c r="TAY18" s="35"/>
      <c r="TAZ18" s="3"/>
      <c r="TBA18" s="3"/>
      <c r="TBB18" s="3"/>
      <c r="TBC18" s="35"/>
      <c r="TBD18" s="35"/>
      <c r="TBE18" s="35"/>
      <c r="TBF18" s="3"/>
      <c r="TBG18" s="3"/>
      <c r="TBH18" s="3"/>
      <c r="TBI18" s="35"/>
      <c r="TBJ18" s="35"/>
      <c r="TBK18" s="35"/>
      <c r="TBL18" s="3"/>
      <c r="TBM18" s="3"/>
      <c r="TBN18" s="3"/>
      <c r="TBO18" s="35"/>
      <c r="TBP18" s="35"/>
      <c r="TBQ18" s="35"/>
      <c r="TBR18" s="3"/>
      <c r="TBS18" s="3"/>
      <c r="TBT18" s="3"/>
      <c r="TBU18" s="35"/>
      <c r="TBV18" s="35"/>
      <c r="TBW18" s="35"/>
      <c r="TBX18" s="3"/>
      <c r="TBY18" s="3"/>
      <c r="TBZ18" s="3"/>
      <c r="TCA18" s="35"/>
      <c r="TCB18" s="35"/>
      <c r="TCC18" s="35"/>
      <c r="TCD18" s="3"/>
      <c r="TCE18" s="3"/>
      <c r="TCF18" s="3"/>
      <c r="TCG18" s="35"/>
      <c r="TCH18" s="35"/>
      <c r="TCI18" s="35"/>
      <c r="TCJ18" s="3"/>
      <c r="TCK18" s="3"/>
      <c r="TCL18" s="3"/>
      <c r="TCM18" s="35"/>
      <c r="TCN18" s="35"/>
      <c r="TCO18" s="35"/>
      <c r="TCP18" s="3"/>
      <c r="TCQ18" s="3"/>
      <c r="TCR18" s="3"/>
      <c r="TCS18" s="35"/>
      <c r="TCT18" s="35"/>
      <c r="TCU18" s="35"/>
      <c r="TCV18" s="3"/>
      <c r="TCW18" s="3"/>
      <c r="TCX18" s="3"/>
      <c r="TCY18" s="35"/>
      <c r="TCZ18" s="35"/>
      <c r="TDA18" s="35"/>
      <c r="TDB18" s="3"/>
      <c r="TDC18" s="3"/>
      <c r="TDD18" s="3"/>
      <c r="TDE18" s="35"/>
      <c r="TDF18" s="35"/>
      <c r="TDG18" s="35"/>
      <c r="TDH18" s="3"/>
      <c r="TDI18" s="3"/>
      <c r="TDJ18" s="3"/>
      <c r="TDK18" s="35"/>
      <c r="TDL18" s="35"/>
      <c r="TDM18" s="35"/>
      <c r="TDN18" s="3"/>
      <c r="TDO18" s="3"/>
      <c r="TDP18" s="3"/>
      <c r="TDQ18" s="35"/>
      <c r="TDR18" s="35"/>
      <c r="TDS18" s="35"/>
      <c r="TDT18" s="3"/>
      <c r="TDU18" s="3"/>
      <c r="TDV18" s="3"/>
      <c r="TDW18" s="35"/>
      <c r="TDX18" s="35"/>
      <c r="TDY18" s="35"/>
      <c r="TDZ18" s="3"/>
      <c r="TEA18" s="3"/>
      <c r="TEB18" s="3"/>
      <c r="TEC18" s="35"/>
      <c r="TED18" s="35"/>
      <c r="TEE18" s="35"/>
      <c r="TEF18" s="3"/>
      <c r="TEG18" s="3"/>
      <c r="TEH18" s="3"/>
      <c r="TEI18" s="35"/>
      <c r="TEJ18" s="35"/>
      <c r="TEK18" s="35"/>
      <c r="TEL18" s="3"/>
      <c r="TEM18" s="3"/>
      <c r="TEN18" s="3"/>
      <c r="TEO18" s="35"/>
      <c r="TEP18" s="35"/>
      <c r="TEQ18" s="35"/>
      <c r="TER18" s="3"/>
      <c r="TES18" s="3"/>
      <c r="TET18" s="3"/>
      <c r="TEU18" s="35"/>
      <c r="TEV18" s="35"/>
      <c r="TEW18" s="35"/>
      <c r="TEX18" s="3"/>
      <c r="TEY18" s="3"/>
      <c r="TEZ18" s="3"/>
      <c r="TFA18" s="35"/>
      <c r="TFB18" s="35"/>
      <c r="TFC18" s="35"/>
      <c r="TFD18" s="3"/>
      <c r="TFE18" s="3"/>
      <c r="TFF18" s="3"/>
      <c r="TFG18" s="35"/>
      <c r="TFH18" s="35"/>
      <c r="TFI18" s="35"/>
      <c r="TFJ18" s="3"/>
      <c r="TFK18" s="3"/>
      <c r="TFL18" s="3"/>
      <c r="TFM18" s="35"/>
      <c r="TFN18" s="35"/>
      <c r="TFO18" s="35"/>
      <c r="TFP18" s="3"/>
      <c r="TFQ18" s="3"/>
      <c r="TFR18" s="3"/>
      <c r="TFS18" s="35"/>
      <c r="TFT18" s="35"/>
      <c r="TFU18" s="35"/>
      <c r="TFV18" s="3"/>
      <c r="TFW18" s="3"/>
      <c r="TFX18" s="3"/>
      <c r="TFY18" s="35"/>
      <c r="TFZ18" s="35"/>
      <c r="TGA18" s="35"/>
      <c r="TGB18" s="3"/>
      <c r="TGC18" s="3"/>
      <c r="TGD18" s="3"/>
      <c r="TGE18" s="35"/>
      <c r="TGF18" s="35"/>
      <c r="TGG18" s="35"/>
      <c r="TGH18" s="3"/>
      <c r="TGI18" s="3"/>
      <c r="TGJ18" s="3"/>
      <c r="TGK18" s="35"/>
      <c r="TGL18" s="35"/>
      <c r="TGM18" s="35"/>
      <c r="TGN18" s="3"/>
      <c r="TGO18" s="3"/>
      <c r="TGP18" s="3"/>
      <c r="TGQ18" s="35"/>
      <c r="TGR18" s="35"/>
      <c r="TGS18" s="35"/>
      <c r="TGT18" s="3"/>
      <c r="TGU18" s="3"/>
      <c r="TGV18" s="3"/>
      <c r="TGW18" s="35"/>
      <c r="TGX18" s="35"/>
      <c r="TGY18" s="35"/>
      <c r="TGZ18" s="3"/>
      <c r="THA18" s="3"/>
      <c r="THB18" s="3"/>
      <c r="THC18" s="35"/>
      <c r="THD18" s="35"/>
      <c r="THE18" s="35"/>
      <c r="THF18" s="3"/>
      <c r="THG18" s="3"/>
      <c r="THH18" s="3"/>
      <c r="THI18" s="35"/>
      <c r="THJ18" s="35"/>
      <c r="THK18" s="35"/>
      <c r="THL18" s="3"/>
      <c r="THM18" s="3"/>
      <c r="THN18" s="3"/>
      <c r="THO18" s="35"/>
      <c r="THP18" s="35"/>
      <c r="THQ18" s="35"/>
      <c r="THR18" s="3"/>
      <c r="THS18" s="3"/>
      <c r="THT18" s="3"/>
      <c r="THU18" s="35"/>
      <c r="THV18" s="35"/>
      <c r="THW18" s="35"/>
      <c r="THX18" s="3"/>
      <c r="THY18" s="3"/>
      <c r="THZ18" s="3"/>
      <c r="TIA18" s="35"/>
      <c r="TIB18" s="35"/>
      <c r="TIC18" s="35"/>
      <c r="TID18" s="3"/>
      <c r="TIE18" s="3"/>
      <c r="TIF18" s="3"/>
      <c r="TIG18" s="35"/>
      <c r="TIH18" s="35"/>
      <c r="TII18" s="35"/>
      <c r="TIJ18" s="3"/>
      <c r="TIK18" s="3"/>
      <c r="TIL18" s="3"/>
      <c r="TIM18" s="35"/>
      <c r="TIN18" s="35"/>
      <c r="TIO18" s="35"/>
      <c r="TIP18" s="3"/>
      <c r="TIQ18" s="3"/>
      <c r="TIR18" s="3"/>
      <c r="TIS18" s="35"/>
      <c r="TIT18" s="35"/>
      <c r="TIU18" s="35"/>
      <c r="TIV18" s="3"/>
      <c r="TIW18" s="3"/>
      <c r="TIX18" s="3"/>
      <c r="TIY18" s="35"/>
      <c r="TIZ18" s="35"/>
      <c r="TJA18" s="35"/>
      <c r="TJB18" s="3"/>
      <c r="TJC18" s="3"/>
      <c r="TJD18" s="3"/>
      <c r="TJE18" s="35"/>
      <c r="TJF18" s="35"/>
      <c r="TJG18" s="35"/>
      <c r="TJH18" s="3"/>
      <c r="TJI18" s="3"/>
      <c r="TJJ18" s="3"/>
      <c r="TJK18" s="35"/>
      <c r="TJL18" s="35"/>
      <c r="TJM18" s="35"/>
      <c r="TJN18" s="3"/>
      <c r="TJO18" s="3"/>
      <c r="TJP18" s="3"/>
      <c r="TJQ18" s="35"/>
      <c r="TJR18" s="35"/>
      <c r="TJS18" s="35"/>
      <c r="TJT18" s="3"/>
      <c r="TJU18" s="3"/>
      <c r="TJV18" s="3"/>
      <c r="TJW18" s="35"/>
      <c r="TJX18" s="35"/>
      <c r="TJY18" s="35"/>
      <c r="TJZ18" s="3"/>
      <c r="TKA18" s="3"/>
      <c r="TKB18" s="3"/>
      <c r="TKC18" s="35"/>
      <c r="TKD18" s="35"/>
      <c r="TKE18" s="35"/>
      <c r="TKF18" s="3"/>
      <c r="TKG18" s="3"/>
      <c r="TKH18" s="3"/>
      <c r="TKI18" s="35"/>
      <c r="TKJ18" s="35"/>
      <c r="TKK18" s="35"/>
      <c r="TKL18" s="3"/>
      <c r="TKM18" s="3"/>
      <c r="TKN18" s="3"/>
      <c r="TKO18" s="35"/>
      <c r="TKP18" s="35"/>
      <c r="TKQ18" s="35"/>
      <c r="TKR18" s="3"/>
      <c r="TKS18" s="3"/>
      <c r="TKT18" s="3"/>
      <c r="TKU18" s="35"/>
      <c r="TKV18" s="35"/>
      <c r="TKW18" s="35"/>
      <c r="TKX18" s="3"/>
      <c r="TKY18" s="3"/>
      <c r="TKZ18" s="3"/>
      <c r="TLA18" s="35"/>
      <c r="TLB18" s="35"/>
      <c r="TLC18" s="35"/>
      <c r="TLD18" s="3"/>
      <c r="TLE18" s="3"/>
      <c r="TLF18" s="3"/>
      <c r="TLG18" s="35"/>
      <c r="TLH18" s="35"/>
      <c r="TLI18" s="35"/>
      <c r="TLJ18" s="3"/>
      <c r="TLK18" s="3"/>
      <c r="TLL18" s="3"/>
      <c r="TLM18" s="35"/>
      <c r="TLN18" s="35"/>
      <c r="TLO18" s="35"/>
      <c r="TLP18" s="3"/>
      <c r="TLQ18" s="3"/>
      <c r="TLR18" s="3"/>
      <c r="TLS18" s="35"/>
      <c r="TLT18" s="35"/>
      <c r="TLU18" s="35"/>
      <c r="TLV18" s="3"/>
      <c r="TLW18" s="3"/>
      <c r="TLX18" s="3"/>
      <c r="TLY18" s="35"/>
      <c r="TLZ18" s="35"/>
      <c r="TMA18" s="35"/>
      <c r="TMB18" s="3"/>
      <c r="TMC18" s="3"/>
      <c r="TMD18" s="3"/>
      <c r="TME18" s="35"/>
      <c r="TMF18" s="35"/>
      <c r="TMG18" s="35"/>
      <c r="TMH18" s="3"/>
      <c r="TMI18" s="3"/>
      <c r="TMJ18" s="3"/>
      <c r="TMK18" s="35"/>
      <c r="TML18" s="35"/>
      <c r="TMM18" s="35"/>
      <c r="TMN18" s="3"/>
      <c r="TMO18" s="3"/>
      <c r="TMP18" s="3"/>
      <c r="TMQ18" s="35"/>
      <c r="TMR18" s="35"/>
      <c r="TMS18" s="35"/>
      <c r="TMT18" s="3"/>
      <c r="TMU18" s="3"/>
      <c r="TMV18" s="3"/>
      <c r="TMW18" s="35"/>
      <c r="TMX18" s="35"/>
      <c r="TMY18" s="35"/>
      <c r="TMZ18" s="3"/>
      <c r="TNA18" s="3"/>
      <c r="TNB18" s="3"/>
      <c r="TNC18" s="35"/>
      <c r="TND18" s="35"/>
      <c r="TNE18" s="35"/>
      <c r="TNF18" s="3"/>
      <c r="TNG18" s="3"/>
      <c r="TNH18" s="3"/>
      <c r="TNI18" s="35"/>
      <c r="TNJ18" s="35"/>
      <c r="TNK18" s="35"/>
      <c r="TNL18" s="3"/>
      <c r="TNM18" s="3"/>
      <c r="TNN18" s="3"/>
      <c r="TNO18" s="35"/>
      <c r="TNP18" s="35"/>
      <c r="TNQ18" s="35"/>
      <c r="TNR18" s="3"/>
      <c r="TNS18" s="3"/>
      <c r="TNT18" s="3"/>
      <c r="TNU18" s="35"/>
      <c r="TNV18" s="35"/>
      <c r="TNW18" s="35"/>
      <c r="TNX18" s="3"/>
      <c r="TNY18" s="3"/>
      <c r="TNZ18" s="3"/>
      <c r="TOA18" s="35"/>
      <c r="TOB18" s="35"/>
      <c r="TOC18" s="35"/>
      <c r="TOD18" s="3"/>
      <c r="TOE18" s="3"/>
      <c r="TOF18" s="3"/>
      <c r="TOG18" s="35"/>
      <c r="TOH18" s="35"/>
      <c r="TOI18" s="35"/>
      <c r="TOJ18" s="3"/>
      <c r="TOK18" s="3"/>
      <c r="TOL18" s="3"/>
      <c r="TOM18" s="35"/>
      <c r="TON18" s="35"/>
      <c r="TOO18" s="35"/>
      <c r="TOP18" s="3"/>
      <c r="TOQ18" s="3"/>
      <c r="TOR18" s="3"/>
      <c r="TOS18" s="35"/>
      <c r="TOT18" s="35"/>
      <c r="TOU18" s="35"/>
      <c r="TOV18" s="3"/>
      <c r="TOW18" s="3"/>
      <c r="TOX18" s="3"/>
      <c r="TOY18" s="35"/>
      <c r="TOZ18" s="35"/>
      <c r="TPA18" s="35"/>
      <c r="TPB18" s="3"/>
      <c r="TPC18" s="3"/>
      <c r="TPD18" s="3"/>
      <c r="TPE18" s="35"/>
      <c r="TPF18" s="35"/>
      <c r="TPG18" s="35"/>
      <c r="TPH18" s="3"/>
      <c r="TPI18" s="3"/>
      <c r="TPJ18" s="3"/>
      <c r="TPK18" s="35"/>
      <c r="TPL18" s="35"/>
      <c r="TPM18" s="35"/>
      <c r="TPN18" s="3"/>
      <c r="TPO18" s="3"/>
      <c r="TPP18" s="3"/>
      <c r="TPQ18" s="35"/>
      <c r="TPR18" s="35"/>
      <c r="TPS18" s="35"/>
      <c r="TPT18" s="3"/>
      <c r="TPU18" s="3"/>
      <c r="TPV18" s="3"/>
      <c r="TPW18" s="35"/>
      <c r="TPX18" s="35"/>
      <c r="TPY18" s="35"/>
      <c r="TPZ18" s="3"/>
      <c r="TQA18" s="3"/>
      <c r="TQB18" s="3"/>
      <c r="TQC18" s="35"/>
      <c r="TQD18" s="35"/>
      <c r="TQE18" s="35"/>
      <c r="TQF18" s="3"/>
      <c r="TQG18" s="3"/>
      <c r="TQH18" s="3"/>
      <c r="TQI18" s="35"/>
      <c r="TQJ18" s="35"/>
      <c r="TQK18" s="35"/>
      <c r="TQL18" s="3"/>
      <c r="TQM18" s="3"/>
      <c r="TQN18" s="3"/>
      <c r="TQO18" s="35"/>
      <c r="TQP18" s="35"/>
      <c r="TQQ18" s="35"/>
      <c r="TQR18" s="3"/>
      <c r="TQS18" s="3"/>
      <c r="TQT18" s="3"/>
      <c r="TQU18" s="35"/>
      <c r="TQV18" s="35"/>
      <c r="TQW18" s="35"/>
      <c r="TQX18" s="3"/>
      <c r="TQY18" s="3"/>
      <c r="TQZ18" s="3"/>
      <c r="TRA18" s="35"/>
      <c r="TRB18" s="35"/>
      <c r="TRC18" s="35"/>
      <c r="TRD18" s="3"/>
      <c r="TRE18" s="3"/>
      <c r="TRF18" s="3"/>
      <c r="TRG18" s="35"/>
      <c r="TRH18" s="35"/>
      <c r="TRI18" s="35"/>
      <c r="TRJ18" s="3"/>
      <c r="TRK18" s="3"/>
      <c r="TRL18" s="3"/>
      <c r="TRM18" s="35"/>
      <c r="TRN18" s="35"/>
      <c r="TRO18" s="35"/>
      <c r="TRP18" s="3"/>
      <c r="TRQ18" s="3"/>
      <c r="TRR18" s="3"/>
      <c r="TRS18" s="35"/>
      <c r="TRT18" s="35"/>
      <c r="TRU18" s="35"/>
      <c r="TRV18" s="3"/>
      <c r="TRW18" s="3"/>
      <c r="TRX18" s="3"/>
      <c r="TRY18" s="35"/>
      <c r="TRZ18" s="35"/>
      <c r="TSA18" s="35"/>
      <c r="TSB18" s="3"/>
      <c r="TSC18" s="3"/>
      <c r="TSD18" s="3"/>
      <c r="TSE18" s="35"/>
      <c r="TSF18" s="35"/>
      <c r="TSG18" s="35"/>
      <c r="TSH18" s="3"/>
      <c r="TSI18" s="3"/>
      <c r="TSJ18" s="3"/>
      <c r="TSK18" s="35"/>
      <c r="TSL18" s="35"/>
      <c r="TSM18" s="35"/>
      <c r="TSN18" s="3"/>
      <c r="TSO18" s="3"/>
      <c r="TSP18" s="3"/>
      <c r="TSQ18" s="35"/>
      <c r="TSR18" s="35"/>
      <c r="TSS18" s="35"/>
      <c r="TST18" s="3"/>
      <c r="TSU18" s="3"/>
      <c r="TSV18" s="3"/>
      <c r="TSW18" s="35"/>
      <c r="TSX18" s="35"/>
      <c r="TSY18" s="35"/>
      <c r="TSZ18" s="3"/>
      <c r="TTA18" s="3"/>
      <c r="TTB18" s="3"/>
      <c r="TTC18" s="35"/>
      <c r="TTD18" s="35"/>
      <c r="TTE18" s="35"/>
      <c r="TTF18" s="3"/>
      <c r="TTG18" s="3"/>
      <c r="TTH18" s="3"/>
      <c r="TTI18" s="35"/>
      <c r="TTJ18" s="35"/>
      <c r="TTK18" s="35"/>
      <c r="TTL18" s="3"/>
      <c r="TTM18" s="3"/>
      <c r="TTN18" s="3"/>
      <c r="TTO18" s="35"/>
      <c r="TTP18" s="35"/>
      <c r="TTQ18" s="35"/>
      <c r="TTR18" s="3"/>
      <c r="TTS18" s="3"/>
      <c r="TTT18" s="3"/>
      <c r="TTU18" s="35"/>
      <c r="TTV18" s="35"/>
      <c r="TTW18" s="35"/>
      <c r="TTX18" s="3"/>
      <c r="TTY18" s="3"/>
      <c r="TTZ18" s="3"/>
      <c r="TUA18" s="35"/>
      <c r="TUB18" s="35"/>
      <c r="TUC18" s="35"/>
      <c r="TUD18" s="3"/>
      <c r="TUE18" s="3"/>
      <c r="TUF18" s="3"/>
      <c r="TUG18" s="35"/>
      <c r="TUH18" s="35"/>
      <c r="TUI18" s="35"/>
      <c r="TUJ18" s="3"/>
      <c r="TUK18" s="3"/>
      <c r="TUL18" s="3"/>
      <c r="TUM18" s="35"/>
      <c r="TUN18" s="35"/>
      <c r="TUO18" s="35"/>
      <c r="TUP18" s="3"/>
      <c r="TUQ18" s="3"/>
      <c r="TUR18" s="3"/>
      <c r="TUS18" s="35"/>
      <c r="TUT18" s="35"/>
      <c r="TUU18" s="35"/>
      <c r="TUV18" s="3"/>
      <c r="TUW18" s="3"/>
      <c r="TUX18" s="3"/>
      <c r="TUY18" s="35"/>
      <c r="TUZ18" s="35"/>
      <c r="TVA18" s="35"/>
      <c r="TVB18" s="3"/>
      <c r="TVC18" s="3"/>
      <c r="TVD18" s="3"/>
      <c r="TVE18" s="35"/>
      <c r="TVF18" s="35"/>
      <c r="TVG18" s="35"/>
      <c r="TVH18" s="3"/>
      <c r="TVI18" s="3"/>
      <c r="TVJ18" s="3"/>
      <c r="TVK18" s="35"/>
      <c r="TVL18" s="35"/>
      <c r="TVM18" s="35"/>
      <c r="TVN18" s="3"/>
      <c r="TVO18" s="3"/>
      <c r="TVP18" s="3"/>
      <c r="TVQ18" s="35"/>
      <c r="TVR18" s="35"/>
      <c r="TVS18" s="35"/>
      <c r="TVT18" s="3"/>
      <c r="TVU18" s="3"/>
      <c r="TVV18" s="3"/>
      <c r="TVW18" s="35"/>
      <c r="TVX18" s="35"/>
      <c r="TVY18" s="35"/>
      <c r="TVZ18" s="3"/>
      <c r="TWA18" s="3"/>
      <c r="TWB18" s="3"/>
      <c r="TWC18" s="35"/>
      <c r="TWD18" s="35"/>
      <c r="TWE18" s="35"/>
      <c r="TWF18" s="3"/>
      <c r="TWG18" s="3"/>
      <c r="TWH18" s="3"/>
      <c r="TWI18" s="35"/>
      <c r="TWJ18" s="35"/>
      <c r="TWK18" s="35"/>
      <c r="TWL18" s="3"/>
      <c r="TWM18" s="3"/>
      <c r="TWN18" s="3"/>
      <c r="TWO18" s="35"/>
      <c r="TWP18" s="35"/>
      <c r="TWQ18" s="35"/>
      <c r="TWR18" s="3"/>
      <c r="TWS18" s="3"/>
      <c r="TWT18" s="3"/>
      <c r="TWU18" s="35"/>
      <c r="TWV18" s="35"/>
      <c r="TWW18" s="35"/>
      <c r="TWX18" s="3"/>
      <c r="TWY18" s="3"/>
      <c r="TWZ18" s="3"/>
      <c r="TXA18" s="35"/>
      <c r="TXB18" s="35"/>
      <c r="TXC18" s="35"/>
      <c r="TXD18" s="3"/>
      <c r="TXE18" s="3"/>
      <c r="TXF18" s="3"/>
      <c r="TXG18" s="35"/>
      <c r="TXH18" s="35"/>
      <c r="TXI18" s="35"/>
      <c r="TXJ18" s="3"/>
      <c r="TXK18" s="3"/>
      <c r="TXL18" s="3"/>
      <c r="TXM18" s="35"/>
      <c r="TXN18" s="35"/>
      <c r="TXO18" s="35"/>
      <c r="TXP18" s="3"/>
      <c r="TXQ18" s="3"/>
      <c r="TXR18" s="3"/>
      <c r="TXS18" s="35"/>
      <c r="TXT18" s="35"/>
      <c r="TXU18" s="35"/>
      <c r="TXV18" s="3"/>
      <c r="TXW18" s="3"/>
      <c r="TXX18" s="3"/>
      <c r="TXY18" s="35"/>
      <c r="TXZ18" s="35"/>
      <c r="TYA18" s="35"/>
      <c r="TYB18" s="3"/>
      <c r="TYC18" s="3"/>
      <c r="TYD18" s="3"/>
      <c r="TYE18" s="35"/>
      <c r="TYF18" s="35"/>
      <c r="TYG18" s="35"/>
      <c r="TYH18" s="3"/>
      <c r="TYI18" s="3"/>
      <c r="TYJ18" s="3"/>
      <c r="TYK18" s="35"/>
      <c r="TYL18" s="35"/>
      <c r="TYM18" s="35"/>
      <c r="TYN18" s="3"/>
      <c r="TYO18" s="3"/>
      <c r="TYP18" s="3"/>
      <c r="TYQ18" s="35"/>
      <c r="TYR18" s="35"/>
      <c r="TYS18" s="35"/>
      <c r="TYT18" s="3"/>
      <c r="TYU18" s="3"/>
      <c r="TYV18" s="3"/>
      <c r="TYW18" s="35"/>
      <c r="TYX18" s="35"/>
      <c r="TYY18" s="35"/>
      <c r="TYZ18" s="3"/>
      <c r="TZA18" s="3"/>
      <c r="TZB18" s="3"/>
      <c r="TZC18" s="35"/>
      <c r="TZD18" s="35"/>
      <c r="TZE18" s="35"/>
      <c r="TZF18" s="3"/>
      <c r="TZG18" s="3"/>
      <c r="TZH18" s="3"/>
      <c r="TZI18" s="35"/>
      <c r="TZJ18" s="35"/>
      <c r="TZK18" s="35"/>
      <c r="TZL18" s="3"/>
      <c r="TZM18" s="3"/>
      <c r="TZN18" s="3"/>
      <c r="TZO18" s="35"/>
      <c r="TZP18" s="35"/>
      <c r="TZQ18" s="35"/>
      <c r="TZR18" s="3"/>
      <c r="TZS18" s="3"/>
      <c r="TZT18" s="3"/>
      <c r="TZU18" s="35"/>
      <c r="TZV18" s="35"/>
      <c r="TZW18" s="35"/>
      <c r="TZX18" s="3"/>
      <c r="TZY18" s="3"/>
      <c r="TZZ18" s="3"/>
      <c r="UAA18" s="35"/>
      <c r="UAB18" s="35"/>
      <c r="UAC18" s="35"/>
      <c r="UAD18" s="3"/>
      <c r="UAE18" s="3"/>
      <c r="UAF18" s="3"/>
      <c r="UAG18" s="35"/>
      <c r="UAH18" s="35"/>
      <c r="UAI18" s="35"/>
      <c r="UAJ18" s="3"/>
      <c r="UAK18" s="3"/>
      <c r="UAL18" s="3"/>
      <c r="UAM18" s="35"/>
      <c r="UAN18" s="35"/>
      <c r="UAO18" s="35"/>
      <c r="UAP18" s="3"/>
      <c r="UAQ18" s="3"/>
      <c r="UAR18" s="3"/>
      <c r="UAS18" s="35"/>
      <c r="UAT18" s="35"/>
      <c r="UAU18" s="35"/>
      <c r="UAV18" s="3"/>
      <c r="UAW18" s="3"/>
      <c r="UAX18" s="3"/>
      <c r="UAY18" s="35"/>
      <c r="UAZ18" s="35"/>
      <c r="UBA18" s="35"/>
      <c r="UBB18" s="3"/>
      <c r="UBC18" s="3"/>
      <c r="UBD18" s="3"/>
      <c r="UBE18" s="35"/>
      <c r="UBF18" s="35"/>
      <c r="UBG18" s="35"/>
      <c r="UBH18" s="3"/>
      <c r="UBI18" s="3"/>
      <c r="UBJ18" s="3"/>
      <c r="UBK18" s="35"/>
      <c r="UBL18" s="35"/>
      <c r="UBM18" s="35"/>
      <c r="UBN18" s="3"/>
      <c r="UBO18" s="3"/>
      <c r="UBP18" s="3"/>
      <c r="UBQ18" s="35"/>
      <c r="UBR18" s="35"/>
      <c r="UBS18" s="35"/>
      <c r="UBT18" s="3"/>
      <c r="UBU18" s="3"/>
      <c r="UBV18" s="3"/>
      <c r="UBW18" s="35"/>
      <c r="UBX18" s="35"/>
      <c r="UBY18" s="35"/>
      <c r="UBZ18" s="3"/>
      <c r="UCA18" s="3"/>
      <c r="UCB18" s="3"/>
      <c r="UCC18" s="35"/>
      <c r="UCD18" s="35"/>
      <c r="UCE18" s="35"/>
      <c r="UCF18" s="3"/>
      <c r="UCG18" s="3"/>
      <c r="UCH18" s="3"/>
      <c r="UCI18" s="35"/>
      <c r="UCJ18" s="35"/>
      <c r="UCK18" s="35"/>
      <c r="UCL18" s="3"/>
      <c r="UCM18" s="3"/>
      <c r="UCN18" s="3"/>
      <c r="UCO18" s="35"/>
      <c r="UCP18" s="35"/>
      <c r="UCQ18" s="35"/>
      <c r="UCR18" s="3"/>
      <c r="UCS18" s="3"/>
      <c r="UCT18" s="3"/>
      <c r="UCU18" s="35"/>
      <c r="UCV18" s="35"/>
      <c r="UCW18" s="35"/>
      <c r="UCX18" s="3"/>
      <c r="UCY18" s="3"/>
      <c r="UCZ18" s="3"/>
      <c r="UDA18" s="35"/>
      <c r="UDB18" s="35"/>
      <c r="UDC18" s="35"/>
      <c r="UDD18" s="3"/>
      <c r="UDE18" s="3"/>
      <c r="UDF18" s="3"/>
      <c r="UDG18" s="35"/>
      <c r="UDH18" s="35"/>
      <c r="UDI18" s="35"/>
      <c r="UDJ18" s="3"/>
      <c r="UDK18" s="3"/>
      <c r="UDL18" s="3"/>
      <c r="UDM18" s="35"/>
      <c r="UDN18" s="35"/>
      <c r="UDO18" s="35"/>
      <c r="UDP18" s="3"/>
      <c r="UDQ18" s="3"/>
      <c r="UDR18" s="3"/>
      <c r="UDS18" s="35"/>
      <c r="UDT18" s="35"/>
      <c r="UDU18" s="35"/>
      <c r="UDV18" s="3"/>
      <c r="UDW18" s="3"/>
      <c r="UDX18" s="3"/>
      <c r="UDY18" s="35"/>
      <c r="UDZ18" s="35"/>
      <c r="UEA18" s="35"/>
      <c r="UEB18" s="3"/>
      <c r="UEC18" s="3"/>
      <c r="UED18" s="3"/>
      <c r="UEE18" s="35"/>
      <c r="UEF18" s="35"/>
      <c r="UEG18" s="35"/>
      <c r="UEH18" s="3"/>
      <c r="UEI18" s="3"/>
      <c r="UEJ18" s="3"/>
      <c r="UEK18" s="35"/>
      <c r="UEL18" s="35"/>
      <c r="UEM18" s="35"/>
      <c r="UEN18" s="3"/>
      <c r="UEO18" s="3"/>
      <c r="UEP18" s="3"/>
      <c r="UEQ18" s="35"/>
      <c r="UER18" s="35"/>
      <c r="UES18" s="35"/>
      <c r="UET18" s="3"/>
      <c r="UEU18" s="3"/>
      <c r="UEV18" s="3"/>
      <c r="UEW18" s="35"/>
      <c r="UEX18" s="35"/>
      <c r="UEY18" s="35"/>
      <c r="UEZ18" s="3"/>
      <c r="UFA18" s="3"/>
      <c r="UFB18" s="3"/>
      <c r="UFC18" s="35"/>
      <c r="UFD18" s="35"/>
      <c r="UFE18" s="35"/>
      <c r="UFF18" s="3"/>
      <c r="UFG18" s="3"/>
      <c r="UFH18" s="3"/>
      <c r="UFI18" s="35"/>
      <c r="UFJ18" s="35"/>
      <c r="UFK18" s="35"/>
      <c r="UFL18" s="3"/>
      <c r="UFM18" s="3"/>
      <c r="UFN18" s="3"/>
      <c r="UFO18" s="35"/>
      <c r="UFP18" s="35"/>
      <c r="UFQ18" s="35"/>
      <c r="UFR18" s="3"/>
      <c r="UFS18" s="3"/>
      <c r="UFT18" s="3"/>
      <c r="UFU18" s="35"/>
      <c r="UFV18" s="35"/>
      <c r="UFW18" s="35"/>
      <c r="UFX18" s="3"/>
      <c r="UFY18" s="3"/>
      <c r="UFZ18" s="3"/>
      <c r="UGA18" s="35"/>
      <c r="UGB18" s="35"/>
      <c r="UGC18" s="35"/>
      <c r="UGD18" s="3"/>
      <c r="UGE18" s="3"/>
      <c r="UGF18" s="3"/>
      <c r="UGG18" s="35"/>
      <c r="UGH18" s="35"/>
      <c r="UGI18" s="35"/>
      <c r="UGJ18" s="3"/>
      <c r="UGK18" s="3"/>
      <c r="UGL18" s="3"/>
      <c r="UGM18" s="35"/>
      <c r="UGN18" s="35"/>
      <c r="UGO18" s="35"/>
      <c r="UGP18" s="3"/>
      <c r="UGQ18" s="3"/>
      <c r="UGR18" s="3"/>
      <c r="UGS18" s="35"/>
      <c r="UGT18" s="35"/>
      <c r="UGU18" s="35"/>
      <c r="UGV18" s="3"/>
      <c r="UGW18" s="3"/>
      <c r="UGX18" s="3"/>
      <c r="UGY18" s="35"/>
      <c r="UGZ18" s="35"/>
      <c r="UHA18" s="35"/>
      <c r="UHB18" s="3"/>
      <c r="UHC18" s="3"/>
      <c r="UHD18" s="3"/>
      <c r="UHE18" s="35"/>
      <c r="UHF18" s="35"/>
      <c r="UHG18" s="35"/>
      <c r="UHH18" s="3"/>
      <c r="UHI18" s="3"/>
      <c r="UHJ18" s="3"/>
      <c r="UHK18" s="35"/>
      <c r="UHL18" s="35"/>
      <c r="UHM18" s="35"/>
      <c r="UHN18" s="3"/>
      <c r="UHO18" s="3"/>
      <c r="UHP18" s="3"/>
      <c r="UHQ18" s="35"/>
      <c r="UHR18" s="35"/>
      <c r="UHS18" s="35"/>
      <c r="UHT18" s="3"/>
      <c r="UHU18" s="3"/>
      <c r="UHV18" s="3"/>
      <c r="UHW18" s="35"/>
      <c r="UHX18" s="35"/>
      <c r="UHY18" s="35"/>
      <c r="UHZ18" s="3"/>
      <c r="UIA18" s="3"/>
      <c r="UIB18" s="3"/>
      <c r="UIC18" s="35"/>
      <c r="UID18" s="35"/>
      <c r="UIE18" s="35"/>
      <c r="UIF18" s="3"/>
      <c r="UIG18" s="3"/>
      <c r="UIH18" s="3"/>
      <c r="UII18" s="35"/>
      <c r="UIJ18" s="35"/>
      <c r="UIK18" s="35"/>
      <c r="UIL18" s="3"/>
      <c r="UIM18" s="3"/>
      <c r="UIN18" s="3"/>
      <c r="UIO18" s="35"/>
      <c r="UIP18" s="35"/>
      <c r="UIQ18" s="35"/>
      <c r="UIR18" s="3"/>
      <c r="UIS18" s="3"/>
      <c r="UIT18" s="3"/>
      <c r="UIU18" s="35"/>
      <c r="UIV18" s="35"/>
      <c r="UIW18" s="35"/>
      <c r="UIX18" s="3"/>
      <c r="UIY18" s="3"/>
      <c r="UIZ18" s="3"/>
      <c r="UJA18" s="35"/>
      <c r="UJB18" s="35"/>
      <c r="UJC18" s="35"/>
      <c r="UJD18" s="3"/>
      <c r="UJE18" s="3"/>
      <c r="UJF18" s="3"/>
      <c r="UJG18" s="35"/>
      <c r="UJH18" s="35"/>
      <c r="UJI18" s="35"/>
      <c r="UJJ18" s="3"/>
      <c r="UJK18" s="3"/>
      <c r="UJL18" s="3"/>
      <c r="UJM18" s="35"/>
      <c r="UJN18" s="35"/>
      <c r="UJO18" s="35"/>
      <c r="UJP18" s="3"/>
      <c r="UJQ18" s="3"/>
      <c r="UJR18" s="3"/>
      <c r="UJS18" s="35"/>
      <c r="UJT18" s="35"/>
      <c r="UJU18" s="35"/>
      <c r="UJV18" s="3"/>
      <c r="UJW18" s="3"/>
      <c r="UJX18" s="3"/>
      <c r="UJY18" s="35"/>
      <c r="UJZ18" s="35"/>
      <c r="UKA18" s="35"/>
      <c r="UKB18" s="3"/>
      <c r="UKC18" s="3"/>
      <c r="UKD18" s="3"/>
      <c r="UKE18" s="35"/>
      <c r="UKF18" s="35"/>
      <c r="UKG18" s="35"/>
      <c r="UKH18" s="3"/>
      <c r="UKI18" s="3"/>
      <c r="UKJ18" s="3"/>
      <c r="UKK18" s="35"/>
      <c r="UKL18" s="35"/>
      <c r="UKM18" s="35"/>
      <c r="UKN18" s="3"/>
      <c r="UKO18" s="3"/>
      <c r="UKP18" s="3"/>
      <c r="UKQ18" s="35"/>
      <c r="UKR18" s="35"/>
      <c r="UKS18" s="35"/>
      <c r="UKT18" s="3"/>
      <c r="UKU18" s="3"/>
      <c r="UKV18" s="3"/>
      <c r="UKW18" s="35"/>
      <c r="UKX18" s="35"/>
      <c r="UKY18" s="35"/>
      <c r="UKZ18" s="3"/>
      <c r="ULA18" s="3"/>
      <c r="ULB18" s="3"/>
      <c r="ULC18" s="35"/>
      <c r="ULD18" s="35"/>
      <c r="ULE18" s="35"/>
      <c r="ULF18" s="3"/>
      <c r="ULG18" s="3"/>
      <c r="ULH18" s="3"/>
      <c r="ULI18" s="35"/>
      <c r="ULJ18" s="35"/>
      <c r="ULK18" s="35"/>
      <c r="ULL18" s="3"/>
      <c r="ULM18" s="3"/>
      <c r="ULN18" s="3"/>
      <c r="ULO18" s="35"/>
      <c r="ULP18" s="35"/>
      <c r="ULQ18" s="35"/>
      <c r="ULR18" s="3"/>
      <c r="ULS18" s="3"/>
      <c r="ULT18" s="3"/>
      <c r="ULU18" s="35"/>
      <c r="ULV18" s="35"/>
      <c r="ULW18" s="35"/>
      <c r="ULX18" s="3"/>
      <c r="ULY18" s="3"/>
      <c r="ULZ18" s="3"/>
      <c r="UMA18" s="35"/>
      <c r="UMB18" s="35"/>
      <c r="UMC18" s="35"/>
      <c r="UMD18" s="3"/>
      <c r="UME18" s="3"/>
      <c r="UMF18" s="3"/>
      <c r="UMG18" s="35"/>
      <c r="UMH18" s="35"/>
      <c r="UMI18" s="35"/>
      <c r="UMJ18" s="3"/>
      <c r="UMK18" s="3"/>
      <c r="UML18" s="3"/>
      <c r="UMM18" s="35"/>
      <c r="UMN18" s="35"/>
      <c r="UMO18" s="35"/>
      <c r="UMP18" s="3"/>
      <c r="UMQ18" s="3"/>
      <c r="UMR18" s="3"/>
      <c r="UMS18" s="35"/>
      <c r="UMT18" s="35"/>
      <c r="UMU18" s="35"/>
      <c r="UMV18" s="3"/>
      <c r="UMW18" s="3"/>
      <c r="UMX18" s="3"/>
      <c r="UMY18" s="35"/>
      <c r="UMZ18" s="35"/>
      <c r="UNA18" s="35"/>
      <c r="UNB18" s="3"/>
      <c r="UNC18" s="3"/>
      <c r="UND18" s="3"/>
      <c r="UNE18" s="35"/>
      <c r="UNF18" s="35"/>
      <c r="UNG18" s="35"/>
      <c r="UNH18" s="3"/>
      <c r="UNI18" s="3"/>
      <c r="UNJ18" s="3"/>
      <c r="UNK18" s="35"/>
      <c r="UNL18" s="35"/>
      <c r="UNM18" s="35"/>
      <c r="UNN18" s="3"/>
      <c r="UNO18" s="3"/>
      <c r="UNP18" s="3"/>
      <c r="UNQ18" s="35"/>
      <c r="UNR18" s="35"/>
      <c r="UNS18" s="35"/>
      <c r="UNT18" s="3"/>
      <c r="UNU18" s="3"/>
      <c r="UNV18" s="3"/>
      <c r="UNW18" s="35"/>
      <c r="UNX18" s="35"/>
      <c r="UNY18" s="35"/>
      <c r="UNZ18" s="3"/>
      <c r="UOA18" s="3"/>
      <c r="UOB18" s="3"/>
      <c r="UOC18" s="35"/>
      <c r="UOD18" s="35"/>
      <c r="UOE18" s="35"/>
      <c r="UOF18" s="3"/>
      <c r="UOG18" s="3"/>
      <c r="UOH18" s="3"/>
      <c r="UOI18" s="35"/>
      <c r="UOJ18" s="35"/>
      <c r="UOK18" s="35"/>
      <c r="UOL18" s="3"/>
      <c r="UOM18" s="3"/>
      <c r="UON18" s="3"/>
      <c r="UOO18" s="35"/>
      <c r="UOP18" s="35"/>
      <c r="UOQ18" s="35"/>
      <c r="UOR18" s="3"/>
      <c r="UOS18" s="3"/>
      <c r="UOT18" s="3"/>
      <c r="UOU18" s="35"/>
      <c r="UOV18" s="35"/>
      <c r="UOW18" s="35"/>
      <c r="UOX18" s="3"/>
      <c r="UOY18" s="3"/>
      <c r="UOZ18" s="3"/>
      <c r="UPA18" s="35"/>
      <c r="UPB18" s="35"/>
      <c r="UPC18" s="35"/>
      <c r="UPD18" s="3"/>
      <c r="UPE18" s="3"/>
      <c r="UPF18" s="3"/>
      <c r="UPG18" s="35"/>
      <c r="UPH18" s="35"/>
      <c r="UPI18" s="35"/>
      <c r="UPJ18" s="3"/>
      <c r="UPK18" s="3"/>
      <c r="UPL18" s="3"/>
      <c r="UPM18" s="35"/>
      <c r="UPN18" s="35"/>
      <c r="UPO18" s="35"/>
      <c r="UPP18" s="3"/>
      <c r="UPQ18" s="3"/>
      <c r="UPR18" s="3"/>
      <c r="UPS18" s="35"/>
      <c r="UPT18" s="35"/>
      <c r="UPU18" s="35"/>
      <c r="UPV18" s="3"/>
      <c r="UPW18" s="3"/>
      <c r="UPX18" s="3"/>
      <c r="UPY18" s="35"/>
      <c r="UPZ18" s="35"/>
      <c r="UQA18" s="35"/>
      <c r="UQB18" s="3"/>
      <c r="UQC18" s="3"/>
      <c r="UQD18" s="3"/>
      <c r="UQE18" s="35"/>
      <c r="UQF18" s="35"/>
      <c r="UQG18" s="35"/>
      <c r="UQH18" s="3"/>
      <c r="UQI18" s="3"/>
      <c r="UQJ18" s="3"/>
      <c r="UQK18" s="35"/>
      <c r="UQL18" s="35"/>
      <c r="UQM18" s="35"/>
      <c r="UQN18" s="3"/>
      <c r="UQO18" s="3"/>
      <c r="UQP18" s="3"/>
      <c r="UQQ18" s="35"/>
      <c r="UQR18" s="35"/>
      <c r="UQS18" s="35"/>
      <c r="UQT18" s="3"/>
      <c r="UQU18" s="3"/>
      <c r="UQV18" s="3"/>
      <c r="UQW18" s="35"/>
      <c r="UQX18" s="35"/>
      <c r="UQY18" s="35"/>
      <c r="UQZ18" s="3"/>
      <c r="URA18" s="3"/>
      <c r="URB18" s="3"/>
      <c r="URC18" s="35"/>
      <c r="URD18" s="35"/>
      <c r="URE18" s="35"/>
      <c r="URF18" s="3"/>
      <c r="URG18" s="3"/>
      <c r="URH18" s="3"/>
      <c r="URI18" s="35"/>
      <c r="URJ18" s="35"/>
      <c r="URK18" s="35"/>
      <c r="URL18" s="3"/>
      <c r="URM18" s="3"/>
      <c r="URN18" s="3"/>
      <c r="URO18" s="35"/>
      <c r="URP18" s="35"/>
      <c r="URQ18" s="35"/>
      <c r="URR18" s="3"/>
      <c r="URS18" s="3"/>
      <c r="URT18" s="3"/>
      <c r="URU18" s="35"/>
      <c r="URV18" s="35"/>
      <c r="URW18" s="35"/>
      <c r="URX18" s="3"/>
      <c r="URY18" s="3"/>
      <c r="URZ18" s="3"/>
      <c r="USA18" s="35"/>
      <c r="USB18" s="35"/>
      <c r="USC18" s="35"/>
      <c r="USD18" s="3"/>
      <c r="USE18" s="3"/>
      <c r="USF18" s="3"/>
      <c r="USG18" s="35"/>
      <c r="USH18" s="35"/>
      <c r="USI18" s="35"/>
      <c r="USJ18" s="3"/>
      <c r="USK18" s="3"/>
      <c r="USL18" s="3"/>
      <c r="USM18" s="35"/>
      <c r="USN18" s="35"/>
      <c r="USO18" s="35"/>
      <c r="USP18" s="3"/>
      <c r="USQ18" s="3"/>
      <c r="USR18" s="3"/>
      <c r="USS18" s="35"/>
      <c r="UST18" s="35"/>
      <c r="USU18" s="35"/>
      <c r="USV18" s="3"/>
      <c r="USW18" s="3"/>
      <c r="USX18" s="3"/>
      <c r="USY18" s="35"/>
      <c r="USZ18" s="35"/>
      <c r="UTA18" s="35"/>
      <c r="UTB18" s="3"/>
      <c r="UTC18" s="3"/>
      <c r="UTD18" s="3"/>
      <c r="UTE18" s="35"/>
      <c r="UTF18" s="35"/>
      <c r="UTG18" s="35"/>
      <c r="UTH18" s="3"/>
      <c r="UTI18" s="3"/>
      <c r="UTJ18" s="3"/>
      <c r="UTK18" s="35"/>
      <c r="UTL18" s="35"/>
      <c r="UTM18" s="35"/>
      <c r="UTN18" s="3"/>
      <c r="UTO18" s="3"/>
      <c r="UTP18" s="3"/>
      <c r="UTQ18" s="35"/>
      <c r="UTR18" s="35"/>
      <c r="UTS18" s="35"/>
      <c r="UTT18" s="3"/>
      <c r="UTU18" s="3"/>
      <c r="UTV18" s="3"/>
      <c r="UTW18" s="35"/>
      <c r="UTX18" s="35"/>
      <c r="UTY18" s="35"/>
      <c r="UTZ18" s="3"/>
      <c r="UUA18" s="3"/>
      <c r="UUB18" s="3"/>
      <c r="UUC18" s="35"/>
      <c r="UUD18" s="35"/>
      <c r="UUE18" s="35"/>
      <c r="UUF18" s="3"/>
      <c r="UUG18" s="3"/>
      <c r="UUH18" s="3"/>
      <c r="UUI18" s="35"/>
      <c r="UUJ18" s="35"/>
      <c r="UUK18" s="35"/>
      <c r="UUL18" s="3"/>
      <c r="UUM18" s="3"/>
      <c r="UUN18" s="3"/>
      <c r="UUO18" s="35"/>
      <c r="UUP18" s="35"/>
      <c r="UUQ18" s="35"/>
      <c r="UUR18" s="3"/>
      <c r="UUS18" s="3"/>
      <c r="UUT18" s="3"/>
      <c r="UUU18" s="35"/>
      <c r="UUV18" s="35"/>
      <c r="UUW18" s="35"/>
      <c r="UUX18" s="3"/>
      <c r="UUY18" s="3"/>
      <c r="UUZ18" s="3"/>
      <c r="UVA18" s="35"/>
      <c r="UVB18" s="35"/>
      <c r="UVC18" s="35"/>
      <c r="UVD18" s="3"/>
      <c r="UVE18" s="3"/>
      <c r="UVF18" s="3"/>
      <c r="UVG18" s="35"/>
      <c r="UVH18" s="35"/>
      <c r="UVI18" s="35"/>
      <c r="UVJ18" s="3"/>
      <c r="UVK18" s="3"/>
      <c r="UVL18" s="3"/>
      <c r="UVM18" s="35"/>
      <c r="UVN18" s="35"/>
      <c r="UVO18" s="35"/>
      <c r="UVP18" s="3"/>
      <c r="UVQ18" s="3"/>
      <c r="UVR18" s="3"/>
      <c r="UVS18" s="35"/>
      <c r="UVT18" s="35"/>
      <c r="UVU18" s="35"/>
      <c r="UVV18" s="3"/>
      <c r="UVW18" s="3"/>
      <c r="UVX18" s="3"/>
      <c r="UVY18" s="35"/>
      <c r="UVZ18" s="35"/>
      <c r="UWA18" s="35"/>
      <c r="UWB18" s="3"/>
      <c r="UWC18" s="3"/>
      <c r="UWD18" s="3"/>
      <c r="UWE18" s="35"/>
      <c r="UWF18" s="35"/>
      <c r="UWG18" s="35"/>
      <c r="UWH18" s="3"/>
      <c r="UWI18" s="3"/>
      <c r="UWJ18" s="3"/>
      <c r="UWK18" s="35"/>
      <c r="UWL18" s="35"/>
      <c r="UWM18" s="35"/>
      <c r="UWN18" s="3"/>
      <c r="UWO18" s="3"/>
      <c r="UWP18" s="3"/>
      <c r="UWQ18" s="35"/>
      <c r="UWR18" s="35"/>
      <c r="UWS18" s="35"/>
      <c r="UWT18" s="3"/>
      <c r="UWU18" s="3"/>
      <c r="UWV18" s="3"/>
      <c r="UWW18" s="35"/>
      <c r="UWX18" s="35"/>
      <c r="UWY18" s="35"/>
      <c r="UWZ18" s="3"/>
      <c r="UXA18" s="3"/>
      <c r="UXB18" s="3"/>
      <c r="UXC18" s="35"/>
      <c r="UXD18" s="35"/>
      <c r="UXE18" s="35"/>
      <c r="UXF18" s="3"/>
      <c r="UXG18" s="3"/>
      <c r="UXH18" s="3"/>
      <c r="UXI18" s="35"/>
      <c r="UXJ18" s="35"/>
      <c r="UXK18" s="35"/>
      <c r="UXL18" s="3"/>
      <c r="UXM18" s="3"/>
      <c r="UXN18" s="3"/>
      <c r="UXO18" s="35"/>
      <c r="UXP18" s="35"/>
      <c r="UXQ18" s="35"/>
      <c r="UXR18" s="3"/>
      <c r="UXS18" s="3"/>
      <c r="UXT18" s="3"/>
      <c r="UXU18" s="35"/>
      <c r="UXV18" s="35"/>
      <c r="UXW18" s="35"/>
      <c r="UXX18" s="3"/>
      <c r="UXY18" s="3"/>
      <c r="UXZ18" s="3"/>
      <c r="UYA18" s="35"/>
      <c r="UYB18" s="35"/>
      <c r="UYC18" s="35"/>
      <c r="UYD18" s="3"/>
      <c r="UYE18" s="3"/>
      <c r="UYF18" s="3"/>
      <c r="UYG18" s="35"/>
      <c r="UYH18" s="35"/>
      <c r="UYI18" s="35"/>
      <c r="UYJ18" s="3"/>
      <c r="UYK18" s="3"/>
      <c r="UYL18" s="3"/>
      <c r="UYM18" s="35"/>
      <c r="UYN18" s="35"/>
      <c r="UYO18" s="35"/>
      <c r="UYP18" s="3"/>
      <c r="UYQ18" s="3"/>
      <c r="UYR18" s="3"/>
      <c r="UYS18" s="35"/>
      <c r="UYT18" s="35"/>
      <c r="UYU18" s="35"/>
      <c r="UYV18" s="3"/>
      <c r="UYW18" s="3"/>
      <c r="UYX18" s="3"/>
      <c r="UYY18" s="35"/>
      <c r="UYZ18" s="35"/>
      <c r="UZA18" s="35"/>
      <c r="UZB18" s="3"/>
      <c r="UZC18" s="3"/>
      <c r="UZD18" s="3"/>
      <c r="UZE18" s="35"/>
      <c r="UZF18" s="35"/>
      <c r="UZG18" s="35"/>
      <c r="UZH18" s="3"/>
      <c r="UZI18" s="3"/>
      <c r="UZJ18" s="3"/>
      <c r="UZK18" s="35"/>
      <c r="UZL18" s="35"/>
      <c r="UZM18" s="35"/>
      <c r="UZN18" s="3"/>
      <c r="UZO18" s="3"/>
      <c r="UZP18" s="3"/>
      <c r="UZQ18" s="35"/>
      <c r="UZR18" s="35"/>
      <c r="UZS18" s="35"/>
      <c r="UZT18" s="3"/>
      <c r="UZU18" s="3"/>
      <c r="UZV18" s="3"/>
      <c r="UZW18" s="35"/>
      <c r="UZX18" s="35"/>
      <c r="UZY18" s="35"/>
      <c r="UZZ18" s="3"/>
      <c r="VAA18" s="3"/>
      <c r="VAB18" s="3"/>
      <c r="VAC18" s="35"/>
      <c r="VAD18" s="35"/>
      <c r="VAE18" s="35"/>
      <c r="VAF18" s="3"/>
      <c r="VAG18" s="3"/>
      <c r="VAH18" s="3"/>
      <c r="VAI18" s="35"/>
      <c r="VAJ18" s="35"/>
      <c r="VAK18" s="35"/>
      <c r="VAL18" s="3"/>
      <c r="VAM18" s="3"/>
      <c r="VAN18" s="3"/>
      <c r="VAO18" s="35"/>
      <c r="VAP18" s="35"/>
      <c r="VAQ18" s="35"/>
      <c r="VAR18" s="3"/>
      <c r="VAS18" s="3"/>
      <c r="VAT18" s="3"/>
      <c r="VAU18" s="35"/>
      <c r="VAV18" s="35"/>
      <c r="VAW18" s="35"/>
      <c r="VAX18" s="3"/>
      <c r="VAY18" s="3"/>
      <c r="VAZ18" s="3"/>
      <c r="VBA18" s="35"/>
      <c r="VBB18" s="35"/>
      <c r="VBC18" s="35"/>
      <c r="VBD18" s="3"/>
      <c r="VBE18" s="3"/>
      <c r="VBF18" s="3"/>
      <c r="VBG18" s="35"/>
      <c r="VBH18" s="35"/>
      <c r="VBI18" s="35"/>
      <c r="VBJ18" s="3"/>
      <c r="VBK18" s="3"/>
      <c r="VBL18" s="3"/>
      <c r="VBM18" s="35"/>
      <c r="VBN18" s="35"/>
      <c r="VBO18" s="35"/>
      <c r="VBP18" s="3"/>
      <c r="VBQ18" s="3"/>
      <c r="VBR18" s="3"/>
      <c r="VBS18" s="35"/>
      <c r="VBT18" s="35"/>
      <c r="VBU18" s="35"/>
      <c r="VBV18" s="3"/>
      <c r="VBW18" s="3"/>
      <c r="VBX18" s="3"/>
      <c r="VBY18" s="35"/>
      <c r="VBZ18" s="35"/>
      <c r="VCA18" s="35"/>
      <c r="VCB18" s="3"/>
      <c r="VCC18" s="3"/>
      <c r="VCD18" s="3"/>
      <c r="VCE18" s="35"/>
      <c r="VCF18" s="35"/>
      <c r="VCG18" s="35"/>
      <c r="VCH18" s="3"/>
      <c r="VCI18" s="3"/>
      <c r="VCJ18" s="3"/>
      <c r="VCK18" s="35"/>
      <c r="VCL18" s="35"/>
      <c r="VCM18" s="35"/>
      <c r="VCN18" s="3"/>
      <c r="VCO18" s="3"/>
      <c r="VCP18" s="3"/>
      <c r="VCQ18" s="35"/>
      <c r="VCR18" s="35"/>
      <c r="VCS18" s="35"/>
      <c r="VCT18" s="3"/>
      <c r="VCU18" s="3"/>
      <c r="VCV18" s="3"/>
      <c r="VCW18" s="35"/>
      <c r="VCX18" s="35"/>
      <c r="VCY18" s="35"/>
      <c r="VCZ18" s="3"/>
      <c r="VDA18" s="3"/>
      <c r="VDB18" s="3"/>
      <c r="VDC18" s="35"/>
      <c r="VDD18" s="35"/>
      <c r="VDE18" s="35"/>
      <c r="VDF18" s="3"/>
      <c r="VDG18" s="3"/>
      <c r="VDH18" s="3"/>
      <c r="VDI18" s="35"/>
      <c r="VDJ18" s="35"/>
      <c r="VDK18" s="35"/>
      <c r="VDL18" s="3"/>
      <c r="VDM18" s="3"/>
      <c r="VDN18" s="3"/>
      <c r="VDO18" s="35"/>
      <c r="VDP18" s="35"/>
      <c r="VDQ18" s="35"/>
      <c r="VDR18" s="3"/>
      <c r="VDS18" s="3"/>
      <c r="VDT18" s="3"/>
      <c r="VDU18" s="35"/>
      <c r="VDV18" s="35"/>
      <c r="VDW18" s="35"/>
      <c r="VDX18" s="3"/>
      <c r="VDY18" s="3"/>
      <c r="VDZ18" s="3"/>
      <c r="VEA18" s="35"/>
      <c r="VEB18" s="35"/>
      <c r="VEC18" s="35"/>
      <c r="VED18" s="3"/>
      <c r="VEE18" s="3"/>
      <c r="VEF18" s="3"/>
      <c r="VEG18" s="35"/>
      <c r="VEH18" s="35"/>
      <c r="VEI18" s="35"/>
      <c r="VEJ18" s="3"/>
      <c r="VEK18" s="3"/>
      <c r="VEL18" s="3"/>
      <c r="VEM18" s="35"/>
      <c r="VEN18" s="35"/>
      <c r="VEO18" s="35"/>
      <c r="VEP18" s="3"/>
      <c r="VEQ18" s="3"/>
      <c r="VER18" s="3"/>
      <c r="VES18" s="35"/>
      <c r="VET18" s="35"/>
      <c r="VEU18" s="35"/>
      <c r="VEV18" s="3"/>
      <c r="VEW18" s="3"/>
      <c r="VEX18" s="3"/>
      <c r="VEY18" s="35"/>
      <c r="VEZ18" s="35"/>
      <c r="VFA18" s="35"/>
      <c r="VFB18" s="3"/>
      <c r="VFC18" s="3"/>
      <c r="VFD18" s="3"/>
      <c r="VFE18" s="35"/>
      <c r="VFF18" s="35"/>
      <c r="VFG18" s="35"/>
      <c r="VFH18" s="3"/>
      <c r="VFI18" s="3"/>
      <c r="VFJ18" s="3"/>
      <c r="VFK18" s="35"/>
      <c r="VFL18" s="35"/>
      <c r="VFM18" s="35"/>
      <c r="VFN18" s="3"/>
      <c r="VFO18" s="3"/>
      <c r="VFP18" s="3"/>
      <c r="VFQ18" s="35"/>
      <c r="VFR18" s="35"/>
      <c r="VFS18" s="35"/>
      <c r="VFT18" s="3"/>
      <c r="VFU18" s="3"/>
      <c r="VFV18" s="3"/>
      <c r="VFW18" s="35"/>
      <c r="VFX18" s="35"/>
      <c r="VFY18" s="35"/>
      <c r="VFZ18" s="3"/>
      <c r="VGA18" s="3"/>
      <c r="VGB18" s="3"/>
      <c r="VGC18" s="35"/>
      <c r="VGD18" s="35"/>
      <c r="VGE18" s="35"/>
      <c r="VGF18" s="3"/>
      <c r="VGG18" s="3"/>
      <c r="VGH18" s="3"/>
      <c r="VGI18" s="35"/>
      <c r="VGJ18" s="35"/>
      <c r="VGK18" s="35"/>
      <c r="VGL18" s="3"/>
      <c r="VGM18" s="3"/>
      <c r="VGN18" s="3"/>
      <c r="VGO18" s="35"/>
      <c r="VGP18" s="35"/>
      <c r="VGQ18" s="35"/>
      <c r="VGR18" s="3"/>
      <c r="VGS18" s="3"/>
      <c r="VGT18" s="3"/>
      <c r="VGU18" s="35"/>
      <c r="VGV18" s="35"/>
      <c r="VGW18" s="35"/>
      <c r="VGX18" s="3"/>
      <c r="VGY18" s="3"/>
      <c r="VGZ18" s="3"/>
      <c r="VHA18" s="35"/>
      <c r="VHB18" s="35"/>
      <c r="VHC18" s="35"/>
      <c r="VHD18" s="3"/>
      <c r="VHE18" s="3"/>
      <c r="VHF18" s="3"/>
      <c r="VHG18" s="35"/>
      <c r="VHH18" s="35"/>
      <c r="VHI18" s="35"/>
      <c r="VHJ18" s="3"/>
      <c r="VHK18" s="3"/>
      <c r="VHL18" s="3"/>
      <c r="VHM18" s="35"/>
      <c r="VHN18" s="35"/>
      <c r="VHO18" s="35"/>
      <c r="VHP18" s="3"/>
      <c r="VHQ18" s="3"/>
      <c r="VHR18" s="3"/>
      <c r="VHS18" s="35"/>
      <c r="VHT18" s="35"/>
      <c r="VHU18" s="35"/>
      <c r="VHV18" s="3"/>
      <c r="VHW18" s="3"/>
      <c r="VHX18" s="3"/>
      <c r="VHY18" s="35"/>
      <c r="VHZ18" s="35"/>
      <c r="VIA18" s="35"/>
      <c r="VIB18" s="3"/>
      <c r="VIC18" s="3"/>
      <c r="VID18" s="3"/>
      <c r="VIE18" s="35"/>
      <c r="VIF18" s="35"/>
      <c r="VIG18" s="35"/>
      <c r="VIH18" s="3"/>
      <c r="VII18" s="3"/>
      <c r="VIJ18" s="3"/>
      <c r="VIK18" s="35"/>
      <c r="VIL18" s="35"/>
      <c r="VIM18" s="35"/>
      <c r="VIN18" s="3"/>
      <c r="VIO18" s="3"/>
      <c r="VIP18" s="3"/>
      <c r="VIQ18" s="35"/>
      <c r="VIR18" s="35"/>
      <c r="VIS18" s="35"/>
      <c r="VIT18" s="3"/>
      <c r="VIU18" s="3"/>
      <c r="VIV18" s="3"/>
      <c r="VIW18" s="35"/>
      <c r="VIX18" s="35"/>
      <c r="VIY18" s="35"/>
      <c r="VIZ18" s="3"/>
      <c r="VJA18" s="3"/>
      <c r="VJB18" s="3"/>
      <c r="VJC18" s="35"/>
      <c r="VJD18" s="35"/>
      <c r="VJE18" s="35"/>
      <c r="VJF18" s="3"/>
      <c r="VJG18" s="3"/>
      <c r="VJH18" s="3"/>
      <c r="VJI18" s="35"/>
      <c r="VJJ18" s="35"/>
      <c r="VJK18" s="35"/>
      <c r="VJL18" s="3"/>
      <c r="VJM18" s="3"/>
      <c r="VJN18" s="3"/>
      <c r="VJO18" s="35"/>
      <c r="VJP18" s="35"/>
      <c r="VJQ18" s="35"/>
      <c r="VJR18" s="3"/>
      <c r="VJS18" s="3"/>
      <c r="VJT18" s="3"/>
      <c r="VJU18" s="35"/>
      <c r="VJV18" s="35"/>
      <c r="VJW18" s="35"/>
      <c r="VJX18" s="3"/>
      <c r="VJY18" s="3"/>
      <c r="VJZ18" s="3"/>
      <c r="VKA18" s="35"/>
      <c r="VKB18" s="35"/>
      <c r="VKC18" s="35"/>
      <c r="VKD18" s="3"/>
      <c r="VKE18" s="3"/>
      <c r="VKF18" s="3"/>
      <c r="VKG18" s="35"/>
      <c r="VKH18" s="35"/>
      <c r="VKI18" s="35"/>
      <c r="VKJ18" s="3"/>
      <c r="VKK18" s="3"/>
      <c r="VKL18" s="3"/>
      <c r="VKM18" s="35"/>
      <c r="VKN18" s="35"/>
      <c r="VKO18" s="35"/>
      <c r="VKP18" s="3"/>
      <c r="VKQ18" s="3"/>
      <c r="VKR18" s="3"/>
      <c r="VKS18" s="35"/>
      <c r="VKT18" s="35"/>
      <c r="VKU18" s="35"/>
      <c r="VKV18" s="3"/>
      <c r="VKW18" s="3"/>
      <c r="VKX18" s="3"/>
      <c r="VKY18" s="35"/>
      <c r="VKZ18" s="35"/>
      <c r="VLA18" s="35"/>
      <c r="VLB18" s="3"/>
      <c r="VLC18" s="3"/>
      <c r="VLD18" s="3"/>
      <c r="VLE18" s="35"/>
      <c r="VLF18" s="35"/>
      <c r="VLG18" s="35"/>
      <c r="VLH18" s="3"/>
      <c r="VLI18" s="3"/>
      <c r="VLJ18" s="3"/>
      <c r="VLK18" s="35"/>
      <c r="VLL18" s="35"/>
      <c r="VLM18" s="35"/>
      <c r="VLN18" s="3"/>
      <c r="VLO18" s="3"/>
      <c r="VLP18" s="3"/>
      <c r="VLQ18" s="35"/>
      <c r="VLR18" s="35"/>
      <c r="VLS18" s="35"/>
      <c r="VLT18" s="3"/>
      <c r="VLU18" s="3"/>
      <c r="VLV18" s="3"/>
      <c r="VLW18" s="35"/>
      <c r="VLX18" s="35"/>
      <c r="VLY18" s="35"/>
      <c r="VLZ18" s="3"/>
      <c r="VMA18" s="3"/>
      <c r="VMB18" s="3"/>
      <c r="VMC18" s="35"/>
      <c r="VMD18" s="35"/>
      <c r="VME18" s="35"/>
      <c r="VMF18" s="3"/>
      <c r="VMG18" s="3"/>
      <c r="VMH18" s="3"/>
      <c r="VMI18" s="35"/>
      <c r="VMJ18" s="35"/>
      <c r="VMK18" s="35"/>
      <c r="VML18" s="3"/>
      <c r="VMM18" s="3"/>
      <c r="VMN18" s="3"/>
      <c r="VMO18" s="35"/>
      <c r="VMP18" s="35"/>
      <c r="VMQ18" s="35"/>
      <c r="VMR18" s="3"/>
      <c r="VMS18" s="3"/>
      <c r="VMT18" s="3"/>
      <c r="VMU18" s="35"/>
      <c r="VMV18" s="35"/>
      <c r="VMW18" s="35"/>
      <c r="VMX18" s="3"/>
      <c r="VMY18" s="3"/>
      <c r="VMZ18" s="3"/>
      <c r="VNA18" s="35"/>
      <c r="VNB18" s="35"/>
      <c r="VNC18" s="35"/>
      <c r="VND18" s="3"/>
      <c r="VNE18" s="3"/>
      <c r="VNF18" s="3"/>
      <c r="VNG18" s="35"/>
      <c r="VNH18" s="35"/>
      <c r="VNI18" s="35"/>
      <c r="VNJ18" s="3"/>
      <c r="VNK18" s="3"/>
      <c r="VNL18" s="3"/>
      <c r="VNM18" s="35"/>
      <c r="VNN18" s="35"/>
      <c r="VNO18" s="35"/>
      <c r="VNP18" s="3"/>
      <c r="VNQ18" s="3"/>
      <c r="VNR18" s="3"/>
      <c r="VNS18" s="35"/>
      <c r="VNT18" s="35"/>
      <c r="VNU18" s="35"/>
      <c r="VNV18" s="3"/>
      <c r="VNW18" s="3"/>
      <c r="VNX18" s="3"/>
      <c r="VNY18" s="35"/>
      <c r="VNZ18" s="35"/>
      <c r="VOA18" s="35"/>
      <c r="VOB18" s="3"/>
      <c r="VOC18" s="3"/>
      <c r="VOD18" s="3"/>
      <c r="VOE18" s="35"/>
      <c r="VOF18" s="35"/>
      <c r="VOG18" s="35"/>
      <c r="VOH18" s="3"/>
      <c r="VOI18" s="3"/>
      <c r="VOJ18" s="3"/>
      <c r="VOK18" s="35"/>
      <c r="VOL18" s="35"/>
      <c r="VOM18" s="35"/>
      <c r="VON18" s="3"/>
      <c r="VOO18" s="3"/>
      <c r="VOP18" s="3"/>
      <c r="VOQ18" s="35"/>
      <c r="VOR18" s="35"/>
      <c r="VOS18" s="35"/>
      <c r="VOT18" s="3"/>
      <c r="VOU18" s="3"/>
      <c r="VOV18" s="3"/>
      <c r="VOW18" s="35"/>
      <c r="VOX18" s="35"/>
      <c r="VOY18" s="35"/>
      <c r="VOZ18" s="3"/>
      <c r="VPA18" s="3"/>
      <c r="VPB18" s="3"/>
      <c r="VPC18" s="35"/>
      <c r="VPD18" s="35"/>
      <c r="VPE18" s="35"/>
      <c r="VPF18" s="3"/>
      <c r="VPG18" s="3"/>
      <c r="VPH18" s="3"/>
      <c r="VPI18" s="35"/>
      <c r="VPJ18" s="35"/>
      <c r="VPK18" s="35"/>
      <c r="VPL18" s="3"/>
      <c r="VPM18" s="3"/>
      <c r="VPN18" s="3"/>
      <c r="VPO18" s="35"/>
      <c r="VPP18" s="35"/>
      <c r="VPQ18" s="35"/>
      <c r="VPR18" s="3"/>
      <c r="VPS18" s="3"/>
      <c r="VPT18" s="3"/>
      <c r="VPU18" s="35"/>
      <c r="VPV18" s="35"/>
      <c r="VPW18" s="35"/>
      <c r="VPX18" s="3"/>
      <c r="VPY18" s="3"/>
      <c r="VPZ18" s="3"/>
      <c r="VQA18" s="35"/>
      <c r="VQB18" s="35"/>
      <c r="VQC18" s="35"/>
      <c r="VQD18" s="3"/>
      <c r="VQE18" s="3"/>
      <c r="VQF18" s="3"/>
      <c r="VQG18" s="35"/>
      <c r="VQH18" s="35"/>
      <c r="VQI18" s="35"/>
      <c r="VQJ18" s="3"/>
      <c r="VQK18" s="3"/>
      <c r="VQL18" s="3"/>
      <c r="VQM18" s="35"/>
      <c r="VQN18" s="35"/>
      <c r="VQO18" s="35"/>
      <c r="VQP18" s="3"/>
      <c r="VQQ18" s="3"/>
      <c r="VQR18" s="3"/>
      <c r="VQS18" s="35"/>
      <c r="VQT18" s="35"/>
      <c r="VQU18" s="35"/>
      <c r="VQV18" s="3"/>
      <c r="VQW18" s="3"/>
      <c r="VQX18" s="3"/>
      <c r="VQY18" s="35"/>
      <c r="VQZ18" s="35"/>
      <c r="VRA18" s="35"/>
      <c r="VRB18" s="3"/>
      <c r="VRC18" s="3"/>
      <c r="VRD18" s="3"/>
      <c r="VRE18" s="35"/>
      <c r="VRF18" s="35"/>
      <c r="VRG18" s="35"/>
      <c r="VRH18" s="3"/>
      <c r="VRI18" s="3"/>
      <c r="VRJ18" s="3"/>
      <c r="VRK18" s="35"/>
      <c r="VRL18" s="35"/>
      <c r="VRM18" s="35"/>
      <c r="VRN18" s="3"/>
      <c r="VRO18" s="3"/>
      <c r="VRP18" s="3"/>
      <c r="VRQ18" s="35"/>
      <c r="VRR18" s="35"/>
      <c r="VRS18" s="35"/>
      <c r="VRT18" s="3"/>
      <c r="VRU18" s="3"/>
      <c r="VRV18" s="3"/>
      <c r="VRW18" s="35"/>
      <c r="VRX18" s="35"/>
      <c r="VRY18" s="35"/>
      <c r="VRZ18" s="3"/>
      <c r="VSA18" s="3"/>
      <c r="VSB18" s="3"/>
      <c r="VSC18" s="35"/>
      <c r="VSD18" s="35"/>
      <c r="VSE18" s="35"/>
      <c r="VSF18" s="3"/>
      <c r="VSG18" s="3"/>
      <c r="VSH18" s="3"/>
      <c r="VSI18" s="35"/>
      <c r="VSJ18" s="35"/>
      <c r="VSK18" s="35"/>
      <c r="VSL18" s="3"/>
      <c r="VSM18" s="3"/>
      <c r="VSN18" s="3"/>
      <c r="VSO18" s="35"/>
      <c r="VSP18" s="35"/>
      <c r="VSQ18" s="35"/>
      <c r="VSR18" s="3"/>
      <c r="VSS18" s="3"/>
      <c r="VST18" s="3"/>
      <c r="VSU18" s="35"/>
      <c r="VSV18" s="35"/>
      <c r="VSW18" s="35"/>
      <c r="VSX18" s="3"/>
      <c r="VSY18" s="3"/>
      <c r="VSZ18" s="3"/>
      <c r="VTA18" s="35"/>
      <c r="VTB18" s="35"/>
      <c r="VTC18" s="35"/>
      <c r="VTD18" s="3"/>
      <c r="VTE18" s="3"/>
      <c r="VTF18" s="3"/>
      <c r="VTG18" s="35"/>
      <c r="VTH18" s="35"/>
      <c r="VTI18" s="35"/>
      <c r="VTJ18" s="3"/>
      <c r="VTK18" s="3"/>
      <c r="VTL18" s="3"/>
      <c r="VTM18" s="35"/>
      <c r="VTN18" s="35"/>
      <c r="VTO18" s="35"/>
      <c r="VTP18" s="3"/>
      <c r="VTQ18" s="3"/>
      <c r="VTR18" s="3"/>
      <c r="VTS18" s="35"/>
      <c r="VTT18" s="35"/>
      <c r="VTU18" s="35"/>
      <c r="VTV18" s="3"/>
      <c r="VTW18" s="3"/>
      <c r="VTX18" s="3"/>
      <c r="VTY18" s="35"/>
      <c r="VTZ18" s="35"/>
      <c r="VUA18" s="35"/>
      <c r="VUB18" s="3"/>
      <c r="VUC18" s="3"/>
      <c r="VUD18" s="3"/>
      <c r="VUE18" s="35"/>
      <c r="VUF18" s="35"/>
      <c r="VUG18" s="35"/>
      <c r="VUH18" s="3"/>
      <c r="VUI18" s="3"/>
      <c r="VUJ18" s="3"/>
      <c r="VUK18" s="35"/>
      <c r="VUL18" s="35"/>
      <c r="VUM18" s="35"/>
      <c r="VUN18" s="3"/>
      <c r="VUO18" s="3"/>
      <c r="VUP18" s="3"/>
      <c r="VUQ18" s="35"/>
      <c r="VUR18" s="35"/>
      <c r="VUS18" s="35"/>
      <c r="VUT18" s="3"/>
      <c r="VUU18" s="3"/>
      <c r="VUV18" s="3"/>
      <c r="VUW18" s="35"/>
      <c r="VUX18" s="35"/>
      <c r="VUY18" s="35"/>
      <c r="VUZ18" s="3"/>
      <c r="VVA18" s="3"/>
      <c r="VVB18" s="3"/>
      <c r="VVC18" s="35"/>
      <c r="VVD18" s="35"/>
      <c r="VVE18" s="35"/>
      <c r="VVF18" s="3"/>
      <c r="VVG18" s="3"/>
      <c r="VVH18" s="3"/>
      <c r="VVI18" s="35"/>
      <c r="VVJ18" s="35"/>
      <c r="VVK18" s="35"/>
      <c r="VVL18" s="3"/>
      <c r="VVM18" s="3"/>
      <c r="VVN18" s="3"/>
      <c r="VVO18" s="35"/>
      <c r="VVP18" s="35"/>
      <c r="VVQ18" s="35"/>
      <c r="VVR18" s="3"/>
      <c r="VVS18" s="3"/>
      <c r="VVT18" s="3"/>
      <c r="VVU18" s="35"/>
      <c r="VVV18" s="35"/>
      <c r="VVW18" s="35"/>
      <c r="VVX18" s="3"/>
      <c r="VVY18" s="3"/>
      <c r="VVZ18" s="3"/>
      <c r="VWA18" s="35"/>
      <c r="VWB18" s="35"/>
      <c r="VWC18" s="35"/>
      <c r="VWD18" s="3"/>
      <c r="VWE18" s="3"/>
      <c r="VWF18" s="3"/>
      <c r="VWG18" s="35"/>
      <c r="VWH18" s="35"/>
      <c r="VWI18" s="35"/>
      <c r="VWJ18" s="3"/>
      <c r="VWK18" s="3"/>
      <c r="VWL18" s="3"/>
      <c r="VWM18" s="35"/>
      <c r="VWN18" s="35"/>
      <c r="VWO18" s="35"/>
      <c r="VWP18" s="3"/>
      <c r="VWQ18" s="3"/>
      <c r="VWR18" s="3"/>
      <c r="VWS18" s="35"/>
      <c r="VWT18" s="35"/>
      <c r="VWU18" s="35"/>
      <c r="VWV18" s="3"/>
      <c r="VWW18" s="3"/>
      <c r="VWX18" s="3"/>
      <c r="VWY18" s="35"/>
      <c r="VWZ18" s="35"/>
      <c r="VXA18" s="35"/>
      <c r="VXB18" s="3"/>
      <c r="VXC18" s="3"/>
      <c r="VXD18" s="3"/>
      <c r="VXE18" s="35"/>
      <c r="VXF18" s="35"/>
      <c r="VXG18" s="35"/>
      <c r="VXH18" s="3"/>
      <c r="VXI18" s="3"/>
      <c r="VXJ18" s="3"/>
      <c r="VXK18" s="35"/>
      <c r="VXL18" s="35"/>
      <c r="VXM18" s="35"/>
      <c r="VXN18" s="3"/>
      <c r="VXO18" s="3"/>
      <c r="VXP18" s="3"/>
      <c r="VXQ18" s="35"/>
      <c r="VXR18" s="35"/>
      <c r="VXS18" s="35"/>
      <c r="VXT18" s="3"/>
      <c r="VXU18" s="3"/>
      <c r="VXV18" s="3"/>
      <c r="VXW18" s="35"/>
      <c r="VXX18" s="35"/>
      <c r="VXY18" s="35"/>
      <c r="VXZ18" s="3"/>
      <c r="VYA18" s="3"/>
      <c r="VYB18" s="3"/>
      <c r="VYC18" s="35"/>
      <c r="VYD18" s="35"/>
      <c r="VYE18" s="35"/>
      <c r="VYF18" s="3"/>
      <c r="VYG18" s="3"/>
      <c r="VYH18" s="3"/>
      <c r="VYI18" s="35"/>
      <c r="VYJ18" s="35"/>
      <c r="VYK18" s="35"/>
      <c r="VYL18" s="3"/>
      <c r="VYM18" s="3"/>
      <c r="VYN18" s="3"/>
      <c r="VYO18" s="35"/>
      <c r="VYP18" s="35"/>
      <c r="VYQ18" s="35"/>
      <c r="VYR18" s="3"/>
      <c r="VYS18" s="3"/>
      <c r="VYT18" s="3"/>
      <c r="VYU18" s="35"/>
      <c r="VYV18" s="35"/>
      <c r="VYW18" s="35"/>
      <c r="VYX18" s="3"/>
      <c r="VYY18" s="3"/>
      <c r="VYZ18" s="3"/>
      <c r="VZA18" s="35"/>
      <c r="VZB18" s="35"/>
      <c r="VZC18" s="35"/>
      <c r="VZD18" s="3"/>
      <c r="VZE18" s="3"/>
      <c r="VZF18" s="3"/>
      <c r="VZG18" s="35"/>
      <c r="VZH18" s="35"/>
      <c r="VZI18" s="35"/>
      <c r="VZJ18" s="3"/>
      <c r="VZK18" s="3"/>
      <c r="VZL18" s="3"/>
      <c r="VZM18" s="35"/>
      <c r="VZN18" s="35"/>
      <c r="VZO18" s="35"/>
      <c r="VZP18" s="3"/>
      <c r="VZQ18" s="3"/>
      <c r="VZR18" s="3"/>
      <c r="VZS18" s="35"/>
      <c r="VZT18" s="35"/>
      <c r="VZU18" s="35"/>
      <c r="VZV18" s="3"/>
      <c r="VZW18" s="3"/>
      <c r="VZX18" s="3"/>
      <c r="VZY18" s="35"/>
      <c r="VZZ18" s="35"/>
      <c r="WAA18" s="35"/>
      <c r="WAB18" s="3"/>
      <c r="WAC18" s="3"/>
      <c r="WAD18" s="3"/>
      <c r="WAE18" s="35"/>
      <c r="WAF18" s="35"/>
      <c r="WAG18" s="35"/>
      <c r="WAH18" s="3"/>
      <c r="WAI18" s="3"/>
      <c r="WAJ18" s="3"/>
      <c r="WAK18" s="35"/>
      <c r="WAL18" s="35"/>
      <c r="WAM18" s="35"/>
      <c r="WAN18" s="3"/>
      <c r="WAO18" s="3"/>
      <c r="WAP18" s="3"/>
      <c r="WAQ18" s="35"/>
      <c r="WAR18" s="35"/>
      <c r="WAS18" s="35"/>
      <c r="WAT18" s="3"/>
      <c r="WAU18" s="3"/>
      <c r="WAV18" s="3"/>
      <c r="WAW18" s="35"/>
      <c r="WAX18" s="35"/>
      <c r="WAY18" s="35"/>
      <c r="WAZ18" s="3"/>
      <c r="WBA18" s="3"/>
      <c r="WBB18" s="3"/>
      <c r="WBC18" s="35"/>
      <c r="WBD18" s="35"/>
      <c r="WBE18" s="35"/>
      <c r="WBF18" s="3"/>
      <c r="WBG18" s="3"/>
      <c r="WBH18" s="3"/>
      <c r="WBI18" s="35"/>
      <c r="WBJ18" s="35"/>
      <c r="WBK18" s="35"/>
      <c r="WBL18" s="3"/>
      <c r="WBM18" s="3"/>
      <c r="WBN18" s="3"/>
      <c r="WBO18" s="35"/>
      <c r="WBP18" s="35"/>
      <c r="WBQ18" s="35"/>
      <c r="WBR18" s="3"/>
      <c r="WBS18" s="3"/>
      <c r="WBT18" s="3"/>
      <c r="WBU18" s="35"/>
      <c r="WBV18" s="35"/>
      <c r="WBW18" s="35"/>
      <c r="WBX18" s="3"/>
      <c r="WBY18" s="3"/>
      <c r="WBZ18" s="3"/>
      <c r="WCA18" s="35"/>
      <c r="WCB18" s="35"/>
      <c r="WCC18" s="35"/>
      <c r="WCD18" s="3"/>
      <c r="WCE18" s="3"/>
      <c r="WCF18" s="3"/>
      <c r="WCG18" s="35"/>
      <c r="WCH18" s="35"/>
      <c r="WCI18" s="35"/>
      <c r="WCJ18" s="3"/>
      <c r="WCK18" s="3"/>
      <c r="WCL18" s="3"/>
      <c r="WCM18" s="35"/>
      <c r="WCN18" s="35"/>
      <c r="WCO18" s="35"/>
      <c r="WCP18" s="3"/>
      <c r="WCQ18" s="3"/>
      <c r="WCR18" s="3"/>
      <c r="WCS18" s="35"/>
      <c r="WCT18" s="35"/>
      <c r="WCU18" s="35"/>
      <c r="WCV18" s="3"/>
      <c r="WCW18" s="3"/>
      <c r="WCX18" s="3"/>
      <c r="WCY18" s="35"/>
      <c r="WCZ18" s="35"/>
      <c r="WDA18" s="35"/>
      <c r="WDB18" s="3"/>
      <c r="WDC18" s="3"/>
      <c r="WDD18" s="3"/>
      <c r="WDE18" s="35"/>
      <c r="WDF18" s="35"/>
      <c r="WDG18" s="35"/>
      <c r="WDH18" s="3"/>
      <c r="WDI18" s="3"/>
      <c r="WDJ18" s="3"/>
      <c r="WDK18" s="35"/>
      <c r="WDL18" s="35"/>
      <c r="WDM18" s="35"/>
      <c r="WDN18" s="3"/>
      <c r="WDO18" s="3"/>
      <c r="WDP18" s="3"/>
      <c r="WDQ18" s="35"/>
      <c r="WDR18" s="35"/>
      <c r="WDS18" s="35"/>
      <c r="WDT18" s="3"/>
      <c r="WDU18" s="3"/>
      <c r="WDV18" s="3"/>
      <c r="WDW18" s="35"/>
      <c r="WDX18" s="35"/>
      <c r="WDY18" s="35"/>
      <c r="WDZ18" s="3"/>
      <c r="WEA18" s="3"/>
      <c r="WEB18" s="3"/>
      <c r="WEC18" s="35"/>
      <c r="WED18" s="35"/>
      <c r="WEE18" s="35"/>
      <c r="WEF18" s="3"/>
      <c r="WEG18" s="3"/>
      <c r="WEH18" s="3"/>
      <c r="WEI18" s="35"/>
      <c r="WEJ18" s="35"/>
      <c r="WEK18" s="35"/>
      <c r="WEL18" s="3"/>
      <c r="WEM18" s="3"/>
      <c r="WEN18" s="3"/>
      <c r="WEO18" s="35"/>
      <c r="WEP18" s="35"/>
      <c r="WEQ18" s="35"/>
      <c r="WER18" s="3"/>
      <c r="WES18" s="3"/>
      <c r="WET18" s="3"/>
      <c r="WEU18" s="35"/>
      <c r="WEV18" s="35"/>
      <c r="WEW18" s="35"/>
      <c r="WEX18" s="3"/>
      <c r="WEY18" s="3"/>
      <c r="WEZ18" s="3"/>
      <c r="WFA18" s="35"/>
      <c r="WFB18" s="35"/>
      <c r="WFC18" s="35"/>
      <c r="WFD18" s="3"/>
      <c r="WFE18" s="3"/>
      <c r="WFF18" s="3"/>
      <c r="WFG18" s="35"/>
      <c r="WFH18" s="35"/>
      <c r="WFI18" s="35"/>
      <c r="WFJ18" s="3"/>
      <c r="WFK18" s="3"/>
      <c r="WFL18" s="3"/>
      <c r="WFM18" s="35"/>
      <c r="WFN18" s="35"/>
      <c r="WFO18" s="35"/>
      <c r="WFP18" s="3"/>
      <c r="WFQ18" s="3"/>
      <c r="WFR18" s="3"/>
      <c r="WFS18" s="35"/>
      <c r="WFT18" s="35"/>
      <c r="WFU18" s="35"/>
      <c r="WFV18" s="3"/>
      <c r="WFW18" s="3"/>
      <c r="WFX18" s="3"/>
      <c r="WFY18" s="35"/>
      <c r="WFZ18" s="35"/>
      <c r="WGA18" s="35"/>
      <c r="WGB18" s="3"/>
      <c r="WGC18" s="3"/>
      <c r="WGD18" s="3"/>
      <c r="WGE18" s="35"/>
      <c r="WGF18" s="35"/>
      <c r="WGG18" s="35"/>
      <c r="WGH18" s="3"/>
      <c r="WGI18" s="3"/>
      <c r="WGJ18" s="3"/>
      <c r="WGK18" s="35"/>
      <c r="WGL18" s="35"/>
      <c r="WGM18" s="35"/>
      <c r="WGN18" s="3"/>
      <c r="WGO18" s="3"/>
      <c r="WGP18" s="3"/>
      <c r="WGQ18" s="35"/>
      <c r="WGR18" s="35"/>
      <c r="WGS18" s="35"/>
      <c r="WGT18" s="3"/>
      <c r="WGU18" s="3"/>
      <c r="WGV18" s="3"/>
      <c r="WGW18" s="35"/>
      <c r="WGX18" s="35"/>
      <c r="WGY18" s="35"/>
      <c r="WGZ18" s="3"/>
      <c r="WHA18" s="3"/>
      <c r="WHB18" s="3"/>
      <c r="WHC18" s="35"/>
      <c r="WHD18" s="35"/>
      <c r="WHE18" s="35"/>
      <c r="WHF18" s="3"/>
      <c r="WHG18" s="3"/>
      <c r="WHH18" s="3"/>
      <c r="WHI18" s="35"/>
      <c r="WHJ18" s="35"/>
      <c r="WHK18" s="35"/>
      <c r="WHL18" s="3"/>
      <c r="WHM18" s="3"/>
      <c r="WHN18" s="3"/>
      <c r="WHO18" s="35"/>
      <c r="WHP18" s="35"/>
      <c r="WHQ18" s="35"/>
      <c r="WHR18" s="3"/>
      <c r="WHS18" s="3"/>
      <c r="WHT18" s="3"/>
      <c r="WHU18" s="35"/>
      <c r="WHV18" s="35"/>
      <c r="WHW18" s="35"/>
      <c r="WHX18" s="3"/>
      <c r="WHY18" s="3"/>
      <c r="WHZ18" s="3"/>
      <c r="WIA18" s="35"/>
      <c r="WIB18" s="35"/>
      <c r="WIC18" s="35"/>
      <c r="WID18" s="3"/>
      <c r="WIE18" s="3"/>
      <c r="WIF18" s="3"/>
      <c r="WIG18" s="35"/>
      <c r="WIH18" s="35"/>
      <c r="WII18" s="35"/>
      <c r="WIJ18" s="3"/>
      <c r="WIK18" s="3"/>
      <c r="WIL18" s="3"/>
      <c r="WIM18" s="35"/>
      <c r="WIN18" s="35"/>
      <c r="WIO18" s="35"/>
      <c r="WIP18" s="3"/>
      <c r="WIQ18" s="3"/>
      <c r="WIR18" s="3"/>
      <c r="WIS18" s="35"/>
      <c r="WIT18" s="35"/>
      <c r="WIU18" s="35"/>
      <c r="WIV18" s="3"/>
      <c r="WIW18" s="3"/>
      <c r="WIX18" s="3"/>
      <c r="WIY18" s="35"/>
      <c r="WIZ18" s="35"/>
      <c r="WJA18" s="35"/>
      <c r="WJB18" s="3"/>
      <c r="WJC18" s="3"/>
      <c r="WJD18" s="3"/>
      <c r="WJE18" s="35"/>
      <c r="WJF18" s="35"/>
      <c r="WJG18" s="35"/>
      <c r="WJH18" s="3"/>
      <c r="WJI18" s="3"/>
      <c r="WJJ18" s="3"/>
      <c r="WJK18" s="35"/>
      <c r="WJL18" s="35"/>
      <c r="WJM18" s="35"/>
      <c r="WJN18" s="3"/>
      <c r="WJO18" s="3"/>
      <c r="WJP18" s="3"/>
      <c r="WJQ18" s="35"/>
      <c r="WJR18" s="35"/>
      <c r="WJS18" s="35"/>
      <c r="WJT18" s="3"/>
      <c r="WJU18" s="3"/>
      <c r="WJV18" s="3"/>
      <c r="WJW18" s="35"/>
      <c r="WJX18" s="35"/>
      <c r="WJY18" s="35"/>
      <c r="WJZ18" s="3"/>
      <c r="WKA18" s="3"/>
      <c r="WKB18" s="3"/>
      <c r="WKC18" s="35"/>
      <c r="WKD18" s="35"/>
      <c r="WKE18" s="35"/>
      <c r="WKF18" s="3"/>
      <c r="WKG18" s="3"/>
      <c r="WKH18" s="3"/>
      <c r="WKI18" s="35"/>
      <c r="WKJ18" s="35"/>
      <c r="WKK18" s="35"/>
      <c r="WKL18" s="3"/>
      <c r="WKM18" s="3"/>
      <c r="WKN18" s="3"/>
      <c r="WKO18" s="35"/>
      <c r="WKP18" s="35"/>
      <c r="WKQ18" s="35"/>
      <c r="WKR18" s="3"/>
      <c r="WKS18" s="3"/>
      <c r="WKT18" s="3"/>
      <c r="WKU18" s="35"/>
      <c r="WKV18" s="35"/>
      <c r="WKW18" s="35"/>
      <c r="WKX18" s="3"/>
      <c r="WKY18" s="3"/>
      <c r="WKZ18" s="3"/>
      <c r="WLA18" s="35"/>
      <c r="WLB18" s="35"/>
      <c r="WLC18" s="35"/>
      <c r="WLD18" s="3"/>
      <c r="WLE18" s="3"/>
      <c r="WLF18" s="3"/>
      <c r="WLG18" s="35"/>
      <c r="WLH18" s="35"/>
      <c r="WLI18" s="35"/>
      <c r="WLJ18" s="3"/>
      <c r="WLK18" s="3"/>
      <c r="WLL18" s="3"/>
      <c r="WLM18" s="35"/>
      <c r="WLN18" s="35"/>
      <c r="WLO18" s="35"/>
      <c r="WLP18" s="3"/>
      <c r="WLQ18" s="3"/>
      <c r="WLR18" s="3"/>
      <c r="WLS18" s="35"/>
      <c r="WLT18" s="35"/>
      <c r="WLU18" s="35"/>
      <c r="WLV18" s="3"/>
      <c r="WLW18" s="3"/>
      <c r="WLX18" s="3"/>
      <c r="WLY18" s="35"/>
      <c r="WLZ18" s="35"/>
      <c r="WMA18" s="35"/>
      <c r="WMB18" s="3"/>
      <c r="WMC18" s="3"/>
      <c r="WMD18" s="3"/>
      <c r="WME18" s="35"/>
      <c r="WMF18" s="35"/>
      <c r="WMG18" s="35"/>
      <c r="WMH18" s="3"/>
      <c r="WMI18" s="3"/>
      <c r="WMJ18" s="3"/>
      <c r="WMK18" s="35"/>
      <c r="WML18" s="35"/>
      <c r="WMM18" s="35"/>
      <c r="WMN18" s="3"/>
      <c r="WMO18" s="3"/>
      <c r="WMP18" s="3"/>
      <c r="WMQ18" s="35"/>
      <c r="WMR18" s="35"/>
      <c r="WMS18" s="35"/>
      <c r="WMT18" s="3"/>
      <c r="WMU18" s="3"/>
      <c r="WMV18" s="3"/>
      <c r="WMW18" s="35"/>
      <c r="WMX18" s="35"/>
      <c r="WMY18" s="35"/>
      <c r="WMZ18" s="3"/>
      <c r="WNA18" s="3"/>
      <c r="WNB18" s="3"/>
      <c r="WNC18" s="35"/>
      <c r="WND18" s="35"/>
      <c r="WNE18" s="35"/>
      <c r="WNF18" s="3"/>
      <c r="WNG18" s="3"/>
      <c r="WNH18" s="3"/>
      <c r="WNI18" s="35"/>
      <c r="WNJ18" s="35"/>
      <c r="WNK18" s="35"/>
      <c r="WNL18" s="3"/>
      <c r="WNM18" s="3"/>
      <c r="WNN18" s="3"/>
      <c r="WNO18" s="35"/>
      <c r="WNP18" s="35"/>
      <c r="WNQ18" s="35"/>
      <c r="WNR18" s="3"/>
      <c r="WNS18" s="3"/>
      <c r="WNT18" s="3"/>
      <c r="WNU18" s="35"/>
      <c r="WNV18" s="35"/>
      <c r="WNW18" s="35"/>
      <c r="WNX18" s="3"/>
      <c r="WNY18" s="3"/>
      <c r="WNZ18" s="3"/>
      <c r="WOA18" s="35"/>
      <c r="WOB18" s="35"/>
      <c r="WOC18" s="35"/>
      <c r="WOD18" s="3"/>
      <c r="WOE18" s="3"/>
      <c r="WOF18" s="3"/>
      <c r="WOG18" s="35"/>
      <c r="WOH18" s="35"/>
      <c r="WOI18" s="35"/>
      <c r="WOJ18" s="3"/>
      <c r="WOK18" s="3"/>
      <c r="WOL18" s="3"/>
      <c r="WOM18" s="35"/>
      <c r="WON18" s="35"/>
      <c r="WOO18" s="35"/>
      <c r="WOP18" s="3"/>
      <c r="WOQ18" s="3"/>
      <c r="WOR18" s="3"/>
      <c r="WOS18" s="35"/>
      <c r="WOT18" s="35"/>
      <c r="WOU18" s="35"/>
      <c r="WOV18" s="3"/>
      <c r="WOW18" s="3"/>
      <c r="WOX18" s="3"/>
      <c r="WOY18" s="35"/>
      <c r="WOZ18" s="35"/>
      <c r="WPA18" s="35"/>
      <c r="WPB18" s="3"/>
      <c r="WPC18" s="3"/>
      <c r="WPD18" s="3"/>
      <c r="WPE18" s="35"/>
      <c r="WPF18" s="35"/>
      <c r="WPG18" s="35"/>
      <c r="WPH18" s="3"/>
      <c r="WPI18" s="3"/>
      <c r="WPJ18" s="3"/>
      <c r="WPK18" s="35"/>
      <c r="WPL18" s="35"/>
      <c r="WPM18" s="35"/>
      <c r="WPN18" s="3"/>
      <c r="WPO18" s="3"/>
      <c r="WPP18" s="3"/>
      <c r="WPQ18" s="35"/>
      <c r="WPR18" s="35"/>
      <c r="WPS18" s="35"/>
      <c r="WPT18" s="3"/>
      <c r="WPU18" s="3"/>
      <c r="WPV18" s="3"/>
      <c r="WPW18" s="35"/>
      <c r="WPX18" s="35"/>
      <c r="WPY18" s="35"/>
      <c r="WPZ18" s="3"/>
      <c r="WQA18" s="3"/>
      <c r="WQB18" s="3"/>
      <c r="WQC18" s="35"/>
      <c r="WQD18" s="35"/>
      <c r="WQE18" s="35"/>
      <c r="WQF18" s="3"/>
      <c r="WQG18" s="3"/>
      <c r="WQH18" s="3"/>
      <c r="WQI18" s="35"/>
      <c r="WQJ18" s="35"/>
      <c r="WQK18" s="35"/>
      <c r="WQL18" s="3"/>
      <c r="WQM18" s="3"/>
      <c r="WQN18" s="3"/>
      <c r="WQO18" s="35"/>
      <c r="WQP18" s="35"/>
      <c r="WQQ18" s="35"/>
      <c r="WQR18" s="3"/>
      <c r="WQS18" s="3"/>
      <c r="WQT18" s="3"/>
      <c r="WQU18" s="35"/>
      <c r="WQV18" s="35"/>
      <c r="WQW18" s="35"/>
      <c r="WQX18" s="3"/>
      <c r="WQY18" s="3"/>
      <c r="WQZ18" s="3"/>
      <c r="WRA18" s="35"/>
      <c r="WRB18" s="35"/>
      <c r="WRC18" s="35"/>
      <c r="WRD18" s="3"/>
      <c r="WRE18" s="3"/>
      <c r="WRF18" s="3"/>
      <c r="WRG18" s="35"/>
      <c r="WRH18" s="35"/>
      <c r="WRI18" s="35"/>
      <c r="WRJ18" s="3"/>
      <c r="WRK18" s="3"/>
      <c r="WRL18" s="3"/>
      <c r="WRM18" s="35"/>
      <c r="WRN18" s="35"/>
      <c r="WRO18" s="35"/>
      <c r="WRP18" s="3"/>
      <c r="WRQ18" s="3"/>
      <c r="WRR18" s="3"/>
      <c r="WRS18" s="35"/>
      <c r="WRT18" s="35"/>
      <c r="WRU18" s="35"/>
      <c r="WRV18" s="3"/>
      <c r="WRW18" s="3"/>
      <c r="WRX18" s="3"/>
      <c r="WRY18" s="35"/>
      <c r="WRZ18" s="35"/>
      <c r="WSA18" s="35"/>
      <c r="WSB18" s="3"/>
      <c r="WSC18" s="3"/>
      <c r="WSD18" s="3"/>
      <c r="WSE18" s="35"/>
      <c r="WSF18" s="35"/>
      <c r="WSG18" s="35"/>
      <c r="WSH18" s="3"/>
      <c r="WSI18" s="3"/>
      <c r="WSJ18" s="3"/>
      <c r="WSK18" s="35"/>
      <c r="WSL18" s="35"/>
      <c r="WSM18" s="35"/>
      <c r="WSN18" s="3"/>
      <c r="WSO18" s="3"/>
      <c r="WSP18" s="3"/>
      <c r="WSQ18" s="35"/>
      <c r="WSR18" s="35"/>
      <c r="WSS18" s="35"/>
      <c r="WST18" s="3"/>
      <c r="WSU18" s="3"/>
      <c r="WSV18" s="3"/>
      <c r="WSW18" s="35"/>
      <c r="WSX18" s="35"/>
      <c r="WSY18" s="35"/>
      <c r="WSZ18" s="3"/>
      <c r="WTA18" s="3"/>
      <c r="WTB18" s="3"/>
      <c r="WTC18" s="35"/>
      <c r="WTD18" s="35"/>
      <c r="WTE18" s="35"/>
      <c r="WTF18" s="3"/>
      <c r="WTG18" s="3"/>
      <c r="WTH18" s="3"/>
      <c r="WTI18" s="35"/>
      <c r="WTJ18" s="35"/>
      <c r="WTK18" s="35"/>
      <c r="WTL18" s="3"/>
      <c r="WTM18" s="3"/>
      <c r="WTN18" s="3"/>
      <c r="WTO18" s="35"/>
      <c r="WTP18" s="35"/>
      <c r="WTQ18" s="35"/>
      <c r="WTR18" s="3"/>
      <c r="WTS18" s="3"/>
      <c r="WTT18" s="3"/>
      <c r="WTU18" s="35"/>
      <c r="WTV18" s="35"/>
      <c r="WTW18" s="35"/>
      <c r="WTX18" s="3"/>
      <c r="WTY18" s="3"/>
      <c r="WTZ18" s="3"/>
      <c r="WUA18" s="35"/>
      <c r="WUB18" s="35"/>
      <c r="WUC18" s="35"/>
      <c r="WUD18" s="3"/>
      <c r="WUE18" s="3"/>
      <c r="WUF18" s="3"/>
      <c r="WUG18" s="35"/>
      <c r="WUH18" s="35"/>
      <c r="WUI18" s="35"/>
      <c r="WUJ18" s="3"/>
      <c r="WUK18" s="3"/>
      <c r="WUL18" s="3"/>
      <c r="WUM18" s="35"/>
      <c r="WUN18" s="35"/>
      <c r="WUO18" s="35"/>
      <c r="WUP18" s="3"/>
      <c r="WUQ18" s="3"/>
      <c r="WUR18" s="3"/>
      <c r="WUS18" s="35"/>
      <c r="WUT18" s="35"/>
      <c r="WUU18" s="35"/>
      <c r="WUV18" s="3"/>
      <c r="WUW18" s="3"/>
      <c r="WUX18" s="3"/>
      <c r="WUY18" s="35"/>
      <c r="WUZ18" s="35"/>
      <c r="WVA18" s="35"/>
      <c r="WVB18" s="3"/>
      <c r="WVC18" s="3"/>
      <c r="WVD18" s="3"/>
      <c r="WVE18" s="35"/>
      <c r="WVF18" s="35"/>
      <c r="WVG18" s="35"/>
      <c r="WVH18" s="3"/>
      <c r="WVI18" s="3"/>
      <c r="WVJ18" s="3"/>
      <c r="WVK18" s="35"/>
      <c r="WVL18" s="35"/>
      <c r="WVM18" s="35"/>
      <c r="WVN18" s="3"/>
      <c r="WVO18" s="3"/>
      <c r="WVP18" s="3"/>
      <c r="WVQ18" s="35"/>
      <c r="WVR18" s="35"/>
      <c r="WVS18" s="35"/>
      <c r="WVT18" s="3"/>
      <c r="WVU18" s="3"/>
      <c r="WVV18" s="3"/>
      <c r="WVW18" s="35"/>
      <c r="WVX18" s="35"/>
      <c r="WVY18" s="35"/>
      <c r="WVZ18" s="3"/>
      <c r="WWA18" s="3"/>
      <c r="WWB18" s="3"/>
      <c r="WWC18" s="35"/>
      <c r="WWD18" s="35"/>
      <c r="WWE18" s="35"/>
      <c r="WWF18" s="3"/>
      <c r="WWG18" s="3"/>
      <c r="WWH18" s="3"/>
      <c r="WWI18" s="35"/>
      <c r="WWJ18" s="35"/>
      <c r="WWK18" s="35"/>
      <c r="WWL18" s="3"/>
      <c r="WWM18" s="3"/>
      <c r="WWN18" s="3"/>
      <c r="WWO18" s="35"/>
      <c r="WWP18" s="35"/>
      <c r="WWQ18" s="35"/>
      <c r="WWR18" s="3"/>
      <c r="WWS18" s="3"/>
      <c r="WWT18" s="3"/>
      <c r="WWU18" s="35"/>
      <c r="WWV18" s="35"/>
      <c r="WWW18" s="35"/>
      <c r="WWX18" s="3"/>
      <c r="WWY18" s="3"/>
      <c r="WWZ18" s="3"/>
      <c r="WXA18" s="35"/>
      <c r="WXB18" s="35"/>
      <c r="WXC18" s="35"/>
      <c r="WXD18" s="3"/>
      <c r="WXE18" s="3"/>
      <c r="WXF18" s="3"/>
      <c r="WXG18" s="35"/>
      <c r="WXH18" s="35"/>
      <c r="WXI18" s="35"/>
      <c r="WXJ18" s="3"/>
      <c r="WXK18" s="3"/>
      <c r="WXL18" s="3"/>
      <c r="WXM18" s="35"/>
      <c r="WXN18" s="35"/>
      <c r="WXO18" s="35"/>
      <c r="WXP18" s="3"/>
      <c r="WXQ18" s="3"/>
      <c r="WXR18" s="3"/>
      <c r="WXS18" s="35"/>
      <c r="WXT18" s="35"/>
      <c r="WXU18" s="35"/>
      <c r="WXV18" s="3"/>
      <c r="WXW18" s="3"/>
      <c r="WXX18" s="3"/>
      <c r="WXY18" s="35"/>
      <c r="WXZ18" s="35"/>
      <c r="WYA18" s="35"/>
      <c r="WYB18" s="3"/>
      <c r="WYC18" s="3"/>
      <c r="WYD18" s="3"/>
      <c r="WYE18" s="35"/>
      <c r="WYF18" s="35"/>
      <c r="WYG18" s="35"/>
      <c r="WYH18" s="3"/>
      <c r="WYI18" s="3"/>
      <c r="WYJ18" s="3"/>
      <c r="WYK18" s="35"/>
      <c r="WYL18" s="35"/>
      <c r="WYM18" s="35"/>
      <c r="WYN18" s="3"/>
      <c r="WYO18" s="3"/>
      <c r="WYP18" s="3"/>
      <c r="WYQ18" s="35"/>
      <c r="WYR18" s="35"/>
      <c r="WYS18" s="35"/>
      <c r="WYT18" s="3"/>
      <c r="WYU18" s="3"/>
      <c r="WYV18" s="3"/>
      <c r="WYW18" s="35"/>
      <c r="WYX18" s="35"/>
      <c r="WYY18" s="35"/>
      <c r="WYZ18" s="3"/>
      <c r="WZA18" s="3"/>
      <c r="WZB18" s="3"/>
      <c r="WZC18" s="35"/>
      <c r="WZD18" s="35"/>
      <c r="WZE18" s="35"/>
      <c r="WZF18" s="3"/>
      <c r="WZG18" s="3"/>
      <c r="WZH18" s="3"/>
      <c r="WZI18" s="35"/>
      <c r="WZJ18" s="35"/>
      <c r="WZK18" s="35"/>
      <c r="WZL18" s="3"/>
      <c r="WZM18" s="3"/>
      <c r="WZN18" s="3"/>
      <c r="WZO18" s="35"/>
      <c r="WZP18" s="35"/>
      <c r="WZQ18" s="35"/>
      <c r="WZR18" s="3"/>
      <c r="WZS18" s="3"/>
      <c r="WZT18" s="3"/>
      <c r="WZU18" s="35"/>
      <c r="WZV18" s="35"/>
      <c r="WZW18" s="35"/>
      <c r="WZX18" s="3"/>
      <c r="WZY18" s="3"/>
      <c r="WZZ18" s="3"/>
      <c r="XAA18" s="35"/>
      <c r="XAB18" s="35"/>
      <c r="XAC18" s="35"/>
      <c r="XAD18" s="3"/>
      <c r="XAE18" s="3"/>
      <c r="XAF18" s="3"/>
      <c r="XAG18" s="35"/>
      <c r="XAH18" s="35"/>
      <c r="XAI18" s="35"/>
      <c r="XAJ18" s="3"/>
      <c r="XAK18" s="3"/>
      <c r="XAL18" s="3"/>
      <c r="XAM18" s="35"/>
      <c r="XAN18" s="35"/>
      <c r="XAO18" s="35"/>
      <c r="XAP18" s="3"/>
      <c r="XAQ18" s="3"/>
      <c r="XAR18" s="3"/>
      <c r="XAS18" s="35"/>
      <c r="XAT18" s="35"/>
      <c r="XAU18" s="35"/>
      <c r="XAV18" s="3"/>
      <c r="XAW18" s="3"/>
      <c r="XAX18" s="3"/>
      <c r="XAY18" s="35"/>
      <c r="XAZ18" s="35"/>
      <c r="XBA18" s="35"/>
      <c r="XBB18" s="3"/>
      <c r="XBC18" s="3"/>
      <c r="XBD18" s="3"/>
      <c r="XBE18" s="35"/>
      <c r="XBF18" s="35"/>
      <c r="XBG18" s="35"/>
      <c r="XBH18" s="3"/>
      <c r="XBI18" s="3"/>
      <c r="XBJ18" s="3"/>
      <c r="XBK18" s="35"/>
      <c r="XBL18" s="35"/>
      <c r="XBM18" s="35"/>
      <c r="XBN18" s="3"/>
      <c r="XBO18" s="3"/>
      <c r="XBP18" s="3"/>
      <c r="XBQ18" s="35"/>
      <c r="XBR18" s="35"/>
      <c r="XBS18" s="35"/>
      <c r="XBT18" s="3"/>
      <c r="XBU18" s="3"/>
      <c r="XBV18" s="3"/>
      <c r="XBW18" s="35"/>
      <c r="XBX18" s="35"/>
      <c r="XBY18" s="35"/>
      <c r="XBZ18" s="3"/>
      <c r="XCA18" s="3"/>
      <c r="XCB18" s="3"/>
      <c r="XCC18" s="35"/>
      <c r="XCD18" s="35"/>
      <c r="XCE18" s="35"/>
      <c r="XCF18" s="3"/>
      <c r="XCG18" s="3"/>
      <c r="XCH18" s="3"/>
      <c r="XCI18" s="35"/>
      <c r="XCJ18" s="35"/>
      <c r="XCK18" s="35"/>
      <c r="XCL18" s="3"/>
      <c r="XCM18" s="3"/>
      <c r="XCN18" s="3"/>
      <c r="XCO18" s="35"/>
      <c r="XCP18" s="35"/>
      <c r="XCQ18" s="35"/>
      <c r="XCR18" s="3"/>
      <c r="XCS18" s="3"/>
      <c r="XCT18" s="3"/>
      <c r="XCU18" s="35"/>
      <c r="XCV18" s="35"/>
      <c r="XCW18" s="35"/>
      <c r="XCX18" s="3"/>
      <c r="XCY18" s="3"/>
      <c r="XCZ18" s="3"/>
      <c r="XDA18" s="35"/>
      <c r="XDB18" s="35"/>
      <c r="XDC18" s="35"/>
      <c r="XDD18" s="3"/>
      <c r="XDE18" s="3"/>
      <c r="XDF18" s="3"/>
      <c r="XDG18" s="35"/>
      <c r="XDH18" s="35"/>
      <c r="XDI18" s="35"/>
      <c r="XDJ18" s="3"/>
      <c r="XDK18" s="3"/>
      <c r="XDL18" s="3"/>
      <c r="XDM18" s="35"/>
      <c r="XDN18" s="35"/>
      <c r="XDO18" s="35"/>
      <c r="XDP18" s="3"/>
      <c r="XDQ18" s="3"/>
      <c r="XDR18" s="3"/>
      <c r="XDS18" s="35"/>
      <c r="XDT18" s="35"/>
      <c r="XDU18" s="35"/>
      <c r="XDV18" s="3"/>
      <c r="XDW18" s="3"/>
      <c r="XDX18" s="3"/>
      <c r="XDY18" s="35"/>
      <c r="XDZ18" s="35"/>
      <c r="XEA18" s="35"/>
      <c r="XEB18" s="3"/>
      <c r="XEC18" s="3"/>
      <c r="XED18" s="3"/>
      <c r="XEE18" s="35"/>
      <c r="XEF18" s="35"/>
      <c r="XEG18" s="35"/>
      <c r="XEH18" s="3"/>
      <c r="XEI18" s="3"/>
      <c r="XEJ18" s="3"/>
      <c r="XEK18" s="35"/>
      <c r="XEL18" s="35"/>
      <c r="XEM18" s="35"/>
      <c r="XEN18" s="3"/>
      <c r="XEO18" s="3"/>
      <c r="XEP18" s="3"/>
      <c r="XEQ18" s="35"/>
      <c r="XER18" s="35"/>
      <c r="XES18" s="35"/>
      <c r="XET18" s="3"/>
      <c r="XEU18" s="3"/>
      <c r="XEV18" s="3"/>
      <c r="XEW18" s="35"/>
      <c r="XEX18" s="35"/>
      <c r="XEY18" s="35"/>
      <c r="XEZ18" s="3"/>
      <c r="XFA18" s="3"/>
      <c r="XFB18" s="3"/>
      <c r="XFC18" s="35"/>
      <c r="XFD18" s="35"/>
    </row>
    <row r="19" spans="1:16384" ht="26" x14ac:dyDescent="0.3">
      <c r="A19" s="2"/>
      <c r="B19" s="2"/>
      <c r="C19" s="35"/>
      <c r="D19" s="2" t="s">
        <v>226</v>
      </c>
      <c r="E19" s="75"/>
      <c r="G19" s="2"/>
      <c r="H19" s="2"/>
      <c r="I19" s="35"/>
      <c r="J19" s="76"/>
      <c r="K19" s="75"/>
      <c r="M19" s="2"/>
      <c r="N19" s="2"/>
      <c r="O19" s="35"/>
      <c r="P19" s="76"/>
      <c r="Q19" s="75"/>
      <c r="S19" s="2"/>
      <c r="T19" s="2"/>
      <c r="U19" s="35"/>
      <c r="V19" s="76"/>
      <c r="W19" s="75"/>
      <c r="Y19" s="2"/>
      <c r="Z19" s="2"/>
      <c r="AA19" s="35"/>
      <c r="AB19" s="76"/>
      <c r="AC19" s="75"/>
      <c r="AE19" s="2"/>
      <c r="AF19" s="2"/>
      <c r="AG19" s="35"/>
      <c r="AH19" s="76"/>
      <c r="AI19" s="75"/>
      <c r="AK19" s="2"/>
      <c r="AL19" s="2"/>
      <c r="AM19" s="35"/>
      <c r="AN19" s="76"/>
      <c r="AO19" s="75"/>
      <c r="AQ19" s="2"/>
      <c r="AR19" s="2"/>
      <c r="AS19" s="35"/>
      <c r="AT19" s="76"/>
      <c r="AU19" s="75"/>
      <c r="AW19" s="2"/>
      <c r="AX19" s="2"/>
      <c r="AY19" s="35"/>
      <c r="AZ19" s="76"/>
      <c r="BA19" s="75"/>
      <c r="BC19" s="2"/>
      <c r="BD19" s="2"/>
      <c r="BE19" s="35"/>
      <c r="BF19" s="76"/>
      <c r="BG19" s="75"/>
      <c r="BI19" s="2"/>
      <c r="BJ19" s="2"/>
      <c r="BK19" s="35"/>
      <c r="BL19" s="76"/>
      <c r="BM19" s="75"/>
      <c r="BO19" s="2"/>
      <c r="BP19" s="2"/>
      <c r="BQ19" s="35"/>
      <c r="BR19" s="76"/>
      <c r="BS19" s="75"/>
      <c r="BU19" s="2"/>
      <c r="BV19" s="2"/>
      <c r="BW19" s="35"/>
      <c r="BX19" s="76"/>
      <c r="BY19" s="75"/>
      <c r="CA19" s="2"/>
      <c r="CB19" s="2"/>
      <c r="CC19" s="35"/>
      <c r="CD19" s="76"/>
      <c r="CE19" s="75"/>
      <c r="CG19" s="2"/>
      <c r="CH19" s="2"/>
      <c r="CI19" s="35"/>
      <c r="CJ19" s="76"/>
      <c r="CK19" s="75"/>
      <c r="CM19" s="2"/>
      <c r="CN19" s="2"/>
      <c r="CO19" s="35"/>
      <c r="CP19" s="76"/>
      <c r="CQ19" s="75"/>
      <c r="CS19" s="2"/>
      <c r="CT19" s="2"/>
      <c r="CU19" s="35"/>
      <c r="CV19" s="76"/>
      <c r="CW19" s="75"/>
      <c r="CY19" s="2"/>
      <c r="CZ19" s="2"/>
      <c r="DA19" s="35"/>
      <c r="DB19" s="76"/>
      <c r="DC19" s="75"/>
      <c r="DE19" s="2"/>
      <c r="DF19" s="2"/>
      <c r="DG19" s="35"/>
      <c r="DH19" s="76"/>
      <c r="DI19" s="75"/>
      <c r="DK19" s="2"/>
      <c r="DL19" s="2"/>
      <c r="DM19" s="35"/>
      <c r="DN19" s="76"/>
      <c r="DO19" s="75"/>
      <c r="DQ19" s="2"/>
      <c r="DR19" s="2"/>
      <c r="DS19" s="35"/>
      <c r="DT19" s="76"/>
      <c r="DU19" s="75"/>
      <c r="DW19" s="2"/>
      <c r="DX19" s="2"/>
      <c r="DY19" s="35"/>
      <c r="DZ19" s="76"/>
      <c r="EA19" s="75"/>
      <c r="EC19" s="2"/>
      <c r="ED19" s="2"/>
      <c r="EE19" s="35"/>
      <c r="EF19" s="76"/>
      <c r="EG19" s="75"/>
      <c r="EI19" s="2"/>
      <c r="EJ19" s="2"/>
      <c r="EK19" s="35"/>
      <c r="EL19" s="76"/>
      <c r="EM19" s="75"/>
      <c r="EO19" s="2"/>
      <c r="EP19" s="2"/>
      <c r="EQ19" s="35"/>
      <c r="ER19" s="76"/>
      <c r="ES19" s="75"/>
      <c r="EU19" s="2"/>
      <c r="EV19" s="2"/>
      <c r="EW19" s="35"/>
      <c r="EX19" s="76"/>
      <c r="EY19" s="75"/>
      <c r="FA19" s="2"/>
      <c r="FB19" s="2"/>
      <c r="FC19" s="35"/>
      <c r="FD19" s="76"/>
      <c r="FE19" s="75"/>
      <c r="FG19" s="2"/>
      <c r="FH19" s="2"/>
      <c r="FI19" s="35"/>
      <c r="FJ19" s="76"/>
      <c r="FK19" s="75"/>
      <c r="FM19" s="2"/>
      <c r="FN19" s="2"/>
      <c r="FO19" s="35"/>
      <c r="FP19" s="76"/>
      <c r="FQ19" s="75"/>
      <c r="FS19" s="2"/>
      <c r="FT19" s="2"/>
      <c r="FU19" s="35"/>
      <c r="FV19" s="76"/>
      <c r="FW19" s="75"/>
      <c r="FY19" s="2"/>
      <c r="FZ19" s="2"/>
      <c r="GA19" s="35"/>
      <c r="GB19" s="76"/>
      <c r="GC19" s="75"/>
      <c r="GE19" s="2"/>
      <c r="GF19" s="2"/>
      <c r="GG19" s="35"/>
      <c r="GH19" s="76"/>
      <c r="GI19" s="75"/>
      <c r="GK19" s="2"/>
      <c r="GL19" s="2"/>
      <c r="GM19" s="35"/>
      <c r="GN19" s="76"/>
      <c r="GO19" s="75"/>
      <c r="GQ19" s="2"/>
      <c r="GR19" s="2"/>
      <c r="GS19" s="35"/>
      <c r="GT19" s="76"/>
      <c r="GU19" s="75"/>
      <c r="GW19" s="2"/>
      <c r="GX19" s="2"/>
      <c r="GY19" s="35"/>
      <c r="GZ19" s="76"/>
      <c r="HA19" s="75"/>
      <c r="HC19" s="2"/>
      <c r="HD19" s="2"/>
      <c r="HE19" s="35"/>
      <c r="HF19" s="76"/>
      <c r="HG19" s="75"/>
      <c r="HI19" s="2"/>
      <c r="HJ19" s="2"/>
      <c r="HK19" s="35"/>
      <c r="HL19" s="76"/>
      <c r="HM19" s="75"/>
      <c r="HO19" s="2"/>
      <c r="HP19" s="2"/>
      <c r="HQ19" s="35"/>
      <c r="HR19" s="76"/>
      <c r="HS19" s="75"/>
      <c r="HU19" s="2"/>
      <c r="HV19" s="2"/>
      <c r="HW19" s="35"/>
      <c r="HX19" s="76"/>
      <c r="HY19" s="75"/>
      <c r="IA19" s="2"/>
      <c r="IB19" s="2"/>
      <c r="IC19" s="35"/>
      <c r="ID19" s="76"/>
      <c r="IE19" s="75"/>
      <c r="IG19" s="2"/>
      <c r="IH19" s="2"/>
      <c r="II19" s="35"/>
      <c r="IJ19" s="76"/>
      <c r="IK19" s="75"/>
      <c r="IM19" s="2"/>
      <c r="IN19" s="2"/>
      <c r="IO19" s="35"/>
      <c r="IP19" s="76"/>
      <c r="IQ19" s="75"/>
      <c r="IS19" s="2"/>
      <c r="IT19" s="2"/>
      <c r="IU19" s="35"/>
      <c r="IV19" s="76"/>
      <c r="IW19" s="75"/>
      <c r="IY19" s="2"/>
      <c r="IZ19" s="2"/>
      <c r="JA19" s="35"/>
      <c r="JB19" s="76"/>
      <c r="JC19" s="75"/>
      <c r="JE19" s="2"/>
      <c r="JF19" s="2"/>
      <c r="JG19" s="35"/>
      <c r="JH19" s="76"/>
      <c r="JI19" s="75"/>
      <c r="JK19" s="2"/>
      <c r="JL19" s="2"/>
      <c r="JM19" s="35"/>
      <c r="JN19" s="76"/>
      <c r="JO19" s="75"/>
      <c r="JQ19" s="2"/>
      <c r="JR19" s="2"/>
      <c r="JS19" s="35"/>
      <c r="JT19" s="76"/>
      <c r="JU19" s="75"/>
      <c r="JW19" s="2"/>
      <c r="JX19" s="2"/>
      <c r="JY19" s="35"/>
      <c r="JZ19" s="76"/>
      <c r="KA19" s="75"/>
      <c r="KC19" s="2"/>
      <c r="KD19" s="2"/>
      <c r="KE19" s="35"/>
      <c r="KF19" s="76"/>
      <c r="KG19" s="75"/>
      <c r="KI19" s="2"/>
      <c r="KJ19" s="2"/>
      <c r="KK19" s="35"/>
      <c r="KL19" s="76"/>
      <c r="KM19" s="75"/>
      <c r="KO19" s="2"/>
      <c r="KP19" s="2"/>
      <c r="KQ19" s="35"/>
      <c r="KR19" s="76"/>
      <c r="KS19" s="75"/>
      <c r="KU19" s="2"/>
      <c r="KV19" s="2"/>
      <c r="KW19" s="35"/>
      <c r="KX19" s="76"/>
      <c r="KY19" s="75"/>
      <c r="LA19" s="2"/>
      <c r="LB19" s="2"/>
      <c r="LC19" s="35"/>
      <c r="LD19" s="76"/>
      <c r="LE19" s="75"/>
      <c r="LG19" s="2"/>
      <c r="LH19" s="2"/>
      <c r="LI19" s="35"/>
      <c r="LJ19" s="76"/>
      <c r="LK19" s="75"/>
      <c r="LM19" s="2"/>
      <c r="LN19" s="2"/>
      <c r="LO19" s="35"/>
      <c r="LP19" s="76"/>
      <c r="LQ19" s="75"/>
      <c r="LS19" s="2"/>
      <c r="LT19" s="2"/>
      <c r="LU19" s="35"/>
      <c r="LV19" s="76"/>
      <c r="LW19" s="75"/>
      <c r="LY19" s="2"/>
      <c r="LZ19" s="2"/>
      <c r="MA19" s="35"/>
      <c r="MB19" s="76"/>
      <c r="MC19" s="75"/>
      <c r="ME19" s="2"/>
      <c r="MF19" s="2"/>
      <c r="MG19" s="35"/>
      <c r="MH19" s="76"/>
      <c r="MI19" s="75"/>
      <c r="MK19" s="2"/>
      <c r="ML19" s="2"/>
      <c r="MM19" s="35"/>
      <c r="MN19" s="76"/>
      <c r="MO19" s="75"/>
      <c r="MQ19" s="2"/>
      <c r="MR19" s="2"/>
      <c r="MS19" s="35"/>
      <c r="MT19" s="76"/>
      <c r="MU19" s="75"/>
      <c r="MW19" s="2"/>
      <c r="MX19" s="2"/>
      <c r="MY19" s="35"/>
      <c r="MZ19" s="76"/>
      <c r="NA19" s="75"/>
      <c r="NC19" s="2"/>
      <c r="ND19" s="2"/>
      <c r="NE19" s="35"/>
      <c r="NF19" s="76"/>
      <c r="NG19" s="75"/>
      <c r="NI19" s="2"/>
      <c r="NJ19" s="2"/>
      <c r="NK19" s="35"/>
      <c r="NL19" s="76"/>
      <c r="NM19" s="75"/>
      <c r="NO19" s="2"/>
      <c r="NP19" s="2"/>
      <c r="NQ19" s="35"/>
      <c r="NR19" s="76"/>
      <c r="NS19" s="75"/>
      <c r="NU19" s="2"/>
      <c r="NV19" s="2"/>
      <c r="NW19" s="35"/>
      <c r="NX19" s="76"/>
      <c r="NY19" s="75"/>
      <c r="OA19" s="2"/>
      <c r="OB19" s="2"/>
      <c r="OC19" s="35"/>
      <c r="OD19" s="76"/>
      <c r="OE19" s="75"/>
      <c r="OG19" s="2"/>
      <c r="OH19" s="2"/>
      <c r="OI19" s="35"/>
      <c r="OJ19" s="76"/>
      <c r="OK19" s="75"/>
      <c r="OM19" s="2"/>
      <c r="ON19" s="2"/>
      <c r="OO19" s="35"/>
      <c r="OP19" s="76"/>
      <c r="OQ19" s="75"/>
      <c r="OS19" s="2"/>
      <c r="OT19" s="2"/>
      <c r="OU19" s="35"/>
      <c r="OV19" s="76"/>
      <c r="OW19" s="75"/>
      <c r="OY19" s="2"/>
      <c r="OZ19" s="2"/>
      <c r="PA19" s="35"/>
      <c r="PB19" s="76"/>
      <c r="PC19" s="75"/>
      <c r="PE19" s="2"/>
      <c r="PF19" s="2"/>
      <c r="PG19" s="35"/>
      <c r="PH19" s="76"/>
      <c r="PI19" s="75"/>
      <c r="PK19" s="2"/>
      <c r="PL19" s="2"/>
      <c r="PM19" s="35"/>
      <c r="PN19" s="76"/>
      <c r="PO19" s="75"/>
      <c r="PQ19" s="2"/>
      <c r="PR19" s="2"/>
      <c r="PS19" s="35"/>
      <c r="PT19" s="76"/>
      <c r="PU19" s="75"/>
      <c r="PW19" s="2"/>
      <c r="PX19" s="2"/>
      <c r="PY19" s="35"/>
      <c r="PZ19" s="76"/>
      <c r="QA19" s="75"/>
      <c r="QC19" s="2"/>
      <c r="QD19" s="2"/>
      <c r="QE19" s="35"/>
      <c r="QF19" s="76"/>
      <c r="QG19" s="75"/>
      <c r="QI19" s="2"/>
      <c r="QJ19" s="2"/>
      <c r="QK19" s="35"/>
      <c r="QL19" s="76"/>
      <c r="QM19" s="75"/>
      <c r="QO19" s="2"/>
      <c r="QP19" s="2"/>
      <c r="QQ19" s="35"/>
      <c r="QR19" s="76"/>
      <c r="QS19" s="75"/>
      <c r="QU19" s="2"/>
      <c r="QV19" s="2"/>
      <c r="QW19" s="35"/>
      <c r="QX19" s="76"/>
      <c r="QY19" s="75"/>
      <c r="RA19" s="2"/>
      <c r="RB19" s="2"/>
      <c r="RC19" s="35"/>
      <c r="RD19" s="76"/>
      <c r="RE19" s="75"/>
      <c r="RG19" s="2"/>
      <c r="RH19" s="2"/>
      <c r="RI19" s="35"/>
      <c r="RJ19" s="76"/>
      <c r="RK19" s="75"/>
      <c r="RM19" s="2"/>
      <c r="RN19" s="2"/>
      <c r="RO19" s="35"/>
      <c r="RP19" s="76"/>
      <c r="RQ19" s="75"/>
      <c r="RS19" s="2"/>
      <c r="RT19" s="2"/>
      <c r="RU19" s="35"/>
      <c r="RV19" s="76"/>
      <c r="RW19" s="75"/>
      <c r="RY19" s="2"/>
      <c r="RZ19" s="2"/>
      <c r="SA19" s="35"/>
      <c r="SB19" s="76"/>
      <c r="SC19" s="75"/>
      <c r="SE19" s="2"/>
      <c r="SF19" s="2"/>
      <c r="SG19" s="35"/>
      <c r="SH19" s="76"/>
      <c r="SI19" s="75"/>
      <c r="SK19" s="2"/>
      <c r="SL19" s="2"/>
      <c r="SM19" s="35"/>
      <c r="SN19" s="76"/>
      <c r="SO19" s="75"/>
      <c r="SQ19" s="2"/>
      <c r="SR19" s="2"/>
      <c r="SS19" s="35"/>
      <c r="ST19" s="76"/>
      <c r="SU19" s="75"/>
      <c r="SW19" s="2"/>
      <c r="SX19" s="2"/>
      <c r="SY19" s="35"/>
      <c r="SZ19" s="76"/>
      <c r="TA19" s="75"/>
      <c r="TC19" s="2"/>
      <c r="TD19" s="2"/>
      <c r="TE19" s="35"/>
      <c r="TF19" s="76"/>
      <c r="TG19" s="75"/>
      <c r="TI19" s="2"/>
      <c r="TJ19" s="2"/>
      <c r="TK19" s="35"/>
      <c r="TL19" s="76"/>
      <c r="TM19" s="75"/>
      <c r="TO19" s="2"/>
      <c r="TP19" s="2"/>
      <c r="TQ19" s="35"/>
      <c r="TR19" s="76"/>
      <c r="TS19" s="75"/>
      <c r="TU19" s="2"/>
      <c r="TV19" s="2"/>
      <c r="TW19" s="35"/>
      <c r="TX19" s="76"/>
      <c r="TY19" s="75"/>
      <c r="UA19" s="2"/>
      <c r="UB19" s="2"/>
      <c r="UC19" s="35"/>
      <c r="UD19" s="76"/>
      <c r="UE19" s="75"/>
      <c r="UG19" s="2"/>
      <c r="UH19" s="2"/>
      <c r="UI19" s="35"/>
      <c r="UJ19" s="76"/>
      <c r="UK19" s="75"/>
      <c r="UM19" s="2"/>
      <c r="UN19" s="2"/>
      <c r="UO19" s="35"/>
      <c r="UP19" s="76"/>
      <c r="UQ19" s="75"/>
      <c r="US19" s="2"/>
      <c r="UT19" s="2"/>
      <c r="UU19" s="35"/>
      <c r="UV19" s="76"/>
      <c r="UW19" s="75"/>
      <c r="UY19" s="2"/>
      <c r="UZ19" s="2"/>
      <c r="VA19" s="35"/>
      <c r="VB19" s="76"/>
      <c r="VC19" s="75"/>
      <c r="VE19" s="2"/>
      <c r="VF19" s="2"/>
      <c r="VG19" s="35"/>
      <c r="VH19" s="76"/>
      <c r="VI19" s="75"/>
      <c r="VK19" s="2"/>
      <c r="VL19" s="2"/>
      <c r="VM19" s="35"/>
      <c r="VN19" s="76"/>
      <c r="VO19" s="75"/>
      <c r="VQ19" s="2"/>
      <c r="VR19" s="2"/>
      <c r="VS19" s="35"/>
      <c r="VT19" s="76"/>
      <c r="VU19" s="75"/>
      <c r="VW19" s="2"/>
      <c r="VX19" s="2"/>
      <c r="VY19" s="35"/>
      <c r="VZ19" s="76"/>
      <c r="WA19" s="75"/>
      <c r="WC19" s="2"/>
      <c r="WD19" s="2"/>
      <c r="WE19" s="35"/>
      <c r="WF19" s="76"/>
      <c r="WG19" s="75"/>
      <c r="WI19" s="2"/>
      <c r="WJ19" s="2"/>
      <c r="WK19" s="35"/>
      <c r="WL19" s="76"/>
      <c r="WM19" s="75"/>
      <c r="WO19" s="2"/>
      <c r="WP19" s="2"/>
      <c r="WQ19" s="35"/>
      <c r="WR19" s="76"/>
      <c r="WS19" s="75"/>
      <c r="WU19" s="2"/>
      <c r="WV19" s="2"/>
      <c r="WW19" s="35"/>
      <c r="WX19" s="76"/>
      <c r="WY19" s="75"/>
      <c r="XA19" s="2"/>
      <c r="XB19" s="2"/>
      <c r="XC19" s="35"/>
      <c r="XD19" s="76"/>
      <c r="XE19" s="75"/>
      <c r="XG19" s="2"/>
      <c r="XH19" s="2"/>
      <c r="XI19" s="35"/>
      <c r="XJ19" s="76"/>
      <c r="XK19" s="75"/>
      <c r="XM19" s="2"/>
      <c r="XN19" s="2"/>
      <c r="XO19" s="35"/>
      <c r="XP19" s="76"/>
      <c r="XQ19" s="75"/>
      <c r="XS19" s="2"/>
      <c r="XT19" s="2"/>
      <c r="XU19" s="35"/>
      <c r="XV19" s="76"/>
      <c r="XW19" s="75"/>
      <c r="XY19" s="2"/>
      <c r="XZ19" s="2"/>
      <c r="YA19" s="35"/>
      <c r="YB19" s="76"/>
      <c r="YC19" s="75"/>
      <c r="YE19" s="2"/>
      <c r="YF19" s="2"/>
      <c r="YG19" s="35"/>
      <c r="YH19" s="76"/>
      <c r="YI19" s="75"/>
      <c r="YK19" s="2"/>
      <c r="YL19" s="2"/>
      <c r="YM19" s="35"/>
      <c r="YN19" s="76"/>
      <c r="YO19" s="75"/>
      <c r="YQ19" s="2"/>
      <c r="YR19" s="2"/>
      <c r="YS19" s="35"/>
      <c r="YT19" s="76"/>
      <c r="YU19" s="75"/>
      <c r="YW19" s="2"/>
      <c r="YX19" s="2"/>
      <c r="YY19" s="35"/>
      <c r="YZ19" s="76"/>
      <c r="ZA19" s="75"/>
      <c r="ZC19" s="2"/>
      <c r="ZD19" s="2"/>
      <c r="ZE19" s="35"/>
      <c r="ZF19" s="76"/>
      <c r="ZG19" s="75"/>
      <c r="ZI19" s="2"/>
      <c r="ZJ19" s="2"/>
      <c r="ZK19" s="35"/>
      <c r="ZL19" s="76"/>
      <c r="ZM19" s="75"/>
      <c r="ZO19" s="2"/>
      <c r="ZP19" s="2"/>
      <c r="ZQ19" s="35"/>
      <c r="ZR19" s="76"/>
      <c r="ZS19" s="75"/>
      <c r="ZU19" s="2"/>
      <c r="ZV19" s="2"/>
      <c r="ZW19" s="35"/>
      <c r="ZX19" s="76"/>
      <c r="ZY19" s="75"/>
      <c r="AAA19" s="2"/>
      <c r="AAB19" s="2"/>
      <c r="AAC19" s="35"/>
      <c r="AAD19" s="76"/>
      <c r="AAE19" s="75"/>
      <c r="AAG19" s="2"/>
      <c r="AAH19" s="2"/>
      <c r="AAI19" s="35"/>
      <c r="AAJ19" s="76"/>
      <c r="AAK19" s="75"/>
      <c r="AAM19" s="2"/>
      <c r="AAN19" s="2"/>
      <c r="AAO19" s="35"/>
      <c r="AAP19" s="76"/>
      <c r="AAQ19" s="75"/>
      <c r="AAS19" s="2"/>
      <c r="AAT19" s="2"/>
      <c r="AAU19" s="35"/>
      <c r="AAV19" s="76"/>
      <c r="AAW19" s="75"/>
      <c r="AAY19" s="2"/>
      <c r="AAZ19" s="2"/>
      <c r="ABA19" s="35"/>
      <c r="ABB19" s="76"/>
      <c r="ABC19" s="75"/>
      <c r="ABE19" s="2"/>
      <c r="ABF19" s="2"/>
      <c r="ABG19" s="35"/>
      <c r="ABH19" s="76"/>
      <c r="ABI19" s="75"/>
      <c r="ABK19" s="2"/>
      <c r="ABL19" s="2"/>
      <c r="ABM19" s="35"/>
      <c r="ABN19" s="76"/>
      <c r="ABO19" s="75"/>
      <c r="ABQ19" s="2"/>
      <c r="ABR19" s="2"/>
      <c r="ABS19" s="35"/>
      <c r="ABT19" s="76"/>
      <c r="ABU19" s="75"/>
      <c r="ABW19" s="2"/>
      <c r="ABX19" s="2"/>
      <c r="ABY19" s="35"/>
      <c r="ABZ19" s="76"/>
      <c r="ACA19" s="75"/>
      <c r="ACC19" s="2"/>
      <c r="ACD19" s="2"/>
      <c r="ACE19" s="35"/>
      <c r="ACF19" s="76"/>
      <c r="ACG19" s="75"/>
      <c r="ACI19" s="2"/>
      <c r="ACJ19" s="2"/>
      <c r="ACK19" s="35"/>
      <c r="ACL19" s="76"/>
      <c r="ACM19" s="75"/>
      <c r="ACO19" s="2"/>
      <c r="ACP19" s="2"/>
      <c r="ACQ19" s="35"/>
      <c r="ACR19" s="76"/>
      <c r="ACS19" s="75"/>
      <c r="ACU19" s="2"/>
      <c r="ACV19" s="2"/>
      <c r="ACW19" s="35"/>
      <c r="ACX19" s="76"/>
      <c r="ACY19" s="75"/>
      <c r="ADA19" s="2"/>
      <c r="ADB19" s="2"/>
      <c r="ADC19" s="35"/>
      <c r="ADD19" s="76"/>
      <c r="ADE19" s="75"/>
      <c r="ADG19" s="2"/>
      <c r="ADH19" s="2"/>
      <c r="ADI19" s="35"/>
      <c r="ADJ19" s="76"/>
      <c r="ADK19" s="75"/>
      <c r="ADM19" s="2"/>
      <c r="ADN19" s="2"/>
      <c r="ADO19" s="35"/>
      <c r="ADP19" s="76"/>
      <c r="ADQ19" s="75"/>
      <c r="ADS19" s="2"/>
      <c r="ADT19" s="2"/>
      <c r="ADU19" s="35"/>
      <c r="ADV19" s="76"/>
      <c r="ADW19" s="75"/>
      <c r="ADY19" s="2"/>
      <c r="ADZ19" s="2"/>
      <c r="AEA19" s="35"/>
      <c r="AEB19" s="76"/>
      <c r="AEC19" s="75"/>
      <c r="AEE19" s="2"/>
      <c r="AEF19" s="2"/>
      <c r="AEG19" s="35"/>
      <c r="AEH19" s="76"/>
      <c r="AEI19" s="75"/>
      <c r="AEK19" s="2"/>
      <c r="AEL19" s="2"/>
      <c r="AEM19" s="35"/>
      <c r="AEN19" s="76"/>
      <c r="AEO19" s="75"/>
      <c r="AEQ19" s="2"/>
      <c r="AER19" s="2"/>
      <c r="AES19" s="35"/>
      <c r="AET19" s="76"/>
      <c r="AEU19" s="75"/>
      <c r="AEW19" s="2"/>
      <c r="AEX19" s="2"/>
      <c r="AEY19" s="35"/>
      <c r="AEZ19" s="76"/>
      <c r="AFA19" s="75"/>
      <c r="AFC19" s="2"/>
      <c r="AFD19" s="2"/>
      <c r="AFE19" s="35"/>
      <c r="AFF19" s="76"/>
      <c r="AFG19" s="75"/>
      <c r="AFI19" s="2"/>
      <c r="AFJ19" s="2"/>
      <c r="AFK19" s="35"/>
      <c r="AFL19" s="76"/>
      <c r="AFM19" s="75"/>
      <c r="AFO19" s="2"/>
      <c r="AFP19" s="2"/>
      <c r="AFQ19" s="35"/>
      <c r="AFR19" s="76"/>
      <c r="AFS19" s="75"/>
      <c r="AFU19" s="2"/>
      <c r="AFV19" s="2"/>
      <c r="AFW19" s="35"/>
      <c r="AFX19" s="76"/>
      <c r="AFY19" s="75"/>
      <c r="AGA19" s="2"/>
      <c r="AGB19" s="2"/>
      <c r="AGC19" s="35"/>
      <c r="AGD19" s="76"/>
      <c r="AGE19" s="75"/>
      <c r="AGG19" s="2"/>
      <c r="AGH19" s="2"/>
      <c r="AGI19" s="35"/>
      <c r="AGJ19" s="76"/>
      <c r="AGK19" s="75"/>
      <c r="AGM19" s="2"/>
      <c r="AGN19" s="2"/>
      <c r="AGO19" s="35"/>
      <c r="AGP19" s="76"/>
      <c r="AGQ19" s="75"/>
      <c r="AGS19" s="2"/>
      <c r="AGT19" s="2"/>
      <c r="AGU19" s="35"/>
      <c r="AGV19" s="76"/>
      <c r="AGW19" s="75"/>
      <c r="AGY19" s="2"/>
      <c r="AGZ19" s="2"/>
      <c r="AHA19" s="35"/>
      <c r="AHB19" s="76"/>
      <c r="AHC19" s="75"/>
      <c r="AHE19" s="2"/>
      <c r="AHF19" s="2"/>
      <c r="AHG19" s="35"/>
      <c r="AHH19" s="76"/>
      <c r="AHI19" s="75"/>
      <c r="AHK19" s="2"/>
      <c r="AHL19" s="2"/>
      <c r="AHM19" s="35"/>
      <c r="AHN19" s="76"/>
      <c r="AHO19" s="75"/>
      <c r="AHQ19" s="2"/>
      <c r="AHR19" s="2"/>
      <c r="AHS19" s="35"/>
      <c r="AHT19" s="76"/>
      <c r="AHU19" s="75"/>
      <c r="AHW19" s="2"/>
      <c r="AHX19" s="2"/>
      <c r="AHY19" s="35"/>
      <c r="AHZ19" s="76"/>
      <c r="AIA19" s="75"/>
      <c r="AIC19" s="2"/>
      <c r="AID19" s="2"/>
      <c r="AIE19" s="35"/>
      <c r="AIF19" s="76"/>
      <c r="AIG19" s="75"/>
      <c r="AII19" s="2"/>
      <c r="AIJ19" s="2"/>
      <c r="AIK19" s="35"/>
      <c r="AIL19" s="76"/>
      <c r="AIM19" s="75"/>
      <c r="AIO19" s="2"/>
      <c r="AIP19" s="2"/>
      <c r="AIQ19" s="35"/>
      <c r="AIR19" s="76"/>
      <c r="AIS19" s="75"/>
      <c r="AIU19" s="2"/>
      <c r="AIV19" s="2"/>
      <c r="AIW19" s="35"/>
      <c r="AIX19" s="76"/>
      <c r="AIY19" s="75"/>
      <c r="AJA19" s="2"/>
      <c r="AJB19" s="2"/>
      <c r="AJC19" s="35"/>
      <c r="AJD19" s="76"/>
      <c r="AJE19" s="75"/>
      <c r="AJG19" s="2"/>
      <c r="AJH19" s="2"/>
      <c r="AJI19" s="35"/>
      <c r="AJJ19" s="76"/>
      <c r="AJK19" s="75"/>
      <c r="AJM19" s="2"/>
      <c r="AJN19" s="2"/>
      <c r="AJO19" s="35"/>
      <c r="AJP19" s="76"/>
      <c r="AJQ19" s="75"/>
      <c r="AJS19" s="2"/>
      <c r="AJT19" s="2"/>
      <c r="AJU19" s="35"/>
      <c r="AJV19" s="76"/>
      <c r="AJW19" s="75"/>
      <c r="AJY19" s="2"/>
      <c r="AJZ19" s="2"/>
      <c r="AKA19" s="35"/>
      <c r="AKB19" s="76"/>
      <c r="AKC19" s="75"/>
      <c r="AKE19" s="2"/>
      <c r="AKF19" s="2"/>
      <c r="AKG19" s="35"/>
      <c r="AKH19" s="76"/>
      <c r="AKI19" s="75"/>
      <c r="AKK19" s="2"/>
      <c r="AKL19" s="2"/>
      <c r="AKM19" s="35"/>
      <c r="AKN19" s="76"/>
      <c r="AKO19" s="75"/>
      <c r="AKQ19" s="2"/>
      <c r="AKR19" s="2"/>
      <c r="AKS19" s="35"/>
      <c r="AKT19" s="76"/>
      <c r="AKU19" s="75"/>
      <c r="AKW19" s="2"/>
      <c r="AKX19" s="2"/>
      <c r="AKY19" s="35"/>
      <c r="AKZ19" s="76"/>
      <c r="ALA19" s="75"/>
      <c r="ALC19" s="2"/>
      <c r="ALD19" s="2"/>
      <c r="ALE19" s="35"/>
      <c r="ALF19" s="76"/>
      <c r="ALG19" s="75"/>
      <c r="ALI19" s="2"/>
      <c r="ALJ19" s="2"/>
      <c r="ALK19" s="35"/>
      <c r="ALL19" s="76"/>
      <c r="ALM19" s="75"/>
      <c r="ALO19" s="2"/>
      <c r="ALP19" s="2"/>
      <c r="ALQ19" s="35"/>
      <c r="ALR19" s="76"/>
      <c r="ALS19" s="75"/>
      <c r="ALU19" s="2"/>
      <c r="ALV19" s="2"/>
      <c r="ALW19" s="35"/>
      <c r="ALX19" s="76"/>
      <c r="ALY19" s="75"/>
      <c r="AMA19" s="2"/>
      <c r="AMB19" s="2"/>
      <c r="AMC19" s="35"/>
      <c r="AMD19" s="76"/>
      <c r="AME19" s="75"/>
      <c r="AMG19" s="2"/>
      <c r="AMH19" s="2"/>
      <c r="AMI19" s="35"/>
      <c r="AMJ19" s="76"/>
      <c r="AMK19" s="75"/>
      <c r="AMM19" s="2"/>
      <c r="AMN19" s="2"/>
      <c r="AMO19" s="35"/>
      <c r="AMP19" s="76"/>
      <c r="AMQ19" s="75"/>
      <c r="AMS19" s="2"/>
      <c r="AMT19" s="2"/>
      <c r="AMU19" s="35"/>
      <c r="AMV19" s="76"/>
      <c r="AMW19" s="75"/>
      <c r="AMY19" s="2"/>
      <c r="AMZ19" s="2"/>
      <c r="ANA19" s="35"/>
      <c r="ANB19" s="76"/>
      <c r="ANC19" s="75"/>
      <c r="ANE19" s="2"/>
      <c r="ANF19" s="2"/>
      <c r="ANG19" s="35"/>
      <c r="ANH19" s="76"/>
      <c r="ANI19" s="75"/>
      <c r="ANK19" s="2"/>
      <c r="ANL19" s="2"/>
      <c r="ANM19" s="35"/>
      <c r="ANN19" s="76"/>
      <c r="ANO19" s="75"/>
      <c r="ANQ19" s="2"/>
      <c r="ANR19" s="2"/>
      <c r="ANS19" s="35"/>
      <c r="ANT19" s="76"/>
      <c r="ANU19" s="75"/>
      <c r="ANW19" s="2"/>
      <c r="ANX19" s="2"/>
      <c r="ANY19" s="35"/>
      <c r="ANZ19" s="76"/>
      <c r="AOA19" s="75"/>
      <c r="AOC19" s="2"/>
      <c r="AOD19" s="2"/>
      <c r="AOE19" s="35"/>
      <c r="AOF19" s="76"/>
      <c r="AOG19" s="75"/>
      <c r="AOI19" s="2"/>
      <c r="AOJ19" s="2"/>
      <c r="AOK19" s="35"/>
      <c r="AOL19" s="76"/>
      <c r="AOM19" s="75"/>
      <c r="AOO19" s="2"/>
      <c r="AOP19" s="2"/>
      <c r="AOQ19" s="35"/>
      <c r="AOR19" s="76"/>
      <c r="AOS19" s="75"/>
      <c r="AOU19" s="2"/>
      <c r="AOV19" s="2"/>
      <c r="AOW19" s="35"/>
      <c r="AOX19" s="76"/>
      <c r="AOY19" s="75"/>
      <c r="APA19" s="2"/>
      <c r="APB19" s="2"/>
      <c r="APC19" s="35"/>
      <c r="APD19" s="76"/>
      <c r="APE19" s="75"/>
      <c r="APG19" s="2"/>
      <c r="APH19" s="2"/>
      <c r="API19" s="35"/>
      <c r="APJ19" s="76"/>
      <c r="APK19" s="75"/>
      <c r="APM19" s="2"/>
      <c r="APN19" s="2"/>
      <c r="APO19" s="35"/>
      <c r="APP19" s="76"/>
      <c r="APQ19" s="75"/>
      <c r="APS19" s="2"/>
      <c r="APT19" s="2"/>
      <c r="APU19" s="35"/>
      <c r="APV19" s="76"/>
      <c r="APW19" s="75"/>
      <c r="APY19" s="2"/>
      <c r="APZ19" s="2"/>
      <c r="AQA19" s="35"/>
      <c r="AQB19" s="76"/>
      <c r="AQC19" s="75"/>
      <c r="AQE19" s="2"/>
      <c r="AQF19" s="2"/>
      <c r="AQG19" s="35"/>
      <c r="AQH19" s="76"/>
      <c r="AQI19" s="75"/>
      <c r="AQK19" s="2"/>
      <c r="AQL19" s="2"/>
      <c r="AQM19" s="35"/>
      <c r="AQN19" s="76"/>
      <c r="AQO19" s="75"/>
      <c r="AQQ19" s="2"/>
      <c r="AQR19" s="2"/>
      <c r="AQS19" s="35"/>
      <c r="AQT19" s="76"/>
      <c r="AQU19" s="75"/>
      <c r="AQW19" s="2"/>
      <c r="AQX19" s="2"/>
      <c r="AQY19" s="35"/>
      <c r="AQZ19" s="76"/>
      <c r="ARA19" s="75"/>
      <c r="ARC19" s="2"/>
      <c r="ARD19" s="2"/>
      <c r="ARE19" s="35"/>
      <c r="ARF19" s="76"/>
      <c r="ARG19" s="75"/>
      <c r="ARI19" s="2"/>
      <c r="ARJ19" s="2"/>
      <c r="ARK19" s="35"/>
      <c r="ARL19" s="76"/>
      <c r="ARM19" s="75"/>
      <c r="ARO19" s="2"/>
      <c r="ARP19" s="2"/>
      <c r="ARQ19" s="35"/>
      <c r="ARR19" s="76"/>
      <c r="ARS19" s="75"/>
      <c r="ARU19" s="2"/>
      <c r="ARV19" s="2"/>
      <c r="ARW19" s="35"/>
      <c r="ARX19" s="76"/>
      <c r="ARY19" s="75"/>
      <c r="ASA19" s="2"/>
      <c r="ASB19" s="2"/>
      <c r="ASC19" s="35"/>
      <c r="ASD19" s="76"/>
      <c r="ASE19" s="75"/>
      <c r="ASG19" s="2"/>
      <c r="ASH19" s="2"/>
      <c r="ASI19" s="35"/>
      <c r="ASJ19" s="76"/>
      <c r="ASK19" s="75"/>
      <c r="ASM19" s="2"/>
      <c r="ASN19" s="2"/>
      <c r="ASO19" s="35"/>
      <c r="ASP19" s="76"/>
      <c r="ASQ19" s="75"/>
      <c r="ASS19" s="2"/>
      <c r="AST19" s="2"/>
      <c r="ASU19" s="35"/>
      <c r="ASV19" s="76"/>
      <c r="ASW19" s="75"/>
      <c r="ASY19" s="2"/>
      <c r="ASZ19" s="2"/>
      <c r="ATA19" s="35"/>
      <c r="ATB19" s="76"/>
      <c r="ATC19" s="75"/>
      <c r="ATE19" s="2"/>
      <c r="ATF19" s="2"/>
      <c r="ATG19" s="35"/>
      <c r="ATH19" s="76"/>
      <c r="ATI19" s="75"/>
      <c r="ATK19" s="2"/>
      <c r="ATL19" s="2"/>
      <c r="ATM19" s="35"/>
      <c r="ATN19" s="76"/>
      <c r="ATO19" s="75"/>
      <c r="ATQ19" s="2"/>
      <c r="ATR19" s="2"/>
      <c r="ATS19" s="35"/>
      <c r="ATT19" s="76"/>
      <c r="ATU19" s="75"/>
      <c r="ATW19" s="2"/>
      <c r="ATX19" s="2"/>
      <c r="ATY19" s="35"/>
      <c r="ATZ19" s="76"/>
      <c r="AUA19" s="75"/>
      <c r="AUC19" s="2"/>
      <c r="AUD19" s="2"/>
      <c r="AUE19" s="35"/>
      <c r="AUF19" s="76"/>
      <c r="AUG19" s="75"/>
      <c r="AUI19" s="2"/>
      <c r="AUJ19" s="2"/>
      <c r="AUK19" s="35"/>
      <c r="AUL19" s="76"/>
      <c r="AUM19" s="75"/>
      <c r="AUO19" s="2"/>
      <c r="AUP19" s="2"/>
      <c r="AUQ19" s="35"/>
      <c r="AUR19" s="76"/>
      <c r="AUS19" s="75"/>
      <c r="AUU19" s="2"/>
      <c r="AUV19" s="2"/>
      <c r="AUW19" s="35"/>
      <c r="AUX19" s="76"/>
      <c r="AUY19" s="75"/>
      <c r="AVA19" s="2"/>
      <c r="AVB19" s="2"/>
      <c r="AVC19" s="35"/>
      <c r="AVD19" s="76"/>
      <c r="AVE19" s="75"/>
      <c r="AVG19" s="2"/>
      <c r="AVH19" s="2"/>
      <c r="AVI19" s="35"/>
      <c r="AVJ19" s="76"/>
      <c r="AVK19" s="75"/>
      <c r="AVM19" s="2"/>
      <c r="AVN19" s="2"/>
      <c r="AVO19" s="35"/>
      <c r="AVP19" s="76"/>
      <c r="AVQ19" s="75"/>
      <c r="AVS19" s="2"/>
      <c r="AVT19" s="2"/>
      <c r="AVU19" s="35"/>
      <c r="AVV19" s="76"/>
      <c r="AVW19" s="75"/>
      <c r="AVY19" s="2"/>
      <c r="AVZ19" s="2"/>
      <c r="AWA19" s="35"/>
      <c r="AWB19" s="76"/>
      <c r="AWC19" s="75"/>
      <c r="AWE19" s="2"/>
      <c r="AWF19" s="2"/>
      <c r="AWG19" s="35"/>
      <c r="AWH19" s="76"/>
      <c r="AWI19" s="75"/>
      <c r="AWK19" s="2"/>
      <c r="AWL19" s="2"/>
      <c r="AWM19" s="35"/>
      <c r="AWN19" s="76"/>
      <c r="AWO19" s="75"/>
      <c r="AWQ19" s="2"/>
      <c r="AWR19" s="2"/>
      <c r="AWS19" s="35"/>
      <c r="AWT19" s="76"/>
      <c r="AWU19" s="75"/>
      <c r="AWW19" s="2"/>
      <c r="AWX19" s="2"/>
      <c r="AWY19" s="35"/>
      <c r="AWZ19" s="76"/>
      <c r="AXA19" s="75"/>
      <c r="AXC19" s="2"/>
      <c r="AXD19" s="2"/>
      <c r="AXE19" s="35"/>
      <c r="AXF19" s="76"/>
      <c r="AXG19" s="75"/>
      <c r="AXI19" s="2"/>
      <c r="AXJ19" s="2"/>
      <c r="AXK19" s="35"/>
      <c r="AXL19" s="76"/>
      <c r="AXM19" s="75"/>
      <c r="AXO19" s="2"/>
      <c r="AXP19" s="2"/>
      <c r="AXQ19" s="35"/>
      <c r="AXR19" s="76"/>
      <c r="AXS19" s="75"/>
      <c r="AXU19" s="2"/>
      <c r="AXV19" s="2"/>
      <c r="AXW19" s="35"/>
      <c r="AXX19" s="76"/>
      <c r="AXY19" s="75"/>
      <c r="AYA19" s="2"/>
      <c r="AYB19" s="2"/>
      <c r="AYC19" s="35"/>
      <c r="AYD19" s="76"/>
      <c r="AYE19" s="75"/>
      <c r="AYG19" s="2"/>
      <c r="AYH19" s="2"/>
      <c r="AYI19" s="35"/>
      <c r="AYJ19" s="76"/>
      <c r="AYK19" s="75"/>
      <c r="AYM19" s="2"/>
      <c r="AYN19" s="2"/>
      <c r="AYO19" s="35"/>
      <c r="AYP19" s="76"/>
      <c r="AYQ19" s="75"/>
      <c r="AYS19" s="2"/>
      <c r="AYT19" s="2"/>
      <c r="AYU19" s="35"/>
      <c r="AYV19" s="76"/>
      <c r="AYW19" s="75"/>
      <c r="AYY19" s="2"/>
      <c r="AYZ19" s="2"/>
      <c r="AZA19" s="35"/>
      <c r="AZB19" s="76"/>
      <c r="AZC19" s="75"/>
      <c r="AZE19" s="2"/>
      <c r="AZF19" s="2"/>
      <c r="AZG19" s="35"/>
      <c r="AZH19" s="76"/>
      <c r="AZI19" s="75"/>
      <c r="AZK19" s="2"/>
      <c r="AZL19" s="2"/>
      <c r="AZM19" s="35"/>
      <c r="AZN19" s="76"/>
      <c r="AZO19" s="75"/>
      <c r="AZQ19" s="2"/>
      <c r="AZR19" s="2"/>
      <c r="AZS19" s="35"/>
      <c r="AZT19" s="76"/>
      <c r="AZU19" s="75"/>
      <c r="AZW19" s="2"/>
      <c r="AZX19" s="2"/>
      <c r="AZY19" s="35"/>
      <c r="AZZ19" s="76"/>
      <c r="BAA19" s="75"/>
      <c r="BAC19" s="2"/>
      <c r="BAD19" s="2"/>
      <c r="BAE19" s="35"/>
      <c r="BAF19" s="76"/>
      <c r="BAG19" s="75"/>
      <c r="BAI19" s="2"/>
      <c r="BAJ19" s="2"/>
      <c r="BAK19" s="35"/>
      <c r="BAL19" s="76"/>
      <c r="BAM19" s="75"/>
      <c r="BAO19" s="2"/>
      <c r="BAP19" s="2"/>
      <c r="BAQ19" s="35"/>
      <c r="BAR19" s="76"/>
      <c r="BAS19" s="75"/>
      <c r="BAU19" s="2"/>
      <c r="BAV19" s="2"/>
      <c r="BAW19" s="35"/>
      <c r="BAX19" s="76"/>
      <c r="BAY19" s="75"/>
      <c r="BBA19" s="2"/>
      <c r="BBB19" s="2"/>
      <c r="BBC19" s="35"/>
      <c r="BBD19" s="76"/>
      <c r="BBE19" s="75"/>
      <c r="BBG19" s="2"/>
      <c r="BBH19" s="2"/>
      <c r="BBI19" s="35"/>
      <c r="BBJ19" s="76"/>
      <c r="BBK19" s="75"/>
      <c r="BBM19" s="2"/>
      <c r="BBN19" s="2"/>
      <c r="BBO19" s="35"/>
      <c r="BBP19" s="76"/>
      <c r="BBQ19" s="75"/>
      <c r="BBS19" s="2"/>
      <c r="BBT19" s="2"/>
      <c r="BBU19" s="35"/>
      <c r="BBV19" s="76"/>
      <c r="BBW19" s="75"/>
      <c r="BBY19" s="2"/>
      <c r="BBZ19" s="2"/>
      <c r="BCA19" s="35"/>
      <c r="BCB19" s="76"/>
      <c r="BCC19" s="75"/>
      <c r="BCE19" s="2"/>
      <c r="BCF19" s="2"/>
      <c r="BCG19" s="35"/>
      <c r="BCH19" s="76"/>
      <c r="BCI19" s="75"/>
      <c r="BCK19" s="2"/>
      <c r="BCL19" s="2"/>
      <c r="BCM19" s="35"/>
      <c r="BCN19" s="76"/>
      <c r="BCO19" s="75"/>
      <c r="BCQ19" s="2"/>
      <c r="BCR19" s="2"/>
      <c r="BCS19" s="35"/>
      <c r="BCT19" s="76"/>
      <c r="BCU19" s="75"/>
      <c r="BCW19" s="2"/>
      <c r="BCX19" s="2"/>
      <c r="BCY19" s="35"/>
      <c r="BCZ19" s="76"/>
      <c r="BDA19" s="75"/>
      <c r="BDC19" s="2"/>
      <c r="BDD19" s="2"/>
      <c r="BDE19" s="35"/>
      <c r="BDF19" s="76"/>
      <c r="BDG19" s="75"/>
      <c r="BDI19" s="2"/>
      <c r="BDJ19" s="2"/>
      <c r="BDK19" s="35"/>
      <c r="BDL19" s="76"/>
      <c r="BDM19" s="75"/>
      <c r="BDO19" s="2"/>
      <c r="BDP19" s="2"/>
      <c r="BDQ19" s="35"/>
      <c r="BDR19" s="76"/>
      <c r="BDS19" s="75"/>
      <c r="BDU19" s="2"/>
      <c r="BDV19" s="2"/>
      <c r="BDW19" s="35"/>
      <c r="BDX19" s="76"/>
      <c r="BDY19" s="75"/>
      <c r="BEA19" s="2"/>
      <c r="BEB19" s="2"/>
      <c r="BEC19" s="35"/>
      <c r="BED19" s="76"/>
      <c r="BEE19" s="75"/>
      <c r="BEG19" s="2"/>
      <c r="BEH19" s="2"/>
      <c r="BEI19" s="35"/>
      <c r="BEJ19" s="76"/>
      <c r="BEK19" s="75"/>
      <c r="BEM19" s="2"/>
      <c r="BEN19" s="2"/>
      <c r="BEO19" s="35"/>
      <c r="BEP19" s="76"/>
      <c r="BEQ19" s="75"/>
      <c r="BES19" s="2"/>
      <c r="BET19" s="2"/>
      <c r="BEU19" s="35"/>
      <c r="BEV19" s="76"/>
      <c r="BEW19" s="75"/>
      <c r="BEY19" s="2"/>
      <c r="BEZ19" s="2"/>
      <c r="BFA19" s="35"/>
      <c r="BFB19" s="76"/>
      <c r="BFC19" s="75"/>
      <c r="BFE19" s="2"/>
      <c r="BFF19" s="2"/>
      <c r="BFG19" s="35"/>
      <c r="BFH19" s="76"/>
      <c r="BFI19" s="75"/>
      <c r="BFK19" s="2"/>
      <c r="BFL19" s="2"/>
      <c r="BFM19" s="35"/>
      <c r="BFN19" s="76"/>
      <c r="BFO19" s="75"/>
      <c r="BFQ19" s="2"/>
      <c r="BFR19" s="2"/>
      <c r="BFS19" s="35"/>
      <c r="BFT19" s="76"/>
      <c r="BFU19" s="75"/>
      <c r="BFW19" s="2"/>
      <c r="BFX19" s="2"/>
      <c r="BFY19" s="35"/>
      <c r="BFZ19" s="76"/>
      <c r="BGA19" s="75"/>
      <c r="BGC19" s="2"/>
      <c r="BGD19" s="2"/>
      <c r="BGE19" s="35"/>
      <c r="BGF19" s="76"/>
      <c r="BGG19" s="75"/>
      <c r="BGI19" s="2"/>
      <c r="BGJ19" s="2"/>
      <c r="BGK19" s="35"/>
      <c r="BGL19" s="76"/>
      <c r="BGM19" s="75"/>
      <c r="BGO19" s="2"/>
      <c r="BGP19" s="2"/>
      <c r="BGQ19" s="35"/>
      <c r="BGR19" s="76"/>
      <c r="BGS19" s="75"/>
      <c r="BGU19" s="2"/>
      <c r="BGV19" s="2"/>
      <c r="BGW19" s="35"/>
      <c r="BGX19" s="76"/>
      <c r="BGY19" s="75"/>
      <c r="BHA19" s="2"/>
      <c r="BHB19" s="2"/>
      <c r="BHC19" s="35"/>
      <c r="BHD19" s="76"/>
      <c r="BHE19" s="75"/>
      <c r="BHG19" s="2"/>
      <c r="BHH19" s="2"/>
      <c r="BHI19" s="35"/>
      <c r="BHJ19" s="76"/>
      <c r="BHK19" s="75"/>
      <c r="BHM19" s="2"/>
      <c r="BHN19" s="2"/>
      <c r="BHO19" s="35"/>
      <c r="BHP19" s="76"/>
      <c r="BHQ19" s="75"/>
      <c r="BHS19" s="2"/>
      <c r="BHT19" s="2"/>
      <c r="BHU19" s="35"/>
      <c r="BHV19" s="76"/>
      <c r="BHW19" s="75"/>
      <c r="BHY19" s="2"/>
      <c r="BHZ19" s="2"/>
      <c r="BIA19" s="35"/>
      <c r="BIB19" s="76"/>
      <c r="BIC19" s="75"/>
      <c r="BIE19" s="2"/>
      <c r="BIF19" s="2"/>
      <c r="BIG19" s="35"/>
      <c r="BIH19" s="76"/>
      <c r="BII19" s="75"/>
      <c r="BIK19" s="2"/>
      <c r="BIL19" s="2"/>
      <c r="BIM19" s="35"/>
      <c r="BIN19" s="76"/>
      <c r="BIO19" s="75"/>
      <c r="BIQ19" s="2"/>
      <c r="BIR19" s="2"/>
      <c r="BIS19" s="35"/>
      <c r="BIT19" s="76"/>
      <c r="BIU19" s="75"/>
      <c r="BIW19" s="2"/>
      <c r="BIX19" s="2"/>
      <c r="BIY19" s="35"/>
      <c r="BIZ19" s="76"/>
      <c r="BJA19" s="75"/>
      <c r="BJC19" s="2"/>
      <c r="BJD19" s="2"/>
      <c r="BJE19" s="35"/>
      <c r="BJF19" s="76"/>
      <c r="BJG19" s="75"/>
      <c r="BJI19" s="2"/>
      <c r="BJJ19" s="2"/>
      <c r="BJK19" s="35"/>
      <c r="BJL19" s="76"/>
      <c r="BJM19" s="75"/>
      <c r="BJO19" s="2"/>
      <c r="BJP19" s="2"/>
      <c r="BJQ19" s="35"/>
      <c r="BJR19" s="76"/>
      <c r="BJS19" s="75"/>
      <c r="BJU19" s="2"/>
      <c r="BJV19" s="2"/>
      <c r="BJW19" s="35"/>
      <c r="BJX19" s="76"/>
      <c r="BJY19" s="75"/>
      <c r="BKA19" s="2"/>
      <c r="BKB19" s="2"/>
      <c r="BKC19" s="35"/>
      <c r="BKD19" s="76"/>
      <c r="BKE19" s="75"/>
      <c r="BKG19" s="2"/>
      <c r="BKH19" s="2"/>
      <c r="BKI19" s="35"/>
      <c r="BKJ19" s="76"/>
      <c r="BKK19" s="75"/>
      <c r="BKM19" s="2"/>
      <c r="BKN19" s="2"/>
      <c r="BKO19" s="35"/>
      <c r="BKP19" s="76"/>
      <c r="BKQ19" s="75"/>
      <c r="BKS19" s="2"/>
      <c r="BKT19" s="2"/>
      <c r="BKU19" s="35"/>
      <c r="BKV19" s="76"/>
      <c r="BKW19" s="75"/>
      <c r="BKY19" s="2"/>
      <c r="BKZ19" s="2"/>
      <c r="BLA19" s="35"/>
      <c r="BLB19" s="76"/>
      <c r="BLC19" s="75"/>
      <c r="BLE19" s="2"/>
      <c r="BLF19" s="2"/>
      <c r="BLG19" s="35"/>
      <c r="BLH19" s="76"/>
      <c r="BLI19" s="75"/>
      <c r="BLK19" s="2"/>
      <c r="BLL19" s="2"/>
      <c r="BLM19" s="35"/>
      <c r="BLN19" s="76"/>
      <c r="BLO19" s="75"/>
      <c r="BLQ19" s="2"/>
      <c r="BLR19" s="2"/>
      <c r="BLS19" s="35"/>
      <c r="BLT19" s="76"/>
      <c r="BLU19" s="75"/>
      <c r="BLW19" s="2"/>
      <c r="BLX19" s="2"/>
      <c r="BLY19" s="35"/>
      <c r="BLZ19" s="76"/>
      <c r="BMA19" s="75"/>
      <c r="BMC19" s="2"/>
      <c r="BMD19" s="2"/>
      <c r="BME19" s="35"/>
      <c r="BMF19" s="76"/>
      <c r="BMG19" s="75"/>
      <c r="BMI19" s="2"/>
      <c r="BMJ19" s="2"/>
      <c r="BMK19" s="35"/>
      <c r="BML19" s="76"/>
      <c r="BMM19" s="75"/>
      <c r="BMO19" s="2"/>
      <c r="BMP19" s="2"/>
      <c r="BMQ19" s="35"/>
      <c r="BMR19" s="76"/>
      <c r="BMS19" s="75"/>
      <c r="BMU19" s="2"/>
      <c r="BMV19" s="2"/>
      <c r="BMW19" s="35"/>
      <c r="BMX19" s="76"/>
      <c r="BMY19" s="75"/>
      <c r="BNA19" s="2"/>
      <c r="BNB19" s="2"/>
      <c r="BNC19" s="35"/>
      <c r="BND19" s="76"/>
      <c r="BNE19" s="75"/>
      <c r="BNG19" s="2"/>
      <c r="BNH19" s="2"/>
      <c r="BNI19" s="35"/>
      <c r="BNJ19" s="76"/>
      <c r="BNK19" s="75"/>
      <c r="BNM19" s="2"/>
      <c r="BNN19" s="2"/>
      <c r="BNO19" s="35"/>
      <c r="BNP19" s="76"/>
      <c r="BNQ19" s="75"/>
      <c r="BNS19" s="2"/>
      <c r="BNT19" s="2"/>
      <c r="BNU19" s="35"/>
      <c r="BNV19" s="76"/>
      <c r="BNW19" s="75"/>
      <c r="BNY19" s="2"/>
      <c r="BNZ19" s="2"/>
      <c r="BOA19" s="35"/>
      <c r="BOB19" s="76"/>
      <c r="BOC19" s="75"/>
      <c r="BOE19" s="2"/>
      <c r="BOF19" s="2"/>
      <c r="BOG19" s="35"/>
      <c r="BOH19" s="76"/>
      <c r="BOI19" s="75"/>
      <c r="BOK19" s="2"/>
      <c r="BOL19" s="2"/>
      <c r="BOM19" s="35"/>
      <c r="BON19" s="76"/>
      <c r="BOO19" s="75"/>
      <c r="BOQ19" s="2"/>
      <c r="BOR19" s="2"/>
      <c r="BOS19" s="35"/>
      <c r="BOT19" s="76"/>
      <c r="BOU19" s="75"/>
      <c r="BOW19" s="2"/>
      <c r="BOX19" s="2"/>
      <c r="BOY19" s="35"/>
      <c r="BOZ19" s="76"/>
      <c r="BPA19" s="75"/>
      <c r="BPC19" s="2"/>
      <c r="BPD19" s="2"/>
      <c r="BPE19" s="35"/>
      <c r="BPF19" s="76"/>
      <c r="BPG19" s="75"/>
      <c r="BPI19" s="2"/>
      <c r="BPJ19" s="2"/>
      <c r="BPK19" s="35"/>
      <c r="BPL19" s="76"/>
      <c r="BPM19" s="75"/>
      <c r="BPO19" s="2"/>
      <c r="BPP19" s="2"/>
      <c r="BPQ19" s="35"/>
      <c r="BPR19" s="76"/>
      <c r="BPS19" s="75"/>
      <c r="BPU19" s="2"/>
      <c r="BPV19" s="2"/>
      <c r="BPW19" s="35"/>
      <c r="BPX19" s="76"/>
      <c r="BPY19" s="75"/>
      <c r="BQA19" s="2"/>
      <c r="BQB19" s="2"/>
      <c r="BQC19" s="35"/>
      <c r="BQD19" s="76"/>
      <c r="BQE19" s="75"/>
      <c r="BQG19" s="2"/>
      <c r="BQH19" s="2"/>
      <c r="BQI19" s="35"/>
      <c r="BQJ19" s="76"/>
      <c r="BQK19" s="75"/>
      <c r="BQM19" s="2"/>
      <c r="BQN19" s="2"/>
      <c r="BQO19" s="35"/>
      <c r="BQP19" s="76"/>
      <c r="BQQ19" s="75"/>
      <c r="BQS19" s="2"/>
      <c r="BQT19" s="2"/>
      <c r="BQU19" s="35"/>
      <c r="BQV19" s="76"/>
      <c r="BQW19" s="75"/>
      <c r="BQY19" s="2"/>
      <c r="BQZ19" s="2"/>
      <c r="BRA19" s="35"/>
      <c r="BRB19" s="76"/>
      <c r="BRC19" s="75"/>
      <c r="BRE19" s="2"/>
      <c r="BRF19" s="2"/>
      <c r="BRG19" s="35"/>
      <c r="BRH19" s="76"/>
      <c r="BRI19" s="75"/>
      <c r="BRK19" s="2"/>
      <c r="BRL19" s="2"/>
      <c r="BRM19" s="35"/>
      <c r="BRN19" s="76"/>
      <c r="BRO19" s="75"/>
      <c r="BRQ19" s="2"/>
      <c r="BRR19" s="2"/>
      <c r="BRS19" s="35"/>
      <c r="BRT19" s="76"/>
      <c r="BRU19" s="75"/>
      <c r="BRW19" s="2"/>
      <c r="BRX19" s="2"/>
      <c r="BRY19" s="35"/>
      <c r="BRZ19" s="76"/>
      <c r="BSA19" s="75"/>
      <c r="BSC19" s="2"/>
      <c r="BSD19" s="2"/>
      <c r="BSE19" s="35"/>
      <c r="BSF19" s="76"/>
      <c r="BSG19" s="75"/>
      <c r="BSI19" s="2"/>
      <c r="BSJ19" s="2"/>
      <c r="BSK19" s="35"/>
      <c r="BSL19" s="76"/>
      <c r="BSM19" s="75"/>
      <c r="BSO19" s="2"/>
      <c r="BSP19" s="2"/>
      <c r="BSQ19" s="35"/>
      <c r="BSR19" s="76"/>
      <c r="BSS19" s="75"/>
      <c r="BSU19" s="2"/>
      <c r="BSV19" s="2"/>
      <c r="BSW19" s="35"/>
      <c r="BSX19" s="76"/>
      <c r="BSY19" s="75"/>
      <c r="BTA19" s="2"/>
      <c r="BTB19" s="2"/>
      <c r="BTC19" s="35"/>
      <c r="BTD19" s="76"/>
      <c r="BTE19" s="75"/>
      <c r="BTG19" s="2"/>
      <c r="BTH19" s="2"/>
      <c r="BTI19" s="35"/>
      <c r="BTJ19" s="76"/>
      <c r="BTK19" s="75"/>
      <c r="BTM19" s="2"/>
      <c r="BTN19" s="2"/>
      <c r="BTO19" s="35"/>
      <c r="BTP19" s="76"/>
      <c r="BTQ19" s="75"/>
      <c r="BTS19" s="2"/>
      <c r="BTT19" s="2"/>
      <c r="BTU19" s="35"/>
      <c r="BTV19" s="76"/>
      <c r="BTW19" s="75"/>
      <c r="BTY19" s="2"/>
      <c r="BTZ19" s="2"/>
      <c r="BUA19" s="35"/>
      <c r="BUB19" s="76"/>
      <c r="BUC19" s="75"/>
      <c r="BUE19" s="2"/>
      <c r="BUF19" s="2"/>
      <c r="BUG19" s="35"/>
      <c r="BUH19" s="76"/>
      <c r="BUI19" s="75"/>
      <c r="BUK19" s="2"/>
      <c r="BUL19" s="2"/>
      <c r="BUM19" s="35"/>
      <c r="BUN19" s="76"/>
      <c r="BUO19" s="75"/>
      <c r="BUQ19" s="2"/>
      <c r="BUR19" s="2"/>
      <c r="BUS19" s="35"/>
      <c r="BUT19" s="76"/>
      <c r="BUU19" s="75"/>
      <c r="BUW19" s="2"/>
      <c r="BUX19" s="2"/>
      <c r="BUY19" s="35"/>
      <c r="BUZ19" s="76"/>
      <c r="BVA19" s="75"/>
      <c r="BVC19" s="2"/>
      <c r="BVD19" s="2"/>
      <c r="BVE19" s="35"/>
      <c r="BVF19" s="76"/>
      <c r="BVG19" s="75"/>
      <c r="BVI19" s="2"/>
      <c r="BVJ19" s="2"/>
      <c r="BVK19" s="35"/>
      <c r="BVL19" s="76"/>
      <c r="BVM19" s="75"/>
      <c r="BVO19" s="2"/>
      <c r="BVP19" s="2"/>
      <c r="BVQ19" s="35"/>
      <c r="BVR19" s="76"/>
      <c r="BVS19" s="75"/>
      <c r="BVU19" s="2"/>
      <c r="BVV19" s="2"/>
      <c r="BVW19" s="35"/>
      <c r="BVX19" s="76"/>
      <c r="BVY19" s="75"/>
      <c r="BWA19" s="2"/>
      <c r="BWB19" s="2"/>
      <c r="BWC19" s="35"/>
      <c r="BWD19" s="76"/>
      <c r="BWE19" s="75"/>
      <c r="BWG19" s="2"/>
      <c r="BWH19" s="2"/>
      <c r="BWI19" s="35"/>
      <c r="BWJ19" s="76"/>
      <c r="BWK19" s="75"/>
      <c r="BWM19" s="2"/>
      <c r="BWN19" s="2"/>
      <c r="BWO19" s="35"/>
      <c r="BWP19" s="76"/>
      <c r="BWQ19" s="75"/>
      <c r="BWS19" s="2"/>
      <c r="BWT19" s="2"/>
      <c r="BWU19" s="35"/>
      <c r="BWV19" s="76"/>
      <c r="BWW19" s="75"/>
      <c r="BWY19" s="2"/>
      <c r="BWZ19" s="2"/>
      <c r="BXA19" s="35"/>
      <c r="BXB19" s="76"/>
      <c r="BXC19" s="75"/>
      <c r="BXE19" s="2"/>
      <c r="BXF19" s="2"/>
      <c r="BXG19" s="35"/>
      <c r="BXH19" s="76"/>
      <c r="BXI19" s="75"/>
      <c r="BXK19" s="2"/>
      <c r="BXL19" s="2"/>
      <c r="BXM19" s="35"/>
      <c r="BXN19" s="76"/>
      <c r="BXO19" s="75"/>
      <c r="BXQ19" s="2"/>
      <c r="BXR19" s="2"/>
      <c r="BXS19" s="35"/>
      <c r="BXT19" s="76"/>
      <c r="BXU19" s="75"/>
      <c r="BXW19" s="2"/>
      <c r="BXX19" s="2"/>
      <c r="BXY19" s="35"/>
      <c r="BXZ19" s="76"/>
      <c r="BYA19" s="75"/>
      <c r="BYC19" s="2"/>
      <c r="BYD19" s="2"/>
      <c r="BYE19" s="35"/>
      <c r="BYF19" s="76"/>
      <c r="BYG19" s="75"/>
      <c r="BYI19" s="2"/>
      <c r="BYJ19" s="2"/>
      <c r="BYK19" s="35"/>
      <c r="BYL19" s="76"/>
      <c r="BYM19" s="75"/>
      <c r="BYO19" s="2"/>
      <c r="BYP19" s="2"/>
      <c r="BYQ19" s="35"/>
      <c r="BYR19" s="76"/>
      <c r="BYS19" s="75"/>
      <c r="BYU19" s="2"/>
      <c r="BYV19" s="2"/>
      <c r="BYW19" s="35"/>
      <c r="BYX19" s="76"/>
      <c r="BYY19" s="75"/>
      <c r="BZA19" s="2"/>
      <c r="BZB19" s="2"/>
      <c r="BZC19" s="35"/>
      <c r="BZD19" s="76"/>
      <c r="BZE19" s="75"/>
      <c r="BZG19" s="2"/>
      <c r="BZH19" s="2"/>
      <c r="BZI19" s="35"/>
      <c r="BZJ19" s="76"/>
      <c r="BZK19" s="75"/>
      <c r="BZM19" s="2"/>
      <c r="BZN19" s="2"/>
      <c r="BZO19" s="35"/>
      <c r="BZP19" s="76"/>
      <c r="BZQ19" s="75"/>
      <c r="BZS19" s="2"/>
      <c r="BZT19" s="2"/>
      <c r="BZU19" s="35"/>
      <c r="BZV19" s="76"/>
      <c r="BZW19" s="75"/>
      <c r="BZY19" s="2"/>
      <c r="BZZ19" s="2"/>
      <c r="CAA19" s="35"/>
      <c r="CAB19" s="76"/>
      <c r="CAC19" s="75"/>
      <c r="CAE19" s="2"/>
      <c r="CAF19" s="2"/>
      <c r="CAG19" s="35"/>
      <c r="CAH19" s="76"/>
      <c r="CAI19" s="75"/>
      <c r="CAK19" s="2"/>
      <c r="CAL19" s="2"/>
      <c r="CAM19" s="35"/>
      <c r="CAN19" s="76"/>
      <c r="CAO19" s="75"/>
      <c r="CAQ19" s="2"/>
      <c r="CAR19" s="2"/>
      <c r="CAS19" s="35"/>
      <c r="CAT19" s="76"/>
      <c r="CAU19" s="75"/>
      <c r="CAW19" s="2"/>
      <c r="CAX19" s="2"/>
      <c r="CAY19" s="35"/>
      <c r="CAZ19" s="76"/>
      <c r="CBA19" s="75"/>
      <c r="CBC19" s="2"/>
      <c r="CBD19" s="2"/>
      <c r="CBE19" s="35"/>
      <c r="CBF19" s="76"/>
      <c r="CBG19" s="75"/>
      <c r="CBI19" s="2"/>
      <c r="CBJ19" s="2"/>
      <c r="CBK19" s="35"/>
      <c r="CBL19" s="76"/>
      <c r="CBM19" s="75"/>
      <c r="CBO19" s="2"/>
      <c r="CBP19" s="2"/>
      <c r="CBQ19" s="35"/>
      <c r="CBR19" s="76"/>
      <c r="CBS19" s="75"/>
      <c r="CBU19" s="2"/>
      <c r="CBV19" s="2"/>
      <c r="CBW19" s="35"/>
      <c r="CBX19" s="76"/>
      <c r="CBY19" s="75"/>
      <c r="CCA19" s="2"/>
      <c r="CCB19" s="2"/>
      <c r="CCC19" s="35"/>
      <c r="CCD19" s="76"/>
      <c r="CCE19" s="75"/>
      <c r="CCG19" s="2"/>
      <c r="CCH19" s="2"/>
      <c r="CCI19" s="35"/>
      <c r="CCJ19" s="76"/>
      <c r="CCK19" s="75"/>
      <c r="CCM19" s="2"/>
      <c r="CCN19" s="2"/>
      <c r="CCO19" s="35"/>
      <c r="CCP19" s="76"/>
      <c r="CCQ19" s="75"/>
      <c r="CCS19" s="2"/>
      <c r="CCT19" s="2"/>
      <c r="CCU19" s="35"/>
      <c r="CCV19" s="76"/>
      <c r="CCW19" s="75"/>
      <c r="CCY19" s="2"/>
      <c r="CCZ19" s="2"/>
      <c r="CDA19" s="35"/>
      <c r="CDB19" s="76"/>
      <c r="CDC19" s="75"/>
      <c r="CDE19" s="2"/>
      <c r="CDF19" s="2"/>
      <c r="CDG19" s="35"/>
      <c r="CDH19" s="76"/>
      <c r="CDI19" s="75"/>
      <c r="CDK19" s="2"/>
      <c r="CDL19" s="2"/>
      <c r="CDM19" s="35"/>
      <c r="CDN19" s="76"/>
      <c r="CDO19" s="75"/>
      <c r="CDQ19" s="2"/>
      <c r="CDR19" s="2"/>
      <c r="CDS19" s="35"/>
      <c r="CDT19" s="76"/>
      <c r="CDU19" s="75"/>
      <c r="CDW19" s="2"/>
      <c r="CDX19" s="2"/>
      <c r="CDY19" s="35"/>
      <c r="CDZ19" s="76"/>
      <c r="CEA19" s="75"/>
      <c r="CEC19" s="2"/>
      <c r="CED19" s="2"/>
      <c r="CEE19" s="35"/>
      <c r="CEF19" s="76"/>
      <c r="CEG19" s="75"/>
      <c r="CEI19" s="2"/>
      <c r="CEJ19" s="2"/>
      <c r="CEK19" s="35"/>
      <c r="CEL19" s="76"/>
      <c r="CEM19" s="75"/>
      <c r="CEO19" s="2"/>
      <c r="CEP19" s="2"/>
      <c r="CEQ19" s="35"/>
      <c r="CER19" s="76"/>
      <c r="CES19" s="75"/>
      <c r="CEU19" s="2"/>
      <c r="CEV19" s="2"/>
      <c r="CEW19" s="35"/>
      <c r="CEX19" s="76"/>
      <c r="CEY19" s="75"/>
      <c r="CFA19" s="2"/>
      <c r="CFB19" s="2"/>
      <c r="CFC19" s="35"/>
      <c r="CFD19" s="76"/>
      <c r="CFE19" s="75"/>
      <c r="CFG19" s="2"/>
      <c r="CFH19" s="2"/>
      <c r="CFI19" s="35"/>
      <c r="CFJ19" s="76"/>
      <c r="CFK19" s="75"/>
      <c r="CFM19" s="2"/>
      <c r="CFN19" s="2"/>
      <c r="CFO19" s="35"/>
      <c r="CFP19" s="76"/>
      <c r="CFQ19" s="75"/>
      <c r="CFS19" s="2"/>
      <c r="CFT19" s="2"/>
      <c r="CFU19" s="35"/>
      <c r="CFV19" s="76"/>
      <c r="CFW19" s="75"/>
      <c r="CFY19" s="2"/>
      <c r="CFZ19" s="2"/>
      <c r="CGA19" s="35"/>
      <c r="CGB19" s="76"/>
      <c r="CGC19" s="75"/>
      <c r="CGE19" s="2"/>
      <c r="CGF19" s="2"/>
      <c r="CGG19" s="35"/>
      <c r="CGH19" s="76"/>
      <c r="CGI19" s="75"/>
      <c r="CGK19" s="2"/>
      <c r="CGL19" s="2"/>
      <c r="CGM19" s="35"/>
      <c r="CGN19" s="76"/>
      <c r="CGO19" s="75"/>
      <c r="CGQ19" s="2"/>
      <c r="CGR19" s="2"/>
      <c r="CGS19" s="35"/>
      <c r="CGT19" s="76"/>
      <c r="CGU19" s="75"/>
      <c r="CGW19" s="2"/>
      <c r="CGX19" s="2"/>
      <c r="CGY19" s="35"/>
      <c r="CGZ19" s="76"/>
      <c r="CHA19" s="75"/>
      <c r="CHC19" s="2"/>
      <c r="CHD19" s="2"/>
      <c r="CHE19" s="35"/>
      <c r="CHF19" s="76"/>
      <c r="CHG19" s="75"/>
      <c r="CHI19" s="2"/>
      <c r="CHJ19" s="2"/>
      <c r="CHK19" s="35"/>
      <c r="CHL19" s="76"/>
      <c r="CHM19" s="75"/>
      <c r="CHO19" s="2"/>
      <c r="CHP19" s="2"/>
      <c r="CHQ19" s="35"/>
      <c r="CHR19" s="76"/>
      <c r="CHS19" s="75"/>
      <c r="CHU19" s="2"/>
      <c r="CHV19" s="2"/>
      <c r="CHW19" s="35"/>
      <c r="CHX19" s="76"/>
      <c r="CHY19" s="75"/>
      <c r="CIA19" s="2"/>
      <c r="CIB19" s="2"/>
      <c r="CIC19" s="35"/>
      <c r="CID19" s="76"/>
      <c r="CIE19" s="75"/>
      <c r="CIG19" s="2"/>
      <c r="CIH19" s="2"/>
      <c r="CII19" s="35"/>
      <c r="CIJ19" s="76"/>
      <c r="CIK19" s="75"/>
      <c r="CIM19" s="2"/>
      <c r="CIN19" s="2"/>
      <c r="CIO19" s="35"/>
      <c r="CIP19" s="76"/>
      <c r="CIQ19" s="75"/>
      <c r="CIS19" s="2"/>
      <c r="CIT19" s="2"/>
      <c r="CIU19" s="35"/>
      <c r="CIV19" s="76"/>
      <c r="CIW19" s="75"/>
      <c r="CIY19" s="2"/>
      <c r="CIZ19" s="2"/>
      <c r="CJA19" s="35"/>
      <c r="CJB19" s="76"/>
      <c r="CJC19" s="75"/>
      <c r="CJE19" s="2"/>
      <c r="CJF19" s="2"/>
      <c r="CJG19" s="35"/>
      <c r="CJH19" s="76"/>
      <c r="CJI19" s="75"/>
      <c r="CJK19" s="2"/>
      <c r="CJL19" s="2"/>
      <c r="CJM19" s="35"/>
      <c r="CJN19" s="76"/>
      <c r="CJO19" s="75"/>
      <c r="CJQ19" s="2"/>
      <c r="CJR19" s="2"/>
      <c r="CJS19" s="35"/>
      <c r="CJT19" s="76"/>
      <c r="CJU19" s="75"/>
      <c r="CJW19" s="2"/>
      <c r="CJX19" s="2"/>
      <c r="CJY19" s="35"/>
      <c r="CJZ19" s="76"/>
      <c r="CKA19" s="75"/>
      <c r="CKC19" s="2"/>
      <c r="CKD19" s="2"/>
      <c r="CKE19" s="35"/>
      <c r="CKF19" s="76"/>
      <c r="CKG19" s="75"/>
      <c r="CKI19" s="2"/>
      <c r="CKJ19" s="2"/>
      <c r="CKK19" s="35"/>
      <c r="CKL19" s="76"/>
      <c r="CKM19" s="75"/>
      <c r="CKO19" s="2"/>
      <c r="CKP19" s="2"/>
      <c r="CKQ19" s="35"/>
      <c r="CKR19" s="76"/>
      <c r="CKS19" s="75"/>
      <c r="CKU19" s="2"/>
      <c r="CKV19" s="2"/>
      <c r="CKW19" s="35"/>
      <c r="CKX19" s="76"/>
      <c r="CKY19" s="75"/>
      <c r="CLA19" s="2"/>
      <c r="CLB19" s="2"/>
      <c r="CLC19" s="35"/>
      <c r="CLD19" s="76"/>
      <c r="CLE19" s="75"/>
      <c r="CLG19" s="2"/>
      <c r="CLH19" s="2"/>
      <c r="CLI19" s="35"/>
      <c r="CLJ19" s="76"/>
      <c r="CLK19" s="75"/>
      <c r="CLM19" s="2"/>
      <c r="CLN19" s="2"/>
      <c r="CLO19" s="35"/>
      <c r="CLP19" s="76"/>
      <c r="CLQ19" s="75"/>
      <c r="CLS19" s="2"/>
      <c r="CLT19" s="2"/>
      <c r="CLU19" s="35"/>
      <c r="CLV19" s="76"/>
      <c r="CLW19" s="75"/>
      <c r="CLY19" s="2"/>
      <c r="CLZ19" s="2"/>
      <c r="CMA19" s="35"/>
      <c r="CMB19" s="76"/>
      <c r="CMC19" s="75"/>
      <c r="CME19" s="2"/>
      <c r="CMF19" s="2"/>
      <c r="CMG19" s="35"/>
      <c r="CMH19" s="76"/>
      <c r="CMI19" s="75"/>
      <c r="CMK19" s="2"/>
      <c r="CML19" s="2"/>
      <c r="CMM19" s="35"/>
      <c r="CMN19" s="76"/>
      <c r="CMO19" s="75"/>
      <c r="CMQ19" s="2"/>
      <c r="CMR19" s="2"/>
      <c r="CMS19" s="35"/>
      <c r="CMT19" s="76"/>
      <c r="CMU19" s="75"/>
      <c r="CMW19" s="2"/>
      <c r="CMX19" s="2"/>
      <c r="CMY19" s="35"/>
      <c r="CMZ19" s="76"/>
      <c r="CNA19" s="75"/>
      <c r="CNC19" s="2"/>
      <c r="CND19" s="2"/>
      <c r="CNE19" s="35"/>
      <c r="CNF19" s="76"/>
      <c r="CNG19" s="75"/>
      <c r="CNI19" s="2"/>
      <c r="CNJ19" s="2"/>
      <c r="CNK19" s="35"/>
      <c r="CNL19" s="76"/>
      <c r="CNM19" s="75"/>
      <c r="CNO19" s="2"/>
      <c r="CNP19" s="2"/>
      <c r="CNQ19" s="35"/>
      <c r="CNR19" s="76"/>
      <c r="CNS19" s="75"/>
      <c r="CNU19" s="2"/>
      <c r="CNV19" s="2"/>
      <c r="CNW19" s="35"/>
      <c r="CNX19" s="76"/>
      <c r="CNY19" s="75"/>
      <c r="COA19" s="2"/>
      <c r="COB19" s="2"/>
      <c r="COC19" s="35"/>
      <c r="COD19" s="76"/>
      <c r="COE19" s="75"/>
      <c r="COG19" s="2"/>
      <c r="COH19" s="2"/>
      <c r="COI19" s="35"/>
      <c r="COJ19" s="76"/>
      <c r="COK19" s="75"/>
      <c r="COM19" s="2"/>
      <c r="CON19" s="2"/>
      <c r="COO19" s="35"/>
      <c r="COP19" s="76"/>
      <c r="COQ19" s="75"/>
      <c r="COS19" s="2"/>
      <c r="COT19" s="2"/>
      <c r="COU19" s="35"/>
      <c r="COV19" s="76"/>
      <c r="COW19" s="75"/>
      <c r="COY19" s="2"/>
      <c r="COZ19" s="2"/>
      <c r="CPA19" s="35"/>
      <c r="CPB19" s="76"/>
      <c r="CPC19" s="75"/>
      <c r="CPE19" s="2"/>
      <c r="CPF19" s="2"/>
      <c r="CPG19" s="35"/>
      <c r="CPH19" s="76"/>
      <c r="CPI19" s="75"/>
      <c r="CPK19" s="2"/>
      <c r="CPL19" s="2"/>
      <c r="CPM19" s="35"/>
      <c r="CPN19" s="76"/>
      <c r="CPO19" s="75"/>
      <c r="CPQ19" s="2"/>
      <c r="CPR19" s="2"/>
      <c r="CPS19" s="35"/>
      <c r="CPT19" s="76"/>
      <c r="CPU19" s="75"/>
      <c r="CPW19" s="2"/>
      <c r="CPX19" s="2"/>
      <c r="CPY19" s="35"/>
      <c r="CPZ19" s="76"/>
      <c r="CQA19" s="75"/>
      <c r="CQC19" s="2"/>
      <c r="CQD19" s="2"/>
      <c r="CQE19" s="35"/>
      <c r="CQF19" s="76"/>
      <c r="CQG19" s="75"/>
      <c r="CQI19" s="2"/>
      <c r="CQJ19" s="2"/>
      <c r="CQK19" s="35"/>
      <c r="CQL19" s="76"/>
      <c r="CQM19" s="75"/>
      <c r="CQO19" s="2"/>
      <c r="CQP19" s="2"/>
      <c r="CQQ19" s="35"/>
      <c r="CQR19" s="76"/>
      <c r="CQS19" s="75"/>
      <c r="CQU19" s="2"/>
      <c r="CQV19" s="2"/>
      <c r="CQW19" s="35"/>
      <c r="CQX19" s="76"/>
      <c r="CQY19" s="75"/>
      <c r="CRA19" s="2"/>
      <c r="CRB19" s="2"/>
      <c r="CRC19" s="35"/>
      <c r="CRD19" s="76"/>
      <c r="CRE19" s="75"/>
      <c r="CRG19" s="2"/>
      <c r="CRH19" s="2"/>
      <c r="CRI19" s="35"/>
      <c r="CRJ19" s="76"/>
      <c r="CRK19" s="75"/>
      <c r="CRM19" s="2"/>
      <c r="CRN19" s="2"/>
      <c r="CRO19" s="35"/>
      <c r="CRP19" s="76"/>
      <c r="CRQ19" s="75"/>
      <c r="CRS19" s="2"/>
      <c r="CRT19" s="2"/>
      <c r="CRU19" s="35"/>
      <c r="CRV19" s="76"/>
      <c r="CRW19" s="75"/>
      <c r="CRY19" s="2"/>
      <c r="CRZ19" s="2"/>
      <c r="CSA19" s="35"/>
      <c r="CSB19" s="76"/>
      <c r="CSC19" s="75"/>
      <c r="CSE19" s="2"/>
      <c r="CSF19" s="2"/>
      <c r="CSG19" s="35"/>
      <c r="CSH19" s="76"/>
      <c r="CSI19" s="75"/>
      <c r="CSK19" s="2"/>
      <c r="CSL19" s="2"/>
      <c r="CSM19" s="35"/>
      <c r="CSN19" s="76"/>
      <c r="CSO19" s="75"/>
      <c r="CSQ19" s="2"/>
      <c r="CSR19" s="2"/>
      <c r="CSS19" s="35"/>
      <c r="CST19" s="76"/>
      <c r="CSU19" s="75"/>
      <c r="CSW19" s="2"/>
      <c r="CSX19" s="2"/>
      <c r="CSY19" s="35"/>
      <c r="CSZ19" s="76"/>
      <c r="CTA19" s="75"/>
      <c r="CTC19" s="2"/>
      <c r="CTD19" s="2"/>
      <c r="CTE19" s="35"/>
      <c r="CTF19" s="76"/>
      <c r="CTG19" s="75"/>
      <c r="CTI19" s="2"/>
      <c r="CTJ19" s="2"/>
      <c r="CTK19" s="35"/>
      <c r="CTL19" s="76"/>
      <c r="CTM19" s="75"/>
      <c r="CTO19" s="2"/>
      <c r="CTP19" s="2"/>
      <c r="CTQ19" s="35"/>
      <c r="CTR19" s="76"/>
      <c r="CTS19" s="75"/>
      <c r="CTU19" s="2"/>
      <c r="CTV19" s="2"/>
      <c r="CTW19" s="35"/>
      <c r="CTX19" s="76"/>
      <c r="CTY19" s="75"/>
      <c r="CUA19" s="2"/>
      <c r="CUB19" s="2"/>
      <c r="CUC19" s="35"/>
      <c r="CUD19" s="76"/>
      <c r="CUE19" s="75"/>
      <c r="CUG19" s="2"/>
      <c r="CUH19" s="2"/>
      <c r="CUI19" s="35"/>
      <c r="CUJ19" s="76"/>
      <c r="CUK19" s="75"/>
      <c r="CUM19" s="2"/>
      <c r="CUN19" s="2"/>
      <c r="CUO19" s="35"/>
      <c r="CUP19" s="76"/>
      <c r="CUQ19" s="75"/>
      <c r="CUS19" s="2"/>
      <c r="CUT19" s="2"/>
      <c r="CUU19" s="35"/>
      <c r="CUV19" s="76"/>
      <c r="CUW19" s="75"/>
      <c r="CUY19" s="2"/>
      <c r="CUZ19" s="2"/>
      <c r="CVA19" s="35"/>
      <c r="CVB19" s="76"/>
      <c r="CVC19" s="75"/>
      <c r="CVE19" s="2"/>
      <c r="CVF19" s="2"/>
      <c r="CVG19" s="35"/>
      <c r="CVH19" s="76"/>
      <c r="CVI19" s="75"/>
      <c r="CVK19" s="2"/>
      <c r="CVL19" s="2"/>
      <c r="CVM19" s="35"/>
      <c r="CVN19" s="76"/>
      <c r="CVO19" s="75"/>
      <c r="CVQ19" s="2"/>
      <c r="CVR19" s="2"/>
      <c r="CVS19" s="35"/>
      <c r="CVT19" s="76"/>
      <c r="CVU19" s="75"/>
      <c r="CVW19" s="2"/>
      <c r="CVX19" s="2"/>
      <c r="CVY19" s="35"/>
      <c r="CVZ19" s="76"/>
      <c r="CWA19" s="75"/>
      <c r="CWC19" s="2"/>
      <c r="CWD19" s="2"/>
      <c r="CWE19" s="35"/>
      <c r="CWF19" s="76"/>
      <c r="CWG19" s="75"/>
      <c r="CWI19" s="2"/>
      <c r="CWJ19" s="2"/>
      <c r="CWK19" s="35"/>
      <c r="CWL19" s="76"/>
      <c r="CWM19" s="75"/>
      <c r="CWO19" s="2"/>
      <c r="CWP19" s="2"/>
      <c r="CWQ19" s="35"/>
      <c r="CWR19" s="76"/>
      <c r="CWS19" s="75"/>
      <c r="CWU19" s="2"/>
      <c r="CWV19" s="2"/>
      <c r="CWW19" s="35"/>
      <c r="CWX19" s="76"/>
      <c r="CWY19" s="75"/>
      <c r="CXA19" s="2"/>
      <c r="CXB19" s="2"/>
      <c r="CXC19" s="35"/>
      <c r="CXD19" s="76"/>
      <c r="CXE19" s="75"/>
      <c r="CXG19" s="2"/>
      <c r="CXH19" s="2"/>
      <c r="CXI19" s="35"/>
      <c r="CXJ19" s="76"/>
      <c r="CXK19" s="75"/>
      <c r="CXM19" s="2"/>
      <c r="CXN19" s="2"/>
      <c r="CXO19" s="35"/>
      <c r="CXP19" s="76"/>
      <c r="CXQ19" s="75"/>
      <c r="CXS19" s="2"/>
      <c r="CXT19" s="2"/>
      <c r="CXU19" s="35"/>
      <c r="CXV19" s="76"/>
      <c r="CXW19" s="75"/>
      <c r="CXY19" s="2"/>
      <c r="CXZ19" s="2"/>
      <c r="CYA19" s="35"/>
      <c r="CYB19" s="76"/>
      <c r="CYC19" s="75"/>
      <c r="CYE19" s="2"/>
      <c r="CYF19" s="2"/>
      <c r="CYG19" s="35"/>
      <c r="CYH19" s="76"/>
      <c r="CYI19" s="75"/>
      <c r="CYK19" s="2"/>
      <c r="CYL19" s="2"/>
      <c r="CYM19" s="35"/>
      <c r="CYN19" s="76"/>
      <c r="CYO19" s="75"/>
      <c r="CYQ19" s="2"/>
      <c r="CYR19" s="2"/>
      <c r="CYS19" s="35"/>
      <c r="CYT19" s="76"/>
      <c r="CYU19" s="75"/>
      <c r="CYW19" s="2"/>
      <c r="CYX19" s="2"/>
      <c r="CYY19" s="35"/>
      <c r="CYZ19" s="76"/>
      <c r="CZA19" s="75"/>
      <c r="CZC19" s="2"/>
      <c r="CZD19" s="2"/>
      <c r="CZE19" s="35"/>
      <c r="CZF19" s="76"/>
      <c r="CZG19" s="75"/>
      <c r="CZI19" s="2"/>
      <c r="CZJ19" s="2"/>
      <c r="CZK19" s="35"/>
      <c r="CZL19" s="76"/>
      <c r="CZM19" s="75"/>
      <c r="CZO19" s="2"/>
      <c r="CZP19" s="2"/>
      <c r="CZQ19" s="35"/>
      <c r="CZR19" s="76"/>
      <c r="CZS19" s="75"/>
      <c r="CZU19" s="2"/>
      <c r="CZV19" s="2"/>
      <c r="CZW19" s="35"/>
      <c r="CZX19" s="76"/>
      <c r="CZY19" s="75"/>
      <c r="DAA19" s="2"/>
      <c r="DAB19" s="2"/>
      <c r="DAC19" s="35"/>
      <c r="DAD19" s="76"/>
      <c r="DAE19" s="75"/>
      <c r="DAG19" s="2"/>
      <c r="DAH19" s="2"/>
      <c r="DAI19" s="35"/>
      <c r="DAJ19" s="76"/>
      <c r="DAK19" s="75"/>
      <c r="DAM19" s="2"/>
      <c r="DAN19" s="2"/>
      <c r="DAO19" s="35"/>
      <c r="DAP19" s="76"/>
      <c r="DAQ19" s="75"/>
      <c r="DAS19" s="2"/>
      <c r="DAT19" s="2"/>
      <c r="DAU19" s="35"/>
      <c r="DAV19" s="76"/>
      <c r="DAW19" s="75"/>
      <c r="DAY19" s="2"/>
      <c r="DAZ19" s="2"/>
      <c r="DBA19" s="35"/>
      <c r="DBB19" s="76"/>
      <c r="DBC19" s="75"/>
      <c r="DBE19" s="2"/>
      <c r="DBF19" s="2"/>
      <c r="DBG19" s="35"/>
      <c r="DBH19" s="76"/>
      <c r="DBI19" s="75"/>
      <c r="DBK19" s="2"/>
      <c r="DBL19" s="2"/>
      <c r="DBM19" s="35"/>
      <c r="DBN19" s="76"/>
      <c r="DBO19" s="75"/>
      <c r="DBQ19" s="2"/>
      <c r="DBR19" s="2"/>
      <c r="DBS19" s="35"/>
      <c r="DBT19" s="76"/>
      <c r="DBU19" s="75"/>
      <c r="DBW19" s="2"/>
      <c r="DBX19" s="2"/>
      <c r="DBY19" s="35"/>
      <c r="DBZ19" s="76"/>
      <c r="DCA19" s="75"/>
      <c r="DCC19" s="2"/>
      <c r="DCD19" s="2"/>
      <c r="DCE19" s="35"/>
      <c r="DCF19" s="76"/>
      <c r="DCG19" s="75"/>
      <c r="DCI19" s="2"/>
      <c r="DCJ19" s="2"/>
      <c r="DCK19" s="35"/>
      <c r="DCL19" s="76"/>
      <c r="DCM19" s="75"/>
      <c r="DCO19" s="2"/>
      <c r="DCP19" s="2"/>
      <c r="DCQ19" s="35"/>
      <c r="DCR19" s="76"/>
      <c r="DCS19" s="75"/>
      <c r="DCU19" s="2"/>
      <c r="DCV19" s="2"/>
      <c r="DCW19" s="35"/>
      <c r="DCX19" s="76"/>
      <c r="DCY19" s="75"/>
      <c r="DDA19" s="2"/>
      <c r="DDB19" s="2"/>
      <c r="DDC19" s="35"/>
      <c r="DDD19" s="76"/>
      <c r="DDE19" s="75"/>
      <c r="DDG19" s="2"/>
      <c r="DDH19" s="2"/>
      <c r="DDI19" s="35"/>
      <c r="DDJ19" s="76"/>
      <c r="DDK19" s="75"/>
      <c r="DDM19" s="2"/>
      <c r="DDN19" s="2"/>
      <c r="DDO19" s="35"/>
      <c r="DDP19" s="76"/>
      <c r="DDQ19" s="75"/>
      <c r="DDS19" s="2"/>
      <c r="DDT19" s="2"/>
      <c r="DDU19" s="35"/>
      <c r="DDV19" s="76"/>
      <c r="DDW19" s="75"/>
      <c r="DDY19" s="2"/>
      <c r="DDZ19" s="2"/>
      <c r="DEA19" s="35"/>
      <c r="DEB19" s="76"/>
      <c r="DEC19" s="75"/>
      <c r="DEE19" s="2"/>
      <c r="DEF19" s="2"/>
      <c r="DEG19" s="35"/>
      <c r="DEH19" s="76"/>
      <c r="DEI19" s="75"/>
      <c r="DEK19" s="2"/>
      <c r="DEL19" s="2"/>
      <c r="DEM19" s="35"/>
      <c r="DEN19" s="76"/>
      <c r="DEO19" s="75"/>
      <c r="DEQ19" s="2"/>
      <c r="DER19" s="2"/>
      <c r="DES19" s="35"/>
      <c r="DET19" s="76"/>
      <c r="DEU19" s="75"/>
      <c r="DEW19" s="2"/>
      <c r="DEX19" s="2"/>
      <c r="DEY19" s="35"/>
      <c r="DEZ19" s="76"/>
      <c r="DFA19" s="75"/>
      <c r="DFC19" s="2"/>
      <c r="DFD19" s="2"/>
      <c r="DFE19" s="35"/>
      <c r="DFF19" s="76"/>
      <c r="DFG19" s="75"/>
      <c r="DFI19" s="2"/>
      <c r="DFJ19" s="2"/>
      <c r="DFK19" s="35"/>
      <c r="DFL19" s="76"/>
      <c r="DFM19" s="75"/>
      <c r="DFO19" s="2"/>
      <c r="DFP19" s="2"/>
      <c r="DFQ19" s="35"/>
      <c r="DFR19" s="76"/>
      <c r="DFS19" s="75"/>
      <c r="DFU19" s="2"/>
      <c r="DFV19" s="2"/>
      <c r="DFW19" s="35"/>
      <c r="DFX19" s="76"/>
      <c r="DFY19" s="75"/>
      <c r="DGA19" s="2"/>
      <c r="DGB19" s="2"/>
      <c r="DGC19" s="35"/>
      <c r="DGD19" s="76"/>
      <c r="DGE19" s="75"/>
      <c r="DGG19" s="2"/>
      <c r="DGH19" s="2"/>
      <c r="DGI19" s="35"/>
      <c r="DGJ19" s="76"/>
      <c r="DGK19" s="75"/>
      <c r="DGM19" s="2"/>
      <c r="DGN19" s="2"/>
      <c r="DGO19" s="35"/>
      <c r="DGP19" s="76"/>
      <c r="DGQ19" s="75"/>
      <c r="DGS19" s="2"/>
      <c r="DGT19" s="2"/>
      <c r="DGU19" s="35"/>
      <c r="DGV19" s="76"/>
      <c r="DGW19" s="75"/>
      <c r="DGY19" s="2"/>
      <c r="DGZ19" s="2"/>
      <c r="DHA19" s="35"/>
      <c r="DHB19" s="76"/>
      <c r="DHC19" s="75"/>
      <c r="DHE19" s="2"/>
      <c r="DHF19" s="2"/>
      <c r="DHG19" s="35"/>
      <c r="DHH19" s="76"/>
      <c r="DHI19" s="75"/>
      <c r="DHK19" s="2"/>
      <c r="DHL19" s="2"/>
      <c r="DHM19" s="35"/>
      <c r="DHN19" s="76"/>
      <c r="DHO19" s="75"/>
      <c r="DHQ19" s="2"/>
      <c r="DHR19" s="2"/>
      <c r="DHS19" s="35"/>
      <c r="DHT19" s="76"/>
      <c r="DHU19" s="75"/>
      <c r="DHW19" s="2"/>
      <c r="DHX19" s="2"/>
      <c r="DHY19" s="35"/>
      <c r="DHZ19" s="76"/>
      <c r="DIA19" s="75"/>
      <c r="DIC19" s="2"/>
      <c r="DID19" s="2"/>
      <c r="DIE19" s="35"/>
      <c r="DIF19" s="76"/>
      <c r="DIG19" s="75"/>
      <c r="DII19" s="2"/>
      <c r="DIJ19" s="2"/>
      <c r="DIK19" s="35"/>
      <c r="DIL19" s="76"/>
      <c r="DIM19" s="75"/>
      <c r="DIO19" s="2"/>
      <c r="DIP19" s="2"/>
      <c r="DIQ19" s="35"/>
      <c r="DIR19" s="76"/>
      <c r="DIS19" s="75"/>
      <c r="DIU19" s="2"/>
      <c r="DIV19" s="2"/>
      <c r="DIW19" s="35"/>
      <c r="DIX19" s="76"/>
      <c r="DIY19" s="75"/>
      <c r="DJA19" s="2"/>
      <c r="DJB19" s="2"/>
      <c r="DJC19" s="35"/>
      <c r="DJD19" s="76"/>
      <c r="DJE19" s="75"/>
      <c r="DJG19" s="2"/>
      <c r="DJH19" s="2"/>
      <c r="DJI19" s="35"/>
      <c r="DJJ19" s="76"/>
      <c r="DJK19" s="75"/>
      <c r="DJM19" s="2"/>
      <c r="DJN19" s="2"/>
      <c r="DJO19" s="35"/>
      <c r="DJP19" s="76"/>
      <c r="DJQ19" s="75"/>
      <c r="DJS19" s="2"/>
      <c r="DJT19" s="2"/>
      <c r="DJU19" s="35"/>
      <c r="DJV19" s="76"/>
      <c r="DJW19" s="75"/>
      <c r="DJY19" s="2"/>
      <c r="DJZ19" s="2"/>
      <c r="DKA19" s="35"/>
      <c r="DKB19" s="76"/>
      <c r="DKC19" s="75"/>
      <c r="DKE19" s="2"/>
      <c r="DKF19" s="2"/>
      <c r="DKG19" s="35"/>
      <c r="DKH19" s="76"/>
      <c r="DKI19" s="75"/>
      <c r="DKK19" s="2"/>
      <c r="DKL19" s="2"/>
      <c r="DKM19" s="35"/>
      <c r="DKN19" s="76"/>
      <c r="DKO19" s="75"/>
      <c r="DKQ19" s="2"/>
      <c r="DKR19" s="2"/>
      <c r="DKS19" s="35"/>
      <c r="DKT19" s="76"/>
      <c r="DKU19" s="75"/>
      <c r="DKW19" s="2"/>
      <c r="DKX19" s="2"/>
      <c r="DKY19" s="35"/>
      <c r="DKZ19" s="76"/>
      <c r="DLA19" s="75"/>
      <c r="DLC19" s="2"/>
      <c r="DLD19" s="2"/>
      <c r="DLE19" s="35"/>
      <c r="DLF19" s="76"/>
      <c r="DLG19" s="75"/>
      <c r="DLI19" s="2"/>
      <c r="DLJ19" s="2"/>
      <c r="DLK19" s="35"/>
      <c r="DLL19" s="76"/>
      <c r="DLM19" s="75"/>
      <c r="DLO19" s="2"/>
      <c r="DLP19" s="2"/>
      <c r="DLQ19" s="35"/>
      <c r="DLR19" s="76"/>
      <c r="DLS19" s="75"/>
      <c r="DLU19" s="2"/>
      <c r="DLV19" s="2"/>
      <c r="DLW19" s="35"/>
      <c r="DLX19" s="76"/>
      <c r="DLY19" s="75"/>
      <c r="DMA19" s="2"/>
      <c r="DMB19" s="2"/>
      <c r="DMC19" s="35"/>
      <c r="DMD19" s="76"/>
      <c r="DME19" s="75"/>
      <c r="DMG19" s="2"/>
      <c r="DMH19" s="2"/>
      <c r="DMI19" s="35"/>
      <c r="DMJ19" s="76"/>
      <c r="DMK19" s="75"/>
      <c r="DMM19" s="2"/>
      <c r="DMN19" s="2"/>
      <c r="DMO19" s="35"/>
      <c r="DMP19" s="76"/>
      <c r="DMQ19" s="75"/>
      <c r="DMS19" s="2"/>
      <c r="DMT19" s="2"/>
      <c r="DMU19" s="35"/>
      <c r="DMV19" s="76"/>
      <c r="DMW19" s="75"/>
      <c r="DMY19" s="2"/>
      <c r="DMZ19" s="2"/>
      <c r="DNA19" s="35"/>
      <c r="DNB19" s="76"/>
      <c r="DNC19" s="75"/>
      <c r="DNE19" s="2"/>
      <c r="DNF19" s="2"/>
      <c r="DNG19" s="35"/>
      <c r="DNH19" s="76"/>
      <c r="DNI19" s="75"/>
      <c r="DNK19" s="2"/>
      <c r="DNL19" s="2"/>
      <c r="DNM19" s="35"/>
      <c r="DNN19" s="76"/>
      <c r="DNO19" s="75"/>
      <c r="DNQ19" s="2"/>
      <c r="DNR19" s="2"/>
      <c r="DNS19" s="35"/>
      <c r="DNT19" s="76"/>
      <c r="DNU19" s="75"/>
      <c r="DNW19" s="2"/>
      <c r="DNX19" s="2"/>
      <c r="DNY19" s="35"/>
      <c r="DNZ19" s="76"/>
      <c r="DOA19" s="75"/>
      <c r="DOC19" s="2"/>
      <c r="DOD19" s="2"/>
      <c r="DOE19" s="35"/>
      <c r="DOF19" s="76"/>
      <c r="DOG19" s="75"/>
      <c r="DOI19" s="2"/>
      <c r="DOJ19" s="2"/>
      <c r="DOK19" s="35"/>
      <c r="DOL19" s="76"/>
      <c r="DOM19" s="75"/>
      <c r="DOO19" s="2"/>
      <c r="DOP19" s="2"/>
      <c r="DOQ19" s="35"/>
      <c r="DOR19" s="76"/>
      <c r="DOS19" s="75"/>
      <c r="DOU19" s="2"/>
      <c r="DOV19" s="2"/>
      <c r="DOW19" s="35"/>
      <c r="DOX19" s="76"/>
      <c r="DOY19" s="75"/>
      <c r="DPA19" s="2"/>
      <c r="DPB19" s="2"/>
      <c r="DPC19" s="35"/>
      <c r="DPD19" s="76"/>
      <c r="DPE19" s="75"/>
      <c r="DPG19" s="2"/>
      <c r="DPH19" s="2"/>
      <c r="DPI19" s="35"/>
      <c r="DPJ19" s="76"/>
      <c r="DPK19" s="75"/>
      <c r="DPM19" s="2"/>
      <c r="DPN19" s="2"/>
      <c r="DPO19" s="35"/>
      <c r="DPP19" s="76"/>
      <c r="DPQ19" s="75"/>
      <c r="DPS19" s="2"/>
      <c r="DPT19" s="2"/>
      <c r="DPU19" s="35"/>
      <c r="DPV19" s="76"/>
      <c r="DPW19" s="75"/>
      <c r="DPY19" s="2"/>
      <c r="DPZ19" s="2"/>
      <c r="DQA19" s="35"/>
      <c r="DQB19" s="76"/>
      <c r="DQC19" s="75"/>
      <c r="DQE19" s="2"/>
      <c r="DQF19" s="2"/>
      <c r="DQG19" s="35"/>
      <c r="DQH19" s="76"/>
      <c r="DQI19" s="75"/>
      <c r="DQK19" s="2"/>
      <c r="DQL19" s="2"/>
      <c r="DQM19" s="35"/>
      <c r="DQN19" s="76"/>
      <c r="DQO19" s="75"/>
      <c r="DQQ19" s="2"/>
      <c r="DQR19" s="2"/>
      <c r="DQS19" s="35"/>
      <c r="DQT19" s="76"/>
      <c r="DQU19" s="75"/>
      <c r="DQW19" s="2"/>
      <c r="DQX19" s="2"/>
      <c r="DQY19" s="35"/>
      <c r="DQZ19" s="76"/>
      <c r="DRA19" s="75"/>
      <c r="DRC19" s="2"/>
      <c r="DRD19" s="2"/>
      <c r="DRE19" s="35"/>
      <c r="DRF19" s="76"/>
      <c r="DRG19" s="75"/>
      <c r="DRI19" s="2"/>
      <c r="DRJ19" s="2"/>
      <c r="DRK19" s="35"/>
      <c r="DRL19" s="76"/>
      <c r="DRM19" s="75"/>
      <c r="DRO19" s="2"/>
      <c r="DRP19" s="2"/>
      <c r="DRQ19" s="35"/>
      <c r="DRR19" s="76"/>
      <c r="DRS19" s="75"/>
      <c r="DRU19" s="2"/>
      <c r="DRV19" s="2"/>
      <c r="DRW19" s="35"/>
      <c r="DRX19" s="76"/>
      <c r="DRY19" s="75"/>
      <c r="DSA19" s="2"/>
      <c r="DSB19" s="2"/>
      <c r="DSC19" s="35"/>
      <c r="DSD19" s="76"/>
      <c r="DSE19" s="75"/>
      <c r="DSG19" s="2"/>
      <c r="DSH19" s="2"/>
      <c r="DSI19" s="35"/>
      <c r="DSJ19" s="76"/>
      <c r="DSK19" s="75"/>
      <c r="DSM19" s="2"/>
      <c r="DSN19" s="2"/>
      <c r="DSO19" s="35"/>
      <c r="DSP19" s="76"/>
      <c r="DSQ19" s="75"/>
      <c r="DSS19" s="2"/>
      <c r="DST19" s="2"/>
      <c r="DSU19" s="35"/>
      <c r="DSV19" s="76"/>
      <c r="DSW19" s="75"/>
      <c r="DSY19" s="2"/>
      <c r="DSZ19" s="2"/>
      <c r="DTA19" s="35"/>
      <c r="DTB19" s="76"/>
      <c r="DTC19" s="75"/>
      <c r="DTE19" s="2"/>
      <c r="DTF19" s="2"/>
      <c r="DTG19" s="35"/>
      <c r="DTH19" s="76"/>
      <c r="DTI19" s="75"/>
      <c r="DTK19" s="2"/>
      <c r="DTL19" s="2"/>
      <c r="DTM19" s="35"/>
      <c r="DTN19" s="76"/>
      <c r="DTO19" s="75"/>
      <c r="DTQ19" s="2"/>
      <c r="DTR19" s="2"/>
      <c r="DTS19" s="35"/>
      <c r="DTT19" s="76"/>
      <c r="DTU19" s="75"/>
      <c r="DTW19" s="2"/>
      <c r="DTX19" s="2"/>
      <c r="DTY19" s="35"/>
      <c r="DTZ19" s="76"/>
      <c r="DUA19" s="75"/>
      <c r="DUC19" s="2"/>
      <c r="DUD19" s="2"/>
      <c r="DUE19" s="35"/>
      <c r="DUF19" s="76"/>
      <c r="DUG19" s="75"/>
      <c r="DUI19" s="2"/>
      <c r="DUJ19" s="2"/>
      <c r="DUK19" s="35"/>
      <c r="DUL19" s="76"/>
      <c r="DUM19" s="75"/>
      <c r="DUO19" s="2"/>
      <c r="DUP19" s="2"/>
      <c r="DUQ19" s="35"/>
      <c r="DUR19" s="76"/>
      <c r="DUS19" s="75"/>
      <c r="DUU19" s="2"/>
      <c r="DUV19" s="2"/>
      <c r="DUW19" s="35"/>
      <c r="DUX19" s="76"/>
      <c r="DUY19" s="75"/>
      <c r="DVA19" s="2"/>
      <c r="DVB19" s="2"/>
      <c r="DVC19" s="35"/>
      <c r="DVD19" s="76"/>
      <c r="DVE19" s="75"/>
      <c r="DVG19" s="2"/>
      <c r="DVH19" s="2"/>
      <c r="DVI19" s="35"/>
      <c r="DVJ19" s="76"/>
      <c r="DVK19" s="75"/>
      <c r="DVM19" s="2"/>
      <c r="DVN19" s="2"/>
      <c r="DVO19" s="35"/>
      <c r="DVP19" s="76"/>
      <c r="DVQ19" s="75"/>
      <c r="DVS19" s="2"/>
      <c r="DVT19" s="2"/>
      <c r="DVU19" s="35"/>
      <c r="DVV19" s="76"/>
      <c r="DVW19" s="75"/>
      <c r="DVY19" s="2"/>
      <c r="DVZ19" s="2"/>
      <c r="DWA19" s="35"/>
      <c r="DWB19" s="76"/>
      <c r="DWC19" s="75"/>
      <c r="DWE19" s="2"/>
      <c r="DWF19" s="2"/>
      <c r="DWG19" s="35"/>
      <c r="DWH19" s="76"/>
      <c r="DWI19" s="75"/>
      <c r="DWK19" s="2"/>
      <c r="DWL19" s="2"/>
      <c r="DWM19" s="35"/>
      <c r="DWN19" s="76"/>
      <c r="DWO19" s="75"/>
      <c r="DWQ19" s="2"/>
      <c r="DWR19" s="2"/>
      <c r="DWS19" s="35"/>
      <c r="DWT19" s="76"/>
      <c r="DWU19" s="75"/>
      <c r="DWW19" s="2"/>
      <c r="DWX19" s="2"/>
      <c r="DWY19" s="35"/>
      <c r="DWZ19" s="76"/>
      <c r="DXA19" s="75"/>
      <c r="DXC19" s="2"/>
      <c r="DXD19" s="2"/>
      <c r="DXE19" s="35"/>
      <c r="DXF19" s="76"/>
      <c r="DXG19" s="75"/>
      <c r="DXI19" s="2"/>
      <c r="DXJ19" s="2"/>
      <c r="DXK19" s="35"/>
      <c r="DXL19" s="76"/>
      <c r="DXM19" s="75"/>
      <c r="DXO19" s="2"/>
      <c r="DXP19" s="2"/>
      <c r="DXQ19" s="35"/>
      <c r="DXR19" s="76"/>
      <c r="DXS19" s="75"/>
      <c r="DXU19" s="2"/>
      <c r="DXV19" s="2"/>
      <c r="DXW19" s="35"/>
      <c r="DXX19" s="76"/>
      <c r="DXY19" s="75"/>
      <c r="DYA19" s="2"/>
      <c r="DYB19" s="2"/>
      <c r="DYC19" s="35"/>
      <c r="DYD19" s="76"/>
      <c r="DYE19" s="75"/>
      <c r="DYG19" s="2"/>
      <c r="DYH19" s="2"/>
      <c r="DYI19" s="35"/>
      <c r="DYJ19" s="76"/>
      <c r="DYK19" s="75"/>
      <c r="DYM19" s="2"/>
      <c r="DYN19" s="2"/>
      <c r="DYO19" s="35"/>
      <c r="DYP19" s="76"/>
      <c r="DYQ19" s="75"/>
      <c r="DYS19" s="2"/>
      <c r="DYT19" s="2"/>
      <c r="DYU19" s="35"/>
      <c r="DYV19" s="76"/>
      <c r="DYW19" s="75"/>
      <c r="DYY19" s="2"/>
      <c r="DYZ19" s="2"/>
      <c r="DZA19" s="35"/>
      <c r="DZB19" s="76"/>
      <c r="DZC19" s="75"/>
      <c r="DZE19" s="2"/>
      <c r="DZF19" s="2"/>
      <c r="DZG19" s="35"/>
      <c r="DZH19" s="76"/>
      <c r="DZI19" s="75"/>
      <c r="DZK19" s="2"/>
      <c r="DZL19" s="2"/>
      <c r="DZM19" s="35"/>
      <c r="DZN19" s="76"/>
      <c r="DZO19" s="75"/>
      <c r="DZQ19" s="2"/>
      <c r="DZR19" s="2"/>
      <c r="DZS19" s="35"/>
      <c r="DZT19" s="76"/>
      <c r="DZU19" s="75"/>
      <c r="DZW19" s="2"/>
      <c r="DZX19" s="2"/>
      <c r="DZY19" s="35"/>
      <c r="DZZ19" s="76"/>
      <c r="EAA19" s="75"/>
      <c r="EAC19" s="2"/>
      <c r="EAD19" s="2"/>
      <c r="EAE19" s="35"/>
      <c r="EAF19" s="76"/>
      <c r="EAG19" s="75"/>
      <c r="EAI19" s="2"/>
      <c r="EAJ19" s="2"/>
      <c r="EAK19" s="35"/>
      <c r="EAL19" s="76"/>
      <c r="EAM19" s="75"/>
      <c r="EAO19" s="2"/>
      <c r="EAP19" s="2"/>
      <c r="EAQ19" s="35"/>
      <c r="EAR19" s="76"/>
      <c r="EAS19" s="75"/>
      <c r="EAU19" s="2"/>
      <c r="EAV19" s="2"/>
      <c r="EAW19" s="35"/>
      <c r="EAX19" s="76"/>
      <c r="EAY19" s="75"/>
      <c r="EBA19" s="2"/>
      <c r="EBB19" s="2"/>
      <c r="EBC19" s="35"/>
      <c r="EBD19" s="76"/>
      <c r="EBE19" s="75"/>
      <c r="EBG19" s="2"/>
      <c r="EBH19" s="2"/>
      <c r="EBI19" s="35"/>
      <c r="EBJ19" s="76"/>
      <c r="EBK19" s="75"/>
      <c r="EBM19" s="2"/>
      <c r="EBN19" s="2"/>
      <c r="EBO19" s="35"/>
      <c r="EBP19" s="76"/>
      <c r="EBQ19" s="75"/>
      <c r="EBS19" s="2"/>
      <c r="EBT19" s="2"/>
      <c r="EBU19" s="35"/>
      <c r="EBV19" s="76"/>
      <c r="EBW19" s="75"/>
      <c r="EBY19" s="2"/>
      <c r="EBZ19" s="2"/>
      <c r="ECA19" s="35"/>
      <c r="ECB19" s="76"/>
      <c r="ECC19" s="75"/>
      <c r="ECE19" s="2"/>
      <c r="ECF19" s="2"/>
      <c r="ECG19" s="35"/>
      <c r="ECH19" s="76"/>
      <c r="ECI19" s="75"/>
      <c r="ECK19" s="2"/>
      <c r="ECL19" s="2"/>
      <c r="ECM19" s="35"/>
      <c r="ECN19" s="76"/>
      <c r="ECO19" s="75"/>
      <c r="ECQ19" s="2"/>
      <c r="ECR19" s="2"/>
      <c r="ECS19" s="35"/>
      <c r="ECT19" s="76"/>
      <c r="ECU19" s="75"/>
      <c r="ECW19" s="2"/>
      <c r="ECX19" s="2"/>
      <c r="ECY19" s="35"/>
      <c r="ECZ19" s="76"/>
      <c r="EDA19" s="75"/>
      <c r="EDC19" s="2"/>
      <c r="EDD19" s="2"/>
      <c r="EDE19" s="35"/>
      <c r="EDF19" s="76"/>
      <c r="EDG19" s="75"/>
      <c r="EDI19" s="2"/>
      <c r="EDJ19" s="2"/>
      <c r="EDK19" s="35"/>
      <c r="EDL19" s="76"/>
      <c r="EDM19" s="75"/>
      <c r="EDO19" s="2"/>
      <c r="EDP19" s="2"/>
      <c r="EDQ19" s="35"/>
      <c r="EDR19" s="76"/>
      <c r="EDS19" s="75"/>
      <c r="EDU19" s="2"/>
      <c r="EDV19" s="2"/>
      <c r="EDW19" s="35"/>
      <c r="EDX19" s="76"/>
      <c r="EDY19" s="75"/>
      <c r="EEA19" s="2"/>
      <c r="EEB19" s="2"/>
      <c r="EEC19" s="35"/>
      <c r="EED19" s="76"/>
      <c r="EEE19" s="75"/>
      <c r="EEG19" s="2"/>
      <c r="EEH19" s="2"/>
      <c r="EEI19" s="35"/>
      <c r="EEJ19" s="76"/>
      <c r="EEK19" s="75"/>
      <c r="EEM19" s="2"/>
      <c r="EEN19" s="2"/>
      <c r="EEO19" s="35"/>
      <c r="EEP19" s="76"/>
      <c r="EEQ19" s="75"/>
      <c r="EES19" s="2"/>
      <c r="EET19" s="2"/>
      <c r="EEU19" s="35"/>
      <c r="EEV19" s="76"/>
      <c r="EEW19" s="75"/>
      <c r="EEY19" s="2"/>
      <c r="EEZ19" s="2"/>
      <c r="EFA19" s="35"/>
      <c r="EFB19" s="76"/>
      <c r="EFC19" s="75"/>
      <c r="EFE19" s="2"/>
      <c r="EFF19" s="2"/>
      <c r="EFG19" s="35"/>
      <c r="EFH19" s="76"/>
      <c r="EFI19" s="75"/>
      <c r="EFK19" s="2"/>
      <c r="EFL19" s="2"/>
      <c r="EFM19" s="35"/>
      <c r="EFN19" s="76"/>
      <c r="EFO19" s="75"/>
      <c r="EFQ19" s="2"/>
      <c r="EFR19" s="2"/>
      <c r="EFS19" s="35"/>
      <c r="EFT19" s="76"/>
      <c r="EFU19" s="75"/>
      <c r="EFW19" s="2"/>
      <c r="EFX19" s="2"/>
      <c r="EFY19" s="35"/>
      <c r="EFZ19" s="76"/>
      <c r="EGA19" s="75"/>
      <c r="EGC19" s="2"/>
      <c r="EGD19" s="2"/>
      <c r="EGE19" s="35"/>
      <c r="EGF19" s="76"/>
      <c r="EGG19" s="75"/>
      <c r="EGI19" s="2"/>
      <c r="EGJ19" s="2"/>
      <c r="EGK19" s="35"/>
      <c r="EGL19" s="76"/>
      <c r="EGM19" s="75"/>
      <c r="EGO19" s="2"/>
      <c r="EGP19" s="2"/>
      <c r="EGQ19" s="35"/>
      <c r="EGR19" s="76"/>
      <c r="EGS19" s="75"/>
      <c r="EGU19" s="2"/>
      <c r="EGV19" s="2"/>
      <c r="EGW19" s="35"/>
      <c r="EGX19" s="76"/>
      <c r="EGY19" s="75"/>
      <c r="EHA19" s="2"/>
      <c r="EHB19" s="2"/>
      <c r="EHC19" s="35"/>
      <c r="EHD19" s="76"/>
      <c r="EHE19" s="75"/>
      <c r="EHG19" s="2"/>
      <c r="EHH19" s="2"/>
      <c r="EHI19" s="35"/>
      <c r="EHJ19" s="76"/>
      <c r="EHK19" s="75"/>
      <c r="EHM19" s="2"/>
      <c r="EHN19" s="2"/>
      <c r="EHO19" s="35"/>
      <c r="EHP19" s="76"/>
      <c r="EHQ19" s="75"/>
      <c r="EHS19" s="2"/>
      <c r="EHT19" s="2"/>
      <c r="EHU19" s="35"/>
      <c r="EHV19" s="76"/>
      <c r="EHW19" s="75"/>
      <c r="EHY19" s="2"/>
      <c r="EHZ19" s="2"/>
      <c r="EIA19" s="35"/>
      <c r="EIB19" s="76"/>
      <c r="EIC19" s="75"/>
      <c r="EIE19" s="2"/>
      <c r="EIF19" s="2"/>
      <c r="EIG19" s="35"/>
      <c r="EIH19" s="76"/>
      <c r="EII19" s="75"/>
      <c r="EIK19" s="2"/>
      <c r="EIL19" s="2"/>
      <c r="EIM19" s="35"/>
      <c r="EIN19" s="76"/>
      <c r="EIO19" s="75"/>
      <c r="EIQ19" s="2"/>
      <c r="EIR19" s="2"/>
      <c r="EIS19" s="35"/>
      <c r="EIT19" s="76"/>
      <c r="EIU19" s="75"/>
      <c r="EIW19" s="2"/>
      <c r="EIX19" s="2"/>
      <c r="EIY19" s="35"/>
      <c r="EIZ19" s="76"/>
      <c r="EJA19" s="75"/>
      <c r="EJC19" s="2"/>
      <c r="EJD19" s="2"/>
      <c r="EJE19" s="35"/>
      <c r="EJF19" s="76"/>
      <c r="EJG19" s="75"/>
      <c r="EJI19" s="2"/>
      <c r="EJJ19" s="2"/>
      <c r="EJK19" s="35"/>
      <c r="EJL19" s="76"/>
      <c r="EJM19" s="75"/>
      <c r="EJO19" s="2"/>
      <c r="EJP19" s="2"/>
      <c r="EJQ19" s="35"/>
      <c r="EJR19" s="76"/>
      <c r="EJS19" s="75"/>
      <c r="EJU19" s="2"/>
      <c r="EJV19" s="2"/>
      <c r="EJW19" s="35"/>
      <c r="EJX19" s="76"/>
      <c r="EJY19" s="75"/>
      <c r="EKA19" s="2"/>
      <c r="EKB19" s="2"/>
      <c r="EKC19" s="35"/>
      <c r="EKD19" s="76"/>
      <c r="EKE19" s="75"/>
      <c r="EKG19" s="2"/>
      <c r="EKH19" s="2"/>
      <c r="EKI19" s="35"/>
      <c r="EKJ19" s="76"/>
      <c r="EKK19" s="75"/>
      <c r="EKM19" s="2"/>
      <c r="EKN19" s="2"/>
      <c r="EKO19" s="35"/>
      <c r="EKP19" s="76"/>
      <c r="EKQ19" s="75"/>
      <c r="EKS19" s="2"/>
      <c r="EKT19" s="2"/>
      <c r="EKU19" s="35"/>
      <c r="EKV19" s="76"/>
      <c r="EKW19" s="75"/>
      <c r="EKY19" s="2"/>
      <c r="EKZ19" s="2"/>
      <c r="ELA19" s="35"/>
      <c r="ELB19" s="76"/>
      <c r="ELC19" s="75"/>
      <c r="ELE19" s="2"/>
      <c r="ELF19" s="2"/>
      <c r="ELG19" s="35"/>
      <c r="ELH19" s="76"/>
      <c r="ELI19" s="75"/>
      <c r="ELK19" s="2"/>
      <c r="ELL19" s="2"/>
      <c r="ELM19" s="35"/>
      <c r="ELN19" s="76"/>
      <c r="ELO19" s="75"/>
      <c r="ELQ19" s="2"/>
      <c r="ELR19" s="2"/>
      <c r="ELS19" s="35"/>
      <c r="ELT19" s="76"/>
      <c r="ELU19" s="75"/>
      <c r="ELW19" s="2"/>
      <c r="ELX19" s="2"/>
      <c r="ELY19" s="35"/>
      <c r="ELZ19" s="76"/>
      <c r="EMA19" s="75"/>
      <c r="EMC19" s="2"/>
      <c r="EMD19" s="2"/>
      <c r="EME19" s="35"/>
      <c r="EMF19" s="76"/>
      <c r="EMG19" s="75"/>
      <c r="EMI19" s="2"/>
      <c r="EMJ19" s="2"/>
      <c r="EMK19" s="35"/>
      <c r="EML19" s="76"/>
      <c r="EMM19" s="75"/>
      <c r="EMO19" s="2"/>
      <c r="EMP19" s="2"/>
      <c r="EMQ19" s="35"/>
      <c r="EMR19" s="76"/>
      <c r="EMS19" s="75"/>
      <c r="EMU19" s="2"/>
      <c r="EMV19" s="2"/>
      <c r="EMW19" s="35"/>
      <c r="EMX19" s="76"/>
      <c r="EMY19" s="75"/>
      <c r="ENA19" s="2"/>
      <c r="ENB19" s="2"/>
      <c r="ENC19" s="35"/>
      <c r="END19" s="76"/>
      <c r="ENE19" s="75"/>
      <c r="ENG19" s="2"/>
      <c r="ENH19" s="2"/>
      <c r="ENI19" s="35"/>
      <c r="ENJ19" s="76"/>
      <c r="ENK19" s="75"/>
      <c r="ENM19" s="2"/>
      <c r="ENN19" s="2"/>
      <c r="ENO19" s="35"/>
      <c r="ENP19" s="76"/>
      <c r="ENQ19" s="75"/>
      <c r="ENS19" s="2"/>
      <c r="ENT19" s="2"/>
      <c r="ENU19" s="35"/>
      <c r="ENV19" s="76"/>
      <c r="ENW19" s="75"/>
      <c r="ENY19" s="2"/>
      <c r="ENZ19" s="2"/>
      <c r="EOA19" s="35"/>
      <c r="EOB19" s="76"/>
      <c r="EOC19" s="75"/>
      <c r="EOE19" s="2"/>
      <c r="EOF19" s="2"/>
      <c r="EOG19" s="35"/>
      <c r="EOH19" s="76"/>
      <c r="EOI19" s="75"/>
      <c r="EOK19" s="2"/>
      <c r="EOL19" s="2"/>
      <c r="EOM19" s="35"/>
      <c r="EON19" s="76"/>
      <c r="EOO19" s="75"/>
      <c r="EOQ19" s="2"/>
      <c r="EOR19" s="2"/>
      <c r="EOS19" s="35"/>
      <c r="EOT19" s="76"/>
      <c r="EOU19" s="75"/>
      <c r="EOW19" s="2"/>
      <c r="EOX19" s="2"/>
      <c r="EOY19" s="35"/>
      <c r="EOZ19" s="76"/>
      <c r="EPA19" s="75"/>
      <c r="EPC19" s="2"/>
      <c r="EPD19" s="2"/>
      <c r="EPE19" s="35"/>
      <c r="EPF19" s="76"/>
      <c r="EPG19" s="75"/>
      <c r="EPI19" s="2"/>
      <c r="EPJ19" s="2"/>
      <c r="EPK19" s="35"/>
      <c r="EPL19" s="76"/>
      <c r="EPM19" s="75"/>
      <c r="EPO19" s="2"/>
      <c r="EPP19" s="2"/>
      <c r="EPQ19" s="35"/>
      <c r="EPR19" s="76"/>
      <c r="EPS19" s="75"/>
      <c r="EPU19" s="2"/>
      <c r="EPV19" s="2"/>
      <c r="EPW19" s="35"/>
      <c r="EPX19" s="76"/>
      <c r="EPY19" s="75"/>
      <c r="EQA19" s="2"/>
      <c r="EQB19" s="2"/>
      <c r="EQC19" s="35"/>
      <c r="EQD19" s="76"/>
      <c r="EQE19" s="75"/>
      <c r="EQG19" s="2"/>
      <c r="EQH19" s="2"/>
      <c r="EQI19" s="35"/>
      <c r="EQJ19" s="76"/>
      <c r="EQK19" s="75"/>
      <c r="EQM19" s="2"/>
      <c r="EQN19" s="2"/>
      <c r="EQO19" s="35"/>
      <c r="EQP19" s="76"/>
      <c r="EQQ19" s="75"/>
      <c r="EQS19" s="2"/>
      <c r="EQT19" s="2"/>
      <c r="EQU19" s="35"/>
      <c r="EQV19" s="76"/>
      <c r="EQW19" s="75"/>
      <c r="EQY19" s="2"/>
      <c r="EQZ19" s="2"/>
      <c r="ERA19" s="35"/>
      <c r="ERB19" s="76"/>
      <c r="ERC19" s="75"/>
      <c r="ERE19" s="2"/>
      <c r="ERF19" s="2"/>
      <c r="ERG19" s="35"/>
      <c r="ERH19" s="76"/>
      <c r="ERI19" s="75"/>
      <c r="ERK19" s="2"/>
      <c r="ERL19" s="2"/>
      <c r="ERM19" s="35"/>
      <c r="ERN19" s="76"/>
      <c r="ERO19" s="75"/>
      <c r="ERQ19" s="2"/>
      <c r="ERR19" s="2"/>
      <c r="ERS19" s="35"/>
      <c r="ERT19" s="76"/>
      <c r="ERU19" s="75"/>
      <c r="ERW19" s="2"/>
      <c r="ERX19" s="2"/>
      <c r="ERY19" s="35"/>
      <c r="ERZ19" s="76"/>
      <c r="ESA19" s="75"/>
      <c r="ESC19" s="2"/>
      <c r="ESD19" s="2"/>
      <c r="ESE19" s="35"/>
      <c r="ESF19" s="76"/>
      <c r="ESG19" s="75"/>
      <c r="ESI19" s="2"/>
      <c r="ESJ19" s="2"/>
      <c r="ESK19" s="35"/>
      <c r="ESL19" s="76"/>
      <c r="ESM19" s="75"/>
      <c r="ESO19" s="2"/>
      <c r="ESP19" s="2"/>
      <c r="ESQ19" s="35"/>
      <c r="ESR19" s="76"/>
      <c r="ESS19" s="75"/>
      <c r="ESU19" s="2"/>
      <c r="ESV19" s="2"/>
      <c r="ESW19" s="35"/>
      <c r="ESX19" s="76"/>
      <c r="ESY19" s="75"/>
      <c r="ETA19" s="2"/>
      <c r="ETB19" s="2"/>
      <c r="ETC19" s="35"/>
      <c r="ETD19" s="76"/>
      <c r="ETE19" s="75"/>
      <c r="ETG19" s="2"/>
      <c r="ETH19" s="2"/>
      <c r="ETI19" s="35"/>
      <c r="ETJ19" s="76"/>
      <c r="ETK19" s="75"/>
      <c r="ETM19" s="2"/>
      <c r="ETN19" s="2"/>
      <c r="ETO19" s="35"/>
      <c r="ETP19" s="76"/>
      <c r="ETQ19" s="75"/>
      <c r="ETS19" s="2"/>
      <c r="ETT19" s="2"/>
      <c r="ETU19" s="35"/>
      <c r="ETV19" s="76"/>
      <c r="ETW19" s="75"/>
      <c r="ETY19" s="2"/>
      <c r="ETZ19" s="2"/>
      <c r="EUA19" s="35"/>
      <c r="EUB19" s="76"/>
      <c r="EUC19" s="75"/>
      <c r="EUE19" s="2"/>
      <c r="EUF19" s="2"/>
      <c r="EUG19" s="35"/>
      <c r="EUH19" s="76"/>
      <c r="EUI19" s="75"/>
      <c r="EUK19" s="2"/>
      <c r="EUL19" s="2"/>
      <c r="EUM19" s="35"/>
      <c r="EUN19" s="76"/>
      <c r="EUO19" s="75"/>
      <c r="EUQ19" s="2"/>
      <c r="EUR19" s="2"/>
      <c r="EUS19" s="35"/>
      <c r="EUT19" s="76"/>
      <c r="EUU19" s="75"/>
      <c r="EUW19" s="2"/>
      <c r="EUX19" s="2"/>
      <c r="EUY19" s="35"/>
      <c r="EUZ19" s="76"/>
      <c r="EVA19" s="75"/>
      <c r="EVC19" s="2"/>
      <c r="EVD19" s="2"/>
      <c r="EVE19" s="35"/>
      <c r="EVF19" s="76"/>
      <c r="EVG19" s="75"/>
      <c r="EVI19" s="2"/>
      <c r="EVJ19" s="2"/>
      <c r="EVK19" s="35"/>
      <c r="EVL19" s="76"/>
      <c r="EVM19" s="75"/>
      <c r="EVO19" s="2"/>
      <c r="EVP19" s="2"/>
      <c r="EVQ19" s="35"/>
      <c r="EVR19" s="76"/>
      <c r="EVS19" s="75"/>
      <c r="EVU19" s="2"/>
      <c r="EVV19" s="2"/>
      <c r="EVW19" s="35"/>
      <c r="EVX19" s="76"/>
      <c r="EVY19" s="75"/>
      <c r="EWA19" s="2"/>
      <c r="EWB19" s="2"/>
      <c r="EWC19" s="35"/>
      <c r="EWD19" s="76"/>
      <c r="EWE19" s="75"/>
      <c r="EWG19" s="2"/>
      <c r="EWH19" s="2"/>
      <c r="EWI19" s="35"/>
      <c r="EWJ19" s="76"/>
      <c r="EWK19" s="75"/>
      <c r="EWM19" s="2"/>
      <c r="EWN19" s="2"/>
      <c r="EWO19" s="35"/>
      <c r="EWP19" s="76"/>
      <c r="EWQ19" s="75"/>
      <c r="EWS19" s="2"/>
      <c r="EWT19" s="2"/>
      <c r="EWU19" s="35"/>
      <c r="EWV19" s="76"/>
      <c r="EWW19" s="75"/>
      <c r="EWY19" s="2"/>
      <c r="EWZ19" s="2"/>
      <c r="EXA19" s="35"/>
      <c r="EXB19" s="76"/>
      <c r="EXC19" s="75"/>
      <c r="EXE19" s="2"/>
      <c r="EXF19" s="2"/>
      <c r="EXG19" s="35"/>
      <c r="EXH19" s="76"/>
      <c r="EXI19" s="75"/>
      <c r="EXK19" s="2"/>
      <c r="EXL19" s="2"/>
      <c r="EXM19" s="35"/>
      <c r="EXN19" s="76"/>
      <c r="EXO19" s="75"/>
      <c r="EXQ19" s="2"/>
      <c r="EXR19" s="2"/>
      <c r="EXS19" s="35"/>
      <c r="EXT19" s="76"/>
      <c r="EXU19" s="75"/>
      <c r="EXW19" s="2"/>
      <c r="EXX19" s="2"/>
      <c r="EXY19" s="35"/>
      <c r="EXZ19" s="76"/>
      <c r="EYA19" s="75"/>
      <c r="EYC19" s="2"/>
      <c r="EYD19" s="2"/>
      <c r="EYE19" s="35"/>
      <c r="EYF19" s="76"/>
      <c r="EYG19" s="75"/>
      <c r="EYI19" s="2"/>
      <c r="EYJ19" s="2"/>
      <c r="EYK19" s="35"/>
      <c r="EYL19" s="76"/>
      <c r="EYM19" s="75"/>
      <c r="EYO19" s="2"/>
      <c r="EYP19" s="2"/>
      <c r="EYQ19" s="35"/>
      <c r="EYR19" s="76"/>
      <c r="EYS19" s="75"/>
      <c r="EYU19" s="2"/>
      <c r="EYV19" s="2"/>
      <c r="EYW19" s="35"/>
      <c r="EYX19" s="76"/>
      <c r="EYY19" s="75"/>
      <c r="EZA19" s="2"/>
      <c r="EZB19" s="2"/>
      <c r="EZC19" s="35"/>
      <c r="EZD19" s="76"/>
      <c r="EZE19" s="75"/>
      <c r="EZG19" s="2"/>
      <c r="EZH19" s="2"/>
      <c r="EZI19" s="35"/>
      <c r="EZJ19" s="76"/>
      <c r="EZK19" s="75"/>
      <c r="EZM19" s="2"/>
      <c r="EZN19" s="2"/>
      <c r="EZO19" s="35"/>
      <c r="EZP19" s="76"/>
      <c r="EZQ19" s="75"/>
      <c r="EZS19" s="2"/>
      <c r="EZT19" s="2"/>
      <c r="EZU19" s="35"/>
      <c r="EZV19" s="76"/>
      <c r="EZW19" s="75"/>
      <c r="EZY19" s="2"/>
      <c r="EZZ19" s="2"/>
      <c r="FAA19" s="35"/>
      <c r="FAB19" s="76"/>
      <c r="FAC19" s="75"/>
      <c r="FAE19" s="2"/>
      <c r="FAF19" s="2"/>
      <c r="FAG19" s="35"/>
      <c r="FAH19" s="76"/>
      <c r="FAI19" s="75"/>
      <c r="FAK19" s="2"/>
      <c r="FAL19" s="2"/>
      <c r="FAM19" s="35"/>
      <c r="FAN19" s="76"/>
      <c r="FAO19" s="75"/>
      <c r="FAQ19" s="2"/>
      <c r="FAR19" s="2"/>
      <c r="FAS19" s="35"/>
      <c r="FAT19" s="76"/>
      <c r="FAU19" s="75"/>
      <c r="FAW19" s="2"/>
      <c r="FAX19" s="2"/>
      <c r="FAY19" s="35"/>
      <c r="FAZ19" s="76"/>
      <c r="FBA19" s="75"/>
      <c r="FBC19" s="2"/>
      <c r="FBD19" s="2"/>
      <c r="FBE19" s="35"/>
      <c r="FBF19" s="76"/>
      <c r="FBG19" s="75"/>
      <c r="FBI19" s="2"/>
      <c r="FBJ19" s="2"/>
      <c r="FBK19" s="35"/>
      <c r="FBL19" s="76"/>
      <c r="FBM19" s="75"/>
      <c r="FBO19" s="2"/>
      <c r="FBP19" s="2"/>
      <c r="FBQ19" s="35"/>
      <c r="FBR19" s="76"/>
      <c r="FBS19" s="75"/>
      <c r="FBU19" s="2"/>
      <c r="FBV19" s="2"/>
      <c r="FBW19" s="35"/>
      <c r="FBX19" s="76"/>
      <c r="FBY19" s="75"/>
      <c r="FCA19" s="2"/>
      <c r="FCB19" s="2"/>
      <c r="FCC19" s="35"/>
      <c r="FCD19" s="76"/>
      <c r="FCE19" s="75"/>
      <c r="FCG19" s="2"/>
      <c r="FCH19" s="2"/>
      <c r="FCI19" s="35"/>
      <c r="FCJ19" s="76"/>
      <c r="FCK19" s="75"/>
      <c r="FCM19" s="2"/>
      <c r="FCN19" s="2"/>
      <c r="FCO19" s="35"/>
      <c r="FCP19" s="76"/>
      <c r="FCQ19" s="75"/>
      <c r="FCS19" s="2"/>
      <c r="FCT19" s="2"/>
      <c r="FCU19" s="35"/>
      <c r="FCV19" s="76"/>
      <c r="FCW19" s="75"/>
      <c r="FCY19" s="2"/>
      <c r="FCZ19" s="2"/>
      <c r="FDA19" s="35"/>
      <c r="FDB19" s="76"/>
      <c r="FDC19" s="75"/>
      <c r="FDE19" s="2"/>
      <c r="FDF19" s="2"/>
      <c r="FDG19" s="35"/>
      <c r="FDH19" s="76"/>
      <c r="FDI19" s="75"/>
      <c r="FDK19" s="2"/>
      <c r="FDL19" s="2"/>
      <c r="FDM19" s="35"/>
      <c r="FDN19" s="76"/>
      <c r="FDO19" s="75"/>
      <c r="FDQ19" s="2"/>
      <c r="FDR19" s="2"/>
      <c r="FDS19" s="35"/>
      <c r="FDT19" s="76"/>
      <c r="FDU19" s="75"/>
      <c r="FDW19" s="2"/>
      <c r="FDX19" s="2"/>
      <c r="FDY19" s="35"/>
      <c r="FDZ19" s="76"/>
      <c r="FEA19" s="75"/>
      <c r="FEC19" s="2"/>
      <c r="FED19" s="2"/>
      <c r="FEE19" s="35"/>
      <c r="FEF19" s="76"/>
      <c r="FEG19" s="75"/>
      <c r="FEI19" s="2"/>
      <c r="FEJ19" s="2"/>
      <c r="FEK19" s="35"/>
      <c r="FEL19" s="76"/>
      <c r="FEM19" s="75"/>
      <c r="FEO19" s="2"/>
      <c r="FEP19" s="2"/>
      <c r="FEQ19" s="35"/>
      <c r="FER19" s="76"/>
      <c r="FES19" s="75"/>
      <c r="FEU19" s="2"/>
      <c r="FEV19" s="2"/>
      <c r="FEW19" s="35"/>
      <c r="FEX19" s="76"/>
      <c r="FEY19" s="75"/>
      <c r="FFA19" s="2"/>
      <c r="FFB19" s="2"/>
      <c r="FFC19" s="35"/>
      <c r="FFD19" s="76"/>
      <c r="FFE19" s="75"/>
      <c r="FFG19" s="2"/>
      <c r="FFH19" s="2"/>
      <c r="FFI19" s="35"/>
      <c r="FFJ19" s="76"/>
      <c r="FFK19" s="75"/>
      <c r="FFM19" s="2"/>
      <c r="FFN19" s="2"/>
      <c r="FFO19" s="35"/>
      <c r="FFP19" s="76"/>
      <c r="FFQ19" s="75"/>
      <c r="FFS19" s="2"/>
      <c r="FFT19" s="2"/>
      <c r="FFU19" s="35"/>
      <c r="FFV19" s="76"/>
      <c r="FFW19" s="75"/>
      <c r="FFY19" s="2"/>
      <c r="FFZ19" s="2"/>
      <c r="FGA19" s="35"/>
      <c r="FGB19" s="76"/>
      <c r="FGC19" s="75"/>
      <c r="FGE19" s="2"/>
      <c r="FGF19" s="2"/>
      <c r="FGG19" s="35"/>
      <c r="FGH19" s="76"/>
      <c r="FGI19" s="75"/>
      <c r="FGK19" s="2"/>
      <c r="FGL19" s="2"/>
      <c r="FGM19" s="35"/>
      <c r="FGN19" s="76"/>
      <c r="FGO19" s="75"/>
      <c r="FGQ19" s="2"/>
      <c r="FGR19" s="2"/>
      <c r="FGS19" s="35"/>
      <c r="FGT19" s="76"/>
      <c r="FGU19" s="75"/>
      <c r="FGW19" s="2"/>
      <c r="FGX19" s="2"/>
      <c r="FGY19" s="35"/>
      <c r="FGZ19" s="76"/>
      <c r="FHA19" s="75"/>
      <c r="FHC19" s="2"/>
      <c r="FHD19" s="2"/>
      <c r="FHE19" s="35"/>
      <c r="FHF19" s="76"/>
      <c r="FHG19" s="75"/>
      <c r="FHI19" s="2"/>
      <c r="FHJ19" s="2"/>
      <c r="FHK19" s="35"/>
      <c r="FHL19" s="76"/>
      <c r="FHM19" s="75"/>
      <c r="FHO19" s="2"/>
      <c r="FHP19" s="2"/>
      <c r="FHQ19" s="35"/>
      <c r="FHR19" s="76"/>
      <c r="FHS19" s="75"/>
      <c r="FHU19" s="2"/>
      <c r="FHV19" s="2"/>
      <c r="FHW19" s="35"/>
      <c r="FHX19" s="76"/>
      <c r="FHY19" s="75"/>
      <c r="FIA19" s="2"/>
      <c r="FIB19" s="2"/>
      <c r="FIC19" s="35"/>
      <c r="FID19" s="76"/>
      <c r="FIE19" s="75"/>
      <c r="FIG19" s="2"/>
      <c r="FIH19" s="2"/>
      <c r="FII19" s="35"/>
      <c r="FIJ19" s="76"/>
      <c r="FIK19" s="75"/>
      <c r="FIM19" s="2"/>
      <c r="FIN19" s="2"/>
      <c r="FIO19" s="35"/>
      <c r="FIP19" s="76"/>
      <c r="FIQ19" s="75"/>
      <c r="FIS19" s="2"/>
      <c r="FIT19" s="2"/>
      <c r="FIU19" s="35"/>
      <c r="FIV19" s="76"/>
      <c r="FIW19" s="75"/>
      <c r="FIY19" s="2"/>
      <c r="FIZ19" s="2"/>
      <c r="FJA19" s="35"/>
      <c r="FJB19" s="76"/>
      <c r="FJC19" s="75"/>
      <c r="FJE19" s="2"/>
      <c r="FJF19" s="2"/>
      <c r="FJG19" s="35"/>
      <c r="FJH19" s="76"/>
      <c r="FJI19" s="75"/>
      <c r="FJK19" s="2"/>
      <c r="FJL19" s="2"/>
      <c r="FJM19" s="35"/>
      <c r="FJN19" s="76"/>
      <c r="FJO19" s="75"/>
      <c r="FJQ19" s="2"/>
      <c r="FJR19" s="2"/>
      <c r="FJS19" s="35"/>
      <c r="FJT19" s="76"/>
      <c r="FJU19" s="75"/>
      <c r="FJW19" s="2"/>
      <c r="FJX19" s="2"/>
      <c r="FJY19" s="35"/>
      <c r="FJZ19" s="76"/>
      <c r="FKA19" s="75"/>
      <c r="FKC19" s="2"/>
      <c r="FKD19" s="2"/>
      <c r="FKE19" s="35"/>
      <c r="FKF19" s="76"/>
      <c r="FKG19" s="75"/>
      <c r="FKI19" s="2"/>
      <c r="FKJ19" s="2"/>
      <c r="FKK19" s="35"/>
      <c r="FKL19" s="76"/>
      <c r="FKM19" s="75"/>
      <c r="FKO19" s="2"/>
      <c r="FKP19" s="2"/>
      <c r="FKQ19" s="35"/>
      <c r="FKR19" s="76"/>
      <c r="FKS19" s="75"/>
      <c r="FKU19" s="2"/>
      <c r="FKV19" s="2"/>
      <c r="FKW19" s="35"/>
      <c r="FKX19" s="76"/>
      <c r="FKY19" s="75"/>
      <c r="FLA19" s="2"/>
      <c r="FLB19" s="2"/>
      <c r="FLC19" s="35"/>
      <c r="FLD19" s="76"/>
      <c r="FLE19" s="75"/>
      <c r="FLG19" s="2"/>
      <c r="FLH19" s="2"/>
      <c r="FLI19" s="35"/>
      <c r="FLJ19" s="76"/>
      <c r="FLK19" s="75"/>
      <c r="FLM19" s="2"/>
      <c r="FLN19" s="2"/>
      <c r="FLO19" s="35"/>
      <c r="FLP19" s="76"/>
      <c r="FLQ19" s="75"/>
      <c r="FLS19" s="2"/>
      <c r="FLT19" s="2"/>
      <c r="FLU19" s="35"/>
      <c r="FLV19" s="76"/>
      <c r="FLW19" s="75"/>
      <c r="FLY19" s="2"/>
      <c r="FLZ19" s="2"/>
      <c r="FMA19" s="35"/>
      <c r="FMB19" s="76"/>
      <c r="FMC19" s="75"/>
      <c r="FME19" s="2"/>
      <c r="FMF19" s="2"/>
      <c r="FMG19" s="35"/>
      <c r="FMH19" s="76"/>
      <c r="FMI19" s="75"/>
      <c r="FMK19" s="2"/>
      <c r="FML19" s="2"/>
      <c r="FMM19" s="35"/>
      <c r="FMN19" s="76"/>
      <c r="FMO19" s="75"/>
      <c r="FMQ19" s="2"/>
      <c r="FMR19" s="2"/>
      <c r="FMS19" s="35"/>
      <c r="FMT19" s="76"/>
      <c r="FMU19" s="75"/>
      <c r="FMW19" s="2"/>
      <c r="FMX19" s="2"/>
      <c r="FMY19" s="35"/>
      <c r="FMZ19" s="76"/>
      <c r="FNA19" s="75"/>
      <c r="FNC19" s="2"/>
      <c r="FND19" s="2"/>
      <c r="FNE19" s="35"/>
      <c r="FNF19" s="76"/>
      <c r="FNG19" s="75"/>
      <c r="FNI19" s="2"/>
      <c r="FNJ19" s="2"/>
      <c r="FNK19" s="35"/>
      <c r="FNL19" s="76"/>
      <c r="FNM19" s="75"/>
      <c r="FNO19" s="2"/>
      <c r="FNP19" s="2"/>
      <c r="FNQ19" s="35"/>
      <c r="FNR19" s="76"/>
      <c r="FNS19" s="75"/>
      <c r="FNU19" s="2"/>
      <c r="FNV19" s="2"/>
      <c r="FNW19" s="35"/>
      <c r="FNX19" s="76"/>
      <c r="FNY19" s="75"/>
      <c r="FOA19" s="2"/>
      <c r="FOB19" s="2"/>
      <c r="FOC19" s="35"/>
      <c r="FOD19" s="76"/>
      <c r="FOE19" s="75"/>
      <c r="FOG19" s="2"/>
      <c r="FOH19" s="2"/>
      <c r="FOI19" s="35"/>
      <c r="FOJ19" s="76"/>
      <c r="FOK19" s="75"/>
      <c r="FOM19" s="2"/>
      <c r="FON19" s="2"/>
      <c r="FOO19" s="35"/>
      <c r="FOP19" s="76"/>
      <c r="FOQ19" s="75"/>
      <c r="FOS19" s="2"/>
      <c r="FOT19" s="2"/>
      <c r="FOU19" s="35"/>
      <c r="FOV19" s="76"/>
      <c r="FOW19" s="75"/>
      <c r="FOY19" s="2"/>
      <c r="FOZ19" s="2"/>
      <c r="FPA19" s="35"/>
      <c r="FPB19" s="76"/>
      <c r="FPC19" s="75"/>
      <c r="FPE19" s="2"/>
      <c r="FPF19" s="2"/>
      <c r="FPG19" s="35"/>
      <c r="FPH19" s="76"/>
      <c r="FPI19" s="75"/>
      <c r="FPK19" s="2"/>
      <c r="FPL19" s="2"/>
      <c r="FPM19" s="35"/>
      <c r="FPN19" s="76"/>
      <c r="FPO19" s="75"/>
      <c r="FPQ19" s="2"/>
      <c r="FPR19" s="2"/>
      <c r="FPS19" s="35"/>
      <c r="FPT19" s="76"/>
      <c r="FPU19" s="75"/>
      <c r="FPW19" s="2"/>
      <c r="FPX19" s="2"/>
      <c r="FPY19" s="35"/>
      <c r="FPZ19" s="76"/>
      <c r="FQA19" s="75"/>
      <c r="FQC19" s="2"/>
      <c r="FQD19" s="2"/>
      <c r="FQE19" s="35"/>
      <c r="FQF19" s="76"/>
      <c r="FQG19" s="75"/>
      <c r="FQI19" s="2"/>
      <c r="FQJ19" s="2"/>
      <c r="FQK19" s="35"/>
      <c r="FQL19" s="76"/>
      <c r="FQM19" s="75"/>
      <c r="FQO19" s="2"/>
      <c r="FQP19" s="2"/>
      <c r="FQQ19" s="35"/>
      <c r="FQR19" s="76"/>
      <c r="FQS19" s="75"/>
      <c r="FQU19" s="2"/>
      <c r="FQV19" s="2"/>
      <c r="FQW19" s="35"/>
      <c r="FQX19" s="76"/>
      <c r="FQY19" s="75"/>
      <c r="FRA19" s="2"/>
      <c r="FRB19" s="2"/>
      <c r="FRC19" s="35"/>
      <c r="FRD19" s="76"/>
      <c r="FRE19" s="75"/>
      <c r="FRG19" s="2"/>
      <c r="FRH19" s="2"/>
      <c r="FRI19" s="35"/>
      <c r="FRJ19" s="76"/>
      <c r="FRK19" s="75"/>
      <c r="FRM19" s="2"/>
      <c r="FRN19" s="2"/>
      <c r="FRO19" s="35"/>
      <c r="FRP19" s="76"/>
      <c r="FRQ19" s="75"/>
      <c r="FRS19" s="2"/>
      <c r="FRT19" s="2"/>
      <c r="FRU19" s="35"/>
      <c r="FRV19" s="76"/>
      <c r="FRW19" s="75"/>
      <c r="FRY19" s="2"/>
      <c r="FRZ19" s="2"/>
      <c r="FSA19" s="35"/>
      <c r="FSB19" s="76"/>
      <c r="FSC19" s="75"/>
      <c r="FSE19" s="2"/>
      <c r="FSF19" s="2"/>
      <c r="FSG19" s="35"/>
      <c r="FSH19" s="76"/>
      <c r="FSI19" s="75"/>
      <c r="FSK19" s="2"/>
      <c r="FSL19" s="2"/>
      <c r="FSM19" s="35"/>
      <c r="FSN19" s="76"/>
      <c r="FSO19" s="75"/>
      <c r="FSQ19" s="2"/>
      <c r="FSR19" s="2"/>
      <c r="FSS19" s="35"/>
      <c r="FST19" s="76"/>
      <c r="FSU19" s="75"/>
      <c r="FSW19" s="2"/>
      <c r="FSX19" s="2"/>
      <c r="FSY19" s="35"/>
      <c r="FSZ19" s="76"/>
      <c r="FTA19" s="75"/>
      <c r="FTC19" s="2"/>
      <c r="FTD19" s="2"/>
      <c r="FTE19" s="35"/>
      <c r="FTF19" s="76"/>
      <c r="FTG19" s="75"/>
      <c r="FTI19" s="2"/>
      <c r="FTJ19" s="2"/>
      <c r="FTK19" s="35"/>
      <c r="FTL19" s="76"/>
      <c r="FTM19" s="75"/>
      <c r="FTO19" s="2"/>
      <c r="FTP19" s="2"/>
      <c r="FTQ19" s="35"/>
      <c r="FTR19" s="76"/>
      <c r="FTS19" s="75"/>
      <c r="FTU19" s="2"/>
      <c r="FTV19" s="2"/>
      <c r="FTW19" s="35"/>
      <c r="FTX19" s="76"/>
      <c r="FTY19" s="75"/>
      <c r="FUA19" s="2"/>
      <c r="FUB19" s="2"/>
      <c r="FUC19" s="35"/>
      <c r="FUD19" s="76"/>
      <c r="FUE19" s="75"/>
      <c r="FUG19" s="2"/>
      <c r="FUH19" s="2"/>
      <c r="FUI19" s="35"/>
      <c r="FUJ19" s="76"/>
      <c r="FUK19" s="75"/>
      <c r="FUM19" s="2"/>
      <c r="FUN19" s="2"/>
      <c r="FUO19" s="35"/>
      <c r="FUP19" s="76"/>
      <c r="FUQ19" s="75"/>
      <c r="FUS19" s="2"/>
      <c r="FUT19" s="2"/>
      <c r="FUU19" s="35"/>
      <c r="FUV19" s="76"/>
      <c r="FUW19" s="75"/>
      <c r="FUY19" s="2"/>
      <c r="FUZ19" s="2"/>
      <c r="FVA19" s="35"/>
      <c r="FVB19" s="76"/>
      <c r="FVC19" s="75"/>
      <c r="FVE19" s="2"/>
      <c r="FVF19" s="2"/>
      <c r="FVG19" s="35"/>
      <c r="FVH19" s="76"/>
      <c r="FVI19" s="75"/>
      <c r="FVK19" s="2"/>
      <c r="FVL19" s="2"/>
      <c r="FVM19" s="35"/>
      <c r="FVN19" s="76"/>
      <c r="FVO19" s="75"/>
      <c r="FVQ19" s="2"/>
      <c r="FVR19" s="2"/>
      <c r="FVS19" s="35"/>
      <c r="FVT19" s="76"/>
      <c r="FVU19" s="75"/>
      <c r="FVW19" s="2"/>
      <c r="FVX19" s="2"/>
      <c r="FVY19" s="35"/>
      <c r="FVZ19" s="76"/>
      <c r="FWA19" s="75"/>
      <c r="FWC19" s="2"/>
      <c r="FWD19" s="2"/>
      <c r="FWE19" s="35"/>
      <c r="FWF19" s="76"/>
      <c r="FWG19" s="75"/>
      <c r="FWI19" s="2"/>
      <c r="FWJ19" s="2"/>
      <c r="FWK19" s="35"/>
      <c r="FWL19" s="76"/>
      <c r="FWM19" s="75"/>
      <c r="FWO19" s="2"/>
      <c r="FWP19" s="2"/>
      <c r="FWQ19" s="35"/>
      <c r="FWR19" s="76"/>
      <c r="FWS19" s="75"/>
      <c r="FWU19" s="2"/>
      <c r="FWV19" s="2"/>
      <c r="FWW19" s="35"/>
      <c r="FWX19" s="76"/>
      <c r="FWY19" s="75"/>
      <c r="FXA19" s="2"/>
      <c r="FXB19" s="2"/>
      <c r="FXC19" s="35"/>
      <c r="FXD19" s="76"/>
      <c r="FXE19" s="75"/>
      <c r="FXG19" s="2"/>
      <c r="FXH19" s="2"/>
      <c r="FXI19" s="35"/>
      <c r="FXJ19" s="76"/>
      <c r="FXK19" s="75"/>
      <c r="FXM19" s="2"/>
      <c r="FXN19" s="2"/>
      <c r="FXO19" s="35"/>
      <c r="FXP19" s="76"/>
      <c r="FXQ19" s="75"/>
      <c r="FXS19" s="2"/>
      <c r="FXT19" s="2"/>
      <c r="FXU19" s="35"/>
      <c r="FXV19" s="76"/>
      <c r="FXW19" s="75"/>
      <c r="FXY19" s="2"/>
      <c r="FXZ19" s="2"/>
      <c r="FYA19" s="35"/>
      <c r="FYB19" s="76"/>
      <c r="FYC19" s="75"/>
      <c r="FYE19" s="2"/>
      <c r="FYF19" s="2"/>
      <c r="FYG19" s="35"/>
      <c r="FYH19" s="76"/>
      <c r="FYI19" s="75"/>
      <c r="FYK19" s="2"/>
      <c r="FYL19" s="2"/>
      <c r="FYM19" s="35"/>
      <c r="FYN19" s="76"/>
      <c r="FYO19" s="75"/>
      <c r="FYQ19" s="2"/>
      <c r="FYR19" s="2"/>
      <c r="FYS19" s="35"/>
      <c r="FYT19" s="76"/>
      <c r="FYU19" s="75"/>
      <c r="FYW19" s="2"/>
      <c r="FYX19" s="2"/>
      <c r="FYY19" s="35"/>
      <c r="FYZ19" s="76"/>
      <c r="FZA19" s="75"/>
      <c r="FZC19" s="2"/>
      <c r="FZD19" s="2"/>
      <c r="FZE19" s="35"/>
      <c r="FZF19" s="76"/>
      <c r="FZG19" s="75"/>
      <c r="FZI19" s="2"/>
      <c r="FZJ19" s="2"/>
      <c r="FZK19" s="35"/>
      <c r="FZL19" s="76"/>
      <c r="FZM19" s="75"/>
      <c r="FZO19" s="2"/>
      <c r="FZP19" s="2"/>
      <c r="FZQ19" s="35"/>
      <c r="FZR19" s="76"/>
      <c r="FZS19" s="75"/>
      <c r="FZU19" s="2"/>
      <c r="FZV19" s="2"/>
      <c r="FZW19" s="35"/>
      <c r="FZX19" s="76"/>
      <c r="FZY19" s="75"/>
      <c r="GAA19" s="2"/>
      <c r="GAB19" s="2"/>
      <c r="GAC19" s="35"/>
      <c r="GAD19" s="76"/>
      <c r="GAE19" s="75"/>
      <c r="GAG19" s="2"/>
      <c r="GAH19" s="2"/>
      <c r="GAI19" s="35"/>
      <c r="GAJ19" s="76"/>
      <c r="GAK19" s="75"/>
      <c r="GAM19" s="2"/>
      <c r="GAN19" s="2"/>
      <c r="GAO19" s="35"/>
      <c r="GAP19" s="76"/>
      <c r="GAQ19" s="75"/>
      <c r="GAS19" s="2"/>
      <c r="GAT19" s="2"/>
      <c r="GAU19" s="35"/>
      <c r="GAV19" s="76"/>
      <c r="GAW19" s="75"/>
      <c r="GAY19" s="2"/>
      <c r="GAZ19" s="2"/>
      <c r="GBA19" s="35"/>
      <c r="GBB19" s="76"/>
      <c r="GBC19" s="75"/>
      <c r="GBE19" s="2"/>
      <c r="GBF19" s="2"/>
      <c r="GBG19" s="35"/>
      <c r="GBH19" s="76"/>
      <c r="GBI19" s="75"/>
      <c r="GBK19" s="2"/>
      <c r="GBL19" s="2"/>
      <c r="GBM19" s="35"/>
      <c r="GBN19" s="76"/>
      <c r="GBO19" s="75"/>
      <c r="GBQ19" s="2"/>
      <c r="GBR19" s="2"/>
      <c r="GBS19" s="35"/>
      <c r="GBT19" s="76"/>
      <c r="GBU19" s="75"/>
      <c r="GBW19" s="2"/>
      <c r="GBX19" s="2"/>
      <c r="GBY19" s="35"/>
      <c r="GBZ19" s="76"/>
      <c r="GCA19" s="75"/>
      <c r="GCC19" s="2"/>
      <c r="GCD19" s="2"/>
      <c r="GCE19" s="35"/>
      <c r="GCF19" s="76"/>
      <c r="GCG19" s="75"/>
      <c r="GCI19" s="2"/>
      <c r="GCJ19" s="2"/>
      <c r="GCK19" s="35"/>
      <c r="GCL19" s="76"/>
      <c r="GCM19" s="75"/>
      <c r="GCO19" s="2"/>
      <c r="GCP19" s="2"/>
      <c r="GCQ19" s="35"/>
      <c r="GCR19" s="76"/>
      <c r="GCS19" s="75"/>
      <c r="GCU19" s="2"/>
      <c r="GCV19" s="2"/>
      <c r="GCW19" s="35"/>
      <c r="GCX19" s="76"/>
      <c r="GCY19" s="75"/>
      <c r="GDA19" s="2"/>
      <c r="GDB19" s="2"/>
      <c r="GDC19" s="35"/>
      <c r="GDD19" s="76"/>
      <c r="GDE19" s="75"/>
      <c r="GDG19" s="2"/>
      <c r="GDH19" s="2"/>
      <c r="GDI19" s="35"/>
      <c r="GDJ19" s="76"/>
      <c r="GDK19" s="75"/>
      <c r="GDM19" s="2"/>
      <c r="GDN19" s="2"/>
      <c r="GDO19" s="35"/>
      <c r="GDP19" s="76"/>
      <c r="GDQ19" s="75"/>
      <c r="GDS19" s="2"/>
      <c r="GDT19" s="2"/>
      <c r="GDU19" s="35"/>
      <c r="GDV19" s="76"/>
      <c r="GDW19" s="75"/>
      <c r="GDY19" s="2"/>
      <c r="GDZ19" s="2"/>
      <c r="GEA19" s="35"/>
      <c r="GEB19" s="76"/>
      <c r="GEC19" s="75"/>
      <c r="GEE19" s="2"/>
      <c r="GEF19" s="2"/>
      <c r="GEG19" s="35"/>
      <c r="GEH19" s="76"/>
      <c r="GEI19" s="75"/>
      <c r="GEK19" s="2"/>
      <c r="GEL19" s="2"/>
      <c r="GEM19" s="35"/>
      <c r="GEN19" s="76"/>
      <c r="GEO19" s="75"/>
      <c r="GEQ19" s="2"/>
      <c r="GER19" s="2"/>
      <c r="GES19" s="35"/>
      <c r="GET19" s="76"/>
      <c r="GEU19" s="75"/>
      <c r="GEW19" s="2"/>
      <c r="GEX19" s="2"/>
      <c r="GEY19" s="35"/>
      <c r="GEZ19" s="76"/>
      <c r="GFA19" s="75"/>
      <c r="GFC19" s="2"/>
      <c r="GFD19" s="2"/>
      <c r="GFE19" s="35"/>
      <c r="GFF19" s="76"/>
      <c r="GFG19" s="75"/>
      <c r="GFI19" s="2"/>
      <c r="GFJ19" s="2"/>
      <c r="GFK19" s="35"/>
      <c r="GFL19" s="76"/>
      <c r="GFM19" s="75"/>
      <c r="GFO19" s="2"/>
      <c r="GFP19" s="2"/>
      <c r="GFQ19" s="35"/>
      <c r="GFR19" s="76"/>
      <c r="GFS19" s="75"/>
      <c r="GFU19" s="2"/>
      <c r="GFV19" s="2"/>
      <c r="GFW19" s="35"/>
      <c r="GFX19" s="76"/>
      <c r="GFY19" s="75"/>
      <c r="GGA19" s="2"/>
      <c r="GGB19" s="2"/>
      <c r="GGC19" s="35"/>
      <c r="GGD19" s="76"/>
      <c r="GGE19" s="75"/>
      <c r="GGG19" s="2"/>
      <c r="GGH19" s="2"/>
      <c r="GGI19" s="35"/>
      <c r="GGJ19" s="76"/>
      <c r="GGK19" s="75"/>
      <c r="GGM19" s="2"/>
      <c r="GGN19" s="2"/>
      <c r="GGO19" s="35"/>
      <c r="GGP19" s="76"/>
      <c r="GGQ19" s="75"/>
      <c r="GGS19" s="2"/>
      <c r="GGT19" s="2"/>
      <c r="GGU19" s="35"/>
      <c r="GGV19" s="76"/>
      <c r="GGW19" s="75"/>
      <c r="GGY19" s="2"/>
      <c r="GGZ19" s="2"/>
      <c r="GHA19" s="35"/>
      <c r="GHB19" s="76"/>
      <c r="GHC19" s="75"/>
      <c r="GHE19" s="2"/>
      <c r="GHF19" s="2"/>
      <c r="GHG19" s="35"/>
      <c r="GHH19" s="76"/>
      <c r="GHI19" s="75"/>
      <c r="GHK19" s="2"/>
      <c r="GHL19" s="2"/>
      <c r="GHM19" s="35"/>
      <c r="GHN19" s="76"/>
      <c r="GHO19" s="75"/>
      <c r="GHQ19" s="2"/>
      <c r="GHR19" s="2"/>
      <c r="GHS19" s="35"/>
      <c r="GHT19" s="76"/>
      <c r="GHU19" s="75"/>
      <c r="GHW19" s="2"/>
      <c r="GHX19" s="2"/>
      <c r="GHY19" s="35"/>
      <c r="GHZ19" s="76"/>
      <c r="GIA19" s="75"/>
      <c r="GIC19" s="2"/>
      <c r="GID19" s="2"/>
      <c r="GIE19" s="35"/>
      <c r="GIF19" s="76"/>
      <c r="GIG19" s="75"/>
      <c r="GII19" s="2"/>
      <c r="GIJ19" s="2"/>
      <c r="GIK19" s="35"/>
      <c r="GIL19" s="76"/>
      <c r="GIM19" s="75"/>
      <c r="GIO19" s="2"/>
      <c r="GIP19" s="2"/>
      <c r="GIQ19" s="35"/>
      <c r="GIR19" s="76"/>
      <c r="GIS19" s="75"/>
      <c r="GIU19" s="2"/>
      <c r="GIV19" s="2"/>
      <c r="GIW19" s="35"/>
      <c r="GIX19" s="76"/>
      <c r="GIY19" s="75"/>
      <c r="GJA19" s="2"/>
      <c r="GJB19" s="2"/>
      <c r="GJC19" s="35"/>
      <c r="GJD19" s="76"/>
      <c r="GJE19" s="75"/>
      <c r="GJG19" s="2"/>
      <c r="GJH19" s="2"/>
      <c r="GJI19" s="35"/>
      <c r="GJJ19" s="76"/>
      <c r="GJK19" s="75"/>
      <c r="GJM19" s="2"/>
      <c r="GJN19" s="2"/>
      <c r="GJO19" s="35"/>
      <c r="GJP19" s="76"/>
      <c r="GJQ19" s="75"/>
      <c r="GJS19" s="2"/>
      <c r="GJT19" s="2"/>
      <c r="GJU19" s="35"/>
      <c r="GJV19" s="76"/>
      <c r="GJW19" s="75"/>
      <c r="GJY19" s="2"/>
      <c r="GJZ19" s="2"/>
      <c r="GKA19" s="35"/>
      <c r="GKB19" s="76"/>
      <c r="GKC19" s="75"/>
      <c r="GKE19" s="2"/>
      <c r="GKF19" s="2"/>
      <c r="GKG19" s="35"/>
      <c r="GKH19" s="76"/>
      <c r="GKI19" s="75"/>
      <c r="GKK19" s="2"/>
      <c r="GKL19" s="2"/>
      <c r="GKM19" s="35"/>
      <c r="GKN19" s="76"/>
      <c r="GKO19" s="75"/>
      <c r="GKQ19" s="2"/>
      <c r="GKR19" s="2"/>
      <c r="GKS19" s="35"/>
      <c r="GKT19" s="76"/>
      <c r="GKU19" s="75"/>
      <c r="GKW19" s="2"/>
      <c r="GKX19" s="2"/>
      <c r="GKY19" s="35"/>
      <c r="GKZ19" s="76"/>
      <c r="GLA19" s="75"/>
      <c r="GLC19" s="2"/>
      <c r="GLD19" s="2"/>
      <c r="GLE19" s="35"/>
      <c r="GLF19" s="76"/>
      <c r="GLG19" s="75"/>
      <c r="GLI19" s="2"/>
      <c r="GLJ19" s="2"/>
      <c r="GLK19" s="35"/>
      <c r="GLL19" s="76"/>
      <c r="GLM19" s="75"/>
      <c r="GLO19" s="2"/>
      <c r="GLP19" s="2"/>
      <c r="GLQ19" s="35"/>
      <c r="GLR19" s="76"/>
      <c r="GLS19" s="75"/>
      <c r="GLU19" s="2"/>
      <c r="GLV19" s="2"/>
      <c r="GLW19" s="35"/>
      <c r="GLX19" s="76"/>
      <c r="GLY19" s="75"/>
      <c r="GMA19" s="2"/>
      <c r="GMB19" s="2"/>
      <c r="GMC19" s="35"/>
      <c r="GMD19" s="76"/>
      <c r="GME19" s="75"/>
      <c r="GMG19" s="2"/>
      <c r="GMH19" s="2"/>
      <c r="GMI19" s="35"/>
      <c r="GMJ19" s="76"/>
      <c r="GMK19" s="75"/>
      <c r="GMM19" s="2"/>
      <c r="GMN19" s="2"/>
      <c r="GMO19" s="35"/>
      <c r="GMP19" s="76"/>
      <c r="GMQ19" s="75"/>
      <c r="GMS19" s="2"/>
      <c r="GMT19" s="2"/>
      <c r="GMU19" s="35"/>
      <c r="GMV19" s="76"/>
      <c r="GMW19" s="75"/>
      <c r="GMY19" s="2"/>
      <c r="GMZ19" s="2"/>
      <c r="GNA19" s="35"/>
      <c r="GNB19" s="76"/>
      <c r="GNC19" s="75"/>
      <c r="GNE19" s="2"/>
      <c r="GNF19" s="2"/>
      <c r="GNG19" s="35"/>
      <c r="GNH19" s="76"/>
      <c r="GNI19" s="75"/>
      <c r="GNK19" s="2"/>
      <c r="GNL19" s="2"/>
      <c r="GNM19" s="35"/>
      <c r="GNN19" s="76"/>
      <c r="GNO19" s="75"/>
      <c r="GNQ19" s="2"/>
      <c r="GNR19" s="2"/>
      <c r="GNS19" s="35"/>
      <c r="GNT19" s="76"/>
      <c r="GNU19" s="75"/>
      <c r="GNW19" s="2"/>
      <c r="GNX19" s="2"/>
      <c r="GNY19" s="35"/>
      <c r="GNZ19" s="76"/>
      <c r="GOA19" s="75"/>
      <c r="GOC19" s="2"/>
      <c r="GOD19" s="2"/>
      <c r="GOE19" s="35"/>
      <c r="GOF19" s="76"/>
      <c r="GOG19" s="75"/>
      <c r="GOI19" s="2"/>
      <c r="GOJ19" s="2"/>
      <c r="GOK19" s="35"/>
      <c r="GOL19" s="76"/>
      <c r="GOM19" s="75"/>
      <c r="GOO19" s="2"/>
      <c r="GOP19" s="2"/>
      <c r="GOQ19" s="35"/>
      <c r="GOR19" s="76"/>
      <c r="GOS19" s="75"/>
      <c r="GOU19" s="2"/>
      <c r="GOV19" s="2"/>
      <c r="GOW19" s="35"/>
      <c r="GOX19" s="76"/>
      <c r="GOY19" s="75"/>
      <c r="GPA19" s="2"/>
      <c r="GPB19" s="2"/>
      <c r="GPC19" s="35"/>
      <c r="GPD19" s="76"/>
      <c r="GPE19" s="75"/>
      <c r="GPG19" s="2"/>
      <c r="GPH19" s="2"/>
      <c r="GPI19" s="35"/>
      <c r="GPJ19" s="76"/>
      <c r="GPK19" s="75"/>
      <c r="GPM19" s="2"/>
      <c r="GPN19" s="2"/>
      <c r="GPO19" s="35"/>
      <c r="GPP19" s="76"/>
      <c r="GPQ19" s="75"/>
      <c r="GPS19" s="2"/>
      <c r="GPT19" s="2"/>
      <c r="GPU19" s="35"/>
      <c r="GPV19" s="76"/>
      <c r="GPW19" s="75"/>
      <c r="GPY19" s="2"/>
      <c r="GPZ19" s="2"/>
      <c r="GQA19" s="35"/>
      <c r="GQB19" s="76"/>
      <c r="GQC19" s="75"/>
      <c r="GQE19" s="2"/>
      <c r="GQF19" s="2"/>
      <c r="GQG19" s="35"/>
      <c r="GQH19" s="76"/>
      <c r="GQI19" s="75"/>
      <c r="GQK19" s="2"/>
      <c r="GQL19" s="2"/>
      <c r="GQM19" s="35"/>
      <c r="GQN19" s="76"/>
      <c r="GQO19" s="75"/>
      <c r="GQQ19" s="2"/>
      <c r="GQR19" s="2"/>
      <c r="GQS19" s="35"/>
      <c r="GQT19" s="76"/>
      <c r="GQU19" s="75"/>
      <c r="GQW19" s="2"/>
      <c r="GQX19" s="2"/>
      <c r="GQY19" s="35"/>
      <c r="GQZ19" s="76"/>
      <c r="GRA19" s="75"/>
      <c r="GRC19" s="2"/>
      <c r="GRD19" s="2"/>
      <c r="GRE19" s="35"/>
      <c r="GRF19" s="76"/>
      <c r="GRG19" s="75"/>
      <c r="GRI19" s="2"/>
      <c r="GRJ19" s="2"/>
      <c r="GRK19" s="35"/>
      <c r="GRL19" s="76"/>
      <c r="GRM19" s="75"/>
      <c r="GRO19" s="2"/>
      <c r="GRP19" s="2"/>
      <c r="GRQ19" s="35"/>
      <c r="GRR19" s="76"/>
      <c r="GRS19" s="75"/>
      <c r="GRU19" s="2"/>
      <c r="GRV19" s="2"/>
      <c r="GRW19" s="35"/>
      <c r="GRX19" s="76"/>
      <c r="GRY19" s="75"/>
      <c r="GSA19" s="2"/>
      <c r="GSB19" s="2"/>
      <c r="GSC19" s="35"/>
      <c r="GSD19" s="76"/>
      <c r="GSE19" s="75"/>
      <c r="GSG19" s="2"/>
      <c r="GSH19" s="2"/>
      <c r="GSI19" s="35"/>
      <c r="GSJ19" s="76"/>
      <c r="GSK19" s="75"/>
      <c r="GSM19" s="2"/>
      <c r="GSN19" s="2"/>
      <c r="GSO19" s="35"/>
      <c r="GSP19" s="76"/>
      <c r="GSQ19" s="75"/>
      <c r="GSS19" s="2"/>
      <c r="GST19" s="2"/>
      <c r="GSU19" s="35"/>
      <c r="GSV19" s="76"/>
      <c r="GSW19" s="75"/>
      <c r="GSY19" s="2"/>
      <c r="GSZ19" s="2"/>
      <c r="GTA19" s="35"/>
      <c r="GTB19" s="76"/>
      <c r="GTC19" s="75"/>
      <c r="GTE19" s="2"/>
      <c r="GTF19" s="2"/>
      <c r="GTG19" s="35"/>
      <c r="GTH19" s="76"/>
      <c r="GTI19" s="75"/>
      <c r="GTK19" s="2"/>
      <c r="GTL19" s="2"/>
      <c r="GTM19" s="35"/>
      <c r="GTN19" s="76"/>
      <c r="GTO19" s="75"/>
      <c r="GTQ19" s="2"/>
      <c r="GTR19" s="2"/>
      <c r="GTS19" s="35"/>
      <c r="GTT19" s="76"/>
      <c r="GTU19" s="75"/>
      <c r="GTW19" s="2"/>
      <c r="GTX19" s="2"/>
      <c r="GTY19" s="35"/>
      <c r="GTZ19" s="76"/>
      <c r="GUA19" s="75"/>
      <c r="GUC19" s="2"/>
      <c r="GUD19" s="2"/>
      <c r="GUE19" s="35"/>
      <c r="GUF19" s="76"/>
      <c r="GUG19" s="75"/>
      <c r="GUI19" s="2"/>
      <c r="GUJ19" s="2"/>
      <c r="GUK19" s="35"/>
      <c r="GUL19" s="76"/>
      <c r="GUM19" s="75"/>
      <c r="GUO19" s="2"/>
      <c r="GUP19" s="2"/>
      <c r="GUQ19" s="35"/>
      <c r="GUR19" s="76"/>
      <c r="GUS19" s="75"/>
      <c r="GUU19" s="2"/>
      <c r="GUV19" s="2"/>
      <c r="GUW19" s="35"/>
      <c r="GUX19" s="76"/>
      <c r="GUY19" s="75"/>
      <c r="GVA19" s="2"/>
      <c r="GVB19" s="2"/>
      <c r="GVC19" s="35"/>
      <c r="GVD19" s="76"/>
      <c r="GVE19" s="75"/>
      <c r="GVG19" s="2"/>
      <c r="GVH19" s="2"/>
      <c r="GVI19" s="35"/>
      <c r="GVJ19" s="76"/>
      <c r="GVK19" s="75"/>
      <c r="GVM19" s="2"/>
      <c r="GVN19" s="2"/>
      <c r="GVO19" s="35"/>
      <c r="GVP19" s="76"/>
      <c r="GVQ19" s="75"/>
      <c r="GVS19" s="2"/>
      <c r="GVT19" s="2"/>
      <c r="GVU19" s="35"/>
      <c r="GVV19" s="76"/>
      <c r="GVW19" s="75"/>
      <c r="GVY19" s="2"/>
      <c r="GVZ19" s="2"/>
      <c r="GWA19" s="35"/>
      <c r="GWB19" s="76"/>
      <c r="GWC19" s="75"/>
      <c r="GWE19" s="2"/>
      <c r="GWF19" s="2"/>
      <c r="GWG19" s="35"/>
      <c r="GWH19" s="76"/>
      <c r="GWI19" s="75"/>
      <c r="GWK19" s="2"/>
      <c r="GWL19" s="2"/>
      <c r="GWM19" s="35"/>
      <c r="GWN19" s="76"/>
      <c r="GWO19" s="75"/>
      <c r="GWQ19" s="2"/>
      <c r="GWR19" s="2"/>
      <c r="GWS19" s="35"/>
      <c r="GWT19" s="76"/>
      <c r="GWU19" s="75"/>
      <c r="GWW19" s="2"/>
      <c r="GWX19" s="2"/>
      <c r="GWY19" s="35"/>
      <c r="GWZ19" s="76"/>
      <c r="GXA19" s="75"/>
      <c r="GXC19" s="2"/>
      <c r="GXD19" s="2"/>
      <c r="GXE19" s="35"/>
      <c r="GXF19" s="76"/>
      <c r="GXG19" s="75"/>
      <c r="GXI19" s="2"/>
      <c r="GXJ19" s="2"/>
      <c r="GXK19" s="35"/>
      <c r="GXL19" s="76"/>
      <c r="GXM19" s="75"/>
      <c r="GXO19" s="2"/>
      <c r="GXP19" s="2"/>
      <c r="GXQ19" s="35"/>
      <c r="GXR19" s="76"/>
      <c r="GXS19" s="75"/>
      <c r="GXU19" s="2"/>
      <c r="GXV19" s="2"/>
      <c r="GXW19" s="35"/>
      <c r="GXX19" s="76"/>
      <c r="GXY19" s="75"/>
      <c r="GYA19" s="2"/>
      <c r="GYB19" s="2"/>
      <c r="GYC19" s="35"/>
      <c r="GYD19" s="76"/>
      <c r="GYE19" s="75"/>
      <c r="GYG19" s="2"/>
      <c r="GYH19" s="2"/>
      <c r="GYI19" s="35"/>
      <c r="GYJ19" s="76"/>
      <c r="GYK19" s="75"/>
      <c r="GYM19" s="2"/>
      <c r="GYN19" s="2"/>
      <c r="GYO19" s="35"/>
      <c r="GYP19" s="76"/>
      <c r="GYQ19" s="75"/>
      <c r="GYS19" s="2"/>
      <c r="GYT19" s="2"/>
      <c r="GYU19" s="35"/>
      <c r="GYV19" s="76"/>
      <c r="GYW19" s="75"/>
      <c r="GYY19" s="2"/>
      <c r="GYZ19" s="2"/>
      <c r="GZA19" s="35"/>
      <c r="GZB19" s="76"/>
      <c r="GZC19" s="75"/>
      <c r="GZE19" s="2"/>
      <c r="GZF19" s="2"/>
      <c r="GZG19" s="35"/>
      <c r="GZH19" s="76"/>
      <c r="GZI19" s="75"/>
      <c r="GZK19" s="2"/>
      <c r="GZL19" s="2"/>
      <c r="GZM19" s="35"/>
      <c r="GZN19" s="76"/>
      <c r="GZO19" s="75"/>
      <c r="GZQ19" s="2"/>
      <c r="GZR19" s="2"/>
      <c r="GZS19" s="35"/>
      <c r="GZT19" s="76"/>
      <c r="GZU19" s="75"/>
      <c r="GZW19" s="2"/>
      <c r="GZX19" s="2"/>
      <c r="GZY19" s="35"/>
      <c r="GZZ19" s="76"/>
      <c r="HAA19" s="75"/>
      <c r="HAC19" s="2"/>
      <c r="HAD19" s="2"/>
      <c r="HAE19" s="35"/>
      <c r="HAF19" s="76"/>
      <c r="HAG19" s="75"/>
      <c r="HAI19" s="2"/>
      <c r="HAJ19" s="2"/>
      <c r="HAK19" s="35"/>
      <c r="HAL19" s="76"/>
      <c r="HAM19" s="75"/>
      <c r="HAO19" s="2"/>
      <c r="HAP19" s="2"/>
      <c r="HAQ19" s="35"/>
      <c r="HAR19" s="76"/>
      <c r="HAS19" s="75"/>
      <c r="HAU19" s="2"/>
      <c r="HAV19" s="2"/>
      <c r="HAW19" s="35"/>
      <c r="HAX19" s="76"/>
      <c r="HAY19" s="75"/>
      <c r="HBA19" s="2"/>
      <c r="HBB19" s="2"/>
      <c r="HBC19" s="35"/>
      <c r="HBD19" s="76"/>
      <c r="HBE19" s="75"/>
      <c r="HBG19" s="2"/>
      <c r="HBH19" s="2"/>
      <c r="HBI19" s="35"/>
      <c r="HBJ19" s="76"/>
      <c r="HBK19" s="75"/>
      <c r="HBM19" s="2"/>
      <c r="HBN19" s="2"/>
      <c r="HBO19" s="35"/>
      <c r="HBP19" s="76"/>
      <c r="HBQ19" s="75"/>
      <c r="HBS19" s="2"/>
      <c r="HBT19" s="2"/>
      <c r="HBU19" s="35"/>
      <c r="HBV19" s="76"/>
      <c r="HBW19" s="75"/>
      <c r="HBY19" s="2"/>
      <c r="HBZ19" s="2"/>
      <c r="HCA19" s="35"/>
      <c r="HCB19" s="76"/>
      <c r="HCC19" s="75"/>
      <c r="HCE19" s="2"/>
      <c r="HCF19" s="2"/>
      <c r="HCG19" s="35"/>
      <c r="HCH19" s="76"/>
      <c r="HCI19" s="75"/>
      <c r="HCK19" s="2"/>
      <c r="HCL19" s="2"/>
      <c r="HCM19" s="35"/>
      <c r="HCN19" s="76"/>
      <c r="HCO19" s="75"/>
      <c r="HCQ19" s="2"/>
      <c r="HCR19" s="2"/>
      <c r="HCS19" s="35"/>
      <c r="HCT19" s="76"/>
      <c r="HCU19" s="75"/>
      <c r="HCW19" s="2"/>
      <c r="HCX19" s="2"/>
      <c r="HCY19" s="35"/>
      <c r="HCZ19" s="76"/>
      <c r="HDA19" s="75"/>
      <c r="HDC19" s="2"/>
      <c r="HDD19" s="2"/>
      <c r="HDE19" s="35"/>
      <c r="HDF19" s="76"/>
      <c r="HDG19" s="75"/>
      <c r="HDI19" s="2"/>
      <c r="HDJ19" s="2"/>
      <c r="HDK19" s="35"/>
      <c r="HDL19" s="76"/>
      <c r="HDM19" s="75"/>
      <c r="HDO19" s="2"/>
      <c r="HDP19" s="2"/>
      <c r="HDQ19" s="35"/>
      <c r="HDR19" s="76"/>
      <c r="HDS19" s="75"/>
      <c r="HDU19" s="2"/>
      <c r="HDV19" s="2"/>
      <c r="HDW19" s="35"/>
      <c r="HDX19" s="76"/>
      <c r="HDY19" s="75"/>
      <c r="HEA19" s="2"/>
      <c r="HEB19" s="2"/>
      <c r="HEC19" s="35"/>
      <c r="HED19" s="76"/>
      <c r="HEE19" s="75"/>
      <c r="HEG19" s="2"/>
      <c r="HEH19" s="2"/>
      <c r="HEI19" s="35"/>
      <c r="HEJ19" s="76"/>
      <c r="HEK19" s="75"/>
      <c r="HEM19" s="2"/>
      <c r="HEN19" s="2"/>
      <c r="HEO19" s="35"/>
      <c r="HEP19" s="76"/>
      <c r="HEQ19" s="75"/>
      <c r="HES19" s="2"/>
      <c r="HET19" s="2"/>
      <c r="HEU19" s="35"/>
      <c r="HEV19" s="76"/>
      <c r="HEW19" s="75"/>
      <c r="HEY19" s="2"/>
      <c r="HEZ19" s="2"/>
      <c r="HFA19" s="35"/>
      <c r="HFB19" s="76"/>
      <c r="HFC19" s="75"/>
      <c r="HFE19" s="2"/>
      <c r="HFF19" s="2"/>
      <c r="HFG19" s="35"/>
      <c r="HFH19" s="76"/>
      <c r="HFI19" s="75"/>
      <c r="HFK19" s="2"/>
      <c r="HFL19" s="2"/>
      <c r="HFM19" s="35"/>
      <c r="HFN19" s="76"/>
      <c r="HFO19" s="75"/>
      <c r="HFQ19" s="2"/>
      <c r="HFR19" s="2"/>
      <c r="HFS19" s="35"/>
      <c r="HFT19" s="76"/>
      <c r="HFU19" s="75"/>
      <c r="HFW19" s="2"/>
      <c r="HFX19" s="2"/>
      <c r="HFY19" s="35"/>
      <c r="HFZ19" s="76"/>
      <c r="HGA19" s="75"/>
      <c r="HGC19" s="2"/>
      <c r="HGD19" s="2"/>
      <c r="HGE19" s="35"/>
      <c r="HGF19" s="76"/>
      <c r="HGG19" s="75"/>
      <c r="HGI19" s="2"/>
      <c r="HGJ19" s="2"/>
      <c r="HGK19" s="35"/>
      <c r="HGL19" s="76"/>
      <c r="HGM19" s="75"/>
      <c r="HGO19" s="2"/>
      <c r="HGP19" s="2"/>
      <c r="HGQ19" s="35"/>
      <c r="HGR19" s="76"/>
      <c r="HGS19" s="75"/>
      <c r="HGU19" s="2"/>
      <c r="HGV19" s="2"/>
      <c r="HGW19" s="35"/>
      <c r="HGX19" s="76"/>
      <c r="HGY19" s="75"/>
      <c r="HHA19" s="2"/>
      <c r="HHB19" s="2"/>
      <c r="HHC19" s="35"/>
      <c r="HHD19" s="76"/>
      <c r="HHE19" s="75"/>
      <c r="HHG19" s="2"/>
      <c r="HHH19" s="2"/>
      <c r="HHI19" s="35"/>
      <c r="HHJ19" s="76"/>
      <c r="HHK19" s="75"/>
      <c r="HHM19" s="2"/>
      <c r="HHN19" s="2"/>
      <c r="HHO19" s="35"/>
      <c r="HHP19" s="76"/>
      <c r="HHQ19" s="75"/>
      <c r="HHS19" s="2"/>
      <c r="HHT19" s="2"/>
      <c r="HHU19" s="35"/>
      <c r="HHV19" s="76"/>
      <c r="HHW19" s="75"/>
      <c r="HHY19" s="2"/>
      <c r="HHZ19" s="2"/>
      <c r="HIA19" s="35"/>
      <c r="HIB19" s="76"/>
      <c r="HIC19" s="75"/>
      <c r="HIE19" s="2"/>
      <c r="HIF19" s="2"/>
      <c r="HIG19" s="35"/>
      <c r="HIH19" s="76"/>
      <c r="HII19" s="75"/>
      <c r="HIK19" s="2"/>
      <c r="HIL19" s="2"/>
      <c r="HIM19" s="35"/>
      <c r="HIN19" s="76"/>
      <c r="HIO19" s="75"/>
      <c r="HIQ19" s="2"/>
      <c r="HIR19" s="2"/>
      <c r="HIS19" s="35"/>
      <c r="HIT19" s="76"/>
      <c r="HIU19" s="75"/>
      <c r="HIW19" s="2"/>
      <c r="HIX19" s="2"/>
      <c r="HIY19" s="35"/>
      <c r="HIZ19" s="76"/>
      <c r="HJA19" s="75"/>
      <c r="HJC19" s="2"/>
      <c r="HJD19" s="2"/>
      <c r="HJE19" s="35"/>
      <c r="HJF19" s="76"/>
      <c r="HJG19" s="75"/>
      <c r="HJI19" s="2"/>
      <c r="HJJ19" s="2"/>
      <c r="HJK19" s="35"/>
      <c r="HJL19" s="76"/>
      <c r="HJM19" s="75"/>
      <c r="HJO19" s="2"/>
      <c r="HJP19" s="2"/>
      <c r="HJQ19" s="35"/>
      <c r="HJR19" s="76"/>
      <c r="HJS19" s="75"/>
      <c r="HJU19" s="2"/>
      <c r="HJV19" s="2"/>
      <c r="HJW19" s="35"/>
      <c r="HJX19" s="76"/>
      <c r="HJY19" s="75"/>
      <c r="HKA19" s="2"/>
      <c r="HKB19" s="2"/>
      <c r="HKC19" s="35"/>
      <c r="HKD19" s="76"/>
      <c r="HKE19" s="75"/>
      <c r="HKG19" s="2"/>
      <c r="HKH19" s="2"/>
      <c r="HKI19" s="35"/>
      <c r="HKJ19" s="76"/>
      <c r="HKK19" s="75"/>
      <c r="HKM19" s="2"/>
      <c r="HKN19" s="2"/>
      <c r="HKO19" s="35"/>
      <c r="HKP19" s="76"/>
      <c r="HKQ19" s="75"/>
      <c r="HKS19" s="2"/>
      <c r="HKT19" s="2"/>
      <c r="HKU19" s="35"/>
      <c r="HKV19" s="76"/>
      <c r="HKW19" s="75"/>
      <c r="HKY19" s="2"/>
      <c r="HKZ19" s="2"/>
      <c r="HLA19" s="35"/>
      <c r="HLB19" s="76"/>
      <c r="HLC19" s="75"/>
      <c r="HLE19" s="2"/>
      <c r="HLF19" s="2"/>
      <c r="HLG19" s="35"/>
      <c r="HLH19" s="76"/>
      <c r="HLI19" s="75"/>
      <c r="HLK19" s="2"/>
      <c r="HLL19" s="2"/>
      <c r="HLM19" s="35"/>
      <c r="HLN19" s="76"/>
      <c r="HLO19" s="75"/>
      <c r="HLQ19" s="2"/>
      <c r="HLR19" s="2"/>
      <c r="HLS19" s="35"/>
      <c r="HLT19" s="76"/>
      <c r="HLU19" s="75"/>
      <c r="HLW19" s="2"/>
      <c r="HLX19" s="2"/>
      <c r="HLY19" s="35"/>
      <c r="HLZ19" s="76"/>
      <c r="HMA19" s="75"/>
      <c r="HMC19" s="2"/>
      <c r="HMD19" s="2"/>
      <c r="HME19" s="35"/>
      <c r="HMF19" s="76"/>
      <c r="HMG19" s="75"/>
      <c r="HMI19" s="2"/>
      <c r="HMJ19" s="2"/>
      <c r="HMK19" s="35"/>
      <c r="HML19" s="76"/>
      <c r="HMM19" s="75"/>
      <c r="HMO19" s="2"/>
      <c r="HMP19" s="2"/>
      <c r="HMQ19" s="35"/>
      <c r="HMR19" s="76"/>
      <c r="HMS19" s="75"/>
      <c r="HMU19" s="2"/>
      <c r="HMV19" s="2"/>
      <c r="HMW19" s="35"/>
      <c r="HMX19" s="76"/>
      <c r="HMY19" s="75"/>
      <c r="HNA19" s="2"/>
      <c r="HNB19" s="2"/>
      <c r="HNC19" s="35"/>
      <c r="HND19" s="76"/>
      <c r="HNE19" s="75"/>
      <c r="HNG19" s="2"/>
      <c r="HNH19" s="2"/>
      <c r="HNI19" s="35"/>
      <c r="HNJ19" s="76"/>
      <c r="HNK19" s="75"/>
      <c r="HNM19" s="2"/>
      <c r="HNN19" s="2"/>
      <c r="HNO19" s="35"/>
      <c r="HNP19" s="76"/>
      <c r="HNQ19" s="75"/>
      <c r="HNS19" s="2"/>
      <c r="HNT19" s="2"/>
      <c r="HNU19" s="35"/>
      <c r="HNV19" s="76"/>
      <c r="HNW19" s="75"/>
      <c r="HNY19" s="2"/>
      <c r="HNZ19" s="2"/>
      <c r="HOA19" s="35"/>
      <c r="HOB19" s="76"/>
      <c r="HOC19" s="75"/>
      <c r="HOE19" s="2"/>
      <c r="HOF19" s="2"/>
      <c r="HOG19" s="35"/>
      <c r="HOH19" s="76"/>
      <c r="HOI19" s="75"/>
      <c r="HOK19" s="2"/>
      <c r="HOL19" s="2"/>
      <c r="HOM19" s="35"/>
      <c r="HON19" s="76"/>
      <c r="HOO19" s="75"/>
      <c r="HOQ19" s="2"/>
      <c r="HOR19" s="2"/>
      <c r="HOS19" s="35"/>
      <c r="HOT19" s="76"/>
      <c r="HOU19" s="75"/>
      <c r="HOW19" s="2"/>
      <c r="HOX19" s="2"/>
      <c r="HOY19" s="35"/>
      <c r="HOZ19" s="76"/>
      <c r="HPA19" s="75"/>
      <c r="HPC19" s="2"/>
      <c r="HPD19" s="2"/>
      <c r="HPE19" s="35"/>
      <c r="HPF19" s="76"/>
      <c r="HPG19" s="75"/>
      <c r="HPI19" s="2"/>
      <c r="HPJ19" s="2"/>
      <c r="HPK19" s="35"/>
      <c r="HPL19" s="76"/>
      <c r="HPM19" s="75"/>
      <c r="HPO19" s="2"/>
      <c r="HPP19" s="2"/>
      <c r="HPQ19" s="35"/>
      <c r="HPR19" s="76"/>
      <c r="HPS19" s="75"/>
      <c r="HPU19" s="2"/>
      <c r="HPV19" s="2"/>
      <c r="HPW19" s="35"/>
      <c r="HPX19" s="76"/>
      <c r="HPY19" s="75"/>
      <c r="HQA19" s="2"/>
      <c r="HQB19" s="2"/>
      <c r="HQC19" s="35"/>
      <c r="HQD19" s="76"/>
      <c r="HQE19" s="75"/>
      <c r="HQG19" s="2"/>
      <c r="HQH19" s="2"/>
      <c r="HQI19" s="35"/>
      <c r="HQJ19" s="76"/>
      <c r="HQK19" s="75"/>
      <c r="HQM19" s="2"/>
      <c r="HQN19" s="2"/>
      <c r="HQO19" s="35"/>
      <c r="HQP19" s="76"/>
      <c r="HQQ19" s="75"/>
      <c r="HQS19" s="2"/>
      <c r="HQT19" s="2"/>
      <c r="HQU19" s="35"/>
      <c r="HQV19" s="76"/>
      <c r="HQW19" s="75"/>
      <c r="HQY19" s="2"/>
      <c r="HQZ19" s="2"/>
      <c r="HRA19" s="35"/>
      <c r="HRB19" s="76"/>
      <c r="HRC19" s="75"/>
      <c r="HRE19" s="2"/>
      <c r="HRF19" s="2"/>
      <c r="HRG19" s="35"/>
      <c r="HRH19" s="76"/>
      <c r="HRI19" s="75"/>
      <c r="HRK19" s="2"/>
      <c r="HRL19" s="2"/>
      <c r="HRM19" s="35"/>
      <c r="HRN19" s="76"/>
      <c r="HRO19" s="75"/>
      <c r="HRQ19" s="2"/>
      <c r="HRR19" s="2"/>
      <c r="HRS19" s="35"/>
      <c r="HRT19" s="76"/>
      <c r="HRU19" s="75"/>
      <c r="HRW19" s="2"/>
      <c r="HRX19" s="2"/>
      <c r="HRY19" s="35"/>
      <c r="HRZ19" s="76"/>
      <c r="HSA19" s="75"/>
      <c r="HSC19" s="2"/>
      <c r="HSD19" s="2"/>
      <c r="HSE19" s="35"/>
      <c r="HSF19" s="76"/>
      <c r="HSG19" s="75"/>
      <c r="HSI19" s="2"/>
      <c r="HSJ19" s="2"/>
      <c r="HSK19" s="35"/>
      <c r="HSL19" s="76"/>
      <c r="HSM19" s="75"/>
      <c r="HSO19" s="2"/>
      <c r="HSP19" s="2"/>
      <c r="HSQ19" s="35"/>
      <c r="HSR19" s="76"/>
      <c r="HSS19" s="75"/>
      <c r="HSU19" s="2"/>
      <c r="HSV19" s="2"/>
      <c r="HSW19" s="35"/>
      <c r="HSX19" s="76"/>
      <c r="HSY19" s="75"/>
      <c r="HTA19" s="2"/>
      <c r="HTB19" s="2"/>
      <c r="HTC19" s="35"/>
      <c r="HTD19" s="76"/>
      <c r="HTE19" s="75"/>
      <c r="HTG19" s="2"/>
      <c r="HTH19" s="2"/>
      <c r="HTI19" s="35"/>
      <c r="HTJ19" s="76"/>
      <c r="HTK19" s="75"/>
      <c r="HTM19" s="2"/>
      <c r="HTN19" s="2"/>
      <c r="HTO19" s="35"/>
      <c r="HTP19" s="76"/>
      <c r="HTQ19" s="75"/>
      <c r="HTS19" s="2"/>
      <c r="HTT19" s="2"/>
      <c r="HTU19" s="35"/>
      <c r="HTV19" s="76"/>
      <c r="HTW19" s="75"/>
      <c r="HTY19" s="2"/>
      <c r="HTZ19" s="2"/>
      <c r="HUA19" s="35"/>
      <c r="HUB19" s="76"/>
      <c r="HUC19" s="75"/>
      <c r="HUE19" s="2"/>
      <c r="HUF19" s="2"/>
      <c r="HUG19" s="35"/>
      <c r="HUH19" s="76"/>
      <c r="HUI19" s="75"/>
      <c r="HUK19" s="2"/>
      <c r="HUL19" s="2"/>
      <c r="HUM19" s="35"/>
      <c r="HUN19" s="76"/>
      <c r="HUO19" s="75"/>
      <c r="HUQ19" s="2"/>
      <c r="HUR19" s="2"/>
      <c r="HUS19" s="35"/>
      <c r="HUT19" s="76"/>
      <c r="HUU19" s="75"/>
      <c r="HUW19" s="2"/>
      <c r="HUX19" s="2"/>
      <c r="HUY19" s="35"/>
      <c r="HUZ19" s="76"/>
      <c r="HVA19" s="75"/>
      <c r="HVC19" s="2"/>
      <c r="HVD19" s="2"/>
      <c r="HVE19" s="35"/>
      <c r="HVF19" s="76"/>
      <c r="HVG19" s="75"/>
      <c r="HVI19" s="2"/>
      <c r="HVJ19" s="2"/>
      <c r="HVK19" s="35"/>
      <c r="HVL19" s="76"/>
      <c r="HVM19" s="75"/>
      <c r="HVO19" s="2"/>
      <c r="HVP19" s="2"/>
      <c r="HVQ19" s="35"/>
      <c r="HVR19" s="76"/>
      <c r="HVS19" s="75"/>
      <c r="HVU19" s="2"/>
      <c r="HVV19" s="2"/>
      <c r="HVW19" s="35"/>
      <c r="HVX19" s="76"/>
      <c r="HVY19" s="75"/>
      <c r="HWA19" s="2"/>
      <c r="HWB19" s="2"/>
      <c r="HWC19" s="35"/>
      <c r="HWD19" s="76"/>
      <c r="HWE19" s="75"/>
      <c r="HWG19" s="2"/>
      <c r="HWH19" s="2"/>
      <c r="HWI19" s="35"/>
      <c r="HWJ19" s="76"/>
      <c r="HWK19" s="75"/>
      <c r="HWM19" s="2"/>
      <c r="HWN19" s="2"/>
      <c r="HWO19" s="35"/>
      <c r="HWP19" s="76"/>
      <c r="HWQ19" s="75"/>
      <c r="HWS19" s="2"/>
      <c r="HWT19" s="2"/>
      <c r="HWU19" s="35"/>
      <c r="HWV19" s="76"/>
      <c r="HWW19" s="75"/>
      <c r="HWY19" s="2"/>
      <c r="HWZ19" s="2"/>
      <c r="HXA19" s="35"/>
      <c r="HXB19" s="76"/>
      <c r="HXC19" s="75"/>
      <c r="HXE19" s="2"/>
      <c r="HXF19" s="2"/>
      <c r="HXG19" s="35"/>
      <c r="HXH19" s="76"/>
      <c r="HXI19" s="75"/>
      <c r="HXK19" s="2"/>
      <c r="HXL19" s="2"/>
      <c r="HXM19" s="35"/>
      <c r="HXN19" s="76"/>
      <c r="HXO19" s="75"/>
      <c r="HXQ19" s="2"/>
      <c r="HXR19" s="2"/>
      <c r="HXS19" s="35"/>
      <c r="HXT19" s="76"/>
      <c r="HXU19" s="75"/>
      <c r="HXW19" s="2"/>
      <c r="HXX19" s="2"/>
      <c r="HXY19" s="35"/>
      <c r="HXZ19" s="76"/>
      <c r="HYA19" s="75"/>
      <c r="HYC19" s="2"/>
      <c r="HYD19" s="2"/>
      <c r="HYE19" s="35"/>
      <c r="HYF19" s="76"/>
      <c r="HYG19" s="75"/>
      <c r="HYI19" s="2"/>
      <c r="HYJ19" s="2"/>
      <c r="HYK19" s="35"/>
      <c r="HYL19" s="76"/>
      <c r="HYM19" s="75"/>
      <c r="HYO19" s="2"/>
      <c r="HYP19" s="2"/>
      <c r="HYQ19" s="35"/>
      <c r="HYR19" s="76"/>
      <c r="HYS19" s="75"/>
      <c r="HYU19" s="2"/>
      <c r="HYV19" s="2"/>
      <c r="HYW19" s="35"/>
      <c r="HYX19" s="76"/>
      <c r="HYY19" s="75"/>
      <c r="HZA19" s="2"/>
      <c r="HZB19" s="2"/>
      <c r="HZC19" s="35"/>
      <c r="HZD19" s="76"/>
      <c r="HZE19" s="75"/>
      <c r="HZG19" s="2"/>
      <c r="HZH19" s="2"/>
      <c r="HZI19" s="35"/>
      <c r="HZJ19" s="76"/>
      <c r="HZK19" s="75"/>
      <c r="HZM19" s="2"/>
      <c r="HZN19" s="2"/>
      <c r="HZO19" s="35"/>
      <c r="HZP19" s="76"/>
      <c r="HZQ19" s="75"/>
      <c r="HZS19" s="2"/>
      <c r="HZT19" s="2"/>
      <c r="HZU19" s="35"/>
      <c r="HZV19" s="76"/>
      <c r="HZW19" s="75"/>
      <c r="HZY19" s="2"/>
      <c r="HZZ19" s="2"/>
      <c r="IAA19" s="35"/>
      <c r="IAB19" s="76"/>
      <c r="IAC19" s="75"/>
      <c r="IAE19" s="2"/>
      <c r="IAF19" s="2"/>
      <c r="IAG19" s="35"/>
      <c r="IAH19" s="76"/>
      <c r="IAI19" s="75"/>
      <c r="IAK19" s="2"/>
      <c r="IAL19" s="2"/>
      <c r="IAM19" s="35"/>
      <c r="IAN19" s="76"/>
      <c r="IAO19" s="75"/>
      <c r="IAQ19" s="2"/>
      <c r="IAR19" s="2"/>
      <c r="IAS19" s="35"/>
      <c r="IAT19" s="76"/>
      <c r="IAU19" s="75"/>
      <c r="IAW19" s="2"/>
      <c r="IAX19" s="2"/>
      <c r="IAY19" s="35"/>
      <c r="IAZ19" s="76"/>
      <c r="IBA19" s="75"/>
      <c r="IBC19" s="2"/>
      <c r="IBD19" s="2"/>
      <c r="IBE19" s="35"/>
      <c r="IBF19" s="76"/>
      <c r="IBG19" s="75"/>
      <c r="IBI19" s="2"/>
      <c r="IBJ19" s="2"/>
      <c r="IBK19" s="35"/>
      <c r="IBL19" s="76"/>
      <c r="IBM19" s="75"/>
      <c r="IBO19" s="2"/>
      <c r="IBP19" s="2"/>
      <c r="IBQ19" s="35"/>
      <c r="IBR19" s="76"/>
      <c r="IBS19" s="75"/>
      <c r="IBU19" s="2"/>
      <c r="IBV19" s="2"/>
      <c r="IBW19" s="35"/>
      <c r="IBX19" s="76"/>
      <c r="IBY19" s="75"/>
      <c r="ICA19" s="2"/>
      <c r="ICB19" s="2"/>
      <c r="ICC19" s="35"/>
      <c r="ICD19" s="76"/>
      <c r="ICE19" s="75"/>
      <c r="ICG19" s="2"/>
      <c r="ICH19" s="2"/>
      <c r="ICI19" s="35"/>
      <c r="ICJ19" s="76"/>
      <c r="ICK19" s="75"/>
      <c r="ICM19" s="2"/>
      <c r="ICN19" s="2"/>
      <c r="ICO19" s="35"/>
      <c r="ICP19" s="76"/>
      <c r="ICQ19" s="75"/>
      <c r="ICS19" s="2"/>
      <c r="ICT19" s="2"/>
      <c r="ICU19" s="35"/>
      <c r="ICV19" s="76"/>
      <c r="ICW19" s="75"/>
      <c r="ICY19" s="2"/>
      <c r="ICZ19" s="2"/>
      <c r="IDA19" s="35"/>
      <c r="IDB19" s="76"/>
      <c r="IDC19" s="75"/>
      <c r="IDE19" s="2"/>
      <c r="IDF19" s="2"/>
      <c r="IDG19" s="35"/>
      <c r="IDH19" s="76"/>
      <c r="IDI19" s="75"/>
      <c r="IDK19" s="2"/>
      <c r="IDL19" s="2"/>
      <c r="IDM19" s="35"/>
      <c r="IDN19" s="76"/>
      <c r="IDO19" s="75"/>
      <c r="IDQ19" s="2"/>
      <c r="IDR19" s="2"/>
      <c r="IDS19" s="35"/>
      <c r="IDT19" s="76"/>
      <c r="IDU19" s="75"/>
      <c r="IDW19" s="2"/>
      <c r="IDX19" s="2"/>
      <c r="IDY19" s="35"/>
      <c r="IDZ19" s="76"/>
      <c r="IEA19" s="75"/>
      <c r="IEC19" s="2"/>
      <c r="IED19" s="2"/>
      <c r="IEE19" s="35"/>
      <c r="IEF19" s="76"/>
      <c r="IEG19" s="75"/>
      <c r="IEI19" s="2"/>
      <c r="IEJ19" s="2"/>
      <c r="IEK19" s="35"/>
      <c r="IEL19" s="76"/>
      <c r="IEM19" s="75"/>
      <c r="IEO19" s="2"/>
      <c r="IEP19" s="2"/>
      <c r="IEQ19" s="35"/>
      <c r="IER19" s="76"/>
      <c r="IES19" s="75"/>
      <c r="IEU19" s="2"/>
      <c r="IEV19" s="2"/>
      <c r="IEW19" s="35"/>
      <c r="IEX19" s="76"/>
      <c r="IEY19" s="75"/>
      <c r="IFA19" s="2"/>
      <c r="IFB19" s="2"/>
      <c r="IFC19" s="35"/>
      <c r="IFD19" s="76"/>
      <c r="IFE19" s="75"/>
      <c r="IFG19" s="2"/>
      <c r="IFH19" s="2"/>
      <c r="IFI19" s="35"/>
      <c r="IFJ19" s="76"/>
      <c r="IFK19" s="75"/>
      <c r="IFM19" s="2"/>
      <c r="IFN19" s="2"/>
      <c r="IFO19" s="35"/>
      <c r="IFP19" s="76"/>
      <c r="IFQ19" s="75"/>
      <c r="IFS19" s="2"/>
      <c r="IFT19" s="2"/>
      <c r="IFU19" s="35"/>
      <c r="IFV19" s="76"/>
      <c r="IFW19" s="75"/>
      <c r="IFY19" s="2"/>
      <c r="IFZ19" s="2"/>
      <c r="IGA19" s="35"/>
      <c r="IGB19" s="76"/>
      <c r="IGC19" s="75"/>
      <c r="IGE19" s="2"/>
      <c r="IGF19" s="2"/>
      <c r="IGG19" s="35"/>
      <c r="IGH19" s="76"/>
      <c r="IGI19" s="75"/>
      <c r="IGK19" s="2"/>
      <c r="IGL19" s="2"/>
      <c r="IGM19" s="35"/>
      <c r="IGN19" s="76"/>
      <c r="IGO19" s="75"/>
      <c r="IGQ19" s="2"/>
      <c r="IGR19" s="2"/>
      <c r="IGS19" s="35"/>
      <c r="IGT19" s="76"/>
      <c r="IGU19" s="75"/>
      <c r="IGW19" s="2"/>
      <c r="IGX19" s="2"/>
      <c r="IGY19" s="35"/>
      <c r="IGZ19" s="76"/>
      <c r="IHA19" s="75"/>
      <c r="IHC19" s="2"/>
      <c r="IHD19" s="2"/>
      <c r="IHE19" s="35"/>
      <c r="IHF19" s="76"/>
      <c r="IHG19" s="75"/>
      <c r="IHI19" s="2"/>
      <c r="IHJ19" s="2"/>
      <c r="IHK19" s="35"/>
      <c r="IHL19" s="76"/>
      <c r="IHM19" s="75"/>
      <c r="IHO19" s="2"/>
      <c r="IHP19" s="2"/>
      <c r="IHQ19" s="35"/>
      <c r="IHR19" s="76"/>
      <c r="IHS19" s="75"/>
      <c r="IHU19" s="2"/>
      <c r="IHV19" s="2"/>
      <c r="IHW19" s="35"/>
      <c r="IHX19" s="76"/>
      <c r="IHY19" s="75"/>
      <c r="IIA19" s="2"/>
      <c r="IIB19" s="2"/>
      <c r="IIC19" s="35"/>
      <c r="IID19" s="76"/>
      <c r="IIE19" s="75"/>
      <c r="IIG19" s="2"/>
      <c r="IIH19" s="2"/>
      <c r="III19" s="35"/>
      <c r="IIJ19" s="76"/>
      <c r="IIK19" s="75"/>
      <c r="IIM19" s="2"/>
      <c r="IIN19" s="2"/>
      <c r="IIO19" s="35"/>
      <c r="IIP19" s="76"/>
      <c r="IIQ19" s="75"/>
      <c r="IIS19" s="2"/>
      <c r="IIT19" s="2"/>
      <c r="IIU19" s="35"/>
      <c r="IIV19" s="76"/>
      <c r="IIW19" s="75"/>
      <c r="IIY19" s="2"/>
      <c r="IIZ19" s="2"/>
      <c r="IJA19" s="35"/>
      <c r="IJB19" s="76"/>
      <c r="IJC19" s="75"/>
      <c r="IJE19" s="2"/>
      <c r="IJF19" s="2"/>
      <c r="IJG19" s="35"/>
      <c r="IJH19" s="76"/>
      <c r="IJI19" s="75"/>
      <c r="IJK19" s="2"/>
      <c r="IJL19" s="2"/>
      <c r="IJM19" s="35"/>
      <c r="IJN19" s="76"/>
      <c r="IJO19" s="75"/>
      <c r="IJQ19" s="2"/>
      <c r="IJR19" s="2"/>
      <c r="IJS19" s="35"/>
      <c r="IJT19" s="76"/>
      <c r="IJU19" s="75"/>
      <c r="IJW19" s="2"/>
      <c r="IJX19" s="2"/>
      <c r="IJY19" s="35"/>
      <c r="IJZ19" s="76"/>
      <c r="IKA19" s="75"/>
      <c r="IKC19" s="2"/>
      <c r="IKD19" s="2"/>
      <c r="IKE19" s="35"/>
      <c r="IKF19" s="76"/>
      <c r="IKG19" s="75"/>
      <c r="IKI19" s="2"/>
      <c r="IKJ19" s="2"/>
      <c r="IKK19" s="35"/>
      <c r="IKL19" s="76"/>
      <c r="IKM19" s="75"/>
      <c r="IKO19" s="2"/>
      <c r="IKP19" s="2"/>
      <c r="IKQ19" s="35"/>
      <c r="IKR19" s="76"/>
      <c r="IKS19" s="75"/>
      <c r="IKU19" s="2"/>
      <c r="IKV19" s="2"/>
      <c r="IKW19" s="35"/>
      <c r="IKX19" s="76"/>
      <c r="IKY19" s="75"/>
      <c r="ILA19" s="2"/>
      <c r="ILB19" s="2"/>
      <c r="ILC19" s="35"/>
      <c r="ILD19" s="76"/>
      <c r="ILE19" s="75"/>
      <c r="ILG19" s="2"/>
      <c r="ILH19" s="2"/>
      <c r="ILI19" s="35"/>
      <c r="ILJ19" s="76"/>
      <c r="ILK19" s="75"/>
      <c r="ILM19" s="2"/>
      <c r="ILN19" s="2"/>
      <c r="ILO19" s="35"/>
      <c r="ILP19" s="76"/>
      <c r="ILQ19" s="75"/>
      <c r="ILS19" s="2"/>
      <c r="ILT19" s="2"/>
      <c r="ILU19" s="35"/>
      <c r="ILV19" s="76"/>
      <c r="ILW19" s="75"/>
      <c r="ILY19" s="2"/>
      <c r="ILZ19" s="2"/>
      <c r="IMA19" s="35"/>
      <c r="IMB19" s="76"/>
      <c r="IMC19" s="75"/>
      <c r="IME19" s="2"/>
      <c r="IMF19" s="2"/>
      <c r="IMG19" s="35"/>
      <c r="IMH19" s="76"/>
      <c r="IMI19" s="75"/>
      <c r="IMK19" s="2"/>
      <c r="IML19" s="2"/>
      <c r="IMM19" s="35"/>
      <c r="IMN19" s="76"/>
      <c r="IMO19" s="75"/>
      <c r="IMQ19" s="2"/>
      <c r="IMR19" s="2"/>
      <c r="IMS19" s="35"/>
      <c r="IMT19" s="76"/>
      <c r="IMU19" s="75"/>
      <c r="IMW19" s="2"/>
      <c r="IMX19" s="2"/>
      <c r="IMY19" s="35"/>
      <c r="IMZ19" s="76"/>
      <c r="INA19" s="75"/>
      <c r="INC19" s="2"/>
      <c r="IND19" s="2"/>
      <c r="INE19" s="35"/>
      <c r="INF19" s="76"/>
      <c r="ING19" s="75"/>
      <c r="INI19" s="2"/>
      <c r="INJ19" s="2"/>
      <c r="INK19" s="35"/>
      <c r="INL19" s="76"/>
      <c r="INM19" s="75"/>
      <c r="INO19" s="2"/>
      <c r="INP19" s="2"/>
      <c r="INQ19" s="35"/>
      <c r="INR19" s="76"/>
      <c r="INS19" s="75"/>
      <c r="INU19" s="2"/>
      <c r="INV19" s="2"/>
      <c r="INW19" s="35"/>
      <c r="INX19" s="76"/>
      <c r="INY19" s="75"/>
      <c r="IOA19" s="2"/>
      <c r="IOB19" s="2"/>
      <c r="IOC19" s="35"/>
      <c r="IOD19" s="76"/>
      <c r="IOE19" s="75"/>
      <c r="IOG19" s="2"/>
      <c r="IOH19" s="2"/>
      <c r="IOI19" s="35"/>
      <c r="IOJ19" s="76"/>
      <c r="IOK19" s="75"/>
      <c r="IOM19" s="2"/>
      <c r="ION19" s="2"/>
      <c r="IOO19" s="35"/>
      <c r="IOP19" s="76"/>
      <c r="IOQ19" s="75"/>
      <c r="IOS19" s="2"/>
      <c r="IOT19" s="2"/>
      <c r="IOU19" s="35"/>
      <c r="IOV19" s="76"/>
      <c r="IOW19" s="75"/>
      <c r="IOY19" s="2"/>
      <c r="IOZ19" s="2"/>
      <c r="IPA19" s="35"/>
      <c r="IPB19" s="76"/>
      <c r="IPC19" s="75"/>
      <c r="IPE19" s="2"/>
      <c r="IPF19" s="2"/>
      <c r="IPG19" s="35"/>
      <c r="IPH19" s="76"/>
      <c r="IPI19" s="75"/>
      <c r="IPK19" s="2"/>
      <c r="IPL19" s="2"/>
      <c r="IPM19" s="35"/>
      <c r="IPN19" s="76"/>
      <c r="IPO19" s="75"/>
      <c r="IPQ19" s="2"/>
      <c r="IPR19" s="2"/>
      <c r="IPS19" s="35"/>
      <c r="IPT19" s="76"/>
      <c r="IPU19" s="75"/>
      <c r="IPW19" s="2"/>
      <c r="IPX19" s="2"/>
      <c r="IPY19" s="35"/>
      <c r="IPZ19" s="76"/>
      <c r="IQA19" s="75"/>
      <c r="IQC19" s="2"/>
      <c r="IQD19" s="2"/>
      <c r="IQE19" s="35"/>
      <c r="IQF19" s="76"/>
      <c r="IQG19" s="75"/>
      <c r="IQI19" s="2"/>
      <c r="IQJ19" s="2"/>
      <c r="IQK19" s="35"/>
      <c r="IQL19" s="76"/>
      <c r="IQM19" s="75"/>
      <c r="IQO19" s="2"/>
      <c r="IQP19" s="2"/>
      <c r="IQQ19" s="35"/>
      <c r="IQR19" s="76"/>
      <c r="IQS19" s="75"/>
      <c r="IQU19" s="2"/>
      <c r="IQV19" s="2"/>
      <c r="IQW19" s="35"/>
      <c r="IQX19" s="76"/>
      <c r="IQY19" s="75"/>
      <c r="IRA19" s="2"/>
      <c r="IRB19" s="2"/>
      <c r="IRC19" s="35"/>
      <c r="IRD19" s="76"/>
      <c r="IRE19" s="75"/>
      <c r="IRG19" s="2"/>
      <c r="IRH19" s="2"/>
      <c r="IRI19" s="35"/>
      <c r="IRJ19" s="76"/>
      <c r="IRK19" s="75"/>
      <c r="IRM19" s="2"/>
      <c r="IRN19" s="2"/>
      <c r="IRO19" s="35"/>
      <c r="IRP19" s="76"/>
      <c r="IRQ19" s="75"/>
      <c r="IRS19" s="2"/>
      <c r="IRT19" s="2"/>
      <c r="IRU19" s="35"/>
      <c r="IRV19" s="76"/>
      <c r="IRW19" s="75"/>
      <c r="IRY19" s="2"/>
      <c r="IRZ19" s="2"/>
      <c r="ISA19" s="35"/>
      <c r="ISB19" s="76"/>
      <c r="ISC19" s="75"/>
      <c r="ISE19" s="2"/>
      <c r="ISF19" s="2"/>
      <c r="ISG19" s="35"/>
      <c r="ISH19" s="76"/>
      <c r="ISI19" s="75"/>
      <c r="ISK19" s="2"/>
      <c r="ISL19" s="2"/>
      <c r="ISM19" s="35"/>
      <c r="ISN19" s="76"/>
      <c r="ISO19" s="75"/>
      <c r="ISQ19" s="2"/>
      <c r="ISR19" s="2"/>
      <c r="ISS19" s="35"/>
      <c r="IST19" s="76"/>
      <c r="ISU19" s="75"/>
      <c r="ISW19" s="2"/>
      <c r="ISX19" s="2"/>
      <c r="ISY19" s="35"/>
      <c r="ISZ19" s="76"/>
      <c r="ITA19" s="75"/>
      <c r="ITC19" s="2"/>
      <c r="ITD19" s="2"/>
      <c r="ITE19" s="35"/>
      <c r="ITF19" s="76"/>
      <c r="ITG19" s="75"/>
      <c r="ITI19" s="2"/>
      <c r="ITJ19" s="2"/>
      <c r="ITK19" s="35"/>
      <c r="ITL19" s="76"/>
      <c r="ITM19" s="75"/>
      <c r="ITO19" s="2"/>
      <c r="ITP19" s="2"/>
      <c r="ITQ19" s="35"/>
      <c r="ITR19" s="76"/>
      <c r="ITS19" s="75"/>
      <c r="ITU19" s="2"/>
      <c r="ITV19" s="2"/>
      <c r="ITW19" s="35"/>
      <c r="ITX19" s="76"/>
      <c r="ITY19" s="75"/>
      <c r="IUA19" s="2"/>
      <c r="IUB19" s="2"/>
      <c r="IUC19" s="35"/>
      <c r="IUD19" s="76"/>
      <c r="IUE19" s="75"/>
      <c r="IUG19" s="2"/>
      <c r="IUH19" s="2"/>
      <c r="IUI19" s="35"/>
      <c r="IUJ19" s="76"/>
      <c r="IUK19" s="75"/>
      <c r="IUM19" s="2"/>
      <c r="IUN19" s="2"/>
      <c r="IUO19" s="35"/>
      <c r="IUP19" s="76"/>
      <c r="IUQ19" s="75"/>
      <c r="IUS19" s="2"/>
      <c r="IUT19" s="2"/>
      <c r="IUU19" s="35"/>
      <c r="IUV19" s="76"/>
      <c r="IUW19" s="75"/>
      <c r="IUY19" s="2"/>
      <c r="IUZ19" s="2"/>
      <c r="IVA19" s="35"/>
      <c r="IVB19" s="76"/>
      <c r="IVC19" s="75"/>
      <c r="IVE19" s="2"/>
      <c r="IVF19" s="2"/>
      <c r="IVG19" s="35"/>
      <c r="IVH19" s="76"/>
      <c r="IVI19" s="75"/>
      <c r="IVK19" s="2"/>
      <c r="IVL19" s="2"/>
      <c r="IVM19" s="35"/>
      <c r="IVN19" s="76"/>
      <c r="IVO19" s="75"/>
      <c r="IVQ19" s="2"/>
      <c r="IVR19" s="2"/>
      <c r="IVS19" s="35"/>
      <c r="IVT19" s="76"/>
      <c r="IVU19" s="75"/>
      <c r="IVW19" s="2"/>
      <c r="IVX19" s="2"/>
      <c r="IVY19" s="35"/>
      <c r="IVZ19" s="76"/>
      <c r="IWA19" s="75"/>
      <c r="IWC19" s="2"/>
      <c r="IWD19" s="2"/>
      <c r="IWE19" s="35"/>
      <c r="IWF19" s="76"/>
      <c r="IWG19" s="75"/>
      <c r="IWI19" s="2"/>
      <c r="IWJ19" s="2"/>
      <c r="IWK19" s="35"/>
      <c r="IWL19" s="76"/>
      <c r="IWM19" s="75"/>
      <c r="IWO19" s="2"/>
      <c r="IWP19" s="2"/>
      <c r="IWQ19" s="35"/>
      <c r="IWR19" s="76"/>
      <c r="IWS19" s="75"/>
      <c r="IWU19" s="2"/>
      <c r="IWV19" s="2"/>
      <c r="IWW19" s="35"/>
      <c r="IWX19" s="76"/>
      <c r="IWY19" s="75"/>
      <c r="IXA19" s="2"/>
      <c r="IXB19" s="2"/>
      <c r="IXC19" s="35"/>
      <c r="IXD19" s="76"/>
      <c r="IXE19" s="75"/>
      <c r="IXG19" s="2"/>
      <c r="IXH19" s="2"/>
      <c r="IXI19" s="35"/>
      <c r="IXJ19" s="76"/>
      <c r="IXK19" s="75"/>
      <c r="IXM19" s="2"/>
      <c r="IXN19" s="2"/>
      <c r="IXO19" s="35"/>
      <c r="IXP19" s="76"/>
      <c r="IXQ19" s="75"/>
      <c r="IXS19" s="2"/>
      <c r="IXT19" s="2"/>
      <c r="IXU19" s="35"/>
      <c r="IXV19" s="76"/>
      <c r="IXW19" s="75"/>
      <c r="IXY19" s="2"/>
      <c r="IXZ19" s="2"/>
      <c r="IYA19" s="35"/>
      <c r="IYB19" s="76"/>
      <c r="IYC19" s="75"/>
      <c r="IYE19" s="2"/>
      <c r="IYF19" s="2"/>
      <c r="IYG19" s="35"/>
      <c r="IYH19" s="76"/>
      <c r="IYI19" s="75"/>
      <c r="IYK19" s="2"/>
      <c r="IYL19" s="2"/>
      <c r="IYM19" s="35"/>
      <c r="IYN19" s="76"/>
      <c r="IYO19" s="75"/>
      <c r="IYQ19" s="2"/>
      <c r="IYR19" s="2"/>
      <c r="IYS19" s="35"/>
      <c r="IYT19" s="76"/>
      <c r="IYU19" s="75"/>
      <c r="IYW19" s="2"/>
      <c r="IYX19" s="2"/>
      <c r="IYY19" s="35"/>
      <c r="IYZ19" s="76"/>
      <c r="IZA19" s="75"/>
      <c r="IZC19" s="2"/>
      <c r="IZD19" s="2"/>
      <c r="IZE19" s="35"/>
      <c r="IZF19" s="76"/>
      <c r="IZG19" s="75"/>
      <c r="IZI19" s="2"/>
      <c r="IZJ19" s="2"/>
      <c r="IZK19" s="35"/>
      <c r="IZL19" s="76"/>
      <c r="IZM19" s="75"/>
      <c r="IZO19" s="2"/>
      <c r="IZP19" s="2"/>
      <c r="IZQ19" s="35"/>
      <c r="IZR19" s="76"/>
      <c r="IZS19" s="75"/>
      <c r="IZU19" s="2"/>
      <c r="IZV19" s="2"/>
      <c r="IZW19" s="35"/>
      <c r="IZX19" s="76"/>
      <c r="IZY19" s="75"/>
      <c r="JAA19" s="2"/>
      <c r="JAB19" s="2"/>
      <c r="JAC19" s="35"/>
      <c r="JAD19" s="76"/>
      <c r="JAE19" s="75"/>
      <c r="JAG19" s="2"/>
      <c r="JAH19" s="2"/>
      <c r="JAI19" s="35"/>
      <c r="JAJ19" s="76"/>
      <c r="JAK19" s="75"/>
      <c r="JAM19" s="2"/>
      <c r="JAN19" s="2"/>
      <c r="JAO19" s="35"/>
      <c r="JAP19" s="76"/>
      <c r="JAQ19" s="75"/>
      <c r="JAS19" s="2"/>
      <c r="JAT19" s="2"/>
      <c r="JAU19" s="35"/>
      <c r="JAV19" s="76"/>
      <c r="JAW19" s="75"/>
      <c r="JAY19" s="2"/>
      <c r="JAZ19" s="2"/>
      <c r="JBA19" s="35"/>
      <c r="JBB19" s="76"/>
      <c r="JBC19" s="75"/>
      <c r="JBE19" s="2"/>
      <c r="JBF19" s="2"/>
      <c r="JBG19" s="35"/>
      <c r="JBH19" s="76"/>
      <c r="JBI19" s="75"/>
      <c r="JBK19" s="2"/>
      <c r="JBL19" s="2"/>
      <c r="JBM19" s="35"/>
      <c r="JBN19" s="76"/>
      <c r="JBO19" s="75"/>
      <c r="JBQ19" s="2"/>
      <c r="JBR19" s="2"/>
      <c r="JBS19" s="35"/>
      <c r="JBT19" s="76"/>
      <c r="JBU19" s="75"/>
      <c r="JBW19" s="2"/>
      <c r="JBX19" s="2"/>
      <c r="JBY19" s="35"/>
      <c r="JBZ19" s="76"/>
      <c r="JCA19" s="75"/>
      <c r="JCC19" s="2"/>
      <c r="JCD19" s="2"/>
      <c r="JCE19" s="35"/>
      <c r="JCF19" s="76"/>
      <c r="JCG19" s="75"/>
      <c r="JCI19" s="2"/>
      <c r="JCJ19" s="2"/>
      <c r="JCK19" s="35"/>
      <c r="JCL19" s="76"/>
      <c r="JCM19" s="75"/>
      <c r="JCO19" s="2"/>
      <c r="JCP19" s="2"/>
      <c r="JCQ19" s="35"/>
      <c r="JCR19" s="76"/>
      <c r="JCS19" s="75"/>
      <c r="JCU19" s="2"/>
      <c r="JCV19" s="2"/>
      <c r="JCW19" s="35"/>
      <c r="JCX19" s="76"/>
      <c r="JCY19" s="75"/>
      <c r="JDA19" s="2"/>
      <c r="JDB19" s="2"/>
      <c r="JDC19" s="35"/>
      <c r="JDD19" s="76"/>
      <c r="JDE19" s="75"/>
      <c r="JDG19" s="2"/>
      <c r="JDH19" s="2"/>
      <c r="JDI19" s="35"/>
      <c r="JDJ19" s="76"/>
      <c r="JDK19" s="75"/>
      <c r="JDM19" s="2"/>
      <c r="JDN19" s="2"/>
      <c r="JDO19" s="35"/>
      <c r="JDP19" s="76"/>
      <c r="JDQ19" s="75"/>
      <c r="JDS19" s="2"/>
      <c r="JDT19" s="2"/>
      <c r="JDU19" s="35"/>
      <c r="JDV19" s="76"/>
      <c r="JDW19" s="75"/>
      <c r="JDY19" s="2"/>
      <c r="JDZ19" s="2"/>
      <c r="JEA19" s="35"/>
      <c r="JEB19" s="76"/>
      <c r="JEC19" s="75"/>
      <c r="JEE19" s="2"/>
      <c r="JEF19" s="2"/>
      <c r="JEG19" s="35"/>
      <c r="JEH19" s="76"/>
      <c r="JEI19" s="75"/>
      <c r="JEK19" s="2"/>
      <c r="JEL19" s="2"/>
      <c r="JEM19" s="35"/>
      <c r="JEN19" s="76"/>
      <c r="JEO19" s="75"/>
      <c r="JEQ19" s="2"/>
      <c r="JER19" s="2"/>
      <c r="JES19" s="35"/>
      <c r="JET19" s="76"/>
      <c r="JEU19" s="75"/>
      <c r="JEW19" s="2"/>
      <c r="JEX19" s="2"/>
      <c r="JEY19" s="35"/>
      <c r="JEZ19" s="76"/>
      <c r="JFA19" s="75"/>
      <c r="JFC19" s="2"/>
      <c r="JFD19" s="2"/>
      <c r="JFE19" s="35"/>
      <c r="JFF19" s="76"/>
      <c r="JFG19" s="75"/>
      <c r="JFI19" s="2"/>
      <c r="JFJ19" s="2"/>
      <c r="JFK19" s="35"/>
      <c r="JFL19" s="76"/>
      <c r="JFM19" s="75"/>
      <c r="JFO19" s="2"/>
      <c r="JFP19" s="2"/>
      <c r="JFQ19" s="35"/>
      <c r="JFR19" s="76"/>
      <c r="JFS19" s="75"/>
      <c r="JFU19" s="2"/>
      <c r="JFV19" s="2"/>
      <c r="JFW19" s="35"/>
      <c r="JFX19" s="76"/>
      <c r="JFY19" s="75"/>
      <c r="JGA19" s="2"/>
      <c r="JGB19" s="2"/>
      <c r="JGC19" s="35"/>
      <c r="JGD19" s="76"/>
      <c r="JGE19" s="75"/>
      <c r="JGG19" s="2"/>
      <c r="JGH19" s="2"/>
      <c r="JGI19" s="35"/>
      <c r="JGJ19" s="76"/>
      <c r="JGK19" s="75"/>
      <c r="JGM19" s="2"/>
      <c r="JGN19" s="2"/>
      <c r="JGO19" s="35"/>
      <c r="JGP19" s="76"/>
      <c r="JGQ19" s="75"/>
      <c r="JGS19" s="2"/>
      <c r="JGT19" s="2"/>
      <c r="JGU19" s="35"/>
      <c r="JGV19" s="76"/>
      <c r="JGW19" s="75"/>
      <c r="JGY19" s="2"/>
      <c r="JGZ19" s="2"/>
      <c r="JHA19" s="35"/>
      <c r="JHB19" s="76"/>
      <c r="JHC19" s="75"/>
      <c r="JHE19" s="2"/>
      <c r="JHF19" s="2"/>
      <c r="JHG19" s="35"/>
      <c r="JHH19" s="76"/>
      <c r="JHI19" s="75"/>
      <c r="JHK19" s="2"/>
      <c r="JHL19" s="2"/>
      <c r="JHM19" s="35"/>
      <c r="JHN19" s="76"/>
      <c r="JHO19" s="75"/>
      <c r="JHQ19" s="2"/>
      <c r="JHR19" s="2"/>
      <c r="JHS19" s="35"/>
      <c r="JHT19" s="76"/>
      <c r="JHU19" s="75"/>
      <c r="JHW19" s="2"/>
      <c r="JHX19" s="2"/>
      <c r="JHY19" s="35"/>
      <c r="JHZ19" s="76"/>
      <c r="JIA19" s="75"/>
      <c r="JIC19" s="2"/>
      <c r="JID19" s="2"/>
      <c r="JIE19" s="35"/>
      <c r="JIF19" s="76"/>
      <c r="JIG19" s="75"/>
      <c r="JII19" s="2"/>
      <c r="JIJ19" s="2"/>
      <c r="JIK19" s="35"/>
      <c r="JIL19" s="76"/>
      <c r="JIM19" s="75"/>
      <c r="JIO19" s="2"/>
      <c r="JIP19" s="2"/>
      <c r="JIQ19" s="35"/>
      <c r="JIR19" s="76"/>
      <c r="JIS19" s="75"/>
      <c r="JIU19" s="2"/>
      <c r="JIV19" s="2"/>
      <c r="JIW19" s="35"/>
      <c r="JIX19" s="76"/>
      <c r="JIY19" s="75"/>
      <c r="JJA19" s="2"/>
      <c r="JJB19" s="2"/>
      <c r="JJC19" s="35"/>
      <c r="JJD19" s="76"/>
      <c r="JJE19" s="75"/>
      <c r="JJG19" s="2"/>
      <c r="JJH19" s="2"/>
      <c r="JJI19" s="35"/>
      <c r="JJJ19" s="76"/>
      <c r="JJK19" s="75"/>
      <c r="JJM19" s="2"/>
      <c r="JJN19" s="2"/>
      <c r="JJO19" s="35"/>
      <c r="JJP19" s="76"/>
      <c r="JJQ19" s="75"/>
      <c r="JJS19" s="2"/>
      <c r="JJT19" s="2"/>
      <c r="JJU19" s="35"/>
      <c r="JJV19" s="76"/>
      <c r="JJW19" s="75"/>
      <c r="JJY19" s="2"/>
      <c r="JJZ19" s="2"/>
      <c r="JKA19" s="35"/>
      <c r="JKB19" s="76"/>
      <c r="JKC19" s="75"/>
      <c r="JKE19" s="2"/>
      <c r="JKF19" s="2"/>
      <c r="JKG19" s="35"/>
      <c r="JKH19" s="76"/>
      <c r="JKI19" s="75"/>
      <c r="JKK19" s="2"/>
      <c r="JKL19" s="2"/>
      <c r="JKM19" s="35"/>
      <c r="JKN19" s="76"/>
      <c r="JKO19" s="75"/>
      <c r="JKQ19" s="2"/>
      <c r="JKR19" s="2"/>
      <c r="JKS19" s="35"/>
      <c r="JKT19" s="76"/>
      <c r="JKU19" s="75"/>
      <c r="JKW19" s="2"/>
      <c r="JKX19" s="2"/>
      <c r="JKY19" s="35"/>
      <c r="JKZ19" s="76"/>
      <c r="JLA19" s="75"/>
      <c r="JLC19" s="2"/>
      <c r="JLD19" s="2"/>
      <c r="JLE19" s="35"/>
      <c r="JLF19" s="76"/>
      <c r="JLG19" s="75"/>
      <c r="JLI19" s="2"/>
      <c r="JLJ19" s="2"/>
      <c r="JLK19" s="35"/>
      <c r="JLL19" s="76"/>
      <c r="JLM19" s="75"/>
      <c r="JLO19" s="2"/>
      <c r="JLP19" s="2"/>
      <c r="JLQ19" s="35"/>
      <c r="JLR19" s="76"/>
      <c r="JLS19" s="75"/>
      <c r="JLU19" s="2"/>
      <c r="JLV19" s="2"/>
      <c r="JLW19" s="35"/>
      <c r="JLX19" s="76"/>
      <c r="JLY19" s="75"/>
      <c r="JMA19" s="2"/>
      <c r="JMB19" s="2"/>
      <c r="JMC19" s="35"/>
      <c r="JMD19" s="76"/>
      <c r="JME19" s="75"/>
      <c r="JMG19" s="2"/>
      <c r="JMH19" s="2"/>
      <c r="JMI19" s="35"/>
      <c r="JMJ19" s="76"/>
      <c r="JMK19" s="75"/>
      <c r="JMM19" s="2"/>
      <c r="JMN19" s="2"/>
      <c r="JMO19" s="35"/>
      <c r="JMP19" s="76"/>
      <c r="JMQ19" s="75"/>
      <c r="JMS19" s="2"/>
      <c r="JMT19" s="2"/>
      <c r="JMU19" s="35"/>
      <c r="JMV19" s="76"/>
      <c r="JMW19" s="75"/>
      <c r="JMY19" s="2"/>
      <c r="JMZ19" s="2"/>
      <c r="JNA19" s="35"/>
      <c r="JNB19" s="76"/>
      <c r="JNC19" s="75"/>
      <c r="JNE19" s="2"/>
      <c r="JNF19" s="2"/>
      <c r="JNG19" s="35"/>
      <c r="JNH19" s="76"/>
      <c r="JNI19" s="75"/>
      <c r="JNK19" s="2"/>
      <c r="JNL19" s="2"/>
      <c r="JNM19" s="35"/>
      <c r="JNN19" s="76"/>
      <c r="JNO19" s="75"/>
      <c r="JNQ19" s="2"/>
      <c r="JNR19" s="2"/>
      <c r="JNS19" s="35"/>
      <c r="JNT19" s="76"/>
      <c r="JNU19" s="75"/>
      <c r="JNW19" s="2"/>
      <c r="JNX19" s="2"/>
      <c r="JNY19" s="35"/>
      <c r="JNZ19" s="76"/>
      <c r="JOA19" s="75"/>
      <c r="JOC19" s="2"/>
      <c r="JOD19" s="2"/>
      <c r="JOE19" s="35"/>
      <c r="JOF19" s="76"/>
      <c r="JOG19" s="75"/>
      <c r="JOI19" s="2"/>
      <c r="JOJ19" s="2"/>
      <c r="JOK19" s="35"/>
      <c r="JOL19" s="76"/>
      <c r="JOM19" s="75"/>
      <c r="JOO19" s="2"/>
      <c r="JOP19" s="2"/>
      <c r="JOQ19" s="35"/>
      <c r="JOR19" s="76"/>
      <c r="JOS19" s="75"/>
      <c r="JOU19" s="2"/>
      <c r="JOV19" s="2"/>
      <c r="JOW19" s="35"/>
      <c r="JOX19" s="76"/>
      <c r="JOY19" s="75"/>
      <c r="JPA19" s="2"/>
      <c r="JPB19" s="2"/>
      <c r="JPC19" s="35"/>
      <c r="JPD19" s="76"/>
      <c r="JPE19" s="75"/>
      <c r="JPG19" s="2"/>
      <c r="JPH19" s="2"/>
      <c r="JPI19" s="35"/>
      <c r="JPJ19" s="76"/>
      <c r="JPK19" s="75"/>
      <c r="JPM19" s="2"/>
      <c r="JPN19" s="2"/>
      <c r="JPO19" s="35"/>
      <c r="JPP19" s="76"/>
      <c r="JPQ19" s="75"/>
      <c r="JPS19" s="2"/>
      <c r="JPT19" s="2"/>
      <c r="JPU19" s="35"/>
      <c r="JPV19" s="76"/>
      <c r="JPW19" s="75"/>
      <c r="JPY19" s="2"/>
      <c r="JPZ19" s="2"/>
      <c r="JQA19" s="35"/>
      <c r="JQB19" s="76"/>
      <c r="JQC19" s="75"/>
      <c r="JQE19" s="2"/>
      <c r="JQF19" s="2"/>
      <c r="JQG19" s="35"/>
      <c r="JQH19" s="76"/>
      <c r="JQI19" s="75"/>
      <c r="JQK19" s="2"/>
      <c r="JQL19" s="2"/>
      <c r="JQM19" s="35"/>
      <c r="JQN19" s="76"/>
      <c r="JQO19" s="75"/>
      <c r="JQQ19" s="2"/>
      <c r="JQR19" s="2"/>
      <c r="JQS19" s="35"/>
      <c r="JQT19" s="76"/>
      <c r="JQU19" s="75"/>
      <c r="JQW19" s="2"/>
      <c r="JQX19" s="2"/>
      <c r="JQY19" s="35"/>
      <c r="JQZ19" s="76"/>
      <c r="JRA19" s="75"/>
      <c r="JRC19" s="2"/>
      <c r="JRD19" s="2"/>
      <c r="JRE19" s="35"/>
      <c r="JRF19" s="76"/>
      <c r="JRG19" s="75"/>
      <c r="JRI19" s="2"/>
      <c r="JRJ19" s="2"/>
      <c r="JRK19" s="35"/>
      <c r="JRL19" s="76"/>
      <c r="JRM19" s="75"/>
      <c r="JRO19" s="2"/>
      <c r="JRP19" s="2"/>
      <c r="JRQ19" s="35"/>
      <c r="JRR19" s="76"/>
      <c r="JRS19" s="75"/>
      <c r="JRU19" s="2"/>
      <c r="JRV19" s="2"/>
      <c r="JRW19" s="35"/>
      <c r="JRX19" s="76"/>
      <c r="JRY19" s="75"/>
      <c r="JSA19" s="2"/>
      <c r="JSB19" s="2"/>
      <c r="JSC19" s="35"/>
      <c r="JSD19" s="76"/>
      <c r="JSE19" s="75"/>
      <c r="JSG19" s="2"/>
      <c r="JSH19" s="2"/>
      <c r="JSI19" s="35"/>
      <c r="JSJ19" s="76"/>
      <c r="JSK19" s="75"/>
      <c r="JSM19" s="2"/>
      <c r="JSN19" s="2"/>
      <c r="JSO19" s="35"/>
      <c r="JSP19" s="76"/>
      <c r="JSQ19" s="75"/>
      <c r="JSS19" s="2"/>
      <c r="JST19" s="2"/>
      <c r="JSU19" s="35"/>
      <c r="JSV19" s="76"/>
      <c r="JSW19" s="75"/>
      <c r="JSY19" s="2"/>
      <c r="JSZ19" s="2"/>
      <c r="JTA19" s="35"/>
      <c r="JTB19" s="76"/>
      <c r="JTC19" s="75"/>
      <c r="JTE19" s="2"/>
      <c r="JTF19" s="2"/>
      <c r="JTG19" s="35"/>
      <c r="JTH19" s="76"/>
      <c r="JTI19" s="75"/>
      <c r="JTK19" s="2"/>
      <c r="JTL19" s="2"/>
      <c r="JTM19" s="35"/>
      <c r="JTN19" s="76"/>
      <c r="JTO19" s="75"/>
      <c r="JTQ19" s="2"/>
      <c r="JTR19" s="2"/>
      <c r="JTS19" s="35"/>
      <c r="JTT19" s="76"/>
      <c r="JTU19" s="75"/>
      <c r="JTW19" s="2"/>
      <c r="JTX19" s="2"/>
      <c r="JTY19" s="35"/>
      <c r="JTZ19" s="76"/>
      <c r="JUA19" s="75"/>
      <c r="JUC19" s="2"/>
      <c r="JUD19" s="2"/>
      <c r="JUE19" s="35"/>
      <c r="JUF19" s="76"/>
      <c r="JUG19" s="75"/>
      <c r="JUI19" s="2"/>
      <c r="JUJ19" s="2"/>
      <c r="JUK19" s="35"/>
      <c r="JUL19" s="76"/>
      <c r="JUM19" s="75"/>
      <c r="JUO19" s="2"/>
      <c r="JUP19" s="2"/>
      <c r="JUQ19" s="35"/>
      <c r="JUR19" s="76"/>
      <c r="JUS19" s="75"/>
      <c r="JUU19" s="2"/>
      <c r="JUV19" s="2"/>
      <c r="JUW19" s="35"/>
      <c r="JUX19" s="76"/>
      <c r="JUY19" s="75"/>
      <c r="JVA19" s="2"/>
      <c r="JVB19" s="2"/>
      <c r="JVC19" s="35"/>
      <c r="JVD19" s="76"/>
      <c r="JVE19" s="75"/>
      <c r="JVG19" s="2"/>
      <c r="JVH19" s="2"/>
      <c r="JVI19" s="35"/>
      <c r="JVJ19" s="76"/>
      <c r="JVK19" s="75"/>
      <c r="JVM19" s="2"/>
      <c r="JVN19" s="2"/>
      <c r="JVO19" s="35"/>
      <c r="JVP19" s="76"/>
      <c r="JVQ19" s="75"/>
      <c r="JVS19" s="2"/>
      <c r="JVT19" s="2"/>
      <c r="JVU19" s="35"/>
      <c r="JVV19" s="76"/>
      <c r="JVW19" s="75"/>
      <c r="JVY19" s="2"/>
      <c r="JVZ19" s="2"/>
      <c r="JWA19" s="35"/>
      <c r="JWB19" s="76"/>
      <c r="JWC19" s="75"/>
      <c r="JWE19" s="2"/>
      <c r="JWF19" s="2"/>
      <c r="JWG19" s="35"/>
      <c r="JWH19" s="76"/>
      <c r="JWI19" s="75"/>
      <c r="JWK19" s="2"/>
      <c r="JWL19" s="2"/>
      <c r="JWM19" s="35"/>
      <c r="JWN19" s="76"/>
      <c r="JWO19" s="75"/>
      <c r="JWQ19" s="2"/>
      <c r="JWR19" s="2"/>
      <c r="JWS19" s="35"/>
      <c r="JWT19" s="76"/>
      <c r="JWU19" s="75"/>
      <c r="JWW19" s="2"/>
      <c r="JWX19" s="2"/>
      <c r="JWY19" s="35"/>
      <c r="JWZ19" s="76"/>
      <c r="JXA19" s="75"/>
      <c r="JXC19" s="2"/>
      <c r="JXD19" s="2"/>
      <c r="JXE19" s="35"/>
      <c r="JXF19" s="76"/>
      <c r="JXG19" s="75"/>
      <c r="JXI19" s="2"/>
      <c r="JXJ19" s="2"/>
      <c r="JXK19" s="35"/>
      <c r="JXL19" s="76"/>
      <c r="JXM19" s="75"/>
      <c r="JXO19" s="2"/>
      <c r="JXP19" s="2"/>
      <c r="JXQ19" s="35"/>
      <c r="JXR19" s="76"/>
      <c r="JXS19" s="75"/>
      <c r="JXU19" s="2"/>
      <c r="JXV19" s="2"/>
      <c r="JXW19" s="35"/>
      <c r="JXX19" s="76"/>
      <c r="JXY19" s="75"/>
      <c r="JYA19" s="2"/>
      <c r="JYB19" s="2"/>
      <c r="JYC19" s="35"/>
      <c r="JYD19" s="76"/>
      <c r="JYE19" s="75"/>
      <c r="JYG19" s="2"/>
      <c r="JYH19" s="2"/>
      <c r="JYI19" s="35"/>
      <c r="JYJ19" s="76"/>
      <c r="JYK19" s="75"/>
      <c r="JYM19" s="2"/>
      <c r="JYN19" s="2"/>
      <c r="JYO19" s="35"/>
      <c r="JYP19" s="76"/>
      <c r="JYQ19" s="75"/>
      <c r="JYS19" s="2"/>
      <c r="JYT19" s="2"/>
      <c r="JYU19" s="35"/>
      <c r="JYV19" s="76"/>
      <c r="JYW19" s="75"/>
      <c r="JYY19" s="2"/>
      <c r="JYZ19" s="2"/>
      <c r="JZA19" s="35"/>
      <c r="JZB19" s="76"/>
      <c r="JZC19" s="75"/>
      <c r="JZE19" s="2"/>
      <c r="JZF19" s="2"/>
      <c r="JZG19" s="35"/>
      <c r="JZH19" s="76"/>
      <c r="JZI19" s="75"/>
      <c r="JZK19" s="2"/>
      <c r="JZL19" s="2"/>
      <c r="JZM19" s="35"/>
      <c r="JZN19" s="76"/>
      <c r="JZO19" s="75"/>
      <c r="JZQ19" s="2"/>
      <c r="JZR19" s="2"/>
      <c r="JZS19" s="35"/>
      <c r="JZT19" s="76"/>
      <c r="JZU19" s="75"/>
      <c r="JZW19" s="2"/>
      <c r="JZX19" s="2"/>
      <c r="JZY19" s="35"/>
      <c r="JZZ19" s="76"/>
      <c r="KAA19" s="75"/>
      <c r="KAC19" s="2"/>
      <c r="KAD19" s="2"/>
      <c r="KAE19" s="35"/>
      <c r="KAF19" s="76"/>
      <c r="KAG19" s="75"/>
      <c r="KAI19" s="2"/>
      <c r="KAJ19" s="2"/>
      <c r="KAK19" s="35"/>
      <c r="KAL19" s="76"/>
      <c r="KAM19" s="75"/>
      <c r="KAO19" s="2"/>
      <c r="KAP19" s="2"/>
      <c r="KAQ19" s="35"/>
      <c r="KAR19" s="76"/>
      <c r="KAS19" s="75"/>
      <c r="KAU19" s="2"/>
      <c r="KAV19" s="2"/>
      <c r="KAW19" s="35"/>
      <c r="KAX19" s="76"/>
      <c r="KAY19" s="75"/>
      <c r="KBA19" s="2"/>
      <c r="KBB19" s="2"/>
      <c r="KBC19" s="35"/>
      <c r="KBD19" s="76"/>
      <c r="KBE19" s="75"/>
      <c r="KBG19" s="2"/>
      <c r="KBH19" s="2"/>
      <c r="KBI19" s="35"/>
      <c r="KBJ19" s="76"/>
      <c r="KBK19" s="75"/>
      <c r="KBM19" s="2"/>
      <c r="KBN19" s="2"/>
      <c r="KBO19" s="35"/>
      <c r="KBP19" s="76"/>
      <c r="KBQ19" s="75"/>
      <c r="KBS19" s="2"/>
      <c r="KBT19" s="2"/>
      <c r="KBU19" s="35"/>
      <c r="KBV19" s="76"/>
      <c r="KBW19" s="75"/>
      <c r="KBY19" s="2"/>
      <c r="KBZ19" s="2"/>
      <c r="KCA19" s="35"/>
      <c r="KCB19" s="76"/>
      <c r="KCC19" s="75"/>
      <c r="KCE19" s="2"/>
      <c r="KCF19" s="2"/>
      <c r="KCG19" s="35"/>
      <c r="KCH19" s="76"/>
      <c r="KCI19" s="75"/>
      <c r="KCK19" s="2"/>
      <c r="KCL19" s="2"/>
      <c r="KCM19" s="35"/>
      <c r="KCN19" s="76"/>
      <c r="KCO19" s="75"/>
      <c r="KCQ19" s="2"/>
      <c r="KCR19" s="2"/>
      <c r="KCS19" s="35"/>
      <c r="KCT19" s="76"/>
      <c r="KCU19" s="75"/>
      <c r="KCW19" s="2"/>
      <c r="KCX19" s="2"/>
      <c r="KCY19" s="35"/>
      <c r="KCZ19" s="76"/>
      <c r="KDA19" s="75"/>
      <c r="KDC19" s="2"/>
      <c r="KDD19" s="2"/>
      <c r="KDE19" s="35"/>
      <c r="KDF19" s="76"/>
      <c r="KDG19" s="75"/>
      <c r="KDI19" s="2"/>
      <c r="KDJ19" s="2"/>
      <c r="KDK19" s="35"/>
      <c r="KDL19" s="76"/>
      <c r="KDM19" s="75"/>
      <c r="KDO19" s="2"/>
      <c r="KDP19" s="2"/>
      <c r="KDQ19" s="35"/>
      <c r="KDR19" s="76"/>
      <c r="KDS19" s="75"/>
      <c r="KDU19" s="2"/>
      <c r="KDV19" s="2"/>
      <c r="KDW19" s="35"/>
      <c r="KDX19" s="76"/>
      <c r="KDY19" s="75"/>
      <c r="KEA19" s="2"/>
      <c r="KEB19" s="2"/>
      <c r="KEC19" s="35"/>
      <c r="KED19" s="76"/>
      <c r="KEE19" s="75"/>
      <c r="KEG19" s="2"/>
      <c r="KEH19" s="2"/>
      <c r="KEI19" s="35"/>
      <c r="KEJ19" s="76"/>
      <c r="KEK19" s="75"/>
      <c r="KEM19" s="2"/>
      <c r="KEN19" s="2"/>
      <c r="KEO19" s="35"/>
      <c r="KEP19" s="76"/>
      <c r="KEQ19" s="75"/>
      <c r="KES19" s="2"/>
      <c r="KET19" s="2"/>
      <c r="KEU19" s="35"/>
      <c r="KEV19" s="76"/>
      <c r="KEW19" s="75"/>
      <c r="KEY19" s="2"/>
      <c r="KEZ19" s="2"/>
      <c r="KFA19" s="35"/>
      <c r="KFB19" s="76"/>
      <c r="KFC19" s="75"/>
      <c r="KFE19" s="2"/>
      <c r="KFF19" s="2"/>
      <c r="KFG19" s="35"/>
      <c r="KFH19" s="76"/>
      <c r="KFI19" s="75"/>
      <c r="KFK19" s="2"/>
      <c r="KFL19" s="2"/>
      <c r="KFM19" s="35"/>
      <c r="KFN19" s="76"/>
      <c r="KFO19" s="75"/>
      <c r="KFQ19" s="2"/>
      <c r="KFR19" s="2"/>
      <c r="KFS19" s="35"/>
      <c r="KFT19" s="76"/>
      <c r="KFU19" s="75"/>
      <c r="KFW19" s="2"/>
      <c r="KFX19" s="2"/>
      <c r="KFY19" s="35"/>
      <c r="KFZ19" s="76"/>
      <c r="KGA19" s="75"/>
      <c r="KGC19" s="2"/>
      <c r="KGD19" s="2"/>
      <c r="KGE19" s="35"/>
      <c r="KGF19" s="76"/>
      <c r="KGG19" s="75"/>
      <c r="KGI19" s="2"/>
      <c r="KGJ19" s="2"/>
      <c r="KGK19" s="35"/>
      <c r="KGL19" s="76"/>
      <c r="KGM19" s="75"/>
      <c r="KGO19" s="2"/>
      <c r="KGP19" s="2"/>
      <c r="KGQ19" s="35"/>
      <c r="KGR19" s="76"/>
      <c r="KGS19" s="75"/>
      <c r="KGU19" s="2"/>
      <c r="KGV19" s="2"/>
      <c r="KGW19" s="35"/>
      <c r="KGX19" s="76"/>
      <c r="KGY19" s="75"/>
      <c r="KHA19" s="2"/>
      <c r="KHB19" s="2"/>
      <c r="KHC19" s="35"/>
      <c r="KHD19" s="76"/>
      <c r="KHE19" s="75"/>
      <c r="KHG19" s="2"/>
      <c r="KHH19" s="2"/>
      <c r="KHI19" s="35"/>
      <c r="KHJ19" s="76"/>
      <c r="KHK19" s="75"/>
      <c r="KHM19" s="2"/>
      <c r="KHN19" s="2"/>
      <c r="KHO19" s="35"/>
      <c r="KHP19" s="76"/>
      <c r="KHQ19" s="75"/>
      <c r="KHS19" s="2"/>
      <c r="KHT19" s="2"/>
      <c r="KHU19" s="35"/>
      <c r="KHV19" s="76"/>
      <c r="KHW19" s="75"/>
      <c r="KHY19" s="2"/>
      <c r="KHZ19" s="2"/>
      <c r="KIA19" s="35"/>
      <c r="KIB19" s="76"/>
      <c r="KIC19" s="75"/>
      <c r="KIE19" s="2"/>
      <c r="KIF19" s="2"/>
      <c r="KIG19" s="35"/>
      <c r="KIH19" s="76"/>
      <c r="KII19" s="75"/>
      <c r="KIK19" s="2"/>
      <c r="KIL19" s="2"/>
      <c r="KIM19" s="35"/>
      <c r="KIN19" s="76"/>
      <c r="KIO19" s="75"/>
      <c r="KIQ19" s="2"/>
      <c r="KIR19" s="2"/>
      <c r="KIS19" s="35"/>
      <c r="KIT19" s="76"/>
      <c r="KIU19" s="75"/>
      <c r="KIW19" s="2"/>
      <c r="KIX19" s="2"/>
      <c r="KIY19" s="35"/>
      <c r="KIZ19" s="76"/>
      <c r="KJA19" s="75"/>
      <c r="KJC19" s="2"/>
      <c r="KJD19" s="2"/>
      <c r="KJE19" s="35"/>
      <c r="KJF19" s="76"/>
      <c r="KJG19" s="75"/>
      <c r="KJI19" s="2"/>
      <c r="KJJ19" s="2"/>
      <c r="KJK19" s="35"/>
      <c r="KJL19" s="76"/>
      <c r="KJM19" s="75"/>
      <c r="KJO19" s="2"/>
      <c r="KJP19" s="2"/>
      <c r="KJQ19" s="35"/>
      <c r="KJR19" s="76"/>
      <c r="KJS19" s="75"/>
      <c r="KJU19" s="2"/>
      <c r="KJV19" s="2"/>
      <c r="KJW19" s="35"/>
      <c r="KJX19" s="76"/>
      <c r="KJY19" s="75"/>
      <c r="KKA19" s="2"/>
      <c r="KKB19" s="2"/>
      <c r="KKC19" s="35"/>
      <c r="KKD19" s="76"/>
      <c r="KKE19" s="75"/>
      <c r="KKG19" s="2"/>
      <c r="KKH19" s="2"/>
      <c r="KKI19" s="35"/>
      <c r="KKJ19" s="76"/>
      <c r="KKK19" s="75"/>
      <c r="KKM19" s="2"/>
      <c r="KKN19" s="2"/>
      <c r="KKO19" s="35"/>
      <c r="KKP19" s="76"/>
      <c r="KKQ19" s="75"/>
      <c r="KKS19" s="2"/>
      <c r="KKT19" s="2"/>
      <c r="KKU19" s="35"/>
      <c r="KKV19" s="76"/>
      <c r="KKW19" s="75"/>
      <c r="KKY19" s="2"/>
      <c r="KKZ19" s="2"/>
      <c r="KLA19" s="35"/>
      <c r="KLB19" s="76"/>
      <c r="KLC19" s="75"/>
      <c r="KLE19" s="2"/>
      <c r="KLF19" s="2"/>
      <c r="KLG19" s="35"/>
      <c r="KLH19" s="76"/>
      <c r="KLI19" s="75"/>
      <c r="KLK19" s="2"/>
      <c r="KLL19" s="2"/>
      <c r="KLM19" s="35"/>
      <c r="KLN19" s="76"/>
      <c r="KLO19" s="75"/>
      <c r="KLQ19" s="2"/>
      <c r="KLR19" s="2"/>
      <c r="KLS19" s="35"/>
      <c r="KLT19" s="76"/>
      <c r="KLU19" s="75"/>
      <c r="KLW19" s="2"/>
      <c r="KLX19" s="2"/>
      <c r="KLY19" s="35"/>
      <c r="KLZ19" s="76"/>
      <c r="KMA19" s="75"/>
      <c r="KMC19" s="2"/>
      <c r="KMD19" s="2"/>
      <c r="KME19" s="35"/>
      <c r="KMF19" s="76"/>
      <c r="KMG19" s="75"/>
      <c r="KMI19" s="2"/>
      <c r="KMJ19" s="2"/>
      <c r="KMK19" s="35"/>
      <c r="KML19" s="76"/>
      <c r="KMM19" s="75"/>
      <c r="KMO19" s="2"/>
      <c r="KMP19" s="2"/>
      <c r="KMQ19" s="35"/>
      <c r="KMR19" s="76"/>
      <c r="KMS19" s="75"/>
      <c r="KMU19" s="2"/>
      <c r="KMV19" s="2"/>
      <c r="KMW19" s="35"/>
      <c r="KMX19" s="76"/>
      <c r="KMY19" s="75"/>
      <c r="KNA19" s="2"/>
      <c r="KNB19" s="2"/>
      <c r="KNC19" s="35"/>
      <c r="KND19" s="76"/>
      <c r="KNE19" s="75"/>
      <c r="KNG19" s="2"/>
      <c r="KNH19" s="2"/>
      <c r="KNI19" s="35"/>
      <c r="KNJ19" s="76"/>
      <c r="KNK19" s="75"/>
      <c r="KNM19" s="2"/>
      <c r="KNN19" s="2"/>
      <c r="KNO19" s="35"/>
      <c r="KNP19" s="76"/>
      <c r="KNQ19" s="75"/>
      <c r="KNS19" s="2"/>
      <c r="KNT19" s="2"/>
      <c r="KNU19" s="35"/>
      <c r="KNV19" s="76"/>
      <c r="KNW19" s="75"/>
      <c r="KNY19" s="2"/>
      <c r="KNZ19" s="2"/>
      <c r="KOA19" s="35"/>
      <c r="KOB19" s="76"/>
      <c r="KOC19" s="75"/>
      <c r="KOE19" s="2"/>
      <c r="KOF19" s="2"/>
      <c r="KOG19" s="35"/>
      <c r="KOH19" s="76"/>
      <c r="KOI19" s="75"/>
      <c r="KOK19" s="2"/>
      <c r="KOL19" s="2"/>
      <c r="KOM19" s="35"/>
      <c r="KON19" s="76"/>
      <c r="KOO19" s="75"/>
      <c r="KOQ19" s="2"/>
      <c r="KOR19" s="2"/>
      <c r="KOS19" s="35"/>
      <c r="KOT19" s="76"/>
      <c r="KOU19" s="75"/>
      <c r="KOW19" s="2"/>
      <c r="KOX19" s="2"/>
      <c r="KOY19" s="35"/>
      <c r="KOZ19" s="76"/>
      <c r="KPA19" s="75"/>
      <c r="KPC19" s="2"/>
      <c r="KPD19" s="2"/>
      <c r="KPE19" s="35"/>
      <c r="KPF19" s="76"/>
      <c r="KPG19" s="75"/>
      <c r="KPI19" s="2"/>
      <c r="KPJ19" s="2"/>
      <c r="KPK19" s="35"/>
      <c r="KPL19" s="76"/>
      <c r="KPM19" s="75"/>
      <c r="KPO19" s="2"/>
      <c r="KPP19" s="2"/>
      <c r="KPQ19" s="35"/>
      <c r="KPR19" s="76"/>
      <c r="KPS19" s="75"/>
      <c r="KPU19" s="2"/>
      <c r="KPV19" s="2"/>
      <c r="KPW19" s="35"/>
      <c r="KPX19" s="76"/>
      <c r="KPY19" s="75"/>
      <c r="KQA19" s="2"/>
      <c r="KQB19" s="2"/>
      <c r="KQC19" s="35"/>
      <c r="KQD19" s="76"/>
      <c r="KQE19" s="75"/>
      <c r="KQG19" s="2"/>
      <c r="KQH19" s="2"/>
      <c r="KQI19" s="35"/>
      <c r="KQJ19" s="76"/>
      <c r="KQK19" s="75"/>
      <c r="KQM19" s="2"/>
      <c r="KQN19" s="2"/>
      <c r="KQO19" s="35"/>
      <c r="KQP19" s="76"/>
      <c r="KQQ19" s="75"/>
      <c r="KQS19" s="2"/>
      <c r="KQT19" s="2"/>
      <c r="KQU19" s="35"/>
      <c r="KQV19" s="76"/>
      <c r="KQW19" s="75"/>
      <c r="KQY19" s="2"/>
      <c r="KQZ19" s="2"/>
      <c r="KRA19" s="35"/>
      <c r="KRB19" s="76"/>
      <c r="KRC19" s="75"/>
      <c r="KRE19" s="2"/>
      <c r="KRF19" s="2"/>
      <c r="KRG19" s="35"/>
      <c r="KRH19" s="76"/>
      <c r="KRI19" s="75"/>
      <c r="KRK19" s="2"/>
      <c r="KRL19" s="2"/>
      <c r="KRM19" s="35"/>
      <c r="KRN19" s="76"/>
      <c r="KRO19" s="75"/>
      <c r="KRQ19" s="2"/>
      <c r="KRR19" s="2"/>
      <c r="KRS19" s="35"/>
      <c r="KRT19" s="76"/>
      <c r="KRU19" s="75"/>
      <c r="KRW19" s="2"/>
      <c r="KRX19" s="2"/>
      <c r="KRY19" s="35"/>
      <c r="KRZ19" s="76"/>
      <c r="KSA19" s="75"/>
      <c r="KSC19" s="2"/>
      <c r="KSD19" s="2"/>
      <c r="KSE19" s="35"/>
      <c r="KSF19" s="76"/>
      <c r="KSG19" s="75"/>
      <c r="KSI19" s="2"/>
      <c r="KSJ19" s="2"/>
      <c r="KSK19" s="35"/>
      <c r="KSL19" s="76"/>
      <c r="KSM19" s="75"/>
      <c r="KSO19" s="2"/>
      <c r="KSP19" s="2"/>
      <c r="KSQ19" s="35"/>
      <c r="KSR19" s="76"/>
      <c r="KSS19" s="75"/>
      <c r="KSU19" s="2"/>
      <c r="KSV19" s="2"/>
      <c r="KSW19" s="35"/>
      <c r="KSX19" s="76"/>
      <c r="KSY19" s="75"/>
      <c r="KTA19" s="2"/>
      <c r="KTB19" s="2"/>
      <c r="KTC19" s="35"/>
      <c r="KTD19" s="76"/>
      <c r="KTE19" s="75"/>
      <c r="KTG19" s="2"/>
      <c r="KTH19" s="2"/>
      <c r="KTI19" s="35"/>
      <c r="KTJ19" s="76"/>
      <c r="KTK19" s="75"/>
      <c r="KTM19" s="2"/>
      <c r="KTN19" s="2"/>
      <c r="KTO19" s="35"/>
      <c r="KTP19" s="76"/>
      <c r="KTQ19" s="75"/>
      <c r="KTS19" s="2"/>
      <c r="KTT19" s="2"/>
      <c r="KTU19" s="35"/>
      <c r="KTV19" s="76"/>
      <c r="KTW19" s="75"/>
      <c r="KTY19" s="2"/>
      <c r="KTZ19" s="2"/>
      <c r="KUA19" s="35"/>
      <c r="KUB19" s="76"/>
      <c r="KUC19" s="75"/>
      <c r="KUE19" s="2"/>
      <c r="KUF19" s="2"/>
      <c r="KUG19" s="35"/>
      <c r="KUH19" s="76"/>
      <c r="KUI19" s="75"/>
      <c r="KUK19" s="2"/>
      <c r="KUL19" s="2"/>
      <c r="KUM19" s="35"/>
      <c r="KUN19" s="76"/>
      <c r="KUO19" s="75"/>
      <c r="KUQ19" s="2"/>
      <c r="KUR19" s="2"/>
      <c r="KUS19" s="35"/>
      <c r="KUT19" s="76"/>
      <c r="KUU19" s="75"/>
      <c r="KUW19" s="2"/>
      <c r="KUX19" s="2"/>
      <c r="KUY19" s="35"/>
      <c r="KUZ19" s="76"/>
      <c r="KVA19" s="75"/>
      <c r="KVC19" s="2"/>
      <c r="KVD19" s="2"/>
      <c r="KVE19" s="35"/>
      <c r="KVF19" s="76"/>
      <c r="KVG19" s="75"/>
      <c r="KVI19" s="2"/>
      <c r="KVJ19" s="2"/>
      <c r="KVK19" s="35"/>
      <c r="KVL19" s="76"/>
      <c r="KVM19" s="75"/>
      <c r="KVO19" s="2"/>
      <c r="KVP19" s="2"/>
      <c r="KVQ19" s="35"/>
      <c r="KVR19" s="76"/>
      <c r="KVS19" s="75"/>
      <c r="KVU19" s="2"/>
      <c r="KVV19" s="2"/>
      <c r="KVW19" s="35"/>
      <c r="KVX19" s="76"/>
      <c r="KVY19" s="75"/>
      <c r="KWA19" s="2"/>
      <c r="KWB19" s="2"/>
      <c r="KWC19" s="35"/>
      <c r="KWD19" s="76"/>
      <c r="KWE19" s="75"/>
      <c r="KWG19" s="2"/>
      <c r="KWH19" s="2"/>
      <c r="KWI19" s="35"/>
      <c r="KWJ19" s="76"/>
      <c r="KWK19" s="75"/>
      <c r="KWM19" s="2"/>
      <c r="KWN19" s="2"/>
      <c r="KWO19" s="35"/>
      <c r="KWP19" s="76"/>
      <c r="KWQ19" s="75"/>
      <c r="KWS19" s="2"/>
      <c r="KWT19" s="2"/>
      <c r="KWU19" s="35"/>
      <c r="KWV19" s="76"/>
      <c r="KWW19" s="75"/>
      <c r="KWY19" s="2"/>
      <c r="KWZ19" s="2"/>
      <c r="KXA19" s="35"/>
      <c r="KXB19" s="76"/>
      <c r="KXC19" s="75"/>
      <c r="KXE19" s="2"/>
      <c r="KXF19" s="2"/>
      <c r="KXG19" s="35"/>
      <c r="KXH19" s="76"/>
      <c r="KXI19" s="75"/>
      <c r="KXK19" s="2"/>
      <c r="KXL19" s="2"/>
      <c r="KXM19" s="35"/>
      <c r="KXN19" s="76"/>
      <c r="KXO19" s="75"/>
      <c r="KXQ19" s="2"/>
      <c r="KXR19" s="2"/>
      <c r="KXS19" s="35"/>
      <c r="KXT19" s="76"/>
      <c r="KXU19" s="75"/>
      <c r="KXW19" s="2"/>
      <c r="KXX19" s="2"/>
      <c r="KXY19" s="35"/>
      <c r="KXZ19" s="76"/>
      <c r="KYA19" s="75"/>
      <c r="KYC19" s="2"/>
      <c r="KYD19" s="2"/>
      <c r="KYE19" s="35"/>
      <c r="KYF19" s="76"/>
      <c r="KYG19" s="75"/>
      <c r="KYI19" s="2"/>
      <c r="KYJ19" s="2"/>
      <c r="KYK19" s="35"/>
      <c r="KYL19" s="76"/>
      <c r="KYM19" s="75"/>
      <c r="KYO19" s="2"/>
      <c r="KYP19" s="2"/>
      <c r="KYQ19" s="35"/>
      <c r="KYR19" s="76"/>
      <c r="KYS19" s="75"/>
      <c r="KYU19" s="2"/>
      <c r="KYV19" s="2"/>
      <c r="KYW19" s="35"/>
      <c r="KYX19" s="76"/>
      <c r="KYY19" s="75"/>
      <c r="KZA19" s="2"/>
      <c r="KZB19" s="2"/>
      <c r="KZC19" s="35"/>
      <c r="KZD19" s="76"/>
      <c r="KZE19" s="75"/>
      <c r="KZG19" s="2"/>
      <c r="KZH19" s="2"/>
      <c r="KZI19" s="35"/>
      <c r="KZJ19" s="76"/>
      <c r="KZK19" s="75"/>
      <c r="KZM19" s="2"/>
      <c r="KZN19" s="2"/>
      <c r="KZO19" s="35"/>
      <c r="KZP19" s="76"/>
      <c r="KZQ19" s="75"/>
      <c r="KZS19" s="2"/>
      <c r="KZT19" s="2"/>
      <c r="KZU19" s="35"/>
      <c r="KZV19" s="76"/>
      <c r="KZW19" s="75"/>
      <c r="KZY19" s="2"/>
      <c r="KZZ19" s="2"/>
      <c r="LAA19" s="35"/>
      <c r="LAB19" s="76"/>
      <c r="LAC19" s="75"/>
      <c r="LAE19" s="2"/>
      <c r="LAF19" s="2"/>
      <c r="LAG19" s="35"/>
      <c r="LAH19" s="76"/>
      <c r="LAI19" s="75"/>
      <c r="LAK19" s="2"/>
      <c r="LAL19" s="2"/>
      <c r="LAM19" s="35"/>
      <c r="LAN19" s="76"/>
      <c r="LAO19" s="75"/>
      <c r="LAQ19" s="2"/>
      <c r="LAR19" s="2"/>
      <c r="LAS19" s="35"/>
      <c r="LAT19" s="76"/>
      <c r="LAU19" s="75"/>
      <c r="LAW19" s="2"/>
      <c r="LAX19" s="2"/>
      <c r="LAY19" s="35"/>
      <c r="LAZ19" s="76"/>
      <c r="LBA19" s="75"/>
      <c r="LBC19" s="2"/>
      <c r="LBD19" s="2"/>
      <c r="LBE19" s="35"/>
      <c r="LBF19" s="76"/>
      <c r="LBG19" s="75"/>
      <c r="LBI19" s="2"/>
      <c r="LBJ19" s="2"/>
      <c r="LBK19" s="35"/>
      <c r="LBL19" s="76"/>
      <c r="LBM19" s="75"/>
      <c r="LBO19" s="2"/>
      <c r="LBP19" s="2"/>
      <c r="LBQ19" s="35"/>
      <c r="LBR19" s="76"/>
      <c r="LBS19" s="75"/>
      <c r="LBU19" s="2"/>
      <c r="LBV19" s="2"/>
      <c r="LBW19" s="35"/>
      <c r="LBX19" s="76"/>
      <c r="LBY19" s="75"/>
      <c r="LCA19" s="2"/>
      <c r="LCB19" s="2"/>
      <c r="LCC19" s="35"/>
      <c r="LCD19" s="76"/>
      <c r="LCE19" s="75"/>
      <c r="LCG19" s="2"/>
      <c r="LCH19" s="2"/>
      <c r="LCI19" s="35"/>
      <c r="LCJ19" s="76"/>
      <c r="LCK19" s="75"/>
      <c r="LCM19" s="2"/>
      <c r="LCN19" s="2"/>
      <c r="LCO19" s="35"/>
      <c r="LCP19" s="76"/>
      <c r="LCQ19" s="75"/>
      <c r="LCS19" s="2"/>
      <c r="LCT19" s="2"/>
      <c r="LCU19" s="35"/>
      <c r="LCV19" s="76"/>
      <c r="LCW19" s="75"/>
      <c r="LCY19" s="2"/>
      <c r="LCZ19" s="2"/>
      <c r="LDA19" s="35"/>
      <c r="LDB19" s="76"/>
      <c r="LDC19" s="75"/>
      <c r="LDE19" s="2"/>
      <c r="LDF19" s="2"/>
      <c r="LDG19" s="35"/>
      <c r="LDH19" s="76"/>
      <c r="LDI19" s="75"/>
      <c r="LDK19" s="2"/>
      <c r="LDL19" s="2"/>
      <c r="LDM19" s="35"/>
      <c r="LDN19" s="76"/>
      <c r="LDO19" s="75"/>
      <c r="LDQ19" s="2"/>
      <c r="LDR19" s="2"/>
      <c r="LDS19" s="35"/>
      <c r="LDT19" s="76"/>
      <c r="LDU19" s="75"/>
      <c r="LDW19" s="2"/>
      <c r="LDX19" s="2"/>
      <c r="LDY19" s="35"/>
      <c r="LDZ19" s="76"/>
      <c r="LEA19" s="75"/>
      <c r="LEC19" s="2"/>
      <c r="LED19" s="2"/>
      <c r="LEE19" s="35"/>
      <c r="LEF19" s="76"/>
      <c r="LEG19" s="75"/>
      <c r="LEI19" s="2"/>
      <c r="LEJ19" s="2"/>
      <c r="LEK19" s="35"/>
      <c r="LEL19" s="76"/>
      <c r="LEM19" s="75"/>
      <c r="LEO19" s="2"/>
      <c r="LEP19" s="2"/>
      <c r="LEQ19" s="35"/>
      <c r="LER19" s="76"/>
      <c r="LES19" s="75"/>
      <c r="LEU19" s="2"/>
      <c r="LEV19" s="2"/>
      <c r="LEW19" s="35"/>
      <c r="LEX19" s="76"/>
      <c r="LEY19" s="75"/>
      <c r="LFA19" s="2"/>
      <c r="LFB19" s="2"/>
      <c r="LFC19" s="35"/>
      <c r="LFD19" s="76"/>
      <c r="LFE19" s="75"/>
      <c r="LFG19" s="2"/>
      <c r="LFH19" s="2"/>
      <c r="LFI19" s="35"/>
      <c r="LFJ19" s="76"/>
      <c r="LFK19" s="75"/>
      <c r="LFM19" s="2"/>
      <c r="LFN19" s="2"/>
      <c r="LFO19" s="35"/>
      <c r="LFP19" s="76"/>
      <c r="LFQ19" s="75"/>
      <c r="LFS19" s="2"/>
      <c r="LFT19" s="2"/>
      <c r="LFU19" s="35"/>
      <c r="LFV19" s="76"/>
      <c r="LFW19" s="75"/>
      <c r="LFY19" s="2"/>
      <c r="LFZ19" s="2"/>
      <c r="LGA19" s="35"/>
      <c r="LGB19" s="76"/>
      <c r="LGC19" s="75"/>
      <c r="LGE19" s="2"/>
      <c r="LGF19" s="2"/>
      <c r="LGG19" s="35"/>
      <c r="LGH19" s="76"/>
      <c r="LGI19" s="75"/>
      <c r="LGK19" s="2"/>
      <c r="LGL19" s="2"/>
      <c r="LGM19" s="35"/>
      <c r="LGN19" s="76"/>
      <c r="LGO19" s="75"/>
      <c r="LGQ19" s="2"/>
      <c r="LGR19" s="2"/>
      <c r="LGS19" s="35"/>
      <c r="LGT19" s="76"/>
      <c r="LGU19" s="75"/>
      <c r="LGW19" s="2"/>
      <c r="LGX19" s="2"/>
      <c r="LGY19" s="35"/>
      <c r="LGZ19" s="76"/>
      <c r="LHA19" s="75"/>
      <c r="LHC19" s="2"/>
      <c r="LHD19" s="2"/>
      <c r="LHE19" s="35"/>
      <c r="LHF19" s="76"/>
      <c r="LHG19" s="75"/>
      <c r="LHI19" s="2"/>
      <c r="LHJ19" s="2"/>
      <c r="LHK19" s="35"/>
      <c r="LHL19" s="76"/>
      <c r="LHM19" s="75"/>
      <c r="LHO19" s="2"/>
      <c r="LHP19" s="2"/>
      <c r="LHQ19" s="35"/>
      <c r="LHR19" s="76"/>
      <c r="LHS19" s="75"/>
      <c r="LHU19" s="2"/>
      <c r="LHV19" s="2"/>
      <c r="LHW19" s="35"/>
      <c r="LHX19" s="76"/>
      <c r="LHY19" s="75"/>
      <c r="LIA19" s="2"/>
      <c r="LIB19" s="2"/>
      <c r="LIC19" s="35"/>
      <c r="LID19" s="76"/>
      <c r="LIE19" s="75"/>
      <c r="LIG19" s="2"/>
      <c r="LIH19" s="2"/>
      <c r="LII19" s="35"/>
      <c r="LIJ19" s="76"/>
      <c r="LIK19" s="75"/>
      <c r="LIM19" s="2"/>
      <c r="LIN19" s="2"/>
      <c r="LIO19" s="35"/>
      <c r="LIP19" s="76"/>
      <c r="LIQ19" s="75"/>
      <c r="LIS19" s="2"/>
      <c r="LIT19" s="2"/>
      <c r="LIU19" s="35"/>
      <c r="LIV19" s="76"/>
      <c r="LIW19" s="75"/>
      <c r="LIY19" s="2"/>
      <c r="LIZ19" s="2"/>
      <c r="LJA19" s="35"/>
      <c r="LJB19" s="76"/>
      <c r="LJC19" s="75"/>
      <c r="LJE19" s="2"/>
      <c r="LJF19" s="2"/>
      <c r="LJG19" s="35"/>
      <c r="LJH19" s="76"/>
      <c r="LJI19" s="75"/>
      <c r="LJK19" s="2"/>
      <c r="LJL19" s="2"/>
      <c r="LJM19" s="35"/>
      <c r="LJN19" s="76"/>
      <c r="LJO19" s="75"/>
      <c r="LJQ19" s="2"/>
      <c r="LJR19" s="2"/>
      <c r="LJS19" s="35"/>
      <c r="LJT19" s="76"/>
      <c r="LJU19" s="75"/>
      <c r="LJW19" s="2"/>
      <c r="LJX19" s="2"/>
      <c r="LJY19" s="35"/>
      <c r="LJZ19" s="76"/>
      <c r="LKA19" s="75"/>
      <c r="LKC19" s="2"/>
      <c r="LKD19" s="2"/>
      <c r="LKE19" s="35"/>
      <c r="LKF19" s="76"/>
      <c r="LKG19" s="75"/>
      <c r="LKI19" s="2"/>
      <c r="LKJ19" s="2"/>
      <c r="LKK19" s="35"/>
      <c r="LKL19" s="76"/>
      <c r="LKM19" s="75"/>
      <c r="LKO19" s="2"/>
      <c r="LKP19" s="2"/>
      <c r="LKQ19" s="35"/>
      <c r="LKR19" s="76"/>
      <c r="LKS19" s="75"/>
      <c r="LKU19" s="2"/>
      <c r="LKV19" s="2"/>
      <c r="LKW19" s="35"/>
      <c r="LKX19" s="76"/>
      <c r="LKY19" s="75"/>
      <c r="LLA19" s="2"/>
      <c r="LLB19" s="2"/>
      <c r="LLC19" s="35"/>
      <c r="LLD19" s="76"/>
      <c r="LLE19" s="75"/>
      <c r="LLG19" s="2"/>
      <c r="LLH19" s="2"/>
      <c r="LLI19" s="35"/>
      <c r="LLJ19" s="76"/>
      <c r="LLK19" s="75"/>
      <c r="LLM19" s="2"/>
      <c r="LLN19" s="2"/>
      <c r="LLO19" s="35"/>
      <c r="LLP19" s="76"/>
      <c r="LLQ19" s="75"/>
      <c r="LLS19" s="2"/>
      <c r="LLT19" s="2"/>
      <c r="LLU19" s="35"/>
      <c r="LLV19" s="76"/>
      <c r="LLW19" s="75"/>
      <c r="LLY19" s="2"/>
      <c r="LLZ19" s="2"/>
      <c r="LMA19" s="35"/>
      <c r="LMB19" s="76"/>
      <c r="LMC19" s="75"/>
      <c r="LME19" s="2"/>
      <c r="LMF19" s="2"/>
      <c r="LMG19" s="35"/>
      <c r="LMH19" s="76"/>
      <c r="LMI19" s="75"/>
      <c r="LMK19" s="2"/>
      <c r="LML19" s="2"/>
      <c r="LMM19" s="35"/>
      <c r="LMN19" s="76"/>
      <c r="LMO19" s="75"/>
      <c r="LMQ19" s="2"/>
      <c r="LMR19" s="2"/>
      <c r="LMS19" s="35"/>
      <c r="LMT19" s="76"/>
      <c r="LMU19" s="75"/>
      <c r="LMW19" s="2"/>
      <c r="LMX19" s="2"/>
      <c r="LMY19" s="35"/>
      <c r="LMZ19" s="76"/>
      <c r="LNA19" s="75"/>
      <c r="LNC19" s="2"/>
      <c r="LND19" s="2"/>
      <c r="LNE19" s="35"/>
      <c r="LNF19" s="76"/>
      <c r="LNG19" s="75"/>
      <c r="LNI19" s="2"/>
      <c r="LNJ19" s="2"/>
      <c r="LNK19" s="35"/>
      <c r="LNL19" s="76"/>
      <c r="LNM19" s="75"/>
      <c r="LNO19" s="2"/>
      <c r="LNP19" s="2"/>
      <c r="LNQ19" s="35"/>
      <c r="LNR19" s="76"/>
      <c r="LNS19" s="75"/>
      <c r="LNU19" s="2"/>
      <c r="LNV19" s="2"/>
      <c r="LNW19" s="35"/>
      <c r="LNX19" s="76"/>
      <c r="LNY19" s="75"/>
      <c r="LOA19" s="2"/>
      <c r="LOB19" s="2"/>
      <c r="LOC19" s="35"/>
      <c r="LOD19" s="76"/>
      <c r="LOE19" s="75"/>
      <c r="LOG19" s="2"/>
      <c r="LOH19" s="2"/>
      <c r="LOI19" s="35"/>
      <c r="LOJ19" s="76"/>
      <c r="LOK19" s="75"/>
      <c r="LOM19" s="2"/>
      <c r="LON19" s="2"/>
      <c r="LOO19" s="35"/>
      <c r="LOP19" s="76"/>
      <c r="LOQ19" s="75"/>
      <c r="LOS19" s="2"/>
      <c r="LOT19" s="2"/>
      <c r="LOU19" s="35"/>
      <c r="LOV19" s="76"/>
      <c r="LOW19" s="75"/>
      <c r="LOY19" s="2"/>
      <c r="LOZ19" s="2"/>
      <c r="LPA19" s="35"/>
      <c r="LPB19" s="76"/>
      <c r="LPC19" s="75"/>
      <c r="LPE19" s="2"/>
      <c r="LPF19" s="2"/>
      <c r="LPG19" s="35"/>
      <c r="LPH19" s="76"/>
      <c r="LPI19" s="75"/>
      <c r="LPK19" s="2"/>
      <c r="LPL19" s="2"/>
      <c r="LPM19" s="35"/>
      <c r="LPN19" s="76"/>
      <c r="LPO19" s="75"/>
      <c r="LPQ19" s="2"/>
      <c r="LPR19" s="2"/>
      <c r="LPS19" s="35"/>
      <c r="LPT19" s="76"/>
      <c r="LPU19" s="75"/>
      <c r="LPW19" s="2"/>
      <c r="LPX19" s="2"/>
      <c r="LPY19" s="35"/>
      <c r="LPZ19" s="76"/>
      <c r="LQA19" s="75"/>
      <c r="LQC19" s="2"/>
      <c r="LQD19" s="2"/>
      <c r="LQE19" s="35"/>
      <c r="LQF19" s="76"/>
      <c r="LQG19" s="75"/>
      <c r="LQI19" s="2"/>
      <c r="LQJ19" s="2"/>
      <c r="LQK19" s="35"/>
      <c r="LQL19" s="76"/>
      <c r="LQM19" s="75"/>
      <c r="LQO19" s="2"/>
      <c r="LQP19" s="2"/>
      <c r="LQQ19" s="35"/>
      <c r="LQR19" s="76"/>
      <c r="LQS19" s="75"/>
      <c r="LQU19" s="2"/>
      <c r="LQV19" s="2"/>
      <c r="LQW19" s="35"/>
      <c r="LQX19" s="76"/>
      <c r="LQY19" s="75"/>
      <c r="LRA19" s="2"/>
      <c r="LRB19" s="2"/>
      <c r="LRC19" s="35"/>
      <c r="LRD19" s="76"/>
      <c r="LRE19" s="75"/>
      <c r="LRG19" s="2"/>
      <c r="LRH19" s="2"/>
      <c r="LRI19" s="35"/>
      <c r="LRJ19" s="76"/>
      <c r="LRK19" s="75"/>
      <c r="LRM19" s="2"/>
      <c r="LRN19" s="2"/>
      <c r="LRO19" s="35"/>
      <c r="LRP19" s="76"/>
      <c r="LRQ19" s="75"/>
      <c r="LRS19" s="2"/>
      <c r="LRT19" s="2"/>
      <c r="LRU19" s="35"/>
      <c r="LRV19" s="76"/>
      <c r="LRW19" s="75"/>
      <c r="LRY19" s="2"/>
      <c r="LRZ19" s="2"/>
      <c r="LSA19" s="35"/>
      <c r="LSB19" s="76"/>
      <c r="LSC19" s="75"/>
      <c r="LSE19" s="2"/>
      <c r="LSF19" s="2"/>
      <c r="LSG19" s="35"/>
      <c r="LSH19" s="76"/>
      <c r="LSI19" s="75"/>
      <c r="LSK19" s="2"/>
      <c r="LSL19" s="2"/>
      <c r="LSM19" s="35"/>
      <c r="LSN19" s="76"/>
      <c r="LSO19" s="75"/>
      <c r="LSQ19" s="2"/>
      <c r="LSR19" s="2"/>
      <c r="LSS19" s="35"/>
      <c r="LST19" s="76"/>
      <c r="LSU19" s="75"/>
      <c r="LSW19" s="2"/>
      <c r="LSX19" s="2"/>
      <c r="LSY19" s="35"/>
      <c r="LSZ19" s="76"/>
      <c r="LTA19" s="75"/>
      <c r="LTC19" s="2"/>
      <c r="LTD19" s="2"/>
      <c r="LTE19" s="35"/>
      <c r="LTF19" s="76"/>
      <c r="LTG19" s="75"/>
      <c r="LTI19" s="2"/>
      <c r="LTJ19" s="2"/>
      <c r="LTK19" s="35"/>
      <c r="LTL19" s="76"/>
      <c r="LTM19" s="75"/>
      <c r="LTO19" s="2"/>
      <c r="LTP19" s="2"/>
      <c r="LTQ19" s="35"/>
      <c r="LTR19" s="76"/>
      <c r="LTS19" s="75"/>
      <c r="LTU19" s="2"/>
      <c r="LTV19" s="2"/>
      <c r="LTW19" s="35"/>
      <c r="LTX19" s="76"/>
      <c r="LTY19" s="75"/>
      <c r="LUA19" s="2"/>
      <c r="LUB19" s="2"/>
      <c r="LUC19" s="35"/>
      <c r="LUD19" s="76"/>
      <c r="LUE19" s="75"/>
      <c r="LUG19" s="2"/>
      <c r="LUH19" s="2"/>
      <c r="LUI19" s="35"/>
      <c r="LUJ19" s="76"/>
      <c r="LUK19" s="75"/>
      <c r="LUM19" s="2"/>
      <c r="LUN19" s="2"/>
      <c r="LUO19" s="35"/>
      <c r="LUP19" s="76"/>
      <c r="LUQ19" s="75"/>
      <c r="LUS19" s="2"/>
      <c r="LUT19" s="2"/>
      <c r="LUU19" s="35"/>
      <c r="LUV19" s="76"/>
      <c r="LUW19" s="75"/>
      <c r="LUY19" s="2"/>
      <c r="LUZ19" s="2"/>
      <c r="LVA19" s="35"/>
      <c r="LVB19" s="76"/>
      <c r="LVC19" s="75"/>
      <c r="LVE19" s="2"/>
      <c r="LVF19" s="2"/>
      <c r="LVG19" s="35"/>
      <c r="LVH19" s="76"/>
      <c r="LVI19" s="75"/>
      <c r="LVK19" s="2"/>
      <c r="LVL19" s="2"/>
      <c r="LVM19" s="35"/>
      <c r="LVN19" s="76"/>
      <c r="LVO19" s="75"/>
      <c r="LVQ19" s="2"/>
      <c r="LVR19" s="2"/>
      <c r="LVS19" s="35"/>
      <c r="LVT19" s="76"/>
      <c r="LVU19" s="75"/>
      <c r="LVW19" s="2"/>
      <c r="LVX19" s="2"/>
      <c r="LVY19" s="35"/>
      <c r="LVZ19" s="76"/>
      <c r="LWA19" s="75"/>
      <c r="LWC19" s="2"/>
      <c r="LWD19" s="2"/>
      <c r="LWE19" s="35"/>
      <c r="LWF19" s="76"/>
      <c r="LWG19" s="75"/>
      <c r="LWI19" s="2"/>
      <c r="LWJ19" s="2"/>
      <c r="LWK19" s="35"/>
      <c r="LWL19" s="76"/>
      <c r="LWM19" s="75"/>
      <c r="LWO19" s="2"/>
      <c r="LWP19" s="2"/>
      <c r="LWQ19" s="35"/>
      <c r="LWR19" s="76"/>
      <c r="LWS19" s="75"/>
      <c r="LWU19" s="2"/>
      <c r="LWV19" s="2"/>
      <c r="LWW19" s="35"/>
      <c r="LWX19" s="76"/>
      <c r="LWY19" s="75"/>
      <c r="LXA19" s="2"/>
      <c r="LXB19" s="2"/>
      <c r="LXC19" s="35"/>
      <c r="LXD19" s="76"/>
      <c r="LXE19" s="75"/>
      <c r="LXG19" s="2"/>
      <c r="LXH19" s="2"/>
      <c r="LXI19" s="35"/>
      <c r="LXJ19" s="76"/>
      <c r="LXK19" s="75"/>
      <c r="LXM19" s="2"/>
      <c r="LXN19" s="2"/>
      <c r="LXO19" s="35"/>
      <c r="LXP19" s="76"/>
      <c r="LXQ19" s="75"/>
      <c r="LXS19" s="2"/>
      <c r="LXT19" s="2"/>
      <c r="LXU19" s="35"/>
      <c r="LXV19" s="76"/>
      <c r="LXW19" s="75"/>
      <c r="LXY19" s="2"/>
      <c r="LXZ19" s="2"/>
      <c r="LYA19" s="35"/>
      <c r="LYB19" s="76"/>
      <c r="LYC19" s="75"/>
      <c r="LYE19" s="2"/>
      <c r="LYF19" s="2"/>
      <c r="LYG19" s="35"/>
      <c r="LYH19" s="76"/>
      <c r="LYI19" s="75"/>
      <c r="LYK19" s="2"/>
      <c r="LYL19" s="2"/>
      <c r="LYM19" s="35"/>
      <c r="LYN19" s="76"/>
      <c r="LYO19" s="75"/>
      <c r="LYQ19" s="2"/>
      <c r="LYR19" s="2"/>
      <c r="LYS19" s="35"/>
      <c r="LYT19" s="76"/>
      <c r="LYU19" s="75"/>
      <c r="LYW19" s="2"/>
      <c r="LYX19" s="2"/>
      <c r="LYY19" s="35"/>
      <c r="LYZ19" s="76"/>
      <c r="LZA19" s="75"/>
      <c r="LZC19" s="2"/>
      <c r="LZD19" s="2"/>
      <c r="LZE19" s="35"/>
      <c r="LZF19" s="76"/>
      <c r="LZG19" s="75"/>
      <c r="LZI19" s="2"/>
      <c r="LZJ19" s="2"/>
      <c r="LZK19" s="35"/>
      <c r="LZL19" s="76"/>
      <c r="LZM19" s="75"/>
      <c r="LZO19" s="2"/>
      <c r="LZP19" s="2"/>
      <c r="LZQ19" s="35"/>
      <c r="LZR19" s="76"/>
      <c r="LZS19" s="75"/>
      <c r="LZU19" s="2"/>
      <c r="LZV19" s="2"/>
      <c r="LZW19" s="35"/>
      <c r="LZX19" s="76"/>
      <c r="LZY19" s="75"/>
      <c r="MAA19" s="2"/>
      <c r="MAB19" s="2"/>
      <c r="MAC19" s="35"/>
      <c r="MAD19" s="76"/>
      <c r="MAE19" s="75"/>
      <c r="MAG19" s="2"/>
      <c r="MAH19" s="2"/>
      <c r="MAI19" s="35"/>
      <c r="MAJ19" s="76"/>
      <c r="MAK19" s="75"/>
      <c r="MAM19" s="2"/>
      <c r="MAN19" s="2"/>
      <c r="MAO19" s="35"/>
      <c r="MAP19" s="76"/>
      <c r="MAQ19" s="75"/>
      <c r="MAS19" s="2"/>
      <c r="MAT19" s="2"/>
      <c r="MAU19" s="35"/>
      <c r="MAV19" s="76"/>
      <c r="MAW19" s="75"/>
      <c r="MAY19" s="2"/>
      <c r="MAZ19" s="2"/>
      <c r="MBA19" s="35"/>
      <c r="MBB19" s="76"/>
      <c r="MBC19" s="75"/>
      <c r="MBE19" s="2"/>
      <c r="MBF19" s="2"/>
      <c r="MBG19" s="35"/>
      <c r="MBH19" s="76"/>
      <c r="MBI19" s="75"/>
      <c r="MBK19" s="2"/>
      <c r="MBL19" s="2"/>
      <c r="MBM19" s="35"/>
      <c r="MBN19" s="76"/>
      <c r="MBO19" s="75"/>
      <c r="MBQ19" s="2"/>
      <c r="MBR19" s="2"/>
      <c r="MBS19" s="35"/>
      <c r="MBT19" s="76"/>
      <c r="MBU19" s="75"/>
      <c r="MBW19" s="2"/>
      <c r="MBX19" s="2"/>
      <c r="MBY19" s="35"/>
      <c r="MBZ19" s="76"/>
      <c r="MCA19" s="75"/>
      <c r="MCC19" s="2"/>
      <c r="MCD19" s="2"/>
      <c r="MCE19" s="35"/>
      <c r="MCF19" s="76"/>
      <c r="MCG19" s="75"/>
      <c r="MCI19" s="2"/>
      <c r="MCJ19" s="2"/>
      <c r="MCK19" s="35"/>
      <c r="MCL19" s="76"/>
      <c r="MCM19" s="75"/>
      <c r="MCO19" s="2"/>
      <c r="MCP19" s="2"/>
      <c r="MCQ19" s="35"/>
      <c r="MCR19" s="76"/>
      <c r="MCS19" s="75"/>
      <c r="MCU19" s="2"/>
      <c r="MCV19" s="2"/>
      <c r="MCW19" s="35"/>
      <c r="MCX19" s="76"/>
      <c r="MCY19" s="75"/>
      <c r="MDA19" s="2"/>
      <c r="MDB19" s="2"/>
      <c r="MDC19" s="35"/>
      <c r="MDD19" s="76"/>
      <c r="MDE19" s="75"/>
      <c r="MDG19" s="2"/>
      <c r="MDH19" s="2"/>
      <c r="MDI19" s="35"/>
      <c r="MDJ19" s="76"/>
      <c r="MDK19" s="75"/>
      <c r="MDM19" s="2"/>
      <c r="MDN19" s="2"/>
      <c r="MDO19" s="35"/>
      <c r="MDP19" s="76"/>
      <c r="MDQ19" s="75"/>
      <c r="MDS19" s="2"/>
      <c r="MDT19" s="2"/>
      <c r="MDU19" s="35"/>
      <c r="MDV19" s="76"/>
      <c r="MDW19" s="75"/>
      <c r="MDY19" s="2"/>
      <c r="MDZ19" s="2"/>
      <c r="MEA19" s="35"/>
      <c r="MEB19" s="76"/>
      <c r="MEC19" s="75"/>
      <c r="MEE19" s="2"/>
      <c r="MEF19" s="2"/>
      <c r="MEG19" s="35"/>
      <c r="MEH19" s="76"/>
      <c r="MEI19" s="75"/>
      <c r="MEK19" s="2"/>
      <c r="MEL19" s="2"/>
      <c r="MEM19" s="35"/>
      <c r="MEN19" s="76"/>
      <c r="MEO19" s="75"/>
      <c r="MEQ19" s="2"/>
      <c r="MER19" s="2"/>
      <c r="MES19" s="35"/>
      <c r="MET19" s="76"/>
      <c r="MEU19" s="75"/>
      <c r="MEW19" s="2"/>
      <c r="MEX19" s="2"/>
      <c r="MEY19" s="35"/>
      <c r="MEZ19" s="76"/>
      <c r="MFA19" s="75"/>
      <c r="MFC19" s="2"/>
      <c r="MFD19" s="2"/>
      <c r="MFE19" s="35"/>
      <c r="MFF19" s="76"/>
      <c r="MFG19" s="75"/>
      <c r="MFI19" s="2"/>
      <c r="MFJ19" s="2"/>
      <c r="MFK19" s="35"/>
      <c r="MFL19" s="76"/>
      <c r="MFM19" s="75"/>
      <c r="MFO19" s="2"/>
      <c r="MFP19" s="2"/>
      <c r="MFQ19" s="35"/>
      <c r="MFR19" s="76"/>
      <c r="MFS19" s="75"/>
      <c r="MFU19" s="2"/>
      <c r="MFV19" s="2"/>
      <c r="MFW19" s="35"/>
      <c r="MFX19" s="76"/>
      <c r="MFY19" s="75"/>
      <c r="MGA19" s="2"/>
      <c r="MGB19" s="2"/>
      <c r="MGC19" s="35"/>
      <c r="MGD19" s="76"/>
      <c r="MGE19" s="75"/>
      <c r="MGG19" s="2"/>
      <c r="MGH19" s="2"/>
      <c r="MGI19" s="35"/>
      <c r="MGJ19" s="76"/>
      <c r="MGK19" s="75"/>
      <c r="MGM19" s="2"/>
      <c r="MGN19" s="2"/>
      <c r="MGO19" s="35"/>
      <c r="MGP19" s="76"/>
      <c r="MGQ19" s="75"/>
      <c r="MGS19" s="2"/>
      <c r="MGT19" s="2"/>
      <c r="MGU19" s="35"/>
      <c r="MGV19" s="76"/>
      <c r="MGW19" s="75"/>
      <c r="MGY19" s="2"/>
      <c r="MGZ19" s="2"/>
      <c r="MHA19" s="35"/>
      <c r="MHB19" s="76"/>
      <c r="MHC19" s="75"/>
      <c r="MHE19" s="2"/>
      <c r="MHF19" s="2"/>
      <c r="MHG19" s="35"/>
      <c r="MHH19" s="76"/>
      <c r="MHI19" s="75"/>
      <c r="MHK19" s="2"/>
      <c r="MHL19" s="2"/>
      <c r="MHM19" s="35"/>
      <c r="MHN19" s="76"/>
      <c r="MHO19" s="75"/>
      <c r="MHQ19" s="2"/>
      <c r="MHR19" s="2"/>
      <c r="MHS19" s="35"/>
      <c r="MHT19" s="76"/>
      <c r="MHU19" s="75"/>
      <c r="MHW19" s="2"/>
      <c r="MHX19" s="2"/>
      <c r="MHY19" s="35"/>
      <c r="MHZ19" s="76"/>
      <c r="MIA19" s="75"/>
      <c r="MIC19" s="2"/>
      <c r="MID19" s="2"/>
      <c r="MIE19" s="35"/>
      <c r="MIF19" s="76"/>
      <c r="MIG19" s="75"/>
      <c r="MII19" s="2"/>
      <c r="MIJ19" s="2"/>
      <c r="MIK19" s="35"/>
      <c r="MIL19" s="76"/>
      <c r="MIM19" s="75"/>
      <c r="MIO19" s="2"/>
      <c r="MIP19" s="2"/>
      <c r="MIQ19" s="35"/>
      <c r="MIR19" s="76"/>
      <c r="MIS19" s="75"/>
      <c r="MIU19" s="2"/>
      <c r="MIV19" s="2"/>
      <c r="MIW19" s="35"/>
      <c r="MIX19" s="76"/>
      <c r="MIY19" s="75"/>
      <c r="MJA19" s="2"/>
      <c r="MJB19" s="2"/>
      <c r="MJC19" s="35"/>
      <c r="MJD19" s="76"/>
      <c r="MJE19" s="75"/>
      <c r="MJG19" s="2"/>
      <c r="MJH19" s="2"/>
      <c r="MJI19" s="35"/>
      <c r="MJJ19" s="76"/>
      <c r="MJK19" s="75"/>
      <c r="MJM19" s="2"/>
      <c r="MJN19" s="2"/>
      <c r="MJO19" s="35"/>
      <c r="MJP19" s="76"/>
      <c r="MJQ19" s="75"/>
      <c r="MJS19" s="2"/>
      <c r="MJT19" s="2"/>
      <c r="MJU19" s="35"/>
      <c r="MJV19" s="76"/>
      <c r="MJW19" s="75"/>
      <c r="MJY19" s="2"/>
      <c r="MJZ19" s="2"/>
      <c r="MKA19" s="35"/>
      <c r="MKB19" s="76"/>
      <c r="MKC19" s="75"/>
      <c r="MKE19" s="2"/>
      <c r="MKF19" s="2"/>
      <c r="MKG19" s="35"/>
      <c r="MKH19" s="76"/>
      <c r="MKI19" s="75"/>
      <c r="MKK19" s="2"/>
      <c r="MKL19" s="2"/>
      <c r="MKM19" s="35"/>
      <c r="MKN19" s="76"/>
      <c r="MKO19" s="75"/>
      <c r="MKQ19" s="2"/>
      <c r="MKR19" s="2"/>
      <c r="MKS19" s="35"/>
      <c r="MKT19" s="76"/>
      <c r="MKU19" s="75"/>
      <c r="MKW19" s="2"/>
      <c r="MKX19" s="2"/>
      <c r="MKY19" s="35"/>
      <c r="MKZ19" s="76"/>
      <c r="MLA19" s="75"/>
      <c r="MLC19" s="2"/>
      <c r="MLD19" s="2"/>
      <c r="MLE19" s="35"/>
      <c r="MLF19" s="76"/>
      <c r="MLG19" s="75"/>
      <c r="MLI19" s="2"/>
      <c r="MLJ19" s="2"/>
      <c r="MLK19" s="35"/>
      <c r="MLL19" s="76"/>
      <c r="MLM19" s="75"/>
      <c r="MLO19" s="2"/>
      <c r="MLP19" s="2"/>
      <c r="MLQ19" s="35"/>
      <c r="MLR19" s="76"/>
      <c r="MLS19" s="75"/>
      <c r="MLU19" s="2"/>
      <c r="MLV19" s="2"/>
      <c r="MLW19" s="35"/>
      <c r="MLX19" s="76"/>
      <c r="MLY19" s="75"/>
      <c r="MMA19" s="2"/>
      <c r="MMB19" s="2"/>
      <c r="MMC19" s="35"/>
      <c r="MMD19" s="76"/>
      <c r="MME19" s="75"/>
      <c r="MMG19" s="2"/>
      <c r="MMH19" s="2"/>
      <c r="MMI19" s="35"/>
      <c r="MMJ19" s="76"/>
      <c r="MMK19" s="75"/>
      <c r="MMM19" s="2"/>
      <c r="MMN19" s="2"/>
      <c r="MMO19" s="35"/>
      <c r="MMP19" s="76"/>
      <c r="MMQ19" s="75"/>
      <c r="MMS19" s="2"/>
      <c r="MMT19" s="2"/>
      <c r="MMU19" s="35"/>
      <c r="MMV19" s="76"/>
      <c r="MMW19" s="75"/>
      <c r="MMY19" s="2"/>
      <c r="MMZ19" s="2"/>
      <c r="MNA19" s="35"/>
      <c r="MNB19" s="76"/>
      <c r="MNC19" s="75"/>
      <c r="MNE19" s="2"/>
      <c r="MNF19" s="2"/>
      <c r="MNG19" s="35"/>
      <c r="MNH19" s="76"/>
      <c r="MNI19" s="75"/>
      <c r="MNK19" s="2"/>
      <c r="MNL19" s="2"/>
      <c r="MNM19" s="35"/>
      <c r="MNN19" s="76"/>
      <c r="MNO19" s="75"/>
      <c r="MNQ19" s="2"/>
      <c r="MNR19" s="2"/>
      <c r="MNS19" s="35"/>
      <c r="MNT19" s="76"/>
      <c r="MNU19" s="75"/>
      <c r="MNW19" s="2"/>
      <c r="MNX19" s="2"/>
      <c r="MNY19" s="35"/>
      <c r="MNZ19" s="76"/>
      <c r="MOA19" s="75"/>
      <c r="MOC19" s="2"/>
      <c r="MOD19" s="2"/>
      <c r="MOE19" s="35"/>
      <c r="MOF19" s="76"/>
      <c r="MOG19" s="75"/>
      <c r="MOI19" s="2"/>
      <c r="MOJ19" s="2"/>
      <c r="MOK19" s="35"/>
      <c r="MOL19" s="76"/>
      <c r="MOM19" s="75"/>
      <c r="MOO19" s="2"/>
      <c r="MOP19" s="2"/>
      <c r="MOQ19" s="35"/>
      <c r="MOR19" s="76"/>
      <c r="MOS19" s="75"/>
      <c r="MOU19" s="2"/>
      <c r="MOV19" s="2"/>
      <c r="MOW19" s="35"/>
      <c r="MOX19" s="76"/>
      <c r="MOY19" s="75"/>
      <c r="MPA19" s="2"/>
      <c r="MPB19" s="2"/>
      <c r="MPC19" s="35"/>
      <c r="MPD19" s="76"/>
      <c r="MPE19" s="75"/>
      <c r="MPG19" s="2"/>
      <c r="MPH19" s="2"/>
      <c r="MPI19" s="35"/>
      <c r="MPJ19" s="76"/>
      <c r="MPK19" s="75"/>
      <c r="MPM19" s="2"/>
      <c r="MPN19" s="2"/>
      <c r="MPO19" s="35"/>
      <c r="MPP19" s="76"/>
      <c r="MPQ19" s="75"/>
      <c r="MPS19" s="2"/>
      <c r="MPT19" s="2"/>
      <c r="MPU19" s="35"/>
      <c r="MPV19" s="76"/>
      <c r="MPW19" s="75"/>
      <c r="MPY19" s="2"/>
      <c r="MPZ19" s="2"/>
      <c r="MQA19" s="35"/>
      <c r="MQB19" s="76"/>
      <c r="MQC19" s="75"/>
      <c r="MQE19" s="2"/>
      <c r="MQF19" s="2"/>
      <c r="MQG19" s="35"/>
      <c r="MQH19" s="76"/>
      <c r="MQI19" s="75"/>
      <c r="MQK19" s="2"/>
      <c r="MQL19" s="2"/>
      <c r="MQM19" s="35"/>
      <c r="MQN19" s="76"/>
      <c r="MQO19" s="75"/>
      <c r="MQQ19" s="2"/>
      <c r="MQR19" s="2"/>
      <c r="MQS19" s="35"/>
      <c r="MQT19" s="76"/>
      <c r="MQU19" s="75"/>
      <c r="MQW19" s="2"/>
      <c r="MQX19" s="2"/>
      <c r="MQY19" s="35"/>
      <c r="MQZ19" s="76"/>
      <c r="MRA19" s="75"/>
      <c r="MRC19" s="2"/>
      <c r="MRD19" s="2"/>
      <c r="MRE19" s="35"/>
      <c r="MRF19" s="76"/>
      <c r="MRG19" s="75"/>
      <c r="MRI19" s="2"/>
      <c r="MRJ19" s="2"/>
      <c r="MRK19" s="35"/>
      <c r="MRL19" s="76"/>
      <c r="MRM19" s="75"/>
      <c r="MRO19" s="2"/>
      <c r="MRP19" s="2"/>
      <c r="MRQ19" s="35"/>
      <c r="MRR19" s="76"/>
      <c r="MRS19" s="75"/>
      <c r="MRU19" s="2"/>
      <c r="MRV19" s="2"/>
      <c r="MRW19" s="35"/>
      <c r="MRX19" s="76"/>
      <c r="MRY19" s="75"/>
      <c r="MSA19" s="2"/>
      <c r="MSB19" s="2"/>
      <c r="MSC19" s="35"/>
      <c r="MSD19" s="76"/>
      <c r="MSE19" s="75"/>
      <c r="MSG19" s="2"/>
      <c r="MSH19" s="2"/>
      <c r="MSI19" s="35"/>
      <c r="MSJ19" s="76"/>
      <c r="MSK19" s="75"/>
      <c r="MSM19" s="2"/>
      <c r="MSN19" s="2"/>
      <c r="MSO19" s="35"/>
      <c r="MSP19" s="76"/>
      <c r="MSQ19" s="75"/>
      <c r="MSS19" s="2"/>
      <c r="MST19" s="2"/>
      <c r="MSU19" s="35"/>
      <c r="MSV19" s="76"/>
      <c r="MSW19" s="75"/>
      <c r="MSY19" s="2"/>
      <c r="MSZ19" s="2"/>
      <c r="MTA19" s="35"/>
      <c r="MTB19" s="76"/>
      <c r="MTC19" s="75"/>
      <c r="MTE19" s="2"/>
      <c r="MTF19" s="2"/>
      <c r="MTG19" s="35"/>
      <c r="MTH19" s="76"/>
      <c r="MTI19" s="75"/>
      <c r="MTK19" s="2"/>
      <c r="MTL19" s="2"/>
      <c r="MTM19" s="35"/>
      <c r="MTN19" s="76"/>
      <c r="MTO19" s="75"/>
      <c r="MTQ19" s="2"/>
      <c r="MTR19" s="2"/>
      <c r="MTS19" s="35"/>
      <c r="MTT19" s="76"/>
      <c r="MTU19" s="75"/>
      <c r="MTW19" s="2"/>
      <c r="MTX19" s="2"/>
      <c r="MTY19" s="35"/>
      <c r="MTZ19" s="76"/>
      <c r="MUA19" s="75"/>
      <c r="MUC19" s="2"/>
      <c r="MUD19" s="2"/>
      <c r="MUE19" s="35"/>
      <c r="MUF19" s="76"/>
      <c r="MUG19" s="75"/>
      <c r="MUI19" s="2"/>
      <c r="MUJ19" s="2"/>
      <c r="MUK19" s="35"/>
      <c r="MUL19" s="76"/>
      <c r="MUM19" s="75"/>
      <c r="MUO19" s="2"/>
      <c r="MUP19" s="2"/>
      <c r="MUQ19" s="35"/>
      <c r="MUR19" s="76"/>
      <c r="MUS19" s="75"/>
      <c r="MUU19" s="2"/>
      <c r="MUV19" s="2"/>
      <c r="MUW19" s="35"/>
      <c r="MUX19" s="76"/>
      <c r="MUY19" s="75"/>
      <c r="MVA19" s="2"/>
      <c r="MVB19" s="2"/>
      <c r="MVC19" s="35"/>
      <c r="MVD19" s="76"/>
      <c r="MVE19" s="75"/>
      <c r="MVG19" s="2"/>
      <c r="MVH19" s="2"/>
      <c r="MVI19" s="35"/>
      <c r="MVJ19" s="76"/>
      <c r="MVK19" s="75"/>
      <c r="MVM19" s="2"/>
      <c r="MVN19" s="2"/>
      <c r="MVO19" s="35"/>
      <c r="MVP19" s="76"/>
      <c r="MVQ19" s="75"/>
      <c r="MVS19" s="2"/>
      <c r="MVT19" s="2"/>
      <c r="MVU19" s="35"/>
      <c r="MVV19" s="76"/>
      <c r="MVW19" s="75"/>
      <c r="MVY19" s="2"/>
      <c r="MVZ19" s="2"/>
      <c r="MWA19" s="35"/>
      <c r="MWB19" s="76"/>
      <c r="MWC19" s="75"/>
      <c r="MWE19" s="2"/>
      <c r="MWF19" s="2"/>
      <c r="MWG19" s="35"/>
      <c r="MWH19" s="76"/>
      <c r="MWI19" s="75"/>
      <c r="MWK19" s="2"/>
      <c r="MWL19" s="2"/>
      <c r="MWM19" s="35"/>
      <c r="MWN19" s="76"/>
      <c r="MWO19" s="75"/>
      <c r="MWQ19" s="2"/>
      <c r="MWR19" s="2"/>
      <c r="MWS19" s="35"/>
      <c r="MWT19" s="76"/>
      <c r="MWU19" s="75"/>
      <c r="MWW19" s="2"/>
      <c r="MWX19" s="2"/>
      <c r="MWY19" s="35"/>
      <c r="MWZ19" s="76"/>
      <c r="MXA19" s="75"/>
      <c r="MXC19" s="2"/>
      <c r="MXD19" s="2"/>
      <c r="MXE19" s="35"/>
      <c r="MXF19" s="76"/>
      <c r="MXG19" s="75"/>
      <c r="MXI19" s="2"/>
      <c r="MXJ19" s="2"/>
      <c r="MXK19" s="35"/>
      <c r="MXL19" s="76"/>
      <c r="MXM19" s="75"/>
      <c r="MXO19" s="2"/>
      <c r="MXP19" s="2"/>
      <c r="MXQ19" s="35"/>
      <c r="MXR19" s="76"/>
      <c r="MXS19" s="75"/>
      <c r="MXU19" s="2"/>
      <c r="MXV19" s="2"/>
      <c r="MXW19" s="35"/>
      <c r="MXX19" s="76"/>
      <c r="MXY19" s="75"/>
      <c r="MYA19" s="2"/>
      <c r="MYB19" s="2"/>
      <c r="MYC19" s="35"/>
      <c r="MYD19" s="76"/>
      <c r="MYE19" s="75"/>
      <c r="MYG19" s="2"/>
      <c r="MYH19" s="2"/>
      <c r="MYI19" s="35"/>
      <c r="MYJ19" s="76"/>
      <c r="MYK19" s="75"/>
      <c r="MYM19" s="2"/>
      <c r="MYN19" s="2"/>
      <c r="MYO19" s="35"/>
      <c r="MYP19" s="76"/>
      <c r="MYQ19" s="75"/>
      <c r="MYS19" s="2"/>
      <c r="MYT19" s="2"/>
      <c r="MYU19" s="35"/>
      <c r="MYV19" s="76"/>
      <c r="MYW19" s="75"/>
      <c r="MYY19" s="2"/>
      <c r="MYZ19" s="2"/>
      <c r="MZA19" s="35"/>
      <c r="MZB19" s="76"/>
      <c r="MZC19" s="75"/>
      <c r="MZE19" s="2"/>
      <c r="MZF19" s="2"/>
      <c r="MZG19" s="35"/>
      <c r="MZH19" s="76"/>
      <c r="MZI19" s="75"/>
      <c r="MZK19" s="2"/>
      <c r="MZL19" s="2"/>
      <c r="MZM19" s="35"/>
      <c r="MZN19" s="76"/>
      <c r="MZO19" s="75"/>
      <c r="MZQ19" s="2"/>
      <c r="MZR19" s="2"/>
      <c r="MZS19" s="35"/>
      <c r="MZT19" s="76"/>
      <c r="MZU19" s="75"/>
      <c r="MZW19" s="2"/>
      <c r="MZX19" s="2"/>
      <c r="MZY19" s="35"/>
      <c r="MZZ19" s="76"/>
      <c r="NAA19" s="75"/>
      <c r="NAC19" s="2"/>
      <c r="NAD19" s="2"/>
      <c r="NAE19" s="35"/>
      <c r="NAF19" s="76"/>
      <c r="NAG19" s="75"/>
      <c r="NAI19" s="2"/>
      <c r="NAJ19" s="2"/>
      <c r="NAK19" s="35"/>
      <c r="NAL19" s="76"/>
      <c r="NAM19" s="75"/>
      <c r="NAO19" s="2"/>
      <c r="NAP19" s="2"/>
      <c r="NAQ19" s="35"/>
      <c r="NAR19" s="76"/>
      <c r="NAS19" s="75"/>
      <c r="NAU19" s="2"/>
      <c r="NAV19" s="2"/>
      <c r="NAW19" s="35"/>
      <c r="NAX19" s="76"/>
      <c r="NAY19" s="75"/>
      <c r="NBA19" s="2"/>
      <c r="NBB19" s="2"/>
      <c r="NBC19" s="35"/>
      <c r="NBD19" s="76"/>
      <c r="NBE19" s="75"/>
      <c r="NBG19" s="2"/>
      <c r="NBH19" s="2"/>
      <c r="NBI19" s="35"/>
      <c r="NBJ19" s="76"/>
      <c r="NBK19" s="75"/>
      <c r="NBM19" s="2"/>
      <c r="NBN19" s="2"/>
      <c r="NBO19" s="35"/>
      <c r="NBP19" s="76"/>
      <c r="NBQ19" s="75"/>
      <c r="NBS19" s="2"/>
      <c r="NBT19" s="2"/>
      <c r="NBU19" s="35"/>
      <c r="NBV19" s="76"/>
      <c r="NBW19" s="75"/>
      <c r="NBY19" s="2"/>
      <c r="NBZ19" s="2"/>
      <c r="NCA19" s="35"/>
      <c r="NCB19" s="76"/>
      <c r="NCC19" s="75"/>
      <c r="NCE19" s="2"/>
      <c r="NCF19" s="2"/>
      <c r="NCG19" s="35"/>
      <c r="NCH19" s="76"/>
      <c r="NCI19" s="75"/>
      <c r="NCK19" s="2"/>
      <c r="NCL19" s="2"/>
      <c r="NCM19" s="35"/>
      <c r="NCN19" s="76"/>
      <c r="NCO19" s="75"/>
      <c r="NCQ19" s="2"/>
      <c r="NCR19" s="2"/>
      <c r="NCS19" s="35"/>
      <c r="NCT19" s="76"/>
      <c r="NCU19" s="75"/>
      <c r="NCW19" s="2"/>
      <c r="NCX19" s="2"/>
      <c r="NCY19" s="35"/>
      <c r="NCZ19" s="76"/>
      <c r="NDA19" s="75"/>
      <c r="NDC19" s="2"/>
      <c r="NDD19" s="2"/>
      <c r="NDE19" s="35"/>
      <c r="NDF19" s="76"/>
      <c r="NDG19" s="75"/>
      <c r="NDI19" s="2"/>
      <c r="NDJ19" s="2"/>
      <c r="NDK19" s="35"/>
      <c r="NDL19" s="76"/>
      <c r="NDM19" s="75"/>
      <c r="NDO19" s="2"/>
      <c r="NDP19" s="2"/>
      <c r="NDQ19" s="35"/>
      <c r="NDR19" s="76"/>
      <c r="NDS19" s="75"/>
      <c r="NDU19" s="2"/>
      <c r="NDV19" s="2"/>
      <c r="NDW19" s="35"/>
      <c r="NDX19" s="76"/>
      <c r="NDY19" s="75"/>
      <c r="NEA19" s="2"/>
      <c r="NEB19" s="2"/>
      <c r="NEC19" s="35"/>
      <c r="NED19" s="76"/>
      <c r="NEE19" s="75"/>
      <c r="NEG19" s="2"/>
      <c r="NEH19" s="2"/>
      <c r="NEI19" s="35"/>
      <c r="NEJ19" s="76"/>
      <c r="NEK19" s="75"/>
      <c r="NEM19" s="2"/>
      <c r="NEN19" s="2"/>
      <c r="NEO19" s="35"/>
      <c r="NEP19" s="76"/>
      <c r="NEQ19" s="75"/>
      <c r="NES19" s="2"/>
      <c r="NET19" s="2"/>
      <c r="NEU19" s="35"/>
      <c r="NEV19" s="76"/>
      <c r="NEW19" s="75"/>
      <c r="NEY19" s="2"/>
      <c r="NEZ19" s="2"/>
      <c r="NFA19" s="35"/>
      <c r="NFB19" s="76"/>
      <c r="NFC19" s="75"/>
      <c r="NFE19" s="2"/>
      <c r="NFF19" s="2"/>
      <c r="NFG19" s="35"/>
      <c r="NFH19" s="76"/>
      <c r="NFI19" s="75"/>
      <c r="NFK19" s="2"/>
      <c r="NFL19" s="2"/>
      <c r="NFM19" s="35"/>
      <c r="NFN19" s="76"/>
      <c r="NFO19" s="75"/>
      <c r="NFQ19" s="2"/>
      <c r="NFR19" s="2"/>
      <c r="NFS19" s="35"/>
      <c r="NFT19" s="76"/>
      <c r="NFU19" s="75"/>
      <c r="NFW19" s="2"/>
      <c r="NFX19" s="2"/>
      <c r="NFY19" s="35"/>
      <c r="NFZ19" s="76"/>
      <c r="NGA19" s="75"/>
      <c r="NGC19" s="2"/>
      <c r="NGD19" s="2"/>
      <c r="NGE19" s="35"/>
      <c r="NGF19" s="76"/>
      <c r="NGG19" s="75"/>
      <c r="NGI19" s="2"/>
      <c r="NGJ19" s="2"/>
      <c r="NGK19" s="35"/>
      <c r="NGL19" s="76"/>
      <c r="NGM19" s="75"/>
      <c r="NGO19" s="2"/>
      <c r="NGP19" s="2"/>
      <c r="NGQ19" s="35"/>
      <c r="NGR19" s="76"/>
      <c r="NGS19" s="75"/>
      <c r="NGU19" s="2"/>
      <c r="NGV19" s="2"/>
      <c r="NGW19" s="35"/>
      <c r="NGX19" s="76"/>
      <c r="NGY19" s="75"/>
      <c r="NHA19" s="2"/>
      <c r="NHB19" s="2"/>
      <c r="NHC19" s="35"/>
      <c r="NHD19" s="76"/>
      <c r="NHE19" s="75"/>
      <c r="NHG19" s="2"/>
      <c r="NHH19" s="2"/>
      <c r="NHI19" s="35"/>
      <c r="NHJ19" s="76"/>
      <c r="NHK19" s="75"/>
      <c r="NHM19" s="2"/>
      <c r="NHN19" s="2"/>
      <c r="NHO19" s="35"/>
      <c r="NHP19" s="76"/>
      <c r="NHQ19" s="75"/>
      <c r="NHS19" s="2"/>
      <c r="NHT19" s="2"/>
      <c r="NHU19" s="35"/>
      <c r="NHV19" s="76"/>
      <c r="NHW19" s="75"/>
      <c r="NHY19" s="2"/>
      <c r="NHZ19" s="2"/>
      <c r="NIA19" s="35"/>
      <c r="NIB19" s="76"/>
      <c r="NIC19" s="75"/>
      <c r="NIE19" s="2"/>
      <c r="NIF19" s="2"/>
      <c r="NIG19" s="35"/>
      <c r="NIH19" s="76"/>
      <c r="NII19" s="75"/>
      <c r="NIK19" s="2"/>
      <c r="NIL19" s="2"/>
      <c r="NIM19" s="35"/>
      <c r="NIN19" s="76"/>
      <c r="NIO19" s="75"/>
      <c r="NIQ19" s="2"/>
      <c r="NIR19" s="2"/>
      <c r="NIS19" s="35"/>
      <c r="NIT19" s="76"/>
      <c r="NIU19" s="75"/>
      <c r="NIW19" s="2"/>
      <c r="NIX19" s="2"/>
      <c r="NIY19" s="35"/>
      <c r="NIZ19" s="76"/>
      <c r="NJA19" s="75"/>
      <c r="NJC19" s="2"/>
      <c r="NJD19" s="2"/>
      <c r="NJE19" s="35"/>
      <c r="NJF19" s="76"/>
      <c r="NJG19" s="75"/>
      <c r="NJI19" s="2"/>
      <c r="NJJ19" s="2"/>
      <c r="NJK19" s="35"/>
      <c r="NJL19" s="76"/>
      <c r="NJM19" s="75"/>
      <c r="NJO19" s="2"/>
      <c r="NJP19" s="2"/>
      <c r="NJQ19" s="35"/>
      <c r="NJR19" s="76"/>
      <c r="NJS19" s="75"/>
      <c r="NJU19" s="2"/>
      <c r="NJV19" s="2"/>
      <c r="NJW19" s="35"/>
      <c r="NJX19" s="76"/>
      <c r="NJY19" s="75"/>
      <c r="NKA19" s="2"/>
      <c r="NKB19" s="2"/>
      <c r="NKC19" s="35"/>
      <c r="NKD19" s="76"/>
      <c r="NKE19" s="75"/>
      <c r="NKG19" s="2"/>
      <c r="NKH19" s="2"/>
      <c r="NKI19" s="35"/>
      <c r="NKJ19" s="76"/>
      <c r="NKK19" s="75"/>
      <c r="NKM19" s="2"/>
      <c r="NKN19" s="2"/>
      <c r="NKO19" s="35"/>
      <c r="NKP19" s="76"/>
      <c r="NKQ19" s="75"/>
      <c r="NKS19" s="2"/>
      <c r="NKT19" s="2"/>
      <c r="NKU19" s="35"/>
      <c r="NKV19" s="76"/>
      <c r="NKW19" s="75"/>
      <c r="NKY19" s="2"/>
      <c r="NKZ19" s="2"/>
      <c r="NLA19" s="35"/>
      <c r="NLB19" s="76"/>
      <c r="NLC19" s="75"/>
      <c r="NLE19" s="2"/>
      <c r="NLF19" s="2"/>
      <c r="NLG19" s="35"/>
      <c r="NLH19" s="76"/>
      <c r="NLI19" s="75"/>
      <c r="NLK19" s="2"/>
      <c r="NLL19" s="2"/>
      <c r="NLM19" s="35"/>
      <c r="NLN19" s="76"/>
      <c r="NLO19" s="75"/>
      <c r="NLQ19" s="2"/>
      <c r="NLR19" s="2"/>
      <c r="NLS19" s="35"/>
      <c r="NLT19" s="76"/>
      <c r="NLU19" s="75"/>
      <c r="NLW19" s="2"/>
      <c r="NLX19" s="2"/>
      <c r="NLY19" s="35"/>
      <c r="NLZ19" s="76"/>
      <c r="NMA19" s="75"/>
      <c r="NMC19" s="2"/>
      <c r="NMD19" s="2"/>
      <c r="NME19" s="35"/>
      <c r="NMF19" s="76"/>
      <c r="NMG19" s="75"/>
      <c r="NMI19" s="2"/>
      <c r="NMJ19" s="2"/>
      <c r="NMK19" s="35"/>
      <c r="NML19" s="76"/>
      <c r="NMM19" s="75"/>
      <c r="NMO19" s="2"/>
      <c r="NMP19" s="2"/>
      <c r="NMQ19" s="35"/>
      <c r="NMR19" s="76"/>
      <c r="NMS19" s="75"/>
      <c r="NMU19" s="2"/>
      <c r="NMV19" s="2"/>
      <c r="NMW19" s="35"/>
      <c r="NMX19" s="76"/>
      <c r="NMY19" s="75"/>
      <c r="NNA19" s="2"/>
      <c r="NNB19" s="2"/>
      <c r="NNC19" s="35"/>
      <c r="NND19" s="76"/>
      <c r="NNE19" s="75"/>
      <c r="NNG19" s="2"/>
      <c r="NNH19" s="2"/>
      <c r="NNI19" s="35"/>
      <c r="NNJ19" s="76"/>
      <c r="NNK19" s="75"/>
      <c r="NNM19" s="2"/>
      <c r="NNN19" s="2"/>
      <c r="NNO19" s="35"/>
      <c r="NNP19" s="76"/>
      <c r="NNQ19" s="75"/>
      <c r="NNS19" s="2"/>
      <c r="NNT19" s="2"/>
      <c r="NNU19" s="35"/>
      <c r="NNV19" s="76"/>
      <c r="NNW19" s="75"/>
      <c r="NNY19" s="2"/>
      <c r="NNZ19" s="2"/>
      <c r="NOA19" s="35"/>
      <c r="NOB19" s="76"/>
      <c r="NOC19" s="75"/>
      <c r="NOE19" s="2"/>
      <c r="NOF19" s="2"/>
      <c r="NOG19" s="35"/>
      <c r="NOH19" s="76"/>
      <c r="NOI19" s="75"/>
      <c r="NOK19" s="2"/>
      <c r="NOL19" s="2"/>
      <c r="NOM19" s="35"/>
      <c r="NON19" s="76"/>
      <c r="NOO19" s="75"/>
      <c r="NOQ19" s="2"/>
      <c r="NOR19" s="2"/>
      <c r="NOS19" s="35"/>
      <c r="NOT19" s="76"/>
      <c r="NOU19" s="75"/>
      <c r="NOW19" s="2"/>
      <c r="NOX19" s="2"/>
      <c r="NOY19" s="35"/>
      <c r="NOZ19" s="76"/>
      <c r="NPA19" s="75"/>
      <c r="NPC19" s="2"/>
      <c r="NPD19" s="2"/>
      <c r="NPE19" s="35"/>
      <c r="NPF19" s="76"/>
      <c r="NPG19" s="75"/>
      <c r="NPI19" s="2"/>
      <c r="NPJ19" s="2"/>
      <c r="NPK19" s="35"/>
      <c r="NPL19" s="76"/>
      <c r="NPM19" s="75"/>
      <c r="NPO19" s="2"/>
      <c r="NPP19" s="2"/>
      <c r="NPQ19" s="35"/>
      <c r="NPR19" s="76"/>
      <c r="NPS19" s="75"/>
      <c r="NPU19" s="2"/>
      <c r="NPV19" s="2"/>
      <c r="NPW19" s="35"/>
      <c r="NPX19" s="76"/>
      <c r="NPY19" s="75"/>
      <c r="NQA19" s="2"/>
      <c r="NQB19" s="2"/>
      <c r="NQC19" s="35"/>
      <c r="NQD19" s="76"/>
      <c r="NQE19" s="75"/>
      <c r="NQG19" s="2"/>
      <c r="NQH19" s="2"/>
      <c r="NQI19" s="35"/>
      <c r="NQJ19" s="76"/>
      <c r="NQK19" s="75"/>
      <c r="NQM19" s="2"/>
      <c r="NQN19" s="2"/>
      <c r="NQO19" s="35"/>
      <c r="NQP19" s="76"/>
      <c r="NQQ19" s="75"/>
      <c r="NQS19" s="2"/>
      <c r="NQT19" s="2"/>
      <c r="NQU19" s="35"/>
      <c r="NQV19" s="76"/>
      <c r="NQW19" s="75"/>
      <c r="NQY19" s="2"/>
      <c r="NQZ19" s="2"/>
      <c r="NRA19" s="35"/>
      <c r="NRB19" s="76"/>
      <c r="NRC19" s="75"/>
      <c r="NRE19" s="2"/>
      <c r="NRF19" s="2"/>
      <c r="NRG19" s="35"/>
      <c r="NRH19" s="76"/>
      <c r="NRI19" s="75"/>
      <c r="NRK19" s="2"/>
      <c r="NRL19" s="2"/>
      <c r="NRM19" s="35"/>
      <c r="NRN19" s="76"/>
      <c r="NRO19" s="75"/>
      <c r="NRQ19" s="2"/>
      <c r="NRR19" s="2"/>
      <c r="NRS19" s="35"/>
      <c r="NRT19" s="76"/>
      <c r="NRU19" s="75"/>
      <c r="NRW19" s="2"/>
      <c r="NRX19" s="2"/>
      <c r="NRY19" s="35"/>
      <c r="NRZ19" s="76"/>
      <c r="NSA19" s="75"/>
      <c r="NSC19" s="2"/>
      <c r="NSD19" s="2"/>
      <c r="NSE19" s="35"/>
      <c r="NSF19" s="76"/>
      <c r="NSG19" s="75"/>
      <c r="NSI19" s="2"/>
      <c r="NSJ19" s="2"/>
      <c r="NSK19" s="35"/>
      <c r="NSL19" s="76"/>
      <c r="NSM19" s="75"/>
      <c r="NSO19" s="2"/>
      <c r="NSP19" s="2"/>
      <c r="NSQ19" s="35"/>
      <c r="NSR19" s="76"/>
      <c r="NSS19" s="75"/>
      <c r="NSU19" s="2"/>
      <c r="NSV19" s="2"/>
      <c r="NSW19" s="35"/>
      <c r="NSX19" s="76"/>
      <c r="NSY19" s="75"/>
      <c r="NTA19" s="2"/>
      <c r="NTB19" s="2"/>
      <c r="NTC19" s="35"/>
      <c r="NTD19" s="76"/>
      <c r="NTE19" s="75"/>
      <c r="NTG19" s="2"/>
      <c r="NTH19" s="2"/>
      <c r="NTI19" s="35"/>
      <c r="NTJ19" s="76"/>
      <c r="NTK19" s="75"/>
      <c r="NTM19" s="2"/>
      <c r="NTN19" s="2"/>
      <c r="NTO19" s="35"/>
      <c r="NTP19" s="76"/>
      <c r="NTQ19" s="75"/>
      <c r="NTS19" s="2"/>
      <c r="NTT19" s="2"/>
      <c r="NTU19" s="35"/>
      <c r="NTV19" s="76"/>
      <c r="NTW19" s="75"/>
      <c r="NTY19" s="2"/>
      <c r="NTZ19" s="2"/>
      <c r="NUA19" s="35"/>
      <c r="NUB19" s="76"/>
      <c r="NUC19" s="75"/>
      <c r="NUE19" s="2"/>
      <c r="NUF19" s="2"/>
      <c r="NUG19" s="35"/>
      <c r="NUH19" s="76"/>
      <c r="NUI19" s="75"/>
      <c r="NUK19" s="2"/>
      <c r="NUL19" s="2"/>
      <c r="NUM19" s="35"/>
      <c r="NUN19" s="76"/>
      <c r="NUO19" s="75"/>
      <c r="NUQ19" s="2"/>
      <c r="NUR19" s="2"/>
      <c r="NUS19" s="35"/>
      <c r="NUT19" s="76"/>
      <c r="NUU19" s="75"/>
      <c r="NUW19" s="2"/>
      <c r="NUX19" s="2"/>
      <c r="NUY19" s="35"/>
      <c r="NUZ19" s="76"/>
      <c r="NVA19" s="75"/>
      <c r="NVC19" s="2"/>
      <c r="NVD19" s="2"/>
      <c r="NVE19" s="35"/>
      <c r="NVF19" s="76"/>
      <c r="NVG19" s="75"/>
      <c r="NVI19" s="2"/>
      <c r="NVJ19" s="2"/>
      <c r="NVK19" s="35"/>
      <c r="NVL19" s="76"/>
      <c r="NVM19" s="75"/>
      <c r="NVO19" s="2"/>
      <c r="NVP19" s="2"/>
      <c r="NVQ19" s="35"/>
      <c r="NVR19" s="76"/>
      <c r="NVS19" s="75"/>
      <c r="NVU19" s="2"/>
      <c r="NVV19" s="2"/>
      <c r="NVW19" s="35"/>
      <c r="NVX19" s="76"/>
      <c r="NVY19" s="75"/>
      <c r="NWA19" s="2"/>
      <c r="NWB19" s="2"/>
      <c r="NWC19" s="35"/>
      <c r="NWD19" s="76"/>
      <c r="NWE19" s="75"/>
      <c r="NWG19" s="2"/>
      <c r="NWH19" s="2"/>
      <c r="NWI19" s="35"/>
      <c r="NWJ19" s="76"/>
      <c r="NWK19" s="75"/>
      <c r="NWM19" s="2"/>
      <c r="NWN19" s="2"/>
      <c r="NWO19" s="35"/>
      <c r="NWP19" s="76"/>
      <c r="NWQ19" s="75"/>
      <c r="NWS19" s="2"/>
      <c r="NWT19" s="2"/>
      <c r="NWU19" s="35"/>
      <c r="NWV19" s="76"/>
      <c r="NWW19" s="75"/>
      <c r="NWY19" s="2"/>
      <c r="NWZ19" s="2"/>
      <c r="NXA19" s="35"/>
      <c r="NXB19" s="76"/>
      <c r="NXC19" s="75"/>
      <c r="NXE19" s="2"/>
      <c r="NXF19" s="2"/>
      <c r="NXG19" s="35"/>
      <c r="NXH19" s="76"/>
      <c r="NXI19" s="75"/>
      <c r="NXK19" s="2"/>
      <c r="NXL19" s="2"/>
      <c r="NXM19" s="35"/>
      <c r="NXN19" s="76"/>
      <c r="NXO19" s="75"/>
      <c r="NXQ19" s="2"/>
      <c r="NXR19" s="2"/>
      <c r="NXS19" s="35"/>
      <c r="NXT19" s="76"/>
      <c r="NXU19" s="75"/>
      <c r="NXW19" s="2"/>
      <c r="NXX19" s="2"/>
      <c r="NXY19" s="35"/>
      <c r="NXZ19" s="76"/>
      <c r="NYA19" s="75"/>
      <c r="NYC19" s="2"/>
      <c r="NYD19" s="2"/>
      <c r="NYE19" s="35"/>
      <c r="NYF19" s="76"/>
      <c r="NYG19" s="75"/>
      <c r="NYI19" s="2"/>
      <c r="NYJ19" s="2"/>
      <c r="NYK19" s="35"/>
      <c r="NYL19" s="76"/>
      <c r="NYM19" s="75"/>
      <c r="NYO19" s="2"/>
      <c r="NYP19" s="2"/>
      <c r="NYQ19" s="35"/>
      <c r="NYR19" s="76"/>
      <c r="NYS19" s="75"/>
      <c r="NYU19" s="2"/>
      <c r="NYV19" s="2"/>
      <c r="NYW19" s="35"/>
      <c r="NYX19" s="76"/>
      <c r="NYY19" s="75"/>
      <c r="NZA19" s="2"/>
      <c r="NZB19" s="2"/>
      <c r="NZC19" s="35"/>
      <c r="NZD19" s="76"/>
      <c r="NZE19" s="75"/>
      <c r="NZG19" s="2"/>
      <c r="NZH19" s="2"/>
      <c r="NZI19" s="35"/>
      <c r="NZJ19" s="76"/>
      <c r="NZK19" s="75"/>
      <c r="NZM19" s="2"/>
      <c r="NZN19" s="2"/>
      <c r="NZO19" s="35"/>
      <c r="NZP19" s="76"/>
      <c r="NZQ19" s="75"/>
      <c r="NZS19" s="2"/>
      <c r="NZT19" s="2"/>
      <c r="NZU19" s="35"/>
      <c r="NZV19" s="76"/>
      <c r="NZW19" s="75"/>
      <c r="NZY19" s="2"/>
      <c r="NZZ19" s="2"/>
      <c r="OAA19" s="35"/>
      <c r="OAB19" s="76"/>
      <c r="OAC19" s="75"/>
      <c r="OAE19" s="2"/>
      <c r="OAF19" s="2"/>
      <c r="OAG19" s="35"/>
      <c r="OAH19" s="76"/>
      <c r="OAI19" s="75"/>
      <c r="OAK19" s="2"/>
      <c r="OAL19" s="2"/>
      <c r="OAM19" s="35"/>
      <c r="OAN19" s="76"/>
      <c r="OAO19" s="75"/>
      <c r="OAQ19" s="2"/>
      <c r="OAR19" s="2"/>
      <c r="OAS19" s="35"/>
      <c r="OAT19" s="76"/>
      <c r="OAU19" s="75"/>
      <c r="OAW19" s="2"/>
      <c r="OAX19" s="2"/>
      <c r="OAY19" s="35"/>
      <c r="OAZ19" s="76"/>
      <c r="OBA19" s="75"/>
      <c r="OBC19" s="2"/>
      <c r="OBD19" s="2"/>
      <c r="OBE19" s="35"/>
      <c r="OBF19" s="76"/>
      <c r="OBG19" s="75"/>
      <c r="OBI19" s="2"/>
      <c r="OBJ19" s="2"/>
      <c r="OBK19" s="35"/>
      <c r="OBL19" s="76"/>
      <c r="OBM19" s="75"/>
      <c r="OBO19" s="2"/>
      <c r="OBP19" s="2"/>
      <c r="OBQ19" s="35"/>
      <c r="OBR19" s="76"/>
      <c r="OBS19" s="75"/>
      <c r="OBU19" s="2"/>
      <c r="OBV19" s="2"/>
      <c r="OBW19" s="35"/>
      <c r="OBX19" s="76"/>
      <c r="OBY19" s="75"/>
      <c r="OCA19" s="2"/>
      <c r="OCB19" s="2"/>
      <c r="OCC19" s="35"/>
      <c r="OCD19" s="76"/>
      <c r="OCE19" s="75"/>
      <c r="OCG19" s="2"/>
      <c r="OCH19" s="2"/>
      <c r="OCI19" s="35"/>
      <c r="OCJ19" s="76"/>
      <c r="OCK19" s="75"/>
      <c r="OCM19" s="2"/>
      <c r="OCN19" s="2"/>
      <c r="OCO19" s="35"/>
      <c r="OCP19" s="76"/>
      <c r="OCQ19" s="75"/>
      <c r="OCS19" s="2"/>
      <c r="OCT19" s="2"/>
      <c r="OCU19" s="35"/>
      <c r="OCV19" s="76"/>
      <c r="OCW19" s="75"/>
      <c r="OCY19" s="2"/>
      <c r="OCZ19" s="2"/>
      <c r="ODA19" s="35"/>
      <c r="ODB19" s="76"/>
      <c r="ODC19" s="75"/>
      <c r="ODE19" s="2"/>
      <c r="ODF19" s="2"/>
      <c r="ODG19" s="35"/>
      <c r="ODH19" s="76"/>
      <c r="ODI19" s="75"/>
      <c r="ODK19" s="2"/>
      <c r="ODL19" s="2"/>
      <c r="ODM19" s="35"/>
      <c r="ODN19" s="76"/>
      <c r="ODO19" s="75"/>
      <c r="ODQ19" s="2"/>
      <c r="ODR19" s="2"/>
      <c r="ODS19" s="35"/>
      <c r="ODT19" s="76"/>
      <c r="ODU19" s="75"/>
      <c r="ODW19" s="2"/>
      <c r="ODX19" s="2"/>
      <c r="ODY19" s="35"/>
      <c r="ODZ19" s="76"/>
      <c r="OEA19" s="75"/>
      <c r="OEC19" s="2"/>
      <c r="OED19" s="2"/>
      <c r="OEE19" s="35"/>
      <c r="OEF19" s="76"/>
      <c r="OEG19" s="75"/>
      <c r="OEI19" s="2"/>
      <c r="OEJ19" s="2"/>
      <c r="OEK19" s="35"/>
      <c r="OEL19" s="76"/>
      <c r="OEM19" s="75"/>
      <c r="OEO19" s="2"/>
      <c r="OEP19" s="2"/>
      <c r="OEQ19" s="35"/>
      <c r="OER19" s="76"/>
      <c r="OES19" s="75"/>
      <c r="OEU19" s="2"/>
      <c r="OEV19" s="2"/>
      <c r="OEW19" s="35"/>
      <c r="OEX19" s="76"/>
      <c r="OEY19" s="75"/>
      <c r="OFA19" s="2"/>
      <c r="OFB19" s="2"/>
      <c r="OFC19" s="35"/>
      <c r="OFD19" s="76"/>
      <c r="OFE19" s="75"/>
      <c r="OFG19" s="2"/>
      <c r="OFH19" s="2"/>
      <c r="OFI19" s="35"/>
      <c r="OFJ19" s="76"/>
      <c r="OFK19" s="75"/>
      <c r="OFM19" s="2"/>
      <c r="OFN19" s="2"/>
      <c r="OFO19" s="35"/>
      <c r="OFP19" s="76"/>
      <c r="OFQ19" s="75"/>
      <c r="OFS19" s="2"/>
      <c r="OFT19" s="2"/>
      <c r="OFU19" s="35"/>
      <c r="OFV19" s="76"/>
      <c r="OFW19" s="75"/>
      <c r="OFY19" s="2"/>
      <c r="OFZ19" s="2"/>
      <c r="OGA19" s="35"/>
      <c r="OGB19" s="76"/>
      <c r="OGC19" s="75"/>
      <c r="OGE19" s="2"/>
      <c r="OGF19" s="2"/>
      <c r="OGG19" s="35"/>
      <c r="OGH19" s="76"/>
      <c r="OGI19" s="75"/>
      <c r="OGK19" s="2"/>
      <c r="OGL19" s="2"/>
      <c r="OGM19" s="35"/>
      <c r="OGN19" s="76"/>
      <c r="OGO19" s="75"/>
      <c r="OGQ19" s="2"/>
      <c r="OGR19" s="2"/>
      <c r="OGS19" s="35"/>
      <c r="OGT19" s="76"/>
      <c r="OGU19" s="75"/>
      <c r="OGW19" s="2"/>
      <c r="OGX19" s="2"/>
      <c r="OGY19" s="35"/>
      <c r="OGZ19" s="76"/>
      <c r="OHA19" s="75"/>
      <c r="OHC19" s="2"/>
      <c r="OHD19" s="2"/>
      <c r="OHE19" s="35"/>
      <c r="OHF19" s="76"/>
      <c r="OHG19" s="75"/>
      <c r="OHI19" s="2"/>
      <c r="OHJ19" s="2"/>
      <c r="OHK19" s="35"/>
      <c r="OHL19" s="76"/>
      <c r="OHM19" s="75"/>
      <c r="OHO19" s="2"/>
      <c r="OHP19" s="2"/>
      <c r="OHQ19" s="35"/>
      <c r="OHR19" s="76"/>
      <c r="OHS19" s="75"/>
      <c r="OHU19" s="2"/>
      <c r="OHV19" s="2"/>
      <c r="OHW19" s="35"/>
      <c r="OHX19" s="76"/>
      <c r="OHY19" s="75"/>
      <c r="OIA19" s="2"/>
      <c r="OIB19" s="2"/>
      <c r="OIC19" s="35"/>
      <c r="OID19" s="76"/>
      <c r="OIE19" s="75"/>
      <c r="OIG19" s="2"/>
      <c r="OIH19" s="2"/>
      <c r="OII19" s="35"/>
      <c r="OIJ19" s="76"/>
      <c r="OIK19" s="75"/>
      <c r="OIM19" s="2"/>
      <c r="OIN19" s="2"/>
      <c r="OIO19" s="35"/>
      <c r="OIP19" s="76"/>
      <c r="OIQ19" s="75"/>
      <c r="OIS19" s="2"/>
      <c r="OIT19" s="2"/>
      <c r="OIU19" s="35"/>
      <c r="OIV19" s="76"/>
      <c r="OIW19" s="75"/>
      <c r="OIY19" s="2"/>
      <c r="OIZ19" s="2"/>
      <c r="OJA19" s="35"/>
      <c r="OJB19" s="76"/>
      <c r="OJC19" s="75"/>
      <c r="OJE19" s="2"/>
      <c r="OJF19" s="2"/>
      <c r="OJG19" s="35"/>
      <c r="OJH19" s="76"/>
      <c r="OJI19" s="75"/>
      <c r="OJK19" s="2"/>
      <c r="OJL19" s="2"/>
      <c r="OJM19" s="35"/>
      <c r="OJN19" s="76"/>
      <c r="OJO19" s="75"/>
      <c r="OJQ19" s="2"/>
      <c r="OJR19" s="2"/>
      <c r="OJS19" s="35"/>
      <c r="OJT19" s="76"/>
      <c r="OJU19" s="75"/>
      <c r="OJW19" s="2"/>
      <c r="OJX19" s="2"/>
      <c r="OJY19" s="35"/>
      <c r="OJZ19" s="76"/>
      <c r="OKA19" s="75"/>
      <c r="OKC19" s="2"/>
      <c r="OKD19" s="2"/>
      <c r="OKE19" s="35"/>
      <c r="OKF19" s="76"/>
      <c r="OKG19" s="75"/>
      <c r="OKI19" s="2"/>
      <c r="OKJ19" s="2"/>
      <c r="OKK19" s="35"/>
      <c r="OKL19" s="76"/>
      <c r="OKM19" s="75"/>
      <c r="OKO19" s="2"/>
      <c r="OKP19" s="2"/>
      <c r="OKQ19" s="35"/>
      <c r="OKR19" s="76"/>
      <c r="OKS19" s="75"/>
      <c r="OKU19" s="2"/>
      <c r="OKV19" s="2"/>
      <c r="OKW19" s="35"/>
      <c r="OKX19" s="76"/>
      <c r="OKY19" s="75"/>
      <c r="OLA19" s="2"/>
      <c r="OLB19" s="2"/>
      <c r="OLC19" s="35"/>
      <c r="OLD19" s="76"/>
      <c r="OLE19" s="75"/>
      <c r="OLG19" s="2"/>
      <c r="OLH19" s="2"/>
      <c r="OLI19" s="35"/>
      <c r="OLJ19" s="76"/>
      <c r="OLK19" s="75"/>
      <c r="OLM19" s="2"/>
      <c r="OLN19" s="2"/>
      <c r="OLO19" s="35"/>
      <c r="OLP19" s="76"/>
      <c r="OLQ19" s="75"/>
      <c r="OLS19" s="2"/>
      <c r="OLT19" s="2"/>
      <c r="OLU19" s="35"/>
      <c r="OLV19" s="76"/>
      <c r="OLW19" s="75"/>
      <c r="OLY19" s="2"/>
      <c r="OLZ19" s="2"/>
      <c r="OMA19" s="35"/>
      <c r="OMB19" s="76"/>
      <c r="OMC19" s="75"/>
      <c r="OME19" s="2"/>
      <c r="OMF19" s="2"/>
      <c r="OMG19" s="35"/>
      <c r="OMH19" s="76"/>
      <c r="OMI19" s="75"/>
      <c r="OMK19" s="2"/>
      <c r="OML19" s="2"/>
      <c r="OMM19" s="35"/>
      <c r="OMN19" s="76"/>
      <c r="OMO19" s="75"/>
      <c r="OMQ19" s="2"/>
      <c r="OMR19" s="2"/>
      <c r="OMS19" s="35"/>
      <c r="OMT19" s="76"/>
      <c r="OMU19" s="75"/>
      <c r="OMW19" s="2"/>
      <c r="OMX19" s="2"/>
      <c r="OMY19" s="35"/>
      <c r="OMZ19" s="76"/>
      <c r="ONA19" s="75"/>
      <c r="ONC19" s="2"/>
      <c r="OND19" s="2"/>
      <c r="ONE19" s="35"/>
      <c r="ONF19" s="76"/>
      <c r="ONG19" s="75"/>
      <c r="ONI19" s="2"/>
      <c r="ONJ19" s="2"/>
      <c r="ONK19" s="35"/>
      <c r="ONL19" s="76"/>
      <c r="ONM19" s="75"/>
      <c r="ONO19" s="2"/>
      <c r="ONP19" s="2"/>
      <c r="ONQ19" s="35"/>
      <c r="ONR19" s="76"/>
      <c r="ONS19" s="75"/>
      <c r="ONU19" s="2"/>
      <c r="ONV19" s="2"/>
      <c r="ONW19" s="35"/>
      <c r="ONX19" s="76"/>
      <c r="ONY19" s="75"/>
      <c r="OOA19" s="2"/>
      <c r="OOB19" s="2"/>
      <c r="OOC19" s="35"/>
      <c r="OOD19" s="76"/>
      <c r="OOE19" s="75"/>
      <c r="OOG19" s="2"/>
      <c r="OOH19" s="2"/>
      <c r="OOI19" s="35"/>
      <c r="OOJ19" s="76"/>
      <c r="OOK19" s="75"/>
      <c r="OOM19" s="2"/>
      <c r="OON19" s="2"/>
      <c r="OOO19" s="35"/>
      <c r="OOP19" s="76"/>
      <c r="OOQ19" s="75"/>
      <c r="OOS19" s="2"/>
      <c r="OOT19" s="2"/>
      <c r="OOU19" s="35"/>
      <c r="OOV19" s="76"/>
      <c r="OOW19" s="75"/>
      <c r="OOY19" s="2"/>
      <c r="OOZ19" s="2"/>
      <c r="OPA19" s="35"/>
      <c r="OPB19" s="76"/>
      <c r="OPC19" s="75"/>
      <c r="OPE19" s="2"/>
      <c r="OPF19" s="2"/>
      <c r="OPG19" s="35"/>
      <c r="OPH19" s="76"/>
      <c r="OPI19" s="75"/>
      <c r="OPK19" s="2"/>
      <c r="OPL19" s="2"/>
      <c r="OPM19" s="35"/>
      <c r="OPN19" s="76"/>
      <c r="OPO19" s="75"/>
      <c r="OPQ19" s="2"/>
      <c r="OPR19" s="2"/>
      <c r="OPS19" s="35"/>
      <c r="OPT19" s="76"/>
      <c r="OPU19" s="75"/>
      <c r="OPW19" s="2"/>
      <c r="OPX19" s="2"/>
      <c r="OPY19" s="35"/>
      <c r="OPZ19" s="76"/>
      <c r="OQA19" s="75"/>
      <c r="OQC19" s="2"/>
      <c r="OQD19" s="2"/>
      <c r="OQE19" s="35"/>
      <c r="OQF19" s="76"/>
      <c r="OQG19" s="75"/>
      <c r="OQI19" s="2"/>
      <c r="OQJ19" s="2"/>
      <c r="OQK19" s="35"/>
      <c r="OQL19" s="76"/>
      <c r="OQM19" s="75"/>
      <c r="OQO19" s="2"/>
      <c r="OQP19" s="2"/>
      <c r="OQQ19" s="35"/>
      <c r="OQR19" s="76"/>
      <c r="OQS19" s="75"/>
      <c r="OQU19" s="2"/>
      <c r="OQV19" s="2"/>
      <c r="OQW19" s="35"/>
      <c r="OQX19" s="76"/>
      <c r="OQY19" s="75"/>
      <c r="ORA19" s="2"/>
      <c r="ORB19" s="2"/>
      <c r="ORC19" s="35"/>
      <c r="ORD19" s="76"/>
      <c r="ORE19" s="75"/>
      <c r="ORG19" s="2"/>
      <c r="ORH19" s="2"/>
      <c r="ORI19" s="35"/>
      <c r="ORJ19" s="76"/>
      <c r="ORK19" s="75"/>
      <c r="ORM19" s="2"/>
      <c r="ORN19" s="2"/>
      <c r="ORO19" s="35"/>
      <c r="ORP19" s="76"/>
      <c r="ORQ19" s="75"/>
      <c r="ORS19" s="2"/>
      <c r="ORT19" s="2"/>
      <c r="ORU19" s="35"/>
      <c r="ORV19" s="76"/>
      <c r="ORW19" s="75"/>
      <c r="ORY19" s="2"/>
      <c r="ORZ19" s="2"/>
      <c r="OSA19" s="35"/>
      <c r="OSB19" s="76"/>
      <c r="OSC19" s="75"/>
      <c r="OSE19" s="2"/>
      <c r="OSF19" s="2"/>
      <c r="OSG19" s="35"/>
      <c r="OSH19" s="76"/>
      <c r="OSI19" s="75"/>
      <c r="OSK19" s="2"/>
      <c r="OSL19" s="2"/>
      <c r="OSM19" s="35"/>
      <c r="OSN19" s="76"/>
      <c r="OSO19" s="75"/>
      <c r="OSQ19" s="2"/>
      <c r="OSR19" s="2"/>
      <c r="OSS19" s="35"/>
      <c r="OST19" s="76"/>
      <c r="OSU19" s="75"/>
      <c r="OSW19" s="2"/>
      <c r="OSX19" s="2"/>
      <c r="OSY19" s="35"/>
      <c r="OSZ19" s="76"/>
      <c r="OTA19" s="75"/>
      <c r="OTC19" s="2"/>
      <c r="OTD19" s="2"/>
      <c r="OTE19" s="35"/>
      <c r="OTF19" s="76"/>
      <c r="OTG19" s="75"/>
      <c r="OTI19" s="2"/>
      <c r="OTJ19" s="2"/>
      <c r="OTK19" s="35"/>
      <c r="OTL19" s="76"/>
      <c r="OTM19" s="75"/>
      <c r="OTO19" s="2"/>
      <c r="OTP19" s="2"/>
      <c r="OTQ19" s="35"/>
      <c r="OTR19" s="76"/>
      <c r="OTS19" s="75"/>
      <c r="OTU19" s="2"/>
      <c r="OTV19" s="2"/>
      <c r="OTW19" s="35"/>
      <c r="OTX19" s="76"/>
      <c r="OTY19" s="75"/>
      <c r="OUA19" s="2"/>
      <c r="OUB19" s="2"/>
      <c r="OUC19" s="35"/>
      <c r="OUD19" s="76"/>
      <c r="OUE19" s="75"/>
      <c r="OUG19" s="2"/>
      <c r="OUH19" s="2"/>
      <c r="OUI19" s="35"/>
      <c r="OUJ19" s="76"/>
      <c r="OUK19" s="75"/>
      <c r="OUM19" s="2"/>
      <c r="OUN19" s="2"/>
      <c r="OUO19" s="35"/>
      <c r="OUP19" s="76"/>
      <c r="OUQ19" s="75"/>
      <c r="OUS19" s="2"/>
      <c r="OUT19" s="2"/>
      <c r="OUU19" s="35"/>
      <c r="OUV19" s="76"/>
      <c r="OUW19" s="75"/>
      <c r="OUY19" s="2"/>
      <c r="OUZ19" s="2"/>
      <c r="OVA19" s="35"/>
      <c r="OVB19" s="76"/>
      <c r="OVC19" s="75"/>
      <c r="OVE19" s="2"/>
      <c r="OVF19" s="2"/>
      <c r="OVG19" s="35"/>
      <c r="OVH19" s="76"/>
      <c r="OVI19" s="75"/>
      <c r="OVK19" s="2"/>
      <c r="OVL19" s="2"/>
      <c r="OVM19" s="35"/>
      <c r="OVN19" s="76"/>
      <c r="OVO19" s="75"/>
      <c r="OVQ19" s="2"/>
      <c r="OVR19" s="2"/>
      <c r="OVS19" s="35"/>
      <c r="OVT19" s="76"/>
      <c r="OVU19" s="75"/>
      <c r="OVW19" s="2"/>
      <c r="OVX19" s="2"/>
      <c r="OVY19" s="35"/>
      <c r="OVZ19" s="76"/>
      <c r="OWA19" s="75"/>
      <c r="OWC19" s="2"/>
      <c r="OWD19" s="2"/>
      <c r="OWE19" s="35"/>
      <c r="OWF19" s="76"/>
      <c r="OWG19" s="75"/>
      <c r="OWI19" s="2"/>
      <c r="OWJ19" s="2"/>
      <c r="OWK19" s="35"/>
      <c r="OWL19" s="76"/>
      <c r="OWM19" s="75"/>
      <c r="OWO19" s="2"/>
      <c r="OWP19" s="2"/>
      <c r="OWQ19" s="35"/>
      <c r="OWR19" s="76"/>
      <c r="OWS19" s="75"/>
      <c r="OWU19" s="2"/>
      <c r="OWV19" s="2"/>
      <c r="OWW19" s="35"/>
      <c r="OWX19" s="76"/>
      <c r="OWY19" s="75"/>
      <c r="OXA19" s="2"/>
      <c r="OXB19" s="2"/>
      <c r="OXC19" s="35"/>
      <c r="OXD19" s="76"/>
      <c r="OXE19" s="75"/>
      <c r="OXG19" s="2"/>
      <c r="OXH19" s="2"/>
      <c r="OXI19" s="35"/>
      <c r="OXJ19" s="76"/>
      <c r="OXK19" s="75"/>
      <c r="OXM19" s="2"/>
      <c r="OXN19" s="2"/>
      <c r="OXO19" s="35"/>
      <c r="OXP19" s="76"/>
      <c r="OXQ19" s="75"/>
      <c r="OXS19" s="2"/>
      <c r="OXT19" s="2"/>
      <c r="OXU19" s="35"/>
      <c r="OXV19" s="76"/>
      <c r="OXW19" s="75"/>
      <c r="OXY19" s="2"/>
      <c r="OXZ19" s="2"/>
      <c r="OYA19" s="35"/>
      <c r="OYB19" s="76"/>
      <c r="OYC19" s="75"/>
      <c r="OYE19" s="2"/>
      <c r="OYF19" s="2"/>
      <c r="OYG19" s="35"/>
      <c r="OYH19" s="76"/>
      <c r="OYI19" s="75"/>
      <c r="OYK19" s="2"/>
      <c r="OYL19" s="2"/>
      <c r="OYM19" s="35"/>
      <c r="OYN19" s="76"/>
      <c r="OYO19" s="75"/>
      <c r="OYQ19" s="2"/>
      <c r="OYR19" s="2"/>
      <c r="OYS19" s="35"/>
      <c r="OYT19" s="76"/>
      <c r="OYU19" s="75"/>
      <c r="OYW19" s="2"/>
      <c r="OYX19" s="2"/>
      <c r="OYY19" s="35"/>
      <c r="OYZ19" s="76"/>
      <c r="OZA19" s="75"/>
      <c r="OZC19" s="2"/>
      <c r="OZD19" s="2"/>
      <c r="OZE19" s="35"/>
      <c r="OZF19" s="76"/>
      <c r="OZG19" s="75"/>
      <c r="OZI19" s="2"/>
      <c r="OZJ19" s="2"/>
      <c r="OZK19" s="35"/>
      <c r="OZL19" s="76"/>
      <c r="OZM19" s="75"/>
      <c r="OZO19" s="2"/>
      <c r="OZP19" s="2"/>
      <c r="OZQ19" s="35"/>
      <c r="OZR19" s="76"/>
      <c r="OZS19" s="75"/>
      <c r="OZU19" s="2"/>
      <c r="OZV19" s="2"/>
      <c r="OZW19" s="35"/>
      <c r="OZX19" s="76"/>
      <c r="OZY19" s="75"/>
      <c r="PAA19" s="2"/>
      <c r="PAB19" s="2"/>
      <c r="PAC19" s="35"/>
      <c r="PAD19" s="76"/>
      <c r="PAE19" s="75"/>
      <c r="PAG19" s="2"/>
      <c r="PAH19" s="2"/>
      <c r="PAI19" s="35"/>
      <c r="PAJ19" s="76"/>
      <c r="PAK19" s="75"/>
      <c r="PAM19" s="2"/>
      <c r="PAN19" s="2"/>
      <c r="PAO19" s="35"/>
      <c r="PAP19" s="76"/>
      <c r="PAQ19" s="75"/>
      <c r="PAS19" s="2"/>
      <c r="PAT19" s="2"/>
      <c r="PAU19" s="35"/>
      <c r="PAV19" s="76"/>
      <c r="PAW19" s="75"/>
      <c r="PAY19" s="2"/>
      <c r="PAZ19" s="2"/>
      <c r="PBA19" s="35"/>
      <c r="PBB19" s="76"/>
      <c r="PBC19" s="75"/>
      <c r="PBE19" s="2"/>
      <c r="PBF19" s="2"/>
      <c r="PBG19" s="35"/>
      <c r="PBH19" s="76"/>
      <c r="PBI19" s="75"/>
      <c r="PBK19" s="2"/>
      <c r="PBL19" s="2"/>
      <c r="PBM19" s="35"/>
      <c r="PBN19" s="76"/>
      <c r="PBO19" s="75"/>
      <c r="PBQ19" s="2"/>
      <c r="PBR19" s="2"/>
      <c r="PBS19" s="35"/>
      <c r="PBT19" s="76"/>
      <c r="PBU19" s="75"/>
      <c r="PBW19" s="2"/>
      <c r="PBX19" s="2"/>
      <c r="PBY19" s="35"/>
      <c r="PBZ19" s="76"/>
      <c r="PCA19" s="75"/>
      <c r="PCC19" s="2"/>
      <c r="PCD19" s="2"/>
      <c r="PCE19" s="35"/>
      <c r="PCF19" s="76"/>
      <c r="PCG19" s="75"/>
      <c r="PCI19" s="2"/>
      <c r="PCJ19" s="2"/>
      <c r="PCK19" s="35"/>
      <c r="PCL19" s="76"/>
      <c r="PCM19" s="75"/>
      <c r="PCO19" s="2"/>
      <c r="PCP19" s="2"/>
      <c r="PCQ19" s="35"/>
      <c r="PCR19" s="76"/>
      <c r="PCS19" s="75"/>
      <c r="PCU19" s="2"/>
      <c r="PCV19" s="2"/>
      <c r="PCW19" s="35"/>
      <c r="PCX19" s="76"/>
      <c r="PCY19" s="75"/>
      <c r="PDA19" s="2"/>
      <c r="PDB19" s="2"/>
      <c r="PDC19" s="35"/>
      <c r="PDD19" s="76"/>
      <c r="PDE19" s="75"/>
      <c r="PDG19" s="2"/>
      <c r="PDH19" s="2"/>
      <c r="PDI19" s="35"/>
      <c r="PDJ19" s="76"/>
      <c r="PDK19" s="75"/>
      <c r="PDM19" s="2"/>
      <c r="PDN19" s="2"/>
      <c r="PDO19" s="35"/>
      <c r="PDP19" s="76"/>
      <c r="PDQ19" s="75"/>
      <c r="PDS19" s="2"/>
      <c r="PDT19" s="2"/>
      <c r="PDU19" s="35"/>
      <c r="PDV19" s="76"/>
      <c r="PDW19" s="75"/>
      <c r="PDY19" s="2"/>
      <c r="PDZ19" s="2"/>
      <c r="PEA19" s="35"/>
      <c r="PEB19" s="76"/>
      <c r="PEC19" s="75"/>
      <c r="PEE19" s="2"/>
      <c r="PEF19" s="2"/>
      <c r="PEG19" s="35"/>
      <c r="PEH19" s="76"/>
      <c r="PEI19" s="75"/>
      <c r="PEK19" s="2"/>
      <c r="PEL19" s="2"/>
      <c r="PEM19" s="35"/>
      <c r="PEN19" s="76"/>
      <c r="PEO19" s="75"/>
      <c r="PEQ19" s="2"/>
      <c r="PER19" s="2"/>
      <c r="PES19" s="35"/>
      <c r="PET19" s="76"/>
      <c r="PEU19" s="75"/>
      <c r="PEW19" s="2"/>
      <c r="PEX19" s="2"/>
      <c r="PEY19" s="35"/>
      <c r="PEZ19" s="76"/>
      <c r="PFA19" s="75"/>
      <c r="PFC19" s="2"/>
      <c r="PFD19" s="2"/>
      <c r="PFE19" s="35"/>
      <c r="PFF19" s="76"/>
      <c r="PFG19" s="75"/>
      <c r="PFI19" s="2"/>
      <c r="PFJ19" s="2"/>
      <c r="PFK19" s="35"/>
      <c r="PFL19" s="76"/>
      <c r="PFM19" s="75"/>
      <c r="PFO19" s="2"/>
      <c r="PFP19" s="2"/>
      <c r="PFQ19" s="35"/>
      <c r="PFR19" s="76"/>
      <c r="PFS19" s="75"/>
      <c r="PFU19" s="2"/>
      <c r="PFV19" s="2"/>
      <c r="PFW19" s="35"/>
      <c r="PFX19" s="76"/>
      <c r="PFY19" s="75"/>
      <c r="PGA19" s="2"/>
      <c r="PGB19" s="2"/>
      <c r="PGC19" s="35"/>
      <c r="PGD19" s="76"/>
      <c r="PGE19" s="75"/>
      <c r="PGG19" s="2"/>
      <c r="PGH19" s="2"/>
      <c r="PGI19" s="35"/>
      <c r="PGJ19" s="76"/>
      <c r="PGK19" s="75"/>
      <c r="PGM19" s="2"/>
      <c r="PGN19" s="2"/>
      <c r="PGO19" s="35"/>
      <c r="PGP19" s="76"/>
      <c r="PGQ19" s="75"/>
      <c r="PGS19" s="2"/>
      <c r="PGT19" s="2"/>
      <c r="PGU19" s="35"/>
      <c r="PGV19" s="76"/>
      <c r="PGW19" s="75"/>
      <c r="PGY19" s="2"/>
      <c r="PGZ19" s="2"/>
      <c r="PHA19" s="35"/>
      <c r="PHB19" s="76"/>
      <c r="PHC19" s="75"/>
      <c r="PHE19" s="2"/>
      <c r="PHF19" s="2"/>
      <c r="PHG19" s="35"/>
      <c r="PHH19" s="76"/>
      <c r="PHI19" s="75"/>
      <c r="PHK19" s="2"/>
      <c r="PHL19" s="2"/>
      <c r="PHM19" s="35"/>
      <c r="PHN19" s="76"/>
      <c r="PHO19" s="75"/>
      <c r="PHQ19" s="2"/>
      <c r="PHR19" s="2"/>
      <c r="PHS19" s="35"/>
      <c r="PHT19" s="76"/>
      <c r="PHU19" s="75"/>
      <c r="PHW19" s="2"/>
      <c r="PHX19" s="2"/>
      <c r="PHY19" s="35"/>
      <c r="PHZ19" s="76"/>
      <c r="PIA19" s="75"/>
      <c r="PIC19" s="2"/>
      <c r="PID19" s="2"/>
      <c r="PIE19" s="35"/>
      <c r="PIF19" s="76"/>
      <c r="PIG19" s="75"/>
      <c r="PII19" s="2"/>
      <c r="PIJ19" s="2"/>
      <c r="PIK19" s="35"/>
      <c r="PIL19" s="76"/>
      <c r="PIM19" s="75"/>
      <c r="PIO19" s="2"/>
      <c r="PIP19" s="2"/>
      <c r="PIQ19" s="35"/>
      <c r="PIR19" s="76"/>
      <c r="PIS19" s="75"/>
      <c r="PIU19" s="2"/>
      <c r="PIV19" s="2"/>
      <c r="PIW19" s="35"/>
      <c r="PIX19" s="76"/>
      <c r="PIY19" s="75"/>
      <c r="PJA19" s="2"/>
      <c r="PJB19" s="2"/>
      <c r="PJC19" s="35"/>
      <c r="PJD19" s="76"/>
      <c r="PJE19" s="75"/>
      <c r="PJG19" s="2"/>
      <c r="PJH19" s="2"/>
      <c r="PJI19" s="35"/>
      <c r="PJJ19" s="76"/>
      <c r="PJK19" s="75"/>
      <c r="PJM19" s="2"/>
      <c r="PJN19" s="2"/>
      <c r="PJO19" s="35"/>
      <c r="PJP19" s="76"/>
      <c r="PJQ19" s="75"/>
      <c r="PJS19" s="2"/>
      <c r="PJT19" s="2"/>
      <c r="PJU19" s="35"/>
      <c r="PJV19" s="76"/>
      <c r="PJW19" s="75"/>
      <c r="PJY19" s="2"/>
      <c r="PJZ19" s="2"/>
      <c r="PKA19" s="35"/>
      <c r="PKB19" s="76"/>
      <c r="PKC19" s="75"/>
      <c r="PKE19" s="2"/>
      <c r="PKF19" s="2"/>
      <c r="PKG19" s="35"/>
      <c r="PKH19" s="76"/>
      <c r="PKI19" s="75"/>
      <c r="PKK19" s="2"/>
      <c r="PKL19" s="2"/>
      <c r="PKM19" s="35"/>
      <c r="PKN19" s="76"/>
      <c r="PKO19" s="75"/>
      <c r="PKQ19" s="2"/>
      <c r="PKR19" s="2"/>
      <c r="PKS19" s="35"/>
      <c r="PKT19" s="76"/>
      <c r="PKU19" s="75"/>
      <c r="PKW19" s="2"/>
      <c r="PKX19" s="2"/>
      <c r="PKY19" s="35"/>
      <c r="PKZ19" s="76"/>
      <c r="PLA19" s="75"/>
      <c r="PLC19" s="2"/>
      <c r="PLD19" s="2"/>
      <c r="PLE19" s="35"/>
      <c r="PLF19" s="76"/>
      <c r="PLG19" s="75"/>
      <c r="PLI19" s="2"/>
      <c r="PLJ19" s="2"/>
      <c r="PLK19" s="35"/>
      <c r="PLL19" s="76"/>
      <c r="PLM19" s="75"/>
      <c r="PLO19" s="2"/>
      <c r="PLP19" s="2"/>
      <c r="PLQ19" s="35"/>
      <c r="PLR19" s="76"/>
      <c r="PLS19" s="75"/>
      <c r="PLU19" s="2"/>
      <c r="PLV19" s="2"/>
      <c r="PLW19" s="35"/>
      <c r="PLX19" s="76"/>
      <c r="PLY19" s="75"/>
      <c r="PMA19" s="2"/>
      <c r="PMB19" s="2"/>
      <c r="PMC19" s="35"/>
      <c r="PMD19" s="76"/>
      <c r="PME19" s="75"/>
      <c r="PMG19" s="2"/>
      <c r="PMH19" s="2"/>
      <c r="PMI19" s="35"/>
      <c r="PMJ19" s="76"/>
      <c r="PMK19" s="75"/>
      <c r="PMM19" s="2"/>
      <c r="PMN19" s="2"/>
      <c r="PMO19" s="35"/>
      <c r="PMP19" s="76"/>
      <c r="PMQ19" s="75"/>
      <c r="PMS19" s="2"/>
      <c r="PMT19" s="2"/>
      <c r="PMU19" s="35"/>
      <c r="PMV19" s="76"/>
      <c r="PMW19" s="75"/>
      <c r="PMY19" s="2"/>
      <c r="PMZ19" s="2"/>
      <c r="PNA19" s="35"/>
      <c r="PNB19" s="76"/>
      <c r="PNC19" s="75"/>
      <c r="PNE19" s="2"/>
      <c r="PNF19" s="2"/>
      <c r="PNG19" s="35"/>
      <c r="PNH19" s="76"/>
      <c r="PNI19" s="75"/>
      <c r="PNK19" s="2"/>
      <c r="PNL19" s="2"/>
      <c r="PNM19" s="35"/>
      <c r="PNN19" s="76"/>
      <c r="PNO19" s="75"/>
      <c r="PNQ19" s="2"/>
      <c r="PNR19" s="2"/>
      <c r="PNS19" s="35"/>
      <c r="PNT19" s="76"/>
      <c r="PNU19" s="75"/>
      <c r="PNW19" s="2"/>
      <c r="PNX19" s="2"/>
      <c r="PNY19" s="35"/>
      <c r="PNZ19" s="76"/>
      <c r="POA19" s="75"/>
      <c r="POC19" s="2"/>
      <c r="POD19" s="2"/>
      <c r="POE19" s="35"/>
      <c r="POF19" s="76"/>
      <c r="POG19" s="75"/>
      <c r="POI19" s="2"/>
      <c r="POJ19" s="2"/>
      <c r="POK19" s="35"/>
      <c r="POL19" s="76"/>
      <c r="POM19" s="75"/>
      <c r="POO19" s="2"/>
      <c r="POP19" s="2"/>
      <c r="POQ19" s="35"/>
      <c r="POR19" s="76"/>
      <c r="POS19" s="75"/>
      <c r="POU19" s="2"/>
      <c r="POV19" s="2"/>
      <c r="POW19" s="35"/>
      <c r="POX19" s="76"/>
      <c r="POY19" s="75"/>
      <c r="PPA19" s="2"/>
      <c r="PPB19" s="2"/>
      <c r="PPC19" s="35"/>
      <c r="PPD19" s="76"/>
      <c r="PPE19" s="75"/>
      <c r="PPG19" s="2"/>
      <c r="PPH19" s="2"/>
      <c r="PPI19" s="35"/>
      <c r="PPJ19" s="76"/>
      <c r="PPK19" s="75"/>
      <c r="PPM19" s="2"/>
      <c r="PPN19" s="2"/>
      <c r="PPO19" s="35"/>
      <c r="PPP19" s="76"/>
      <c r="PPQ19" s="75"/>
      <c r="PPS19" s="2"/>
      <c r="PPT19" s="2"/>
      <c r="PPU19" s="35"/>
      <c r="PPV19" s="76"/>
      <c r="PPW19" s="75"/>
      <c r="PPY19" s="2"/>
      <c r="PPZ19" s="2"/>
      <c r="PQA19" s="35"/>
      <c r="PQB19" s="76"/>
      <c r="PQC19" s="75"/>
      <c r="PQE19" s="2"/>
      <c r="PQF19" s="2"/>
      <c r="PQG19" s="35"/>
      <c r="PQH19" s="76"/>
      <c r="PQI19" s="75"/>
      <c r="PQK19" s="2"/>
      <c r="PQL19" s="2"/>
      <c r="PQM19" s="35"/>
      <c r="PQN19" s="76"/>
      <c r="PQO19" s="75"/>
      <c r="PQQ19" s="2"/>
      <c r="PQR19" s="2"/>
      <c r="PQS19" s="35"/>
      <c r="PQT19" s="76"/>
      <c r="PQU19" s="75"/>
      <c r="PQW19" s="2"/>
      <c r="PQX19" s="2"/>
      <c r="PQY19" s="35"/>
      <c r="PQZ19" s="76"/>
      <c r="PRA19" s="75"/>
      <c r="PRC19" s="2"/>
      <c r="PRD19" s="2"/>
      <c r="PRE19" s="35"/>
      <c r="PRF19" s="76"/>
      <c r="PRG19" s="75"/>
      <c r="PRI19" s="2"/>
      <c r="PRJ19" s="2"/>
      <c r="PRK19" s="35"/>
      <c r="PRL19" s="76"/>
      <c r="PRM19" s="75"/>
      <c r="PRO19" s="2"/>
      <c r="PRP19" s="2"/>
      <c r="PRQ19" s="35"/>
      <c r="PRR19" s="76"/>
      <c r="PRS19" s="75"/>
      <c r="PRU19" s="2"/>
      <c r="PRV19" s="2"/>
      <c r="PRW19" s="35"/>
      <c r="PRX19" s="76"/>
      <c r="PRY19" s="75"/>
      <c r="PSA19" s="2"/>
      <c r="PSB19" s="2"/>
      <c r="PSC19" s="35"/>
      <c r="PSD19" s="76"/>
      <c r="PSE19" s="75"/>
      <c r="PSG19" s="2"/>
      <c r="PSH19" s="2"/>
      <c r="PSI19" s="35"/>
      <c r="PSJ19" s="76"/>
      <c r="PSK19" s="75"/>
      <c r="PSM19" s="2"/>
      <c r="PSN19" s="2"/>
      <c r="PSO19" s="35"/>
      <c r="PSP19" s="76"/>
      <c r="PSQ19" s="75"/>
      <c r="PSS19" s="2"/>
      <c r="PST19" s="2"/>
      <c r="PSU19" s="35"/>
      <c r="PSV19" s="76"/>
      <c r="PSW19" s="75"/>
      <c r="PSY19" s="2"/>
      <c r="PSZ19" s="2"/>
      <c r="PTA19" s="35"/>
      <c r="PTB19" s="76"/>
      <c r="PTC19" s="75"/>
      <c r="PTE19" s="2"/>
      <c r="PTF19" s="2"/>
      <c r="PTG19" s="35"/>
      <c r="PTH19" s="76"/>
      <c r="PTI19" s="75"/>
      <c r="PTK19" s="2"/>
      <c r="PTL19" s="2"/>
      <c r="PTM19" s="35"/>
      <c r="PTN19" s="76"/>
      <c r="PTO19" s="75"/>
      <c r="PTQ19" s="2"/>
      <c r="PTR19" s="2"/>
      <c r="PTS19" s="35"/>
      <c r="PTT19" s="76"/>
      <c r="PTU19" s="75"/>
      <c r="PTW19" s="2"/>
      <c r="PTX19" s="2"/>
      <c r="PTY19" s="35"/>
      <c r="PTZ19" s="76"/>
      <c r="PUA19" s="75"/>
      <c r="PUC19" s="2"/>
      <c r="PUD19" s="2"/>
      <c r="PUE19" s="35"/>
      <c r="PUF19" s="76"/>
      <c r="PUG19" s="75"/>
      <c r="PUI19" s="2"/>
      <c r="PUJ19" s="2"/>
      <c r="PUK19" s="35"/>
      <c r="PUL19" s="76"/>
      <c r="PUM19" s="75"/>
      <c r="PUO19" s="2"/>
      <c r="PUP19" s="2"/>
      <c r="PUQ19" s="35"/>
      <c r="PUR19" s="76"/>
      <c r="PUS19" s="75"/>
      <c r="PUU19" s="2"/>
      <c r="PUV19" s="2"/>
      <c r="PUW19" s="35"/>
      <c r="PUX19" s="76"/>
      <c r="PUY19" s="75"/>
      <c r="PVA19" s="2"/>
      <c r="PVB19" s="2"/>
      <c r="PVC19" s="35"/>
      <c r="PVD19" s="76"/>
      <c r="PVE19" s="75"/>
      <c r="PVG19" s="2"/>
      <c r="PVH19" s="2"/>
      <c r="PVI19" s="35"/>
      <c r="PVJ19" s="76"/>
      <c r="PVK19" s="75"/>
      <c r="PVM19" s="2"/>
      <c r="PVN19" s="2"/>
      <c r="PVO19" s="35"/>
      <c r="PVP19" s="76"/>
      <c r="PVQ19" s="75"/>
      <c r="PVS19" s="2"/>
      <c r="PVT19" s="2"/>
      <c r="PVU19" s="35"/>
      <c r="PVV19" s="76"/>
      <c r="PVW19" s="75"/>
      <c r="PVY19" s="2"/>
      <c r="PVZ19" s="2"/>
      <c r="PWA19" s="35"/>
      <c r="PWB19" s="76"/>
      <c r="PWC19" s="75"/>
      <c r="PWE19" s="2"/>
      <c r="PWF19" s="2"/>
      <c r="PWG19" s="35"/>
      <c r="PWH19" s="76"/>
      <c r="PWI19" s="75"/>
      <c r="PWK19" s="2"/>
      <c r="PWL19" s="2"/>
      <c r="PWM19" s="35"/>
      <c r="PWN19" s="76"/>
      <c r="PWO19" s="75"/>
      <c r="PWQ19" s="2"/>
      <c r="PWR19" s="2"/>
      <c r="PWS19" s="35"/>
      <c r="PWT19" s="76"/>
      <c r="PWU19" s="75"/>
      <c r="PWW19" s="2"/>
      <c r="PWX19" s="2"/>
      <c r="PWY19" s="35"/>
      <c r="PWZ19" s="76"/>
      <c r="PXA19" s="75"/>
      <c r="PXC19" s="2"/>
      <c r="PXD19" s="2"/>
      <c r="PXE19" s="35"/>
      <c r="PXF19" s="76"/>
      <c r="PXG19" s="75"/>
      <c r="PXI19" s="2"/>
      <c r="PXJ19" s="2"/>
      <c r="PXK19" s="35"/>
      <c r="PXL19" s="76"/>
      <c r="PXM19" s="75"/>
      <c r="PXO19" s="2"/>
      <c r="PXP19" s="2"/>
      <c r="PXQ19" s="35"/>
      <c r="PXR19" s="76"/>
      <c r="PXS19" s="75"/>
      <c r="PXU19" s="2"/>
      <c r="PXV19" s="2"/>
      <c r="PXW19" s="35"/>
      <c r="PXX19" s="76"/>
      <c r="PXY19" s="75"/>
      <c r="PYA19" s="2"/>
      <c r="PYB19" s="2"/>
      <c r="PYC19" s="35"/>
      <c r="PYD19" s="76"/>
      <c r="PYE19" s="75"/>
      <c r="PYG19" s="2"/>
      <c r="PYH19" s="2"/>
      <c r="PYI19" s="35"/>
      <c r="PYJ19" s="76"/>
      <c r="PYK19" s="75"/>
      <c r="PYM19" s="2"/>
      <c r="PYN19" s="2"/>
      <c r="PYO19" s="35"/>
      <c r="PYP19" s="76"/>
      <c r="PYQ19" s="75"/>
      <c r="PYS19" s="2"/>
      <c r="PYT19" s="2"/>
      <c r="PYU19" s="35"/>
      <c r="PYV19" s="76"/>
      <c r="PYW19" s="75"/>
      <c r="PYY19" s="2"/>
      <c r="PYZ19" s="2"/>
      <c r="PZA19" s="35"/>
      <c r="PZB19" s="76"/>
      <c r="PZC19" s="75"/>
      <c r="PZE19" s="2"/>
      <c r="PZF19" s="2"/>
      <c r="PZG19" s="35"/>
      <c r="PZH19" s="76"/>
      <c r="PZI19" s="75"/>
      <c r="PZK19" s="2"/>
      <c r="PZL19" s="2"/>
      <c r="PZM19" s="35"/>
      <c r="PZN19" s="76"/>
      <c r="PZO19" s="75"/>
      <c r="PZQ19" s="2"/>
      <c r="PZR19" s="2"/>
      <c r="PZS19" s="35"/>
      <c r="PZT19" s="76"/>
      <c r="PZU19" s="75"/>
      <c r="PZW19" s="2"/>
      <c r="PZX19" s="2"/>
      <c r="PZY19" s="35"/>
      <c r="PZZ19" s="76"/>
      <c r="QAA19" s="75"/>
      <c r="QAC19" s="2"/>
      <c r="QAD19" s="2"/>
      <c r="QAE19" s="35"/>
      <c r="QAF19" s="76"/>
      <c r="QAG19" s="75"/>
      <c r="QAI19" s="2"/>
      <c r="QAJ19" s="2"/>
      <c r="QAK19" s="35"/>
      <c r="QAL19" s="76"/>
      <c r="QAM19" s="75"/>
      <c r="QAO19" s="2"/>
      <c r="QAP19" s="2"/>
      <c r="QAQ19" s="35"/>
      <c r="QAR19" s="76"/>
      <c r="QAS19" s="75"/>
      <c r="QAU19" s="2"/>
      <c r="QAV19" s="2"/>
      <c r="QAW19" s="35"/>
      <c r="QAX19" s="76"/>
      <c r="QAY19" s="75"/>
      <c r="QBA19" s="2"/>
      <c r="QBB19" s="2"/>
      <c r="QBC19" s="35"/>
      <c r="QBD19" s="76"/>
      <c r="QBE19" s="75"/>
      <c r="QBG19" s="2"/>
      <c r="QBH19" s="2"/>
      <c r="QBI19" s="35"/>
      <c r="QBJ19" s="76"/>
      <c r="QBK19" s="75"/>
      <c r="QBM19" s="2"/>
      <c r="QBN19" s="2"/>
      <c r="QBO19" s="35"/>
      <c r="QBP19" s="76"/>
      <c r="QBQ19" s="75"/>
      <c r="QBS19" s="2"/>
      <c r="QBT19" s="2"/>
      <c r="QBU19" s="35"/>
      <c r="QBV19" s="76"/>
      <c r="QBW19" s="75"/>
      <c r="QBY19" s="2"/>
      <c r="QBZ19" s="2"/>
      <c r="QCA19" s="35"/>
      <c r="QCB19" s="76"/>
      <c r="QCC19" s="75"/>
      <c r="QCE19" s="2"/>
      <c r="QCF19" s="2"/>
      <c r="QCG19" s="35"/>
      <c r="QCH19" s="76"/>
      <c r="QCI19" s="75"/>
      <c r="QCK19" s="2"/>
      <c r="QCL19" s="2"/>
      <c r="QCM19" s="35"/>
      <c r="QCN19" s="76"/>
      <c r="QCO19" s="75"/>
      <c r="QCQ19" s="2"/>
      <c r="QCR19" s="2"/>
      <c r="QCS19" s="35"/>
      <c r="QCT19" s="76"/>
      <c r="QCU19" s="75"/>
      <c r="QCW19" s="2"/>
      <c r="QCX19" s="2"/>
      <c r="QCY19" s="35"/>
      <c r="QCZ19" s="76"/>
      <c r="QDA19" s="75"/>
      <c r="QDC19" s="2"/>
      <c r="QDD19" s="2"/>
      <c r="QDE19" s="35"/>
      <c r="QDF19" s="76"/>
      <c r="QDG19" s="75"/>
      <c r="QDI19" s="2"/>
      <c r="QDJ19" s="2"/>
      <c r="QDK19" s="35"/>
      <c r="QDL19" s="76"/>
      <c r="QDM19" s="75"/>
      <c r="QDO19" s="2"/>
      <c r="QDP19" s="2"/>
      <c r="QDQ19" s="35"/>
      <c r="QDR19" s="76"/>
      <c r="QDS19" s="75"/>
      <c r="QDU19" s="2"/>
      <c r="QDV19" s="2"/>
      <c r="QDW19" s="35"/>
      <c r="QDX19" s="76"/>
      <c r="QDY19" s="75"/>
      <c r="QEA19" s="2"/>
      <c r="QEB19" s="2"/>
      <c r="QEC19" s="35"/>
      <c r="QED19" s="76"/>
      <c r="QEE19" s="75"/>
      <c r="QEG19" s="2"/>
      <c r="QEH19" s="2"/>
      <c r="QEI19" s="35"/>
      <c r="QEJ19" s="76"/>
      <c r="QEK19" s="75"/>
      <c r="QEM19" s="2"/>
      <c r="QEN19" s="2"/>
      <c r="QEO19" s="35"/>
      <c r="QEP19" s="76"/>
      <c r="QEQ19" s="75"/>
      <c r="QES19" s="2"/>
      <c r="QET19" s="2"/>
      <c r="QEU19" s="35"/>
      <c r="QEV19" s="76"/>
      <c r="QEW19" s="75"/>
      <c r="QEY19" s="2"/>
      <c r="QEZ19" s="2"/>
      <c r="QFA19" s="35"/>
      <c r="QFB19" s="76"/>
      <c r="QFC19" s="75"/>
      <c r="QFE19" s="2"/>
      <c r="QFF19" s="2"/>
      <c r="QFG19" s="35"/>
      <c r="QFH19" s="76"/>
      <c r="QFI19" s="75"/>
      <c r="QFK19" s="2"/>
      <c r="QFL19" s="2"/>
      <c r="QFM19" s="35"/>
      <c r="QFN19" s="76"/>
      <c r="QFO19" s="75"/>
      <c r="QFQ19" s="2"/>
      <c r="QFR19" s="2"/>
      <c r="QFS19" s="35"/>
      <c r="QFT19" s="76"/>
      <c r="QFU19" s="75"/>
      <c r="QFW19" s="2"/>
      <c r="QFX19" s="2"/>
      <c r="QFY19" s="35"/>
      <c r="QFZ19" s="76"/>
      <c r="QGA19" s="75"/>
      <c r="QGC19" s="2"/>
      <c r="QGD19" s="2"/>
      <c r="QGE19" s="35"/>
      <c r="QGF19" s="76"/>
      <c r="QGG19" s="75"/>
      <c r="QGI19" s="2"/>
      <c r="QGJ19" s="2"/>
      <c r="QGK19" s="35"/>
      <c r="QGL19" s="76"/>
      <c r="QGM19" s="75"/>
      <c r="QGO19" s="2"/>
      <c r="QGP19" s="2"/>
      <c r="QGQ19" s="35"/>
      <c r="QGR19" s="76"/>
      <c r="QGS19" s="75"/>
      <c r="QGU19" s="2"/>
      <c r="QGV19" s="2"/>
      <c r="QGW19" s="35"/>
      <c r="QGX19" s="76"/>
      <c r="QGY19" s="75"/>
      <c r="QHA19" s="2"/>
      <c r="QHB19" s="2"/>
      <c r="QHC19" s="35"/>
      <c r="QHD19" s="76"/>
      <c r="QHE19" s="75"/>
      <c r="QHG19" s="2"/>
      <c r="QHH19" s="2"/>
      <c r="QHI19" s="35"/>
      <c r="QHJ19" s="76"/>
      <c r="QHK19" s="75"/>
      <c r="QHM19" s="2"/>
      <c r="QHN19" s="2"/>
      <c r="QHO19" s="35"/>
      <c r="QHP19" s="76"/>
      <c r="QHQ19" s="75"/>
      <c r="QHS19" s="2"/>
      <c r="QHT19" s="2"/>
      <c r="QHU19" s="35"/>
      <c r="QHV19" s="76"/>
      <c r="QHW19" s="75"/>
      <c r="QHY19" s="2"/>
      <c r="QHZ19" s="2"/>
      <c r="QIA19" s="35"/>
      <c r="QIB19" s="76"/>
      <c r="QIC19" s="75"/>
      <c r="QIE19" s="2"/>
      <c r="QIF19" s="2"/>
      <c r="QIG19" s="35"/>
      <c r="QIH19" s="76"/>
      <c r="QII19" s="75"/>
      <c r="QIK19" s="2"/>
      <c r="QIL19" s="2"/>
      <c r="QIM19" s="35"/>
      <c r="QIN19" s="76"/>
      <c r="QIO19" s="75"/>
      <c r="QIQ19" s="2"/>
      <c r="QIR19" s="2"/>
      <c r="QIS19" s="35"/>
      <c r="QIT19" s="76"/>
      <c r="QIU19" s="75"/>
      <c r="QIW19" s="2"/>
      <c r="QIX19" s="2"/>
      <c r="QIY19" s="35"/>
      <c r="QIZ19" s="76"/>
      <c r="QJA19" s="75"/>
      <c r="QJC19" s="2"/>
      <c r="QJD19" s="2"/>
      <c r="QJE19" s="35"/>
      <c r="QJF19" s="76"/>
      <c r="QJG19" s="75"/>
      <c r="QJI19" s="2"/>
      <c r="QJJ19" s="2"/>
      <c r="QJK19" s="35"/>
      <c r="QJL19" s="76"/>
      <c r="QJM19" s="75"/>
      <c r="QJO19" s="2"/>
      <c r="QJP19" s="2"/>
      <c r="QJQ19" s="35"/>
      <c r="QJR19" s="76"/>
      <c r="QJS19" s="75"/>
      <c r="QJU19" s="2"/>
      <c r="QJV19" s="2"/>
      <c r="QJW19" s="35"/>
      <c r="QJX19" s="76"/>
      <c r="QJY19" s="75"/>
      <c r="QKA19" s="2"/>
      <c r="QKB19" s="2"/>
      <c r="QKC19" s="35"/>
      <c r="QKD19" s="76"/>
      <c r="QKE19" s="75"/>
      <c r="QKG19" s="2"/>
      <c r="QKH19" s="2"/>
      <c r="QKI19" s="35"/>
      <c r="QKJ19" s="76"/>
      <c r="QKK19" s="75"/>
      <c r="QKM19" s="2"/>
      <c r="QKN19" s="2"/>
      <c r="QKO19" s="35"/>
      <c r="QKP19" s="76"/>
      <c r="QKQ19" s="75"/>
      <c r="QKS19" s="2"/>
      <c r="QKT19" s="2"/>
      <c r="QKU19" s="35"/>
      <c r="QKV19" s="76"/>
      <c r="QKW19" s="75"/>
      <c r="QKY19" s="2"/>
      <c r="QKZ19" s="2"/>
      <c r="QLA19" s="35"/>
      <c r="QLB19" s="76"/>
      <c r="QLC19" s="75"/>
      <c r="QLE19" s="2"/>
      <c r="QLF19" s="2"/>
      <c r="QLG19" s="35"/>
      <c r="QLH19" s="76"/>
      <c r="QLI19" s="75"/>
      <c r="QLK19" s="2"/>
      <c r="QLL19" s="2"/>
      <c r="QLM19" s="35"/>
      <c r="QLN19" s="76"/>
      <c r="QLO19" s="75"/>
      <c r="QLQ19" s="2"/>
      <c r="QLR19" s="2"/>
      <c r="QLS19" s="35"/>
      <c r="QLT19" s="76"/>
      <c r="QLU19" s="75"/>
      <c r="QLW19" s="2"/>
      <c r="QLX19" s="2"/>
      <c r="QLY19" s="35"/>
      <c r="QLZ19" s="76"/>
      <c r="QMA19" s="75"/>
      <c r="QMC19" s="2"/>
      <c r="QMD19" s="2"/>
      <c r="QME19" s="35"/>
      <c r="QMF19" s="76"/>
      <c r="QMG19" s="75"/>
      <c r="QMI19" s="2"/>
      <c r="QMJ19" s="2"/>
      <c r="QMK19" s="35"/>
      <c r="QML19" s="76"/>
      <c r="QMM19" s="75"/>
      <c r="QMO19" s="2"/>
      <c r="QMP19" s="2"/>
      <c r="QMQ19" s="35"/>
      <c r="QMR19" s="76"/>
      <c r="QMS19" s="75"/>
      <c r="QMU19" s="2"/>
      <c r="QMV19" s="2"/>
      <c r="QMW19" s="35"/>
      <c r="QMX19" s="76"/>
      <c r="QMY19" s="75"/>
      <c r="QNA19" s="2"/>
      <c r="QNB19" s="2"/>
      <c r="QNC19" s="35"/>
      <c r="QND19" s="76"/>
      <c r="QNE19" s="75"/>
      <c r="QNG19" s="2"/>
      <c r="QNH19" s="2"/>
      <c r="QNI19" s="35"/>
      <c r="QNJ19" s="76"/>
      <c r="QNK19" s="75"/>
      <c r="QNM19" s="2"/>
      <c r="QNN19" s="2"/>
      <c r="QNO19" s="35"/>
      <c r="QNP19" s="76"/>
      <c r="QNQ19" s="75"/>
      <c r="QNS19" s="2"/>
      <c r="QNT19" s="2"/>
      <c r="QNU19" s="35"/>
      <c r="QNV19" s="76"/>
      <c r="QNW19" s="75"/>
      <c r="QNY19" s="2"/>
      <c r="QNZ19" s="2"/>
      <c r="QOA19" s="35"/>
      <c r="QOB19" s="76"/>
      <c r="QOC19" s="75"/>
      <c r="QOE19" s="2"/>
      <c r="QOF19" s="2"/>
      <c r="QOG19" s="35"/>
      <c r="QOH19" s="76"/>
      <c r="QOI19" s="75"/>
      <c r="QOK19" s="2"/>
      <c r="QOL19" s="2"/>
      <c r="QOM19" s="35"/>
      <c r="QON19" s="76"/>
      <c r="QOO19" s="75"/>
      <c r="QOQ19" s="2"/>
      <c r="QOR19" s="2"/>
      <c r="QOS19" s="35"/>
      <c r="QOT19" s="76"/>
      <c r="QOU19" s="75"/>
      <c r="QOW19" s="2"/>
      <c r="QOX19" s="2"/>
      <c r="QOY19" s="35"/>
      <c r="QOZ19" s="76"/>
      <c r="QPA19" s="75"/>
      <c r="QPC19" s="2"/>
      <c r="QPD19" s="2"/>
      <c r="QPE19" s="35"/>
      <c r="QPF19" s="76"/>
      <c r="QPG19" s="75"/>
      <c r="QPI19" s="2"/>
      <c r="QPJ19" s="2"/>
      <c r="QPK19" s="35"/>
      <c r="QPL19" s="76"/>
      <c r="QPM19" s="75"/>
      <c r="QPO19" s="2"/>
      <c r="QPP19" s="2"/>
      <c r="QPQ19" s="35"/>
      <c r="QPR19" s="76"/>
      <c r="QPS19" s="75"/>
      <c r="QPU19" s="2"/>
      <c r="QPV19" s="2"/>
      <c r="QPW19" s="35"/>
      <c r="QPX19" s="76"/>
      <c r="QPY19" s="75"/>
      <c r="QQA19" s="2"/>
      <c r="QQB19" s="2"/>
      <c r="QQC19" s="35"/>
      <c r="QQD19" s="76"/>
      <c r="QQE19" s="75"/>
      <c r="QQG19" s="2"/>
      <c r="QQH19" s="2"/>
      <c r="QQI19" s="35"/>
      <c r="QQJ19" s="76"/>
      <c r="QQK19" s="75"/>
      <c r="QQM19" s="2"/>
      <c r="QQN19" s="2"/>
      <c r="QQO19" s="35"/>
      <c r="QQP19" s="76"/>
      <c r="QQQ19" s="75"/>
      <c r="QQS19" s="2"/>
      <c r="QQT19" s="2"/>
      <c r="QQU19" s="35"/>
      <c r="QQV19" s="76"/>
      <c r="QQW19" s="75"/>
      <c r="QQY19" s="2"/>
      <c r="QQZ19" s="2"/>
      <c r="QRA19" s="35"/>
      <c r="QRB19" s="76"/>
      <c r="QRC19" s="75"/>
      <c r="QRE19" s="2"/>
      <c r="QRF19" s="2"/>
      <c r="QRG19" s="35"/>
      <c r="QRH19" s="76"/>
      <c r="QRI19" s="75"/>
      <c r="QRK19" s="2"/>
      <c r="QRL19" s="2"/>
      <c r="QRM19" s="35"/>
      <c r="QRN19" s="76"/>
      <c r="QRO19" s="75"/>
      <c r="QRQ19" s="2"/>
      <c r="QRR19" s="2"/>
      <c r="QRS19" s="35"/>
      <c r="QRT19" s="76"/>
      <c r="QRU19" s="75"/>
      <c r="QRW19" s="2"/>
      <c r="QRX19" s="2"/>
      <c r="QRY19" s="35"/>
      <c r="QRZ19" s="76"/>
      <c r="QSA19" s="75"/>
      <c r="QSC19" s="2"/>
      <c r="QSD19" s="2"/>
      <c r="QSE19" s="35"/>
      <c r="QSF19" s="76"/>
      <c r="QSG19" s="75"/>
      <c r="QSI19" s="2"/>
      <c r="QSJ19" s="2"/>
      <c r="QSK19" s="35"/>
      <c r="QSL19" s="76"/>
      <c r="QSM19" s="75"/>
      <c r="QSO19" s="2"/>
      <c r="QSP19" s="2"/>
      <c r="QSQ19" s="35"/>
      <c r="QSR19" s="76"/>
      <c r="QSS19" s="75"/>
      <c r="QSU19" s="2"/>
      <c r="QSV19" s="2"/>
      <c r="QSW19" s="35"/>
      <c r="QSX19" s="76"/>
      <c r="QSY19" s="75"/>
      <c r="QTA19" s="2"/>
      <c r="QTB19" s="2"/>
      <c r="QTC19" s="35"/>
      <c r="QTD19" s="76"/>
      <c r="QTE19" s="75"/>
      <c r="QTG19" s="2"/>
      <c r="QTH19" s="2"/>
      <c r="QTI19" s="35"/>
      <c r="QTJ19" s="76"/>
      <c r="QTK19" s="75"/>
      <c r="QTM19" s="2"/>
      <c r="QTN19" s="2"/>
      <c r="QTO19" s="35"/>
      <c r="QTP19" s="76"/>
      <c r="QTQ19" s="75"/>
      <c r="QTS19" s="2"/>
      <c r="QTT19" s="2"/>
      <c r="QTU19" s="35"/>
      <c r="QTV19" s="76"/>
      <c r="QTW19" s="75"/>
      <c r="QTY19" s="2"/>
      <c r="QTZ19" s="2"/>
      <c r="QUA19" s="35"/>
      <c r="QUB19" s="76"/>
      <c r="QUC19" s="75"/>
      <c r="QUE19" s="2"/>
      <c r="QUF19" s="2"/>
      <c r="QUG19" s="35"/>
      <c r="QUH19" s="76"/>
      <c r="QUI19" s="75"/>
      <c r="QUK19" s="2"/>
      <c r="QUL19" s="2"/>
      <c r="QUM19" s="35"/>
      <c r="QUN19" s="76"/>
      <c r="QUO19" s="75"/>
      <c r="QUQ19" s="2"/>
      <c r="QUR19" s="2"/>
      <c r="QUS19" s="35"/>
      <c r="QUT19" s="76"/>
      <c r="QUU19" s="75"/>
      <c r="QUW19" s="2"/>
      <c r="QUX19" s="2"/>
      <c r="QUY19" s="35"/>
      <c r="QUZ19" s="76"/>
      <c r="QVA19" s="75"/>
      <c r="QVC19" s="2"/>
      <c r="QVD19" s="2"/>
      <c r="QVE19" s="35"/>
      <c r="QVF19" s="76"/>
      <c r="QVG19" s="75"/>
      <c r="QVI19" s="2"/>
      <c r="QVJ19" s="2"/>
      <c r="QVK19" s="35"/>
      <c r="QVL19" s="76"/>
      <c r="QVM19" s="75"/>
      <c r="QVO19" s="2"/>
      <c r="QVP19" s="2"/>
      <c r="QVQ19" s="35"/>
      <c r="QVR19" s="76"/>
      <c r="QVS19" s="75"/>
      <c r="QVU19" s="2"/>
      <c r="QVV19" s="2"/>
      <c r="QVW19" s="35"/>
      <c r="QVX19" s="76"/>
      <c r="QVY19" s="75"/>
      <c r="QWA19" s="2"/>
      <c r="QWB19" s="2"/>
      <c r="QWC19" s="35"/>
      <c r="QWD19" s="76"/>
      <c r="QWE19" s="75"/>
      <c r="QWG19" s="2"/>
      <c r="QWH19" s="2"/>
      <c r="QWI19" s="35"/>
      <c r="QWJ19" s="76"/>
      <c r="QWK19" s="75"/>
      <c r="QWM19" s="2"/>
      <c r="QWN19" s="2"/>
      <c r="QWO19" s="35"/>
      <c r="QWP19" s="76"/>
      <c r="QWQ19" s="75"/>
      <c r="QWS19" s="2"/>
      <c r="QWT19" s="2"/>
      <c r="QWU19" s="35"/>
      <c r="QWV19" s="76"/>
      <c r="QWW19" s="75"/>
      <c r="QWY19" s="2"/>
      <c r="QWZ19" s="2"/>
      <c r="QXA19" s="35"/>
      <c r="QXB19" s="76"/>
      <c r="QXC19" s="75"/>
      <c r="QXE19" s="2"/>
      <c r="QXF19" s="2"/>
      <c r="QXG19" s="35"/>
      <c r="QXH19" s="76"/>
      <c r="QXI19" s="75"/>
      <c r="QXK19" s="2"/>
      <c r="QXL19" s="2"/>
      <c r="QXM19" s="35"/>
      <c r="QXN19" s="76"/>
      <c r="QXO19" s="75"/>
      <c r="QXQ19" s="2"/>
      <c r="QXR19" s="2"/>
      <c r="QXS19" s="35"/>
      <c r="QXT19" s="76"/>
      <c r="QXU19" s="75"/>
      <c r="QXW19" s="2"/>
      <c r="QXX19" s="2"/>
      <c r="QXY19" s="35"/>
      <c r="QXZ19" s="76"/>
      <c r="QYA19" s="75"/>
      <c r="QYC19" s="2"/>
      <c r="QYD19" s="2"/>
      <c r="QYE19" s="35"/>
      <c r="QYF19" s="76"/>
      <c r="QYG19" s="75"/>
      <c r="QYI19" s="2"/>
      <c r="QYJ19" s="2"/>
      <c r="QYK19" s="35"/>
      <c r="QYL19" s="76"/>
      <c r="QYM19" s="75"/>
      <c r="QYO19" s="2"/>
      <c r="QYP19" s="2"/>
      <c r="QYQ19" s="35"/>
      <c r="QYR19" s="76"/>
      <c r="QYS19" s="75"/>
      <c r="QYU19" s="2"/>
      <c r="QYV19" s="2"/>
      <c r="QYW19" s="35"/>
      <c r="QYX19" s="76"/>
      <c r="QYY19" s="75"/>
      <c r="QZA19" s="2"/>
      <c r="QZB19" s="2"/>
      <c r="QZC19" s="35"/>
      <c r="QZD19" s="76"/>
      <c r="QZE19" s="75"/>
      <c r="QZG19" s="2"/>
      <c r="QZH19" s="2"/>
      <c r="QZI19" s="35"/>
      <c r="QZJ19" s="76"/>
      <c r="QZK19" s="75"/>
      <c r="QZM19" s="2"/>
      <c r="QZN19" s="2"/>
      <c r="QZO19" s="35"/>
      <c r="QZP19" s="76"/>
      <c r="QZQ19" s="75"/>
      <c r="QZS19" s="2"/>
      <c r="QZT19" s="2"/>
      <c r="QZU19" s="35"/>
      <c r="QZV19" s="76"/>
      <c r="QZW19" s="75"/>
      <c r="QZY19" s="2"/>
      <c r="QZZ19" s="2"/>
      <c r="RAA19" s="35"/>
      <c r="RAB19" s="76"/>
      <c r="RAC19" s="75"/>
      <c r="RAE19" s="2"/>
      <c r="RAF19" s="2"/>
      <c r="RAG19" s="35"/>
      <c r="RAH19" s="76"/>
      <c r="RAI19" s="75"/>
      <c r="RAK19" s="2"/>
      <c r="RAL19" s="2"/>
      <c r="RAM19" s="35"/>
      <c r="RAN19" s="76"/>
      <c r="RAO19" s="75"/>
      <c r="RAQ19" s="2"/>
      <c r="RAR19" s="2"/>
      <c r="RAS19" s="35"/>
      <c r="RAT19" s="76"/>
      <c r="RAU19" s="75"/>
      <c r="RAW19" s="2"/>
      <c r="RAX19" s="2"/>
      <c r="RAY19" s="35"/>
      <c r="RAZ19" s="76"/>
      <c r="RBA19" s="75"/>
      <c r="RBC19" s="2"/>
      <c r="RBD19" s="2"/>
      <c r="RBE19" s="35"/>
      <c r="RBF19" s="76"/>
      <c r="RBG19" s="75"/>
      <c r="RBI19" s="2"/>
      <c r="RBJ19" s="2"/>
      <c r="RBK19" s="35"/>
      <c r="RBL19" s="76"/>
      <c r="RBM19" s="75"/>
      <c r="RBO19" s="2"/>
      <c r="RBP19" s="2"/>
      <c r="RBQ19" s="35"/>
      <c r="RBR19" s="76"/>
      <c r="RBS19" s="75"/>
      <c r="RBU19" s="2"/>
      <c r="RBV19" s="2"/>
      <c r="RBW19" s="35"/>
      <c r="RBX19" s="76"/>
      <c r="RBY19" s="75"/>
      <c r="RCA19" s="2"/>
      <c r="RCB19" s="2"/>
      <c r="RCC19" s="35"/>
      <c r="RCD19" s="76"/>
      <c r="RCE19" s="75"/>
      <c r="RCG19" s="2"/>
      <c r="RCH19" s="2"/>
      <c r="RCI19" s="35"/>
      <c r="RCJ19" s="76"/>
      <c r="RCK19" s="75"/>
      <c r="RCM19" s="2"/>
      <c r="RCN19" s="2"/>
      <c r="RCO19" s="35"/>
      <c r="RCP19" s="76"/>
      <c r="RCQ19" s="75"/>
      <c r="RCS19" s="2"/>
      <c r="RCT19" s="2"/>
      <c r="RCU19" s="35"/>
      <c r="RCV19" s="76"/>
      <c r="RCW19" s="75"/>
      <c r="RCY19" s="2"/>
      <c r="RCZ19" s="2"/>
      <c r="RDA19" s="35"/>
      <c r="RDB19" s="76"/>
      <c r="RDC19" s="75"/>
      <c r="RDE19" s="2"/>
      <c r="RDF19" s="2"/>
      <c r="RDG19" s="35"/>
      <c r="RDH19" s="76"/>
      <c r="RDI19" s="75"/>
      <c r="RDK19" s="2"/>
      <c r="RDL19" s="2"/>
      <c r="RDM19" s="35"/>
      <c r="RDN19" s="76"/>
      <c r="RDO19" s="75"/>
      <c r="RDQ19" s="2"/>
      <c r="RDR19" s="2"/>
      <c r="RDS19" s="35"/>
      <c r="RDT19" s="76"/>
      <c r="RDU19" s="75"/>
      <c r="RDW19" s="2"/>
      <c r="RDX19" s="2"/>
      <c r="RDY19" s="35"/>
      <c r="RDZ19" s="76"/>
      <c r="REA19" s="75"/>
      <c r="REC19" s="2"/>
      <c r="RED19" s="2"/>
      <c r="REE19" s="35"/>
      <c r="REF19" s="76"/>
      <c r="REG19" s="75"/>
      <c r="REI19" s="2"/>
      <c r="REJ19" s="2"/>
      <c r="REK19" s="35"/>
      <c r="REL19" s="76"/>
      <c r="REM19" s="75"/>
      <c r="REO19" s="2"/>
      <c r="REP19" s="2"/>
      <c r="REQ19" s="35"/>
      <c r="RER19" s="76"/>
      <c r="RES19" s="75"/>
      <c r="REU19" s="2"/>
      <c r="REV19" s="2"/>
      <c r="REW19" s="35"/>
      <c r="REX19" s="76"/>
      <c r="REY19" s="75"/>
      <c r="RFA19" s="2"/>
      <c r="RFB19" s="2"/>
      <c r="RFC19" s="35"/>
      <c r="RFD19" s="76"/>
      <c r="RFE19" s="75"/>
      <c r="RFG19" s="2"/>
      <c r="RFH19" s="2"/>
      <c r="RFI19" s="35"/>
      <c r="RFJ19" s="76"/>
      <c r="RFK19" s="75"/>
      <c r="RFM19" s="2"/>
      <c r="RFN19" s="2"/>
      <c r="RFO19" s="35"/>
      <c r="RFP19" s="76"/>
      <c r="RFQ19" s="75"/>
      <c r="RFS19" s="2"/>
      <c r="RFT19" s="2"/>
      <c r="RFU19" s="35"/>
      <c r="RFV19" s="76"/>
      <c r="RFW19" s="75"/>
      <c r="RFY19" s="2"/>
      <c r="RFZ19" s="2"/>
      <c r="RGA19" s="35"/>
      <c r="RGB19" s="76"/>
      <c r="RGC19" s="75"/>
      <c r="RGE19" s="2"/>
      <c r="RGF19" s="2"/>
      <c r="RGG19" s="35"/>
      <c r="RGH19" s="76"/>
      <c r="RGI19" s="75"/>
      <c r="RGK19" s="2"/>
      <c r="RGL19" s="2"/>
      <c r="RGM19" s="35"/>
      <c r="RGN19" s="76"/>
      <c r="RGO19" s="75"/>
      <c r="RGQ19" s="2"/>
      <c r="RGR19" s="2"/>
      <c r="RGS19" s="35"/>
      <c r="RGT19" s="76"/>
      <c r="RGU19" s="75"/>
      <c r="RGW19" s="2"/>
      <c r="RGX19" s="2"/>
      <c r="RGY19" s="35"/>
      <c r="RGZ19" s="76"/>
      <c r="RHA19" s="75"/>
      <c r="RHC19" s="2"/>
      <c r="RHD19" s="2"/>
      <c r="RHE19" s="35"/>
      <c r="RHF19" s="76"/>
      <c r="RHG19" s="75"/>
      <c r="RHI19" s="2"/>
      <c r="RHJ19" s="2"/>
      <c r="RHK19" s="35"/>
      <c r="RHL19" s="76"/>
      <c r="RHM19" s="75"/>
      <c r="RHO19" s="2"/>
      <c r="RHP19" s="2"/>
      <c r="RHQ19" s="35"/>
      <c r="RHR19" s="76"/>
      <c r="RHS19" s="75"/>
      <c r="RHU19" s="2"/>
      <c r="RHV19" s="2"/>
      <c r="RHW19" s="35"/>
      <c r="RHX19" s="76"/>
      <c r="RHY19" s="75"/>
      <c r="RIA19" s="2"/>
      <c r="RIB19" s="2"/>
      <c r="RIC19" s="35"/>
      <c r="RID19" s="76"/>
      <c r="RIE19" s="75"/>
      <c r="RIG19" s="2"/>
      <c r="RIH19" s="2"/>
      <c r="RII19" s="35"/>
      <c r="RIJ19" s="76"/>
      <c r="RIK19" s="75"/>
      <c r="RIM19" s="2"/>
      <c r="RIN19" s="2"/>
      <c r="RIO19" s="35"/>
      <c r="RIP19" s="76"/>
      <c r="RIQ19" s="75"/>
      <c r="RIS19" s="2"/>
      <c r="RIT19" s="2"/>
      <c r="RIU19" s="35"/>
      <c r="RIV19" s="76"/>
      <c r="RIW19" s="75"/>
      <c r="RIY19" s="2"/>
      <c r="RIZ19" s="2"/>
      <c r="RJA19" s="35"/>
      <c r="RJB19" s="76"/>
      <c r="RJC19" s="75"/>
      <c r="RJE19" s="2"/>
      <c r="RJF19" s="2"/>
      <c r="RJG19" s="35"/>
      <c r="RJH19" s="76"/>
      <c r="RJI19" s="75"/>
      <c r="RJK19" s="2"/>
      <c r="RJL19" s="2"/>
      <c r="RJM19" s="35"/>
      <c r="RJN19" s="76"/>
      <c r="RJO19" s="75"/>
      <c r="RJQ19" s="2"/>
      <c r="RJR19" s="2"/>
      <c r="RJS19" s="35"/>
      <c r="RJT19" s="76"/>
      <c r="RJU19" s="75"/>
      <c r="RJW19" s="2"/>
      <c r="RJX19" s="2"/>
      <c r="RJY19" s="35"/>
      <c r="RJZ19" s="76"/>
      <c r="RKA19" s="75"/>
      <c r="RKC19" s="2"/>
      <c r="RKD19" s="2"/>
      <c r="RKE19" s="35"/>
      <c r="RKF19" s="76"/>
      <c r="RKG19" s="75"/>
      <c r="RKI19" s="2"/>
      <c r="RKJ19" s="2"/>
      <c r="RKK19" s="35"/>
      <c r="RKL19" s="76"/>
      <c r="RKM19" s="75"/>
      <c r="RKO19" s="2"/>
      <c r="RKP19" s="2"/>
      <c r="RKQ19" s="35"/>
      <c r="RKR19" s="76"/>
      <c r="RKS19" s="75"/>
      <c r="RKU19" s="2"/>
      <c r="RKV19" s="2"/>
      <c r="RKW19" s="35"/>
      <c r="RKX19" s="76"/>
      <c r="RKY19" s="75"/>
      <c r="RLA19" s="2"/>
      <c r="RLB19" s="2"/>
      <c r="RLC19" s="35"/>
      <c r="RLD19" s="76"/>
      <c r="RLE19" s="75"/>
      <c r="RLG19" s="2"/>
      <c r="RLH19" s="2"/>
      <c r="RLI19" s="35"/>
      <c r="RLJ19" s="76"/>
      <c r="RLK19" s="75"/>
      <c r="RLM19" s="2"/>
      <c r="RLN19" s="2"/>
      <c r="RLO19" s="35"/>
      <c r="RLP19" s="76"/>
      <c r="RLQ19" s="75"/>
      <c r="RLS19" s="2"/>
      <c r="RLT19" s="2"/>
      <c r="RLU19" s="35"/>
      <c r="RLV19" s="76"/>
      <c r="RLW19" s="75"/>
      <c r="RLY19" s="2"/>
      <c r="RLZ19" s="2"/>
      <c r="RMA19" s="35"/>
      <c r="RMB19" s="76"/>
      <c r="RMC19" s="75"/>
      <c r="RME19" s="2"/>
      <c r="RMF19" s="2"/>
      <c r="RMG19" s="35"/>
      <c r="RMH19" s="76"/>
      <c r="RMI19" s="75"/>
      <c r="RMK19" s="2"/>
      <c r="RML19" s="2"/>
      <c r="RMM19" s="35"/>
      <c r="RMN19" s="76"/>
      <c r="RMO19" s="75"/>
      <c r="RMQ19" s="2"/>
      <c r="RMR19" s="2"/>
      <c r="RMS19" s="35"/>
      <c r="RMT19" s="76"/>
      <c r="RMU19" s="75"/>
      <c r="RMW19" s="2"/>
      <c r="RMX19" s="2"/>
      <c r="RMY19" s="35"/>
      <c r="RMZ19" s="76"/>
      <c r="RNA19" s="75"/>
      <c r="RNC19" s="2"/>
      <c r="RND19" s="2"/>
      <c r="RNE19" s="35"/>
      <c r="RNF19" s="76"/>
      <c r="RNG19" s="75"/>
      <c r="RNI19" s="2"/>
      <c r="RNJ19" s="2"/>
      <c r="RNK19" s="35"/>
      <c r="RNL19" s="76"/>
      <c r="RNM19" s="75"/>
      <c r="RNO19" s="2"/>
      <c r="RNP19" s="2"/>
      <c r="RNQ19" s="35"/>
      <c r="RNR19" s="76"/>
      <c r="RNS19" s="75"/>
      <c r="RNU19" s="2"/>
      <c r="RNV19" s="2"/>
      <c r="RNW19" s="35"/>
      <c r="RNX19" s="76"/>
      <c r="RNY19" s="75"/>
      <c r="ROA19" s="2"/>
      <c r="ROB19" s="2"/>
      <c r="ROC19" s="35"/>
      <c r="ROD19" s="76"/>
      <c r="ROE19" s="75"/>
      <c r="ROG19" s="2"/>
      <c r="ROH19" s="2"/>
      <c r="ROI19" s="35"/>
      <c r="ROJ19" s="76"/>
      <c r="ROK19" s="75"/>
      <c r="ROM19" s="2"/>
      <c r="RON19" s="2"/>
      <c r="ROO19" s="35"/>
      <c r="ROP19" s="76"/>
      <c r="ROQ19" s="75"/>
      <c r="ROS19" s="2"/>
      <c r="ROT19" s="2"/>
      <c r="ROU19" s="35"/>
      <c r="ROV19" s="76"/>
      <c r="ROW19" s="75"/>
      <c r="ROY19" s="2"/>
      <c r="ROZ19" s="2"/>
      <c r="RPA19" s="35"/>
      <c r="RPB19" s="76"/>
      <c r="RPC19" s="75"/>
      <c r="RPE19" s="2"/>
      <c r="RPF19" s="2"/>
      <c r="RPG19" s="35"/>
      <c r="RPH19" s="76"/>
      <c r="RPI19" s="75"/>
      <c r="RPK19" s="2"/>
      <c r="RPL19" s="2"/>
      <c r="RPM19" s="35"/>
      <c r="RPN19" s="76"/>
      <c r="RPO19" s="75"/>
      <c r="RPQ19" s="2"/>
      <c r="RPR19" s="2"/>
      <c r="RPS19" s="35"/>
      <c r="RPT19" s="76"/>
      <c r="RPU19" s="75"/>
      <c r="RPW19" s="2"/>
      <c r="RPX19" s="2"/>
      <c r="RPY19" s="35"/>
      <c r="RPZ19" s="76"/>
      <c r="RQA19" s="75"/>
      <c r="RQC19" s="2"/>
      <c r="RQD19" s="2"/>
      <c r="RQE19" s="35"/>
      <c r="RQF19" s="76"/>
      <c r="RQG19" s="75"/>
      <c r="RQI19" s="2"/>
      <c r="RQJ19" s="2"/>
      <c r="RQK19" s="35"/>
      <c r="RQL19" s="76"/>
      <c r="RQM19" s="75"/>
      <c r="RQO19" s="2"/>
      <c r="RQP19" s="2"/>
      <c r="RQQ19" s="35"/>
      <c r="RQR19" s="76"/>
      <c r="RQS19" s="75"/>
      <c r="RQU19" s="2"/>
      <c r="RQV19" s="2"/>
      <c r="RQW19" s="35"/>
      <c r="RQX19" s="76"/>
      <c r="RQY19" s="75"/>
      <c r="RRA19" s="2"/>
      <c r="RRB19" s="2"/>
      <c r="RRC19" s="35"/>
      <c r="RRD19" s="76"/>
      <c r="RRE19" s="75"/>
      <c r="RRG19" s="2"/>
      <c r="RRH19" s="2"/>
      <c r="RRI19" s="35"/>
      <c r="RRJ19" s="76"/>
      <c r="RRK19" s="75"/>
      <c r="RRM19" s="2"/>
      <c r="RRN19" s="2"/>
      <c r="RRO19" s="35"/>
      <c r="RRP19" s="76"/>
      <c r="RRQ19" s="75"/>
      <c r="RRS19" s="2"/>
      <c r="RRT19" s="2"/>
      <c r="RRU19" s="35"/>
      <c r="RRV19" s="76"/>
      <c r="RRW19" s="75"/>
      <c r="RRY19" s="2"/>
      <c r="RRZ19" s="2"/>
      <c r="RSA19" s="35"/>
      <c r="RSB19" s="76"/>
      <c r="RSC19" s="75"/>
      <c r="RSE19" s="2"/>
      <c r="RSF19" s="2"/>
      <c r="RSG19" s="35"/>
      <c r="RSH19" s="76"/>
      <c r="RSI19" s="75"/>
      <c r="RSK19" s="2"/>
      <c r="RSL19" s="2"/>
      <c r="RSM19" s="35"/>
      <c r="RSN19" s="76"/>
      <c r="RSO19" s="75"/>
      <c r="RSQ19" s="2"/>
      <c r="RSR19" s="2"/>
      <c r="RSS19" s="35"/>
      <c r="RST19" s="76"/>
      <c r="RSU19" s="75"/>
      <c r="RSW19" s="2"/>
      <c r="RSX19" s="2"/>
      <c r="RSY19" s="35"/>
      <c r="RSZ19" s="76"/>
      <c r="RTA19" s="75"/>
      <c r="RTC19" s="2"/>
      <c r="RTD19" s="2"/>
      <c r="RTE19" s="35"/>
      <c r="RTF19" s="76"/>
      <c r="RTG19" s="75"/>
      <c r="RTI19" s="2"/>
      <c r="RTJ19" s="2"/>
      <c r="RTK19" s="35"/>
      <c r="RTL19" s="76"/>
      <c r="RTM19" s="75"/>
      <c r="RTO19" s="2"/>
      <c r="RTP19" s="2"/>
      <c r="RTQ19" s="35"/>
      <c r="RTR19" s="76"/>
      <c r="RTS19" s="75"/>
      <c r="RTU19" s="2"/>
      <c r="RTV19" s="2"/>
      <c r="RTW19" s="35"/>
      <c r="RTX19" s="76"/>
      <c r="RTY19" s="75"/>
      <c r="RUA19" s="2"/>
      <c r="RUB19" s="2"/>
      <c r="RUC19" s="35"/>
      <c r="RUD19" s="76"/>
      <c r="RUE19" s="75"/>
      <c r="RUG19" s="2"/>
      <c r="RUH19" s="2"/>
      <c r="RUI19" s="35"/>
      <c r="RUJ19" s="76"/>
      <c r="RUK19" s="75"/>
      <c r="RUM19" s="2"/>
      <c r="RUN19" s="2"/>
      <c r="RUO19" s="35"/>
      <c r="RUP19" s="76"/>
      <c r="RUQ19" s="75"/>
      <c r="RUS19" s="2"/>
      <c r="RUT19" s="2"/>
      <c r="RUU19" s="35"/>
      <c r="RUV19" s="76"/>
      <c r="RUW19" s="75"/>
      <c r="RUY19" s="2"/>
      <c r="RUZ19" s="2"/>
      <c r="RVA19" s="35"/>
      <c r="RVB19" s="76"/>
      <c r="RVC19" s="75"/>
      <c r="RVE19" s="2"/>
      <c r="RVF19" s="2"/>
      <c r="RVG19" s="35"/>
      <c r="RVH19" s="76"/>
      <c r="RVI19" s="75"/>
      <c r="RVK19" s="2"/>
      <c r="RVL19" s="2"/>
      <c r="RVM19" s="35"/>
      <c r="RVN19" s="76"/>
      <c r="RVO19" s="75"/>
      <c r="RVQ19" s="2"/>
      <c r="RVR19" s="2"/>
      <c r="RVS19" s="35"/>
      <c r="RVT19" s="76"/>
      <c r="RVU19" s="75"/>
      <c r="RVW19" s="2"/>
      <c r="RVX19" s="2"/>
      <c r="RVY19" s="35"/>
      <c r="RVZ19" s="76"/>
      <c r="RWA19" s="75"/>
      <c r="RWC19" s="2"/>
      <c r="RWD19" s="2"/>
      <c r="RWE19" s="35"/>
      <c r="RWF19" s="76"/>
      <c r="RWG19" s="75"/>
      <c r="RWI19" s="2"/>
      <c r="RWJ19" s="2"/>
      <c r="RWK19" s="35"/>
      <c r="RWL19" s="76"/>
      <c r="RWM19" s="75"/>
      <c r="RWO19" s="2"/>
      <c r="RWP19" s="2"/>
      <c r="RWQ19" s="35"/>
      <c r="RWR19" s="76"/>
      <c r="RWS19" s="75"/>
      <c r="RWU19" s="2"/>
      <c r="RWV19" s="2"/>
      <c r="RWW19" s="35"/>
      <c r="RWX19" s="76"/>
      <c r="RWY19" s="75"/>
      <c r="RXA19" s="2"/>
      <c r="RXB19" s="2"/>
      <c r="RXC19" s="35"/>
      <c r="RXD19" s="76"/>
      <c r="RXE19" s="75"/>
      <c r="RXG19" s="2"/>
      <c r="RXH19" s="2"/>
      <c r="RXI19" s="35"/>
      <c r="RXJ19" s="76"/>
      <c r="RXK19" s="75"/>
      <c r="RXM19" s="2"/>
      <c r="RXN19" s="2"/>
      <c r="RXO19" s="35"/>
      <c r="RXP19" s="76"/>
      <c r="RXQ19" s="75"/>
      <c r="RXS19" s="2"/>
      <c r="RXT19" s="2"/>
      <c r="RXU19" s="35"/>
      <c r="RXV19" s="76"/>
      <c r="RXW19" s="75"/>
      <c r="RXY19" s="2"/>
      <c r="RXZ19" s="2"/>
      <c r="RYA19" s="35"/>
      <c r="RYB19" s="76"/>
      <c r="RYC19" s="75"/>
      <c r="RYE19" s="2"/>
      <c r="RYF19" s="2"/>
      <c r="RYG19" s="35"/>
      <c r="RYH19" s="76"/>
      <c r="RYI19" s="75"/>
      <c r="RYK19" s="2"/>
      <c r="RYL19" s="2"/>
      <c r="RYM19" s="35"/>
      <c r="RYN19" s="76"/>
      <c r="RYO19" s="75"/>
      <c r="RYQ19" s="2"/>
      <c r="RYR19" s="2"/>
      <c r="RYS19" s="35"/>
      <c r="RYT19" s="76"/>
      <c r="RYU19" s="75"/>
      <c r="RYW19" s="2"/>
      <c r="RYX19" s="2"/>
      <c r="RYY19" s="35"/>
      <c r="RYZ19" s="76"/>
      <c r="RZA19" s="75"/>
      <c r="RZC19" s="2"/>
      <c r="RZD19" s="2"/>
      <c r="RZE19" s="35"/>
      <c r="RZF19" s="76"/>
      <c r="RZG19" s="75"/>
      <c r="RZI19" s="2"/>
      <c r="RZJ19" s="2"/>
      <c r="RZK19" s="35"/>
      <c r="RZL19" s="76"/>
      <c r="RZM19" s="75"/>
      <c r="RZO19" s="2"/>
      <c r="RZP19" s="2"/>
      <c r="RZQ19" s="35"/>
      <c r="RZR19" s="76"/>
      <c r="RZS19" s="75"/>
      <c r="RZU19" s="2"/>
      <c r="RZV19" s="2"/>
      <c r="RZW19" s="35"/>
      <c r="RZX19" s="76"/>
      <c r="RZY19" s="75"/>
      <c r="SAA19" s="2"/>
      <c r="SAB19" s="2"/>
      <c r="SAC19" s="35"/>
      <c r="SAD19" s="76"/>
      <c r="SAE19" s="75"/>
      <c r="SAG19" s="2"/>
      <c r="SAH19" s="2"/>
      <c r="SAI19" s="35"/>
      <c r="SAJ19" s="76"/>
      <c r="SAK19" s="75"/>
      <c r="SAM19" s="2"/>
      <c r="SAN19" s="2"/>
      <c r="SAO19" s="35"/>
      <c r="SAP19" s="76"/>
      <c r="SAQ19" s="75"/>
      <c r="SAS19" s="2"/>
      <c r="SAT19" s="2"/>
      <c r="SAU19" s="35"/>
      <c r="SAV19" s="76"/>
      <c r="SAW19" s="75"/>
      <c r="SAY19" s="2"/>
      <c r="SAZ19" s="2"/>
      <c r="SBA19" s="35"/>
      <c r="SBB19" s="76"/>
      <c r="SBC19" s="75"/>
      <c r="SBE19" s="2"/>
      <c r="SBF19" s="2"/>
      <c r="SBG19" s="35"/>
      <c r="SBH19" s="76"/>
      <c r="SBI19" s="75"/>
      <c r="SBK19" s="2"/>
      <c r="SBL19" s="2"/>
      <c r="SBM19" s="35"/>
      <c r="SBN19" s="76"/>
      <c r="SBO19" s="75"/>
      <c r="SBQ19" s="2"/>
      <c r="SBR19" s="2"/>
      <c r="SBS19" s="35"/>
      <c r="SBT19" s="76"/>
      <c r="SBU19" s="75"/>
      <c r="SBW19" s="2"/>
      <c r="SBX19" s="2"/>
      <c r="SBY19" s="35"/>
      <c r="SBZ19" s="76"/>
      <c r="SCA19" s="75"/>
      <c r="SCC19" s="2"/>
      <c r="SCD19" s="2"/>
      <c r="SCE19" s="35"/>
      <c r="SCF19" s="76"/>
      <c r="SCG19" s="75"/>
      <c r="SCI19" s="2"/>
      <c r="SCJ19" s="2"/>
      <c r="SCK19" s="35"/>
      <c r="SCL19" s="76"/>
      <c r="SCM19" s="75"/>
      <c r="SCO19" s="2"/>
      <c r="SCP19" s="2"/>
      <c r="SCQ19" s="35"/>
      <c r="SCR19" s="76"/>
      <c r="SCS19" s="75"/>
      <c r="SCU19" s="2"/>
      <c r="SCV19" s="2"/>
      <c r="SCW19" s="35"/>
      <c r="SCX19" s="76"/>
      <c r="SCY19" s="75"/>
      <c r="SDA19" s="2"/>
      <c r="SDB19" s="2"/>
      <c r="SDC19" s="35"/>
      <c r="SDD19" s="76"/>
      <c r="SDE19" s="75"/>
      <c r="SDG19" s="2"/>
      <c r="SDH19" s="2"/>
      <c r="SDI19" s="35"/>
      <c r="SDJ19" s="76"/>
      <c r="SDK19" s="75"/>
      <c r="SDM19" s="2"/>
      <c r="SDN19" s="2"/>
      <c r="SDO19" s="35"/>
      <c r="SDP19" s="76"/>
      <c r="SDQ19" s="75"/>
      <c r="SDS19" s="2"/>
      <c r="SDT19" s="2"/>
      <c r="SDU19" s="35"/>
      <c r="SDV19" s="76"/>
      <c r="SDW19" s="75"/>
      <c r="SDY19" s="2"/>
      <c r="SDZ19" s="2"/>
      <c r="SEA19" s="35"/>
      <c r="SEB19" s="76"/>
      <c r="SEC19" s="75"/>
      <c r="SEE19" s="2"/>
      <c r="SEF19" s="2"/>
      <c r="SEG19" s="35"/>
      <c r="SEH19" s="76"/>
      <c r="SEI19" s="75"/>
      <c r="SEK19" s="2"/>
      <c r="SEL19" s="2"/>
      <c r="SEM19" s="35"/>
      <c r="SEN19" s="76"/>
      <c r="SEO19" s="75"/>
      <c r="SEQ19" s="2"/>
      <c r="SER19" s="2"/>
      <c r="SES19" s="35"/>
      <c r="SET19" s="76"/>
      <c r="SEU19" s="75"/>
      <c r="SEW19" s="2"/>
      <c r="SEX19" s="2"/>
      <c r="SEY19" s="35"/>
      <c r="SEZ19" s="76"/>
      <c r="SFA19" s="75"/>
      <c r="SFC19" s="2"/>
      <c r="SFD19" s="2"/>
      <c r="SFE19" s="35"/>
      <c r="SFF19" s="76"/>
      <c r="SFG19" s="75"/>
      <c r="SFI19" s="2"/>
      <c r="SFJ19" s="2"/>
      <c r="SFK19" s="35"/>
      <c r="SFL19" s="76"/>
      <c r="SFM19" s="75"/>
      <c r="SFO19" s="2"/>
      <c r="SFP19" s="2"/>
      <c r="SFQ19" s="35"/>
      <c r="SFR19" s="76"/>
      <c r="SFS19" s="75"/>
      <c r="SFU19" s="2"/>
      <c r="SFV19" s="2"/>
      <c r="SFW19" s="35"/>
      <c r="SFX19" s="76"/>
      <c r="SFY19" s="75"/>
      <c r="SGA19" s="2"/>
      <c r="SGB19" s="2"/>
      <c r="SGC19" s="35"/>
      <c r="SGD19" s="76"/>
      <c r="SGE19" s="75"/>
      <c r="SGG19" s="2"/>
      <c r="SGH19" s="2"/>
      <c r="SGI19" s="35"/>
      <c r="SGJ19" s="76"/>
      <c r="SGK19" s="75"/>
      <c r="SGM19" s="2"/>
      <c r="SGN19" s="2"/>
      <c r="SGO19" s="35"/>
      <c r="SGP19" s="76"/>
      <c r="SGQ19" s="75"/>
      <c r="SGS19" s="2"/>
      <c r="SGT19" s="2"/>
      <c r="SGU19" s="35"/>
      <c r="SGV19" s="76"/>
      <c r="SGW19" s="75"/>
      <c r="SGY19" s="2"/>
      <c r="SGZ19" s="2"/>
      <c r="SHA19" s="35"/>
      <c r="SHB19" s="76"/>
      <c r="SHC19" s="75"/>
      <c r="SHE19" s="2"/>
      <c r="SHF19" s="2"/>
      <c r="SHG19" s="35"/>
      <c r="SHH19" s="76"/>
      <c r="SHI19" s="75"/>
      <c r="SHK19" s="2"/>
      <c r="SHL19" s="2"/>
      <c r="SHM19" s="35"/>
      <c r="SHN19" s="76"/>
      <c r="SHO19" s="75"/>
      <c r="SHQ19" s="2"/>
      <c r="SHR19" s="2"/>
      <c r="SHS19" s="35"/>
      <c r="SHT19" s="76"/>
      <c r="SHU19" s="75"/>
      <c r="SHW19" s="2"/>
      <c r="SHX19" s="2"/>
      <c r="SHY19" s="35"/>
      <c r="SHZ19" s="76"/>
      <c r="SIA19" s="75"/>
      <c r="SIC19" s="2"/>
      <c r="SID19" s="2"/>
      <c r="SIE19" s="35"/>
      <c r="SIF19" s="76"/>
      <c r="SIG19" s="75"/>
      <c r="SII19" s="2"/>
      <c r="SIJ19" s="2"/>
      <c r="SIK19" s="35"/>
      <c r="SIL19" s="76"/>
      <c r="SIM19" s="75"/>
      <c r="SIO19" s="2"/>
      <c r="SIP19" s="2"/>
      <c r="SIQ19" s="35"/>
      <c r="SIR19" s="76"/>
      <c r="SIS19" s="75"/>
      <c r="SIU19" s="2"/>
      <c r="SIV19" s="2"/>
      <c r="SIW19" s="35"/>
      <c r="SIX19" s="76"/>
      <c r="SIY19" s="75"/>
      <c r="SJA19" s="2"/>
      <c r="SJB19" s="2"/>
      <c r="SJC19" s="35"/>
      <c r="SJD19" s="76"/>
      <c r="SJE19" s="75"/>
      <c r="SJG19" s="2"/>
      <c r="SJH19" s="2"/>
      <c r="SJI19" s="35"/>
      <c r="SJJ19" s="76"/>
      <c r="SJK19" s="75"/>
      <c r="SJM19" s="2"/>
      <c r="SJN19" s="2"/>
      <c r="SJO19" s="35"/>
      <c r="SJP19" s="76"/>
      <c r="SJQ19" s="75"/>
      <c r="SJS19" s="2"/>
      <c r="SJT19" s="2"/>
      <c r="SJU19" s="35"/>
      <c r="SJV19" s="76"/>
      <c r="SJW19" s="75"/>
      <c r="SJY19" s="2"/>
      <c r="SJZ19" s="2"/>
      <c r="SKA19" s="35"/>
      <c r="SKB19" s="76"/>
      <c r="SKC19" s="75"/>
      <c r="SKE19" s="2"/>
      <c r="SKF19" s="2"/>
      <c r="SKG19" s="35"/>
      <c r="SKH19" s="76"/>
      <c r="SKI19" s="75"/>
      <c r="SKK19" s="2"/>
      <c r="SKL19" s="2"/>
      <c r="SKM19" s="35"/>
      <c r="SKN19" s="76"/>
      <c r="SKO19" s="75"/>
      <c r="SKQ19" s="2"/>
      <c r="SKR19" s="2"/>
      <c r="SKS19" s="35"/>
      <c r="SKT19" s="76"/>
      <c r="SKU19" s="75"/>
      <c r="SKW19" s="2"/>
      <c r="SKX19" s="2"/>
      <c r="SKY19" s="35"/>
      <c r="SKZ19" s="76"/>
      <c r="SLA19" s="75"/>
      <c r="SLC19" s="2"/>
      <c r="SLD19" s="2"/>
      <c r="SLE19" s="35"/>
      <c r="SLF19" s="76"/>
      <c r="SLG19" s="75"/>
      <c r="SLI19" s="2"/>
      <c r="SLJ19" s="2"/>
      <c r="SLK19" s="35"/>
      <c r="SLL19" s="76"/>
      <c r="SLM19" s="75"/>
      <c r="SLO19" s="2"/>
      <c r="SLP19" s="2"/>
      <c r="SLQ19" s="35"/>
      <c r="SLR19" s="76"/>
      <c r="SLS19" s="75"/>
      <c r="SLU19" s="2"/>
      <c r="SLV19" s="2"/>
      <c r="SLW19" s="35"/>
      <c r="SLX19" s="76"/>
      <c r="SLY19" s="75"/>
      <c r="SMA19" s="2"/>
      <c r="SMB19" s="2"/>
      <c r="SMC19" s="35"/>
      <c r="SMD19" s="76"/>
      <c r="SME19" s="75"/>
      <c r="SMG19" s="2"/>
      <c r="SMH19" s="2"/>
      <c r="SMI19" s="35"/>
      <c r="SMJ19" s="76"/>
      <c r="SMK19" s="75"/>
      <c r="SMM19" s="2"/>
      <c r="SMN19" s="2"/>
      <c r="SMO19" s="35"/>
      <c r="SMP19" s="76"/>
      <c r="SMQ19" s="75"/>
      <c r="SMS19" s="2"/>
      <c r="SMT19" s="2"/>
      <c r="SMU19" s="35"/>
      <c r="SMV19" s="76"/>
      <c r="SMW19" s="75"/>
      <c r="SMY19" s="2"/>
      <c r="SMZ19" s="2"/>
      <c r="SNA19" s="35"/>
      <c r="SNB19" s="76"/>
      <c r="SNC19" s="75"/>
      <c r="SNE19" s="2"/>
      <c r="SNF19" s="2"/>
      <c r="SNG19" s="35"/>
      <c r="SNH19" s="76"/>
      <c r="SNI19" s="75"/>
      <c r="SNK19" s="2"/>
      <c r="SNL19" s="2"/>
      <c r="SNM19" s="35"/>
      <c r="SNN19" s="76"/>
      <c r="SNO19" s="75"/>
      <c r="SNQ19" s="2"/>
      <c r="SNR19" s="2"/>
      <c r="SNS19" s="35"/>
      <c r="SNT19" s="76"/>
      <c r="SNU19" s="75"/>
      <c r="SNW19" s="2"/>
      <c r="SNX19" s="2"/>
      <c r="SNY19" s="35"/>
      <c r="SNZ19" s="76"/>
      <c r="SOA19" s="75"/>
      <c r="SOC19" s="2"/>
      <c r="SOD19" s="2"/>
      <c r="SOE19" s="35"/>
      <c r="SOF19" s="76"/>
      <c r="SOG19" s="75"/>
      <c r="SOI19" s="2"/>
      <c r="SOJ19" s="2"/>
      <c r="SOK19" s="35"/>
      <c r="SOL19" s="76"/>
      <c r="SOM19" s="75"/>
      <c r="SOO19" s="2"/>
      <c r="SOP19" s="2"/>
      <c r="SOQ19" s="35"/>
      <c r="SOR19" s="76"/>
      <c r="SOS19" s="75"/>
      <c r="SOU19" s="2"/>
      <c r="SOV19" s="2"/>
      <c r="SOW19" s="35"/>
      <c r="SOX19" s="76"/>
      <c r="SOY19" s="75"/>
      <c r="SPA19" s="2"/>
      <c r="SPB19" s="2"/>
      <c r="SPC19" s="35"/>
      <c r="SPD19" s="76"/>
      <c r="SPE19" s="75"/>
      <c r="SPG19" s="2"/>
      <c r="SPH19" s="2"/>
      <c r="SPI19" s="35"/>
      <c r="SPJ19" s="76"/>
      <c r="SPK19" s="75"/>
      <c r="SPM19" s="2"/>
      <c r="SPN19" s="2"/>
      <c r="SPO19" s="35"/>
      <c r="SPP19" s="76"/>
      <c r="SPQ19" s="75"/>
      <c r="SPS19" s="2"/>
      <c r="SPT19" s="2"/>
      <c r="SPU19" s="35"/>
      <c r="SPV19" s="76"/>
      <c r="SPW19" s="75"/>
      <c r="SPY19" s="2"/>
      <c r="SPZ19" s="2"/>
      <c r="SQA19" s="35"/>
      <c r="SQB19" s="76"/>
      <c r="SQC19" s="75"/>
      <c r="SQE19" s="2"/>
      <c r="SQF19" s="2"/>
      <c r="SQG19" s="35"/>
      <c r="SQH19" s="76"/>
      <c r="SQI19" s="75"/>
      <c r="SQK19" s="2"/>
      <c r="SQL19" s="2"/>
      <c r="SQM19" s="35"/>
      <c r="SQN19" s="76"/>
      <c r="SQO19" s="75"/>
      <c r="SQQ19" s="2"/>
      <c r="SQR19" s="2"/>
      <c r="SQS19" s="35"/>
      <c r="SQT19" s="76"/>
      <c r="SQU19" s="75"/>
      <c r="SQW19" s="2"/>
      <c r="SQX19" s="2"/>
      <c r="SQY19" s="35"/>
      <c r="SQZ19" s="76"/>
      <c r="SRA19" s="75"/>
      <c r="SRC19" s="2"/>
      <c r="SRD19" s="2"/>
      <c r="SRE19" s="35"/>
      <c r="SRF19" s="76"/>
      <c r="SRG19" s="75"/>
      <c r="SRI19" s="2"/>
      <c r="SRJ19" s="2"/>
      <c r="SRK19" s="35"/>
      <c r="SRL19" s="76"/>
      <c r="SRM19" s="75"/>
      <c r="SRO19" s="2"/>
      <c r="SRP19" s="2"/>
      <c r="SRQ19" s="35"/>
      <c r="SRR19" s="76"/>
      <c r="SRS19" s="75"/>
      <c r="SRU19" s="2"/>
      <c r="SRV19" s="2"/>
      <c r="SRW19" s="35"/>
      <c r="SRX19" s="76"/>
      <c r="SRY19" s="75"/>
      <c r="SSA19" s="2"/>
      <c r="SSB19" s="2"/>
      <c r="SSC19" s="35"/>
      <c r="SSD19" s="76"/>
      <c r="SSE19" s="75"/>
      <c r="SSG19" s="2"/>
      <c r="SSH19" s="2"/>
      <c r="SSI19" s="35"/>
      <c r="SSJ19" s="76"/>
      <c r="SSK19" s="75"/>
      <c r="SSM19" s="2"/>
      <c r="SSN19" s="2"/>
      <c r="SSO19" s="35"/>
      <c r="SSP19" s="76"/>
      <c r="SSQ19" s="75"/>
      <c r="SSS19" s="2"/>
      <c r="SST19" s="2"/>
      <c r="SSU19" s="35"/>
      <c r="SSV19" s="76"/>
      <c r="SSW19" s="75"/>
      <c r="SSY19" s="2"/>
      <c r="SSZ19" s="2"/>
      <c r="STA19" s="35"/>
      <c r="STB19" s="76"/>
      <c r="STC19" s="75"/>
      <c r="STE19" s="2"/>
      <c r="STF19" s="2"/>
      <c r="STG19" s="35"/>
      <c r="STH19" s="76"/>
      <c r="STI19" s="75"/>
      <c r="STK19" s="2"/>
      <c r="STL19" s="2"/>
      <c r="STM19" s="35"/>
      <c r="STN19" s="76"/>
      <c r="STO19" s="75"/>
      <c r="STQ19" s="2"/>
      <c r="STR19" s="2"/>
      <c r="STS19" s="35"/>
      <c r="STT19" s="76"/>
      <c r="STU19" s="75"/>
      <c r="STW19" s="2"/>
      <c r="STX19" s="2"/>
      <c r="STY19" s="35"/>
      <c r="STZ19" s="76"/>
      <c r="SUA19" s="75"/>
      <c r="SUC19" s="2"/>
      <c r="SUD19" s="2"/>
      <c r="SUE19" s="35"/>
      <c r="SUF19" s="76"/>
      <c r="SUG19" s="75"/>
      <c r="SUI19" s="2"/>
      <c r="SUJ19" s="2"/>
      <c r="SUK19" s="35"/>
      <c r="SUL19" s="76"/>
      <c r="SUM19" s="75"/>
      <c r="SUO19" s="2"/>
      <c r="SUP19" s="2"/>
      <c r="SUQ19" s="35"/>
      <c r="SUR19" s="76"/>
      <c r="SUS19" s="75"/>
      <c r="SUU19" s="2"/>
      <c r="SUV19" s="2"/>
      <c r="SUW19" s="35"/>
      <c r="SUX19" s="76"/>
      <c r="SUY19" s="75"/>
      <c r="SVA19" s="2"/>
      <c r="SVB19" s="2"/>
      <c r="SVC19" s="35"/>
      <c r="SVD19" s="76"/>
      <c r="SVE19" s="75"/>
      <c r="SVG19" s="2"/>
      <c r="SVH19" s="2"/>
      <c r="SVI19" s="35"/>
      <c r="SVJ19" s="76"/>
      <c r="SVK19" s="75"/>
      <c r="SVM19" s="2"/>
      <c r="SVN19" s="2"/>
      <c r="SVO19" s="35"/>
      <c r="SVP19" s="76"/>
      <c r="SVQ19" s="75"/>
      <c r="SVS19" s="2"/>
      <c r="SVT19" s="2"/>
      <c r="SVU19" s="35"/>
      <c r="SVV19" s="76"/>
      <c r="SVW19" s="75"/>
      <c r="SVY19" s="2"/>
      <c r="SVZ19" s="2"/>
      <c r="SWA19" s="35"/>
      <c r="SWB19" s="76"/>
      <c r="SWC19" s="75"/>
      <c r="SWE19" s="2"/>
      <c r="SWF19" s="2"/>
      <c r="SWG19" s="35"/>
      <c r="SWH19" s="76"/>
      <c r="SWI19" s="75"/>
      <c r="SWK19" s="2"/>
      <c r="SWL19" s="2"/>
      <c r="SWM19" s="35"/>
      <c r="SWN19" s="76"/>
      <c r="SWO19" s="75"/>
      <c r="SWQ19" s="2"/>
      <c r="SWR19" s="2"/>
      <c r="SWS19" s="35"/>
      <c r="SWT19" s="76"/>
      <c r="SWU19" s="75"/>
      <c r="SWW19" s="2"/>
      <c r="SWX19" s="2"/>
      <c r="SWY19" s="35"/>
      <c r="SWZ19" s="76"/>
      <c r="SXA19" s="75"/>
      <c r="SXC19" s="2"/>
      <c r="SXD19" s="2"/>
      <c r="SXE19" s="35"/>
      <c r="SXF19" s="76"/>
      <c r="SXG19" s="75"/>
      <c r="SXI19" s="2"/>
      <c r="SXJ19" s="2"/>
      <c r="SXK19" s="35"/>
      <c r="SXL19" s="76"/>
      <c r="SXM19" s="75"/>
      <c r="SXO19" s="2"/>
      <c r="SXP19" s="2"/>
      <c r="SXQ19" s="35"/>
      <c r="SXR19" s="76"/>
      <c r="SXS19" s="75"/>
      <c r="SXU19" s="2"/>
      <c r="SXV19" s="2"/>
      <c r="SXW19" s="35"/>
      <c r="SXX19" s="76"/>
      <c r="SXY19" s="75"/>
      <c r="SYA19" s="2"/>
      <c r="SYB19" s="2"/>
      <c r="SYC19" s="35"/>
      <c r="SYD19" s="76"/>
      <c r="SYE19" s="75"/>
      <c r="SYG19" s="2"/>
      <c r="SYH19" s="2"/>
      <c r="SYI19" s="35"/>
      <c r="SYJ19" s="76"/>
      <c r="SYK19" s="75"/>
      <c r="SYM19" s="2"/>
      <c r="SYN19" s="2"/>
      <c r="SYO19" s="35"/>
      <c r="SYP19" s="76"/>
      <c r="SYQ19" s="75"/>
      <c r="SYS19" s="2"/>
      <c r="SYT19" s="2"/>
      <c r="SYU19" s="35"/>
      <c r="SYV19" s="76"/>
      <c r="SYW19" s="75"/>
      <c r="SYY19" s="2"/>
      <c r="SYZ19" s="2"/>
      <c r="SZA19" s="35"/>
      <c r="SZB19" s="76"/>
      <c r="SZC19" s="75"/>
      <c r="SZE19" s="2"/>
      <c r="SZF19" s="2"/>
      <c r="SZG19" s="35"/>
      <c r="SZH19" s="76"/>
      <c r="SZI19" s="75"/>
      <c r="SZK19" s="2"/>
      <c r="SZL19" s="2"/>
      <c r="SZM19" s="35"/>
      <c r="SZN19" s="76"/>
      <c r="SZO19" s="75"/>
      <c r="SZQ19" s="2"/>
      <c r="SZR19" s="2"/>
      <c r="SZS19" s="35"/>
      <c r="SZT19" s="76"/>
      <c r="SZU19" s="75"/>
      <c r="SZW19" s="2"/>
      <c r="SZX19" s="2"/>
      <c r="SZY19" s="35"/>
      <c r="SZZ19" s="76"/>
      <c r="TAA19" s="75"/>
      <c r="TAC19" s="2"/>
      <c r="TAD19" s="2"/>
      <c r="TAE19" s="35"/>
      <c r="TAF19" s="76"/>
      <c r="TAG19" s="75"/>
      <c r="TAI19" s="2"/>
      <c r="TAJ19" s="2"/>
      <c r="TAK19" s="35"/>
      <c r="TAL19" s="76"/>
      <c r="TAM19" s="75"/>
      <c r="TAO19" s="2"/>
      <c r="TAP19" s="2"/>
      <c r="TAQ19" s="35"/>
      <c r="TAR19" s="76"/>
      <c r="TAS19" s="75"/>
      <c r="TAU19" s="2"/>
      <c r="TAV19" s="2"/>
      <c r="TAW19" s="35"/>
      <c r="TAX19" s="76"/>
      <c r="TAY19" s="75"/>
      <c r="TBA19" s="2"/>
      <c r="TBB19" s="2"/>
      <c r="TBC19" s="35"/>
      <c r="TBD19" s="76"/>
      <c r="TBE19" s="75"/>
      <c r="TBG19" s="2"/>
      <c r="TBH19" s="2"/>
      <c r="TBI19" s="35"/>
      <c r="TBJ19" s="76"/>
      <c r="TBK19" s="75"/>
      <c r="TBM19" s="2"/>
      <c r="TBN19" s="2"/>
      <c r="TBO19" s="35"/>
      <c r="TBP19" s="76"/>
      <c r="TBQ19" s="75"/>
      <c r="TBS19" s="2"/>
      <c r="TBT19" s="2"/>
      <c r="TBU19" s="35"/>
      <c r="TBV19" s="76"/>
      <c r="TBW19" s="75"/>
      <c r="TBY19" s="2"/>
      <c r="TBZ19" s="2"/>
      <c r="TCA19" s="35"/>
      <c r="TCB19" s="76"/>
      <c r="TCC19" s="75"/>
      <c r="TCE19" s="2"/>
      <c r="TCF19" s="2"/>
      <c r="TCG19" s="35"/>
      <c r="TCH19" s="76"/>
      <c r="TCI19" s="75"/>
      <c r="TCK19" s="2"/>
      <c r="TCL19" s="2"/>
      <c r="TCM19" s="35"/>
      <c r="TCN19" s="76"/>
      <c r="TCO19" s="75"/>
      <c r="TCQ19" s="2"/>
      <c r="TCR19" s="2"/>
      <c r="TCS19" s="35"/>
      <c r="TCT19" s="76"/>
      <c r="TCU19" s="75"/>
      <c r="TCW19" s="2"/>
      <c r="TCX19" s="2"/>
      <c r="TCY19" s="35"/>
      <c r="TCZ19" s="76"/>
      <c r="TDA19" s="75"/>
      <c r="TDC19" s="2"/>
      <c r="TDD19" s="2"/>
      <c r="TDE19" s="35"/>
      <c r="TDF19" s="76"/>
      <c r="TDG19" s="75"/>
      <c r="TDI19" s="2"/>
      <c r="TDJ19" s="2"/>
      <c r="TDK19" s="35"/>
      <c r="TDL19" s="76"/>
      <c r="TDM19" s="75"/>
      <c r="TDO19" s="2"/>
      <c r="TDP19" s="2"/>
      <c r="TDQ19" s="35"/>
      <c r="TDR19" s="76"/>
      <c r="TDS19" s="75"/>
      <c r="TDU19" s="2"/>
      <c r="TDV19" s="2"/>
      <c r="TDW19" s="35"/>
      <c r="TDX19" s="76"/>
      <c r="TDY19" s="75"/>
      <c r="TEA19" s="2"/>
      <c r="TEB19" s="2"/>
      <c r="TEC19" s="35"/>
      <c r="TED19" s="76"/>
      <c r="TEE19" s="75"/>
      <c r="TEG19" s="2"/>
      <c r="TEH19" s="2"/>
      <c r="TEI19" s="35"/>
      <c r="TEJ19" s="76"/>
      <c r="TEK19" s="75"/>
      <c r="TEM19" s="2"/>
      <c r="TEN19" s="2"/>
      <c r="TEO19" s="35"/>
      <c r="TEP19" s="76"/>
      <c r="TEQ19" s="75"/>
      <c r="TES19" s="2"/>
      <c r="TET19" s="2"/>
      <c r="TEU19" s="35"/>
      <c r="TEV19" s="76"/>
      <c r="TEW19" s="75"/>
      <c r="TEY19" s="2"/>
      <c r="TEZ19" s="2"/>
      <c r="TFA19" s="35"/>
      <c r="TFB19" s="76"/>
      <c r="TFC19" s="75"/>
      <c r="TFE19" s="2"/>
      <c r="TFF19" s="2"/>
      <c r="TFG19" s="35"/>
      <c r="TFH19" s="76"/>
      <c r="TFI19" s="75"/>
      <c r="TFK19" s="2"/>
      <c r="TFL19" s="2"/>
      <c r="TFM19" s="35"/>
      <c r="TFN19" s="76"/>
      <c r="TFO19" s="75"/>
      <c r="TFQ19" s="2"/>
      <c r="TFR19" s="2"/>
      <c r="TFS19" s="35"/>
      <c r="TFT19" s="76"/>
      <c r="TFU19" s="75"/>
      <c r="TFW19" s="2"/>
      <c r="TFX19" s="2"/>
      <c r="TFY19" s="35"/>
      <c r="TFZ19" s="76"/>
      <c r="TGA19" s="75"/>
      <c r="TGC19" s="2"/>
      <c r="TGD19" s="2"/>
      <c r="TGE19" s="35"/>
      <c r="TGF19" s="76"/>
      <c r="TGG19" s="75"/>
      <c r="TGI19" s="2"/>
      <c r="TGJ19" s="2"/>
      <c r="TGK19" s="35"/>
      <c r="TGL19" s="76"/>
      <c r="TGM19" s="75"/>
      <c r="TGO19" s="2"/>
      <c r="TGP19" s="2"/>
      <c r="TGQ19" s="35"/>
      <c r="TGR19" s="76"/>
      <c r="TGS19" s="75"/>
      <c r="TGU19" s="2"/>
      <c r="TGV19" s="2"/>
      <c r="TGW19" s="35"/>
      <c r="TGX19" s="76"/>
      <c r="TGY19" s="75"/>
      <c r="THA19" s="2"/>
      <c r="THB19" s="2"/>
      <c r="THC19" s="35"/>
      <c r="THD19" s="76"/>
      <c r="THE19" s="75"/>
      <c r="THG19" s="2"/>
      <c r="THH19" s="2"/>
      <c r="THI19" s="35"/>
      <c r="THJ19" s="76"/>
      <c r="THK19" s="75"/>
      <c r="THM19" s="2"/>
      <c r="THN19" s="2"/>
      <c r="THO19" s="35"/>
      <c r="THP19" s="76"/>
      <c r="THQ19" s="75"/>
      <c r="THS19" s="2"/>
      <c r="THT19" s="2"/>
      <c r="THU19" s="35"/>
      <c r="THV19" s="76"/>
      <c r="THW19" s="75"/>
      <c r="THY19" s="2"/>
      <c r="THZ19" s="2"/>
      <c r="TIA19" s="35"/>
      <c r="TIB19" s="76"/>
      <c r="TIC19" s="75"/>
      <c r="TIE19" s="2"/>
      <c r="TIF19" s="2"/>
      <c r="TIG19" s="35"/>
      <c r="TIH19" s="76"/>
      <c r="TII19" s="75"/>
      <c r="TIK19" s="2"/>
      <c r="TIL19" s="2"/>
      <c r="TIM19" s="35"/>
      <c r="TIN19" s="76"/>
      <c r="TIO19" s="75"/>
      <c r="TIQ19" s="2"/>
      <c r="TIR19" s="2"/>
      <c r="TIS19" s="35"/>
      <c r="TIT19" s="76"/>
      <c r="TIU19" s="75"/>
      <c r="TIW19" s="2"/>
      <c r="TIX19" s="2"/>
      <c r="TIY19" s="35"/>
      <c r="TIZ19" s="76"/>
      <c r="TJA19" s="75"/>
      <c r="TJC19" s="2"/>
      <c r="TJD19" s="2"/>
      <c r="TJE19" s="35"/>
      <c r="TJF19" s="76"/>
      <c r="TJG19" s="75"/>
      <c r="TJI19" s="2"/>
      <c r="TJJ19" s="2"/>
      <c r="TJK19" s="35"/>
      <c r="TJL19" s="76"/>
      <c r="TJM19" s="75"/>
      <c r="TJO19" s="2"/>
      <c r="TJP19" s="2"/>
      <c r="TJQ19" s="35"/>
      <c r="TJR19" s="76"/>
      <c r="TJS19" s="75"/>
      <c r="TJU19" s="2"/>
      <c r="TJV19" s="2"/>
      <c r="TJW19" s="35"/>
      <c r="TJX19" s="76"/>
      <c r="TJY19" s="75"/>
      <c r="TKA19" s="2"/>
      <c r="TKB19" s="2"/>
      <c r="TKC19" s="35"/>
      <c r="TKD19" s="76"/>
      <c r="TKE19" s="75"/>
      <c r="TKG19" s="2"/>
      <c r="TKH19" s="2"/>
      <c r="TKI19" s="35"/>
      <c r="TKJ19" s="76"/>
      <c r="TKK19" s="75"/>
      <c r="TKM19" s="2"/>
      <c r="TKN19" s="2"/>
      <c r="TKO19" s="35"/>
      <c r="TKP19" s="76"/>
      <c r="TKQ19" s="75"/>
      <c r="TKS19" s="2"/>
      <c r="TKT19" s="2"/>
      <c r="TKU19" s="35"/>
      <c r="TKV19" s="76"/>
      <c r="TKW19" s="75"/>
      <c r="TKY19" s="2"/>
      <c r="TKZ19" s="2"/>
      <c r="TLA19" s="35"/>
      <c r="TLB19" s="76"/>
      <c r="TLC19" s="75"/>
      <c r="TLE19" s="2"/>
      <c r="TLF19" s="2"/>
      <c r="TLG19" s="35"/>
      <c r="TLH19" s="76"/>
      <c r="TLI19" s="75"/>
      <c r="TLK19" s="2"/>
      <c r="TLL19" s="2"/>
      <c r="TLM19" s="35"/>
      <c r="TLN19" s="76"/>
      <c r="TLO19" s="75"/>
      <c r="TLQ19" s="2"/>
      <c r="TLR19" s="2"/>
      <c r="TLS19" s="35"/>
      <c r="TLT19" s="76"/>
      <c r="TLU19" s="75"/>
      <c r="TLW19" s="2"/>
      <c r="TLX19" s="2"/>
      <c r="TLY19" s="35"/>
      <c r="TLZ19" s="76"/>
      <c r="TMA19" s="75"/>
      <c r="TMC19" s="2"/>
      <c r="TMD19" s="2"/>
      <c r="TME19" s="35"/>
      <c r="TMF19" s="76"/>
      <c r="TMG19" s="75"/>
      <c r="TMI19" s="2"/>
      <c r="TMJ19" s="2"/>
      <c r="TMK19" s="35"/>
      <c r="TML19" s="76"/>
      <c r="TMM19" s="75"/>
      <c r="TMO19" s="2"/>
      <c r="TMP19" s="2"/>
      <c r="TMQ19" s="35"/>
      <c r="TMR19" s="76"/>
      <c r="TMS19" s="75"/>
      <c r="TMU19" s="2"/>
      <c r="TMV19" s="2"/>
      <c r="TMW19" s="35"/>
      <c r="TMX19" s="76"/>
      <c r="TMY19" s="75"/>
      <c r="TNA19" s="2"/>
      <c r="TNB19" s="2"/>
      <c r="TNC19" s="35"/>
      <c r="TND19" s="76"/>
      <c r="TNE19" s="75"/>
      <c r="TNG19" s="2"/>
      <c r="TNH19" s="2"/>
      <c r="TNI19" s="35"/>
      <c r="TNJ19" s="76"/>
      <c r="TNK19" s="75"/>
      <c r="TNM19" s="2"/>
      <c r="TNN19" s="2"/>
      <c r="TNO19" s="35"/>
      <c r="TNP19" s="76"/>
      <c r="TNQ19" s="75"/>
      <c r="TNS19" s="2"/>
      <c r="TNT19" s="2"/>
      <c r="TNU19" s="35"/>
      <c r="TNV19" s="76"/>
      <c r="TNW19" s="75"/>
      <c r="TNY19" s="2"/>
      <c r="TNZ19" s="2"/>
      <c r="TOA19" s="35"/>
      <c r="TOB19" s="76"/>
      <c r="TOC19" s="75"/>
      <c r="TOE19" s="2"/>
      <c r="TOF19" s="2"/>
      <c r="TOG19" s="35"/>
      <c r="TOH19" s="76"/>
      <c r="TOI19" s="75"/>
      <c r="TOK19" s="2"/>
      <c r="TOL19" s="2"/>
      <c r="TOM19" s="35"/>
      <c r="TON19" s="76"/>
      <c r="TOO19" s="75"/>
      <c r="TOQ19" s="2"/>
      <c r="TOR19" s="2"/>
      <c r="TOS19" s="35"/>
      <c r="TOT19" s="76"/>
      <c r="TOU19" s="75"/>
      <c r="TOW19" s="2"/>
      <c r="TOX19" s="2"/>
      <c r="TOY19" s="35"/>
      <c r="TOZ19" s="76"/>
      <c r="TPA19" s="75"/>
      <c r="TPC19" s="2"/>
      <c r="TPD19" s="2"/>
      <c r="TPE19" s="35"/>
      <c r="TPF19" s="76"/>
      <c r="TPG19" s="75"/>
      <c r="TPI19" s="2"/>
      <c r="TPJ19" s="2"/>
      <c r="TPK19" s="35"/>
      <c r="TPL19" s="76"/>
      <c r="TPM19" s="75"/>
      <c r="TPO19" s="2"/>
      <c r="TPP19" s="2"/>
      <c r="TPQ19" s="35"/>
      <c r="TPR19" s="76"/>
      <c r="TPS19" s="75"/>
      <c r="TPU19" s="2"/>
      <c r="TPV19" s="2"/>
      <c r="TPW19" s="35"/>
      <c r="TPX19" s="76"/>
      <c r="TPY19" s="75"/>
      <c r="TQA19" s="2"/>
      <c r="TQB19" s="2"/>
      <c r="TQC19" s="35"/>
      <c r="TQD19" s="76"/>
      <c r="TQE19" s="75"/>
      <c r="TQG19" s="2"/>
      <c r="TQH19" s="2"/>
      <c r="TQI19" s="35"/>
      <c r="TQJ19" s="76"/>
      <c r="TQK19" s="75"/>
      <c r="TQM19" s="2"/>
      <c r="TQN19" s="2"/>
      <c r="TQO19" s="35"/>
      <c r="TQP19" s="76"/>
      <c r="TQQ19" s="75"/>
      <c r="TQS19" s="2"/>
      <c r="TQT19" s="2"/>
      <c r="TQU19" s="35"/>
      <c r="TQV19" s="76"/>
      <c r="TQW19" s="75"/>
      <c r="TQY19" s="2"/>
      <c r="TQZ19" s="2"/>
      <c r="TRA19" s="35"/>
      <c r="TRB19" s="76"/>
      <c r="TRC19" s="75"/>
      <c r="TRE19" s="2"/>
      <c r="TRF19" s="2"/>
      <c r="TRG19" s="35"/>
      <c r="TRH19" s="76"/>
      <c r="TRI19" s="75"/>
      <c r="TRK19" s="2"/>
      <c r="TRL19" s="2"/>
      <c r="TRM19" s="35"/>
      <c r="TRN19" s="76"/>
      <c r="TRO19" s="75"/>
      <c r="TRQ19" s="2"/>
      <c r="TRR19" s="2"/>
      <c r="TRS19" s="35"/>
      <c r="TRT19" s="76"/>
      <c r="TRU19" s="75"/>
      <c r="TRW19" s="2"/>
      <c r="TRX19" s="2"/>
      <c r="TRY19" s="35"/>
      <c r="TRZ19" s="76"/>
      <c r="TSA19" s="75"/>
      <c r="TSC19" s="2"/>
      <c r="TSD19" s="2"/>
      <c r="TSE19" s="35"/>
      <c r="TSF19" s="76"/>
      <c r="TSG19" s="75"/>
      <c r="TSI19" s="2"/>
      <c r="TSJ19" s="2"/>
      <c r="TSK19" s="35"/>
      <c r="TSL19" s="76"/>
      <c r="TSM19" s="75"/>
      <c r="TSO19" s="2"/>
      <c r="TSP19" s="2"/>
      <c r="TSQ19" s="35"/>
      <c r="TSR19" s="76"/>
      <c r="TSS19" s="75"/>
      <c r="TSU19" s="2"/>
      <c r="TSV19" s="2"/>
      <c r="TSW19" s="35"/>
      <c r="TSX19" s="76"/>
      <c r="TSY19" s="75"/>
      <c r="TTA19" s="2"/>
      <c r="TTB19" s="2"/>
      <c r="TTC19" s="35"/>
      <c r="TTD19" s="76"/>
      <c r="TTE19" s="75"/>
      <c r="TTG19" s="2"/>
      <c r="TTH19" s="2"/>
      <c r="TTI19" s="35"/>
      <c r="TTJ19" s="76"/>
      <c r="TTK19" s="75"/>
      <c r="TTM19" s="2"/>
      <c r="TTN19" s="2"/>
      <c r="TTO19" s="35"/>
      <c r="TTP19" s="76"/>
      <c r="TTQ19" s="75"/>
      <c r="TTS19" s="2"/>
      <c r="TTT19" s="2"/>
      <c r="TTU19" s="35"/>
      <c r="TTV19" s="76"/>
      <c r="TTW19" s="75"/>
      <c r="TTY19" s="2"/>
      <c r="TTZ19" s="2"/>
      <c r="TUA19" s="35"/>
      <c r="TUB19" s="76"/>
      <c r="TUC19" s="75"/>
      <c r="TUE19" s="2"/>
      <c r="TUF19" s="2"/>
      <c r="TUG19" s="35"/>
      <c r="TUH19" s="76"/>
      <c r="TUI19" s="75"/>
      <c r="TUK19" s="2"/>
      <c r="TUL19" s="2"/>
      <c r="TUM19" s="35"/>
      <c r="TUN19" s="76"/>
      <c r="TUO19" s="75"/>
      <c r="TUQ19" s="2"/>
      <c r="TUR19" s="2"/>
      <c r="TUS19" s="35"/>
      <c r="TUT19" s="76"/>
      <c r="TUU19" s="75"/>
      <c r="TUW19" s="2"/>
      <c r="TUX19" s="2"/>
      <c r="TUY19" s="35"/>
      <c r="TUZ19" s="76"/>
      <c r="TVA19" s="75"/>
      <c r="TVC19" s="2"/>
      <c r="TVD19" s="2"/>
      <c r="TVE19" s="35"/>
      <c r="TVF19" s="76"/>
      <c r="TVG19" s="75"/>
      <c r="TVI19" s="2"/>
      <c r="TVJ19" s="2"/>
      <c r="TVK19" s="35"/>
      <c r="TVL19" s="76"/>
      <c r="TVM19" s="75"/>
      <c r="TVO19" s="2"/>
      <c r="TVP19" s="2"/>
      <c r="TVQ19" s="35"/>
      <c r="TVR19" s="76"/>
      <c r="TVS19" s="75"/>
      <c r="TVU19" s="2"/>
      <c r="TVV19" s="2"/>
      <c r="TVW19" s="35"/>
      <c r="TVX19" s="76"/>
      <c r="TVY19" s="75"/>
      <c r="TWA19" s="2"/>
      <c r="TWB19" s="2"/>
      <c r="TWC19" s="35"/>
      <c r="TWD19" s="76"/>
      <c r="TWE19" s="75"/>
      <c r="TWG19" s="2"/>
      <c r="TWH19" s="2"/>
      <c r="TWI19" s="35"/>
      <c r="TWJ19" s="76"/>
      <c r="TWK19" s="75"/>
      <c r="TWM19" s="2"/>
      <c r="TWN19" s="2"/>
      <c r="TWO19" s="35"/>
      <c r="TWP19" s="76"/>
      <c r="TWQ19" s="75"/>
      <c r="TWS19" s="2"/>
      <c r="TWT19" s="2"/>
      <c r="TWU19" s="35"/>
      <c r="TWV19" s="76"/>
      <c r="TWW19" s="75"/>
      <c r="TWY19" s="2"/>
      <c r="TWZ19" s="2"/>
      <c r="TXA19" s="35"/>
      <c r="TXB19" s="76"/>
      <c r="TXC19" s="75"/>
      <c r="TXE19" s="2"/>
      <c r="TXF19" s="2"/>
      <c r="TXG19" s="35"/>
      <c r="TXH19" s="76"/>
      <c r="TXI19" s="75"/>
      <c r="TXK19" s="2"/>
      <c r="TXL19" s="2"/>
      <c r="TXM19" s="35"/>
      <c r="TXN19" s="76"/>
      <c r="TXO19" s="75"/>
      <c r="TXQ19" s="2"/>
      <c r="TXR19" s="2"/>
      <c r="TXS19" s="35"/>
      <c r="TXT19" s="76"/>
      <c r="TXU19" s="75"/>
      <c r="TXW19" s="2"/>
      <c r="TXX19" s="2"/>
      <c r="TXY19" s="35"/>
      <c r="TXZ19" s="76"/>
      <c r="TYA19" s="75"/>
      <c r="TYC19" s="2"/>
      <c r="TYD19" s="2"/>
      <c r="TYE19" s="35"/>
      <c r="TYF19" s="76"/>
      <c r="TYG19" s="75"/>
      <c r="TYI19" s="2"/>
      <c r="TYJ19" s="2"/>
      <c r="TYK19" s="35"/>
      <c r="TYL19" s="76"/>
      <c r="TYM19" s="75"/>
      <c r="TYO19" s="2"/>
      <c r="TYP19" s="2"/>
      <c r="TYQ19" s="35"/>
      <c r="TYR19" s="76"/>
      <c r="TYS19" s="75"/>
      <c r="TYU19" s="2"/>
      <c r="TYV19" s="2"/>
      <c r="TYW19" s="35"/>
      <c r="TYX19" s="76"/>
      <c r="TYY19" s="75"/>
      <c r="TZA19" s="2"/>
      <c r="TZB19" s="2"/>
      <c r="TZC19" s="35"/>
      <c r="TZD19" s="76"/>
      <c r="TZE19" s="75"/>
      <c r="TZG19" s="2"/>
      <c r="TZH19" s="2"/>
      <c r="TZI19" s="35"/>
      <c r="TZJ19" s="76"/>
      <c r="TZK19" s="75"/>
      <c r="TZM19" s="2"/>
      <c r="TZN19" s="2"/>
      <c r="TZO19" s="35"/>
      <c r="TZP19" s="76"/>
      <c r="TZQ19" s="75"/>
      <c r="TZS19" s="2"/>
      <c r="TZT19" s="2"/>
      <c r="TZU19" s="35"/>
      <c r="TZV19" s="76"/>
      <c r="TZW19" s="75"/>
      <c r="TZY19" s="2"/>
      <c r="TZZ19" s="2"/>
      <c r="UAA19" s="35"/>
      <c r="UAB19" s="76"/>
      <c r="UAC19" s="75"/>
      <c r="UAE19" s="2"/>
      <c r="UAF19" s="2"/>
      <c r="UAG19" s="35"/>
      <c r="UAH19" s="76"/>
      <c r="UAI19" s="75"/>
      <c r="UAK19" s="2"/>
      <c r="UAL19" s="2"/>
      <c r="UAM19" s="35"/>
      <c r="UAN19" s="76"/>
      <c r="UAO19" s="75"/>
      <c r="UAQ19" s="2"/>
      <c r="UAR19" s="2"/>
      <c r="UAS19" s="35"/>
      <c r="UAT19" s="76"/>
      <c r="UAU19" s="75"/>
      <c r="UAW19" s="2"/>
      <c r="UAX19" s="2"/>
      <c r="UAY19" s="35"/>
      <c r="UAZ19" s="76"/>
      <c r="UBA19" s="75"/>
      <c r="UBC19" s="2"/>
      <c r="UBD19" s="2"/>
      <c r="UBE19" s="35"/>
      <c r="UBF19" s="76"/>
      <c r="UBG19" s="75"/>
      <c r="UBI19" s="2"/>
      <c r="UBJ19" s="2"/>
      <c r="UBK19" s="35"/>
      <c r="UBL19" s="76"/>
      <c r="UBM19" s="75"/>
      <c r="UBO19" s="2"/>
      <c r="UBP19" s="2"/>
      <c r="UBQ19" s="35"/>
      <c r="UBR19" s="76"/>
      <c r="UBS19" s="75"/>
      <c r="UBU19" s="2"/>
      <c r="UBV19" s="2"/>
      <c r="UBW19" s="35"/>
      <c r="UBX19" s="76"/>
      <c r="UBY19" s="75"/>
      <c r="UCA19" s="2"/>
      <c r="UCB19" s="2"/>
      <c r="UCC19" s="35"/>
      <c r="UCD19" s="76"/>
      <c r="UCE19" s="75"/>
      <c r="UCG19" s="2"/>
      <c r="UCH19" s="2"/>
      <c r="UCI19" s="35"/>
      <c r="UCJ19" s="76"/>
      <c r="UCK19" s="75"/>
      <c r="UCM19" s="2"/>
      <c r="UCN19" s="2"/>
      <c r="UCO19" s="35"/>
      <c r="UCP19" s="76"/>
      <c r="UCQ19" s="75"/>
      <c r="UCS19" s="2"/>
      <c r="UCT19" s="2"/>
      <c r="UCU19" s="35"/>
      <c r="UCV19" s="76"/>
      <c r="UCW19" s="75"/>
      <c r="UCY19" s="2"/>
      <c r="UCZ19" s="2"/>
      <c r="UDA19" s="35"/>
      <c r="UDB19" s="76"/>
      <c r="UDC19" s="75"/>
      <c r="UDE19" s="2"/>
      <c r="UDF19" s="2"/>
      <c r="UDG19" s="35"/>
      <c r="UDH19" s="76"/>
      <c r="UDI19" s="75"/>
      <c r="UDK19" s="2"/>
      <c r="UDL19" s="2"/>
      <c r="UDM19" s="35"/>
      <c r="UDN19" s="76"/>
      <c r="UDO19" s="75"/>
      <c r="UDQ19" s="2"/>
      <c r="UDR19" s="2"/>
      <c r="UDS19" s="35"/>
      <c r="UDT19" s="76"/>
      <c r="UDU19" s="75"/>
      <c r="UDW19" s="2"/>
      <c r="UDX19" s="2"/>
      <c r="UDY19" s="35"/>
      <c r="UDZ19" s="76"/>
      <c r="UEA19" s="75"/>
      <c r="UEC19" s="2"/>
      <c r="UED19" s="2"/>
      <c r="UEE19" s="35"/>
      <c r="UEF19" s="76"/>
      <c r="UEG19" s="75"/>
      <c r="UEI19" s="2"/>
      <c r="UEJ19" s="2"/>
      <c r="UEK19" s="35"/>
      <c r="UEL19" s="76"/>
      <c r="UEM19" s="75"/>
      <c r="UEO19" s="2"/>
      <c r="UEP19" s="2"/>
      <c r="UEQ19" s="35"/>
      <c r="UER19" s="76"/>
      <c r="UES19" s="75"/>
      <c r="UEU19" s="2"/>
      <c r="UEV19" s="2"/>
      <c r="UEW19" s="35"/>
      <c r="UEX19" s="76"/>
      <c r="UEY19" s="75"/>
      <c r="UFA19" s="2"/>
      <c r="UFB19" s="2"/>
      <c r="UFC19" s="35"/>
      <c r="UFD19" s="76"/>
      <c r="UFE19" s="75"/>
      <c r="UFG19" s="2"/>
      <c r="UFH19" s="2"/>
      <c r="UFI19" s="35"/>
      <c r="UFJ19" s="76"/>
      <c r="UFK19" s="75"/>
      <c r="UFM19" s="2"/>
      <c r="UFN19" s="2"/>
      <c r="UFO19" s="35"/>
      <c r="UFP19" s="76"/>
      <c r="UFQ19" s="75"/>
      <c r="UFS19" s="2"/>
      <c r="UFT19" s="2"/>
      <c r="UFU19" s="35"/>
      <c r="UFV19" s="76"/>
      <c r="UFW19" s="75"/>
      <c r="UFY19" s="2"/>
      <c r="UFZ19" s="2"/>
      <c r="UGA19" s="35"/>
      <c r="UGB19" s="76"/>
      <c r="UGC19" s="75"/>
      <c r="UGE19" s="2"/>
      <c r="UGF19" s="2"/>
      <c r="UGG19" s="35"/>
      <c r="UGH19" s="76"/>
      <c r="UGI19" s="75"/>
      <c r="UGK19" s="2"/>
      <c r="UGL19" s="2"/>
      <c r="UGM19" s="35"/>
      <c r="UGN19" s="76"/>
      <c r="UGO19" s="75"/>
      <c r="UGQ19" s="2"/>
      <c r="UGR19" s="2"/>
      <c r="UGS19" s="35"/>
      <c r="UGT19" s="76"/>
      <c r="UGU19" s="75"/>
      <c r="UGW19" s="2"/>
      <c r="UGX19" s="2"/>
      <c r="UGY19" s="35"/>
      <c r="UGZ19" s="76"/>
      <c r="UHA19" s="75"/>
      <c r="UHC19" s="2"/>
      <c r="UHD19" s="2"/>
      <c r="UHE19" s="35"/>
      <c r="UHF19" s="76"/>
      <c r="UHG19" s="75"/>
      <c r="UHI19" s="2"/>
      <c r="UHJ19" s="2"/>
      <c r="UHK19" s="35"/>
      <c r="UHL19" s="76"/>
      <c r="UHM19" s="75"/>
      <c r="UHO19" s="2"/>
      <c r="UHP19" s="2"/>
      <c r="UHQ19" s="35"/>
      <c r="UHR19" s="76"/>
      <c r="UHS19" s="75"/>
      <c r="UHU19" s="2"/>
      <c r="UHV19" s="2"/>
      <c r="UHW19" s="35"/>
      <c r="UHX19" s="76"/>
      <c r="UHY19" s="75"/>
      <c r="UIA19" s="2"/>
      <c r="UIB19" s="2"/>
      <c r="UIC19" s="35"/>
      <c r="UID19" s="76"/>
      <c r="UIE19" s="75"/>
      <c r="UIG19" s="2"/>
      <c r="UIH19" s="2"/>
      <c r="UII19" s="35"/>
      <c r="UIJ19" s="76"/>
      <c r="UIK19" s="75"/>
      <c r="UIM19" s="2"/>
      <c r="UIN19" s="2"/>
      <c r="UIO19" s="35"/>
      <c r="UIP19" s="76"/>
      <c r="UIQ19" s="75"/>
      <c r="UIS19" s="2"/>
      <c r="UIT19" s="2"/>
      <c r="UIU19" s="35"/>
      <c r="UIV19" s="76"/>
      <c r="UIW19" s="75"/>
      <c r="UIY19" s="2"/>
      <c r="UIZ19" s="2"/>
      <c r="UJA19" s="35"/>
      <c r="UJB19" s="76"/>
      <c r="UJC19" s="75"/>
      <c r="UJE19" s="2"/>
      <c r="UJF19" s="2"/>
      <c r="UJG19" s="35"/>
      <c r="UJH19" s="76"/>
      <c r="UJI19" s="75"/>
      <c r="UJK19" s="2"/>
      <c r="UJL19" s="2"/>
      <c r="UJM19" s="35"/>
      <c r="UJN19" s="76"/>
      <c r="UJO19" s="75"/>
      <c r="UJQ19" s="2"/>
      <c r="UJR19" s="2"/>
      <c r="UJS19" s="35"/>
      <c r="UJT19" s="76"/>
      <c r="UJU19" s="75"/>
      <c r="UJW19" s="2"/>
      <c r="UJX19" s="2"/>
      <c r="UJY19" s="35"/>
      <c r="UJZ19" s="76"/>
      <c r="UKA19" s="75"/>
      <c r="UKC19" s="2"/>
      <c r="UKD19" s="2"/>
      <c r="UKE19" s="35"/>
      <c r="UKF19" s="76"/>
      <c r="UKG19" s="75"/>
      <c r="UKI19" s="2"/>
      <c r="UKJ19" s="2"/>
      <c r="UKK19" s="35"/>
      <c r="UKL19" s="76"/>
      <c r="UKM19" s="75"/>
      <c r="UKO19" s="2"/>
      <c r="UKP19" s="2"/>
      <c r="UKQ19" s="35"/>
      <c r="UKR19" s="76"/>
      <c r="UKS19" s="75"/>
      <c r="UKU19" s="2"/>
      <c r="UKV19" s="2"/>
      <c r="UKW19" s="35"/>
      <c r="UKX19" s="76"/>
      <c r="UKY19" s="75"/>
      <c r="ULA19" s="2"/>
      <c r="ULB19" s="2"/>
      <c r="ULC19" s="35"/>
      <c r="ULD19" s="76"/>
      <c r="ULE19" s="75"/>
      <c r="ULG19" s="2"/>
      <c r="ULH19" s="2"/>
      <c r="ULI19" s="35"/>
      <c r="ULJ19" s="76"/>
      <c r="ULK19" s="75"/>
      <c r="ULM19" s="2"/>
      <c r="ULN19" s="2"/>
      <c r="ULO19" s="35"/>
      <c r="ULP19" s="76"/>
      <c r="ULQ19" s="75"/>
      <c r="ULS19" s="2"/>
      <c r="ULT19" s="2"/>
      <c r="ULU19" s="35"/>
      <c r="ULV19" s="76"/>
      <c r="ULW19" s="75"/>
      <c r="ULY19" s="2"/>
      <c r="ULZ19" s="2"/>
      <c r="UMA19" s="35"/>
      <c r="UMB19" s="76"/>
      <c r="UMC19" s="75"/>
      <c r="UME19" s="2"/>
      <c r="UMF19" s="2"/>
      <c r="UMG19" s="35"/>
      <c r="UMH19" s="76"/>
      <c r="UMI19" s="75"/>
      <c r="UMK19" s="2"/>
      <c r="UML19" s="2"/>
      <c r="UMM19" s="35"/>
      <c r="UMN19" s="76"/>
      <c r="UMO19" s="75"/>
      <c r="UMQ19" s="2"/>
      <c r="UMR19" s="2"/>
      <c r="UMS19" s="35"/>
      <c r="UMT19" s="76"/>
      <c r="UMU19" s="75"/>
      <c r="UMW19" s="2"/>
      <c r="UMX19" s="2"/>
      <c r="UMY19" s="35"/>
      <c r="UMZ19" s="76"/>
      <c r="UNA19" s="75"/>
      <c r="UNC19" s="2"/>
      <c r="UND19" s="2"/>
      <c r="UNE19" s="35"/>
      <c r="UNF19" s="76"/>
      <c r="UNG19" s="75"/>
      <c r="UNI19" s="2"/>
      <c r="UNJ19" s="2"/>
      <c r="UNK19" s="35"/>
      <c r="UNL19" s="76"/>
      <c r="UNM19" s="75"/>
      <c r="UNO19" s="2"/>
      <c r="UNP19" s="2"/>
      <c r="UNQ19" s="35"/>
      <c r="UNR19" s="76"/>
      <c r="UNS19" s="75"/>
      <c r="UNU19" s="2"/>
      <c r="UNV19" s="2"/>
      <c r="UNW19" s="35"/>
      <c r="UNX19" s="76"/>
      <c r="UNY19" s="75"/>
      <c r="UOA19" s="2"/>
      <c r="UOB19" s="2"/>
      <c r="UOC19" s="35"/>
      <c r="UOD19" s="76"/>
      <c r="UOE19" s="75"/>
      <c r="UOG19" s="2"/>
      <c r="UOH19" s="2"/>
      <c r="UOI19" s="35"/>
      <c r="UOJ19" s="76"/>
      <c r="UOK19" s="75"/>
      <c r="UOM19" s="2"/>
      <c r="UON19" s="2"/>
      <c r="UOO19" s="35"/>
      <c r="UOP19" s="76"/>
      <c r="UOQ19" s="75"/>
      <c r="UOS19" s="2"/>
      <c r="UOT19" s="2"/>
      <c r="UOU19" s="35"/>
      <c r="UOV19" s="76"/>
      <c r="UOW19" s="75"/>
      <c r="UOY19" s="2"/>
      <c r="UOZ19" s="2"/>
      <c r="UPA19" s="35"/>
      <c r="UPB19" s="76"/>
      <c r="UPC19" s="75"/>
      <c r="UPE19" s="2"/>
      <c r="UPF19" s="2"/>
      <c r="UPG19" s="35"/>
      <c r="UPH19" s="76"/>
      <c r="UPI19" s="75"/>
      <c r="UPK19" s="2"/>
      <c r="UPL19" s="2"/>
      <c r="UPM19" s="35"/>
      <c r="UPN19" s="76"/>
      <c r="UPO19" s="75"/>
      <c r="UPQ19" s="2"/>
      <c r="UPR19" s="2"/>
      <c r="UPS19" s="35"/>
      <c r="UPT19" s="76"/>
      <c r="UPU19" s="75"/>
      <c r="UPW19" s="2"/>
      <c r="UPX19" s="2"/>
      <c r="UPY19" s="35"/>
      <c r="UPZ19" s="76"/>
      <c r="UQA19" s="75"/>
      <c r="UQC19" s="2"/>
      <c r="UQD19" s="2"/>
      <c r="UQE19" s="35"/>
      <c r="UQF19" s="76"/>
      <c r="UQG19" s="75"/>
      <c r="UQI19" s="2"/>
      <c r="UQJ19" s="2"/>
      <c r="UQK19" s="35"/>
      <c r="UQL19" s="76"/>
      <c r="UQM19" s="75"/>
      <c r="UQO19" s="2"/>
      <c r="UQP19" s="2"/>
      <c r="UQQ19" s="35"/>
      <c r="UQR19" s="76"/>
      <c r="UQS19" s="75"/>
      <c r="UQU19" s="2"/>
      <c r="UQV19" s="2"/>
      <c r="UQW19" s="35"/>
      <c r="UQX19" s="76"/>
      <c r="UQY19" s="75"/>
      <c r="URA19" s="2"/>
      <c r="URB19" s="2"/>
      <c r="URC19" s="35"/>
      <c r="URD19" s="76"/>
      <c r="URE19" s="75"/>
      <c r="URG19" s="2"/>
      <c r="URH19" s="2"/>
      <c r="URI19" s="35"/>
      <c r="URJ19" s="76"/>
      <c r="URK19" s="75"/>
      <c r="URM19" s="2"/>
      <c r="URN19" s="2"/>
      <c r="URO19" s="35"/>
      <c r="URP19" s="76"/>
      <c r="URQ19" s="75"/>
      <c r="URS19" s="2"/>
      <c r="URT19" s="2"/>
      <c r="URU19" s="35"/>
      <c r="URV19" s="76"/>
      <c r="URW19" s="75"/>
      <c r="URY19" s="2"/>
      <c r="URZ19" s="2"/>
      <c r="USA19" s="35"/>
      <c r="USB19" s="76"/>
      <c r="USC19" s="75"/>
      <c r="USE19" s="2"/>
      <c r="USF19" s="2"/>
      <c r="USG19" s="35"/>
      <c r="USH19" s="76"/>
      <c r="USI19" s="75"/>
      <c r="USK19" s="2"/>
      <c r="USL19" s="2"/>
      <c r="USM19" s="35"/>
      <c r="USN19" s="76"/>
      <c r="USO19" s="75"/>
      <c r="USQ19" s="2"/>
      <c r="USR19" s="2"/>
      <c r="USS19" s="35"/>
      <c r="UST19" s="76"/>
      <c r="USU19" s="75"/>
      <c r="USW19" s="2"/>
      <c r="USX19" s="2"/>
      <c r="USY19" s="35"/>
      <c r="USZ19" s="76"/>
      <c r="UTA19" s="75"/>
      <c r="UTC19" s="2"/>
      <c r="UTD19" s="2"/>
      <c r="UTE19" s="35"/>
      <c r="UTF19" s="76"/>
      <c r="UTG19" s="75"/>
      <c r="UTI19" s="2"/>
      <c r="UTJ19" s="2"/>
      <c r="UTK19" s="35"/>
      <c r="UTL19" s="76"/>
      <c r="UTM19" s="75"/>
      <c r="UTO19" s="2"/>
      <c r="UTP19" s="2"/>
      <c r="UTQ19" s="35"/>
      <c r="UTR19" s="76"/>
      <c r="UTS19" s="75"/>
      <c r="UTU19" s="2"/>
      <c r="UTV19" s="2"/>
      <c r="UTW19" s="35"/>
      <c r="UTX19" s="76"/>
      <c r="UTY19" s="75"/>
      <c r="UUA19" s="2"/>
      <c r="UUB19" s="2"/>
      <c r="UUC19" s="35"/>
      <c r="UUD19" s="76"/>
      <c r="UUE19" s="75"/>
      <c r="UUG19" s="2"/>
      <c r="UUH19" s="2"/>
      <c r="UUI19" s="35"/>
      <c r="UUJ19" s="76"/>
      <c r="UUK19" s="75"/>
      <c r="UUM19" s="2"/>
      <c r="UUN19" s="2"/>
      <c r="UUO19" s="35"/>
      <c r="UUP19" s="76"/>
      <c r="UUQ19" s="75"/>
      <c r="UUS19" s="2"/>
      <c r="UUT19" s="2"/>
      <c r="UUU19" s="35"/>
      <c r="UUV19" s="76"/>
      <c r="UUW19" s="75"/>
      <c r="UUY19" s="2"/>
      <c r="UUZ19" s="2"/>
      <c r="UVA19" s="35"/>
      <c r="UVB19" s="76"/>
      <c r="UVC19" s="75"/>
      <c r="UVE19" s="2"/>
      <c r="UVF19" s="2"/>
      <c r="UVG19" s="35"/>
      <c r="UVH19" s="76"/>
      <c r="UVI19" s="75"/>
      <c r="UVK19" s="2"/>
      <c r="UVL19" s="2"/>
      <c r="UVM19" s="35"/>
      <c r="UVN19" s="76"/>
      <c r="UVO19" s="75"/>
      <c r="UVQ19" s="2"/>
      <c r="UVR19" s="2"/>
      <c r="UVS19" s="35"/>
      <c r="UVT19" s="76"/>
      <c r="UVU19" s="75"/>
      <c r="UVW19" s="2"/>
      <c r="UVX19" s="2"/>
      <c r="UVY19" s="35"/>
      <c r="UVZ19" s="76"/>
      <c r="UWA19" s="75"/>
      <c r="UWC19" s="2"/>
      <c r="UWD19" s="2"/>
      <c r="UWE19" s="35"/>
      <c r="UWF19" s="76"/>
      <c r="UWG19" s="75"/>
      <c r="UWI19" s="2"/>
      <c r="UWJ19" s="2"/>
      <c r="UWK19" s="35"/>
      <c r="UWL19" s="76"/>
      <c r="UWM19" s="75"/>
      <c r="UWO19" s="2"/>
      <c r="UWP19" s="2"/>
      <c r="UWQ19" s="35"/>
      <c r="UWR19" s="76"/>
      <c r="UWS19" s="75"/>
      <c r="UWU19" s="2"/>
      <c r="UWV19" s="2"/>
      <c r="UWW19" s="35"/>
      <c r="UWX19" s="76"/>
      <c r="UWY19" s="75"/>
      <c r="UXA19" s="2"/>
      <c r="UXB19" s="2"/>
      <c r="UXC19" s="35"/>
      <c r="UXD19" s="76"/>
      <c r="UXE19" s="75"/>
      <c r="UXG19" s="2"/>
      <c r="UXH19" s="2"/>
      <c r="UXI19" s="35"/>
      <c r="UXJ19" s="76"/>
      <c r="UXK19" s="75"/>
      <c r="UXM19" s="2"/>
      <c r="UXN19" s="2"/>
      <c r="UXO19" s="35"/>
      <c r="UXP19" s="76"/>
      <c r="UXQ19" s="75"/>
      <c r="UXS19" s="2"/>
      <c r="UXT19" s="2"/>
      <c r="UXU19" s="35"/>
      <c r="UXV19" s="76"/>
      <c r="UXW19" s="75"/>
      <c r="UXY19" s="2"/>
      <c r="UXZ19" s="2"/>
      <c r="UYA19" s="35"/>
      <c r="UYB19" s="76"/>
      <c r="UYC19" s="75"/>
      <c r="UYE19" s="2"/>
      <c r="UYF19" s="2"/>
      <c r="UYG19" s="35"/>
      <c r="UYH19" s="76"/>
      <c r="UYI19" s="75"/>
      <c r="UYK19" s="2"/>
      <c r="UYL19" s="2"/>
      <c r="UYM19" s="35"/>
      <c r="UYN19" s="76"/>
      <c r="UYO19" s="75"/>
      <c r="UYQ19" s="2"/>
      <c r="UYR19" s="2"/>
      <c r="UYS19" s="35"/>
      <c r="UYT19" s="76"/>
      <c r="UYU19" s="75"/>
      <c r="UYW19" s="2"/>
      <c r="UYX19" s="2"/>
      <c r="UYY19" s="35"/>
      <c r="UYZ19" s="76"/>
      <c r="UZA19" s="75"/>
      <c r="UZC19" s="2"/>
      <c r="UZD19" s="2"/>
      <c r="UZE19" s="35"/>
      <c r="UZF19" s="76"/>
      <c r="UZG19" s="75"/>
      <c r="UZI19" s="2"/>
      <c r="UZJ19" s="2"/>
      <c r="UZK19" s="35"/>
      <c r="UZL19" s="76"/>
      <c r="UZM19" s="75"/>
      <c r="UZO19" s="2"/>
      <c r="UZP19" s="2"/>
      <c r="UZQ19" s="35"/>
      <c r="UZR19" s="76"/>
      <c r="UZS19" s="75"/>
      <c r="UZU19" s="2"/>
      <c r="UZV19" s="2"/>
      <c r="UZW19" s="35"/>
      <c r="UZX19" s="76"/>
      <c r="UZY19" s="75"/>
      <c r="VAA19" s="2"/>
      <c r="VAB19" s="2"/>
      <c r="VAC19" s="35"/>
      <c r="VAD19" s="76"/>
      <c r="VAE19" s="75"/>
      <c r="VAG19" s="2"/>
      <c r="VAH19" s="2"/>
      <c r="VAI19" s="35"/>
      <c r="VAJ19" s="76"/>
      <c r="VAK19" s="75"/>
      <c r="VAM19" s="2"/>
      <c r="VAN19" s="2"/>
      <c r="VAO19" s="35"/>
      <c r="VAP19" s="76"/>
      <c r="VAQ19" s="75"/>
      <c r="VAS19" s="2"/>
      <c r="VAT19" s="2"/>
      <c r="VAU19" s="35"/>
      <c r="VAV19" s="76"/>
      <c r="VAW19" s="75"/>
      <c r="VAY19" s="2"/>
      <c r="VAZ19" s="2"/>
      <c r="VBA19" s="35"/>
      <c r="VBB19" s="76"/>
      <c r="VBC19" s="75"/>
      <c r="VBE19" s="2"/>
      <c r="VBF19" s="2"/>
      <c r="VBG19" s="35"/>
      <c r="VBH19" s="76"/>
      <c r="VBI19" s="75"/>
      <c r="VBK19" s="2"/>
      <c r="VBL19" s="2"/>
      <c r="VBM19" s="35"/>
      <c r="VBN19" s="76"/>
      <c r="VBO19" s="75"/>
      <c r="VBQ19" s="2"/>
      <c r="VBR19" s="2"/>
      <c r="VBS19" s="35"/>
      <c r="VBT19" s="76"/>
      <c r="VBU19" s="75"/>
      <c r="VBW19" s="2"/>
      <c r="VBX19" s="2"/>
      <c r="VBY19" s="35"/>
      <c r="VBZ19" s="76"/>
      <c r="VCA19" s="75"/>
      <c r="VCC19" s="2"/>
      <c r="VCD19" s="2"/>
      <c r="VCE19" s="35"/>
      <c r="VCF19" s="76"/>
      <c r="VCG19" s="75"/>
      <c r="VCI19" s="2"/>
      <c r="VCJ19" s="2"/>
      <c r="VCK19" s="35"/>
      <c r="VCL19" s="76"/>
      <c r="VCM19" s="75"/>
      <c r="VCO19" s="2"/>
      <c r="VCP19" s="2"/>
      <c r="VCQ19" s="35"/>
      <c r="VCR19" s="76"/>
      <c r="VCS19" s="75"/>
      <c r="VCU19" s="2"/>
      <c r="VCV19" s="2"/>
      <c r="VCW19" s="35"/>
      <c r="VCX19" s="76"/>
      <c r="VCY19" s="75"/>
      <c r="VDA19" s="2"/>
      <c r="VDB19" s="2"/>
      <c r="VDC19" s="35"/>
      <c r="VDD19" s="76"/>
      <c r="VDE19" s="75"/>
      <c r="VDG19" s="2"/>
      <c r="VDH19" s="2"/>
      <c r="VDI19" s="35"/>
      <c r="VDJ19" s="76"/>
      <c r="VDK19" s="75"/>
      <c r="VDM19" s="2"/>
      <c r="VDN19" s="2"/>
      <c r="VDO19" s="35"/>
      <c r="VDP19" s="76"/>
      <c r="VDQ19" s="75"/>
      <c r="VDS19" s="2"/>
      <c r="VDT19" s="2"/>
      <c r="VDU19" s="35"/>
      <c r="VDV19" s="76"/>
      <c r="VDW19" s="75"/>
      <c r="VDY19" s="2"/>
      <c r="VDZ19" s="2"/>
      <c r="VEA19" s="35"/>
      <c r="VEB19" s="76"/>
      <c r="VEC19" s="75"/>
      <c r="VEE19" s="2"/>
      <c r="VEF19" s="2"/>
      <c r="VEG19" s="35"/>
      <c r="VEH19" s="76"/>
      <c r="VEI19" s="75"/>
      <c r="VEK19" s="2"/>
      <c r="VEL19" s="2"/>
      <c r="VEM19" s="35"/>
      <c r="VEN19" s="76"/>
      <c r="VEO19" s="75"/>
      <c r="VEQ19" s="2"/>
      <c r="VER19" s="2"/>
      <c r="VES19" s="35"/>
      <c r="VET19" s="76"/>
      <c r="VEU19" s="75"/>
      <c r="VEW19" s="2"/>
      <c r="VEX19" s="2"/>
      <c r="VEY19" s="35"/>
      <c r="VEZ19" s="76"/>
      <c r="VFA19" s="75"/>
      <c r="VFC19" s="2"/>
      <c r="VFD19" s="2"/>
      <c r="VFE19" s="35"/>
      <c r="VFF19" s="76"/>
      <c r="VFG19" s="75"/>
      <c r="VFI19" s="2"/>
      <c r="VFJ19" s="2"/>
      <c r="VFK19" s="35"/>
      <c r="VFL19" s="76"/>
      <c r="VFM19" s="75"/>
      <c r="VFO19" s="2"/>
      <c r="VFP19" s="2"/>
      <c r="VFQ19" s="35"/>
      <c r="VFR19" s="76"/>
      <c r="VFS19" s="75"/>
      <c r="VFU19" s="2"/>
      <c r="VFV19" s="2"/>
      <c r="VFW19" s="35"/>
      <c r="VFX19" s="76"/>
      <c r="VFY19" s="75"/>
      <c r="VGA19" s="2"/>
      <c r="VGB19" s="2"/>
      <c r="VGC19" s="35"/>
      <c r="VGD19" s="76"/>
      <c r="VGE19" s="75"/>
      <c r="VGG19" s="2"/>
      <c r="VGH19" s="2"/>
      <c r="VGI19" s="35"/>
      <c r="VGJ19" s="76"/>
      <c r="VGK19" s="75"/>
      <c r="VGM19" s="2"/>
      <c r="VGN19" s="2"/>
      <c r="VGO19" s="35"/>
      <c r="VGP19" s="76"/>
      <c r="VGQ19" s="75"/>
      <c r="VGS19" s="2"/>
      <c r="VGT19" s="2"/>
      <c r="VGU19" s="35"/>
      <c r="VGV19" s="76"/>
      <c r="VGW19" s="75"/>
      <c r="VGY19" s="2"/>
      <c r="VGZ19" s="2"/>
      <c r="VHA19" s="35"/>
      <c r="VHB19" s="76"/>
      <c r="VHC19" s="75"/>
      <c r="VHE19" s="2"/>
      <c r="VHF19" s="2"/>
      <c r="VHG19" s="35"/>
      <c r="VHH19" s="76"/>
      <c r="VHI19" s="75"/>
      <c r="VHK19" s="2"/>
      <c r="VHL19" s="2"/>
      <c r="VHM19" s="35"/>
      <c r="VHN19" s="76"/>
      <c r="VHO19" s="75"/>
      <c r="VHQ19" s="2"/>
      <c r="VHR19" s="2"/>
      <c r="VHS19" s="35"/>
      <c r="VHT19" s="76"/>
      <c r="VHU19" s="75"/>
      <c r="VHW19" s="2"/>
      <c r="VHX19" s="2"/>
      <c r="VHY19" s="35"/>
      <c r="VHZ19" s="76"/>
      <c r="VIA19" s="75"/>
      <c r="VIC19" s="2"/>
      <c r="VID19" s="2"/>
      <c r="VIE19" s="35"/>
      <c r="VIF19" s="76"/>
      <c r="VIG19" s="75"/>
      <c r="VII19" s="2"/>
      <c r="VIJ19" s="2"/>
      <c r="VIK19" s="35"/>
      <c r="VIL19" s="76"/>
      <c r="VIM19" s="75"/>
      <c r="VIO19" s="2"/>
      <c r="VIP19" s="2"/>
      <c r="VIQ19" s="35"/>
      <c r="VIR19" s="76"/>
      <c r="VIS19" s="75"/>
      <c r="VIU19" s="2"/>
      <c r="VIV19" s="2"/>
      <c r="VIW19" s="35"/>
      <c r="VIX19" s="76"/>
      <c r="VIY19" s="75"/>
      <c r="VJA19" s="2"/>
      <c r="VJB19" s="2"/>
      <c r="VJC19" s="35"/>
      <c r="VJD19" s="76"/>
      <c r="VJE19" s="75"/>
      <c r="VJG19" s="2"/>
      <c r="VJH19" s="2"/>
      <c r="VJI19" s="35"/>
      <c r="VJJ19" s="76"/>
      <c r="VJK19" s="75"/>
      <c r="VJM19" s="2"/>
      <c r="VJN19" s="2"/>
      <c r="VJO19" s="35"/>
      <c r="VJP19" s="76"/>
      <c r="VJQ19" s="75"/>
      <c r="VJS19" s="2"/>
      <c r="VJT19" s="2"/>
      <c r="VJU19" s="35"/>
      <c r="VJV19" s="76"/>
      <c r="VJW19" s="75"/>
      <c r="VJY19" s="2"/>
      <c r="VJZ19" s="2"/>
      <c r="VKA19" s="35"/>
      <c r="VKB19" s="76"/>
      <c r="VKC19" s="75"/>
      <c r="VKE19" s="2"/>
      <c r="VKF19" s="2"/>
      <c r="VKG19" s="35"/>
      <c r="VKH19" s="76"/>
      <c r="VKI19" s="75"/>
      <c r="VKK19" s="2"/>
      <c r="VKL19" s="2"/>
      <c r="VKM19" s="35"/>
      <c r="VKN19" s="76"/>
      <c r="VKO19" s="75"/>
      <c r="VKQ19" s="2"/>
      <c r="VKR19" s="2"/>
      <c r="VKS19" s="35"/>
      <c r="VKT19" s="76"/>
      <c r="VKU19" s="75"/>
      <c r="VKW19" s="2"/>
      <c r="VKX19" s="2"/>
      <c r="VKY19" s="35"/>
      <c r="VKZ19" s="76"/>
      <c r="VLA19" s="75"/>
      <c r="VLC19" s="2"/>
      <c r="VLD19" s="2"/>
      <c r="VLE19" s="35"/>
      <c r="VLF19" s="76"/>
      <c r="VLG19" s="75"/>
      <c r="VLI19" s="2"/>
      <c r="VLJ19" s="2"/>
      <c r="VLK19" s="35"/>
      <c r="VLL19" s="76"/>
      <c r="VLM19" s="75"/>
      <c r="VLO19" s="2"/>
      <c r="VLP19" s="2"/>
      <c r="VLQ19" s="35"/>
      <c r="VLR19" s="76"/>
      <c r="VLS19" s="75"/>
      <c r="VLU19" s="2"/>
      <c r="VLV19" s="2"/>
      <c r="VLW19" s="35"/>
      <c r="VLX19" s="76"/>
      <c r="VLY19" s="75"/>
      <c r="VMA19" s="2"/>
      <c r="VMB19" s="2"/>
      <c r="VMC19" s="35"/>
      <c r="VMD19" s="76"/>
      <c r="VME19" s="75"/>
      <c r="VMG19" s="2"/>
      <c r="VMH19" s="2"/>
      <c r="VMI19" s="35"/>
      <c r="VMJ19" s="76"/>
      <c r="VMK19" s="75"/>
      <c r="VMM19" s="2"/>
      <c r="VMN19" s="2"/>
      <c r="VMO19" s="35"/>
      <c r="VMP19" s="76"/>
      <c r="VMQ19" s="75"/>
      <c r="VMS19" s="2"/>
      <c r="VMT19" s="2"/>
      <c r="VMU19" s="35"/>
      <c r="VMV19" s="76"/>
      <c r="VMW19" s="75"/>
      <c r="VMY19" s="2"/>
      <c r="VMZ19" s="2"/>
      <c r="VNA19" s="35"/>
      <c r="VNB19" s="76"/>
      <c r="VNC19" s="75"/>
      <c r="VNE19" s="2"/>
      <c r="VNF19" s="2"/>
      <c r="VNG19" s="35"/>
      <c r="VNH19" s="76"/>
      <c r="VNI19" s="75"/>
      <c r="VNK19" s="2"/>
      <c r="VNL19" s="2"/>
      <c r="VNM19" s="35"/>
      <c r="VNN19" s="76"/>
      <c r="VNO19" s="75"/>
      <c r="VNQ19" s="2"/>
      <c r="VNR19" s="2"/>
      <c r="VNS19" s="35"/>
      <c r="VNT19" s="76"/>
      <c r="VNU19" s="75"/>
      <c r="VNW19" s="2"/>
      <c r="VNX19" s="2"/>
      <c r="VNY19" s="35"/>
      <c r="VNZ19" s="76"/>
      <c r="VOA19" s="75"/>
      <c r="VOC19" s="2"/>
      <c r="VOD19" s="2"/>
      <c r="VOE19" s="35"/>
      <c r="VOF19" s="76"/>
      <c r="VOG19" s="75"/>
      <c r="VOI19" s="2"/>
      <c r="VOJ19" s="2"/>
      <c r="VOK19" s="35"/>
      <c r="VOL19" s="76"/>
      <c r="VOM19" s="75"/>
      <c r="VOO19" s="2"/>
      <c r="VOP19" s="2"/>
      <c r="VOQ19" s="35"/>
      <c r="VOR19" s="76"/>
      <c r="VOS19" s="75"/>
      <c r="VOU19" s="2"/>
      <c r="VOV19" s="2"/>
      <c r="VOW19" s="35"/>
      <c r="VOX19" s="76"/>
      <c r="VOY19" s="75"/>
      <c r="VPA19" s="2"/>
      <c r="VPB19" s="2"/>
      <c r="VPC19" s="35"/>
      <c r="VPD19" s="76"/>
      <c r="VPE19" s="75"/>
      <c r="VPG19" s="2"/>
      <c r="VPH19" s="2"/>
      <c r="VPI19" s="35"/>
      <c r="VPJ19" s="76"/>
      <c r="VPK19" s="75"/>
      <c r="VPM19" s="2"/>
      <c r="VPN19" s="2"/>
      <c r="VPO19" s="35"/>
      <c r="VPP19" s="76"/>
      <c r="VPQ19" s="75"/>
      <c r="VPS19" s="2"/>
      <c r="VPT19" s="2"/>
      <c r="VPU19" s="35"/>
      <c r="VPV19" s="76"/>
      <c r="VPW19" s="75"/>
      <c r="VPY19" s="2"/>
      <c r="VPZ19" s="2"/>
      <c r="VQA19" s="35"/>
      <c r="VQB19" s="76"/>
      <c r="VQC19" s="75"/>
      <c r="VQE19" s="2"/>
      <c r="VQF19" s="2"/>
      <c r="VQG19" s="35"/>
      <c r="VQH19" s="76"/>
      <c r="VQI19" s="75"/>
      <c r="VQK19" s="2"/>
      <c r="VQL19" s="2"/>
      <c r="VQM19" s="35"/>
      <c r="VQN19" s="76"/>
      <c r="VQO19" s="75"/>
      <c r="VQQ19" s="2"/>
      <c r="VQR19" s="2"/>
      <c r="VQS19" s="35"/>
      <c r="VQT19" s="76"/>
      <c r="VQU19" s="75"/>
      <c r="VQW19" s="2"/>
      <c r="VQX19" s="2"/>
      <c r="VQY19" s="35"/>
      <c r="VQZ19" s="76"/>
      <c r="VRA19" s="75"/>
      <c r="VRC19" s="2"/>
      <c r="VRD19" s="2"/>
      <c r="VRE19" s="35"/>
      <c r="VRF19" s="76"/>
      <c r="VRG19" s="75"/>
      <c r="VRI19" s="2"/>
      <c r="VRJ19" s="2"/>
      <c r="VRK19" s="35"/>
      <c r="VRL19" s="76"/>
      <c r="VRM19" s="75"/>
      <c r="VRO19" s="2"/>
      <c r="VRP19" s="2"/>
      <c r="VRQ19" s="35"/>
      <c r="VRR19" s="76"/>
      <c r="VRS19" s="75"/>
      <c r="VRU19" s="2"/>
      <c r="VRV19" s="2"/>
      <c r="VRW19" s="35"/>
      <c r="VRX19" s="76"/>
      <c r="VRY19" s="75"/>
      <c r="VSA19" s="2"/>
      <c r="VSB19" s="2"/>
      <c r="VSC19" s="35"/>
      <c r="VSD19" s="76"/>
      <c r="VSE19" s="75"/>
      <c r="VSG19" s="2"/>
      <c r="VSH19" s="2"/>
      <c r="VSI19" s="35"/>
      <c r="VSJ19" s="76"/>
      <c r="VSK19" s="75"/>
      <c r="VSM19" s="2"/>
      <c r="VSN19" s="2"/>
      <c r="VSO19" s="35"/>
      <c r="VSP19" s="76"/>
      <c r="VSQ19" s="75"/>
      <c r="VSS19" s="2"/>
      <c r="VST19" s="2"/>
      <c r="VSU19" s="35"/>
      <c r="VSV19" s="76"/>
      <c r="VSW19" s="75"/>
      <c r="VSY19" s="2"/>
      <c r="VSZ19" s="2"/>
      <c r="VTA19" s="35"/>
      <c r="VTB19" s="76"/>
      <c r="VTC19" s="75"/>
      <c r="VTE19" s="2"/>
      <c r="VTF19" s="2"/>
      <c r="VTG19" s="35"/>
      <c r="VTH19" s="76"/>
      <c r="VTI19" s="75"/>
      <c r="VTK19" s="2"/>
      <c r="VTL19" s="2"/>
      <c r="VTM19" s="35"/>
      <c r="VTN19" s="76"/>
      <c r="VTO19" s="75"/>
      <c r="VTQ19" s="2"/>
      <c r="VTR19" s="2"/>
      <c r="VTS19" s="35"/>
      <c r="VTT19" s="76"/>
      <c r="VTU19" s="75"/>
      <c r="VTW19" s="2"/>
      <c r="VTX19" s="2"/>
      <c r="VTY19" s="35"/>
      <c r="VTZ19" s="76"/>
      <c r="VUA19" s="75"/>
      <c r="VUC19" s="2"/>
      <c r="VUD19" s="2"/>
      <c r="VUE19" s="35"/>
      <c r="VUF19" s="76"/>
      <c r="VUG19" s="75"/>
      <c r="VUI19" s="2"/>
      <c r="VUJ19" s="2"/>
      <c r="VUK19" s="35"/>
      <c r="VUL19" s="76"/>
      <c r="VUM19" s="75"/>
      <c r="VUO19" s="2"/>
      <c r="VUP19" s="2"/>
      <c r="VUQ19" s="35"/>
      <c r="VUR19" s="76"/>
      <c r="VUS19" s="75"/>
      <c r="VUU19" s="2"/>
      <c r="VUV19" s="2"/>
      <c r="VUW19" s="35"/>
      <c r="VUX19" s="76"/>
      <c r="VUY19" s="75"/>
      <c r="VVA19" s="2"/>
      <c r="VVB19" s="2"/>
      <c r="VVC19" s="35"/>
      <c r="VVD19" s="76"/>
      <c r="VVE19" s="75"/>
      <c r="VVG19" s="2"/>
      <c r="VVH19" s="2"/>
      <c r="VVI19" s="35"/>
      <c r="VVJ19" s="76"/>
      <c r="VVK19" s="75"/>
      <c r="VVM19" s="2"/>
      <c r="VVN19" s="2"/>
      <c r="VVO19" s="35"/>
      <c r="VVP19" s="76"/>
      <c r="VVQ19" s="75"/>
      <c r="VVS19" s="2"/>
      <c r="VVT19" s="2"/>
      <c r="VVU19" s="35"/>
      <c r="VVV19" s="76"/>
      <c r="VVW19" s="75"/>
      <c r="VVY19" s="2"/>
      <c r="VVZ19" s="2"/>
      <c r="VWA19" s="35"/>
      <c r="VWB19" s="76"/>
      <c r="VWC19" s="75"/>
      <c r="VWE19" s="2"/>
      <c r="VWF19" s="2"/>
      <c r="VWG19" s="35"/>
      <c r="VWH19" s="76"/>
      <c r="VWI19" s="75"/>
      <c r="VWK19" s="2"/>
      <c r="VWL19" s="2"/>
      <c r="VWM19" s="35"/>
      <c r="VWN19" s="76"/>
      <c r="VWO19" s="75"/>
      <c r="VWQ19" s="2"/>
      <c r="VWR19" s="2"/>
      <c r="VWS19" s="35"/>
      <c r="VWT19" s="76"/>
      <c r="VWU19" s="75"/>
      <c r="VWW19" s="2"/>
      <c r="VWX19" s="2"/>
      <c r="VWY19" s="35"/>
      <c r="VWZ19" s="76"/>
      <c r="VXA19" s="75"/>
      <c r="VXC19" s="2"/>
      <c r="VXD19" s="2"/>
      <c r="VXE19" s="35"/>
      <c r="VXF19" s="76"/>
      <c r="VXG19" s="75"/>
      <c r="VXI19" s="2"/>
      <c r="VXJ19" s="2"/>
      <c r="VXK19" s="35"/>
      <c r="VXL19" s="76"/>
      <c r="VXM19" s="75"/>
      <c r="VXO19" s="2"/>
      <c r="VXP19" s="2"/>
      <c r="VXQ19" s="35"/>
      <c r="VXR19" s="76"/>
      <c r="VXS19" s="75"/>
      <c r="VXU19" s="2"/>
      <c r="VXV19" s="2"/>
      <c r="VXW19" s="35"/>
      <c r="VXX19" s="76"/>
      <c r="VXY19" s="75"/>
      <c r="VYA19" s="2"/>
      <c r="VYB19" s="2"/>
      <c r="VYC19" s="35"/>
      <c r="VYD19" s="76"/>
      <c r="VYE19" s="75"/>
      <c r="VYG19" s="2"/>
      <c r="VYH19" s="2"/>
      <c r="VYI19" s="35"/>
      <c r="VYJ19" s="76"/>
      <c r="VYK19" s="75"/>
      <c r="VYM19" s="2"/>
      <c r="VYN19" s="2"/>
      <c r="VYO19" s="35"/>
      <c r="VYP19" s="76"/>
      <c r="VYQ19" s="75"/>
      <c r="VYS19" s="2"/>
      <c r="VYT19" s="2"/>
      <c r="VYU19" s="35"/>
      <c r="VYV19" s="76"/>
      <c r="VYW19" s="75"/>
      <c r="VYY19" s="2"/>
      <c r="VYZ19" s="2"/>
      <c r="VZA19" s="35"/>
      <c r="VZB19" s="76"/>
      <c r="VZC19" s="75"/>
      <c r="VZE19" s="2"/>
      <c r="VZF19" s="2"/>
      <c r="VZG19" s="35"/>
      <c r="VZH19" s="76"/>
      <c r="VZI19" s="75"/>
      <c r="VZK19" s="2"/>
      <c r="VZL19" s="2"/>
      <c r="VZM19" s="35"/>
      <c r="VZN19" s="76"/>
      <c r="VZO19" s="75"/>
      <c r="VZQ19" s="2"/>
      <c r="VZR19" s="2"/>
      <c r="VZS19" s="35"/>
      <c r="VZT19" s="76"/>
      <c r="VZU19" s="75"/>
      <c r="VZW19" s="2"/>
      <c r="VZX19" s="2"/>
      <c r="VZY19" s="35"/>
      <c r="VZZ19" s="76"/>
      <c r="WAA19" s="75"/>
      <c r="WAC19" s="2"/>
      <c r="WAD19" s="2"/>
      <c r="WAE19" s="35"/>
      <c r="WAF19" s="76"/>
      <c r="WAG19" s="75"/>
      <c r="WAI19" s="2"/>
      <c r="WAJ19" s="2"/>
      <c r="WAK19" s="35"/>
      <c r="WAL19" s="76"/>
      <c r="WAM19" s="75"/>
      <c r="WAO19" s="2"/>
      <c r="WAP19" s="2"/>
      <c r="WAQ19" s="35"/>
      <c r="WAR19" s="76"/>
      <c r="WAS19" s="75"/>
      <c r="WAU19" s="2"/>
      <c r="WAV19" s="2"/>
      <c r="WAW19" s="35"/>
      <c r="WAX19" s="76"/>
      <c r="WAY19" s="75"/>
      <c r="WBA19" s="2"/>
      <c r="WBB19" s="2"/>
      <c r="WBC19" s="35"/>
      <c r="WBD19" s="76"/>
      <c r="WBE19" s="75"/>
      <c r="WBG19" s="2"/>
      <c r="WBH19" s="2"/>
      <c r="WBI19" s="35"/>
      <c r="WBJ19" s="76"/>
      <c r="WBK19" s="75"/>
      <c r="WBM19" s="2"/>
      <c r="WBN19" s="2"/>
      <c r="WBO19" s="35"/>
      <c r="WBP19" s="76"/>
      <c r="WBQ19" s="75"/>
      <c r="WBS19" s="2"/>
      <c r="WBT19" s="2"/>
      <c r="WBU19" s="35"/>
      <c r="WBV19" s="76"/>
      <c r="WBW19" s="75"/>
      <c r="WBY19" s="2"/>
      <c r="WBZ19" s="2"/>
      <c r="WCA19" s="35"/>
      <c r="WCB19" s="76"/>
      <c r="WCC19" s="75"/>
      <c r="WCE19" s="2"/>
      <c r="WCF19" s="2"/>
      <c r="WCG19" s="35"/>
      <c r="WCH19" s="76"/>
      <c r="WCI19" s="75"/>
      <c r="WCK19" s="2"/>
      <c r="WCL19" s="2"/>
      <c r="WCM19" s="35"/>
      <c r="WCN19" s="76"/>
      <c r="WCO19" s="75"/>
      <c r="WCQ19" s="2"/>
      <c r="WCR19" s="2"/>
      <c r="WCS19" s="35"/>
      <c r="WCT19" s="76"/>
      <c r="WCU19" s="75"/>
      <c r="WCW19" s="2"/>
      <c r="WCX19" s="2"/>
      <c r="WCY19" s="35"/>
      <c r="WCZ19" s="76"/>
      <c r="WDA19" s="75"/>
      <c r="WDC19" s="2"/>
      <c r="WDD19" s="2"/>
      <c r="WDE19" s="35"/>
      <c r="WDF19" s="76"/>
      <c r="WDG19" s="75"/>
      <c r="WDI19" s="2"/>
      <c r="WDJ19" s="2"/>
      <c r="WDK19" s="35"/>
      <c r="WDL19" s="76"/>
      <c r="WDM19" s="75"/>
      <c r="WDO19" s="2"/>
      <c r="WDP19" s="2"/>
      <c r="WDQ19" s="35"/>
      <c r="WDR19" s="76"/>
      <c r="WDS19" s="75"/>
      <c r="WDU19" s="2"/>
      <c r="WDV19" s="2"/>
      <c r="WDW19" s="35"/>
      <c r="WDX19" s="76"/>
      <c r="WDY19" s="75"/>
      <c r="WEA19" s="2"/>
      <c r="WEB19" s="2"/>
      <c r="WEC19" s="35"/>
      <c r="WED19" s="76"/>
      <c r="WEE19" s="75"/>
      <c r="WEG19" s="2"/>
      <c r="WEH19" s="2"/>
      <c r="WEI19" s="35"/>
      <c r="WEJ19" s="76"/>
      <c r="WEK19" s="75"/>
      <c r="WEM19" s="2"/>
      <c r="WEN19" s="2"/>
      <c r="WEO19" s="35"/>
      <c r="WEP19" s="76"/>
      <c r="WEQ19" s="75"/>
      <c r="WES19" s="2"/>
      <c r="WET19" s="2"/>
      <c r="WEU19" s="35"/>
      <c r="WEV19" s="76"/>
      <c r="WEW19" s="75"/>
      <c r="WEY19" s="2"/>
      <c r="WEZ19" s="2"/>
      <c r="WFA19" s="35"/>
      <c r="WFB19" s="76"/>
      <c r="WFC19" s="75"/>
      <c r="WFE19" s="2"/>
      <c r="WFF19" s="2"/>
      <c r="WFG19" s="35"/>
      <c r="WFH19" s="76"/>
      <c r="WFI19" s="75"/>
      <c r="WFK19" s="2"/>
      <c r="WFL19" s="2"/>
      <c r="WFM19" s="35"/>
      <c r="WFN19" s="76"/>
      <c r="WFO19" s="75"/>
      <c r="WFQ19" s="2"/>
      <c r="WFR19" s="2"/>
      <c r="WFS19" s="35"/>
      <c r="WFT19" s="76"/>
      <c r="WFU19" s="75"/>
      <c r="WFW19" s="2"/>
      <c r="WFX19" s="2"/>
      <c r="WFY19" s="35"/>
      <c r="WFZ19" s="76"/>
      <c r="WGA19" s="75"/>
      <c r="WGC19" s="2"/>
      <c r="WGD19" s="2"/>
      <c r="WGE19" s="35"/>
      <c r="WGF19" s="76"/>
      <c r="WGG19" s="75"/>
      <c r="WGI19" s="2"/>
      <c r="WGJ19" s="2"/>
      <c r="WGK19" s="35"/>
      <c r="WGL19" s="76"/>
      <c r="WGM19" s="75"/>
      <c r="WGO19" s="2"/>
      <c r="WGP19" s="2"/>
      <c r="WGQ19" s="35"/>
      <c r="WGR19" s="76"/>
      <c r="WGS19" s="75"/>
      <c r="WGU19" s="2"/>
      <c r="WGV19" s="2"/>
      <c r="WGW19" s="35"/>
      <c r="WGX19" s="76"/>
      <c r="WGY19" s="75"/>
      <c r="WHA19" s="2"/>
      <c r="WHB19" s="2"/>
      <c r="WHC19" s="35"/>
      <c r="WHD19" s="76"/>
      <c r="WHE19" s="75"/>
      <c r="WHG19" s="2"/>
      <c r="WHH19" s="2"/>
      <c r="WHI19" s="35"/>
      <c r="WHJ19" s="76"/>
      <c r="WHK19" s="75"/>
      <c r="WHM19" s="2"/>
      <c r="WHN19" s="2"/>
      <c r="WHO19" s="35"/>
      <c r="WHP19" s="76"/>
      <c r="WHQ19" s="75"/>
      <c r="WHS19" s="2"/>
      <c r="WHT19" s="2"/>
      <c r="WHU19" s="35"/>
      <c r="WHV19" s="76"/>
      <c r="WHW19" s="75"/>
      <c r="WHY19" s="2"/>
      <c r="WHZ19" s="2"/>
      <c r="WIA19" s="35"/>
      <c r="WIB19" s="76"/>
      <c r="WIC19" s="75"/>
      <c r="WIE19" s="2"/>
      <c r="WIF19" s="2"/>
      <c r="WIG19" s="35"/>
      <c r="WIH19" s="76"/>
      <c r="WII19" s="75"/>
      <c r="WIK19" s="2"/>
      <c r="WIL19" s="2"/>
      <c r="WIM19" s="35"/>
      <c r="WIN19" s="76"/>
      <c r="WIO19" s="75"/>
      <c r="WIQ19" s="2"/>
      <c r="WIR19" s="2"/>
      <c r="WIS19" s="35"/>
      <c r="WIT19" s="76"/>
      <c r="WIU19" s="75"/>
      <c r="WIW19" s="2"/>
      <c r="WIX19" s="2"/>
      <c r="WIY19" s="35"/>
      <c r="WIZ19" s="76"/>
      <c r="WJA19" s="75"/>
      <c r="WJC19" s="2"/>
      <c r="WJD19" s="2"/>
      <c r="WJE19" s="35"/>
      <c r="WJF19" s="76"/>
      <c r="WJG19" s="75"/>
      <c r="WJI19" s="2"/>
      <c r="WJJ19" s="2"/>
      <c r="WJK19" s="35"/>
      <c r="WJL19" s="76"/>
      <c r="WJM19" s="75"/>
      <c r="WJO19" s="2"/>
      <c r="WJP19" s="2"/>
      <c r="WJQ19" s="35"/>
      <c r="WJR19" s="76"/>
      <c r="WJS19" s="75"/>
      <c r="WJU19" s="2"/>
      <c r="WJV19" s="2"/>
      <c r="WJW19" s="35"/>
      <c r="WJX19" s="76"/>
      <c r="WJY19" s="75"/>
      <c r="WKA19" s="2"/>
      <c r="WKB19" s="2"/>
      <c r="WKC19" s="35"/>
      <c r="WKD19" s="76"/>
      <c r="WKE19" s="75"/>
      <c r="WKG19" s="2"/>
      <c r="WKH19" s="2"/>
      <c r="WKI19" s="35"/>
      <c r="WKJ19" s="76"/>
      <c r="WKK19" s="75"/>
      <c r="WKM19" s="2"/>
      <c r="WKN19" s="2"/>
      <c r="WKO19" s="35"/>
      <c r="WKP19" s="76"/>
      <c r="WKQ19" s="75"/>
      <c r="WKS19" s="2"/>
      <c r="WKT19" s="2"/>
      <c r="WKU19" s="35"/>
      <c r="WKV19" s="76"/>
      <c r="WKW19" s="75"/>
      <c r="WKY19" s="2"/>
      <c r="WKZ19" s="2"/>
      <c r="WLA19" s="35"/>
      <c r="WLB19" s="76"/>
      <c r="WLC19" s="75"/>
      <c r="WLE19" s="2"/>
      <c r="WLF19" s="2"/>
      <c r="WLG19" s="35"/>
      <c r="WLH19" s="76"/>
      <c r="WLI19" s="75"/>
      <c r="WLK19" s="2"/>
      <c r="WLL19" s="2"/>
      <c r="WLM19" s="35"/>
      <c r="WLN19" s="76"/>
      <c r="WLO19" s="75"/>
      <c r="WLQ19" s="2"/>
      <c r="WLR19" s="2"/>
      <c r="WLS19" s="35"/>
      <c r="WLT19" s="76"/>
      <c r="WLU19" s="75"/>
      <c r="WLW19" s="2"/>
      <c r="WLX19" s="2"/>
      <c r="WLY19" s="35"/>
      <c r="WLZ19" s="76"/>
      <c r="WMA19" s="75"/>
      <c r="WMC19" s="2"/>
      <c r="WMD19" s="2"/>
      <c r="WME19" s="35"/>
      <c r="WMF19" s="76"/>
      <c r="WMG19" s="75"/>
      <c r="WMI19" s="2"/>
      <c r="WMJ19" s="2"/>
      <c r="WMK19" s="35"/>
      <c r="WML19" s="76"/>
      <c r="WMM19" s="75"/>
      <c r="WMO19" s="2"/>
      <c r="WMP19" s="2"/>
      <c r="WMQ19" s="35"/>
      <c r="WMR19" s="76"/>
      <c r="WMS19" s="75"/>
      <c r="WMU19" s="2"/>
      <c r="WMV19" s="2"/>
      <c r="WMW19" s="35"/>
      <c r="WMX19" s="76"/>
      <c r="WMY19" s="75"/>
      <c r="WNA19" s="2"/>
      <c r="WNB19" s="2"/>
      <c r="WNC19" s="35"/>
      <c r="WND19" s="76"/>
      <c r="WNE19" s="75"/>
      <c r="WNG19" s="2"/>
      <c r="WNH19" s="2"/>
      <c r="WNI19" s="35"/>
      <c r="WNJ19" s="76"/>
      <c r="WNK19" s="75"/>
      <c r="WNM19" s="2"/>
      <c r="WNN19" s="2"/>
      <c r="WNO19" s="35"/>
      <c r="WNP19" s="76"/>
      <c r="WNQ19" s="75"/>
      <c r="WNS19" s="2"/>
      <c r="WNT19" s="2"/>
      <c r="WNU19" s="35"/>
      <c r="WNV19" s="76"/>
      <c r="WNW19" s="75"/>
      <c r="WNY19" s="2"/>
      <c r="WNZ19" s="2"/>
      <c r="WOA19" s="35"/>
      <c r="WOB19" s="76"/>
      <c r="WOC19" s="75"/>
      <c r="WOE19" s="2"/>
      <c r="WOF19" s="2"/>
      <c r="WOG19" s="35"/>
      <c r="WOH19" s="76"/>
      <c r="WOI19" s="75"/>
      <c r="WOK19" s="2"/>
      <c r="WOL19" s="2"/>
      <c r="WOM19" s="35"/>
      <c r="WON19" s="76"/>
      <c r="WOO19" s="75"/>
      <c r="WOQ19" s="2"/>
      <c r="WOR19" s="2"/>
      <c r="WOS19" s="35"/>
      <c r="WOT19" s="76"/>
      <c r="WOU19" s="75"/>
      <c r="WOW19" s="2"/>
      <c r="WOX19" s="2"/>
      <c r="WOY19" s="35"/>
      <c r="WOZ19" s="76"/>
      <c r="WPA19" s="75"/>
      <c r="WPC19" s="2"/>
      <c r="WPD19" s="2"/>
      <c r="WPE19" s="35"/>
      <c r="WPF19" s="76"/>
      <c r="WPG19" s="75"/>
      <c r="WPI19" s="2"/>
      <c r="WPJ19" s="2"/>
      <c r="WPK19" s="35"/>
      <c r="WPL19" s="76"/>
      <c r="WPM19" s="75"/>
      <c r="WPO19" s="2"/>
      <c r="WPP19" s="2"/>
      <c r="WPQ19" s="35"/>
      <c r="WPR19" s="76"/>
      <c r="WPS19" s="75"/>
      <c r="WPU19" s="2"/>
      <c r="WPV19" s="2"/>
      <c r="WPW19" s="35"/>
      <c r="WPX19" s="76"/>
      <c r="WPY19" s="75"/>
      <c r="WQA19" s="2"/>
      <c r="WQB19" s="2"/>
      <c r="WQC19" s="35"/>
      <c r="WQD19" s="76"/>
      <c r="WQE19" s="75"/>
      <c r="WQG19" s="2"/>
      <c r="WQH19" s="2"/>
      <c r="WQI19" s="35"/>
      <c r="WQJ19" s="76"/>
      <c r="WQK19" s="75"/>
      <c r="WQM19" s="2"/>
      <c r="WQN19" s="2"/>
      <c r="WQO19" s="35"/>
      <c r="WQP19" s="76"/>
      <c r="WQQ19" s="75"/>
      <c r="WQS19" s="2"/>
      <c r="WQT19" s="2"/>
      <c r="WQU19" s="35"/>
      <c r="WQV19" s="76"/>
      <c r="WQW19" s="75"/>
      <c r="WQY19" s="2"/>
      <c r="WQZ19" s="2"/>
      <c r="WRA19" s="35"/>
      <c r="WRB19" s="76"/>
      <c r="WRC19" s="75"/>
      <c r="WRE19" s="2"/>
      <c r="WRF19" s="2"/>
      <c r="WRG19" s="35"/>
      <c r="WRH19" s="76"/>
      <c r="WRI19" s="75"/>
      <c r="WRK19" s="2"/>
      <c r="WRL19" s="2"/>
      <c r="WRM19" s="35"/>
      <c r="WRN19" s="76"/>
      <c r="WRO19" s="75"/>
      <c r="WRQ19" s="2"/>
      <c r="WRR19" s="2"/>
      <c r="WRS19" s="35"/>
      <c r="WRT19" s="76"/>
      <c r="WRU19" s="75"/>
      <c r="WRW19" s="2"/>
      <c r="WRX19" s="2"/>
      <c r="WRY19" s="35"/>
      <c r="WRZ19" s="76"/>
      <c r="WSA19" s="75"/>
      <c r="WSC19" s="2"/>
      <c r="WSD19" s="2"/>
      <c r="WSE19" s="35"/>
      <c r="WSF19" s="76"/>
      <c r="WSG19" s="75"/>
      <c r="WSI19" s="2"/>
      <c r="WSJ19" s="2"/>
      <c r="WSK19" s="35"/>
      <c r="WSL19" s="76"/>
      <c r="WSM19" s="75"/>
      <c r="WSO19" s="2"/>
      <c r="WSP19" s="2"/>
      <c r="WSQ19" s="35"/>
      <c r="WSR19" s="76"/>
      <c r="WSS19" s="75"/>
      <c r="WSU19" s="2"/>
      <c r="WSV19" s="2"/>
      <c r="WSW19" s="35"/>
      <c r="WSX19" s="76"/>
      <c r="WSY19" s="75"/>
      <c r="WTA19" s="2"/>
      <c r="WTB19" s="2"/>
      <c r="WTC19" s="35"/>
      <c r="WTD19" s="76"/>
      <c r="WTE19" s="75"/>
      <c r="WTG19" s="2"/>
      <c r="WTH19" s="2"/>
      <c r="WTI19" s="35"/>
      <c r="WTJ19" s="76"/>
      <c r="WTK19" s="75"/>
      <c r="WTM19" s="2"/>
      <c r="WTN19" s="2"/>
      <c r="WTO19" s="35"/>
      <c r="WTP19" s="76"/>
      <c r="WTQ19" s="75"/>
      <c r="WTS19" s="2"/>
      <c r="WTT19" s="2"/>
      <c r="WTU19" s="35"/>
      <c r="WTV19" s="76"/>
      <c r="WTW19" s="75"/>
      <c r="WTY19" s="2"/>
      <c r="WTZ19" s="2"/>
      <c r="WUA19" s="35"/>
      <c r="WUB19" s="76"/>
      <c r="WUC19" s="75"/>
      <c r="WUE19" s="2"/>
      <c r="WUF19" s="2"/>
      <c r="WUG19" s="35"/>
      <c r="WUH19" s="76"/>
      <c r="WUI19" s="75"/>
      <c r="WUK19" s="2"/>
      <c r="WUL19" s="2"/>
      <c r="WUM19" s="35"/>
      <c r="WUN19" s="76"/>
      <c r="WUO19" s="75"/>
      <c r="WUQ19" s="2"/>
      <c r="WUR19" s="2"/>
      <c r="WUS19" s="35"/>
      <c r="WUT19" s="76"/>
      <c r="WUU19" s="75"/>
      <c r="WUW19" s="2"/>
      <c r="WUX19" s="2"/>
      <c r="WUY19" s="35"/>
      <c r="WUZ19" s="76"/>
      <c r="WVA19" s="75"/>
      <c r="WVC19" s="2"/>
      <c r="WVD19" s="2"/>
      <c r="WVE19" s="35"/>
      <c r="WVF19" s="76"/>
      <c r="WVG19" s="75"/>
      <c r="WVI19" s="2"/>
      <c r="WVJ19" s="2"/>
      <c r="WVK19" s="35"/>
      <c r="WVL19" s="76"/>
      <c r="WVM19" s="75"/>
      <c r="WVO19" s="2"/>
      <c r="WVP19" s="2"/>
      <c r="WVQ19" s="35"/>
      <c r="WVR19" s="76"/>
      <c r="WVS19" s="75"/>
      <c r="WVU19" s="2"/>
      <c r="WVV19" s="2"/>
      <c r="WVW19" s="35"/>
      <c r="WVX19" s="76"/>
      <c r="WVY19" s="75"/>
      <c r="WWA19" s="2"/>
      <c r="WWB19" s="2"/>
      <c r="WWC19" s="35"/>
      <c r="WWD19" s="76"/>
      <c r="WWE19" s="75"/>
      <c r="WWG19" s="2"/>
      <c r="WWH19" s="2"/>
      <c r="WWI19" s="35"/>
      <c r="WWJ19" s="76"/>
      <c r="WWK19" s="75"/>
      <c r="WWM19" s="2"/>
      <c r="WWN19" s="2"/>
      <c r="WWO19" s="35"/>
      <c r="WWP19" s="76"/>
      <c r="WWQ19" s="75"/>
      <c r="WWS19" s="2"/>
      <c r="WWT19" s="2"/>
      <c r="WWU19" s="35"/>
      <c r="WWV19" s="76"/>
      <c r="WWW19" s="75"/>
      <c r="WWY19" s="2"/>
      <c r="WWZ19" s="2"/>
      <c r="WXA19" s="35"/>
      <c r="WXB19" s="76"/>
      <c r="WXC19" s="75"/>
      <c r="WXE19" s="2"/>
      <c r="WXF19" s="2"/>
      <c r="WXG19" s="35"/>
      <c r="WXH19" s="76"/>
      <c r="WXI19" s="75"/>
      <c r="WXK19" s="2"/>
      <c r="WXL19" s="2"/>
      <c r="WXM19" s="35"/>
      <c r="WXN19" s="76"/>
      <c r="WXO19" s="75"/>
      <c r="WXQ19" s="2"/>
      <c r="WXR19" s="2"/>
      <c r="WXS19" s="35"/>
      <c r="WXT19" s="76"/>
      <c r="WXU19" s="75"/>
      <c r="WXW19" s="2"/>
      <c r="WXX19" s="2"/>
      <c r="WXY19" s="35"/>
      <c r="WXZ19" s="76"/>
      <c r="WYA19" s="75"/>
      <c r="WYC19" s="2"/>
      <c r="WYD19" s="2"/>
      <c r="WYE19" s="35"/>
      <c r="WYF19" s="76"/>
      <c r="WYG19" s="75"/>
      <c r="WYI19" s="2"/>
      <c r="WYJ19" s="2"/>
      <c r="WYK19" s="35"/>
      <c r="WYL19" s="76"/>
      <c r="WYM19" s="75"/>
      <c r="WYO19" s="2"/>
      <c r="WYP19" s="2"/>
      <c r="WYQ19" s="35"/>
      <c r="WYR19" s="76"/>
      <c r="WYS19" s="75"/>
      <c r="WYU19" s="2"/>
      <c r="WYV19" s="2"/>
      <c r="WYW19" s="35"/>
      <c r="WYX19" s="76"/>
      <c r="WYY19" s="75"/>
      <c r="WZA19" s="2"/>
      <c r="WZB19" s="2"/>
      <c r="WZC19" s="35"/>
      <c r="WZD19" s="76"/>
      <c r="WZE19" s="75"/>
      <c r="WZG19" s="2"/>
      <c r="WZH19" s="2"/>
      <c r="WZI19" s="35"/>
      <c r="WZJ19" s="76"/>
      <c r="WZK19" s="75"/>
      <c r="WZM19" s="2"/>
      <c r="WZN19" s="2"/>
      <c r="WZO19" s="35"/>
      <c r="WZP19" s="76"/>
      <c r="WZQ19" s="75"/>
      <c r="WZS19" s="2"/>
      <c r="WZT19" s="2"/>
      <c r="WZU19" s="35"/>
      <c r="WZV19" s="76"/>
      <c r="WZW19" s="75"/>
      <c r="WZY19" s="2"/>
      <c r="WZZ19" s="2"/>
      <c r="XAA19" s="35"/>
      <c r="XAB19" s="76"/>
      <c r="XAC19" s="75"/>
      <c r="XAE19" s="2"/>
      <c r="XAF19" s="2"/>
      <c r="XAG19" s="35"/>
      <c r="XAH19" s="76"/>
      <c r="XAI19" s="75"/>
      <c r="XAK19" s="2"/>
      <c r="XAL19" s="2"/>
      <c r="XAM19" s="35"/>
      <c r="XAN19" s="76"/>
      <c r="XAO19" s="75"/>
      <c r="XAQ19" s="2"/>
      <c r="XAR19" s="2"/>
      <c r="XAS19" s="35"/>
      <c r="XAT19" s="76"/>
      <c r="XAU19" s="75"/>
      <c r="XAW19" s="2"/>
      <c r="XAX19" s="2"/>
      <c r="XAY19" s="35"/>
      <c r="XAZ19" s="76"/>
      <c r="XBA19" s="75"/>
      <c r="XBC19" s="2"/>
      <c r="XBD19" s="2"/>
      <c r="XBE19" s="35"/>
      <c r="XBF19" s="76"/>
      <c r="XBG19" s="75"/>
      <c r="XBI19" s="2"/>
      <c r="XBJ19" s="2"/>
      <c r="XBK19" s="35"/>
      <c r="XBL19" s="76"/>
      <c r="XBM19" s="75"/>
      <c r="XBO19" s="2"/>
      <c r="XBP19" s="2"/>
      <c r="XBQ19" s="35"/>
      <c r="XBR19" s="76"/>
      <c r="XBS19" s="75"/>
      <c r="XBU19" s="2"/>
      <c r="XBV19" s="2"/>
      <c r="XBW19" s="35"/>
      <c r="XBX19" s="76"/>
      <c r="XBY19" s="75"/>
      <c r="XCA19" s="2"/>
      <c r="XCB19" s="2"/>
      <c r="XCC19" s="35"/>
      <c r="XCD19" s="76"/>
      <c r="XCE19" s="75"/>
      <c r="XCG19" s="2"/>
      <c r="XCH19" s="2"/>
      <c r="XCI19" s="35"/>
      <c r="XCJ19" s="76"/>
      <c r="XCK19" s="75"/>
      <c r="XCM19" s="2"/>
      <c r="XCN19" s="2"/>
      <c r="XCO19" s="35"/>
      <c r="XCP19" s="76"/>
      <c r="XCQ19" s="75"/>
      <c r="XCS19" s="2"/>
      <c r="XCT19" s="2"/>
      <c r="XCU19" s="35"/>
      <c r="XCV19" s="76"/>
      <c r="XCW19" s="75"/>
      <c r="XCY19" s="2"/>
      <c r="XCZ19" s="2"/>
      <c r="XDA19" s="35"/>
      <c r="XDB19" s="76"/>
      <c r="XDC19" s="75"/>
      <c r="XDE19" s="2"/>
      <c r="XDF19" s="2"/>
      <c r="XDG19" s="35"/>
      <c r="XDH19" s="76"/>
      <c r="XDI19" s="75"/>
      <c r="XDK19" s="2"/>
      <c r="XDL19" s="2"/>
      <c r="XDM19" s="35"/>
      <c r="XDN19" s="76"/>
      <c r="XDO19" s="75"/>
      <c r="XDQ19" s="2"/>
      <c r="XDR19" s="2"/>
      <c r="XDS19" s="35"/>
      <c r="XDT19" s="76"/>
      <c r="XDU19" s="75"/>
      <c r="XDW19" s="2"/>
      <c r="XDX19" s="2"/>
      <c r="XDY19" s="35"/>
      <c r="XDZ19" s="76"/>
      <c r="XEA19" s="75"/>
      <c r="XEC19" s="2"/>
      <c r="XED19" s="2"/>
      <c r="XEE19" s="35"/>
      <c r="XEF19" s="76"/>
      <c r="XEG19" s="75"/>
      <c r="XEI19" s="2"/>
      <c r="XEJ19" s="2"/>
      <c r="XEK19" s="35"/>
      <c r="XEL19" s="76"/>
      <c r="XEM19" s="75"/>
      <c r="XEO19" s="2"/>
      <c r="XEP19" s="2"/>
      <c r="XEQ19" s="35"/>
      <c r="XER19" s="76"/>
      <c r="XES19" s="75"/>
      <c r="XEU19" s="2"/>
      <c r="XEV19" s="2"/>
      <c r="XEW19" s="35"/>
      <c r="XEX19" s="76"/>
      <c r="XEY19" s="75"/>
      <c r="XFA19" s="2"/>
      <c r="XFB19" s="2"/>
      <c r="XFC19" s="35"/>
      <c r="XFD19" s="76"/>
    </row>
    <row r="20" spans="1:16384" ht="26" x14ac:dyDescent="0.3">
      <c r="A20" s="2"/>
      <c r="B20" s="2"/>
      <c r="C20" s="35"/>
      <c r="D20" s="76"/>
      <c r="E20" s="75"/>
      <c r="G20" s="2"/>
      <c r="H20" s="2"/>
      <c r="I20" s="35"/>
      <c r="J20" s="76"/>
      <c r="K20" s="75"/>
      <c r="M20" s="2"/>
      <c r="N20" s="2"/>
      <c r="O20" s="35"/>
      <c r="P20" s="76"/>
      <c r="Q20" s="75"/>
      <c r="S20" s="2"/>
      <c r="T20" s="2"/>
      <c r="U20" s="35"/>
      <c r="V20" s="76"/>
      <c r="W20" s="75"/>
      <c r="Y20" s="2"/>
      <c r="Z20" s="2"/>
      <c r="AA20" s="35"/>
      <c r="AB20" s="76"/>
      <c r="AC20" s="75"/>
      <c r="AE20" s="2"/>
      <c r="AF20" s="2"/>
      <c r="AG20" s="35"/>
      <c r="AH20" s="76"/>
      <c r="AI20" s="75"/>
      <c r="AK20" s="2"/>
      <c r="AL20" s="2"/>
      <c r="AM20" s="35"/>
      <c r="AN20" s="76"/>
      <c r="AO20" s="75"/>
      <c r="AQ20" s="2"/>
      <c r="AR20" s="2"/>
      <c r="AS20" s="35"/>
      <c r="AT20" s="76"/>
      <c r="AU20" s="75"/>
      <c r="AW20" s="2"/>
      <c r="AX20" s="2"/>
      <c r="AY20" s="35"/>
      <c r="AZ20" s="76"/>
      <c r="BA20" s="75"/>
      <c r="BC20" s="2"/>
      <c r="BD20" s="2"/>
      <c r="BE20" s="35"/>
      <c r="BF20" s="76"/>
      <c r="BG20" s="75"/>
      <c r="BI20" s="2"/>
      <c r="BJ20" s="2"/>
      <c r="BK20" s="35"/>
      <c r="BL20" s="76"/>
      <c r="BM20" s="75"/>
      <c r="BO20" s="2"/>
      <c r="BP20" s="2"/>
      <c r="BQ20" s="35"/>
      <c r="BR20" s="76"/>
      <c r="BS20" s="75"/>
      <c r="BU20" s="2"/>
      <c r="BV20" s="2"/>
      <c r="BW20" s="35"/>
      <c r="BX20" s="76"/>
      <c r="BY20" s="75"/>
      <c r="CA20" s="2"/>
      <c r="CB20" s="2"/>
      <c r="CC20" s="35"/>
      <c r="CD20" s="76"/>
      <c r="CE20" s="75"/>
      <c r="CG20" s="2"/>
      <c r="CH20" s="2"/>
      <c r="CI20" s="35"/>
      <c r="CJ20" s="76"/>
      <c r="CK20" s="75"/>
      <c r="CM20" s="2"/>
      <c r="CN20" s="2"/>
      <c r="CO20" s="35"/>
      <c r="CP20" s="76"/>
      <c r="CQ20" s="75"/>
      <c r="CS20" s="2"/>
      <c r="CT20" s="2"/>
      <c r="CU20" s="35"/>
      <c r="CV20" s="76"/>
      <c r="CW20" s="75"/>
      <c r="CY20" s="2"/>
      <c r="CZ20" s="2"/>
      <c r="DA20" s="35"/>
      <c r="DB20" s="76"/>
      <c r="DC20" s="75"/>
      <c r="DE20" s="2"/>
      <c r="DF20" s="2"/>
      <c r="DG20" s="35"/>
      <c r="DH20" s="76"/>
      <c r="DI20" s="75"/>
      <c r="DK20" s="2"/>
      <c r="DL20" s="2"/>
      <c r="DM20" s="35"/>
      <c r="DN20" s="76"/>
      <c r="DO20" s="75"/>
      <c r="DQ20" s="2"/>
      <c r="DR20" s="2"/>
      <c r="DS20" s="35"/>
      <c r="DT20" s="76"/>
      <c r="DU20" s="75"/>
      <c r="DW20" s="2"/>
      <c r="DX20" s="2"/>
      <c r="DY20" s="35"/>
      <c r="DZ20" s="76"/>
      <c r="EA20" s="75"/>
      <c r="EC20" s="2"/>
      <c r="ED20" s="2"/>
      <c r="EE20" s="35"/>
      <c r="EF20" s="76"/>
      <c r="EG20" s="75"/>
      <c r="EI20" s="2"/>
      <c r="EJ20" s="2"/>
      <c r="EK20" s="35"/>
      <c r="EL20" s="76"/>
      <c r="EM20" s="75"/>
      <c r="EO20" s="2"/>
      <c r="EP20" s="2"/>
      <c r="EQ20" s="35"/>
      <c r="ER20" s="76"/>
      <c r="ES20" s="75"/>
      <c r="EU20" s="2"/>
      <c r="EV20" s="2"/>
      <c r="EW20" s="35"/>
      <c r="EX20" s="76"/>
      <c r="EY20" s="75"/>
      <c r="FA20" s="2"/>
      <c r="FB20" s="2"/>
      <c r="FC20" s="35"/>
      <c r="FD20" s="76"/>
      <c r="FE20" s="75"/>
      <c r="FG20" s="2"/>
      <c r="FH20" s="2"/>
      <c r="FI20" s="35"/>
      <c r="FJ20" s="76"/>
      <c r="FK20" s="75"/>
      <c r="FM20" s="2"/>
      <c r="FN20" s="2"/>
      <c r="FO20" s="35"/>
      <c r="FP20" s="76"/>
      <c r="FQ20" s="75"/>
      <c r="FS20" s="2"/>
      <c r="FT20" s="2"/>
      <c r="FU20" s="35"/>
      <c r="FV20" s="76"/>
      <c r="FW20" s="75"/>
      <c r="FY20" s="2"/>
      <c r="FZ20" s="2"/>
      <c r="GA20" s="35"/>
      <c r="GB20" s="76"/>
      <c r="GC20" s="75"/>
      <c r="GE20" s="2"/>
      <c r="GF20" s="2"/>
      <c r="GG20" s="35"/>
      <c r="GH20" s="76"/>
      <c r="GI20" s="75"/>
      <c r="GK20" s="2"/>
      <c r="GL20" s="2"/>
      <c r="GM20" s="35"/>
      <c r="GN20" s="76"/>
      <c r="GO20" s="75"/>
      <c r="GQ20" s="2"/>
      <c r="GR20" s="2"/>
      <c r="GS20" s="35"/>
      <c r="GT20" s="76"/>
      <c r="GU20" s="75"/>
      <c r="GW20" s="2"/>
      <c r="GX20" s="2"/>
      <c r="GY20" s="35"/>
      <c r="GZ20" s="76"/>
      <c r="HA20" s="75"/>
      <c r="HC20" s="2"/>
      <c r="HD20" s="2"/>
      <c r="HE20" s="35"/>
      <c r="HF20" s="76"/>
      <c r="HG20" s="75"/>
      <c r="HI20" s="2"/>
      <c r="HJ20" s="2"/>
      <c r="HK20" s="35"/>
      <c r="HL20" s="76"/>
      <c r="HM20" s="75"/>
      <c r="HO20" s="2"/>
      <c r="HP20" s="2"/>
      <c r="HQ20" s="35"/>
      <c r="HR20" s="76"/>
      <c r="HS20" s="75"/>
      <c r="HU20" s="2"/>
      <c r="HV20" s="2"/>
      <c r="HW20" s="35"/>
      <c r="HX20" s="76"/>
      <c r="HY20" s="75"/>
      <c r="IA20" s="2"/>
      <c r="IB20" s="2"/>
      <c r="IC20" s="35"/>
      <c r="ID20" s="76"/>
      <c r="IE20" s="75"/>
      <c r="IG20" s="2"/>
      <c r="IH20" s="2"/>
      <c r="II20" s="35"/>
      <c r="IJ20" s="76"/>
      <c r="IK20" s="75"/>
      <c r="IM20" s="2"/>
      <c r="IN20" s="2"/>
      <c r="IO20" s="35"/>
      <c r="IP20" s="76"/>
      <c r="IQ20" s="75"/>
      <c r="IS20" s="2"/>
      <c r="IT20" s="2"/>
      <c r="IU20" s="35"/>
      <c r="IV20" s="76"/>
      <c r="IW20" s="75"/>
      <c r="IY20" s="2"/>
      <c r="IZ20" s="2"/>
      <c r="JA20" s="35"/>
      <c r="JB20" s="76"/>
      <c r="JC20" s="75"/>
      <c r="JE20" s="2"/>
      <c r="JF20" s="2"/>
      <c r="JG20" s="35"/>
      <c r="JH20" s="76"/>
      <c r="JI20" s="75"/>
      <c r="JK20" s="2"/>
      <c r="JL20" s="2"/>
      <c r="JM20" s="35"/>
      <c r="JN20" s="76"/>
      <c r="JO20" s="75"/>
      <c r="JQ20" s="2"/>
      <c r="JR20" s="2"/>
      <c r="JS20" s="35"/>
      <c r="JT20" s="76"/>
      <c r="JU20" s="75"/>
      <c r="JW20" s="2"/>
      <c r="JX20" s="2"/>
      <c r="JY20" s="35"/>
      <c r="JZ20" s="76"/>
      <c r="KA20" s="75"/>
      <c r="KC20" s="2"/>
      <c r="KD20" s="2"/>
      <c r="KE20" s="35"/>
      <c r="KF20" s="76"/>
      <c r="KG20" s="75"/>
      <c r="KI20" s="2"/>
      <c r="KJ20" s="2"/>
      <c r="KK20" s="35"/>
      <c r="KL20" s="76"/>
      <c r="KM20" s="75"/>
      <c r="KO20" s="2"/>
      <c r="KP20" s="2"/>
      <c r="KQ20" s="35"/>
      <c r="KR20" s="76"/>
      <c r="KS20" s="75"/>
      <c r="KU20" s="2"/>
      <c r="KV20" s="2"/>
      <c r="KW20" s="35"/>
      <c r="KX20" s="76"/>
      <c r="KY20" s="75"/>
      <c r="LA20" s="2"/>
      <c r="LB20" s="2"/>
      <c r="LC20" s="35"/>
      <c r="LD20" s="76"/>
      <c r="LE20" s="75"/>
      <c r="LG20" s="2"/>
      <c r="LH20" s="2"/>
      <c r="LI20" s="35"/>
      <c r="LJ20" s="76"/>
      <c r="LK20" s="75"/>
      <c r="LM20" s="2"/>
      <c r="LN20" s="2"/>
      <c r="LO20" s="35"/>
      <c r="LP20" s="76"/>
      <c r="LQ20" s="75"/>
      <c r="LS20" s="2"/>
      <c r="LT20" s="2"/>
      <c r="LU20" s="35"/>
      <c r="LV20" s="76"/>
      <c r="LW20" s="75"/>
      <c r="LY20" s="2"/>
      <c r="LZ20" s="2"/>
      <c r="MA20" s="35"/>
      <c r="MB20" s="76"/>
      <c r="MC20" s="75"/>
      <c r="ME20" s="2"/>
      <c r="MF20" s="2"/>
      <c r="MG20" s="35"/>
      <c r="MH20" s="76"/>
      <c r="MI20" s="75"/>
      <c r="MK20" s="2"/>
      <c r="ML20" s="2"/>
      <c r="MM20" s="35"/>
      <c r="MN20" s="76"/>
      <c r="MO20" s="75"/>
      <c r="MQ20" s="2"/>
      <c r="MR20" s="2"/>
      <c r="MS20" s="35"/>
      <c r="MT20" s="76"/>
      <c r="MU20" s="75"/>
      <c r="MW20" s="2"/>
      <c r="MX20" s="2"/>
      <c r="MY20" s="35"/>
      <c r="MZ20" s="76"/>
      <c r="NA20" s="75"/>
      <c r="NC20" s="2"/>
      <c r="ND20" s="2"/>
      <c r="NE20" s="35"/>
      <c r="NF20" s="76"/>
      <c r="NG20" s="75"/>
      <c r="NI20" s="2"/>
      <c r="NJ20" s="2"/>
      <c r="NK20" s="35"/>
      <c r="NL20" s="76"/>
      <c r="NM20" s="75"/>
      <c r="NO20" s="2"/>
      <c r="NP20" s="2"/>
      <c r="NQ20" s="35"/>
      <c r="NR20" s="76"/>
      <c r="NS20" s="75"/>
      <c r="NU20" s="2"/>
      <c r="NV20" s="2"/>
      <c r="NW20" s="35"/>
      <c r="NX20" s="76"/>
      <c r="NY20" s="75"/>
      <c r="OA20" s="2"/>
      <c r="OB20" s="2"/>
      <c r="OC20" s="35"/>
      <c r="OD20" s="76"/>
      <c r="OE20" s="75"/>
      <c r="OG20" s="2"/>
      <c r="OH20" s="2"/>
      <c r="OI20" s="35"/>
      <c r="OJ20" s="76"/>
      <c r="OK20" s="75"/>
      <c r="OM20" s="2"/>
      <c r="ON20" s="2"/>
      <c r="OO20" s="35"/>
      <c r="OP20" s="76"/>
      <c r="OQ20" s="75"/>
      <c r="OS20" s="2"/>
      <c r="OT20" s="2"/>
      <c r="OU20" s="35"/>
      <c r="OV20" s="76"/>
      <c r="OW20" s="75"/>
      <c r="OY20" s="2"/>
      <c r="OZ20" s="2"/>
      <c r="PA20" s="35"/>
      <c r="PB20" s="76"/>
      <c r="PC20" s="75"/>
      <c r="PE20" s="2"/>
      <c r="PF20" s="2"/>
      <c r="PG20" s="35"/>
      <c r="PH20" s="76"/>
      <c r="PI20" s="75"/>
      <c r="PK20" s="2"/>
      <c r="PL20" s="2"/>
      <c r="PM20" s="35"/>
      <c r="PN20" s="76"/>
      <c r="PO20" s="75"/>
      <c r="PQ20" s="2"/>
      <c r="PR20" s="2"/>
      <c r="PS20" s="35"/>
      <c r="PT20" s="76"/>
      <c r="PU20" s="75"/>
      <c r="PW20" s="2"/>
      <c r="PX20" s="2"/>
      <c r="PY20" s="35"/>
      <c r="PZ20" s="76"/>
      <c r="QA20" s="75"/>
      <c r="QC20" s="2"/>
      <c r="QD20" s="2"/>
      <c r="QE20" s="35"/>
      <c r="QF20" s="76"/>
      <c r="QG20" s="75"/>
      <c r="QI20" s="2"/>
      <c r="QJ20" s="2"/>
      <c r="QK20" s="35"/>
      <c r="QL20" s="76"/>
      <c r="QM20" s="75"/>
      <c r="QO20" s="2"/>
      <c r="QP20" s="2"/>
      <c r="QQ20" s="35"/>
      <c r="QR20" s="76"/>
      <c r="QS20" s="75"/>
      <c r="QU20" s="2"/>
      <c r="QV20" s="2"/>
      <c r="QW20" s="35"/>
      <c r="QX20" s="76"/>
      <c r="QY20" s="75"/>
      <c r="RA20" s="2"/>
      <c r="RB20" s="2"/>
      <c r="RC20" s="35"/>
      <c r="RD20" s="76"/>
      <c r="RE20" s="75"/>
      <c r="RG20" s="2"/>
      <c r="RH20" s="2"/>
      <c r="RI20" s="35"/>
      <c r="RJ20" s="76"/>
      <c r="RK20" s="75"/>
      <c r="RM20" s="2"/>
      <c r="RN20" s="2"/>
      <c r="RO20" s="35"/>
      <c r="RP20" s="76"/>
      <c r="RQ20" s="75"/>
      <c r="RS20" s="2"/>
      <c r="RT20" s="2"/>
      <c r="RU20" s="35"/>
      <c r="RV20" s="76"/>
      <c r="RW20" s="75"/>
      <c r="RY20" s="2"/>
      <c r="RZ20" s="2"/>
      <c r="SA20" s="35"/>
      <c r="SB20" s="76"/>
      <c r="SC20" s="75"/>
      <c r="SE20" s="2"/>
      <c r="SF20" s="2"/>
      <c r="SG20" s="35"/>
      <c r="SH20" s="76"/>
      <c r="SI20" s="75"/>
      <c r="SK20" s="2"/>
      <c r="SL20" s="2"/>
      <c r="SM20" s="35"/>
      <c r="SN20" s="76"/>
      <c r="SO20" s="75"/>
      <c r="SQ20" s="2"/>
      <c r="SR20" s="2"/>
      <c r="SS20" s="35"/>
      <c r="ST20" s="76"/>
      <c r="SU20" s="75"/>
      <c r="SW20" s="2"/>
      <c r="SX20" s="2"/>
      <c r="SY20" s="35"/>
      <c r="SZ20" s="76"/>
      <c r="TA20" s="75"/>
      <c r="TC20" s="2"/>
      <c r="TD20" s="2"/>
      <c r="TE20" s="35"/>
      <c r="TF20" s="76"/>
      <c r="TG20" s="75"/>
      <c r="TI20" s="2"/>
      <c r="TJ20" s="2"/>
      <c r="TK20" s="35"/>
      <c r="TL20" s="76"/>
      <c r="TM20" s="75"/>
      <c r="TO20" s="2"/>
      <c r="TP20" s="2"/>
      <c r="TQ20" s="35"/>
      <c r="TR20" s="76"/>
      <c r="TS20" s="75"/>
      <c r="TU20" s="2"/>
      <c r="TV20" s="2"/>
      <c r="TW20" s="35"/>
      <c r="TX20" s="76"/>
      <c r="TY20" s="75"/>
      <c r="UA20" s="2"/>
      <c r="UB20" s="2"/>
      <c r="UC20" s="35"/>
      <c r="UD20" s="76"/>
      <c r="UE20" s="75"/>
      <c r="UG20" s="2"/>
      <c r="UH20" s="2"/>
      <c r="UI20" s="35"/>
      <c r="UJ20" s="76"/>
      <c r="UK20" s="75"/>
      <c r="UM20" s="2"/>
      <c r="UN20" s="2"/>
      <c r="UO20" s="35"/>
      <c r="UP20" s="76"/>
      <c r="UQ20" s="75"/>
      <c r="US20" s="2"/>
      <c r="UT20" s="2"/>
      <c r="UU20" s="35"/>
      <c r="UV20" s="76"/>
      <c r="UW20" s="75"/>
      <c r="UY20" s="2"/>
      <c r="UZ20" s="2"/>
      <c r="VA20" s="35"/>
      <c r="VB20" s="76"/>
      <c r="VC20" s="75"/>
      <c r="VE20" s="2"/>
      <c r="VF20" s="2"/>
      <c r="VG20" s="35"/>
      <c r="VH20" s="76"/>
      <c r="VI20" s="75"/>
      <c r="VK20" s="2"/>
      <c r="VL20" s="2"/>
      <c r="VM20" s="35"/>
      <c r="VN20" s="76"/>
      <c r="VO20" s="75"/>
      <c r="VQ20" s="2"/>
      <c r="VR20" s="2"/>
      <c r="VS20" s="35"/>
      <c r="VT20" s="76"/>
      <c r="VU20" s="75"/>
      <c r="VW20" s="2"/>
      <c r="VX20" s="2"/>
      <c r="VY20" s="35"/>
      <c r="VZ20" s="76"/>
      <c r="WA20" s="75"/>
      <c r="WC20" s="2"/>
      <c r="WD20" s="2"/>
      <c r="WE20" s="35"/>
      <c r="WF20" s="76"/>
      <c r="WG20" s="75"/>
      <c r="WI20" s="2"/>
      <c r="WJ20" s="2"/>
      <c r="WK20" s="35"/>
      <c r="WL20" s="76"/>
      <c r="WM20" s="75"/>
      <c r="WO20" s="2"/>
      <c r="WP20" s="2"/>
      <c r="WQ20" s="35"/>
      <c r="WR20" s="76"/>
      <c r="WS20" s="75"/>
      <c r="WU20" s="2"/>
      <c r="WV20" s="2"/>
      <c r="WW20" s="35"/>
      <c r="WX20" s="76"/>
      <c r="WY20" s="75"/>
      <c r="XA20" s="2"/>
      <c r="XB20" s="2"/>
      <c r="XC20" s="35"/>
      <c r="XD20" s="76"/>
      <c r="XE20" s="75"/>
      <c r="XG20" s="2"/>
      <c r="XH20" s="2"/>
      <c r="XI20" s="35"/>
      <c r="XJ20" s="76"/>
      <c r="XK20" s="75"/>
      <c r="XM20" s="2"/>
      <c r="XN20" s="2"/>
      <c r="XO20" s="35"/>
      <c r="XP20" s="76"/>
      <c r="XQ20" s="75"/>
      <c r="XS20" s="2"/>
      <c r="XT20" s="2"/>
      <c r="XU20" s="35"/>
      <c r="XV20" s="76"/>
      <c r="XW20" s="75"/>
      <c r="XY20" s="2"/>
      <c r="XZ20" s="2"/>
      <c r="YA20" s="35"/>
      <c r="YB20" s="76"/>
      <c r="YC20" s="75"/>
      <c r="YE20" s="2"/>
      <c r="YF20" s="2"/>
      <c r="YG20" s="35"/>
      <c r="YH20" s="76"/>
      <c r="YI20" s="75"/>
      <c r="YK20" s="2"/>
      <c r="YL20" s="2"/>
      <c r="YM20" s="35"/>
      <c r="YN20" s="76"/>
      <c r="YO20" s="75"/>
      <c r="YQ20" s="2"/>
      <c r="YR20" s="2"/>
      <c r="YS20" s="35"/>
      <c r="YT20" s="76"/>
      <c r="YU20" s="75"/>
      <c r="YW20" s="2"/>
      <c r="YX20" s="2"/>
      <c r="YY20" s="35"/>
      <c r="YZ20" s="76"/>
      <c r="ZA20" s="75"/>
      <c r="ZC20" s="2"/>
      <c r="ZD20" s="2"/>
      <c r="ZE20" s="35"/>
      <c r="ZF20" s="76"/>
      <c r="ZG20" s="75"/>
      <c r="ZI20" s="2"/>
      <c r="ZJ20" s="2"/>
      <c r="ZK20" s="35"/>
      <c r="ZL20" s="76"/>
      <c r="ZM20" s="75"/>
      <c r="ZO20" s="2"/>
      <c r="ZP20" s="2"/>
      <c r="ZQ20" s="35"/>
      <c r="ZR20" s="76"/>
      <c r="ZS20" s="75"/>
      <c r="ZU20" s="2"/>
      <c r="ZV20" s="2"/>
      <c r="ZW20" s="35"/>
      <c r="ZX20" s="76"/>
      <c r="ZY20" s="75"/>
      <c r="AAA20" s="2"/>
      <c r="AAB20" s="2"/>
      <c r="AAC20" s="35"/>
      <c r="AAD20" s="76"/>
      <c r="AAE20" s="75"/>
      <c r="AAG20" s="2"/>
      <c r="AAH20" s="2"/>
      <c r="AAI20" s="35"/>
      <c r="AAJ20" s="76"/>
      <c r="AAK20" s="75"/>
      <c r="AAM20" s="2"/>
      <c r="AAN20" s="2"/>
      <c r="AAO20" s="35"/>
      <c r="AAP20" s="76"/>
      <c r="AAQ20" s="75"/>
      <c r="AAS20" s="2"/>
      <c r="AAT20" s="2"/>
      <c r="AAU20" s="35"/>
      <c r="AAV20" s="76"/>
      <c r="AAW20" s="75"/>
      <c r="AAY20" s="2"/>
      <c r="AAZ20" s="2"/>
      <c r="ABA20" s="35"/>
      <c r="ABB20" s="76"/>
      <c r="ABC20" s="75"/>
      <c r="ABE20" s="2"/>
      <c r="ABF20" s="2"/>
      <c r="ABG20" s="35"/>
      <c r="ABH20" s="76"/>
      <c r="ABI20" s="75"/>
      <c r="ABK20" s="2"/>
      <c r="ABL20" s="2"/>
      <c r="ABM20" s="35"/>
      <c r="ABN20" s="76"/>
      <c r="ABO20" s="75"/>
      <c r="ABQ20" s="2"/>
      <c r="ABR20" s="2"/>
      <c r="ABS20" s="35"/>
      <c r="ABT20" s="76"/>
      <c r="ABU20" s="75"/>
      <c r="ABW20" s="2"/>
      <c r="ABX20" s="2"/>
      <c r="ABY20" s="35"/>
      <c r="ABZ20" s="76"/>
      <c r="ACA20" s="75"/>
      <c r="ACC20" s="2"/>
      <c r="ACD20" s="2"/>
      <c r="ACE20" s="35"/>
      <c r="ACF20" s="76"/>
      <c r="ACG20" s="75"/>
      <c r="ACI20" s="2"/>
      <c r="ACJ20" s="2"/>
      <c r="ACK20" s="35"/>
      <c r="ACL20" s="76"/>
      <c r="ACM20" s="75"/>
      <c r="ACO20" s="2"/>
      <c r="ACP20" s="2"/>
      <c r="ACQ20" s="35"/>
      <c r="ACR20" s="76"/>
      <c r="ACS20" s="75"/>
      <c r="ACU20" s="2"/>
      <c r="ACV20" s="2"/>
      <c r="ACW20" s="35"/>
      <c r="ACX20" s="76"/>
      <c r="ACY20" s="75"/>
      <c r="ADA20" s="2"/>
      <c r="ADB20" s="2"/>
      <c r="ADC20" s="35"/>
      <c r="ADD20" s="76"/>
      <c r="ADE20" s="75"/>
      <c r="ADG20" s="2"/>
      <c r="ADH20" s="2"/>
      <c r="ADI20" s="35"/>
      <c r="ADJ20" s="76"/>
      <c r="ADK20" s="75"/>
      <c r="ADM20" s="2"/>
      <c r="ADN20" s="2"/>
      <c r="ADO20" s="35"/>
      <c r="ADP20" s="76"/>
      <c r="ADQ20" s="75"/>
      <c r="ADS20" s="2"/>
      <c r="ADT20" s="2"/>
      <c r="ADU20" s="35"/>
      <c r="ADV20" s="76"/>
      <c r="ADW20" s="75"/>
      <c r="ADY20" s="2"/>
      <c r="ADZ20" s="2"/>
      <c r="AEA20" s="35"/>
      <c r="AEB20" s="76"/>
      <c r="AEC20" s="75"/>
      <c r="AEE20" s="2"/>
      <c r="AEF20" s="2"/>
      <c r="AEG20" s="35"/>
      <c r="AEH20" s="76"/>
      <c r="AEI20" s="75"/>
      <c r="AEK20" s="2"/>
      <c r="AEL20" s="2"/>
      <c r="AEM20" s="35"/>
      <c r="AEN20" s="76"/>
      <c r="AEO20" s="75"/>
      <c r="AEQ20" s="2"/>
      <c r="AER20" s="2"/>
      <c r="AES20" s="35"/>
      <c r="AET20" s="76"/>
      <c r="AEU20" s="75"/>
      <c r="AEW20" s="2"/>
      <c r="AEX20" s="2"/>
      <c r="AEY20" s="35"/>
      <c r="AEZ20" s="76"/>
      <c r="AFA20" s="75"/>
      <c r="AFC20" s="2"/>
      <c r="AFD20" s="2"/>
      <c r="AFE20" s="35"/>
      <c r="AFF20" s="76"/>
      <c r="AFG20" s="75"/>
      <c r="AFI20" s="2"/>
      <c r="AFJ20" s="2"/>
      <c r="AFK20" s="35"/>
      <c r="AFL20" s="76"/>
      <c r="AFM20" s="75"/>
      <c r="AFO20" s="2"/>
      <c r="AFP20" s="2"/>
      <c r="AFQ20" s="35"/>
      <c r="AFR20" s="76"/>
      <c r="AFS20" s="75"/>
      <c r="AFU20" s="2"/>
      <c r="AFV20" s="2"/>
      <c r="AFW20" s="35"/>
      <c r="AFX20" s="76"/>
      <c r="AFY20" s="75"/>
      <c r="AGA20" s="2"/>
      <c r="AGB20" s="2"/>
      <c r="AGC20" s="35"/>
      <c r="AGD20" s="76"/>
      <c r="AGE20" s="75"/>
      <c r="AGG20" s="2"/>
      <c r="AGH20" s="2"/>
      <c r="AGI20" s="35"/>
      <c r="AGJ20" s="76"/>
      <c r="AGK20" s="75"/>
      <c r="AGM20" s="2"/>
      <c r="AGN20" s="2"/>
      <c r="AGO20" s="35"/>
      <c r="AGP20" s="76"/>
      <c r="AGQ20" s="75"/>
      <c r="AGS20" s="2"/>
      <c r="AGT20" s="2"/>
      <c r="AGU20" s="35"/>
      <c r="AGV20" s="76"/>
      <c r="AGW20" s="75"/>
      <c r="AGY20" s="2"/>
      <c r="AGZ20" s="2"/>
      <c r="AHA20" s="35"/>
      <c r="AHB20" s="76"/>
      <c r="AHC20" s="75"/>
      <c r="AHE20" s="2"/>
      <c r="AHF20" s="2"/>
      <c r="AHG20" s="35"/>
      <c r="AHH20" s="76"/>
      <c r="AHI20" s="75"/>
      <c r="AHK20" s="2"/>
      <c r="AHL20" s="2"/>
      <c r="AHM20" s="35"/>
      <c r="AHN20" s="76"/>
      <c r="AHO20" s="75"/>
      <c r="AHQ20" s="2"/>
      <c r="AHR20" s="2"/>
      <c r="AHS20" s="35"/>
      <c r="AHT20" s="76"/>
      <c r="AHU20" s="75"/>
      <c r="AHW20" s="2"/>
      <c r="AHX20" s="2"/>
      <c r="AHY20" s="35"/>
      <c r="AHZ20" s="76"/>
      <c r="AIA20" s="75"/>
      <c r="AIC20" s="2"/>
      <c r="AID20" s="2"/>
      <c r="AIE20" s="35"/>
      <c r="AIF20" s="76"/>
      <c r="AIG20" s="75"/>
      <c r="AII20" s="2"/>
      <c r="AIJ20" s="2"/>
      <c r="AIK20" s="35"/>
      <c r="AIL20" s="76"/>
      <c r="AIM20" s="75"/>
      <c r="AIO20" s="2"/>
      <c r="AIP20" s="2"/>
      <c r="AIQ20" s="35"/>
      <c r="AIR20" s="76"/>
      <c r="AIS20" s="75"/>
      <c r="AIU20" s="2"/>
      <c r="AIV20" s="2"/>
      <c r="AIW20" s="35"/>
      <c r="AIX20" s="76"/>
      <c r="AIY20" s="75"/>
      <c r="AJA20" s="2"/>
      <c r="AJB20" s="2"/>
      <c r="AJC20" s="35"/>
      <c r="AJD20" s="76"/>
      <c r="AJE20" s="75"/>
      <c r="AJG20" s="2"/>
      <c r="AJH20" s="2"/>
      <c r="AJI20" s="35"/>
      <c r="AJJ20" s="76"/>
      <c r="AJK20" s="75"/>
      <c r="AJM20" s="2"/>
      <c r="AJN20" s="2"/>
      <c r="AJO20" s="35"/>
      <c r="AJP20" s="76"/>
      <c r="AJQ20" s="75"/>
      <c r="AJS20" s="2"/>
      <c r="AJT20" s="2"/>
      <c r="AJU20" s="35"/>
      <c r="AJV20" s="76"/>
      <c r="AJW20" s="75"/>
      <c r="AJY20" s="2"/>
      <c r="AJZ20" s="2"/>
      <c r="AKA20" s="35"/>
      <c r="AKB20" s="76"/>
      <c r="AKC20" s="75"/>
      <c r="AKE20" s="2"/>
      <c r="AKF20" s="2"/>
      <c r="AKG20" s="35"/>
      <c r="AKH20" s="76"/>
      <c r="AKI20" s="75"/>
      <c r="AKK20" s="2"/>
      <c r="AKL20" s="2"/>
      <c r="AKM20" s="35"/>
      <c r="AKN20" s="76"/>
      <c r="AKO20" s="75"/>
      <c r="AKQ20" s="2"/>
      <c r="AKR20" s="2"/>
      <c r="AKS20" s="35"/>
      <c r="AKT20" s="76"/>
      <c r="AKU20" s="75"/>
      <c r="AKW20" s="2"/>
      <c r="AKX20" s="2"/>
      <c r="AKY20" s="35"/>
      <c r="AKZ20" s="76"/>
      <c r="ALA20" s="75"/>
      <c r="ALC20" s="2"/>
      <c r="ALD20" s="2"/>
      <c r="ALE20" s="35"/>
      <c r="ALF20" s="76"/>
      <c r="ALG20" s="75"/>
      <c r="ALI20" s="2"/>
      <c r="ALJ20" s="2"/>
      <c r="ALK20" s="35"/>
      <c r="ALL20" s="76"/>
      <c r="ALM20" s="75"/>
      <c r="ALO20" s="2"/>
      <c r="ALP20" s="2"/>
      <c r="ALQ20" s="35"/>
      <c r="ALR20" s="76"/>
      <c r="ALS20" s="75"/>
      <c r="ALU20" s="2"/>
      <c r="ALV20" s="2"/>
      <c r="ALW20" s="35"/>
      <c r="ALX20" s="76"/>
      <c r="ALY20" s="75"/>
      <c r="AMA20" s="2"/>
      <c r="AMB20" s="2"/>
      <c r="AMC20" s="35"/>
      <c r="AMD20" s="76"/>
      <c r="AME20" s="75"/>
      <c r="AMG20" s="2"/>
      <c r="AMH20" s="2"/>
      <c r="AMI20" s="35"/>
      <c r="AMJ20" s="76"/>
      <c r="AMK20" s="75"/>
      <c r="AMM20" s="2"/>
      <c r="AMN20" s="2"/>
      <c r="AMO20" s="35"/>
      <c r="AMP20" s="76"/>
      <c r="AMQ20" s="75"/>
      <c r="AMS20" s="2"/>
      <c r="AMT20" s="2"/>
      <c r="AMU20" s="35"/>
      <c r="AMV20" s="76"/>
      <c r="AMW20" s="75"/>
      <c r="AMY20" s="2"/>
      <c r="AMZ20" s="2"/>
      <c r="ANA20" s="35"/>
      <c r="ANB20" s="76"/>
      <c r="ANC20" s="75"/>
      <c r="ANE20" s="2"/>
      <c r="ANF20" s="2"/>
      <c r="ANG20" s="35"/>
      <c r="ANH20" s="76"/>
      <c r="ANI20" s="75"/>
      <c r="ANK20" s="2"/>
      <c r="ANL20" s="2"/>
      <c r="ANM20" s="35"/>
      <c r="ANN20" s="76"/>
      <c r="ANO20" s="75"/>
      <c r="ANQ20" s="2"/>
      <c r="ANR20" s="2"/>
      <c r="ANS20" s="35"/>
      <c r="ANT20" s="76"/>
      <c r="ANU20" s="75"/>
      <c r="ANW20" s="2"/>
      <c r="ANX20" s="2"/>
      <c r="ANY20" s="35"/>
      <c r="ANZ20" s="76"/>
      <c r="AOA20" s="75"/>
      <c r="AOC20" s="2"/>
      <c r="AOD20" s="2"/>
      <c r="AOE20" s="35"/>
      <c r="AOF20" s="76"/>
      <c r="AOG20" s="75"/>
      <c r="AOI20" s="2"/>
      <c r="AOJ20" s="2"/>
      <c r="AOK20" s="35"/>
      <c r="AOL20" s="76"/>
      <c r="AOM20" s="75"/>
      <c r="AOO20" s="2"/>
      <c r="AOP20" s="2"/>
      <c r="AOQ20" s="35"/>
      <c r="AOR20" s="76"/>
      <c r="AOS20" s="75"/>
      <c r="AOU20" s="2"/>
      <c r="AOV20" s="2"/>
      <c r="AOW20" s="35"/>
      <c r="AOX20" s="76"/>
      <c r="AOY20" s="75"/>
      <c r="APA20" s="2"/>
      <c r="APB20" s="2"/>
      <c r="APC20" s="35"/>
      <c r="APD20" s="76"/>
      <c r="APE20" s="75"/>
      <c r="APG20" s="2"/>
      <c r="APH20" s="2"/>
      <c r="API20" s="35"/>
      <c r="APJ20" s="76"/>
      <c r="APK20" s="75"/>
      <c r="APM20" s="2"/>
      <c r="APN20" s="2"/>
      <c r="APO20" s="35"/>
      <c r="APP20" s="76"/>
      <c r="APQ20" s="75"/>
      <c r="APS20" s="2"/>
      <c r="APT20" s="2"/>
      <c r="APU20" s="35"/>
      <c r="APV20" s="76"/>
      <c r="APW20" s="75"/>
      <c r="APY20" s="2"/>
      <c r="APZ20" s="2"/>
      <c r="AQA20" s="35"/>
      <c r="AQB20" s="76"/>
      <c r="AQC20" s="75"/>
      <c r="AQE20" s="2"/>
      <c r="AQF20" s="2"/>
      <c r="AQG20" s="35"/>
      <c r="AQH20" s="76"/>
      <c r="AQI20" s="75"/>
      <c r="AQK20" s="2"/>
      <c r="AQL20" s="2"/>
      <c r="AQM20" s="35"/>
      <c r="AQN20" s="76"/>
      <c r="AQO20" s="75"/>
      <c r="AQQ20" s="2"/>
      <c r="AQR20" s="2"/>
      <c r="AQS20" s="35"/>
      <c r="AQT20" s="76"/>
      <c r="AQU20" s="75"/>
      <c r="AQW20" s="2"/>
      <c r="AQX20" s="2"/>
      <c r="AQY20" s="35"/>
      <c r="AQZ20" s="76"/>
      <c r="ARA20" s="75"/>
      <c r="ARC20" s="2"/>
      <c r="ARD20" s="2"/>
      <c r="ARE20" s="35"/>
      <c r="ARF20" s="76"/>
      <c r="ARG20" s="75"/>
      <c r="ARI20" s="2"/>
      <c r="ARJ20" s="2"/>
      <c r="ARK20" s="35"/>
      <c r="ARL20" s="76"/>
      <c r="ARM20" s="75"/>
      <c r="ARO20" s="2"/>
      <c r="ARP20" s="2"/>
      <c r="ARQ20" s="35"/>
      <c r="ARR20" s="76"/>
      <c r="ARS20" s="75"/>
      <c r="ARU20" s="2"/>
      <c r="ARV20" s="2"/>
      <c r="ARW20" s="35"/>
      <c r="ARX20" s="76"/>
      <c r="ARY20" s="75"/>
      <c r="ASA20" s="2"/>
      <c r="ASB20" s="2"/>
      <c r="ASC20" s="35"/>
      <c r="ASD20" s="76"/>
      <c r="ASE20" s="75"/>
      <c r="ASG20" s="2"/>
      <c r="ASH20" s="2"/>
      <c r="ASI20" s="35"/>
      <c r="ASJ20" s="76"/>
      <c r="ASK20" s="75"/>
      <c r="ASM20" s="2"/>
      <c r="ASN20" s="2"/>
      <c r="ASO20" s="35"/>
      <c r="ASP20" s="76"/>
      <c r="ASQ20" s="75"/>
      <c r="ASS20" s="2"/>
      <c r="AST20" s="2"/>
      <c r="ASU20" s="35"/>
      <c r="ASV20" s="76"/>
      <c r="ASW20" s="75"/>
      <c r="ASY20" s="2"/>
      <c r="ASZ20" s="2"/>
      <c r="ATA20" s="35"/>
      <c r="ATB20" s="76"/>
      <c r="ATC20" s="75"/>
      <c r="ATE20" s="2"/>
      <c r="ATF20" s="2"/>
      <c r="ATG20" s="35"/>
      <c r="ATH20" s="76"/>
      <c r="ATI20" s="75"/>
      <c r="ATK20" s="2"/>
      <c r="ATL20" s="2"/>
      <c r="ATM20" s="35"/>
      <c r="ATN20" s="76"/>
      <c r="ATO20" s="75"/>
      <c r="ATQ20" s="2"/>
      <c r="ATR20" s="2"/>
      <c r="ATS20" s="35"/>
      <c r="ATT20" s="76"/>
      <c r="ATU20" s="75"/>
      <c r="ATW20" s="2"/>
      <c r="ATX20" s="2"/>
      <c r="ATY20" s="35"/>
      <c r="ATZ20" s="76"/>
      <c r="AUA20" s="75"/>
      <c r="AUC20" s="2"/>
      <c r="AUD20" s="2"/>
      <c r="AUE20" s="35"/>
      <c r="AUF20" s="76"/>
      <c r="AUG20" s="75"/>
      <c r="AUI20" s="2"/>
      <c r="AUJ20" s="2"/>
      <c r="AUK20" s="35"/>
      <c r="AUL20" s="76"/>
      <c r="AUM20" s="75"/>
      <c r="AUO20" s="2"/>
      <c r="AUP20" s="2"/>
      <c r="AUQ20" s="35"/>
      <c r="AUR20" s="76"/>
      <c r="AUS20" s="75"/>
      <c r="AUU20" s="2"/>
      <c r="AUV20" s="2"/>
      <c r="AUW20" s="35"/>
      <c r="AUX20" s="76"/>
      <c r="AUY20" s="75"/>
      <c r="AVA20" s="2"/>
      <c r="AVB20" s="2"/>
      <c r="AVC20" s="35"/>
      <c r="AVD20" s="76"/>
      <c r="AVE20" s="75"/>
      <c r="AVG20" s="2"/>
      <c r="AVH20" s="2"/>
      <c r="AVI20" s="35"/>
      <c r="AVJ20" s="76"/>
      <c r="AVK20" s="75"/>
      <c r="AVM20" s="2"/>
      <c r="AVN20" s="2"/>
      <c r="AVO20" s="35"/>
      <c r="AVP20" s="76"/>
      <c r="AVQ20" s="75"/>
      <c r="AVS20" s="2"/>
      <c r="AVT20" s="2"/>
      <c r="AVU20" s="35"/>
      <c r="AVV20" s="76"/>
      <c r="AVW20" s="75"/>
      <c r="AVY20" s="2"/>
      <c r="AVZ20" s="2"/>
      <c r="AWA20" s="35"/>
      <c r="AWB20" s="76"/>
      <c r="AWC20" s="75"/>
      <c r="AWE20" s="2"/>
      <c r="AWF20" s="2"/>
      <c r="AWG20" s="35"/>
      <c r="AWH20" s="76"/>
      <c r="AWI20" s="75"/>
      <c r="AWK20" s="2"/>
      <c r="AWL20" s="2"/>
      <c r="AWM20" s="35"/>
      <c r="AWN20" s="76"/>
      <c r="AWO20" s="75"/>
      <c r="AWQ20" s="2"/>
      <c r="AWR20" s="2"/>
      <c r="AWS20" s="35"/>
      <c r="AWT20" s="76"/>
      <c r="AWU20" s="75"/>
      <c r="AWW20" s="2"/>
      <c r="AWX20" s="2"/>
      <c r="AWY20" s="35"/>
      <c r="AWZ20" s="76"/>
      <c r="AXA20" s="75"/>
      <c r="AXC20" s="2"/>
      <c r="AXD20" s="2"/>
      <c r="AXE20" s="35"/>
      <c r="AXF20" s="76"/>
      <c r="AXG20" s="75"/>
      <c r="AXI20" s="2"/>
      <c r="AXJ20" s="2"/>
      <c r="AXK20" s="35"/>
      <c r="AXL20" s="76"/>
      <c r="AXM20" s="75"/>
      <c r="AXO20" s="2"/>
      <c r="AXP20" s="2"/>
      <c r="AXQ20" s="35"/>
      <c r="AXR20" s="76"/>
      <c r="AXS20" s="75"/>
      <c r="AXU20" s="2"/>
      <c r="AXV20" s="2"/>
      <c r="AXW20" s="35"/>
      <c r="AXX20" s="76"/>
      <c r="AXY20" s="75"/>
      <c r="AYA20" s="2"/>
      <c r="AYB20" s="2"/>
      <c r="AYC20" s="35"/>
      <c r="AYD20" s="76"/>
      <c r="AYE20" s="75"/>
      <c r="AYG20" s="2"/>
      <c r="AYH20" s="2"/>
      <c r="AYI20" s="35"/>
      <c r="AYJ20" s="76"/>
      <c r="AYK20" s="75"/>
      <c r="AYM20" s="2"/>
      <c r="AYN20" s="2"/>
      <c r="AYO20" s="35"/>
      <c r="AYP20" s="76"/>
      <c r="AYQ20" s="75"/>
      <c r="AYS20" s="2"/>
      <c r="AYT20" s="2"/>
      <c r="AYU20" s="35"/>
      <c r="AYV20" s="76"/>
      <c r="AYW20" s="75"/>
      <c r="AYY20" s="2"/>
      <c r="AYZ20" s="2"/>
      <c r="AZA20" s="35"/>
      <c r="AZB20" s="76"/>
      <c r="AZC20" s="75"/>
      <c r="AZE20" s="2"/>
      <c r="AZF20" s="2"/>
      <c r="AZG20" s="35"/>
      <c r="AZH20" s="76"/>
      <c r="AZI20" s="75"/>
      <c r="AZK20" s="2"/>
      <c r="AZL20" s="2"/>
      <c r="AZM20" s="35"/>
      <c r="AZN20" s="76"/>
      <c r="AZO20" s="75"/>
      <c r="AZQ20" s="2"/>
      <c r="AZR20" s="2"/>
      <c r="AZS20" s="35"/>
      <c r="AZT20" s="76"/>
      <c r="AZU20" s="75"/>
      <c r="AZW20" s="2"/>
      <c r="AZX20" s="2"/>
      <c r="AZY20" s="35"/>
      <c r="AZZ20" s="76"/>
      <c r="BAA20" s="75"/>
      <c r="BAC20" s="2"/>
      <c r="BAD20" s="2"/>
      <c r="BAE20" s="35"/>
      <c r="BAF20" s="76"/>
      <c r="BAG20" s="75"/>
      <c r="BAI20" s="2"/>
      <c r="BAJ20" s="2"/>
      <c r="BAK20" s="35"/>
      <c r="BAL20" s="76"/>
      <c r="BAM20" s="75"/>
      <c r="BAO20" s="2"/>
      <c r="BAP20" s="2"/>
      <c r="BAQ20" s="35"/>
      <c r="BAR20" s="76"/>
      <c r="BAS20" s="75"/>
      <c r="BAU20" s="2"/>
      <c r="BAV20" s="2"/>
      <c r="BAW20" s="35"/>
      <c r="BAX20" s="76"/>
      <c r="BAY20" s="75"/>
      <c r="BBA20" s="2"/>
      <c r="BBB20" s="2"/>
      <c r="BBC20" s="35"/>
      <c r="BBD20" s="76"/>
      <c r="BBE20" s="75"/>
      <c r="BBG20" s="2"/>
      <c r="BBH20" s="2"/>
      <c r="BBI20" s="35"/>
      <c r="BBJ20" s="76"/>
      <c r="BBK20" s="75"/>
      <c r="BBM20" s="2"/>
      <c r="BBN20" s="2"/>
      <c r="BBO20" s="35"/>
      <c r="BBP20" s="76"/>
      <c r="BBQ20" s="75"/>
      <c r="BBS20" s="2"/>
      <c r="BBT20" s="2"/>
      <c r="BBU20" s="35"/>
      <c r="BBV20" s="76"/>
      <c r="BBW20" s="75"/>
      <c r="BBY20" s="2"/>
      <c r="BBZ20" s="2"/>
      <c r="BCA20" s="35"/>
      <c r="BCB20" s="76"/>
      <c r="BCC20" s="75"/>
      <c r="BCE20" s="2"/>
      <c r="BCF20" s="2"/>
      <c r="BCG20" s="35"/>
      <c r="BCH20" s="76"/>
      <c r="BCI20" s="75"/>
      <c r="BCK20" s="2"/>
      <c r="BCL20" s="2"/>
      <c r="BCM20" s="35"/>
      <c r="BCN20" s="76"/>
      <c r="BCO20" s="75"/>
      <c r="BCQ20" s="2"/>
      <c r="BCR20" s="2"/>
      <c r="BCS20" s="35"/>
      <c r="BCT20" s="76"/>
      <c r="BCU20" s="75"/>
      <c r="BCW20" s="2"/>
      <c r="BCX20" s="2"/>
      <c r="BCY20" s="35"/>
      <c r="BCZ20" s="76"/>
      <c r="BDA20" s="75"/>
      <c r="BDC20" s="2"/>
      <c r="BDD20" s="2"/>
      <c r="BDE20" s="35"/>
      <c r="BDF20" s="76"/>
      <c r="BDG20" s="75"/>
      <c r="BDI20" s="2"/>
      <c r="BDJ20" s="2"/>
      <c r="BDK20" s="35"/>
      <c r="BDL20" s="76"/>
      <c r="BDM20" s="75"/>
      <c r="BDO20" s="2"/>
      <c r="BDP20" s="2"/>
      <c r="BDQ20" s="35"/>
      <c r="BDR20" s="76"/>
      <c r="BDS20" s="75"/>
      <c r="BDU20" s="2"/>
      <c r="BDV20" s="2"/>
      <c r="BDW20" s="35"/>
      <c r="BDX20" s="76"/>
      <c r="BDY20" s="75"/>
      <c r="BEA20" s="2"/>
      <c r="BEB20" s="2"/>
      <c r="BEC20" s="35"/>
      <c r="BED20" s="76"/>
      <c r="BEE20" s="75"/>
      <c r="BEG20" s="2"/>
      <c r="BEH20" s="2"/>
      <c r="BEI20" s="35"/>
      <c r="BEJ20" s="76"/>
      <c r="BEK20" s="75"/>
      <c r="BEM20" s="2"/>
      <c r="BEN20" s="2"/>
      <c r="BEO20" s="35"/>
      <c r="BEP20" s="76"/>
      <c r="BEQ20" s="75"/>
      <c r="BES20" s="2"/>
      <c r="BET20" s="2"/>
      <c r="BEU20" s="35"/>
      <c r="BEV20" s="76"/>
      <c r="BEW20" s="75"/>
      <c r="BEY20" s="2"/>
      <c r="BEZ20" s="2"/>
      <c r="BFA20" s="35"/>
      <c r="BFB20" s="76"/>
      <c r="BFC20" s="75"/>
      <c r="BFE20" s="2"/>
      <c r="BFF20" s="2"/>
      <c r="BFG20" s="35"/>
      <c r="BFH20" s="76"/>
      <c r="BFI20" s="75"/>
      <c r="BFK20" s="2"/>
      <c r="BFL20" s="2"/>
      <c r="BFM20" s="35"/>
      <c r="BFN20" s="76"/>
      <c r="BFO20" s="75"/>
      <c r="BFQ20" s="2"/>
      <c r="BFR20" s="2"/>
      <c r="BFS20" s="35"/>
      <c r="BFT20" s="76"/>
      <c r="BFU20" s="75"/>
      <c r="BFW20" s="2"/>
      <c r="BFX20" s="2"/>
      <c r="BFY20" s="35"/>
      <c r="BFZ20" s="76"/>
      <c r="BGA20" s="75"/>
      <c r="BGC20" s="2"/>
      <c r="BGD20" s="2"/>
      <c r="BGE20" s="35"/>
      <c r="BGF20" s="76"/>
      <c r="BGG20" s="75"/>
      <c r="BGI20" s="2"/>
      <c r="BGJ20" s="2"/>
      <c r="BGK20" s="35"/>
      <c r="BGL20" s="76"/>
      <c r="BGM20" s="75"/>
      <c r="BGO20" s="2"/>
      <c r="BGP20" s="2"/>
      <c r="BGQ20" s="35"/>
      <c r="BGR20" s="76"/>
      <c r="BGS20" s="75"/>
      <c r="BGU20" s="2"/>
      <c r="BGV20" s="2"/>
      <c r="BGW20" s="35"/>
      <c r="BGX20" s="76"/>
      <c r="BGY20" s="75"/>
      <c r="BHA20" s="2"/>
      <c r="BHB20" s="2"/>
      <c r="BHC20" s="35"/>
      <c r="BHD20" s="76"/>
      <c r="BHE20" s="75"/>
      <c r="BHG20" s="2"/>
      <c r="BHH20" s="2"/>
      <c r="BHI20" s="35"/>
      <c r="BHJ20" s="76"/>
      <c r="BHK20" s="75"/>
      <c r="BHM20" s="2"/>
      <c r="BHN20" s="2"/>
      <c r="BHO20" s="35"/>
      <c r="BHP20" s="76"/>
      <c r="BHQ20" s="75"/>
      <c r="BHS20" s="2"/>
      <c r="BHT20" s="2"/>
      <c r="BHU20" s="35"/>
      <c r="BHV20" s="76"/>
      <c r="BHW20" s="75"/>
      <c r="BHY20" s="2"/>
      <c r="BHZ20" s="2"/>
      <c r="BIA20" s="35"/>
      <c r="BIB20" s="76"/>
      <c r="BIC20" s="75"/>
      <c r="BIE20" s="2"/>
      <c r="BIF20" s="2"/>
      <c r="BIG20" s="35"/>
      <c r="BIH20" s="76"/>
      <c r="BII20" s="75"/>
      <c r="BIK20" s="2"/>
      <c r="BIL20" s="2"/>
      <c r="BIM20" s="35"/>
      <c r="BIN20" s="76"/>
      <c r="BIO20" s="75"/>
      <c r="BIQ20" s="2"/>
      <c r="BIR20" s="2"/>
      <c r="BIS20" s="35"/>
      <c r="BIT20" s="76"/>
      <c r="BIU20" s="75"/>
      <c r="BIW20" s="2"/>
      <c r="BIX20" s="2"/>
      <c r="BIY20" s="35"/>
      <c r="BIZ20" s="76"/>
      <c r="BJA20" s="75"/>
      <c r="BJC20" s="2"/>
      <c r="BJD20" s="2"/>
      <c r="BJE20" s="35"/>
      <c r="BJF20" s="76"/>
      <c r="BJG20" s="75"/>
      <c r="BJI20" s="2"/>
      <c r="BJJ20" s="2"/>
      <c r="BJK20" s="35"/>
      <c r="BJL20" s="76"/>
      <c r="BJM20" s="75"/>
      <c r="BJO20" s="2"/>
      <c r="BJP20" s="2"/>
      <c r="BJQ20" s="35"/>
      <c r="BJR20" s="76"/>
      <c r="BJS20" s="75"/>
      <c r="BJU20" s="2"/>
      <c r="BJV20" s="2"/>
      <c r="BJW20" s="35"/>
      <c r="BJX20" s="76"/>
      <c r="BJY20" s="75"/>
      <c r="BKA20" s="2"/>
      <c r="BKB20" s="2"/>
      <c r="BKC20" s="35"/>
      <c r="BKD20" s="76"/>
      <c r="BKE20" s="75"/>
      <c r="BKG20" s="2"/>
      <c r="BKH20" s="2"/>
      <c r="BKI20" s="35"/>
      <c r="BKJ20" s="76"/>
      <c r="BKK20" s="75"/>
      <c r="BKM20" s="2"/>
      <c r="BKN20" s="2"/>
      <c r="BKO20" s="35"/>
      <c r="BKP20" s="76"/>
      <c r="BKQ20" s="75"/>
      <c r="BKS20" s="2"/>
      <c r="BKT20" s="2"/>
      <c r="BKU20" s="35"/>
      <c r="BKV20" s="76"/>
      <c r="BKW20" s="75"/>
      <c r="BKY20" s="2"/>
      <c r="BKZ20" s="2"/>
      <c r="BLA20" s="35"/>
      <c r="BLB20" s="76"/>
      <c r="BLC20" s="75"/>
      <c r="BLE20" s="2"/>
      <c r="BLF20" s="2"/>
      <c r="BLG20" s="35"/>
      <c r="BLH20" s="76"/>
      <c r="BLI20" s="75"/>
      <c r="BLK20" s="2"/>
      <c r="BLL20" s="2"/>
      <c r="BLM20" s="35"/>
      <c r="BLN20" s="76"/>
      <c r="BLO20" s="75"/>
      <c r="BLQ20" s="2"/>
      <c r="BLR20" s="2"/>
      <c r="BLS20" s="35"/>
      <c r="BLT20" s="76"/>
      <c r="BLU20" s="75"/>
      <c r="BLW20" s="2"/>
      <c r="BLX20" s="2"/>
      <c r="BLY20" s="35"/>
      <c r="BLZ20" s="76"/>
      <c r="BMA20" s="75"/>
      <c r="BMC20" s="2"/>
      <c r="BMD20" s="2"/>
      <c r="BME20" s="35"/>
      <c r="BMF20" s="76"/>
      <c r="BMG20" s="75"/>
      <c r="BMI20" s="2"/>
      <c r="BMJ20" s="2"/>
      <c r="BMK20" s="35"/>
      <c r="BML20" s="76"/>
      <c r="BMM20" s="75"/>
      <c r="BMO20" s="2"/>
      <c r="BMP20" s="2"/>
      <c r="BMQ20" s="35"/>
      <c r="BMR20" s="76"/>
      <c r="BMS20" s="75"/>
      <c r="BMU20" s="2"/>
      <c r="BMV20" s="2"/>
      <c r="BMW20" s="35"/>
      <c r="BMX20" s="76"/>
      <c r="BMY20" s="75"/>
      <c r="BNA20" s="2"/>
      <c r="BNB20" s="2"/>
      <c r="BNC20" s="35"/>
      <c r="BND20" s="76"/>
      <c r="BNE20" s="75"/>
      <c r="BNG20" s="2"/>
      <c r="BNH20" s="2"/>
      <c r="BNI20" s="35"/>
      <c r="BNJ20" s="76"/>
      <c r="BNK20" s="75"/>
      <c r="BNM20" s="2"/>
      <c r="BNN20" s="2"/>
      <c r="BNO20" s="35"/>
      <c r="BNP20" s="76"/>
      <c r="BNQ20" s="75"/>
      <c r="BNS20" s="2"/>
      <c r="BNT20" s="2"/>
      <c r="BNU20" s="35"/>
      <c r="BNV20" s="76"/>
      <c r="BNW20" s="75"/>
      <c r="BNY20" s="2"/>
      <c r="BNZ20" s="2"/>
      <c r="BOA20" s="35"/>
      <c r="BOB20" s="76"/>
      <c r="BOC20" s="75"/>
      <c r="BOE20" s="2"/>
      <c r="BOF20" s="2"/>
      <c r="BOG20" s="35"/>
      <c r="BOH20" s="76"/>
      <c r="BOI20" s="75"/>
      <c r="BOK20" s="2"/>
      <c r="BOL20" s="2"/>
      <c r="BOM20" s="35"/>
      <c r="BON20" s="76"/>
      <c r="BOO20" s="75"/>
      <c r="BOQ20" s="2"/>
      <c r="BOR20" s="2"/>
      <c r="BOS20" s="35"/>
      <c r="BOT20" s="76"/>
      <c r="BOU20" s="75"/>
      <c r="BOW20" s="2"/>
      <c r="BOX20" s="2"/>
      <c r="BOY20" s="35"/>
      <c r="BOZ20" s="76"/>
      <c r="BPA20" s="75"/>
      <c r="BPC20" s="2"/>
      <c r="BPD20" s="2"/>
      <c r="BPE20" s="35"/>
      <c r="BPF20" s="76"/>
      <c r="BPG20" s="75"/>
      <c r="BPI20" s="2"/>
      <c r="BPJ20" s="2"/>
      <c r="BPK20" s="35"/>
      <c r="BPL20" s="76"/>
      <c r="BPM20" s="75"/>
      <c r="BPO20" s="2"/>
      <c r="BPP20" s="2"/>
      <c r="BPQ20" s="35"/>
      <c r="BPR20" s="76"/>
      <c r="BPS20" s="75"/>
      <c r="BPU20" s="2"/>
      <c r="BPV20" s="2"/>
      <c r="BPW20" s="35"/>
      <c r="BPX20" s="76"/>
      <c r="BPY20" s="75"/>
      <c r="BQA20" s="2"/>
      <c r="BQB20" s="2"/>
      <c r="BQC20" s="35"/>
      <c r="BQD20" s="76"/>
      <c r="BQE20" s="75"/>
      <c r="BQG20" s="2"/>
      <c r="BQH20" s="2"/>
      <c r="BQI20" s="35"/>
      <c r="BQJ20" s="76"/>
      <c r="BQK20" s="75"/>
      <c r="BQM20" s="2"/>
      <c r="BQN20" s="2"/>
      <c r="BQO20" s="35"/>
      <c r="BQP20" s="76"/>
      <c r="BQQ20" s="75"/>
      <c r="BQS20" s="2"/>
      <c r="BQT20" s="2"/>
      <c r="BQU20" s="35"/>
      <c r="BQV20" s="76"/>
      <c r="BQW20" s="75"/>
      <c r="BQY20" s="2"/>
      <c r="BQZ20" s="2"/>
      <c r="BRA20" s="35"/>
      <c r="BRB20" s="76"/>
      <c r="BRC20" s="75"/>
      <c r="BRE20" s="2"/>
      <c r="BRF20" s="2"/>
      <c r="BRG20" s="35"/>
      <c r="BRH20" s="76"/>
      <c r="BRI20" s="75"/>
      <c r="BRK20" s="2"/>
      <c r="BRL20" s="2"/>
      <c r="BRM20" s="35"/>
      <c r="BRN20" s="76"/>
      <c r="BRO20" s="75"/>
      <c r="BRQ20" s="2"/>
      <c r="BRR20" s="2"/>
      <c r="BRS20" s="35"/>
      <c r="BRT20" s="76"/>
      <c r="BRU20" s="75"/>
      <c r="BRW20" s="2"/>
      <c r="BRX20" s="2"/>
      <c r="BRY20" s="35"/>
      <c r="BRZ20" s="76"/>
      <c r="BSA20" s="75"/>
      <c r="BSC20" s="2"/>
      <c r="BSD20" s="2"/>
      <c r="BSE20" s="35"/>
      <c r="BSF20" s="76"/>
      <c r="BSG20" s="75"/>
      <c r="BSI20" s="2"/>
      <c r="BSJ20" s="2"/>
      <c r="BSK20" s="35"/>
      <c r="BSL20" s="76"/>
      <c r="BSM20" s="75"/>
      <c r="BSO20" s="2"/>
      <c r="BSP20" s="2"/>
      <c r="BSQ20" s="35"/>
      <c r="BSR20" s="76"/>
      <c r="BSS20" s="75"/>
      <c r="BSU20" s="2"/>
      <c r="BSV20" s="2"/>
      <c r="BSW20" s="35"/>
      <c r="BSX20" s="76"/>
      <c r="BSY20" s="75"/>
      <c r="BTA20" s="2"/>
      <c r="BTB20" s="2"/>
      <c r="BTC20" s="35"/>
      <c r="BTD20" s="76"/>
      <c r="BTE20" s="75"/>
      <c r="BTG20" s="2"/>
      <c r="BTH20" s="2"/>
      <c r="BTI20" s="35"/>
      <c r="BTJ20" s="76"/>
      <c r="BTK20" s="75"/>
      <c r="BTM20" s="2"/>
      <c r="BTN20" s="2"/>
      <c r="BTO20" s="35"/>
      <c r="BTP20" s="76"/>
      <c r="BTQ20" s="75"/>
      <c r="BTS20" s="2"/>
      <c r="BTT20" s="2"/>
      <c r="BTU20" s="35"/>
      <c r="BTV20" s="76"/>
      <c r="BTW20" s="75"/>
      <c r="BTY20" s="2"/>
      <c r="BTZ20" s="2"/>
      <c r="BUA20" s="35"/>
      <c r="BUB20" s="76"/>
      <c r="BUC20" s="75"/>
      <c r="BUE20" s="2"/>
      <c r="BUF20" s="2"/>
      <c r="BUG20" s="35"/>
      <c r="BUH20" s="76"/>
      <c r="BUI20" s="75"/>
      <c r="BUK20" s="2"/>
      <c r="BUL20" s="2"/>
      <c r="BUM20" s="35"/>
      <c r="BUN20" s="76"/>
      <c r="BUO20" s="75"/>
      <c r="BUQ20" s="2"/>
      <c r="BUR20" s="2"/>
      <c r="BUS20" s="35"/>
      <c r="BUT20" s="76"/>
      <c r="BUU20" s="75"/>
      <c r="BUW20" s="2"/>
      <c r="BUX20" s="2"/>
      <c r="BUY20" s="35"/>
      <c r="BUZ20" s="76"/>
      <c r="BVA20" s="75"/>
      <c r="BVC20" s="2"/>
      <c r="BVD20" s="2"/>
      <c r="BVE20" s="35"/>
      <c r="BVF20" s="76"/>
      <c r="BVG20" s="75"/>
      <c r="BVI20" s="2"/>
      <c r="BVJ20" s="2"/>
      <c r="BVK20" s="35"/>
      <c r="BVL20" s="76"/>
      <c r="BVM20" s="75"/>
      <c r="BVO20" s="2"/>
      <c r="BVP20" s="2"/>
      <c r="BVQ20" s="35"/>
      <c r="BVR20" s="76"/>
      <c r="BVS20" s="75"/>
      <c r="BVU20" s="2"/>
      <c r="BVV20" s="2"/>
      <c r="BVW20" s="35"/>
      <c r="BVX20" s="76"/>
      <c r="BVY20" s="75"/>
      <c r="BWA20" s="2"/>
      <c r="BWB20" s="2"/>
      <c r="BWC20" s="35"/>
      <c r="BWD20" s="76"/>
      <c r="BWE20" s="75"/>
      <c r="BWG20" s="2"/>
      <c r="BWH20" s="2"/>
      <c r="BWI20" s="35"/>
      <c r="BWJ20" s="76"/>
      <c r="BWK20" s="75"/>
      <c r="BWM20" s="2"/>
      <c r="BWN20" s="2"/>
      <c r="BWO20" s="35"/>
      <c r="BWP20" s="76"/>
      <c r="BWQ20" s="75"/>
      <c r="BWS20" s="2"/>
      <c r="BWT20" s="2"/>
      <c r="BWU20" s="35"/>
      <c r="BWV20" s="76"/>
      <c r="BWW20" s="75"/>
      <c r="BWY20" s="2"/>
      <c r="BWZ20" s="2"/>
      <c r="BXA20" s="35"/>
      <c r="BXB20" s="76"/>
      <c r="BXC20" s="75"/>
      <c r="BXE20" s="2"/>
      <c r="BXF20" s="2"/>
      <c r="BXG20" s="35"/>
      <c r="BXH20" s="76"/>
      <c r="BXI20" s="75"/>
      <c r="BXK20" s="2"/>
      <c r="BXL20" s="2"/>
      <c r="BXM20" s="35"/>
      <c r="BXN20" s="76"/>
      <c r="BXO20" s="75"/>
      <c r="BXQ20" s="2"/>
      <c r="BXR20" s="2"/>
      <c r="BXS20" s="35"/>
      <c r="BXT20" s="76"/>
      <c r="BXU20" s="75"/>
      <c r="BXW20" s="2"/>
      <c r="BXX20" s="2"/>
      <c r="BXY20" s="35"/>
      <c r="BXZ20" s="76"/>
      <c r="BYA20" s="75"/>
      <c r="BYC20" s="2"/>
      <c r="BYD20" s="2"/>
      <c r="BYE20" s="35"/>
      <c r="BYF20" s="76"/>
      <c r="BYG20" s="75"/>
      <c r="BYI20" s="2"/>
      <c r="BYJ20" s="2"/>
      <c r="BYK20" s="35"/>
      <c r="BYL20" s="76"/>
      <c r="BYM20" s="75"/>
      <c r="BYO20" s="2"/>
      <c r="BYP20" s="2"/>
      <c r="BYQ20" s="35"/>
      <c r="BYR20" s="76"/>
      <c r="BYS20" s="75"/>
      <c r="BYU20" s="2"/>
      <c r="BYV20" s="2"/>
      <c r="BYW20" s="35"/>
      <c r="BYX20" s="76"/>
      <c r="BYY20" s="75"/>
      <c r="BZA20" s="2"/>
      <c r="BZB20" s="2"/>
      <c r="BZC20" s="35"/>
      <c r="BZD20" s="76"/>
      <c r="BZE20" s="75"/>
      <c r="BZG20" s="2"/>
      <c r="BZH20" s="2"/>
      <c r="BZI20" s="35"/>
      <c r="BZJ20" s="76"/>
      <c r="BZK20" s="75"/>
      <c r="BZM20" s="2"/>
      <c r="BZN20" s="2"/>
      <c r="BZO20" s="35"/>
      <c r="BZP20" s="76"/>
      <c r="BZQ20" s="75"/>
      <c r="BZS20" s="2"/>
      <c r="BZT20" s="2"/>
      <c r="BZU20" s="35"/>
      <c r="BZV20" s="76"/>
      <c r="BZW20" s="75"/>
      <c r="BZY20" s="2"/>
      <c r="BZZ20" s="2"/>
      <c r="CAA20" s="35"/>
      <c r="CAB20" s="76"/>
      <c r="CAC20" s="75"/>
      <c r="CAE20" s="2"/>
      <c r="CAF20" s="2"/>
      <c r="CAG20" s="35"/>
      <c r="CAH20" s="76"/>
      <c r="CAI20" s="75"/>
      <c r="CAK20" s="2"/>
      <c r="CAL20" s="2"/>
      <c r="CAM20" s="35"/>
      <c r="CAN20" s="76"/>
      <c r="CAO20" s="75"/>
      <c r="CAQ20" s="2"/>
      <c r="CAR20" s="2"/>
      <c r="CAS20" s="35"/>
      <c r="CAT20" s="76"/>
      <c r="CAU20" s="75"/>
      <c r="CAW20" s="2"/>
      <c r="CAX20" s="2"/>
      <c r="CAY20" s="35"/>
      <c r="CAZ20" s="76"/>
      <c r="CBA20" s="75"/>
      <c r="CBC20" s="2"/>
      <c r="CBD20" s="2"/>
      <c r="CBE20" s="35"/>
      <c r="CBF20" s="76"/>
      <c r="CBG20" s="75"/>
      <c r="CBI20" s="2"/>
      <c r="CBJ20" s="2"/>
      <c r="CBK20" s="35"/>
      <c r="CBL20" s="76"/>
      <c r="CBM20" s="75"/>
      <c r="CBO20" s="2"/>
      <c r="CBP20" s="2"/>
      <c r="CBQ20" s="35"/>
      <c r="CBR20" s="76"/>
      <c r="CBS20" s="75"/>
      <c r="CBU20" s="2"/>
      <c r="CBV20" s="2"/>
      <c r="CBW20" s="35"/>
      <c r="CBX20" s="76"/>
      <c r="CBY20" s="75"/>
      <c r="CCA20" s="2"/>
      <c r="CCB20" s="2"/>
      <c r="CCC20" s="35"/>
      <c r="CCD20" s="76"/>
      <c r="CCE20" s="75"/>
      <c r="CCG20" s="2"/>
      <c r="CCH20" s="2"/>
      <c r="CCI20" s="35"/>
      <c r="CCJ20" s="76"/>
      <c r="CCK20" s="75"/>
      <c r="CCM20" s="2"/>
      <c r="CCN20" s="2"/>
      <c r="CCO20" s="35"/>
      <c r="CCP20" s="76"/>
      <c r="CCQ20" s="75"/>
      <c r="CCS20" s="2"/>
      <c r="CCT20" s="2"/>
      <c r="CCU20" s="35"/>
      <c r="CCV20" s="76"/>
      <c r="CCW20" s="75"/>
      <c r="CCY20" s="2"/>
      <c r="CCZ20" s="2"/>
      <c r="CDA20" s="35"/>
      <c r="CDB20" s="76"/>
      <c r="CDC20" s="75"/>
      <c r="CDE20" s="2"/>
      <c r="CDF20" s="2"/>
      <c r="CDG20" s="35"/>
      <c r="CDH20" s="76"/>
      <c r="CDI20" s="75"/>
      <c r="CDK20" s="2"/>
      <c r="CDL20" s="2"/>
      <c r="CDM20" s="35"/>
      <c r="CDN20" s="76"/>
      <c r="CDO20" s="75"/>
      <c r="CDQ20" s="2"/>
      <c r="CDR20" s="2"/>
      <c r="CDS20" s="35"/>
      <c r="CDT20" s="76"/>
      <c r="CDU20" s="75"/>
      <c r="CDW20" s="2"/>
      <c r="CDX20" s="2"/>
      <c r="CDY20" s="35"/>
      <c r="CDZ20" s="76"/>
      <c r="CEA20" s="75"/>
      <c r="CEC20" s="2"/>
      <c r="CED20" s="2"/>
      <c r="CEE20" s="35"/>
      <c r="CEF20" s="76"/>
      <c r="CEG20" s="75"/>
      <c r="CEI20" s="2"/>
      <c r="CEJ20" s="2"/>
      <c r="CEK20" s="35"/>
      <c r="CEL20" s="76"/>
      <c r="CEM20" s="75"/>
      <c r="CEO20" s="2"/>
      <c r="CEP20" s="2"/>
      <c r="CEQ20" s="35"/>
      <c r="CER20" s="76"/>
      <c r="CES20" s="75"/>
      <c r="CEU20" s="2"/>
      <c r="CEV20" s="2"/>
      <c r="CEW20" s="35"/>
      <c r="CEX20" s="76"/>
      <c r="CEY20" s="75"/>
      <c r="CFA20" s="2"/>
      <c r="CFB20" s="2"/>
      <c r="CFC20" s="35"/>
      <c r="CFD20" s="76"/>
      <c r="CFE20" s="75"/>
      <c r="CFG20" s="2"/>
      <c r="CFH20" s="2"/>
      <c r="CFI20" s="35"/>
      <c r="CFJ20" s="76"/>
      <c r="CFK20" s="75"/>
      <c r="CFM20" s="2"/>
      <c r="CFN20" s="2"/>
      <c r="CFO20" s="35"/>
      <c r="CFP20" s="76"/>
      <c r="CFQ20" s="75"/>
      <c r="CFS20" s="2"/>
      <c r="CFT20" s="2"/>
      <c r="CFU20" s="35"/>
      <c r="CFV20" s="76"/>
      <c r="CFW20" s="75"/>
      <c r="CFY20" s="2"/>
      <c r="CFZ20" s="2"/>
      <c r="CGA20" s="35"/>
      <c r="CGB20" s="76"/>
      <c r="CGC20" s="75"/>
      <c r="CGE20" s="2"/>
      <c r="CGF20" s="2"/>
      <c r="CGG20" s="35"/>
      <c r="CGH20" s="76"/>
      <c r="CGI20" s="75"/>
      <c r="CGK20" s="2"/>
      <c r="CGL20" s="2"/>
      <c r="CGM20" s="35"/>
      <c r="CGN20" s="76"/>
      <c r="CGO20" s="75"/>
      <c r="CGQ20" s="2"/>
      <c r="CGR20" s="2"/>
      <c r="CGS20" s="35"/>
      <c r="CGT20" s="76"/>
      <c r="CGU20" s="75"/>
      <c r="CGW20" s="2"/>
      <c r="CGX20" s="2"/>
      <c r="CGY20" s="35"/>
      <c r="CGZ20" s="76"/>
      <c r="CHA20" s="75"/>
      <c r="CHC20" s="2"/>
      <c r="CHD20" s="2"/>
      <c r="CHE20" s="35"/>
      <c r="CHF20" s="76"/>
      <c r="CHG20" s="75"/>
      <c r="CHI20" s="2"/>
      <c r="CHJ20" s="2"/>
      <c r="CHK20" s="35"/>
      <c r="CHL20" s="76"/>
      <c r="CHM20" s="75"/>
      <c r="CHO20" s="2"/>
      <c r="CHP20" s="2"/>
      <c r="CHQ20" s="35"/>
      <c r="CHR20" s="76"/>
      <c r="CHS20" s="75"/>
      <c r="CHU20" s="2"/>
      <c r="CHV20" s="2"/>
      <c r="CHW20" s="35"/>
      <c r="CHX20" s="76"/>
      <c r="CHY20" s="75"/>
      <c r="CIA20" s="2"/>
      <c r="CIB20" s="2"/>
      <c r="CIC20" s="35"/>
      <c r="CID20" s="76"/>
      <c r="CIE20" s="75"/>
      <c r="CIG20" s="2"/>
      <c r="CIH20" s="2"/>
      <c r="CII20" s="35"/>
      <c r="CIJ20" s="76"/>
      <c r="CIK20" s="75"/>
      <c r="CIM20" s="2"/>
      <c r="CIN20" s="2"/>
      <c r="CIO20" s="35"/>
      <c r="CIP20" s="76"/>
      <c r="CIQ20" s="75"/>
      <c r="CIS20" s="2"/>
      <c r="CIT20" s="2"/>
      <c r="CIU20" s="35"/>
      <c r="CIV20" s="76"/>
      <c r="CIW20" s="75"/>
      <c r="CIY20" s="2"/>
      <c r="CIZ20" s="2"/>
      <c r="CJA20" s="35"/>
      <c r="CJB20" s="76"/>
      <c r="CJC20" s="75"/>
      <c r="CJE20" s="2"/>
      <c r="CJF20" s="2"/>
      <c r="CJG20" s="35"/>
      <c r="CJH20" s="76"/>
      <c r="CJI20" s="75"/>
      <c r="CJK20" s="2"/>
      <c r="CJL20" s="2"/>
      <c r="CJM20" s="35"/>
      <c r="CJN20" s="76"/>
      <c r="CJO20" s="75"/>
      <c r="CJQ20" s="2"/>
      <c r="CJR20" s="2"/>
      <c r="CJS20" s="35"/>
      <c r="CJT20" s="76"/>
      <c r="CJU20" s="75"/>
      <c r="CJW20" s="2"/>
      <c r="CJX20" s="2"/>
      <c r="CJY20" s="35"/>
      <c r="CJZ20" s="76"/>
      <c r="CKA20" s="75"/>
      <c r="CKC20" s="2"/>
      <c r="CKD20" s="2"/>
      <c r="CKE20" s="35"/>
      <c r="CKF20" s="76"/>
      <c r="CKG20" s="75"/>
      <c r="CKI20" s="2"/>
      <c r="CKJ20" s="2"/>
      <c r="CKK20" s="35"/>
      <c r="CKL20" s="76"/>
      <c r="CKM20" s="75"/>
      <c r="CKO20" s="2"/>
      <c r="CKP20" s="2"/>
      <c r="CKQ20" s="35"/>
      <c r="CKR20" s="76"/>
      <c r="CKS20" s="75"/>
      <c r="CKU20" s="2"/>
      <c r="CKV20" s="2"/>
      <c r="CKW20" s="35"/>
      <c r="CKX20" s="76"/>
      <c r="CKY20" s="75"/>
      <c r="CLA20" s="2"/>
      <c r="CLB20" s="2"/>
      <c r="CLC20" s="35"/>
      <c r="CLD20" s="76"/>
      <c r="CLE20" s="75"/>
      <c r="CLG20" s="2"/>
      <c r="CLH20" s="2"/>
      <c r="CLI20" s="35"/>
      <c r="CLJ20" s="76"/>
      <c r="CLK20" s="75"/>
      <c r="CLM20" s="2"/>
      <c r="CLN20" s="2"/>
      <c r="CLO20" s="35"/>
      <c r="CLP20" s="76"/>
      <c r="CLQ20" s="75"/>
      <c r="CLS20" s="2"/>
      <c r="CLT20" s="2"/>
      <c r="CLU20" s="35"/>
      <c r="CLV20" s="76"/>
      <c r="CLW20" s="75"/>
      <c r="CLY20" s="2"/>
      <c r="CLZ20" s="2"/>
      <c r="CMA20" s="35"/>
      <c r="CMB20" s="76"/>
      <c r="CMC20" s="75"/>
      <c r="CME20" s="2"/>
      <c r="CMF20" s="2"/>
      <c r="CMG20" s="35"/>
      <c r="CMH20" s="76"/>
      <c r="CMI20" s="75"/>
      <c r="CMK20" s="2"/>
      <c r="CML20" s="2"/>
      <c r="CMM20" s="35"/>
      <c r="CMN20" s="76"/>
      <c r="CMO20" s="75"/>
      <c r="CMQ20" s="2"/>
      <c r="CMR20" s="2"/>
      <c r="CMS20" s="35"/>
      <c r="CMT20" s="76"/>
      <c r="CMU20" s="75"/>
      <c r="CMW20" s="2"/>
      <c r="CMX20" s="2"/>
      <c r="CMY20" s="35"/>
      <c r="CMZ20" s="76"/>
      <c r="CNA20" s="75"/>
      <c r="CNC20" s="2"/>
      <c r="CND20" s="2"/>
      <c r="CNE20" s="35"/>
      <c r="CNF20" s="76"/>
      <c r="CNG20" s="75"/>
      <c r="CNI20" s="2"/>
      <c r="CNJ20" s="2"/>
      <c r="CNK20" s="35"/>
      <c r="CNL20" s="76"/>
      <c r="CNM20" s="75"/>
      <c r="CNO20" s="2"/>
      <c r="CNP20" s="2"/>
      <c r="CNQ20" s="35"/>
      <c r="CNR20" s="76"/>
      <c r="CNS20" s="75"/>
      <c r="CNU20" s="2"/>
      <c r="CNV20" s="2"/>
      <c r="CNW20" s="35"/>
      <c r="CNX20" s="76"/>
      <c r="CNY20" s="75"/>
      <c r="COA20" s="2"/>
      <c r="COB20" s="2"/>
      <c r="COC20" s="35"/>
      <c r="COD20" s="76"/>
      <c r="COE20" s="75"/>
      <c r="COG20" s="2"/>
      <c r="COH20" s="2"/>
      <c r="COI20" s="35"/>
      <c r="COJ20" s="76"/>
      <c r="COK20" s="75"/>
      <c r="COM20" s="2"/>
      <c r="CON20" s="2"/>
      <c r="COO20" s="35"/>
      <c r="COP20" s="76"/>
      <c r="COQ20" s="75"/>
      <c r="COS20" s="2"/>
      <c r="COT20" s="2"/>
      <c r="COU20" s="35"/>
      <c r="COV20" s="76"/>
      <c r="COW20" s="75"/>
      <c r="COY20" s="2"/>
      <c r="COZ20" s="2"/>
      <c r="CPA20" s="35"/>
      <c r="CPB20" s="76"/>
      <c r="CPC20" s="75"/>
      <c r="CPE20" s="2"/>
      <c r="CPF20" s="2"/>
      <c r="CPG20" s="35"/>
      <c r="CPH20" s="76"/>
      <c r="CPI20" s="75"/>
      <c r="CPK20" s="2"/>
      <c r="CPL20" s="2"/>
      <c r="CPM20" s="35"/>
      <c r="CPN20" s="76"/>
      <c r="CPO20" s="75"/>
      <c r="CPQ20" s="2"/>
      <c r="CPR20" s="2"/>
      <c r="CPS20" s="35"/>
      <c r="CPT20" s="76"/>
      <c r="CPU20" s="75"/>
      <c r="CPW20" s="2"/>
      <c r="CPX20" s="2"/>
      <c r="CPY20" s="35"/>
      <c r="CPZ20" s="76"/>
      <c r="CQA20" s="75"/>
      <c r="CQC20" s="2"/>
      <c r="CQD20" s="2"/>
      <c r="CQE20" s="35"/>
      <c r="CQF20" s="76"/>
      <c r="CQG20" s="75"/>
      <c r="CQI20" s="2"/>
      <c r="CQJ20" s="2"/>
      <c r="CQK20" s="35"/>
      <c r="CQL20" s="76"/>
      <c r="CQM20" s="75"/>
      <c r="CQO20" s="2"/>
      <c r="CQP20" s="2"/>
      <c r="CQQ20" s="35"/>
      <c r="CQR20" s="76"/>
      <c r="CQS20" s="75"/>
      <c r="CQU20" s="2"/>
      <c r="CQV20" s="2"/>
      <c r="CQW20" s="35"/>
      <c r="CQX20" s="76"/>
      <c r="CQY20" s="75"/>
      <c r="CRA20" s="2"/>
      <c r="CRB20" s="2"/>
      <c r="CRC20" s="35"/>
      <c r="CRD20" s="76"/>
      <c r="CRE20" s="75"/>
      <c r="CRG20" s="2"/>
      <c r="CRH20" s="2"/>
      <c r="CRI20" s="35"/>
      <c r="CRJ20" s="76"/>
      <c r="CRK20" s="75"/>
      <c r="CRM20" s="2"/>
      <c r="CRN20" s="2"/>
      <c r="CRO20" s="35"/>
      <c r="CRP20" s="76"/>
      <c r="CRQ20" s="75"/>
      <c r="CRS20" s="2"/>
      <c r="CRT20" s="2"/>
      <c r="CRU20" s="35"/>
      <c r="CRV20" s="76"/>
      <c r="CRW20" s="75"/>
      <c r="CRY20" s="2"/>
      <c r="CRZ20" s="2"/>
      <c r="CSA20" s="35"/>
      <c r="CSB20" s="76"/>
      <c r="CSC20" s="75"/>
      <c r="CSE20" s="2"/>
      <c r="CSF20" s="2"/>
      <c r="CSG20" s="35"/>
      <c r="CSH20" s="76"/>
      <c r="CSI20" s="75"/>
      <c r="CSK20" s="2"/>
      <c r="CSL20" s="2"/>
      <c r="CSM20" s="35"/>
      <c r="CSN20" s="76"/>
      <c r="CSO20" s="75"/>
      <c r="CSQ20" s="2"/>
      <c r="CSR20" s="2"/>
      <c r="CSS20" s="35"/>
      <c r="CST20" s="76"/>
      <c r="CSU20" s="75"/>
      <c r="CSW20" s="2"/>
      <c r="CSX20" s="2"/>
      <c r="CSY20" s="35"/>
      <c r="CSZ20" s="76"/>
      <c r="CTA20" s="75"/>
      <c r="CTC20" s="2"/>
      <c r="CTD20" s="2"/>
      <c r="CTE20" s="35"/>
      <c r="CTF20" s="76"/>
      <c r="CTG20" s="75"/>
      <c r="CTI20" s="2"/>
      <c r="CTJ20" s="2"/>
      <c r="CTK20" s="35"/>
      <c r="CTL20" s="76"/>
      <c r="CTM20" s="75"/>
      <c r="CTO20" s="2"/>
      <c r="CTP20" s="2"/>
      <c r="CTQ20" s="35"/>
      <c r="CTR20" s="76"/>
      <c r="CTS20" s="75"/>
      <c r="CTU20" s="2"/>
      <c r="CTV20" s="2"/>
      <c r="CTW20" s="35"/>
      <c r="CTX20" s="76"/>
      <c r="CTY20" s="75"/>
      <c r="CUA20" s="2"/>
      <c r="CUB20" s="2"/>
      <c r="CUC20" s="35"/>
      <c r="CUD20" s="76"/>
      <c r="CUE20" s="75"/>
      <c r="CUG20" s="2"/>
      <c r="CUH20" s="2"/>
      <c r="CUI20" s="35"/>
      <c r="CUJ20" s="76"/>
      <c r="CUK20" s="75"/>
      <c r="CUM20" s="2"/>
      <c r="CUN20" s="2"/>
      <c r="CUO20" s="35"/>
      <c r="CUP20" s="76"/>
      <c r="CUQ20" s="75"/>
      <c r="CUS20" s="2"/>
      <c r="CUT20" s="2"/>
      <c r="CUU20" s="35"/>
      <c r="CUV20" s="76"/>
      <c r="CUW20" s="75"/>
      <c r="CUY20" s="2"/>
      <c r="CUZ20" s="2"/>
      <c r="CVA20" s="35"/>
      <c r="CVB20" s="76"/>
      <c r="CVC20" s="75"/>
      <c r="CVE20" s="2"/>
      <c r="CVF20" s="2"/>
      <c r="CVG20" s="35"/>
      <c r="CVH20" s="76"/>
      <c r="CVI20" s="75"/>
      <c r="CVK20" s="2"/>
      <c r="CVL20" s="2"/>
      <c r="CVM20" s="35"/>
      <c r="CVN20" s="76"/>
      <c r="CVO20" s="75"/>
      <c r="CVQ20" s="2"/>
      <c r="CVR20" s="2"/>
      <c r="CVS20" s="35"/>
      <c r="CVT20" s="76"/>
      <c r="CVU20" s="75"/>
      <c r="CVW20" s="2"/>
      <c r="CVX20" s="2"/>
      <c r="CVY20" s="35"/>
      <c r="CVZ20" s="76"/>
      <c r="CWA20" s="75"/>
      <c r="CWC20" s="2"/>
      <c r="CWD20" s="2"/>
      <c r="CWE20" s="35"/>
      <c r="CWF20" s="76"/>
      <c r="CWG20" s="75"/>
      <c r="CWI20" s="2"/>
      <c r="CWJ20" s="2"/>
      <c r="CWK20" s="35"/>
      <c r="CWL20" s="76"/>
      <c r="CWM20" s="75"/>
      <c r="CWO20" s="2"/>
      <c r="CWP20" s="2"/>
      <c r="CWQ20" s="35"/>
      <c r="CWR20" s="76"/>
      <c r="CWS20" s="75"/>
      <c r="CWU20" s="2"/>
      <c r="CWV20" s="2"/>
      <c r="CWW20" s="35"/>
      <c r="CWX20" s="76"/>
      <c r="CWY20" s="75"/>
      <c r="CXA20" s="2"/>
      <c r="CXB20" s="2"/>
      <c r="CXC20" s="35"/>
      <c r="CXD20" s="76"/>
      <c r="CXE20" s="75"/>
      <c r="CXG20" s="2"/>
      <c r="CXH20" s="2"/>
      <c r="CXI20" s="35"/>
      <c r="CXJ20" s="76"/>
      <c r="CXK20" s="75"/>
      <c r="CXM20" s="2"/>
      <c r="CXN20" s="2"/>
      <c r="CXO20" s="35"/>
      <c r="CXP20" s="76"/>
      <c r="CXQ20" s="75"/>
      <c r="CXS20" s="2"/>
      <c r="CXT20" s="2"/>
      <c r="CXU20" s="35"/>
      <c r="CXV20" s="76"/>
      <c r="CXW20" s="75"/>
      <c r="CXY20" s="2"/>
      <c r="CXZ20" s="2"/>
      <c r="CYA20" s="35"/>
      <c r="CYB20" s="76"/>
      <c r="CYC20" s="75"/>
      <c r="CYE20" s="2"/>
      <c r="CYF20" s="2"/>
      <c r="CYG20" s="35"/>
      <c r="CYH20" s="76"/>
      <c r="CYI20" s="75"/>
      <c r="CYK20" s="2"/>
      <c r="CYL20" s="2"/>
      <c r="CYM20" s="35"/>
      <c r="CYN20" s="76"/>
      <c r="CYO20" s="75"/>
      <c r="CYQ20" s="2"/>
      <c r="CYR20" s="2"/>
      <c r="CYS20" s="35"/>
      <c r="CYT20" s="76"/>
      <c r="CYU20" s="75"/>
      <c r="CYW20" s="2"/>
      <c r="CYX20" s="2"/>
      <c r="CYY20" s="35"/>
      <c r="CYZ20" s="76"/>
      <c r="CZA20" s="75"/>
      <c r="CZC20" s="2"/>
      <c r="CZD20" s="2"/>
      <c r="CZE20" s="35"/>
      <c r="CZF20" s="76"/>
      <c r="CZG20" s="75"/>
      <c r="CZI20" s="2"/>
      <c r="CZJ20" s="2"/>
      <c r="CZK20" s="35"/>
      <c r="CZL20" s="76"/>
      <c r="CZM20" s="75"/>
      <c r="CZO20" s="2"/>
      <c r="CZP20" s="2"/>
      <c r="CZQ20" s="35"/>
      <c r="CZR20" s="76"/>
      <c r="CZS20" s="75"/>
      <c r="CZU20" s="2"/>
      <c r="CZV20" s="2"/>
      <c r="CZW20" s="35"/>
      <c r="CZX20" s="76"/>
      <c r="CZY20" s="75"/>
      <c r="DAA20" s="2"/>
      <c r="DAB20" s="2"/>
      <c r="DAC20" s="35"/>
      <c r="DAD20" s="76"/>
      <c r="DAE20" s="75"/>
      <c r="DAG20" s="2"/>
      <c r="DAH20" s="2"/>
      <c r="DAI20" s="35"/>
      <c r="DAJ20" s="76"/>
      <c r="DAK20" s="75"/>
      <c r="DAM20" s="2"/>
      <c r="DAN20" s="2"/>
      <c r="DAO20" s="35"/>
      <c r="DAP20" s="76"/>
      <c r="DAQ20" s="75"/>
      <c r="DAS20" s="2"/>
      <c r="DAT20" s="2"/>
      <c r="DAU20" s="35"/>
      <c r="DAV20" s="76"/>
      <c r="DAW20" s="75"/>
      <c r="DAY20" s="2"/>
      <c r="DAZ20" s="2"/>
      <c r="DBA20" s="35"/>
      <c r="DBB20" s="76"/>
      <c r="DBC20" s="75"/>
      <c r="DBE20" s="2"/>
      <c r="DBF20" s="2"/>
      <c r="DBG20" s="35"/>
      <c r="DBH20" s="76"/>
      <c r="DBI20" s="75"/>
      <c r="DBK20" s="2"/>
      <c r="DBL20" s="2"/>
      <c r="DBM20" s="35"/>
      <c r="DBN20" s="76"/>
      <c r="DBO20" s="75"/>
      <c r="DBQ20" s="2"/>
      <c r="DBR20" s="2"/>
      <c r="DBS20" s="35"/>
      <c r="DBT20" s="76"/>
      <c r="DBU20" s="75"/>
      <c r="DBW20" s="2"/>
      <c r="DBX20" s="2"/>
      <c r="DBY20" s="35"/>
      <c r="DBZ20" s="76"/>
      <c r="DCA20" s="75"/>
      <c r="DCC20" s="2"/>
      <c r="DCD20" s="2"/>
      <c r="DCE20" s="35"/>
      <c r="DCF20" s="76"/>
      <c r="DCG20" s="75"/>
      <c r="DCI20" s="2"/>
      <c r="DCJ20" s="2"/>
      <c r="DCK20" s="35"/>
      <c r="DCL20" s="76"/>
      <c r="DCM20" s="75"/>
      <c r="DCO20" s="2"/>
      <c r="DCP20" s="2"/>
      <c r="DCQ20" s="35"/>
      <c r="DCR20" s="76"/>
      <c r="DCS20" s="75"/>
      <c r="DCU20" s="2"/>
      <c r="DCV20" s="2"/>
      <c r="DCW20" s="35"/>
      <c r="DCX20" s="76"/>
      <c r="DCY20" s="75"/>
      <c r="DDA20" s="2"/>
      <c r="DDB20" s="2"/>
      <c r="DDC20" s="35"/>
      <c r="DDD20" s="76"/>
      <c r="DDE20" s="75"/>
      <c r="DDG20" s="2"/>
      <c r="DDH20" s="2"/>
      <c r="DDI20" s="35"/>
      <c r="DDJ20" s="76"/>
      <c r="DDK20" s="75"/>
      <c r="DDM20" s="2"/>
      <c r="DDN20" s="2"/>
      <c r="DDO20" s="35"/>
      <c r="DDP20" s="76"/>
      <c r="DDQ20" s="75"/>
      <c r="DDS20" s="2"/>
      <c r="DDT20" s="2"/>
      <c r="DDU20" s="35"/>
      <c r="DDV20" s="76"/>
      <c r="DDW20" s="75"/>
      <c r="DDY20" s="2"/>
      <c r="DDZ20" s="2"/>
      <c r="DEA20" s="35"/>
      <c r="DEB20" s="76"/>
      <c r="DEC20" s="75"/>
      <c r="DEE20" s="2"/>
      <c r="DEF20" s="2"/>
      <c r="DEG20" s="35"/>
      <c r="DEH20" s="76"/>
      <c r="DEI20" s="75"/>
      <c r="DEK20" s="2"/>
      <c r="DEL20" s="2"/>
      <c r="DEM20" s="35"/>
      <c r="DEN20" s="76"/>
      <c r="DEO20" s="75"/>
      <c r="DEQ20" s="2"/>
      <c r="DER20" s="2"/>
      <c r="DES20" s="35"/>
      <c r="DET20" s="76"/>
      <c r="DEU20" s="75"/>
      <c r="DEW20" s="2"/>
      <c r="DEX20" s="2"/>
      <c r="DEY20" s="35"/>
      <c r="DEZ20" s="76"/>
      <c r="DFA20" s="75"/>
      <c r="DFC20" s="2"/>
      <c r="DFD20" s="2"/>
      <c r="DFE20" s="35"/>
      <c r="DFF20" s="76"/>
      <c r="DFG20" s="75"/>
      <c r="DFI20" s="2"/>
      <c r="DFJ20" s="2"/>
      <c r="DFK20" s="35"/>
      <c r="DFL20" s="76"/>
      <c r="DFM20" s="75"/>
      <c r="DFO20" s="2"/>
      <c r="DFP20" s="2"/>
      <c r="DFQ20" s="35"/>
      <c r="DFR20" s="76"/>
      <c r="DFS20" s="75"/>
      <c r="DFU20" s="2"/>
      <c r="DFV20" s="2"/>
      <c r="DFW20" s="35"/>
      <c r="DFX20" s="76"/>
      <c r="DFY20" s="75"/>
      <c r="DGA20" s="2"/>
      <c r="DGB20" s="2"/>
      <c r="DGC20" s="35"/>
      <c r="DGD20" s="76"/>
      <c r="DGE20" s="75"/>
      <c r="DGG20" s="2"/>
      <c r="DGH20" s="2"/>
      <c r="DGI20" s="35"/>
      <c r="DGJ20" s="76"/>
      <c r="DGK20" s="75"/>
      <c r="DGM20" s="2"/>
      <c r="DGN20" s="2"/>
      <c r="DGO20" s="35"/>
      <c r="DGP20" s="76"/>
      <c r="DGQ20" s="75"/>
      <c r="DGS20" s="2"/>
      <c r="DGT20" s="2"/>
      <c r="DGU20" s="35"/>
      <c r="DGV20" s="76"/>
      <c r="DGW20" s="75"/>
      <c r="DGY20" s="2"/>
      <c r="DGZ20" s="2"/>
      <c r="DHA20" s="35"/>
      <c r="DHB20" s="76"/>
      <c r="DHC20" s="75"/>
      <c r="DHE20" s="2"/>
      <c r="DHF20" s="2"/>
      <c r="DHG20" s="35"/>
      <c r="DHH20" s="76"/>
      <c r="DHI20" s="75"/>
      <c r="DHK20" s="2"/>
      <c r="DHL20" s="2"/>
      <c r="DHM20" s="35"/>
      <c r="DHN20" s="76"/>
      <c r="DHO20" s="75"/>
      <c r="DHQ20" s="2"/>
      <c r="DHR20" s="2"/>
      <c r="DHS20" s="35"/>
      <c r="DHT20" s="76"/>
      <c r="DHU20" s="75"/>
      <c r="DHW20" s="2"/>
      <c r="DHX20" s="2"/>
      <c r="DHY20" s="35"/>
      <c r="DHZ20" s="76"/>
      <c r="DIA20" s="75"/>
      <c r="DIC20" s="2"/>
      <c r="DID20" s="2"/>
      <c r="DIE20" s="35"/>
      <c r="DIF20" s="76"/>
      <c r="DIG20" s="75"/>
      <c r="DII20" s="2"/>
      <c r="DIJ20" s="2"/>
      <c r="DIK20" s="35"/>
      <c r="DIL20" s="76"/>
      <c r="DIM20" s="75"/>
      <c r="DIO20" s="2"/>
      <c r="DIP20" s="2"/>
      <c r="DIQ20" s="35"/>
      <c r="DIR20" s="76"/>
      <c r="DIS20" s="75"/>
      <c r="DIU20" s="2"/>
      <c r="DIV20" s="2"/>
      <c r="DIW20" s="35"/>
      <c r="DIX20" s="76"/>
      <c r="DIY20" s="75"/>
      <c r="DJA20" s="2"/>
      <c r="DJB20" s="2"/>
      <c r="DJC20" s="35"/>
      <c r="DJD20" s="76"/>
      <c r="DJE20" s="75"/>
      <c r="DJG20" s="2"/>
      <c r="DJH20" s="2"/>
      <c r="DJI20" s="35"/>
      <c r="DJJ20" s="76"/>
      <c r="DJK20" s="75"/>
      <c r="DJM20" s="2"/>
      <c r="DJN20" s="2"/>
      <c r="DJO20" s="35"/>
      <c r="DJP20" s="76"/>
      <c r="DJQ20" s="75"/>
      <c r="DJS20" s="2"/>
      <c r="DJT20" s="2"/>
      <c r="DJU20" s="35"/>
      <c r="DJV20" s="76"/>
      <c r="DJW20" s="75"/>
      <c r="DJY20" s="2"/>
      <c r="DJZ20" s="2"/>
      <c r="DKA20" s="35"/>
      <c r="DKB20" s="76"/>
      <c r="DKC20" s="75"/>
      <c r="DKE20" s="2"/>
      <c r="DKF20" s="2"/>
      <c r="DKG20" s="35"/>
      <c r="DKH20" s="76"/>
      <c r="DKI20" s="75"/>
      <c r="DKK20" s="2"/>
      <c r="DKL20" s="2"/>
      <c r="DKM20" s="35"/>
      <c r="DKN20" s="76"/>
      <c r="DKO20" s="75"/>
      <c r="DKQ20" s="2"/>
      <c r="DKR20" s="2"/>
      <c r="DKS20" s="35"/>
      <c r="DKT20" s="76"/>
      <c r="DKU20" s="75"/>
      <c r="DKW20" s="2"/>
      <c r="DKX20" s="2"/>
      <c r="DKY20" s="35"/>
      <c r="DKZ20" s="76"/>
      <c r="DLA20" s="75"/>
      <c r="DLC20" s="2"/>
      <c r="DLD20" s="2"/>
      <c r="DLE20" s="35"/>
      <c r="DLF20" s="76"/>
      <c r="DLG20" s="75"/>
      <c r="DLI20" s="2"/>
      <c r="DLJ20" s="2"/>
      <c r="DLK20" s="35"/>
      <c r="DLL20" s="76"/>
      <c r="DLM20" s="75"/>
      <c r="DLO20" s="2"/>
      <c r="DLP20" s="2"/>
      <c r="DLQ20" s="35"/>
      <c r="DLR20" s="76"/>
      <c r="DLS20" s="75"/>
      <c r="DLU20" s="2"/>
      <c r="DLV20" s="2"/>
      <c r="DLW20" s="35"/>
      <c r="DLX20" s="76"/>
      <c r="DLY20" s="75"/>
      <c r="DMA20" s="2"/>
      <c r="DMB20" s="2"/>
      <c r="DMC20" s="35"/>
      <c r="DMD20" s="76"/>
      <c r="DME20" s="75"/>
      <c r="DMG20" s="2"/>
      <c r="DMH20" s="2"/>
      <c r="DMI20" s="35"/>
      <c r="DMJ20" s="76"/>
      <c r="DMK20" s="75"/>
      <c r="DMM20" s="2"/>
      <c r="DMN20" s="2"/>
      <c r="DMO20" s="35"/>
      <c r="DMP20" s="76"/>
      <c r="DMQ20" s="75"/>
      <c r="DMS20" s="2"/>
      <c r="DMT20" s="2"/>
      <c r="DMU20" s="35"/>
      <c r="DMV20" s="76"/>
      <c r="DMW20" s="75"/>
      <c r="DMY20" s="2"/>
      <c r="DMZ20" s="2"/>
      <c r="DNA20" s="35"/>
      <c r="DNB20" s="76"/>
      <c r="DNC20" s="75"/>
      <c r="DNE20" s="2"/>
      <c r="DNF20" s="2"/>
      <c r="DNG20" s="35"/>
      <c r="DNH20" s="76"/>
      <c r="DNI20" s="75"/>
      <c r="DNK20" s="2"/>
      <c r="DNL20" s="2"/>
      <c r="DNM20" s="35"/>
      <c r="DNN20" s="76"/>
      <c r="DNO20" s="75"/>
      <c r="DNQ20" s="2"/>
      <c r="DNR20" s="2"/>
      <c r="DNS20" s="35"/>
      <c r="DNT20" s="76"/>
      <c r="DNU20" s="75"/>
      <c r="DNW20" s="2"/>
      <c r="DNX20" s="2"/>
      <c r="DNY20" s="35"/>
      <c r="DNZ20" s="76"/>
      <c r="DOA20" s="75"/>
      <c r="DOC20" s="2"/>
      <c r="DOD20" s="2"/>
      <c r="DOE20" s="35"/>
      <c r="DOF20" s="76"/>
      <c r="DOG20" s="75"/>
      <c r="DOI20" s="2"/>
      <c r="DOJ20" s="2"/>
      <c r="DOK20" s="35"/>
      <c r="DOL20" s="76"/>
      <c r="DOM20" s="75"/>
      <c r="DOO20" s="2"/>
      <c r="DOP20" s="2"/>
      <c r="DOQ20" s="35"/>
      <c r="DOR20" s="76"/>
      <c r="DOS20" s="75"/>
      <c r="DOU20" s="2"/>
      <c r="DOV20" s="2"/>
      <c r="DOW20" s="35"/>
      <c r="DOX20" s="76"/>
      <c r="DOY20" s="75"/>
      <c r="DPA20" s="2"/>
      <c r="DPB20" s="2"/>
      <c r="DPC20" s="35"/>
      <c r="DPD20" s="76"/>
      <c r="DPE20" s="75"/>
      <c r="DPG20" s="2"/>
      <c r="DPH20" s="2"/>
      <c r="DPI20" s="35"/>
      <c r="DPJ20" s="76"/>
      <c r="DPK20" s="75"/>
      <c r="DPM20" s="2"/>
      <c r="DPN20" s="2"/>
      <c r="DPO20" s="35"/>
      <c r="DPP20" s="76"/>
      <c r="DPQ20" s="75"/>
      <c r="DPS20" s="2"/>
      <c r="DPT20" s="2"/>
      <c r="DPU20" s="35"/>
      <c r="DPV20" s="76"/>
      <c r="DPW20" s="75"/>
      <c r="DPY20" s="2"/>
      <c r="DPZ20" s="2"/>
      <c r="DQA20" s="35"/>
      <c r="DQB20" s="76"/>
      <c r="DQC20" s="75"/>
      <c r="DQE20" s="2"/>
      <c r="DQF20" s="2"/>
      <c r="DQG20" s="35"/>
      <c r="DQH20" s="76"/>
      <c r="DQI20" s="75"/>
      <c r="DQK20" s="2"/>
      <c r="DQL20" s="2"/>
      <c r="DQM20" s="35"/>
      <c r="DQN20" s="76"/>
      <c r="DQO20" s="75"/>
      <c r="DQQ20" s="2"/>
      <c r="DQR20" s="2"/>
      <c r="DQS20" s="35"/>
      <c r="DQT20" s="76"/>
      <c r="DQU20" s="75"/>
      <c r="DQW20" s="2"/>
      <c r="DQX20" s="2"/>
      <c r="DQY20" s="35"/>
      <c r="DQZ20" s="76"/>
      <c r="DRA20" s="75"/>
      <c r="DRC20" s="2"/>
      <c r="DRD20" s="2"/>
      <c r="DRE20" s="35"/>
      <c r="DRF20" s="76"/>
      <c r="DRG20" s="75"/>
      <c r="DRI20" s="2"/>
      <c r="DRJ20" s="2"/>
      <c r="DRK20" s="35"/>
      <c r="DRL20" s="76"/>
      <c r="DRM20" s="75"/>
      <c r="DRO20" s="2"/>
      <c r="DRP20" s="2"/>
      <c r="DRQ20" s="35"/>
      <c r="DRR20" s="76"/>
      <c r="DRS20" s="75"/>
      <c r="DRU20" s="2"/>
      <c r="DRV20" s="2"/>
      <c r="DRW20" s="35"/>
      <c r="DRX20" s="76"/>
      <c r="DRY20" s="75"/>
      <c r="DSA20" s="2"/>
      <c r="DSB20" s="2"/>
      <c r="DSC20" s="35"/>
      <c r="DSD20" s="76"/>
      <c r="DSE20" s="75"/>
      <c r="DSG20" s="2"/>
      <c r="DSH20" s="2"/>
      <c r="DSI20" s="35"/>
      <c r="DSJ20" s="76"/>
      <c r="DSK20" s="75"/>
      <c r="DSM20" s="2"/>
      <c r="DSN20" s="2"/>
      <c r="DSO20" s="35"/>
      <c r="DSP20" s="76"/>
      <c r="DSQ20" s="75"/>
      <c r="DSS20" s="2"/>
      <c r="DST20" s="2"/>
      <c r="DSU20" s="35"/>
      <c r="DSV20" s="76"/>
      <c r="DSW20" s="75"/>
      <c r="DSY20" s="2"/>
      <c r="DSZ20" s="2"/>
      <c r="DTA20" s="35"/>
      <c r="DTB20" s="76"/>
      <c r="DTC20" s="75"/>
      <c r="DTE20" s="2"/>
      <c r="DTF20" s="2"/>
      <c r="DTG20" s="35"/>
      <c r="DTH20" s="76"/>
      <c r="DTI20" s="75"/>
      <c r="DTK20" s="2"/>
      <c r="DTL20" s="2"/>
      <c r="DTM20" s="35"/>
      <c r="DTN20" s="76"/>
      <c r="DTO20" s="75"/>
      <c r="DTQ20" s="2"/>
      <c r="DTR20" s="2"/>
      <c r="DTS20" s="35"/>
      <c r="DTT20" s="76"/>
      <c r="DTU20" s="75"/>
      <c r="DTW20" s="2"/>
      <c r="DTX20" s="2"/>
      <c r="DTY20" s="35"/>
      <c r="DTZ20" s="76"/>
      <c r="DUA20" s="75"/>
      <c r="DUC20" s="2"/>
      <c r="DUD20" s="2"/>
      <c r="DUE20" s="35"/>
      <c r="DUF20" s="76"/>
      <c r="DUG20" s="75"/>
      <c r="DUI20" s="2"/>
      <c r="DUJ20" s="2"/>
      <c r="DUK20" s="35"/>
      <c r="DUL20" s="76"/>
      <c r="DUM20" s="75"/>
      <c r="DUO20" s="2"/>
      <c r="DUP20" s="2"/>
      <c r="DUQ20" s="35"/>
      <c r="DUR20" s="76"/>
      <c r="DUS20" s="75"/>
      <c r="DUU20" s="2"/>
      <c r="DUV20" s="2"/>
      <c r="DUW20" s="35"/>
      <c r="DUX20" s="76"/>
      <c r="DUY20" s="75"/>
      <c r="DVA20" s="2"/>
      <c r="DVB20" s="2"/>
      <c r="DVC20" s="35"/>
      <c r="DVD20" s="76"/>
      <c r="DVE20" s="75"/>
      <c r="DVG20" s="2"/>
      <c r="DVH20" s="2"/>
      <c r="DVI20" s="35"/>
      <c r="DVJ20" s="76"/>
      <c r="DVK20" s="75"/>
      <c r="DVM20" s="2"/>
      <c r="DVN20" s="2"/>
      <c r="DVO20" s="35"/>
      <c r="DVP20" s="76"/>
      <c r="DVQ20" s="75"/>
      <c r="DVS20" s="2"/>
      <c r="DVT20" s="2"/>
      <c r="DVU20" s="35"/>
      <c r="DVV20" s="76"/>
      <c r="DVW20" s="75"/>
      <c r="DVY20" s="2"/>
      <c r="DVZ20" s="2"/>
      <c r="DWA20" s="35"/>
      <c r="DWB20" s="76"/>
      <c r="DWC20" s="75"/>
      <c r="DWE20" s="2"/>
      <c r="DWF20" s="2"/>
      <c r="DWG20" s="35"/>
      <c r="DWH20" s="76"/>
      <c r="DWI20" s="75"/>
      <c r="DWK20" s="2"/>
      <c r="DWL20" s="2"/>
      <c r="DWM20" s="35"/>
      <c r="DWN20" s="76"/>
      <c r="DWO20" s="75"/>
      <c r="DWQ20" s="2"/>
      <c r="DWR20" s="2"/>
      <c r="DWS20" s="35"/>
      <c r="DWT20" s="76"/>
      <c r="DWU20" s="75"/>
      <c r="DWW20" s="2"/>
      <c r="DWX20" s="2"/>
      <c r="DWY20" s="35"/>
      <c r="DWZ20" s="76"/>
      <c r="DXA20" s="75"/>
      <c r="DXC20" s="2"/>
      <c r="DXD20" s="2"/>
      <c r="DXE20" s="35"/>
      <c r="DXF20" s="76"/>
      <c r="DXG20" s="75"/>
      <c r="DXI20" s="2"/>
      <c r="DXJ20" s="2"/>
      <c r="DXK20" s="35"/>
      <c r="DXL20" s="76"/>
      <c r="DXM20" s="75"/>
      <c r="DXO20" s="2"/>
      <c r="DXP20" s="2"/>
      <c r="DXQ20" s="35"/>
      <c r="DXR20" s="76"/>
      <c r="DXS20" s="75"/>
      <c r="DXU20" s="2"/>
      <c r="DXV20" s="2"/>
      <c r="DXW20" s="35"/>
      <c r="DXX20" s="76"/>
      <c r="DXY20" s="75"/>
      <c r="DYA20" s="2"/>
      <c r="DYB20" s="2"/>
      <c r="DYC20" s="35"/>
      <c r="DYD20" s="76"/>
      <c r="DYE20" s="75"/>
      <c r="DYG20" s="2"/>
      <c r="DYH20" s="2"/>
      <c r="DYI20" s="35"/>
      <c r="DYJ20" s="76"/>
      <c r="DYK20" s="75"/>
      <c r="DYM20" s="2"/>
      <c r="DYN20" s="2"/>
      <c r="DYO20" s="35"/>
      <c r="DYP20" s="76"/>
      <c r="DYQ20" s="75"/>
      <c r="DYS20" s="2"/>
      <c r="DYT20" s="2"/>
      <c r="DYU20" s="35"/>
      <c r="DYV20" s="76"/>
      <c r="DYW20" s="75"/>
      <c r="DYY20" s="2"/>
      <c r="DYZ20" s="2"/>
      <c r="DZA20" s="35"/>
      <c r="DZB20" s="76"/>
      <c r="DZC20" s="75"/>
      <c r="DZE20" s="2"/>
      <c r="DZF20" s="2"/>
      <c r="DZG20" s="35"/>
      <c r="DZH20" s="76"/>
      <c r="DZI20" s="75"/>
      <c r="DZK20" s="2"/>
      <c r="DZL20" s="2"/>
      <c r="DZM20" s="35"/>
      <c r="DZN20" s="76"/>
      <c r="DZO20" s="75"/>
      <c r="DZQ20" s="2"/>
      <c r="DZR20" s="2"/>
      <c r="DZS20" s="35"/>
      <c r="DZT20" s="76"/>
      <c r="DZU20" s="75"/>
      <c r="DZW20" s="2"/>
      <c r="DZX20" s="2"/>
      <c r="DZY20" s="35"/>
      <c r="DZZ20" s="76"/>
      <c r="EAA20" s="75"/>
      <c r="EAC20" s="2"/>
      <c r="EAD20" s="2"/>
      <c r="EAE20" s="35"/>
      <c r="EAF20" s="76"/>
      <c r="EAG20" s="75"/>
      <c r="EAI20" s="2"/>
      <c r="EAJ20" s="2"/>
      <c r="EAK20" s="35"/>
      <c r="EAL20" s="76"/>
      <c r="EAM20" s="75"/>
      <c r="EAO20" s="2"/>
      <c r="EAP20" s="2"/>
      <c r="EAQ20" s="35"/>
      <c r="EAR20" s="76"/>
      <c r="EAS20" s="75"/>
      <c r="EAU20" s="2"/>
      <c r="EAV20" s="2"/>
      <c r="EAW20" s="35"/>
      <c r="EAX20" s="76"/>
      <c r="EAY20" s="75"/>
      <c r="EBA20" s="2"/>
      <c r="EBB20" s="2"/>
      <c r="EBC20" s="35"/>
      <c r="EBD20" s="76"/>
      <c r="EBE20" s="75"/>
      <c r="EBG20" s="2"/>
      <c r="EBH20" s="2"/>
      <c r="EBI20" s="35"/>
      <c r="EBJ20" s="76"/>
      <c r="EBK20" s="75"/>
      <c r="EBM20" s="2"/>
      <c r="EBN20" s="2"/>
      <c r="EBO20" s="35"/>
      <c r="EBP20" s="76"/>
      <c r="EBQ20" s="75"/>
      <c r="EBS20" s="2"/>
      <c r="EBT20" s="2"/>
      <c r="EBU20" s="35"/>
      <c r="EBV20" s="76"/>
      <c r="EBW20" s="75"/>
      <c r="EBY20" s="2"/>
      <c r="EBZ20" s="2"/>
      <c r="ECA20" s="35"/>
      <c r="ECB20" s="76"/>
      <c r="ECC20" s="75"/>
      <c r="ECE20" s="2"/>
      <c r="ECF20" s="2"/>
      <c r="ECG20" s="35"/>
      <c r="ECH20" s="76"/>
      <c r="ECI20" s="75"/>
      <c r="ECK20" s="2"/>
      <c r="ECL20" s="2"/>
      <c r="ECM20" s="35"/>
      <c r="ECN20" s="76"/>
      <c r="ECO20" s="75"/>
      <c r="ECQ20" s="2"/>
      <c r="ECR20" s="2"/>
      <c r="ECS20" s="35"/>
      <c r="ECT20" s="76"/>
      <c r="ECU20" s="75"/>
      <c r="ECW20" s="2"/>
      <c r="ECX20" s="2"/>
      <c r="ECY20" s="35"/>
      <c r="ECZ20" s="76"/>
      <c r="EDA20" s="75"/>
      <c r="EDC20" s="2"/>
      <c r="EDD20" s="2"/>
      <c r="EDE20" s="35"/>
      <c r="EDF20" s="76"/>
      <c r="EDG20" s="75"/>
      <c r="EDI20" s="2"/>
      <c r="EDJ20" s="2"/>
      <c r="EDK20" s="35"/>
      <c r="EDL20" s="76"/>
      <c r="EDM20" s="75"/>
      <c r="EDO20" s="2"/>
      <c r="EDP20" s="2"/>
      <c r="EDQ20" s="35"/>
      <c r="EDR20" s="76"/>
      <c r="EDS20" s="75"/>
      <c r="EDU20" s="2"/>
      <c r="EDV20" s="2"/>
      <c r="EDW20" s="35"/>
      <c r="EDX20" s="76"/>
      <c r="EDY20" s="75"/>
      <c r="EEA20" s="2"/>
      <c r="EEB20" s="2"/>
      <c r="EEC20" s="35"/>
      <c r="EED20" s="76"/>
      <c r="EEE20" s="75"/>
      <c r="EEG20" s="2"/>
      <c r="EEH20" s="2"/>
      <c r="EEI20" s="35"/>
      <c r="EEJ20" s="76"/>
      <c r="EEK20" s="75"/>
      <c r="EEM20" s="2"/>
      <c r="EEN20" s="2"/>
      <c r="EEO20" s="35"/>
      <c r="EEP20" s="76"/>
      <c r="EEQ20" s="75"/>
      <c r="EES20" s="2"/>
      <c r="EET20" s="2"/>
      <c r="EEU20" s="35"/>
      <c r="EEV20" s="76"/>
      <c r="EEW20" s="75"/>
      <c r="EEY20" s="2"/>
      <c r="EEZ20" s="2"/>
      <c r="EFA20" s="35"/>
      <c r="EFB20" s="76"/>
      <c r="EFC20" s="75"/>
      <c r="EFE20" s="2"/>
      <c r="EFF20" s="2"/>
      <c r="EFG20" s="35"/>
      <c r="EFH20" s="76"/>
      <c r="EFI20" s="75"/>
      <c r="EFK20" s="2"/>
      <c r="EFL20" s="2"/>
      <c r="EFM20" s="35"/>
      <c r="EFN20" s="76"/>
      <c r="EFO20" s="75"/>
      <c r="EFQ20" s="2"/>
      <c r="EFR20" s="2"/>
      <c r="EFS20" s="35"/>
      <c r="EFT20" s="76"/>
      <c r="EFU20" s="75"/>
      <c r="EFW20" s="2"/>
      <c r="EFX20" s="2"/>
      <c r="EFY20" s="35"/>
      <c r="EFZ20" s="76"/>
      <c r="EGA20" s="75"/>
      <c r="EGC20" s="2"/>
      <c r="EGD20" s="2"/>
      <c r="EGE20" s="35"/>
      <c r="EGF20" s="76"/>
      <c r="EGG20" s="75"/>
      <c r="EGI20" s="2"/>
      <c r="EGJ20" s="2"/>
      <c r="EGK20" s="35"/>
      <c r="EGL20" s="76"/>
      <c r="EGM20" s="75"/>
      <c r="EGO20" s="2"/>
      <c r="EGP20" s="2"/>
      <c r="EGQ20" s="35"/>
      <c r="EGR20" s="76"/>
      <c r="EGS20" s="75"/>
      <c r="EGU20" s="2"/>
      <c r="EGV20" s="2"/>
      <c r="EGW20" s="35"/>
      <c r="EGX20" s="76"/>
      <c r="EGY20" s="75"/>
      <c r="EHA20" s="2"/>
      <c r="EHB20" s="2"/>
      <c r="EHC20" s="35"/>
      <c r="EHD20" s="76"/>
      <c r="EHE20" s="75"/>
      <c r="EHG20" s="2"/>
      <c r="EHH20" s="2"/>
      <c r="EHI20" s="35"/>
      <c r="EHJ20" s="76"/>
      <c r="EHK20" s="75"/>
      <c r="EHM20" s="2"/>
      <c r="EHN20" s="2"/>
      <c r="EHO20" s="35"/>
      <c r="EHP20" s="76"/>
      <c r="EHQ20" s="75"/>
      <c r="EHS20" s="2"/>
      <c r="EHT20" s="2"/>
      <c r="EHU20" s="35"/>
      <c r="EHV20" s="76"/>
      <c r="EHW20" s="75"/>
      <c r="EHY20" s="2"/>
      <c r="EHZ20" s="2"/>
      <c r="EIA20" s="35"/>
      <c r="EIB20" s="76"/>
      <c r="EIC20" s="75"/>
      <c r="EIE20" s="2"/>
      <c r="EIF20" s="2"/>
      <c r="EIG20" s="35"/>
      <c r="EIH20" s="76"/>
      <c r="EII20" s="75"/>
      <c r="EIK20" s="2"/>
      <c r="EIL20" s="2"/>
      <c r="EIM20" s="35"/>
      <c r="EIN20" s="76"/>
      <c r="EIO20" s="75"/>
      <c r="EIQ20" s="2"/>
      <c r="EIR20" s="2"/>
      <c r="EIS20" s="35"/>
      <c r="EIT20" s="76"/>
      <c r="EIU20" s="75"/>
      <c r="EIW20" s="2"/>
      <c r="EIX20" s="2"/>
      <c r="EIY20" s="35"/>
      <c r="EIZ20" s="76"/>
      <c r="EJA20" s="75"/>
      <c r="EJC20" s="2"/>
      <c r="EJD20" s="2"/>
      <c r="EJE20" s="35"/>
      <c r="EJF20" s="76"/>
      <c r="EJG20" s="75"/>
      <c r="EJI20" s="2"/>
      <c r="EJJ20" s="2"/>
      <c r="EJK20" s="35"/>
      <c r="EJL20" s="76"/>
      <c r="EJM20" s="75"/>
      <c r="EJO20" s="2"/>
      <c r="EJP20" s="2"/>
      <c r="EJQ20" s="35"/>
      <c r="EJR20" s="76"/>
      <c r="EJS20" s="75"/>
      <c r="EJU20" s="2"/>
      <c r="EJV20" s="2"/>
      <c r="EJW20" s="35"/>
      <c r="EJX20" s="76"/>
      <c r="EJY20" s="75"/>
      <c r="EKA20" s="2"/>
      <c r="EKB20" s="2"/>
      <c r="EKC20" s="35"/>
      <c r="EKD20" s="76"/>
      <c r="EKE20" s="75"/>
      <c r="EKG20" s="2"/>
      <c r="EKH20" s="2"/>
      <c r="EKI20" s="35"/>
      <c r="EKJ20" s="76"/>
      <c r="EKK20" s="75"/>
      <c r="EKM20" s="2"/>
      <c r="EKN20" s="2"/>
      <c r="EKO20" s="35"/>
      <c r="EKP20" s="76"/>
      <c r="EKQ20" s="75"/>
      <c r="EKS20" s="2"/>
      <c r="EKT20" s="2"/>
      <c r="EKU20" s="35"/>
      <c r="EKV20" s="76"/>
      <c r="EKW20" s="75"/>
      <c r="EKY20" s="2"/>
      <c r="EKZ20" s="2"/>
      <c r="ELA20" s="35"/>
      <c r="ELB20" s="76"/>
      <c r="ELC20" s="75"/>
      <c r="ELE20" s="2"/>
      <c r="ELF20" s="2"/>
      <c r="ELG20" s="35"/>
      <c r="ELH20" s="76"/>
      <c r="ELI20" s="75"/>
      <c r="ELK20" s="2"/>
      <c r="ELL20" s="2"/>
      <c r="ELM20" s="35"/>
      <c r="ELN20" s="76"/>
      <c r="ELO20" s="75"/>
      <c r="ELQ20" s="2"/>
      <c r="ELR20" s="2"/>
      <c r="ELS20" s="35"/>
      <c r="ELT20" s="76"/>
      <c r="ELU20" s="75"/>
      <c r="ELW20" s="2"/>
      <c r="ELX20" s="2"/>
      <c r="ELY20" s="35"/>
      <c r="ELZ20" s="76"/>
      <c r="EMA20" s="75"/>
      <c r="EMC20" s="2"/>
      <c r="EMD20" s="2"/>
      <c r="EME20" s="35"/>
      <c r="EMF20" s="76"/>
      <c r="EMG20" s="75"/>
      <c r="EMI20" s="2"/>
      <c r="EMJ20" s="2"/>
      <c r="EMK20" s="35"/>
      <c r="EML20" s="76"/>
      <c r="EMM20" s="75"/>
      <c r="EMO20" s="2"/>
      <c r="EMP20" s="2"/>
      <c r="EMQ20" s="35"/>
      <c r="EMR20" s="76"/>
      <c r="EMS20" s="75"/>
      <c r="EMU20" s="2"/>
      <c r="EMV20" s="2"/>
      <c r="EMW20" s="35"/>
      <c r="EMX20" s="76"/>
      <c r="EMY20" s="75"/>
      <c r="ENA20" s="2"/>
      <c r="ENB20" s="2"/>
      <c r="ENC20" s="35"/>
      <c r="END20" s="76"/>
      <c r="ENE20" s="75"/>
      <c r="ENG20" s="2"/>
      <c r="ENH20" s="2"/>
      <c r="ENI20" s="35"/>
      <c r="ENJ20" s="76"/>
      <c r="ENK20" s="75"/>
      <c r="ENM20" s="2"/>
      <c r="ENN20" s="2"/>
      <c r="ENO20" s="35"/>
      <c r="ENP20" s="76"/>
      <c r="ENQ20" s="75"/>
      <c r="ENS20" s="2"/>
      <c r="ENT20" s="2"/>
      <c r="ENU20" s="35"/>
      <c r="ENV20" s="76"/>
      <c r="ENW20" s="75"/>
      <c r="ENY20" s="2"/>
      <c r="ENZ20" s="2"/>
      <c r="EOA20" s="35"/>
      <c r="EOB20" s="76"/>
      <c r="EOC20" s="75"/>
      <c r="EOE20" s="2"/>
      <c r="EOF20" s="2"/>
      <c r="EOG20" s="35"/>
      <c r="EOH20" s="76"/>
      <c r="EOI20" s="75"/>
      <c r="EOK20" s="2"/>
      <c r="EOL20" s="2"/>
      <c r="EOM20" s="35"/>
      <c r="EON20" s="76"/>
      <c r="EOO20" s="75"/>
      <c r="EOQ20" s="2"/>
      <c r="EOR20" s="2"/>
      <c r="EOS20" s="35"/>
      <c r="EOT20" s="76"/>
      <c r="EOU20" s="75"/>
      <c r="EOW20" s="2"/>
      <c r="EOX20" s="2"/>
      <c r="EOY20" s="35"/>
      <c r="EOZ20" s="76"/>
      <c r="EPA20" s="75"/>
      <c r="EPC20" s="2"/>
      <c r="EPD20" s="2"/>
      <c r="EPE20" s="35"/>
      <c r="EPF20" s="76"/>
      <c r="EPG20" s="75"/>
      <c r="EPI20" s="2"/>
      <c r="EPJ20" s="2"/>
      <c r="EPK20" s="35"/>
      <c r="EPL20" s="76"/>
      <c r="EPM20" s="75"/>
      <c r="EPO20" s="2"/>
      <c r="EPP20" s="2"/>
      <c r="EPQ20" s="35"/>
      <c r="EPR20" s="76"/>
      <c r="EPS20" s="75"/>
      <c r="EPU20" s="2"/>
      <c r="EPV20" s="2"/>
      <c r="EPW20" s="35"/>
      <c r="EPX20" s="76"/>
      <c r="EPY20" s="75"/>
      <c r="EQA20" s="2"/>
      <c r="EQB20" s="2"/>
      <c r="EQC20" s="35"/>
      <c r="EQD20" s="76"/>
      <c r="EQE20" s="75"/>
      <c r="EQG20" s="2"/>
      <c r="EQH20" s="2"/>
      <c r="EQI20" s="35"/>
      <c r="EQJ20" s="76"/>
      <c r="EQK20" s="75"/>
      <c r="EQM20" s="2"/>
      <c r="EQN20" s="2"/>
      <c r="EQO20" s="35"/>
      <c r="EQP20" s="76"/>
      <c r="EQQ20" s="75"/>
      <c r="EQS20" s="2"/>
      <c r="EQT20" s="2"/>
      <c r="EQU20" s="35"/>
      <c r="EQV20" s="76"/>
      <c r="EQW20" s="75"/>
      <c r="EQY20" s="2"/>
      <c r="EQZ20" s="2"/>
      <c r="ERA20" s="35"/>
      <c r="ERB20" s="76"/>
      <c r="ERC20" s="75"/>
      <c r="ERE20" s="2"/>
      <c r="ERF20" s="2"/>
      <c r="ERG20" s="35"/>
      <c r="ERH20" s="76"/>
      <c r="ERI20" s="75"/>
      <c r="ERK20" s="2"/>
      <c r="ERL20" s="2"/>
      <c r="ERM20" s="35"/>
      <c r="ERN20" s="76"/>
      <c r="ERO20" s="75"/>
      <c r="ERQ20" s="2"/>
      <c r="ERR20" s="2"/>
      <c r="ERS20" s="35"/>
      <c r="ERT20" s="76"/>
      <c r="ERU20" s="75"/>
      <c r="ERW20" s="2"/>
      <c r="ERX20" s="2"/>
      <c r="ERY20" s="35"/>
      <c r="ERZ20" s="76"/>
      <c r="ESA20" s="75"/>
      <c r="ESC20" s="2"/>
      <c r="ESD20" s="2"/>
      <c r="ESE20" s="35"/>
      <c r="ESF20" s="76"/>
      <c r="ESG20" s="75"/>
      <c r="ESI20" s="2"/>
      <c r="ESJ20" s="2"/>
      <c r="ESK20" s="35"/>
      <c r="ESL20" s="76"/>
      <c r="ESM20" s="75"/>
      <c r="ESO20" s="2"/>
      <c r="ESP20" s="2"/>
      <c r="ESQ20" s="35"/>
      <c r="ESR20" s="76"/>
      <c r="ESS20" s="75"/>
      <c r="ESU20" s="2"/>
      <c r="ESV20" s="2"/>
      <c r="ESW20" s="35"/>
      <c r="ESX20" s="76"/>
      <c r="ESY20" s="75"/>
      <c r="ETA20" s="2"/>
      <c r="ETB20" s="2"/>
      <c r="ETC20" s="35"/>
      <c r="ETD20" s="76"/>
      <c r="ETE20" s="75"/>
      <c r="ETG20" s="2"/>
      <c r="ETH20" s="2"/>
      <c r="ETI20" s="35"/>
      <c r="ETJ20" s="76"/>
      <c r="ETK20" s="75"/>
      <c r="ETM20" s="2"/>
      <c r="ETN20" s="2"/>
      <c r="ETO20" s="35"/>
      <c r="ETP20" s="76"/>
      <c r="ETQ20" s="75"/>
      <c r="ETS20" s="2"/>
      <c r="ETT20" s="2"/>
      <c r="ETU20" s="35"/>
      <c r="ETV20" s="76"/>
      <c r="ETW20" s="75"/>
      <c r="ETY20" s="2"/>
      <c r="ETZ20" s="2"/>
      <c r="EUA20" s="35"/>
      <c r="EUB20" s="76"/>
      <c r="EUC20" s="75"/>
      <c r="EUE20" s="2"/>
      <c r="EUF20" s="2"/>
      <c r="EUG20" s="35"/>
      <c r="EUH20" s="76"/>
      <c r="EUI20" s="75"/>
      <c r="EUK20" s="2"/>
      <c r="EUL20" s="2"/>
      <c r="EUM20" s="35"/>
      <c r="EUN20" s="76"/>
      <c r="EUO20" s="75"/>
      <c r="EUQ20" s="2"/>
      <c r="EUR20" s="2"/>
      <c r="EUS20" s="35"/>
      <c r="EUT20" s="76"/>
      <c r="EUU20" s="75"/>
      <c r="EUW20" s="2"/>
      <c r="EUX20" s="2"/>
      <c r="EUY20" s="35"/>
      <c r="EUZ20" s="76"/>
      <c r="EVA20" s="75"/>
      <c r="EVC20" s="2"/>
      <c r="EVD20" s="2"/>
      <c r="EVE20" s="35"/>
      <c r="EVF20" s="76"/>
      <c r="EVG20" s="75"/>
      <c r="EVI20" s="2"/>
      <c r="EVJ20" s="2"/>
      <c r="EVK20" s="35"/>
      <c r="EVL20" s="76"/>
      <c r="EVM20" s="75"/>
      <c r="EVO20" s="2"/>
      <c r="EVP20" s="2"/>
      <c r="EVQ20" s="35"/>
      <c r="EVR20" s="76"/>
      <c r="EVS20" s="75"/>
      <c r="EVU20" s="2"/>
      <c r="EVV20" s="2"/>
      <c r="EVW20" s="35"/>
      <c r="EVX20" s="76"/>
      <c r="EVY20" s="75"/>
      <c r="EWA20" s="2"/>
      <c r="EWB20" s="2"/>
      <c r="EWC20" s="35"/>
      <c r="EWD20" s="76"/>
      <c r="EWE20" s="75"/>
      <c r="EWG20" s="2"/>
      <c r="EWH20" s="2"/>
      <c r="EWI20" s="35"/>
      <c r="EWJ20" s="76"/>
      <c r="EWK20" s="75"/>
      <c r="EWM20" s="2"/>
      <c r="EWN20" s="2"/>
      <c r="EWO20" s="35"/>
      <c r="EWP20" s="76"/>
      <c r="EWQ20" s="75"/>
      <c r="EWS20" s="2"/>
      <c r="EWT20" s="2"/>
      <c r="EWU20" s="35"/>
      <c r="EWV20" s="76"/>
      <c r="EWW20" s="75"/>
      <c r="EWY20" s="2"/>
      <c r="EWZ20" s="2"/>
      <c r="EXA20" s="35"/>
      <c r="EXB20" s="76"/>
      <c r="EXC20" s="75"/>
      <c r="EXE20" s="2"/>
      <c r="EXF20" s="2"/>
      <c r="EXG20" s="35"/>
      <c r="EXH20" s="76"/>
      <c r="EXI20" s="75"/>
      <c r="EXK20" s="2"/>
      <c r="EXL20" s="2"/>
      <c r="EXM20" s="35"/>
      <c r="EXN20" s="76"/>
      <c r="EXO20" s="75"/>
      <c r="EXQ20" s="2"/>
      <c r="EXR20" s="2"/>
      <c r="EXS20" s="35"/>
      <c r="EXT20" s="76"/>
      <c r="EXU20" s="75"/>
      <c r="EXW20" s="2"/>
      <c r="EXX20" s="2"/>
      <c r="EXY20" s="35"/>
      <c r="EXZ20" s="76"/>
      <c r="EYA20" s="75"/>
      <c r="EYC20" s="2"/>
      <c r="EYD20" s="2"/>
      <c r="EYE20" s="35"/>
      <c r="EYF20" s="76"/>
      <c r="EYG20" s="75"/>
      <c r="EYI20" s="2"/>
      <c r="EYJ20" s="2"/>
      <c r="EYK20" s="35"/>
      <c r="EYL20" s="76"/>
      <c r="EYM20" s="75"/>
      <c r="EYO20" s="2"/>
      <c r="EYP20" s="2"/>
      <c r="EYQ20" s="35"/>
      <c r="EYR20" s="76"/>
      <c r="EYS20" s="75"/>
      <c r="EYU20" s="2"/>
      <c r="EYV20" s="2"/>
      <c r="EYW20" s="35"/>
      <c r="EYX20" s="76"/>
      <c r="EYY20" s="75"/>
      <c r="EZA20" s="2"/>
      <c r="EZB20" s="2"/>
      <c r="EZC20" s="35"/>
      <c r="EZD20" s="76"/>
      <c r="EZE20" s="75"/>
      <c r="EZG20" s="2"/>
      <c r="EZH20" s="2"/>
      <c r="EZI20" s="35"/>
      <c r="EZJ20" s="76"/>
      <c r="EZK20" s="75"/>
      <c r="EZM20" s="2"/>
      <c r="EZN20" s="2"/>
      <c r="EZO20" s="35"/>
      <c r="EZP20" s="76"/>
      <c r="EZQ20" s="75"/>
      <c r="EZS20" s="2"/>
      <c r="EZT20" s="2"/>
      <c r="EZU20" s="35"/>
      <c r="EZV20" s="76"/>
      <c r="EZW20" s="75"/>
      <c r="EZY20" s="2"/>
      <c r="EZZ20" s="2"/>
      <c r="FAA20" s="35"/>
      <c r="FAB20" s="76"/>
      <c r="FAC20" s="75"/>
      <c r="FAE20" s="2"/>
      <c r="FAF20" s="2"/>
      <c r="FAG20" s="35"/>
      <c r="FAH20" s="76"/>
      <c r="FAI20" s="75"/>
      <c r="FAK20" s="2"/>
      <c r="FAL20" s="2"/>
      <c r="FAM20" s="35"/>
      <c r="FAN20" s="76"/>
      <c r="FAO20" s="75"/>
      <c r="FAQ20" s="2"/>
      <c r="FAR20" s="2"/>
      <c r="FAS20" s="35"/>
      <c r="FAT20" s="76"/>
      <c r="FAU20" s="75"/>
      <c r="FAW20" s="2"/>
      <c r="FAX20" s="2"/>
      <c r="FAY20" s="35"/>
      <c r="FAZ20" s="76"/>
      <c r="FBA20" s="75"/>
      <c r="FBC20" s="2"/>
      <c r="FBD20" s="2"/>
      <c r="FBE20" s="35"/>
      <c r="FBF20" s="76"/>
      <c r="FBG20" s="75"/>
      <c r="FBI20" s="2"/>
      <c r="FBJ20" s="2"/>
      <c r="FBK20" s="35"/>
      <c r="FBL20" s="76"/>
      <c r="FBM20" s="75"/>
      <c r="FBO20" s="2"/>
      <c r="FBP20" s="2"/>
      <c r="FBQ20" s="35"/>
      <c r="FBR20" s="76"/>
      <c r="FBS20" s="75"/>
      <c r="FBU20" s="2"/>
      <c r="FBV20" s="2"/>
      <c r="FBW20" s="35"/>
      <c r="FBX20" s="76"/>
      <c r="FBY20" s="75"/>
      <c r="FCA20" s="2"/>
      <c r="FCB20" s="2"/>
      <c r="FCC20" s="35"/>
      <c r="FCD20" s="76"/>
      <c r="FCE20" s="75"/>
      <c r="FCG20" s="2"/>
      <c r="FCH20" s="2"/>
      <c r="FCI20" s="35"/>
      <c r="FCJ20" s="76"/>
      <c r="FCK20" s="75"/>
      <c r="FCM20" s="2"/>
      <c r="FCN20" s="2"/>
      <c r="FCO20" s="35"/>
      <c r="FCP20" s="76"/>
      <c r="FCQ20" s="75"/>
      <c r="FCS20" s="2"/>
      <c r="FCT20" s="2"/>
      <c r="FCU20" s="35"/>
      <c r="FCV20" s="76"/>
      <c r="FCW20" s="75"/>
      <c r="FCY20" s="2"/>
      <c r="FCZ20" s="2"/>
      <c r="FDA20" s="35"/>
      <c r="FDB20" s="76"/>
      <c r="FDC20" s="75"/>
      <c r="FDE20" s="2"/>
      <c r="FDF20" s="2"/>
      <c r="FDG20" s="35"/>
      <c r="FDH20" s="76"/>
      <c r="FDI20" s="75"/>
      <c r="FDK20" s="2"/>
      <c r="FDL20" s="2"/>
      <c r="FDM20" s="35"/>
      <c r="FDN20" s="76"/>
      <c r="FDO20" s="75"/>
      <c r="FDQ20" s="2"/>
      <c r="FDR20" s="2"/>
      <c r="FDS20" s="35"/>
      <c r="FDT20" s="76"/>
      <c r="FDU20" s="75"/>
      <c r="FDW20" s="2"/>
      <c r="FDX20" s="2"/>
      <c r="FDY20" s="35"/>
      <c r="FDZ20" s="76"/>
      <c r="FEA20" s="75"/>
      <c r="FEC20" s="2"/>
      <c r="FED20" s="2"/>
      <c r="FEE20" s="35"/>
      <c r="FEF20" s="76"/>
      <c r="FEG20" s="75"/>
      <c r="FEI20" s="2"/>
      <c r="FEJ20" s="2"/>
      <c r="FEK20" s="35"/>
      <c r="FEL20" s="76"/>
      <c r="FEM20" s="75"/>
      <c r="FEO20" s="2"/>
      <c r="FEP20" s="2"/>
      <c r="FEQ20" s="35"/>
      <c r="FER20" s="76"/>
      <c r="FES20" s="75"/>
      <c r="FEU20" s="2"/>
      <c r="FEV20" s="2"/>
      <c r="FEW20" s="35"/>
      <c r="FEX20" s="76"/>
      <c r="FEY20" s="75"/>
      <c r="FFA20" s="2"/>
      <c r="FFB20" s="2"/>
      <c r="FFC20" s="35"/>
      <c r="FFD20" s="76"/>
      <c r="FFE20" s="75"/>
      <c r="FFG20" s="2"/>
      <c r="FFH20" s="2"/>
      <c r="FFI20" s="35"/>
      <c r="FFJ20" s="76"/>
      <c r="FFK20" s="75"/>
      <c r="FFM20" s="2"/>
      <c r="FFN20" s="2"/>
      <c r="FFO20" s="35"/>
      <c r="FFP20" s="76"/>
      <c r="FFQ20" s="75"/>
      <c r="FFS20" s="2"/>
      <c r="FFT20" s="2"/>
      <c r="FFU20" s="35"/>
      <c r="FFV20" s="76"/>
      <c r="FFW20" s="75"/>
      <c r="FFY20" s="2"/>
      <c r="FFZ20" s="2"/>
      <c r="FGA20" s="35"/>
      <c r="FGB20" s="76"/>
      <c r="FGC20" s="75"/>
      <c r="FGE20" s="2"/>
      <c r="FGF20" s="2"/>
      <c r="FGG20" s="35"/>
      <c r="FGH20" s="76"/>
      <c r="FGI20" s="75"/>
      <c r="FGK20" s="2"/>
      <c r="FGL20" s="2"/>
      <c r="FGM20" s="35"/>
      <c r="FGN20" s="76"/>
      <c r="FGO20" s="75"/>
      <c r="FGQ20" s="2"/>
      <c r="FGR20" s="2"/>
      <c r="FGS20" s="35"/>
      <c r="FGT20" s="76"/>
      <c r="FGU20" s="75"/>
      <c r="FGW20" s="2"/>
      <c r="FGX20" s="2"/>
      <c r="FGY20" s="35"/>
      <c r="FGZ20" s="76"/>
      <c r="FHA20" s="75"/>
      <c r="FHC20" s="2"/>
      <c r="FHD20" s="2"/>
      <c r="FHE20" s="35"/>
      <c r="FHF20" s="76"/>
      <c r="FHG20" s="75"/>
      <c r="FHI20" s="2"/>
      <c r="FHJ20" s="2"/>
      <c r="FHK20" s="35"/>
      <c r="FHL20" s="76"/>
      <c r="FHM20" s="75"/>
      <c r="FHO20" s="2"/>
      <c r="FHP20" s="2"/>
      <c r="FHQ20" s="35"/>
      <c r="FHR20" s="76"/>
      <c r="FHS20" s="75"/>
      <c r="FHU20" s="2"/>
      <c r="FHV20" s="2"/>
      <c r="FHW20" s="35"/>
      <c r="FHX20" s="76"/>
      <c r="FHY20" s="75"/>
      <c r="FIA20" s="2"/>
      <c r="FIB20" s="2"/>
      <c r="FIC20" s="35"/>
      <c r="FID20" s="76"/>
      <c r="FIE20" s="75"/>
      <c r="FIG20" s="2"/>
      <c r="FIH20" s="2"/>
      <c r="FII20" s="35"/>
      <c r="FIJ20" s="76"/>
      <c r="FIK20" s="75"/>
      <c r="FIM20" s="2"/>
      <c r="FIN20" s="2"/>
      <c r="FIO20" s="35"/>
      <c r="FIP20" s="76"/>
      <c r="FIQ20" s="75"/>
      <c r="FIS20" s="2"/>
      <c r="FIT20" s="2"/>
      <c r="FIU20" s="35"/>
      <c r="FIV20" s="76"/>
      <c r="FIW20" s="75"/>
      <c r="FIY20" s="2"/>
      <c r="FIZ20" s="2"/>
      <c r="FJA20" s="35"/>
      <c r="FJB20" s="76"/>
      <c r="FJC20" s="75"/>
      <c r="FJE20" s="2"/>
      <c r="FJF20" s="2"/>
      <c r="FJG20" s="35"/>
      <c r="FJH20" s="76"/>
      <c r="FJI20" s="75"/>
      <c r="FJK20" s="2"/>
      <c r="FJL20" s="2"/>
      <c r="FJM20" s="35"/>
      <c r="FJN20" s="76"/>
      <c r="FJO20" s="75"/>
      <c r="FJQ20" s="2"/>
      <c r="FJR20" s="2"/>
      <c r="FJS20" s="35"/>
      <c r="FJT20" s="76"/>
      <c r="FJU20" s="75"/>
      <c r="FJW20" s="2"/>
      <c r="FJX20" s="2"/>
      <c r="FJY20" s="35"/>
      <c r="FJZ20" s="76"/>
      <c r="FKA20" s="75"/>
      <c r="FKC20" s="2"/>
      <c r="FKD20" s="2"/>
      <c r="FKE20" s="35"/>
      <c r="FKF20" s="76"/>
      <c r="FKG20" s="75"/>
      <c r="FKI20" s="2"/>
      <c r="FKJ20" s="2"/>
      <c r="FKK20" s="35"/>
      <c r="FKL20" s="76"/>
      <c r="FKM20" s="75"/>
      <c r="FKO20" s="2"/>
      <c r="FKP20" s="2"/>
      <c r="FKQ20" s="35"/>
      <c r="FKR20" s="76"/>
      <c r="FKS20" s="75"/>
      <c r="FKU20" s="2"/>
      <c r="FKV20" s="2"/>
      <c r="FKW20" s="35"/>
      <c r="FKX20" s="76"/>
      <c r="FKY20" s="75"/>
      <c r="FLA20" s="2"/>
      <c r="FLB20" s="2"/>
      <c r="FLC20" s="35"/>
      <c r="FLD20" s="76"/>
      <c r="FLE20" s="75"/>
      <c r="FLG20" s="2"/>
      <c r="FLH20" s="2"/>
      <c r="FLI20" s="35"/>
      <c r="FLJ20" s="76"/>
      <c r="FLK20" s="75"/>
      <c r="FLM20" s="2"/>
      <c r="FLN20" s="2"/>
      <c r="FLO20" s="35"/>
      <c r="FLP20" s="76"/>
      <c r="FLQ20" s="75"/>
      <c r="FLS20" s="2"/>
      <c r="FLT20" s="2"/>
      <c r="FLU20" s="35"/>
      <c r="FLV20" s="76"/>
      <c r="FLW20" s="75"/>
      <c r="FLY20" s="2"/>
      <c r="FLZ20" s="2"/>
      <c r="FMA20" s="35"/>
      <c r="FMB20" s="76"/>
      <c r="FMC20" s="75"/>
      <c r="FME20" s="2"/>
      <c r="FMF20" s="2"/>
      <c r="FMG20" s="35"/>
      <c r="FMH20" s="76"/>
      <c r="FMI20" s="75"/>
      <c r="FMK20" s="2"/>
      <c r="FML20" s="2"/>
      <c r="FMM20" s="35"/>
      <c r="FMN20" s="76"/>
      <c r="FMO20" s="75"/>
      <c r="FMQ20" s="2"/>
      <c r="FMR20" s="2"/>
      <c r="FMS20" s="35"/>
      <c r="FMT20" s="76"/>
      <c r="FMU20" s="75"/>
      <c r="FMW20" s="2"/>
      <c r="FMX20" s="2"/>
      <c r="FMY20" s="35"/>
      <c r="FMZ20" s="76"/>
      <c r="FNA20" s="75"/>
      <c r="FNC20" s="2"/>
      <c r="FND20" s="2"/>
      <c r="FNE20" s="35"/>
      <c r="FNF20" s="76"/>
      <c r="FNG20" s="75"/>
      <c r="FNI20" s="2"/>
      <c r="FNJ20" s="2"/>
      <c r="FNK20" s="35"/>
      <c r="FNL20" s="76"/>
      <c r="FNM20" s="75"/>
      <c r="FNO20" s="2"/>
      <c r="FNP20" s="2"/>
      <c r="FNQ20" s="35"/>
      <c r="FNR20" s="76"/>
      <c r="FNS20" s="75"/>
      <c r="FNU20" s="2"/>
      <c r="FNV20" s="2"/>
      <c r="FNW20" s="35"/>
      <c r="FNX20" s="76"/>
      <c r="FNY20" s="75"/>
      <c r="FOA20" s="2"/>
      <c r="FOB20" s="2"/>
      <c r="FOC20" s="35"/>
      <c r="FOD20" s="76"/>
      <c r="FOE20" s="75"/>
      <c r="FOG20" s="2"/>
      <c r="FOH20" s="2"/>
      <c r="FOI20" s="35"/>
      <c r="FOJ20" s="76"/>
      <c r="FOK20" s="75"/>
      <c r="FOM20" s="2"/>
      <c r="FON20" s="2"/>
      <c r="FOO20" s="35"/>
      <c r="FOP20" s="76"/>
      <c r="FOQ20" s="75"/>
      <c r="FOS20" s="2"/>
      <c r="FOT20" s="2"/>
      <c r="FOU20" s="35"/>
      <c r="FOV20" s="76"/>
      <c r="FOW20" s="75"/>
      <c r="FOY20" s="2"/>
      <c r="FOZ20" s="2"/>
      <c r="FPA20" s="35"/>
      <c r="FPB20" s="76"/>
      <c r="FPC20" s="75"/>
      <c r="FPE20" s="2"/>
      <c r="FPF20" s="2"/>
      <c r="FPG20" s="35"/>
      <c r="FPH20" s="76"/>
      <c r="FPI20" s="75"/>
      <c r="FPK20" s="2"/>
      <c r="FPL20" s="2"/>
      <c r="FPM20" s="35"/>
      <c r="FPN20" s="76"/>
      <c r="FPO20" s="75"/>
      <c r="FPQ20" s="2"/>
      <c r="FPR20" s="2"/>
      <c r="FPS20" s="35"/>
      <c r="FPT20" s="76"/>
      <c r="FPU20" s="75"/>
      <c r="FPW20" s="2"/>
      <c r="FPX20" s="2"/>
      <c r="FPY20" s="35"/>
      <c r="FPZ20" s="76"/>
      <c r="FQA20" s="75"/>
      <c r="FQC20" s="2"/>
      <c r="FQD20" s="2"/>
      <c r="FQE20" s="35"/>
      <c r="FQF20" s="76"/>
      <c r="FQG20" s="75"/>
      <c r="FQI20" s="2"/>
      <c r="FQJ20" s="2"/>
      <c r="FQK20" s="35"/>
      <c r="FQL20" s="76"/>
      <c r="FQM20" s="75"/>
      <c r="FQO20" s="2"/>
      <c r="FQP20" s="2"/>
      <c r="FQQ20" s="35"/>
      <c r="FQR20" s="76"/>
      <c r="FQS20" s="75"/>
      <c r="FQU20" s="2"/>
      <c r="FQV20" s="2"/>
      <c r="FQW20" s="35"/>
      <c r="FQX20" s="76"/>
      <c r="FQY20" s="75"/>
      <c r="FRA20" s="2"/>
      <c r="FRB20" s="2"/>
      <c r="FRC20" s="35"/>
      <c r="FRD20" s="76"/>
      <c r="FRE20" s="75"/>
      <c r="FRG20" s="2"/>
      <c r="FRH20" s="2"/>
      <c r="FRI20" s="35"/>
      <c r="FRJ20" s="76"/>
      <c r="FRK20" s="75"/>
      <c r="FRM20" s="2"/>
      <c r="FRN20" s="2"/>
      <c r="FRO20" s="35"/>
      <c r="FRP20" s="76"/>
      <c r="FRQ20" s="75"/>
      <c r="FRS20" s="2"/>
      <c r="FRT20" s="2"/>
      <c r="FRU20" s="35"/>
      <c r="FRV20" s="76"/>
      <c r="FRW20" s="75"/>
      <c r="FRY20" s="2"/>
      <c r="FRZ20" s="2"/>
      <c r="FSA20" s="35"/>
      <c r="FSB20" s="76"/>
      <c r="FSC20" s="75"/>
      <c r="FSE20" s="2"/>
      <c r="FSF20" s="2"/>
      <c r="FSG20" s="35"/>
      <c r="FSH20" s="76"/>
      <c r="FSI20" s="75"/>
      <c r="FSK20" s="2"/>
      <c r="FSL20" s="2"/>
      <c r="FSM20" s="35"/>
      <c r="FSN20" s="76"/>
      <c r="FSO20" s="75"/>
      <c r="FSQ20" s="2"/>
      <c r="FSR20" s="2"/>
      <c r="FSS20" s="35"/>
      <c r="FST20" s="76"/>
      <c r="FSU20" s="75"/>
      <c r="FSW20" s="2"/>
      <c r="FSX20" s="2"/>
      <c r="FSY20" s="35"/>
      <c r="FSZ20" s="76"/>
      <c r="FTA20" s="75"/>
      <c r="FTC20" s="2"/>
      <c r="FTD20" s="2"/>
      <c r="FTE20" s="35"/>
      <c r="FTF20" s="76"/>
      <c r="FTG20" s="75"/>
      <c r="FTI20" s="2"/>
      <c r="FTJ20" s="2"/>
      <c r="FTK20" s="35"/>
      <c r="FTL20" s="76"/>
      <c r="FTM20" s="75"/>
      <c r="FTO20" s="2"/>
      <c r="FTP20" s="2"/>
      <c r="FTQ20" s="35"/>
      <c r="FTR20" s="76"/>
      <c r="FTS20" s="75"/>
      <c r="FTU20" s="2"/>
      <c r="FTV20" s="2"/>
      <c r="FTW20" s="35"/>
      <c r="FTX20" s="76"/>
      <c r="FTY20" s="75"/>
      <c r="FUA20" s="2"/>
      <c r="FUB20" s="2"/>
      <c r="FUC20" s="35"/>
      <c r="FUD20" s="76"/>
      <c r="FUE20" s="75"/>
      <c r="FUG20" s="2"/>
      <c r="FUH20" s="2"/>
      <c r="FUI20" s="35"/>
      <c r="FUJ20" s="76"/>
      <c r="FUK20" s="75"/>
      <c r="FUM20" s="2"/>
      <c r="FUN20" s="2"/>
      <c r="FUO20" s="35"/>
      <c r="FUP20" s="76"/>
      <c r="FUQ20" s="75"/>
      <c r="FUS20" s="2"/>
      <c r="FUT20" s="2"/>
      <c r="FUU20" s="35"/>
      <c r="FUV20" s="76"/>
      <c r="FUW20" s="75"/>
      <c r="FUY20" s="2"/>
      <c r="FUZ20" s="2"/>
      <c r="FVA20" s="35"/>
      <c r="FVB20" s="76"/>
      <c r="FVC20" s="75"/>
      <c r="FVE20" s="2"/>
      <c r="FVF20" s="2"/>
      <c r="FVG20" s="35"/>
      <c r="FVH20" s="76"/>
      <c r="FVI20" s="75"/>
      <c r="FVK20" s="2"/>
      <c r="FVL20" s="2"/>
      <c r="FVM20" s="35"/>
      <c r="FVN20" s="76"/>
      <c r="FVO20" s="75"/>
      <c r="FVQ20" s="2"/>
      <c r="FVR20" s="2"/>
      <c r="FVS20" s="35"/>
      <c r="FVT20" s="76"/>
      <c r="FVU20" s="75"/>
      <c r="FVW20" s="2"/>
      <c r="FVX20" s="2"/>
      <c r="FVY20" s="35"/>
      <c r="FVZ20" s="76"/>
      <c r="FWA20" s="75"/>
      <c r="FWC20" s="2"/>
      <c r="FWD20" s="2"/>
      <c r="FWE20" s="35"/>
      <c r="FWF20" s="76"/>
      <c r="FWG20" s="75"/>
      <c r="FWI20" s="2"/>
      <c r="FWJ20" s="2"/>
      <c r="FWK20" s="35"/>
      <c r="FWL20" s="76"/>
      <c r="FWM20" s="75"/>
      <c r="FWO20" s="2"/>
      <c r="FWP20" s="2"/>
      <c r="FWQ20" s="35"/>
      <c r="FWR20" s="76"/>
      <c r="FWS20" s="75"/>
      <c r="FWU20" s="2"/>
      <c r="FWV20" s="2"/>
      <c r="FWW20" s="35"/>
      <c r="FWX20" s="76"/>
      <c r="FWY20" s="75"/>
      <c r="FXA20" s="2"/>
      <c r="FXB20" s="2"/>
      <c r="FXC20" s="35"/>
      <c r="FXD20" s="76"/>
      <c r="FXE20" s="75"/>
      <c r="FXG20" s="2"/>
      <c r="FXH20" s="2"/>
      <c r="FXI20" s="35"/>
      <c r="FXJ20" s="76"/>
      <c r="FXK20" s="75"/>
      <c r="FXM20" s="2"/>
      <c r="FXN20" s="2"/>
      <c r="FXO20" s="35"/>
      <c r="FXP20" s="76"/>
      <c r="FXQ20" s="75"/>
      <c r="FXS20" s="2"/>
      <c r="FXT20" s="2"/>
      <c r="FXU20" s="35"/>
      <c r="FXV20" s="76"/>
      <c r="FXW20" s="75"/>
      <c r="FXY20" s="2"/>
      <c r="FXZ20" s="2"/>
      <c r="FYA20" s="35"/>
      <c r="FYB20" s="76"/>
      <c r="FYC20" s="75"/>
      <c r="FYE20" s="2"/>
      <c r="FYF20" s="2"/>
      <c r="FYG20" s="35"/>
      <c r="FYH20" s="76"/>
      <c r="FYI20" s="75"/>
      <c r="FYK20" s="2"/>
      <c r="FYL20" s="2"/>
      <c r="FYM20" s="35"/>
      <c r="FYN20" s="76"/>
      <c r="FYO20" s="75"/>
      <c r="FYQ20" s="2"/>
      <c r="FYR20" s="2"/>
      <c r="FYS20" s="35"/>
      <c r="FYT20" s="76"/>
      <c r="FYU20" s="75"/>
      <c r="FYW20" s="2"/>
      <c r="FYX20" s="2"/>
      <c r="FYY20" s="35"/>
      <c r="FYZ20" s="76"/>
      <c r="FZA20" s="75"/>
      <c r="FZC20" s="2"/>
      <c r="FZD20" s="2"/>
      <c r="FZE20" s="35"/>
      <c r="FZF20" s="76"/>
      <c r="FZG20" s="75"/>
      <c r="FZI20" s="2"/>
      <c r="FZJ20" s="2"/>
      <c r="FZK20" s="35"/>
      <c r="FZL20" s="76"/>
      <c r="FZM20" s="75"/>
      <c r="FZO20" s="2"/>
      <c r="FZP20" s="2"/>
      <c r="FZQ20" s="35"/>
      <c r="FZR20" s="76"/>
      <c r="FZS20" s="75"/>
      <c r="FZU20" s="2"/>
      <c r="FZV20" s="2"/>
      <c r="FZW20" s="35"/>
      <c r="FZX20" s="76"/>
      <c r="FZY20" s="75"/>
      <c r="GAA20" s="2"/>
      <c r="GAB20" s="2"/>
      <c r="GAC20" s="35"/>
      <c r="GAD20" s="76"/>
      <c r="GAE20" s="75"/>
      <c r="GAG20" s="2"/>
      <c r="GAH20" s="2"/>
      <c r="GAI20" s="35"/>
      <c r="GAJ20" s="76"/>
      <c r="GAK20" s="75"/>
      <c r="GAM20" s="2"/>
      <c r="GAN20" s="2"/>
      <c r="GAO20" s="35"/>
      <c r="GAP20" s="76"/>
      <c r="GAQ20" s="75"/>
      <c r="GAS20" s="2"/>
      <c r="GAT20" s="2"/>
      <c r="GAU20" s="35"/>
      <c r="GAV20" s="76"/>
      <c r="GAW20" s="75"/>
      <c r="GAY20" s="2"/>
      <c r="GAZ20" s="2"/>
      <c r="GBA20" s="35"/>
      <c r="GBB20" s="76"/>
      <c r="GBC20" s="75"/>
      <c r="GBE20" s="2"/>
      <c r="GBF20" s="2"/>
      <c r="GBG20" s="35"/>
      <c r="GBH20" s="76"/>
      <c r="GBI20" s="75"/>
      <c r="GBK20" s="2"/>
      <c r="GBL20" s="2"/>
      <c r="GBM20" s="35"/>
      <c r="GBN20" s="76"/>
      <c r="GBO20" s="75"/>
      <c r="GBQ20" s="2"/>
      <c r="GBR20" s="2"/>
      <c r="GBS20" s="35"/>
      <c r="GBT20" s="76"/>
      <c r="GBU20" s="75"/>
      <c r="GBW20" s="2"/>
      <c r="GBX20" s="2"/>
      <c r="GBY20" s="35"/>
      <c r="GBZ20" s="76"/>
      <c r="GCA20" s="75"/>
      <c r="GCC20" s="2"/>
      <c r="GCD20" s="2"/>
      <c r="GCE20" s="35"/>
      <c r="GCF20" s="76"/>
      <c r="GCG20" s="75"/>
      <c r="GCI20" s="2"/>
      <c r="GCJ20" s="2"/>
      <c r="GCK20" s="35"/>
      <c r="GCL20" s="76"/>
      <c r="GCM20" s="75"/>
      <c r="GCO20" s="2"/>
      <c r="GCP20" s="2"/>
      <c r="GCQ20" s="35"/>
      <c r="GCR20" s="76"/>
      <c r="GCS20" s="75"/>
      <c r="GCU20" s="2"/>
      <c r="GCV20" s="2"/>
      <c r="GCW20" s="35"/>
      <c r="GCX20" s="76"/>
      <c r="GCY20" s="75"/>
      <c r="GDA20" s="2"/>
      <c r="GDB20" s="2"/>
      <c r="GDC20" s="35"/>
      <c r="GDD20" s="76"/>
      <c r="GDE20" s="75"/>
      <c r="GDG20" s="2"/>
      <c r="GDH20" s="2"/>
      <c r="GDI20" s="35"/>
      <c r="GDJ20" s="76"/>
      <c r="GDK20" s="75"/>
      <c r="GDM20" s="2"/>
      <c r="GDN20" s="2"/>
      <c r="GDO20" s="35"/>
      <c r="GDP20" s="76"/>
      <c r="GDQ20" s="75"/>
      <c r="GDS20" s="2"/>
      <c r="GDT20" s="2"/>
      <c r="GDU20" s="35"/>
      <c r="GDV20" s="76"/>
      <c r="GDW20" s="75"/>
      <c r="GDY20" s="2"/>
      <c r="GDZ20" s="2"/>
      <c r="GEA20" s="35"/>
      <c r="GEB20" s="76"/>
      <c r="GEC20" s="75"/>
      <c r="GEE20" s="2"/>
      <c r="GEF20" s="2"/>
      <c r="GEG20" s="35"/>
      <c r="GEH20" s="76"/>
      <c r="GEI20" s="75"/>
      <c r="GEK20" s="2"/>
      <c r="GEL20" s="2"/>
      <c r="GEM20" s="35"/>
      <c r="GEN20" s="76"/>
      <c r="GEO20" s="75"/>
      <c r="GEQ20" s="2"/>
      <c r="GER20" s="2"/>
      <c r="GES20" s="35"/>
      <c r="GET20" s="76"/>
      <c r="GEU20" s="75"/>
      <c r="GEW20" s="2"/>
      <c r="GEX20" s="2"/>
      <c r="GEY20" s="35"/>
      <c r="GEZ20" s="76"/>
      <c r="GFA20" s="75"/>
      <c r="GFC20" s="2"/>
      <c r="GFD20" s="2"/>
      <c r="GFE20" s="35"/>
      <c r="GFF20" s="76"/>
      <c r="GFG20" s="75"/>
      <c r="GFI20" s="2"/>
      <c r="GFJ20" s="2"/>
      <c r="GFK20" s="35"/>
      <c r="GFL20" s="76"/>
      <c r="GFM20" s="75"/>
      <c r="GFO20" s="2"/>
      <c r="GFP20" s="2"/>
      <c r="GFQ20" s="35"/>
      <c r="GFR20" s="76"/>
      <c r="GFS20" s="75"/>
      <c r="GFU20" s="2"/>
      <c r="GFV20" s="2"/>
      <c r="GFW20" s="35"/>
      <c r="GFX20" s="76"/>
      <c r="GFY20" s="75"/>
      <c r="GGA20" s="2"/>
      <c r="GGB20" s="2"/>
      <c r="GGC20" s="35"/>
      <c r="GGD20" s="76"/>
      <c r="GGE20" s="75"/>
      <c r="GGG20" s="2"/>
      <c r="GGH20" s="2"/>
      <c r="GGI20" s="35"/>
      <c r="GGJ20" s="76"/>
      <c r="GGK20" s="75"/>
      <c r="GGM20" s="2"/>
      <c r="GGN20" s="2"/>
      <c r="GGO20" s="35"/>
      <c r="GGP20" s="76"/>
      <c r="GGQ20" s="75"/>
      <c r="GGS20" s="2"/>
      <c r="GGT20" s="2"/>
      <c r="GGU20" s="35"/>
      <c r="GGV20" s="76"/>
      <c r="GGW20" s="75"/>
      <c r="GGY20" s="2"/>
      <c r="GGZ20" s="2"/>
      <c r="GHA20" s="35"/>
      <c r="GHB20" s="76"/>
      <c r="GHC20" s="75"/>
      <c r="GHE20" s="2"/>
      <c r="GHF20" s="2"/>
      <c r="GHG20" s="35"/>
      <c r="GHH20" s="76"/>
      <c r="GHI20" s="75"/>
      <c r="GHK20" s="2"/>
      <c r="GHL20" s="2"/>
      <c r="GHM20" s="35"/>
      <c r="GHN20" s="76"/>
      <c r="GHO20" s="75"/>
      <c r="GHQ20" s="2"/>
      <c r="GHR20" s="2"/>
      <c r="GHS20" s="35"/>
      <c r="GHT20" s="76"/>
      <c r="GHU20" s="75"/>
      <c r="GHW20" s="2"/>
      <c r="GHX20" s="2"/>
      <c r="GHY20" s="35"/>
      <c r="GHZ20" s="76"/>
      <c r="GIA20" s="75"/>
      <c r="GIC20" s="2"/>
      <c r="GID20" s="2"/>
      <c r="GIE20" s="35"/>
      <c r="GIF20" s="76"/>
      <c r="GIG20" s="75"/>
      <c r="GII20" s="2"/>
      <c r="GIJ20" s="2"/>
      <c r="GIK20" s="35"/>
      <c r="GIL20" s="76"/>
      <c r="GIM20" s="75"/>
      <c r="GIO20" s="2"/>
      <c r="GIP20" s="2"/>
      <c r="GIQ20" s="35"/>
      <c r="GIR20" s="76"/>
      <c r="GIS20" s="75"/>
      <c r="GIU20" s="2"/>
      <c r="GIV20" s="2"/>
      <c r="GIW20" s="35"/>
      <c r="GIX20" s="76"/>
      <c r="GIY20" s="75"/>
      <c r="GJA20" s="2"/>
      <c r="GJB20" s="2"/>
      <c r="GJC20" s="35"/>
      <c r="GJD20" s="76"/>
      <c r="GJE20" s="75"/>
      <c r="GJG20" s="2"/>
      <c r="GJH20" s="2"/>
      <c r="GJI20" s="35"/>
      <c r="GJJ20" s="76"/>
      <c r="GJK20" s="75"/>
      <c r="GJM20" s="2"/>
      <c r="GJN20" s="2"/>
      <c r="GJO20" s="35"/>
      <c r="GJP20" s="76"/>
      <c r="GJQ20" s="75"/>
      <c r="GJS20" s="2"/>
      <c r="GJT20" s="2"/>
      <c r="GJU20" s="35"/>
      <c r="GJV20" s="76"/>
      <c r="GJW20" s="75"/>
      <c r="GJY20" s="2"/>
      <c r="GJZ20" s="2"/>
      <c r="GKA20" s="35"/>
      <c r="GKB20" s="76"/>
      <c r="GKC20" s="75"/>
      <c r="GKE20" s="2"/>
      <c r="GKF20" s="2"/>
      <c r="GKG20" s="35"/>
      <c r="GKH20" s="76"/>
      <c r="GKI20" s="75"/>
      <c r="GKK20" s="2"/>
      <c r="GKL20" s="2"/>
      <c r="GKM20" s="35"/>
      <c r="GKN20" s="76"/>
      <c r="GKO20" s="75"/>
      <c r="GKQ20" s="2"/>
      <c r="GKR20" s="2"/>
      <c r="GKS20" s="35"/>
      <c r="GKT20" s="76"/>
      <c r="GKU20" s="75"/>
      <c r="GKW20" s="2"/>
      <c r="GKX20" s="2"/>
      <c r="GKY20" s="35"/>
      <c r="GKZ20" s="76"/>
      <c r="GLA20" s="75"/>
      <c r="GLC20" s="2"/>
      <c r="GLD20" s="2"/>
      <c r="GLE20" s="35"/>
      <c r="GLF20" s="76"/>
      <c r="GLG20" s="75"/>
      <c r="GLI20" s="2"/>
      <c r="GLJ20" s="2"/>
      <c r="GLK20" s="35"/>
      <c r="GLL20" s="76"/>
      <c r="GLM20" s="75"/>
      <c r="GLO20" s="2"/>
      <c r="GLP20" s="2"/>
      <c r="GLQ20" s="35"/>
      <c r="GLR20" s="76"/>
      <c r="GLS20" s="75"/>
      <c r="GLU20" s="2"/>
      <c r="GLV20" s="2"/>
      <c r="GLW20" s="35"/>
      <c r="GLX20" s="76"/>
      <c r="GLY20" s="75"/>
      <c r="GMA20" s="2"/>
      <c r="GMB20" s="2"/>
      <c r="GMC20" s="35"/>
      <c r="GMD20" s="76"/>
      <c r="GME20" s="75"/>
      <c r="GMG20" s="2"/>
      <c r="GMH20" s="2"/>
      <c r="GMI20" s="35"/>
      <c r="GMJ20" s="76"/>
      <c r="GMK20" s="75"/>
      <c r="GMM20" s="2"/>
      <c r="GMN20" s="2"/>
      <c r="GMO20" s="35"/>
      <c r="GMP20" s="76"/>
      <c r="GMQ20" s="75"/>
      <c r="GMS20" s="2"/>
      <c r="GMT20" s="2"/>
      <c r="GMU20" s="35"/>
      <c r="GMV20" s="76"/>
      <c r="GMW20" s="75"/>
      <c r="GMY20" s="2"/>
      <c r="GMZ20" s="2"/>
      <c r="GNA20" s="35"/>
      <c r="GNB20" s="76"/>
      <c r="GNC20" s="75"/>
      <c r="GNE20" s="2"/>
      <c r="GNF20" s="2"/>
      <c r="GNG20" s="35"/>
      <c r="GNH20" s="76"/>
      <c r="GNI20" s="75"/>
      <c r="GNK20" s="2"/>
      <c r="GNL20" s="2"/>
      <c r="GNM20" s="35"/>
      <c r="GNN20" s="76"/>
      <c r="GNO20" s="75"/>
      <c r="GNQ20" s="2"/>
      <c r="GNR20" s="2"/>
      <c r="GNS20" s="35"/>
      <c r="GNT20" s="76"/>
      <c r="GNU20" s="75"/>
      <c r="GNW20" s="2"/>
      <c r="GNX20" s="2"/>
      <c r="GNY20" s="35"/>
      <c r="GNZ20" s="76"/>
      <c r="GOA20" s="75"/>
      <c r="GOC20" s="2"/>
      <c r="GOD20" s="2"/>
      <c r="GOE20" s="35"/>
      <c r="GOF20" s="76"/>
      <c r="GOG20" s="75"/>
      <c r="GOI20" s="2"/>
      <c r="GOJ20" s="2"/>
      <c r="GOK20" s="35"/>
      <c r="GOL20" s="76"/>
      <c r="GOM20" s="75"/>
      <c r="GOO20" s="2"/>
      <c r="GOP20" s="2"/>
      <c r="GOQ20" s="35"/>
      <c r="GOR20" s="76"/>
      <c r="GOS20" s="75"/>
      <c r="GOU20" s="2"/>
      <c r="GOV20" s="2"/>
      <c r="GOW20" s="35"/>
      <c r="GOX20" s="76"/>
      <c r="GOY20" s="75"/>
      <c r="GPA20" s="2"/>
      <c r="GPB20" s="2"/>
      <c r="GPC20" s="35"/>
      <c r="GPD20" s="76"/>
      <c r="GPE20" s="75"/>
      <c r="GPG20" s="2"/>
      <c r="GPH20" s="2"/>
      <c r="GPI20" s="35"/>
      <c r="GPJ20" s="76"/>
      <c r="GPK20" s="75"/>
      <c r="GPM20" s="2"/>
      <c r="GPN20" s="2"/>
      <c r="GPO20" s="35"/>
      <c r="GPP20" s="76"/>
      <c r="GPQ20" s="75"/>
      <c r="GPS20" s="2"/>
      <c r="GPT20" s="2"/>
      <c r="GPU20" s="35"/>
      <c r="GPV20" s="76"/>
      <c r="GPW20" s="75"/>
      <c r="GPY20" s="2"/>
      <c r="GPZ20" s="2"/>
      <c r="GQA20" s="35"/>
      <c r="GQB20" s="76"/>
      <c r="GQC20" s="75"/>
      <c r="GQE20" s="2"/>
      <c r="GQF20" s="2"/>
      <c r="GQG20" s="35"/>
      <c r="GQH20" s="76"/>
      <c r="GQI20" s="75"/>
      <c r="GQK20" s="2"/>
      <c r="GQL20" s="2"/>
      <c r="GQM20" s="35"/>
      <c r="GQN20" s="76"/>
      <c r="GQO20" s="75"/>
      <c r="GQQ20" s="2"/>
      <c r="GQR20" s="2"/>
      <c r="GQS20" s="35"/>
      <c r="GQT20" s="76"/>
      <c r="GQU20" s="75"/>
      <c r="GQW20" s="2"/>
      <c r="GQX20" s="2"/>
      <c r="GQY20" s="35"/>
      <c r="GQZ20" s="76"/>
      <c r="GRA20" s="75"/>
      <c r="GRC20" s="2"/>
      <c r="GRD20" s="2"/>
      <c r="GRE20" s="35"/>
      <c r="GRF20" s="76"/>
      <c r="GRG20" s="75"/>
      <c r="GRI20" s="2"/>
      <c r="GRJ20" s="2"/>
      <c r="GRK20" s="35"/>
      <c r="GRL20" s="76"/>
      <c r="GRM20" s="75"/>
      <c r="GRO20" s="2"/>
      <c r="GRP20" s="2"/>
      <c r="GRQ20" s="35"/>
      <c r="GRR20" s="76"/>
      <c r="GRS20" s="75"/>
      <c r="GRU20" s="2"/>
      <c r="GRV20" s="2"/>
      <c r="GRW20" s="35"/>
      <c r="GRX20" s="76"/>
      <c r="GRY20" s="75"/>
      <c r="GSA20" s="2"/>
      <c r="GSB20" s="2"/>
      <c r="GSC20" s="35"/>
      <c r="GSD20" s="76"/>
      <c r="GSE20" s="75"/>
      <c r="GSG20" s="2"/>
      <c r="GSH20" s="2"/>
      <c r="GSI20" s="35"/>
      <c r="GSJ20" s="76"/>
      <c r="GSK20" s="75"/>
      <c r="GSM20" s="2"/>
      <c r="GSN20" s="2"/>
      <c r="GSO20" s="35"/>
      <c r="GSP20" s="76"/>
      <c r="GSQ20" s="75"/>
      <c r="GSS20" s="2"/>
      <c r="GST20" s="2"/>
      <c r="GSU20" s="35"/>
      <c r="GSV20" s="76"/>
      <c r="GSW20" s="75"/>
      <c r="GSY20" s="2"/>
      <c r="GSZ20" s="2"/>
      <c r="GTA20" s="35"/>
      <c r="GTB20" s="76"/>
      <c r="GTC20" s="75"/>
      <c r="GTE20" s="2"/>
      <c r="GTF20" s="2"/>
      <c r="GTG20" s="35"/>
      <c r="GTH20" s="76"/>
      <c r="GTI20" s="75"/>
      <c r="GTK20" s="2"/>
      <c r="GTL20" s="2"/>
      <c r="GTM20" s="35"/>
      <c r="GTN20" s="76"/>
      <c r="GTO20" s="75"/>
      <c r="GTQ20" s="2"/>
      <c r="GTR20" s="2"/>
      <c r="GTS20" s="35"/>
      <c r="GTT20" s="76"/>
      <c r="GTU20" s="75"/>
      <c r="GTW20" s="2"/>
      <c r="GTX20" s="2"/>
      <c r="GTY20" s="35"/>
      <c r="GTZ20" s="76"/>
      <c r="GUA20" s="75"/>
      <c r="GUC20" s="2"/>
      <c r="GUD20" s="2"/>
      <c r="GUE20" s="35"/>
      <c r="GUF20" s="76"/>
      <c r="GUG20" s="75"/>
      <c r="GUI20" s="2"/>
      <c r="GUJ20" s="2"/>
      <c r="GUK20" s="35"/>
      <c r="GUL20" s="76"/>
      <c r="GUM20" s="75"/>
      <c r="GUO20" s="2"/>
      <c r="GUP20" s="2"/>
      <c r="GUQ20" s="35"/>
      <c r="GUR20" s="76"/>
      <c r="GUS20" s="75"/>
      <c r="GUU20" s="2"/>
      <c r="GUV20" s="2"/>
      <c r="GUW20" s="35"/>
      <c r="GUX20" s="76"/>
      <c r="GUY20" s="75"/>
      <c r="GVA20" s="2"/>
      <c r="GVB20" s="2"/>
      <c r="GVC20" s="35"/>
      <c r="GVD20" s="76"/>
      <c r="GVE20" s="75"/>
      <c r="GVG20" s="2"/>
      <c r="GVH20" s="2"/>
      <c r="GVI20" s="35"/>
      <c r="GVJ20" s="76"/>
      <c r="GVK20" s="75"/>
      <c r="GVM20" s="2"/>
      <c r="GVN20" s="2"/>
      <c r="GVO20" s="35"/>
      <c r="GVP20" s="76"/>
      <c r="GVQ20" s="75"/>
      <c r="GVS20" s="2"/>
      <c r="GVT20" s="2"/>
      <c r="GVU20" s="35"/>
      <c r="GVV20" s="76"/>
      <c r="GVW20" s="75"/>
      <c r="GVY20" s="2"/>
      <c r="GVZ20" s="2"/>
      <c r="GWA20" s="35"/>
      <c r="GWB20" s="76"/>
      <c r="GWC20" s="75"/>
      <c r="GWE20" s="2"/>
      <c r="GWF20" s="2"/>
      <c r="GWG20" s="35"/>
      <c r="GWH20" s="76"/>
      <c r="GWI20" s="75"/>
      <c r="GWK20" s="2"/>
      <c r="GWL20" s="2"/>
      <c r="GWM20" s="35"/>
      <c r="GWN20" s="76"/>
      <c r="GWO20" s="75"/>
      <c r="GWQ20" s="2"/>
      <c r="GWR20" s="2"/>
      <c r="GWS20" s="35"/>
      <c r="GWT20" s="76"/>
      <c r="GWU20" s="75"/>
      <c r="GWW20" s="2"/>
      <c r="GWX20" s="2"/>
      <c r="GWY20" s="35"/>
      <c r="GWZ20" s="76"/>
      <c r="GXA20" s="75"/>
      <c r="GXC20" s="2"/>
      <c r="GXD20" s="2"/>
      <c r="GXE20" s="35"/>
      <c r="GXF20" s="76"/>
      <c r="GXG20" s="75"/>
      <c r="GXI20" s="2"/>
      <c r="GXJ20" s="2"/>
      <c r="GXK20" s="35"/>
      <c r="GXL20" s="76"/>
      <c r="GXM20" s="75"/>
      <c r="GXO20" s="2"/>
      <c r="GXP20" s="2"/>
      <c r="GXQ20" s="35"/>
      <c r="GXR20" s="76"/>
      <c r="GXS20" s="75"/>
      <c r="GXU20" s="2"/>
      <c r="GXV20" s="2"/>
      <c r="GXW20" s="35"/>
      <c r="GXX20" s="76"/>
      <c r="GXY20" s="75"/>
      <c r="GYA20" s="2"/>
      <c r="GYB20" s="2"/>
      <c r="GYC20" s="35"/>
      <c r="GYD20" s="76"/>
      <c r="GYE20" s="75"/>
      <c r="GYG20" s="2"/>
      <c r="GYH20" s="2"/>
      <c r="GYI20" s="35"/>
      <c r="GYJ20" s="76"/>
      <c r="GYK20" s="75"/>
      <c r="GYM20" s="2"/>
      <c r="GYN20" s="2"/>
      <c r="GYO20" s="35"/>
      <c r="GYP20" s="76"/>
      <c r="GYQ20" s="75"/>
      <c r="GYS20" s="2"/>
      <c r="GYT20" s="2"/>
      <c r="GYU20" s="35"/>
      <c r="GYV20" s="76"/>
      <c r="GYW20" s="75"/>
      <c r="GYY20" s="2"/>
      <c r="GYZ20" s="2"/>
      <c r="GZA20" s="35"/>
      <c r="GZB20" s="76"/>
      <c r="GZC20" s="75"/>
      <c r="GZE20" s="2"/>
      <c r="GZF20" s="2"/>
      <c r="GZG20" s="35"/>
      <c r="GZH20" s="76"/>
      <c r="GZI20" s="75"/>
      <c r="GZK20" s="2"/>
      <c r="GZL20" s="2"/>
      <c r="GZM20" s="35"/>
      <c r="GZN20" s="76"/>
      <c r="GZO20" s="75"/>
      <c r="GZQ20" s="2"/>
      <c r="GZR20" s="2"/>
      <c r="GZS20" s="35"/>
      <c r="GZT20" s="76"/>
      <c r="GZU20" s="75"/>
      <c r="GZW20" s="2"/>
      <c r="GZX20" s="2"/>
      <c r="GZY20" s="35"/>
      <c r="GZZ20" s="76"/>
      <c r="HAA20" s="75"/>
      <c r="HAC20" s="2"/>
      <c r="HAD20" s="2"/>
      <c r="HAE20" s="35"/>
      <c r="HAF20" s="76"/>
      <c r="HAG20" s="75"/>
      <c r="HAI20" s="2"/>
      <c r="HAJ20" s="2"/>
      <c r="HAK20" s="35"/>
      <c r="HAL20" s="76"/>
      <c r="HAM20" s="75"/>
      <c r="HAO20" s="2"/>
      <c r="HAP20" s="2"/>
      <c r="HAQ20" s="35"/>
      <c r="HAR20" s="76"/>
      <c r="HAS20" s="75"/>
      <c r="HAU20" s="2"/>
      <c r="HAV20" s="2"/>
      <c r="HAW20" s="35"/>
      <c r="HAX20" s="76"/>
      <c r="HAY20" s="75"/>
      <c r="HBA20" s="2"/>
      <c r="HBB20" s="2"/>
      <c r="HBC20" s="35"/>
      <c r="HBD20" s="76"/>
      <c r="HBE20" s="75"/>
      <c r="HBG20" s="2"/>
      <c r="HBH20" s="2"/>
      <c r="HBI20" s="35"/>
      <c r="HBJ20" s="76"/>
      <c r="HBK20" s="75"/>
      <c r="HBM20" s="2"/>
      <c r="HBN20" s="2"/>
      <c r="HBO20" s="35"/>
      <c r="HBP20" s="76"/>
      <c r="HBQ20" s="75"/>
      <c r="HBS20" s="2"/>
      <c r="HBT20" s="2"/>
      <c r="HBU20" s="35"/>
      <c r="HBV20" s="76"/>
      <c r="HBW20" s="75"/>
      <c r="HBY20" s="2"/>
      <c r="HBZ20" s="2"/>
      <c r="HCA20" s="35"/>
      <c r="HCB20" s="76"/>
      <c r="HCC20" s="75"/>
      <c r="HCE20" s="2"/>
      <c r="HCF20" s="2"/>
      <c r="HCG20" s="35"/>
      <c r="HCH20" s="76"/>
      <c r="HCI20" s="75"/>
      <c r="HCK20" s="2"/>
      <c r="HCL20" s="2"/>
      <c r="HCM20" s="35"/>
      <c r="HCN20" s="76"/>
      <c r="HCO20" s="75"/>
      <c r="HCQ20" s="2"/>
      <c r="HCR20" s="2"/>
      <c r="HCS20" s="35"/>
      <c r="HCT20" s="76"/>
      <c r="HCU20" s="75"/>
      <c r="HCW20" s="2"/>
      <c r="HCX20" s="2"/>
      <c r="HCY20" s="35"/>
      <c r="HCZ20" s="76"/>
      <c r="HDA20" s="75"/>
      <c r="HDC20" s="2"/>
      <c r="HDD20" s="2"/>
      <c r="HDE20" s="35"/>
      <c r="HDF20" s="76"/>
      <c r="HDG20" s="75"/>
      <c r="HDI20" s="2"/>
      <c r="HDJ20" s="2"/>
      <c r="HDK20" s="35"/>
      <c r="HDL20" s="76"/>
      <c r="HDM20" s="75"/>
      <c r="HDO20" s="2"/>
      <c r="HDP20" s="2"/>
      <c r="HDQ20" s="35"/>
      <c r="HDR20" s="76"/>
      <c r="HDS20" s="75"/>
      <c r="HDU20" s="2"/>
      <c r="HDV20" s="2"/>
      <c r="HDW20" s="35"/>
      <c r="HDX20" s="76"/>
      <c r="HDY20" s="75"/>
      <c r="HEA20" s="2"/>
      <c r="HEB20" s="2"/>
      <c r="HEC20" s="35"/>
      <c r="HED20" s="76"/>
      <c r="HEE20" s="75"/>
      <c r="HEG20" s="2"/>
      <c r="HEH20" s="2"/>
      <c r="HEI20" s="35"/>
      <c r="HEJ20" s="76"/>
      <c r="HEK20" s="75"/>
      <c r="HEM20" s="2"/>
      <c r="HEN20" s="2"/>
      <c r="HEO20" s="35"/>
      <c r="HEP20" s="76"/>
      <c r="HEQ20" s="75"/>
      <c r="HES20" s="2"/>
      <c r="HET20" s="2"/>
      <c r="HEU20" s="35"/>
      <c r="HEV20" s="76"/>
      <c r="HEW20" s="75"/>
      <c r="HEY20" s="2"/>
      <c r="HEZ20" s="2"/>
      <c r="HFA20" s="35"/>
      <c r="HFB20" s="76"/>
      <c r="HFC20" s="75"/>
      <c r="HFE20" s="2"/>
      <c r="HFF20" s="2"/>
      <c r="HFG20" s="35"/>
      <c r="HFH20" s="76"/>
      <c r="HFI20" s="75"/>
      <c r="HFK20" s="2"/>
      <c r="HFL20" s="2"/>
      <c r="HFM20" s="35"/>
      <c r="HFN20" s="76"/>
      <c r="HFO20" s="75"/>
      <c r="HFQ20" s="2"/>
      <c r="HFR20" s="2"/>
      <c r="HFS20" s="35"/>
      <c r="HFT20" s="76"/>
      <c r="HFU20" s="75"/>
      <c r="HFW20" s="2"/>
      <c r="HFX20" s="2"/>
      <c r="HFY20" s="35"/>
      <c r="HFZ20" s="76"/>
      <c r="HGA20" s="75"/>
      <c r="HGC20" s="2"/>
      <c r="HGD20" s="2"/>
      <c r="HGE20" s="35"/>
      <c r="HGF20" s="76"/>
      <c r="HGG20" s="75"/>
      <c r="HGI20" s="2"/>
      <c r="HGJ20" s="2"/>
      <c r="HGK20" s="35"/>
      <c r="HGL20" s="76"/>
      <c r="HGM20" s="75"/>
      <c r="HGO20" s="2"/>
      <c r="HGP20" s="2"/>
      <c r="HGQ20" s="35"/>
      <c r="HGR20" s="76"/>
      <c r="HGS20" s="75"/>
      <c r="HGU20" s="2"/>
      <c r="HGV20" s="2"/>
      <c r="HGW20" s="35"/>
      <c r="HGX20" s="76"/>
      <c r="HGY20" s="75"/>
      <c r="HHA20" s="2"/>
      <c r="HHB20" s="2"/>
      <c r="HHC20" s="35"/>
      <c r="HHD20" s="76"/>
      <c r="HHE20" s="75"/>
      <c r="HHG20" s="2"/>
      <c r="HHH20" s="2"/>
      <c r="HHI20" s="35"/>
      <c r="HHJ20" s="76"/>
      <c r="HHK20" s="75"/>
      <c r="HHM20" s="2"/>
      <c r="HHN20" s="2"/>
      <c r="HHO20" s="35"/>
      <c r="HHP20" s="76"/>
      <c r="HHQ20" s="75"/>
      <c r="HHS20" s="2"/>
      <c r="HHT20" s="2"/>
      <c r="HHU20" s="35"/>
      <c r="HHV20" s="76"/>
      <c r="HHW20" s="75"/>
      <c r="HHY20" s="2"/>
      <c r="HHZ20" s="2"/>
      <c r="HIA20" s="35"/>
      <c r="HIB20" s="76"/>
      <c r="HIC20" s="75"/>
      <c r="HIE20" s="2"/>
      <c r="HIF20" s="2"/>
      <c r="HIG20" s="35"/>
      <c r="HIH20" s="76"/>
      <c r="HII20" s="75"/>
      <c r="HIK20" s="2"/>
      <c r="HIL20" s="2"/>
      <c r="HIM20" s="35"/>
      <c r="HIN20" s="76"/>
      <c r="HIO20" s="75"/>
      <c r="HIQ20" s="2"/>
      <c r="HIR20" s="2"/>
      <c r="HIS20" s="35"/>
      <c r="HIT20" s="76"/>
      <c r="HIU20" s="75"/>
      <c r="HIW20" s="2"/>
      <c r="HIX20" s="2"/>
      <c r="HIY20" s="35"/>
      <c r="HIZ20" s="76"/>
      <c r="HJA20" s="75"/>
      <c r="HJC20" s="2"/>
      <c r="HJD20" s="2"/>
      <c r="HJE20" s="35"/>
      <c r="HJF20" s="76"/>
      <c r="HJG20" s="75"/>
      <c r="HJI20" s="2"/>
      <c r="HJJ20" s="2"/>
      <c r="HJK20" s="35"/>
      <c r="HJL20" s="76"/>
      <c r="HJM20" s="75"/>
      <c r="HJO20" s="2"/>
      <c r="HJP20" s="2"/>
      <c r="HJQ20" s="35"/>
      <c r="HJR20" s="76"/>
      <c r="HJS20" s="75"/>
      <c r="HJU20" s="2"/>
      <c r="HJV20" s="2"/>
      <c r="HJW20" s="35"/>
      <c r="HJX20" s="76"/>
      <c r="HJY20" s="75"/>
      <c r="HKA20" s="2"/>
      <c r="HKB20" s="2"/>
      <c r="HKC20" s="35"/>
      <c r="HKD20" s="76"/>
      <c r="HKE20" s="75"/>
      <c r="HKG20" s="2"/>
      <c r="HKH20" s="2"/>
      <c r="HKI20" s="35"/>
      <c r="HKJ20" s="76"/>
      <c r="HKK20" s="75"/>
      <c r="HKM20" s="2"/>
      <c r="HKN20" s="2"/>
      <c r="HKO20" s="35"/>
      <c r="HKP20" s="76"/>
      <c r="HKQ20" s="75"/>
      <c r="HKS20" s="2"/>
      <c r="HKT20" s="2"/>
      <c r="HKU20" s="35"/>
      <c r="HKV20" s="76"/>
      <c r="HKW20" s="75"/>
      <c r="HKY20" s="2"/>
      <c r="HKZ20" s="2"/>
      <c r="HLA20" s="35"/>
      <c r="HLB20" s="76"/>
      <c r="HLC20" s="75"/>
      <c r="HLE20" s="2"/>
      <c r="HLF20" s="2"/>
      <c r="HLG20" s="35"/>
      <c r="HLH20" s="76"/>
      <c r="HLI20" s="75"/>
      <c r="HLK20" s="2"/>
      <c r="HLL20" s="2"/>
      <c r="HLM20" s="35"/>
      <c r="HLN20" s="76"/>
      <c r="HLO20" s="75"/>
      <c r="HLQ20" s="2"/>
      <c r="HLR20" s="2"/>
      <c r="HLS20" s="35"/>
      <c r="HLT20" s="76"/>
      <c r="HLU20" s="75"/>
      <c r="HLW20" s="2"/>
      <c r="HLX20" s="2"/>
      <c r="HLY20" s="35"/>
      <c r="HLZ20" s="76"/>
      <c r="HMA20" s="75"/>
      <c r="HMC20" s="2"/>
      <c r="HMD20" s="2"/>
      <c r="HME20" s="35"/>
      <c r="HMF20" s="76"/>
      <c r="HMG20" s="75"/>
      <c r="HMI20" s="2"/>
      <c r="HMJ20" s="2"/>
      <c r="HMK20" s="35"/>
      <c r="HML20" s="76"/>
      <c r="HMM20" s="75"/>
      <c r="HMO20" s="2"/>
      <c r="HMP20" s="2"/>
      <c r="HMQ20" s="35"/>
      <c r="HMR20" s="76"/>
      <c r="HMS20" s="75"/>
      <c r="HMU20" s="2"/>
      <c r="HMV20" s="2"/>
      <c r="HMW20" s="35"/>
      <c r="HMX20" s="76"/>
      <c r="HMY20" s="75"/>
      <c r="HNA20" s="2"/>
      <c r="HNB20" s="2"/>
      <c r="HNC20" s="35"/>
      <c r="HND20" s="76"/>
      <c r="HNE20" s="75"/>
      <c r="HNG20" s="2"/>
      <c r="HNH20" s="2"/>
      <c r="HNI20" s="35"/>
      <c r="HNJ20" s="76"/>
      <c r="HNK20" s="75"/>
      <c r="HNM20" s="2"/>
      <c r="HNN20" s="2"/>
      <c r="HNO20" s="35"/>
      <c r="HNP20" s="76"/>
      <c r="HNQ20" s="75"/>
      <c r="HNS20" s="2"/>
      <c r="HNT20" s="2"/>
      <c r="HNU20" s="35"/>
      <c r="HNV20" s="76"/>
      <c r="HNW20" s="75"/>
      <c r="HNY20" s="2"/>
      <c r="HNZ20" s="2"/>
      <c r="HOA20" s="35"/>
      <c r="HOB20" s="76"/>
      <c r="HOC20" s="75"/>
      <c r="HOE20" s="2"/>
      <c r="HOF20" s="2"/>
      <c r="HOG20" s="35"/>
      <c r="HOH20" s="76"/>
      <c r="HOI20" s="75"/>
      <c r="HOK20" s="2"/>
      <c r="HOL20" s="2"/>
      <c r="HOM20" s="35"/>
      <c r="HON20" s="76"/>
      <c r="HOO20" s="75"/>
      <c r="HOQ20" s="2"/>
      <c r="HOR20" s="2"/>
      <c r="HOS20" s="35"/>
      <c r="HOT20" s="76"/>
      <c r="HOU20" s="75"/>
      <c r="HOW20" s="2"/>
      <c r="HOX20" s="2"/>
      <c r="HOY20" s="35"/>
      <c r="HOZ20" s="76"/>
      <c r="HPA20" s="75"/>
      <c r="HPC20" s="2"/>
      <c r="HPD20" s="2"/>
      <c r="HPE20" s="35"/>
      <c r="HPF20" s="76"/>
      <c r="HPG20" s="75"/>
      <c r="HPI20" s="2"/>
      <c r="HPJ20" s="2"/>
      <c r="HPK20" s="35"/>
      <c r="HPL20" s="76"/>
      <c r="HPM20" s="75"/>
      <c r="HPO20" s="2"/>
      <c r="HPP20" s="2"/>
      <c r="HPQ20" s="35"/>
      <c r="HPR20" s="76"/>
      <c r="HPS20" s="75"/>
      <c r="HPU20" s="2"/>
      <c r="HPV20" s="2"/>
      <c r="HPW20" s="35"/>
      <c r="HPX20" s="76"/>
      <c r="HPY20" s="75"/>
      <c r="HQA20" s="2"/>
      <c r="HQB20" s="2"/>
      <c r="HQC20" s="35"/>
      <c r="HQD20" s="76"/>
      <c r="HQE20" s="75"/>
      <c r="HQG20" s="2"/>
      <c r="HQH20" s="2"/>
      <c r="HQI20" s="35"/>
      <c r="HQJ20" s="76"/>
      <c r="HQK20" s="75"/>
      <c r="HQM20" s="2"/>
      <c r="HQN20" s="2"/>
      <c r="HQO20" s="35"/>
      <c r="HQP20" s="76"/>
      <c r="HQQ20" s="75"/>
      <c r="HQS20" s="2"/>
      <c r="HQT20" s="2"/>
      <c r="HQU20" s="35"/>
      <c r="HQV20" s="76"/>
      <c r="HQW20" s="75"/>
      <c r="HQY20" s="2"/>
      <c r="HQZ20" s="2"/>
      <c r="HRA20" s="35"/>
      <c r="HRB20" s="76"/>
      <c r="HRC20" s="75"/>
      <c r="HRE20" s="2"/>
      <c r="HRF20" s="2"/>
      <c r="HRG20" s="35"/>
      <c r="HRH20" s="76"/>
      <c r="HRI20" s="75"/>
      <c r="HRK20" s="2"/>
      <c r="HRL20" s="2"/>
      <c r="HRM20" s="35"/>
      <c r="HRN20" s="76"/>
      <c r="HRO20" s="75"/>
      <c r="HRQ20" s="2"/>
      <c r="HRR20" s="2"/>
      <c r="HRS20" s="35"/>
      <c r="HRT20" s="76"/>
      <c r="HRU20" s="75"/>
      <c r="HRW20" s="2"/>
      <c r="HRX20" s="2"/>
      <c r="HRY20" s="35"/>
      <c r="HRZ20" s="76"/>
      <c r="HSA20" s="75"/>
      <c r="HSC20" s="2"/>
      <c r="HSD20" s="2"/>
      <c r="HSE20" s="35"/>
      <c r="HSF20" s="76"/>
      <c r="HSG20" s="75"/>
      <c r="HSI20" s="2"/>
      <c r="HSJ20" s="2"/>
      <c r="HSK20" s="35"/>
      <c r="HSL20" s="76"/>
      <c r="HSM20" s="75"/>
      <c r="HSO20" s="2"/>
      <c r="HSP20" s="2"/>
      <c r="HSQ20" s="35"/>
      <c r="HSR20" s="76"/>
      <c r="HSS20" s="75"/>
      <c r="HSU20" s="2"/>
      <c r="HSV20" s="2"/>
      <c r="HSW20" s="35"/>
      <c r="HSX20" s="76"/>
      <c r="HSY20" s="75"/>
      <c r="HTA20" s="2"/>
      <c r="HTB20" s="2"/>
      <c r="HTC20" s="35"/>
      <c r="HTD20" s="76"/>
      <c r="HTE20" s="75"/>
      <c r="HTG20" s="2"/>
      <c r="HTH20" s="2"/>
      <c r="HTI20" s="35"/>
      <c r="HTJ20" s="76"/>
      <c r="HTK20" s="75"/>
      <c r="HTM20" s="2"/>
      <c r="HTN20" s="2"/>
      <c r="HTO20" s="35"/>
      <c r="HTP20" s="76"/>
      <c r="HTQ20" s="75"/>
      <c r="HTS20" s="2"/>
      <c r="HTT20" s="2"/>
      <c r="HTU20" s="35"/>
      <c r="HTV20" s="76"/>
      <c r="HTW20" s="75"/>
      <c r="HTY20" s="2"/>
      <c r="HTZ20" s="2"/>
      <c r="HUA20" s="35"/>
      <c r="HUB20" s="76"/>
      <c r="HUC20" s="75"/>
      <c r="HUE20" s="2"/>
      <c r="HUF20" s="2"/>
      <c r="HUG20" s="35"/>
      <c r="HUH20" s="76"/>
      <c r="HUI20" s="75"/>
      <c r="HUK20" s="2"/>
      <c r="HUL20" s="2"/>
      <c r="HUM20" s="35"/>
      <c r="HUN20" s="76"/>
      <c r="HUO20" s="75"/>
      <c r="HUQ20" s="2"/>
      <c r="HUR20" s="2"/>
      <c r="HUS20" s="35"/>
      <c r="HUT20" s="76"/>
      <c r="HUU20" s="75"/>
      <c r="HUW20" s="2"/>
      <c r="HUX20" s="2"/>
      <c r="HUY20" s="35"/>
      <c r="HUZ20" s="76"/>
      <c r="HVA20" s="75"/>
      <c r="HVC20" s="2"/>
      <c r="HVD20" s="2"/>
      <c r="HVE20" s="35"/>
      <c r="HVF20" s="76"/>
      <c r="HVG20" s="75"/>
      <c r="HVI20" s="2"/>
      <c r="HVJ20" s="2"/>
      <c r="HVK20" s="35"/>
      <c r="HVL20" s="76"/>
      <c r="HVM20" s="75"/>
      <c r="HVO20" s="2"/>
      <c r="HVP20" s="2"/>
      <c r="HVQ20" s="35"/>
      <c r="HVR20" s="76"/>
      <c r="HVS20" s="75"/>
      <c r="HVU20" s="2"/>
      <c r="HVV20" s="2"/>
      <c r="HVW20" s="35"/>
      <c r="HVX20" s="76"/>
      <c r="HVY20" s="75"/>
      <c r="HWA20" s="2"/>
      <c r="HWB20" s="2"/>
      <c r="HWC20" s="35"/>
      <c r="HWD20" s="76"/>
      <c r="HWE20" s="75"/>
      <c r="HWG20" s="2"/>
      <c r="HWH20" s="2"/>
      <c r="HWI20" s="35"/>
      <c r="HWJ20" s="76"/>
      <c r="HWK20" s="75"/>
      <c r="HWM20" s="2"/>
      <c r="HWN20" s="2"/>
      <c r="HWO20" s="35"/>
      <c r="HWP20" s="76"/>
      <c r="HWQ20" s="75"/>
      <c r="HWS20" s="2"/>
      <c r="HWT20" s="2"/>
      <c r="HWU20" s="35"/>
      <c r="HWV20" s="76"/>
      <c r="HWW20" s="75"/>
      <c r="HWY20" s="2"/>
      <c r="HWZ20" s="2"/>
      <c r="HXA20" s="35"/>
      <c r="HXB20" s="76"/>
      <c r="HXC20" s="75"/>
      <c r="HXE20" s="2"/>
      <c r="HXF20" s="2"/>
      <c r="HXG20" s="35"/>
      <c r="HXH20" s="76"/>
      <c r="HXI20" s="75"/>
      <c r="HXK20" s="2"/>
      <c r="HXL20" s="2"/>
      <c r="HXM20" s="35"/>
      <c r="HXN20" s="76"/>
      <c r="HXO20" s="75"/>
      <c r="HXQ20" s="2"/>
      <c r="HXR20" s="2"/>
      <c r="HXS20" s="35"/>
      <c r="HXT20" s="76"/>
      <c r="HXU20" s="75"/>
      <c r="HXW20" s="2"/>
      <c r="HXX20" s="2"/>
      <c r="HXY20" s="35"/>
      <c r="HXZ20" s="76"/>
      <c r="HYA20" s="75"/>
      <c r="HYC20" s="2"/>
      <c r="HYD20" s="2"/>
      <c r="HYE20" s="35"/>
      <c r="HYF20" s="76"/>
      <c r="HYG20" s="75"/>
      <c r="HYI20" s="2"/>
      <c r="HYJ20" s="2"/>
      <c r="HYK20" s="35"/>
      <c r="HYL20" s="76"/>
      <c r="HYM20" s="75"/>
      <c r="HYO20" s="2"/>
      <c r="HYP20" s="2"/>
      <c r="HYQ20" s="35"/>
      <c r="HYR20" s="76"/>
      <c r="HYS20" s="75"/>
      <c r="HYU20" s="2"/>
      <c r="HYV20" s="2"/>
      <c r="HYW20" s="35"/>
      <c r="HYX20" s="76"/>
      <c r="HYY20" s="75"/>
      <c r="HZA20" s="2"/>
      <c r="HZB20" s="2"/>
      <c r="HZC20" s="35"/>
      <c r="HZD20" s="76"/>
      <c r="HZE20" s="75"/>
      <c r="HZG20" s="2"/>
      <c r="HZH20" s="2"/>
      <c r="HZI20" s="35"/>
      <c r="HZJ20" s="76"/>
      <c r="HZK20" s="75"/>
      <c r="HZM20" s="2"/>
      <c r="HZN20" s="2"/>
      <c r="HZO20" s="35"/>
      <c r="HZP20" s="76"/>
      <c r="HZQ20" s="75"/>
      <c r="HZS20" s="2"/>
      <c r="HZT20" s="2"/>
      <c r="HZU20" s="35"/>
      <c r="HZV20" s="76"/>
      <c r="HZW20" s="75"/>
      <c r="HZY20" s="2"/>
      <c r="HZZ20" s="2"/>
      <c r="IAA20" s="35"/>
      <c r="IAB20" s="76"/>
      <c r="IAC20" s="75"/>
      <c r="IAE20" s="2"/>
      <c r="IAF20" s="2"/>
      <c r="IAG20" s="35"/>
      <c r="IAH20" s="76"/>
      <c r="IAI20" s="75"/>
      <c r="IAK20" s="2"/>
      <c r="IAL20" s="2"/>
      <c r="IAM20" s="35"/>
      <c r="IAN20" s="76"/>
      <c r="IAO20" s="75"/>
      <c r="IAQ20" s="2"/>
      <c r="IAR20" s="2"/>
      <c r="IAS20" s="35"/>
      <c r="IAT20" s="76"/>
      <c r="IAU20" s="75"/>
      <c r="IAW20" s="2"/>
      <c r="IAX20" s="2"/>
      <c r="IAY20" s="35"/>
      <c r="IAZ20" s="76"/>
      <c r="IBA20" s="75"/>
      <c r="IBC20" s="2"/>
      <c r="IBD20" s="2"/>
      <c r="IBE20" s="35"/>
      <c r="IBF20" s="76"/>
      <c r="IBG20" s="75"/>
      <c r="IBI20" s="2"/>
      <c r="IBJ20" s="2"/>
      <c r="IBK20" s="35"/>
      <c r="IBL20" s="76"/>
      <c r="IBM20" s="75"/>
      <c r="IBO20" s="2"/>
      <c r="IBP20" s="2"/>
      <c r="IBQ20" s="35"/>
      <c r="IBR20" s="76"/>
      <c r="IBS20" s="75"/>
      <c r="IBU20" s="2"/>
      <c r="IBV20" s="2"/>
      <c r="IBW20" s="35"/>
      <c r="IBX20" s="76"/>
      <c r="IBY20" s="75"/>
      <c r="ICA20" s="2"/>
      <c r="ICB20" s="2"/>
      <c r="ICC20" s="35"/>
      <c r="ICD20" s="76"/>
      <c r="ICE20" s="75"/>
      <c r="ICG20" s="2"/>
      <c r="ICH20" s="2"/>
      <c r="ICI20" s="35"/>
      <c r="ICJ20" s="76"/>
      <c r="ICK20" s="75"/>
      <c r="ICM20" s="2"/>
      <c r="ICN20" s="2"/>
      <c r="ICO20" s="35"/>
      <c r="ICP20" s="76"/>
      <c r="ICQ20" s="75"/>
      <c r="ICS20" s="2"/>
      <c r="ICT20" s="2"/>
      <c r="ICU20" s="35"/>
      <c r="ICV20" s="76"/>
      <c r="ICW20" s="75"/>
      <c r="ICY20" s="2"/>
      <c r="ICZ20" s="2"/>
      <c r="IDA20" s="35"/>
      <c r="IDB20" s="76"/>
      <c r="IDC20" s="75"/>
      <c r="IDE20" s="2"/>
      <c r="IDF20" s="2"/>
      <c r="IDG20" s="35"/>
      <c r="IDH20" s="76"/>
      <c r="IDI20" s="75"/>
      <c r="IDK20" s="2"/>
      <c r="IDL20" s="2"/>
      <c r="IDM20" s="35"/>
      <c r="IDN20" s="76"/>
      <c r="IDO20" s="75"/>
      <c r="IDQ20" s="2"/>
      <c r="IDR20" s="2"/>
      <c r="IDS20" s="35"/>
      <c r="IDT20" s="76"/>
      <c r="IDU20" s="75"/>
      <c r="IDW20" s="2"/>
      <c r="IDX20" s="2"/>
      <c r="IDY20" s="35"/>
      <c r="IDZ20" s="76"/>
      <c r="IEA20" s="75"/>
      <c r="IEC20" s="2"/>
      <c r="IED20" s="2"/>
      <c r="IEE20" s="35"/>
      <c r="IEF20" s="76"/>
      <c r="IEG20" s="75"/>
      <c r="IEI20" s="2"/>
      <c r="IEJ20" s="2"/>
      <c r="IEK20" s="35"/>
      <c r="IEL20" s="76"/>
      <c r="IEM20" s="75"/>
      <c r="IEO20" s="2"/>
      <c r="IEP20" s="2"/>
      <c r="IEQ20" s="35"/>
      <c r="IER20" s="76"/>
      <c r="IES20" s="75"/>
      <c r="IEU20" s="2"/>
      <c r="IEV20" s="2"/>
      <c r="IEW20" s="35"/>
      <c r="IEX20" s="76"/>
      <c r="IEY20" s="75"/>
      <c r="IFA20" s="2"/>
      <c r="IFB20" s="2"/>
      <c r="IFC20" s="35"/>
      <c r="IFD20" s="76"/>
      <c r="IFE20" s="75"/>
      <c r="IFG20" s="2"/>
      <c r="IFH20" s="2"/>
      <c r="IFI20" s="35"/>
      <c r="IFJ20" s="76"/>
      <c r="IFK20" s="75"/>
      <c r="IFM20" s="2"/>
      <c r="IFN20" s="2"/>
      <c r="IFO20" s="35"/>
      <c r="IFP20" s="76"/>
      <c r="IFQ20" s="75"/>
      <c r="IFS20" s="2"/>
      <c r="IFT20" s="2"/>
      <c r="IFU20" s="35"/>
      <c r="IFV20" s="76"/>
      <c r="IFW20" s="75"/>
      <c r="IFY20" s="2"/>
      <c r="IFZ20" s="2"/>
      <c r="IGA20" s="35"/>
      <c r="IGB20" s="76"/>
      <c r="IGC20" s="75"/>
      <c r="IGE20" s="2"/>
      <c r="IGF20" s="2"/>
      <c r="IGG20" s="35"/>
      <c r="IGH20" s="76"/>
      <c r="IGI20" s="75"/>
      <c r="IGK20" s="2"/>
      <c r="IGL20" s="2"/>
      <c r="IGM20" s="35"/>
      <c r="IGN20" s="76"/>
      <c r="IGO20" s="75"/>
      <c r="IGQ20" s="2"/>
      <c r="IGR20" s="2"/>
      <c r="IGS20" s="35"/>
      <c r="IGT20" s="76"/>
      <c r="IGU20" s="75"/>
      <c r="IGW20" s="2"/>
      <c r="IGX20" s="2"/>
      <c r="IGY20" s="35"/>
      <c r="IGZ20" s="76"/>
      <c r="IHA20" s="75"/>
      <c r="IHC20" s="2"/>
      <c r="IHD20" s="2"/>
      <c r="IHE20" s="35"/>
      <c r="IHF20" s="76"/>
      <c r="IHG20" s="75"/>
      <c r="IHI20" s="2"/>
      <c r="IHJ20" s="2"/>
      <c r="IHK20" s="35"/>
      <c r="IHL20" s="76"/>
      <c r="IHM20" s="75"/>
      <c r="IHO20" s="2"/>
      <c r="IHP20" s="2"/>
      <c r="IHQ20" s="35"/>
      <c r="IHR20" s="76"/>
      <c r="IHS20" s="75"/>
      <c r="IHU20" s="2"/>
      <c r="IHV20" s="2"/>
      <c r="IHW20" s="35"/>
      <c r="IHX20" s="76"/>
      <c r="IHY20" s="75"/>
      <c r="IIA20" s="2"/>
      <c r="IIB20" s="2"/>
      <c r="IIC20" s="35"/>
      <c r="IID20" s="76"/>
      <c r="IIE20" s="75"/>
      <c r="IIG20" s="2"/>
      <c r="IIH20" s="2"/>
      <c r="III20" s="35"/>
      <c r="IIJ20" s="76"/>
      <c r="IIK20" s="75"/>
      <c r="IIM20" s="2"/>
      <c r="IIN20" s="2"/>
      <c r="IIO20" s="35"/>
      <c r="IIP20" s="76"/>
      <c r="IIQ20" s="75"/>
      <c r="IIS20" s="2"/>
      <c r="IIT20" s="2"/>
      <c r="IIU20" s="35"/>
      <c r="IIV20" s="76"/>
      <c r="IIW20" s="75"/>
      <c r="IIY20" s="2"/>
      <c r="IIZ20" s="2"/>
      <c r="IJA20" s="35"/>
      <c r="IJB20" s="76"/>
      <c r="IJC20" s="75"/>
      <c r="IJE20" s="2"/>
      <c r="IJF20" s="2"/>
      <c r="IJG20" s="35"/>
      <c r="IJH20" s="76"/>
      <c r="IJI20" s="75"/>
      <c r="IJK20" s="2"/>
      <c r="IJL20" s="2"/>
      <c r="IJM20" s="35"/>
      <c r="IJN20" s="76"/>
      <c r="IJO20" s="75"/>
      <c r="IJQ20" s="2"/>
      <c r="IJR20" s="2"/>
      <c r="IJS20" s="35"/>
      <c r="IJT20" s="76"/>
      <c r="IJU20" s="75"/>
      <c r="IJW20" s="2"/>
      <c r="IJX20" s="2"/>
      <c r="IJY20" s="35"/>
      <c r="IJZ20" s="76"/>
      <c r="IKA20" s="75"/>
      <c r="IKC20" s="2"/>
      <c r="IKD20" s="2"/>
      <c r="IKE20" s="35"/>
      <c r="IKF20" s="76"/>
      <c r="IKG20" s="75"/>
      <c r="IKI20" s="2"/>
      <c r="IKJ20" s="2"/>
      <c r="IKK20" s="35"/>
      <c r="IKL20" s="76"/>
      <c r="IKM20" s="75"/>
      <c r="IKO20" s="2"/>
      <c r="IKP20" s="2"/>
      <c r="IKQ20" s="35"/>
      <c r="IKR20" s="76"/>
      <c r="IKS20" s="75"/>
      <c r="IKU20" s="2"/>
      <c r="IKV20" s="2"/>
      <c r="IKW20" s="35"/>
      <c r="IKX20" s="76"/>
      <c r="IKY20" s="75"/>
      <c r="ILA20" s="2"/>
      <c r="ILB20" s="2"/>
      <c r="ILC20" s="35"/>
      <c r="ILD20" s="76"/>
      <c r="ILE20" s="75"/>
      <c r="ILG20" s="2"/>
      <c r="ILH20" s="2"/>
      <c r="ILI20" s="35"/>
      <c r="ILJ20" s="76"/>
      <c r="ILK20" s="75"/>
      <c r="ILM20" s="2"/>
      <c r="ILN20" s="2"/>
      <c r="ILO20" s="35"/>
      <c r="ILP20" s="76"/>
      <c r="ILQ20" s="75"/>
      <c r="ILS20" s="2"/>
      <c r="ILT20" s="2"/>
      <c r="ILU20" s="35"/>
      <c r="ILV20" s="76"/>
      <c r="ILW20" s="75"/>
      <c r="ILY20" s="2"/>
      <c r="ILZ20" s="2"/>
      <c r="IMA20" s="35"/>
      <c r="IMB20" s="76"/>
      <c r="IMC20" s="75"/>
      <c r="IME20" s="2"/>
      <c r="IMF20" s="2"/>
      <c r="IMG20" s="35"/>
      <c r="IMH20" s="76"/>
      <c r="IMI20" s="75"/>
      <c r="IMK20" s="2"/>
      <c r="IML20" s="2"/>
      <c r="IMM20" s="35"/>
      <c r="IMN20" s="76"/>
      <c r="IMO20" s="75"/>
      <c r="IMQ20" s="2"/>
      <c r="IMR20" s="2"/>
      <c r="IMS20" s="35"/>
      <c r="IMT20" s="76"/>
      <c r="IMU20" s="75"/>
      <c r="IMW20" s="2"/>
      <c r="IMX20" s="2"/>
      <c r="IMY20" s="35"/>
      <c r="IMZ20" s="76"/>
      <c r="INA20" s="75"/>
      <c r="INC20" s="2"/>
      <c r="IND20" s="2"/>
      <c r="INE20" s="35"/>
      <c r="INF20" s="76"/>
      <c r="ING20" s="75"/>
      <c r="INI20" s="2"/>
      <c r="INJ20" s="2"/>
      <c r="INK20" s="35"/>
      <c r="INL20" s="76"/>
      <c r="INM20" s="75"/>
      <c r="INO20" s="2"/>
      <c r="INP20" s="2"/>
      <c r="INQ20" s="35"/>
      <c r="INR20" s="76"/>
      <c r="INS20" s="75"/>
      <c r="INU20" s="2"/>
      <c r="INV20" s="2"/>
      <c r="INW20" s="35"/>
      <c r="INX20" s="76"/>
      <c r="INY20" s="75"/>
      <c r="IOA20" s="2"/>
      <c r="IOB20" s="2"/>
      <c r="IOC20" s="35"/>
      <c r="IOD20" s="76"/>
      <c r="IOE20" s="75"/>
      <c r="IOG20" s="2"/>
      <c r="IOH20" s="2"/>
      <c r="IOI20" s="35"/>
      <c r="IOJ20" s="76"/>
      <c r="IOK20" s="75"/>
      <c r="IOM20" s="2"/>
      <c r="ION20" s="2"/>
      <c r="IOO20" s="35"/>
      <c r="IOP20" s="76"/>
      <c r="IOQ20" s="75"/>
      <c r="IOS20" s="2"/>
      <c r="IOT20" s="2"/>
      <c r="IOU20" s="35"/>
      <c r="IOV20" s="76"/>
      <c r="IOW20" s="75"/>
      <c r="IOY20" s="2"/>
      <c r="IOZ20" s="2"/>
      <c r="IPA20" s="35"/>
      <c r="IPB20" s="76"/>
      <c r="IPC20" s="75"/>
      <c r="IPE20" s="2"/>
      <c r="IPF20" s="2"/>
      <c r="IPG20" s="35"/>
      <c r="IPH20" s="76"/>
      <c r="IPI20" s="75"/>
      <c r="IPK20" s="2"/>
      <c r="IPL20" s="2"/>
      <c r="IPM20" s="35"/>
      <c r="IPN20" s="76"/>
      <c r="IPO20" s="75"/>
      <c r="IPQ20" s="2"/>
      <c r="IPR20" s="2"/>
      <c r="IPS20" s="35"/>
      <c r="IPT20" s="76"/>
      <c r="IPU20" s="75"/>
      <c r="IPW20" s="2"/>
      <c r="IPX20" s="2"/>
      <c r="IPY20" s="35"/>
      <c r="IPZ20" s="76"/>
      <c r="IQA20" s="75"/>
      <c r="IQC20" s="2"/>
      <c r="IQD20" s="2"/>
      <c r="IQE20" s="35"/>
      <c r="IQF20" s="76"/>
      <c r="IQG20" s="75"/>
      <c r="IQI20" s="2"/>
      <c r="IQJ20" s="2"/>
      <c r="IQK20" s="35"/>
      <c r="IQL20" s="76"/>
      <c r="IQM20" s="75"/>
      <c r="IQO20" s="2"/>
      <c r="IQP20" s="2"/>
      <c r="IQQ20" s="35"/>
      <c r="IQR20" s="76"/>
      <c r="IQS20" s="75"/>
      <c r="IQU20" s="2"/>
      <c r="IQV20" s="2"/>
      <c r="IQW20" s="35"/>
      <c r="IQX20" s="76"/>
      <c r="IQY20" s="75"/>
      <c r="IRA20" s="2"/>
      <c r="IRB20" s="2"/>
      <c r="IRC20" s="35"/>
      <c r="IRD20" s="76"/>
      <c r="IRE20" s="75"/>
      <c r="IRG20" s="2"/>
      <c r="IRH20" s="2"/>
      <c r="IRI20" s="35"/>
      <c r="IRJ20" s="76"/>
      <c r="IRK20" s="75"/>
      <c r="IRM20" s="2"/>
      <c r="IRN20" s="2"/>
      <c r="IRO20" s="35"/>
      <c r="IRP20" s="76"/>
      <c r="IRQ20" s="75"/>
      <c r="IRS20" s="2"/>
      <c r="IRT20" s="2"/>
      <c r="IRU20" s="35"/>
      <c r="IRV20" s="76"/>
      <c r="IRW20" s="75"/>
      <c r="IRY20" s="2"/>
      <c r="IRZ20" s="2"/>
      <c r="ISA20" s="35"/>
      <c r="ISB20" s="76"/>
      <c r="ISC20" s="75"/>
      <c r="ISE20" s="2"/>
      <c r="ISF20" s="2"/>
      <c r="ISG20" s="35"/>
      <c r="ISH20" s="76"/>
      <c r="ISI20" s="75"/>
      <c r="ISK20" s="2"/>
      <c r="ISL20" s="2"/>
      <c r="ISM20" s="35"/>
      <c r="ISN20" s="76"/>
      <c r="ISO20" s="75"/>
      <c r="ISQ20" s="2"/>
      <c r="ISR20" s="2"/>
      <c r="ISS20" s="35"/>
      <c r="IST20" s="76"/>
      <c r="ISU20" s="75"/>
      <c r="ISW20" s="2"/>
      <c r="ISX20" s="2"/>
      <c r="ISY20" s="35"/>
      <c r="ISZ20" s="76"/>
      <c r="ITA20" s="75"/>
      <c r="ITC20" s="2"/>
      <c r="ITD20" s="2"/>
      <c r="ITE20" s="35"/>
      <c r="ITF20" s="76"/>
      <c r="ITG20" s="75"/>
      <c r="ITI20" s="2"/>
      <c r="ITJ20" s="2"/>
      <c r="ITK20" s="35"/>
      <c r="ITL20" s="76"/>
      <c r="ITM20" s="75"/>
      <c r="ITO20" s="2"/>
      <c r="ITP20" s="2"/>
      <c r="ITQ20" s="35"/>
      <c r="ITR20" s="76"/>
      <c r="ITS20" s="75"/>
      <c r="ITU20" s="2"/>
      <c r="ITV20" s="2"/>
      <c r="ITW20" s="35"/>
      <c r="ITX20" s="76"/>
      <c r="ITY20" s="75"/>
      <c r="IUA20" s="2"/>
      <c r="IUB20" s="2"/>
      <c r="IUC20" s="35"/>
      <c r="IUD20" s="76"/>
      <c r="IUE20" s="75"/>
      <c r="IUG20" s="2"/>
      <c r="IUH20" s="2"/>
      <c r="IUI20" s="35"/>
      <c r="IUJ20" s="76"/>
      <c r="IUK20" s="75"/>
      <c r="IUM20" s="2"/>
      <c r="IUN20" s="2"/>
      <c r="IUO20" s="35"/>
      <c r="IUP20" s="76"/>
      <c r="IUQ20" s="75"/>
      <c r="IUS20" s="2"/>
      <c r="IUT20" s="2"/>
      <c r="IUU20" s="35"/>
      <c r="IUV20" s="76"/>
      <c r="IUW20" s="75"/>
      <c r="IUY20" s="2"/>
      <c r="IUZ20" s="2"/>
      <c r="IVA20" s="35"/>
      <c r="IVB20" s="76"/>
      <c r="IVC20" s="75"/>
      <c r="IVE20" s="2"/>
      <c r="IVF20" s="2"/>
      <c r="IVG20" s="35"/>
      <c r="IVH20" s="76"/>
      <c r="IVI20" s="75"/>
      <c r="IVK20" s="2"/>
      <c r="IVL20" s="2"/>
      <c r="IVM20" s="35"/>
      <c r="IVN20" s="76"/>
      <c r="IVO20" s="75"/>
      <c r="IVQ20" s="2"/>
      <c r="IVR20" s="2"/>
      <c r="IVS20" s="35"/>
      <c r="IVT20" s="76"/>
      <c r="IVU20" s="75"/>
      <c r="IVW20" s="2"/>
      <c r="IVX20" s="2"/>
      <c r="IVY20" s="35"/>
      <c r="IVZ20" s="76"/>
      <c r="IWA20" s="75"/>
      <c r="IWC20" s="2"/>
      <c r="IWD20" s="2"/>
      <c r="IWE20" s="35"/>
      <c r="IWF20" s="76"/>
      <c r="IWG20" s="75"/>
      <c r="IWI20" s="2"/>
      <c r="IWJ20" s="2"/>
      <c r="IWK20" s="35"/>
      <c r="IWL20" s="76"/>
      <c r="IWM20" s="75"/>
      <c r="IWO20" s="2"/>
      <c r="IWP20" s="2"/>
      <c r="IWQ20" s="35"/>
      <c r="IWR20" s="76"/>
      <c r="IWS20" s="75"/>
      <c r="IWU20" s="2"/>
      <c r="IWV20" s="2"/>
      <c r="IWW20" s="35"/>
      <c r="IWX20" s="76"/>
      <c r="IWY20" s="75"/>
      <c r="IXA20" s="2"/>
      <c r="IXB20" s="2"/>
      <c r="IXC20" s="35"/>
      <c r="IXD20" s="76"/>
      <c r="IXE20" s="75"/>
      <c r="IXG20" s="2"/>
      <c r="IXH20" s="2"/>
      <c r="IXI20" s="35"/>
      <c r="IXJ20" s="76"/>
      <c r="IXK20" s="75"/>
      <c r="IXM20" s="2"/>
      <c r="IXN20" s="2"/>
      <c r="IXO20" s="35"/>
      <c r="IXP20" s="76"/>
      <c r="IXQ20" s="75"/>
      <c r="IXS20" s="2"/>
      <c r="IXT20" s="2"/>
      <c r="IXU20" s="35"/>
      <c r="IXV20" s="76"/>
      <c r="IXW20" s="75"/>
      <c r="IXY20" s="2"/>
      <c r="IXZ20" s="2"/>
      <c r="IYA20" s="35"/>
      <c r="IYB20" s="76"/>
      <c r="IYC20" s="75"/>
      <c r="IYE20" s="2"/>
      <c r="IYF20" s="2"/>
      <c r="IYG20" s="35"/>
      <c r="IYH20" s="76"/>
      <c r="IYI20" s="75"/>
      <c r="IYK20" s="2"/>
      <c r="IYL20" s="2"/>
      <c r="IYM20" s="35"/>
      <c r="IYN20" s="76"/>
      <c r="IYO20" s="75"/>
      <c r="IYQ20" s="2"/>
      <c r="IYR20" s="2"/>
      <c r="IYS20" s="35"/>
      <c r="IYT20" s="76"/>
      <c r="IYU20" s="75"/>
      <c r="IYW20" s="2"/>
      <c r="IYX20" s="2"/>
      <c r="IYY20" s="35"/>
      <c r="IYZ20" s="76"/>
      <c r="IZA20" s="75"/>
      <c r="IZC20" s="2"/>
      <c r="IZD20" s="2"/>
      <c r="IZE20" s="35"/>
      <c r="IZF20" s="76"/>
      <c r="IZG20" s="75"/>
      <c r="IZI20" s="2"/>
      <c r="IZJ20" s="2"/>
      <c r="IZK20" s="35"/>
      <c r="IZL20" s="76"/>
      <c r="IZM20" s="75"/>
      <c r="IZO20" s="2"/>
      <c r="IZP20" s="2"/>
      <c r="IZQ20" s="35"/>
      <c r="IZR20" s="76"/>
      <c r="IZS20" s="75"/>
      <c r="IZU20" s="2"/>
      <c r="IZV20" s="2"/>
      <c r="IZW20" s="35"/>
      <c r="IZX20" s="76"/>
      <c r="IZY20" s="75"/>
      <c r="JAA20" s="2"/>
      <c r="JAB20" s="2"/>
      <c r="JAC20" s="35"/>
      <c r="JAD20" s="76"/>
      <c r="JAE20" s="75"/>
      <c r="JAG20" s="2"/>
      <c r="JAH20" s="2"/>
      <c r="JAI20" s="35"/>
      <c r="JAJ20" s="76"/>
      <c r="JAK20" s="75"/>
      <c r="JAM20" s="2"/>
      <c r="JAN20" s="2"/>
      <c r="JAO20" s="35"/>
      <c r="JAP20" s="76"/>
      <c r="JAQ20" s="75"/>
      <c r="JAS20" s="2"/>
      <c r="JAT20" s="2"/>
      <c r="JAU20" s="35"/>
      <c r="JAV20" s="76"/>
      <c r="JAW20" s="75"/>
      <c r="JAY20" s="2"/>
      <c r="JAZ20" s="2"/>
      <c r="JBA20" s="35"/>
      <c r="JBB20" s="76"/>
      <c r="JBC20" s="75"/>
      <c r="JBE20" s="2"/>
      <c r="JBF20" s="2"/>
      <c r="JBG20" s="35"/>
      <c r="JBH20" s="76"/>
      <c r="JBI20" s="75"/>
      <c r="JBK20" s="2"/>
      <c r="JBL20" s="2"/>
      <c r="JBM20" s="35"/>
      <c r="JBN20" s="76"/>
      <c r="JBO20" s="75"/>
      <c r="JBQ20" s="2"/>
      <c r="JBR20" s="2"/>
      <c r="JBS20" s="35"/>
      <c r="JBT20" s="76"/>
      <c r="JBU20" s="75"/>
      <c r="JBW20" s="2"/>
      <c r="JBX20" s="2"/>
      <c r="JBY20" s="35"/>
      <c r="JBZ20" s="76"/>
      <c r="JCA20" s="75"/>
      <c r="JCC20" s="2"/>
      <c r="JCD20" s="2"/>
      <c r="JCE20" s="35"/>
      <c r="JCF20" s="76"/>
      <c r="JCG20" s="75"/>
      <c r="JCI20" s="2"/>
      <c r="JCJ20" s="2"/>
      <c r="JCK20" s="35"/>
      <c r="JCL20" s="76"/>
      <c r="JCM20" s="75"/>
      <c r="JCO20" s="2"/>
      <c r="JCP20" s="2"/>
      <c r="JCQ20" s="35"/>
      <c r="JCR20" s="76"/>
      <c r="JCS20" s="75"/>
      <c r="JCU20" s="2"/>
      <c r="JCV20" s="2"/>
      <c r="JCW20" s="35"/>
      <c r="JCX20" s="76"/>
      <c r="JCY20" s="75"/>
      <c r="JDA20" s="2"/>
      <c r="JDB20" s="2"/>
      <c r="JDC20" s="35"/>
      <c r="JDD20" s="76"/>
      <c r="JDE20" s="75"/>
      <c r="JDG20" s="2"/>
      <c r="JDH20" s="2"/>
      <c r="JDI20" s="35"/>
      <c r="JDJ20" s="76"/>
      <c r="JDK20" s="75"/>
      <c r="JDM20" s="2"/>
      <c r="JDN20" s="2"/>
      <c r="JDO20" s="35"/>
      <c r="JDP20" s="76"/>
      <c r="JDQ20" s="75"/>
      <c r="JDS20" s="2"/>
      <c r="JDT20" s="2"/>
      <c r="JDU20" s="35"/>
      <c r="JDV20" s="76"/>
      <c r="JDW20" s="75"/>
      <c r="JDY20" s="2"/>
      <c r="JDZ20" s="2"/>
      <c r="JEA20" s="35"/>
      <c r="JEB20" s="76"/>
      <c r="JEC20" s="75"/>
      <c r="JEE20" s="2"/>
      <c r="JEF20" s="2"/>
      <c r="JEG20" s="35"/>
      <c r="JEH20" s="76"/>
      <c r="JEI20" s="75"/>
      <c r="JEK20" s="2"/>
      <c r="JEL20" s="2"/>
      <c r="JEM20" s="35"/>
      <c r="JEN20" s="76"/>
      <c r="JEO20" s="75"/>
      <c r="JEQ20" s="2"/>
      <c r="JER20" s="2"/>
      <c r="JES20" s="35"/>
      <c r="JET20" s="76"/>
      <c r="JEU20" s="75"/>
      <c r="JEW20" s="2"/>
      <c r="JEX20" s="2"/>
      <c r="JEY20" s="35"/>
      <c r="JEZ20" s="76"/>
      <c r="JFA20" s="75"/>
      <c r="JFC20" s="2"/>
      <c r="JFD20" s="2"/>
      <c r="JFE20" s="35"/>
      <c r="JFF20" s="76"/>
      <c r="JFG20" s="75"/>
      <c r="JFI20" s="2"/>
      <c r="JFJ20" s="2"/>
      <c r="JFK20" s="35"/>
      <c r="JFL20" s="76"/>
      <c r="JFM20" s="75"/>
      <c r="JFO20" s="2"/>
      <c r="JFP20" s="2"/>
      <c r="JFQ20" s="35"/>
      <c r="JFR20" s="76"/>
      <c r="JFS20" s="75"/>
      <c r="JFU20" s="2"/>
      <c r="JFV20" s="2"/>
      <c r="JFW20" s="35"/>
      <c r="JFX20" s="76"/>
      <c r="JFY20" s="75"/>
      <c r="JGA20" s="2"/>
      <c r="JGB20" s="2"/>
      <c r="JGC20" s="35"/>
      <c r="JGD20" s="76"/>
      <c r="JGE20" s="75"/>
      <c r="JGG20" s="2"/>
      <c r="JGH20" s="2"/>
      <c r="JGI20" s="35"/>
      <c r="JGJ20" s="76"/>
      <c r="JGK20" s="75"/>
      <c r="JGM20" s="2"/>
      <c r="JGN20" s="2"/>
      <c r="JGO20" s="35"/>
      <c r="JGP20" s="76"/>
      <c r="JGQ20" s="75"/>
      <c r="JGS20" s="2"/>
      <c r="JGT20" s="2"/>
      <c r="JGU20" s="35"/>
      <c r="JGV20" s="76"/>
      <c r="JGW20" s="75"/>
      <c r="JGY20" s="2"/>
      <c r="JGZ20" s="2"/>
      <c r="JHA20" s="35"/>
      <c r="JHB20" s="76"/>
      <c r="JHC20" s="75"/>
      <c r="JHE20" s="2"/>
      <c r="JHF20" s="2"/>
      <c r="JHG20" s="35"/>
      <c r="JHH20" s="76"/>
      <c r="JHI20" s="75"/>
      <c r="JHK20" s="2"/>
      <c r="JHL20" s="2"/>
      <c r="JHM20" s="35"/>
      <c r="JHN20" s="76"/>
      <c r="JHO20" s="75"/>
      <c r="JHQ20" s="2"/>
      <c r="JHR20" s="2"/>
      <c r="JHS20" s="35"/>
      <c r="JHT20" s="76"/>
      <c r="JHU20" s="75"/>
      <c r="JHW20" s="2"/>
      <c r="JHX20" s="2"/>
      <c r="JHY20" s="35"/>
      <c r="JHZ20" s="76"/>
      <c r="JIA20" s="75"/>
      <c r="JIC20" s="2"/>
      <c r="JID20" s="2"/>
      <c r="JIE20" s="35"/>
      <c r="JIF20" s="76"/>
      <c r="JIG20" s="75"/>
      <c r="JII20" s="2"/>
      <c r="JIJ20" s="2"/>
      <c r="JIK20" s="35"/>
      <c r="JIL20" s="76"/>
      <c r="JIM20" s="75"/>
      <c r="JIO20" s="2"/>
      <c r="JIP20" s="2"/>
      <c r="JIQ20" s="35"/>
      <c r="JIR20" s="76"/>
      <c r="JIS20" s="75"/>
      <c r="JIU20" s="2"/>
      <c r="JIV20" s="2"/>
      <c r="JIW20" s="35"/>
      <c r="JIX20" s="76"/>
      <c r="JIY20" s="75"/>
      <c r="JJA20" s="2"/>
      <c r="JJB20" s="2"/>
      <c r="JJC20" s="35"/>
      <c r="JJD20" s="76"/>
      <c r="JJE20" s="75"/>
      <c r="JJG20" s="2"/>
      <c r="JJH20" s="2"/>
      <c r="JJI20" s="35"/>
      <c r="JJJ20" s="76"/>
      <c r="JJK20" s="75"/>
      <c r="JJM20" s="2"/>
      <c r="JJN20" s="2"/>
      <c r="JJO20" s="35"/>
      <c r="JJP20" s="76"/>
      <c r="JJQ20" s="75"/>
      <c r="JJS20" s="2"/>
      <c r="JJT20" s="2"/>
      <c r="JJU20" s="35"/>
      <c r="JJV20" s="76"/>
      <c r="JJW20" s="75"/>
      <c r="JJY20" s="2"/>
      <c r="JJZ20" s="2"/>
      <c r="JKA20" s="35"/>
      <c r="JKB20" s="76"/>
      <c r="JKC20" s="75"/>
      <c r="JKE20" s="2"/>
      <c r="JKF20" s="2"/>
      <c r="JKG20" s="35"/>
      <c r="JKH20" s="76"/>
      <c r="JKI20" s="75"/>
      <c r="JKK20" s="2"/>
      <c r="JKL20" s="2"/>
      <c r="JKM20" s="35"/>
      <c r="JKN20" s="76"/>
      <c r="JKO20" s="75"/>
      <c r="JKQ20" s="2"/>
      <c r="JKR20" s="2"/>
      <c r="JKS20" s="35"/>
      <c r="JKT20" s="76"/>
      <c r="JKU20" s="75"/>
      <c r="JKW20" s="2"/>
      <c r="JKX20" s="2"/>
      <c r="JKY20" s="35"/>
      <c r="JKZ20" s="76"/>
      <c r="JLA20" s="75"/>
      <c r="JLC20" s="2"/>
      <c r="JLD20" s="2"/>
      <c r="JLE20" s="35"/>
      <c r="JLF20" s="76"/>
      <c r="JLG20" s="75"/>
      <c r="JLI20" s="2"/>
      <c r="JLJ20" s="2"/>
      <c r="JLK20" s="35"/>
      <c r="JLL20" s="76"/>
      <c r="JLM20" s="75"/>
      <c r="JLO20" s="2"/>
      <c r="JLP20" s="2"/>
      <c r="JLQ20" s="35"/>
      <c r="JLR20" s="76"/>
      <c r="JLS20" s="75"/>
      <c r="JLU20" s="2"/>
      <c r="JLV20" s="2"/>
      <c r="JLW20" s="35"/>
      <c r="JLX20" s="76"/>
      <c r="JLY20" s="75"/>
      <c r="JMA20" s="2"/>
      <c r="JMB20" s="2"/>
      <c r="JMC20" s="35"/>
      <c r="JMD20" s="76"/>
      <c r="JME20" s="75"/>
      <c r="JMG20" s="2"/>
      <c r="JMH20" s="2"/>
      <c r="JMI20" s="35"/>
      <c r="JMJ20" s="76"/>
      <c r="JMK20" s="75"/>
      <c r="JMM20" s="2"/>
      <c r="JMN20" s="2"/>
      <c r="JMO20" s="35"/>
      <c r="JMP20" s="76"/>
      <c r="JMQ20" s="75"/>
      <c r="JMS20" s="2"/>
      <c r="JMT20" s="2"/>
      <c r="JMU20" s="35"/>
      <c r="JMV20" s="76"/>
      <c r="JMW20" s="75"/>
      <c r="JMY20" s="2"/>
      <c r="JMZ20" s="2"/>
      <c r="JNA20" s="35"/>
      <c r="JNB20" s="76"/>
      <c r="JNC20" s="75"/>
      <c r="JNE20" s="2"/>
      <c r="JNF20" s="2"/>
      <c r="JNG20" s="35"/>
      <c r="JNH20" s="76"/>
      <c r="JNI20" s="75"/>
      <c r="JNK20" s="2"/>
      <c r="JNL20" s="2"/>
      <c r="JNM20" s="35"/>
      <c r="JNN20" s="76"/>
      <c r="JNO20" s="75"/>
      <c r="JNQ20" s="2"/>
      <c r="JNR20" s="2"/>
      <c r="JNS20" s="35"/>
      <c r="JNT20" s="76"/>
      <c r="JNU20" s="75"/>
      <c r="JNW20" s="2"/>
      <c r="JNX20" s="2"/>
      <c r="JNY20" s="35"/>
      <c r="JNZ20" s="76"/>
      <c r="JOA20" s="75"/>
      <c r="JOC20" s="2"/>
      <c r="JOD20" s="2"/>
      <c r="JOE20" s="35"/>
      <c r="JOF20" s="76"/>
      <c r="JOG20" s="75"/>
      <c r="JOI20" s="2"/>
      <c r="JOJ20" s="2"/>
      <c r="JOK20" s="35"/>
      <c r="JOL20" s="76"/>
      <c r="JOM20" s="75"/>
      <c r="JOO20" s="2"/>
      <c r="JOP20" s="2"/>
      <c r="JOQ20" s="35"/>
      <c r="JOR20" s="76"/>
      <c r="JOS20" s="75"/>
      <c r="JOU20" s="2"/>
      <c r="JOV20" s="2"/>
      <c r="JOW20" s="35"/>
      <c r="JOX20" s="76"/>
      <c r="JOY20" s="75"/>
      <c r="JPA20" s="2"/>
      <c r="JPB20" s="2"/>
      <c r="JPC20" s="35"/>
      <c r="JPD20" s="76"/>
      <c r="JPE20" s="75"/>
      <c r="JPG20" s="2"/>
      <c r="JPH20" s="2"/>
      <c r="JPI20" s="35"/>
      <c r="JPJ20" s="76"/>
      <c r="JPK20" s="75"/>
      <c r="JPM20" s="2"/>
      <c r="JPN20" s="2"/>
      <c r="JPO20" s="35"/>
      <c r="JPP20" s="76"/>
      <c r="JPQ20" s="75"/>
      <c r="JPS20" s="2"/>
      <c r="JPT20" s="2"/>
      <c r="JPU20" s="35"/>
      <c r="JPV20" s="76"/>
      <c r="JPW20" s="75"/>
      <c r="JPY20" s="2"/>
      <c r="JPZ20" s="2"/>
      <c r="JQA20" s="35"/>
      <c r="JQB20" s="76"/>
      <c r="JQC20" s="75"/>
      <c r="JQE20" s="2"/>
      <c r="JQF20" s="2"/>
      <c r="JQG20" s="35"/>
      <c r="JQH20" s="76"/>
      <c r="JQI20" s="75"/>
      <c r="JQK20" s="2"/>
      <c r="JQL20" s="2"/>
      <c r="JQM20" s="35"/>
      <c r="JQN20" s="76"/>
      <c r="JQO20" s="75"/>
      <c r="JQQ20" s="2"/>
      <c r="JQR20" s="2"/>
      <c r="JQS20" s="35"/>
      <c r="JQT20" s="76"/>
      <c r="JQU20" s="75"/>
      <c r="JQW20" s="2"/>
      <c r="JQX20" s="2"/>
      <c r="JQY20" s="35"/>
      <c r="JQZ20" s="76"/>
      <c r="JRA20" s="75"/>
      <c r="JRC20" s="2"/>
      <c r="JRD20" s="2"/>
      <c r="JRE20" s="35"/>
      <c r="JRF20" s="76"/>
      <c r="JRG20" s="75"/>
      <c r="JRI20" s="2"/>
      <c r="JRJ20" s="2"/>
      <c r="JRK20" s="35"/>
      <c r="JRL20" s="76"/>
      <c r="JRM20" s="75"/>
      <c r="JRO20" s="2"/>
      <c r="JRP20" s="2"/>
      <c r="JRQ20" s="35"/>
      <c r="JRR20" s="76"/>
      <c r="JRS20" s="75"/>
      <c r="JRU20" s="2"/>
      <c r="JRV20" s="2"/>
      <c r="JRW20" s="35"/>
      <c r="JRX20" s="76"/>
      <c r="JRY20" s="75"/>
      <c r="JSA20" s="2"/>
      <c r="JSB20" s="2"/>
      <c r="JSC20" s="35"/>
      <c r="JSD20" s="76"/>
      <c r="JSE20" s="75"/>
      <c r="JSG20" s="2"/>
      <c r="JSH20" s="2"/>
      <c r="JSI20" s="35"/>
      <c r="JSJ20" s="76"/>
      <c r="JSK20" s="75"/>
      <c r="JSM20" s="2"/>
      <c r="JSN20" s="2"/>
      <c r="JSO20" s="35"/>
      <c r="JSP20" s="76"/>
      <c r="JSQ20" s="75"/>
      <c r="JSS20" s="2"/>
      <c r="JST20" s="2"/>
      <c r="JSU20" s="35"/>
      <c r="JSV20" s="76"/>
      <c r="JSW20" s="75"/>
      <c r="JSY20" s="2"/>
      <c r="JSZ20" s="2"/>
      <c r="JTA20" s="35"/>
      <c r="JTB20" s="76"/>
      <c r="JTC20" s="75"/>
      <c r="JTE20" s="2"/>
      <c r="JTF20" s="2"/>
      <c r="JTG20" s="35"/>
      <c r="JTH20" s="76"/>
      <c r="JTI20" s="75"/>
      <c r="JTK20" s="2"/>
      <c r="JTL20" s="2"/>
      <c r="JTM20" s="35"/>
      <c r="JTN20" s="76"/>
      <c r="JTO20" s="75"/>
      <c r="JTQ20" s="2"/>
      <c r="JTR20" s="2"/>
      <c r="JTS20" s="35"/>
      <c r="JTT20" s="76"/>
      <c r="JTU20" s="75"/>
      <c r="JTW20" s="2"/>
      <c r="JTX20" s="2"/>
      <c r="JTY20" s="35"/>
      <c r="JTZ20" s="76"/>
      <c r="JUA20" s="75"/>
      <c r="JUC20" s="2"/>
      <c r="JUD20" s="2"/>
      <c r="JUE20" s="35"/>
      <c r="JUF20" s="76"/>
      <c r="JUG20" s="75"/>
      <c r="JUI20" s="2"/>
      <c r="JUJ20" s="2"/>
      <c r="JUK20" s="35"/>
      <c r="JUL20" s="76"/>
      <c r="JUM20" s="75"/>
      <c r="JUO20" s="2"/>
      <c r="JUP20" s="2"/>
      <c r="JUQ20" s="35"/>
      <c r="JUR20" s="76"/>
      <c r="JUS20" s="75"/>
      <c r="JUU20" s="2"/>
      <c r="JUV20" s="2"/>
      <c r="JUW20" s="35"/>
      <c r="JUX20" s="76"/>
      <c r="JUY20" s="75"/>
      <c r="JVA20" s="2"/>
      <c r="JVB20" s="2"/>
      <c r="JVC20" s="35"/>
      <c r="JVD20" s="76"/>
      <c r="JVE20" s="75"/>
      <c r="JVG20" s="2"/>
      <c r="JVH20" s="2"/>
      <c r="JVI20" s="35"/>
      <c r="JVJ20" s="76"/>
      <c r="JVK20" s="75"/>
      <c r="JVM20" s="2"/>
      <c r="JVN20" s="2"/>
      <c r="JVO20" s="35"/>
      <c r="JVP20" s="76"/>
      <c r="JVQ20" s="75"/>
      <c r="JVS20" s="2"/>
      <c r="JVT20" s="2"/>
      <c r="JVU20" s="35"/>
      <c r="JVV20" s="76"/>
      <c r="JVW20" s="75"/>
      <c r="JVY20" s="2"/>
      <c r="JVZ20" s="2"/>
      <c r="JWA20" s="35"/>
      <c r="JWB20" s="76"/>
      <c r="JWC20" s="75"/>
      <c r="JWE20" s="2"/>
      <c r="JWF20" s="2"/>
      <c r="JWG20" s="35"/>
      <c r="JWH20" s="76"/>
      <c r="JWI20" s="75"/>
      <c r="JWK20" s="2"/>
      <c r="JWL20" s="2"/>
      <c r="JWM20" s="35"/>
      <c r="JWN20" s="76"/>
      <c r="JWO20" s="75"/>
      <c r="JWQ20" s="2"/>
      <c r="JWR20" s="2"/>
      <c r="JWS20" s="35"/>
      <c r="JWT20" s="76"/>
      <c r="JWU20" s="75"/>
      <c r="JWW20" s="2"/>
      <c r="JWX20" s="2"/>
      <c r="JWY20" s="35"/>
      <c r="JWZ20" s="76"/>
      <c r="JXA20" s="75"/>
      <c r="JXC20" s="2"/>
      <c r="JXD20" s="2"/>
      <c r="JXE20" s="35"/>
      <c r="JXF20" s="76"/>
      <c r="JXG20" s="75"/>
      <c r="JXI20" s="2"/>
      <c r="JXJ20" s="2"/>
      <c r="JXK20" s="35"/>
      <c r="JXL20" s="76"/>
      <c r="JXM20" s="75"/>
      <c r="JXO20" s="2"/>
      <c r="JXP20" s="2"/>
      <c r="JXQ20" s="35"/>
      <c r="JXR20" s="76"/>
      <c r="JXS20" s="75"/>
      <c r="JXU20" s="2"/>
      <c r="JXV20" s="2"/>
      <c r="JXW20" s="35"/>
      <c r="JXX20" s="76"/>
      <c r="JXY20" s="75"/>
      <c r="JYA20" s="2"/>
      <c r="JYB20" s="2"/>
      <c r="JYC20" s="35"/>
      <c r="JYD20" s="76"/>
      <c r="JYE20" s="75"/>
      <c r="JYG20" s="2"/>
      <c r="JYH20" s="2"/>
      <c r="JYI20" s="35"/>
      <c r="JYJ20" s="76"/>
      <c r="JYK20" s="75"/>
      <c r="JYM20" s="2"/>
      <c r="JYN20" s="2"/>
      <c r="JYO20" s="35"/>
      <c r="JYP20" s="76"/>
      <c r="JYQ20" s="75"/>
      <c r="JYS20" s="2"/>
      <c r="JYT20" s="2"/>
      <c r="JYU20" s="35"/>
      <c r="JYV20" s="76"/>
      <c r="JYW20" s="75"/>
      <c r="JYY20" s="2"/>
      <c r="JYZ20" s="2"/>
      <c r="JZA20" s="35"/>
      <c r="JZB20" s="76"/>
      <c r="JZC20" s="75"/>
      <c r="JZE20" s="2"/>
      <c r="JZF20" s="2"/>
      <c r="JZG20" s="35"/>
      <c r="JZH20" s="76"/>
      <c r="JZI20" s="75"/>
      <c r="JZK20" s="2"/>
      <c r="JZL20" s="2"/>
      <c r="JZM20" s="35"/>
      <c r="JZN20" s="76"/>
      <c r="JZO20" s="75"/>
      <c r="JZQ20" s="2"/>
      <c r="JZR20" s="2"/>
      <c r="JZS20" s="35"/>
      <c r="JZT20" s="76"/>
      <c r="JZU20" s="75"/>
      <c r="JZW20" s="2"/>
      <c r="JZX20" s="2"/>
      <c r="JZY20" s="35"/>
      <c r="JZZ20" s="76"/>
      <c r="KAA20" s="75"/>
      <c r="KAC20" s="2"/>
      <c r="KAD20" s="2"/>
      <c r="KAE20" s="35"/>
      <c r="KAF20" s="76"/>
      <c r="KAG20" s="75"/>
      <c r="KAI20" s="2"/>
      <c r="KAJ20" s="2"/>
      <c r="KAK20" s="35"/>
      <c r="KAL20" s="76"/>
      <c r="KAM20" s="75"/>
      <c r="KAO20" s="2"/>
      <c r="KAP20" s="2"/>
      <c r="KAQ20" s="35"/>
      <c r="KAR20" s="76"/>
      <c r="KAS20" s="75"/>
      <c r="KAU20" s="2"/>
      <c r="KAV20" s="2"/>
      <c r="KAW20" s="35"/>
      <c r="KAX20" s="76"/>
      <c r="KAY20" s="75"/>
      <c r="KBA20" s="2"/>
      <c r="KBB20" s="2"/>
      <c r="KBC20" s="35"/>
      <c r="KBD20" s="76"/>
      <c r="KBE20" s="75"/>
      <c r="KBG20" s="2"/>
      <c r="KBH20" s="2"/>
      <c r="KBI20" s="35"/>
      <c r="KBJ20" s="76"/>
      <c r="KBK20" s="75"/>
      <c r="KBM20" s="2"/>
      <c r="KBN20" s="2"/>
      <c r="KBO20" s="35"/>
      <c r="KBP20" s="76"/>
      <c r="KBQ20" s="75"/>
      <c r="KBS20" s="2"/>
      <c r="KBT20" s="2"/>
      <c r="KBU20" s="35"/>
      <c r="KBV20" s="76"/>
      <c r="KBW20" s="75"/>
      <c r="KBY20" s="2"/>
      <c r="KBZ20" s="2"/>
      <c r="KCA20" s="35"/>
      <c r="KCB20" s="76"/>
      <c r="KCC20" s="75"/>
      <c r="KCE20" s="2"/>
      <c r="KCF20" s="2"/>
      <c r="KCG20" s="35"/>
      <c r="KCH20" s="76"/>
      <c r="KCI20" s="75"/>
      <c r="KCK20" s="2"/>
      <c r="KCL20" s="2"/>
      <c r="KCM20" s="35"/>
      <c r="KCN20" s="76"/>
      <c r="KCO20" s="75"/>
      <c r="KCQ20" s="2"/>
      <c r="KCR20" s="2"/>
      <c r="KCS20" s="35"/>
      <c r="KCT20" s="76"/>
      <c r="KCU20" s="75"/>
      <c r="KCW20" s="2"/>
      <c r="KCX20" s="2"/>
      <c r="KCY20" s="35"/>
      <c r="KCZ20" s="76"/>
      <c r="KDA20" s="75"/>
      <c r="KDC20" s="2"/>
      <c r="KDD20" s="2"/>
      <c r="KDE20" s="35"/>
      <c r="KDF20" s="76"/>
      <c r="KDG20" s="75"/>
      <c r="KDI20" s="2"/>
      <c r="KDJ20" s="2"/>
      <c r="KDK20" s="35"/>
      <c r="KDL20" s="76"/>
      <c r="KDM20" s="75"/>
      <c r="KDO20" s="2"/>
      <c r="KDP20" s="2"/>
      <c r="KDQ20" s="35"/>
      <c r="KDR20" s="76"/>
      <c r="KDS20" s="75"/>
      <c r="KDU20" s="2"/>
      <c r="KDV20" s="2"/>
      <c r="KDW20" s="35"/>
      <c r="KDX20" s="76"/>
      <c r="KDY20" s="75"/>
      <c r="KEA20" s="2"/>
      <c r="KEB20" s="2"/>
      <c r="KEC20" s="35"/>
      <c r="KED20" s="76"/>
      <c r="KEE20" s="75"/>
      <c r="KEG20" s="2"/>
      <c r="KEH20" s="2"/>
      <c r="KEI20" s="35"/>
      <c r="KEJ20" s="76"/>
      <c r="KEK20" s="75"/>
      <c r="KEM20" s="2"/>
      <c r="KEN20" s="2"/>
      <c r="KEO20" s="35"/>
      <c r="KEP20" s="76"/>
      <c r="KEQ20" s="75"/>
      <c r="KES20" s="2"/>
      <c r="KET20" s="2"/>
      <c r="KEU20" s="35"/>
      <c r="KEV20" s="76"/>
      <c r="KEW20" s="75"/>
      <c r="KEY20" s="2"/>
      <c r="KEZ20" s="2"/>
      <c r="KFA20" s="35"/>
      <c r="KFB20" s="76"/>
      <c r="KFC20" s="75"/>
      <c r="KFE20" s="2"/>
      <c r="KFF20" s="2"/>
      <c r="KFG20" s="35"/>
      <c r="KFH20" s="76"/>
      <c r="KFI20" s="75"/>
      <c r="KFK20" s="2"/>
      <c r="KFL20" s="2"/>
      <c r="KFM20" s="35"/>
      <c r="KFN20" s="76"/>
      <c r="KFO20" s="75"/>
      <c r="KFQ20" s="2"/>
      <c r="KFR20" s="2"/>
      <c r="KFS20" s="35"/>
      <c r="KFT20" s="76"/>
      <c r="KFU20" s="75"/>
      <c r="KFW20" s="2"/>
      <c r="KFX20" s="2"/>
      <c r="KFY20" s="35"/>
      <c r="KFZ20" s="76"/>
      <c r="KGA20" s="75"/>
      <c r="KGC20" s="2"/>
      <c r="KGD20" s="2"/>
      <c r="KGE20" s="35"/>
      <c r="KGF20" s="76"/>
      <c r="KGG20" s="75"/>
      <c r="KGI20" s="2"/>
      <c r="KGJ20" s="2"/>
      <c r="KGK20" s="35"/>
      <c r="KGL20" s="76"/>
      <c r="KGM20" s="75"/>
      <c r="KGO20" s="2"/>
      <c r="KGP20" s="2"/>
      <c r="KGQ20" s="35"/>
      <c r="KGR20" s="76"/>
      <c r="KGS20" s="75"/>
      <c r="KGU20" s="2"/>
      <c r="KGV20" s="2"/>
      <c r="KGW20" s="35"/>
      <c r="KGX20" s="76"/>
      <c r="KGY20" s="75"/>
      <c r="KHA20" s="2"/>
      <c r="KHB20" s="2"/>
      <c r="KHC20" s="35"/>
      <c r="KHD20" s="76"/>
      <c r="KHE20" s="75"/>
      <c r="KHG20" s="2"/>
      <c r="KHH20" s="2"/>
      <c r="KHI20" s="35"/>
      <c r="KHJ20" s="76"/>
      <c r="KHK20" s="75"/>
      <c r="KHM20" s="2"/>
      <c r="KHN20" s="2"/>
      <c r="KHO20" s="35"/>
      <c r="KHP20" s="76"/>
      <c r="KHQ20" s="75"/>
      <c r="KHS20" s="2"/>
      <c r="KHT20" s="2"/>
      <c r="KHU20" s="35"/>
      <c r="KHV20" s="76"/>
      <c r="KHW20" s="75"/>
      <c r="KHY20" s="2"/>
      <c r="KHZ20" s="2"/>
      <c r="KIA20" s="35"/>
      <c r="KIB20" s="76"/>
      <c r="KIC20" s="75"/>
      <c r="KIE20" s="2"/>
      <c r="KIF20" s="2"/>
      <c r="KIG20" s="35"/>
      <c r="KIH20" s="76"/>
      <c r="KII20" s="75"/>
      <c r="KIK20" s="2"/>
      <c r="KIL20" s="2"/>
      <c r="KIM20" s="35"/>
      <c r="KIN20" s="76"/>
      <c r="KIO20" s="75"/>
      <c r="KIQ20" s="2"/>
      <c r="KIR20" s="2"/>
      <c r="KIS20" s="35"/>
      <c r="KIT20" s="76"/>
      <c r="KIU20" s="75"/>
      <c r="KIW20" s="2"/>
      <c r="KIX20" s="2"/>
      <c r="KIY20" s="35"/>
      <c r="KIZ20" s="76"/>
      <c r="KJA20" s="75"/>
      <c r="KJC20" s="2"/>
      <c r="KJD20" s="2"/>
      <c r="KJE20" s="35"/>
      <c r="KJF20" s="76"/>
      <c r="KJG20" s="75"/>
      <c r="KJI20" s="2"/>
      <c r="KJJ20" s="2"/>
      <c r="KJK20" s="35"/>
      <c r="KJL20" s="76"/>
      <c r="KJM20" s="75"/>
      <c r="KJO20" s="2"/>
      <c r="KJP20" s="2"/>
      <c r="KJQ20" s="35"/>
      <c r="KJR20" s="76"/>
      <c r="KJS20" s="75"/>
      <c r="KJU20" s="2"/>
      <c r="KJV20" s="2"/>
      <c r="KJW20" s="35"/>
      <c r="KJX20" s="76"/>
      <c r="KJY20" s="75"/>
      <c r="KKA20" s="2"/>
      <c r="KKB20" s="2"/>
      <c r="KKC20" s="35"/>
      <c r="KKD20" s="76"/>
      <c r="KKE20" s="75"/>
      <c r="KKG20" s="2"/>
      <c r="KKH20" s="2"/>
      <c r="KKI20" s="35"/>
      <c r="KKJ20" s="76"/>
      <c r="KKK20" s="75"/>
      <c r="KKM20" s="2"/>
      <c r="KKN20" s="2"/>
      <c r="KKO20" s="35"/>
      <c r="KKP20" s="76"/>
      <c r="KKQ20" s="75"/>
      <c r="KKS20" s="2"/>
      <c r="KKT20" s="2"/>
      <c r="KKU20" s="35"/>
      <c r="KKV20" s="76"/>
      <c r="KKW20" s="75"/>
      <c r="KKY20" s="2"/>
      <c r="KKZ20" s="2"/>
      <c r="KLA20" s="35"/>
      <c r="KLB20" s="76"/>
      <c r="KLC20" s="75"/>
      <c r="KLE20" s="2"/>
      <c r="KLF20" s="2"/>
      <c r="KLG20" s="35"/>
      <c r="KLH20" s="76"/>
      <c r="KLI20" s="75"/>
      <c r="KLK20" s="2"/>
      <c r="KLL20" s="2"/>
      <c r="KLM20" s="35"/>
      <c r="KLN20" s="76"/>
      <c r="KLO20" s="75"/>
      <c r="KLQ20" s="2"/>
      <c r="KLR20" s="2"/>
      <c r="KLS20" s="35"/>
      <c r="KLT20" s="76"/>
      <c r="KLU20" s="75"/>
      <c r="KLW20" s="2"/>
      <c r="KLX20" s="2"/>
      <c r="KLY20" s="35"/>
      <c r="KLZ20" s="76"/>
      <c r="KMA20" s="75"/>
      <c r="KMC20" s="2"/>
      <c r="KMD20" s="2"/>
      <c r="KME20" s="35"/>
      <c r="KMF20" s="76"/>
      <c r="KMG20" s="75"/>
      <c r="KMI20" s="2"/>
      <c r="KMJ20" s="2"/>
      <c r="KMK20" s="35"/>
      <c r="KML20" s="76"/>
      <c r="KMM20" s="75"/>
      <c r="KMO20" s="2"/>
      <c r="KMP20" s="2"/>
      <c r="KMQ20" s="35"/>
      <c r="KMR20" s="76"/>
      <c r="KMS20" s="75"/>
      <c r="KMU20" s="2"/>
      <c r="KMV20" s="2"/>
      <c r="KMW20" s="35"/>
      <c r="KMX20" s="76"/>
      <c r="KMY20" s="75"/>
      <c r="KNA20" s="2"/>
      <c r="KNB20" s="2"/>
      <c r="KNC20" s="35"/>
      <c r="KND20" s="76"/>
      <c r="KNE20" s="75"/>
      <c r="KNG20" s="2"/>
      <c r="KNH20" s="2"/>
      <c r="KNI20" s="35"/>
      <c r="KNJ20" s="76"/>
      <c r="KNK20" s="75"/>
      <c r="KNM20" s="2"/>
      <c r="KNN20" s="2"/>
      <c r="KNO20" s="35"/>
      <c r="KNP20" s="76"/>
      <c r="KNQ20" s="75"/>
      <c r="KNS20" s="2"/>
      <c r="KNT20" s="2"/>
      <c r="KNU20" s="35"/>
      <c r="KNV20" s="76"/>
      <c r="KNW20" s="75"/>
      <c r="KNY20" s="2"/>
      <c r="KNZ20" s="2"/>
      <c r="KOA20" s="35"/>
      <c r="KOB20" s="76"/>
      <c r="KOC20" s="75"/>
      <c r="KOE20" s="2"/>
      <c r="KOF20" s="2"/>
      <c r="KOG20" s="35"/>
      <c r="KOH20" s="76"/>
      <c r="KOI20" s="75"/>
      <c r="KOK20" s="2"/>
      <c r="KOL20" s="2"/>
      <c r="KOM20" s="35"/>
      <c r="KON20" s="76"/>
      <c r="KOO20" s="75"/>
      <c r="KOQ20" s="2"/>
      <c r="KOR20" s="2"/>
      <c r="KOS20" s="35"/>
      <c r="KOT20" s="76"/>
      <c r="KOU20" s="75"/>
      <c r="KOW20" s="2"/>
      <c r="KOX20" s="2"/>
      <c r="KOY20" s="35"/>
      <c r="KOZ20" s="76"/>
      <c r="KPA20" s="75"/>
      <c r="KPC20" s="2"/>
      <c r="KPD20" s="2"/>
      <c r="KPE20" s="35"/>
      <c r="KPF20" s="76"/>
      <c r="KPG20" s="75"/>
      <c r="KPI20" s="2"/>
      <c r="KPJ20" s="2"/>
      <c r="KPK20" s="35"/>
      <c r="KPL20" s="76"/>
      <c r="KPM20" s="75"/>
      <c r="KPO20" s="2"/>
      <c r="KPP20" s="2"/>
      <c r="KPQ20" s="35"/>
      <c r="KPR20" s="76"/>
      <c r="KPS20" s="75"/>
      <c r="KPU20" s="2"/>
      <c r="KPV20" s="2"/>
      <c r="KPW20" s="35"/>
      <c r="KPX20" s="76"/>
      <c r="KPY20" s="75"/>
      <c r="KQA20" s="2"/>
      <c r="KQB20" s="2"/>
      <c r="KQC20" s="35"/>
      <c r="KQD20" s="76"/>
      <c r="KQE20" s="75"/>
      <c r="KQG20" s="2"/>
      <c r="KQH20" s="2"/>
      <c r="KQI20" s="35"/>
      <c r="KQJ20" s="76"/>
      <c r="KQK20" s="75"/>
      <c r="KQM20" s="2"/>
      <c r="KQN20" s="2"/>
      <c r="KQO20" s="35"/>
      <c r="KQP20" s="76"/>
      <c r="KQQ20" s="75"/>
      <c r="KQS20" s="2"/>
      <c r="KQT20" s="2"/>
      <c r="KQU20" s="35"/>
      <c r="KQV20" s="76"/>
      <c r="KQW20" s="75"/>
      <c r="KQY20" s="2"/>
      <c r="KQZ20" s="2"/>
      <c r="KRA20" s="35"/>
      <c r="KRB20" s="76"/>
      <c r="KRC20" s="75"/>
      <c r="KRE20" s="2"/>
      <c r="KRF20" s="2"/>
      <c r="KRG20" s="35"/>
      <c r="KRH20" s="76"/>
      <c r="KRI20" s="75"/>
      <c r="KRK20" s="2"/>
      <c r="KRL20" s="2"/>
      <c r="KRM20" s="35"/>
      <c r="KRN20" s="76"/>
      <c r="KRO20" s="75"/>
      <c r="KRQ20" s="2"/>
      <c r="KRR20" s="2"/>
      <c r="KRS20" s="35"/>
      <c r="KRT20" s="76"/>
      <c r="KRU20" s="75"/>
      <c r="KRW20" s="2"/>
      <c r="KRX20" s="2"/>
      <c r="KRY20" s="35"/>
      <c r="KRZ20" s="76"/>
      <c r="KSA20" s="75"/>
      <c r="KSC20" s="2"/>
      <c r="KSD20" s="2"/>
      <c r="KSE20" s="35"/>
      <c r="KSF20" s="76"/>
      <c r="KSG20" s="75"/>
      <c r="KSI20" s="2"/>
      <c r="KSJ20" s="2"/>
      <c r="KSK20" s="35"/>
      <c r="KSL20" s="76"/>
      <c r="KSM20" s="75"/>
      <c r="KSO20" s="2"/>
      <c r="KSP20" s="2"/>
      <c r="KSQ20" s="35"/>
      <c r="KSR20" s="76"/>
      <c r="KSS20" s="75"/>
      <c r="KSU20" s="2"/>
      <c r="KSV20" s="2"/>
      <c r="KSW20" s="35"/>
      <c r="KSX20" s="76"/>
      <c r="KSY20" s="75"/>
      <c r="KTA20" s="2"/>
      <c r="KTB20" s="2"/>
      <c r="KTC20" s="35"/>
      <c r="KTD20" s="76"/>
      <c r="KTE20" s="75"/>
      <c r="KTG20" s="2"/>
      <c r="KTH20" s="2"/>
      <c r="KTI20" s="35"/>
      <c r="KTJ20" s="76"/>
      <c r="KTK20" s="75"/>
      <c r="KTM20" s="2"/>
      <c r="KTN20" s="2"/>
      <c r="KTO20" s="35"/>
      <c r="KTP20" s="76"/>
      <c r="KTQ20" s="75"/>
      <c r="KTS20" s="2"/>
      <c r="KTT20" s="2"/>
      <c r="KTU20" s="35"/>
      <c r="KTV20" s="76"/>
      <c r="KTW20" s="75"/>
      <c r="KTY20" s="2"/>
      <c r="KTZ20" s="2"/>
      <c r="KUA20" s="35"/>
      <c r="KUB20" s="76"/>
      <c r="KUC20" s="75"/>
      <c r="KUE20" s="2"/>
      <c r="KUF20" s="2"/>
      <c r="KUG20" s="35"/>
      <c r="KUH20" s="76"/>
      <c r="KUI20" s="75"/>
      <c r="KUK20" s="2"/>
      <c r="KUL20" s="2"/>
      <c r="KUM20" s="35"/>
      <c r="KUN20" s="76"/>
      <c r="KUO20" s="75"/>
      <c r="KUQ20" s="2"/>
      <c r="KUR20" s="2"/>
      <c r="KUS20" s="35"/>
      <c r="KUT20" s="76"/>
      <c r="KUU20" s="75"/>
      <c r="KUW20" s="2"/>
      <c r="KUX20" s="2"/>
      <c r="KUY20" s="35"/>
      <c r="KUZ20" s="76"/>
      <c r="KVA20" s="75"/>
      <c r="KVC20" s="2"/>
      <c r="KVD20" s="2"/>
      <c r="KVE20" s="35"/>
      <c r="KVF20" s="76"/>
      <c r="KVG20" s="75"/>
      <c r="KVI20" s="2"/>
      <c r="KVJ20" s="2"/>
      <c r="KVK20" s="35"/>
      <c r="KVL20" s="76"/>
      <c r="KVM20" s="75"/>
      <c r="KVO20" s="2"/>
      <c r="KVP20" s="2"/>
      <c r="KVQ20" s="35"/>
      <c r="KVR20" s="76"/>
      <c r="KVS20" s="75"/>
      <c r="KVU20" s="2"/>
      <c r="KVV20" s="2"/>
      <c r="KVW20" s="35"/>
      <c r="KVX20" s="76"/>
      <c r="KVY20" s="75"/>
      <c r="KWA20" s="2"/>
      <c r="KWB20" s="2"/>
      <c r="KWC20" s="35"/>
      <c r="KWD20" s="76"/>
      <c r="KWE20" s="75"/>
      <c r="KWG20" s="2"/>
      <c r="KWH20" s="2"/>
      <c r="KWI20" s="35"/>
      <c r="KWJ20" s="76"/>
      <c r="KWK20" s="75"/>
      <c r="KWM20" s="2"/>
      <c r="KWN20" s="2"/>
      <c r="KWO20" s="35"/>
      <c r="KWP20" s="76"/>
      <c r="KWQ20" s="75"/>
      <c r="KWS20" s="2"/>
      <c r="KWT20" s="2"/>
      <c r="KWU20" s="35"/>
      <c r="KWV20" s="76"/>
      <c r="KWW20" s="75"/>
      <c r="KWY20" s="2"/>
      <c r="KWZ20" s="2"/>
      <c r="KXA20" s="35"/>
      <c r="KXB20" s="76"/>
      <c r="KXC20" s="75"/>
      <c r="KXE20" s="2"/>
      <c r="KXF20" s="2"/>
      <c r="KXG20" s="35"/>
      <c r="KXH20" s="76"/>
      <c r="KXI20" s="75"/>
      <c r="KXK20" s="2"/>
      <c r="KXL20" s="2"/>
      <c r="KXM20" s="35"/>
      <c r="KXN20" s="76"/>
      <c r="KXO20" s="75"/>
      <c r="KXQ20" s="2"/>
      <c r="KXR20" s="2"/>
      <c r="KXS20" s="35"/>
      <c r="KXT20" s="76"/>
      <c r="KXU20" s="75"/>
      <c r="KXW20" s="2"/>
      <c r="KXX20" s="2"/>
      <c r="KXY20" s="35"/>
      <c r="KXZ20" s="76"/>
      <c r="KYA20" s="75"/>
      <c r="KYC20" s="2"/>
      <c r="KYD20" s="2"/>
      <c r="KYE20" s="35"/>
      <c r="KYF20" s="76"/>
      <c r="KYG20" s="75"/>
      <c r="KYI20" s="2"/>
      <c r="KYJ20" s="2"/>
      <c r="KYK20" s="35"/>
      <c r="KYL20" s="76"/>
      <c r="KYM20" s="75"/>
      <c r="KYO20" s="2"/>
      <c r="KYP20" s="2"/>
      <c r="KYQ20" s="35"/>
      <c r="KYR20" s="76"/>
      <c r="KYS20" s="75"/>
      <c r="KYU20" s="2"/>
      <c r="KYV20" s="2"/>
      <c r="KYW20" s="35"/>
      <c r="KYX20" s="76"/>
      <c r="KYY20" s="75"/>
      <c r="KZA20" s="2"/>
      <c r="KZB20" s="2"/>
      <c r="KZC20" s="35"/>
      <c r="KZD20" s="76"/>
      <c r="KZE20" s="75"/>
      <c r="KZG20" s="2"/>
      <c r="KZH20" s="2"/>
      <c r="KZI20" s="35"/>
      <c r="KZJ20" s="76"/>
      <c r="KZK20" s="75"/>
      <c r="KZM20" s="2"/>
      <c r="KZN20" s="2"/>
      <c r="KZO20" s="35"/>
      <c r="KZP20" s="76"/>
      <c r="KZQ20" s="75"/>
      <c r="KZS20" s="2"/>
      <c r="KZT20" s="2"/>
      <c r="KZU20" s="35"/>
      <c r="KZV20" s="76"/>
      <c r="KZW20" s="75"/>
      <c r="KZY20" s="2"/>
      <c r="KZZ20" s="2"/>
      <c r="LAA20" s="35"/>
      <c r="LAB20" s="76"/>
      <c r="LAC20" s="75"/>
      <c r="LAE20" s="2"/>
      <c r="LAF20" s="2"/>
      <c r="LAG20" s="35"/>
      <c r="LAH20" s="76"/>
      <c r="LAI20" s="75"/>
      <c r="LAK20" s="2"/>
      <c r="LAL20" s="2"/>
      <c r="LAM20" s="35"/>
      <c r="LAN20" s="76"/>
      <c r="LAO20" s="75"/>
      <c r="LAQ20" s="2"/>
      <c r="LAR20" s="2"/>
      <c r="LAS20" s="35"/>
      <c r="LAT20" s="76"/>
      <c r="LAU20" s="75"/>
      <c r="LAW20" s="2"/>
      <c r="LAX20" s="2"/>
      <c r="LAY20" s="35"/>
      <c r="LAZ20" s="76"/>
      <c r="LBA20" s="75"/>
      <c r="LBC20" s="2"/>
      <c r="LBD20" s="2"/>
      <c r="LBE20" s="35"/>
      <c r="LBF20" s="76"/>
      <c r="LBG20" s="75"/>
      <c r="LBI20" s="2"/>
      <c r="LBJ20" s="2"/>
      <c r="LBK20" s="35"/>
      <c r="LBL20" s="76"/>
      <c r="LBM20" s="75"/>
      <c r="LBO20" s="2"/>
      <c r="LBP20" s="2"/>
      <c r="LBQ20" s="35"/>
      <c r="LBR20" s="76"/>
      <c r="LBS20" s="75"/>
      <c r="LBU20" s="2"/>
      <c r="LBV20" s="2"/>
      <c r="LBW20" s="35"/>
      <c r="LBX20" s="76"/>
      <c r="LBY20" s="75"/>
      <c r="LCA20" s="2"/>
      <c r="LCB20" s="2"/>
      <c r="LCC20" s="35"/>
      <c r="LCD20" s="76"/>
      <c r="LCE20" s="75"/>
      <c r="LCG20" s="2"/>
      <c r="LCH20" s="2"/>
      <c r="LCI20" s="35"/>
      <c r="LCJ20" s="76"/>
      <c r="LCK20" s="75"/>
      <c r="LCM20" s="2"/>
      <c r="LCN20" s="2"/>
      <c r="LCO20" s="35"/>
      <c r="LCP20" s="76"/>
      <c r="LCQ20" s="75"/>
      <c r="LCS20" s="2"/>
      <c r="LCT20" s="2"/>
      <c r="LCU20" s="35"/>
      <c r="LCV20" s="76"/>
      <c r="LCW20" s="75"/>
      <c r="LCY20" s="2"/>
      <c r="LCZ20" s="2"/>
      <c r="LDA20" s="35"/>
      <c r="LDB20" s="76"/>
      <c r="LDC20" s="75"/>
      <c r="LDE20" s="2"/>
      <c r="LDF20" s="2"/>
      <c r="LDG20" s="35"/>
      <c r="LDH20" s="76"/>
      <c r="LDI20" s="75"/>
      <c r="LDK20" s="2"/>
      <c r="LDL20" s="2"/>
      <c r="LDM20" s="35"/>
      <c r="LDN20" s="76"/>
      <c r="LDO20" s="75"/>
      <c r="LDQ20" s="2"/>
      <c r="LDR20" s="2"/>
      <c r="LDS20" s="35"/>
      <c r="LDT20" s="76"/>
      <c r="LDU20" s="75"/>
      <c r="LDW20" s="2"/>
      <c r="LDX20" s="2"/>
      <c r="LDY20" s="35"/>
      <c r="LDZ20" s="76"/>
      <c r="LEA20" s="75"/>
      <c r="LEC20" s="2"/>
      <c r="LED20" s="2"/>
      <c r="LEE20" s="35"/>
      <c r="LEF20" s="76"/>
      <c r="LEG20" s="75"/>
      <c r="LEI20" s="2"/>
      <c r="LEJ20" s="2"/>
      <c r="LEK20" s="35"/>
      <c r="LEL20" s="76"/>
      <c r="LEM20" s="75"/>
      <c r="LEO20" s="2"/>
      <c r="LEP20" s="2"/>
      <c r="LEQ20" s="35"/>
      <c r="LER20" s="76"/>
      <c r="LES20" s="75"/>
      <c r="LEU20" s="2"/>
      <c r="LEV20" s="2"/>
      <c r="LEW20" s="35"/>
      <c r="LEX20" s="76"/>
      <c r="LEY20" s="75"/>
      <c r="LFA20" s="2"/>
      <c r="LFB20" s="2"/>
      <c r="LFC20" s="35"/>
      <c r="LFD20" s="76"/>
      <c r="LFE20" s="75"/>
      <c r="LFG20" s="2"/>
      <c r="LFH20" s="2"/>
      <c r="LFI20" s="35"/>
      <c r="LFJ20" s="76"/>
      <c r="LFK20" s="75"/>
      <c r="LFM20" s="2"/>
      <c r="LFN20" s="2"/>
      <c r="LFO20" s="35"/>
      <c r="LFP20" s="76"/>
      <c r="LFQ20" s="75"/>
      <c r="LFS20" s="2"/>
      <c r="LFT20" s="2"/>
      <c r="LFU20" s="35"/>
      <c r="LFV20" s="76"/>
      <c r="LFW20" s="75"/>
      <c r="LFY20" s="2"/>
      <c r="LFZ20" s="2"/>
      <c r="LGA20" s="35"/>
      <c r="LGB20" s="76"/>
      <c r="LGC20" s="75"/>
      <c r="LGE20" s="2"/>
      <c r="LGF20" s="2"/>
      <c r="LGG20" s="35"/>
      <c r="LGH20" s="76"/>
      <c r="LGI20" s="75"/>
      <c r="LGK20" s="2"/>
      <c r="LGL20" s="2"/>
      <c r="LGM20" s="35"/>
      <c r="LGN20" s="76"/>
      <c r="LGO20" s="75"/>
      <c r="LGQ20" s="2"/>
      <c r="LGR20" s="2"/>
      <c r="LGS20" s="35"/>
      <c r="LGT20" s="76"/>
      <c r="LGU20" s="75"/>
      <c r="LGW20" s="2"/>
      <c r="LGX20" s="2"/>
      <c r="LGY20" s="35"/>
      <c r="LGZ20" s="76"/>
      <c r="LHA20" s="75"/>
      <c r="LHC20" s="2"/>
      <c r="LHD20" s="2"/>
      <c r="LHE20" s="35"/>
      <c r="LHF20" s="76"/>
      <c r="LHG20" s="75"/>
      <c r="LHI20" s="2"/>
      <c r="LHJ20" s="2"/>
      <c r="LHK20" s="35"/>
      <c r="LHL20" s="76"/>
      <c r="LHM20" s="75"/>
      <c r="LHO20" s="2"/>
      <c r="LHP20" s="2"/>
      <c r="LHQ20" s="35"/>
      <c r="LHR20" s="76"/>
      <c r="LHS20" s="75"/>
      <c r="LHU20" s="2"/>
      <c r="LHV20" s="2"/>
      <c r="LHW20" s="35"/>
      <c r="LHX20" s="76"/>
      <c r="LHY20" s="75"/>
      <c r="LIA20" s="2"/>
      <c r="LIB20" s="2"/>
      <c r="LIC20" s="35"/>
      <c r="LID20" s="76"/>
      <c r="LIE20" s="75"/>
      <c r="LIG20" s="2"/>
      <c r="LIH20" s="2"/>
      <c r="LII20" s="35"/>
      <c r="LIJ20" s="76"/>
      <c r="LIK20" s="75"/>
      <c r="LIM20" s="2"/>
      <c r="LIN20" s="2"/>
      <c r="LIO20" s="35"/>
      <c r="LIP20" s="76"/>
      <c r="LIQ20" s="75"/>
      <c r="LIS20" s="2"/>
      <c r="LIT20" s="2"/>
      <c r="LIU20" s="35"/>
      <c r="LIV20" s="76"/>
      <c r="LIW20" s="75"/>
      <c r="LIY20" s="2"/>
      <c r="LIZ20" s="2"/>
      <c r="LJA20" s="35"/>
      <c r="LJB20" s="76"/>
      <c r="LJC20" s="75"/>
      <c r="LJE20" s="2"/>
      <c r="LJF20" s="2"/>
      <c r="LJG20" s="35"/>
      <c r="LJH20" s="76"/>
      <c r="LJI20" s="75"/>
      <c r="LJK20" s="2"/>
      <c r="LJL20" s="2"/>
      <c r="LJM20" s="35"/>
      <c r="LJN20" s="76"/>
      <c r="LJO20" s="75"/>
      <c r="LJQ20" s="2"/>
      <c r="LJR20" s="2"/>
      <c r="LJS20" s="35"/>
      <c r="LJT20" s="76"/>
      <c r="LJU20" s="75"/>
      <c r="LJW20" s="2"/>
      <c r="LJX20" s="2"/>
      <c r="LJY20" s="35"/>
      <c r="LJZ20" s="76"/>
      <c r="LKA20" s="75"/>
      <c r="LKC20" s="2"/>
      <c r="LKD20" s="2"/>
      <c r="LKE20" s="35"/>
      <c r="LKF20" s="76"/>
      <c r="LKG20" s="75"/>
      <c r="LKI20" s="2"/>
      <c r="LKJ20" s="2"/>
      <c r="LKK20" s="35"/>
      <c r="LKL20" s="76"/>
      <c r="LKM20" s="75"/>
      <c r="LKO20" s="2"/>
      <c r="LKP20" s="2"/>
      <c r="LKQ20" s="35"/>
      <c r="LKR20" s="76"/>
      <c r="LKS20" s="75"/>
      <c r="LKU20" s="2"/>
      <c r="LKV20" s="2"/>
      <c r="LKW20" s="35"/>
      <c r="LKX20" s="76"/>
      <c r="LKY20" s="75"/>
      <c r="LLA20" s="2"/>
      <c r="LLB20" s="2"/>
      <c r="LLC20" s="35"/>
      <c r="LLD20" s="76"/>
      <c r="LLE20" s="75"/>
      <c r="LLG20" s="2"/>
      <c r="LLH20" s="2"/>
      <c r="LLI20" s="35"/>
      <c r="LLJ20" s="76"/>
      <c r="LLK20" s="75"/>
      <c r="LLM20" s="2"/>
      <c r="LLN20" s="2"/>
      <c r="LLO20" s="35"/>
      <c r="LLP20" s="76"/>
      <c r="LLQ20" s="75"/>
      <c r="LLS20" s="2"/>
      <c r="LLT20" s="2"/>
      <c r="LLU20" s="35"/>
      <c r="LLV20" s="76"/>
      <c r="LLW20" s="75"/>
      <c r="LLY20" s="2"/>
      <c r="LLZ20" s="2"/>
      <c r="LMA20" s="35"/>
      <c r="LMB20" s="76"/>
      <c r="LMC20" s="75"/>
      <c r="LME20" s="2"/>
      <c r="LMF20" s="2"/>
      <c r="LMG20" s="35"/>
      <c r="LMH20" s="76"/>
      <c r="LMI20" s="75"/>
      <c r="LMK20" s="2"/>
      <c r="LML20" s="2"/>
      <c r="LMM20" s="35"/>
      <c r="LMN20" s="76"/>
      <c r="LMO20" s="75"/>
      <c r="LMQ20" s="2"/>
      <c r="LMR20" s="2"/>
      <c r="LMS20" s="35"/>
      <c r="LMT20" s="76"/>
      <c r="LMU20" s="75"/>
      <c r="LMW20" s="2"/>
      <c r="LMX20" s="2"/>
      <c r="LMY20" s="35"/>
      <c r="LMZ20" s="76"/>
      <c r="LNA20" s="75"/>
      <c r="LNC20" s="2"/>
      <c r="LND20" s="2"/>
      <c r="LNE20" s="35"/>
      <c r="LNF20" s="76"/>
      <c r="LNG20" s="75"/>
      <c r="LNI20" s="2"/>
      <c r="LNJ20" s="2"/>
      <c r="LNK20" s="35"/>
      <c r="LNL20" s="76"/>
      <c r="LNM20" s="75"/>
      <c r="LNO20" s="2"/>
      <c r="LNP20" s="2"/>
      <c r="LNQ20" s="35"/>
      <c r="LNR20" s="76"/>
      <c r="LNS20" s="75"/>
      <c r="LNU20" s="2"/>
      <c r="LNV20" s="2"/>
      <c r="LNW20" s="35"/>
      <c r="LNX20" s="76"/>
      <c r="LNY20" s="75"/>
      <c r="LOA20" s="2"/>
      <c r="LOB20" s="2"/>
      <c r="LOC20" s="35"/>
      <c r="LOD20" s="76"/>
      <c r="LOE20" s="75"/>
      <c r="LOG20" s="2"/>
      <c r="LOH20" s="2"/>
      <c r="LOI20" s="35"/>
      <c r="LOJ20" s="76"/>
      <c r="LOK20" s="75"/>
      <c r="LOM20" s="2"/>
      <c r="LON20" s="2"/>
      <c r="LOO20" s="35"/>
      <c r="LOP20" s="76"/>
      <c r="LOQ20" s="75"/>
      <c r="LOS20" s="2"/>
      <c r="LOT20" s="2"/>
      <c r="LOU20" s="35"/>
      <c r="LOV20" s="76"/>
      <c r="LOW20" s="75"/>
      <c r="LOY20" s="2"/>
      <c r="LOZ20" s="2"/>
      <c r="LPA20" s="35"/>
      <c r="LPB20" s="76"/>
      <c r="LPC20" s="75"/>
      <c r="LPE20" s="2"/>
      <c r="LPF20" s="2"/>
      <c r="LPG20" s="35"/>
      <c r="LPH20" s="76"/>
      <c r="LPI20" s="75"/>
      <c r="LPK20" s="2"/>
      <c r="LPL20" s="2"/>
      <c r="LPM20" s="35"/>
      <c r="LPN20" s="76"/>
      <c r="LPO20" s="75"/>
      <c r="LPQ20" s="2"/>
      <c r="LPR20" s="2"/>
      <c r="LPS20" s="35"/>
      <c r="LPT20" s="76"/>
      <c r="LPU20" s="75"/>
      <c r="LPW20" s="2"/>
      <c r="LPX20" s="2"/>
      <c r="LPY20" s="35"/>
      <c r="LPZ20" s="76"/>
      <c r="LQA20" s="75"/>
      <c r="LQC20" s="2"/>
      <c r="LQD20" s="2"/>
      <c r="LQE20" s="35"/>
      <c r="LQF20" s="76"/>
      <c r="LQG20" s="75"/>
      <c r="LQI20" s="2"/>
      <c r="LQJ20" s="2"/>
      <c r="LQK20" s="35"/>
      <c r="LQL20" s="76"/>
      <c r="LQM20" s="75"/>
      <c r="LQO20" s="2"/>
      <c r="LQP20" s="2"/>
      <c r="LQQ20" s="35"/>
      <c r="LQR20" s="76"/>
      <c r="LQS20" s="75"/>
      <c r="LQU20" s="2"/>
      <c r="LQV20" s="2"/>
      <c r="LQW20" s="35"/>
      <c r="LQX20" s="76"/>
      <c r="LQY20" s="75"/>
      <c r="LRA20" s="2"/>
      <c r="LRB20" s="2"/>
      <c r="LRC20" s="35"/>
      <c r="LRD20" s="76"/>
      <c r="LRE20" s="75"/>
      <c r="LRG20" s="2"/>
      <c r="LRH20" s="2"/>
      <c r="LRI20" s="35"/>
      <c r="LRJ20" s="76"/>
      <c r="LRK20" s="75"/>
      <c r="LRM20" s="2"/>
      <c r="LRN20" s="2"/>
      <c r="LRO20" s="35"/>
      <c r="LRP20" s="76"/>
      <c r="LRQ20" s="75"/>
      <c r="LRS20" s="2"/>
      <c r="LRT20" s="2"/>
      <c r="LRU20" s="35"/>
      <c r="LRV20" s="76"/>
      <c r="LRW20" s="75"/>
      <c r="LRY20" s="2"/>
      <c r="LRZ20" s="2"/>
      <c r="LSA20" s="35"/>
      <c r="LSB20" s="76"/>
      <c r="LSC20" s="75"/>
      <c r="LSE20" s="2"/>
      <c r="LSF20" s="2"/>
      <c r="LSG20" s="35"/>
      <c r="LSH20" s="76"/>
      <c r="LSI20" s="75"/>
      <c r="LSK20" s="2"/>
      <c r="LSL20" s="2"/>
      <c r="LSM20" s="35"/>
      <c r="LSN20" s="76"/>
      <c r="LSO20" s="75"/>
      <c r="LSQ20" s="2"/>
      <c r="LSR20" s="2"/>
      <c r="LSS20" s="35"/>
      <c r="LST20" s="76"/>
      <c r="LSU20" s="75"/>
      <c r="LSW20" s="2"/>
      <c r="LSX20" s="2"/>
      <c r="LSY20" s="35"/>
      <c r="LSZ20" s="76"/>
      <c r="LTA20" s="75"/>
      <c r="LTC20" s="2"/>
      <c r="LTD20" s="2"/>
      <c r="LTE20" s="35"/>
      <c r="LTF20" s="76"/>
      <c r="LTG20" s="75"/>
      <c r="LTI20" s="2"/>
      <c r="LTJ20" s="2"/>
      <c r="LTK20" s="35"/>
      <c r="LTL20" s="76"/>
      <c r="LTM20" s="75"/>
      <c r="LTO20" s="2"/>
      <c r="LTP20" s="2"/>
      <c r="LTQ20" s="35"/>
      <c r="LTR20" s="76"/>
      <c r="LTS20" s="75"/>
      <c r="LTU20" s="2"/>
      <c r="LTV20" s="2"/>
      <c r="LTW20" s="35"/>
      <c r="LTX20" s="76"/>
      <c r="LTY20" s="75"/>
      <c r="LUA20" s="2"/>
      <c r="LUB20" s="2"/>
      <c r="LUC20" s="35"/>
      <c r="LUD20" s="76"/>
      <c r="LUE20" s="75"/>
      <c r="LUG20" s="2"/>
      <c r="LUH20" s="2"/>
      <c r="LUI20" s="35"/>
      <c r="LUJ20" s="76"/>
      <c r="LUK20" s="75"/>
      <c r="LUM20" s="2"/>
      <c r="LUN20" s="2"/>
      <c r="LUO20" s="35"/>
      <c r="LUP20" s="76"/>
      <c r="LUQ20" s="75"/>
      <c r="LUS20" s="2"/>
      <c r="LUT20" s="2"/>
      <c r="LUU20" s="35"/>
      <c r="LUV20" s="76"/>
      <c r="LUW20" s="75"/>
      <c r="LUY20" s="2"/>
      <c r="LUZ20" s="2"/>
      <c r="LVA20" s="35"/>
      <c r="LVB20" s="76"/>
      <c r="LVC20" s="75"/>
      <c r="LVE20" s="2"/>
      <c r="LVF20" s="2"/>
      <c r="LVG20" s="35"/>
      <c r="LVH20" s="76"/>
      <c r="LVI20" s="75"/>
      <c r="LVK20" s="2"/>
      <c r="LVL20" s="2"/>
      <c r="LVM20" s="35"/>
      <c r="LVN20" s="76"/>
      <c r="LVO20" s="75"/>
      <c r="LVQ20" s="2"/>
      <c r="LVR20" s="2"/>
      <c r="LVS20" s="35"/>
      <c r="LVT20" s="76"/>
      <c r="LVU20" s="75"/>
      <c r="LVW20" s="2"/>
      <c r="LVX20" s="2"/>
      <c r="LVY20" s="35"/>
      <c r="LVZ20" s="76"/>
      <c r="LWA20" s="75"/>
      <c r="LWC20" s="2"/>
      <c r="LWD20" s="2"/>
      <c r="LWE20" s="35"/>
      <c r="LWF20" s="76"/>
      <c r="LWG20" s="75"/>
      <c r="LWI20" s="2"/>
      <c r="LWJ20" s="2"/>
      <c r="LWK20" s="35"/>
      <c r="LWL20" s="76"/>
      <c r="LWM20" s="75"/>
      <c r="LWO20" s="2"/>
      <c r="LWP20" s="2"/>
      <c r="LWQ20" s="35"/>
      <c r="LWR20" s="76"/>
      <c r="LWS20" s="75"/>
      <c r="LWU20" s="2"/>
      <c r="LWV20" s="2"/>
      <c r="LWW20" s="35"/>
      <c r="LWX20" s="76"/>
      <c r="LWY20" s="75"/>
      <c r="LXA20" s="2"/>
      <c r="LXB20" s="2"/>
      <c r="LXC20" s="35"/>
      <c r="LXD20" s="76"/>
      <c r="LXE20" s="75"/>
      <c r="LXG20" s="2"/>
      <c r="LXH20" s="2"/>
      <c r="LXI20" s="35"/>
      <c r="LXJ20" s="76"/>
      <c r="LXK20" s="75"/>
      <c r="LXM20" s="2"/>
      <c r="LXN20" s="2"/>
      <c r="LXO20" s="35"/>
      <c r="LXP20" s="76"/>
      <c r="LXQ20" s="75"/>
      <c r="LXS20" s="2"/>
      <c r="LXT20" s="2"/>
      <c r="LXU20" s="35"/>
      <c r="LXV20" s="76"/>
      <c r="LXW20" s="75"/>
      <c r="LXY20" s="2"/>
      <c r="LXZ20" s="2"/>
      <c r="LYA20" s="35"/>
      <c r="LYB20" s="76"/>
      <c r="LYC20" s="75"/>
      <c r="LYE20" s="2"/>
      <c r="LYF20" s="2"/>
      <c r="LYG20" s="35"/>
      <c r="LYH20" s="76"/>
      <c r="LYI20" s="75"/>
      <c r="LYK20" s="2"/>
      <c r="LYL20" s="2"/>
      <c r="LYM20" s="35"/>
      <c r="LYN20" s="76"/>
      <c r="LYO20" s="75"/>
      <c r="LYQ20" s="2"/>
      <c r="LYR20" s="2"/>
      <c r="LYS20" s="35"/>
      <c r="LYT20" s="76"/>
      <c r="LYU20" s="75"/>
      <c r="LYW20" s="2"/>
      <c r="LYX20" s="2"/>
      <c r="LYY20" s="35"/>
      <c r="LYZ20" s="76"/>
      <c r="LZA20" s="75"/>
      <c r="LZC20" s="2"/>
      <c r="LZD20" s="2"/>
      <c r="LZE20" s="35"/>
      <c r="LZF20" s="76"/>
      <c r="LZG20" s="75"/>
      <c r="LZI20" s="2"/>
      <c r="LZJ20" s="2"/>
      <c r="LZK20" s="35"/>
      <c r="LZL20" s="76"/>
      <c r="LZM20" s="75"/>
      <c r="LZO20" s="2"/>
      <c r="LZP20" s="2"/>
      <c r="LZQ20" s="35"/>
      <c r="LZR20" s="76"/>
      <c r="LZS20" s="75"/>
      <c r="LZU20" s="2"/>
      <c r="LZV20" s="2"/>
      <c r="LZW20" s="35"/>
      <c r="LZX20" s="76"/>
      <c r="LZY20" s="75"/>
      <c r="MAA20" s="2"/>
      <c r="MAB20" s="2"/>
      <c r="MAC20" s="35"/>
      <c r="MAD20" s="76"/>
      <c r="MAE20" s="75"/>
      <c r="MAG20" s="2"/>
      <c r="MAH20" s="2"/>
      <c r="MAI20" s="35"/>
      <c r="MAJ20" s="76"/>
      <c r="MAK20" s="75"/>
      <c r="MAM20" s="2"/>
      <c r="MAN20" s="2"/>
      <c r="MAO20" s="35"/>
      <c r="MAP20" s="76"/>
      <c r="MAQ20" s="75"/>
      <c r="MAS20" s="2"/>
      <c r="MAT20" s="2"/>
      <c r="MAU20" s="35"/>
      <c r="MAV20" s="76"/>
      <c r="MAW20" s="75"/>
      <c r="MAY20" s="2"/>
      <c r="MAZ20" s="2"/>
      <c r="MBA20" s="35"/>
      <c r="MBB20" s="76"/>
      <c r="MBC20" s="75"/>
      <c r="MBE20" s="2"/>
      <c r="MBF20" s="2"/>
      <c r="MBG20" s="35"/>
      <c r="MBH20" s="76"/>
      <c r="MBI20" s="75"/>
      <c r="MBK20" s="2"/>
      <c r="MBL20" s="2"/>
      <c r="MBM20" s="35"/>
      <c r="MBN20" s="76"/>
      <c r="MBO20" s="75"/>
      <c r="MBQ20" s="2"/>
      <c r="MBR20" s="2"/>
      <c r="MBS20" s="35"/>
      <c r="MBT20" s="76"/>
      <c r="MBU20" s="75"/>
      <c r="MBW20" s="2"/>
      <c r="MBX20" s="2"/>
      <c r="MBY20" s="35"/>
      <c r="MBZ20" s="76"/>
      <c r="MCA20" s="75"/>
      <c r="MCC20" s="2"/>
      <c r="MCD20" s="2"/>
      <c r="MCE20" s="35"/>
      <c r="MCF20" s="76"/>
      <c r="MCG20" s="75"/>
      <c r="MCI20" s="2"/>
      <c r="MCJ20" s="2"/>
      <c r="MCK20" s="35"/>
      <c r="MCL20" s="76"/>
      <c r="MCM20" s="75"/>
      <c r="MCO20" s="2"/>
      <c r="MCP20" s="2"/>
      <c r="MCQ20" s="35"/>
      <c r="MCR20" s="76"/>
      <c r="MCS20" s="75"/>
      <c r="MCU20" s="2"/>
      <c r="MCV20" s="2"/>
      <c r="MCW20" s="35"/>
      <c r="MCX20" s="76"/>
      <c r="MCY20" s="75"/>
      <c r="MDA20" s="2"/>
      <c r="MDB20" s="2"/>
      <c r="MDC20" s="35"/>
      <c r="MDD20" s="76"/>
      <c r="MDE20" s="75"/>
      <c r="MDG20" s="2"/>
      <c r="MDH20" s="2"/>
      <c r="MDI20" s="35"/>
      <c r="MDJ20" s="76"/>
      <c r="MDK20" s="75"/>
      <c r="MDM20" s="2"/>
      <c r="MDN20" s="2"/>
      <c r="MDO20" s="35"/>
      <c r="MDP20" s="76"/>
      <c r="MDQ20" s="75"/>
      <c r="MDS20" s="2"/>
      <c r="MDT20" s="2"/>
      <c r="MDU20" s="35"/>
      <c r="MDV20" s="76"/>
      <c r="MDW20" s="75"/>
      <c r="MDY20" s="2"/>
      <c r="MDZ20" s="2"/>
      <c r="MEA20" s="35"/>
      <c r="MEB20" s="76"/>
      <c r="MEC20" s="75"/>
      <c r="MEE20" s="2"/>
      <c r="MEF20" s="2"/>
      <c r="MEG20" s="35"/>
      <c r="MEH20" s="76"/>
      <c r="MEI20" s="75"/>
      <c r="MEK20" s="2"/>
      <c r="MEL20" s="2"/>
      <c r="MEM20" s="35"/>
      <c r="MEN20" s="76"/>
      <c r="MEO20" s="75"/>
      <c r="MEQ20" s="2"/>
      <c r="MER20" s="2"/>
      <c r="MES20" s="35"/>
      <c r="MET20" s="76"/>
      <c r="MEU20" s="75"/>
      <c r="MEW20" s="2"/>
      <c r="MEX20" s="2"/>
      <c r="MEY20" s="35"/>
      <c r="MEZ20" s="76"/>
      <c r="MFA20" s="75"/>
      <c r="MFC20" s="2"/>
      <c r="MFD20" s="2"/>
      <c r="MFE20" s="35"/>
      <c r="MFF20" s="76"/>
      <c r="MFG20" s="75"/>
      <c r="MFI20" s="2"/>
      <c r="MFJ20" s="2"/>
      <c r="MFK20" s="35"/>
      <c r="MFL20" s="76"/>
      <c r="MFM20" s="75"/>
      <c r="MFO20" s="2"/>
      <c r="MFP20" s="2"/>
      <c r="MFQ20" s="35"/>
      <c r="MFR20" s="76"/>
      <c r="MFS20" s="75"/>
      <c r="MFU20" s="2"/>
      <c r="MFV20" s="2"/>
      <c r="MFW20" s="35"/>
      <c r="MFX20" s="76"/>
      <c r="MFY20" s="75"/>
      <c r="MGA20" s="2"/>
      <c r="MGB20" s="2"/>
      <c r="MGC20" s="35"/>
      <c r="MGD20" s="76"/>
      <c r="MGE20" s="75"/>
      <c r="MGG20" s="2"/>
      <c r="MGH20" s="2"/>
      <c r="MGI20" s="35"/>
      <c r="MGJ20" s="76"/>
      <c r="MGK20" s="75"/>
      <c r="MGM20" s="2"/>
      <c r="MGN20" s="2"/>
      <c r="MGO20" s="35"/>
      <c r="MGP20" s="76"/>
      <c r="MGQ20" s="75"/>
      <c r="MGS20" s="2"/>
      <c r="MGT20" s="2"/>
      <c r="MGU20" s="35"/>
      <c r="MGV20" s="76"/>
      <c r="MGW20" s="75"/>
      <c r="MGY20" s="2"/>
      <c r="MGZ20" s="2"/>
      <c r="MHA20" s="35"/>
      <c r="MHB20" s="76"/>
      <c r="MHC20" s="75"/>
      <c r="MHE20" s="2"/>
      <c r="MHF20" s="2"/>
      <c r="MHG20" s="35"/>
      <c r="MHH20" s="76"/>
      <c r="MHI20" s="75"/>
      <c r="MHK20" s="2"/>
      <c r="MHL20" s="2"/>
      <c r="MHM20" s="35"/>
      <c r="MHN20" s="76"/>
      <c r="MHO20" s="75"/>
      <c r="MHQ20" s="2"/>
      <c r="MHR20" s="2"/>
      <c r="MHS20" s="35"/>
      <c r="MHT20" s="76"/>
      <c r="MHU20" s="75"/>
      <c r="MHW20" s="2"/>
      <c r="MHX20" s="2"/>
      <c r="MHY20" s="35"/>
      <c r="MHZ20" s="76"/>
      <c r="MIA20" s="75"/>
      <c r="MIC20" s="2"/>
      <c r="MID20" s="2"/>
      <c r="MIE20" s="35"/>
      <c r="MIF20" s="76"/>
      <c r="MIG20" s="75"/>
      <c r="MII20" s="2"/>
      <c r="MIJ20" s="2"/>
      <c r="MIK20" s="35"/>
      <c r="MIL20" s="76"/>
      <c r="MIM20" s="75"/>
      <c r="MIO20" s="2"/>
      <c r="MIP20" s="2"/>
      <c r="MIQ20" s="35"/>
      <c r="MIR20" s="76"/>
      <c r="MIS20" s="75"/>
      <c r="MIU20" s="2"/>
      <c r="MIV20" s="2"/>
      <c r="MIW20" s="35"/>
      <c r="MIX20" s="76"/>
      <c r="MIY20" s="75"/>
      <c r="MJA20" s="2"/>
      <c r="MJB20" s="2"/>
      <c r="MJC20" s="35"/>
      <c r="MJD20" s="76"/>
      <c r="MJE20" s="75"/>
      <c r="MJG20" s="2"/>
      <c r="MJH20" s="2"/>
      <c r="MJI20" s="35"/>
      <c r="MJJ20" s="76"/>
      <c r="MJK20" s="75"/>
      <c r="MJM20" s="2"/>
      <c r="MJN20" s="2"/>
      <c r="MJO20" s="35"/>
      <c r="MJP20" s="76"/>
      <c r="MJQ20" s="75"/>
      <c r="MJS20" s="2"/>
      <c r="MJT20" s="2"/>
      <c r="MJU20" s="35"/>
      <c r="MJV20" s="76"/>
      <c r="MJW20" s="75"/>
      <c r="MJY20" s="2"/>
      <c r="MJZ20" s="2"/>
      <c r="MKA20" s="35"/>
      <c r="MKB20" s="76"/>
      <c r="MKC20" s="75"/>
      <c r="MKE20" s="2"/>
      <c r="MKF20" s="2"/>
      <c r="MKG20" s="35"/>
      <c r="MKH20" s="76"/>
      <c r="MKI20" s="75"/>
      <c r="MKK20" s="2"/>
      <c r="MKL20" s="2"/>
      <c r="MKM20" s="35"/>
      <c r="MKN20" s="76"/>
      <c r="MKO20" s="75"/>
      <c r="MKQ20" s="2"/>
      <c r="MKR20" s="2"/>
      <c r="MKS20" s="35"/>
      <c r="MKT20" s="76"/>
      <c r="MKU20" s="75"/>
      <c r="MKW20" s="2"/>
      <c r="MKX20" s="2"/>
      <c r="MKY20" s="35"/>
      <c r="MKZ20" s="76"/>
      <c r="MLA20" s="75"/>
      <c r="MLC20" s="2"/>
      <c r="MLD20" s="2"/>
      <c r="MLE20" s="35"/>
      <c r="MLF20" s="76"/>
      <c r="MLG20" s="75"/>
      <c r="MLI20" s="2"/>
      <c r="MLJ20" s="2"/>
      <c r="MLK20" s="35"/>
      <c r="MLL20" s="76"/>
      <c r="MLM20" s="75"/>
      <c r="MLO20" s="2"/>
      <c r="MLP20" s="2"/>
      <c r="MLQ20" s="35"/>
      <c r="MLR20" s="76"/>
      <c r="MLS20" s="75"/>
      <c r="MLU20" s="2"/>
      <c r="MLV20" s="2"/>
      <c r="MLW20" s="35"/>
      <c r="MLX20" s="76"/>
      <c r="MLY20" s="75"/>
      <c r="MMA20" s="2"/>
      <c r="MMB20" s="2"/>
      <c r="MMC20" s="35"/>
      <c r="MMD20" s="76"/>
      <c r="MME20" s="75"/>
      <c r="MMG20" s="2"/>
      <c r="MMH20" s="2"/>
      <c r="MMI20" s="35"/>
      <c r="MMJ20" s="76"/>
      <c r="MMK20" s="75"/>
      <c r="MMM20" s="2"/>
      <c r="MMN20" s="2"/>
      <c r="MMO20" s="35"/>
      <c r="MMP20" s="76"/>
      <c r="MMQ20" s="75"/>
      <c r="MMS20" s="2"/>
      <c r="MMT20" s="2"/>
      <c r="MMU20" s="35"/>
      <c r="MMV20" s="76"/>
      <c r="MMW20" s="75"/>
      <c r="MMY20" s="2"/>
      <c r="MMZ20" s="2"/>
      <c r="MNA20" s="35"/>
      <c r="MNB20" s="76"/>
      <c r="MNC20" s="75"/>
      <c r="MNE20" s="2"/>
      <c r="MNF20" s="2"/>
      <c r="MNG20" s="35"/>
      <c r="MNH20" s="76"/>
      <c r="MNI20" s="75"/>
      <c r="MNK20" s="2"/>
      <c r="MNL20" s="2"/>
      <c r="MNM20" s="35"/>
      <c r="MNN20" s="76"/>
      <c r="MNO20" s="75"/>
      <c r="MNQ20" s="2"/>
      <c r="MNR20" s="2"/>
      <c r="MNS20" s="35"/>
      <c r="MNT20" s="76"/>
      <c r="MNU20" s="75"/>
      <c r="MNW20" s="2"/>
      <c r="MNX20" s="2"/>
      <c r="MNY20" s="35"/>
      <c r="MNZ20" s="76"/>
      <c r="MOA20" s="75"/>
      <c r="MOC20" s="2"/>
      <c r="MOD20" s="2"/>
      <c r="MOE20" s="35"/>
      <c r="MOF20" s="76"/>
      <c r="MOG20" s="75"/>
      <c r="MOI20" s="2"/>
      <c r="MOJ20" s="2"/>
      <c r="MOK20" s="35"/>
      <c r="MOL20" s="76"/>
      <c r="MOM20" s="75"/>
      <c r="MOO20" s="2"/>
      <c r="MOP20" s="2"/>
      <c r="MOQ20" s="35"/>
      <c r="MOR20" s="76"/>
      <c r="MOS20" s="75"/>
      <c r="MOU20" s="2"/>
      <c r="MOV20" s="2"/>
      <c r="MOW20" s="35"/>
      <c r="MOX20" s="76"/>
      <c r="MOY20" s="75"/>
      <c r="MPA20" s="2"/>
      <c r="MPB20" s="2"/>
      <c r="MPC20" s="35"/>
      <c r="MPD20" s="76"/>
      <c r="MPE20" s="75"/>
      <c r="MPG20" s="2"/>
      <c r="MPH20" s="2"/>
      <c r="MPI20" s="35"/>
      <c r="MPJ20" s="76"/>
      <c r="MPK20" s="75"/>
      <c r="MPM20" s="2"/>
      <c r="MPN20" s="2"/>
      <c r="MPO20" s="35"/>
      <c r="MPP20" s="76"/>
      <c r="MPQ20" s="75"/>
      <c r="MPS20" s="2"/>
      <c r="MPT20" s="2"/>
      <c r="MPU20" s="35"/>
      <c r="MPV20" s="76"/>
      <c r="MPW20" s="75"/>
      <c r="MPY20" s="2"/>
      <c r="MPZ20" s="2"/>
      <c r="MQA20" s="35"/>
      <c r="MQB20" s="76"/>
      <c r="MQC20" s="75"/>
      <c r="MQE20" s="2"/>
      <c r="MQF20" s="2"/>
      <c r="MQG20" s="35"/>
      <c r="MQH20" s="76"/>
      <c r="MQI20" s="75"/>
      <c r="MQK20" s="2"/>
      <c r="MQL20" s="2"/>
      <c r="MQM20" s="35"/>
      <c r="MQN20" s="76"/>
      <c r="MQO20" s="75"/>
      <c r="MQQ20" s="2"/>
      <c r="MQR20" s="2"/>
      <c r="MQS20" s="35"/>
      <c r="MQT20" s="76"/>
      <c r="MQU20" s="75"/>
      <c r="MQW20" s="2"/>
      <c r="MQX20" s="2"/>
      <c r="MQY20" s="35"/>
      <c r="MQZ20" s="76"/>
      <c r="MRA20" s="75"/>
      <c r="MRC20" s="2"/>
      <c r="MRD20" s="2"/>
      <c r="MRE20" s="35"/>
      <c r="MRF20" s="76"/>
      <c r="MRG20" s="75"/>
      <c r="MRI20" s="2"/>
      <c r="MRJ20" s="2"/>
      <c r="MRK20" s="35"/>
      <c r="MRL20" s="76"/>
      <c r="MRM20" s="75"/>
      <c r="MRO20" s="2"/>
      <c r="MRP20" s="2"/>
      <c r="MRQ20" s="35"/>
      <c r="MRR20" s="76"/>
      <c r="MRS20" s="75"/>
      <c r="MRU20" s="2"/>
      <c r="MRV20" s="2"/>
      <c r="MRW20" s="35"/>
      <c r="MRX20" s="76"/>
      <c r="MRY20" s="75"/>
      <c r="MSA20" s="2"/>
      <c r="MSB20" s="2"/>
      <c r="MSC20" s="35"/>
      <c r="MSD20" s="76"/>
      <c r="MSE20" s="75"/>
      <c r="MSG20" s="2"/>
      <c r="MSH20" s="2"/>
      <c r="MSI20" s="35"/>
      <c r="MSJ20" s="76"/>
      <c r="MSK20" s="75"/>
      <c r="MSM20" s="2"/>
      <c r="MSN20" s="2"/>
      <c r="MSO20" s="35"/>
      <c r="MSP20" s="76"/>
      <c r="MSQ20" s="75"/>
      <c r="MSS20" s="2"/>
      <c r="MST20" s="2"/>
      <c r="MSU20" s="35"/>
      <c r="MSV20" s="76"/>
      <c r="MSW20" s="75"/>
      <c r="MSY20" s="2"/>
      <c r="MSZ20" s="2"/>
      <c r="MTA20" s="35"/>
      <c r="MTB20" s="76"/>
      <c r="MTC20" s="75"/>
      <c r="MTE20" s="2"/>
      <c r="MTF20" s="2"/>
      <c r="MTG20" s="35"/>
      <c r="MTH20" s="76"/>
      <c r="MTI20" s="75"/>
      <c r="MTK20" s="2"/>
      <c r="MTL20" s="2"/>
      <c r="MTM20" s="35"/>
      <c r="MTN20" s="76"/>
      <c r="MTO20" s="75"/>
      <c r="MTQ20" s="2"/>
      <c r="MTR20" s="2"/>
      <c r="MTS20" s="35"/>
      <c r="MTT20" s="76"/>
      <c r="MTU20" s="75"/>
      <c r="MTW20" s="2"/>
      <c r="MTX20" s="2"/>
      <c r="MTY20" s="35"/>
      <c r="MTZ20" s="76"/>
      <c r="MUA20" s="75"/>
      <c r="MUC20" s="2"/>
      <c r="MUD20" s="2"/>
      <c r="MUE20" s="35"/>
      <c r="MUF20" s="76"/>
      <c r="MUG20" s="75"/>
      <c r="MUI20" s="2"/>
      <c r="MUJ20" s="2"/>
      <c r="MUK20" s="35"/>
      <c r="MUL20" s="76"/>
      <c r="MUM20" s="75"/>
      <c r="MUO20" s="2"/>
      <c r="MUP20" s="2"/>
      <c r="MUQ20" s="35"/>
      <c r="MUR20" s="76"/>
      <c r="MUS20" s="75"/>
      <c r="MUU20" s="2"/>
      <c r="MUV20" s="2"/>
      <c r="MUW20" s="35"/>
      <c r="MUX20" s="76"/>
      <c r="MUY20" s="75"/>
      <c r="MVA20" s="2"/>
      <c r="MVB20" s="2"/>
      <c r="MVC20" s="35"/>
      <c r="MVD20" s="76"/>
      <c r="MVE20" s="75"/>
      <c r="MVG20" s="2"/>
      <c r="MVH20" s="2"/>
      <c r="MVI20" s="35"/>
      <c r="MVJ20" s="76"/>
      <c r="MVK20" s="75"/>
      <c r="MVM20" s="2"/>
      <c r="MVN20" s="2"/>
      <c r="MVO20" s="35"/>
      <c r="MVP20" s="76"/>
      <c r="MVQ20" s="75"/>
      <c r="MVS20" s="2"/>
      <c r="MVT20" s="2"/>
      <c r="MVU20" s="35"/>
      <c r="MVV20" s="76"/>
      <c r="MVW20" s="75"/>
      <c r="MVY20" s="2"/>
      <c r="MVZ20" s="2"/>
      <c r="MWA20" s="35"/>
      <c r="MWB20" s="76"/>
      <c r="MWC20" s="75"/>
      <c r="MWE20" s="2"/>
      <c r="MWF20" s="2"/>
      <c r="MWG20" s="35"/>
      <c r="MWH20" s="76"/>
      <c r="MWI20" s="75"/>
      <c r="MWK20" s="2"/>
      <c r="MWL20" s="2"/>
      <c r="MWM20" s="35"/>
      <c r="MWN20" s="76"/>
      <c r="MWO20" s="75"/>
      <c r="MWQ20" s="2"/>
      <c r="MWR20" s="2"/>
      <c r="MWS20" s="35"/>
      <c r="MWT20" s="76"/>
      <c r="MWU20" s="75"/>
      <c r="MWW20" s="2"/>
      <c r="MWX20" s="2"/>
      <c r="MWY20" s="35"/>
      <c r="MWZ20" s="76"/>
      <c r="MXA20" s="75"/>
      <c r="MXC20" s="2"/>
      <c r="MXD20" s="2"/>
      <c r="MXE20" s="35"/>
      <c r="MXF20" s="76"/>
      <c r="MXG20" s="75"/>
      <c r="MXI20" s="2"/>
      <c r="MXJ20" s="2"/>
      <c r="MXK20" s="35"/>
      <c r="MXL20" s="76"/>
      <c r="MXM20" s="75"/>
      <c r="MXO20" s="2"/>
      <c r="MXP20" s="2"/>
      <c r="MXQ20" s="35"/>
      <c r="MXR20" s="76"/>
      <c r="MXS20" s="75"/>
      <c r="MXU20" s="2"/>
      <c r="MXV20" s="2"/>
      <c r="MXW20" s="35"/>
      <c r="MXX20" s="76"/>
      <c r="MXY20" s="75"/>
      <c r="MYA20" s="2"/>
      <c r="MYB20" s="2"/>
      <c r="MYC20" s="35"/>
      <c r="MYD20" s="76"/>
      <c r="MYE20" s="75"/>
      <c r="MYG20" s="2"/>
      <c r="MYH20" s="2"/>
      <c r="MYI20" s="35"/>
      <c r="MYJ20" s="76"/>
      <c r="MYK20" s="75"/>
      <c r="MYM20" s="2"/>
      <c r="MYN20" s="2"/>
      <c r="MYO20" s="35"/>
      <c r="MYP20" s="76"/>
      <c r="MYQ20" s="75"/>
      <c r="MYS20" s="2"/>
      <c r="MYT20" s="2"/>
      <c r="MYU20" s="35"/>
      <c r="MYV20" s="76"/>
      <c r="MYW20" s="75"/>
      <c r="MYY20" s="2"/>
      <c r="MYZ20" s="2"/>
      <c r="MZA20" s="35"/>
      <c r="MZB20" s="76"/>
      <c r="MZC20" s="75"/>
      <c r="MZE20" s="2"/>
      <c r="MZF20" s="2"/>
      <c r="MZG20" s="35"/>
      <c r="MZH20" s="76"/>
      <c r="MZI20" s="75"/>
      <c r="MZK20" s="2"/>
      <c r="MZL20" s="2"/>
      <c r="MZM20" s="35"/>
      <c r="MZN20" s="76"/>
      <c r="MZO20" s="75"/>
      <c r="MZQ20" s="2"/>
      <c r="MZR20" s="2"/>
      <c r="MZS20" s="35"/>
      <c r="MZT20" s="76"/>
      <c r="MZU20" s="75"/>
      <c r="MZW20" s="2"/>
      <c r="MZX20" s="2"/>
      <c r="MZY20" s="35"/>
      <c r="MZZ20" s="76"/>
      <c r="NAA20" s="75"/>
      <c r="NAC20" s="2"/>
      <c r="NAD20" s="2"/>
      <c r="NAE20" s="35"/>
      <c r="NAF20" s="76"/>
      <c r="NAG20" s="75"/>
      <c r="NAI20" s="2"/>
      <c r="NAJ20" s="2"/>
      <c r="NAK20" s="35"/>
      <c r="NAL20" s="76"/>
      <c r="NAM20" s="75"/>
      <c r="NAO20" s="2"/>
      <c r="NAP20" s="2"/>
      <c r="NAQ20" s="35"/>
      <c r="NAR20" s="76"/>
      <c r="NAS20" s="75"/>
      <c r="NAU20" s="2"/>
      <c r="NAV20" s="2"/>
      <c r="NAW20" s="35"/>
      <c r="NAX20" s="76"/>
      <c r="NAY20" s="75"/>
      <c r="NBA20" s="2"/>
      <c r="NBB20" s="2"/>
      <c r="NBC20" s="35"/>
      <c r="NBD20" s="76"/>
      <c r="NBE20" s="75"/>
      <c r="NBG20" s="2"/>
      <c r="NBH20" s="2"/>
      <c r="NBI20" s="35"/>
      <c r="NBJ20" s="76"/>
      <c r="NBK20" s="75"/>
      <c r="NBM20" s="2"/>
      <c r="NBN20" s="2"/>
      <c r="NBO20" s="35"/>
      <c r="NBP20" s="76"/>
      <c r="NBQ20" s="75"/>
      <c r="NBS20" s="2"/>
      <c r="NBT20" s="2"/>
      <c r="NBU20" s="35"/>
      <c r="NBV20" s="76"/>
      <c r="NBW20" s="75"/>
      <c r="NBY20" s="2"/>
      <c r="NBZ20" s="2"/>
      <c r="NCA20" s="35"/>
      <c r="NCB20" s="76"/>
      <c r="NCC20" s="75"/>
      <c r="NCE20" s="2"/>
      <c r="NCF20" s="2"/>
      <c r="NCG20" s="35"/>
      <c r="NCH20" s="76"/>
      <c r="NCI20" s="75"/>
      <c r="NCK20" s="2"/>
      <c r="NCL20" s="2"/>
      <c r="NCM20" s="35"/>
      <c r="NCN20" s="76"/>
      <c r="NCO20" s="75"/>
      <c r="NCQ20" s="2"/>
      <c r="NCR20" s="2"/>
      <c r="NCS20" s="35"/>
      <c r="NCT20" s="76"/>
      <c r="NCU20" s="75"/>
      <c r="NCW20" s="2"/>
      <c r="NCX20" s="2"/>
      <c r="NCY20" s="35"/>
      <c r="NCZ20" s="76"/>
      <c r="NDA20" s="75"/>
      <c r="NDC20" s="2"/>
      <c r="NDD20" s="2"/>
      <c r="NDE20" s="35"/>
      <c r="NDF20" s="76"/>
      <c r="NDG20" s="75"/>
      <c r="NDI20" s="2"/>
      <c r="NDJ20" s="2"/>
      <c r="NDK20" s="35"/>
      <c r="NDL20" s="76"/>
      <c r="NDM20" s="75"/>
      <c r="NDO20" s="2"/>
      <c r="NDP20" s="2"/>
      <c r="NDQ20" s="35"/>
      <c r="NDR20" s="76"/>
      <c r="NDS20" s="75"/>
      <c r="NDU20" s="2"/>
      <c r="NDV20" s="2"/>
      <c r="NDW20" s="35"/>
      <c r="NDX20" s="76"/>
      <c r="NDY20" s="75"/>
      <c r="NEA20" s="2"/>
      <c r="NEB20" s="2"/>
      <c r="NEC20" s="35"/>
      <c r="NED20" s="76"/>
      <c r="NEE20" s="75"/>
      <c r="NEG20" s="2"/>
      <c r="NEH20" s="2"/>
      <c r="NEI20" s="35"/>
      <c r="NEJ20" s="76"/>
      <c r="NEK20" s="75"/>
      <c r="NEM20" s="2"/>
      <c r="NEN20" s="2"/>
      <c r="NEO20" s="35"/>
      <c r="NEP20" s="76"/>
      <c r="NEQ20" s="75"/>
      <c r="NES20" s="2"/>
      <c r="NET20" s="2"/>
      <c r="NEU20" s="35"/>
      <c r="NEV20" s="76"/>
      <c r="NEW20" s="75"/>
      <c r="NEY20" s="2"/>
      <c r="NEZ20" s="2"/>
      <c r="NFA20" s="35"/>
      <c r="NFB20" s="76"/>
      <c r="NFC20" s="75"/>
      <c r="NFE20" s="2"/>
      <c r="NFF20" s="2"/>
      <c r="NFG20" s="35"/>
      <c r="NFH20" s="76"/>
      <c r="NFI20" s="75"/>
      <c r="NFK20" s="2"/>
      <c r="NFL20" s="2"/>
      <c r="NFM20" s="35"/>
      <c r="NFN20" s="76"/>
      <c r="NFO20" s="75"/>
      <c r="NFQ20" s="2"/>
      <c r="NFR20" s="2"/>
      <c r="NFS20" s="35"/>
      <c r="NFT20" s="76"/>
      <c r="NFU20" s="75"/>
      <c r="NFW20" s="2"/>
      <c r="NFX20" s="2"/>
      <c r="NFY20" s="35"/>
      <c r="NFZ20" s="76"/>
      <c r="NGA20" s="75"/>
      <c r="NGC20" s="2"/>
      <c r="NGD20" s="2"/>
      <c r="NGE20" s="35"/>
      <c r="NGF20" s="76"/>
      <c r="NGG20" s="75"/>
      <c r="NGI20" s="2"/>
      <c r="NGJ20" s="2"/>
      <c r="NGK20" s="35"/>
      <c r="NGL20" s="76"/>
      <c r="NGM20" s="75"/>
      <c r="NGO20" s="2"/>
      <c r="NGP20" s="2"/>
      <c r="NGQ20" s="35"/>
      <c r="NGR20" s="76"/>
      <c r="NGS20" s="75"/>
      <c r="NGU20" s="2"/>
      <c r="NGV20" s="2"/>
      <c r="NGW20" s="35"/>
      <c r="NGX20" s="76"/>
      <c r="NGY20" s="75"/>
      <c r="NHA20" s="2"/>
      <c r="NHB20" s="2"/>
      <c r="NHC20" s="35"/>
      <c r="NHD20" s="76"/>
      <c r="NHE20" s="75"/>
      <c r="NHG20" s="2"/>
      <c r="NHH20" s="2"/>
      <c r="NHI20" s="35"/>
      <c r="NHJ20" s="76"/>
      <c r="NHK20" s="75"/>
      <c r="NHM20" s="2"/>
      <c r="NHN20" s="2"/>
      <c r="NHO20" s="35"/>
      <c r="NHP20" s="76"/>
      <c r="NHQ20" s="75"/>
      <c r="NHS20" s="2"/>
      <c r="NHT20" s="2"/>
      <c r="NHU20" s="35"/>
      <c r="NHV20" s="76"/>
      <c r="NHW20" s="75"/>
      <c r="NHY20" s="2"/>
      <c r="NHZ20" s="2"/>
      <c r="NIA20" s="35"/>
      <c r="NIB20" s="76"/>
      <c r="NIC20" s="75"/>
      <c r="NIE20" s="2"/>
      <c r="NIF20" s="2"/>
      <c r="NIG20" s="35"/>
      <c r="NIH20" s="76"/>
      <c r="NII20" s="75"/>
      <c r="NIK20" s="2"/>
      <c r="NIL20" s="2"/>
      <c r="NIM20" s="35"/>
      <c r="NIN20" s="76"/>
      <c r="NIO20" s="75"/>
      <c r="NIQ20" s="2"/>
      <c r="NIR20" s="2"/>
      <c r="NIS20" s="35"/>
      <c r="NIT20" s="76"/>
      <c r="NIU20" s="75"/>
      <c r="NIW20" s="2"/>
      <c r="NIX20" s="2"/>
      <c r="NIY20" s="35"/>
      <c r="NIZ20" s="76"/>
      <c r="NJA20" s="75"/>
      <c r="NJC20" s="2"/>
      <c r="NJD20" s="2"/>
      <c r="NJE20" s="35"/>
      <c r="NJF20" s="76"/>
      <c r="NJG20" s="75"/>
      <c r="NJI20" s="2"/>
      <c r="NJJ20" s="2"/>
      <c r="NJK20" s="35"/>
      <c r="NJL20" s="76"/>
      <c r="NJM20" s="75"/>
      <c r="NJO20" s="2"/>
      <c r="NJP20" s="2"/>
      <c r="NJQ20" s="35"/>
      <c r="NJR20" s="76"/>
      <c r="NJS20" s="75"/>
      <c r="NJU20" s="2"/>
      <c r="NJV20" s="2"/>
      <c r="NJW20" s="35"/>
      <c r="NJX20" s="76"/>
      <c r="NJY20" s="75"/>
      <c r="NKA20" s="2"/>
      <c r="NKB20" s="2"/>
      <c r="NKC20" s="35"/>
      <c r="NKD20" s="76"/>
      <c r="NKE20" s="75"/>
      <c r="NKG20" s="2"/>
      <c r="NKH20" s="2"/>
      <c r="NKI20" s="35"/>
      <c r="NKJ20" s="76"/>
      <c r="NKK20" s="75"/>
      <c r="NKM20" s="2"/>
      <c r="NKN20" s="2"/>
      <c r="NKO20" s="35"/>
      <c r="NKP20" s="76"/>
      <c r="NKQ20" s="75"/>
      <c r="NKS20" s="2"/>
      <c r="NKT20" s="2"/>
      <c r="NKU20" s="35"/>
      <c r="NKV20" s="76"/>
      <c r="NKW20" s="75"/>
      <c r="NKY20" s="2"/>
      <c r="NKZ20" s="2"/>
      <c r="NLA20" s="35"/>
      <c r="NLB20" s="76"/>
      <c r="NLC20" s="75"/>
      <c r="NLE20" s="2"/>
      <c r="NLF20" s="2"/>
      <c r="NLG20" s="35"/>
      <c r="NLH20" s="76"/>
      <c r="NLI20" s="75"/>
      <c r="NLK20" s="2"/>
      <c r="NLL20" s="2"/>
      <c r="NLM20" s="35"/>
      <c r="NLN20" s="76"/>
      <c r="NLO20" s="75"/>
      <c r="NLQ20" s="2"/>
      <c r="NLR20" s="2"/>
      <c r="NLS20" s="35"/>
      <c r="NLT20" s="76"/>
      <c r="NLU20" s="75"/>
      <c r="NLW20" s="2"/>
      <c r="NLX20" s="2"/>
      <c r="NLY20" s="35"/>
      <c r="NLZ20" s="76"/>
      <c r="NMA20" s="75"/>
      <c r="NMC20" s="2"/>
      <c r="NMD20" s="2"/>
      <c r="NME20" s="35"/>
      <c r="NMF20" s="76"/>
      <c r="NMG20" s="75"/>
      <c r="NMI20" s="2"/>
      <c r="NMJ20" s="2"/>
      <c r="NMK20" s="35"/>
      <c r="NML20" s="76"/>
      <c r="NMM20" s="75"/>
      <c r="NMO20" s="2"/>
      <c r="NMP20" s="2"/>
      <c r="NMQ20" s="35"/>
      <c r="NMR20" s="76"/>
      <c r="NMS20" s="75"/>
      <c r="NMU20" s="2"/>
      <c r="NMV20" s="2"/>
      <c r="NMW20" s="35"/>
      <c r="NMX20" s="76"/>
      <c r="NMY20" s="75"/>
      <c r="NNA20" s="2"/>
      <c r="NNB20" s="2"/>
      <c r="NNC20" s="35"/>
      <c r="NND20" s="76"/>
      <c r="NNE20" s="75"/>
      <c r="NNG20" s="2"/>
      <c r="NNH20" s="2"/>
      <c r="NNI20" s="35"/>
      <c r="NNJ20" s="76"/>
      <c r="NNK20" s="75"/>
      <c r="NNM20" s="2"/>
      <c r="NNN20" s="2"/>
      <c r="NNO20" s="35"/>
      <c r="NNP20" s="76"/>
      <c r="NNQ20" s="75"/>
      <c r="NNS20" s="2"/>
      <c r="NNT20" s="2"/>
      <c r="NNU20" s="35"/>
      <c r="NNV20" s="76"/>
      <c r="NNW20" s="75"/>
      <c r="NNY20" s="2"/>
      <c r="NNZ20" s="2"/>
      <c r="NOA20" s="35"/>
      <c r="NOB20" s="76"/>
      <c r="NOC20" s="75"/>
      <c r="NOE20" s="2"/>
      <c r="NOF20" s="2"/>
      <c r="NOG20" s="35"/>
      <c r="NOH20" s="76"/>
      <c r="NOI20" s="75"/>
      <c r="NOK20" s="2"/>
      <c r="NOL20" s="2"/>
      <c r="NOM20" s="35"/>
      <c r="NON20" s="76"/>
      <c r="NOO20" s="75"/>
      <c r="NOQ20" s="2"/>
      <c r="NOR20" s="2"/>
      <c r="NOS20" s="35"/>
      <c r="NOT20" s="76"/>
      <c r="NOU20" s="75"/>
      <c r="NOW20" s="2"/>
      <c r="NOX20" s="2"/>
      <c r="NOY20" s="35"/>
      <c r="NOZ20" s="76"/>
      <c r="NPA20" s="75"/>
      <c r="NPC20" s="2"/>
      <c r="NPD20" s="2"/>
      <c r="NPE20" s="35"/>
      <c r="NPF20" s="76"/>
      <c r="NPG20" s="75"/>
      <c r="NPI20" s="2"/>
      <c r="NPJ20" s="2"/>
      <c r="NPK20" s="35"/>
      <c r="NPL20" s="76"/>
      <c r="NPM20" s="75"/>
      <c r="NPO20" s="2"/>
      <c r="NPP20" s="2"/>
      <c r="NPQ20" s="35"/>
      <c r="NPR20" s="76"/>
      <c r="NPS20" s="75"/>
      <c r="NPU20" s="2"/>
      <c r="NPV20" s="2"/>
      <c r="NPW20" s="35"/>
      <c r="NPX20" s="76"/>
      <c r="NPY20" s="75"/>
      <c r="NQA20" s="2"/>
      <c r="NQB20" s="2"/>
      <c r="NQC20" s="35"/>
      <c r="NQD20" s="76"/>
      <c r="NQE20" s="75"/>
      <c r="NQG20" s="2"/>
      <c r="NQH20" s="2"/>
      <c r="NQI20" s="35"/>
      <c r="NQJ20" s="76"/>
      <c r="NQK20" s="75"/>
      <c r="NQM20" s="2"/>
      <c r="NQN20" s="2"/>
      <c r="NQO20" s="35"/>
      <c r="NQP20" s="76"/>
      <c r="NQQ20" s="75"/>
      <c r="NQS20" s="2"/>
      <c r="NQT20" s="2"/>
      <c r="NQU20" s="35"/>
      <c r="NQV20" s="76"/>
      <c r="NQW20" s="75"/>
      <c r="NQY20" s="2"/>
      <c r="NQZ20" s="2"/>
      <c r="NRA20" s="35"/>
      <c r="NRB20" s="76"/>
      <c r="NRC20" s="75"/>
      <c r="NRE20" s="2"/>
      <c r="NRF20" s="2"/>
      <c r="NRG20" s="35"/>
      <c r="NRH20" s="76"/>
      <c r="NRI20" s="75"/>
      <c r="NRK20" s="2"/>
      <c r="NRL20" s="2"/>
      <c r="NRM20" s="35"/>
      <c r="NRN20" s="76"/>
      <c r="NRO20" s="75"/>
      <c r="NRQ20" s="2"/>
      <c r="NRR20" s="2"/>
      <c r="NRS20" s="35"/>
      <c r="NRT20" s="76"/>
      <c r="NRU20" s="75"/>
      <c r="NRW20" s="2"/>
      <c r="NRX20" s="2"/>
      <c r="NRY20" s="35"/>
      <c r="NRZ20" s="76"/>
      <c r="NSA20" s="75"/>
      <c r="NSC20" s="2"/>
      <c r="NSD20" s="2"/>
      <c r="NSE20" s="35"/>
      <c r="NSF20" s="76"/>
      <c r="NSG20" s="75"/>
      <c r="NSI20" s="2"/>
      <c r="NSJ20" s="2"/>
      <c r="NSK20" s="35"/>
      <c r="NSL20" s="76"/>
      <c r="NSM20" s="75"/>
      <c r="NSO20" s="2"/>
      <c r="NSP20" s="2"/>
      <c r="NSQ20" s="35"/>
      <c r="NSR20" s="76"/>
      <c r="NSS20" s="75"/>
      <c r="NSU20" s="2"/>
      <c r="NSV20" s="2"/>
      <c r="NSW20" s="35"/>
      <c r="NSX20" s="76"/>
      <c r="NSY20" s="75"/>
      <c r="NTA20" s="2"/>
      <c r="NTB20" s="2"/>
      <c r="NTC20" s="35"/>
      <c r="NTD20" s="76"/>
      <c r="NTE20" s="75"/>
      <c r="NTG20" s="2"/>
      <c r="NTH20" s="2"/>
      <c r="NTI20" s="35"/>
      <c r="NTJ20" s="76"/>
      <c r="NTK20" s="75"/>
      <c r="NTM20" s="2"/>
      <c r="NTN20" s="2"/>
      <c r="NTO20" s="35"/>
      <c r="NTP20" s="76"/>
      <c r="NTQ20" s="75"/>
      <c r="NTS20" s="2"/>
      <c r="NTT20" s="2"/>
      <c r="NTU20" s="35"/>
      <c r="NTV20" s="76"/>
      <c r="NTW20" s="75"/>
      <c r="NTY20" s="2"/>
      <c r="NTZ20" s="2"/>
      <c r="NUA20" s="35"/>
      <c r="NUB20" s="76"/>
      <c r="NUC20" s="75"/>
      <c r="NUE20" s="2"/>
      <c r="NUF20" s="2"/>
      <c r="NUG20" s="35"/>
      <c r="NUH20" s="76"/>
      <c r="NUI20" s="75"/>
      <c r="NUK20" s="2"/>
      <c r="NUL20" s="2"/>
      <c r="NUM20" s="35"/>
      <c r="NUN20" s="76"/>
      <c r="NUO20" s="75"/>
      <c r="NUQ20" s="2"/>
      <c r="NUR20" s="2"/>
      <c r="NUS20" s="35"/>
      <c r="NUT20" s="76"/>
      <c r="NUU20" s="75"/>
      <c r="NUW20" s="2"/>
      <c r="NUX20" s="2"/>
      <c r="NUY20" s="35"/>
      <c r="NUZ20" s="76"/>
      <c r="NVA20" s="75"/>
      <c r="NVC20" s="2"/>
      <c r="NVD20" s="2"/>
      <c r="NVE20" s="35"/>
      <c r="NVF20" s="76"/>
      <c r="NVG20" s="75"/>
      <c r="NVI20" s="2"/>
      <c r="NVJ20" s="2"/>
      <c r="NVK20" s="35"/>
      <c r="NVL20" s="76"/>
      <c r="NVM20" s="75"/>
      <c r="NVO20" s="2"/>
      <c r="NVP20" s="2"/>
      <c r="NVQ20" s="35"/>
      <c r="NVR20" s="76"/>
      <c r="NVS20" s="75"/>
      <c r="NVU20" s="2"/>
      <c r="NVV20" s="2"/>
      <c r="NVW20" s="35"/>
      <c r="NVX20" s="76"/>
      <c r="NVY20" s="75"/>
      <c r="NWA20" s="2"/>
      <c r="NWB20" s="2"/>
      <c r="NWC20" s="35"/>
      <c r="NWD20" s="76"/>
      <c r="NWE20" s="75"/>
      <c r="NWG20" s="2"/>
      <c r="NWH20" s="2"/>
      <c r="NWI20" s="35"/>
      <c r="NWJ20" s="76"/>
      <c r="NWK20" s="75"/>
      <c r="NWM20" s="2"/>
      <c r="NWN20" s="2"/>
      <c r="NWO20" s="35"/>
      <c r="NWP20" s="76"/>
      <c r="NWQ20" s="75"/>
      <c r="NWS20" s="2"/>
      <c r="NWT20" s="2"/>
      <c r="NWU20" s="35"/>
      <c r="NWV20" s="76"/>
      <c r="NWW20" s="75"/>
      <c r="NWY20" s="2"/>
      <c r="NWZ20" s="2"/>
      <c r="NXA20" s="35"/>
      <c r="NXB20" s="76"/>
      <c r="NXC20" s="75"/>
      <c r="NXE20" s="2"/>
      <c r="NXF20" s="2"/>
      <c r="NXG20" s="35"/>
      <c r="NXH20" s="76"/>
      <c r="NXI20" s="75"/>
      <c r="NXK20" s="2"/>
      <c r="NXL20" s="2"/>
      <c r="NXM20" s="35"/>
      <c r="NXN20" s="76"/>
      <c r="NXO20" s="75"/>
      <c r="NXQ20" s="2"/>
      <c r="NXR20" s="2"/>
      <c r="NXS20" s="35"/>
      <c r="NXT20" s="76"/>
      <c r="NXU20" s="75"/>
      <c r="NXW20" s="2"/>
      <c r="NXX20" s="2"/>
      <c r="NXY20" s="35"/>
      <c r="NXZ20" s="76"/>
      <c r="NYA20" s="75"/>
      <c r="NYC20" s="2"/>
      <c r="NYD20" s="2"/>
      <c r="NYE20" s="35"/>
      <c r="NYF20" s="76"/>
      <c r="NYG20" s="75"/>
      <c r="NYI20" s="2"/>
      <c r="NYJ20" s="2"/>
      <c r="NYK20" s="35"/>
      <c r="NYL20" s="76"/>
      <c r="NYM20" s="75"/>
      <c r="NYO20" s="2"/>
      <c r="NYP20" s="2"/>
      <c r="NYQ20" s="35"/>
      <c r="NYR20" s="76"/>
      <c r="NYS20" s="75"/>
      <c r="NYU20" s="2"/>
      <c r="NYV20" s="2"/>
      <c r="NYW20" s="35"/>
      <c r="NYX20" s="76"/>
      <c r="NYY20" s="75"/>
      <c r="NZA20" s="2"/>
      <c r="NZB20" s="2"/>
      <c r="NZC20" s="35"/>
      <c r="NZD20" s="76"/>
      <c r="NZE20" s="75"/>
      <c r="NZG20" s="2"/>
      <c r="NZH20" s="2"/>
      <c r="NZI20" s="35"/>
      <c r="NZJ20" s="76"/>
      <c r="NZK20" s="75"/>
      <c r="NZM20" s="2"/>
      <c r="NZN20" s="2"/>
      <c r="NZO20" s="35"/>
      <c r="NZP20" s="76"/>
      <c r="NZQ20" s="75"/>
      <c r="NZS20" s="2"/>
      <c r="NZT20" s="2"/>
      <c r="NZU20" s="35"/>
      <c r="NZV20" s="76"/>
      <c r="NZW20" s="75"/>
      <c r="NZY20" s="2"/>
      <c r="NZZ20" s="2"/>
      <c r="OAA20" s="35"/>
      <c r="OAB20" s="76"/>
      <c r="OAC20" s="75"/>
      <c r="OAE20" s="2"/>
      <c r="OAF20" s="2"/>
      <c r="OAG20" s="35"/>
      <c r="OAH20" s="76"/>
      <c r="OAI20" s="75"/>
      <c r="OAK20" s="2"/>
      <c r="OAL20" s="2"/>
      <c r="OAM20" s="35"/>
      <c r="OAN20" s="76"/>
      <c r="OAO20" s="75"/>
      <c r="OAQ20" s="2"/>
      <c r="OAR20" s="2"/>
      <c r="OAS20" s="35"/>
      <c r="OAT20" s="76"/>
      <c r="OAU20" s="75"/>
      <c r="OAW20" s="2"/>
      <c r="OAX20" s="2"/>
      <c r="OAY20" s="35"/>
      <c r="OAZ20" s="76"/>
      <c r="OBA20" s="75"/>
      <c r="OBC20" s="2"/>
      <c r="OBD20" s="2"/>
      <c r="OBE20" s="35"/>
      <c r="OBF20" s="76"/>
      <c r="OBG20" s="75"/>
      <c r="OBI20" s="2"/>
      <c r="OBJ20" s="2"/>
      <c r="OBK20" s="35"/>
      <c r="OBL20" s="76"/>
      <c r="OBM20" s="75"/>
      <c r="OBO20" s="2"/>
      <c r="OBP20" s="2"/>
      <c r="OBQ20" s="35"/>
      <c r="OBR20" s="76"/>
      <c r="OBS20" s="75"/>
      <c r="OBU20" s="2"/>
      <c r="OBV20" s="2"/>
      <c r="OBW20" s="35"/>
      <c r="OBX20" s="76"/>
      <c r="OBY20" s="75"/>
      <c r="OCA20" s="2"/>
      <c r="OCB20" s="2"/>
      <c r="OCC20" s="35"/>
      <c r="OCD20" s="76"/>
      <c r="OCE20" s="75"/>
      <c r="OCG20" s="2"/>
      <c r="OCH20" s="2"/>
      <c r="OCI20" s="35"/>
      <c r="OCJ20" s="76"/>
      <c r="OCK20" s="75"/>
      <c r="OCM20" s="2"/>
      <c r="OCN20" s="2"/>
      <c r="OCO20" s="35"/>
      <c r="OCP20" s="76"/>
      <c r="OCQ20" s="75"/>
      <c r="OCS20" s="2"/>
      <c r="OCT20" s="2"/>
      <c r="OCU20" s="35"/>
      <c r="OCV20" s="76"/>
      <c r="OCW20" s="75"/>
      <c r="OCY20" s="2"/>
      <c r="OCZ20" s="2"/>
      <c r="ODA20" s="35"/>
      <c r="ODB20" s="76"/>
      <c r="ODC20" s="75"/>
      <c r="ODE20" s="2"/>
      <c r="ODF20" s="2"/>
      <c r="ODG20" s="35"/>
      <c r="ODH20" s="76"/>
      <c r="ODI20" s="75"/>
      <c r="ODK20" s="2"/>
      <c r="ODL20" s="2"/>
      <c r="ODM20" s="35"/>
      <c r="ODN20" s="76"/>
      <c r="ODO20" s="75"/>
      <c r="ODQ20" s="2"/>
      <c r="ODR20" s="2"/>
      <c r="ODS20" s="35"/>
      <c r="ODT20" s="76"/>
      <c r="ODU20" s="75"/>
      <c r="ODW20" s="2"/>
      <c r="ODX20" s="2"/>
      <c r="ODY20" s="35"/>
      <c r="ODZ20" s="76"/>
      <c r="OEA20" s="75"/>
      <c r="OEC20" s="2"/>
      <c r="OED20" s="2"/>
      <c r="OEE20" s="35"/>
      <c r="OEF20" s="76"/>
      <c r="OEG20" s="75"/>
      <c r="OEI20" s="2"/>
      <c r="OEJ20" s="2"/>
      <c r="OEK20" s="35"/>
      <c r="OEL20" s="76"/>
      <c r="OEM20" s="75"/>
      <c r="OEO20" s="2"/>
      <c r="OEP20" s="2"/>
      <c r="OEQ20" s="35"/>
      <c r="OER20" s="76"/>
      <c r="OES20" s="75"/>
      <c r="OEU20" s="2"/>
      <c r="OEV20" s="2"/>
      <c r="OEW20" s="35"/>
      <c r="OEX20" s="76"/>
      <c r="OEY20" s="75"/>
      <c r="OFA20" s="2"/>
      <c r="OFB20" s="2"/>
      <c r="OFC20" s="35"/>
      <c r="OFD20" s="76"/>
      <c r="OFE20" s="75"/>
      <c r="OFG20" s="2"/>
      <c r="OFH20" s="2"/>
      <c r="OFI20" s="35"/>
      <c r="OFJ20" s="76"/>
      <c r="OFK20" s="75"/>
      <c r="OFM20" s="2"/>
      <c r="OFN20" s="2"/>
      <c r="OFO20" s="35"/>
      <c r="OFP20" s="76"/>
      <c r="OFQ20" s="75"/>
      <c r="OFS20" s="2"/>
      <c r="OFT20" s="2"/>
      <c r="OFU20" s="35"/>
      <c r="OFV20" s="76"/>
      <c r="OFW20" s="75"/>
      <c r="OFY20" s="2"/>
      <c r="OFZ20" s="2"/>
      <c r="OGA20" s="35"/>
      <c r="OGB20" s="76"/>
      <c r="OGC20" s="75"/>
      <c r="OGE20" s="2"/>
      <c r="OGF20" s="2"/>
      <c r="OGG20" s="35"/>
      <c r="OGH20" s="76"/>
      <c r="OGI20" s="75"/>
      <c r="OGK20" s="2"/>
      <c r="OGL20" s="2"/>
      <c r="OGM20" s="35"/>
      <c r="OGN20" s="76"/>
      <c r="OGO20" s="75"/>
      <c r="OGQ20" s="2"/>
      <c r="OGR20" s="2"/>
      <c r="OGS20" s="35"/>
      <c r="OGT20" s="76"/>
      <c r="OGU20" s="75"/>
      <c r="OGW20" s="2"/>
      <c r="OGX20" s="2"/>
      <c r="OGY20" s="35"/>
      <c r="OGZ20" s="76"/>
      <c r="OHA20" s="75"/>
      <c r="OHC20" s="2"/>
      <c r="OHD20" s="2"/>
      <c r="OHE20" s="35"/>
      <c r="OHF20" s="76"/>
      <c r="OHG20" s="75"/>
      <c r="OHI20" s="2"/>
      <c r="OHJ20" s="2"/>
      <c r="OHK20" s="35"/>
      <c r="OHL20" s="76"/>
      <c r="OHM20" s="75"/>
      <c r="OHO20" s="2"/>
      <c r="OHP20" s="2"/>
      <c r="OHQ20" s="35"/>
      <c r="OHR20" s="76"/>
      <c r="OHS20" s="75"/>
      <c r="OHU20" s="2"/>
      <c r="OHV20" s="2"/>
      <c r="OHW20" s="35"/>
      <c r="OHX20" s="76"/>
      <c r="OHY20" s="75"/>
      <c r="OIA20" s="2"/>
      <c r="OIB20" s="2"/>
      <c r="OIC20" s="35"/>
      <c r="OID20" s="76"/>
      <c r="OIE20" s="75"/>
      <c r="OIG20" s="2"/>
      <c r="OIH20" s="2"/>
      <c r="OII20" s="35"/>
      <c r="OIJ20" s="76"/>
      <c r="OIK20" s="75"/>
      <c r="OIM20" s="2"/>
      <c r="OIN20" s="2"/>
      <c r="OIO20" s="35"/>
      <c r="OIP20" s="76"/>
      <c r="OIQ20" s="75"/>
      <c r="OIS20" s="2"/>
      <c r="OIT20" s="2"/>
      <c r="OIU20" s="35"/>
      <c r="OIV20" s="76"/>
      <c r="OIW20" s="75"/>
      <c r="OIY20" s="2"/>
      <c r="OIZ20" s="2"/>
      <c r="OJA20" s="35"/>
      <c r="OJB20" s="76"/>
      <c r="OJC20" s="75"/>
      <c r="OJE20" s="2"/>
      <c r="OJF20" s="2"/>
      <c r="OJG20" s="35"/>
      <c r="OJH20" s="76"/>
      <c r="OJI20" s="75"/>
      <c r="OJK20" s="2"/>
      <c r="OJL20" s="2"/>
      <c r="OJM20" s="35"/>
      <c r="OJN20" s="76"/>
      <c r="OJO20" s="75"/>
      <c r="OJQ20" s="2"/>
      <c r="OJR20" s="2"/>
      <c r="OJS20" s="35"/>
      <c r="OJT20" s="76"/>
      <c r="OJU20" s="75"/>
      <c r="OJW20" s="2"/>
      <c r="OJX20" s="2"/>
      <c r="OJY20" s="35"/>
      <c r="OJZ20" s="76"/>
      <c r="OKA20" s="75"/>
      <c r="OKC20" s="2"/>
      <c r="OKD20" s="2"/>
      <c r="OKE20" s="35"/>
      <c r="OKF20" s="76"/>
      <c r="OKG20" s="75"/>
      <c r="OKI20" s="2"/>
      <c r="OKJ20" s="2"/>
      <c r="OKK20" s="35"/>
      <c r="OKL20" s="76"/>
      <c r="OKM20" s="75"/>
      <c r="OKO20" s="2"/>
      <c r="OKP20" s="2"/>
      <c r="OKQ20" s="35"/>
      <c r="OKR20" s="76"/>
      <c r="OKS20" s="75"/>
      <c r="OKU20" s="2"/>
      <c r="OKV20" s="2"/>
      <c r="OKW20" s="35"/>
      <c r="OKX20" s="76"/>
      <c r="OKY20" s="75"/>
      <c r="OLA20" s="2"/>
      <c r="OLB20" s="2"/>
      <c r="OLC20" s="35"/>
      <c r="OLD20" s="76"/>
      <c r="OLE20" s="75"/>
      <c r="OLG20" s="2"/>
      <c r="OLH20" s="2"/>
      <c r="OLI20" s="35"/>
      <c r="OLJ20" s="76"/>
      <c r="OLK20" s="75"/>
      <c r="OLM20" s="2"/>
      <c r="OLN20" s="2"/>
      <c r="OLO20" s="35"/>
      <c r="OLP20" s="76"/>
      <c r="OLQ20" s="75"/>
      <c r="OLS20" s="2"/>
      <c r="OLT20" s="2"/>
      <c r="OLU20" s="35"/>
      <c r="OLV20" s="76"/>
      <c r="OLW20" s="75"/>
      <c r="OLY20" s="2"/>
      <c r="OLZ20" s="2"/>
      <c r="OMA20" s="35"/>
      <c r="OMB20" s="76"/>
      <c r="OMC20" s="75"/>
      <c r="OME20" s="2"/>
      <c r="OMF20" s="2"/>
      <c r="OMG20" s="35"/>
      <c r="OMH20" s="76"/>
      <c r="OMI20" s="75"/>
      <c r="OMK20" s="2"/>
      <c r="OML20" s="2"/>
      <c r="OMM20" s="35"/>
      <c r="OMN20" s="76"/>
      <c r="OMO20" s="75"/>
      <c r="OMQ20" s="2"/>
      <c r="OMR20" s="2"/>
      <c r="OMS20" s="35"/>
      <c r="OMT20" s="76"/>
      <c r="OMU20" s="75"/>
      <c r="OMW20" s="2"/>
      <c r="OMX20" s="2"/>
      <c r="OMY20" s="35"/>
      <c r="OMZ20" s="76"/>
      <c r="ONA20" s="75"/>
      <c r="ONC20" s="2"/>
      <c r="OND20" s="2"/>
      <c r="ONE20" s="35"/>
      <c r="ONF20" s="76"/>
      <c r="ONG20" s="75"/>
      <c r="ONI20" s="2"/>
      <c r="ONJ20" s="2"/>
      <c r="ONK20" s="35"/>
      <c r="ONL20" s="76"/>
      <c r="ONM20" s="75"/>
      <c r="ONO20" s="2"/>
      <c r="ONP20" s="2"/>
      <c r="ONQ20" s="35"/>
      <c r="ONR20" s="76"/>
      <c r="ONS20" s="75"/>
      <c r="ONU20" s="2"/>
      <c r="ONV20" s="2"/>
      <c r="ONW20" s="35"/>
      <c r="ONX20" s="76"/>
      <c r="ONY20" s="75"/>
      <c r="OOA20" s="2"/>
      <c r="OOB20" s="2"/>
      <c r="OOC20" s="35"/>
      <c r="OOD20" s="76"/>
      <c r="OOE20" s="75"/>
      <c r="OOG20" s="2"/>
      <c r="OOH20" s="2"/>
      <c r="OOI20" s="35"/>
      <c r="OOJ20" s="76"/>
      <c r="OOK20" s="75"/>
      <c r="OOM20" s="2"/>
      <c r="OON20" s="2"/>
      <c r="OOO20" s="35"/>
      <c r="OOP20" s="76"/>
      <c r="OOQ20" s="75"/>
      <c r="OOS20" s="2"/>
      <c r="OOT20" s="2"/>
      <c r="OOU20" s="35"/>
      <c r="OOV20" s="76"/>
      <c r="OOW20" s="75"/>
      <c r="OOY20" s="2"/>
      <c r="OOZ20" s="2"/>
      <c r="OPA20" s="35"/>
      <c r="OPB20" s="76"/>
      <c r="OPC20" s="75"/>
      <c r="OPE20" s="2"/>
      <c r="OPF20" s="2"/>
      <c r="OPG20" s="35"/>
      <c r="OPH20" s="76"/>
      <c r="OPI20" s="75"/>
      <c r="OPK20" s="2"/>
      <c r="OPL20" s="2"/>
      <c r="OPM20" s="35"/>
      <c r="OPN20" s="76"/>
      <c r="OPO20" s="75"/>
      <c r="OPQ20" s="2"/>
      <c r="OPR20" s="2"/>
      <c r="OPS20" s="35"/>
      <c r="OPT20" s="76"/>
      <c r="OPU20" s="75"/>
      <c r="OPW20" s="2"/>
      <c r="OPX20" s="2"/>
      <c r="OPY20" s="35"/>
      <c r="OPZ20" s="76"/>
      <c r="OQA20" s="75"/>
      <c r="OQC20" s="2"/>
      <c r="OQD20" s="2"/>
      <c r="OQE20" s="35"/>
      <c r="OQF20" s="76"/>
      <c r="OQG20" s="75"/>
      <c r="OQI20" s="2"/>
      <c r="OQJ20" s="2"/>
      <c r="OQK20" s="35"/>
      <c r="OQL20" s="76"/>
      <c r="OQM20" s="75"/>
      <c r="OQO20" s="2"/>
      <c r="OQP20" s="2"/>
      <c r="OQQ20" s="35"/>
      <c r="OQR20" s="76"/>
      <c r="OQS20" s="75"/>
      <c r="OQU20" s="2"/>
      <c r="OQV20" s="2"/>
      <c r="OQW20" s="35"/>
      <c r="OQX20" s="76"/>
      <c r="OQY20" s="75"/>
      <c r="ORA20" s="2"/>
      <c r="ORB20" s="2"/>
      <c r="ORC20" s="35"/>
      <c r="ORD20" s="76"/>
      <c r="ORE20" s="75"/>
      <c r="ORG20" s="2"/>
      <c r="ORH20" s="2"/>
      <c r="ORI20" s="35"/>
      <c r="ORJ20" s="76"/>
      <c r="ORK20" s="75"/>
      <c r="ORM20" s="2"/>
      <c r="ORN20" s="2"/>
      <c r="ORO20" s="35"/>
      <c r="ORP20" s="76"/>
      <c r="ORQ20" s="75"/>
      <c r="ORS20" s="2"/>
      <c r="ORT20" s="2"/>
      <c r="ORU20" s="35"/>
      <c r="ORV20" s="76"/>
      <c r="ORW20" s="75"/>
      <c r="ORY20" s="2"/>
      <c r="ORZ20" s="2"/>
      <c r="OSA20" s="35"/>
      <c r="OSB20" s="76"/>
      <c r="OSC20" s="75"/>
      <c r="OSE20" s="2"/>
      <c r="OSF20" s="2"/>
      <c r="OSG20" s="35"/>
      <c r="OSH20" s="76"/>
      <c r="OSI20" s="75"/>
      <c r="OSK20" s="2"/>
      <c r="OSL20" s="2"/>
      <c r="OSM20" s="35"/>
      <c r="OSN20" s="76"/>
      <c r="OSO20" s="75"/>
      <c r="OSQ20" s="2"/>
      <c r="OSR20" s="2"/>
      <c r="OSS20" s="35"/>
      <c r="OST20" s="76"/>
      <c r="OSU20" s="75"/>
      <c r="OSW20" s="2"/>
      <c r="OSX20" s="2"/>
      <c r="OSY20" s="35"/>
      <c r="OSZ20" s="76"/>
      <c r="OTA20" s="75"/>
      <c r="OTC20" s="2"/>
      <c r="OTD20" s="2"/>
      <c r="OTE20" s="35"/>
      <c r="OTF20" s="76"/>
      <c r="OTG20" s="75"/>
      <c r="OTI20" s="2"/>
      <c r="OTJ20" s="2"/>
      <c r="OTK20" s="35"/>
      <c r="OTL20" s="76"/>
      <c r="OTM20" s="75"/>
      <c r="OTO20" s="2"/>
      <c r="OTP20" s="2"/>
      <c r="OTQ20" s="35"/>
      <c r="OTR20" s="76"/>
      <c r="OTS20" s="75"/>
      <c r="OTU20" s="2"/>
      <c r="OTV20" s="2"/>
      <c r="OTW20" s="35"/>
      <c r="OTX20" s="76"/>
      <c r="OTY20" s="75"/>
      <c r="OUA20" s="2"/>
      <c r="OUB20" s="2"/>
      <c r="OUC20" s="35"/>
      <c r="OUD20" s="76"/>
      <c r="OUE20" s="75"/>
      <c r="OUG20" s="2"/>
      <c r="OUH20" s="2"/>
      <c r="OUI20" s="35"/>
      <c r="OUJ20" s="76"/>
      <c r="OUK20" s="75"/>
      <c r="OUM20" s="2"/>
      <c r="OUN20" s="2"/>
      <c r="OUO20" s="35"/>
      <c r="OUP20" s="76"/>
      <c r="OUQ20" s="75"/>
      <c r="OUS20" s="2"/>
      <c r="OUT20" s="2"/>
      <c r="OUU20" s="35"/>
      <c r="OUV20" s="76"/>
      <c r="OUW20" s="75"/>
      <c r="OUY20" s="2"/>
      <c r="OUZ20" s="2"/>
      <c r="OVA20" s="35"/>
      <c r="OVB20" s="76"/>
      <c r="OVC20" s="75"/>
      <c r="OVE20" s="2"/>
      <c r="OVF20" s="2"/>
      <c r="OVG20" s="35"/>
      <c r="OVH20" s="76"/>
      <c r="OVI20" s="75"/>
      <c r="OVK20" s="2"/>
      <c r="OVL20" s="2"/>
      <c r="OVM20" s="35"/>
      <c r="OVN20" s="76"/>
      <c r="OVO20" s="75"/>
      <c r="OVQ20" s="2"/>
      <c r="OVR20" s="2"/>
      <c r="OVS20" s="35"/>
      <c r="OVT20" s="76"/>
      <c r="OVU20" s="75"/>
      <c r="OVW20" s="2"/>
      <c r="OVX20" s="2"/>
      <c r="OVY20" s="35"/>
      <c r="OVZ20" s="76"/>
      <c r="OWA20" s="75"/>
      <c r="OWC20" s="2"/>
      <c r="OWD20" s="2"/>
      <c r="OWE20" s="35"/>
      <c r="OWF20" s="76"/>
      <c r="OWG20" s="75"/>
      <c r="OWI20" s="2"/>
      <c r="OWJ20" s="2"/>
      <c r="OWK20" s="35"/>
      <c r="OWL20" s="76"/>
      <c r="OWM20" s="75"/>
      <c r="OWO20" s="2"/>
      <c r="OWP20" s="2"/>
      <c r="OWQ20" s="35"/>
      <c r="OWR20" s="76"/>
      <c r="OWS20" s="75"/>
      <c r="OWU20" s="2"/>
      <c r="OWV20" s="2"/>
      <c r="OWW20" s="35"/>
      <c r="OWX20" s="76"/>
      <c r="OWY20" s="75"/>
      <c r="OXA20" s="2"/>
      <c r="OXB20" s="2"/>
      <c r="OXC20" s="35"/>
      <c r="OXD20" s="76"/>
      <c r="OXE20" s="75"/>
      <c r="OXG20" s="2"/>
      <c r="OXH20" s="2"/>
      <c r="OXI20" s="35"/>
      <c r="OXJ20" s="76"/>
      <c r="OXK20" s="75"/>
      <c r="OXM20" s="2"/>
      <c r="OXN20" s="2"/>
      <c r="OXO20" s="35"/>
      <c r="OXP20" s="76"/>
      <c r="OXQ20" s="75"/>
      <c r="OXS20" s="2"/>
      <c r="OXT20" s="2"/>
      <c r="OXU20" s="35"/>
      <c r="OXV20" s="76"/>
      <c r="OXW20" s="75"/>
      <c r="OXY20" s="2"/>
      <c r="OXZ20" s="2"/>
      <c r="OYA20" s="35"/>
      <c r="OYB20" s="76"/>
      <c r="OYC20" s="75"/>
      <c r="OYE20" s="2"/>
      <c r="OYF20" s="2"/>
      <c r="OYG20" s="35"/>
      <c r="OYH20" s="76"/>
      <c r="OYI20" s="75"/>
      <c r="OYK20" s="2"/>
      <c r="OYL20" s="2"/>
      <c r="OYM20" s="35"/>
      <c r="OYN20" s="76"/>
      <c r="OYO20" s="75"/>
      <c r="OYQ20" s="2"/>
      <c r="OYR20" s="2"/>
      <c r="OYS20" s="35"/>
      <c r="OYT20" s="76"/>
      <c r="OYU20" s="75"/>
      <c r="OYW20" s="2"/>
      <c r="OYX20" s="2"/>
      <c r="OYY20" s="35"/>
      <c r="OYZ20" s="76"/>
      <c r="OZA20" s="75"/>
      <c r="OZC20" s="2"/>
      <c r="OZD20" s="2"/>
      <c r="OZE20" s="35"/>
      <c r="OZF20" s="76"/>
      <c r="OZG20" s="75"/>
      <c r="OZI20" s="2"/>
      <c r="OZJ20" s="2"/>
      <c r="OZK20" s="35"/>
      <c r="OZL20" s="76"/>
      <c r="OZM20" s="75"/>
      <c r="OZO20" s="2"/>
      <c r="OZP20" s="2"/>
      <c r="OZQ20" s="35"/>
      <c r="OZR20" s="76"/>
      <c r="OZS20" s="75"/>
      <c r="OZU20" s="2"/>
      <c r="OZV20" s="2"/>
      <c r="OZW20" s="35"/>
      <c r="OZX20" s="76"/>
      <c r="OZY20" s="75"/>
      <c r="PAA20" s="2"/>
      <c r="PAB20" s="2"/>
      <c r="PAC20" s="35"/>
      <c r="PAD20" s="76"/>
      <c r="PAE20" s="75"/>
      <c r="PAG20" s="2"/>
      <c r="PAH20" s="2"/>
      <c r="PAI20" s="35"/>
      <c r="PAJ20" s="76"/>
      <c r="PAK20" s="75"/>
      <c r="PAM20" s="2"/>
      <c r="PAN20" s="2"/>
      <c r="PAO20" s="35"/>
      <c r="PAP20" s="76"/>
      <c r="PAQ20" s="75"/>
      <c r="PAS20" s="2"/>
      <c r="PAT20" s="2"/>
      <c r="PAU20" s="35"/>
      <c r="PAV20" s="76"/>
      <c r="PAW20" s="75"/>
      <c r="PAY20" s="2"/>
      <c r="PAZ20" s="2"/>
      <c r="PBA20" s="35"/>
      <c r="PBB20" s="76"/>
      <c r="PBC20" s="75"/>
      <c r="PBE20" s="2"/>
      <c r="PBF20" s="2"/>
      <c r="PBG20" s="35"/>
      <c r="PBH20" s="76"/>
      <c r="PBI20" s="75"/>
      <c r="PBK20" s="2"/>
      <c r="PBL20" s="2"/>
      <c r="PBM20" s="35"/>
      <c r="PBN20" s="76"/>
      <c r="PBO20" s="75"/>
      <c r="PBQ20" s="2"/>
      <c r="PBR20" s="2"/>
      <c r="PBS20" s="35"/>
      <c r="PBT20" s="76"/>
      <c r="PBU20" s="75"/>
      <c r="PBW20" s="2"/>
      <c r="PBX20" s="2"/>
      <c r="PBY20" s="35"/>
      <c r="PBZ20" s="76"/>
      <c r="PCA20" s="75"/>
      <c r="PCC20" s="2"/>
      <c r="PCD20" s="2"/>
      <c r="PCE20" s="35"/>
      <c r="PCF20" s="76"/>
      <c r="PCG20" s="75"/>
      <c r="PCI20" s="2"/>
      <c r="PCJ20" s="2"/>
      <c r="PCK20" s="35"/>
      <c r="PCL20" s="76"/>
      <c r="PCM20" s="75"/>
      <c r="PCO20" s="2"/>
      <c r="PCP20" s="2"/>
      <c r="PCQ20" s="35"/>
      <c r="PCR20" s="76"/>
      <c r="PCS20" s="75"/>
      <c r="PCU20" s="2"/>
      <c r="PCV20" s="2"/>
      <c r="PCW20" s="35"/>
      <c r="PCX20" s="76"/>
      <c r="PCY20" s="75"/>
      <c r="PDA20" s="2"/>
      <c r="PDB20" s="2"/>
      <c r="PDC20" s="35"/>
      <c r="PDD20" s="76"/>
      <c r="PDE20" s="75"/>
      <c r="PDG20" s="2"/>
      <c r="PDH20" s="2"/>
      <c r="PDI20" s="35"/>
      <c r="PDJ20" s="76"/>
      <c r="PDK20" s="75"/>
      <c r="PDM20" s="2"/>
      <c r="PDN20" s="2"/>
      <c r="PDO20" s="35"/>
      <c r="PDP20" s="76"/>
      <c r="PDQ20" s="75"/>
      <c r="PDS20" s="2"/>
      <c r="PDT20" s="2"/>
      <c r="PDU20" s="35"/>
      <c r="PDV20" s="76"/>
      <c r="PDW20" s="75"/>
      <c r="PDY20" s="2"/>
      <c r="PDZ20" s="2"/>
      <c r="PEA20" s="35"/>
      <c r="PEB20" s="76"/>
      <c r="PEC20" s="75"/>
      <c r="PEE20" s="2"/>
      <c r="PEF20" s="2"/>
      <c r="PEG20" s="35"/>
      <c r="PEH20" s="76"/>
      <c r="PEI20" s="75"/>
      <c r="PEK20" s="2"/>
      <c r="PEL20" s="2"/>
      <c r="PEM20" s="35"/>
      <c r="PEN20" s="76"/>
      <c r="PEO20" s="75"/>
      <c r="PEQ20" s="2"/>
      <c r="PER20" s="2"/>
      <c r="PES20" s="35"/>
      <c r="PET20" s="76"/>
      <c r="PEU20" s="75"/>
      <c r="PEW20" s="2"/>
      <c r="PEX20" s="2"/>
      <c r="PEY20" s="35"/>
      <c r="PEZ20" s="76"/>
      <c r="PFA20" s="75"/>
      <c r="PFC20" s="2"/>
      <c r="PFD20" s="2"/>
      <c r="PFE20" s="35"/>
      <c r="PFF20" s="76"/>
      <c r="PFG20" s="75"/>
      <c r="PFI20" s="2"/>
      <c r="PFJ20" s="2"/>
      <c r="PFK20" s="35"/>
      <c r="PFL20" s="76"/>
      <c r="PFM20" s="75"/>
      <c r="PFO20" s="2"/>
      <c r="PFP20" s="2"/>
      <c r="PFQ20" s="35"/>
      <c r="PFR20" s="76"/>
      <c r="PFS20" s="75"/>
      <c r="PFU20" s="2"/>
      <c r="PFV20" s="2"/>
      <c r="PFW20" s="35"/>
      <c r="PFX20" s="76"/>
      <c r="PFY20" s="75"/>
      <c r="PGA20" s="2"/>
      <c r="PGB20" s="2"/>
      <c r="PGC20" s="35"/>
      <c r="PGD20" s="76"/>
      <c r="PGE20" s="75"/>
      <c r="PGG20" s="2"/>
      <c r="PGH20" s="2"/>
      <c r="PGI20" s="35"/>
      <c r="PGJ20" s="76"/>
      <c r="PGK20" s="75"/>
      <c r="PGM20" s="2"/>
      <c r="PGN20" s="2"/>
      <c r="PGO20" s="35"/>
      <c r="PGP20" s="76"/>
      <c r="PGQ20" s="75"/>
      <c r="PGS20" s="2"/>
      <c r="PGT20" s="2"/>
      <c r="PGU20" s="35"/>
      <c r="PGV20" s="76"/>
      <c r="PGW20" s="75"/>
      <c r="PGY20" s="2"/>
      <c r="PGZ20" s="2"/>
      <c r="PHA20" s="35"/>
      <c r="PHB20" s="76"/>
      <c r="PHC20" s="75"/>
      <c r="PHE20" s="2"/>
      <c r="PHF20" s="2"/>
      <c r="PHG20" s="35"/>
      <c r="PHH20" s="76"/>
      <c r="PHI20" s="75"/>
      <c r="PHK20" s="2"/>
      <c r="PHL20" s="2"/>
      <c r="PHM20" s="35"/>
      <c r="PHN20" s="76"/>
      <c r="PHO20" s="75"/>
      <c r="PHQ20" s="2"/>
      <c r="PHR20" s="2"/>
      <c r="PHS20" s="35"/>
      <c r="PHT20" s="76"/>
      <c r="PHU20" s="75"/>
      <c r="PHW20" s="2"/>
      <c r="PHX20" s="2"/>
      <c r="PHY20" s="35"/>
      <c r="PHZ20" s="76"/>
      <c r="PIA20" s="75"/>
      <c r="PIC20" s="2"/>
      <c r="PID20" s="2"/>
      <c r="PIE20" s="35"/>
      <c r="PIF20" s="76"/>
      <c r="PIG20" s="75"/>
      <c r="PII20" s="2"/>
      <c r="PIJ20" s="2"/>
      <c r="PIK20" s="35"/>
      <c r="PIL20" s="76"/>
      <c r="PIM20" s="75"/>
      <c r="PIO20" s="2"/>
      <c r="PIP20" s="2"/>
      <c r="PIQ20" s="35"/>
      <c r="PIR20" s="76"/>
      <c r="PIS20" s="75"/>
      <c r="PIU20" s="2"/>
      <c r="PIV20" s="2"/>
      <c r="PIW20" s="35"/>
      <c r="PIX20" s="76"/>
      <c r="PIY20" s="75"/>
      <c r="PJA20" s="2"/>
      <c r="PJB20" s="2"/>
      <c r="PJC20" s="35"/>
      <c r="PJD20" s="76"/>
      <c r="PJE20" s="75"/>
      <c r="PJG20" s="2"/>
      <c r="PJH20" s="2"/>
      <c r="PJI20" s="35"/>
      <c r="PJJ20" s="76"/>
      <c r="PJK20" s="75"/>
      <c r="PJM20" s="2"/>
      <c r="PJN20" s="2"/>
      <c r="PJO20" s="35"/>
      <c r="PJP20" s="76"/>
      <c r="PJQ20" s="75"/>
      <c r="PJS20" s="2"/>
      <c r="PJT20" s="2"/>
      <c r="PJU20" s="35"/>
      <c r="PJV20" s="76"/>
      <c r="PJW20" s="75"/>
      <c r="PJY20" s="2"/>
      <c r="PJZ20" s="2"/>
      <c r="PKA20" s="35"/>
      <c r="PKB20" s="76"/>
      <c r="PKC20" s="75"/>
      <c r="PKE20" s="2"/>
      <c r="PKF20" s="2"/>
      <c r="PKG20" s="35"/>
      <c r="PKH20" s="76"/>
      <c r="PKI20" s="75"/>
      <c r="PKK20" s="2"/>
      <c r="PKL20" s="2"/>
      <c r="PKM20" s="35"/>
      <c r="PKN20" s="76"/>
      <c r="PKO20" s="75"/>
      <c r="PKQ20" s="2"/>
      <c r="PKR20" s="2"/>
      <c r="PKS20" s="35"/>
      <c r="PKT20" s="76"/>
      <c r="PKU20" s="75"/>
      <c r="PKW20" s="2"/>
      <c r="PKX20" s="2"/>
      <c r="PKY20" s="35"/>
      <c r="PKZ20" s="76"/>
      <c r="PLA20" s="75"/>
      <c r="PLC20" s="2"/>
      <c r="PLD20" s="2"/>
      <c r="PLE20" s="35"/>
      <c r="PLF20" s="76"/>
      <c r="PLG20" s="75"/>
      <c r="PLI20" s="2"/>
      <c r="PLJ20" s="2"/>
      <c r="PLK20" s="35"/>
      <c r="PLL20" s="76"/>
      <c r="PLM20" s="75"/>
      <c r="PLO20" s="2"/>
      <c r="PLP20" s="2"/>
      <c r="PLQ20" s="35"/>
      <c r="PLR20" s="76"/>
      <c r="PLS20" s="75"/>
      <c r="PLU20" s="2"/>
      <c r="PLV20" s="2"/>
      <c r="PLW20" s="35"/>
      <c r="PLX20" s="76"/>
      <c r="PLY20" s="75"/>
      <c r="PMA20" s="2"/>
      <c r="PMB20" s="2"/>
      <c r="PMC20" s="35"/>
      <c r="PMD20" s="76"/>
      <c r="PME20" s="75"/>
      <c r="PMG20" s="2"/>
      <c r="PMH20" s="2"/>
      <c r="PMI20" s="35"/>
      <c r="PMJ20" s="76"/>
      <c r="PMK20" s="75"/>
      <c r="PMM20" s="2"/>
      <c r="PMN20" s="2"/>
      <c r="PMO20" s="35"/>
      <c r="PMP20" s="76"/>
      <c r="PMQ20" s="75"/>
      <c r="PMS20" s="2"/>
      <c r="PMT20" s="2"/>
      <c r="PMU20" s="35"/>
      <c r="PMV20" s="76"/>
      <c r="PMW20" s="75"/>
      <c r="PMY20" s="2"/>
      <c r="PMZ20" s="2"/>
      <c r="PNA20" s="35"/>
      <c r="PNB20" s="76"/>
      <c r="PNC20" s="75"/>
      <c r="PNE20" s="2"/>
      <c r="PNF20" s="2"/>
      <c r="PNG20" s="35"/>
      <c r="PNH20" s="76"/>
      <c r="PNI20" s="75"/>
      <c r="PNK20" s="2"/>
      <c r="PNL20" s="2"/>
      <c r="PNM20" s="35"/>
      <c r="PNN20" s="76"/>
      <c r="PNO20" s="75"/>
      <c r="PNQ20" s="2"/>
      <c r="PNR20" s="2"/>
      <c r="PNS20" s="35"/>
      <c r="PNT20" s="76"/>
      <c r="PNU20" s="75"/>
      <c r="PNW20" s="2"/>
      <c r="PNX20" s="2"/>
      <c r="PNY20" s="35"/>
      <c r="PNZ20" s="76"/>
      <c r="POA20" s="75"/>
      <c r="POC20" s="2"/>
      <c r="POD20" s="2"/>
      <c r="POE20" s="35"/>
      <c r="POF20" s="76"/>
      <c r="POG20" s="75"/>
      <c r="POI20" s="2"/>
      <c r="POJ20" s="2"/>
      <c r="POK20" s="35"/>
      <c r="POL20" s="76"/>
      <c r="POM20" s="75"/>
      <c r="POO20" s="2"/>
      <c r="POP20" s="2"/>
      <c r="POQ20" s="35"/>
      <c r="POR20" s="76"/>
      <c r="POS20" s="75"/>
      <c r="POU20" s="2"/>
      <c r="POV20" s="2"/>
      <c r="POW20" s="35"/>
      <c r="POX20" s="76"/>
      <c r="POY20" s="75"/>
      <c r="PPA20" s="2"/>
      <c r="PPB20" s="2"/>
      <c r="PPC20" s="35"/>
      <c r="PPD20" s="76"/>
      <c r="PPE20" s="75"/>
      <c r="PPG20" s="2"/>
      <c r="PPH20" s="2"/>
      <c r="PPI20" s="35"/>
      <c r="PPJ20" s="76"/>
      <c r="PPK20" s="75"/>
      <c r="PPM20" s="2"/>
      <c r="PPN20" s="2"/>
      <c r="PPO20" s="35"/>
      <c r="PPP20" s="76"/>
      <c r="PPQ20" s="75"/>
      <c r="PPS20" s="2"/>
      <c r="PPT20" s="2"/>
      <c r="PPU20" s="35"/>
      <c r="PPV20" s="76"/>
      <c r="PPW20" s="75"/>
      <c r="PPY20" s="2"/>
      <c r="PPZ20" s="2"/>
      <c r="PQA20" s="35"/>
      <c r="PQB20" s="76"/>
      <c r="PQC20" s="75"/>
      <c r="PQE20" s="2"/>
      <c r="PQF20" s="2"/>
      <c r="PQG20" s="35"/>
      <c r="PQH20" s="76"/>
      <c r="PQI20" s="75"/>
      <c r="PQK20" s="2"/>
      <c r="PQL20" s="2"/>
      <c r="PQM20" s="35"/>
      <c r="PQN20" s="76"/>
      <c r="PQO20" s="75"/>
      <c r="PQQ20" s="2"/>
      <c r="PQR20" s="2"/>
      <c r="PQS20" s="35"/>
      <c r="PQT20" s="76"/>
      <c r="PQU20" s="75"/>
      <c r="PQW20" s="2"/>
      <c r="PQX20" s="2"/>
      <c r="PQY20" s="35"/>
      <c r="PQZ20" s="76"/>
      <c r="PRA20" s="75"/>
      <c r="PRC20" s="2"/>
      <c r="PRD20" s="2"/>
      <c r="PRE20" s="35"/>
      <c r="PRF20" s="76"/>
      <c r="PRG20" s="75"/>
      <c r="PRI20" s="2"/>
      <c r="PRJ20" s="2"/>
      <c r="PRK20" s="35"/>
      <c r="PRL20" s="76"/>
      <c r="PRM20" s="75"/>
      <c r="PRO20" s="2"/>
      <c r="PRP20" s="2"/>
      <c r="PRQ20" s="35"/>
      <c r="PRR20" s="76"/>
      <c r="PRS20" s="75"/>
      <c r="PRU20" s="2"/>
      <c r="PRV20" s="2"/>
      <c r="PRW20" s="35"/>
      <c r="PRX20" s="76"/>
      <c r="PRY20" s="75"/>
      <c r="PSA20" s="2"/>
      <c r="PSB20" s="2"/>
      <c r="PSC20" s="35"/>
      <c r="PSD20" s="76"/>
      <c r="PSE20" s="75"/>
      <c r="PSG20" s="2"/>
      <c r="PSH20" s="2"/>
      <c r="PSI20" s="35"/>
      <c r="PSJ20" s="76"/>
      <c r="PSK20" s="75"/>
      <c r="PSM20" s="2"/>
      <c r="PSN20" s="2"/>
      <c r="PSO20" s="35"/>
      <c r="PSP20" s="76"/>
      <c r="PSQ20" s="75"/>
      <c r="PSS20" s="2"/>
      <c r="PST20" s="2"/>
      <c r="PSU20" s="35"/>
      <c r="PSV20" s="76"/>
      <c r="PSW20" s="75"/>
      <c r="PSY20" s="2"/>
      <c r="PSZ20" s="2"/>
      <c r="PTA20" s="35"/>
      <c r="PTB20" s="76"/>
      <c r="PTC20" s="75"/>
      <c r="PTE20" s="2"/>
      <c r="PTF20" s="2"/>
      <c r="PTG20" s="35"/>
      <c r="PTH20" s="76"/>
      <c r="PTI20" s="75"/>
      <c r="PTK20" s="2"/>
      <c r="PTL20" s="2"/>
      <c r="PTM20" s="35"/>
      <c r="PTN20" s="76"/>
      <c r="PTO20" s="75"/>
      <c r="PTQ20" s="2"/>
      <c r="PTR20" s="2"/>
      <c r="PTS20" s="35"/>
      <c r="PTT20" s="76"/>
      <c r="PTU20" s="75"/>
      <c r="PTW20" s="2"/>
      <c r="PTX20" s="2"/>
      <c r="PTY20" s="35"/>
      <c r="PTZ20" s="76"/>
      <c r="PUA20" s="75"/>
      <c r="PUC20" s="2"/>
      <c r="PUD20" s="2"/>
      <c r="PUE20" s="35"/>
      <c r="PUF20" s="76"/>
      <c r="PUG20" s="75"/>
      <c r="PUI20" s="2"/>
      <c r="PUJ20" s="2"/>
      <c r="PUK20" s="35"/>
      <c r="PUL20" s="76"/>
      <c r="PUM20" s="75"/>
      <c r="PUO20" s="2"/>
      <c r="PUP20" s="2"/>
      <c r="PUQ20" s="35"/>
      <c r="PUR20" s="76"/>
      <c r="PUS20" s="75"/>
      <c r="PUU20" s="2"/>
      <c r="PUV20" s="2"/>
      <c r="PUW20" s="35"/>
      <c r="PUX20" s="76"/>
      <c r="PUY20" s="75"/>
      <c r="PVA20" s="2"/>
      <c r="PVB20" s="2"/>
      <c r="PVC20" s="35"/>
      <c r="PVD20" s="76"/>
      <c r="PVE20" s="75"/>
      <c r="PVG20" s="2"/>
      <c r="PVH20" s="2"/>
      <c r="PVI20" s="35"/>
      <c r="PVJ20" s="76"/>
      <c r="PVK20" s="75"/>
      <c r="PVM20" s="2"/>
      <c r="PVN20" s="2"/>
      <c r="PVO20" s="35"/>
      <c r="PVP20" s="76"/>
      <c r="PVQ20" s="75"/>
      <c r="PVS20" s="2"/>
      <c r="PVT20" s="2"/>
      <c r="PVU20" s="35"/>
      <c r="PVV20" s="76"/>
      <c r="PVW20" s="75"/>
      <c r="PVY20" s="2"/>
      <c r="PVZ20" s="2"/>
      <c r="PWA20" s="35"/>
      <c r="PWB20" s="76"/>
      <c r="PWC20" s="75"/>
      <c r="PWE20" s="2"/>
      <c r="PWF20" s="2"/>
      <c r="PWG20" s="35"/>
      <c r="PWH20" s="76"/>
      <c r="PWI20" s="75"/>
      <c r="PWK20" s="2"/>
      <c r="PWL20" s="2"/>
      <c r="PWM20" s="35"/>
      <c r="PWN20" s="76"/>
      <c r="PWO20" s="75"/>
      <c r="PWQ20" s="2"/>
      <c r="PWR20" s="2"/>
      <c r="PWS20" s="35"/>
      <c r="PWT20" s="76"/>
      <c r="PWU20" s="75"/>
      <c r="PWW20" s="2"/>
      <c r="PWX20" s="2"/>
      <c r="PWY20" s="35"/>
      <c r="PWZ20" s="76"/>
      <c r="PXA20" s="75"/>
      <c r="PXC20" s="2"/>
      <c r="PXD20" s="2"/>
      <c r="PXE20" s="35"/>
      <c r="PXF20" s="76"/>
      <c r="PXG20" s="75"/>
      <c r="PXI20" s="2"/>
      <c r="PXJ20" s="2"/>
      <c r="PXK20" s="35"/>
      <c r="PXL20" s="76"/>
      <c r="PXM20" s="75"/>
      <c r="PXO20" s="2"/>
      <c r="PXP20" s="2"/>
      <c r="PXQ20" s="35"/>
      <c r="PXR20" s="76"/>
      <c r="PXS20" s="75"/>
      <c r="PXU20" s="2"/>
      <c r="PXV20" s="2"/>
      <c r="PXW20" s="35"/>
      <c r="PXX20" s="76"/>
      <c r="PXY20" s="75"/>
      <c r="PYA20" s="2"/>
      <c r="PYB20" s="2"/>
      <c r="PYC20" s="35"/>
      <c r="PYD20" s="76"/>
      <c r="PYE20" s="75"/>
      <c r="PYG20" s="2"/>
      <c r="PYH20" s="2"/>
      <c r="PYI20" s="35"/>
      <c r="PYJ20" s="76"/>
      <c r="PYK20" s="75"/>
      <c r="PYM20" s="2"/>
      <c r="PYN20" s="2"/>
      <c r="PYO20" s="35"/>
      <c r="PYP20" s="76"/>
      <c r="PYQ20" s="75"/>
      <c r="PYS20" s="2"/>
      <c r="PYT20" s="2"/>
      <c r="PYU20" s="35"/>
      <c r="PYV20" s="76"/>
      <c r="PYW20" s="75"/>
      <c r="PYY20" s="2"/>
      <c r="PYZ20" s="2"/>
      <c r="PZA20" s="35"/>
      <c r="PZB20" s="76"/>
      <c r="PZC20" s="75"/>
      <c r="PZE20" s="2"/>
      <c r="PZF20" s="2"/>
      <c r="PZG20" s="35"/>
      <c r="PZH20" s="76"/>
      <c r="PZI20" s="75"/>
      <c r="PZK20" s="2"/>
      <c r="PZL20" s="2"/>
      <c r="PZM20" s="35"/>
      <c r="PZN20" s="76"/>
      <c r="PZO20" s="75"/>
      <c r="PZQ20" s="2"/>
      <c r="PZR20" s="2"/>
      <c r="PZS20" s="35"/>
      <c r="PZT20" s="76"/>
      <c r="PZU20" s="75"/>
      <c r="PZW20" s="2"/>
      <c r="PZX20" s="2"/>
      <c r="PZY20" s="35"/>
      <c r="PZZ20" s="76"/>
      <c r="QAA20" s="75"/>
      <c r="QAC20" s="2"/>
      <c r="QAD20" s="2"/>
      <c r="QAE20" s="35"/>
      <c r="QAF20" s="76"/>
      <c r="QAG20" s="75"/>
      <c r="QAI20" s="2"/>
      <c r="QAJ20" s="2"/>
      <c r="QAK20" s="35"/>
      <c r="QAL20" s="76"/>
      <c r="QAM20" s="75"/>
      <c r="QAO20" s="2"/>
      <c r="QAP20" s="2"/>
      <c r="QAQ20" s="35"/>
      <c r="QAR20" s="76"/>
      <c r="QAS20" s="75"/>
      <c r="QAU20" s="2"/>
      <c r="QAV20" s="2"/>
      <c r="QAW20" s="35"/>
      <c r="QAX20" s="76"/>
      <c r="QAY20" s="75"/>
      <c r="QBA20" s="2"/>
      <c r="QBB20" s="2"/>
      <c r="QBC20" s="35"/>
      <c r="QBD20" s="76"/>
      <c r="QBE20" s="75"/>
      <c r="QBG20" s="2"/>
      <c r="QBH20" s="2"/>
      <c r="QBI20" s="35"/>
      <c r="QBJ20" s="76"/>
      <c r="QBK20" s="75"/>
      <c r="QBM20" s="2"/>
      <c r="QBN20" s="2"/>
      <c r="QBO20" s="35"/>
      <c r="QBP20" s="76"/>
      <c r="QBQ20" s="75"/>
      <c r="QBS20" s="2"/>
      <c r="QBT20" s="2"/>
      <c r="QBU20" s="35"/>
      <c r="QBV20" s="76"/>
      <c r="QBW20" s="75"/>
      <c r="QBY20" s="2"/>
      <c r="QBZ20" s="2"/>
      <c r="QCA20" s="35"/>
      <c r="QCB20" s="76"/>
      <c r="QCC20" s="75"/>
      <c r="QCE20" s="2"/>
      <c r="QCF20" s="2"/>
      <c r="QCG20" s="35"/>
      <c r="QCH20" s="76"/>
      <c r="QCI20" s="75"/>
      <c r="QCK20" s="2"/>
      <c r="QCL20" s="2"/>
      <c r="QCM20" s="35"/>
      <c r="QCN20" s="76"/>
      <c r="QCO20" s="75"/>
      <c r="QCQ20" s="2"/>
      <c r="QCR20" s="2"/>
      <c r="QCS20" s="35"/>
      <c r="QCT20" s="76"/>
      <c r="QCU20" s="75"/>
      <c r="QCW20" s="2"/>
      <c r="QCX20" s="2"/>
      <c r="QCY20" s="35"/>
      <c r="QCZ20" s="76"/>
      <c r="QDA20" s="75"/>
      <c r="QDC20" s="2"/>
      <c r="QDD20" s="2"/>
      <c r="QDE20" s="35"/>
      <c r="QDF20" s="76"/>
      <c r="QDG20" s="75"/>
      <c r="QDI20" s="2"/>
      <c r="QDJ20" s="2"/>
      <c r="QDK20" s="35"/>
      <c r="QDL20" s="76"/>
      <c r="QDM20" s="75"/>
      <c r="QDO20" s="2"/>
      <c r="QDP20" s="2"/>
      <c r="QDQ20" s="35"/>
      <c r="QDR20" s="76"/>
      <c r="QDS20" s="75"/>
      <c r="QDU20" s="2"/>
      <c r="QDV20" s="2"/>
      <c r="QDW20" s="35"/>
      <c r="QDX20" s="76"/>
      <c r="QDY20" s="75"/>
      <c r="QEA20" s="2"/>
      <c r="QEB20" s="2"/>
      <c r="QEC20" s="35"/>
      <c r="QED20" s="76"/>
      <c r="QEE20" s="75"/>
      <c r="QEG20" s="2"/>
      <c r="QEH20" s="2"/>
      <c r="QEI20" s="35"/>
      <c r="QEJ20" s="76"/>
      <c r="QEK20" s="75"/>
      <c r="QEM20" s="2"/>
      <c r="QEN20" s="2"/>
      <c r="QEO20" s="35"/>
      <c r="QEP20" s="76"/>
      <c r="QEQ20" s="75"/>
      <c r="QES20" s="2"/>
      <c r="QET20" s="2"/>
      <c r="QEU20" s="35"/>
      <c r="QEV20" s="76"/>
      <c r="QEW20" s="75"/>
      <c r="QEY20" s="2"/>
      <c r="QEZ20" s="2"/>
      <c r="QFA20" s="35"/>
      <c r="QFB20" s="76"/>
      <c r="QFC20" s="75"/>
      <c r="QFE20" s="2"/>
      <c r="QFF20" s="2"/>
      <c r="QFG20" s="35"/>
      <c r="QFH20" s="76"/>
      <c r="QFI20" s="75"/>
      <c r="QFK20" s="2"/>
      <c r="QFL20" s="2"/>
      <c r="QFM20" s="35"/>
      <c r="QFN20" s="76"/>
      <c r="QFO20" s="75"/>
      <c r="QFQ20" s="2"/>
      <c r="QFR20" s="2"/>
      <c r="QFS20" s="35"/>
      <c r="QFT20" s="76"/>
      <c r="QFU20" s="75"/>
      <c r="QFW20" s="2"/>
      <c r="QFX20" s="2"/>
      <c r="QFY20" s="35"/>
      <c r="QFZ20" s="76"/>
      <c r="QGA20" s="75"/>
      <c r="QGC20" s="2"/>
      <c r="QGD20" s="2"/>
      <c r="QGE20" s="35"/>
      <c r="QGF20" s="76"/>
      <c r="QGG20" s="75"/>
      <c r="QGI20" s="2"/>
      <c r="QGJ20" s="2"/>
      <c r="QGK20" s="35"/>
      <c r="QGL20" s="76"/>
      <c r="QGM20" s="75"/>
      <c r="QGO20" s="2"/>
      <c r="QGP20" s="2"/>
      <c r="QGQ20" s="35"/>
      <c r="QGR20" s="76"/>
      <c r="QGS20" s="75"/>
      <c r="QGU20" s="2"/>
      <c r="QGV20" s="2"/>
      <c r="QGW20" s="35"/>
      <c r="QGX20" s="76"/>
      <c r="QGY20" s="75"/>
      <c r="QHA20" s="2"/>
      <c r="QHB20" s="2"/>
      <c r="QHC20" s="35"/>
      <c r="QHD20" s="76"/>
      <c r="QHE20" s="75"/>
      <c r="QHG20" s="2"/>
      <c r="QHH20" s="2"/>
      <c r="QHI20" s="35"/>
      <c r="QHJ20" s="76"/>
      <c r="QHK20" s="75"/>
      <c r="QHM20" s="2"/>
      <c r="QHN20" s="2"/>
      <c r="QHO20" s="35"/>
      <c r="QHP20" s="76"/>
      <c r="QHQ20" s="75"/>
      <c r="QHS20" s="2"/>
      <c r="QHT20" s="2"/>
      <c r="QHU20" s="35"/>
      <c r="QHV20" s="76"/>
      <c r="QHW20" s="75"/>
      <c r="QHY20" s="2"/>
      <c r="QHZ20" s="2"/>
      <c r="QIA20" s="35"/>
      <c r="QIB20" s="76"/>
      <c r="QIC20" s="75"/>
      <c r="QIE20" s="2"/>
      <c r="QIF20" s="2"/>
      <c r="QIG20" s="35"/>
      <c r="QIH20" s="76"/>
      <c r="QII20" s="75"/>
      <c r="QIK20" s="2"/>
      <c r="QIL20" s="2"/>
      <c r="QIM20" s="35"/>
      <c r="QIN20" s="76"/>
      <c r="QIO20" s="75"/>
      <c r="QIQ20" s="2"/>
      <c r="QIR20" s="2"/>
      <c r="QIS20" s="35"/>
      <c r="QIT20" s="76"/>
      <c r="QIU20" s="75"/>
      <c r="QIW20" s="2"/>
      <c r="QIX20" s="2"/>
      <c r="QIY20" s="35"/>
      <c r="QIZ20" s="76"/>
      <c r="QJA20" s="75"/>
      <c r="QJC20" s="2"/>
      <c r="QJD20" s="2"/>
      <c r="QJE20" s="35"/>
      <c r="QJF20" s="76"/>
      <c r="QJG20" s="75"/>
      <c r="QJI20" s="2"/>
      <c r="QJJ20" s="2"/>
      <c r="QJK20" s="35"/>
      <c r="QJL20" s="76"/>
      <c r="QJM20" s="75"/>
      <c r="QJO20" s="2"/>
      <c r="QJP20" s="2"/>
      <c r="QJQ20" s="35"/>
      <c r="QJR20" s="76"/>
      <c r="QJS20" s="75"/>
      <c r="QJU20" s="2"/>
      <c r="QJV20" s="2"/>
      <c r="QJW20" s="35"/>
      <c r="QJX20" s="76"/>
      <c r="QJY20" s="75"/>
      <c r="QKA20" s="2"/>
      <c r="QKB20" s="2"/>
      <c r="QKC20" s="35"/>
      <c r="QKD20" s="76"/>
      <c r="QKE20" s="75"/>
      <c r="QKG20" s="2"/>
      <c r="QKH20" s="2"/>
      <c r="QKI20" s="35"/>
      <c r="QKJ20" s="76"/>
      <c r="QKK20" s="75"/>
      <c r="QKM20" s="2"/>
      <c r="QKN20" s="2"/>
      <c r="QKO20" s="35"/>
      <c r="QKP20" s="76"/>
      <c r="QKQ20" s="75"/>
      <c r="QKS20" s="2"/>
      <c r="QKT20" s="2"/>
      <c r="QKU20" s="35"/>
      <c r="QKV20" s="76"/>
      <c r="QKW20" s="75"/>
      <c r="QKY20" s="2"/>
      <c r="QKZ20" s="2"/>
      <c r="QLA20" s="35"/>
      <c r="QLB20" s="76"/>
      <c r="QLC20" s="75"/>
      <c r="QLE20" s="2"/>
      <c r="QLF20" s="2"/>
      <c r="QLG20" s="35"/>
      <c r="QLH20" s="76"/>
      <c r="QLI20" s="75"/>
      <c r="QLK20" s="2"/>
      <c r="QLL20" s="2"/>
      <c r="QLM20" s="35"/>
      <c r="QLN20" s="76"/>
      <c r="QLO20" s="75"/>
      <c r="QLQ20" s="2"/>
      <c r="QLR20" s="2"/>
      <c r="QLS20" s="35"/>
      <c r="QLT20" s="76"/>
      <c r="QLU20" s="75"/>
      <c r="QLW20" s="2"/>
      <c r="QLX20" s="2"/>
      <c r="QLY20" s="35"/>
      <c r="QLZ20" s="76"/>
      <c r="QMA20" s="75"/>
      <c r="QMC20" s="2"/>
      <c r="QMD20" s="2"/>
      <c r="QME20" s="35"/>
      <c r="QMF20" s="76"/>
      <c r="QMG20" s="75"/>
      <c r="QMI20" s="2"/>
      <c r="QMJ20" s="2"/>
      <c r="QMK20" s="35"/>
      <c r="QML20" s="76"/>
      <c r="QMM20" s="75"/>
      <c r="QMO20" s="2"/>
      <c r="QMP20" s="2"/>
      <c r="QMQ20" s="35"/>
      <c r="QMR20" s="76"/>
      <c r="QMS20" s="75"/>
      <c r="QMU20" s="2"/>
      <c r="QMV20" s="2"/>
      <c r="QMW20" s="35"/>
      <c r="QMX20" s="76"/>
      <c r="QMY20" s="75"/>
      <c r="QNA20" s="2"/>
      <c r="QNB20" s="2"/>
      <c r="QNC20" s="35"/>
      <c r="QND20" s="76"/>
      <c r="QNE20" s="75"/>
      <c r="QNG20" s="2"/>
      <c r="QNH20" s="2"/>
      <c r="QNI20" s="35"/>
      <c r="QNJ20" s="76"/>
      <c r="QNK20" s="75"/>
      <c r="QNM20" s="2"/>
      <c r="QNN20" s="2"/>
      <c r="QNO20" s="35"/>
      <c r="QNP20" s="76"/>
      <c r="QNQ20" s="75"/>
      <c r="QNS20" s="2"/>
      <c r="QNT20" s="2"/>
      <c r="QNU20" s="35"/>
      <c r="QNV20" s="76"/>
      <c r="QNW20" s="75"/>
      <c r="QNY20" s="2"/>
      <c r="QNZ20" s="2"/>
      <c r="QOA20" s="35"/>
      <c r="QOB20" s="76"/>
      <c r="QOC20" s="75"/>
      <c r="QOE20" s="2"/>
      <c r="QOF20" s="2"/>
      <c r="QOG20" s="35"/>
      <c r="QOH20" s="76"/>
      <c r="QOI20" s="75"/>
      <c r="QOK20" s="2"/>
      <c r="QOL20" s="2"/>
      <c r="QOM20" s="35"/>
      <c r="QON20" s="76"/>
      <c r="QOO20" s="75"/>
      <c r="QOQ20" s="2"/>
      <c r="QOR20" s="2"/>
      <c r="QOS20" s="35"/>
      <c r="QOT20" s="76"/>
      <c r="QOU20" s="75"/>
      <c r="QOW20" s="2"/>
      <c r="QOX20" s="2"/>
      <c r="QOY20" s="35"/>
      <c r="QOZ20" s="76"/>
      <c r="QPA20" s="75"/>
      <c r="QPC20" s="2"/>
      <c r="QPD20" s="2"/>
      <c r="QPE20" s="35"/>
      <c r="QPF20" s="76"/>
      <c r="QPG20" s="75"/>
      <c r="QPI20" s="2"/>
      <c r="QPJ20" s="2"/>
      <c r="QPK20" s="35"/>
      <c r="QPL20" s="76"/>
      <c r="QPM20" s="75"/>
      <c r="QPO20" s="2"/>
      <c r="QPP20" s="2"/>
      <c r="QPQ20" s="35"/>
      <c r="QPR20" s="76"/>
      <c r="QPS20" s="75"/>
      <c r="QPU20" s="2"/>
      <c r="QPV20" s="2"/>
      <c r="QPW20" s="35"/>
      <c r="QPX20" s="76"/>
      <c r="QPY20" s="75"/>
      <c r="QQA20" s="2"/>
      <c r="QQB20" s="2"/>
      <c r="QQC20" s="35"/>
      <c r="QQD20" s="76"/>
      <c r="QQE20" s="75"/>
      <c r="QQG20" s="2"/>
      <c r="QQH20" s="2"/>
      <c r="QQI20" s="35"/>
      <c r="QQJ20" s="76"/>
      <c r="QQK20" s="75"/>
      <c r="QQM20" s="2"/>
      <c r="QQN20" s="2"/>
      <c r="QQO20" s="35"/>
      <c r="QQP20" s="76"/>
      <c r="QQQ20" s="75"/>
      <c r="QQS20" s="2"/>
      <c r="QQT20" s="2"/>
      <c r="QQU20" s="35"/>
      <c r="QQV20" s="76"/>
      <c r="QQW20" s="75"/>
      <c r="QQY20" s="2"/>
      <c r="QQZ20" s="2"/>
      <c r="QRA20" s="35"/>
      <c r="QRB20" s="76"/>
      <c r="QRC20" s="75"/>
      <c r="QRE20" s="2"/>
      <c r="QRF20" s="2"/>
      <c r="QRG20" s="35"/>
      <c r="QRH20" s="76"/>
      <c r="QRI20" s="75"/>
      <c r="QRK20" s="2"/>
      <c r="QRL20" s="2"/>
      <c r="QRM20" s="35"/>
      <c r="QRN20" s="76"/>
      <c r="QRO20" s="75"/>
      <c r="QRQ20" s="2"/>
      <c r="QRR20" s="2"/>
      <c r="QRS20" s="35"/>
      <c r="QRT20" s="76"/>
      <c r="QRU20" s="75"/>
      <c r="QRW20" s="2"/>
      <c r="QRX20" s="2"/>
      <c r="QRY20" s="35"/>
      <c r="QRZ20" s="76"/>
      <c r="QSA20" s="75"/>
      <c r="QSC20" s="2"/>
      <c r="QSD20" s="2"/>
      <c r="QSE20" s="35"/>
      <c r="QSF20" s="76"/>
      <c r="QSG20" s="75"/>
      <c r="QSI20" s="2"/>
      <c r="QSJ20" s="2"/>
      <c r="QSK20" s="35"/>
      <c r="QSL20" s="76"/>
      <c r="QSM20" s="75"/>
      <c r="QSO20" s="2"/>
      <c r="QSP20" s="2"/>
      <c r="QSQ20" s="35"/>
      <c r="QSR20" s="76"/>
      <c r="QSS20" s="75"/>
      <c r="QSU20" s="2"/>
      <c r="QSV20" s="2"/>
      <c r="QSW20" s="35"/>
      <c r="QSX20" s="76"/>
      <c r="QSY20" s="75"/>
      <c r="QTA20" s="2"/>
      <c r="QTB20" s="2"/>
      <c r="QTC20" s="35"/>
      <c r="QTD20" s="76"/>
      <c r="QTE20" s="75"/>
      <c r="QTG20" s="2"/>
      <c r="QTH20" s="2"/>
      <c r="QTI20" s="35"/>
      <c r="QTJ20" s="76"/>
      <c r="QTK20" s="75"/>
      <c r="QTM20" s="2"/>
      <c r="QTN20" s="2"/>
      <c r="QTO20" s="35"/>
      <c r="QTP20" s="76"/>
      <c r="QTQ20" s="75"/>
      <c r="QTS20" s="2"/>
      <c r="QTT20" s="2"/>
      <c r="QTU20" s="35"/>
      <c r="QTV20" s="76"/>
      <c r="QTW20" s="75"/>
      <c r="QTY20" s="2"/>
      <c r="QTZ20" s="2"/>
      <c r="QUA20" s="35"/>
      <c r="QUB20" s="76"/>
      <c r="QUC20" s="75"/>
      <c r="QUE20" s="2"/>
      <c r="QUF20" s="2"/>
      <c r="QUG20" s="35"/>
      <c r="QUH20" s="76"/>
      <c r="QUI20" s="75"/>
      <c r="QUK20" s="2"/>
      <c r="QUL20" s="2"/>
      <c r="QUM20" s="35"/>
      <c r="QUN20" s="76"/>
      <c r="QUO20" s="75"/>
      <c r="QUQ20" s="2"/>
      <c r="QUR20" s="2"/>
      <c r="QUS20" s="35"/>
      <c r="QUT20" s="76"/>
      <c r="QUU20" s="75"/>
      <c r="QUW20" s="2"/>
      <c r="QUX20" s="2"/>
      <c r="QUY20" s="35"/>
      <c r="QUZ20" s="76"/>
      <c r="QVA20" s="75"/>
      <c r="QVC20" s="2"/>
      <c r="QVD20" s="2"/>
      <c r="QVE20" s="35"/>
      <c r="QVF20" s="76"/>
      <c r="QVG20" s="75"/>
      <c r="QVI20" s="2"/>
      <c r="QVJ20" s="2"/>
      <c r="QVK20" s="35"/>
      <c r="QVL20" s="76"/>
      <c r="QVM20" s="75"/>
      <c r="QVO20" s="2"/>
      <c r="QVP20" s="2"/>
      <c r="QVQ20" s="35"/>
      <c r="QVR20" s="76"/>
      <c r="QVS20" s="75"/>
      <c r="QVU20" s="2"/>
      <c r="QVV20" s="2"/>
      <c r="QVW20" s="35"/>
      <c r="QVX20" s="76"/>
      <c r="QVY20" s="75"/>
      <c r="QWA20" s="2"/>
      <c r="QWB20" s="2"/>
      <c r="QWC20" s="35"/>
      <c r="QWD20" s="76"/>
      <c r="QWE20" s="75"/>
      <c r="QWG20" s="2"/>
      <c r="QWH20" s="2"/>
      <c r="QWI20" s="35"/>
      <c r="QWJ20" s="76"/>
      <c r="QWK20" s="75"/>
      <c r="QWM20" s="2"/>
      <c r="QWN20" s="2"/>
      <c r="QWO20" s="35"/>
      <c r="QWP20" s="76"/>
      <c r="QWQ20" s="75"/>
      <c r="QWS20" s="2"/>
      <c r="QWT20" s="2"/>
      <c r="QWU20" s="35"/>
      <c r="QWV20" s="76"/>
      <c r="QWW20" s="75"/>
      <c r="QWY20" s="2"/>
      <c r="QWZ20" s="2"/>
      <c r="QXA20" s="35"/>
      <c r="QXB20" s="76"/>
      <c r="QXC20" s="75"/>
      <c r="QXE20" s="2"/>
      <c r="QXF20" s="2"/>
      <c r="QXG20" s="35"/>
      <c r="QXH20" s="76"/>
      <c r="QXI20" s="75"/>
      <c r="QXK20" s="2"/>
      <c r="QXL20" s="2"/>
      <c r="QXM20" s="35"/>
      <c r="QXN20" s="76"/>
      <c r="QXO20" s="75"/>
      <c r="QXQ20" s="2"/>
      <c r="QXR20" s="2"/>
      <c r="QXS20" s="35"/>
      <c r="QXT20" s="76"/>
      <c r="QXU20" s="75"/>
      <c r="QXW20" s="2"/>
      <c r="QXX20" s="2"/>
      <c r="QXY20" s="35"/>
      <c r="QXZ20" s="76"/>
      <c r="QYA20" s="75"/>
      <c r="QYC20" s="2"/>
      <c r="QYD20" s="2"/>
      <c r="QYE20" s="35"/>
      <c r="QYF20" s="76"/>
      <c r="QYG20" s="75"/>
      <c r="QYI20" s="2"/>
      <c r="QYJ20" s="2"/>
      <c r="QYK20" s="35"/>
      <c r="QYL20" s="76"/>
      <c r="QYM20" s="75"/>
      <c r="QYO20" s="2"/>
      <c r="QYP20" s="2"/>
      <c r="QYQ20" s="35"/>
      <c r="QYR20" s="76"/>
      <c r="QYS20" s="75"/>
      <c r="QYU20" s="2"/>
      <c r="QYV20" s="2"/>
      <c r="QYW20" s="35"/>
      <c r="QYX20" s="76"/>
      <c r="QYY20" s="75"/>
      <c r="QZA20" s="2"/>
      <c r="QZB20" s="2"/>
      <c r="QZC20" s="35"/>
      <c r="QZD20" s="76"/>
      <c r="QZE20" s="75"/>
      <c r="QZG20" s="2"/>
      <c r="QZH20" s="2"/>
      <c r="QZI20" s="35"/>
      <c r="QZJ20" s="76"/>
      <c r="QZK20" s="75"/>
      <c r="QZM20" s="2"/>
      <c r="QZN20" s="2"/>
      <c r="QZO20" s="35"/>
      <c r="QZP20" s="76"/>
      <c r="QZQ20" s="75"/>
      <c r="QZS20" s="2"/>
      <c r="QZT20" s="2"/>
      <c r="QZU20" s="35"/>
      <c r="QZV20" s="76"/>
      <c r="QZW20" s="75"/>
      <c r="QZY20" s="2"/>
      <c r="QZZ20" s="2"/>
      <c r="RAA20" s="35"/>
      <c r="RAB20" s="76"/>
      <c r="RAC20" s="75"/>
      <c r="RAE20" s="2"/>
      <c r="RAF20" s="2"/>
      <c r="RAG20" s="35"/>
      <c r="RAH20" s="76"/>
      <c r="RAI20" s="75"/>
      <c r="RAK20" s="2"/>
      <c r="RAL20" s="2"/>
      <c r="RAM20" s="35"/>
      <c r="RAN20" s="76"/>
      <c r="RAO20" s="75"/>
      <c r="RAQ20" s="2"/>
      <c r="RAR20" s="2"/>
      <c r="RAS20" s="35"/>
      <c r="RAT20" s="76"/>
      <c r="RAU20" s="75"/>
      <c r="RAW20" s="2"/>
      <c r="RAX20" s="2"/>
      <c r="RAY20" s="35"/>
      <c r="RAZ20" s="76"/>
      <c r="RBA20" s="75"/>
      <c r="RBC20" s="2"/>
      <c r="RBD20" s="2"/>
      <c r="RBE20" s="35"/>
      <c r="RBF20" s="76"/>
      <c r="RBG20" s="75"/>
      <c r="RBI20" s="2"/>
      <c r="RBJ20" s="2"/>
      <c r="RBK20" s="35"/>
      <c r="RBL20" s="76"/>
      <c r="RBM20" s="75"/>
      <c r="RBO20" s="2"/>
      <c r="RBP20" s="2"/>
      <c r="RBQ20" s="35"/>
      <c r="RBR20" s="76"/>
      <c r="RBS20" s="75"/>
      <c r="RBU20" s="2"/>
      <c r="RBV20" s="2"/>
      <c r="RBW20" s="35"/>
      <c r="RBX20" s="76"/>
      <c r="RBY20" s="75"/>
      <c r="RCA20" s="2"/>
      <c r="RCB20" s="2"/>
      <c r="RCC20" s="35"/>
      <c r="RCD20" s="76"/>
      <c r="RCE20" s="75"/>
      <c r="RCG20" s="2"/>
      <c r="RCH20" s="2"/>
      <c r="RCI20" s="35"/>
      <c r="RCJ20" s="76"/>
      <c r="RCK20" s="75"/>
      <c r="RCM20" s="2"/>
      <c r="RCN20" s="2"/>
      <c r="RCO20" s="35"/>
      <c r="RCP20" s="76"/>
      <c r="RCQ20" s="75"/>
      <c r="RCS20" s="2"/>
      <c r="RCT20" s="2"/>
      <c r="RCU20" s="35"/>
      <c r="RCV20" s="76"/>
      <c r="RCW20" s="75"/>
      <c r="RCY20" s="2"/>
      <c r="RCZ20" s="2"/>
      <c r="RDA20" s="35"/>
      <c r="RDB20" s="76"/>
      <c r="RDC20" s="75"/>
      <c r="RDE20" s="2"/>
      <c r="RDF20" s="2"/>
      <c r="RDG20" s="35"/>
      <c r="RDH20" s="76"/>
      <c r="RDI20" s="75"/>
      <c r="RDK20" s="2"/>
      <c r="RDL20" s="2"/>
      <c r="RDM20" s="35"/>
      <c r="RDN20" s="76"/>
      <c r="RDO20" s="75"/>
      <c r="RDQ20" s="2"/>
      <c r="RDR20" s="2"/>
      <c r="RDS20" s="35"/>
      <c r="RDT20" s="76"/>
      <c r="RDU20" s="75"/>
      <c r="RDW20" s="2"/>
      <c r="RDX20" s="2"/>
      <c r="RDY20" s="35"/>
      <c r="RDZ20" s="76"/>
      <c r="REA20" s="75"/>
      <c r="REC20" s="2"/>
      <c r="RED20" s="2"/>
      <c r="REE20" s="35"/>
      <c r="REF20" s="76"/>
      <c r="REG20" s="75"/>
      <c r="REI20" s="2"/>
      <c r="REJ20" s="2"/>
      <c r="REK20" s="35"/>
      <c r="REL20" s="76"/>
      <c r="REM20" s="75"/>
      <c r="REO20" s="2"/>
      <c r="REP20" s="2"/>
      <c r="REQ20" s="35"/>
      <c r="RER20" s="76"/>
      <c r="RES20" s="75"/>
      <c r="REU20" s="2"/>
      <c r="REV20" s="2"/>
      <c r="REW20" s="35"/>
      <c r="REX20" s="76"/>
      <c r="REY20" s="75"/>
      <c r="RFA20" s="2"/>
      <c r="RFB20" s="2"/>
      <c r="RFC20" s="35"/>
      <c r="RFD20" s="76"/>
      <c r="RFE20" s="75"/>
      <c r="RFG20" s="2"/>
      <c r="RFH20" s="2"/>
      <c r="RFI20" s="35"/>
      <c r="RFJ20" s="76"/>
      <c r="RFK20" s="75"/>
      <c r="RFM20" s="2"/>
      <c r="RFN20" s="2"/>
      <c r="RFO20" s="35"/>
      <c r="RFP20" s="76"/>
      <c r="RFQ20" s="75"/>
      <c r="RFS20" s="2"/>
      <c r="RFT20" s="2"/>
      <c r="RFU20" s="35"/>
      <c r="RFV20" s="76"/>
      <c r="RFW20" s="75"/>
      <c r="RFY20" s="2"/>
      <c r="RFZ20" s="2"/>
      <c r="RGA20" s="35"/>
      <c r="RGB20" s="76"/>
      <c r="RGC20" s="75"/>
      <c r="RGE20" s="2"/>
      <c r="RGF20" s="2"/>
      <c r="RGG20" s="35"/>
      <c r="RGH20" s="76"/>
      <c r="RGI20" s="75"/>
      <c r="RGK20" s="2"/>
      <c r="RGL20" s="2"/>
      <c r="RGM20" s="35"/>
      <c r="RGN20" s="76"/>
      <c r="RGO20" s="75"/>
      <c r="RGQ20" s="2"/>
      <c r="RGR20" s="2"/>
      <c r="RGS20" s="35"/>
      <c r="RGT20" s="76"/>
      <c r="RGU20" s="75"/>
      <c r="RGW20" s="2"/>
      <c r="RGX20" s="2"/>
      <c r="RGY20" s="35"/>
      <c r="RGZ20" s="76"/>
      <c r="RHA20" s="75"/>
      <c r="RHC20" s="2"/>
      <c r="RHD20" s="2"/>
      <c r="RHE20" s="35"/>
      <c r="RHF20" s="76"/>
      <c r="RHG20" s="75"/>
      <c r="RHI20" s="2"/>
      <c r="RHJ20" s="2"/>
      <c r="RHK20" s="35"/>
      <c r="RHL20" s="76"/>
      <c r="RHM20" s="75"/>
      <c r="RHO20" s="2"/>
      <c r="RHP20" s="2"/>
      <c r="RHQ20" s="35"/>
      <c r="RHR20" s="76"/>
      <c r="RHS20" s="75"/>
      <c r="RHU20" s="2"/>
      <c r="RHV20" s="2"/>
      <c r="RHW20" s="35"/>
      <c r="RHX20" s="76"/>
      <c r="RHY20" s="75"/>
      <c r="RIA20" s="2"/>
      <c r="RIB20" s="2"/>
      <c r="RIC20" s="35"/>
      <c r="RID20" s="76"/>
      <c r="RIE20" s="75"/>
      <c r="RIG20" s="2"/>
      <c r="RIH20" s="2"/>
      <c r="RII20" s="35"/>
      <c r="RIJ20" s="76"/>
      <c r="RIK20" s="75"/>
      <c r="RIM20" s="2"/>
      <c r="RIN20" s="2"/>
      <c r="RIO20" s="35"/>
      <c r="RIP20" s="76"/>
      <c r="RIQ20" s="75"/>
      <c r="RIS20" s="2"/>
      <c r="RIT20" s="2"/>
      <c r="RIU20" s="35"/>
      <c r="RIV20" s="76"/>
      <c r="RIW20" s="75"/>
      <c r="RIY20" s="2"/>
      <c r="RIZ20" s="2"/>
      <c r="RJA20" s="35"/>
      <c r="RJB20" s="76"/>
      <c r="RJC20" s="75"/>
      <c r="RJE20" s="2"/>
      <c r="RJF20" s="2"/>
      <c r="RJG20" s="35"/>
      <c r="RJH20" s="76"/>
      <c r="RJI20" s="75"/>
      <c r="RJK20" s="2"/>
      <c r="RJL20" s="2"/>
      <c r="RJM20" s="35"/>
      <c r="RJN20" s="76"/>
      <c r="RJO20" s="75"/>
      <c r="RJQ20" s="2"/>
      <c r="RJR20" s="2"/>
      <c r="RJS20" s="35"/>
      <c r="RJT20" s="76"/>
      <c r="RJU20" s="75"/>
      <c r="RJW20" s="2"/>
      <c r="RJX20" s="2"/>
      <c r="RJY20" s="35"/>
      <c r="RJZ20" s="76"/>
      <c r="RKA20" s="75"/>
      <c r="RKC20" s="2"/>
      <c r="RKD20" s="2"/>
      <c r="RKE20" s="35"/>
      <c r="RKF20" s="76"/>
      <c r="RKG20" s="75"/>
      <c r="RKI20" s="2"/>
      <c r="RKJ20" s="2"/>
      <c r="RKK20" s="35"/>
      <c r="RKL20" s="76"/>
      <c r="RKM20" s="75"/>
      <c r="RKO20" s="2"/>
      <c r="RKP20" s="2"/>
      <c r="RKQ20" s="35"/>
      <c r="RKR20" s="76"/>
      <c r="RKS20" s="75"/>
      <c r="RKU20" s="2"/>
      <c r="RKV20" s="2"/>
      <c r="RKW20" s="35"/>
      <c r="RKX20" s="76"/>
      <c r="RKY20" s="75"/>
      <c r="RLA20" s="2"/>
      <c r="RLB20" s="2"/>
      <c r="RLC20" s="35"/>
      <c r="RLD20" s="76"/>
      <c r="RLE20" s="75"/>
      <c r="RLG20" s="2"/>
      <c r="RLH20" s="2"/>
      <c r="RLI20" s="35"/>
      <c r="RLJ20" s="76"/>
      <c r="RLK20" s="75"/>
      <c r="RLM20" s="2"/>
      <c r="RLN20" s="2"/>
      <c r="RLO20" s="35"/>
      <c r="RLP20" s="76"/>
      <c r="RLQ20" s="75"/>
      <c r="RLS20" s="2"/>
      <c r="RLT20" s="2"/>
      <c r="RLU20" s="35"/>
      <c r="RLV20" s="76"/>
      <c r="RLW20" s="75"/>
      <c r="RLY20" s="2"/>
      <c r="RLZ20" s="2"/>
      <c r="RMA20" s="35"/>
      <c r="RMB20" s="76"/>
      <c r="RMC20" s="75"/>
      <c r="RME20" s="2"/>
      <c r="RMF20" s="2"/>
      <c r="RMG20" s="35"/>
      <c r="RMH20" s="76"/>
      <c r="RMI20" s="75"/>
      <c r="RMK20" s="2"/>
      <c r="RML20" s="2"/>
      <c r="RMM20" s="35"/>
      <c r="RMN20" s="76"/>
      <c r="RMO20" s="75"/>
      <c r="RMQ20" s="2"/>
      <c r="RMR20" s="2"/>
      <c r="RMS20" s="35"/>
      <c r="RMT20" s="76"/>
      <c r="RMU20" s="75"/>
      <c r="RMW20" s="2"/>
      <c r="RMX20" s="2"/>
      <c r="RMY20" s="35"/>
      <c r="RMZ20" s="76"/>
      <c r="RNA20" s="75"/>
      <c r="RNC20" s="2"/>
      <c r="RND20" s="2"/>
      <c r="RNE20" s="35"/>
      <c r="RNF20" s="76"/>
      <c r="RNG20" s="75"/>
      <c r="RNI20" s="2"/>
      <c r="RNJ20" s="2"/>
      <c r="RNK20" s="35"/>
      <c r="RNL20" s="76"/>
      <c r="RNM20" s="75"/>
      <c r="RNO20" s="2"/>
      <c r="RNP20" s="2"/>
      <c r="RNQ20" s="35"/>
      <c r="RNR20" s="76"/>
      <c r="RNS20" s="75"/>
      <c r="RNU20" s="2"/>
      <c r="RNV20" s="2"/>
      <c r="RNW20" s="35"/>
      <c r="RNX20" s="76"/>
      <c r="RNY20" s="75"/>
      <c r="ROA20" s="2"/>
      <c r="ROB20" s="2"/>
      <c r="ROC20" s="35"/>
      <c r="ROD20" s="76"/>
      <c r="ROE20" s="75"/>
      <c r="ROG20" s="2"/>
      <c r="ROH20" s="2"/>
      <c r="ROI20" s="35"/>
      <c r="ROJ20" s="76"/>
      <c r="ROK20" s="75"/>
      <c r="ROM20" s="2"/>
      <c r="RON20" s="2"/>
      <c r="ROO20" s="35"/>
      <c r="ROP20" s="76"/>
      <c r="ROQ20" s="75"/>
      <c r="ROS20" s="2"/>
      <c r="ROT20" s="2"/>
      <c r="ROU20" s="35"/>
      <c r="ROV20" s="76"/>
      <c r="ROW20" s="75"/>
      <c r="ROY20" s="2"/>
      <c r="ROZ20" s="2"/>
      <c r="RPA20" s="35"/>
      <c r="RPB20" s="76"/>
      <c r="RPC20" s="75"/>
      <c r="RPE20" s="2"/>
      <c r="RPF20" s="2"/>
      <c r="RPG20" s="35"/>
      <c r="RPH20" s="76"/>
      <c r="RPI20" s="75"/>
      <c r="RPK20" s="2"/>
      <c r="RPL20" s="2"/>
      <c r="RPM20" s="35"/>
      <c r="RPN20" s="76"/>
      <c r="RPO20" s="75"/>
      <c r="RPQ20" s="2"/>
      <c r="RPR20" s="2"/>
      <c r="RPS20" s="35"/>
      <c r="RPT20" s="76"/>
      <c r="RPU20" s="75"/>
      <c r="RPW20" s="2"/>
      <c r="RPX20" s="2"/>
      <c r="RPY20" s="35"/>
      <c r="RPZ20" s="76"/>
      <c r="RQA20" s="75"/>
      <c r="RQC20" s="2"/>
      <c r="RQD20" s="2"/>
      <c r="RQE20" s="35"/>
      <c r="RQF20" s="76"/>
      <c r="RQG20" s="75"/>
      <c r="RQI20" s="2"/>
      <c r="RQJ20" s="2"/>
      <c r="RQK20" s="35"/>
      <c r="RQL20" s="76"/>
      <c r="RQM20" s="75"/>
      <c r="RQO20" s="2"/>
      <c r="RQP20" s="2"/>
      <c r="RQQ20" s="35"/>
      <c r="RQR20" s="76"/>
      <c r="RQS20" s="75"/>
      <c r="RQU20" s="2"/>
      <c r="RQV20" s="2"/>
      <c r="RQW20" s="35"/>
      <c r="RQX20" s="76"/>
      <c r="RQY20" s="75"/>
      <c r="RRA20" s="2"/>
      <c r="RRB20" s="2"/>
      <c r="RRC20" s="35"/>
      <c r="RRD20" s="76"/>
      <c r="RRE20" s="75"/>
      <c r="RRG20" s="2"/>
      <c r="RRH20" s="2"/>
      <c r="RRI20" s="35"/>
      <c r="RRJ20" s="76"/>
      <c r="RRK20" s="75"/>
      <c r="RRM20" s="2"/>
      <c r="RRN20" s="2"/>
      <c r="RRO20" s="35"/>
      <c r="RRP20" s="76"/>
      <c r="RRQ20" s="75"/>
      <c r="RRS20" s="2"/>
      <c r="RRT20" s="2"/>
      <c r="RRU20" s="35"/>
      <c r="RRV20" s="76"/>
      <c r="RRW20" s="75"/>
      <c r="RRY20" s="2"/>
      <c r="RRZ20" s="2"/>
      <c r="RSA20" s="35"/>
      <c r="RSB20" s="76"/>
      <c r="RSC20" s="75"/>
      <c r="RSE20" s="2"/>
      <c r="RSF20" s="2"/>
      <c r="RSG20" s="35"/>
      <c r="RSH20" s="76"/>
      <c r="RSI20" s="75"/>
      <c r="RSK20" s="2"/>
      <c r="RSL20" s="2"/>
      <c r="RSM20" s="35"/>
      <c r="RSN20" s="76"/>
      <c r="RSO20" s="75"/>
      <c r="RSQ20" s="2"/>
      <c r="RSR20" s="2"/>
      <c r="RSS20" s="35"/>
      <c r="RST20" s="76"/>
      <c r="RSU20" s="75"/>
      <c r="RSW20" s="2"/>
      <c r="RSX20" s="2"/>
      <c r="RSY20" s="35"/>
      <c r="RSZ20" s="76"/>
      <c r="RTA20" s="75"/>
      <c r="RTC20" s="2"/>
      <c r="RTD20" s="2"/>
      <c r="RTE20" s="35"/>
      <c r="RTF20" s="76"/>
      <c r="RTG20" s="75"/>
      <c r="RTI20" s="2"/>
      <c r="RTJ20" s="2"/>
      <c r="RTK20" s="35"/>
      <c r="RTL20" s="76"/>
      <c r="RTM20" s="75"/>
      <c r="RTO20" s="2"/>
      <c r="RTP20" s="2"/>
      <c r="RTQ20" s="35"/>
      <c r="RTR20" s="76"/>
      <c r="RTS20" s="75"/>
      <c r="RTU20" s="2"/>
      <c r="RTV20" s="2"/>
      <c r="RTW20" s="35"/>
      <c r="RTX20" s="76"/>
      <c r="RTY20" s="75"/>
      <c r="RUA20" s="2"/>
      <c r="RUB20" s="2"/>
      <c r="RUC20" s="35"/>
      <c r="RUD20" s="76"/>
      <c r="RUE20" s="75"/>
      <c r="RUG20" s="2"/>
      <c r="RUH20" s="2"/>
      <c r="RUI20" s="35"/>
      <c r="RUJ20" s="76"/>
      <c r="RUK20" s="75"/>
      <c r="RUM20" s="2"/>
      <c r="RUN20" s="2"/>
      <c r="RUO20" s="35"/>
      <c r="RUP20" s="76"/>
      <c r="RUQ20" s="75"/>
      <c r="RUS20" s="2"/>
      <c r="RUT20" s="2"/>
      <c r="RUU20" s="35"/>
      <c r="RUV20" s="76"/>
      <c r="RUW20" s="75"/>
      <c r="RUY20" s="2"/>
      <c r="RUZ20" s="2"/>
      <c r="RVA20" s="35"/>
      <c r="RVB20" s="76"/>
      <c r="RVC20" s="75"/>
      <c r="RVE20" s="2"/>
      <c r="RVF20" s="2"/>
      <c r="RVG20" s="35"/>
      <c r="RVH20" s="76"/>
      <c r="RVI20" s="75"/>
      <c r="RVK20" s="2"/>
      <c r="RVL20" s="2"/>
      <c r="RVM20" s="35"/>
      <c r="RVN20" s="76"/>
      <c r="RVO20" s="75"/>
      <c r="RVQ20" s="2"/>
      <c r="RVR20" s="2"/>
      <c r="RVS20" s="35"/>
      <c r="RVT20" s="76"/>
      <c r="RVU20" s="75"/>
      <c r="RVW20" s="2"/>
      <c r="RVX20" s="2"/>
      <c r="RVY20" s="35"/>
      <c r="RVZ20" s="76"/>
      <c r="RWA20" s="75"/>
      <c r="RWC20" s="2"/>
      <c r="RWD20" s="2"/>
      <c r="RWE20" s="35"/>
      <c r="RWF20" s="76"/>
      <c r="RWG20" s="75"/>
      <c r="RWI20" s="2"/>
      <c r="RWJ20" s="2"/>
      <c r="RWK20" s="35"/>
      <c r="RWL20" s="76"/>
      <c r="RWM20" s="75"/>
      <c r="RWO20" s="2"/>
      <c r="RWP20" s="2"/>
      <c r="RWQ20" s="35"/>
      <c r="RWR20" s="76"/>
      <c r="RWS20" s="75"/>
      <c r="RWU20" s="2"/>
      <c r="RWV20" s="2"/>
      <c r="RWW20" s="35"/>
      <c r="RWX20" s="76"/>
      <c r="RWY20" s="75"/>
      <c r="RXA20" s="2"/>
      <c r="RXB20" s="2"/>
      <c r="RXC20" s="35"/>
      <c r="RXD20" s="76"/>
      <c r="RXE20" s="75"/>
      <c r="RXG20" s="2"/>
      <c r="RXH20" s="2"/>
      <c r="RXI20" s="35"/>
      <c r="RXJ20" s="76"/>
      <c r="RXK20" s="75"/>
      <c r="RXM20" s="2"/>
      <c r="RXN20" s="2"/>
      <c r="RXO20" s="35"/>
      <c r="RXP20" s="76"/>
      <c r="RXQ20" s="75"/>
      <c r="RXS20" s="2"/>
      <c r="RXT20" s="2"/>
      <c r="RXU20" s="35"/>
      <c r="RXV20" s="76"/>
      <c r="RXW20" s="75"/>
      <c r="RXY20" s="2"/>
      <c r="RXZ20" s="2"/>
      <c r="RYA20" s="35"/>
      <c r="RYB20" s="76"/>
      <c r="RYC20" s="75"/>
      <c r="RYE20" s="2"/>
      <c r="RYF20" s="2"/>
      <c r="RYG20" s="35"/>
      <c r="RYH20" s="76"/>
      <c r="RYI20" s="75"/>
      <c r="RYK20" s="2"/>
      <c r="RYL20" s="2"/>
      <c r="RYM20" s="35"/>
      <c r="RYN20" s="76"/>
      <c r="RYO20" s="75"/>
      <c r="RYQ20" s="2"/>
      <c r="RYR20" s="2"/>
      <c r="RYS20" s="35"/>
      <c r="RYT20" s="76"/>
      <c r="RYU20" s="75"/>
      <c r="RYW20" s="2"/>
      <c r="RYX20" s="2"/>
      <c r="RYY20" s="35"/>
      <c r="RYZ20" s="76"/>
      <c r="RZA20" s="75"/>
      <c r="RZC20" s="2"/>
      <c r="RZD20" s="2"/>
      <c r="RZE20" s="35"/>
      <c r="RZF20" s="76"/>
      <c r="RZG20" s="75"/>
      <c r="RZI20" s="2"/>
      <c r="RZJ20" s="2"/>
      <c r="RZK20" s="35"/>
      <c r="RZL20" s="76"/>
      <c r="RZM20" s="75"/>
      <c r="RZO20" s="2"/>
      <c r="RZP20" s="2"/>
      <c r="RZQ20" s="35"/>
      <c r="RZR20" s="76"/>
      <c r="RZS20" s="75"/>
      <c r="RZU20" s="2"/>
      <c r="RZV20" s="2"/>
      <c r="RZW20" s="35"/>
      <c r="RZX20" s="76"/>
      <c r="RZY20" s="75"/>
      <c r="SAA20" s="2"/>
      <c r="SAB20" s="2"/>
      <c r="SAC20" s="35"/>
      <c r="SAD20" s="76"/>
      <c r="SAE20" s="75"/>
      <c r="SAG20" s="2"/>
      <c r="SAH20" s="2"/>
      <c r="SAI20" s="35"/>
      <c r="SAJ20" s="76"/>
      <c r="SAK20" s="75"/>
      <c r="SAM20" s="2"/>
      <c r="SAN20" s="2"/>
      <c r="SAO20" s="35"/>
      <c r="SAP20" s="76"/>
      <c r="SAQ20" s="75"/>
      <c r="SAS20" s="2"/>
      <c r="SAT20" s="2"/>
      <c r="SAU20" s="35"/>
      <c r="SAV20" s="76"/>
      <c r="SAW20" s="75"/>
      <c r="SAY20" s="2"/>
      <c r="SAZ20" s="2"/>
      <c r="SBA20" s="35"/>
      <c r="SBB20" s="76"/>
      <c r="SBC20" s="75"/>
      <c r="SBE20" s="2"/>
      <c r="SBF20" s="2"/>
      <c r="SBG20" s="35"/>
      <c r="SBH20" s="76"/>
      <c r="SBI20" s="75"/>
      <c r="SBK20" s="2"/>
      <c r="SBL20" s="2"/>
      <c r="SBM20" s="35"/>
      <c r="SBN20" s="76"/>
      <c r="SBO20" s="75"/>
      <c r="SBQ20" s="2"/>
      <c r="SBR20" s="2"/>
      <c r="SBS20" s="35"/>
      <c r="SBT20" s="76"/>
      <c r="SBU20" s="75"/>
      <c r="SBW20" s="2"/>
      <c r="SBX20" s="2"/>
      <c r="SBY20" s="35"/>
      <c r="SBZ20" s="76"/>
      <c r="SCA20" s="75"/>
      <c r="SCC20" s="2"/>
      <c r="SCD20" s="2"/>
      <c r="SCE20" s="35"/>
      <c r="SCF20" s="76"/>
      <c r="SCG20" s="75"/>
      <c r="SCI20" s="2"/>
      <c r="SCJ20" s="2"/>
      <c r="SCK20" s="35"/>
      <c r="SCL20" s="76"/>
      <c r="SCM20" s="75"/>
      <c r="SCO20" s="2"/>
      <c r="SCP20" s="2"/>
      <c r="SCQ20" s="35"/>
      <c r="SCR20" s="76"/>
      <c r="SCS20" s="75"/>
      <c r="SCU20" s="2"/>
      <c r="SCV20" s="2"/>
      <c r="SCW20" s="35"/>
      <c r="SCX20" s="76"/>
      <c r="SCY20" s="75"/>
      <c r="SDA20" s="2"/>
      <c r="SDB20" s="2"/>
      <c r="SDC20" s="35"/>
      <c r="SDD20" s="76"/>
      <c r="SDE20" s="75"/>
      <c r="SDG20" s="2"/>
      <c r="SDH20" s="2"/>
      <c r="SDI20" s="35"/>
      <c r="SDJ20" s="76"/>
      <c r="SDK20" s="75"/>
      <c r="SDM20" s="2"/>
      <c r="SDN20" s="2"/>
      <c r="SDO20" s="35"/>
      <c r="SDP20" s="76"/>
      <c r="SDQ20" s="75"/>
      <c r="SDS20" s="2"/>
      <c r="SDT20" s="2"/>
      <c r="SDU20" s="35"/>
      <c r="SDV20" s="76"/>
      <c r="SDW20" s="75"/>
      <c r="SDY20" s="2"/>
      <c r="SDZ20" s="2"/>
      <c r="SEA20" s="35"/>
      <c r="SEB20" s="76"/>
      <c r="SEC20" s="75"/>
      <c r="SEE20" s="2"/>
      <c r="SEF20" s="2"/>
      <c r="SEG20" s="35"/>
      <c r="SEH20" s="76"/>
      <c r="SEI20" s="75"/>
      <c r="SEK20" s="2"/>
      <c r="SEL20" s="2"/>
      <c r="SEM20" s="35"/>
      <c r="SEN20" s="76"/>
      <c r="SEO20" s="75"/>
      <c r="SEQ20" s="2"/>
      <c r="SER20" s="2"/>
      <c r="SES20" s="35"/>
      <c r="SET20" s="76"/>
      <c r="SEU20" s="75"/>
      <c r="SEW20" s="2"/>
      <c r="SEX20" s="2"/>
      <c r="SEY20" s="35"/>
      <c r="SEZ20" s="76"/>
      <c r="SFA20" s="75"/>
      <c r="SFC20" s="2"/>
      <c r="SFD20" s="2"/>
      <c r="SFE20" s="35"/>
      <c r="SFF20" s="76"/>
      <c r="SFG20" s="75"/>
      <c r="SFI20" s="2"/>
      <c r="SFJ20" s="2"/>
      <c r="SFK20" s="35"/>
      <c r="SFL20" s="76"/>
      <c r="SFM20" s="75"/>
      <c r="SFO20" s="2"/>
      <c r="SFP20" s="2"/>
      <c r="SFQ20" s="35"/>
      <c r="SFR20" s="76"/>
      <c r="SFS20" s="75"/>
      <c r="SFU20" s="2"/>
      <c r="SFV20" s="2"/>
      <c r="SFW20" s="35"/>
      <c r="SFX20" s="76"/>
      <c r="SFY20" s="75"/>
      <c r="SGA20" s="2"/>
      <c r="SGB20" s="2"/>
      <c r="SGC20" s="35"/>
      <c r="SGD20" s="76"/>
      <c r="SGE20" s="75"/>
      <c r="SGG20" s="2"/>
      <c r="SGH20" s="2"/>
      <c r="SGI20" s="35"/>
      <c r="SGJ20" s="76"/>
      <c r="SGK20" s="75"/>
      <c r="SGM20" s="2"/>
      <c r="SGN20" s="2"/>
      <c r="SGO20" s="35"/>
      <c r="SGP20" s="76"/>
      <c r="SGQ20" s="75"/>
      <c r="SGS20" s="2"/>
      <c r="SGT20" s="2"/>
      <c r="SGU20" s="35"/>
      <c r="SGV20" s="76"/>
      <c r="SGW20" s="75"/>
      <c r="SGY20" s="2"/>
      <c r="SGZ20" s="2"/>
      <c r="SHA20" s="35"/>
      <c r="SHB20" s="76"/>
      <c r="SHC20" s="75"/>
      <c r="SHE20" s="2"/>
      <c r="SHF20" s="2"/>
      <c r="SHG20" s="35"/>
      <c r="SHH20" s="76"/>
      <c r="SHI20" s="75"/>
      <c r="SHK20" s="2"/>
      <c r="SHL20" s="2"/>
      <c r="SHM20" s="35"/>
      <c r="SHN20" s="76"/>
      <c r="SHO20" s="75"/>
      <c r="SHQ20" s="2"/>
      <c r="SHR20" s="2"/>
      <c r="SHS20" s="35"/>
      <c r="SHT20" s="76"/>
      <c r="SHU20" s="75"/>
      <c r="SHW20" s="2"/>
      <c r="SHX20" s="2"/>
      <c r="SHY20" s="35"/>
      <c r="SHZ20" s="76"/>
      <c r="SIA20" s="75"/>
      <c r="SIC20" s="2"/>
      <c r="SID20" s="2"/>
      <c r="SIE20" s="35"/>
      <c r="SIF20" s="76"/>
      <c r="SIG20" s="75"/>
      <c r="SII20" s="2"/>
      <c r="SIJ20" s="2"/>
      <c r="SIK20" s="35"/>
      <c r="SIL20" s="76"/>
      <c r="SIM20" s="75"/>
      <c r="SIO20" s="2"/>
      <c r="SIP20" s="2"/>
      <c r="SIQ20" s="35"/>
      <c r="SIR20" s="76"/>
      <c r="SIS20" s="75"/>
      <c r="SIU20" s="2"/>
      <c r="SIV20" s="2"/>
      <c r="SIW20" s="35"/>
      <c r="SIX20" s="76"/>
      <c r="SIY20" s="75"/>
      <c r="SJA20" s="2"/>
      <c r="SJB20" s="2"/>
      <c r="SJC20" s="35"/>
      <c r="SJD20" s="76"/>
      <c r="SJE20" s="75"/>
      <c r="SJG20" s="2"/>
      <c r="SJH20" s="2"/>
      <c r="SJI20" s="35"/>
      <c r="SJJ20" s="76"/>
      <c r="SJK20" s="75"/>
      <c r="SJM20" s="2"/>
      <c r="SJN20" s="2"/>
      <c r="SJO20" s="35"/>
      <c r="SJP20" s="76"/>
      <c r="SJQ20" s="75"/>
      <c r="SJS20" s="2"/>
      <c r="SJT20" s="2"/>
      <c r="SJU20" s="35"/>
      <c r="SJV20" s="76"/>
      <c r="SJW20" s="75"/>
      <c r="SJY20" s="2"/>
      <c r="SJZ20" s="2"/>
      <c r="SKA20" s="35"/>
      <c r="SKB20" s="76"/>
      <c r="SKC20" s="75"/>
      <c r="SKE20" s="2"/>
      <c r="SKF20" s="2"/>
      <c r="SKG20" s="35"/>
      <c r="SKH20" s="76"/>
      <c r="SKI20" s="75"/>
      <c r="SKK20" s="2"/>
      <c r="SKL20" s="2"/>
      <c r="SKM20" s="35"/>
      <c r="SKN20" s="76"/>
      <c r="SKO20" s="75"/>
      <c r="SKQ20" s="2"/>
      <c r="SKR20" s="2"/>
      <c r="SKS20" s="35"/>
      <c r="SKT20" s="76"/>
      <c r="SKU20" s="75"/>
      <c r="SKW20" s="2"/>
      <c r="SKX20" s="2"/>
      <c r="SKY20" s="35"/>
      <c r="SKZ20" s="76"/>
      <c r="SLA20" s="75"/>
      <c r="SLC20" s="2"/>
      <c r="SLD20" s="2"/>
      <c r="SLE20" s="35"/>
      <c r="SLF20" s="76"/>
      <c r="SLG20" s="75"/>
      <c r="SLI20" s="2"/>
      <c r="SLJ20" s="2"/>
      <c r="SLK20" s="35"/>
      <c r="SLL20" s="76"/>
      <c r="SLM20" s="75"/>
      <c r="SLO20" s="2"/>
      <c r="SLP20" s="2"/>
      <c r="SLQ20" s="35"/>
      <c r="SLR20" s="76"/>
      <c r="SLS20" s="75"/>
      <c r="SLU20" s="2"/>
      <c r="SLV20" s="2"/>
      <c r="SLW20" s="35"/>
      <c r="SLX20" s="76"/>
      <c r="SLY20" s="75"/>
      <c r="SMA20" s="2"/>
      <c r="SMB20" s="2"/>
      <c r="SMC20" s="35"/>
      <c r="SMD20" s="76"/>
      <c r="SME20" s="75"/>
      <c r="SMG20" s="2"/>
      <c r="SMH20" s="2"/>
      <c r="SMI20" s="35"/>
      <c r="SMJ20" s="76"/>
      <c r="SMK20" s="75"/>
      <c r="SMM20" s="2"/>
      <c r="SMN20" s="2"/>
      <c r="SMO20" s="35"/>
      <c r="SMP20" s="76"/>
      <c r="SMQ20" s="75"/>
      <c r="SMS20" s="2"/>
      <c r="SMT20" s="2"/>
      <c r="SMU20" s="35"/>
      <c r="SMV20" s="76"/>
      <c r="SMW20" s="75"/>
      <c r="SMY20" s="2"/>
      <c r="SMZ20" s="2"/>
      <c r="SNA20" s="35"/>
      <c r="SNB20" s="76"/>
      <c r="SNC20" s="75"/>
      <c r="SNE20" s="2"/>
      <c r="SNF20" s="2"/>
      <c r="SNG20" s="35"/>
      <c r="SNH20" s="76"/>
      <c r="SNI20" s="75"/>
      <c r="SNK20" s="2"/>
      <c r="SNL20" s="2"/>
      <c r="SNM20" s="35"/>
      <c r="SNN20" s="76"/>
      <c r="SNO20" s="75"/>
      <c r="SNQ20" s="2"/>
      <c r="SNR20" s="2"/>
      <c r="SNS20" s="35"/>
      <c r="SNT20" s="76"/>
      <c r="SNU20" s="75"/>
      <c r="SNW20" s="2"/>
      <c r="SNX20" s="2"/>
      <c r="SNY20" s="35"/>
      <c r="SNZ20" s="76"/>
      <c r="SOA20" s="75"/>
      <c r="SOC20" s="2"/>
      <c r="SOD20" s="2"/>
      <c r="SOE20" s="35"/>
      <c r="SOF20" s="76"/>
      <c r="SOG20" s="75"/>
      <c r="SOI20" s="2"/>
      <c r="SOJ20" s="2"/>
      <c r="SOK20" s="35"/>
      <c r="SOL20" s="76"/>
      <c r="SOM20" s="75"/>
      <c r="SOO20" s="2"/>
      <c r="SOP20" s="2"/>
      <c r="SOQ20" s="35"/>
      <c r="SOR20" s="76"/>
      <c r="SOS20" s="75"/>
      <c r="SOU20" s="2"/>
      <c r="SOV20" s="2"/>
      <c r="SOW20" s="35"/>
      <c r="SOX20" s="76"/>
      <c r="SOY20" s="75"/>
      <c r="SPA20" s="2"/>
      <c r="SPB20" s="2"/>
      <c r="SPC20" s="35"/>
      <c r="SPD20" s="76"/>
      <c r="SPE20" s="75"/>
      <c r="SPG20" s="2"/>
      <c r="SPH20" s="2"/>
      <c r="SPI20" s="35"/>
      <c r="SPJ20" s="76"/>
      <c r="SPK20" s="75"/>
      <c r="SPM20" s="2"/>
      <c r="SPN20" s="2"/>
      <c r="SPO20" s="35"/>
      <c r="SPP20" s="76"/>
      <c r="SPQ20" s="75"/>
      <c r="SPS20" s="2"/>
      <c r="SPT20" s="2"/>
      <c r="SPU20" s="35"/>
      <c r="SPV20" s="76"/>
      <c r="SPW20" s="75"/>
      <c r="SPY20" s="2"/>
      <c r="SPZ20" s="2"/>
      <c r="SQA20" s="35"/>
      <c r="SQB20" s="76"/>
      <c r="SQC20" s="75"/>
      <c r="SQE20" s="2"/>
      <c r="SQF20" s="2"/>
      <c r="SQG20" s="35"/>
      <c r="SQH20" s="76"/>
      <c r="SQI20" s="75"/>
      <c r="SQK20" s="2"/>
      <c r="SQL20" s="2"/>
      <c r="SQM20" s="35"/>
      <c r="SQN20" s="76"/>
      <c r="SQO20" s="75"/>
      <c r="SQQ20" s="2"/>
      <c r="SQR20" s="2"/>
      <c r="SQS20" s="35"/>
      <c r="SQT20" s="76"/>
      <c r="SQU20" s="75"/>
      <c r="SQW20" s="2"/>
      <c r="SQX20" s="2"/>
      <c r="SQY20" s="35"/>
      <c r="SQZ20" s="76"/>
      <c r="SRA20" s="75"/>
      <c r="SRC20" s="2"/>
      <c r="SRD20" s="2"/>
      <c r="SRE20" s="35"/>
      <c r="SRF20" s="76"/>
      <c r="SRG20" s="75"/>
      <c r="SRI20" s="2"/>
      <c r="SRJ20" s="2"/>
      <c r="SRK20" s="35"/>
      <c r="SRL20" s="76"/>
      <c r="SRM20" s="75"/>
      <c r="SRO20" s="2"/>
      <c r="SRP20" s="2"/>
      <c r="SRQ20" s="35"/>
      <c r="SRR20" s="76"/>
      <c r="SRS20" s="75"/>
      <c r="SRU20" s="2"/>
      <c r="SRV20" s="2"/>
      <c r="SRW20" s="35"/>
      <c r="SRX20" s="76"/>
      <c r="SRY20" s="75"/>
      <c r="SSA20" s="2"/>
      <c r="SSB20" s="2"/>
      <c r="SSC20" s="35"/>
      <c r="SSD20" s="76"/>
      <c r="SSE20" s="75"/>
      <c r="SSG20" s="2"/>
      <c r="SSH20" s="2"/>
      <c r="SSI20" s="35"/>
      <c r="SSJ20" s="76"/>
      <c r="SSK20" s="75"/>
      <c r="SSM20" s="2"/>
      <c r="SSN20" s="2"/>
      <c r="SSO20" s="35"/>
      <c r="SSP20" s="76"/>
      <c r="SSQ20" s="75"/>
      <c r="SSS20" s="2"/>
      <c r="SST20" s="2"/>
      <c r="SSU20" s="35"/>
      <c r="SSV20" s="76"/>
      <c r="SSW20" s="75"/>
      <c r="SSY20" s="2"/>
      <c r="SSZ20" s="2"/>
      <c r="STA20" s="35"/>
      <c r="STB20" s="76"/>
      <c r="STC20" s="75"/>
      <c r="STE20" s="2"/>
      <c r="STF20" s="2"/>
      <c r="STG20" s="35"/>
      <c r="STH20" s="76"/>
      <c r="STI20" s="75"/>
      <c r="STK20" s="2"/>
      <c r="STL20" s="2"/>
      <c r="STM20" s="35"/>
      <c r="STN20" s="76"/>
      <c r="STO20" s="75"/>
      <c r="STQ20" s="2"/>
      <c r="STR20" s="2"/>
      <c r="STS20" s="35"/>
      <c r="STT20" s="76"/>
      <c r="STU20" s="75"/>
      <c r="STW20" s="2"/>
      <c r="STX20" s="2"/>
      <c r="STY20" s="35"/>
      <c r="STZ20" s="76"/>
      <c r="SUA20" s="75"/>
      <c r="SUC20" s="2"/>
      <c r="SUD20" s="2"/>
      <c r="SUE20" s="35"/>
      <c r="SUF20" s="76"/>
      <c r="SUG20" s="75"/>
      <c r="SUI20" s="2"/>
      <c r="SUJ20" s="2"/>
      <c r="SUK20" s="35"/>
      <c r="SUL20" s="76"/>
      <c r="SUM20" s="75"/>
      <c r="SUO20" s="2"/>
      <c r="SUP20" s="2"/>
      <c r="SUQ20" s="35"/>
      <c r="SUR20" s="76"/>
      <c r="SUS20" s="75"/>
      <c r="SUU20" s="2"/>
      <c r="SUV20" s="2"/>
      <c r="SUW20" s="35"/>
      <c r="SUX20" s="76"/>
      <c r="SUY20" s="75"/>
      <c r="SVA20" s="2"/>
      <c r="SVB20" s="2"/>
      <c r="SVC20" s="35"/>
      <c r="SVD20" s="76"/>
      <c r="SVE20" s="75"/>
      <c r="SVG20" s="2"/>
      <c r="SVH20" s="2"/>
      <c r="SVI20" s="35"/>
      <c r="SVJ20" s="76"/>
      <c r="SVK20" s="75"/>
      <c r="SVM20" s="2"/>
      <c r="SVN20" s="2"/>
      <c r="SVO20" s="35"/>
      <c r="SVP20" s="76"/>
      <c r="SVQ20" s="75"/>
      <c r="SVS20" s="2"/>
      <c r="SVT20" s="2"/>
      <c r="SVU20" s="35"/>
      <c r="SVV20" s="76"/>
      <c r="SVW20" s="75"/>
      <c r="SVY20" s="2"/>
      <c r="SVZ20" s="2"/>
      <c r="SWA20" s="35"/>
      <c r="SWB20" s="76"/>
      <c r="SWC20" s="75"/>
      <c r="SWE20" s="2"/>
      <c r="SWF20" s="2"/>
      <c r="SWG20" s="35"/>
      <c r="SWH20" s="76"/>
      <c r="SWI20" s="75"/>
      <c r="SWK20" s="2"/>
      <c r="SWL20" s="2"/>
      <c r="SWM20" s="35"/>
      <c r="SWN20" s="76"/>
      <c r="SWO20" s="75"/>
      <c r="SWQ20" s="2"/>
      <c r="SWR20" s="2"/>
      <c r="SWS20" s="35"/>
      <c r="SWT20" s="76"/>
      <c r="SWU20" s="75"/>
      <c r="SWW20" s="2"/>
      <c r="SWX20" s="2"/>
      <c r="SWY20" s="35"/>
      <c r="SWZ20" s="76"/>
      <c r="SXA20" s="75"/>
      <c r="SXC20" s="2"/>
      <c r="SXD20" s="2"/>
      <c r="SXE20" s="35"/>
      <c r="SXF20" s="76"/>
      <c r="SXG20" s="75"/>
      <c r="SXI20" s="2"/>
      <c r="SXJ20" s="2"/>
      <c r="SXK20" s="35"/>
      <c r="SXL20" s="76"/>
      <c r="SXM20" s="75"/>
      <c r="SXO20" s="2"/>
      <c r="SXP20" s="2"/>
      <c r="SXQ20" s="35"/>
      <c r="SXR20" s="76"/>
      <c r="SXS20" s="75"/>
      <c r="SXU20" s="2"/>
      <c r="SXV20" s="2"/>
      <c r="SXW20" s="35"/>
      <c r="SXX20" s="76"/>
      <c r="SXY20" s="75"/>
      <c r="SYA20" s="2"/>
      <c r="SYB20" s="2"/>
      <c r="SYC20" s="35"/>
      <c r="SYD20" s="76"/>
      <c r="SYE20" s="75"/>
      <c r="SYG20" s="2"/>
      <c r="SYH20" s="2"/>
      <c r="SYI20" s="35"/>
      <c r="SYJ20" s="76"/>
      <c r="SYK20" s="75"/>
      <c r="SYM20" s="2"/>
      <c r="SYN20" s="2"/>
      <c r="SYO20" s="35"/>
      <c r="SYP20" s="76"/>
      <c r="SYQ20" s="75"/>
      <c r="SYS20" s="2"/>
      <c r="SYT20" s="2"/>
      <c r="SYU20" s="35"/>
      <c r="SYV20" s="76"/>
      <c r="SYW20" s="75"/>
      <c r="SYY20" s="2"/>
      <c r="SYZ20" s="2"/>
      <c r="SZA20" s="35"/>
      <c r="SZB20" s="76"/>
      <c r="SZC20" s="75"/>
      <c r="SZE20" s="2"/>
      <c r="SZF20" s="2"/>
      <c r="SZG20" s="35"/>
      <c r="SZH20" s="76"/>
      <c r="SZI20" s="75"/>
      <c r="SZK20" s="2"/>
      <c r="SZL20" s="2"/>
      <c r="SZM20" s="35"/>
      <c r="SZN20" s="76"/>
      <c r="SZO20" s="75"/>
      <c r="SZQ20" s="2"/>
      <c r="SZR20" s="2"/>
      <c r="SZS20" s="35"/>
      <c r="SZT20" s="76"/>
      <c r="SZU20" s="75"/>
      <c r="SZW20" s="2"/>
      <c r="SZX20" s="2"/>
      <c r="SZY20" s="35"/>
      <c r="SZZ20" s="76"/>
      <c r="TAA20" s="75"/>
      <c r="TAC20" s="2"/>
      <c r="TAD20" s="2"/>
      <c r="TAE20" s="35"/>
      <c r="TAF20" s="76"/>
      <c r="TAG20" s="75"/>
      <c r="TAI20" s="2"/>
      <c r="TAJ20" s="2"/>
      <c r="TAK20" s="35"/>
      <c r="TAL20" s="76"/>
      <c r="TAM20" s="75"/>
      <c r="TAO20" s="2"/>
      <c r="TAP20" s="2"/>
      <c r="TAQ20" s="35"/>
      <c r="TAR20" s="76"/>
      <c r="TAS20" s="75"/>
      <c r="TAU20" s="2"/>
      <c r="TAV20" s="2"/>
      <c r="TAW20" s="35"/>
      <c r="TAX20" s="76"/>
      <c r="TAY20" s="75"/>
      <c r="TBA20" s="2"/>
      <c r="TBB20" s="2"/>
      <c r="TBC20" s="35"/>
      <c r="TBD20" s="76"/>
      <c r="TBE20" s="75"/>
      <c r="TBG20" s="2"/>
      <c r="TBH20" s="2"/>
      <c r="TBI20" s="35"/>
      <c r="TBJ20" s="76"/>
      <c r="TBK20" s="75"/>
      <c r="TBM20" s="2"/>
      <c r="TBN20" s="2"/>
      <c r="TBO20" s="35"/>
      <c r="TBP20" s="76"/>
      <c r="TBQ20" s="75"/>
      <c r="TBS20" s="2"/>
      <c r="TBT20" s="2"/>
      <c r="TBU20" s="35"/>
      <c r="TBV20" s="76"/>
      <c r="TBW20" s="75"/>
      <c r="TBY20" s="2"/>
      <c r="TBZ20" s="2"/>
      <c r="TCA20" s="35"/>
      <c r="TCB20" s="76"/>
      <c r="TCC20" s="75"/>
      <c r="TCE20" s="2"/>
      <c r="TCF20" s="2"/>
      <c r="TCG20" s="35"/>
      <c r="TCH20" s="76"/>
      <c r="TCI20" s="75"/>
      <c r="TCK20" s="2"/>
      <c r="TCL20" s="2"/>
      <c r="TCM20" s="35"/>
      <c r="TCN20" s="76"/>
      <c r="TCO20" s="75"/>
      <c r="TCQ20" s="2"/>
      <c r="TCR20" s="2"/>
      <c r="TCS20" s="35"/>
      <c r="TCT20" s="76"/>
      <c r="TCU20" s="75"/>
      <c r="TCW20" s="2"/>
      <c r="TCX20" s="2"/>
      <c r="TCY20" s="35"/>
      <c r="TCZ20" s="76"/>
      <c r="TDA20" s="75"/>
      <c r="TDC20" s="2"/>
      <c r="TDD20" s="2"/>
      <c r="TDE20" s="35"/>
      <c r="TDF20" s="76"/>
      <c r="TDG20" s="75"/>
      <c r="TDI20" s="2"/>
      <c r="TDJ20" s="2"/>
      <c r="TDK20" s="35"/>
      <c r="TDL20" s="76"/>
      <c r="TDM20" s="75"/>
      <c r="TDO20" s="2"/>
      <c r="TDP20" s="2"/>
      <c r="TDQ20" s="35"/>
      <c r="TDR20" s="76"/>
      <c r="TDS20" s="75"/>
      <c r="TDU20" s="2"/>
      <c r="TDV20" s="2"/>
      <c r="TDW20" s="35"/>
      <c r="TDX20" s="76"/>
      <c r="TDY20" s="75"/>
      <c r="TEA20" s="2"/>
      <c r="TEB20" s="2"/>
      <c r="TEC20" s="35"/>
      <c r="TED20" s="76"/>
      <c r="TEE20" s="75"/>
      <c r="TEG20" s="2"/>
      <c r="TEH20" s="2"/>
      <c r="TEI20" s="35"/>
      <c r="TEJ20" s="76"/>
      <c r="TEK20" s="75"/>
      <c r="TEM20" s="2"/>
      <c r="TEN20" s="2"/>
      <c r="TEO20" s="35"/>
      <c r="TEP20" s="76"/>
      <c r="TEQ20" s="75"/>
      <c r="TES20" s="2"/>
      <c r="TET20" s="2"/>
      <c r="TEU20" s="35"/>
      <c r="TEV20" s="76"/>
      <c r="TEW20" s="75"/>
      <c r="TEY20" s="2"/>
      <c r="TEZ20" s="2"/>
      <c r="TFA20" s="35"/>
      <c r="TFB20" s="76"/>
      <c r="TFC20" s="75"/>
      <c r="TFE20" s="2"/>
      <c r="TFF20" s="2"/>
      <c r="TFG20" s="35"/>
      <c r="TFH20" s="76"/>
      <c r="TFI20" s="75"/>
      <c r="TFK20" s="2"/>
      <c r="TFL20" s="2"/>
      <c r="TFM20" s="35"/>
      <c r="TFN20" s="76"/>
      <c r="TFO20" s="75"/>
      <c r="TFQ20" s="2"/>
      <c r="TFR20" s="2"/>
      <c r="TFS20" s="35"/>
      <c r="TFT20" s="76"/>
      <c r="TFU20" s="75"/>
      <c r="TFW20" s="2"/>
      <c r="TFX20" s="2"/>
      <c r="TFY20" s="35"/>
      <c r="TFZ20" s="76"/>
      <c r="TGA20" s="75"/>
      <c r="TGC20" s="2"/>
      <c r="TGD20" s="2"/>
      <c r="TGE20" s="35"/>
      <c r="TGF20" s="76"/>
      <c r="TGG20" s="75"/>
      <c r="TGI20" s="2"/>
      <c r="TGJ20" s="2"/>
      <c r="TGK20" s="35"/>
      <c r="TGL20" s="76"/>
      <c r="TGM20" s="75"/>
      <c r="TGO20" s="2"/>
      <c r="TGP20" s="2"/>
      <c r="TGQ20" s="35"/>
      <c r="TGR20" s="76"/>
      <c r="TGS20" s="75"/>
      <c r="TGU20" s="2"/>
      <c r="TGV20" s="2"/>
      <c r="TGW20" s="35"/>
      <c r="TGX20" s="76"/>
      <c r="TGY20" s="75"/>
      <c r="THA20" s="2"/>
      <c r="THB20" s="2"/>
      <c r="THC20" s="35"/>
      <c r="THD20" s="76"/>
      <c r="THE20" s="75"/>
      <c r="THG20" s="2"/>
      <c r="THH20" s="2"/>
      <c r="THI20" s="35"/>
      <c r="THJ20" s="76"/>
      <c r="THK20" s="75"/>
      <c r="THM20" s="2"/>
      <c r="THN20" s="2"/>
      <c r="THO20" s="35"/>
      <c r="THP20" s="76"/>
      <c r="THQ20" s="75"/>
      <c r="THS20" s="2"/>
      <c r="THT20" s="2"/>
      <c r="THU20" s="35"/>
      <c r="THV20" s="76"/>
      <c r="THW20" s="75"/>
      <c r="THY20" s="2"/>
      <c r="THZ20" s="2"/>
      <c r="TIA20" s="35"/>
      <c r="TIB20" s="76"/>
      <c r="TIC20" s="75"/>
      <c r="TIE20" s="2"/>
      <c r="TIF20" s="2"/>
      <c r="TIG20" s="35"/>
      <c r="TIH20" s="76"/>
      <c r="TII20" s="75"/>
      <c r="TIK20" s="2"/>
      <c r="TIL20" s="2"/>
      <c r="TIM20" s="35"/>
      <c r="TIN20" s="76"/>
      <c r="TIO20" s="75"/>
      <c r="TIQ20" s="2"/>
      <c r="TIR20" s="2"/>
      <c r="TIS20" s="35"/>
      <c r="TIT20" s="76"/>
      <c r="TIU20" s="75"/>
      <c r="TIW20" s="2"/>
      <c r="TIX20" s="2"/>
      <c r="TIY20" s="35"/>
      <c r="TIZ20" s="76"/>
      <c r="TJA20" s="75"/>
      <c r="TJC20" s="2"/>
      <c r="TJD20" s="2"/>
      <c r="TJE20" s="35"/>
      <c r="TJF20" s="76"/>
      <c r="TJG20" s="75"/>
      <c r="TJI20" s="2"/>
      <c r="TJJ20" s="2"/>
      <c r="TJK20" s="35"/>
      <c r="TJL20" s="76"/>
      <c r="TJM20" s="75"/>
      <c r="TJO20" s="2"/>
      <c r="TJP20" s="2"/>
      <c r="TJQ20" s="35"/>
      <c r="TJR20" s="76"/>
      <c r="TJS20" s="75"/>
      <c r="TJU20" s="2"/>
      <c r="TJV20" s="2"/>
      <c r="TJW20" s="35"/>
      <c r="TJX20" s="76"/>
      <c r="TJY20" s="75"/>
      <c r="TKA20" s="2"/>
      <c r="TKB20" s="2"/>
      <c r="TKC20" s="35"/>
      <c r="TKD20" s="76"/>
      <c r="TKE20" s="75"/>
      <c r="TKG20" s="2"/>
      <c r="TKH20" s="2"/>
      <c r="TKI20" s="35"/>
      <c r="TKJ20" s="76"/>
      <c r="TKK20" s="75"/>
      <c r="TKM20" s="2"/>
      <c r="TKN20" s="2"/>
      <c r="TKO20" s="35"/>
      <c r="TKP20" s="76"/>
      <c r="TKQ20" s="75"/>
      <c r="TKS20" s="2"/>
      <c r="TKT20" s="2"/>
      <c r="TKU20" s="35"/>
      <c r="TKV20" s="76"/>
      <c r="TKW20" s="75"/>
      <c r="TKY20" s="2"/>
      <c r="TKZ20" s="2"/>
      <c r="TLA20" s="35"/>
      <c r="TLB20" s="76"/>
      <c r="TLC20" s="75"/>
      <c r="TLE20" s="2"/>
      <c r="TLF20" s="2"/>
      <c r="TLG20" s="35"/>
      <c r="TLH20" s="76"/>
      <c r="TLI20" s="75"/>
      <c r="TLK20" s="2"/>
      <c r="TLL20" s="2"/>
      <c r="TLM20" s="35"/>
      <c r="TLN20" s="76"/>
      <c r="TLO20" s="75"/>
      <c r="TLQ20" s="2"/>
      <c r="TLR20" s="2"/>
      <c r="TLS20" s="35"/>
      <c r="TLT20" s="76"/>
      <c r="TLU20" s="75"/>
      <c r="TLW20" s="2"/>
      <c r="TLX20" s="2"/>
      <c r="TLY20" s="35"/>
      <c r="TLZ20" s="76"/>
      <c r="TMA20" s="75"/>
      <c r="TMC20" s="2"/>
      <c r="TMD20" s="2"/>
      <c r="TME20" s="35"/>
      <c r="TMF20" s="76"/>
      <c r="TMG20" s="75"/>
      <c r="TMI20" s="2"/>
      <c r="TMJ20" s="2"/>
      <c r="TMK20" s="35"/>
      <c r="TML20" s="76"/>
      <c r="TMM20" s="75"/>
      <c r="TMO20" s="2"/>
      <c r="TMP20" s="2"/>
      <c r="TMQ20" s="35"/>
      <c r="TMR20" s="76"/>
      <c r="TMS20" s="75"/>
      <c r="TMU20" s="2"/>
      <c r="TMV20" s="2"/>
      <c r="TMW20" s="35"/>
      <c r="TMX20" s="76"/>
      <c r="TMY20" s="75"/>
      <c r="TNA20" s="2"/>
      <c r="TNB20" s="2"/>
      <c r="TNC20" s="35"/>
      <c r="TND20" s="76"/>
      <c r="TNE20" s="75"/>
      <c r="TNG20" s="2"/>
      <c r="TNH20" s="2"/>
      <c r="TNI20" s="35"/>
      <c r="TNJ20" s="76"/>
      <c r="TNK20" s="75"/>
      <c r="TNM20" s="2"/>
      <c r="TNN20" s="2"/>
      <c r="TNO20" s="35"/>
      <c r="TNP20" s="76"/>
      <c r="TNQ20" s="75"/>
      <c r="TNS20" s="2"/>
      <c r="TNT20" s="2"/>
      <c r="TNU20" s="35"/>
      <c r="TNV20" s="76"/>
      <c r="TNW20" s="75"/>
      <c r="TNY20" s="2"/>
      <c r="TNZ20" s="2"/>
      <c r="TOA20" s="35"/>
      <c r="TOB20" s="76"/>
      <c r="TOC20" s="75"/>
      <c r="TOE20" s="2"/>
      <c r="TOF20" s="2"/>
      <c r="TOG20" s="35"/>
      <c r="TOH20" s="76"/>
      <c r="TOI20" s="75"/>
      <c r="TOK20" s="2"/>
      <c r="TOL20" s="2"/>
      <c r="TOM20" s="35"/>
      <c r="TON20" s="76"/>
      <c r="TOO20" s="75"/>
      <c r="TOQ20" s="2"/>
      <c r="TOR20" s="2"/>
      <c r="TOS20" s="35"/>
      <c r="TOT20" s="76"/>
      <c r="TOU20" s="75"/>
      <c r="TOW20" s="2"/>
      <c r="TOX20" s="2"/>
      <c r="TOY20" s="35"/>
      <c r="TOZ20" s="76"/>
      <c r="TPA20" s="75"/>
      <c r="TPC20" s="2"/>
      <c r="TPD20" s="2"/>
      <c r="TPE20" s="35"/>
      <c r="TPF20" s="76"/>
      <c r="TPG20" s="75"/>
      <c r="TPI20" s="2"/>
      <c r="TPJ20" s="2"/>
      <c r="TPK20" s="35"/>
      <c r="TPL20" s="76"/>
      <c r="TPM20" s="75"/>
      <c r="TPO20" s="2"/>
      <c r="TPP20" s="2"/>
      <c r="TPQ20" s="35"/>
      <c r="TPR20" s="76"/>
      <c r="TPS20" s="75"/>
      <c r="TPU20" s="2"/>
      <c r="TPV20" s="2"/>
      <c r="TPW20" s="35"/>
      <c r="TPX20" s="76"/>
      <c r="TPY20" s="75"/>
      <c r="TQA20" s="2"/>
      <c r="TQB20" s="2"/>
      <c r="TQC20" s="35"/>
      <c r="TQD20" s="76"/>
      <c r="TQE20" s="75"/>
      <c r="TQG20" s="2"/>
      <c r="TQH20" s="2"/>
      <c r="TQI20" s="35"/>
      <c r="TQJ20" s="76"/>
      <c r="TQK20" s="75"/>
      <c r="TQM20" s="2"/>
      <c r="TQN20" s="2"/>
      <c r="TQO20" s="35"/>
      <c r="TQP20" s="76"/>
      <c r="TQQ20" s="75"/>
      <c r="TQS20" s="2"/>
      <c r="TQT20" s="2"/>
      <c r="TQU20" s="35"/>
      <c r="TQV20" s="76"/>
      <c r="TQW20" s="75"/>
      <c r="TQY20" s="2"/>
      <c r="TQZ20" s="2"/>
      <c r="TRA20" s="35"/>
      <c r="TRB20" s="76"/>
      <c r="TRC20" s="75"/>
      <c r="TRE20" s="2"/>
      <c r="TRF20" s="2"/>
      <c r="TRG20" s="35"/>
      <c r="TRH20" s="76"/>
      <c r="TRI20" s="75"/>
      <c r="TRK20" s="2"/>
      <c r="TRL20" s="2"/>
      <c r="TRM20" s="35"/>
      <c r="TRN20" s="76"/>
      <c r="TRO20" s="75"/>
      <c r="TRQ20" s="2"/>
      <c r="TRR20" s="2"/>
      <c r="TRS20" s="35"/>
      <c r="TRT20" s="76"/>
      <c r="TRU20" s="75"/>
      <c r="TRW20" s="2"/>
      <c r="TRX20" s="2"/>
      <c r="TRY20" s="35"/>
      <c r="TRZ20" s="76"/>
      <c r="TSA20" s="75"/>
      <c r="TSC20" s="2"/>
      <c r="TSD20" s="2"/>
      <c r="TSE20" s="35"/>
      <c r="TSF20" s="76"/>
      <c r="TSG20" s="75"/>
      <c r="TSI20" s="2"/>
      <c r="TSJ20" s="2"/>
      <c r="TSK20" s="35"/>
      <c r="TSL20" s="76"/>
      <c r="TSM20" s="75"/>
      <c r="TSO20" s="2"/>
      <c r="TSP20" s="2"/>
      <c r="TSQ20" s="35"/>
      <c r="TSR20" s="76"/>
      <c r="TSS20" s="75"/>
      <c r="TSU20" s="2"/>
      <c r="TSV20" s="2"/>
      <c r="TSW20" s="35"/>
      <c r="TSX20" s="76"/>
      <c r="TSY20" s="75"/>
      <c r="TTA20" s="2"/>
      <c r="TTB20" s="2"/>
      <c r="TTC20" s="35"/>
      <c r="TTD20" s="76"/>
      <c r="TTE20" s="75"/>
      <c r="TTG20" s="2"/>
      <c r="TTH20" s="2"/>
      <c r="TTI20" s="35"/>
      <c r="TTJ20" s="76"/>
      <c r="TTK20" s="75"/>
      <c r="TTM20" s="2"/>
      <c r="TTN20" s="2"/>
      <c r="TTO20" s="35"/>
      <c r="TTP20" s="76"/>
      <c r="TTQ20" s="75"/>
      <c r="TTS20" s="2"/>
      <c r="TTT20" s="2"/>
      <c r="TTU20" s="35"/>
      <c r="TTV20" s="76"/>
      <c r="TTW20" s="75"/>
      <c r="TTY20" s="2"/>
      <c r="TTZ20" s="2"/>
      <c r="TUA20" s="35"/>
      <c r="TUB20" s="76"/>
      <c r="TUC20" s="75"/>
      <c r="TUE20" s="2"/>
      <c r="TUF20" s="2"/>
      <c r="TUG20" s="35"/>
      <c r="TUH20" s="76"/>
      <c r="TUI20" s="75"/>
      <c r="TUK20" s="2"/>
      <c r="TUL20" s="2"/>
      <c r="TUM20" s="35"/>
      <c r="TUN20" s="76"/>
      <c r="TUO20" s="75"/>
      <c r="TUQ20" s="2"/>
      <c r="TUR20" s="2"/>
      <c r="TUS20" s="35"/>
      <c r="TUT20" s="76"/>
      <c r="TUU20" s="75"/>
      <c r="TUW20" s="2"/>
      <c r="TUX20" s="2"/>
      <c r="TUY20" s="35"/>
      <c r="TUZ20" s="76"/>
      <c r="TVA20" s="75"/>
      <c r="TVC20" s="2"/>
      <c r="TVD20" s="2"/>
      <c r="TVE20" s="35"/>
      <c r="TVF20" s="76"/>
      <c r="TVG20" s="75"/>
      <c r="TVI20" s="2"/>
      <c r="TVJ20" s="2"/>
      <c r="TVK20" s="35"/>
      <c r="TVL20" s="76"/>
      <c r="TVM20" s="75"/>
      <c r="TVO20" s="2"/>
      <c r="TVP20" s="2"/>
      <c r="TVQ20" s="35"/>
      <c r="TVR20" s="76"/>
      <c r="TVS20" s="75"/>
      <c r="TVU20" s="2"/>
      <c r="TVV20" s="2"/>
      <c r="TVW20" s="35"/>
      <c r="TVX20" s="76"/>
      <c r="TVY20" s="75"/>
      <c r="TWA20" s="2"/>
      <c r="TWB20" s="2"/>
      <c r="TWC20" s="35"/>
      <c r="TWD20" s="76"/>
      <c r="TWE20" s="75"/>
      <c r="TWG20" s="2"/>
      <c r="TWH20" s="2"/>
      <c r="TWI20" s="35"/>
      <c r="TWJ20" s="76"/>
      <c r="TWK20" s="75"/>
      <c r="TWM20" s="2"/>
      <c r="TWN20" s="2"/>
      <c r="TWO20" s="35"/>
      <c r="TWP20" s="76"/>
      <c r="TWQ20" s="75"/>
      <c r="TWS20" s="2"/>
      <c r="TWT20" s="2"/>
      <c r="TWU20" s="35"/>
      <c r="TWV20" s="76"/>
      <c r="TWW20" s="75"/>
      <c r="TWY20" s="2"/>
      <c r="TWZ20" s="2"/>
      <c r="TXA20" s="35"/>
      <c r="TXB20" s="76"/>
      <c r="TXC20" s="75"/>
      <c r="TXE20" s="2"/>
      <c r="TXF20" s="2"/>
      <c r="TXG20" s="35"/>
      <c r="TXH20" s="76"/>
      <c r="TXI20" s="75"/>
      <c r="TXK20" s="2"/>
      <c r="TXL20" s="2"/>
      <c r="TXM20" s="35"/>
      <c r="TXN20" s="76"/>
      <c r="TXO20" s="75"/>
      <c r="TXQ20" s="2"/>
      <c r="TXR20" s="2"/>
      <c r="TXS20" s="35"/>
      <c r="TXT20" s="76"/>
      <c r="TXU20" s="75"/>
      <c r="TXW20" s="2"/>
      <c r="TXX20" s="2"/>
      <c r="TXY20" s="35"/>
      <c r="TXZ20" s="76"/>
      <c r="TYA20" s="75"/>
      <c r="TYC20" s="2"/>
      <c r="TYD20" s="2"/>
      <c r="TYE20" s="35"/>
      <c r="TYF20" s="76"/>
      <c r="TYG20" s="75"/>
      <c r="TYI20" s="2"/>
      <c r="TYJ20" s="2"/>
      <c r="TYK20" s="35"/>
      <c r="TYL20" s="76"/>
      <c r="TYM20" s="75"/>
      <c r="TYO20" s="2"/>
      <c r="TYP20" s="2"/>
      <c r="TYQ20" s="35"/>
      <c r="TYR20" s="76"/>
      <c r="TYS20" s="75"/>
      <c r="TYU20" s="2"/>
      <c r="TYV20" s="2"/>
      <c r="TYW20" s="35"/>
      <c r="TYX20" s="76"/>
      <c r="TYY20" s="75"/>
      <c r="TZA20" s="2"/>
      <c r="TZB20" s="2"/>
      <c r="TZC20" s="35"/>
      <c r="TZD20" s="76"/>
      <c r="TZE20" s="75"/>
      <c r="TZG20" s="2"/>
      <c r="TZH20" s="2"/>
      <c r="TZI20" s="35"/>
      <c r="TZJ20" s="76"/>
      <c r="TZK20" s="75"/>
      <c r="TZM20" s="2"/>
      <c r="TZN20" s="2"/>
      <c r="TZO20" s="35"/>
      <c r="TZP20" s="76"/>
      <c r="TZQ20" s="75"/>
      <c r="TZS20" s="2"/>
      <c r="TZT20" s="2"/>
      <c r="TZU20" s="35"/>
      <c r="TZV20" s="76"/>
      <c r="TZW20" s="75"/>
      <c r="TZY20" s="2"/>
      <c r="TZZ20" s="2"/>
      <c r="UAA20" s="35"/>
      <c r="UAB20" s="76"/>
      <c r="UAC20" s="75"/>
      <c r="UAE20" s="2"/>
      <c r="UAF20" s="2"/>
      <c r="UAG20" s="35"/>
      <c r="UAH20" s="76"/>
      <c r="UAI20" s="75"/>
      <c r="UAK20" s="2"/>
      <c r="UAL20" s="2"/>
      <c r="UAM20" s="35"/>
      <c r="UAN20" s="76"/>
      <c r="UAO20" s="75"/>
      <c r="UAQ20" s="2"/>
      <c r="UAR20" s="2"/>
      <c r="UAS20" s="35"/>
      <c r="UAT20" s="76"/>
      <c r="UAU20" s="75"/>
      <c r="UAW20" s="2"/>
      <c r="UAX20" s="2"/>
      <c r="UAY20" s="35"/>
      <c r="UAZ20" s="76"/>
      <c r="UBA20" s="75"/>
      <c r="UBC20" s="2"/>
      <c r="UBD20" s="2"/>
      <c r="UBE20" s="35"/>
      <c r="UBF20" s="76"/>
      <c r="UBG20" s="75"/>
      <c r="UBI20" s="2"/>
      <c r="UBJ20" s="2"/>
      <c r="UBK20" s="35"/>
      <c r="UBL20" s="76"/>
      <c r="UBM20" s="75"/>
      <c r="UBO20" s="2"/>
      <c r="UBP20" s="2"/>
      <c r="UBQ20" s="35"/>
      <c r="UBR20" s="76"/>
      <c r="UBS20" s="75"/>
      <c r="UBU20" s="2"/>
      <c r="UBV20" s="2"/>
      <c r="UBW20" s="35"/>
      <c r="UBX20" s="76"/>
      <c r="UBY20" s="75"/>
      <c r="UCA20" s="2"/>
      <c r="UCB20" s="2"/>
      <c r="UCC20" s="35"/>
      <c r="UCD20" s="76"/>
      <c r="UCE20" s="75"/>
      <c r="UCG20" s="2"/>
      <c r="UCH20" s="2"/>
      <c r="UCI20" s="35"/>
      <c r="UCJ20" s="76"/>
      <c r="UCK20" s="75"/>
      <c r="UCM20" s="2"/>
      <c r="UCN20" s="2"/>
      <c r="UCO20" s="35"/>
      <c r="UCP20" s="76"/>
      <c r="UCQ20" s="75"/>
      <c r="UCS20" s="2"/>
      <c r="UCT20" s="2"/>
      <c r="UCU20" s="35"/>
      <c r="UCV20" s="76"/>
      <c r="UCW20" s="75"/>
      <c r="UCY20" s="2"/>
      <c r="UCZ20" s="2"/>
      <c r="UDA20" s="35"/>
      <c r="UDB20" s="76"/>
      <c r="UDC20" s="75"/>
      <c r="UDE20" s="2"/>
      <c r="UDF20" s="2"/>
      <c r="UDG20" s="35"/>
      <c r="UDH20" s="76"/>
      <c r="UDI20" s="75"/>
      <c r="UDK20" s="2"/>
      <c r="UDL20" s="2"/>
      <c r="UDM20" s="35"/>
      <c r="UDN20" s="76"/>
      <c r="UDO20" s="75"/>
      <c r="UDQ20" s="2"/>
      <c r="UDR20" s="2"/>
      <c r="UDS20" s="35"/>
      <c r="UDT20" s="76"/>
      <c r="UDU20" s="75"/>
      <c r="UDW20" s="2"/>
      <c r="UDX20" s="2"/>
      <c r="UDY20" s="35"/>
      <c r="UDZ20" s="76"/>
      <c r="UEA20" s="75"/>
      <c r="UEC20" s="2"/>
      <c r="UED20" s="2"/>
      <c r="UEE20" s="35"/>
      <c r="UEF20" s="76"/>
      <c r="UEG20" s="75"/>
      <c r="UEI20" s="2"/>
      <c r="UEJ20" s="2"/>
      <c r="UEK20" s="35"/>
      <c r="UEL20" s="76"/>
      <c r="UEM20" s="75"/>
      <c r="UEO20" s="2"/>
      <c r="UEP20" s="2"/>
      <c r="UEQ20" s="35"/>
      <c r="UER20" s="76"/>
      <c r="UES20" s="75"/>
      <c r="UEU20" s="2"/>
      <c r="UEV20" s="2"/>
      <c r="UEW20" s="35"/>
      <c r="UEX20" s="76"/>
      <c r="UEY20" s="75"/>
      <c r="UFA20" s="2"/>
      <c r="UFB20" s="2"/>
      <c r="UFC20" s="35"/>
      <c r="UFD20" s="76"/>
      <c r="UFE20" s="75"/>
      <c r="UFG20" s="2"/>
      <c r="UFH20" s="2"/>
      <c r="UFI20" s="35"/>
      <c r="UFJ20" s="76"/>
      <c r="UFK20" s="75"/>
      <c r="UFM20" s="2"/>
      <c r="UFN20" s="2"/>
      <c r="UFO20" s="35"/>
      <c r="UFP20" s="76"/>
      <c r="UFQ20" s="75"/>
      <c r="UFS20" s="2"/>
      <c r="UFT20" s="2"/>
      <c r="UFU20" s="35"/>
      <c r="UFV20" s="76"/>
      <c r="UFW20" s="75"/>
      <c r="UFY20" s="2"/>
      <c r="UFZ20" s="2"/>
      <c r="UGA20" s="35"/>
      <c r="UGB20" s="76"/>
      <c r="UGC20" s="75"/>
      <c r="UGE20" s="2"/>
      <c r="UGF20" s="2"/>
      <c r="UGG20" s="35"/>
      <c r="UGH20" s="76"/>
      <c r="UGI20" s="75"/>
      <c r="UGK20" s="2"/>
      <c r="UGL20" s="2"/>
      <c r="UGM20" s="35"/>
      <c r="UGN20" s="76"/>
      <c r="UGO20" s="75"/>
      <c r="UGQ20" s="2"/>
      <c r="UGR20" s="2"/>
      <c r="UGS20" s="35"/>
      <c r="UGT20" s="76"/>
      <c r="UGU20" s="75"/>
      <c r="UGW20" s="2"/>
      <c r="UGX20" s="2"/>
      <c r="UGY20" s="35"/>
      <c r="UGZ20" s="76"/>
      <c r="UHA20" s="75"/>
      <c r="UHC20" s="2"/>
      <c r="UHD20" s="2"/>
      <c r="UHE20" s="35"/>
      <c r="UHF20" s="76"/>
      <c r="UHG20" s="75"/>
      <c r="UHI20" s="2"/>
      <c r="UHJ20" s="2"/>
      <c r="UHK20" s="35"/>
      <c r="UHL20" s="76"/>
      <c r="UHM20" s="75"/>
      <c r="UHO20" s="2"/>
      <c r="UHP20" s="2"/>
      <c r="UHQ20" s="35"/>
      <c r="UHR20" s="76"/>
      <c r="UHS20" s="75"/>
      <c r="UHU20" s="2"/>
      <c r="UHV20" s="2"/>
      <c r="UHW20" s="35"/>
      <c r="UHX20" s="76"/>
      <c r="UHY20" s="75"/>
      <c r="UIA20" s="2"/>
      <c r="UIB20" s="2"/>
      <c r="UIC20" s="35"/>
      <c r="UID20" s="76"/>
      <c r="UIE20" s="75"/>
      <c r="UIG20" s="2"/>
      <c r="UIH20" s="2"/>
      <c r="UII20" s="35"/>
      <c r="UIJ20" s="76"/>
      <c r="UIK20" s="75"/>
      <c r="UIM20" s="2"/>
      <c r="UIN20" s="2"/>
      <c r="UIO20" s="35"/>
      <c r="UIP20" s="76"/>
      <c r="UIQ20" s="75"/>
      <c r="UIS20" s="2"/>
      <c r="UIT20" s="2"/>
      <c r="UIU20" s="35"/>
      <c r="UIV20" s="76"/>
      <c r="UIW20" s="75"/>
      <c r="UIY20" s="2"/>
      <c r="UIZ20" s="2"/>
      <c r="UJA20" s="35"/>
      <c r="UJB20" s="76"/>
      <c r="UJC20" s="75"/>
      <c r="UJE20" s="2"/>
      <c r="UJF20" s="2"/>
      <c r="UJG20" s="35"/>
      <c r="UJH20" s="76"/>
      <c r="UJI20" s="75"/>
      <c r="UJK20" s="2"/>
      <c r="UJL20" s="2"/>
      <c r="UJM20" s="35"/>
      <c r="UJN20" s="76"/>
      <c r="UJO20" s="75"/>
      <c r="UJQ20" s="2"/>
      <c r="UJR20" s="2"/>
      <c r="UJS20" s="35"/>
      <c r="UJT20" s="76"/>
      <c r="UJU20" s="75"/>
      <c r="UJW20" s="2"/>
      <c r="UJX20" s="2"/>
      <c r="UJY20" s="35"/>
      <c r="UJZ20" s="76"/>
      <c r="UKA20" s="75"/>
      <c r="UKC20" s="2"/>
      <c r="UKD20" s="2"/>
      <c r="UKE20" s="35"/>
      <c r="UKF20" s="76"/>
      <c r="UKG20" s="75"/>
      <c r="UKI20" s="2"/>
      <c r="UKJ20" s="2"/>
      <c r="UKK20" s="35"/>
      <c r="UKL20" s="76"/>
      <c r="UKM20" s="75"/>
      <c r="UKO20" s="2"/>
      <c r="UKP20" s="2"/>
      <c r="UKQ20" s="35"/>
      <c r="UKR20" s="76"/>
      <c r="UKS20" s="75"/>
      <c r="UKU20" s="2"/>
      <c r="UKV20" s="2"/>
      <c r="UKW20" s="35"/>
      <c r="UKX20" s="76"/>
      <c r="UKY20" s="75"/>
      <c r="ULA20" s="2"/>
      <c r="ULB20" s="2"/>
      <c r="ULC20" s="35"/>
      <c r="ULD20" s="76"/>
      <c r="ULE20" s="75"/>
      <c r="ULG20" s="2"/>
      <c r="ULH20" s="2"/>
      <c r="ULI20" s="35"/>
      <c r="ULJ20" s="76"/>
      <c r="ULK20" s="75"/>
      <c r="ULM20" s="2"/>
      <c r="ULN20" s="2"/>
      <c r="ULO20" s="35"/>
      <c r="ULP20" s="76"/>
      <c r="ULQ20" s="75"/>
      <c r="ULS20" s="2"/>
      <c r="ULT20" s="2"/>
      <c r="ULU20" s="35"/>
      <c r="ULV20" s="76"/>
      <c r="ULW20" s="75"/>
      <c r="ULY20" s="2"/>
      <c r="ULZ20" s="2"/>
      <c r="UMA20" s="35"/>
      <c r="UMB20" s="76"/>
      <c r="UMC20" s="75"/>
      <c r="UME20" s="2"/>
      <c r="UMF20" s="2"/>
      <c r="UMG20" s="35"/>
      <c r="UMH20" s="76"/>
      <c r="UMI20" s="75"/>
      <c r="UMK20" s="2"/>
      <c r="UML20" s="2"/>
      <c r="UMM20" s="35"/>
      <c r="UMN20" s="76"/>
      <c r="UMO20" s="75"/>
      <c r="UMQ20" s="2"/>
      <c r="UMR20" s="2"/>
      <c r="UMS20" s="35"/>
      <c r="UMT20" s="76"/>
      <c r="UMU20" s="75"/>
      <c r="UMW20" s="2"/>
      <c r="UMX20" s="2"/>
      <c r="UMY20" s="35"/>
      <c r="UMZ20" s="76"/>
      <c r="UNA20" s="75"/>
      <c r="UNC20" s="2"/>
      <c r="UND20" s="2"/>
      <c r="UNE20" s="35"/>
      <c r="UNF20" s="76"/>
      <c r="UNG20" s="75"/>
      <c r="UNI20" s="2"/>
      <c r="UNJ20" s="2"/>
      <c r="UNK20" s="35"/>
      <c r="UNL20" s="76"/>
      <c r="UNM20" s="75"/>
      <c r="UNO20" s="2"/>
      <c r="UNP20" s="2"/>
      <c r="UNQ20" s="35"/>
      <c r="UNR20" s="76"/>
      <c r="UNS20" s="75"/>
      <c r="UNU20" s="2"/>
      <c r="UNV20" s="2"/>
      <c r="UNW20" s="35"/>
      <c r="UNX20" s="76"/>
      <c r="UNY20" s="75"/>
      <c r="UOA20" s="2"/>
      <c r="UOB20" s="2"/>
      <c r="UOC20" s="35"/>
      <c r="UOD20" s="76"/>
      <c r="UOE20" s="75"/>
      <c r="UOG20" s="2"/>
      <c r="UOH20" s="2"/>
      <c r="UOI20" s="35"/>
      <c r="UOJ20" s="76"/>
      <c r="UOK20" s="75"/>
      <c r="UOM20" s="2"/>
      <c r="UON20" s="2"/>
      <c r="UOO20" s="35"/>
      <c r="UOP20" s="76"/>
      <c r="UOQ20" s="75"/>
      <c r="UOS20" s="2"/>
      <c r="UOT20" s="2"/>
      <c r="UOU20" s="35"/>
      <c r="UOV20" s="76"/>
      <c r="UOW20" s="75"/>
      <c r="UOY20" s="2"/>
      <c r="UOZ20" s="2"/>
      <c r="UPA20" s="35"/>
      <c r="UPB20" s="76"/>
      <c r="UPC20" s="75"/>
      <c r="UPE20" s="2"/>
      <c r="UPF20" s="2"/>
      <c r="UPG20" s="35"/>
      <c r="UPH20" s="76"/>
      <c r="UPI20" s="75"/>
      <c r="UPK20" s="2"/>
      <c r="UPL20" s="2"/>
      <c r="UPM20" s="35"/>
      <c r="UPN20" s="76"/>
      <c r="UPO20" s="75"/>
      <c r="UPQ20" s="2"/>
      <c r="UPR20" s="2"/>
      <c r="UPS20" s="35"/>
      <c r="UPT20" s="76"/>
      <c r="UPU20" s="75"/>
      <c r="UPW20" s="2"/>
      <c r="UPX20" s="2"/>
      <c r="UPY20" s="35"/>
      <c r="UPZ20" s="76"/>
      <c r="UQA20" s="75"/>
      <c r="UQC20" s="2"/>
      <c r="UQD20" s="2"/>
      <c r="UQE20" s="35"/>
      <c r="UQF20" s="76"/>
      <c r="UQG20" s="75"/>
      <c r="UQI20" s="2"/>
      <c r="UQJ20" s="2"/>
      <c r="UQK20" s="35"/>
      <c r="UQL20" s="76"/>
      <c r="UQM20" s="75"/>
      <c r="UQO20" s="2"/>
      <c r="UQP20" s="2"/>
      <c r="UQQ20" s="35"/>
      <c r="UQR20" s="76"/>
      <c r="UQS20" s="75"/>
      <c r="UQU20" s="2"/>
      <c r="UQV20" s="2"/>
      <c r="UQW20" s="35"/>
      <c r="UQX20" s="76"/>
      <c r="UQY20" s="75"/>
      <c r="URA20" s="2"/>
      <c r="URB20" s="2"/>
      <c r="URC20" s="35"/>
      <c r="URD20" s="76"/>
      <c r="URE20" s="75"/>
      <c r="URG20" s="2"/>
      <c r="URH20" s="2"/>
      <c r="URI20" s="35"/>
      <c r="URJ20" s="76"/>
      <c r="URK20" s="75"/>
      <c r="URM20" s="2"/>
      <c r="URN20" s="2"/>
      <c r="URO20" s="35"/>
      <c r="URP20" s="76"/>
      <c r="URQ20" s="75"/>
      <c r="URS20" s="2"/>
      <c r="URT20" s="2"/>
      <c r="URU20" s="35"/>
      <c r="URV20" s="76"/>
      <c r="URW20" s="75"/>
      <c r="URY20" s="2"/>
      <c r="URZ20" s="2"/>
      <c r="USA20" s="35"/>
      <c r="USB20" s="76"/>
      <c r="USC20" s="75"/>
      <c r="USE20" s="2"/>
      <c r="USF20" s="2"/>
      <c r="USG20" s="35"/>
      <c r="USH20" s="76"/>
      <c r="USI20" s="75"/>
      <c r="USK20" s="2"/>
      <c r="USL20" s="2"/>
      <c r="USM20" s="35"/>
      <c r="USN20" s="76"/>
      <c r="USO20" s="75"/>
      <c r="USQ20" s="2"/>
      <c r="USR20" s="2"/>
      <c r="USS20" s="35"/>
      <c r="UST20" s="76"/>
      <c r="USU20" s="75"/>
      <c r="USW20" s="2"/>
      <c r="USX20" s="2"/>
      <c r="USY20" s="35"/>
      <c r="USZ20" s="76"/>
      <c r="UTA20" s="75"/>
      <c r="UTC20" s="2"/>
      <c r="UTD20" s="2"/>
      <c r="UTE20" s="35"/>
      <c r="UTF20" s="76"/>
      <c r="UTG20" s="75"/>
      <c r="UTI20" s="2"/>
      <c r="UTJ20" s="2"/>
      <c r="UTK20" s="35"/>
      <c r="UTL20" s="76"/>
      <c r="UTM20" s="75"/>
      <c r="UTO20" s="2"/>
      <c r="UTP20" s="2"/>
      <c r="UTQ20" s="35"/>
      <c r="UTR20" s="76"/>
      <c r="UTS20" s="75"/>
      <c r="UTU20" s="2"/>
      <c r="UTV20" s="2"/>
      <c r="UTW20" s="35"/>
      <c r="UTX20" s="76"/>
      <c r="UTY20" s="75"/>
      <c r="UUA20" s="2"/>
      <c r="UUB20" s="2"/>
      <c r="UUC20" s="35"/>
      <c r="UUD20" s="76"/>
      <c r="UUE20" s="75"/>
      <c r="UUG20" s="2"/>
      <c r="UUH20" s="2"/>
      <c r="UUI20" s="35"/>
      <c r="UUJ20" s="76"/>
      <c r="UUK20" s="75"/>
      <c r="UUM20" s="2"/>
      <c r="UUN20" s="2"/>
      <c r="UUO20" s="35"/>
      <c r="UUP20" s="76"/>
      <c r="UUQ20" s="75"/>
      <c r="UUS20" s="2"/>
      <c r="UUT20" s="2"/>
      <c r="UUU20" s="35"/>
      <c r="UUV20" s="76"/>
      <c r="UUW20" s="75"/>
      <c r="UUY20" s="2"/>
      <c r="UUZ20" s="2"/>
      <c r="UVA20" s="35"/>
      <c r="UVB20" s="76"/>
      <c r="UVC20" s="75"/>
      <c r="UVE20" s="2"/>
      <c r="UVF20" s="2"/>
      <c r="UVG20" s="35"/>
      <c r="UVH20" s="76"/>
      <c r="UVI20" s="75"/>
      <c r="UVK20" s="2"/>
      <c r="UVL20" s="2"/>
      <c r="UVM20" s="35"/>
      <c r="UVN20" s="76"/>
      <c r="UVO20" s="75"/>
      <c r="UVQ20" s="2"/>
      <c r="UVR20" s="2"/>
      <c r="UVS20" s="35"/>
      <c r="UVT20" s="76"/>
      <c r="UVU20" s="75"/>
      <c r="UVW20" s="2"/>
      <c r="UVX20" s="2"/>
      <c r="UVY20" s="35"/>
      <c r="UVZ20" s="76"/>
      <c r="UWA20" s="75"/>
      <c r="UWC20" s="2"/>
      <c r="UWD20" s="2"/>
      <c r="UWE20" s="35"/>
      <c r="UWF20" s="76"/>
      <c r="UWG20" s="75"/>
      <c r="UWI20" s="2"/>
      <c r="UWJ20" s="2"/>
      <c r="UWK20" s="35"/>
      <c r="UWL20" s="76"/>
      <c r="UWM20" s="75"/>
      <c r="UWO20" s="2"/>
      <c r="UWP20" s="2"/>
      <c r="UWQ20" s="35"/>
      <c r="UWR20" s="76"/>
      <c r="UWS20" s="75"/>
      <c r="UWU20" s="2"/>
      <c r="UWV20" s="2"/>
      <c r="UWW20" s="35"/>
      <c r="UWX20" s="76"/>
      <c r="UWY20" s="75"/>
      <c r="UXA20" s="2"/>
      <c r="UXB20" s="2"/>
      <c r="UXC20" s="35"/>
      <c r="UXD20" s="76"/>
      <c r="UXE20" s="75"/>
      <c r="UXG20" s="2"/>
      <c r="UXH20" s="2"/>
      <c r="UXI20" s="35"/>
      <c r="UXJ20" s="76"/>
      <c r="UXK20" s="75"/>
      <c r="UXM20" s="2"/>
      <c r="UXN20" s="2"/>
      <c r="UXO20" s="35"/>
      <c r="UXP20" s="76"/>
      <c r="UXQ20" s="75"/>
      <c r="UXS20" s="2"/>
      <c r="UXT20" s="2"/>
      <c r="UXU20" s="35"/>
      <c r="UXV20" s="76"/>
      <c r="UXW20" s="75"/>
      <c r="UXY20" s="2"/>
      <c r="UXZ20" s="2"/>
      <c r="UYA20" s="35"/>
      <c r="UYB20" s="76"/>
      <c r="UYC20" s="75"/>
      <c r="UYE20" s="2"/>
      <c r="UYF20" s="2"/>
      <c r="UYG20" s="35"/>
      <c r="UYH20" s="76"/>
      <c r="UYI20" s="75"/>
      <c r="UYK20" s="2"/>
      <c r="UYL20" s="2"/>
      <c r="UYM20" s="35"/>
      <c r="UYN20" s="76"/>
      <c r="UYO20" s="75"/>
      <c r="UYQ20" s="2"/>
      <c r="UYR20" s="2"/>
      <c r="UYS20" s="35"/>
      <c r="UYT20" s="76"/>
      <c r="UYU20" s="75"/>
      <c r="UYW20" s="2"/>
      <c r="UYX20" s="2"/>
      <c r="UYY20" s="35"/>
      <c r="UYZ20" s="76"/>
      <c r="UZA20" s="75"/>
      <c r="UZC20" s="2"/>
      <c r="UZD20" s="2"/>
      <c r="UZE20" s="35"/>
      <c r="UZF20" s="76"/>
      <c r="UZG20" s="75"/>
      <c r="UZI20" s="2"/>
      <c r="UZJ20" s="2"/>
      <c r="UZK20" s="35"/>
      <c r="UZL20" s="76"/>
      <c r="UZM20" s="75"/>
      <c r="UZO20" s="2"/>
      <c r="UZP20" s="2"/>
      <c r="UZQ20" s="35"/>
      <c r="UZR20" s="76"/>
      <c r="UZS20" s="75"/>
      <c r="UZU20" s="2"/>
      <c r="UZV20" s="2"/>
      <c r="UZW20" s="35"/>
      <c r="UZX20" s="76"/>
      <c r="UZY20" s="75"/>
      <c r="VAA20" s="2"/>
      <c r="VAB20" s="2"/>
      <c r="VAC20" s="35"/>
      <c r="VAD20" s="76"/>
      <c r="VAE20" s="75"/>
      <c r="VAG20" s="2"/>
      <c r="VAH20" s="2"/>
      <c r="VAI20" s="35"/>
      <c r="VAJ20" s="76"/>
      <c r="VAK20" s="75"/>
      <c r="VAM20" s="2"/>
      <c r="VAN20" s="2"/>
      <c r="VAO20" s="35"/>
      <c r="VAP20" s="76"/>
      <c r="VAQ20" s="75"/>
      <c r="VAS20" s="2"/>
      <c r="VAT20" s="2"/>
      <c r="VAU20" s="35"/>
      <c r="VAV20" s="76"/>
      <c r="VAW20" s="75"/>
      <c r="VAY20" s="2"/>
      <c r="VAZ20" s="2"/>
      <c r="VBA20" s="35"/>
      <c r="VBB20" s="76"/>
      <c r="VBC20" s="75"/>
      <c r="VBE20" s="2"/>
      <c r="VBF20" s="2"/>
      <c r="VBG20" s="35"/>
      <c r="VBH20" s="76"/>
      <c r="VBI20" s="75"/>
      <c r="VBK20" s="2"/>
      <c r="VBL20" s="2"/>
      <c r="VBM20" s="35"/>
      <c r="VBN20" s="76"/>
      <c r="VBO20" s="75"/>
      <c r="VBQ20" s="2"/>
      <c r="VBR20" s="2"/>
      <c r="VBS20" s="35"/>
      <c r="VBT20" s="76"/>
      <c r="VBU20" s="75"/>
      <c r="VBW20" s="2"/>
      <c r="VBX20" s="2"/>
      <c r="VBY20" s="35"/>
      <c r="VBZ20" s="76"/>
      <c r="VCA20" s="75"/>
      <c r="VCC20" s="2"/>
      <c r="VCD20" s="2"/>
      <c r="VCE20" s="35"/>
      <c r="VCF20" s="76"/>
      <c r="VCG20" s="75"/>
      <c r="VCI20" s="2"/>
      <c r="VCJ20" s="2"/>
      <c r="VCK20" s="35"/>
      <c r="VCL20" s="76"/>
      <c r="VCM20" s="75"/>
      <c r="VCO20" s="2"/>
      <c r="VCP20" s="2"/>
      <c r="VCQ20" s="35"/>
      <c r="VCR20" s="76"/>
      <c r="VCS20" s="75"/>
      <c r="VCU20" s="2"/>
      <c r="VCV20" s="2"/>
      <c r="VCW20" s="35"/>
      <c r="VCX20" s="76"/>
      <c r="VCY20" s="75"/>
      <c r="VDA20" s="2"/>
      <c r="VDB20" s="2"/>
      <c r="VDC20" s="35"/>
      <c r="VDD20" s="76"/>
      <c r="VDE20" s="75"/>
      <c r="VDG20" s="2"/>
      <c r="VDH20" s="2"/>
      <c r="VDI20" s="35"/>
      <c r="VDJ20" s="76"/>
      <c r="VDK20" s="75"/>
      <c r="VDM20" s="2"/>
      <c r="VDN20" s="2"/>
      <c r="VDO20" s="35"/>
      <c r="VDP20" s="76"/>
      <c r="VDQ20" s="75"/>
      <c r="VDS20" s="2"/>
      <c r="VDT20" s="2"/>
      <c r="VDU20" s="35"/>
      <c r="VDV20" s="76"/>
      <c r="VDW20" s="75"/>
      <c r="VDY20" s="2"/>
      <c r="VDZ20" s="2"/>
      <c r="VEA20" s="35"/>
      <c r="VEB20" s="76"/>
      <c r="VEC20" s="75"/>
      <c r="VEE20" s="2"/>
      <c r="VEF20" s="2"/>
      <c r="VEG20" s="35"/>
      <c r="VEH20" s="76"/>
      <c r="VEI20" s="75"/>
      <c r="VEK20" s="2"/>
      <c r="VEL20" s="2"/>
      <c r="VEM20" s="35"/>
      <c r="VEN20" s="76"/>
      <c r="VEO20" s="75"/>
      <c r="VEQ20" s="2"/>
      <c r="VER20" s="2"/>
      <c r="VES20" s="35"/>
      <c r="VET20" s="76"/>
      <c r="VEU20" s="75"/>
      <c r="VEW20" s="2"/>
      <c r="VEX20" s="2"/>
      <c r="VEY20" s="35"/>
      <c r="VEZ20" s="76"/>
      <c r="VFA20" s="75"/>
      <c r="VFC20" s="2"/>
      <c r="VFD20" s="2"/>
      <c r="VFE20" s="35"/>
      <c r="VFF20" s="76"/>
      <c r="VFG20" s="75"/>
      <c r="VFI20" s="2"/>
      <c r="VFJ20" s="2"/>
      <c r="VFK20" s="35"/>
      <c r="VFL20" s="76"/>
      <c r="VFM20" s="75"/>
      <c r="VFO20" s="2"/>
      <c r="VFP20" s="2"/>
      <c r="VFQ20" s="35"/>
      <c r="VFR20" s="76"/>
      <c r="VFS20" s="75"/>
      <c r="VFU20" s="2"/>
      <c r="VFV20" s="2"/>
      <c r="VFW20" s="35"/>
      <c r="VFX20" s="76"/>
      <c r="VFY20" s="75"/>
      <c r="VGA20" s="2"/>
      <c r="VGB20" s="2"/>
      <c r="VGC20" s="35"/>
      <c r="VGD20" s="76"/>
      <c r="VGE20" s="75"/>
      <c r="VGG20" s="2"/>
      <c r="VGH20" s="2"/>
      <c r="VGI20" s="35"/>
      <c r="VGJ20" s="76"/>
      <c r="VGK20" s="75"/>
      <c r="VGM20" s="2"/>
      <c r="VGN20" s="2"/>
      <c r="VGO20" s="35"/>
      <c r="VGP20" s="76"/>
      <c r="VGQ20" s="75"/>
      <c r="VGS20" s="2"/>
      <c r="VGT20" s="2"/>
      <c r="VGU20" s="35"/>
      <c r="VGV20" s="76"/>
      <c r="VGW20" s="75"/>
      <c r="VGY20" s="2"/>
      <c r="VGZ20" s="2"/>
      <c r="VHA20" s="35"/>
      <c r="VHB20" s="76"/>
      <c r="VHC20" s="75"/>
      <c r="VHE20" s="2"/>
      <c r="VHF20" s="2"/>
      <c r="VHG20" s="35"/>
      <c r="VHH20" s="76"/>
      <c r="VHI20" s="75"/>
      <c r="VHK20" s="2"/>
      <c r="VHL20" s="2"/>
      <c r="VHM20" s="35"/>
      <c r="VHN20" s="76"/>
      <c r="VHO20" s="75"/>
      <c r="VHQ20" s="2"/>
      <c r="VHR20" s="2"/>
      <c r="VHS20" s="35"/>
      <c r="VHT20" s="76"/>
      <c r="VHU20" s="75"/>
      <c r="VHW20" s="2"/>
      <c r="VHX20" s="2"/>
      <c r="VHY20" s="35"/>
      <c r="VHZ20" s="76"/>
      <c r="VIA20" s="75"/>
      <c r="VIC20" s="2"/>
      <c r="VID20" s="2"/>
      <c r="VIE20" s="35"/>
      <c r="VIF20" s="76"/>
      <c r="VIG20" s="75"/>
      <c r="VII20" s="2"/>
      <c r="VIJ20" s="2"/>
      <c r="VIK20" s="35"/>
      <c r="VIL20" s="76"/>
      <c r="VIM20" s="75"/>
      <c r="VIO20" s="2"/>
      <c r="VIP20" s="2"/>
      <c r="VIQ20" s="35"/>
      <c r="VIR20" s="76"/>
      <c r="VIS20" s="75"/>
      <c r="VIU20" s="2"/>
      <c r="VIV20" s="2"/>
      <c r="VIW20" s="35"/>
      <c r="VIX20" s="76"/>
      <c r="VIY20" s="75"/>
      <c r="VJA20" s="2"/>
      <c r="VJB20" s="2"/>
      <c r="VJC20" s="35"/>
      <c r="VJD20" s="76"/>
      <c r="VJE20" s="75"/>
      <c r="VJG20" s="2"/>
      <c r="VJH20" s="2"/>
      <c r="VJI20" s="35"/>
      <c r="VJJ20" s="76"/>
      <c r="VJK20" s="75"/>
      <c r="VJM20" s="2"/>
      <c r="VJN20" s="2"/>
      <c r="VJO20" s="35"/>
      <c r="VJP20" s="76"/>
      <c r="VJQ20" s="75"/>
      <c r="VJS20" s="2"/>
      <c r="VJT20" s="2"/>
      <c r="VJU20" s="35"/>
      <c r="VJV20" s="76"/>
      <c r="VJW20" s="75"/>
      <c r="VJY20" s="2"/>
      <c r="VJZ20" s="2"/>
      <c r="VKA20" s="35"/>
      <c r="VKB20" s="76"/>
      <c r="VKC20" s="75"/>
      <c r="VKE20" s="2"/>
      <c r="VKF20" s="2"/>
      <c r="VKG20" s="35"/>
      <c r="VKH20" s="76"/>
      <c r="VKI20" s="75"/>
      <c r="VKK20" s="2"/>
      <c r="VKL20" s="2"/>
      <c r="VKM20" s="35"/>
      <c r="VKN20" s="76"/>
      <c r="VKO20" s="75"/>
      <c r="VKQ20" s="2"/>
      <c r="VKR20" s="2"/>
      <c r="VKS20" s="35"/>
      <c r="VKT20" s="76"/>
      <c r="VKU20" s="75"/>
      <c r="VKW20" s="2"/>
      <c r="VKX20" s="2"/>
      <c r="VKY20" s="35"/>
      <c r="VKZ20" s="76"/>
      <c r="VLA20" s="75"/>
      <c r="VLC20" s="2"/>
      <c r="VLD20" s="2"/>
      <c r="VLE20" s="35"/>
      <c r="VLF20" s="76"/>
      <c r="VLG20" s="75"/>
      <c r="VLI20" s="2"/>
      <c r="VLJ20" s="2"/>
      <c r="VLK20" s="35"/>
      <c r="VLL20" s="76"/>
      <c r="VLM20" s="75"/>
      <c r="VLO20" s="2"/>
      <c r="VLP20" s="2"/>
      <c r="VLQ20" s="35"/>
      <c r="VLR20" s="76"/>
      <c r="VLS20" s="75"/>
      <c r="VLU20" s="2"/>
      <c r="VLV20" s="2"/>
      <c r="VLW20" s="35"/>
      <c r="VLX20" s="76"/>
      <c r="VLY20" s="75"/>
      <c r="VMA20" s="2"/>
      <c r="VMB20" s="2"/>
      <c r="VMC20" s="35"/>
      <c r="VMD20" s="76"/>
      <c r="VME20" s="75"/>
      <c r="VMG20" s="2"/>
      <c r="VMH20" s="2"/>
      <c r="VMI20" s="35"/>
      <c r="VMJ20" s="76"/>
      <c r="VMK20" s="75"/>
      <c r="VMM20" s="2"/>
      <c r="VMN20" s="2"/>
      <c r="VMO20" s="35"/>
      <c r="VMP20" s="76"/>
      <c r="VMQ20" s="75"/>
      <c r="VMS20" s="2"/>
      <c r="VMT20" s="2"/>
      <c r="VMU20" s="35"/>
      <c r="VMV20" s="76"/>
      <c r="VMW20" s="75"/>
      <c r="VMY20" s="2"/>
      <c r="VMZ20" s="2"/>
      <c r="VNA20" s="35"/>
      <c r="VNB20" s="76"/>
      <c r="VNC20" s="75"/>
      <c r="VNE20" s="2"/>
      <c r="VNF20" s="2"/>
      <c r="VNG20" s="35"/>
      <c r="VNH20" s="76"/>
      <c r="VNI20" s="75"/>
      <c r="VNK20" s="2"/>
      <c r="VNL20" s="2"/>
      <c r="VNM20" s="35"/>
      <c r="VNN20" s="76"/>
      <c r="VNO20" s="75"/>
      <c r="VNQ20" s="2"/>
      <c r="VNR20" s="2"/>
      <c r="VNS20" s="35"/>
      <c r="VNT20" s="76"/>
      <c r="VNU20" s="75"/>
      <c r="VNW20" s="2"/>
      <c r="VNX20" s="2"/>
      <c r="VNY20" s="35"/>
      <c r="VNZ20" s="76"/>
      <c r="VOA20" s="75"/>
      <c r="VOC20" s="2"/>
      <c r="VOD20" s="2"/>
      <c r="VOE20" s="35"/>
      <c r="VOF20" s="76"/>
      <c r="VOG20" s="75"/>
      <c r="VOI20" s="2"/>
      <c r="VOJ20" s="2"/>
      <c r="VOK20" s="35"/>
      <c r="VOL20" s="76"/>
      <c r="VOM20" s="75"/>
      <c r="VOO20" s="2"/>
      <c r="VOP20" s="2"/>
      <c r="VOQ20" s="35"/>
      <c r="VOR20" s="76"/>
      <c r="VOS20" s="75"/>
      <c r="VOU20" s="2"/>
      <c r="VOV20" s="2"/>
      <c r="VOW20" s="35"/>
      <c r="VOX20" s="76"/>
      <c r="VOY20" s="75"/>
      <c r="VPA20" s="2"/>
      <c r="VPB20" s="2"/>
      <c r="VPC20" s="35"/>
      <c r="VPD20" s="76"/>
      <c r="VPE20" s="75"/>
      <c r="VPG20" s="2"/>
      <c r="VPH20" s="2"/>
      <c r="VPI20" s="35"/>
      <c r="VPJ20" s="76"/>
      <c r="VPK20" s="75"/>
      <c r="VPM20" s="2"/>
      <c r="VPN20" s="2"/>
      <c r="VPO20" s="35"/>
      <c r="VPP20" s="76"/>
      <c r="VPQ20" s="75"/>
      <c r="VPS20" s="2"/>
      <c r="VPT20" s="2"/>
      <c r="VPU20" s="35"/>
      <c r="VPV20" s="76"/>
      <c r="VPW20" s="75"/>
      <c r="VPY20" s="2"/>
      <c r="VPZ20" s="2"/>
      <c r="VQA20" s="35"/>
      <c r="VQB20" s="76"/>
      <c r="VQC20" s="75"/>
      <c r="VQE20" s="2"/>
      <c r="VQF20" s="2"/>
      <c r="VQG20" s="35"/>
      <c r="VQH20" s="76"/>
      <c r="VQI20" s="75"/>
      <c r="VQK20" s="2"/>
      <c r="VQL20" s="2"/>
      <c r="VQM20" s="35"/>
      <c r="VQN20" s="76"/>
      <c r="VQO20" s="75"/>
      <c r="VQQ20" s="2"/>
      <c r="VQR20" s="2"/>
      <c r="VQS20" s="35"/>
      <c r="VQT20" s="76"/>
      <c r="VQU20" s="75"/>
      <c r="VQW20" s="2"/>
      <c r="VQX20" s="2"/>
      <c r="VQY20" s="35"/>
      <c r="VQZ20" s="76"/>
      <c r="VRA20" s="75"/>
      <c r="VRC20" s="2"/>
      <c r="VRD20" s="2"/>
      <c r="VRE20" s="35"/>
      <c r="VRF20" s="76"/>
      <c r="VRG20" s="75"/>
      <c r="VRI20" s="2"/>
      <c r="VRJ20" s="2"/>
      <c r="VRK20" s="35"/>
      <c r="VRL20" s="76"/>
      <c r="VRM20" s="75"/>
      <c r="VRO20" s="2"/>
      <c r="VRP20" s="2"/>
      <c r="VRQ20" s="35"/>
      <c r="VRR20" s="76"/>
      <c r="VRS20" s="75"/>
      <c r="VRU20" s="2"/>
      <c r="VRV20" s="2"/>
      <c r="VRW20" s="35"/>
      <c r="VRX20" s="76"/>
      <c r="VRY20" s="75"/>
      <c r="VSA20" s="2"/>
      <c r="VSB20" s="2"/>
      <c r="VSC20" s="35"/>
      <c r="VSD20" s="76"/>
      <c r="VSE20" s="75"/>
      <c r="VSG20" s="2"/>
      <c r="VSH20" s="2"/>
      <c r="VSI20" s="35"/>
      <c r="VSJ20" s="76"/>
      <c r="VSK20" s="75"/>
      <c r="VSM20" s="2"/>
      <c r="VSN20" s="2"/>
      <c r="VSO20" s="35"/>
      <c r="VSP20" s="76"/>
      <c r="VSQ20" s="75"/>
      <c r="VSS20" s="2"/>
      <c r="VST20" s="2"/>
      <c r="VSU20" s="35"/>
      <c r="VSV20" s="76"/>
      <c r="VSW20" s="75"/>
      <c r="VSY20" s="2"/>
      <c r="VSZ20" s="2"/>
      <c r="VTA20" s="35"/>
      <c r="VTB20" s="76"/>
      <c r="VTC20" s="75"/>
      <c r="VTE20" s="2"/>
      <c r="VTF20" s="2"/>
      <c r="VTG20" s="35"/>
      <c r="VTH20" s="76"/>
      <c r="VTI20" s="75"/>
      <c r="VTK20" s="2"/>
      <c r="VTL20" s="2"/>
      <c r="VTM20" s="35"/>
      <c r="VTN20" s="76"/>
      <c r="VTO20" s="75"/>
      <c r="VTQ20" s="2"/>
      <c r="VTR20" s="2"/>
      <c r="VTS20" s="35"/>
      <c r="VTT20" s="76"/>
      <c r="VTU20" s="75"/>
      <c r="VTW20" s="2"/>
      <c r="VTX20" s="2"/>
      <c r="VTY20" s="35"/>
      <c r="VTZ20" s="76"/>
      <c r="VUA20" s="75"/>
      <c r="VUC20" s="2"/>
      <c r="VUD20" s="2"/>
      <c r="VUE20" s="35"/>
      <c r="VUF20" s="76"/>
      <c r="VUG20" s="75"/>
      <c r="VUI20" s="2"/>
      <c r="VUJ20" s="2"/>
      <c r="VUK20" s="35"/>
      <c r="VUL20" s="76"/>
      <c r="VUM20" s="75"/>
      <c r="VUO20" s="2"/>
      <c r="VUP20" s="2"/>
      <c r="VUQ20" s="35"/>
      <c r="VUR20" s="76"/>
      <c r="VUS20" s="75"/>
      <c r="VUU20" s="2"/>
      <c r="VUV20" s="2"/>
      <c r="VUW20" s="35"/>
      <c r="VUX20" s="76"/>
      <c r="VUY20" s="75"/>
      <c r="VVA20" s="2"/>
      <c r="VVB20" s="2"/>
      <c r="VVC20" s="35"/>
      <c r="VVD20" s="76"/>
      <c r="VVE20" s="75"/>
      <c r="VVG20" s="2"/>
      <c r="VVH20" s="2"/>
      <c r="VVI20" s="35"/>
      <c r="VVJ20" s="76"/>
      <c r="VVK20" s="75"/>
      <c r="VVM20" s="2"/>
      <c r="VVN20" s="2"/>
      <c r="VVO20" s="35"/>
      <c r="VVP20" s="76"/>
      <c r="VVQ20" s="75"/>
      <c r="VVS20" s="2"/>
      <c r="VVT20" s="2"/>
      <c r="VVU20" s="35"/>
      <c r="VVV20" s="76"/>
      <c r="VVW20" s="75"/>
      <c r="VVY20" s="2"/>
      <c r="VVZ20" s="2"/>
      <c r="VWA20" s="35"/>
      <c r="VWB20" s="76"/>
      <c r="VWC20" s="75"/>
      <c r="VWE20" s="2"/>
      <c r="VWF20" s="2"/>
      <c r="VWG20" s="35"/>
      <c r="VWH20" s="76"/>
      <c r="VWI20" s="75"/>
      <c r="VWK20" s="2"/>
      <c r="VWL20" s="2"/>
      <c r="VWM20" s="35"/>
      <c r="VWN20" s="76"/>
      <c r="VWO20" s="75"/>
      <c r="VWQ20" s="2"/>
      <c r="VWR20" s="2"/>
      <c r="VWS20" s="35"/>
      <c r="VWT20" s="76"/>
      <c r="VWU20" s="75"/>
      <c r="VWW20" s="2"/>
      <c r="VWX20" s="2"/>
      <c r="VWY20" s="35"/>
      <c r="VWZ20" s="76"/>
      <c r="VXA20" s="75"/>
      <c r="VXC20" s="2"/>
      <c r="VXD20" s="2"/>
      <c r="VXE20" s="35"/>
      <c r="VXF20" s="76"/>
      <c r="VXG20" s="75"/>
      <c r="VXI20" s="2"/>
      <c r="VXJ20" s="2"/>
      <c r="VXK20" s="35"/>
      <c r="VXL20" s="76"/>
      <c r="VXM20" s="75"/>
      <c r="VXO20" s="2"/>
      <c r="VXP20" s="2"/>
      <c r="VXQ20" s="35"/>
      <c r="VXR20" s="76"/>
      <c r="VXS20" s="75"/>
      <c r="VXU20" s="2"/>
      <c r="VXV20" s="2"/>
      <c r="VXW20" s="35"/>
      <c r="VXX20" s="76"/>
      <c r="VXY20" s="75"/>
      <c r="VYA20" s="2"/>
      <c r="VYB20" s="2"/>
      <c r="VYC20" s="35"/>
      <c r="VYD20" s="76"/>
      <c r="VYE20" s="75"/>
      <c r="VYG20" s="2"/>
      <c r="VYH20" s="2"/>
      <c r="VYI20" s="35"/>
      <c r="VYJ20" s="76"/>
      <c r="VYK20" s="75"/>
      <c r="VYM20" s="2"/>
      <c r="VYN20" s="2"/>
      <c r="VYO20" s="35"/>
      <c r="VYP20" s="76"/>
      <c r="VYQ20" s="75"/>
      <c r="VYS20" s="2"/>
      <c r="VYT20" s="2"/>
      <c r="VYU20" s="35"/>
      <c r="VYV20" s="76"/>
      <c r="VYW20" s="75"/>
      <c r="VYY20" s="2"/>
      <c r="VYZ20" s="2"/>
      <c r="VZA20" s="35"/>
      <c r="VZB20" s="76"/>
      <c r="VZC20" s="75"/>
      <c r="VZE20" s="2"/>
      <c r="VZF20" s="2"/>
      <c r="VZG20" s="35"/>
      <c r="VZH20" s="76"/>
      <c r="VZI20" s="75"/>
      <c r="VZK20" s="2"/>
      <c r="VZL20" s="2"/>
      <c r="VZM20" s="35"/>
      <c r="VZN20" s="76"/>
      <c r="VZO20" s="75"/>
      <c r="VZQ20" s="2"/>
      <c r="VZR20" s="2"/>
      <c r="VZS20" s="35"/>
      <c r="VZT20" s="76"/>
      <c r="VZU20" s="75"/>
      <c r="VZW20" s="2"/>
      <c r="VZX20" s="2"/>
      <c r="VZY20" s="35"/>
      <c r="VZZ20" s="76"/>
      <c r="WAA20" s="75"/>
      <c r="WAC20" s="2"/>
      <c r="WAD20" s="2"/>
      <c r="WAE20" s="35"/>
      <c r="WAF20" s="76"/>
      <c r="WAG20" s="75"/>
      <c r="WAI20" s="2"/>
      <c r="WAJ20" s="2"/>
      <c r="WAK20" s="35"/>
      <c r="WAL20" s="76"/>
      <c r="WAM20" s="75"/>
      <c r="WAO20" s="2"/>
      <c r="WAP20" s="2"/>
      <c r="WAQ20" s="35"/>
      <c r="WAR20" s="76"/>
      <c r="WAS20" s="75"/>
      <c r="WAU20" s="2"/>
      <c r="WAV20" s="2"/>
      <c r="WAW20" s="35"/>
      <c r="WAX20" s="76"/>
      <c r="WAY20" s="75"/>
      <c r="WBA20" s="2"/>
      <c r="WBB20" s="2"/>
      <c r="WBC20" s="35"/>
      <c r="WBD20" s="76"/>
      <c r="WBE20" s="75"/>
      <c r="WBG20" s="2"/>
      <c r="WBH20" s="2"/>
      <c r="WBI20" s="35"/>
      <c r="WBJ20" s="76"/>
      <c r="WBK20" s="75"/>
      <c r="WBM20" s="2"/>
      <c r="WBN20" s="2"/>
      <c r="WBO20" s="35"/>
      <c r="WBP20" s="76"/>
      <c r="WBQ20" s="75"/>
      <c r="WBS20" s="2"/>
      <c r="WBT20" s="2"/>
      <c r="WBU20" s="35"/>
      <c r="WBV20" s="76"/>
      <c r="WBW20" s="75"/>
      <c r="WBY20" s="2"/>
      <c r="WBZ20" s="2"/>
      <c r="WCA20" s="35"/>
      <c r="WCB20" s="76"/>
      <c r="WCC20" s="75"/>
      <c r="WCE20" s="2"/>
      <c r="WCF20" s="2"/>
      <c r="WCG20" s="35"/>
      <c r="WCH20" s="76"/>
      <c r="WCI20" s="75"/>
      <c r="WCK20" s="2"/>
      <c r="WCL20" s="2"/>
      <c r="WCM20" s="35"/>
      <c r="WCN20" s="76"/>
      <c r="WCO20" s="75"/>
      <c r="WCQ20" s="2"/>
      <c r="WCR20" s="2"/>
      <c r="WCS20" s="35"/>
      <c r="WCT20" s="76"/>
      <c r="WCU20" s="75"/>
      <c r="WCW20" s="2"/>
      <c r="WCX20" s="2"/>
      <c r="WCY20" s="35"/>
      <c r="WCZ20" s="76"/>
      <c r="WDA20" s="75"/>
      <c r="WDC20" s="2"/>
      <c r="WDD20" s="2"/>
      <c r="WDE20" s="35"/>
      <c r="WDF20" s="76"/>
      <c r="WDG20" s="75"/>
      <c r="WDI20" s="2"/>
      <c r="WDJ20" s="2"/>
      <c r="WDK20" s="35"/>
      <c r="WDL20" s="76"/>
      <c r="WDM20" s="75"/>
      <c r="WDO20" s="2"/>
      <c r="WDP20" s="2"/>
      <c r="WDQ20" s="35"/>
      <c r="WDR20" s="76"/>
      <c r="WDS20" s="75"/>
      <c r="WDU20" s="2"/>
      <c r="WDV20" s="2"/>
      <c r="WDW20" s="35"/>
      <c r="WDX20" s="76"/>
      <c r="WDY20" s="75"/>
      <c r="WEA20" s="2"/>
      <c r="WEB20" s="2"/>
      <c r="WEC20" s="35"/>
      <c r="WED20" s="76"/>
      <c r="WEE20" s="75"/>
      <c r="WEG20" s="2"/>
      <c r="WEH20" s="2"/>
      <c r="WEI20" s="35"/>
      <c r="WEJ20" s="76"/>
      <c r="WEK20" s="75"/>
      <c r="WEM20" s="2"/>
      <c r="WEN20" s="2"/>
      <c r="WEO20" s="35"/>
      <c r="WEP20" s="76"/>
      <c r="WEQ20" s="75"/>
      <c r="WES20" s="2"/>
      <c r="WET20" s="2"/>
      <c r="WEU20" s="35"/>
      <c r="WEV20" s="76"/>
      <c r="WEW20" s="75"/>
      <c r="WEY20" s="2"/>
      <c r="WEZ20" s="2"/>
      <c r="WFA20" s="35"/>
      <c r="WFB20" s="76"/>
      <c r="WFC20" s="75"/>
      <c r="WFE20" s="2"/>
      <c r="WFF20" s="2"/>
      <c r="WFG20" s="35"/>
      <c r="WFH20" s="76"/>
      <c r="WFI20" s="75"/>
      <c r="WFK20" s="2"/>
      <c r="WFL20" s="2"/>
      <c r="WFM20" s="35"/>
      <c r="WFN20" s="76"/>
      <c r="WFO20" s="75"/>
      <c r="WFQ20" s="2"/>
      <c r="WFR20" s="2"/>
      <c r="WFS20" s="35"/>
      <c r="WFT20" s="76"/>
      <c r="WFU20" s="75"/>
      <c r="WFW20" s="2"/>
      <c r="WFX20" s="2"/>
      <c r="WFY20" s="35"/>
      <c r="WFZ20" s="76"/>
      <c r="WGA20" s="75"/>
      <c r="WGC20" s="2"/>
      <c r="WGD20" s="2"/>
      <c r="WGE20" s="35"/>
      <c r="WGF20" s="76"/>
      <c r="WGG20" s="75"/>
      <c r="WGI20" s="2"/>
      <c r="WGJ20" s="2"/>
      <c r="WGK20" s="35"/>
      <c r="WGL20" s="76"/>
      <c r="WGM20" s="75"/>
      <c r="WGO20" s="2"/>
      <c r="WGP20" s="2"/>
      <c r="WGQ20" s="35"/>
      <c r="WGR20" s="76"/>
      <c r="WGS20" s="75"/>
      <c r="WGU20" s="2"/>
      <c r="WGV20" s="2"/>
      <c r="WGW20" s="35"/>
      <c r="WGX20" s="76"/>
      <c r="WGY20" s="75"/>
      <c r="WHA20" s="2"/>
      <c r="WHB20" s="2"/>
      <c r="WHC20" s="35"/>
      <c r="WHD20" s="76"/>
      <c r="WHE20" s="75"/>
      <c r="WHG20" s="2"/>
      <c r="WHH20" s="2"/>
      <c r="WHI20" s="35"/>
      <c r="WHJ20" s="76"/>
      <c r="WHK20" s="75"/>
      <c r="WHM20" s="2"/>
      <c r="WHN20" s="2"/>
      <c r="WHO20" s="35"/>
      <c r="WHP20" s="76"/>
      <c r="WHQ20" s="75"/>
      <c r="WHS20" s="2"/>
      <c r="WHT20" s="2"/>
      <c r="WHU20" s="35"/>
      <c r="WHV20" s="76"/>
      <c r="WHW20" s="75"/>
      <c r="WHY20" s="2"/>
      <c r="WHZ20" s="2"/>
      <c r="WIA20" s="35"/>
      <c r="WIB20" s="76"/>
      <c r="WIC20" s="75"/>
      <c r="WIE20" s="2"/>
      <c r="WIF20" s="2"/>
      <c r="WIG20" s="35"/>
      <c r="WIH20" s="76"/>
      <c r="WII20" s="75"/>
      <c r="WIK20" s="2"/>
      <c r="WIL20" s="2"/>
      <c r="WIM20" s="35"/>
      <c r="WIN20" s="76"/>
      <c r="WIO20" s="75"/>
      <c r="WIQ20" s="2"/>
      <c r="WIR20" s="2"/>
      <c r="WIS20" s="35"/>
      <c r="WIT20" s="76"/>
      <c r="WIU20" s="75"/>
      <c r="WIW20" s="2"/>
      <c r="WIX20" s="2"/>
      <c r="WIY20" s="35"/>
      <c r="WIZ20" s="76"/>
      <c r="WJA20" s="75"/>
      <c r="WJC20" s="2"/>
      <c r="WJD20" s="2"/>
      <c r="WJE20" s="35"/>
      <c r="WJF20" s="76"/>
      <c r="WJG20" s="75"/>
      <c r="WJI20" s="2"/>
      <c r="WJJ20" s="2"/>
      <c r="WJK20" s="35"/>
      <c r="WJL20" s="76"/>
      <c r="WJM20" s="75"/>
      <c r="WJO20" s="2"/>
      <c r="WJP20" s="2"/>
      <c r="WJQ20" s="35"/>
      <c r="WJR20" s="76"/>
      <c r="WJS20" s="75"/>
      <c r="WJU20" s="2"/>
      <c r="WJV20" s="2"/>
      <c r="WJW20" s="35"/>
      <c r="WJX20" s="76"/>
      <c r="WJY20" s="75"/>
      <c r="WKA20" s="2"/>
      <c r="WKB20" s="2"/>
      <c r="WKC20" s="35"/>
      <c r="WKD20" s="76"/>
      <c r="WKE20" s="75"/>
      <c r="WKG20" s="2"/>
      <c r="WKH20" s="2"/>
      <c r="WKI20" s="35"/>
      <c r="WKJ20" s="76"/>
      <c r="WKK20" s="75"/>
      <c r="WKM20" s="2"/>
      <c r="WKN20" s="2"/>
      <c r="WKO20" s="35"/>
      <c r="WKP20" s="76"/>
      <c r="WKQ20" s="75"/>
      <c r="WKS20" s="2"/>
      <c r="WKT20" s="2"/>
      <c r="WKU20" s="35"/>
      <c r="WKV20" s="76"/>
      <c r="WKW20" s="75"/>
      <c r="WKY20" s="2"/>
      <c r="WKZ20" s="2"/>
      <c r="WLA20" s="35"/>
      <c r="WLB20" s="76"/>
      <c r="WLC20" s="75"/>
      <c r="WLE20" s="2"/>
      <c r="WLF20" s="2"/>
      <c r="WLG20" s="35"/>
      <c r="WLH20" s="76"/>
      <c r="WLI20" s="75"/>
      <c r="WLK20" s="2"/>
      <c r="WLL20" s="2"/>
      <c r="WLM20" s="35"/>
      <c r="WLN20" s="76"/>
      <c r="WLO20" s="75"/>
      <c r="WLQ20" s="2"/>
      <c r="WLR20" s="2"/>
      <c r="WLS20" s="35"/>
      <c r="WLT20" s="76"/>
      <c r="WLU20" s="75"/>
      <c r="WLW20" s="2"/>
      <c r="WLX20" s="2"/>
      <c r="WLY20" s="35"/>
      <c r="WLZ20" s="76"/>
      <c r="WMA20" s="75"/>
      <c r="WMC20" s="2"/>
      <c r="WMD20" s="2"/>
      <c r="WME20" s="35"/>
      <c r="WMF20" s="76"/>
      <c r="WMG20" s="75"/>
      <c r="WMI20" s="2"/>
      <c r="WMJ20" s="2"/>
      <c r="WMK20" s="35"/>
      <c r="WML20" s="76"/>
      <c r="WMM20" s="75"/>
      <c r="WMO20" s="2"/>
      <c r="WMP20" s="2"/>
      <c r="WMQ20" s="35"/>
      <c r="WMR20" s="76"/>
      <c r="WMS20" s="75"/>
      <c r="WMU20" s="2"/>
      <c r="WMV20" s="2"/>
      <c r="WMW20" s="35"/>
      <c r="WMX20" s="76"/>
      <c r="WMY20" s="75"/>
      <c r="WNA20" s="2"/>
      <c r="WNB20" s="2"/>
      <c r="WNC20" s="35"/>
      <c r="WND20" s="76"/>
      <c r="WNE20" s="75"/>
      <c r="WNG20" s="2"/>
      <c r="WNH20" s="2"/>
      <c r="WNI20" s="35"/>
      <c r="WNJ20" s="76"/>
      <c r="WNK20" s="75"/>
      <c r="WNM20" s="2"/>
      <c r="WNN20" s="2"/>
      <c r="WNO20" s="35"/>
      <c r="WNP20" s="76"/>
      <c r="WNQ20" s="75"/>
      <c r="WNS20" s="2"/>
      <c r="WNT20" s="2"/>
      <c r="WNU20" s="35"/>
      <c r="WNV20" s="76"/>
      <c r="WNW20" s="75"/>
      <c r="WNY20" s="2"/>
      <c r="WNZ20" s="2"/>
      <c r="WOA20" s="35"/>
      <c r="WOB20" s="76"/>
      <c r="WOC20" s="75"/>
      <c r="WOE20" s="2"/>
      <c r="WOF20" s="2"/>
      <c r="WOG20" s="35"/>
      <c r="WOH20" s="76"/>
      <c r="WOI20" s="75"/>
      <c r="WOK20" s="2"/>
      <c r="WOL20" s="2"/>
      <c r="WOM20" s="35"/>
      <c r="WON20" s="76"/>
      <c r="WOO20" s="75"/>
      <c r="WOQ20" s="2"/>
      <c r="WOR20" s="2"/>
      <c r="WOS20" s="35"/>
      <c r="WOT20" s="76"/>
      <c r="WOU20" s="75"/>
      <c r="WOW20" s="2"/>
      <c r="WOX20" s="2"/>
      <c r="WOY20" s="35"/>
      <c r="WOZ20" s="76"/>
      <c r="WPA20" s="75"/>
      <c r="WPC20" s="2"/>
      <c r="WPD20" s="2"/>
      <c r="WPE20" s="35"/>
      <c r="WPF20" s="76"/>
      <c r="WPG20" s="75"/>
      <c r="WPI20" s="2"/>
      <c r="WPJ20" s="2"/>
      <c r="WPK20" s="35"/>
      <c r="WPL20" s="76"/>
      <c r="WPM20" s="75"/>
      <c r="WPO20" s="2"/>
      <c r="WPP20" s="2"/>
      <c r="WPQ20" s="35"/>
      <c r="WPR20" s="76"/>
      <c r="WPS20" s="75"/>
      <c r="WPU20" s="2"/>
      <c r="WPV20" s="2"/>
      <c r="WPW20" s="35"/>
      <c r="WPX20" s="76"/>
      <c r="WPY20" s="75"/>
      <c r="WQA20" s="2"/>
      <c r="WQB20" s="2"/>
      <c r="WQC20" s="35"/>
      <c r="WQD20" s="76"/>
      <c r="WQE20" s="75"/>
      <c r="WQG20" s="2"/>
      <c r="WQH20" s="2"/>
      <c r="WQI20" s="35"/>
      <c r="WQJ20" s="76"/>
      <c r="WQK20" s="75"/>
      <c r="WQM20" s="2"/>
      <c r="WQN20" s="2"/>
      <c r="WQO20" s="35"/>
      <c r="WQP20" s="76"/>
      <c r="WQQ20" s="75"/>
      <c r="WQS20" s="2"/>
      <c r="WQT20" s="2"/>
      <c r="WQU20" s="35"/>
      <c r="WQV20" s="76"/>
      <c r="WQW20" s="75"/>
      <c r="WQY20" s="2"/>
      <c r="WQZ20" s="2"/>
      <c r="WRA20" s="35"/>
      <c r="WRB20" s="76"/>
      <c r="WRC20" s="75"/>
      <c r="WRE20" s="2"/>
      <c r="WRF20" s="2"/>
      <c r="WRG20" s="35"/>
      <c r="WRH20" s="76"/>
      <c r="WRI20" s="75"/>
      <c r="WRK20" s="2"/>
      <c r="WRL20" s="2"/>
      <c r="WRM20" s="35"/>
      <c r="WRN20" s="76"/>
      <c r="WRO20" s="75"/>
      <c r="WRQ20" s="2"/>
      <c r="WRR20" s="2"/>
      <c r="WRS20" s="35"/>
      <c r="WRT20" s="76"/>
      <c r="WRU20" s="75"/>
      <c r="WRW20" s="2"/>
      <c r="WRX20" s="2"/>
      <c r="WRY20" s="35"/>
      <c r="WRZ20" s="76"/>
      <c r="WSA20" s="75"/>
      <c r="WSC20" s="2"/>
      <c r="WSD20" s="2"/>
      <c r="WSE20" s="35"/>
      <c r="WSF20" s="76"/>
      <c r="WSG20" s="75"/>
      <c r="WSI20" s="2"/>
      <c r="WSJ20" s="2"/>
      <c r="WSK20" s="35"/>
      <c r="WSL20" s="76"/>
      <c r="WSM20" s="75"/>
      <c r="WSO20" s="2"/>
      <c r="WSP20" s="2"/>
      <c r="WSQ20" s="35"/>
      <c r="WSR20" s="76"/>
      <c r="WSS20" s="75"/>
      <c r="WSU20" s="2"/>
      <c r="WSV20" s="2"/>
      <c r="WSW20" s="35"/>
      <c r="WSX20" s="76"/>
      <c r="WSY20" s="75"/>
      <c r="WTA20" s="2"/>
      <c r="WTB20" s="2"/>
      <c r="WTC20" s="35"/>
      <c r="WTD20" s="76"/>
      <c r="WTE20" s="75"/>
      <c r="WTG20" s="2"/>
      <c r="WTH20" s="2"/>
      <c r="WTI20" s="35"/>
      <c r="WTJ20" s="76"/>
      <c r="WTK20" s="75"/>
      <c r="WTM20" s="2"/>
      <c r="WTN20" s="2"/>
      <c r="WTO20" s="35"/>
      <c r="WTP20" s="76"/>
      <c r="WTQ20" s="75"/>
      <c r="WTS20" s="2"/>
      <c r="WTT20" s="2"/>
      <c r="WTU20" s="35"/>
      <c r="WTV20" s="76"/>
      <c r="WTW20" s="75"/>
      <c r="WTY20" s="2"/>
      <c r="WTZ20" s="2"/>
      <c r="WUA20" s="35"/>
      <c r="WUB20" s="76"/>
      <c r="WUC20" s="75"/>
      <c r="WUE20" s="2"/>
      <c r="WUF20" s="2"/>
      <c r="WUG20" s="35"/>
      <c r="WUH20" s="76"/>
      <c r="WUI20" s="75"/>
      <c r="WUK20" s="2"/>
      <c r="WUL20" s="2"/>
      <c r="WUM20" s="35"/>
      <c r="WUN20" s="76"/>
      <c r="WUO20" s="75"/>
      <c r="WUQ20" s="2"/>
      <c r="WUR20" s="2"/>
      <c r="WUS20" s="35"/>
      <c r="WUT20" s="76"/>
      <c r="WUU20" s="75"/>
      <c r="WUW20" s="2"/>
      <c r="WUX20" s="2"/>
      <c r="WUY20" s="35"/>
      <c r="WUZ20" s="76"/>
      <c r="WVA20" s="75"/>
      <c r="WVC20" s="2"/>
      <c r="WVD20" s="2"/>
      <c r="WVE20" s="35"/>
      <c r="WVF20" s="76"/>
      <c r="WVG20" s="75"/>
      <c r="WVI20" s="2"/>
      <c r="WVJ20" s="2"/>
      <c r="WVK20" s="35"/>
      <c r="WVL20" s="76"/>
      <c r="WVM20" s="75"/>
      <c r="WVO20" s="2"/>
      <c r="WVP20" s="2"/>
      <c r="WVQ20" s="35"/>
      <c r="WVR20" s="76"/>
      <c r="WVS20" s="75"/>
      <c r="WVU20" s="2"/>
      <c r="WVV20" s="2"/>
      <c r="WVW20" s="35"/>
      <c r="WVX20" s="76"/>
      <c r="WVY20" s="75"/>
      <c r="WWA20" s="2"/>
      <c r="WWB20" s="2"/>
      <c r="WWC20" s="35"/>
      <c r="WWD20" s="76"/>
      <c r="WWE20" s="75"/>
      <c r="WWG20" s="2"/>
      <c r="WWH20" s="2"/>
      <c r="WWI20" s="35"/>
      <c r="WWJ20" s="76"/>
      <c r="WWK20" s="75"/>
      <c r="WWM20" s="2"/>
      <c r="WWN20" s="2"/>
      <c r="WWO20" s="35"/>
      <c r="WWP20" s="76"/>
      <c r="WWQ20" s="75"/>
      <c r="WWS20" s="2"/>
      <c r="WWT20" s="2"/>
      <c r="WWU20" s="35"/>
      <c r="WWV20" s="76"/>
      <c r="WWW20" s="75"/>
      <c r="WWY20" s="2"/>
      <c r="WWZ20" s="2"/>
      <c r="WXA20" s="35"/>
      <c r="WXB20" s="76"/>
      <c r="WXC20" s="75"/>
      <c r="WXE20" s="2"/>
      <c r="WXF20" s="2"/>
      <c r="WXG20" s="35"/>
      <c r="WXH20" s="76"/>
      <c r="WXI20" s="75"/>
      <c r="WXK20" s="2"/>
      <c r="WXL20" s="2"/>
      <c r="WXM20" s="35"/>
      <c r="WXN20" s="76"/>
      <c r="WXO20" s="75"/>
      <c r="WXQ20" s="2"/>
      <c r="WXR20" s="2"/>
      <c r="WXS20" s="35"/>
      <c r="WXT20" s="76"/>
      <c r="WXU20" s="75"/>
      <c r="WXW20" s="2"/>
      <c r="WXX20" s="2"/>
      <c r="WXY20" s="35"/>
      <c r="WXZ20" s="76"/>
      <c r="WYA20" s="75"/>
      <c r="WYC20" s="2"/>
      <c r="WYD20" s="2"/>
      <c r="WYE20" s="35"/>
      <c r="WYF20" s="76"/>
      <c r="WYG20" s="75"/>
      <c r="WYI20" s="2"/>
      <c r="WYJ20" s="2"/>
      <c r="WYK20" s="35"/>
      <c r="WYL20" s="76"/>
      <c r="WYM20" s="75"/>
      <c r="WYO20" s="2"/>
      <c r="WYP20" s="2"/>
      <c r="WYQ20" s="35"/>
      <c r="WYR20" s="76"/>
      <c r="WYS20" s="75"/>
      <c r="WYU20" s="2"/>
      <c r="WYV20" s="2"/>
      <c r="WYW20" s="35"/>
      <c r="WYX20" s="76"/>
      <c r="WYY20" s="75"/>
      <c r="WZA20" s="2"/>
      <c r="WZB20" s="2"/>
      <c r="WZC20" s="35"/>
      <c r="WZD20" s="76"/>
      <c r="WZE20" s="75"/>
      <c r="WZG20" s="2"/>
      <c r="WZH20" s="2"/>
      <c r="WZI20" s="35"/>
      <c r="WZJ20" s="76"/>
      <c r="WZK20" s="75"/>
      <c r="WZM20" s="2"/>
      <c r="WZN20" s="2"/>
      <c r="WZO20" s="35"/>
      <c r="WZP20" s="76"/>
      <c r="WZQ20" s="75"/>
      <c r="WZS20" s="2"/>
      <c r="WZT20" s="2"/>
      <c r="WZU20" s="35"/>
      <c r="WZV20" s="76"/>
      <c r="WZW20" s="75"/>
      <c r="WZY20" s="2"/>
      <c r="WZZ20" s="2"/>
      <c r="XAA20" s="35"/>
      <c r="XAB20" s="76"/>
      <c r="XAC20" s="75"/>
      <c r="XAE20" s="2"/>
      <c r="XAF20" s="2"/>
      <c r="XAG20" s="35"/>
      <c r="XAH20" s="76"/>
      <c r="XAI20" s="75"/>
      <c r="XAK20" s="2"/>
      <c r="XAL20" s="2"/>
      <c r="XAM20" s="35"/>
      <c r="XAN20" s="76"/>
      <c r="XAO20" s="75"/>
      <c r="XAQ20" s="2"/>
      <c r="XAR20" s="2"/>
      <c r="XAS20" s="35"/>
      <c r="XAT20" s="76"/>
      <c r="XAU20" s="75"/>
      <c r="XAW20" s="2"/>
      <c r="XAX20" s="2"/>
      <c r="XAY20" s="35"/>
      <c r="XAZ20" s="76"/>
      <c r="XBA20" s="75"/>
      <c r="XBC20" s="2"/>
      <c r="XBD20" s="2"/>
      <c r="XBE20" s="35"/>
      <c r="XBF20" s="76"/>
      <c r="XBG20" s="75"/>
      <c r="XBI20" s="2"/>
      <c r="XBJ20" s="2"/>
      <c r="XBK20" s="35"/>
      <c r="XBL20" s="76"/>
      <c r="XBM20" s="75"/>
      <c r="XBO20" s="2"/>
      <c r="XBP20" s="2"/>
      <c r="XBQ20" s="35"/>
      <c r="XBR20" s="76"/>
      <c r="XBS20" s="75"/>
      <c r="XBU20" s="2"/>
      <c r="XBV20" s="2"/>
      <c r="XBW20" s="35"/>
      <c r="XBX20" s="76"/>
      <c r="XBY20" s="75"/>
      <c r="XCA20" s="2"/>
      <c r="XCB20" s="2"/>
      <c r="XCC20" s="35"/>
      <c r="XCD20" s="76"/>
      <c r="XCE20" s="75"/>
      <c r="XCG20" s="2"/>
      <c r="XCH20" s="2"/>
      <c r="XCI20" s="35"/>
      <c r="XCJ20" s="76"/>
      <c r="XCK20" s="75"/>
      <c r="XCM20" s="2"/>
      <c r="XCN20" s="2"/>
      <c r="XCO20" s="35"/>
      <c r="XCP20" s="76"/>
      <c r="XCQ20" s="75"/>
      <c r="XCS20" s="2"/>
      <c r="XCT20" s="2"/>
      <c r="XCU20" s="35"/>
      <c r="XCV20" s="76"/>
      <c r="XCW20" s="75"/>
      <c r="XCY20" s="2"/>
      <c r="XCZ20" s="2"/>
      <c r="XDA20" s="35"/>
      <c r="XDB20" s="76"/>
      <c r="XDC20" s="75"/>
      <c r="XDE20" s="2"/>
      <c r="XDF20" s="2"/>
      <c r="XDG20" s="35"/>
      <c r="XDH20" s="76"/>
      <c r="XDI20" s="75"/>
      <c r="XDK20" s="2"/>
      <c r="XDL20" s="2"/>
      <c r="XDM20" s="35"/>
      <c r="XDN20" s="76"/>
      <c r="XDO20" s="75"/>
      <c r="XDQ20" s="2"/>
      <c r="XDR20" s="2"/>
      <c r="XDS20" s="35"/>
      <c r="XDT20" s="76"/>
      <c r="XDU20" s="75"/>
      <c r="XDW20" s="2"/>
      <c r="XDX20" s="2"/>
      <c r="XDY20" s="35"/>
      <c r="XDZ20" s="76"/>
      <c r="XEA20" s="75"/>
      <c r="XEC20" s="2"/>
      <c r="XED20" s="2"/>
      <c r="XEE20" s="35"/>
      <c r="XEF20" s="76"/>
      <c r="XEG20" s="75"/>
      <c r="XEI20" s="2"/>
      <c r="XEJ20" s="2"/>
      <c r="XEK20" s="35"/>
      <c r="XEL20" s="76"/>
      <c r="XEM20" s="75"/>
      <c r="XEO20" s="2"/>
      <c r="XEP20" s="2"/>
      <c r="XEQ20" s="35"/>
      <c r="XER20" s="76"/>
      <c r="XES20" s="75"/>
      <c r="XEU20" s="2"/>
      <c r="XEV20" s="2"/>
      <c r="XEW20" s="35"/>
      <c r="XEX20" s="76"/>
      <c r="XEY20" s="75"/>
      <c r="XFA20" s="2"/>
      <c r="XFB20" s="2"/>
      <c r="XFC20" s="35"/>
      <c r="XFD20" s="76"/>
    </row>
    <row r="21" spans="1:16384" ht="26" x14ac:dyDescent="0.3">
      <c r="B21" s="2"/>
      <c r="C21" s="2"/>
      <c r="D21" s="2" t="s">
        <v>264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16384" ht="26" x14ac:dyDescent="0.3">
      <c r="B22" s="2"/>
      <c r="C22" s="2"/>
      <c r="D22" s="2" t="s">
        <v>265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16384" ht="26" x14ac:dyDescent="0.3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16384" ht="26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</sheetData>
  <hyperlinks>
    <hyperlink ref="B3" r:id="rId1" xr:uid="{5D3EC1F0-EDCC-214D-91E5-B09762234130}"/>
    <hyperlink ref="A1" r:id="rId2" xr:uid="{FAA08529-E834-AF4E-B9CE-91A23BEB7C9C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F805-88C4-3B47-A299-275F5A8ED673}">
  <sheetPr codeName="Sheet27">
    <tabColor rgb="FF002060"/>
  </sheetPr>
  <dimension ref="A1:A6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384</v>
      </c>
    </row>
    <row r="2" spans="1:1" x14ac:dyDescent="0.3">
      <c r="A2" s="1" t="s">
        <v>36</v>
      </c>
    </row>
    <row r="3" spans="1:1" x14ac:dyDescent="0.3">
      <c r="A3" s="1" t="s">
        <v>317</v>
      </c>
    </row>
    <row r="4" spans="1:1" x14ac:dyDescent="0.3">
      <c r="A4" s="1" t="s">
        <v>318</v>
      </c>
    </row>
    <row r="5" spans="1:1" x14ac:dyDescent="0.3">
      <c r="A5" s="1" t="s">
        <v>319</v>
      </c>
    </row>
    <row r="6" spans="1:1" x14ac:dyDescent="0.3">
      <c r="A6" s="1" t="s">
        <v>522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7AA0-8B77-BE4F-A5EF-E620381946C4}">
  <sheetPr codeName="Sheet17">
    <tabColor rgb="FFFF0000"/>
  </sheetPr>
  <dimension ref="A1:L16"/>
  <sheetViews>
    <sheetView workbookViewId="0"/>
  </sheetViews>
  <sheetFormatPr baseColWidth="10" defaultRowHeight="26" x14ac:dyDescent="0.3"/>
  <cols>
    <col min="1" max="7" width="10.83203125" style="1"/>
    <col min="8" max="10" width="13" style="1" bestFit="1" customWidth="1"/>
    <col min="11" max="16384" width="10.83203125" style="1"/>
  </cols>
  <sheetData>
    <row r="1" spans="1:12" x14ac:dyDescent="0.3">
      <c r="A1" s="154" t="s">
        <v>405</v>
      </c>
    </row>
    <row r="2" spans="1:12" x14ac:dyDescent="0.3">
      <c r="A2" s="154" t="s">
        <v>402</v>
      </c>
    </row>
    <row r="3" spans="1:12" x14ac:dyDescent="0.3">
      <c r="A3" s="154" t="s">
        <v>555</v>
      </c>
    </row>
    <row r="4" spans="1:12" x14ac:dyDescent="0.3">
      <c r="A4" s="154" t="s">
        <v>556</v>
      </c>
    </row>
    <row r="5" spans="1:12" x14ac:dyDescent="0.3">
      <c r="A5" s="154" t="s">
        <v>557</v>
      </c>
      <c r="D5" s="1" t="s">
        <v>361</v>
      </c>
    </row>
    <row r="8" spans="1:12" ht="29" x14ac:dyDescent="0.3">
      <c r="D8" s="1" t="s">
        <v>362</v>
      </c>
      <c r="H8" s="137" t="s">
        <v>0</v>
      </c>
      <c r="L8" s="27" t="s">
        <v>27</v>
      </c>
    </row>
    <row r="9" spans="1:12" ht="30" x14ac:dyDescent="0.4">
      <c r="D9" s="138" t="s">
        <v>363</v>
      </c>
      <c r="E9" s="138" t="s">
        <v>364</v>
      </c>
      <c r="F9" s="138" t="s">
        <v>365</v>
      </c>
      <c r="H9" s="138" t="s">
        <v>366</v>
      </c>
      <c r="I9" s="138" t="s">
        <v>367</v>
      </c>
      <c r="J9" s="138" t="s">
        <v>368</v>
      </c>
      <c r="L9" s="138" t="s">
        <v>363</v>
      </c>
    </row>
    <row r="10" spans="1:12" ht="30" x14ac:dyDescent="0.4">
      <c r="H10" s="138" t="s">
        <v>369</v>
      </c>
      <c r="I10" s="138" t="s">
        <v>370</v>
      </c>
      <c r="J10" s="138" t="s">
        <v>371</v>
      </c>
      <c r="L10" s="138" t="s">
        <v>364</v>
      </c>
    </row>
    <row r="11" spans="1:12" ht="30" x14ac:dyDescent="0.4">
      <c r="H11" s="138" t="s">
        <v>372</v>
      </c>
      <c r="I11" s="138" t="s">
        <v>373</v>
      </c>
      <c r="J11" s="138" t="s">
        <v>374</v>
      </c>
      <c r="L11" s="138" t="s">
        <v>365</v>
      </c>
    </row>
    <row r="14" spans="1:12" ht="29" x14ac:dyDescent="0.3">
      <c r="H14" s="1" t="s">
        <v>375</v>
      </c>
      <c r="L14" s="139" t="s">
        <v>376</v>
      </c>
    </row>
    <row r="15" spans="1:12" ht="31" x14ac:dyDescent="0.4">
      <c r="H15" s="138" t="s">
        <v>377</v>
      </c>
      <c r="I15" s="138" t="s">
        <v>378</v>
      </c>
      <c r="J15" s="138" t="s">
        <v>379</v>
      </c>
      <c r="L15" s="138" t="s">
        <v>380</v>
      </c>
    </row>
    <row r="16" spans="1:12" ht="70" x14ac:dyDescent="0.3">
      <c r="H16" s="140" t="s">
        <v>381</v>
      </c>
      <c r="I16" s="140" t="s">
        <v>382</v>
      </c>
      <c r="J16" s="140" t="s">
        <v>383</v>
      </c>
    </row>
  </sheetData>
  <phoneticPr fontId="26" type="noConversion"/>
  <hyperlinks>
    <hyperlink ref="A1" r:id="rId1" xr:uid="{2D72F8EC-0859-7E46-8B4B-FC4788D861D2}"/>
    <hyperlink ref="A2" r:id="rId2" xr:uid="{BA5077A0-5FAC-E94C-AD19-59BD00A4FE7B}"/>
    <hyperlink ref="A3" r:id="rId3" xr:uid="{3F853CA8-9114-524A-910A-1E16392D200C}"/>
    <hyperlink ref="A4" r:id="rId4" xr:uid="{098CBFAE-C024-0C46-AA8B-55725B14401B}"/>
    <hyperlink ref="A5" r:id="rId5" xr:uid="{83FD4B1B-5BB7-4746-92F7-32D57265D56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94EC9-3DDC-9043-ABBE-D05F90BCC396}">
  <sheetPr>
    <tabColor rgb="FFFF0000"/>
  </sheetPr>
  <dimension ref="B2:T15"/>
  <sheetViews>
    <sheetView workbookViewId="0"/>
  </sheetViews>
  <sheetFormatPr baseColWidth="10" defaultRowHeight="26" x14ac:dyDescent="0.3"/>
  <cols>
    <col min="1" max="5" width="10.83203125" style="1"/>
    <col min="6" max="6" width="13.33203125" style="1" bestFit="1" customWidth="1"/>
    <col min="7" max="7" width="10.83203125" style="1"/>
    <col min="8" max="8" width="13.33203125" style="1" bestFit="1" customWidth="1"/>
    <col min="9" max="17" width="10.83203125" style="1"/>
    <col min="18" max="18" width="13.33203125" style="1" bestFit="1" customWidth="1"/>
    <col min="19" max="16384" width="10.83203125" style="1"/>
  </cols>
  <sheetData>
    <row r="2" spans="2:20" x14ac:dyDescent="0.3">
      <c r="B2" s="105" t="s">
        <v>26</v>
      </c>
      <c r="D2" s="105" t="s">
        <v>513</v>
      </c>
      <c r="F2" s="1" t="s">
        <v>512</v>
      </c>
      <c r="J2" s="105" t="s">
        <v>511</v>
      </c>
      <c r="N2" s="1" t="s">
        <v>510</v>
      </c>
      <c r="R2" s="1" t="s">
        <v>28</v>
      </c>
      <c r="T2" s="1" t="s">
        <v>437</v>
      </c>
    </row>
    <row r="3" spans="2:20" x14ac:dyDescent="0.3">
      <c r="B3" s="1">
        <v>10</v>
      </c>
      <c r="D3" s="1">
        <v>0.2</v>
      </c>
      <c r="F3" s="1">
        <v>1</v>
      </c>
      <c r="G3" s="1">
        <v>0.5</v>
      </c>
      <c r="H3" s="1">
        <v>0.4</v>
      </c>
      <c r="J3" s="1" cm="1">
        <f t="array" ref="J3:L5">MMULT(v,TRANSPOSE(v))</f>
        <v>4.0000000000000008E-2</v>
      </c>
      <c r="K3" s="1">
        <v>8.0000000000000016E-2</v>
      </c>
      <c r="L3" s="1">
        <v>0.06</v>
      </c>
      <c r="N3" s="1" cm="1">
        <f t="array" ref="N3:P5">volmat*rho</f>
        <v>4.0000000000000008E-2</v>
      </c>
      <c r="O3" s="1">
        <v>4.0000000000000008E-2</v>
      </c>
      <c r="P3" s="1">
        <v>2.4E-2</v>
      </c>
      <c r="R3" s="1" cm="1">
        <f t="array" ref="R3">MMULT(MMULT(TRANSPOSE(x),covmat),x)</f>
        <v>222.60000000000002</v>
      </c>
      <c r="T3" s="1">
        <f>SQRT(R3)</f>
        <v>14.919785521246611</v>
      </c>
    </row>
    <row r="4" spans="2:20" x14ac:dyDescent="0.3">
      <c r="B4" s="1">
        <v>20</v>
      </c>
      <c r="D4" s="1">
        <v>0.4</v>
      </c>
      <c r="F4" s="1">
        <v>0.5</v>
      </c>
      <c r="G4" s="1">
        <v>1</v>
      </c>
      <c r="H4" s="1">
        <v>0.3</v>
      </c>
      <c r="J4" s="1">
        <v>8.0000000000000016E-2</v>
      </c>
      <c r="K4" s="1">
        <v>0.16000000000000003</v>
      </c>
      <c r="L4" s="1">
        <v>0.12</v>
      </c>
      <c r="N4" s="1">
        <v>4.0000000000000008E-2</v>
      </c>
      <c r="O4" s="1">
        <v>0.16000000000000003</v>
      </c>
      <c r="P4" s="1">
        <v>3.5999999999999997E-2</v>
      </c>
    </row>
    <row r="5" spans="2:20" x14ac:dyDescent="0.3">
      <c r="B5" s="1">
        <v>30</v>
      </c>
      <c r="D5" s="1">
        <v>0.3</v>
      </c>
      <c r="F5" s="1">
        <v>0.4</v>
      </c>
      <c r="G5" s="1">
        <v>0.3</v>
      </c>
      <c r="H5" s="1">
        <v>1</v>
      </c>
      <c r="J5" s="1">
        <v>0.06</v>
      </c>
      <c r="K5" s="1">
        <v>0.12</v>
      </c>
      <c r="L5" s="1">
        <v>0.09</v>
      </c>
      <c r="N5" s="1">
        <v>2.4E-2</v>
      </c>
      <c r="O5" s="1">
        <v>3.5999999999999997E-2</v>
      </c>
      <c r="P5" s="1">
        <v>0.09</v>
      </c>
    </row>
    <row r="7" spans="2:20" x14ac:dyDescent="0.3">
      <c r="B7" s="1" t="s">
        <v>509</v>
      </c>
      <c r="F7" s="1" t="s">
        <v>508</v>
      </c>
      <c r="H7" s="1" t="s">
        <v>507</v>
      </c>
    </row>
    <row r="8" spans="2:20" x14ac:dyDescent="0.3">
      <c r="B8" s="1" cm="1">
        <f t="array" ref="B8:D8">MMULT(TRANSPOSE(x),covmat)</f>
        <v>1.9200000000000002</v>
      </c>
      <c r="C8" s="1">
        <v>4.6800000000000006</v>
      </c>
      <c r="D8" s="1">
        <v>3.6599999999999997</v>
      </c>
      <c r="F8" s="1" cm="1">
        <f t="array" ref="F8:F10">TRANSPOSE(covvec) * x</f>
        <v>19.200000000000003</v>
      </c>
      <c r="H8" s="1" cm="1">
        <f t="array" ref="H8:H10">VarianceVec / s</f>
        <v>1.2868817700266619</v>
      </c>
    </row>
    <row r="9" spans="2:20" x14ac:dyDescent="0.3">
      <c r="F9" s="1">
        <v>93.600000000000009</v>
      </c>
      <c r="H9" s="1">
        <v>6.2735486288799764</v>
      </c>
    </row>
    <row r="10" spans="2:20" x14ac:dyDescent="0.3">
      <c r="F10" s="1">
        <v>109.8</v>
      </c>
      <c r="H10" s="1">
        <v>7.3593551223399718</v>
      </c>
    </row>
    <row r="12" spans="2:20" x14ac:dyDescent="0.3">
      <c r="B12" s="1" t="s">
        <v>506</v>
      </c>
      <c r="D12" s="207" t="s">
        <v>505</v>
      </c>
      <c r="F12" s="1" t="s">
        <v>514</v>
      </c>
      <c r="H12" s="1" t="s">
        <v>504</v>
      </c>
    </row>
    <row r="13" spans="2:20" x14ac:dyDescent="0.3">
      <c r="B13" s="74">
        <v>0.98</v>
      </c>
      <c r="D13" s="1">
        <f>_xlfn.NORM.S.INV(Confidence)</f>
        <v>2.0537489106318221</v>
      </c>
      <c r="F13" s="1" cm="1">
        <f t="array" ref="F13:F15">TRANSPOSE(covvec)  / s</f>
        <v>0.12868817700266619</v>
      </c>
      <c r="H13" s="1" cm="1">
        <f t="array" ref="H13:H15">Contribution*l</f>
        <v>2.6429320333042079</v>
      </c>
    </row>
    <row r="14" spans="2:20" x14ac:dyDescent="0.3">
      <c r="F14" s="1">
        <v>0.31367743144399884</v>
      </c>
      <c r="H14" s="1">
        <v>12.884293662358013</v>
      </c>
    </row>
    <row r="15" spans="2:20" x14ac:dyDescent="0.3">
      <c r="F15" s="1">
        <v>0.24531183741133239</v>
      </c>
      <c r="H15" s="1">
        <v>15.114267565458437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FF291-7509-2B4B-B941-6CCB02EA6156}">
  <sheetPr codeName="Sheet29">
    <tabColor rgb="FFFF0000"/>
  </sheetPr>
  <dimension ref="A1:Q21"/>
  <sheetViews>
    <sheetView workbookViewId="0">
      <selection activeCell="A2" sqref="A2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3" width="10.83203125" style="5"/>
    <col min="4" max="5" width="11.33203125" style="5" bestFit="1" customWidth="1"/>
    <col min="6" max="7" width="10.83203125" style="5"/>
    <col min="8" max="10" width="13.33203125" style="5" bestFit="1" customWidth="1"/>
    <col min="11" max="12" width="10.83203125" style="5" customWidth="1"/>
    <col min="13" max="13" width="10.83203125" style="5"/>
    <col min="14" max="14" width="11.33203125" style="5" bestFit="1" customWidth="1"/>
    <col min="15" max="16384" width="10.83203125" style="5"/>
  </cols>
  <sheetData>
    <row r="1" spans="1:17" x14ac:dyDescent="0.3">
      <c r="A1" s="154" t="s">
        <v>319</v>
      </c>
    </row>
    <row r="2" spans="1:17" x14ac:dyDescent="0.3">
      <c r="B2" s="6" t="s">
        <v>0</v>
      </c>
      <c r="G2" s="5" t="s">
        <v>24</v>
      </c>
      <c r="I2" s="5" t="s">
        <v>25</v>
      </c>
      <c r="M2" s="155" t="s">
        <v>259</v>
      </c>
      <c r="N2" s="155" t="s">
        <v>260</v>
      </c>
      <c r="O2" s="155" t="s">
        <v>261</v>
      </c>
      <c r="P2" s="155" t="s">
        <v>262</v>
      </c>
      <c r="Q2" s="155" t="s">
        <v>263</v>
      </c>
    </row>
    <row r="3" spans="1:17" x14ac:dyDescent="0.3">
      <c r="B3" s="158">
        <v>0.01</v>
      </c>
      <c r="C3" s="158">
        <v>0</v>
      </c>
      <c r="D3" s="158">
        <v>0</v>
      </c>
      <c r="E3" s="158">
        <v>0</v>
      </c>
      <c r="G3" s="120">
        <f ca="1">SUM(iVaR!x)</f>
        <v>1000</v>
      </c>
      <c r="I3" s="122">
        <v>0.95</v>
      </c>
      <c r="M3" s="122">
        <v>400</v>
      </c>
      <c r="N3" s="122">
        <v>410</v>
      </c>
      <c r="O3" s="122">
        <v>400</v>
      </c>
      <c r="P3" s="122">
        <v>400</v>
      </c>
      <c r="Q3" s="122">
        <v>400</v>
      </c>
    </row>
    <row r="4" spans="1:17" x14ac:dyDescent="0.3">
      <c r="B4" s="158">
        <v>0</v>
      </c>
      <c r="C4" s="158">
        <v>0.02</v>
      </c>
      <c r="D4" s="158">
        <v>0</v>
      </c>
      <c r="E4" s="158">
        <v>0</v>
      </c>
      <c r="M4" s="122">
        <v>300</v>
      </c>
      <c r="N4" s="122">
        <v>300</v>
      </c>
      <c r="O4" s="122">
        <v>310</v>
      </c>
      <c r="P4" s="122">
        <v>300</v>
      </c>
      <c r="Q4" s="122">
        <v>300</v>
      </c>
    </row>
    <row r="5" spans="1:17" x14ac:dyDescent="0.3">
      <c r="B5" s="158">
        <v>0</v>
      </c>
      <c r="C5" s="158">
        <v>0</v>
      </c>
      <c r="D5" s="158">
        <v>0.03</v>
      </c>
      <c r="E5" s="158">
        <v>0</v>
      </c>
      <c r="M5" s="122">
        <v>200</v>
      </c>
      <c r="N5" s="122">
        <v>200</v>
      </c>
      <c r="O5" s="122">
        <v>200</v>
      </c>
      <c r="P5" s="122">
        <v>210</v>
      </c>
      <c r="Q5" s="122">
        <v>200</v>
      </c>
    </row>
    <row r="6" spans="1:17" x14ac:dyDescent="0.3">
      <c r="B6" s="158">
        <v>0</v>
      </c>
      <c r="C6" s="158">
        <v>0</v>
      </c>
      <c r="D6" s="158">
        <v>0</v>
      </c>
      <c r="E6" s="158">
        <v>0.04</v>
      </c>
      <c r="M6" s="122">
        <v>100</v>
      </c>
      <c r="N6" s="122">
        <v>100</v>
      </c>
      <c r="O6" s="122">
        <v>100</v>
      </c>
      <c r="P6" s="122">
        <v>100</v>
      </c>
      <c r="Q6" s="122">
        <v>110</v>
      </c>
    </row>
    <row r="8" spans="1:17" x14ac:dyDescent="0.3">
      <c r="B8" s="5" t="s">
        <v>259</v>
      </c>
      <c r="G8" s="5" t="s">
        <v>27</v>
      </c>
    </row>
    <row r="9" spans="1:17" x14ac:dyDescent="0.3">
      <c r="B9" s="122" cm="1">
        <f t="array" aca="1" ref="B9:B12" ca="1">INDIRECT(B8)</f>
        <v>400</v>
      </c>
      <c r="G9" s="120">
        <f t="array" aca="1" ref="G9:G12" ca="1">x/Value</f>
        <v>0.4</v>
      </c>
    </row>
    <row r="10" spans="1:17" x14ac:dyDescent="0.3">
      <c r="B10" s="122">
        <f ca="1"/>
        <v>300</v>
      </c>
      <c r="G10" s="120">
        <f ca="1"/>
        <v>0.3</v>
      </c>
    </row>
    <row r="11" spans="1:17" x14ac:dyDescent="0.3">
      <c r="B11" s="122">
        <f ca="1"/>
        <v>200</v>
      </c>
      <c r="G11" s="120">
        <f ca="1"/>
        <v>0.2</v>
      </c>
    </row>
    <row r="12" spans="1:17" x14ac:dyDescent="0.3">
      <c r="B12" s="122">
        <f ca="1"/>
        <v>100</v>
      </c>
      <c r="G12" s="120">
        <f ca="1"/>
        <v>0.1</v>
      </c>
    </row>
    <row r="15" spans="1:17" x14ac:dyDescent="0.3">
      <c r="B15" s="5" t="s">
        <v>257</v>
      </c>
      <c r="G15" s="5" t="s">
        <v>258</v>
      </c>
      <c r="I15" s="5" t="s">
        <v>2</v>
      </c>
      <c r="J15" s="5" t="s">
        <v>30</v>
      </c>
    </row>
    <row r="16" spans="1:17" x14ac:dyDescent="0.3">
      <c r="B16" s="120" cm="1">
        <f t="array" aca="1" ref="B16" ca="1">MMULT(MMULT(TRANSPOSE(x),covmat),x)</f>
        <v>5000</v>
      </c>
      <c r="G16" s="123" cm="1">
        <f t="array" aca="1" ref="G16" ca="1">MMULT(MMULT(TRANSPOSE(w),covmat),w)</f>
        <v>5.0000000000000001E-3</v>
      </c>
      <c r="I16" s="120">
        <f ca="1">_xlfn.NORM.INV(alpha,0,SQRT(variance))</f>
        <v>116.30871536766733</v>
      </c>
      <c r="J16" s="143">
        <f ca="1">_xlfn.NORM.INV(alpha,0,SQRT(variancePct))</f>
        <v>0.11630871536766732</v>
      </c>
      <c r="L16" s="146"/>
      <c r="M16" s="144">
        <f ca="1">VaR</f>
        <v>116.30871536766733</v>
      </c>
      <c r="N16" s="147">
        <f ca="1">VaRPct</f>
        <v>0.11630871536766732</v>
      </c>
      <c r="P16" s="156" t="s">
        <v>392</v>
      </c>
      <c r="Q16" s="157" t="s">
        <v>393</v>
      </c>
    </row>
    <row r="17" spans="12:17" x14ac:dyDescent="0.3">
      <c r="L17" s="146" t="s">
        <v>259</v>
      </c>
      <c r="M17" s="148">
        <f t="dataTable" ref="M17:N21" dt2D="0" dtr="0" r1="B8" ca="1"/>
        <v>116.30871536766733</v>
      </c>
      <c r="N17" s="145">
        <v>0.11630871536766732</v>
      </c>
      <c r="P17" s="150">
        <f t="shared" ref="P17:Q21" si="0">M17-M$17</f>
        <v>0</v>
      </c>
      <c r="Q17" s="149">
        <f t="shared" si="0"/>
        <v>0</v>
      </c>
    </row>
    <row r="18" spans="12:17" x14ac:dyDescent="0.3">
      <c r="L18" s="146" t="s">
        <v>260</v>
      </c>
      <c r="M18" s="148">
        <v>117.24703105093441</v>
      </c>
      <c r="N18" s="145">
        <v>0.11608616935736081</v>
      </c>
      <c r="P18" s="150">
        <f t="shared" si="0"/>
        <v>0.93831568326707782</v>
      </c>
      <c r="Q18" s="149">
        <f t="shared" si="0"/>
        <v>-2.2254601030650967E-4</v>
      </c>
    </row>
    <row r="19" spans="12:17" x14ac:dyDescent="0.3">
      <c r="L19" s="146" t="s">
        <v>261</v>
      </c>
      <c r="M19" s="148">
        <v>117.71913001664893</v>
      </c>
      <c r="N19" s="145">
        <v>0.11655359407589003</v>
      </c>
      <c r="P19" s="150">
        <f t="shared" si="0"/>
        <v>1.4104146489816003</v>
      </c>
      <c r="Q19" s="149">
        <f t="shared" si="0"/>
        <v>2.4487870822270663E-4</v>
      </c>
    </row>
    <row r="20" spans="12:17" x14ac:dyDescent="0.3">
      <c r="L20" s="146" t="s">
        <v>262</v>
      </c>
      <c r="M20" s="148">
        <v>117.73062097572911</v>
      </c>
      <c r="N20" s="145">
        <v>0.11656497126309812</v>
      </c>
      <c r="P20" s="150">
        <f t="shared" si="0"/>
        <v>1.4219056080617776</v>
      </c>
      <c r="Q20" s="149">
        <f t="shared" si="0"/>
        <v>2.5625589543079585E-4</v>
      </c>
    </row>
    <row r="21" spans="12:17" x14ac:dyDescent="0.3">
      <c r="L21" s="146" t="s">
        <v>263</v>
      </c>
      <c r="M21" s="148">
        <v>117.28163931588382</v>
      </c>
      <c r="N21" s="145">
        <v>0.11612043496622161</v>
      </c>
      <c r="O21" s="7"/>
      <c r="P21" s="150">
        <f t="shared" si="0"/>
        <v>0.97292394821648998</v>
      </c>
      <c r="Q21" s="149">
        <f t="shared" si="0"/>
        <v>-1.8828040144570901E-4</v>
      </c>
    </row>
  </sheetData>
  <conditionalFormatting sqref="P17:Q2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DAEB90E3-1D06-B34C-9FCA-EC08AA0B07C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A600-F8B8-1B49-A365-0CAD01C5457F}">
  <sheetPr codeName="Sheet28">
    <tabColor rgb="FF7030A0"/>
  </sheetPr>
  <dimension ref="A1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9" width="13.33203125" style="5" bestFit="1" customWidth="1"/>
    <col min="10" max="10" width="13.33203125" style="114" bestFit="1" customWidth="1"/>
    <col min="11" max="16384" width="10.83203125" style="5"/>
  </cols>
  <sheetData>
    <row r="1" spans="1:10" x14ac:dyDescent="0.3">
      <c r="A1" s="154" t="s">
        <v>403</v>
      </c>
    </row>
    <row r="2" spans="1:10" x14ac:dyDescent="0.3">
      <c r="B2" s="6" t="s">
        <v>0</v>
      </c>
      <c r="F2" s="5" t="s">
        <v>24</v>
      </c>
      <c r="I2" s="5" t="s">
        <v>25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26</v>
      </c>
      <c r="F6" s="114"/>
      <c r="G6" s="114" t="s">
        <v>27</v>
      </c>
    </row>
    <row r="7" spans="1:10" x14ac:dyDescent="0.3">
      <c r="B7" s="122">
        <v>200</v>
      </c>
      <c r="F7" s="114"/>
      <c r="G7" s="114">
        <f t="array" ref="G7:G8">x/Value</f>
        <v>0.66666666666666663</v>
      </c>
    </row>
    <row r="8" spans="1:10" x14ac:dyDescent="0.3">
      <c r="B8" s="122">
        <v>100</v>
      </c>
      <c r="F8" s="114"/>
      <c r="G8" s="114">
        <v>0.33333333333333331</v>
      </c>
    </row>
    <row r="9" spans="1:10" x14ac:dyDescent="0.3">
      <c r="F9" s="114"/>
      <c r="G9" s="114"/>
    </row>
    <row r="10" spans="1:10" x14ac:dyDescent="0.3">
      <c r="B10" s="5" t="s">
        <v>257</v>
      </c>
      <c r="F10" s="114"/>
      <c r="G10" s="114" t="s">
        <v>29</v>
      </c>
      <c r="I10" s="5" t="s">
        <v>2</v>
      </c>
      <c r="J10" s="114" t="s">
        <v>30</v>
      </c>
    </row>
    <row r="11" spans="1:10" x14ac:dyDescent="0.3">
      <c r="B11" s="120">
        <f t="array" ref="B11">MMULT(MMULT(TRANSPOSE(x),covmat),x)</f>
        <v>244</v>
      </c>
      <c r="F11" s="114"/>
      <c r="G11" s="115">
        <f t="array" ref="G11">MMULT(TRANSPOSE(w),Sw)</f>
        <v>2.7111111111111108E-3</v>
      </c>
      <c r="I11" s="121">
        <f>_xlfn.NORM.INV(alpha,0,SQRT(variance))</f>
        <v>25.69343501362323</v>
      </c>
      <c r="J11" s="114">
        <f>VaR/Value</f>
        <v>8.5644783378744094E-2</v>
      </c>
    </row>
    <row r="12" spans="1:10" x14ac:dyDescent="0.3">
      <c r="F12" s="114"/>
      <c r="G12" s="114"/>
    </row>
    <row r="13" spans="1:10" x14ac:dyDescent="0.3">
      <c r="F13" s="114"/>
      <c r="G13" s="114" t="s">
        <v>32</v>
      </c>
    </row>
    <row r="14" spans="1:10" x14ac:dyDescent="0.3">
      <c r="F14" s="114"/>
      <c r="G14" s="115">
        <f>SQRT(variancePct)</f>
        <v>5.2068331172711028E-2</v>
      </c>
    </row>
    <row r="15" spans="1:10" x14ac:dyDescent="0.3">
      <c r="F15" s="114"/>
      <c r="G15" s="114"/>
    </row>
    <row r="16" spans="1:10" x14ac:dyDescent="0.3">
      <c r="B16" s="7" t="s">
        <v>33</v>
      </c>
      <c r="F16" s="114"/>
      <c r="G16" s="116" t="s">
        <v>256</v>
      </c>
    </row>
    <row r="17" spans="2:10" x14ac:dyDescent="0.3">
      <c r="B17" s="120">
        <f t="array" ref="B17:B18">MMULT(covmat,x)</f>
        <v>0.5</v>
      </c>
      <c r="F17" s="114"/>
      <c r="G17" s="115">
        <f t="array" ref="G17:G18">MMULT(covmat,w)</f>
        <v>1.6666666666666666E-3</v>
      </c>
    </row>
    <row r="18" spans="2:10" x14ac:dyDescent="0.3">
      <c r="B18" s="120">
        <v>1.44</v>
      </c>
      <c r="F18" s="114"/>
      <c r="G18" s="115">
        <v>4.7999999999999996E-3</v>
      </c>
    </row>
    <row r="19" spans="2:10" x14ac:dyDescent="0.3">
      <c r="F19" s="114"/>
      <c r="G19" s="114"/>
    </row>
    <row r="20" spans="2:10" x14ac:dyDescent="0.3">
      <c r="B20" s="6" t="s">
        <v>35</v>
      </c>
      <c r="F20" s="114"/>
      <c r="G20" s="117" t="s">
        <v>35</v>
      </c>
      <c r="I20" s="5" t="s">
        <v>36</v>
      </c>
      <c r="J20" s="114" t="s">
        <v>255</v>
      </c>
    </row>
    <row r="21" spans="2:10" x14ac:dyDescent="0.3">
      <c r="B21" s="121">
        <f t="array" ref="B21:B22">(Sx/Value)/(variance/Value^2)</f>
        <v>0.61475409836065575</v>
      </c>
      <c r="F21" s="114"/>
      <c r="G21" s="118">
        <f t="array" ref="G21:G22">Sw/variancePct</f>
        <v>0.61475409836065575</v>
      </c>
      <c r="I21" s="121" cm="1">
        <f t="array" ref="I21:I22">b*VaR</f>
        <v>15.795144475588051</v>
      </c>
      <c r="J21" s="119">
        <f t="array" ref="J21:J22">b*VaRPct</f>
        <v>5.26504815852935E-2</v>
      </c>
    </row>
    <row r="22" spans="2:10" x14ac:dyDescent="0.3">
      <c r="B22" s="121">
        <v>1.7704918032786883</v>
      </c>
      <c r="F22" s="114"/>
      <c r="G22" s="118">
        <v>1.7704918032786887</v>
      </c>
      <c r="I22" s="121">
        <v>45.490016089693583</v>
      </c>
      <c r="J22" s="119">
        <v>0.15163338696564527</v>
      </c>
    </row>
  </sheetData>
  <hyperlinks>
    <hyperlink ref="A1" r:id="rId1" xr:uid="{6B5B7527-740A-CF45-8527-D5572992CC95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D02C-6C81-424E-B338-7AEAC7AF1FF6}">
  <sheetPr codeName="Sheet5">
    <tabColor rgb="FF7030A0"/>
  </sheetPr>
  <dimension ref="A1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6384" width="10.83203125" style="5"/>
  </cols>
  <sheetData>
    <row r="1" spans="1:10" x14ac:dyDescent="0.3">
      <c r="A1" s="154" t="s">
        <v>404</v>
      </c>
    </row>
    <row r="2" spans="1:10" x14ac:dyDescent="0.3">
      <c r="B2" s="6" t="s">
        <v>0</v>
      </c>
      <c r="F2" s="5" t="s">
        <v>24</v>
      </c>
      <c r="I2" s="5" t="s">
        <v>25</v>
      </c>
    </row>
    <row r="3" spans="1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1:10" x14ac:dyDescent="0.3">
      <c r="B4" s="127">
        <v>0</v>
      </c>
      <c r="C4" s="127">
        <v>1.44E-2</v>
      </c>
    </row>
    <row r="6" spans="1:10" x14ac:dyDescent="0.3">
      <c r="B6" s="5" t="s">
        <v>26</v>
      </c>
      <c r="F6" s="5" t="s">
        <v>27</v>
      </c>
    </row>
    <row r="7" spans="1:10" x14ac:dyDescent="0.3">
      <c r="B7" s="122">
        <v>200</v>
      </c>
      <c r="F7" s="120">
        <f t="array" ref="F7:F8">x/Value</f>
        <v>0.66666666666666663</v>
      </c>
    </row>
    <row r="8" spans="1:10" x14ac:dyDescent="0.3">
      <c r="B8" s="122">
        <v>100</v>
      </c>
      <c r="F8" s="120">
        <v>0.33333333333333331</v>
      </c>
    </row>
    <row r="10" spans="1:10" x14ac:dyDescent="0.3">
      <c r="B10" s="5" t="s">
        <v>257</v>
      </c>
      <c r="F10" s="5" t="s">
        <v>258</v>
      </c>
      <c r="I10" s="5" t="s">
        <v>2</v>
      </c>
      <c r="J10" s="5" t="s">
        <v>30</v>
      </c>
    </row>
    <row r="11" spans="1:10" x14ac:dyDescent="0.3">
      <c r="B11" s="120">
        <f t="array" ref="B11">MMULT(MMULT(TRANSPOSE(x),covmat),x)</f>
        <v>244</v>
      </c>
      <c r="F11" s="123" cm="1">
        <f t="array" ref="F11">MMULT(MMULT(TRANSPOSE(w),covmat),w)</f>
        <v>2.7111111111111108E-3</v>
      </c>
      <c r="I11" s="120">
        <f>_xlfn.NORM.INV(alpha,0,SQRT(variance))</f>
        <v>25.69343501362323</v>
      </c>
      <c r="J11" s="126">
        <f>VaR/Value</f>
        <v>8.5644783378744094E-2</v>
      </c>
    </row>
    <row r="16" spans="1:10" x14ac:dyDescent="0.3">
      <c r="F16" s="7" t="s">
        <v>34</v>
      </c>
    </row>
    <row r="17" spans="6:10" x14ac:dyDescent="0.3">
      <c r="F17" s="123">
        <f t="array" ref="F17:F18">MMULT(covmat,w)</f>
        <v>1.6666666666666666E-3</v>
      </c>
    </row>
    <row r="18" spans="6:10" x14ac:dyDescent="0.3">
      <c r="F18" s="123">
        <v>4.7999999999999996E-3</v>
      </c>
    </row>
    <row r="20" spans="6:10" x14ac:dyDescent="0.3">
      <c r="F20" s="6" t="s">
        <v>35</v>
      </c>
      <c r="J20" s="5" t="s">
        <v>36</v>
      </c>
    </row>
    <row r="21" spans="6:10" x14ac:dyDescent="0.3">
      <c r="F21" s="121">
        <f t="array" ref="F21:F22">Sw/variancePct</f>
        <v>0.61475409836065575</v>
      </c>
      <c r="J21" s="126">
        <f t="array" ref="J21:J22">b_pct*VaRPct</f>
        <v>5.26504815852935E-2</v>
      </c>
    </row>
    <row r="22" spans="6:10" x14ac:dyDescent="0.3">
      <c r="F22" s="121">
        <v>1.7704918032786887</v>
      </c>
      <c r="J22" s="126">
        <v>0.15163338696564529</v>
      </c>
    </row>
  </sheetData>
  <hyperlinks>
    <hyperlink ref="A1" r:id="rId1" xr:uid="{8C0F04C9-B070-6248-9BA2-0CECFE4DB8D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6102-8FCA-1945-8CCE-6E8243B6BFE4}">
  <sheetPr codeName="Sheet6">
    <tabColor rgb="FF7030A0"/>
  </sheetPr>
  <dimension ref="B2:J22"/>
  <sheetViews>
    <sheetView workbookViewId="0">
      <selection activeCell="B3" sqref="B3:C4"/>
    </sheetView>
  </sheetViews>
  <sheetFormatPr baseColWidth="10" defaultRowHeight="26" x14ac:dyDescent="0.3"/>
  <cols>
    <col min="1" max="1" width="10.83203125" style="5"/>
    <col min="2" max="2" width="13.33203125" style="5" bestFit="1" customWidth="1"/>
    <col min="3" max="6" width="10.83203125" style="5"/>
    <col min="7" max="7" width="13.33203125" style="5" bestFit="1" customWidth="1"/>
    <col min="8" max="8" width="10.83203125" style="5"/>
    <col min="9" max="10" width="13.33203125" style="5" bestFit="1" customWidth="1"/>
    <col min="11" max="11" width="10.83203125" style="5" customWidth="1"/>
    <col min="12" max="16384" width="10.83203125" style="5"/>
  </cols>
  <sheetData>
    <row r="2" spans="2:10" x14ac:dyDescent="0.3">
      <c r="B2" s="6" t="s">
        <v>0</v>
      </c>
      <c r="F2" s="5" t="s">
        <v>24</v>
      </c>
      <c r="I2" s="5" t="s">
        <v>25</v>
      </c>
    </row>
    <row r="3" spans="2:10" x14ac:dyDescent="0.3">
      <c r="B3" s="127">
        <v>2.5000000000000001E-3</v>
      </c>
      <c r="C3" s="127">
        <v>0</v>
      </c>
      <c r="F3" s="120">
        <f>SUM(x)</f>
        <v>300</v>
      </c>
      <c r="I3" s="122">
        <v>0.95</v>
      </c>
    </row>
    <row r="4" spans="2:10" x14ac:dyDescent="0.3">
      <c r="B4" s="127">
        <v>0</v>
      </c>
      <c r="C4" s="127">
        <v>1.44E-2</v>
      </c>
    </row>
    <row r="6" spans="2:10" x14ac:dyDescent="0.3">
      <c r="B6" s="5" t="s">
        <v>259</v>
      </c>
      <c r="F6" s="5" t="s">
        <v>27</v>
      </c>
    </row>
    <row r="7" spans="2:10" x14ac:dyDescent="0.3">
      <c r="B7" s="122">
        <v>200</v>
      </c>
      <c r="F7" s="120">
        <f t="array" ref="F7:F8">x/Value</f>
        <v>0.66666666666666663</v>
      </c>
    </row>
    <row r="8" spans="2:10" x14ac:dyDescent="0.3">
      <c r="B8" s="122">
        <v>100</v>
      </c>
      <c r="F8" s="120">
        <v>0.33333333333333331</v>
      </c>
    </row>
    <row r="10" spans="2:10" x14ac:dyDescent="0.3">
      <c r="B10" s="5" t="s">
        <v>28</v>
      </c>
      <c r="F10" s="5" t="s">
        <v>29</v>
      </c>
      <c r="I10" s="5" t="s">
        <v>2</v>
      </c>
      <c r="J10" s="5" t="s">
        <v>30</v>
      </c>
    </row>
    <row r="11" spans="2:10" x14ac:dyDescent="0.3">
      <c r="B11" s="120">
        <f t="array" ref="B11">MMULT(MMULT(TRANSPOSE(x),covmat),x)</f>
        <v>244</v>
      </c>
      <c r="F11" s="123">
        <f t="array" ref="F11">MMULT(TRANSPOSE(w),Sw)</f>
        <v>2.7111111111111108E-3</v>
      </c>
      <c r="I11" s="120">
        <f>_xlfn.NORM.INV(alpha,0,vol)</f>
        <v>25.69343501362323</v>
      </c>
      <c r="J11" s="126">
        <f>VaR/Value</f>
        <v>8.5644783378744094E-2</v>
      </c>
    </row>
    <row r="13" spans="2:10" x14ac:dyDescent="0.3">
      <c r="B13" s="5" t="s">
        <v>31</v>
      </c>
      <c r="F13" s="5" t="s">
        <v>32</v>
      </c>
    </row>
    <row r="14" spans="2:10" x14ac:dyDescent="0.3">
      <c r="B14" s="120">
        <f t="array" ref="B14">SQRT(variance)</f>
        <v>15.620499351813308</v>
      </c>
      <c r="F14" s="143">
        <f>SQRT(variancePct)</f>
        <v>5.2068331172711028E-2</v>
      </c>
    </row>
    <row r="16" spans="2:10" x14ac:dyDescent="0.3">
      <c r="B16" s="7" t="s">
        <v>33</v>
      </c>
      <c r="F16" s="7" t="s">
        <v>34</v>
      </c>
    </row>
    <row r="17" spans="2:10" x14ac:dyDescent="0.3">
      <c r="B17" s="120">
        <f t="array" ref="B17:B18">MMULT(covmat,x)</f>
        <v>0.5</v>
      </c>
      <c r="F17" s="123">
        <f t="array" ref="F17:F18">MMULT(covmat,w)</f>
        <v>1.6666666666666666E-3</v>
      </c>
    </row>
    <row r="18" spans="2:10" x14ac:dyDescent="0.3">
      <c r="B18" s="120">
        <v>1.44</v>
      </c>
      <c r="F18" s="123">
        <v>4.7999999999999996E-3</v>
      </c>
    </row>
    <row r="20" spans="2:10" x14ac:dyDescent="0.3">
      <c r="B20" s="6" t="s">
        <v>35</v>
      </c>
      <c r="F20" s="6" t="s">
        <v>35</v>
      </c>
      <c r="J20" s="5" t="s">
        <v>36</v>
      </c>
    </row>
    <row r="21" spans="2:10" x14ac:dyDescent="0.3">
      <c r="B21" s="121">
        <f t="array" ref="B21:B22">Value*Sx/variance</f>
        <v>0.61475409836065575</v>
      </c>
      <c r="F21" s="121">
        <f t="array" ref="F21:F22">Sw/variancePct</f>
        <v>0.61475409836065575</v>
      </c>
      <c r="J21" s="126">
        <f t="array" ref="J21:J22">b*VaRPct</f>
        <v>5.26504815852935E-2</v>
      </c>
    </row>
    <row r="22" spans="2:10" x14ac:dyDescent="0.3">
      <c r="B22" s="121">
        <v>1.7704918032786885</v>
      </c>
      <c r="F22" s="121">
        <v>1.7704918032786887</v>
      </c>
      <c r="J22" s="126">
        <v>0.15163338696564527</v>
      </c>
    </row>
  </sheetData>
  <phoneticPr fontId="2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C14E-E4AA-9D49-97F1-9DE4399AFCAF}">
  <sheetPr codeName="Sheet30">
    <tabColor rgb="FF002060"/>
  </sheetPr>
  <dimension ref="A1:A6"/>
  <sheetViews>
    <sheetView workbookViewId="0">
      <selection activeCell="A2" sqref="A2"/>
    </sheetView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401</v>
      </c>
    </row>
    <row r="2" spans="1:1" x14ac:dyDescent="0.3">
      <c r="A2" s="1" t="s">
        <v>320</v>
      </c>
    </row>
    <row r="3" spans="1:1" x14ac:dyDescent="0.3">
      <c r="A3" s="1" t="s">
        <v>275</v>
      </c>
    </row>
    <row r="4" spans="1:1" x14ac:dyDescent="0.3">
      <c r="A4" s="1" t="s">
        <v>278</v>
      </c>
    </row>
    <row r="5" spans="1:1" x14ac:dyDescent="0.3">
      <c r="A5" s="1" t="s">
        <v>281</v>
      </c>
    </row>
    <row r="6" spans="1:1" x14ac:dyDescent="0.3">
      <c r="A6" s="1" t="s">
        <v>282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94F59-4A9E-BE4E-85FC-0905314871E4}">
  <sheetPr codeName="Sheet31">
    <tabColor rgb="FFFF0000"/>
  </sheetPr>
  <dimension ref="B2:D1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312</v>
      </c>
    </row>
    <row r="3" spans="2:4" x14ac:dyDescent="0.3">
      <c r="C3" s="1" t="s">
        <v>310</v>
      </c>
    </row>
    <row r="5" spans="2:4" x14ac:dyDescent="0.3">
      <c r="B5" s="1" t="s">
        <v>311</v>
      </c>
    </row>
    <row r="6" spans="2:4" x14ac:dyDescent="0.3">
      <c r="C6" s="1" t="s">
        <v>310</v>
      </c>
    </row>
    <row r="7" spans="2:4" x14ac:dyDescent="0.3">
      <c r="C7" s="132" t="s">
        <v>76</v>
      </c>
    </row>
    <row r="8" spans="2:4" x14ac:dyDescent="0.3">
      <c r="C8" s="1" t="s">
        <v>309</v>
      </c>
    </row>
    <row r="10" spans="2:4" x14ac:dyDescent="0.3">
      <c r="B10" s="1" t="s">
        <v>308</v>
      </c>
    </row>
    <row r="11" spans="2:4" x14ac:dyDescent="0.3">
      <c r="C11" s="1" t="s">
        <v>307</v>
      </c>
    </row>
    <row r="13" spans="2:4" x14ac:dyDescent="0.3">
      <c r="B13" s="1" t="s">
        <v>39</v>
      </c>
    </row>
    <row r="14" spans="2:4" x14ac:dyDescent="0.3">
      <c r="C14" s="1" t="s">
        <v>306</v>
      </c>
    </row>
    <row r="15" spans="2:4" x14ac:dyDescent="0.3">
      <c r="D15" s="1" t="s">
        <v>305</v>
      </c>
    </row>
    <row r="16" spans="2:4" x14ac:dyDescent="0.3">
      <c r="C16" s="1" t="s">
        <v>41</v>
      </c>
    </row>
    <row r="17" spans="4:4" x14ac:dyDescent="0.3">
      <c r="D17" s="1" t="s">
        <v>304</v>
      </c>
    </row>
    <row r="18" spans="4:4" x14ac:dyDescent="0.3">
      <c r="D18" s="1" t="s">
        <v>303</v>
      </c>
    </row>
    <row r="19" spans="4:4" x14ac:dyDescent="0.3">
      <c r="D19" s="1" t="s">
        <v>302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63AFF-E79A-7C48-81DA-EEBAAB19878A}">
  <sheetPr codeName="Sheet32">
    <tabColor rgb="FFFF0000"/>
  </sheetPr>
  <dimension ref="A1:R107"/>
  <sheetViews>
    <sheetView workbookViewId="0"/>
  </sheetViews>
  <sheetFormatPr baseColWidth="10" defaultRowHeight="26" x14ac:dyDescent="0.3"/>
  <cols>
    <col min="1" max="2" width="10.83203125" style="1"/>
    <col min="3" max="3" width="14.5" style="1" bestFit="1" customWidth="1"/>
    <col min="4" max="4" width="19.33203125" style="1" bestFit="1" customWidth="1"/>
    <col min="5" max="5" width="21" style="1" bestFit="1" customWidth="1"/>
    <col min="6" max="6" width="24.6640625" style="1" bestFit="1" customWidth="1"/>
    <col min="7" max="7" width="24" style="1" bestFit="1" customWidth="1"/>
    <col min="8" max="14" width="19.6640625" style="1" customWidth="1"/>
    <col min="15" max="16384" width="10.83203125" style="1"/>
  </cols>
  <sheetData>
    <row r="1" spans="1:18" x14ac:dyDescent="0.3">
      <c r="A1" s="154" t="s">
        <v>406</v>
      </c>
    </row>
    <row r="2" spans="1:18" x14ac:dyDescent="0.3">
      <c r="B2" s="1" t="s">
        <v>274</v>
      </c>
      <c r="C2" s="74">
        <v>1E-3</v>
      </c>
    </row>
    <row r="3" spans="1:18" x14ac:dyDescent="0.3">
      <c r="B3" s="1" t="s">
        <v>273</v>
      </c>
      <c r="C3" s="74">
        <v>0.02</v>
      </c>
    </row>
    <row r="4" spans="1:18" x14ac:dyDescent="0.3">
      <c r="K4" s="105" t="s">
        <v>272</v>
      </c>
      <c r="L4" s="105" t="s">
        <v>271</v>
      </c>
    </row>
    <row r="5" spans="1:18" x14ac:dyDescent="0.3">
      <c r="B5" s="1" t="s">
        <v>270</v>
      </c>
      <c r="C5" s="1" t="s">
        <v>269</v>
      </c>
      <c r="D5" s="1" t="s">
        <v>395</v>
      </c>
      <c r="E5" s="1" t="s">
        <v>394</v>
      </c>
      <c r="F5" s="1" t="s">
        <v>267</v>
      </c>
      <c r="G5" s="1" t="s">
        <v>266</v>
      </c>
      <c r="K5" s="129" t="e">
        <f ca="1">AVERAGE(K7:K80)</f>
        <v>#NAME?</v>
      </c>
      <c r="L5" s="129" t="e">
        <f ca="1">AVERAGE(L7:L80)</f>
        <v>#NAME?</v>
      </c>
    </row>
    <row r="6" spans="1:18" x14ac:dyDescent="0.3">
      <c r="B6" s="1">
        <v>0</v>
      </c>
      <c r="C6" s="1">
        <v>100</v>
      </c>
      <c r="P6" s="124"/>
      <c r="R6" s="124"/>
    </row>
    <row r="7" spans="1:18" x14ac:dyDescent="0.3">
      <c r="B7" s="1">
        <v>1</v>
      </c>
      <c r="C7" s="128" t="e">
        <f t="shared" ref="C7:C38" ca="1" si="0">C6*(1+_xlfn.NORM.INV(RAND(),mu,sigma))</f>
        <v>#NAME?</v>
      </c>
      <c r="D7" s="124" t="e">
        <f ca="1">C7/C6-1</f>
        <v>#NAME?</v>
      </c>
      <c r="E7" s="124" t="e">
        <f ca="1">C16/C6-1</f>
        <v>#NAME?</v>
      </c>
      <c r="F7" s="124" t="e">
        <f t="shared" ref="F7:F38" ca="1" si="1">_xlfn.STDEV.S(D7:D16)*SQRT(10)</f>
        <v>#NAME?</v>
      </c>
      <c r="G7" s="124" t="e">
        <f t="shared" ref="G7:G38" ca="1" si="2">_xlfn.STDEV.S(E7:E16)</f>
        <v>#NAME?</v>
      </c>
      <c r="H7" s="124"/>
      <c r="I7" s="124"/>
      <c r="J7" s="124"/>
      <c r="K7" s="124" t="e">
        <f t="shared" ref="K7:K38" ca="1" si="3">CORREL(D7:D27,D8:D28)</f>
        <v>#NAME?</v>
      </c>
      <c r="L7" s="124" t="e">
        <f t="shared" ref="L7:L38" ca="1" si="4">CORREL(E7:E27,E8:E28)</f>
        <v>#NAME?</v>
      </c>
      <c r="N7" s="124"/>
    </row>
    <row r="8" spans="1:18" x14ac:dyDescent="0.3">
      <c r="B8" s="1">
        <v>2</v>
      </c>
      <c r="C8" s="128" t="e">
        <f t="shared" ca="1" si="0"/>
        <v>#NAME?</v>
      </c>
      <c r="D8" s="124" t="e">
        <f t="shared" ref="D8:D71" ca="1" si="5">C8/C7-1</f>
        <v>#NAME?</v>
      </c>
      <c r="E8" s="124" t="e">
        <f t="shared" ref="E8:E38" ca="1" si="6">C17/C7-1</f>
        <v>#NAME?</v>
      </c>
      <c r="F8" s="124" t="e">
        <f t="shared" ca="1" si="1"/>
        <v>#NAME?</v>
      </c>
      <c r="G8" s="124" t="e">
        <f t="shared" ca="1" si="2"/>
        <v>#NAME?</v>
      </c>
      <c r="H8" s="124"/>
      <c r="I8" s="124"/>
      <c r="J8" s="124"/>
      <c r="K8" s="124" t="e">
        <f t="shared" ca="1" si="3"/>
        <v>#NAME?</v>
      </c>
      <c r="L8" s="124" t="e">
        <f t="shared" ca="1" si="4"/>
        <v>#NAME?</v>
      </c>
      <c r="M8" s="124"/>
      <c r="N8" s="124"/>
    </row>
    <row r="9" spans="1:18" x14ac:dyDescent="0.3">
      <c r="B9" s="1">
        <v>3</v>
      </c>
      <c r="C9" s="128" t="e">
        <f t="shared" ca="1" si="0"/>
        <v>#NAME?</v>
      </c>
      <c r="D9" s="124" t="e">
        <f t="shared" ca="1" si="5"/>
        <v>#NAME?</v>
      </c>
      <c r="E9" s="124" t="e">
        <f t="shared" ca="1" si="6"/>
        <v>#NAME?</v>
      </c>
      <c r="F9" s="124" t="e">
        <f t="shared" ca="1" si="1"/>
        <v>#NAME?</v>
      </c>
      <c r="G9" s="124" t="e">
        <f t="shared" ca="1" si="2"/>
        <v>#NAME?</v>
      </c>
      <c r="H9" s="124"/>
      <c r="I9" s="124"/>
      <c r="J9" s="124"/>
      <c r="K9" s="124" t="e">
        <f t="shared" ca="1" si="3"/>
        <v>#NAME?</v>
      </c>
      <c r="L9" s="124" t="e">
        <f t="shared" ca="1" si="4"/>
        <v>#NAME?</v>
      </c>
      <c r="M9" s="124"/>
      <c r="N9" s="124"/>
    </row>
    <row r="10" spans="1:18" x14ac:dyDescent="0.3">
      <c r="B10" s="1">
        <v>4</v>
      </c>
      <c r="C10" s="128" t="e">
        <f t="shared" ca="1" si="0"/>
        <v>#NAME?</v>
      </c>
      <c r="D10" s="124" t="e">
        <f t="shared" ca="1" si="5"/>
        <v>#NAME?</v>
      </c>
      <c r="E10" s="124" t="e">
        <f t="shared" ca="1" si="6"/>
        <v>#NAME?</v>
      </c>
      <c r="F10" s="124" t="e">
        <f t="shared" ca="1" si="1"/>
        <v>#NAME?</v>
      </c>
      <c r="G10" s="124" t="e">
        <f t="shared" ca="1" si="2"/>
        <v>#NAME?</v>
      </c>
      <c r="H10" s="124"/>
      <c r="I10" s="124"/>
      <c r="J10" s="124"/>
      <c r="K10" s="124" t="e">
        <f t="shared" ca="1" si="3"/>
        <v>#NAME?</v>
      </c>
      <c r="L10" s="124" t="e">
        <f t="shared" ca="1" si="4"/>
        <v>#NAME?</v>
      </c>
      <c r="M10" s="124"/>
      <c r="N10" s="124"/>
    </row>
    <row r="11" spans="1:18" x14ac:dyDescent="0.3">
      <c r="B11" s="1">
        <v>5</v>
      </c>
      <c r="C11" s="128" t="e">
        <f t="shared" ca="1" si="0"/>
        <v>#NAME?</v>
      </c>
      <c r="D11" s="124" t="e">
        <f t="shared" ca="1" si="5"/>
        <v>#NAME?</v>
      </c>
      <c r="E11" s="124" t="e">
        <f t="shared" ca="1" si="6"/>
        <v>#NAME?</v>
      </c>
      <c r="F11" s="124" t="e">
        <f t="shared" ca="1" si="1"/>
        <v>#NAME?</v>
      </c>
      <c r="G11" s="124" t="e">
        <f t="shared" ca="1" si="2"/>
        <v>#NAME?</v>
      </c>
      <c r="H11" s="124"/>
      <c r="I11" s="124"/>
      <c r="J11" s="124"/>
      <c r="K11" s="124" t="e">
        <f t="shared" ca="1" si="3"/>
        <v>#NAME?</v>
      </c>
      <c r="L11" s="124" t="e">
        <f t="shared" ca="1" si="4"/>
        <v>#NAME?</v>
      </c>
      <c r="M11" s="124"/>
      <c r="N11" s="124"/>
    </row>
    <row r="12" spans="1:18" x14ac:dyDescent="0.3">
      <c r="B12" s="1">
        <v>6</v>
      </c>
      <c r="C12" s="128" t="e">
        <f t="shared" ca="1" si="0"/>
        <v>#NAME?</v>
      </c>
      <c r="D12" s="124" t="e">
        <f t="shared" ca="1" si="5"/>
        <v>#NAME?</v>
      </c>
      <c r="E12" s="124" t="e">
        <f t="shared" ca="1" si="6"/>
        <v>#NAME?</v>
      </c>
      <c r="F12" s="124" t="e">
        <f t="shared" ca="1" si="1"/>
        <v>#NAME?</v>
      </c>
      <c r="G12" s="124" t="e">
        <f t="shared" ca="1" si="2"/>
        <v>#NAME?</v>
      </c>
      <c r="H12" s="124"/>
      <c r="I12" s="124"/>
      <c r="J12" s="124"/>
      <c r="K12" s="124" t="e">
        <f t="shared" ca="1" si="3"/>
        <v>#NAME?</v>
      </c>
      <c r="L12" s="124" t="e">
        <f t="shared" ca="1" si="4"/>
        <v>#NAME?</v>
      </c>
      <c r="M12" s="124"/>
      <c r="N12" s="124"/>
    </row>
    <row r="13" spans="1:18" x14ac:dyDescent="0.3">
      <c r="B13" s="1">
        <v>7</v>
      </c>
      <c r="C13" s="128" t="e">
        <f t="shared" ca="1" si="0"/>
        <v>#NAME?</v>
      </c>
      <c r="D13" s="124" t="e">
        <f t="shared" ca="1" si="5"/>
        <v>#NAME?</v>
      </c>
      <c r="E13" s="124" t="e">
        <f t="shared" ca="1" si="6"/>
        <v>#NAME?</v>
      </c>
      <c r="F13" s="124" t="e">
        <f t="shared" ca="1" si="1"/>
        <v>#NAME?</v>
      </c>
      <c r="G13" s="124" t="e">
        <f t="shared" ca="1" si="2"/>
        <v>#NAME?</v>
      </c>
      <c r="H13" s="124"/>
      <c r="I13" s="124"/>
      <c r="J13" s="124"/>
      <c r="K13" s="124" t="e">
        <f t="shared" ca="1" si="3"/>
        <v>#NAME?</v>
      </c>
      <c r="L13" s="124" t="e">
        <f t="shared" ca="1" si="4"/>
        <v>#NAME?</v>
      </c>
      <c r="M13" s="124"/>
      <c r="N13" s="124"/>
    </row>
    <row r="14" spans="1:18" x14ac:dyDescent="0.3">
      <c r="B14" s="1">
        <v>8</v>
      </c>
      <c r="C14" s="128" t="e">
        <f t="shared" ca="1" si="0"/>
        <v>#NAME?</v>
      </c>
      <c r="D14" s="124" t="e">
        <f t="shared" ca="1" si="5"/>
        <v>#NAME?</v>
      </c>
      <c r="E14" s="124" t="e">
        <f t="shared" ca="1" si="6"/>
        <v>#NAME?</v>
      </c>
      <c r="F14" s="124" t="e">
        <f t="shared" ca="1" si="1"/>
        <v>#NAME?</v>
      </c>
      <c r="G14" s="124" t="e">
        <f t="shared" ca="1" si="2"/>
        <v>#NAME?</v>
      </c>
      <c r="H14" s="124"/>
      <c r="I14" s="124"/>
      <c r="J14" s="124"/>
      <c r="K14" s="124" t="e">
        <f t="shared" ca="1" si="3"/>
        <v>#NAME?</v>
      </c>
      <c r="L14" s="124" t="e">
        <f t="shared" ca="1" si="4"/>
        <v>#NAME?</v>
      </c>
      <c r="M14" s="124"/>
      <c r="N14" s="124"/>
    </row>
    <row r="15" spans="1:18" x14ac:dyDescent="0.3">
      <c r="B15" s="1">
        <v>9</v>
      </c>
      <c r="C15" s="128" t="e">
        <f t="shared" ca="1" si="0"/>
        <v>#NAME?</v>
      </c>
      <c r="D15" s="124" t="e">
        <f t="shared" ca="1" si="5"/>
        <v>#NAME?</v>
      </c>
      <c r="E15" s="124" t="e">
        <f t="shared" ca="1" si="6"/>
        <v>#NAME?</v>
      </c>
      <c r="F15" s="124" t="e">
        <f t="shared" ca="1" si="1"/>
        <v>#NAME?</v>
      </c>
      <c r="G15" s="124" t="e">
        <f t="shared" ca="1" si="2"/>
        <v>#NAME?</v>
      </c>
      <c r="H15" s="124"/>
      <c r="I15" s="124"/>
      <c r="J15" s="124"/>
      <c r="K15" s="124" t="e">
        <f t="shared" ca="1" si="3"/>
        <v>#NAME?</v>
      </c>
      <c r="L15" s="124" t="e">
        <f t="shared" ca="1" si="4"/>
        <v>#NAME?</v>
      </c>
      <c r="M15" s="124"/>
      <c r="N15" s="124"/>
    </row>
    <row r="16" spans="1:18" x14ac:dyDescent="0.3">
      <c r="B16" s="1">
        <v>10</v>
      </c>
      <c r="C16" s="128" t="e">
        <f t="shared" ca="1" si="0"/>
        <v>#NAME?</v>
      </c>
      <c r="D16" s="124" t="e">
        <f t="shared" ca="1" si="5"/>
        <v>#NAME?</v>
      </c>
      <c r="E16" s="124" t="e">
        <f t="shared" ca="1" si="6"/>
        <v>#NAME?</v>
      </c>
      <c r="F16" s="124" t="e">
        <f t="shared" ca="1" si="1"/>
        <v>#NAME?</v>
      </c>
      <c r="G16" s="124" t="e">
        <f t="shared" ca="1" si="2"/>
        <v>#NAME?</v>
      </c>
      <c r="H16" s="124"/>
      <c r="I16" s="124"/>
      <c r="J16" s="124"/>
      <c r="K16" s="124" t="e">
        <f t="shared" ca="1" si="3"/>
        <v>#NAME?</v>
      </c>
      <c r="L16" s="124" t="e">
        <f t="shared" ca="1" si="4"/>
        <v>#NAME?</v>
      </c>
      <c r="M16" s="124"/>
      <c r="N16" s="124"/>
    </row>
    <row r="17" spans="2:14" x14ac:dyDescent="0.3">
      <c r="B17" s="1">
        <v>11</v>
      </c>
      <c r="C17" s="128" t="e">
        <f t="shared" ca="1" si="0"/>
        <v>#NAME?</v>
      </c>
      <c r="D17" s="124" t="e">
        <f t="shared" ca="1" si="5"/>
        <v>#NAME?</v>
      </c>
      <c r="E17" s="124" t="e">
        <f t="shared" ca="1" si="6"/>
        <v>#NAME?</v>
      </c>
      <c r="F17" s="124" t="e">
        <f t="shared" ca="1" si="1"/>
        <v>#NAME?</v>
      </c>
      <c r="G17" s="124" t="e">
        <f t="shared" ca="1" si="2"/>
        <v>#NAME?</v>
      </c>
      <c r="H17" s="124"/>
      <c r="I17" s="124"/>
      <c r="J17" s="124"/>
      <c r="K17" s="124" t="e">
        <f t="shared" ca="1" si="3"/>
        <v>#NAME?</v>
      </c>
      <c r="L17" s="124" t="e">
        <f t="shared" ca="1" si="4"/>
        <v>#NAME?</v>
      </c>
      <c r="M17" s="124"/>
      <c r="N17" s="124"/>
    </row>
    <row r="18" spans="2:14" x14ac:dyDescent="0.3">
      <c r="B18" s="1">
        <v>12</v>
      </c>
      <c r="C18" s="128" t="e">
        <f t="shared" ca="1" si="0"/>
        <v>#NAME?</v>
      </c>
      <c r="D18" s="124" t="e">
        <f t="shared" ca="1" si="5"/>
        <v>#NAME?</v>
      </c>
      <c r="E18" s="124" t="e">
        <f t="shared" ca="1" si="6"/>
        <v>#NAME?</v>
      </c>
      <c r="F18" s="124" t="e">
        <f t="shared" ca="1" si="1"/>
        <v>#NAME?</v>
      </c>
      <c r="G18" s="124" t="e">
        <f t="shared" ca="1" si="2"/>
        <v>#NAME?</v>
      </c>
      <c r="H18" s="124"/>
      <c r="I18" s="124"/>
      <c r="J18" s="124"/>
      <c r="K18" s="124" t="e">
        <f t="shared" ca="1" si="3"/>
        <v>#NAME?</v>
      </c>
      <c r="L18" s="124" t="e">
        <f t="shared" ca="1" si="4"/>
        <v>#NAME?</v>
      </c>
      <c r="M18" s="124"/>
      <c r="N18" s="124"/>
    </row>
    <row r="19" spans="2:14" x14ac:dyDescent="0.3">
      <c r="B19" s="1">
        <v>13</v>
      </c>
      <c r="C19" s="128" t="e">
        <f t="shared" ca="1" si="0"/>
        <v>#NAME?</v>
      </c>
      <c r="D19" s="124" t="e">
        <f t="shared" ca="1" si="5"/>
        <v>#NAME?</v>
      </c>
      <c r="E19" s="124" t="e">
        <f t="shared" ca="1" si="6"/>
        <v>#NAME?</v>
      </c>
      <c r="F19" s="124" t="e">
        <f t="shared" ca="1" si="1"/>
        <v>#NAME?</v>
      </c>
      <c r="G19" s="124" t="e">
        <f t="shared" ca="1" si="2"/>
        <v>#NAME?</v>
      </c>
      <c r="H19" s="124"/>
      <c r="I19" s="124"/>
      <c r="J19" s="124"/>
      <c r="K19" s="124" t="e">
        <f t="shared" ca="1" si="3"/>
        <v>#NAME?</v>
      </c>
      <c r="L19" s="124" t="e">
        <f t="shared" ca="1" si="4"/>
        <v>#NAME?</v>
      </c>
      <c r="M19" s="124"/>
      <c r="N19" s="124"/>
    </row>
    <row r="20" spans="2:14" x14ac:dyDescent="0.3">
      <c r="B20" s="1">
        <v>14</v>
      </c>
      <c r="C20" s="128" t="e">
        <f t="shared" ca="1" si="0"/>
        <v>#NAME?</v>
      </c>
      <c r="D20" s="124" t="e">
        <f t="shared" ca="1" si="5"/>
        <v>#NAME?</v>
      </c>
      <c r="E20" s="124" t="e">
        <f t="shared" ca="1" si="6"/>
        <v>#NAME?</v>
      </c>
      <c r="F20" s="124" t="e">
        <f t="shared" ca="1" si="1"/>
        <v>#NAME?</v>
      </c>
      <c r="G20" s="124" t="e">
        <f t="shared" ca="1" si="2"/>
        <v>#NAME?</v>
      </c>
      <c r="H20" s="124"/>
      <c r="I20" s="124"/>
      <c r="J20" s="124"/>
      <c r="K20" s="124" t="e">
        <f t="shared" ca="1" si="3"/>
        <v>#NAME?</v>
      </c>
      <c r="L20" s="124" t="e">
        <f t="shared" ca="1" si="4"/>
        <v>#NAME?</v>
      </c>
      <c r="M20" s="124"/>
      <c r="N20" s="124"/>
    </row>
    <row r="21" spans="2:14" x14ac:dyDescent="0.3">
      <c r="B21" s="1">
        <v>15</v>
      </c>
      <c r="C21" s="128" t="e">
        <f t="shared" ca="1" si="0"/>
        <v>#NAME?</v>
      </c>
      <c r="D21" s="124" t="e">
        <f t="shared" ca="1" si="5"/>
        <v>#NAME?</v>
      </c>
      <c r="E21" s="124" t="e">
        <f t="shared" ca="1" si="6"/>
        <v>#NAME?</v>
      </c>
      <c r="F21" s="124" t="e">
        <f t="shared" ca="1" si="1"/>
        <v>#NAME?</v>
      </c>
      <c r="G21" s="124" t="e">
        <f t="shared" ca="1" si="2"/>
        <v>#NAME?</v>
      </c>
      <c r="H21" s="124"/>
      <c r="I21" s="124"/>
      <c r="J21" s="124"/>
      <c r="K21" s="124" t="e">
        <f t="shared" ca="1" si="3"/>
        <v>#NAME?</v>
      </c>
      <c r="L21" s="124" t="e">
        <f t="shared" ca="1" si="4"/>
        <v>#NAME?</v>
      </c>
      <c r="M21" s="124"/>
      <c r="N21" s="124"/>
    </row>
    <row r="22" spans="2:14" x14ac:dyDescent="0.3">
      <c r="B22" s="1">
        <v>16</v>
      </c>
      <c r="C22" s="128" t="e">
        <f t="shared" ca="1" si="0"/>
        <v>#NAME?</v>
      </c>
      <c r="D22" s="124" t="e">
        <f t="shared" ca="1" si="5"/>
        <v>#NAME?</v>
      </c>
      <c r="E22" s="124" t="e">
        <f t="shared" ca="1" si="6"/>
        <v>#NAME?</v>
      </c>
      <c r="F22" s="124" t="e">
        <f t="shared" ca="1" si="1"/>
        <v>#NAME?</v>
      </c>
      <c r="G22" s="124" t="e">
        <f t="shared" ca="1" si="2"/>
        <v>#NAME?</v>
      </c>
      <c r="H22" s="124"/>
      <c r="I22" s="124"/>
      <c r="J22" s="124"/>
      <c r="K22" s="124" t="e">
        <f t="shared" ca="1" si="3"/>
        <v>#NAME?</v>
      </c>
      <c r="L22" s="124" t="e">
        <f t="shared" ca="1" si="4"/>
        <v>#NAME?</v>
      </c>
      <c r="M22" s="124"/>
      <c r="N22" s="124"/>
    </row>
    <row r="23" spans="2:14" x14ac:dyDescent="0.3">
      <c r="B23" s="1">
        <v>17</v>
      </c>
      <c r="C23" s="128" t="e">
        <f t="shared" ca="1" si="0"/>
        <v>#NAME?</v>
      </c>
      <c r="D23" s="124" t="e">
        <f t="shared" ca="1" si="5"/>
        <v>#NAME?</v>
      </c>
      <c r="E23" s="124" t="e">
        <f t="shared" ca="1" si="6"/>
        <v>#NAME?</v>
      </c>
      <c r="F23" s="124" t="e">
        <f t="shared" ca="1" si="1"/>
        <v>#NAME?</v>
      </c>
      <c r="G23" s="124" t="e">
        <f t="shared" ca="1" si="2"/>
        <v>#NAME?</v>
      </c>
      <c r="H23" s="124"/>
      <c r="I23" s="124"/>
      <c r="J23" s="124"/>
      <c r="K23" s="124" t="e">
        <f t="shared" ca="1" si="3"/>
        <v>#NAME?</v>
      </c>
      <c r="L23" s="124" t="e">
        <f t="shared" ca="1" si="4"/>
        <v>#NAME?</v>
      </c>
      <c r="M23" s="124"/>
      <c r="N23" s="124"/>
    </row>
    <row r="24" spans="2:14" x14ac:dyDescent="0.3">
      <c r="B24" s="1">
        <v>18</v>
      </c>
      <c r="C24" s="128" t="e">
        <f t="shared" ca="1" si="0"/>
        <v>#NAME?</v>
      </c>
      <c r="D24" s="124" t="e">
        <f t="shared" ca="1" si="5"/>
        <v>#NAME?</v>
      </c>
      <c r="E24" s="124" t="e">
        <f t="shared" ca="1" si="6"/>
        <v>#NAME?</v>
      </c>
      <c r="F24" s="124" t="e">
        <f t="shared" ca="1" si="1"/>
        <v>#NAME?</v>
      </c>
      <c r="G24" s="124" t="e">
        <f t="shared" ca="1" si="2"/>
        <v>#NAME?</v>
      </c>
      <c r="H24" s="124"/>
      <c r="I24" s="124"/>
      <c r="J24" s="124"/>
      <c r="K24" s="124" t="e">
        <f t="shared" ca="1" si="3"/>
        <v>#NAME?</v>
      </c>
      <c r="L24" s="124" t="e">
        <f t="shared" ca="1" si="4"/>
        <v>#NAME?</v>
      </c>
      <c r="M24" s="124"/>
      <c r="N24" s="124"/>
    </row>
    <row r="25" spans="2:14" x14ac:dyDescent="0.3">
      <c r="B25" s="1">
        <v>19</v>
      </c>
      <c r="C25" s="128" t="e">
        <f t="shared" ca="1" si="0"/>
        <v>#NAME?</v>
      </c>
      <c r="D25" s="124" t="e">
        <f t="shared" ca="1" si="5"/>
        <v>#NAME?</v>
      </c>
      <c r="E25" s="124" t="e">
        <f t="shared" ca="1" si="6"/>
        <v>#NAME?</v>
      </c>
      <c r="F25" s="124" t="e">
        <f t="shared" ca="1" si="1"/>
        <v>#NAME?</v>
      </c>
      <c r="G25" s="124" t="e">
        <f t="shared" ca="1" si="2"/>
        <v>#NAME?</v>
      </c>
      <c r="H25" s="124"/>
      <c r="I25" s="124"/>
      <c r="J25" s="124"/>
      <c r="K25" s="124" t="e">
        <f t="shared" ca="1" si="3"/>
        <v>#NAME?</v>
      </c>
      <c r="L25" s="124" t="e">
        <f t="shared" ca="1" si="4"/>
        <v>#NAME?</v>
      </c>
      <c r="M25" s="124"/>
      <c r="N25" s="124"/>
    </row>
    <row r="26" spans="2:14" x14ac:dyDescent="0.3">
      <c r="B26" s="1">
        <v>20</v>
      </c>
      <c r="C26" s="128" t="e">
        <f t="shared" ca="1" si="0"/>
        <v>#NAME?</v>
      </c>
      <c r="D26" s="124" t="e">
        <f t="shared" ca="1" si="5"/>
        <v>#NAME?</v>
      </c>
      <c r="E26" s="124" t="e">
        <f t="shared" ca="1" si="6"/>
        <v>#NAME?</v>
      </c>
      <c r="F26" s="124" t="e">
        <f t="shared" ca="1" si="1"/>
        <v>#NAME?</v>
      </c>
      <c r="G26" s="124" t="e">
        <f t="shared" ca="1" si="2"/>
        <v>#NAME?</v>
      </c>
      <c r="H26" s="124"/>
      <c r="I26" s="124"/>
      <c r="J26" s="124"/>
      <c r="K26" s="124" t="e">
        <f t="shared" ca="1" si="3"/>
        <v>#NAME?</v>
      </c>
      <c r="L26" s="124" t="e">
        <f t="shared" ca="1" si="4"/>
        <v>#NAME?</v>
      </c>
      <c r="M26" s="124"/>
      <c r="N26" s="124"/>
    </row>
    <row r="27" spans="2:14" x14ac:dyDescent="0.3">
      <c r="B27" s="1">
        <v>21</v>
      </c>
      <c r="C27" s="128" t="e">
        <f t="shared" ca="1" si="0"/>
        <v>#NAME?</v>
      </c>
      <c r="D27" s="124" t="e">
        <f t="shared" ca="1" si="5"/>
        <v>#NAME?</v>
      </c>
      <c r="E27" s="124" t="e">
        <f t="shared" ca="1" si="6"/>
        <v>#NAME?</v>
      </c>
      <c r="F27" s="124" t="e">
        <f t="shared" ca="1" si="1"/>
        <v>#NAME?</v>
      </c>
      <c r="G27" s="124" t="e">
        <f t="shared" ca="1" si="2"/>
        <v>#NAME?</v>
      </c>
      <c r="H27" s="124"/>
      <c r="I27" s="124"/>
      <c r="J27" s="124"/>
      <c r="K27" s="124" t="e">
        <f t="shared" ca="1" si="3"/>
        <v>#NAME?</v>
      </c>
      <c r="L27" s="124" t="e">
        <f t="shared" ca="1" si="4"/>
        <v>#NAME?</v>
      </c>
      <c r="M27" s="124"/>
      <c r="N27" s="124"/>
    </row>
    <row r="28" spans="2:14" x14ac:dyDescent="0.3">
      <c r="B28" s="1">
        <v>22</v>
      </c>
      <c r="C28" s="128" t="e">
        <f t="shared" ca="1" si="0"/>
        <v>#NAME?</v>
      </c>
      <c r="D28" s="124" t="e">
        <f t="shared" ca="1" si="5"/>
        <v>#NAME?</v>
      </c>
      <c r="E28" s="124" t="e">
        <f t="shared" ca="1" si="6"/>
        <v>#NAME?</v>
      </c>
      <c r="F28" s="124" t="e">
        <f t="shared" ca="1" si="1"/>
        <v>#NAME?</v>
      </c>
      <c r="G28" s="124" t="e">
        <f t="shared" ca="1" si="2"/>
        <v>#NAME?</v>
      </c>
      <c r="H28" s="124"/>
      <c r="I28" s="124"/>
      <c r="J28" s="124"/>
      <c r="K28" s="124" t="e">
        <f t="shared" ca="1" si="3"/>
        <v>#NAME?</v>
      </c>
      <c r="L28" s="124" t="e">
        <f t="shared" ca="1" si="4"/>
        <v>#NAME?</v>
      </c>
      <c r="M28" s="124"/>
      <c r="N28" s="124"/>
    </row>
    <row r="29" spans="2:14" x14ac:dyDescent="0.3">
      <c r="B29" s="1">
        <v>23</v>
      </c>
      <c r="C29" s="128" t="e">
        <f t="shared" ca="1" si="0"/>
        <v>#NAME?</v>
      </c>
      <c r="D29" s="124" t="e">
        <f t="shared" ca="1" si="5"/>
        <v>#NAME?</v>
      </c>
      <c r="E29" s="124" t="e">
        <f t="shared" ca="1" si="6"/>
        <v>#NAME?</v>
      </c>
      <c r="F29" s="124" t="e">
        <f t="shared" ca="1" si="1"/>
        <v>#NAME?</v>
      </c>
      <c r="G29" s="124" t="e">
        <f t="shared" ca="1" si="2"/>
        <v>#NAME?</v>
      </c>
      <c r="H29" s="124"/>
      <c r="I29" s="124"/>
      <c r="J29" s="124"/>
      <c r="K29" s="124" t="e">
        <f t="shared" ca="1" si="3"/>
        <v>#NAME?</v>
      </c>
      <c r="L29" s="124" t="e">
        <f t="shared" ca="1" si="4"/>
        <v>#NAME?</v>
      </c>
      <c r="M29" s="124"/>
      <c r="N29" s="124"/>
    </row>
    <row r="30" spans="2:14" x14ac:dyDescent="0.3">
      <c r="B30" s="1">
        <v>24</v>
      </c>
      <c r="C30" s="128" t="e">
        <f t="shared" ca="1" si="0"/>
        <v>#NAME?</v>
      </c>
      <c r="D30" s="124" t="e">
        <f t="shared" ca="1" si="5"/>
        <v>#NAME?</v>
      </c>
      <c r="E30" s="124" t="e">
        <f t="shared" ca="1" si="6"/>
        <v>#NAME?</v>
      </c>
      <c r="F30" s="124" t="e">
        <f t="shared" ca="1" si="1"/>
        <v>#NAME?</v>
      </c>
      <c r="G30" s="124" t="e">
        <f t="shared" ca="1" si="2"/>
        <v>#NAME?</v>
      </c>
      <c r="H30" s="124"/>
      <c r="I30" s="124"/>
      <c r="J30" s="124"/>
      <c r="K30" s="124" t="e">
        <f t="shared" ca="1" si="3"/>
        <v>#NAME?</v>
      </c>
      <c r="L30" s="124" t="e">
        <f t="shared" ca="1" si="4"/>
        <v>#NAME?</v>
      </c>
      <c r="M30" s="124"/>
      <c r="N30" s="124"/>
    </row>
    <row r="31" spans="2:14" x14ac:dyDescent="0.3">
      <c r="B31" s="1">
        <v>25</v>
      </c>
      <c r="C31" s="128" t="e">
        <f t="shared" ca="1" si="0"/>
        <v>#NAME?</v>
      </c>
      <c r="D31" s="124" t="e">
        <f t="shared" ca="1" si="5"/>
        <v>#NAME?</v>
      </c>
      <c r="E31" s="124" t="e">
        <f t="shared" ca="1" si="6"/>
        <v>#NAME?</v>
      </c>
      <c r="F31" s="124" t="e">
        <f t="shared" ca="1" si="1"/>
        <v>#NAME?</v>
      </c>
      <c r="G31" s="124" t="e">
        <f t="shared" ca="1" si="2"/>
        <v>#NAME?</v>
      </c>
      <c r="H31" s="124"/>
      <c r="I31" s="124"/>
      <c r="J31" s="124"/>
      <c r="K31" s="124" t="e">
        <f t="shared" ca="1" si="3"/>
        <v>#NAME?</v>
      </c>
      <c r="L31" s="124" t="e">
        <f t="shared" ca="1" si="4"/>
        <v>#NAME?</v>
      </c>
      <c r="M31" s="124"/>
      <c r="N31" s="124"/>
    </row>
    <row r="32" spans="2:14" x14ac:dyDescent="0.3">
      <c r="B32" s="1">
        <v>26</v>
      </c>
      <c r="C32" s="128" t="e">
        <f t="shared" ca="1" si="0"/>
        <v>#NAME?</v>
      </c>
      <c r="D32" s="124" t="e">
        <f t="shared" ca="1" si="5"/>
        <v>#NAME?</v>
      </c>
      <c r="E32" s="124" t="e">
        <f t="shared" ca="1" si="6"/>
        <v>#NAME?</v>
      </c>
      <c r="F32" s="124" t="e">
        <f t="shared" ca="1" si="1"/>
        <v>#NAME?</v>
      </c>
      <c r="G32" s="124" t="e">
        <f t="shared" ca="1" si="2"/>
        <v>#NAME?</v>
      </c>
      <c r="H32" s="124"/>
      <c r="I32" s="124"/>
      <c r="J32" s="124"/>
      <c r="K32" s="124" t="e">
        <f t="shared" ca="1" si="3"/>
        <v>#NAME?</v>
      </c>
      <c r="L32" s="124" t="e">
        <f t="shared" ca="1" si="4"/>
        <v>#NAME?</v>
      </c>
      <c r="M32" s="124"/>
      <c r="N32" s="124"/>
    </row>
    <row r="33" spans="2:14" x14ac:dyDescent="0.3">
      <c r="B33" s="1">
        <v>27</v>
      </c>
      <c r="C33" s="128" t="e">
        <f t="shared" ca="1" si="0"/>
        <v>#NAME?</v>
      </c>
      <c r="D33" s="124" t="e">
        <f t="shared" ca="1" si="5"/>
        <v>#NAME?</v>
      </c>
      <c r="E33" s="124" t="e">
        <f t="shared" ca="1" si="6"/>
        <v>#NAME?</v>
      </c>
      <c r="F33" s="124" t="e">
        <f t="shared" ca="1" si="1"/>
        <v>#NAME?</v>
      </c>
      <c r="G33" s="124" t="e">
        <f t="shared" ca="1" si="2"/>
        <v>#NAME?</v>
      </c>
      <c r="H33" s="124"/>
      <c r="I33" s="124"/>
      <c r="J33" s="124"/>
      <c r="K33" s="124" t="e">
        <f t="shared" ca="1" si="3"/>
        <v>#NAME?</v>
      </c>
      <c r="L33" s="124" t="e">
        <f t="shared" ca="1" si="4"/>
        <v>#NAME?</v>
      </c>
      <c r="M33" s="124"/>
      <c r="N33" s="124"/>
    </row>
    <row r="34" spans="2:14" x14ac:dyDescent="0.3">
      <c r="B34" s="1">
        <v>28</v>
      </c>
      <c r="C34" s="128" t="e">
        <f t="shared" ca="1" si="0"/>
        <v>#NAME?</v>
      </c>
      <c r="D34" s="124" t="e">
        <f t="shared" ca="1" si="5"/>
        <v>#NAME?</v>
      </c>
      <c r="E34" s="124" t="e">
        <f t="shared" ca="1" si="6"/>
        <v>#NAME?</v>
      </c>
      <c r="F34" s="124" t="e">
        <f t="shared" ca="1" si="1"/>
        <v>#NAME?</v>
      </c>
      <c r="G34" s="124" t="e">
        <f t="shared" ca="1" si="2"/>
        <v>#NAME?</v>
      </c>
      <c r="H34" s="124"/>
      <c r="I34" s="124"/>
      <c r="J34" s="124"/>
      <c r="K34" s="124" t="e">
        <f t="shared" ca="1" si="3"/>
        <v>#NAME?</v>
      </c>
      <c r="L34" s="124" t="e">
        <f t="shared" ca="1" si="4"/>
        <v>#NAME?</v>
      </c>
      <c r="M34" s="124"/>
      <c r="N34" s="124"/>
    </row>
    <row r="35" spans="2:14" x14ac:dyDescent="0.3">
      <c r="B35" s="1">
        <v>29</v>
      </c>
      <c r="C35" s="128" t="e">
        <f t="shared" ca="1" si="0"/>
        <v>#NAME?</v>
      </c>
      <c r="D35" s="124" t="e">
        <f t="shared" ca="1" si="5"/>
        <v>#NAME?</v>
      </c>
      <c r="E35" s="124" t="e">
        <f t="shared" ca="1" si="6"/>
        <v>#NAME?</v>
      </c>
      <c r="F35" s="124" t="e">
        <f t="shared" ca="1" si="1"/>
        <v>#NAME?</v>
      </c>
      <c r="G35" s="124" t="e">
        <f t="shared" ca="1" si="2"/>
        <v>#NAME?</v>
      </c>
      <c r="H35" s="124"/>
      <c r="I35" s="124"/>
      <c r="J35" s="124"/>
      <c r="K35" s="124" t="e">
        <f t="shared" ca="1" si="3"/>
        <v>#NAME?</v>
      </c>
      <c r="L35" s="124" t="e">
        <f t="shared" ca="1" si="4"/>
        <v>#NAME?</v>
      </c>
      <c r="M35" s="124"/>
      <c r="N35" s="124"/>
    </row>
    <row r="36" spans="2:14" x14ac:dyDescent="0.3">
      <c r="B36" s="1">
        <v>30</v>
      </c>
      <c r="C36" s="128" t="e">
        <f t="shared" ca="1" si="0"/>
        <v>#NAME?</v>
      </c>
      <c r="D36" s="124" t="e">
        <f t="shared" ca="1" si="5"/>
        <v>#NAME?</v>
      </c>
      <c r="E36" s="124" t="e">
        <f t="shared" ca="1" si="6"/>
        <v>#NAME?</v>
      </c>
      <c r="F36" s="124" t="e">
        <f t="shared" ca="1" si="1"/>
        <v>#NAME?</v>
      </c>
      <c r="G36" s="124" t="e">
        <f t="shared" ca="1" si="2"/>
        <v>#NAME?</v>
      </c>
      <c r="H36" s="124"/>
      <c r="I36" s="124"/>
      <c r="J36" s="124"/>
      <c r="K36" s="124" t="e">
        <f t="shared" ca="1" si="3"/>
        <v>#NAME?</v>
      </c>
      <c r="L36" s="124" t="e">
        <f t="shared" ca="1" si="4"/>
        <v>#NAME?</v>
      </c>
      <c r="M36" s="124"/>
      <c r="N36" s="124"/>
    </row>
    <row r="37" spans="2:14" x14ac:dyDescent="0.3">
      <c r="B37" s="1">
        <v>31</v>
      </c>
      <c r="C37" s="128" t="e">
        <f t="shared" ca="1" si="0"/>
        <v>#NAME?</v>
      </c>
      <c r="D37" s="124" t="e">
        <f t="shared" ca="1" si="5"/>
        <v>#NAME?</v>
      </c>
      <c r="E37" s="124" t="e">
        <f t="shared" ca="1" si="6"/>
        <v>#NAME?</v>
      </c>
      <c r="F37" s="124" t="e">
        <f t="shared" ca="1" si="1"/>
        <v>#NAME?</v>
      </c>
      <c r="G37" s="124" t="e">
        <f t="shared" ca="1" si="2"/>
        <v>#NAME?</v>
      </c>
      <c r="H37" s="124"/>
      <c r="I37" s="124"/>
      <c r="J37" s="124"/>
      <c r="K37" s="124" t="e">
        <f t="shared" ca="1" si="3"/>
        <v>#NAME?</v>
      </c>
      <c r="L37" s="124" t="e">
        <f t="shared" ca="1" si="4"/>
        <v>#NAME?</v>
      </c>
      <c r="M37" s="124"/>
      <c r="N37" s="124"/>
    </row>
    <row r="38" spans="2:14" x14ac:dyDescent="0.3">
      <c r="B38" s="1">
        <v>32</v>
      </c>
      <c r="C38" s="128" t="e">
        <f t="shared" ca="1" si="0"/>
        <v>#NAME?</v>
      </c>
      <c r="D38" s="124" t="e">
        <f t="shared" ca="1" si="5"/>
        <v>#NAME?</v>
      </c>
      <c r="E38" s="124" t="e">
        <f t="shared" ca="1" si="6"/>
        <v>#NAME?</v>
      </c>
      <c r="F38" s="124" t="e">
        <f t="shared" ca="1" si="1"/>
        <v>#NAME?</v>
      </c>
      <c r="G38" s="124" t="e">
        <f t="shared" ca="1" si="2"/>
        <v>#NAME?</v>
      </c>
      <c r="H38" s="124"/>
      <c r="I38" s="124"/>
      <c r="J38" s="124"/>
      <c r="K38" s="124" t="e">
        <f t="shared" ca="1" si="3"/>
        <v>#NAME?</v>
      </c>
      <c r="L38" s="124" t="e">
        <f t="shared" ca="1" si="4"/>
        <v>#NAME?</v>
      </c>
      <c r="M38" s="124"/>
      <c r="N38" s="124"/>
    </row>
    <row r="39" spans="2:14" x14ac:dyDescent="0.3">
      <c r="B39" s="1">
        <v>33</v>
      </c>
      <c r="C39" s="128" t="e">
        <f t="shared" ref="C39:C70" ca="1" si="7">C38*(1+_xlfn.NORM.INV(RAND(),mu,sigma))</f>
        <v>#NAME?</v>
      </c>
      <c r="D39" s="124" t="e">
        <f t="shared" ca="1" si="5"/>
        <v>#NAME?</v>
      </c>
      <c r="E39" s="124" t="e">
        <f t="shared" ref="E39:E70" ca="1" si="8">C48/C38-1</f>
        <v>#NAME?</v>
      </c>
      <c r="F39" s="124" t="e">
        <f t="shared" ref="F39:F70" ca="1" si="9">_xlfn.STDEV.S(D39:D48)*SQRT(10)</f>
        <v>#NAME?</v>
      </c>
      <c r="G39" s="124" t="e">
        <f t="shared" ref="G39:G70" ca="1" si="10">_xlfn.STDEV.S(E39:E48)</f>
        <v>#NAME?</v>
      </c>
      <c r="H39" s="124"/>
      <c r="I39" s="124"/>
      <c r="J39" s="124"/>
      <c r="K39" s="124" t="e">
        <f t="shared" ref="K39:K70" ca="1" si="11">CORREL(D39:D59,D40:D60)</f>
        <v>#NAME?</v>
      </c>
      <c r="L39" s="124" t="e">
        <f t="shared" ref="L39:L70" ca="1" si="12">CORREL(E39:E59,E40:E60)</f>
        <v>#NAME?</v>
      </c>
      <c r="M39" s="124"/>
      <c r="N39" s="124"/>
    </row>
    <row r="40" spans="2:14" x14ac:dyDescent="0.3">
      <c r="B40" s="1">
        <v>34</v>
      </c>
      <c r="C40" s="128" t="e">
        <f t="shared" ca="1" si="7"/>
        <v>#NAME?</v>
      </c>
      <c r="D40" s="124" t="e">
        <f t="shared" ca="1" si="5"/>
        <v>#NAME?</v>
      </c>
      <c r="E40" s="124" t="e">
        <f t="shared" ca="1" si="8"/>
        <v>#NAME?</v>
      </c>
      <c r="F40" s="124" t="e">
        <f t="shared" ca="1" si="9"/>
        <v>#NAME?</v>
      </c>
      <c r="G40" s="124" t="e">
        <f t="shared" ca="1" si="10"/>
        <v>#NAME?</v>
      </c>
      <c r="H40" s="124"/>
      <c r="I40" s="124"/>
      <c r="J40" s="124"/>
      <c r="K40" s="124" t="e">
        <f t="shared" ca="1" si="11"/>
        <v>#NAME?</v>
      </c>
      <c r="L40" s="124" t="e">
        <f t="shared" ca="1" si="12"/>
        <v>#NAME?</v>
      </c>
      <c r="M40" s="124"/>
      <c r="N40" s="124"/>
    </row>
    <row r="41" spans="2:14" x14ac:dyDescent="0.3">
      <c r="B41" s="1">
        <v>35</v>
      </c>
      <c r="C41" s="128" t="e">
        <f t="shared" ca="1" si="7"/>
        <v>#NAME?</v>
      </c>
      <c r="D41" s="124" t="e">
        <f t="shared" ca="1" si="5"/>
        <v>#NAME?</v>
      </c>
      <c r="E41" s="124" t="e">
        <f t="shared" ca="1" si="8"/>
        <v>#NAME?</v>
      </c>
      <c r="F41" s="124" t="e">
        <f t="shared" ca="1" si="9"/>
        <v>#NAME?</v>
      </c>
      <c r="G41" s="124" t="e">
        <f t="shared" ca="1" si="10"/>
        <v>#NAME?</v>
      </c>
      <c r="H41" s="124"/>
      <c r="I41" s="124"/>
      <c r="J41" s="124"/>
      <c r="K41" s="124" t="e">
        <f t="shared" ca="1" si="11"/>
        <v>#NAME?</v>
      </c>
      <c r="L41" s="124" t="e">
        <f t="shared" ca="1" si="12"/>
        <v>#NAME?</v>
      </c>
      <c r="M41" s="124"/>
      <c r="N41" s="124"/>
    </row>
    <row r="42" spans="2:14" x14ac:dyDescent="0.3">
      <c r="B42" s="1">
        <v>36</v>
      </c>
      <c r="C42" s="128" t="e">
        <f t="shared" ca="1" si="7"/>
        <v>#NAME?</v>
      </c>
      <c r="D42" s="124" t="e">
        <f t="shared" ca="1" si="5"/>
        <v>#NAME?</v>
      </c>
      <c r="E42" s="124" t="e">
        <f t="shared" ca="1" si="8"/>
        <v>#NAME?</v>
      </c>
      <c r="F42" s="124" t="e">
        <f t="shared" ca="1" si="9"/>
        <v>#NAME?</v>
      </c>
      <c r="G42" s="124" t="e">
        <f t="shared" ca="1" si="10"/>
        <v>#NAME?</v>
      </c>
      <c r="H42" s="124"/>
      <c r="I42" s="124"/>
      <c r="J42" s="124"/>
      <c r="K42" s="124" t="e">
        <f t="shared" ca="1" si="11"/>
        <v>#NAME?</v>
      </c>
      <c r="L42" s="124" t="e">
        <f t="shared" ca="1" si="12"/>
        <v>#NAME?</v>
      </c>
      <c r="M42" s="124"/>
      <c r="N42" s="124"/>
    </row>
    <row r="43" spans="2:14" x14ac:dyDescent="0.3">
      <c r="B43" s="1">
        <v>37</v>
      </c>
      <c r="C43" s="128" t="e">
        <f t="shared" ca="1" si="7"/>
        <v>#NAME?</v>
      </c>
      <c r="D43" s="124" t="e">
        <f t="shared" ca="1" si="5"/>
        <v>#NAME?</v>
      </c>
      <c r="E43" s="124" t="e">
        <f t="shared" ca="1" si="8"/>
        <v>#NAME?</v>
      </c>
      <c r="F43" s="124" t="e">
        <f t="shared" ca="1" si="9"/>
        <v>#NAME?</v>
      </c>
      <c r="G43" s="124" t="e">
        <f t="shared" ca="1" si="10"/>
        <v>#NAME?</v>
      </c>
      <c r="H43" s="124"/>
      <c r="I43" s="124"/>
      <c r="J43" s="124"/>
      <c r="K43" s="124" t="e">
        <f t="shared" ca="1" si="11"/>
        <v>#NAME?</v>
      </c>
      <c r="L43" s="124" t="e">
        <f t="shared" ca="1" si="12"/>
        <v>#NAME?</v>
      </c>
      <c r="M43" s="124"/>
      <c r="N43" s="124"/>
    </row>
    <row r="44" spans="2:14" x14ac:dyDescent="0.3">
      <c r="B44" s="1">
        <v>38</v>
      </c>
      <c r="C44" s="128" t="e">
        <f t="shared" ca="1" si="7"/>
        <v>#NAME?</v>
      </c>
      <c r="D44" s="124" t="e">
        <f t="shared" ca="1" si="5"/>
        <v>#NAME?</v>
      </c>
      <c r="E44" s="124" t="e">
        <f t="shared" ca="1" si="8"/>
        <v>#NAME?</v>
      </c>
      <c r="F44" s="124" t="e">
        <f t="shared" ca="1" si="9"/>
        <v>#NAME?</v>
      </c>
      <c r="G44" s="124" t="e">
        <f t="shared" ca="1" si="10"/>
        <v>#NAME?</v>
      </c>
      <c r="H44" s="124"/>
      <c r="I44" s="124"/>
      <c r="J44" s="124"/>
      <c r="K44" s="124" t="e">
        <f t="shared" ca="1" si="11"/>
        <v>#NAME?</v>
      </c>
      <c r="L44" s="124" t="e">
        <f t="shared" ca="1" si="12"/>
        <v>#NAME?</v>
      </c>
      <c r="M44" s="124"/>
      <c r="N44" s="124"/>
    </row>
    <row r="45" spans="2:14" x14ac:dyDescent="0.3">
      <c r="B45" s="1">
        <v>39</v>
      </c>
      <c r="C45" s="128" t="e">
        <f t="shared" ca="1" si="7"/>
        <v>#NAME?</v>
      </c>
      <c r="D45" s="124" t="e">
        <f t="shared" ca="1" si="5"/>
        <v>#NAME?</v>
      </c>
      <c r="E45" s="124" t="e">
        <f t="shared" ca="1" si="8"/>
        <v>#NAME?</v>
      </c>
      <c r="F45" s="124" t="e">
        <f t="shared" ca="1" si="9"/>
        <v>#NAME?</v>
      </c>
      <c r="G45" s="124" t="e">
        <f t="shared" ca="1" si="10"/>
        <v>#NAME?</v>
      </c>
      <c r="H45" s="124"/>
      <c r="I45" s="124"/>
      <c r="J45" s="124"/>
      <c r="K45" s="124" t="e">
        <f t="shared" ca="1" si="11"/>
        <v>#NAME?</v>
      </c>
      <c r="L45" s="124" t="e">
        <f t="shared" ca="1" si="12"/>
        <v>#NAME?</v>
      </c>
      <c r="M45" s="124"/>
      <c r="N45" s="124"/>
    </row>
    <row r="46" spans="2:14" x14ac:dyDescent="0.3">
      <c r="B46" s="1">
        <v>40</v>
      </c>
      <c r="C46" s="128" t="e">
        <f t="shared" ca="1" si="7"/>
        <v>#NAME?</v>
      </c>
      <c r="D46" s="124" t="e">
        <f t="shared" ca="1" si="5"/>
        <v>#NAME?</v>
      </c>
      <c r="E46" s="124" t="e">
        <f t="shared" ca="1" si="8"/>
        <v>#NAME?</v>
      </c>
      <c r="F46" s="124" t="e">
        <f t="shared" ca="1" si="9"/>
        <v>#NAME?</v>
      </c>
      <c r="G46" s="124" t="e">
        <f t="shared" ca="1" si="10"/>
        <v>#NAME?</v>
      </c>
      <c r="H46" s="124"/>
      <c r="I46" s="124"/>
      <c r="J46" s="124"/>
      <c r="K46" s="124" t="e">
        <f t="shared" ca="1" si="11"/>
        <v>#NAME?</v>
      </c>
      <c r="L46" s="124" t="e">
        <f t="shared" ca="1" si="12"/>
        <v>#NAME?</v>
      </c>
      <c r="M46" s="124"/>
      <c r="N46" s="124"/>
    </row>
    <row r="47" spans="2:14" x14ac:dyDescent="0.3">
      <c r="B47" s="1">
        <v>41</v>
      </c>
      <c r="C47" s="128" t="e">
        <f t="shared" ca="1" si="7"/>
        <v>#NAME?</v>
      </c>
      <c r="D47" s="124" t="e">
        <f t="shared" ca="1" si="5"/>
        <v>#NAME?</v>
      </c>
      <c r="E47" s="124" t="e">
        <f t="shared" ca="1" si="8"/>
        <v>#NAME?</v>
      </c>
      <c r="F47" s="124" t="e">
        <f t="shared" ca="1" si="9"/>
        <v>#NAME?</v>
      </c>
      <c r="G47" s="124" t="e">
        <f t="shared" ca="1" si="10"/>
        <v>#NAME?</v>
      </c>
      <c r="H47" s="124"/>
      <c r="I47" s="124"/>
      <c r="J47" s="124"/>
      <c r="K47" s="124" t="e">
        <f t="shared" ca="1" si="11"/>
        <v>#NAME?</v>
      </c>
      <c r="L47" s="124" t="e">
        <f t="shared" ca="1" si="12"/>
        <v>#NAME?</v>
      </c>
      <c r="M47" s="124"/>
      <c r="N47" s="124"/>
    </row>
    <row r="48" spans="2:14" x14ac:dyDescent="0.3">
      <c r="B48" s="1">
        <v>42</v>
      </c>
      <c r="C48" s="128" t="e">
        <f t="shared" ca="1" si="7"/>
        <v>#NAME?</v>
      </c>
      <c r="D48" s="124" t="e">
        <f t="shared" ca="1" si="5"/>
        <v>#NAME?</v>
      </c>
      <c r="E48" s="124" t="e">
        <f t="shared" ca="1" si="8"/>
        <v>#NAME?</v>
      </c>
      <c r="F48" s="124" t="e">
        <f t="shared" ca="1" si="9"/>
        <v>#NAME?</v>
      </c>
      <c r="G48" s="124" t="e">
        <f t="shared" ca="1" si="10"/>
        <v>#NAME?</v>
      </c>
      <c r="H48" s="124"/>
      <c r="I48" s="124"/>
      <c r="J48" s="124"/>
      <c r="K48" s="124" t="e">
        <f t="shared" ca="1" si="11"/>
        <v>#NAME?</v>
      </c>
      <c r="L48" s="124" t="e">
        <f t="shared" ca="1" si="12"/>
        <v>#NAME?</v>
      </c>
      <c r="M48" s="124"/>
      <c r="N48" s="124"/>
    </row>
    <row r="49" spans="2:14" x14ac:dyDescent="0.3">
      <c r="B49" s="1">
        <v>43</v>
      </c>
      <c r="C49" s="128" t="e">
        <f t="shared" ca="1" si="7"/>
        <v>#NAME?</v>
      </c>
      <c r="D49" s="124" t="e">
        <f t="shared" ca="1" si="5"/>
        <v>#NAME?</v>
      </c>
      <c r="E49" s="124" t="e">
        <f t="shared" ca="1" si="8"/>
        <v>#NAME?</v>
      </c>
      <c r="F49" s="124" t="e">
        <f t="shared" ca="1" si="9"/>
        <v>#NAME?</v>
      </c>
      <c r="G49" s="124" t="e">
        <f t="shared" ca="1" si="10"/>
        <v>#NAME?</v>
      </c>
      <c r="H49" s="124"/>
      <c r="I49" s="124"/>
      <c r="J49" s="124"/>
      <c r="K49" s="124" t="e">
        <f t="shared" ca="1" si="11"/>
        <v>#NAME?</v>
      </c>
      <c r="L49" s="124" t="e">
        <f t="shared" ca="1" si="12"/>
        <v>#NAME?</v>
      </c>
      <c r="M49" s="124"/>
      <c r="N49" s="124"/>
    </row>
    <row r="50" spans="2:14" x14ac:dyDescent="0.3">
      <c r="B50" s="1">
        <v>44</v>
      </c>
      <c r="C50" s="128" t="e">
        <f t="shared" ca="1" si="7"/>
        <v>#NAME?</v>
      </c>
      <c r="D50" s="124" t="e">
        <f t="shared" ca="1" si="5"/>
        <v>#NAME?</v>
      </c>
      <c r="E50" s="124" t="e">
        <f t="shared" ca="1" si="8"/>
        <v>#NAME?</v>
      </c>
      <c r="F50" s="124" t="e">
        <f t="shared" ca="1" si="9"/>
        <v>#NAME?</v>
      </c>
      <c r="G50" s="124" t="e">
        <f t="shared" ca="1" si="10"/>
        <v>#NAME?</v>
      </c>
      <c r="H50" s="124"/>
      <c r="I50" s="124"/>
      <c r="J50" s="124"/>
      <c r="K50" s="124" t="e">
        <f t="shared" ca="1" si="11"/>
        <v>#NAME?</v>
      </c>
      <c r="L50" s="124" t="e">
        <f t="shared" ca="1" si="12"/>
        <v>#NAME?</v>
      </c>
      <c r="M50" s="124"/>
      <c r="N50" s="124"/>
    </row>
    <row r="51" spans="2:14" x14ac:dyDescent="0.3">
      <c r="B51" s="1">
        <v>45</v>
      </c>
      <c r="C51" s="128" t="e">
        <f t="shared" ca="1" si="7"/>
        <v>#NAME?</v>
      </c>
      <c r="D51" s="124" t="e">
        <f t="shared" ca="1" si="5"/>
        <v>#NAME?</v>
      </c>
      <c r="E51" s="124" t="e">
        <f t="shared" ca="1" si="8"/>
        <v>#NAME?</v>
      </c>
      <c r="F51" s="124" t="e">
        <f t="shared" ca="1" si="9"/>
        <v>#NAME?</v>
      </c>
      <c r="G51" s="124" t="e">
        <f t="shared" ca="1" si="10"/>
        <v>#NAME?</v>
      </c>
      <c r="H51" s="124"/>
      <c r="I51" s="124"/>
      <c r="J51" s="124"/>
      <c r="K51" s="124" t="e">
        <f t="shared" ca="1" si="11"/>
        <v>#NAME?</v>
      </c>
      <c r="L51" s="124" t="e">
        <f t="shared" ca="1" si="12"/>
        <v>#NAME?</v>
      </c>
      <c r="M51" s="124"/>
      <c r="N51" s="124"/>
    </row>
    <row r="52" spans="2:14" x14ac:dyDescent="0.3">
      <c r="B52" s="1">
        <v>46</v>
      </c>
      <c r="C52" s="128" t="e">
        <f t="shared" ca="1" si="7"/>
        <v>#NAME?</v>
      </c>
      <c r="D52" s="124" t="e">
        <f t="shared" ca="1" si="5"/>
        <v>#NAME?</v>
      </c>
      <c r="E52" s="124" t="e">
        <f t="shared" ca="1" si="8"/>
        <v>#NAME?</v>
      </c>
      <c r="F52" s="124" t="e">
        <f t="shared" ca="1" si="9"/>
        <v>#NAME?</v>
      </c>
      <c r="G52" s="124" t="e">
        <f t="shared" ca="1" si="10"/>
        <v>#NAME?</v>
      </c>
      <c r="H52" s="124"/>
      <c r="I52" s="124"/>
      <c r="J52" s="124"/>
      <c r="K52" s="124" t="e">
        <f t="shared" ca="1" si="11"/>
        <v>#NAME?</v>
      </c>
      <c r="L52" s="124" t="e">
        <f t="shared" ca="1" si="12"/>
        <v>#NAME?</v>
      </c>
      <c r="M52" s="124"/>
      <c r="N52" s="124"/>
    </row>
    <row r="53" spans="2:14" x14ac:dyDescent="0.3">
      <c r="B53" s="1">
        <v>47</v>
      </c>
      <c r="C53" s="128" t="e">
        <f t="shared" ca="1" si="7"/>
        <v>#NAME?</v>
      </c>
      <c r="D53" s="124" t="e">
        <f t="shared" ca="1" si="5"/>
        <v>#NAME?</v>
      </c>
      <c r="E53" s="124" t="e">
        <f t="shared" ca="1" si="8"/>
        <v>#NAME?</v>
      </c>
      <c r="F53" s="124" t="e">
        <f t="shared" ca="1" si="9"/>
        <v>#NAME?</v>
      </c>
      <c r="G53" s="124" t="e">
        <f t="shared" ca="1" si="10"/>
        <v>#NAME?</v>
      </c>
      <c r="H53" s="124"/>
      <c r="I53" s="124"/>
      <c r="J53" s="124"/>
      <c r="K53" s="124" t="e">
        <f t="shared" ca="1" si="11"/>
        <v>#NAME?</v>
      </c>
      <c r="L53" s="124" t="e">
        <f t="shared" ca="1" si="12"/>
        <v>#NAME?</v>
      </c>
      <c r="M53" s="124"/>
      <c r="N53" s="124"/>
    </row>
    <row r="54" spans="2:14" x14ac:dyDescent="0.3">
      <c r="B54" s="1">
        <v>48</v>
      </c>
      <c r="C54" s="128" t="e">
        <f t="shared" ca="1" si="7"/>
        <v>#NAME?</v>
      </c>
      <c r="D54" s="124" t="e">
        <f t="shared" ca="1" si="5"/>
        <v>#NAME?</v>
      </c>
      <c r="E54" s="124" t="e">
        <f t="shared" ca="1" si="8"/>
        <v>#NAME?</v>
      </c>
      <c r="F54" s="124" t="e">
        <f t="shared" ca="1" si="9"/>
        <v>#NAME?</v>
      </c>
      <c r="G54" s="124" t="e">
        <f t="shared" ca="1" si="10"/>
        <v>#NAME?</v>
      </c>
      <c r="H54" s="124"/>
      <c r="I54" s="124"/>
      <c r="J54" s="124"/>
      <c r="K54" s="124" t="e">
        <f t="shared" ca="1" si="11"/>
        <v>#NAME?</v>
      </c>
      <c r="L54" s="124" t="e">
        <f t="shared" ca="1" si="12"/>
        <v>#NAME?</v>
      </c>
      <c r="M54" s="124"/>
      <c r="N54" s="124"/>
    </row>
    <row r="55" spans="2:14" x14ac:dyDescent="0.3">
      <c r="B55" s="1">
        <v>49</v>
      </c>
      <c r="C55" s="128" t="e">
        <f t="shared" ca="1" si="7"/>
        <v>#NAME?</v>
      </c>
      <c r="D55" s="124" t="e">
        <f t="shared" ca="1" si="5"/>
        <v>#NAME?</v>
      </c>
      <c r="E55" s="124" t="e">
        <f t="shared" ca="1" si="8"/>
        <v>#NAME?</v>
      </c>
      <c r="F55" s="124" t="e">
        <f t="shared" ca="1" si="9"/>
        <v>#NAME?</v>
      </c>
      <c r="G55" s="124" t="e">
        <f t="shared" ca="1" si="10"/>
        <v>#NAME?</v>
      </c>
      <c r="H55" s="124"/>
      <c r="I55" s="124"/>
      <c r="J55" s="124"/>
      <c r="K55" s="124" t="e">
        <f t="shared" ca="1" si="11"/>
        <v>#NAME?</v>
      </c>
      <c r="L55" s="124" t="e">
        <f t="shared" ca="1" si="12"/>
        <v>#NAME?</v>
      </c>
      <c r="M55" s="124"/>
      <c r="N55" s="124"/>
    </row>
    <row r="56" spans="2:14" x14ac:dyDescent="0.3">
      <c r="B56" s="1">
        <v>50</v>
      </c>
      <c r="C56" s="128" t="e">
        <f t="shared" ca="1" si="7"/>
        <v>#NAME?</v>
      </c>
      <c r="D56" s="124" t="e">
        <f t="shared" ca="1" si="5"/>
        <v>#NAME?</v>
      </c>
      <c r="E56" s="124" t="e">
        <f t="shared" ca="1" si="8"/>
        <v>#NAME?</v>
      </c>
      <c r="F56" s="124" t="e">
        <f t="shared" ca="1" si="9"/>
        <v>#NAME?</v>
      </c>
      <c r="G56" s="124" t="e">
        <f t="shared" ca="1" si="10"/>
        <v>#NAME?</v>
      </c>
      <c r="H56" s="124"/>
      <c r="I56" s="124"/>
      <c r="J56" s="124"/>
      <c r="K56" s="124" t="e">
        <f t="shared" ca="1" si="11"/>
        <v>#NAME?</v>
      </c>
      <c r="L56" s="124" t="e">
        <f t="shared" ca="1" si="12"/>
        <v>#NAME?</v>
      </c>
      <c r="M56" s="124"/>
      <c r="N56" s="124"/>
    </row>
    <row r="57" spans="2:14" x14ac:dyDescent="0.3">
      <c r="B57" s="1">
        <v>51</v>
      </c>
      <c r="C57" s="128" t="e">
        <f t="shared" ca="1" si="7"/>
        <v>#NAME?</v>
      </c>
      <c r="D57" s="124" t="e">
        <f t="shared" ca="1" si="5"/>
        <v>#NAME?</v>
      </c>
      <c r="E57" s="124" t="e">
        <f t="shared" ca="1" si="8"/>
        <v>#NAME?</v>
      </c>
      <c r="F57" s="124" t="e">
        <f t="shared" ca="1" si="9"/>
        <v>#NAME?</v>
      </c>
      <c r="G57" s="124" t="e">
        <f t="shared" ca="1" si="10"/>
        <v>#NAME?</v>
      </c>
      <c r="H57" s="124"/>
      <c r="I57" s="124"/>
      <c r="J57" s="124"/>
      <c r="K57" s="124" t="e">
        <f t="shared" ca="1" si="11"/>
        <v>#NAME?</v>
      </c>
      <c r="L57" s="124" t="e">
        <f t="shared" ca="1" si="12"/>
        <v>#NAME?</v>
      </c>
      <c r="M57" s="124"/>
      <c r="N57" s="124"/>
    </row>
    <row r="58" spans="2:14" x14ac:dyDescent="0.3">
      <c r="B58" s="1">
        <v>52</v>
      </c>
      <c r="C58" s="128" t="e">
        <f t="shared" ca="1" si="7"/>
        <v>#NAME?</v>
      </c>
      <c r="D58" s="124" t="e">
        <f t="shared" ca="1" si="5"/>
        <v>#NAME?</v>
      </c>
      <c r="E58" s="124" t="e">
        <f t="shared" ca="1" si="8"/>
        <v>#NAME?</v>
      </c>
      <c r="F58" s="124" t="e">
        <f t="shared" ca="1" si="9"/>
        <v>#NAME?</v>
      </c>
      <c r="G58" s="124" t="e">
        <f t="shared" ca="1" si="10"/>
        <v>#NAME?</v>
      </c>
      <c r="H58" s="124"/>
      <c r="I58" s="124"/>
      <c r="J58" s="124"/>
      <c r="K58" s="124" t="e">
        <f t="shared" ca="1" si="11"/>
        <v>#NAME?</v>
      </c>
      <c r="L58" s="124" t="e">
        <f t="shared" ca="1" si="12"/>
        <v>#NAME?</v>
      </c>
      <c r="M58" s="124"/>
      <c r="N58" s="124"/>
    </row>
    <row r="59" spans="2:14" x14ac:dyDescent="0.3">
      <c r="B59" s="1">
        <v>53</v>
      </c>
      <c r="C59" s="128" t="e">
        <f t="shared" ca="1" si="7"/>
        <v>#NAME?</v>
      </c>
      <c r="D59" s="124" t="e">
        <f t="shared" ca="1" si="5"/>
        <v>#NAME?</v>
      </c>
      <c r="E59" s="124" t="e">
        <f t="shared" ca="1" si="8"/>
        <v>#NAME?</v>
      </c>
      <c r="F59" s="124" t="e">
        <f t="shared" ca="1" si="9"/>
        <v>#NAME?</v>
      </c>
      <c r="G59" s="124" t="e">
        <f t="shared" ca="1" si="10"/>
        <v>#NAME?</v>
      </c>
      <c r="H59" s="124"/>
      <c r="I59" s="124"/>
      <c r="J59" s="124"/>
      <c r="K59" s="124" t="e">
        <f t="shared" ca="1" si="11"/>
        <v>#NAME?</v>
      </c>
      <c r="L59" s="124" t="e">
        <f t="shared" ca="1" si="12"/>
        <v>#NAME?</v>
      </c>
      <c r="M59" s="124"/>
      <c r="N59" s="124"/>
    </row>
    <row r="60" spans="2:14" x14ac:dyDescent="0.3">
      <c r="B60" s="1">
        <v>54</v>
      </c>
      <c r="C60" s="128" t="e">
        <f t="shared" ca="1" si="7"/>
        <v>#NAME?</v>
      </c>
      <c r="D60" s="124" t="e">
        <f t="shared" ca="1" si="5"/>
        <v>#NAME?</v>
      </c>
      <c r="E60" s="124" t="e">
        <f t="shared" ca="1" si="8"/>
        <v>#NAME?</v>
      </c>
      <c r="F60" s="124" t="e">
        <f t="shared" ca="1" si="9"/>
        <v>#NAME?</v>
      </c>
      <c r="G60" s="124" t="e">
        <f t="shared" ca="1" si="10"/>
        <v>#NAME?</v>
      </c>
      <c r="H60" s="124"/>
      <c r="I60" s="124"/>
      <c r="J60" s="124"/>
      <c r="K60" s="124" t="e">
        <f t="shared" ca="1" si="11"/>
        <v>#NAME?</v>
      </c>
      <c r="L60" s="124" t="e">
        <f t="shared" ca="1" si="12"/>
        <v>#NAME?</v>
      </c>
      <c r="M60" s="124"/>
      <c r="N60" s="124"/>
    </row>
    <row r="61" spans="2:14" x14ac:dyDescent="0.3">
      <c r="B61" s="1">
        <v>55</v>
      </c>
      <c r="C61" s="128" t="e">
        <f t="shared" ca="1" si="7"/>
        <v>#NAME?</v>
      </c>
      <c r="D61" s="124" t="e">
        <f t="shared" ca="1" si="5"/>
        <v>#NAME?</v>
      </c>
      <c r="E61" s="124" t="e">
        <f t="shared" ca="1" si="8"/>
        <v>#NAME?</v>
      </c>
      <c r="F61" s="124" t="e">
        <f t="shared" ca="1" si="9"/>
        <v>#NAME?</v>
      </c>
      <c r="G61" s="124" t="e">
        <f t="shared" ca="1" si="10"/>
        <v>#NAME?</v>
      </c>
      <c r="H61" s="124"/>
      <c r="I61" s="124"/>
      <c r="J61" s="124"/>
      <c r="K61" s="124" t="e">
        <f t="shared" ca="1" si="11"/>
        <v>#NAME?</v>
      </c>
      <c r="L61" s="124" t="e">
        <f t="shared" ca="1" si="12"/>
        <v>#NAME?</v>
      </c>
      <c r="M61" s="124"/>
      <c r="N61" s="124"/>
    </row>
    <row r="62" spans="2:14" x14ac:dyDescent="0.3">
      <c r="B62" s="1">
        <v>56</v>
      </c>
      <c r="C62" s="128" t="e">
        <f t="shared" ca="1" si="7"/>
        <v>#NAME?</v>
      </c>
      <c r="D62" s="124" t="e">
        <f t="shared" ca="1" si="5"/>
        <v>#NAME?</v>
      </c>
      <c r="E62" s="124" t="e">
        <f t="shared" ca="1" si="8"/>
        <v>#NAME?</v>
      </c>
      <c r="F62" s="124" t="e">
        <f t="shared" ca="1" si="9"/>
        <v>#NAME?</v>
      </c>
      <c r="G62" s="124" t="e">
        <f t="shared" ca="1" si="10"/>
        <v>#NAME?</v>
      </c>
      <c r="H62" s="124"/>
      <c r="I62" s="124"/>
      <c r="J62" s="124"/>
      <c r="K62" s="124" t="e">
        <f t="shared" ca="1" si="11"/>
        <v>#NAME?</v>
      </c>
      <c r="L62" s="124" t="e">
        <f t="shared" ca="1" si="12"/>
        <v>#NAME?</v>
      </c>
      <c r="M62" s="124"/>
      <c r="N62" s="124"/>
    </row>
    <row r="63" spans="2:14" x14ac:dyDescent="0.3">
      <c r="B63" s="1">
        <v>57</v>
      </c>
      <c r="C63" s="128" t="e">
        <f t="shared" ca="1" si="7"/>
        <v>#NAME?</v>
      </c>
      <c r="D63" s="124" t="e">
        <f t="shared" ca="1" si="5"/>
        <v>#NAME?</v>
      </c>
      <c r="E63" s="124" t="e">
        <f t="shared" ca="1" si="8"/>
        <v>#NAME?</v>
      </c>
      <c r="F63" s="124" t="e">
        <f t="shared" ca="1" si="9"/>
        <v>#NAME?</v>
      </c>
      <c r="G63" s="124" t="e">
        <f t="shared" ca="1" si="10"/>
        <v>#NAME?</v>
      </c>
      <c r="H63" s="124"/>
      <c r="I63" s="124"/>
      <c r="J63" s="124"/>
      <c r="K63" s="124" t="e">
        <f t="shared" ca="1" si="11"/>
        <v>#NAME?</v>
      </c>
      <c r="L63" s="124" t="e">
        <f t="shared" ca="1" si="12"/>
        <v>#NAME?</v>
      </c>
      <c r="M63" s="124"/>
      <c r="N63" s="124"/>
    </row>
    <row r="64" spans="2:14" x14ac:dyDescent="0.3">
      <c r="B64" s="1">
        <v>58</v>
      </c>
      <c r="C64" s="128" t="e">
        <f t="shared" ca="1" si="7"/>
        <v>#NAME?</v>
      </c>
      <c r="D64" s="124" t="e">
        <f t="shared" ca="1" si="5"/>
        <v>#NAME?</v>
      </c>
      <c r="E64" s="124" t="e">
        <f t="shared" ca="1" si="8"/>
        <v>#NAME?</v>
      </c>
      <c r="F64" s="124" t="e">
        <f t="shared" ca="1" si="9"/>
        <v>#NAME?</v>
      </c>
      <c r="G64" s="124" t="e">
        <f t="shared" ca="1" si="10"/>
        <v>#NAME?</v>
      </c>
      <c r="H64" s="124"/>
      <c r="I64" s="124"/>
      <c r="J64" s="124"/>
      <c r="K64" s="124" t="e">
        <f t="shared" ca="1" si="11"/>
        <v>#NAME?</v>
      </c>
      <c r="L64" s="124" t="e">
        <f t="shared" ca="1" si="12"/>
        <v>#NAME?</v>
      </c>
      <c r="M64" s="124"/>
      <c r="N64" s="124"/>
    </row>
    <row r="65" spans="2:14" x14ac:dyDescent="0.3">
      <c r="B65" s="1">
        <v>59</v>
      </c>
      <c r="C65" s="128" t="e">
        <f t="shared" ca="1" si="7"/>
        <v>#NAME?</v>
      </c>
      <c r="D65" s="124" t="e">
        <f t="shared" ca="1" si="5"/>
        <v>#NAME?</v>
      </c>
      <c r="E65" s="124" t="e">
        <f t="shared" ca="1" si="8"/>
        <v>#NAME?</v>
      </c>
      <c r="F65" s="124" t="e">
        <f t="shared" ca="1" si="9"/>
        <v>#NAME?</v>
      </c>
      <c r="G65" s="124" t="e">
        <f t="shared" ca="1" si="10"/>
        <v>#NAME?</v>
      </c>
      <c r="H65" s="124"/>
      <c r="I65" s="124"/>
      <c r="J65" s="124"/>
      <c r="K65" s="124" t="e">
        <f t="shared" ca="1" si="11"/>
        <v>#NAME?</v>
      </c>
      <c r="L65" s="124" t="e">
        <f t="shared" ca="1" si="12"/>
        <v>#NAME?</v>
      </c>
      <c r="M65" s="124"/>
      <c r="N65" s="124"/>
    </row>
    <row r="66" spans="2:14" x14ac:dyDescent="0.3">
      <c r="B66" s="1">
        <v>60</v>
      </c>
      <c r="C66" s="128" t="e">
        <f t="shared" ca="1" si="7"/>
        <v>#NAME?</v>
      </c>
      <c r="D66" s="124" t="e">
        <f t="shared" ca="1" si="5"/>
        <v>#NAME?</v>
      </c>
      <c r="E66" s="124" t="e">
        <f t="shared" ca="1" si="8"/>
        <v>#NAME?</v>
      </c>
      <c r="F66" s="124" t="e">
        <f t="shared" ca="1" si="9"/>
        <v>#NAME?</v>
      </c>
      <c r="G66" s="124" t="e">
        <f t="shared" ca="1" si="10"/>
        <v>#NAME?</v>
      </c>
      <c r="H66" s="124"/>
      <c r="I66" s="124"/>
      <c r="J66" s="124"/>
      <c r="K66" s="124" t="e">
        <f t="shared" ca="1" si="11"/>
        <v>#NAME?</v>
      </c>
      <c r="L66" s="124" t="e">
        <f t="shared" ca="1" si="12"/>
        <v>#NAME?</v>
      </c>
      <c r="M66" s="124"/>
      <c r="N66" s="124"/>
    </row>
    <row r="67" spans="2:14" x14ac:dyDescent="0.3">
      <c r="B67" s="1">
        <v>61</v>
      </c>
      <c r="C67" s="128" t="e">
        <f t="shared" ca="1" si="7"/>
        <v>#NAME?</v>
      </c>
      <c r="D67" s="124" t="e">
        <f t="shared" ca="1" si="5"/>
        <v>#NAME?</v>
      </c>
      <c r="E67" s="124" t="e">
        <f t="shared" ca="1" si="8"/>
        <v>#NAME?</v>
      </c>
      <c r="F67" s="124" t="e">
        <f t="shared" ca="1" si="9"/>
        <v>#NAME?</v>
      </c>
      <c r="G67" s="124" t="e">
        <f t="shared" ca="1" si="10"/>
        <v>#NAME?</v>
      </c>
      <c r="H67" s="124"/>
      <c r="I67" s="124"/>
      <c r="J67" s="124"/>
      <c r="K67" s="124" t="e">
        <f t="shared" ca="1" si="11"/>
        <v>#NAME?</v>
      </c>
      <c r="L67" s="124" t="e">
        <f t="shared" ca="1" si="12"/>
        <v>#NAME?</v>
      </c>
      <c r="M67" s="124"/>
      <c r="N67" s="124"/>
    </row>
    <row r="68" spans="2:14" x14ac:dyDescent="0.3">
      <c r="B68" s="1">
        <v>62</v>
      </c>
      <c r="C68" s="128" t="e">
        <f t="shared" ca="1" si="7"/>
        <v>#NAME?</v>
      </c>
      <c r="D68" s="124" t="e">
        <f t="shared" ca="1" si="5"/>
        <v>#NAME?</v>
      </c>
      <c r="E68" s="124" t="e">
        <f t="shared" ca="1" si="8"/>
        <v>#NAME?</v>
      </c>
      <c r="F68" s="124" t="e">
        <f t="shared" ca="1" si="9"/>
        <v>#NAME?</v>
      </c>
      <c r="G68" s="124" t="e">
        <f t="shared" ca="1" si="10"/>
        <v>#NAME?</v>
      </c>
      <c r="H68" s="124"/>
      <c r="I68" s="124"/>
      <c r="J68" s="124"/>
      <c r="K68" s="124" t="e">
        <f t="shared" ca="1" si="11"/>
        <v>#NAME?</v>
      </c>
      <c r="L68" s="124" t="e">
        <f t="shared" ca="1" si="12"/>
        <v>#NAME?</v>
      </c>
      <c r="M68" s="124"/>
      <c r="N68" s="124"/>
    </row>
    <row r="69" spans="2:14" x14ac:dyDescent="0.3">
      <c r="B69" s="1">
        <v>63</v>
      </c>
      <c r="C69" s="128" t="e">
        <f t="shared" ca="1" si="7"/>
        <v>#NAME?</v>
      </c>
      <c r="D69" s="124" t="e">
        <f t="shared" ca="1" si="5"/>
        <v>#NAME?</v>
      </c>
      <c r="E69" s="124" t="e">
        <f t="shared" ca="1" si="8"/>
        <v>#NAME?</v>
      </c>
      <c r="F69" s="124" t="e">
        <f t="shared" ca="1" si="9"/>
        <v>#NAME?</v>
      </c>
      <c r="G69" s="124" t="e">
        <f t="shared" ca="1" si="10"/>
        <v>#NAME?</v>
      </c>
      <c r="H69" s="124"/>
      <c r="I69" s="124"/>
      <c r="J69" s="124"/>
      <c r="K69" s="124" t="e">
        <f t="shared" ca="1" si="11"/>
        <v>#NAME?</v>
      </c>
      <c r="L69" s="124" t="e">
        <f t="shared" ca="1" si="12"/>
        <v>#NAME?</v>
      </c>
      <c r="M69" s="124"/>
      <c r="N69" s="124"/>
    </row>
    <row r="70" spans="2:14" x14ac:dyDescent="0.3">
      <c r="B70" s="1">
        <v>64</v>
      </c>
      <c r="C70" s="128" t="e">
        <f t="shared" ca="1" si="7"/>
        <v>#NAME?</v>
      </c>
      <c r="D70" s="124" t="e">
        <f t="shared" ca="1" si="5"/>
        <v>#NAME?</v>
      </c>
      <c r="E70" s="124" t="e">
        <f t="shared" ca="1" si="8"/>
        <v>#NAME?</v>
      </c>
      <c r="F70" s="124" t="e">
        <f t="shared" ca="1" si="9"/>
        <v>#NAME?</v>
      </c>
      <c r="G70" s="124" t="e">
        <f t="shared" ca="1" si="10"/>
        <v>#NAME?</v>
      </c>
      <c r="H70" s="124"/>
      <c r="I70" s="124"/>
      <c r="J70" s="124"/>
      <c r="K70" s="124" t="e">
        <f t="shared" ca="1" si="11"/>
        <v>#NAME?</v>
      </c>
      <c r="L70" s="124" t="e">
        <f t="shared" ca="1" si="12"/>
        <v>#NAME?</v>
      </c>
      <c r="M70" s="124"/>
      <c r="N70" s="124"/>
    </row>
    <row r="71" spans="2:14" x14ac:dyDescent="0.3">
      <c r="B71" s="1">
        <v>65</v>
      </c>
      <c r="C71" s="128" t="e">
        <f t="shared" ref="C71:C106" ca="1" si="13">C70*(1+_xlfn.NORM.INV(RAND(),mu,sigma))</f>
        <v>#NAME?</v>
      </c>
      <c r="D71" s="124" t="e">
        <f t="shared" ca="1" si="5"/>
        <v>#NAME?</v>
      </c>
      <c r="E71" s="124" t="e">
        <f t="shared" ref="E71:E97" ca="1" si="14">C80/C70-1</f>
        <v>#NAME?</v>
      </c>
      <c r="F71" s="124" t="e">
        <f t="shared" ref="F71:F96" ca="1" si="15">_xlfn.STDEV.S(D71:D80)*SQRT(10)</f>
        <v>#NAME?</v>
      </c>
      <c r="G71" s="124" t="e">
        <f t="shared" ref="G71:G96" ca="1" si="16">_xlfn.STDEV.S(E71:E80)</f>
        <v>#NAME?</v>
      </c>
      <c r="H71" s="124"/>
      <c r="I71" s="124"/>
      <c r="J71" s="124"/>
      <c r="K71" s="124" t="e">
        <f t="shared" ref="K71:K85" ca="1" si="17">CORREL(D71:D91,D72:D92)</f>
        <v>#NAME?</v>
      </c>
      <c r="L71" s="124" t="e">
        <f t="shared" ref="L71:L85" ca="1" si="18">CORREL(E71:E91,E72:E92)</f>
        <v>#NAME?</v>
      </c>
      <c r="M71" s="124"/>
      <c r="N71" s="124"/>
    </row>
    <row r="72" spans="2:14" x14ac:dyDescent="0.3">
      <c r="B72" s="1">
        <v>66</v>
      </c>
      <c r="C72" s="128" t="e">
        <f t="shared" ca="1" si="13"/>
        <v>#NAME?</v>
      </c>
      <c r="D72" s="124" t="e">
        <f t="shared" ref="D72:D106" ca="1" si="19">C72/C71-1</f>
        <v>#NAME?</v>
      </c>
      <c r="E72" s="124" t="e">
        <f t="shared" ca="1" si="14"/>
        <v>#NAME?</v>
      </c>
      <c r="F72" s="124" t="e">
        <f t="shared" ca="1" si="15"/>
        <v>#NAME?</v>
      </c>
      <c r="G72" s="124" t="e">
        <f t="shared" ca="1" si="16"/>
        <v>#NAME?</v>
      </c>
      <c r="H72" s="124"/>
      <c r="I72" s="124"/>
      <c r="J72" s="124"/>
      <c r="K72" s="124" t="e">
        <f t="shared" ca="1" si="17"/>
        <v>#NAME?</v>
      </c>
      <c r="L72" s="124" t="e">
        <f t="shared" ca="1" si="18"/>
        <v>#NAME?</v>
      </c>
      <c r="M72" s="124"/>
      <c r="N72" s="124"/>
    </row>
    <row r="73" spans="2:14" x14ac:dyDescent="0.3">
      <c r="B73" s="1">
        <v>67</v>
      </c>
      <c r="C73" s="128" t="e">
        <f t="shared" ca="1" si="13"/>
        <v>#NAME?</v>
      </c>
      <c r="D73" s="124" t="e">
        <f t="shared" ca="1" si="19"/>
        <v>#NAME?</v>
      </c>
      <c r="E73" s="124" t="e">
        <f t="shared" ca="1" si="14"/>
        <v>#NAME?</v>
      </c>
      <c r="F73" s="124" t="e">
        <f t="shared" ca="1" si="15"/>
        <v>#NAME?</v>
      </c>
      <c r="G73" s="124" t="e">
        <f t="shared" ca="1" si="16"/>
        <v>#NAME?</v>
      </c>
      <c r="H73" s="124"/>
      <c r="I73" s="124"/>
      <c r="J73" s="124"/>
      <c r="K73" s="124" t="e">
        <f t="shared" ca="1" si="17"/>
        <v>#NAME?</v>
      </c>
      <c r="L73" s="124" t="e">
        <f t="shared" ca="1" si="18"/>
        <v>#NAME?</v>
      </c>
      <c r="M73" s="124"/>
      <c r="N73" s="124"/>
    </row>
    <row r="74" spans="2:14" x14ac:dyDescent="0.3">
      <c r="B74" s="1">
        <v>68</v>
      </c>
      <c r="C74" s="128" t="e">
        <f t="shared" ca="1" si="13"/>
        <v>#NAME?</v>
      </c>
      <c r="D74" s="124" t="e">
        <f t="shared" ca="1" si="19"/>
        <v>#NAME?</v>
      </c>
      <c r="E74" s="124" t="e">
        <f t="shared" ca="1" si="14"/>
        <v>#NAME?</v>
      </c>
      <c r="F74" s="124" t="e">
        <f t="shared" ca="1" si="15"/>
        <v>#NAME?</v>
      </c>
      <c r="G74" s="124" t="e">
        <f t="shared" ca="1" si="16"/>
        <v>#NAME?</v>
      </c>
      <c r="H74" s="124"/>
      <c r="I74" s="124"/>
      <c r="J74" s="124"/>
      <c r="K74" s="124" t="e">
        <f t="shared" ca="1" si="17"/>
        <v>#NAME?</v>
      </c>
      <c r="L74" s="124" t="e">
        <f t="shared" ca="1" si="18"/>
        <v>#NAME?</v>
      </c>
      <c r="M74" s="124"/>
      <c r="N74" s="124"/>
    </row>
    <row r="75" spans="2:14" x14ac:dyDescent="0.3">
      <c r="B75" s="1">
        <v>69</v>
      </c>
      <c r="C75" s="128" t="e">
        <f t="shared" ca="1" si="13"/>
        <v>#NAME?</v>
      </c>
      <c r="D75" s="124" t="e">
        <f t="shared" ca="1" si="19"/>
        <v>#NAME?</v>
      </c>
      <c r="E75" s="124" t="e">
        <f t="shared" ca="1" si="14"/>
        <v>#NAME?</v>
      </c>
      <c r="F75" s="124" t="e">
        <f t="shared" ca="1" si="15"/>
        <v>#NAME?</v>
      </c>
      <c r="G75" s="124" t="e">
        <f t="shared" ca="1" si="16"/>
        <v>#NAME?</v>
      </c>
      <c r="H75" s="124"/>
      <c r="I75" s="124"/>
      <c r="J75" s="124"/>
      <c r="K75" s="124" t="e">
        <f t="shared" ca="1" si="17"/>
        <v>#NAME?</v>
      </c>
      <c r="L75" s="124" t="e">
        <f t="shared" ca="1" si="18"/>
        <v>#NAME?</v>
      </c>
      <c r="M75" s="124"/>
      <c r="N75" s="124"/>
    </row>
    <row r="76" spans="2:14" x14ac:dyDescent="0.3">
      <c r="B76" s="1">
        <v>70</v>
      </c>
      <c r="C76" s="128" t="e">
        <f t="shared" ca="1" si="13"/>
        <v>#NAME?</v>
      </c>
      <c r="D76" s="124" t="e">
        <f t="shared" ca="1" si="19"/>
        <v>#NAME?</v>
      </c>
      <c r="E76" s="124" t="e">
        <f t="shared" ca="1" si="14"/>
        <v>#NAME?</v>
      </c>
      <c r="F76" s="124" t="e">
        <f t="shared" ca="1" si="15"/>
        <v>#NAME?</v>
      </c>
      <c r="G76" s="124" t="e">
        <f t="shared" ca="1" si="16"/>
        <v>#NAME?</v>
      </c>
      <c r="H76" s="124"/>
      <c r="I76" s="124"/>
      <c r="J76" s="124"/>
      <c r="K76" s="124" t="e">
        <f t="shared" ca="1" si="17"/>
        <v>#NAME?</v>
      </c>
      <c r="L76" s="124" t="e">
        <f t="shared" ca="1" si="18"/>
        <v>#NAME?</v>
      </c>
      <c r="M76" s="124"/>
      <c r="N76" s="124"/>
    </row>
    <row r="77" spans="2:14" x14ac:dyDescent="0.3">
      <c r="B77" s="1">
        <v>71</v>
      </c>
      <c r="C77" s="128" t="e">
        <f t="shared" ca="1" si="13"/>
        <v>#NAME?</v>
      </c>
      <c r="D77" s="124" t="e">
        <f t="shared" ca="1" si="19"/>
        <v>#NAME?</v>
      </c>
      <c r="E77" s="124" t="e">
        <f t="shared" ca="1" si="14"/>
        <v>#NAME?</v>
      </c>
      <c r="F77" s="124" t="e">
        <f t="shared" ca="1" si="15"/>
        <v>#NAME?</v>
      </c>
      <c r="G77" s="124" t="e">
        <f t="shared" ca="1" si="16"/>
        <v>#NAME?</v>
      </c>
      <c r="H77" s="124"/>
      <c r="I77" s="124"/>
      <c r="J77" s="124"/>
      <c r="K77" s="124" t="e">
        <f t="shared" ca="1" si="17"/>
        <v>#NAME?</v>
      </c>
      <c r="L77" s="124" t="e">
        <f t="shared" ca="1" si="18"/>
        <v>#NAME?</v>
      </c>
      <c r="M77" s="124"/>
      <c r="N77" s="124"/>
    </row>
    <row r="78" spans="2:14" x14ac:dyDescent="0.3">
      <c r="B78" s="1">
        <v>72</v>
      </c>
      <c r="C78" s="128" t="e">
        <f t="shared" ca="1" si="13"/>
        <v>#NAME?</v>
      </c>
      <c r="D78" s="124" t="e">
        <f t="shared" ca="1" si="19"/>
        <v>#NAME?</v>
      </c>
      <c r="E78" s="124" t="e">
        <f t="shared" ca="1" si="14"/>
        <v>#NAME?</v>
      </c>
      <c r="F78" s="124" t="e">
        <f t="shared" ca="1" si="15"/>
        <v>#NAME?</v>
      </c>
      <c r="G78" s="124" t="e">
        <f t="shared" ca="1" si="16"/>
        <v>#NAME?</v>
      </c>
      <c r="H78" s="124"/>
      <c r="I78" s="124"/>
      <c r="J78" s="124"/>
      <c r="K78" s="124" t="e">
        <f t="shared" ca="1" si="17"/>
        <v>#NAME?</v>
      </c>
      <c r="L78" s="124" t="e">
        <f t="shared" ca="1" si="18"/>
        <v>#NAME?</v>
      </c>
      <c r="M78" s="124"/>
      <c r="N78" s="124"/>
    </row>
    <row r="79" spans="2:14" x14ac:dyDescent="0.3">
      <c r="B79" s="1">
        <v>73</v>
      </c>
      <c r="C79" s="128" t="e">
        <f t="shared" ca="1" si="13"/>
        <v>#NAME?</v>
      </c>
      <c r="D79" s="124" t="e">
        <f t="shared" ca="1" si="19"/>
        <v>#NAME?</v>
      </c>
      <c r="E79" s="124" t="e">
        <f t="shared" ca="1" si="14"/>
        <v>#NAME?</v>
      </c>
      <c r="F79" s="124" t="e">
        <f t="shared" ca="1" si="15"/>
        <v>#NAME?</v>
      </c>
      <c r="G79" s="124" t="e">
        <f t="shared" ca="1" si="16"/>
        <v>#NAME?</v>
      </c>
      <c r="H79" s="124"/>
      <c r="I79" s="124"/>
      <c r="J79" s="124"/>
      <c r="K79" s="124" t="e">
        <f t="shared" ca="1" si="17"/>
        <v>#NAME?</v>
      </c>
      <c r="L79" s="124" t="e">
        <f t="shared" ca="1" si="18"/>
        <v>#NAME?</v>
      </c>
      <c r="M79" s="124"/>
      <c r="N79" s="124"/>
    </row>
    <row r="80" spans="2:14" x14ac:dyDescent="0.3">
      <c r="B80" s="1">
        <v>74</v>
      </c>
      <c r="C80" s="128" t="e">
        <f t="shared" ca="1" si="13"/>
        <v>#NAME?</v>
      </c>
      <c r="D80" s="124" t="e">
        <f t="shared" ca="1" si="19"/>
        <v>#NAME?</v>
      </c>
      <c r="E80" s="124" t="e">
        <f t="shared" ca="1" si="14"/>
        <v>#NAME?</v>
      </c>
      <c r="F80" s="124" t="e">
        <f t="shared" ca="1" si="15"/>
        <v>#NAME?</v>
      </c>
      <c r="G80" s="124" t="e">
        <f t="shared" ca="1" si="16"/>
        <v>#NAME?</v>
      </c>
      <c r="H80" s="124"/>
      <c r="I80" s="124"/>
      <c r="J80" s="124"/>
      <c r="K80" s="124" t="e">
        <f t="shared" ca="1" si="17"/>
        <v>#NAME?</v>
      </c>
      <c r="L80" s="124" t="e">
        <f t="shared" ca="1" si="18"/>
        <v>#NAME?</v>
      </c>
      <c r="M80" s="124"/>
      <c r="N80" s="124"/>
    </row>
    <row r="81" spans="2:14" x14ac:dyDescent="0.3">
      <c r="B81" s="1">
        <v>75</v>
      </c>
      <c r="C81" s="128" t="e">
        <f t="shared" ca="1" si="13"/>
        <v>#NAME?</v>
      </c>
      <c r="D81" s="124" t="e">
        <f t="shared" ca="1" si="19"/>
        <v>#NAME?</v>
      </c>
      <c r="E81" s="124" t="e">
        <f t="shared" ca="1" si="14"/>
        <v>#NAME?</v>
      </c>
      <c r="F81" s="124" t="e">
        <f t="shared" ca="1" si="15"/>
        <v>#NAME?</v>
      </c>
      <c r="G81" s="124" t="e">
        <f t="shared" ca="1" si="16"/>
        <v>#NAME?</v>
      </c>
      <c r="H81" s="124"/>
      <c r="I81" s="124"/>
      <c r="J81" s="124"/>
      <c r="K81" s="124" t="e">
        <f t="shared" ca="1" si="17"/>
        <v>#NAME?</v>
      </c>
      <c r="L81" s="124" t="e">
        <f t="shared" ca="1" si="18"/>
        <v>#NAME?</v>
      </c>
      <c r="M81" s="124"/>
      <c r="N81" s="124"/>
    </row>
    <row r="82" spans="2:14" x14ac:dyDescent="0.3">
      <c r="B82" s="1">
        <v>76</v>
      </c>
      <c r="C82" s="128" t="e">
        <f t="shared" ca="1" si="13"/>
        <v>#NAME?</v>
      </c>
      <c r="D82" s="124" t="e">
        <f t="shared" ca="1" si="19"/>
        <v>#NAME?</v>
      </c>
      <c r="E82" s="124" t="e">
        <f t="shared" ca="1" si="14"/>
        <v>#NAME?</v>
      </c>
      <c r="F82" s="124" t="e">
        <f t="shared" ca="1" si="15"/>
        <v>#NAME?</v>
      </c>
      <c r="G82" s="124" t="e">
        <f t="shared" ca="1" si="16"/>
        <v>#NAME?</v>
      </c>
      <c r="H82" s="124"/>
      <c r="I82" s="124"/>
      <c r="J82" s="124"/>
      <c r="K82" s="124" t="e">
        <f t="shared" ca="1" si="17"/>
        <v>#NAME?</v>
      </c>
      <c r="L82" s="124" t="e">
        <f t="shared" ca="1" si="18"/>
        <v>#NAME?</v>
      </c>
      <c r="M82" s="124"/>
      <c r="N82" s="124"/>
    </row>
    <row r="83" spans="2:14" x14ac:dyDescent="0.3">
      <c r="B83" s="1">
        <v>77</v>
      </c>
      <c r="C83" s="128" t="e">
        <f t="shared" ca="1" si="13"/>
        <v>#NAME?</v>
      </c>
      <c r="D83" s="124" t="e">
        <f t="shared" ca="1" si="19"/>
        <v>#NAME?</v>
      </c>
      <c r="E83" s="124" t="e">
        <f t="shared" ca="1" si="14"/>
        <v>#NAME?</v>
      </c>
      <c r="F83" s="124" t="e">
        <f t="shared" ca="1" si="15"/>
        <v>#NAME?</v>
      </c>
      <c r="G83" s="124" t="e">
        <f t="shared" ca="1" si="16"/>
        <v>#NAME?</v>
      </c>
      <c r="H83" s="124"/>
      <c r="I83" s="124"/>
      <c r="J83" s="124"/>
      <c r="K83" s="124" t="e">
        <f t="shared" ca="1" si="17"/>
        <v>#NAME?</v>
      </c>
      <c r="L83" s="124" t="e">
        <f t="shared" ca="1" si="18"/>
        <v>#NAME?</v>
      </c>
      <c r="M83" s="124"/>
      <c r="N83" s="124"/>
    </row>
    <row r="84" spans="2:14" x14ac:dyDescent="0.3">
      <c r="B84" s="1">
        <v>78</v>
      </c>
      <c r="C84" s="128" t="e">
        <f t="shared" ca="1" si="13"/>
        <v>#NAME?</v>
      </c>
      <c r="D84" s="124" t="e">
        <f t="shared" ca="1" si="19"/>
        <v>#NAME?</v>
      </c>
      <c r="E84" s="124" t="e">
        <f t="shared" ca="1" si="14"/>
        <v>#NAME?</v>
      </c>
      <c r="F84" s="124" t="e">
        <f t="shared" ca="1" si="15"/>
        <v>#NAME?</v>
      </c>
      <c r="G84" s="124" t="e">
        <f t="shared" ca="1" si="16"/>
        <v>#NAME?</v>
      </c>
      <c r="H84" s="124"/>
      <c r="I84" s="124"/>
      <c r="J84" s="124"/>
      <c r="K84" s="124" t="e">
        <f t="shared" ca="1" si="17"/>
        <v>#NAME?</v>
      </c>
      <c r="L84" s="124" t="e">
        <f t="shared" ca="1" si="18"/>
        <v>#NAME?</v>
      </c>
      <c r="M84" s="124"/>
      <c r="N84" s="124"/>
    </row>
    <row r="85" spans="2:14" x14ac:dyDescent="0.3">
      <c r="B85" s="1">
        <v>79</v>
      </c>
      <c r="C85" s="128" t="e">
        <f t="shared" ca="1" si="13"/>
        <v>#NAME?</v>
      </c>
      <c r="D85" s="124" t="e">
        <f t="shared" ca="1" si="19"/>
        <v>#NAME?</v>
      </c>
      <c r="E85" s="124" t="e">
        <f t="shared" ca="1" si="14"/>
        <v>#NAME?</v>
      </c>
      <c r="F85" s="124" t="e">
        <f t="shared" ca="1" si="15"/>
        <v>#NAME?</v>
      </c>
      <c r="G85" s="124" t="e">
        <f t="shared" ca="1" si="16"/>
        <v>#NAME?</v>
      </c>
      <c r="H85" s="124"/>
      <c r="I85" s="124"/>
      <c r="J85" s="124"/>
      <c r="K85" s="124" t="e">
        <f t="shared" ca="1" si="17"/>
        <v>#NAME?</v>
      </c>
      <c r="L85" s="124" t="e">
        <f t="shared" ca="1" si="18"/>
        <v>#NAME?</v>
      </c>
      <c r="M85" s="124"/>
      <c r="N85" s="124"/>
    </row>
    <row r="86" spans="2:14" x14ac:dyDescent="0.3">
      <c r="B86" s="1">
        <v>80</v>
      </c>
      <c r="C86" s="128" t="e">
        <f t="shared" ca="1" si="13"/>
        <v>#NAME?</v>
      </c>
      <c r="D86" s="124" t="e">
        <f t="shared" ca="1" si="19"/>
        <v>#NAME?</v>
      </c>
      <c r="E86" s="124" t="e">
        <f t="shared" ca="1" si="14"/>
        <v>#NAME?</v>
      </c>
      <c r="F86" s="124" t="e">
        <f t="shared" ca="1" si="15"/>
        <v>#NAME?</v>
      </c>
      <c r="G86" s="124" t="e">
        <f t="shared" ca="1" si="16"/>
        <v>#NAME?</v>
      </c>
      <c r="H86" s="124"/>
      <c r="I86" s="124"/>
      <c r="J86" s="124"/>
      <c r="K86" s="124"/>
      <c r="L86" s="124"/>
      <c r="M86" s="124"/>
      <c r="N86" s="124"/>
    </row>
    <row r="87" spans="2:14" x14ac:dyDescent="0.3">
      <c r="B87" s="1">
        <v>81</v>
      </c>
      <c r="C87" s="128" t="e">
        <f t="shared" ca="1" si="13"/>
        <v>#NAME?</v>
      </c>
      <c r="D87" s="124" t="e">
        <f t="shared" ca="1" si="19"/>
        <v>#NAME?</v>
      </c>
      <c r="E87" s="124" t="e">
        <f t="shared" ca="1" si="14"/>
        <v>#NAME?</v>
      </c>
      <c r="F87" s="124" t="e">
        <f t="shared" ca="1" si="15"/>
        <v>#NAME?</v>
      </c>
      <c r="G87" s="124" t="e">
        <f t="shared" ca="1" si="16"/>
        <v>#NAME?</v>
      </c>
      <c r="H87" s="124"/>
      <c r="I87" s="124"/>
      <c r="J87" s="124"/>
      <c r="K87" s="124"/>
      <c r="L87" s="124"/>
      <c r="M87" s="124"/>
      <c r="N87" s="124"/>
    </row>
    <row r="88" spans="2:14" x14ac:dyDescent="0.3">
      <c r="B88" s="1">
        <v>82</v>
      </c>
      <c r="C88" s="128" t="e">
        <f t="shared" ca="1" si="13"/>
        <v>#NAME?</v>
      </c>
      <c r="D88" s="124" t="e">
        <f t="shared" ca="1" si="19"/>
        <v>#NAME?</v>
      </c>
      <c r="E88" s="124" t="e">
        <f t="shared" ca="1" si="14"/>
        <v>#NAME?</v>
      </c>
      <c r="F88" s="124" t="e">
        <f t="shared" ca="1" si="15"/>
        <v>#NAME?</v>
      </c>
      <c r="G88" s="124" t="e">
        <f t="shared" ca="1" si="16"/>
        <v>#NAME?</v>
      </c>
      <c r="H88" s="124"/>
      <c r="I88" s="124"/>
      <c r="J88" s="124"/>
      <c r="K88" s="124"/>
      <c r="L88" s="124"/>
      <c r="M88" s="124"/>
      <c r="N88" s="124"/>
    </row>
    <row r="89" spans="2:14" x14ac:dyDescent="0.3">
      <c r="B89" s="1">
        <v>83</v>
      </c>
      <c r="C89" s="128" t="e">
        <f t="shared" ca="1" si="13"/>
        <v>#NAME?</v>
      </c>
      <c r="D89" s="124" t="e">
        <f t="shared" ca="1" si="19"/>
        <v>#NAME?</v>
      </c>
      <c r="E89" s="124" t="e">
        <f t="shared" ca="1" si="14"/>
        <v>#NAME?</v>
      </c>
      <c r="F89" s="124" t="e">
        <f t="shared" ca="1" si="15"/>
        <v>#NAME?</v>
      </c>
      <c r="G89" s="124" t="e">
        <f t="shared" ca="1" si="16"/>
        <v>#NAME?</v>
      </c>
      <c r="H89" s="124"/>
      <c r="I89" s="124"/>
      <c r="J89" s="124"/>
      <c r="K89" s="124"/>
      <c r="L89" s="124"/>
      <c r="M89" s="124"/>
      <c r="N89" s="124"/>
    </row>
    <row r="90" spans="2:14" x14ac:dyDescent="0.3">
      <c r="B90" s="1">
        <v>84</v>
      </c>
      <c r="C90" s="128" t="e">
        <f t="shared" ca="1" si="13"/>
        <v>#NAME?</v>
      </c>
      <c r="D90" s="124" t="e">
        <f t="shared" ca="1" si="19"/>
        <v>#NAME?</v>
      </c>
      <c r="E90" s="124" t="e">
        <f t="shared" ca="1" si="14"/>
        <v>#NAME?</v>
      </c>
      <c r="F90" s="124" t="e">
        <f t="shared" ca="1" si="15"/>
        <v>#NAME?</v>
      </c>
      <c r="G90" s="124" t="e">
        <f t="shared" ca="1" si="16"/>
        <v>#NAME?</v>
      </c>
      <c r="H90" s="124"/>
      <c r="I90" s="124"/>
      <c r="J90" s="124"/>
      <c r="K90" s="124"/>
      <c r="L90" s="124"/>
      <c r="M90" s="124"/>
      <c r="N90" s="124"/>
    </row>
    <row r="91" spans="2:14" x14ac:dyDescent="0.3">
      <c r="B91" s="1">
        <v>85</v>
      </c>
      <c r="C91" s="128" t="e">
        <f t="shared" ca="1" si="13"/>
        <v>#NAME?</v>
      </c>
      <c r="D91" s="124" t="e">
        <f t="shared" ca="1" si="19"/>
        <v>#NAME?</v>
      </c>
      <c r="E91" s="124" t="e">
        <f t="shared" ca="1" si="14"/>
        <v>#NAME?</v>
      </c>
      <c r="F91" s="124" t="e">
        <f t="shared" ca="1" si="15"/>
        <v>#NAME?</v>
      </c>
      <c r="G91" s="124" t="e">
        <f t="shared" ca="1" si="16"/>
        <v>#NAME?</v>
      </c>
      <c r="H91" s="124"/>
      <c r="I91" s="124"/>
      <c r="J91" s="124"/>
      <c r="K91" s="124"/>
      <c r="L91" s="124"/>
      <c r="M91" s="124"/>
      <c r="N91" s="124"/>
    </row>
    <row r="92" spans="2:14" x14ac:dyDescent="0.3">
      <c r="B92" s="1">
        <v>86</v>
      </c>
      <c r="C92" s="128" t="e">
        <f t="shared" ca="1" si="13"/>
        <v>#NAME?</v>
      </c>
      <c r="D92" s="124" t="e">
        <f t="shared" ca="1" si="19"/>
        <v>#NAME?</v>
      </c>
      <c r="E92" s="124" t="e">
        <f t="shared" ca="1" si="14"/>
        <v>#NAME?</v>
      </c>
      <c r="F92" s="124" t="e">
        <f t="shared" ca="1" si="15"/>
        <v>#NAME?</v>
      </c>
      <c r="G92" s="124" t="e">
        <f t="shared" ca="1" si="16"/>
        <v>#NAME?</v>
      </c>
      <c r="H92" s="124"/>
      <c r="I92" s="124"/>
      <c r="J92" s="124"/>
      <c r="K92" s="124"/>
      <c r="L92" s="124"/>
      <c r="M92" s="124"/>
      <c r="N92" s="124"/>
    </row>
    <row r="93" spans="2:14" x14ac:dyDescent="0.3">
      <c r="B93" s="1">
        <v>87</v>
      </c>
      <c r="C93" s="128" t="e">
        <f t="shared" ca="1" si="13"/>
        <v>#NAME?</v>
      </c>
      <c r="D93" s="124" t="e">
        <f t="shared" ca="1" si="19"/>
        <v>#NAME?</v>
      </c>
      <c r="E93" s="124" t="e">
        <f t="shared" ca="1" si="14"/>
        <v>#NAME?</v>
      </c>
      <c r="F93" s="124" t="e">
        <f t="shared" ca="1" si="15"/>
        <v>#NAME?</v>
      </c>
      <c r="G93" s="124" t="e">
        <f t="shared" ca="1" si="16"/>
        <v>#NAME?</v>
      </c>
      <c r="H93" s="124"/>
      <c r="I93" s="124"/>
      <c r="J93" s="124"/>
      <c r="K93" s="124"/>
      <c r="L93" s="124"/>
      <c r="M93" s="124"/>
      <c r="N93" s="124"/>
    </row>
    <row r="94" spans="2:14" x14ac:dyDescent="0.3">
      <c r="B94" s="1">
        <v>88</v>
      </c>
      <c r="C94" s="128" t="e">
        <f t="shared" ca="1" si="13"/>
        <v>#NAME?</v>
      </c>
      <c r="D94" s="124" t="e">
        <f t="shared" ca="1" si="19"/>
        <v>#NAME?</v>
      </c>
      <c r="E94" s="124" t="e">
        <f t="shared" ca="1" si="14"/>
        <v>#NAME?</v>
      </c>
      <c r="F94" s="124" t="e">
        <f t="shared" ca="1" si="15"/>
        <v>#NAME?</v>
      </c>
      <c r="G94" s="124" t="e">
        <f t="shared" ca="1" si="16"/>
        <v>#NAME?</v>
      </c>
      <c r="H94" s="124"/>
      <c r="I94" s="124"/>
      <c r="J94" s="124"/>
      <c r="K94" s="124"/>
      <c r="L94" s="124"/>
      <c r="M94" s="124"/>
      <c r="N94" s="124"/>
    </row>
    <row r="95" spans="2:14" x14ac:dyDescent="0.3">
      <c r="B95" s="1">
        <v>89</v>
      </c>
      <c r="C95" s="128" t="e">
        <f t="shared" ca="1" si="13"/>
        <v>#NAME?</v>
      </c>
      <c r="D95" s="124" t="e">
        <f t="shared" ca="1" si="19"/>
        <v>#NAME?</v>
      </c>
      <c r="E95" s="124" t="e">
        <f t="shared" ca="1" si="14"/>
        <v>#NAME?</v>
      </c>
      <c r="F95" s="124" t="e">
        <f t="shared" ca="1" si="15"/>
        <v>#NAME?</v>
      </c>
      <c r="G95" s="124" t="e">
        <f t="shared" ca="1" si="16"/>
        <v>#NAME?</v>
      </c>
      <c r="H95" s="124"/>
      <c r="I95" s="124"/>
      <c r="J95" s="124"/>
      <c r="K95" s="124"/>
      <c r="L95" s="124"/>
      <c r="M95" s="124"/>
      <c r="N95" s="124"/>
    </row>
    <row r="96" spans="2:14" x14ac:dyDescent="0.3">
      <c r="B96" s="1">
        <v>90</v>
      </c>
      <c r="C96" s="128" t="e">
        <f t="shared" ca="1" si="13"/>
        <v>#NAME?</v>
      </c>
      <c r="D96" s="124" t="e">
        <f t="shared" ca="1" si="19"/>
        <v>#NAME?</v>
      </c>
      <c r="E96" s="124" t="e">
        <f t="shared" ca="1" si="14"/>
        <v>#NAME?</v>
      </c>
      <c r="F96" s="124" t="e">
        <f t="shared" ca="1" si="15"/>
        <v>#NAME?</v>
      </c>
      <c r="G96" s="124" t="e">
        <f t="shared" ca="1" si="16"/>
        <v>#NAME?</v>
      </c>
      <c r="H96" s="124"/>
      <c r="I96" s="124"/>
      <c r="J96" s="124"/>
      <c r="K96" s="124"/>
      <c r="L96" s="124"/>
      <c r="M96" s="124"/>
      <c r="N96" s="124"/>
    </row>
    <row r="97" spans="2:14" x14ac:dyDescent="0.3">
      <c r="B97" s="1">
        <v>91</v>
      </c>
      <c r="C97" s="128" t="e">
        <f t="shared" ca="1" si="13"/>
        <v>#NAME?</v>
      </c>
      <c r="D97" s="124" t="e">
        <f t="shared" ca="1" si="19"/>
        <v>#NAME?</v>
      </c>
      <c r="E97" s="124" t="e">
        <f t="shared" ca="1" si="14"/>
        <v>#NAME?</v>
      </c>
      <c r="F97" s="124"/>
      <c r="G97" s="124"/>
      <c r="H97" s="124"/>
      <c r="I97" s="124"/>
      <c r="J97" s="124"/>
      <c r="K97" s="124"/>
      <c r="L97" s="124"/>
      <c r="M97" s="124"/>
      <c r="N97" s="124"/>
    </row>
    <row r="98" spans="2:14" x14ac:dyDescent="0.3">
      <c r="B98" s="1">
        <v>92</v>
      </c>
      <c r="C98" s="128" t="e">
        <f t="shared" ca="1" si="13"/>
        <v>#NAME?</v>
      </c>
      <c r="D98" s="124" t="e">
        <f t="shared" ca="1" si="19"/>
        <v>#NAME?</v>
      </c>
      <c r="E98" s="124"/>
      <c r="F98" s="124"/>
      <c r="G98" s="124"/>
      <c r="H98" s="124"/>
      <c r="I98" s="124"/>
      <c r="J98" s="124"/>
      <c r="K98" s="124"/>
      <c r="L98" s="124"/>
      <c r="M98" s="124"/>
      <c r="N98" s="124"/>
    </row>
    <row r="99" spans="2:14" x14ac:dyDescent="0.3">
      <c r="B99" s="1">
        <v>93</v>
      </c>
      <c r="C99" s="128" t="e">
        <f t="shared" ca="1" si="13"/>
        <v>#NAME?</v>
      </c>
      <c r="D99" s="124" t="e">
        <f t="shared" ca="1" si="19"/>
        <v>#NAME?</v>
      </c>
      <c r="E99" s="124"/>
      <c r="F99" s="124"/>
      <c r="G99" s="124"/>
      <c r="H99" s="124"/>
      <c r="I99" s="124"/>
      <c r="J99" s="124"/>
      <c r="K99" s="124"/>
      <c r="L99" s="124"/>
      <c r="M99" s="124"/>
      <c r="N99" s="124"/>
    </row>
    <row r="100" spans="2:14" x14ac:dyDescent="0.3">
      <c r="B100" s="1">
        <v>94</v>
      </c>
      <c r="C100" s="128" t="e">
        <f t="shared" ca="1" si="13"/>
        <v>#NAME?</v>
      </c>
      <c r="D100" s="124" t="e">
        <f t="shared" ca="1" si="19"/>
        <v>#NAME?</v>
      </c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</row>
    <row r="101" spans="2:14" x14ac:dyDescent="0.3">
      <c r="B101" s="1">
        <v>95</v>
      </c>
      <c r="C101" s="128" t="e">
        <f t="shared" ca="1" si="13"/>
        <v>#NAME?</v>
      </c>
      <c r="D101" s="124" t="e">
        <f t="shared" ca="1" si="19"/>
        <v>#NAME?</v>
      </c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</row>
    <row r="102" spans="2:14" x14ac:dyDescent="0.3">
      <c r="B102" s="1">
        <v>96</v>
      </c>
      <c r="C102" s="128" t="e">
        <f t="shared" ca="1" si="13"/>
        <v>#NAME?</v>
      </c>
      <c r="D102" s="124" t="e">
        <f t="shared" ca="1" si="19"/>
        <v>#NAME?</v>
      </c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</row>
    <row r="103" spans="2:14" x14ac:dyDescent="0.3">
      <c r="B103" s="1">
        <v>97</v>
      </c>
      <c r="C103" s="128" t="e">
        <f t="shared" ca="1" si="13"/>
        <v>#NAME?</v>
      </c>
      <c r="D103" s="124" t="e">
        <f t="shared" ca="1" si="19"/>
        <v>#NAME?</v>
      </c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</row>
    <row r="104" spans="2:14" x14ac:dyDescent="0.3">
      <c r="B104" s="1">
        <v>98</v>
      </c>
      <c r="C104" s="128" t="e">
        <f t="shared" ca="1" si="13"/>
        <v>#NAME?</v>
      </c>
      <c r="D104" s="124" t="e">
        <f t="shared" ca="1" si="19"/>
        <v>#NAME?</v>
      </c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</row>
    <row r="105" spans="2:14" x14ac:dyDescent="0.3">
      <c r="B105" s="1">
        <v>99</v>
      </c>
      <c r="C105" s="128" t="e">
        <f t="shared" ca="1" si="13"/>
        <v>#NAME?</v>
      </c>
      <c r="D105" s="124" t="e">
        <f t="shared" ca="1" si="19"/>
        <v>#NAME?</v>
      </c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</row>
    <row r="106" spans="2:14" x14ac:dyDescent="0.3">
      <c r="B106" s="1">
        <v>100</v>
      </c>
      <c r="C106" s="128" t="e">
        <f t="shared" ca="1" si="13"/>
        <v>#NAME?</v>
      </c>
      <c r="D106" s="124" t="e">
        <f t="shared" ca="1" si="19"/>
        <v>#NAME?</v>
      </c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</row>
    <row r="107" spans="2:14" x14ac:dyDescent="0.3">
      <c r="D107" s="124"/>
    </row>
  </sheetData>
  <hyperlinks>
    <hyperlink ref="A1" r:id="rId1" xr:uid="{9EFDACD5-7614-A447-B80D-0A8606B33DB9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E849F-5B3E-7E44-AE54-C7650C2386C7}">
  <sheetPr codeName="Sheet33">
    <tabColor rgb="FFFF0000"/>
  </sheetPr>
  <dimension ref="A3:D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6640625" style="1" bestFit="1" customWidth="1"/>
    <col min="5" max="16384" width="10.83203125" style="1"/>
  </cols>
  <sheetData>
    <row r="3" spans="1:4" x14ac:dyDescent="0.3">
      <c r="B3" s="70"/>
    </row>
    <row r="4" spans="1:4" x14ac:dyDescent="0.3">
      <c r="A4" s="1" t="s">
        <v>277</v>
      </c>
      <c r="B4" s="105" t="s">
        <v>177</v>
      </c>
    </row>
    <row r="5" spans="1:4" x14ac:dyDescent="0.3">
      <c r="A5" s="1" t="s">
        <v>276</v>
      </c>
      <c r="B5" s="70">
        <v>1000000</v>
      </c>
    </row>
    <row r="7" spans="1:4" x14ac:dyDescent="0.3">
      <c r="A7" s="105" t="s">
        <v>23</v>
      </c>
      <c r="B7" s="105" t="s">
        <v>276</v>
      </c>
      <c r="C7" s="105" t="s">
        <v>268</v>
      </c>
      <c r="D7" s="105" t="s">
        <v>275</v>
      </c>
    </row>
    <row r="8" spans="1:4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30">
        <f t="shared" ref="D8:D71" si="1">C8*$B$5</f>
        <v>14848.631398271416</v>
      </c>
    </row>
    <row r="9" spans="1:4" x14ac:dyDescent="0.3">
      <c r="A9" s="73">
        <v>43840</v>
      </c>
      <c r="B9" s="130">
        <v>3265.3500979999999</v>
      </c>
      <c r="C9" s="125">
        <f t="shared" si="0"/>
        <v>7.8521275871821228E-3</v>
      </c>
      <c r="D9" s="130">
        <f t="shared" si="1"/>
        <v>7852.1275871821226</v>
      </c>
    </row>
    <row r="10" spans="1:4" x14ac:dyDescent="0.3">
      <c r="A10" s="73">
        <v>43839</v>
      </c>
      <c r="B10" s="130">
        <v>3274.6999510000001</v>
      </c>
      <c r="C10" s="125">
        <f t="shared" si="0"/>
        <v>1.5921197582283275E-2</v>
      </c>
      <c r="D10" s="130">
        <f t="shared" si="1"/>
        <v>15921.197582283276</v>
      </c>
    </row>
    <row r="11" spans="1:4" x14ac:dyDescent="0.3">
      <c r="A11" s="73">
        <v>43838</v>
      </c>
      <c r="B11" s="130">
        <v>3253.0500489999999</v>
      </c>
      <c r="C11" s="125">
        <f t="shared" si="0"/>
        <v>9.0074282988965582E-3</v>
      </c>
      <c r="D11" s="130">
        <f t="shared" si="1"/>
        <v>9007.4282988965588</v>
      </c>
    </row>
    <row r="12" spans="1:4" x14ac:dyDescent="0.3">
      <c r="A12" s="73">
        <v>43837</v>
      </c>
      <c r="B12" s="130">
        <v>3237.179932</v>
      </c>
      <c r="C12" s="125">
        <f t="shared" si="0"/>
        <v>4.9546324509608386E-3</v>
      </c>
      <c r="D12" s="130">
        <f t="shared" si="1"/>
        <v>4954.6324509608385</v>
      </c>
    </row>
    <row r="13" spans="1:4" x14ac:dyDescent="0.3">
      <c r="A13" s="73">
        <v>43836</v>
      </c>
      <c r="B13" s="130">
        <v>3246.280029</v>
      </c>
      <c r="C13" s="125">
        <f t="shared" si="0"/>
        <v>1.2762929242720045E-2</v>
      </c>
      <c r="D13" s="130">
        <f t="shared" si="1"/>
        <v>12762.929242720045</v>
      </c>
    </row>
    <row r="14" spans="1:4" x14ac:dyDescent="0.3">
      <c r="A14" s="73">
        <v>43833</v>
      </c>
      <c r="B14" s="130">
        <v>3234.8500979999999</v>
      </c>
      <c r="C14" s="125">
        <f t="shared" si="0"/>
        <v>1.3697364097350118E-2</v>
      </c>
      <c r="D14" s="130">
        <f t="shared" si="1"/>
        <v>13697.364097350117</v>
      </c>
    </row>
    <row r="15" spans="1:4" x14ac:dyDescent="0.3">
      <c r="A15" s="73">
        <v>43832</v>
      </c>
      <c r="B15" s="130">
        <v>3257.8500979999999</v>
      </c>
      <c r="C15" s="125">
        <f t="shared" si="0"/>
        <v>2.0463482637768982E-2</v>
      </c>
      <c r="D15" s="130">
        <f t="shared" si="1"/>
        <v>20463.482637768982</v>
      </c>
    </row>
    <row r="16" spans="1:4" x14ac:dyDescent="0.3">
      <c r="A16" s="73">
        <v>43830</v>
      </c>
      <c r="B16" s="130">
        <v>3230.780029</v>
      </c>
      <c r="C16" s="125">
        <f t="shared" si="0"/>
        <v>1.2323576619986287E-2</v>
      </c>
      <c r="D16" s="130">
        <f t="shared" si="1"/>
        <v>12323.576619986286</v>
      </c>
    </row>
    <row r="17" spans="1:4" x14ac:dyDescent="0.3">
      <c r="A17" s="73">
        <v>43829</v>
      </c>
      <c r="B17" s="130">
        <v>3221.290039</v>
      </c>
      <c r="C17" s="125">
        <f t="shared" si="0"/>
        <v>1.6564626731990995E-2</v>
      </c>
      <c r="D17" s="130">
        <f t="shared" si="1"/>
        <v>16564.626731990993</v>
      </c>
    </row>
    <row r="18" spans="1:4" x14ac:dyDescent="0.3">
      <c r="A18" s="73">
        <v>43826</v>
      </c>
      <c r="B18" s="130">
        <v>3240.0200199999999</v>
      </c>
      <c r="C18" s="125">
        <f t="shared" si="0"/>
        <v>2.2549588762952322E-2</v>
      </c>
      <c r="D18" s="130">
        <f t="shared" si="1"/>
        <v>22549.58876295232</v>
      </c>
    </row>
    <row r="19" spans="1:4" x14ac:dyDescent="0.3">
      <c r="A19" s="73">
        <v>43825</v>
      </c>
      <c r="B19" s="130">
        <v>3239.9099120000001</v>
      </c>
      <c r="C19" s="125">
        <f t="shared" si="0"/>
        <v>3.1283134124682643E-2</v>
      </c>
      <c r="D19" s="130">
        <f t="shared" si="1"/>
        <v>31283.134124682645</v>
      </c>
    </row>
    <row r="20" spans="1:4" x14ac:dyDescent="0.3">
      <c r="A20" s="73">
        <v>43823</v>
      </c>
      <c r="B20" s="130">
        <v>3223.3798830000001</v>
      </c>
      <c r="C20" s="125">
        <f t="shared" si="0"/>
        <v>2.9005357482120742E-2</v>
      </c>
      <c r="D20" s="130">
        <f t="shared" si="1"/>
        <v>29005.35748212074</v>
      </c>
    </row>
    <row r="21" spans="1:4" x14ac:dyDescent="0.3">
      <c r="A21" s="73">
        <v>43822</v>
      </c>
      <c r="B21" s="130">
        <v>3224.01001</v>
      </c>
      <c r="C21" s="125">
        <f t="shared" si="0"/>
        <v>2.8077542473444739E-2</v>
      </c>
      <c r="D21" s="130">
        <f t="shared" si="1"/>
        <v>28077.542473444737</v>
      </c>
    </row>
    <row r="22" spans="1:4" x14ac:dyDescent="0.3">
      <c r="A22" s="73">
        <v>43819</v>
      </c>
      <c r="B22" s="130">
        <v>3221.219971</v>
      </c>
      <c r="C22" s="125">
        <f t="shared" si="0"/>
        <v>2.3939038658650436E-2</v>
      </c>
      <c r="D22" s="130">
        <f t="shared" si="1"/>
        <v>23939.038658650436</v>
      </c>
    </row>
    <row r="23" spans="1:4" x14ac:dyDescent="0.3">
      <c r="A23" s="73">
        <v>43818</v>
      </c>
      <c r="B23" s="130">
        <v>3205.3701169999999</v>
      </c>
      <c r="C23" s="125">
        <f t="shared" si="0"/>
        <v>2.8209193764807905E-2</v>
      </c>
      <c r="D23" s="130">
        <f t="shared" si="1"/>
        <v>28209.193764807904</v>
      </c>
    </row>
    <row r="24" spans="1:4" x14ac:dyDescent="0.3">
      <c r="A24" s="73">
        <v>43817</v>
      </c>
      <c r="B24" s="130">
        <v>3191.139893</v>
      </c>
      <c r="C24" s="125">
        <f t="shared" si="0"/>
        <v>2.5180188240724766E-2</v>
      </c>
      <c r="D24" s="130">
        <f t="shared" si="1"/>
        <v>25180.188240724765</v>
      </c>
    </row>
    <row r="25" spans="1:4" x14ac:dyDescent="0.3">
      <c r="A25" s="73">
        <v>43816</v>
      </c>
      <c r="B25" s="130">
        <v>3192.5200199999999</v>
      </c>
      <c r="C25" s="125">
        <f t="shared" si="0"/>
        <v>3.2109165451102095E-2</v>
      </c>
      <c r="D25" s="130">
        <f t="shared" si="1"/>
        <v>32109.165451102097</v>
      </c>
    </row>
    <row r="26" spans="1:4" x14ac:dyDescent="0.3">
      <c r="A26" s="73">
        <v>43815</v>
      </c>
      <c r="B26" s="130">
        <v>3191.4499510000001</v>
      </c>
      <c r="C26" s="125">
        <f t="shared" si="0"/>
        <v>2.4914280649169562E-2</v>
      </c>
      <c r="D26" s="130">
        <f t="shared" si="1"/>
        <v>24914.280649169563</v>
      </c>
    </row>
    <row r="27" spans="1:4" x14ac:dyDescent="0.3">
      <c r="A27" s="73">
        <v>43812</v>
      </c>
      <c r="B27" s="130">
        <v>3168.8000489999999</v>
      </c>
      <c r="C27" s="125">
        <f t="shared" si="0"/>
        <v>4.8103824997907108E-3</v>
      </c>
      <c r="D27" s="130">
        <f t="shared" si="1"/>
        <v>4810.3824997907104</v>
      </c>
    </row>
    <row r="28" spans="1:4" x14ac:dyDescent="0.3">
      <c r="A28" s="73">
        <v>43811</v>
      </c>
      <c r="B28" s="130">
        <v>3168.570068</v>
      </c>
      <c r="C28" s="125">
        <f t="shared" si="0"/>
        <v>8.9316571209121509E-3</v>
      </c>
      <c r="D28" s="130">
        <f t="shared" si="1"/>
        <v>8931.6571209121503</v>
      </c>
    </row>
    <row r="29" spans="1:4" x14ac:dyDescent="0.3">
      <c r="A29" s="73">
        <v>43810</v>
      </c>
      <c r="B29" s="130">
        <v>3141.6298830000001</v>
      </c>
      <c r="C29" s="125">
        <f t="shared" si="0"/>
        <v>2.5497473458415687E-3</v>
      </c>
      <c r="D29" s="130">
        <f t="shared" si="1"/>
        <v>2549.7473458415689</v>
      </c>
    </row>
    <row r="30" spans="1:4" x14ac:dyDescent="0.3">
      <c r="A30" s="73">
        <v>43809</v>
      </c>
      <c r="B30" s="130">
        <v>3132.5200199999999</v>
      </c>
      <c r="C30" s="125">
        <f t="shared" si="0"/>
        <v>7.1472373062504424E-3</v>
      </c>
      <c r="D30" s="130">
        <f t="shared" si="1"/>
        <v>7147.2373062504421</v>
      </c>
    </row>
    <row r="31" spans="1:4" x14ac:dyDescent="0.3">
      <c r="A31" s="73">
        <v>43808</v>
      </c>
      <c r="B31" s="130">
        <v>3135.959961</v>
      </c>
      <c r="C31" s="125">
        <f t="shared" si="0"/>
        <v>1.0446110439240819E-2</v>
      </c>
      <c r="D31" s="130">
        <f t="shared" si="1"/>
        <v>10446.11043924082</v>
      </c>
    </row>
    <row r="32" spans="1:4" x14ac:dyDescent="0.3">
      <c r="A32" s="73">
        <v>43805</v>
      </c>
      <c r="B32" s="130">
        <v>3145.9099120000001</v>
      </c>
      <c r="C32" s="125">
        <f t="shared" si="0"/>
        <v>1.2047750805820989E-2</v>
      </c>
      <c r="D32" s="130">
        <f t="shared" si="1"/>
        <v>12047.75080582099</v>
      </c>
    </row>
    <row r="33" spans="1:4" x14ac:dyDescent="0.3">
      <c r="A33" s="73">
        <v>43804</v>
      </c>
      <c r="B33" s="130">
        <v>3117.429932</v>
      </c>
      <c r="C33" s="125">
        <f t="shared" si="0"/>
        <v>-8.8135942796008226E-4</v>
      </c>
      <c r="D33" s="130">
        <f t="shared" si="1"/>
        <v>-881.35942796008226</v>
      </c>
    </row>
    <row r="34" spans="1:4" x14ac:dyDescent="0.3">
      <c r="A34" s="73">
        <v>43803</v>
      </c>
      <c r="B34" s="130">
        <v>3112.76001</v>
      </c>
      <c r="C34" s="125">
        <f t="shared" si="0"/>
        <v>-2.969228006743152E-3</v>
      </c>
      <c r="D34" s="130">
        <f t="shared" si="1"/>
        <v>-2969.228006743152</v>
      </c>
    </row>
    <row r="35" spans="1:4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30">
        <f t="shared" si="1"/>
        <v>-8735.8948170140902</v>
      </c>
    </row>
    <row r="36" spans="1:4" x14ac:dyDescent="0.3">
      <c r="A36" s="73">
        <v>43801</v>
      </c>
      <c r="B36" s="130">
        <v>3113.8701169999999</v>
      </c>
      <c r="C36" s="125">
        <f t="shared" si="0"/>
        <v>5.5674183390936882E-3</v>
      </c>
      <c r="D36" s="130">
        <f t="shared" si="1"/>
        <v>5567.4183390936878</v>
      </c>
    </row>
    <row r="37" spans="1:4" x14ac:dyDescent="0.3">
      <c r="A37" s="73">
        <v>43796</v>
      </c>
      <c r="B37" s="130">
        <v>3153.6298830000001</v>
      </c>
      <c r="C37" s="125">
        <f t="shared" si="0"/>
        <v>1.9259558133985832E-2</v>
      </c>
      <c r="D37" s="130">
        <f t="shared" si="1"/>
        <v>19259.558133985833</v>
      </c>
    </row>
    <row r="38" spans="1:4" x14ac:dyDescent="0.3">
      <c r="A38" s="73">
        <v>43795</v>
      </c>
      <c r="B38" s="130">
        <v>3140.5200199999999</v>
      </c>
      <c r="C38" s="125">
        <f t="shared" si="0"/>
        <v>1.5744647399112299E-2</v>
      </c>
      <c r="D38" s="130">
        <f t="shared" si="1"/>
        <v>15744.647399112298</v>
      </c>
    </row>
    <row r="39" spans="1:4" x14ac:dyDescent="0.3">
      <c r="A39" s="73">
        <v>43794</v>
      </c>
      <c r="B39" s="130">
        <v>3133.639893</v>
      </c>
      <c r="C39" s="125">
        <f t="shared" si="0"/>
        <v>1.5105193325887445E-2</v>
      </c>
      <c r="D39" s="130">
        <f t="shared" si="1"/>
        <v>15105.193325887445</v>
      </c>
    </row>
    <row r="40" spans="1:4" x14ac:dyDescent="0.3">
      <c r="A40" s="73">
        <v>43791</v>
      </c>
      <c r="B40" s="130">
        <v>3110.290039</v>
      </c>
      <c r="C40" s="125">
        <f t="shared" si="0"/>
        <v>5.5640205122422515E-3</v>
      </c>
      <c r="D40" s="130">
        <f t="shared" si="1"/>
        <v>5564.0205122422512</v>
      </c>
    </row>
    <row r="41" spans="1:4" x14ac:dyDescent="0.3">
      <c r="A41" s="73">
        <v>43790</v>
      </c>
      <c r="B41" s="130">
        <v>3103.540039</v>
      </c>
      <c r="C41" s="125">
        <f t="shared" si="0"/>
        <v>5.951065222992602E-3</v>
      </c>
      <c r="D41" s="130">
        <f t="shared" si="1"/>
        <v>5951.0652229926018</v>
      </c>
    </row>
    <row r="42" spans="1:4" x14ac:dyDescent="0.3">
      <c r="A42" s="73">
        <v>43789</v>
      </c>
      <c r="B42" s="130">
        <v>3108.459961</v>
      </c>
      <c r="C42" s="125">
        <f t="shared" si="0"/>
        <v>1.0296456588187342E-2</v>
      </c>
      <c r="D42" s="130">
        <f t="shared" si="1"/>
        <v>10296.456588187342</v>
      </c>
    </row>
    <row r="43" spans="1:4" x14ac:dyDescent="0.3">
      <c r="A43" s="73">
        <v>43788</v>
      </c>
      <c r="B43" s="130">
        <v>3120.179932</v>
      </c>
      <c r="C43" s="125">
        <f t="shared" si="0"/>
        <v>1.4818030607454125E-2</v>
      </c>
      <c r="D43" s="130">
        <f t="shared" si="1"/>
        <v>14818.030607454124</v>
      </c>
    </row>
    <row r="44" spans="1:4" x14ac:dyDescent="0.3">
      <c r="A44" s="73">
        <v>43787</v>
      </c>
      <c r="B44" s="130">
        <v>3122.030029</v>
      </c>
      <c r="C44" s="125">
        <f t="shared" si="0"/>
        <v>1.4215779874957146E-2</v>
      </c>
      <c r="D44" s="130">
        <f t="shared" si="1"/>
        <v>14215.779874957147</v>
      </c>
    </row>
    <row r="45" spans="1:4" x14ac:dyDescent="0.3">
      <c r="A45" s="73">
        <v>43784</v>
      </c>
      <c r="B45" s="130">
        <v>3120.459961</v>
      </c>
      <c r="C45" s="125">
        <f t="shared" si="0"/>
        <v>1.7460587541379358E-2</v>
      </c>
      <c r="D45" s="130">
        <f t="shared" si="1"/>
        <v>17460.587541379358</v>
      </c>
    </row>
    <row r="46" spans="1:4" x14ac:dyDescent="0.3">
      <c r="A46" s="73">
        <v>43783</v>
      </c>
      <c r="B46" s="130">
        <v>3096.6298830000001</v>
      </c>
      <c r="C46" s="125">
        <f t="shared" si="0"/>
        <v>1.9446471132309684E-2</v>
      </c>
      <c r="D46" s="130">
        <f t="shared" si="1"/>
        <v>19446.471132309685</v>
      </c>
    </row>
    <row r="47" spans="1:4" x14ac:dyDescent="0.3">
      <c r="A47" s="73">
        <v>43782</v>
      </c>
      <c r="B47" s="130">
        <v>3094.040039</v>
      </c>
      <c r="C47" s="125">
        <f t="shared" si="0"/>
        <v>1.5514797208093789E-2</v>
      </c>
      <c r="D47" s="130">
        <f t="shared" si="1"/>
        <v>15514.797208093789</v>
      </c>
    </row>
    <row r="48" spans="1:4" x14ac:dyDescent="0.3">
      <c r="A48" s="73">
        <v>43781</v>
      </c>
      <c r="B48" s="130">
        <v>3091.8400879999999</v>
      </c>
      <c r="C48" s="125">
        <f t="shared" si="0"/>
        <v>1.8094233553432204E-2</v>
      </c>
      <c r="D48" s="130">
        <f t="shared" si="1"/>
        <v>18094.233553432205</v>
      </c>
    </row>
    <row r="49" spans="1:4" x14ac:dyDescent="0.3">
      <c r="A49" s="73">
        <v>43780</v>
      </c>
      <c r="B49" s="130">
        <v>3087.01001</v>
      </c>
      <c r="C49" s="125">
        <f t="shared" si="0"/>
        <v>1.5657621921713494E-2</v>
      </c>
      <c r="D49" s="130">
        <f t="shared" si="1"/>
        <v>15657.621921713493</v>
      </c>
    </row>
    <row r="50" spans="1:4" x14ac:dyDescent="0.3">
      <c r="A50" s="73">
        <v>43777</v>
      </c>
      <c r="B50" s="130">
        <v>3093.080078</v>
      </c>
      <c r="C50" s="125">
        <f t="shared" si="0"/>
        <v>2.3334610794396804E-2</v>
      </c>
      <c r="D50" s="130">
        <f t="shared" si="1"/>
        <v>23334.610794396805</v>
      </c>
    </row>
    <row r="51" spans="1:4" x14ac:dyDescent="0.3">
      <c r="A51" s="73">
        <v>43776</v>
      </c>
      <c r="B51" s="130">
        <v>3085.179932</v>
      </c>
      <c r="C51" s="125">
        <f t="shared" si="0"/>
        <v>2.4877965920147016E-2</v>
      </c>
      <c r="D51" s="130">
        <f t="shared" si="1"/>
        <v>24877.965920147017</v>
      </c>
    </row>
    <row r="52" spans="1:4" x14ac:dyDescent="0.3">
      <c r="A52" s="73">
        <v>43775</v>
      </c>
      <c r="B52" s="130">
        <v>3076.780029</v>
      </c>
      <c r="C52" s="125">
        <f t="shared" si="0"/>
        <v>2.4050433519827275E-2</v>
      </c>
      <c r="D52" s="130">
        <f t="shared" si="1"/>
        <v>24050.433519827275</v>
      </c>
    </row>
    <row r="53" spans="1:4" x14ac:dyDescent="0.3">
      <c r="A53" s="73">
        <v>43774</v>
      </c>
      <c r="B53" s="130">
        <v>3074.6201169999999</v>
      </c>
      <c r="C53" s="125">
        <f t="shared" si="0"/>
        <v>2.624512340243168E-2</v>
      </c>
      <c r="D53" s="130">
        <f t="shared" si="1"/>
        <v>26245.12340243168</v>
      </c>
    </row>
    <row r="54" spans="1:4" x14ac:dyDescent="0.3">
      <c r="A54" s="73">
        <v>43773</v>
      </c>
      <c r="B54" s="130">
        <v>3078.2700199999999</v>
      </c>
      <c r="C54" s="125">
        <f t="shared" si="0"/>
        <v>2.3796711928647962E-2</v>
      </c>
      <c r="D54" s="130">
        <f t="shared" si="1"/>
        <v>23796.711928647961</v>
      </c>
    </row>
    <row r="55" spans="1:4" x14ac:dyDescent="0.3">
      <c r="A55" s="73">
        <v>43770</v>
      </c>
      <c r="B55" s="130">
        <v>3066.9099120000001</v>
      </c>
      <c r="C55" s="125">
        <f t="shared" si="0"/>
        <v>2.7027647955379708E-2</v>
      </c>
      <c r="D55" s="130">
        <f t="shared" si="1"/>
        <v>27027.647955379707</v>
      </c>
    </row>
    <row r="56" spans="1:4" x14ac:dyDescent="0.3">
      <c r="A56" s="73">
        <v>43769</v>
      </c>
      <c r="B56" s="130">
        <v>3037.5600589999999</v>
      </c>
      <c r="C56" s="125">
        <f t="shared" si="0"/>
        <v>1.3212398021116956E-2</v>
      </c>
      <c r="D56" s="130">
        <f t="shared" si="1"/>
        <v>13212.398021116956</v>
      </c>
    </row>
    <row r="57" spans="1:4" x14ac:dyDescent="0.3">
      <c r="A57" s="73">
        <v>43768</v>
      </c>
      <c r="B57" s="130">
        <v>3046.7700199999999</v>
      </c>
      <c r="C57" s="125">
        <f t="shared" si="0"/>
        <v>1.9092307271471709E-2</v>
      </c>
      <c r="D57" s="130">
        <f t="shared" si="1"/>
        <v>19092.307271471709</v>
      </c>
    </row>
    <row r="58" spans="1:4" x14ac:dyDescent="0.3">
      <c r="A58" s="73">
        <v>43767</v>
      </c>
      <c r="B58" s="130">
        <v>3036.889893</v>
      </c>
      <c r="C58" s="125">
        <f t="shared" si="0"/>
        <v>1.3756463285611087E-2</v>
      </c>
      <c r="D58" s="130">
        <f t="shared" si="1"/>
        <v>13756.463285611087</v>
      </c>
    </row>
    <row r="59" spans="1:4" x14ac:dyDescent="0.3">
      <c r="A59" s="73">
        <v>43766</v>
      </c>
      <c r="B59" s="130">
        <v>3039.419922</v>
      </c>
      <c r="C59" s="125">
        <f t="shared" si="0"/>
        <v>2.4702062411139813E-2</v>
      </c>
      <c r="D59" s="130">
        <f t="shared" si="1"/>
        <v>24702.062411139814</v>
      </c>
    </row>
    <row r="60" spans="1:4" x14ac:dyDescent="0.3">
      <c r="A60" s="73">
        <v>43763</v>
      </c>
      <c r="B60" s="130">
        <v>3022.5500489999999</v>
      </c>
      <c r="C60" s="125">
        <f t="shared" si="0"/>
        <v>1.7601103148191299E-2</v>
      </c>
      <c r="D60" s="130">
        <f t="shared" si="1"/>
        <v>17601.103148191298</v>
      </c>
    </row>
    <row r="61" spans="1:4" x14ac:dyDescent="0.3">
      <c r="A61" s="73">
        <v>43762</v>
      </c>
      <c r="B61" s="130">
        <v>3010.290039</v>
      </c>
      <c r="C61" s="125">
        <f t="shared" si="0"/>
        <v>2.4559893154321832E-2</v>
      </c>
      <c r="D61" s="130">
        <f t="shared" si="1"/>
        <v>24559.893154321831</v>
      </c>
    </row>
    <row r="62" spans="1:4" x14ac:dyDescent="0.3">
      <c r="A62" s="73">
        <v>43761</v>
      </c>
      <c r="B62" s="130">
        <v>3004.5200199999999</v>
      </c>
      <c r="C62" s="125">
        <f t="shared" si="0"/>
        <v>2.9156717427333723E-2</v>
      </c>
      <c r="D62" s="130">
        <f t="shared" si="1"/>
        <v>29156.717427333722</v>
      </c>
    </row>
    <row r="63" spans="1:4" x14ac:dyDescent="0.3">
      <c r="A63" s="73">
        <v>43760</v>
      </c>
      <c r="B63" s="130">
        <v>2995.98999</v>
      </c>
      <c r="C63" s="125">
        <f t="shared" si="0"/>
        <v>3.5578221295405221E-2</v>
      </c>
      <c r="D63" s="130">
        <f t="shared" si="1"/>
        <v>35578.221295405223</v>
      </c>
    </row>
    <row r="64" spans="1:4" x14ac:dyDescent="0.3">
      <c r="A64" s="73">
        <v>43759</v>
      </c>
      <c r="B64" s="130">
        <v>3006.719971</v>
      </c>
      <c r="C64" s="125">
        <f t="shared" si="0"/>
        <v>2.311493202934467E-2</v>
      </c>
      <c r="D64" s="130">
        <f t="shared" si="1"/>
        <v>23114.932029344669</v>
      </c>
    </row>
    <row r="65" spans="1:4" x14ac:dyDescent="0.3">
      <c r="A65" s="73">
        <v>43756</v>
      </c>
      <c r="B65" s="130">
        <v>2986.1999510000001</v>
      </c>
      <c r="C65" s="125">
        <f t="shared" si="0"/>
        <v>1.1581919059955981E-2</v>
      </c>
      <c r="D65" s="130">
        <f t="shared" si="1"/>
        <v>11581.919059955981</v>
      </c>
    </row>
    <row r="66" spans="1:4" x14ac:dyDescent="0.3">
      <c r="A66" s="73">
        <v>43755</v>
      </c>
      <c r="B66" s="130">
        <v>2997.9499510000001</v>
      </c>
      <c r="C66" s="125">
        <f t="shared" si="0"/>
        <v>3.0000402493634448E-2</v>
      </c>
      <c r="D66" s="130">
        <f t="shared" si="1"/>
        <v>30000.402493634447</v>
      </c>
    </row>
    <row r="67" spans="1:4" x14ac:dyDescent="0.3">
      <c r="A67" s="73">
        <v>43754</v>
      </c>
      <c r="B67" s="130">
        <v>2989.6899410000001</v>
      </c>
      <c r="C67" s="125">
        <f t="shared" si="0"/>
        <v>3.5350975449401245E-2</v>
      </c>
      <c r="D67" s="130">
        <f t="shared" si="1"/>
        <v>35350.975449401245</v>
      </c>
    </row>
    <row r="68" spans="1:4" x14ac:dyDescent="0.3">
      <c r="A68" s="73">
        <v>43753</v>
      </c>
      <c r="B68" s="130">
        <v>2995.679932</v>
      </c>
      <c r="C68" s="125">
        <f t="shared" si="0"/>
        <v>1.8852115296318361E-2</v>
      </c>
      <c r="D68" s="130">
        <f t="shared" si="1"/>
        <v>18852.115296318363</v>
      </c>
    </row>
    <row r="69" spans="1:4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30">
        <f t="shared" si="1"/>
        <v>-3557.6127023442259</v>
      </c>
    </row>
    <row r="70" spans="1:4" x14ac:dyDescent="0.3">
      <c r="A70" s="73">
        <v>43749</v>
      </c>
      <c r="B70" s="130">
        <v>2970.2700199999999</v>
      </c>
      <c r="C70" s="125">
        <f t="shared" si="0"/>
        <v>2.8631269902112955E-3</v>
      </c>
      <c r="D70" s="130">
        <f t="shared" si="1"/>
        <v>2863.1269902112954</v>
      </c>
    </row>
    <row r="71" spans="1:4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30">
        <f t="shared" si="1"/>
        <v>-13262.347931672026</v>
      </c>
    </row>
    <row r="72" spans="1:4" x14ac:dyDescent="0.3">
      <c r="A72" s="73">
        <v>43747</v>
      </c>
      <c r="B72" s="130">
        <v>2919.3999020000001</v>
      </c>
      <c r="C72" s="125">
        <f t="shared" ref="C72:C135" si="2">B72/B82-1</f>
        <v>-2.1934024742691904E-2</v>
      </c>
      <c r="D72" s="130">
        <f t="shared" ref="D72:D135" si="3">C72*$B$5</f>
        <v>-21934.024742691905</v>
      </c>
    </row>
    <row r="73" spans="1:4" x14ac:dyDescent="0.3">
      <c r="A73" s="73">
        <v>43746</v>
      </c>
      <c r="B73" s="130">
        <v>2893.0600589999999</v>
      </c>
      <c r="C73" s="125">
        <f t="shared" si="2"/>
        <v>-2.4789333435800365E-2</v>
      </c>
      <c r="D73" s="130">
        <f t="shared" si="3"/>
        <v>-24789.333435800363</v>
      </c>
    </row>
    <row r="74" spans="1:4" x14ac:dyDescent="0.3">
      <c r="A74" s="73">
        <v>43745</v>
      </c>
      <c r="B74" s="130">
        <v>2938.790039</v>
      </c>
      <c r="C74" s="125">
        <f t="shared" si="2"/>
        <v>-1.7711860326078854E-2</v>
      </c>
      <c r="D74" s="130">
        <f t="shared" si="3"/>
        <v>-17711.860326078855</v>
      </c>
    </row>
    <row r="75" spans="1:4" x14ac:dyDescent="0.3">
      <c r="A75" s="73">
        <v>43742</v>
      </c>
      <c r="B75" s="130">
        <v>2952.01001</v>
      </c>
      <c r="C75" s="125">
        <f t="shared" si="2"/>
        <v>-1.3388743274577619E-2</v>
      </c>
      <c r="D75" s="130">
        <f t="shared" si="3"/>
        <v>-13388.743274577619</v>
      </c>
    </row>
    <row r="76" spans="1:4" x14ac:dyDescent="0.3">
      <c r="A76" s="73">
        <v>43741</v>
      </c>
      <c r="B76" s="130">
        <v>2910.6298830000001</v>
      </c>
      <c r="C76" s="125">
        <f t="shared" si="2"/>
        <v>-3.1981001251414565E-2</v>
      </c>
      <c r="D76" s="130">
        <f t="shared" si="3"/>
        <v>-31981.001251414564</v>
      </c>
    </row>
    <row r="77" spans="1:4" x14ac:dyDescent="0.3">
      <c r="A77" s="73">
        <v>43740</v>
      </c>
      <c r="B77" s="130">
        <v>2887.610107</v>
      </c>
      <c r="C77" s="125">
        <f t="shared" si="2"/>
        <v>-3.9617748781019646E-2</v>
      </c>
      <c r="D77" s="130">
        <f t="shared" si="3"/>
        <v>-39617.748781019647</v>
      </c>
    </row>
    <row r="78" spans="1:4" x14ac:dyDescent="0.3">
      <c r="A78" s="73">
        <v>43739</v>
      </c>
      <c r="B78" s="130">
        <v>2940.25</v>
      </c>
      <c r="C78" s="125">
        <f t="shared" si="2"/>
        <v>-2.1775277661439496E-2</v>
      </c>
      <c r="D78" s="130">
        <f t="shared" si="3"/>
        <v>-21775.277661439497</v>
      </c>
    </row>
    <row r="79" spans="1:4" x14ac:dyDescent="0.3">
      <c r="A79" s="73">
        <v>43738</v>
      </c>
      <c r="B79" s="130">
        <v>2976.73999</v>
      </c>
      <c r="C79" s="125">
        <f t="shared" si="2"/>
        <v>-7.0781368917688381E-3</v>
      </c>
      <c r="D79" s="130">
        <f t="shared" si="3"/>
        <v>-7078.1368917688378</v>
      </c>
    </row>
    <row r="80" spans="1:4" x14ac:dyDescent="0.3">
      <c r="A80" s="73">
        <v>43735</v>
      </c>
      <c r="B80" s="130">
        <v>2961.790039</v>
      </c>
      <c r="C80" s="125">
        <f t="shared" si="2"/>
        <v>-1.5162601332849523E-2</v>
      </c>
      <c r="D80" s="130">
        <f t="shared" si="3"/>
        <v>-15162.601332849523</v>
      </c>
    </row>
    <row r="81" spans="1:4" x14ac:dyDescent="0.3">
      <c r="A81" s="73">
        <v>43734</v>
      </c>
      <c r="B81" s="130">
        <v>2977.6201169999999</v>
      </c>
      <c r="C81" s="125">
        <f t="shared" si="2"/>
        <v>-1.0616118009584063E-2</v>
      </c>
      <c r="D81" s="130">
        <f t="shared" si="3"/>
        <v>-10616.118009584063</v>
      </c>
    </row>
    <row r="82" spans="1:4" x14ac:dyDescent="0.3">
      <c r="A82" s="73">
        <v>43733</v>
      </c>
      <c r="B82" s="130">
        <v>2984.8701169999999</v>
      </c>
      <c r="C82" s="125">
        <f t="shared" si="2"/>
        <v>-5.3516127880056663E-3</v>
      </c>
      <c r="D82" s="130">
        <f t="shared" si="3"/>
        <v>-5351.6127880056665</v>
      </c>
    </row>
    <row r="83" spans="1:4" x14ac:dyDescent="0.3">
      <c r="A83" s="73">
        <v>43732</v>
      </c>
      <c r="B83" s="130">
        <v>2966.6000979999999</v>
      </c>
      <c r="C83" s="125">
        <f t="shared" si="2"/>
        <v>-4.2927563895042153E-3</v>
      </c>
      <c r="D83" s="130">
        <f t="shared" si="3"/>
        <v>-4292.7563895042149</v>
      </c>
    </row>
    <row r="84" spans="1:4" x14ac:dyDescent="0.3">
      <c r="A84" s="73">
        <v>43731</v>
      </c>
      <c r="B84" s="130">
        <v>2991.780029</v>
      </c>
      <c r="C84" s="125">
        <f t="shared" si="2"/>
        <v>4.482259883493489E-3</v>
      </c>
      <c r="D84" s="130">
        <f t="shared" si="3"/>
        <v>4482.2598834934888</v>
      </c>
    </row>
    <row r="85" spans="1:4" x14ac:dyDescent="0.3">
      <c r="A85" s="73">
        <v>43728</v>
      </c>
      <c r="B85" s="130">
        <v>2992.070068</v>
      </c>
      <c r="C85" s="125">
        <f t="shared" si="2"/>
        <v>4.4851990206911108E-3</v>
      </c>
      <c r="D85" s="130">
        <f t="shared" si="3"/>
        <v>4485.1990206911105</v>
      </c>
    </row>
    <row r="86" spans="1:4" x14ac:dyDescent="0.3">
      <c r="A86" s="73">
        <v>43727</v>
      </c>
      <c r="B86" s="130">
        <v>3006.790039</v>
      </c>
      <c r="C86" s="125">
        <f t="shared" si="2"/>
        <v>1.034611525537632E-2</v>
      </c>
      <c r="D86" s="130">
        <f t="shared" si="3"/>
        <v>10346.11525537632</v>
      </c>
    </row>
    <row r="87" spans="1:4" x14ac:dyDescent="0.3">
      <c r="A87" s="73">
        <v>43726</v>
      </c>
      <c r="B87" s="130">
        <v>3006.7299800000001</v>
      </c>
      <c r="C87" s="125">
        <f t="shared" si="2"/>
        <v>2.3470086364318465E-2</v>
      </c>
      <c r="D87" s="130">
        <f t="shared" si="3"/>
        <v>23470.086364318464</v>
      </c>
    </row>
    <row r="88" spans="1:4" x14ac:dyDescent="0.3">
      <c r="A88" s="73">
        <v>43725</v>
      </c>
      <c r="B88" s="130">
        <v>3005.6999510000001</v>
      </c>
      <c r="C88" s="125">
        <f t="shared" si="2"/>
        <v>3.4212213702015326E-2</v>
      </c>
      <c r="D88" s="130">
        <f t="shared" si="3"/>
        <v>34212.213702015324</v>
      </c>
    </row>
    <row r="89" spans="1:4" x14ac:dyDescent="0.3">
      <c r="A89" s="73">
        <v>43724</v>
      </c>
      <c r="B89" s="130">
        <v>2997.959961</v>
      </c>
      <c r="C89" s="125">
        <f t="shared" si="2"/>
        <v>2.4432249527708505E-2</v>
      </c>
      <c r="D89" s="130">
        <f t="shared" si="3"/>
        <v>24432.249527708504</v>
      </c>
    </row>
    <row r="90" spans="1:4" x14ac:dyDescent="0.3">
      <c r="A90" s="73">
        <v>43721</v>
      </c>
      <c r="B90" s="130">
        <v>3007.389893</v>
      </c>
      <c r="C90" s="125">
        <f t="shared" si="2"/>
        <v>2.8315112867974612E-2</v>
      </c>
      <c r="D90" s="130">
        <f t="shared" si="3"/>
        <v>28315.112867974611</v>
      </c>
    </row>
    <row r="91" spans="1:4" x14ac:dyDescent="0.3">
      <c r="A91" s="73">
        <v>43720</v>
      </c>
      <c r="B91" s="130">
        <v>3009.570068</v>
      </c>
      <c r="C91" s="125">
        <f t="shared" si="2"/>
        <v>4.2116570803021336E-2</v>
      </c>
      <c r="D91" s="130">
        <f t="shared" si="3"/>
        <v>42116.570803021335</v>
      </c>
    </row>
    <row r="92" spans="1:4" x14ac:dyDescent="0.3">
      <c r="A92" s="73">
        <v>43719</v>
      </c>
      <c r="B92" s="130">
        <v>3000.929932</v>
      </c>
      <c r="C92" s="125">
        <f t="shared" si="2"/>
        <v>4.592634221915759E-2</v>
      </c>
      <c r="D92" s="130">
        <f t="shared" si="3"/>
        <v>45926.342219157588</v>
      </c>
    </row>
    <row r="93" spans="1:4" x14ac:dyDescent="0.3">
      <c r="A93" s="73">
        <v>43718</v>
      </c>
      <c r="B93" s="130">
        <v>2979.389893</v>
      </c>
      <c r="C93" s="125">
        <f t="shared" si="2"/>
        <v>3.5092661186445717E-2</v>
      </c>
      <c r="D93" s="130">
        <f t="shared" si="3"/>
        <v>35092.661186445715</v>
      </c>
    </row>
    <row r="94" spans="1:4" x14ac:dyDescent="0.3">
      <c r="A94" s="73">
        <v>43717</v>
      </c>
      <c r="B94" s="130">
        <v>2978.429932</v>
      </c>
      <c r="C94" s="125">
        <f t="shared" si="2"/>
        <v>4.6123901101377429E-2</v>
      </c>
      <c r="D94" s="130">
        <f t="shared" si="3"/>
        <v>46123.901101377429</v>
      </c>
    </row>
    <row r="95" spans="1:4" x14ac:dyDescent="0.3">
      <c r="A95" s="73">
        <v>43714</v>
      </c>
      <c r="B95" s="130">
        <v>2978.709961</v>
      </c>
      <c r="C95" s="125">
        <f t="shared" si="2"/>
        <v>1.9076621541509242E-2</v>
      </c>
      <c r="D95" s="130">
        <f t="shared" si="3"/>
        <v>19076.621541509241</v>
      </c>
    </row>
    <row r="96" spans="1:4" x14ac:dyDescent="0.3">
      <c r="A96" s="73">
        <v>43713</v>
      </c>
      <c r="B96" s="130">
        <v>2976</v>
      </c>
      <c r="C96" s="125">
        <f t="shared" si="2"/>
        <v>1.7634229302506021E-2</v>
      </c>
      <c r="D96" s="130">
        <f t="shared" si="3"/>
        <v>17634.229302506021</v>
      </c>
    </row>
    <row r="97" spans="1:4" x14ac:dyDescent="0.3">
      <c r="A97" s="73">
        <v>43712</v>
      </c>
      <c r="B97" s="130">
        <v>2937.780029</v>
      </c>
      <c r="C97" s="125">
        <f t="shared" si="2"/>
        <v>1.2849470910807126E-2</v>
      </c>
      <c r="D97" s="130">
        <f t="shared" si="3"/>
        <v>12849.470910807126</v>
      </c>
    </row>
    <row r="98" spans="1:4" x14ac:dyDescent="0.3">
      <c r="A98" s="73">
        <v>43711</v>
      </c>
      <c r="B98" s="130">
        <v>2906.2700199999999</v>
      </c>
      <c r="C98" s="125">
        <f t="shared" si="2"/>
        <v>-5.9445838532551365E-3</v>
      </c>
      <c r="D98" s="130">
        <f t="shared" si="3"/>
        <v>-5944.5838532551361</v>
      </c>
    </row>
    <row r="99" spans="1:4" x14ac:dyDescent="0.3">
      <c r="A99" s="73">
        <v>43707</v>
      </c>
      <c r="B99" s="130">
        <v>2926.459961</v>
      </c>
      <c r="C99" s="125">
        <f t="shared" si="2"/>
        <v>1.3078648340885124E-2</v>
      </c>
      <c r="D99" s="130">
        <f t="shared" si="3"/>
        <v>13078.648340885124</v>
      </c>
    </row>
    <row r="100" spans="1:4" x14ac:dyDescent="0.3">
      <c r="A100" s="73">
        <v>43706</v>
      </c>
      <c r="B100" s="130">
        <v>2924.580078</v>
      </c>
      <c r="C100" s="125">
        <f t="shared" si="2"/>
        <v>2.7033283238775851E-2</v>
      </c>
      <c r="D100" s="130">
        <f t="shared" si="3"/>
        <v>27033.28323877585</v>
      </c>
    </row>
    <row r="101" spans="1:4" x14ac:dyDescent="0.3">
      <c r="A101" s="73">
        <v>43705</v>
      </c>
      <c r="B101" s="130">
        <v>2887.9399410000001</v>
      </c>
      <c r="C101" s="125">
        <f t="shared" si="2"/>
        <v>1.6665437360694035E-2</v>
      </c>
      <c r="D101" s="130">
        <f t="shared" si="3"/>
        <v>16665.437360694035</v>
      </c>
    </row>
    <row r="102" spans="1:4" x14ac:dyDescent="0.3">
      <c r="A102" s="73">
        <v>43704</v>
      </c>
      <c r="B102" s="130">
        <v>2869.1599120000001</v>
      </c>
      <c r="C102" s="125">
        <f t="shared" si="2"/>
        <v>-1.9533118275427142E-2</v>
      </c>
      <c r="D102" s="130">
        <f t="shared" si="3"/>
        <v>-19533.118275427143</v>
      </c>
    </row>
    <row r="103" spans="1:4" x14ac:dyDescent="0.3">
      <c r="A103" s="73">
        <v>43703</v>
      </c>
      <c r="B103" s="130">
        <v>2878.3798830000001</v>
      </c>
      <c r="C103" s="125">
        <f t="shared" si="2"/>
        <v>-1.4986186815943991E-3</v>
      </c>
      <c r="D103" s="130">
        <f t="shared" si="3"/>
        <v>-1498.618681594399</v>
      </c>
    </row>
    <row r="104" spans="1:4" x14ac:dyDescent="0.3">
      <c r="A104" s="73">
        <v>43700</v>
      </c>
      <c r="B104" s="130">
        <v>2847.110107</v>
      </c>
      <c r="C104" s="125">
        <f t="shared" si="2"/>
        <v>-2.4511262879106432E-2</v>
      </c>
      <c r="D104" s="130">
        <f t="shared" si="3"/>
        <v>-24511.262879106431</v>
      </c>
    </row>
    <row r="105" spans="1:4" x14ac:dyDescent="0.3">
      <c r="A105" s="73">
        <v>43699</v>
      </c>
      <c r="B105" s="130">
        <v>2922.9499510000001</v>
      </c>
      <c r="C105" s="125">
        <f t="shared" si="2"/>
        <v>-5.1530540407309644E-3</v>
      </c>
      <c r="D105" s="130">
        <f t="shared" si="3"/>
        <v>-5153.0540407309645</v>
      </c>
    </row>
    <row r="106" spans="1:4" x14ac:dyDescent="0.3">
      <c r="A106" s="73">
        <v>43698</v>
      </c>
      <c r="B106" s="130">
        <v>2924.429932</v>
      </c>
      <c r="C106" s="125">
        <f t="shared" si="2"/>
        <v>1.4025739526804859E-2</v>
      </c>
      <c r="D106" s="130">
        <f t="shared" si="3"/>
        <v>14025.739526804859</v>
      </c>
    </row>
    <row r="107" spans="1:4" x14ac:dyDescent="0.3">
      <c r="A107" s="73">
        <v>43697</v>
      </c>
      <c r="B107" s="130">
        <v>2900.51001</v>
      </c>
      <c r="C107" s="125">
        <f t="shared" si="2"/>
        <v>6.5029443258626252E-3</v>
      </c>
      <c r="D107" s="130">
        <f t="shared" si="3"/>
        <v>6502.9443258626252</v>
      </c>
    </row>
    <row r="108" spans="1:4" x14ac:dyDescent="0.3">
      <c r="A108" s="73">
        <v>43696</v>
      </c>
      <c r="B108" s="130">
        <v>2923.6499020000001</v>
      </c>
      <c r="C108" s="125">
        <f t="shared" si="2"/>
        <v>2.7738883791625479E-2</v>
      </c>
      <c r="D108" s="130">
        <f t="shared" si="3"/>
        <v>27738.883791625478</v>
      </c>
    </row>
    <row r="109" spans="1:4" x14ac:dyDescent="0.3">
      <c r="A109" s="73">
        <v>43693</v>
      </c>
      <c r="B109" s="130">
        <v>2888.679932</v>
      </c>
      <c r="C109" s="125">
        <f t="shared" si="2"/>
        <v>-1.4791738297506796E-2</v>
      </c>
      <c r="D109" s="130">
        <f t="shared" si="3"/>
        <v>-14791.738297506796</v>
      </c>
    </row>
    <row r="110" spans="1:4" x14ac:dyDescent="0.3">
      <c r="A110" s="73">
        <v>43692</v>
      </c>
      <c r="B110" s="130">
        <v>2847.6000979999999</v>
      </c>
      <c r="C110" s="125">
        <f t="shared" si="2"/>
        <v>-3.5875336503526256E-2</v>
      </c>
      <c r="D110" s="130">
        <f t="shared" si="3"/>
        <v>-35875.336503526254</v>
      </c>
    </row>
    <row r="111" spans="1:4" x14ac:dyDescent="0.3">
      <c r="A111" s="73">
        <v>43691</v>
      </c>
      <c r="B111" s="130">
        <v>2840.6000979999999</v>
      </c>
      <c r="C111" s="125">
        <f t="shared" si="2"/>
        <v>-4.6899989426616329E-2</v>
      </c>
      <c r="D111" s="130">
        <f t="shared" si="3"/>
        <v>-46899.989426616332</v>
      </c>
    </row>
    <row r="112" spans="1:4" x14ac:dyDescent="0.3">
      <c r="A112" s="73">
        <v>43690</v>
      </c>
      <c r="B112" s="130">
        <v>2926.320068</v>
      </c>
      <c r="C112" s="125">
        <f t="shared" si="2"/>
        <v>-2.8826643599191515E-2</v>
      </c>
      <c r="D112" s="130">
        <f t="shared" si="3"/>
        <v>-28826.643599191513</v>
      </c>
    </row>
    <row r="113" spans="1:4" x14ac:dyDescent="0.3">
      <c r="A113" s="73">
        <v>43689</v>
      </c>
      <c r="B113" s="130">
        <v>2882.6999510000001</v>
      </c>
      <c r="C113" s="125">
        <f t="shared" si="2"/>
        <v>-4.5770074289824825E-2</v>
      </c>
      <c r="D113" s="130">
        <f t="shared" si="3"/>
        <v>-45770.074289824828</v>
      </c>
    </row>
    <row r="114" spans="1:4" x14ac:dyDescent="0.3">
      <c r="A114" s="73">
        <v>43686</v>
      </c>
      <c r="B114" s="130">
        <v>2918.6499020000001</v>
      </c>
      <c r="C114" s="125">
        <f t="shared" si="2"/>
        <v>-3.5431315794137608E-2</v>
      </c>
      <c r="D114" s="130">
        <f t="shared" si="3"/>
        <v>-35431.315794137605</v>
      </c>
    </row>
    <row r="115" spans="1:4" x14ac:dyDescent="0.3">
      <c r="A115" s="73">
        <v>43685</v>
      </c>
      <c r="B115" s="130">
        <v>2938.0900879999999</v>
      </c>
      <c r="C115" s="125">
        <f t="shared" si="2"/>
        <v>-2.1833235909068716E-2</v>
      </c>
      <c r="D115" s="130">
        <f t="shared" si="3"/>
        <v>-21833.235909068717</v>
      </c>
    </row>
    <row r="116" spans="1:4" x14ac:dyDescent="0.3">
      <c r="A116" s="73">
        <v>43684</v>
      </c>
      <c r="B116" s="130">
        <v>2883.9799800000001</v>
      </c>
      <c r="C116" s="125">
        <f t="shared" si="2"/>
        <v>-4.4900606827108613E-2</v>
      </c>
      <c r="D116" s="130">
        <f t="shared" si="3"/>
        <v>-44900.606827108611</v>
      </c>
    </row>
    <row r="117" spans="1:4" x14ac:dyDescent="0.3">
      <c r="A117" s="73">
        <v>43683</v>
      </c>
      <c r="B117" s="130">
        <v>2881.7700199999999</v>
      </c>
      <c r="C117" s="125">
        <f t="shared" si="2"/>
        <v>-4.1158272148312913E-2</v>
      </c>
      <c r="D117" s="130">
        <f t="shared" si="3"/>
        <v>-41158.272148312913</v>
      </c>
    </row>
    <row r="118" spans="1:4" x14ac:dyDescent="0.3">
      <c r="A118" s="73">
        <v>43682</v>
      </c>
      <c r="B118" s="130">
        <v>2844.73999</v>
      </c>
      <c r="C118" s="125">
        <f t="shared" si="2"/>
        <v>-4.6997865226500846E-2</v>
      </c>
      <c r="D118" s="130">
        <f t="shared" si="3"/>
        <v>-46997.865226500842</v>
      </c>
    </row>
    <row r="119" spans="1:4" x14ac:dyDescent="0.3">
      <c r="A119" s="73">
        <v>43679</v>
      </c>
      <c r="B119" s="130">
        <v>2932.0500489999999</v>
      </c>
      <c r="C119" s="125">
        <f t="shared" si="2"/>
        <v>-1.4970068768902389E-2</v>
      </c>
      <c r="D119" s="130">
        <f t="shared" si="3"/>
        <v>-14970.068768902389</v>
      </c>
    </row>
    <row r="120" spans="1:4" x14ac:dyDescent="0.3">
      <c r="A120" s="73">
        <v>43678</v>
      </c>
      <c r="B120" s="130">
        <v>2953.5600589999999</v>
      </c>
      <c r="C120" s="125">
        <f t="shared" si="2"/>
        <v>-1.3872627888668165E-2</v>
      </c>
      <c r="D120" s="130">
        <f t="shared" si="3"/>
        <v>-13872.627888668165</v>
      </c>
    </row>
    <row r="121" spans="1:4" x14ac:dyDescent="0.3">
      <c r="A121" s="73">
        <v>43677</v>
      </c>
      <c r="B121" s="130">
        <v>2980.3798830000001</v>
      </c>
      <c r="C121" s="125">
        <f t="shared" si="2"/>
        <v>-1.3537099689686638E-3</v>
      </c>
      <c r="D121" s="130">
        <f t="shared" si="3"/>
        <v>-1353.7099689686638</v>
      </c>
    </row>
    <row r="122" spans="1:4" x14ac:dyDescent="0.3">
      <c r="A122" s="73">
        <v>43676</v>
      </c>
      <c r="B122" s="130">
        <v>3013.179932</v>
      </c>
      <c r="C122" s="125">
        <f t="shared" si="2"/>
        <v>3.0425336817556659E-3</v>
      </c>
      <c r="D122" s="130">
        <f t="shared" si="3"/>
        <v>3042.5336817556658</v>
      </c>
    </row>
    <row r="123" spans="1:4" x14ac:dyDescent="0.3">
      <c r="A123" s="73">
        <v>43675</v>
      </c>
      <c r="B123" s="130">
        <v>3020.969971</v>
      </c>
      <c r="C123" s="125">
        <f t="shared" si="2"/>
        <v>2.212759808769782E-3</v>
      </c>
      <c r="D123" s="130">
        <f t="shared" si="3"/>
        <v>2212.759808769782</v>
      </c>
    </row>
    <row r="124" spans="1:4" x14ac:dyDescent="0.3">
      <c r="A124" s="73">
        <v>43672</v>
      </c>
      <c r="B124" s="130">
        <v>3025.860107</v>
      </c>
      <c r="C124" s="125">
        <f t="shared" si="2"/>
        <v>4.0116156573883899E-3</v>
      </c>
      <c r="D124" s="130">
        <f t="shared" si="3"/>
        <v>4011.61565738839</v>
      </c>
    </row>
    <row r="125" spans="1:4" x14ac:dyDescent="0.3">
      <c r="A125" s="73">
        <v>43671</v>
      </c>
      <c r="B125" s="130">
        <v>3003.669922</v>
      </c>
      <c r="C125" s="125">
        <f t="shared" si="2"/>
        <v>1.2533743046614365E-3</v>
      </c>
      <c r="D125" s="130">
        <f t="shared" si="3"/>
        <v>1253.3743046614366</v>
      </c>
    </row>
    <row r="126" spans="1:4" x14ac:dyDescent="0.3">
      <c r="A126" s="73">
        <v>43670</v>
      </c>
      <c r="B126" s="130">
        <v>3019.5600589999999</v>
      </c>
      <c r="C126" s="125">
        <f t="shared" si="2"/>
        <v>8.8504413188363884E-3</v>
      </c>
      <c r="D126" s="130">
        <f t="shared" si="3"/>
        <v>8850.4413188363887</v>
      </c>
    </row>
    <row r="127" spans="1:4" x14ac:dyDescent="0.3">
      <c r="A127" s="73">
        <v>43669</v>
      </c>
      <c r="B127" s="130">
        <v>3005.469971</v>
      </c>
      <c r="C127" s="125">
        <f t="shared" si="2"/>
        <v>8.6722475658564946E-3</v>
      </c>
      <c r="D127" s="130">
        <f t="shared" si="3"/>
        <v>8672.2475658564945</v>
      </c>
    </row>
    <row r="128" spans="1:4" x14ac:dyDescent="0.3">
      <c r="A128" s="73">
        <v>43668</v>
      </c>
      <c r="B128" s="130">
        <v>2985.030029</v>
      </c>
      <c r="C128" s="125">
        <f t="shared" si="2"/>
        <v>3.0511527913796854E-3</v>
      </c>
      <c r="D128" s="130">
        <f t="shared" si="3"/>
        <v>3051.1527913796854</v>
      </c>
    </row>
    <row r="129" spans="1:4" x14ac:dyDescent="0.3">
      <c r="A129" s="73">
        <v>43665</v>
      </c>
      <c r="B129" s="130">
        <v>2976.610107</v>
      </c>
      <c r="C129" s="125">
        <f t="shared" si="2"/>
        <v>-6.4122545960594302E-3</v>
      </c>
      <c r="D129" s="130">
        <f t="shared" si="3"/>
        <v>-6412.2545960594298</v>
      </c>
    </row>
    <row r="130" spans="1:4" x14ac:dyDescent="0.3">
      <c r="A130" s="73">
        <v>43664</v>
      </c>
      <c r="B130" s="130">
        <v>2995.110107</v>
      </c>
      <c r="C130" s="125">
        <f t="shared" si="2"/>
        <v>7.4335763840902569E-3</v>
      </c>
      <c r="D130" s="130">
        <f t="shared" si="3"/>
        <v>7433.5763840902573</v>
      </c>
    </row>
    <row r="131" spans="1:4" x14ac:dyDescent="0.3">
      <c r="A131" s="73">
        <v>43663</v>
      </c>
      <c r="B131" s="130">
        <v>2984.419922</v>
      </c>
      <c r="C131" s="125">
        <f t="shared" si="2"/>
        <v>6.7771953430888487E-3</v>
      </c>
      <c r="D131" s="130">
        <f t="shared" si="3"/>
        <v>6777.1953430888489</v>
      </c>
    </row>
    <row r="132" spans="1:4" x14ac:dyDescent="0.3">
      <c r="A132" s="73">
        <v>43662</v>
      </c>
      <c r="B132" s="130">
        <v>3004.040039</v>
      </c>
      <c r="C132" s="125">
        <f t="shared" si="2"/>
        <v>2.1171009459741708E-2</v>
      </c>
      <c r="D132" s="130">
        <f t="shared" si="3"/>
        <v>21171.009459741708</v>
      </c>
    </row>
    <row r="133" spans="1:4" x14ac:dyDescent="0.3">
      <c r="A133" s="73">
        <v>43661</v>
      </c>
      <c r="B133" s="130">
        <v>3014.3000489999999</v>
      </c>
      <c r="C133" s="125">
        <f t="shared" si="2"/>
        <v>3.0558144969276224E-2</v>
      </c>
      <c r="D133" s="130">
        <f t="shared" si="3"/>
        <v>30558.144969276225</v>
      </c>
    </row>
    <row r="134" spans="1:4" x14ac:dyDescent="0.3">
      <c r="A134" s="73">
        <v>43658</v>
      </c>
      <c r="B134" s="130">
        <v>3013.7700199999999</v>
      </c>
      <c r="C134" s="125">
        <f t="shared" si="2"/>
        <v>3.4316245565838566E-2</v>
      </c>
      <c r="D134" s="130">
        <f t="shared" si="3"/>
        <v>34316.245565838566</v>
      </c>
    </row>
    <row r="135" spans="1:4" x14ac:dyDescent="0.3">
      <c r="A135" s="73">
        <v>43657</v>
      </c>
      <c r="B135" s="130">
        <v>2999.9099120000001</v>
      </c>
      <c r="C135" s="125">
        <f t="shared" si="2"/>
        <v>2.8289092373918967E-2</v>
      </c>
      <c r="D135" s="130">
        <f t="shared" si="3"/>
        <v>28289.092373918967</v>
      </c>
    </row>
    <row r="136" spans="1:4" x14ac:dyDescent="0.3">
      <c r="A136" s="73">
        <v>43656</v>
      </c>
      <c r="B136" s="130">
        <v>2993.070068</v>
      </c>
      <c r="C136" s="125">
        <f t="shared" ref="C136:C199" si="4">B136/B146-1</f>
        <v>1.6201798907506282E-2</v>
      </c>
      <c r="D136" s="130">
        <f t="shared" ref="D136:D199" si="5">C136*$B$5</f>
        <v>16201.798907506281</v>
      </c>
    </row>
    <row r="137" spans="1:4" x14ac:dyDescent="0.3">
      <c r="A137" s="73">
        <v>43655</v>
      </c>
      <c r="B137" s="130">
        <v>2979.6298830000001</v>
      </c>
      <c r="C137" s="125">
        <f t="shared" si="4"/>
        <v>9.8865676489687804E-3</v>
      </c>
      <c r="D137" s="130">
        <f t="shared" si="5"/>
        <v>9886.5676489687812</v>
      </c>
    </row>
    <row r="138" spans="1:4" x14ac:dyDescent="0.3">
      <c r="A138" s="73">
        <v>43654</v>
      </c>
      <c r="B138" s="130">
        <v>2975.9499510000001</v>
      </c>
      <c r="C138" s="125">
        <f t="shared" si="4"/>
        <v>7.3692258092288299E-3</v>
      </c>
      <c r="D138" s="130">
        <f t="shared" si="5"/>
        <v>7369.2258092288303</v>
      </c>
    </row>
    <row r="139" spans="1:4" x14ac:dyDescent="0.3">
      <c r="A139" s="73">
        <v>43649</v>
      </c>
      <c r="B139" s="130">
        <v>2995.820068</v>
      </c>
      <c r="C139" s="125">
        <f t="shared" si="4"/>
        <v>2.3701027153742116E-2</v>
      </c>
      <c r="D139" s="130">
        <f t="shared" si="5"/>
        <v>23701.027153742114</v>
      </c>
    </row>
    <row r="140" spans="1:4" x14ac:dyDescent="0.3">
      <c r="A140" s="73">
        <v>43648</v>
      </c>
      <c r="B140" s="130">
        <v>2973.01001</v>
      </c>
      <c r="C140" s="125">
        <f t="shared" si="4"/>
        <v>1.8939254562591046E-2</v>
      </c>
      <c r="D140" s="130">
        <f t="shared" si="5"/>
        <v>18939.254562591046</v>
      </c>
    </row>
    <row r="141" spans="1:4" x14ac:dyDescent="0.3">
      <c r="A141" s="73">
        <v>43647</v>
      </c>
      <c r="B141" s="130">
        <v>2964.330078</v>
      </c>
      <c r="C141" s="125">
        <f t="shared" si="4"/>
        <v>2.5836914947132028E-2</v>
      </c>
      <c r="D141" s="130">
        <f t="shared" si="5"/>
        <v>25836.914947132027</v>
      </c>
    </row>
    <row r="142" spans="1:4" x14ac:dyDescent="0.3">
      <c r="A142" s="73">
        <v>43644</v>
      </c>
      <c r="B142" s="130">
        <v>2941.76001</v>
      </c>
      <c r="C142" s="125">
        <f t="shared" si="4"/>
        <v>1.8974856209428959E-2</v>
      </c>
      <c r="D142" s="130">
        <f t="shared" si="5"/>
        <v>18974.856209428959</v>
      </c>
    </row>
    <row r="143" spans="1:4" x14ac:dyDescent="0.3">
      <c r="A143" s="73">
        <v>43643</v>
      </c>
      <c r="B143" s="130">
        <v>2924.919922</v>
      </c>
      <c r="C143" s="125">
        <f t="shared" si="4"/>
        <v>1.1509050307600077E-2</v>
      </c>
      <c r="D143" s="130">
        <f t="shared" si="5"/>
        <v>11509.050307600077</v>
      </c>
    </row>
    <row r="144" spans="1:4" x14ac:dyDescent="0.3">
      <c r="A144" s="73">
        <v>43642</v>
      </c>
      <c r="B144" s="130">
        <v>2913.780029</v>
      </c>
      <c r="C144" s="125">
        <f t="shared" si="4"/>
        <v>1.1785356118009682E-2</v>
      </c>
      <c r="D144" s="130">
        <f t="shared" si="5"/>
        <v>11785.356118009682</v>
      </c>
    </row>
    <row r="145" spans="1:4" x14ac:dyDescent="0.3">
      <c r="A145" s="73">
        <v>43641</v>
      </c>
      <c r="B145" s="130">
        <v>2917.3798830000001</v>
      </c>
      <c r="C145" s="125">
        <f t="shared" si="4"/>
        <v>1.0971235018701009E-2</v>
      </c>
      <c r="D145" s="130">
        <f t="shared" si="5"/>
        <v>10971.235018701009</v>
      </c>
    </row>
    <row r="146" spans="1:4" x14ac:dyDescent="0.3">
      <c r="A146" s="73">
        <v>43640</v>
      </c>
      <c r="B146" s="130">
        <v>2945.3500979999999</v>
      </c>
      <c r="C146" s="125">
        <f t="shared" si="4"/>
        <v>2.0306754842376984E-2</v>
      </c>
      <c r="D146" s="130">
        <f t="shared" si="5"/>
        <v>20306.754842376984</v>
      </c>
    </row>
    <row r="147" spans="1:4" x14ac:dyDescent="0.3">
      <c r="A147" s="73">
        <v>43637</v>
      </c>
      <c r="B147" s="130">
        <v>2950.459961</v>
      </c>
      <c r="C147" s="125">
        <f t="shared" si="4"/>
        <v>2.6839799897714123E-2</v>
      </c>
      <c r="D147" s="130">
        <f t="shared" si="5"/>
        <v>26839.799897714121</v>
      </c>
    </row>
    <row r="148" spans="1:4" x14ac:dyDescent="0.3">
      <c r="A148" s="73">
        <v>43636</v>
      </c>
      <c r="B148" s="130">
        <v>2954.179932</v>
      </c>
      <c r="C148" s="125">
        <f t="shared" si="4"/>
        <v>3.8927494870484747E-2</v>
      </c>
      <c r="D148" s="130">
        <f t="shared" si="5"/>
        <v>38927.494870484748</v>
      </c>
    </row>
    <row r="149" spans="1:4" x14ac:dyDescent="0.3">
      <c r="A149" s="73">
        <v>43635</v>
      </c>
      <c r="B149" s="130">
        <v>2926.459961</v>
      </c>
      <c r="C149" s="125">
        <f t="shared" si="4"/>
        <v>3.5493538021112325E-2</v>
      </c>
      <c r="D149" s="130">
        <f t="shared" si="5"/>
        <v>35493.538021112327</v>
      </c>
    </row>
    <row r="150" spans="1:4" x14ac:dyDescent="0.3">
      <c r="A150" s="73">
        <v>43634</v>
      </c>
      <c r="B150" s="130">
        <v>2917.75</v>
      </c>
      <c r="C150" s="125">
        <f t="shared" si="4"/>
        <v>4.0838013884941349E-2</v>
      </c>
      <c r="D150" s="130">
        <f t="shared" si="5"/>
        <v>40838.013884941349</v>
      </c>
    </row>
    <row r="151" spans="1:4" x14ac:dyDescent="0.3">
      <c r="A151" s="73">
        <v>43633</v>
      </c>
      <c r="B151" s="130">
        <v>2889.669922</v>
      </c>
      <c r="C151" s="125">
        <f t="shared" si="4"/>
        <v>5.2914053304956798E-2</v>
      </c>
      <c r="D151" s="130">
        <f t="shared" si="5"/>
        <v>52914.053304956797</v>
      </c>
    </row>
    <row r="152" spans="1:4" x14ac:dyDescent="0.3">
      <c r="A152" s="73">
        <v>43630</v>
      </c>
      <c r="B152" s="130">
        <v>2886.9799800000001</v>
      </c>
      <c r="C152" s="125">
        <f t="shared" si="4"/>
        <v>4.9025064172845578E-2</v>
      </c>
      <c r="D152" s="130">
        <f t="shared" si="5"/>
        <v>49025.064172845581</v>
      </c>
    </row>
    <row r="153" spans="1:4" x14ac:dyDescent="0.3">
      <c r="A153" s="73">
        <v>43629</v>
      </c>
      <c r="B153" s="130">
        <v>2891.639893</v>
      </c>
      <c r="C153" s="125">
        <f t="shared" si="4"/>
        <v>3.6853690058538335E-2</v>
      </c>
      <c r="D153" s="130">
        <f t="shared" si="5"/>
        <v>36853.690058538334</v>
      </c>
    </row>
    <row r="154" spans="1:4" x14ac:dyDescent="0.3">
      <c r="A154" s="73">
        <v>43628</v>
      </c>
      <c r="B154" s="130">
        <v>2879.8400879999999</v>
      </c>
      <c r="C154" s="125">
        <f t="shared" si="4"/>
        <v>3.4789569354229721E-2</v>
      </c>
      <c r="D154" s="130">
        <f t="shared" si="5"/>
        <v>34789.569354229723</v>
      </c>
    </row>
    <row r="155" spans="1:4" x14ac:dyDescent="0.3">
      <c r="A155" s="73">
        <v>43627</v>
      </c>
      <c r="B155" s="130">
        <v>2885.719971</v>
      </c>
      <c r="C155" s="125">
        <f t="shared" si="4"/>
        <v>2.973536202373106E-2</v>
      </c>
      <c r="D155" s="130">
        <f t="shared" si="5"/>
        <v>29735.362023731061</v>
      </c>
    </row>
    <row r="156" spans="1:4" x14ac:dyDescent="0.3">
      <c r="A156" s="73">
        <v>43626</v>
      </c>
      <c r="B156" s="130">
        <v>2886.7299800000001</v>
      </c>
      <c r="C156" s="125">
        <f t="shared" si="4"/>
        <v>2.1468022523720931E-2</v>
      </c>
      <c r="D156" s="130">
        <f t="shared" si="5"/>
        <v>21468.022523720931</v>
      </c>
    </row>
    <row r="157" spans="1:4" x14ac:dyDescent="0.3">
      <c r="A157" s="73">
        <v>43623</v>
      </c>
      <c r="B157" s="130">
        <v>2873.3400879999999</v>
      </c>
      <c r="C157" s="125">
        <f t="shared" si="4"/>
        <v>1.8106219946234958E-2</v>
      </c>
      <c r="D157" s="130">
        <f t="shared" si="5"/>
        <v>18106.21994623496</v>
      </c>
    </row>
    <row r="158" spans="1:4" x14ac:dyDescent="0.3">
      <c r="A158" s="73">
        <v>43622</v>
      </c>
      <c r="B158" s="130">
        <v>2843.48999</v>
      </c>
      <c r="C158" s="125">
        <f t="shared" si="4"/>
        <v>-4.4743773909722284E-3</v>
      </c>
      <c r="D158" s="130">
        <f t="shared" si="5"/>
        <v>-4474.3773909722286</v>
      </c>
    </row>
    <row r="159" spans="1:4" x14ac:dyDescent="0.3">
      <c r="A159" s="73">
        <v>43621</v>
      </c>
      <c r="B159" s="130">
        <v>2826.1499020000001</v>
      </c>
      <c r="C159" s="125">
        <f t="shared" si="4"/>
        <v>-1.33398747268616E-2</v>
      </c>
      <c r="D159" s="130">
        <f t="shared" si="5"/>
        <v>-13339.874726861601</v>
      </c>
    </row>
    <row r="160" spans="1:4" x14ac:dyDescent="0.3">
      <c r="A160" s="73">
        <v>43620</v>
      </c>
      <c r="B160" s="130">
        <v>2803.2700199999999</v>
      </c>
      <c r="C160" s="125">
        <f t="shared" si="4"/>
        <v>-1.3013016643110054E-2</v>
      </c>
      <c r="D160" s="130">
        <f t="shared" si="5"/>
        <v>-13013.016643110053</v>
      </c>
    </row>
    <row r="161" spans="1:4" x14ac:dyDescent="0.3">
      <c r="A161" s="73">
        <v>43619</v>
      </c>
      <c r="B161" s="130">
        <v>2744.4499510000001</v>
      </c>
      <c r="C161" s="125">
        <f t="shared" si="4"/>
        <v>-4.0244402693069281E-2</v>
      </c>
      <c r="D161" s="130">
        <f t="shared" si="5"/>
        <v>-40244.402693069278</v>
      </c>
    </row>
    <row r="162" spans="1:4" x14ac:dyDescent="0.3">
      <c r="A162" s="73">
        <v>43616</v>
      </c>
      <c r="B162" s="130">
        <v>2752.0600589999999</v>
      </c>
      <c r="C162" s="125">
        <f t="shared" si="4"/>
        <v>-4.320103676306164E-2</v>
      </c>
      <c r="D162" s="130">
        <f t="shared" si="5"/>
        <v>-43201.036763061638</v>
      </c>
    </row>
    <row r="163" spans="1:4" x14ac:dyDescent="0.3">
      <c r="A163" s="73">
        <v>43615</v>
      </c>
      <c r="B163" s="130">
        <v>2788.860107</v>
      </c>
      <c r="C163" s="125">
        <f t="shared" si="4"/>
        <v>-2.1782085630630221E-2</v>
      </c>
      <c r="D163" s="130">
        <f t="shared" si="5"/>
        <v>-21782.085630630223</v>
      </c>
    </row>
    <row r="164" spans="1:4" x14ac:dyDescent="0.3">
      <c r="A164" s="73">
        <v>43614</v>
      </c>
      <c r="B164" s="130">
        <v>2783.0200199999999</v>
      </c>
      <c r="C164" s="125">
        <f t="shared" si="4"/>
        <v>-1.8130719830759645E-2</v>
      </c>
      <c r="D164" s="130">
        <f t="shared" si="5"/>
        <v>-18130.719830759645</v>
      </c>
    </row>
    <row r="165" spans="1:4" x14ac:dyDescent="0.3">
      <c r="A165" s="73">
        <v>43613</v>
      </c>
      <c r="B165" s="130">
        <v>2802.389893</v>
      </c>
      <c r="C165" s="125">
        <f t="shared" si="4"/>
        <v>-3.3715013871673527E-3</v>
      </c>
      <c r="D165" s="130">
        <f t="shared" si="5"/>
        <v>-3371.5013871673527</v>
      </c>
    </row>
    <row r="166" spans="1:4" x14ac:dyDescent="0.3">
      <c r="A166" s="73">
        <v>43609</v>
      </c>
      <c r="B166" s="130">
        <v>2826.0600589999999</v>
      </c>
      <c r="C166" s="125">
        <f t="shared" si="4"/>
        <v>-1.9205887722002268E-2</v>
      </c>
      <c r="D166" s="130">
        <f t="shared" si="5"/>
        <v>-19205.88772200227</v>
      </c>
    </row>
    <row r="167" spans="1:4" x14ac:dyDescent="0.3">
      <c r="A167" s="73">
        <v>43608</v>
      </c>
      <c r="B167" s="130">
        <v>2822.23999</v>
      </c>
      <c r="C167" s="125">
        <f t="shared" si="4"/>
        <v>-1.6887742966832153E-2</v>
      </c>
      <c r="D167" s="130">
        <f t="shared" si="5"/>
        <v>-16887.742966832153</v>
      </c>
    </row>
    <row r="168" spans="1:4" x14ac:dyDescent="0.3">
      <c r="A168" s="73">
        <v>43607</v>
      </c>
      <c r="B168" s="130">
        <v>2856.2700199999999</v>
      </c>
      <c r="C168" s="125">
        <f t="shared" si="4"/>
        <v>-8.0397797567228757E-3</v>
      </c>
      <c r="D168" s="130">
        <f t="shared" si="5"/>
        <v>-8039.7797567228754</v>
      </c>
    </row>
    <row r="169" spans="1:4" x14ac:dyDescent="0.3">
      <c r="A169" s="73">
        <v>43606</v>
      </c>
      <c r="B169" s="130">
        <v>2864.360107</v>
      </c>
      <c r="C169" s="125">
        <f t="shared" si="4"/>
        <v>-6.8271845722049918E-3</v>
      </c>
      <c r="D169" s="130">
        <f t="shared" si="5"/>
        <v>-6827.184572204992</v>
      </c>
    </row>
    <row r="170" spans="1:4" x14ac:dyDescent="0.3">
      <c r="A170" s="73">
        <v>43605</v>
      </c>
      <c r="B170" s="130">
        <v>2840.2299800000001</v>
      </c>
      <c r="C170" s="125">
        <f t="shared" si="4"/>
        <v>-3.1454709481149479E-2</v>
      </c>
      <c r="D170" s="130">
        <f t="shared" si="5"/>
        <v>-31454.709481149479</v>
      </c>
    </row>
    <row r="171" spans="1:4" x14ac:dyDescent="0.3">
      <c r="A171" s="73">
        <v>43602</v>
      </c>
      <c r="B171" s="130">
        <v>2859.530029</v>
      </c>
      <c r="C171" s="125">
        <f t="shared" si="4"/>
        <v>-2.9232990836602579E-2</v>
      </c>
      <c r="D171" s="130">
        <f t="shared" si="5"/>
        <v>-29232.990836602577</v>
      </c>
    </row>
    <row r="172" spans="1:4" x14ac:dyDescent="0.3">
      <c r="A172" s="73">
        <v>43601</v>
      </c>
      <c r="B172" s="130">
        <v>2876.320068</v>
      </c>
      <c r="C172" s="125">
        <f t="shared" si="4"/>
        <v>-1.4121566164951305E-2</v>
      </c>
      <c r="D172" s="130">
        <f t="shared" si="5"/>
        <v>-14121.566164951304</v>
      </c>
    </row>
    <row r="173" spans="1:4" x14ac:dyDescent="0.3">
      <c r="A173" s="73">
        <v>43600</v>
      </c>
      <c r="B173" s="130">
        <v>2850.959961</v>
      </c>
      <c r="C173" s="125">
        <f t="shared" si="4"/>
        <v>-2.488944584410635E-2</v>
      </c>
      <c r="D173" s="130">
        <f t="shared" si="5"/>
        <v>-24889.445844106351</v>
      </c>
    </row>
    <row r="174" spans="1:4" x14ac:dyDescent="0.3">
      <c r="A174" s="73">
        <v>43599</v>
      </c>
      <c r="B174" s="130">
        <v>2834.4099120000001</v>
      </c>
      <c r="C174" s="125">
        <f t="shared" si="4"/>
        <v>-3.7823011867556877E-2</v>
      </c>
      <c r="D174" s="130">
        <f t="shared" si="5"/>
        <v>-37823.011867556874</v>
      </c>
    </row>
    <row r="175" spans="1:4" x14ac:dyDescent="0.3">
      <c r="A175" s="73">
        <v>43598</v>
      </c>
      <c r="B175" s="130">
        <v>2811.8701169999999</v>
      </c>
      <c r="C175" s="125">
        <f t="shared" si="4"/>
        <v>-4.4566283968419551E-2</v>
      </c>
      <c r="D175" s="130">
        <f t="shared" si="5"/>
        <v>-44566.28396841955</v>
      </c>
    </row>
    <row r="176" spans="1:4" x14ac:dyDescent="0.3">
      <c r="A176" s="73">
        <v>43595</v>
      </c>
      <c r="B176" s="130">
        <v>2881.3999020000001</v>
      </c>
      <c r="C176" s="125">
        <f t="shared" si="4"/>
        <v>-1.9891962708464161E-2</v>
      </c>
      <c r="D176" s="130">
        <f t="shared" si="5"/>
        <v>-19891.962708464162</v>
      </c>
    </row>
    <row r="177" spans="1:4" x14ac:dyDescent="0.3">
      <c r="A177" s="73">
        <v>43594</v>
      </c>
      <c r="B177" s="130">
        <v>2870.719971</v>
      </c>
      <c r="C177" s="125">
        <f t="shared" si="4"/>
        <v>-1.8949668842915601E-2</v>
      </c>
      <c r="D177" s="130">
        <f t="shared" si="5"/>
        <v>-18949.668842915602</v>
      </c>
    </row>
    <row r="178" spans="1:4" x14ac:dyDescent="0.3">
      <c r="A178" s="73">
        <v>43593</v>
      </c>
      <c r="B178" s="130">
        <v>2879.419922</v>
      </c>
      <c r="C178" s="125">
        <f t="shared" si="4"/>
        <v>-1.6339594499957255E-2</v>
      </c>
      <c r="D178" s="130">
        <f t="shared" si="5"/>
        <v>-16339.594499957255</v>
      </c>
    </row>
    <row r="179" spans="1:4" x14ac:dyDescent="0.3">
      <c r="A179" s="73">
        <v>43592</v>
      </c>
      <c r="B179" s="130">
        <v>2884.0500489999999</v>
      </c>
      <c r="C179" s="125">
        <f t="shared" si="4"/>
        <v>-1.6917279372792859E-2</v>
      </c>
      <c r="D179" s="130">
        <f t="shared" si="5"/>
        <v>-16917.279372792858</v>
      </c>
    </row>
    <row r="180" spans="1:4" x14ac:dyDescent="0.3">
      <c r="A180" s="73">
        <v>43591</v>
      </c>
      <c r="B180" s="130">
        <v>2932.469971</v>
      </c>
      <c r="C180" s="125">
        <f t="shared" si="4"/>
        <v>8.425121388572876E-3</v>
      </c>
      <c r="D180" s="130">
        <f t="shared" si="5"/>
        <v>8425.1213885728757</v>
      </c>
    </row>
    <row r="181" spans="1:4" x14ac:dyDescent="0.3">
      <c r="A181" s="73">
        <v>43588</v>
      </c>
      <c r="B181" s="130">
        <v>2945.639893</v>
      </c>
      <c r="C181" s="125">
        <f t="shared" si="4"/>
        <v>1.3979154636821089E-2</v>
      </c>
      <c r="D181" s="130">
        <f t="shared" si="5"/>
        <v>13979.154636821089</v>
      </c>
    </row>
    <row r="182" spans="1:4" x14ac:dyDescent="0.3">
      <c r="A182" s="73">
        <v>43587</v>
      </c>
      <c r="B182" s="130">
        <v>2917.5200199999999</v>
      </c>
      <c r="C182" s="125">
        <f t="shared" si="4"/>
        <v>5.8853175501665245E-3</v>
      </c>
      <c r="D182" s="130">
        <f t="shared" si="5"/>
        <v>5885.3175501665246</v>
      </c>
    </row>
    <row r="183" spans="1:4" x14ac:dyDescent="0.3">
      <c r="A183" s="73">
        <v>43586</v>
      </c>
      <c r="B183" s="130">
        <v>2923.7299800000001</v>
      </c>
      <c r="C183" s="125">
        <f t="shared" si="4"/>
        <v>5.7342884775948288E-3</v>
      </c>
      <c r="D183" s="130">
        <f t="shared" si="5"/>
        <v>5734.2884775948287</v>
      </c>
    </row>
    <row r="184" spans="1:4" x14ac:dyDescent="0.3">
      <c r="A184" s="73">
        <v>43585</v>
      </c>
      <c r="B184" s="130">
        <v>2945.830078</v>
      </c>
      <c r="C184" s="125">
        <f t="shared" si="4"/>
        <v>1.3852655552245352E-2</v>
      </c>
      <c r="D184" s="130">
        <f t="shared" si="5"/>
        <v>13852.655552245353</v>
      </c>
    </row>
    <row r="185" spans="1:4" x14ac:dyDescent="0.3">
      <c r="A185" s="73">
        <v>43584</v>
      </c>
      <c r="B185" s="130">
        <v>2943.030029</v>
      </c>
      <c r="C185" s="125">
        <f t="shared" si="4"/>
        <v>1.2251494656113637E-2</v>
      </c>
      <c r="D185" s="130">
        <f t="shared" si="5"/>
        <v>12251.494656113637</v>
      </c>
    </row>
    <row r="186" spans="1:4" x14ac:dyDescent="0.3">
      <c r="A186" s="73">
        <v>43581</v>
      </c>
      <c r="B186" s="130">
        <v>2939.8798830000001</v>
      </c>
      <c r="C186" s="125">
        <f t="shared" si="4"/>
        <v>1.7851143151078164E-2</v>
      </c>
      <c r="D186" s="130">
        <f t="shared" si="5"/>
        <v>17851.143151078162</v>
      </c>
    </row>
    <row r="187" spans="1:4" x14ac:dyDescent="0.3">
      <c r="A187" s="73">
        <v>43580</v>
      </c>
      <c r="B187" s="130">
        <v>2926.169922</v>
      </c>
      <c r="C187" s="125">
        <f t="shared" si="4"/>
        <v>1.3143075300127149E-2</v>
      </c>
      <c r="D187" s="130">
        <f t="shared" si="5"/>
        <v>13143.07530012715</v>
      </c>
    </row>
    <row r="188" spans="1:4" x14ac:dyDescent="0.3">
      <c r="A188" s="73">
        <v>43579</v>
      </c>
      <c r="B188" s="130">
        <v>2927.25</v>
      </c>
      <c r="C188" s="125">
        <f t="shared" si="4"/>
        <v>1.7041918502902487E-2</v>
      </c>
      <c r="D188" s="130">
        <f t="shared" si="5"/>
        <v>17041.918502902488</v>
      </c>
    </row>
    <row r="189" spans="1:4" x14ac:dyDescent="0.3">
      <c r="A189" s="73">
        <v>43578</v>
      </c>
      <c r="B189" s="130">
        <v>2933.679932</v>
      </c>
      <c r="C189" s="125">
        <f t="shared" si="4"/>
        <v>1.3091478859913019E-2</v>
      </c>
      <c r="D189" s="130">
        <f t="shared" si="5"/>
        <v>13091.478859913019</v>
      </c>
    </row>
    <row r="190" spans="1:4" x14ac:dyDescent="0.3">
      <c r="A190" s="73">
        <v>43577</v>
      </c>
      <c r="B190" s="130">
        <v>2907.969971</v>
      </c>
      <c r="C190" s="125">
        <f t="shared" si="4"/>
        <v>5.2648980041929416E-3</v>
      </c>
      <c r="D190" s="130">
        <f t="shared" si="5"/>
        <v>5264.8980041929417</v>
      </c>
    </row>
    <row r="191" spans="1:4" x14ac:dyDescent="0.3">
      <c r="A191" s="73">
        <v>43573</v>
      </c>
      <c r="B191" s="130">
        <v>2905.030029</v>
      </c>
      <c r="C191" s="125">
        <f t="shared" si="4"/>
        <v>8.904711398179499E-3</v>
      </c>
      <c r="D191" s="130">
        <f t="shared" si="5"/>
        <v>8904.7113981794992</v>
      </c>
    </row>
    <row r="192" spans="1:4" x14ac:dyDescent="0.3">
      <c r="A192" s="73">
        <v>43572</v>
      </c>
      <c r="B192" s="130">
        <v>2900.4499510000001</v>
      </c>
      <c r="C192" s="125">
        <f t="shared" si="4"/>
        <v>9.4139520855318626E-3</v>
      </c>
      <c r="D192" s="130">
        <f t="shared" si="5"/>
        <v>9413.9520855318624</v>
      </c>
    </row>
    <row r="193" spans="1:4" x14ac:dyDescent="0.3">
      <c r="A193" s="73">
        <v>43571</v>
      </c>
      <c r="B193" s="130">
        <v>2907.0600589999999</v>
      </c>
      <c r="C193" s="125">
        <f t="shared" si="4"/>
        <v>1.388794420379158E-2</v>
      </c>
      <c r="D193" s="130">
        <f t="shared" si="5"/>
        <v>13887.94420379158</v>
      </c>
    </row>
    <row r="194" spans="1:4" x14ac:dyDescent="0.3">
      <c r="A194" s="73">
        <v>43570</v>
      </c>
      <c r="B194" s="130">
        <v>2905.580078</v>
      </c>
      <c r="C194" s="125">
        <f t="shared" si="4"/>
        <v>1.3389464175718402E-2</v>
      </c>
      <c r="D194" s="130">
        <f t="shared" si="5"/>
        <v>13389.464175718402</v>
      </c>
    </row>
    <row r="195" spans="1:4" x14ac:dyDescent="0.3">
      <c r="A195" s="73">
        <v>43567</v>
      </c>
      <c r="B195" s="130">
        <v>2907.4099120000001</v>
      </c>
      <c r="C195" s="125">
        <f t="shared" si="4"/>
        <v>2.575854238086972E-2</v>
      </c>
      <c r="D195" s="130">
        <f t="shared" si="5"/>
        <v>25758.54238086972</v>
      </c>
    </row>
    <row r="196" spans="1:4" x14ac:dyDescent="0.3">
      <c r="A196" s="73">
        <v>43566</v>
      </c>
      <c r="B196" s="130">
        <v>2888.320068</v>
      </c>
      <c r="C196" s="125">
        <f t="shared" si="4"/>
        <v>2.5885875219243459E-2</v>
      </c>
      <c r="D196" s="130">
        <f t="shared" si="5"/>
        <v>25885.875219243459</v>
      </c>
    </row>
    <row r="197" spans="1:4" x14ac:dyDescent="0.3">
      <c r="A197" s="73">
        <v>43565</v>
      </c>
      <c r="B197" s="130">
        <v>2888.209961</v>
      </c>
      <c r="C197" s="125">
        <f t="shared" si="4"/>
        <v>2.9529024886237432E-2</v>
      </c>
      <c r="D197" s="130">
        <f t="shared" si="5"/>
        <v>29529.024886237432</v>
      </c>
    </row>
    <row r="198" spans="1:4" x14ac:dyDescent="0.3">
      <c r="A198" s="73">
        <v>43564</v>
      </c>
      <c r="B198" s="130">
        <v>2878.1999510000001</v>
      </c>
      <c r="C198" s="125">
        <f t="shared" si="4"/>
        <v>2.1195969013802829E-2</v>
      </c>
      <c r="D198" s="130">
        <f t="shared" si="5"/>
        <v>21195.969013802827</v>
      </c>
    </row>
    <row r="199" spans="1:4" x14ac:dyDescent="0.3">
      <c r="A199" s="73">
        <v>43563</v>
      </c>
      <c r="B199" s="130">
        <v>2895.7700199999999</v>
      </c>
      <c r="C199" s="125">
        <f t="shared" si="4"/>
        <v>3.4809641817124426E-2</v>
      </c>
      <c r="D199" s="130">
        <f t="shared" si="5"/>
        <v>34809.64181712443</v>
      </c>
    </row>
    <row r="200" spans="1:4" x14ac:dyDescent="0.3">
      <c r="A200" s="73">
        <v>43560</v>
      </c>
      <c r="B200" s="130">
        <v>2892.73999</v>
      </c>
      <c r="C200" s="125">
        <f t="shared" ref="C200:C263" si="6">B200/B210-1</f>
        <v>3.2859535718272159E-2</v>
      </c>
      <c r="D200" s="130">
        <f t="shared" ref="D200:D263" si="7">C200*$B$5</f>
        <v>32859.535718272156</v>
      </c>
    </row>
    <row r="201" spans="1:4" x14ac:dyDescent="0.3">
      <c r="A201" s="73">
        <v>43559</v>
      </c>
      <c r="B201" s="130">
        <v>2879.389893</v>
      </c>
      <c r="C201" s="125">
        <f t="shared" si="6"/>
        <v>8.5853034118703597E-3</v>
      </c>
      <c r="D201" s="130">
        <f t="shared" si="7"/>
        <v>8585.3034118703599</v>
      </c>
    </row>
    <row r="202" spans="1:4" x14ac:dyDescent="0.3">
      <c r="A202" s="73">
        <v>43558</v>
      </c>
      <c r="B202" s="130">
        <v>2873.3999020000001</v>
      </c>
      <c r="C202" s="125">
        <f t="shared" si="6"/>
        <v>1.7410027635214043E-2</v>
      </c>
      <c r="D202" s="130">
        <f t="shared" si="7"/>
        <v>17410.027635214043</v>
      </c>
    </row>
    <row r="203" spans="1:4" x14ac:dyDescent="0.3">
      <c r="A203" s="73">
        <v>43557</v>
      </c>
      <c r="B203" s="130">
        <v>2867.23999</v>
      </c>
      <c r="C203" s="125">
        <f t="shared" si="6"/>
        <v>1.2239740295102219E-2</v>
      </c>
      <c r="D203" s="130">
        <f t="shared" si="7"/>
        <v>12239.74029510222</v>
      </c>
    </row>
    <row r="204" spans="1:4" x14ac:dyDescent="0.3">
      <c r="A204" s="73">
        <v>43556</v>
      </c>
      <c r="B204" s="130">
        <v>2867.1899410000001</v>
      </c>
      <c r="C204" s="125">
        <f t="shared" si="6"/>
        <v>1.2089913910391603E-2</v>
      </c>
      <c r="D204" s="130">
        <f t="shared" si="7"/>
        <v>12089.913910391602</v>
      </c>
    </row>
    <row r="205" spans="1:4" x14ac:dyDescent="0.3">
      <c r="A205" s="73">
        <v>43553</v>
      </c>
      <c r="B205" s="130">
        <v>2834.3999020000001</v>
      </c>
      <c r="C205" s="125">
        <f t="shared" si="6"/>
        <v>4.2232086974802741E-3</v>
      </c>
      <c r="D205" s="130">
        <f t="shared" si="7"/>
        <v>4223.2086974802742</v>
      </c>
    </row>
    <row r="206" spans="1:4" x14ac:dyDescent="0.3">
      <c r="A206" s="73">
        <v>43552</v>
      </c>
      <c r="B206" s="130">
        <v>2815.4399410000001</v>
      </c>
      <c r="C206" s="125">
        <f t="shared" si="6"/>
        <v>2.4781949843202256E-3</v>
      </c>
      <c r="D206" s="130">
        <f t="shared" si="7"/>
        <v>2478.1949843202256</v>
      </c>
    </row>
    <row r="207" spans="1:4" x14ac:dyDescent="0.3">
      <c r="A207" s="73">
        <v>43551</v>
      </c>
      <c r="B207" s="130">
        <v>2805.3701169999999</v>
      </c>
      <c r="C207" s="125">
        <f t="shared" si="6"/>
        <v>-1.9743732137524894E-3</v>
      </c>
      <c r="D207" s="130">
        <f t="shared" si="7"/>
        <v>-1974.3732137524894</v>
      </c>
    </row>
    <row r="208" spans="1:4" x14ac:dyDescent="0.3">
      <c r="A208" s="73">
        <v>43550</v>
      </c>
      <c r="B208" s="130">
        <v>2818.459961</v>
      </c>
      <c r="C208" s="125">
        <f t="shared" si="6"/>
        <v>9.6506350687035614E-3</v>
      </c>
      <c r="D208" s="130">
        <f t="shared" si="7"/>
        <v>9650.635068703561</v>
      </c>
    </row>
    <row r="209" spans="1:4" x14ac:dyDescent="0.3">
      <c r="A209" s="73">
        <v>43549</v>
      </c>
      <c r="B209" s="130">
        <v>2798.360107</v>
      </c>
      <c r="C209" s="125">
        <f t="shared" si="6"/>
        <v>5.410863986946346E-3</v>
      </c>
      <c r="D209" s="130">
        <f t="shared" si="7"/>
        <v>5410.8639869463459</v>
      </c>
    </row>
    <row r="210" spans="1:4" x14ac:dyDescent="0.3">
      <c r="A210" s="73">
        <v>43546</v>
      </c>
      <c r="B210" s="130">
        <v>2800.709961</v>
      </c>
      <c r="C210" s="125">
        <f t="shared" si="6"/>
        <v>2.1012913112360199E-2</v>
      </c>
      <c r="D210" s="130">
        <f t="shared" si="7"/>
        <v>21012.913112360198</v>
      </c>
    </row>
    <row r="211" spans="1:4" x14ac:dyDescent="0.3">
      <c r="A211" s="73">
        <v>43545</v>
      </c>
      <c r="B211" s="130">
        <v>2854.8798830000001</v>
      </c>
      <c r="C211" s="125">
        <f t="shared" si="6"/>
        <v>3.8542252302122382E-2</v>
      </c>
      <c r="D211" s="130">
        <f t="shared" si="7"/>
        <v>38542.252302122382</v>
      </c>
    </row>
    <row r="212" spans="1:4" x14ac:dyDescent="0.3">
      <c r="A212" s="73">
        <v>43544</v>
      </c>
      <c r="B212" s="130">
        <v>2824.2299800000001</v>
      </c>
      <c r="C212" s="125">
        <f t="shared" si="6"/>
        <v>1.9044193448615632E-2</v>
      </c>
      <c r="D212" s="130">
        <f t="shared" si="7"/>
        <v>19044.193448615631</v>
      </c>
    </row>
    <row r="213" spans="1:4" x14ac:dyDescent="0.3">
      <c r="A213" s="73">
        <v>43543</v>
      </c>
      <c r="B213" s="130">
        <v>2832.570068</v>
      </c>
      <c r="C213" s="125">
        <f t="shared" si="6"/>
        <v>1.5385502664412742E-2</v>
      </c>
      <c r="D213" s="130">
        <f t="shared" si="7"/>
        <v>15385.502664412743</v>
      </c>
    </row>
    <row r="214" spans="1:4" x14ac:dyDescent="0.3">
      <c r="A214" s="73">
        <v>43542</v>
      </c>
      <c r="B214" s="130">
        <v>2832.9399410000001</v>
      </c>
      <c r="C214" s="125">
        <f t="shared" si="6"/>
        <v>1.4368997945520601E-2</v>
      </c>
      <c r="D214" s="130">
        <f t="shared" si="7"/>
        <v>14368.997945520601</v>
      </c>
    </row>
    <row r="215" spans="1:4" x14ac:dyDescent="0.3">
      <c r="A215" s="73">
        <v>43539</v>
      </c>
      <c r="B215" s="130">
        <v>2822.4799800000001</v>
      </c>
      <c r="C215" s="125">
        <f t="shared" si="6"/>
        <v>6.7018962137082028E-3</v>
      </c>
      <c r="D215" s="130">
        <f t="shared" si="7"/>
        <v>6701.8962137082026</v>
      </c>
    </row>
    <row r="216" spans="1:4" x14ac:dyDescent="0.3">
      <c r="A216" s="73">
        <v>43538</v>
      </c>
      <c r="B216" s="130">
        <v>2808.4799800000001</v>
      </c>
      <c r="C216" s="125">
        <f t="shared" si="6"/>
        <v>8.6155777489436147E-3</v>
      </c>
      <c r="D216" s="130">
        <f t="shared" si="7"/>
        <v>8615.577748943615</v>
      </c>
    </row>
    <row r="217" spans="1:4" x14ac:dyDescent="0.3">
      <c r="A217" s="73">
        <v>43537</v>
      </c>
      <c r="B217" s="130">
        <v>2810.919922</v>
      </c>
      <c r="C217" s="125">
        <f t="shared" si="6"/>
        <v>6.6395117343709398E-3</v>
      </c>
      <c r="D217" s="130">
        <f t="shared" si="7"/>
        <v>6639.5117343709398</v>
      </c>
    </row>
    <row r="218" spans="1:4" x14ac:dyDescent="0.3">
      <c r="A218" s="73">
        <v>43536</v>
      </c>
      <c r="B218" s="130">
        <v>2791.5200199999999</v>
      </c>
      <c r="C218" s="125">
        <f t="shared" si="6"/>
        <v>-8.5181362377961811E-4</v>
      </c>
      <c r="D218" s="130">
        <f t="shared" si="7"/>
        <v>-851.81362377961807</v>
      </c>
    </row>
    <row r="219" spans="1:4" x14ac:dyDescent="0.3">
      <c r="A219" s="73">
        <v>43535</v>
      </c>
      <c r="B219" s="130">
        <v>2783.3000489999999</v>
      </c>
      <c r="C219" s="125">
        <f t="shared" si="6"/>
        <v>-4.5813853924887571E-3</v>
      </c>
      <c r="D219" s="130">
        <f t="shared" si="7"/>
        <v>-4581.3853924887571</v>
      </c>
    </row>
    <row r="220" spans="1:4" x14ac:dyDescent="0.3">
      <c r="A220" s="73">
        <v>43532</v>
      </c>
      <c r="B220" s="130">
        <v>2743.070068</v>
      </c>
      <c r="C220" s="125">
        <f t="shared" si="6"/>
        <v>-1.7760729117775043E-2</v>
      </c>
      <c r="D220" s="130">
        <f t="shared" si="7"/>
        <v>-17760.729117775041</v>
      </c>
    </row>
    <row r="221" spans="1:4" x14ac:dyDescent="0.3">
      <c r="A221" s="73">
        <v>43531</v>
      </c>
      <c r="B221" s="130">
        <v>2748.929932</v>
      </c>
      <c r="C221" s="125">
        <f t="shared" si="6"/>
        <v>-9.3517384874853837E-3</v>
      </c>
      <c r="D221" s="130">
        <f t="shared" si="7"/>
        <v>-9351.7384874853833</v>
      </c>
    </row>
    <row r="222" spans="1:4" x14ac:dyDescent="0.3">
      <c r="A222" s="73">
        <v>43530</v>
      </c>
      <c r="B222" s="130">
        <v>2771.4499510000001</v>
      </c>
      <c r="C222" s="125">
        <f t="shared" si="6"/>
        <v>-4.7581427920957431E-3</v>
      </c>
      <c r="D222" s="130">
        <f t="shared" si="7"/>
        <v>-4758.1427920957431</v>
      </c>
    </row>
    <row r="223" spans="1:4" x14ac:dyDescent="0.3">
      <c r="A223" s="73">
        <v>43529</v>
      </c>
      <c r="B223" s="130">
        <v>2789.6499020000001</v>
      </c>
      <c r="C223" s="125">
        <f t="shared" si="6"/>
        <v>3.5578222452377073E-3</v>
      </c>
      <c r="D223" s="130">
        <f t="shared" si="7"/>
        <v>3557.8222452377072</v>
      </c>
    </row>
    <row r="224" spans="1:4" x14ac:dyDescent="0.3">
      <c r="A224" s="73">
        <v>43528</v>
      </c>
      <c r="B224" s="130">
        <v>2792.8100589999999</v>
      </c>
      <c r="C224" s="125">
        <f t="shared" si="6"/>
        <v>6.2004468916112554E-3</v>
      </c>
      <c r="D224" s="130">
        <f t="shared" si="7"/>
        <v>6200.4468916112555</v>
      </c>
    </row>
    <row r="225" spans="1:4" x14ac:dyDescent="0.3">
      <c r="A225" s="73">
        <v>43525</v>
      </c>
      <c r="B225" s="130">
        <v>2803.6899410000001</v>
      </c>
      <c r="C225" s="125">
        <f t="shared" si="6"/>
        <v>2.1109126324213356E-2</v>
      </c>
      <c r="D225" s="130">
        <f t="shared" si="7"/>
        <v>21109.126324213357</v>
      </c>
    </row>
    <row r="226" spans="1:4" x14ac:dyDescent="0.3">
      <c r="A226" s="73">
        <v>43524</v>
      </c>
      <c r="B226" s="130">
        <v>2784.48999</v>
      </c>
      <c r="C226" s="125">
        <f t="shared" si="6"/>
        <v>1.1427394786328371E-2</v>
      </c>
      <c r="D226" s="130">
        <f t="shared" si="7"/>
        <v>11427.39478632837</v>
      </c>
    </row>
    <row r="227" spans="1:4" x14ac:dyDescent="0.3">
      <c r="A227" s="73">
        <v>43523</v>
      </c>
      <c r="B227" s="130">
        <v>2792.3798830000001</v>
      </c>
      <c r="C227" s="125">
        <f t="shared" si="6"/>
        <v>1.7360506624407579E-2</v>
      </c>
      <c r="D227" s="130">
        <f t="shared" si="7"/>
        <v>17360.506624407579</v>
      </c>
    </row>
    <row r="228" spans="1:4" x14ac:dyDescent="0.3">
      <c r="A228" s="73">
        <v>43522</v>
      </c>
      <c r="B228" s="130">
        <v>2793.8999020000001</v>
      </c>
      <c r="C228" s="125">
        <f t="shared" si="6"/>
        <v>3.1035445966220099E-2</v>
      </c>
      <c r="D228" s="130">
        <f t="shared" si="7"/>
        <v>31035.445966220097</v>
      </c>
    </row>
    <row r="229" spans="1:4" x14ac:dyDescent="0.3">
      <c r="A229" s="73">
        <v>43521</v>
      </c>
      <c r="B229" s="130">
        <v>2796.110107</v>
      </c>
      <c r="C229" s="125">
        <f t="shared" si="6"/>
        <v>3.2582768738712131E-2</v>
      </c>
      <c r="D229" s="130">
        <f t="shared" si="7"/>
        <v>32582.76873871213</v>
      </c>
    </row>
    <row r="230" spans="1:4" x14ac:dyDescent="0.3">
      <c r="A230" s="73">
        <v>43518</v>
      </c>
      <c r="B230" s="130">
        <v>2792.669922</v>
      </c>
      <c r="C230" s="125">
        <f t="shared" si="6"/>
        <v>3.2009708405803527E-2</v>
      </c>
      <c r="D230" s="130">
        <f t="shared" si="7"/>
        <v>32009.708405803529</v>
      </c>
    </row>
    <row r="231" spans="1:4" x14ac:dyDescent="0.3">
      <c r="A231" s="73">
        <v>43517</v>
      </c>
      <c r="B231" s="130">
        <v>2774.8798830000001</v>
      </c>
      <c r="C231" s="125">
        <f t="shared" si="6"/>
        <v>1.5840392407802772E-2</v>
      </c>
      <c r="D231" s="130">
        <f t="shared" si="7"/>
        <v>15840.392407802772</v>
      </c>
    </row>
    <row r="232" spans="1:4" x14ac:dyDescent="0.3">
      <c r="A232" s="73">
        <v>43516</v>
      </c>
      <c r="B232" s="130">
        <v>2784.6999510000001</v>
      </c>
      <c r="C232" s="125">
        <f t="shared" si="6"/>
        <v>1.7167695818101736E-2</v>
      </c>
      <c r="D232" s="130">
        <f t="shared" si="7"/>
        <v>17167.695818101736</v>
      </c>
    </row>
    <row r="233" spans="1:4" x14ac:dyDescent="0.3">
      <c r="A233" s="73">
        <v>43515</v>
      </c>
      <c r="B233" s="130">
        <v>2779.76001</v>
      </c>
      <c r="C233" s="125">
        <f t="shared" si="6"/>
        <v>2.0144040135179786E-2</v>
      </c>
      <c r="D233" s="130">
        <f t="shared" si="7"/>
        <v>20144.040135179785</v>
      </c>
    </row>
    <row r="234" spans="1:4" x14ac:dyDescent="0.3">
      <c r="A234" s="73">
        <v>43511</v>
      </c>
      <c r="B234" s="130">
        <v>2775.6000979999999</v>
      </c>
      <c r="C234" s="125">
        <f t="shared" si="6"/>
        <v>2.5519786686246215E-2</v>
      </c>
      <c r="D234" s="130">
        <f t="shared" si="7"/>
        <v>25519.786686246214</v>
      </c>
    </row>
    <row r="235" spans="1:4" x14ac:dyDescent="0.3">
      <c r="A235" s="73">
        <v>43510</v>
      </c>
      <c r="B235" s="130">
        <v>2745.7299800000001</v>
      </c>
      <c r="C235" s="125">
        <f t="shared" si="6"/>
        <v>1.539509651687454E-2</v>
      </c>
      <c r="D235" s="130">
        <f t="shared" si="7"/>
        <v>15395.096516874541</v>
      </c>
    </row>
    <row r="236" spans="1:4" x14ac:dyDescent="0.3">
      <c r="A236" s="73">
        <v>43509</v>
      </c>
      <c r="B236" s="130">
        <v>2753.030029</v>
      </c>
      <c r="C236" s="125">
        <f t="shared" si="6"/>
        <v>2.6847682320159549E-2</v>
      </c>
      <c r="D236" s="130">
        <f t="shared" si="7"/>
        <v>26847.682320159551</v>
      </c>
    </row>
    <row r="237" spans="1:4" x14ac:dyDescent="0.3">
      <c r="A237" s="73">
        <v>43508</v>
      </c>
      <c r="B237" s="130">
        <v>2744.7299800000001</v>
      </c>
      <c r="C237" s="125">
        <f t="shared" si="6"/>
        <v>3.9670446969696904E-2</v>
      </c>
      <c r="D237" s="130">
        <f t="shared" si="7"/>
        <v>39670.446969696903</v>
      </c>
    </row>
    <row r="238" spans="1:4" x14ac:dyDescent="0.3">
      <c r="A238" s="73">
        <v>43507</v>
      </c>
      <c r="B238" s="130">
        <v>2709.8000489999999</v>
      </c>
      <c r="C238" s="125">
        <f t="shared" si="6"/>
        <v>2.4944663485229057E-2</v>
      </c>
      <c r="D238" s="130">
        <f t="shared" si="7"/>
        <v>24944.663485229059</v>
      </c>
    </row>
    <row r="239" spans="1:4" x14ac:dyDescent="0.3">
      <c r="A239" s="73">
        <v>43504</v>
      </c>
      <c r="B239" s="130">
        <v>2707.8798830000001</v>
      </c>
      <c r="C239" s="125">
        <f t="shared" si="6"/>
        <v>1.6181522102622692E-2</v>
      </c>
      <c r="D239" s="130">
        <f t="shared" si="7"/>
        <v>16181.522102622692</v>
      </c>
    </row>
    <row r="240" spans="1:4" x14ac:dyDescent="0.3">
      <c r="A240" s="73">
        <v>43503</v>
      </c>
      <c r="B240" s="130">
        <v>2706.0500489999999</v>
      </c>
      <c r="C240" s="125">
        <f t="shared" si="6"/>
        <v>2.4115068564117603E-2</v>
      </c>
      <c r="D240" s="130">
        <f t="shared" si="7"/>
        <v>24115.068564117602</v>
      </c>
    </row>
    <row r="241" spans="1:4" x14ac:dyDescent="0.3">
      <c r="A241" s="73">
        <v>43502</v>
      </c>
      <c r="B241" s="130">
        <v>2731.610107</v>
      </c>
      <c r="C241" s="125">
        <f t="shared" si="6"/>
        <v>3.5210580105854428E-2</v>
      </c>
      <c r="D241" s="130">
        <f t="shared" si="7"/>
        <v>35210.580105854431</v>
      </c>
    </row>
    <row r="242" spans="1:4" x14ac:dyDescent="0.3">
      <c r="A242" s="73">
        <v>43501</v>
      </c>
      <c r="B242" s="130">
        <v>2737.6999510000001</v>
      </c>
      <c r="C242" s="125">
        <f t="shared" si="6"/>
        <v>3.9804038474988035E-2</v>
      </c>
      <c r="D242" s="130">
        <f t="shared" si="7"/>
        <v>39804.038474988032</v>
      </c>
    </row>
    <row r="243" spans="1:4" x14ac:dyDescent="0.3">
      <c r="A243" s="73">
        <v>43500</v>
      </c>
      <c r="B243" s="130">
        <v>2724.8701169999999</v>
      </c>
      <c r="C243" s="125">
        <f t="shared" si="6"/>
        <v>2.0279310292354191E-2</v>
      </c>
      <c r="D243" s="130">
        <f t="shared" si="7"/>
        <v>20279.310292354192</v>
      </c>
    </row>
    <row r="244" spans="1:4" x14ac:dyDescent="0.3">
      <c r="A244" s="73">
        <v>43497</v>
      </c>
      <c r="B244" s="130">
        <v>2706.530029</v>
      </c>
      <c r="C244" s="125">
        <f t="shared" si="6"/>
        <v>2.6772056117737142E-2</v>
      </c>
      <c r="D244" s="130">
        <f t="shared" si="7"/>
        <v>26772.056117737142</v>
      </c>
    </row>
    <row r="245" spans="1:4" x14ac:dyDescent="0.3">
      <c r="A245" s="73">
        <v>43496</v>
      </c>
      <c r="B245" s="130">
        <v>2704.1000979999999</v>
      </c>
      <c r="C245" s="125">
        <f t="shared" si="6"/>
        <v>3.3637856619964879E-2</v>
      </c>
      <c r="D245" s="130">
        <f t="shared" si="7"/>
        <v>33637.856619964878</v>
      </c>
    </row>
    <row r="246" spans="1:4" x14ac:dyDescent="0.3">
      <c r="A246" s="73">
        <v>43495</v>
      </c>
      <c r="B246" s="130">
        <v>2681.0500489999999</v>
      </c>
      <c r="C246" s="125">
        <f t="shared" si="6"/>
        <v>2.7104163763512323E-2</v>
      </c>
      <c r="D246" s="130">
        <f t="shared" si="7"/>
        <v>27104.163763512322</v>
      </c>
    </row>
    <row r="247" spans="1:4" x14ac:dyDescent="0.3">
      <c r="A247" s="73">
        <v>43494</v>
      </c>
      <c r="B247" s="130">
        <v>2640</v>
      </c>
      <c r="C247" s="125">
        <f t="shared" si="6"/>
        <v>2.2221663597013164E-2</v>
      </c>
      <c r="D247" s="130">
        <f t="shared" si="7"/>
        <v>22221.663597013165</v>
      </c>
    </row>
    <row r="248" spans="1:4" x14ac:dyDescent="0.3">
      <c r="A248" s="73">
        <v>43493</v>
      </c>
      <c r="B248" s="130">
        <v>2643.8500979999999</v>
      </c>
      <c r="C248" s="125">
        <f t="shared" si="6"/>
        <v>1.8330247285209378E-2</v>
      </c>
      <c r="D248" s="130">
        <f t="shared" si="7"/>
        <v>18330.247285209378</v>
      </c>
    </row>
    <row r="249" spans="1:4" x14ac:dyDescent="0.3">
      <c r="A249" s="73">
        <v>43490</v>
      </c>
      <c r="B249" s="130">
        <v>2664.76001</v>
      </c>
      <c r="C249" s="125">
        <f t="shared" si="6"/>
        <v>2.623394841296145E-2</v>
      </c>
      <c r="D249" s="130">
        <f t="shared" si="7"/>
        <v>26233.94841296145</v>
      </c>
    </row>
    <row r="250" spans="1:4" x14ac:dyDescent="0.3">
      <c r="A250" s="73">
        <v>43489</v>
      </c>
      <c r="B250" s="130">
        <v>2642.330078</v>
      </c>
      <c r="C250" s="125">
        <f t="shared" si="6"/>
        <v>2.219381261820641E-2</v>
      </c>
      <c r="D250" s="130">
        <f t="shared" si="7"/>
        <v>22193.812618206412</v>
      </c>
    </row>
    <row r="251" spans="1:4" x14ac:dyDescent="0.3">
      <c r="A251" s="73">
        <v>43488</v>
      </c>
      <c r="B251" s="130">
        <v>2638.6999510000001</v>
      </c>
      <c r="C251" s="125">
        <f t="shared" si="6"/>
        <v>2.4972728196984928E-2</v>
      </c>
      <c r="D251" s="130">
        <f t="shared" si="7"/>
        <v>24972.728196984928</v>
      </c>
    </row>
    <row r="252" spans="1:4" x14ac:dyDescent="0.3">
      <c r="A252" s="73">
        <v>43487</v>
      </c>
      <c r="B252" s="130">
        <v>2632.8999020000001</v>
      </c>
      <c r="C252" s="125">
        <f t="shared" si="6"/>
        <v>3.2635325441714214E-2</v>
      </c>
      <c r="D252" s="130">
        <f t="shared" si="7"/>
        <v>32635.325441714213</v>
      </c>
    </row>
    <row r="253" spans="1:4" x14ac:dyDescent="0.3">
      <c r="A253" s="73">
        <v>43483</v>
      </c>
      <c r="B253" s="130">
        <v>2670.709961</v>
      </c>
      <c r="C253" s="125">
        <f t="shared" si="6"/>
        <v>5.4807785031896206E-2</v>
      </c>
      <c r="D253" s="130">
        <f t="shared" si="7"/>
        <v>54807.785031896208</v>
      </c>
    </row>
    <row r="254" spans="1:4" x14ac:dyDescent="0.3">
      <c r="A254" s="73">
        <v>43482</v>
      </c>
      <c r="B254" s="130">
        <v>2635.959961</v>
      </c>
      <c r="C254" s="125">
        <f t="shared" si="6"/>
        <v>7.6829463832424061E-2</v>
      </c>
      <c r="D254" s="130">
        <f t="shared" si="7"/>
        <v>76829.463832424066</v>
      </c>
    </row>
    <row r="255" spans="1:4" x14ac:dyDescent="0.3">
      <c r="A255" s="73">
        <v>43481</v>
      </c>
      <c r="B255" s="130">
        <v>2616.1000979999999</v>
      </c>
      <c r="C255" s="125">
        <f t="shared" si="6"/>
        <v>4.2258486063713852E-2</v>
      </c>
      <c r="D255" s="130">
        <f t="shared" si="7"/>
        <v>42258.486063713848</v>
      </c>
    </row>
    <row r="256" spans="1:4" x14ac:dyDescent="0.3">
      <c r="A256" s="73">
        <v>43480</v>
      </c>
      <c r="B256" s="130">
        <v>2610.3000489999999</v>
      </c>
      <c r="C256" s="125">
        <f t="shared" si="6"/>
        <v>5.0109850387047183E-2</v>
      </c>
      <c r="D256" s="130">
        <f t="shared" si="7"/>
        <v>50109.850387047183</v>
      </c>
    </row>
    <row r="257" spans="1:4" x14ac:dyDescent="0.3">
      <c r="A257" s="73">
        <v>43479</v>
      </c>
      <c r="B257" s="130">
        <v>2582.610107</v>
      </c>
      <c r="C257" s="125">
        <f t="shared" si="6"/>
        <v>3.7680366301005463E-2</v>
      </c>
      <c r="D257" s="130">
        <f t="shared" si="7"/>
        <v>37680.366301005466</v>
      </c>
    </row>
    <row r="258" spans="1:4" x14ac:dyDescent="0.3">
      <c r="A258" s="73">
        <v>43476</v>
      </c>
      <c r="B258" s="130">
        <v>2596.26001</v>
      </c>
      <c r="C258" s="125">
        <f t="shared" si="6"/>
        <v>5.2097119403800685E-2</v>
      </c>
      <c r="D258" s="130">
        <f t="shared" si="7"/>
        <v>52097.119403800687</v>
      </c>
    </row>
    <row r="259" spans="1:4" x14ac:dyDescent="0.3">
      <c r="A259" s="73">
        <v>43475</v>
      </c>
      <c r="B259" s="130">
        <v>2596.639893</v>
      </c>
      <c r="C259" s="125">
        <f t="shared" si="6"/>
        <v>7.4492376660125315E-2</v>
      </c>
      <c r="D259" s="130">
        <f t="shared" si="7"/>
        <v>74492.376660125316</v>
      </c>
    </row>
    <row r="260" spans="1:4" x14ac:dyDescent="0.3">
      <c r="A260" s="73">
        <v>43474</v>
      </c>
      <c r="B260" s="130">
        <v>2584.959961</v>
      </c>
      <c r="C260" s="125">
        <f t="shared" si="6"/>
        <v>4.7636820126152779E-2</v>
      </c>
      <c r="D260" s="130">
        <f t="shared" si="7"/>
        <v>47636.820126152779</v>
      </c>
    </row>
    <row r="261" spans="1:4" x14ac:dyDescent="0.3">
      <c r="A261" s="73">
        <v>43473</v>
      </c>
      <c r="B261" s="130">
        <v>2574.4099120000001</v>
      </c>
      <c r="C261" s="125">
        <f t="shared" si="6"/>
        <v>2.6905077085114248E-2</v>
      </c>
      <c r="D261" s="130">
        <f t="shared" si="7"/>
        <v>26905.077085114248</v>
      </c>
    </row>
    <row r="262" spans="1:4" x14ac:dyDescent="0.3">
      <c r="A262" s="73">
        <v>43472</v>
      </c>
      <c r="B262" s="130">
        <v>2549.6899410000001</v>
      </c>
      <c r="C262" s="125">
        <f t="shared" si="6"/>
        <v>1.3864129206351272E-3</v>
      </c>
      <c r="D262" s="130">
        <f t="shared" si="7"/>
        <v>1386.4129206351272</v>
      </c>
    </row>
    <row r="263" spans="1:4" x14ac:dyDescent="0.3">
      <c r="A263" s="73">
        <v>43469</v>
      </c>
      <c r="B263" s="130">
        <v>2531.9399410000001</v>
      </c>
      <c r="C263" s="125">
        <f t="shared" si="6"/>
        <v>-5.4989513988695782E-3</v>
      </c>
      <c r="D263" s="130">
        <f t="shared" si="7"/>
        <v>-5498.951398869578</v>
      </c>
    </row>
    <row r="264" spans="1:4" x14ac:dyDescent="0.3">
      <c r="A264" s="73">
        <v>43468</v>
      </c>
      <c r="B264" s="130">
        <v>2447.889893</v>
      </c>
      <c r="C264" s="125">
        <f t="shared" ref="C264:C327" si="8">B264/B274-1</f>
        <v>-5.8485763520760958E-2</v>
      </c>
      <c r="D264" s="130">
        <f t="shared" ref="D264:D327" si="9">C264*$B$5</f>
        <v>-58485.763520760956</v>
      </c>
    </row>
    <row r="265" spans="1:4" x14ac:dyDescent="0.3">
      <c r="A265" s="73">
        <v>43467</v>
      </c>
      <c r="B265" s="130">
        <v>2510.030029</v>
      </c>
      <c r="C265" s="125">
        <f t="shared" si="8"/>
        <v>-5.3011842089739525E-2</v>
      </c>
      <c r="D265" s="130">
        <f t="shared" si="9"/>
        <v>-53011.842089739526</v>
      </c>
    </row>
    <row r="266" spans="1:4" x14ac:dyDescent="0.3">
      <c r="A266" s="73">
        <v>43462</v>
      </c>
      <c r="B266" s="130">
        <v>2485.73999</v>
      </c>
      <c r="C266" s="125">
        <f t="shared" si="8"/>
        <v>-6.236352633437825E-2</v>
      </c>
      <c r="D266" s="130">
        <f t="shared" si="9"/>
        <v>-62363.52633437825</v>
      </c>
    </row>
    <row r="267" spans="1:4" x14ac:dyDescent="0.3">
      <c r="A267" s="73">
        <v>43461</v>
      </c>
      <c r="B267" s="130">
        <v>2488.830078</v>
      </c>
      <c r="C267" s="125">
        <f t="shared" si="8"/>
        <v>-5.6110084790087722E-2</v>
      </c>
      <c r="D267" s="130">
        <f t="shared" si="9"/>
        <v>-56110.08479008772</v>
      </c>
    </row>
    <row r="268" spans="1:4" x14ac:dyDescent="0.3">
      <c r="A268" s="73">
        <v>43460</v>
      </c>
      <c r="B268" s="130">
        <v>2467.6999510000001</v>
      </c>
      <c r="C268" s="125">
        <f t="shared" si="8"/>
        <v>-6.4457191009378745E-2</v>
      </c>
      <c r="D268" s="130">
        <f t="shared" si="9"/>
        <v>-64457.191009378745</v>
      </c>
    </row>
    <row r="269" spans="1:4" x14ac:dyDescent="0.3">
      <c r="A269" s="73">
        <v>43455</v>
      </c>
      <c r="B269" s="130">
        <v>2416.6201169999999</v>
      </c>
      <c r="C269" s="125">
        <f t="shared" si="8"/>
        <v>-8.2207891362125141E-2</v>
      </c>
      <c r="D269" s="130">
        <f t="shared" si="9"/>
        <v>-82207.891362125141</v>
      </c>
    </row>
    <row r="270" spans="1:4" x14ac:dyDescent="0.3">
      <c r="A270" s="73">
        <v>43454</v>
      </c>
      <c r="B270" s="130">
        <v>2467.419922</v>
      </c>
      <c r="C270" s="125">
        <f t="shared" si="8"/>
        <v>-8.476790487717778E-2</v>
      </c>
      <c r="D270" s="130">
        <f t="shared" si="9"/>
        <v>-84767.904877177774</v>
      </c>
    </row>
    <row r="271" spans="1:4" x14ac:dyDescent="0.3">
      <c r="A271" s="73">
        <v>43453</v>
      </c>
      <c r="B271" s="130">
        <v>2506.959961</v>
      </c>
      <c r="C271" s="125">
        <f t="shared" si="8"/>
        <v>-7.1516963986170357E-2</v>
      </c>
      <c r="D271" s="130">
        <f t="shared" si="9"/>
        <v>-71516.963986170362</v>
      </c>
    </row>
    <row r="272" spans="1:4" x14ac:dyDescent="0.3">
      <c r="A272" s="73">
        <v>43452</v>
      </c>
      <c r="B272" s="130">
        <v>2546.1599120000001</v>
      </c>
      <c r="C272" s="125">
        <f t="shared" si="8"/>
        <v>-8.7518929303384563E-2</v>
      </c>
      <c r="D272" s="130">
        <f t="shared" si="9"/>
        <v>-87518.929303384561</v>
      </c>
    </row>
    <row r="273" spans="1:4" x14ac:dyDescent="0.3">
      <c r="A273" s="73">
        <v>43451</v>
      </c>
      <c r="B273" s="130">
        <v>2545.9399410000001</v>
      </c>
      <c r="C273" s="125">
        <f t="shared" si="8"/>
        <v>-7.7614779906293063E-2</v>
      </c>
      <c r="D273" s="130">
        <f t="shared" si="9"/>
        <v>-77614.779906293057</v>
      </c>
    </row>
    <row r="274" spans="1:4" x14ac:dyDescent="0.3">
      <c r="A274" s="73">
        <v>43448</v>
      </c>
      <c r="B274" s="130">
        <v>2599.9499510000001</v>
      </c>
      <c r="C274" s="125">
        <f t="shared" si="8"/>
        <v>-5.0350681398501185E-2</v>
      </c>
      <c r="D274" s="130">
        <f t="shared" si="9"/>
        <v>-50350.681398501183</v>
      </c>
    </row>
    <row r="275" spans="1:4" x14ac:dyDescent="0.3">
      <c r="A275" s="73">
        <v>43447</v>
      </c>
      <c r="B275" s="130">
        <v>2650.540039</v>
      </c>
      <c r="C275" s="125">
        <f t="shared" si="8"/>
        <v>-3.3985836625453292E-2</v>
      </c>
      <c r="D275" s="130">
        <f t="shared" si="9"/>
        <v>-33985.836625453288</v>
      </c>
    </row>
    <row r="276" spans="1:4" x14ac:dyDescent="0.3">
      <c r="A276" s="73">
        <v>43446</v>
      </c>
      <c r="B276" s="130">
        <v>2651.070068</v>
      </c>
      <c r="C276" s="125">
        <f t="shared" si="8"/>
        <v>-1.1595034954686945E-2</v>
      </c>
      <c r="D276" s="130">
        <f t="shared" si="9"/>
        <v>-11595.034954686944</v>
      </c>
    </row>
    <row r="277" spans="1:4" x14ac:dyDescent="0.3">
      <c r="A277" s="73">
        <v>43445</v>
      </c>
      <c r="B277" s="130">
        <v>2636.780029</v>
      </c>
      <c r="C277" s="125">
        <f t="shared" si="8"/>
        <v>-1.3716330087377826E-2</v>
      </c>
      <c r="D277" s="130">
        <f t="shared" si="9"/>
        <v>-13716.330087377826</v>
      </c>
    </row>
    <row r="278" spans="1:4" x14ac:dyDescent="0.3">
      <c r="A278" s="73">
        <v>43444</v>
      </c>
      <c r="B278" s="130">
        <v>2637.719971</v>
      </c>
      <c r="C278" s="125">
        <f t="shared" si="8"/>
        <v>-4.607654282686946E-3</v>
      </c>
      <c r="D278" s="130">
        <f t="shared" si="9"/>
        <v>-4607.6542826869463</v>
      </c>
    </row>
    <row r="279" spans="1:4" x14ac:dyDescent="0.3">
      <c r="A279" s="73">
        <v>43441</v>
      </c>
      <c r="B279" s="130">
        <v>2633.080078</v>
      </c>
      <c r="C279" s="125">
        <f t="shared" si="8"/>
        <v>-3.3346639552779278E-3</v>
      </c>
      <c r="D279" s="130">
        <f t="shared" si="9"/>
        <v>-3334.6639552779279</v>
      </c>
    </row>
    <row r="280" spans="1:4" x14ac:dyDescent="0.3">
      <c r="A280" s="73">
        <v>43440</v>
      </c>
      <c r="B280" s="130">
        <v>2695.9499510000001</v>
      </c>
      <c r="C280" s="125">
        <f t="shared" si="8"/>
        <v>1.9399832160045261E-3</v>
      </c>
      <c r="D280" s="130">
        <f t="shared" si="9"/>
        <v>1939.983216004526</v>
      </c>
    </row>
    <row r="281" spans="1:4" x14ac:dyDescent="0.3">
      <c r="A281" s="73">
        <v>43438</v>
      </c>
      <c r="B281" s="130">
        <v>2700.0600589999999</v>
      </c>
      <c r="C281" s="125">
        <f t="shared" si="8"/>
        <v>-1.3233328851075865E-2</v>
      </c>
      <c r="D281" s="130">
        <f t="shared" si="9"/>
        <v>-13233.328851075865</v>
      </c>
    </row>
    <row r="282" spans="1:4" x14ac:dyDescent="0.3">
      <c r="A282" s="73">
        <v>43437</v>
      </c>
      <c r="B282" s="130">
        <v>2790.3701169999999</v>
      </c>
      <c r="C282" s="125">
        <f t="shared" si="8"/>
        <v>2.2038739682037178E-2</v>
      </c>
      <c r="D282" s="130">
        <f t="shared" si="9"/>
        <v>22038.73968203718</v>
      </c>
    </row>
    <row r="283" spans="1:4" x14ac:dyDescent="0.3">
      <c r="A283" s="73">
        <v>43434</v>
      </c>
      <c r="B283" s="130">
        <v>2760.169922</v>
      </c>
      <c r="C283" s="125">
        <f t="shared" si="8"/>
        <v>2.1687250537979486E-2</v>
      </c>
      <c r="D283" s="130">
        <f t="shared" si="9"/>
        <v>21687.250537979486</v>
      </c>
    </row>
    <row r="284" spans="1:4" x14ac:dyDescent="0.3">
      <c r="A284" s="73">
        <v>43433</v>
      </c>
      <c r="B284" s="130">
        <v>2737.8000489999999</v>
      </c>
      <c r="C284" s="125">
        <f t="shared" si="8"/>
        <v>5.738091305567572E-3</v>
      </c>
      <c r="D284" s="130">
        <f t="shared" si="9"/>
        <v>5738.0913055675719</v>
      </c>
    </row>
    <row r="285" spans="1:4" x14ac:dyDescent="0.3">
      <c r="A285" s="73">
        <v>43432</v>
      </c>
      <c r="B285" s="130">
        <v>2743.790039</v>
      </c>
      <c r="C285" s="125">
        <f t="shared" si="8"/>
        <v>6.4448460457704471E-3</v>
      </c>
      <c r="D285" s="130">
        <f t="shared" si="9"/>
        <v>6444.8460457704468</v>
      </c>
    </row>
    <row r="286" spans="1:4" x14ac:dyDescent="0.3">
      <c r="A286" s="73">
        <v>43431</v>
      </c>
      <c r="B286" s="130">
        <v>2682.169922</v>
      </c>
      <c r="C286" s="125">
        <f t="shared" si="8"/>
        <v>-3.554107595606959E-2</v>
      </c>
      <c r="D286" s="130">
        <f t="shared" si="9"/>
        <v>-35541.075956069588</v>
      </c>
    </row>
    <row r="287" spans="1:4" x14ac:dyDescent="0.3">
      <c r="A287" s="73">
        <v>43430</v>
      </c>
      <c r="B287" s="130">
        <v>2673.4499510000001</v>
      </c>
      <c r="C287" s="125">
        <f t="shared" si="8"/>
        <v>-4.7519843842859011E-2</v>
      </c>
      <c r="D287" s="130">
        <f t="shared" si="9"/>
        <v>-47519.843842859009</v>
      </c>
    </row>
    <row r="288" spans="1:4" x14ac:dyDescent="0.3">
      <c r="A288" s="73">
        <v>43425</v>
      </c>
      <c r="B288" s="130">
        <v>2649.929932</v>
      </c>
      <c r="C288" s="125">
        <f t="shared" si="8"/>
        <v>-5.826807985908633E-2</v>
      </c>
      <c r="D288" s="130">
        <f t="shared" si="9"/>
        <v>-58268.079859086327</v>
      </c>
    </row>
    <row r="289" spans="1:4" x14ac:dyDescent="0.3">
      <c r="A289" s="73">
        <v>43424</v>
      </c>
      <c r="B289" s="130">
        <v>2641.889893</v>
      </c>
      <c r="C289" s="125">
        <f t="shared" si="8"/>
        <v>-4.1212890823434156E-2</v>
      </c>
      <c r="D289" s="130">
        <f t="shared" si="9"/>
        <v>-41212.890823434158</v>
      </c>
    </row>
    <row r="290" spans="1:4" x14ac:dyDescent="0.3">
      <c r="A290" s="73">
        <v>43423</v>
      </c>
      <c r="B290" s="130">
        <v>2690.7299800000001</v>
      </c>
      <c r="C290" s="125">
        <f t="shared" si="8"/>
        <v>-1.7375709096060343E-2</v>
      </c>
      <c r="D290" s="130">
        <f t="shared" si="9"/>
        <v>-17375.709096060342</v>
      </c>
    </row>
    <row r="291" spans="1:4" x14ac:dyDescent="0.3">
      <c r="A291" s="73">
        <v>43420</v>
      </c>
      <c r="B291" s="130">
        <v>2736.2700199999999</v>
      </c>
      <c r="C291" s="125">
        <f t="shared" si="8"/>
        <v>4.8511456647237772E-3</v>
      </c>
      <c r="D291" s="130">
        <f t="shared" si="9"/>
        <v>4851.1456647237774</v>
      </c>
    </row>
    <row r="292" spans="1:4" x14ac:dyDescent="0.3">
      <c r="A292" s="73">
        <v>43419</v>
      </c>
      <c r="B292" s="130">
        <v>2730.1999510000001</v>
      </c>
      <c r="C292" s="125">
        <f t="shared" si="8"/>
        <v>-3.7112381049949628E-3</v>
      </c>
      <c r="D292" s="130">
        <f t="shared" si="9"/>
        <v>-3711.2381049949627</v>
      </c>
    </row>
    <row r="293" spans="1:4" x14ac:dyDescent="0.3">
      <c r="A293" s="73">
        <v>43418</v>
      </c>
      <c r="B293" s="130">
        <v>2701.580078</v>
      </c>
      <c r="C293" s="125">
        <f t="shared" si="8"/>
        <v>-3.7466394409001458E-3</v>
      </c>
      <c r="D293" s="130">
        <f t="shared" si="9"/>
        <v>-3746.6394409001459</v>
      </c>
    </row>
    <row r="294" spans="1:4" x14ac:dyDescent="0.3">
      <c r="A294" s="73">
        <v>43417</v>
      </c>
      <c r="B294" s="130">
        <v>2722.179932</v>
      </c>
      <c r="C294" s="125">
        <f t="shared" si="8"/>
        <v>1.4743013656349335E-2</v>
      </c>
      <c r="D294" s="130">
        <f t="shared" si="9"/>
        <v>14743.013656349336</v>
      </c>
    </row>
    <row r="295" spans="1:4" x14ac:dyDescent="0.3">
      <c r="A295" s="73">
        <v>43416</v>
      </c>
      <c r="B295" s="130">
        <v>2726.219971</v>
      </c>
      <c r="C295" s="125">
        <f t="shared" si="8"/>
        <v>3.2170362896355886E-2</v>
      </c>
      <c r="D295" s="130">
        <f t="shared" si="9"/>
        <v>32170.362896355888</v>
      </c>
    </row>
    <row r="296" spans="1:4" x14ac:dyDescent="0.3">
      <c r="A296" s="73">
        <v>43413</v>
      </c>
      <c r="B296" s="130">
        <v>2781.01001</v>
      </c>
      <c r="C296" s="125">
        <f t="shared" si="8"/>
        <v>4.6007647267809038E-2</v>
      </c>
      <c r="D296" s="130">
        <f t="shared" si="9"/>
        <v>46007.647267809036</v>
      </c>
    </row>
    <row r="297" spans="1:4" x14ac:dyDescent="0.3">
      <c r="A297" s="73">
        <v>43412</v>
      </c>
      <c r="B297" s="130">
        <v>2806.830078</v>
      </c>
      <c r="C297" s="125">
        <f t="shared" si="8"/>
        <v>3.7426496987695179E-2</v>
      </c>
      <c r="D297" s="130">
        <f t="shared" si="9"/>
        <v>37426.49698769518</v>
      </c>
    </row>
    <row r="298" spans="1:4" x14ac:dyDescent="0.3">
      <c r="A298" s="73">
        <v>43411</v>
      </c>
      <c r="B298" s="130">
        <v>2813.889893</v>
      </c>
      <c r="C298" s="125">
        <f t="shared" si="8"/>
        <v>5.9406569473346771E-2</v>
      </c>
      <c r="D298" s="130">
        <f t="shared" si="9"/>
        <v>59406.569473346768</v>
      </c>
    </row>
    <row r="299" spans="1:4" x14ac:dyDescent="0.3">
      <c r="A299" s="73">
        <v>43410</v>
      </c>
      <c r="B299" s="130">
        <v>2755.4499510000001</v>
      </c>
      <c r="C299" s="125">
        <f t="shared" si="8"/>
        <v>5.3855088746792568E-3</v>
      </c>
      <c r="D299" s="130">
        <f t="shared" si="9"/>
        <v>5385.5088746792571</v>
      </c>
    </row>
    <row r="300" spans="1:4" x14ac:dyDescent="0.3">
      <c r="A300" s="73">
        <v>43409</v>
      </c>
      <c r="B300" s="130">
        <v>2738.3100589999999</v>
      </c>
      <c r="C300" s="125">
        <f t="shared" si="8"/>
        <v>-6.3753954257520506E-3</v>
      </c>
      <c r="D300" s="130">
        <f t="shared" si="9"/>
        <v>-6375.3954257520509</v>
      </c>
    </row>
    <row r="301" spans="1:4" x14ac:dyDescent="0.3">
      <c r="A301" s="73">
        <v>43406</v>
      </c>
      <c r="B301" s="130">
        <v>2723.0600589999999</v>
      </c>
      <c r="C301" s="125">
        <f t="shared" si="8"/>
        <v>-1.6157342538582253E-2</v>
      </c>
      <c r="D301" s="130">
        <f t="shared" si="9"/>
        <v>-16157.342538582254</v>
      </c>
    </row>
    <row r="302" spans="1:4" x14ac:dyDescent="0.3">
      <c r="A302" s="73">
        <v>43405</v>
      </c>
      <c r="B302" s="130">
        <v>2740.3701169999999</v>
      </c>
      <c r="C302" s="125">
        <f t="shared" si="8"/>
        <v>-1.0260805012473617E-2</v>
      </c>
      <c r="D302" s="130">
        <f t="shared" si="9"/>
        <v>-10260.805012473616</v>
      </c>
    </row>
    <row r="303" spans="1:4" x14ac:dyDescent="0.3">
      <c r="A303" s="73">
        <v>43404</v>
      </c>
      <c r="B303" s="130">
        <v>2711.73999</v>
      </c>
      <c r="C303" s="125">
        <f t="shared" si="8"/>
        <v>-3.469657745528687E-2</v>
      </c>
      <c r="D303" s="130">
        <f t="shared" si="9"/>
        <v>-34696.577455286868</v>
      </c>
    </row>
    <row r="304" spans="1:4" x14ac:dyDescent="0.3">
      <c r="A304" s="73">
        <v>43403</v>
      </c>
      <c r="B304" s="130">
        <v>2682.6298830000001</v>
      </c>
      <c r="C304" s="125">
        <f t="shared" si="8"/>
        <v>-4.5300237207258065E-2</v>
      </c>
      <c r="D304" s="130">
        <f t="shared" si="9"/>
        <v>-45300.237207258062</v>
      </c>
    </row>
    <row r="305" spans="1:4" x14ac:dyDescent="0.3">
      <c r="A305" s="73">
        <v>43402</v>
      </c>
      <c r="B305" s="130">
        <v>2641.25</v>
      </c>
      <c r="C305" s="125">
        <f t="shared" si="8"/>
        <v>-3.9821301315974389E-2</v>
      </c>
      <c r="D305" s="130">
        <f t="shared" si="9"/>
        <v>-39821.301315974386</v>
      </c>
    </row>
    <row r="306" spans="1:4" x14ac:dyDescent="0.3">
      <c r="A306" s="73">
        <v>43399</v>
      </c>
      <c r="B306" s="130">
        <v>2658.6899410000001</v>
      </c>
      <c r="C306" s="125">
        <f t="shared" si="8"/>
        <v>-3.9188598506418537E-2</v>
      </c>
      <c r="D306" s="130">
        <f t="shared" si="9"/>
        <v>-39188.598506418537</v>
      </c>
    </row>
    <row r="307" spans="1:4" x14ac:dyDescent="0.3">
      <c r="A307" s="73">
        <v>43398</v>
      </c>
      <c r="B307" s="130">
        <v>2705.570068</v>
      </c>
      <c r="C307" s="125">
        <f t="shared" si="8"/>
        <v>-8.3566554471246057E-3</v>
      </c>
      <c r="D307" s="130">
        <f t="shared" si="9"/>
        <v>-8356.6554471246054</v>
      </c>
    </row>
    <row r="308" spans="1:4" x14ac:dyDescent="0.3">
      <c r="A308" s="73">
        <v>43397</v>
      </c>
      <c r="B308" s="130">
        <v>2656.1000979999999</v>
      </c>
      <c r="C308" s="125">
        <f t="shared" si="8"/>
        <v>-4.651641149131136E-2</v>
      </c>
      <c r="D308" s="130">
        <f t="shared" si="9"/>
        <v>-46516.411491311359</v>
      </c>
    </row>
    <row r="309" spans="1:4" x14ac:dyDescent="0.3">
      <c r="A309" s="73">
        <v>43396</v>
      </c>
      <c r="B309" s="130">
        <v>2740.6899410000001</v>
      </c>
      <c r="C309" s="125">
        <f t="shared" si="8"/>
        <v>-4.8483909098723021E-2</v>
      </c>
      <c r="D309" s="130">
        <f t="shared" si="9"/>
        <v>-48483.909098723023</v>
      </c>
    </row>
    <row r="310" spans="1:4" x14ac:dyDescent="0.3">
      <c r="A310" s="73">
        <v>43395</v>
      </c>
      <c r="B310" s="130">
        <v>2755.8798830000001</v>
      </c>
      <c r="C310" s="125">
        <f t="shared" si="8"/>
        <v>-4.4566882202219493E-2</v>
      </c>
      <c r="D310" s="130">
        <f t="shared" si="9"/>
        <v>-44566.882202219495</v>
      </c>
    </row>
    <row r="311" spans="1:4" x14ac:dyDescent="0.3">
      <c r="A311" s="73">
        <v>43392</v>
      </c>
      <c r="B311" s="130">
        <v>2767.780029</v>
      </c>
      <c r="C311" s="125">
        <f t="shared" si="8"/>
        <v>-4.0820370403149009E-2</v>
      </c>
      <c r="D311" s="130">
        <f t="shared" si="9"/>
        <v>-40820.370403149012</v>
      </c>
    </row>
    <row r="312" spans="1:4" x14ac:dyDescent="0.3">
      <c r="A312" s="73">
        <v>43391</v>
      </c>
      <c r="B312" s="130">
        <v>2768.780029</v>
      </c>
      <c r="C312" s="125">
        <f t="shared" si="8"/>
        <v>-4.5778058767976249E-2</v>
      </c>
      <c r="D312" s="130">
        <f t="shared" si="9"/>
        <v>-45778.058767976247</v>
      </c>
    </row>
    <row r="313" spans="1:4" x14ac:dyDescent="0.3">
      <c r="A313" s="73">
        <v>43390</v>
      </c>
      <c r="B313" s="130">
        <v>2809.209961</v>
      </c>
      <c r="C313" s="125">
        <f t="shared" si="8"/>
        <v>-3.9753768950529067E-2</v>
      </c>
      <c r="D313" s="130">
        <f t="shared" si="9"/>
        <v>-39753.768950529069</v>
      </c>
    </row>
    <row r="314" spans="1:4" x14ac:dyDescent="0.3">
      <c r="A314" s="73">
        <v>43389</v>
      </c>
      <c r="B314" s="130">
        <v>2809.919922</v>
      </c>
      <c r="C314" s="125">
        <f t="shared" si="8"/>
        <v>-3.8827682769993599E-2</v>
      </c>
      <c r="D314" s="130">
        <f t="shared" si="9"/>
        <v>-38827.682769993597</v>
      </c>
    </row>
    <row r="315" spans="1:4" x14ac:dyDescent="0.3">
      <c r="A315" s="73">
        <v>43388</v>
      </c>
      <c r="B315" s="130">
        <v>2750.790039</v>
      </c>
      <c r="C315" s="125">
        <f t="shared" si="8"/>
        <v>-5.9427148342301228E-2</v>
      </c>
      <c r="D315" s="130">
        <f t="shared" si="9"/>
        <v>-59427.148342301225</v>
      </c>
    </row>
    <row r="316" spans="1:4" x14ac:dyDescent="0.3">
      <c r="A316" s="73">
        <v>43385</v>
      </c>
      <c r="B316" s="130">
        <v>2767.1298830000001</v>
      </c>
      <c r="C316" s="125">
        <f t="shared" si="8"/>
        <v>-5.0395026049561253E-2</v>
      </c>
      <c r="D316" s="130">
        <f t="shared" si="9"/>
        <v>-50395.026049561253</v>
      </c>
    </row>
    <row r="317" spans="1:4" x14ac:dyDescent="0.3">
      <c r="A317" s="73">
        <v>43384</v>
      </c>
      <c r="B317" s="130">
        <v>2728.3701169999999</v>
      </c>
      <c r="C317" s="125">
        <f t="shared" si="8"/>
        <v>-6.3702773850377481E-2</v>
      </c>
      <c r="D317" s="130">
        <f t="shared" si="9"/>
        <v>-63702.773850377482</v>
      </c>
    </row>
    <row r="318" spans="1:4" x14ac:dyDescent="0.3">
      <c r="A318" s="73">
        <v>43383</v>
      </c>
      <c r="B318" s="130">
        <v>2785.679932</v>
      </c>
      <c r="C318" s="125">
        <f t="shared" si="8"/>
        <v>-4.1394109436927784E-2</v>
      </c>
      <c r="D318" s="130">
        <f t="shared" si="9"/>
        <v>-41394.109436927785</v>
      </c>
    </row>
    <row r="319" spans="1:4" x14ac:dyDescent="0.3">
      <c r="A319" s="73">
        <v>43382</v>
      </c>
      <c r="B319" s="130">
        <v>2880.3400879999999</v>
      </c>
      <c r="C319" s="125">
        <f t="shared" si="8"/>
        <v>-1.2080001882067259E-2</v>
      </c>
      <c r="D319" s="130">
        <f t="shared" si="9"/>
        <v>-12080.001882067259</v>
      </c>
    </row>
    <row r="320" spans="1:4" x14ac:dyDescent="0.3">
      <c r="A320" s="73">
        <v>43381</v>
      </c>
      <c r="B320" s="130">
        <v>2884.429932</v>
      </c>
      <c r="C320" s="125">
        <f t="shared" si="8"/>
        <v>-1.196839852423548E-2</v>
      </c>
      <c r="D320" s="130">
        <f t="shared" si="9"/>
        <v>-11968.398524235479</v>
      </c>
    </row>
    <row r="321" spans="1:4" x14ac:dyDescent="0.3">
      <c r="A321" s="73">
        <v>43378</v>
      </c>
      <c r="B321" s="130">
        <v>2885.570068</v>
      </c>
      <c r="C321" s="125">
        <f t="shared" si="8"/>
        <v>-1.5052840481733942E-2</v>
      </c>
      <c r="D321" s="130">
        <f t="shared" si="9"/>
        <v>-15052.840481733941</v>
      </c>
    </row>
    <row r="322" spans="1:4" x14ac:dyDescent="0.3">
      <c r="A322" s="73">
        <v>43377</v>
      </c>
      <c r="B322" s="130">
        <v>2901.610107</v>
      </c>
      <c r="C322" s="125">
        <f t="shared" si="8"/>
        <v>-9.9428108845858176E-3</v>
      </c>
      <c r="D322" s="130">
        <f t="shared" si="9"/>
        <v>-9942.8108845858169</v>
      </c>
    </row>
    <row r="323" spans="1:4" x14ac:dyDescent="0.3">
      <c r="A323" s="73">
        <v>43376</v>
      </c>
      <c r="B323" s="130">
        <v>2925.51001</v>
      </c>
      <c r="C323" s="125">
        <f t="shared" si="8"/>
        <v>6.0386386615634002E-3</v>
      </c>
      <c r="D323" s="130">
        <f t="shared" si="9"/>
        <v>6038.6386615634001</v>
      </c>
    </row>
    <row r="324" spans="1:4" x14ac:dyDescent="0.3">
      <c r="A324" s="73">
        <v>43375</v>
      </c>
      <c r="B324" s="130">
        <v>2923.429932</v>
      </c>
      <c r="C324" s="125">
        <f t="shared" si="8"/>
        <v>6.5832754119177217E-3</v>
      </c>
      <c r="D324" s="130">
        <f t="shared" si="9"/>
        <v>6583.2754119177216</v>
      </c>
    </row>
    <row r="325" spans="1:4" x14ac:dyDescent="0.3">
      <c r="A325" s="73">
        <v>43374</v>
      </c>
      <c r="B325" s="130">
        <v>2924.5900879999999</v>
      </c>
      <c r="C325" s="125">
        <f t="shared" si="8"/>
        <v>1.2389240651110134E-2</v>
      </c>
      <c r="D325" s="130">
        <f t="shared" si="9"/>
        <v>12389.240651110134</v>
      </c>
    </row>
    <row r="326" spans="1:4" x14ac:dyDescent="0.3">
      <c r="A326" s="73">
        <v>43371</v>
      </c>
      <c r="B326" s="130">
        <v>2913.9799800000001</v>
      </c>
      <c r="C326" s="125">
        <f t="shared" si="8"/>
        <v>3.0981280635193897E-3</v>
      </c>
      <c r="D326" s="130">
        <f t="shared" si="9"/>
        <v>3098.1280635193898</v>
      </c>
    </row>
    <row r="327" spans="1:4" x14ac:dyDescent="0.3">
      <c r="A327" s="73">
        <v>43370</v>
      </c>
      <c r="B327" s="130">
        <v>2914</v>
      </c>
      <c r="C327" s="125">
        <f t="shared" si="8"/>
        <v>3.3813566066607237E-3</v>
      </c>
      <c r="D327" s="130">
        <f t="shared" si="9"/>
        <v>3381.3566066607236</v>
      </c>
    </row>
    <row r="328" spans="1:4" x14ac:dyDescent="0.3">
      <c r="A328" s="73">
        <v>43369</v>
      </c>
      <c r="B328" s="130">
        <v>2905.969971</v>
      </c>
      <c r="C328" s="125">
        <f t="shared" ref="C328:C391" si="10">B328/B338-1</f>
        <v>5.9018766391407684E-3</v>
      </c>
      <c r="D328" s="130">
        <f t="shared" ref="D328:D391" si="11">C328*$B$5</f>
        <v>5901.876639140768</v>
      </c>
    </row>
    <row r="329" spans="1:4" x14ac:dyDescent="0.3">
      <c r="A329" s="73">
        <v>43368</v>
      </c>
      <c r="B329" s="130">
        <v>2915.5600589999999</v>
      </c>
      <c r="C329" s="125">
        <f t="shared" si="10"/>
        <v>9.5814477093014716E-3</v>
      </c>
      <c r="D329" s="130">
        <f t="shared" si="11"/>
        <v>9581.4477093014721</v>
      </c>
    </row>
    <row r="330" spans="1:4" x14ac:dyDescent="0.3">
      <c r="A330" s="73">
        <v>43367</v>
      </c>
      <c r="B330" s="130">
        <v>2919.3701169999999</v>
      </c>
      <c r="C330" s="125">
        <f t="shared" si="10"/>
        <v>1.468137891500243E-2</v>
      </c>
      <c r="D330" s="130">
        <f t="shared" si="11"/>
        <v>14681.378915002429</v>
      </c>
    </row>
    <row r="331" spans="1:4" x14ac:dyDescent="0.3">
      <c r="A331" s="73">
        <v>43364</v>
      </c>
      <c r="B331" s="130">
        <v>2929.669922</v>
      </c>
      <c r="C331" s="125">
        <f t="shared" si="10"/>
        <v>2.0193751174634844E-2</v>
      </c>
      <c r="D331" s="130">
        <f t="shared" si="11"/>
        <v>20193.751174634843</v>
      </c>
    </row>
    <row r="332" spans="1:4" x14ac:dyDescent="0.3">
      <c r="A332" s="73">
        <v>43363</v>
      </c>
      <c r="B332" s="130">
        <v>2930.75</v>
      </c>
      <c r="C332" s="125">
        <f t="shared" si="10"/>
        <v>1.8310991853081493E-2</v>
      </c>
      <c r="D332" s="130">
        <f t="shared" si="11"/>
        <v>18310.991853081494</v>
      </c>
    </row>
    <row r="333" spans="1:4" x14ac:dyDescent="0.3">
      <c r="A333" s="73">
        <v>43362</v>
      </c>
      <c r="B333" s="130">
        <v>2907.9499510000001</v>
      </c>
      <c r="C333" s="125">
        <f t="shared" si="10"/>
        <v>6.6986956807892906E-3</v>
      </c>
      <c r="D333" s="130">
        <f t="shared" si="11"/>
        <v>6698.6956807892902</v>
      </c>
    </row>
    <row r="334" spans="1:4" x14ac:dyDescent="0.3">
      <c r="A334" s="73">
        <v>43361</v>
      </c>
      <c r="B334" s="130">
        <v>2904.3100589999999</v>
      </c>
      <c r="C334" s="125">
        <f t="shared" si="10"/>
        <v>2.6202353268478529E-3</v>
      </c>
      <c r="D334" s="130">
        <f t="shared" si="11"/>
        <v>2620.2353268478528</v>
      </c>
    </row>
    <row r="335" spans="1:4" x14ac:dyDescent="0.3">
      <c r="A335" s="73">
        <v>43360</v>
      </c>
      <c r="B335" s="130">
        <v>2888.8000489999999</v>
      </c>
      <c r="C335" s="125">
        <f t="shared" si="10"/>
        <v>-4.3838990985145543E-3</v>
      </c>
      <c r="D335" s="130">
        <f t="shared" si="11"/>
        <v>-4383.8990985145547</v>
      </c>
    </row>
    <row r="336" spans="1:4" x14ac:dyDescent="0.3">
      <c r="A336" s="73">
        <v>43357</v>
      </c>
      <c r="B336" s="130">
        <v>2904.9799800000001</v>
      </c>
      <c r="C336" s="125">
        <f t="shared" si="10"/>
        <v>1.3271025963230709E-3</v>
      </c>
      <c r="D336" s="130">
        <f t="shared" si="11"/>
        <v>1327.1025963230709</v>
      </c>
    </row>
    <row r="337" spans="1:4" x14ac:dyDescent="0.3">
      <c r="A337" s="73">
        <v>43356</v>
      </c>
      <c r="B337" s="130">
        <v>2904.179932</v>
      </c>
      <c r="C337" s="125">
        <f t="shared" si="10"/>
        <v>-3.3836552923217633E-3</v>
      </c>
      <c r="D337" s="130">
        <f t="shared" si="11"/>
        <v>-3383.6552923217632</v>
      </c>
    </row>
    <row r="338" spans="1:4" x14ac:dyDescent="0.3">
      <c r="A338" s="73">
        <v>43355</v>
      </c>
      <c r="B338" s="130">
        <v>2888.919922</v>
      </c>
      <c r="C338" s="125">
        <f t="shared" si="10"/>
        <v>-2.9680892420546057E-3</v>
      </c>
      <c r="D338" s="130">
        <f t="shared" si="11"/>
        <v>-2968.0892420546056</v>
      </c>
    </row>
    <row r="339" spans="1:4" x14ac:dyDescent="0.3">
      <c r="A339" s="73">
        <v>43354</v>
      </c>
      <c r="B339" s="130">
        <v>2887.889893</v>
      </c>
      <c r="C339" s="125">
        <f t="shared" si="10"/>
        <v>-3.0551920540166089E-3</v>
      </c>
      <c r="D339" s="130">
        <f t="shared" si="11"/>
        <v>-3055.1920540166088</v>
      </c>
    </row>
    <row r="340" spans="1:4" x14ac:dyDescent="0.3">
      <c r="A340" s="73">
        <v>43353</v>
      </c>
      <c r="B340" s="130">
        <v>2877.1298830000001</v>
      </c>
      <c r="C340" s="125">
        <f t="shared" si="10"/>
        <v>8.4876701490488315E-4</v>
      </c>
      <c r="D340" s="130">
        <f t="shared" si="11"/>
        <v>848.76701490488313</v>
      </c>
    </row>
    <row r="341" spans="1:4" x14ac:dyDescent="0.3">
      <c r="A341" s="73">
        <v>43350</v>
      </c>
      <c r="B341" s="130">
        <v>2871.679932</v>
      </c>
      <c r="C341" s="125">
        <f t="shared" si="10"/>
        <v>5.1452765167783188E-3</v>
      </c>
      <c r="D341" s="130">
        <f t="shared" si="11"/>
        <v>5145.2765167783191</v>
      </c>
    </row>
    <row r="342" spans="1:4" x14ac:dyDescent="0.3">
      <c r="A342" s="73">
        <v>43349</v>
      </c>
      <c r="B342" s="130">
        <v>2878.0500489999999</v>
      </c>
      <c r="C342" s="125">
        <f t="shared" si="10"/>
        <v>5.6712094451634165E-3</v>
      </c>
      <c r="D342" s="130">
        <f t="shared" si="11"/>
        <v>5671.2094451634166</v>
      </c>
    </row>
    <row r="343" spans="1:4" x14ac:dyDescent="0.3">
      <c r="A343" s="73">
        <v>43348</v>
      </c>
      <c r="B343" s="130">
        <v>2888.6000979999999</v>
      </c>
      <c r="C343" s="125">
        <f t="shared" si="10"/>
        <v>8.9558140348717785E-3</v>
      </c>
      <c r="D343" s="130">
        <f t="shared" si="11"/>
        <v>8955.8140348717789</v>
      </c>
    </row>
    <row r="344" spans="1:4" x14ac:dyDescent="0.3">
      <c r="A344" s="73">
        <v>43347</v>
      </c>
      <c r="B344" s="130">
        <v>2896.719971</v>
      </c>
      <c r="C344" s="125">
        <f t="shared" si="10"/>
        <v>1.3884923721894538E-2</v>
      </c>
      <c r="D344" s="130">
        <f t="shared" si="11"/>
        <v>13884.923721894538</v>
      </c>
    </row>
    <row r="345" spans="1:4" x14ac:dyDescent="0.3">
      <c r="A345" s="73">
        <v>43343</v>
      </c>
      <c r="B345" s="130">
        <v>2901.5200199999999</v>
      </c>
      <c r="C345" s="125">
        <f t="shared" si="10"/>
        <v>1.8030805299970254E-2</v>
      </c>
      <c r="D345" s="130">
        <f t="shared" si="11"/>
        <v>18030.805299970252</v>
      </c>
    </row>
    <row r="346" spans="1:4" x14ac:dyDescent="0.3">
      <c r="A346" s="73">
        <v>43342</v>
      </c>
      <c r="B346" s="130">
        <v>2901.1298830000001</v>
      </c>
      <c r="C346" s="125">
        <f t="shared" si="10"/>
        <v>2.127650086961741E-2</v>
      </c>
      <c r="D346" s="130">
        <f t="shared" si="11"/>
        <v>21276.500869617408</v>
      </c>
    </row>
    <row r="347" spans="1:4" x14ac:dyDescent="0.3">
      <c r="A347" s="73">
        <v>43341</v>
      </c>
      <c r="B347" s="130">
        <v>2914.040039</v>
      </c>
      <c r="C347" s="125">
        <f t="shared" si="10"/>
        <v>3.3945123609895322E-2</v>
      </c>
      <c r="D347" s="130">
        <f t="shared" si="11"/>
        <v>33945.123609895323</v>
      </c>
    </row>
    <row r="348" spans="1:4" x14ac:dyDescent="0.3">
      <c r="A348" s="73">
        <v>43340</v>
      </c>
      <c r="B348" s="130">
        <v>2897.5200199999999</v>
      </c>
      <c r="C348" s="125">
        <f t="shared" si="10"/>
        <v>2.0267912150329082E-2</v>
      </c>
      <c r="D348" s="130">
        <f t="shared" si="11"/>
        <v>20267.912150329081</v>
      </c>
    </row>
    <row r="349" spans="1:4" x14ac:dyDescent="0.3">
      <c r="A349" s="73">
        <v>43339</v>
      </c>
      <c r="B349" s="130">
        <v>2896.73999</v>
      </c>
      <c r="C349" s="125">
        <f t="shared" si="10"/>
        <v>2.6510246463482989E-2</v>
      </c>
      <c r="D349" s="130">
        <f t="shared" si="11"/>
        <v>26510.246463482988</v>
      </c>
    </row>
    <row r="350" spans="1:4" x14ac:dyDescent="0.3">
      <c r="A350" s="73">
        <v>43336</v>
      </c>
      <c r="B350" s="130">
        <v>2874.6899410000001</v>
      </c>
      <c r="C350" s="125">
        <f t="shared" si="10"/>
        <v>1.4615538025239072E-2</v>
      </c>
      <c r="D350" s="130">
        <f t="shared" si="11"/>
        <v>14615.538025239071</v>
      </c>
    </row>
    <row r="351" spans="1:4" x14ac:dyDescent="0.3">
      <c r="A351" s="73">
        <v>43335</v>
      </c>
      <c r="B351" s="130">
        <v>2856.9799800000001</v>
      </c>
      <c r="C351" s="125">
        <f t="shared" si="10"/>
        <v>1.1914514073783078E-3</v>
      </c>
      <c r="D351" s="130">
        <f t="shared" si="11"/>
        <v>1191.4514073783077</v>
      </c>
    </row>
    <row r="352" spans="1:4" x14ac:dyDescent="0.3">
      <c r="A352" s="73">
        <v>43334</v>
      </c>
      <c r="B352" s="130">
        <v>2861.820068</v>
      </c>
      <c r="C352" s="125">
        <f t="shared" si="10"/>
        <v>1.4417598315590308E-3</v>
      </c>
      <c r="D352" s="130">
        <f t="shared" si="11"/>
        <v>1441.7598315590308</v>
      </c>
    </row>
    <row r="353" spans="1:4" x14ac:dyDescent="0.3">
      <c r="A353" s="73">
        <v>43333</v>
      </c>
      <c r="B353" s="130">
        <v>2862.959961</v>
      </c>
      <c r="C353" s="125">
        <f t="shared" si="10"/>
        <v>1.5777816919348986E-3</v>
      </c>
      <c r="D353" s="130">
        <f t="shared" si="11"/>
        <v>1577.7816919348986</v>
      </c>
    </row>
    <row r="354" spans="1:4" x14ac:dyDescent="0.3">
      <c r="A354" s="73">
        <v>43332</v>
      </c>
      <c r="B354" s="130">
        <v>2857.0500489999999</v>
      </c>
      <c r="C354" s="125">
        <f t="shared" si="10"/>
        <v>2.333057545832018E-3</v>
      </c>
      <c r="D354" s="130">
        <f t="shared" si="11"/>
        <v>2333.0575458320181</v>
      </c>
    </row>
    <row r="355" spans="1:4" x14ac:dyDescent="0.3">
      <c r="A355" s="73">
        <v>43329</v>
      </c>
      <c r="B355" s="130">
        <v>2850.1298830000001</v>
      </c>
      <c r="C355" s="125">
        <f t="shared" si="10"/>
        <v>3.4431618154699972E-3</v>
      </c>
      <c r="D355" s="130">
        <f t="shared" si="11"/>
        <v>3443.1618154699972</v>
      </c>
    </row>
    <row r="356" spans="1:4" x14ac:dyDescent="0.3">
      <c r="A356" s="73">
        <v>43328</v>
      </c>
      <c r="B356" s="130">
        <v>2840.6899410000001</v>
      </c>
      <c r="C356" s="125">
        <f t="shared" si="10"/>
        <v>4.7643869731281985E-3</v>
      </c>
      <c r="D356" s="130">
        <f t="shared" si="11"/>
        <v>4764.3869731281984</v>
      </c>
    </row>
    <row r="357" spans="1:4" x14ac:dyDescent="0.3">
      <c r="A357" s="73">
        <v>43327</v>
      </c>
      <c r="B357" s="130">
        <v>2818.3701169999999</v>
      </c>
      <c r="C357" s="125">
        <f t="shared" si="10"/>
        <v>1.7807922944290677E-3</v>
      </c>
      <c r="D357" s="130">
        <f t="shared" si="11"/>
        <v>1780.7922944290676</v>
      </c>
    </row>
    <row r="358" spans="1:4" x14ac:dyDescent="0.3">
      <c r="A358" s="73">
        <v>43326</v>
      </c>
      <c r="B358" s="130">
        <v>2839.959961</v>
      </c>
      <c r="C358" s="125">
        <f t="shared" si="10"/>
        <v>8.404646422143669E-3</v>
      </c>
      <c r="D358" s="130">
        <f t="shared" si="11"/>
        <v>8404.646422143669</v>
      </c>
    </row>
    <row r="359" spans="1:4" x14ac:dyDescent="0.3">
      <c r="A359" s="73">
        <v>43325</v>
      </c>
      <c r="B359" s="130">
        <v>2821.929932</v>
      </c>
      <c r="C359" s="125">
        <f t="shared" si="10"/>
        <v>6.897107444545636E-3</v>
      </c>
      <c r="D359" s="130">
        <f t="shared" si="11"/>
        <v>6897.1074445456361</v>
      </c>
    </row>
    <row r="360" spans="1:4" x14ac:dyDescent="0.3">
      <c r="A360" s="73">
        <v>43322</v>
      </c>
      <c r="B360" s="130">
        <v>2833.280029</v>
      </c>
      <c r="C360" s="125">
        <f t="shared" si="10"/>
        <v>5.1297921297472904E-3</v>
      </c>
      <c r="D360" s="130">
        <f t="shared" si="11"/>
        <v>5129.7921297472903</v>
      </c>
    </row>
    <row r="361" spans="1:4" x14ac:dyDescent="0.3">
      <c r="A361" s="73">
        <v>43321</v>
      </c>
      <c r="B361" s="130">
        <v>2853.580078</v>
      </c>
      <c r="C361" s="125">
        <f t="shared" si="10"/>
        <v>5.6882744077788594E-3</v>
      </c>
      <c r="D361" s="130">
        <f t="shared" si="11"/>
        <v>5688.2744077788593</v>
      </c>
    </row>
    <row r="362" spans="1:4" x14ac:dyDescent="0.3">
      <c r="A362" s="73">
        <v>43320</v>
      </c>
      <c r="B362" s="130">
        <v>2857.6999510000001</v>
      </c>
      <c r="C362" s="125">
        <f t="shared" si="10"/>
        <v>4.0862953905322907E-3</v>
      </c>
      <c r="D362" s="130">
        <f t="shared" si="11"/>
        <v>4086.2953905322906</v>
      </c>
    </row>
    <row r="363" spans="1:4" x14ac:dyDescent="0.3">
      <c r="A363" s="73">
        <v>43319</v>
      </c>
      <c r="B363" s="130">
        <v>2858.4499510000001</v>
      </c>
      <c r="C363" s="125">
        <f t="shared" si="10"/>
        <v>1.3491012027414317E-2</v>
      </c>
      <c r="D363" s="130">
        <f t="shared" si="11"/>
        <v>13491.012027414317</v>
      </c>
    </row>
    <row r="364" spans="1:4" x14ac:dyDescent="0.3">
      <c r="A364" s="73">
        <v>43318</v>
      </c>
      <c r="B364" s="130">
        <v>2850.3999020000001</v>
      </c>
      <c r="C364" s="125">
        <f t="shared" si="10"/>
        <v>1.5468554214626007E-2</v>
      </c>
      <c r="D364" s="130">
        <f t="shared" si="11"/>
        <v>15468.554214626007</v>
      </c>
    </row>
    <row r="365" spans="1:4" x14ac:dyDescent="0.3">
      <c r="A365" s="73">
        <v>43315</v>
      </c>
      <c r="B365" s="130">
        <v>2840.3500979999999</v>
      </c>
      <c r="C365" s="125">
        <f t="shared" si="10"/>
        <v>1.3748164209692604E-2</v>
      </c>
      <c r="D365" s="130">
        <f t="shared" si="11"/>
        <v>13748.164209692604</v>
      </c>
    </row>
    <row r="366" spans="1:4" x14ac:dyDescent="0.3">
      <c r="A366" s="73">
        <v>43314</v>
      </c>
      <c r="B366" s="130">
        <v>2827.219971</v>
      </c>
      <c r="C366" s="125">
        <f t="shared" si="10"/>
        <v>8.1048536743038024E-3</v>
      </c>
      <c r="D366" s="130">
        <f t="shared" si="11"/>
        <v>8104.8536743038021</v>
      </c>
    </row>
    <row r="367" spans="1:4" x14ac:dyDescent="0.3">
      <c r="A367" s="73">
        <v>43313</v>
      </c>
      <c r="B367" s="130">
        <v>2813.360107</v>
      </c>
      <c r="C367" s="125">
        <f t="shared" si="10"/>
        <v>-8.0266865063027826E-4</v>
      </c>
      <c r="D367" s="130">
        <f t="shared" si="11"/>
        <v>-802.66865063027831</v>
      </c>
    </row>
    <row r="368" spans="1:4" x14ac:dyDescent="0.3">
      <c r="A368" s="73">
        <v>43312</v>
      </c>
      <c r="B368" s="130">
        <v>2816.290039</v>
      </c>
      <c r="C368" s="125">
        <f t="shared" si="10"/>
        <v>2.3989570865268206E-3</v>
      </c>
      <c r="D368" s="130">
        <f t="shared" si="11"/>
        <v>2398.9570865268206</v>
      </c>
    </row>
    <row r="369" spans="1:4" x14ac:dyDescent="0.3">
      <c r="A369" s="73">
        <v>43311</v>
      </c>
      <c r="B369" s="130">
        <v>2802.6000979999999</v>
      </c>
      <c r="C369" s="125">
        <f t="shared" si="10"/>
        <v>1.4901806017417751E-3</v>
      </c>
      <c r="D369" s="130">
        <f t="shared" si="11"/>
        <v>1490.180601741775</v>
      </c>
    </row>
    <row r="370" spans="1:4" x14ac:dyDescent="0.3">
      <c r="A370" s="73">
        <v>43308</v>
      </c>
      <c r="B370" s="130">
        <v>2818.820068</v>
      </c>
      <c r="C370" s="125">
        <f t="shared" si="10"/>
        <v>6.2506500998502634E-3</v>
      </c>
      <c r="D370" s="130">
        <f t="shared" si="11"/>
        <v>6250.6500998502634</v>
      </c>
    </row>
    <row r="371" spans="1:4" x14ac:dyDescent="0.3">
      <c r="A371" s="73">
        <v>43307</v>
      </c>
      <c r="B371" s="130">
        <v>2837.4399410000001</v>
      </c>
      <c r="C371" s="125">
        <f t="shared" si="10"/>
        <v>1.3990651953287525E-2</v>
      </c>
      <c r="D371" s="130">
        <f t="shared" si="11"/>
        <v>13990.651953287525</v>
      </c>
    </row>
    <row r="372" spans="1:4" x14ac:dyDescent="0.3">
      <c r="A372" s="73">
        <v>43306</v>
      </c>
      <c r="B372" s="130">
        <v>2846.070068</v>
      </c>
      <c r="C372" s="125">
        <f t="shared" si="10"/>
        <v>2.5973153575149732E-2</v>
      </c>
      <c r="D372" s="130">
        <f t="shared" si="11"/>
        <v>25973.153575149732</v>
      </c>
    </row>
    <row r="373" spans="1:4" x14ac:dyDescent="0.3">
      <c r="A373" s="73">
        <v>43305</v>
      </c>
      <c r="B373" s="130">
        <v>2820.3999020000001</v>
      </c>
      <c r="C373" s="125">
        <f t="shared" si="10"/>
        <v>9.5065619947536373E-3</v>
      </c>
      <c r="D373" s="130">
        <f t="shared" si="11"/>
        <v>9506.5619947536379</v>
      </c>
    </row>
    <row r="374" spans="1:4" x14ac:dyDescent="0.3">
      <c r="A374" s="73">
        <v>43304</v>
      </c>
      <c r="B374" s="130">
        <v>2806.9799800000001</v>
      </c>
      <c r="C374" s="125">
        <f t="shared" si="10"/>
        <v>8.1927679125326502E-3</v>
      </c>
      <c r="D374" s="130">
        <f t="shared" si="11"/>
        <v>8192.7679125326504</v>
      </c>
    </row>
    <row r="375" spans="1:4" x14ac:dyDescent="0.3">
      <c r="A375" s="73">
        <v>43301</v>
      </c>
      <c r="B375" s="130">
        <v>2801.830078</v>
      </c>
      <c r="C375" s="125">
        <f t="shared" si="10"/>
        <v>1.5222010480721027E-2</v>
      </c>
      <c r="D375" s="130">
        <f t="shared" si="11"/>
        <v>15222.010480721026</v>
      </c>
    </row>
    <row r="376" spans="1:4" x14ac:dyDescent="0.3">
      <c r="A376" s="73">
        <v>43300</v>
      </c>
      <c r="B376" s="130">
        <v>2804.48999</v>
      </c>
      <c r="C376" s="125">
        <f t="shared" si="10"/>
        <v>2.4804367573725505E-2</v>
      </c>
      <c r="D376" s="130">
        <f t="shared" si="11"/>
        <v>24804.367573725507</v>
      </c>
    </row>
    <row r="377" spans="1:4" x14ac:dyDescent="0.3">
      <c r="A377" s="73">
        <v>43299</v>
      </c>
      <c r="B377" s="130">
        <v>2815.6201169999999</v>
      </c>
      <c r="C377" s="125">
        <f t="shared" si="10"/>
        <v>3.7741188364561085E-2</v>
      </c>
      <c r="D377" s="130">
        <f t="shared" si="11"/>
        <v>37741.188364561087</v>
      </c>
    </row>
    <row r="378" spans="1:4" x14ac:dyDescent="0.3">
      <c r="A378" s="73">
        <v>43298</v>
      </c>
      <c r="B378" s="130">
        <v>2809.5500489999999</v>
      </c>
      <c r="C378" s="125">
        <f t="shared" si="10"/>
        <v>3.0380967974173112E-2</v>
      </c>
      <c r="D378" s="130">
        <f t="shared" si="11"/>
        <v>30380.967974173112</v>
      </c>
    </row>
    <row r="379" spans="1:4" x14ac:dyDescent="0.3">
      <c r="A379" s="73">
        <v>43297</v>
      </c>
      <c r="B379" s="130">
        <v>2798.429932</v>
      </c>
      <c r="C379" s="125">
        <f t="shared" si="10"/>
        <v>2.9451403434479495E-2</v>
      </c>
      <c r="D379" s="130">
        <f t="shared" si="11"/>
        <v>29451.403434479496</v>
      </c>
    </row>
    <row r="380" spans="1:4" x14ac:dyDescent="0.3">
      <c r="A380" s="73">
        <v>43294</v>
      </c>
      <c r="B380" s="130">
        <v>2801.3100589999999</v>
      </c>
      <c r="C380" s="125">
        <f t="shared" si="10"/>
        <v>3.1292451212764805E-2</v>
      </c>
      <c r="D380" s="130">
        <f t="shared" si="11"/>
        <v>31292.451212764805</v>
      </c>
    </row>
    <row r="381" spans="1:4" x14ac:dyDescent="0.3">
      <c r="A381" s="73">
        <v>43293</v>
      </c>
      <c r="B381" s="130">
        <v>2798.290039</v>
      </c>
      <c r="C381" s="125">
        <f t="shared" si="10"/>
        <v>3.6545808231446264E-2</v>
      </c>
      <c r="D381" s="130">
        <f t="shared" si="11"/>
        <v>36545.808231446266</v>
      </c>
    </row>
    <row r="382" spans="1:4" x14ac:dyDescent="0.3">
      <c r="A382" s="73">
        <v>43292</v>
      </c>
      <c r="B382" s="130">
        <v>2774.0200199999999</v>
      </c>
      <c r="C382" s="125">
        <f t="shared" si="10"/>
        <v>1.8714225869375101E-2</v>
      </c>
      <c r="D382" s="130">
        <f t="shared" si="11"/>
        <v>18714.225869375099</v>
      </c>
    </row>
    <row r="383" spans="1:4" x14ac:dyDescent="0.3">
      <c r="A383" s="73">
        <v>43291</v>
      </c>
      <c r="B383" s="130">
        <v>2793.8400879999999</v>
      </c>
      <c r="C383" s="125">
        <f t="shared" si="10"/>
        <v>2.8254707489567821E-2</v>
      </c>
      <c r="D383" s="130">
        <f t="shared" si="11"/>
        <v>28254.70748956782</v>
      </c>
    </row>
    <row r="384" spans="1:4" x14ac:dyDescent="0.3">
      <c r="A384" s="73">
        <v>43290</v>
      </c>
      <c r="B384" s="130">
        <v>2784.169922</v>
      </c>
      <c r="C384" s="125">
        <f t="shared" si="10"/>
        <v>1.0632056657259303E-2</v>
      </c>
      <c r="D384" s="130">
        <f t="shared" si="11"/>
        <v>10632.056657259303</v>
      </c>
    </row>
    <row r="385" spans="1:4" x14ac:dyDescent="0.3">
      <c r="A385" s="73">
        <v>43287</v>
      </c>
      <c r="B385" s="130">
        <v>2759.820068</v>
      </c>
      <c r="C385" s="125">
        <f t="shared" si="10"/>
        <v>3.6585221849960714E-3</v>
      </c>
      <c r="D385" s="130">
        <f t="shared" si="11"/>
        <v>3658.5221849960712</v>
      </c>
    </row>
    <row r="386" spans="1:4" x14ac:dyDescent="0.3">
      <c r="A386" s="73">
        <v>43286</v>
      </c>
      <c r="B386" s="130">
        <v>2736.610107</v>
      </c>
      <c r="C386" s="125">
        <f t="shared" si="10"/>
        <v>-1.1097365048270191E-2</v>
      </c>
      <c r="D386" s="130">
        <f t="shared" si="11"/>
        <v>-11097.365048270191</v>
      </c>
    </row>
    <row r="387" spans="1:4" x14ac:dyDescent="0.3">
      <c r="A387" s="73">
        <v>43284</v>
      </c>
      <c r="B387" s="130">
        <v>2713.219971</v>
      </c>
      <c r="C387" s="125">
        <f t="shared" si="10"/>
        <v>-1.7870952775242088E-2</v>
      </c>
      <c r="D387" s="130">
        <f t="shared" si="11"/>
        <v>-17870.952775242087</v>
      </c>
    </row>
    <row r="388" spans="1:4" x14ac:dyDescent="0.3">
      <c r="A388" s="73">
        <v>43283</v>
      </c>
      <c r="B388" s="130">
        <v>2726.709961</v>
      </c>
      <c r="C388" s="125">
        <f t="shared" si="10"/>
        <v>-1.6959004596665106E-2</v>
      </c>
      <c r="D388" s="130">
        <f t="shared" si="11"/>
        <v>-16959.004596665105</v>
      </c>
    </row>
    <row r="389" spans="1:4" x14ac:dyDescent="0.3">
      <c r="A389" s="73">
        <v>43280</v>
      </c>
      <c r="B389" s="130">
        <v>2718.3701169999999</v>
      </c>
      <c r="C389" s="125">
        <f t="shared" si="10"/>
        <v>-2.2049386234412216E-2</v>
      </c>
      <c r="D389" s="130">
        <f t="shared" si="11"/>
        <v>-22049.386234412217</v>
      </c>
    </row>
    <row r="390" spans="1:4" x14ac:dyDescent="0.3">
      <c r="A390" s="73">
        <v>43279</v>
      </c>
      <c r="B390" s="130">
        <v>2716.3100589999999</v>
      </c>
      <c r="C390" s="125">
        <f t="shared" si="10"/>
        <v>-2.3784427343079173E-2</v>
      </c>
      <c r="D390" s="130">
        <f t="shared" si="11"/>
        <v>-23784.427343079173</v>
      </c>
    </row>
    <row r="391" spans="1:4" x14ac:dyDescent="0.3">
      <c r="A391" s="73">
        <v>43278</v>
      </c>
      <c r="B391" s="130">
        <v>2699.6298830000001</v>
      </c>
      <c r="C391" s="125">
        <f t="shared" si="10"/>
        <v>-2.7381172275698584E-2</v>
      </c>
      <c r="D391" s="130">
        <f t="shared" si="11"/>
        <v>-27381.172275698584</v>
      </c>
    </row>
    <row r="392" spans="1:4" x14ac:dyDescent="0.3">
      <c r="A392" s="73">
        <v>43277</v>
      </c>
      <c r="B392" s="130">
        <v>2723.0600589999999</v>
      </c>
      <c r="C392" s="125">
        <f t="shared" ref="C392:C455" si="12">B392/B402-1</f>
        <v>-2.2889655617207127E-2</v>
      </c>
      <c r="D392" s="130">
        <f t="shared" ref="D392:D455" si="13">C392*$B$5</f>
        <v>-22889.655617207129</v>
      </c>
    </row>
    <row r="393" spans="1:4" x14ac:dyDescent="0.3">
      <c r="A393" s="73">
        <v>43276</v>
      </c>
      <c r="B393" s="130">
        <v>2717.070068</v>
      </c>
      <c r="C393" s="125">
        <f t="shared" si="12"/>
        <v>-2.3339299784327805E-2</v>
      </c>
      <c r="D393" s="130">
        <f t="shared" si="13"/>
        <v>-23339.299784327806</v>
      </c>
    </row>
    <row r="394" spans="1:4" x14ac:dyDescent="0.3">
      <c r="A394" s="73">
        <v>43273</v>
      </c>
      <c r="B394" s="130">
        <v>2754.8798830000001</v>
      </c>
      <c r="C394" s="125">
        <f t="shared" si="12"/>
        <v>-8.6901349564365571E-3</v>
      </c>
      <c r="D394" s="130">
        <f t="shared" si="13"/>
        <v>-8690.1349564365573</v>
      </c>
    </row>
    <row r="395" spans="1:4" x14ac:dyDescent="0.3">
      <c r="A395" s="73">
        <v>43272</v>
      </c>
      <c r="B395" s="130">
        <v>2749.76001</v>
      </c>
      <c r="C395" s="125">
        <f t="shared" si="12"/>
        <v>-7.4394778060623556E-3</v>
      </c>
      <c r="D395" s="130">
        <f t="shared" si="13"/>
        <v>-7439.4778060623557</v>
      </c>
    </row>
    <row r="396" spans="1:4" x14ac:dyDescent="0.3">
      <c r="A396" s="73">
        <v>43271</v>
      </c>
      <c r="B396" s="130">
        <v>2767.320068</v>
      </c>
      <c r="C396" s="125">
        <f t="shared" si="12"/>
        <v>-1.8143559875892779E-3</v>
      </c>
      <c r="D396" s="130">
        <f t="shared" si="13"/>
        <v>-1814.3559875892779</v>
      </c>
    </row>
    <row r="397" spans="1:4" x14ac:dyDescent="0.3">
      <c r="A397" s="73">
        <v>43270</v>
      </c>
      <c r="B397" s="130">
        <v>2762.5900879999999</v>
      </c>
      <c r="C397" s="125">
        <f t="shared" si="12"/>
        <v>5.0167486736683031E-3</v>
      </c>
      <c r="D397" s="130">
        <f t="shared" si="13"/>
        <v>5016.7486736683031</v>
      </c>
    </row>
    <row r="398" spans="1:4" x14ac:dyDescent="0.3">
      <c r="A398" s="73">
        <v>43269</v>
      </c>
      <c r="B398" s="130">
        <v>2773.75</v>
      </c>
      <c r="C398" s="125">
        <f t="shared" si="12"/>
        <v>9.7856403306599837E-3</v>
      </c>
      <c r="D398" s="130">
        <f t="shared" si="13"/>
        <v>9785.6403306599841</v>
      </c>
    </row>
    <row r="399" spans="1:4" x14ac:dyDescent="0.3">
      <c r="A399" s="73">
        <v>43266</v>
      </c>
      <c r="B399" s="130">
        <v>2779.6599120000001</v>
      </c>
      <c r="C399" s="125">
        <f t="shared" si="12"/>
        <v>1.6470220020691873E-2</v>
      </c>
      <c r="D399" s="130">
        <f t="shared" si="13"/>
        <v>16470.220020691871</v>
      </c>
    </row>
    <row r="400" spans="1:4" x14ac:dyDescent="0.3">
      <c r="A400" s="73">
        <v>43265</v>
      </c>
      <c r="B400" s="130">
        <v>2782.48999</v>
      </c>
      <c r="C400" s="125">
        <f t="shared" si="12"/>
        <v>2.8544274482441567E-2</v>
      </c>
      <c r="D400" s="130">
        <f t="shared" si="13"/>
        <v>28544.274482441568</v>
      </c>
    </row>
    <row r="401" spans="1:4" x14ac:dyDescent="0.3">
      <c r="A401" s="73">
        <v>43264</v>
      </c>
      <c r="B401" s="130">
        <v>2775.6298830000001</v>
      </c>
      <c r="C401" s="125">
        <f t="shared" si="12"/>
        <v>1.8949957162602393E-2</v>
      </c>
      <c r="D401" s="130">
        <f t="shared" si="13"/>
        <v>18949.957162602394</v>
      </c>
    </row>
    <row r="402" spans="1:4" x14ac:dyDescent="0.3">
      <c r="A402" s="73">
        <v>43263</v>
      </c>
      <c r="B402" s="130">
        <v>2786.8500979999999</v>
      </c>
      <c r="C402" s="125">
        <f t="shared" si="12"/>
        <v>3.6057633907278897E-2</v>
      </c>
      <c r="D402" s="130">
        <f t="shared" si="13"/>
        <v>36057.633907278898</v>
      </c>
    </row>
    <row r="403" spans="1:4" x14ac:dyDescent="0.3">
      <c r="A403" s="73">
        <v>43262</v>
      </c>
      <c r="B403" s="130">
        <v>2782</v>
      </c>
      <c r="C403" s="125">
        <f t="shared" si="12"/>
        <v>2.229421652686403E-2</v>
      </c>
      <c r="D403" s="130">
        <f t="shared" si="13"/>
        <v>22294.216526864031</v>
      </c>
    </row>
    <row r="404" spans="1:4" x14ac:dyDescent="0.3">
      <c r="A404" s="73">
        <v>43259</v>
      </c>
      <c r="B404" s="130">
        <v>2779.030029</v>
      </c>
      <c r="C404" s="125">
        <f t="shared" si="12"/>
        <v>1.8795648741840809E-2</v>
      </c>
      <c r="D404" s="130">
        <f t="shared" si="13"/>
        <v>18795.648741840811</v>
      </c>
    </row>
    <row r="405" spans="1:4" x14ac:dyDescent="0.3">
      <c r="A405" s="73">
        <v>43258</v>
      </c>
      <c r="B405" s="130">
        <v>2770.3701169999999</v>
      </c>
      <c r="C405" s="125">
        <f t="shared" si="12"/>
        <v>1.356609707382761E-2</v>
      </c>
      <c r="D405" s="130">
        <f t="shared" si="13"/>
        <v>13566.09707382761</v>
      </c>
    </row>
    <row r="406" spans="1:4" x14ac:dyDescent="0.3">
      <c r="A406" s="73">
        <v>43257</v>
      </c>
      <c r="B406" s="130">
        <v>2772.3500979999999</v>
      </c>
      <c r="C406" s="125">
        <f t="shared" si="12"/>
        <v>1.7585323236163797E-2</v>
      </c>
      <c r="D406" s="130">
        <f t="shared" si="13"/>
        <v>17585.323236163797</v>
      </c>
    </row>
    <row r="407" spans="1:4" x14ac:dyDescent="0.3">
      <c r="A407" s="73">
        <v>43256</v>
      </c>
      <c r="B407" s="130">
        <v>2748.8000489999999</v>
      </c>
      <c r="C407" s="125">
        <f t="shared" si="12"/>
        <v>5.7775269546123109E-3</v>
      </c>
      <c r="D407" s="130">
        <f t="shared" si="13"/>
        <v>5777.5269546123109</v>
      </c>
    </row>
    <row r="408" spans="1:4" x14ac:dyDescent="0.3">
      <c r="A408" s="73">
        <v>43255</v>
      </c>
      <c r="B408" s="130">
        <v>2746.8701169999999</v>
      </c>
      <c r="C408" s="125">
        <f t="shared" si="12"/>
        <v>1.2495584677446381E-2</v>
      </c>
      <c r="D408" s="130">
        <f t="shared" si="13"/>
        <v>12495.584677446381</v>
      </c>
    </row>
    <row r="409" spans="1:4" x14ac:dyDescent="0.3">
      <c r="A409" s="73">
        <v>43252</v>
      </c>
      <c r="B409" s="130">
        <v>2734.6201169999999</v>
      </c>
      <c r="C409" s="125">
        <f t="shared" si="12"/>
        <v>5.3270375398466463E-3</v>
      </c>
      <c r="D409" s="130">
        <f t="shared" si="13"/>
        <v>5327.0375398466467</v>
      </c>
    </row>
    <row r="410" spans="1:4" x14ac:dyDescent="0.3">
      <c r="A410" s="73">
        <v>43251</v>
      </c>
      <c r="B410" s="130">
        <v>2705.2700199999999</v>
      </c>
      <c r="C410" s="125">
        <f t="shared" si="12"/>
        <v>-6.3141207754203732E-3</v>
      </c>
      <c r="D410" s="130">
        <f t="shared" si="13"/>
        <v>-6314.1207754203733</v>
      </c>
    </row>
    <row r="411" spans="1:4" x14ac:dyDescent="0.3">
      <c r="A411" s="73">
        <v>43250</v>
      </c>
      <c r="B411" s="130">
        <v>2724.01001</v>
      </c>
      <c r="C411" s="125">
        <f t="shared" si="12"/>
        <v>4.6322297025500614E-3</v>
      </c>
      <c r="D411" s="130">
        <f t="shared" si="13"/>
        <v>4632.2297025500611</v>
      </c>
    </row>
    <row r="412" spans="1:4" x14ac:dyDescent="0.3">
      <c r="A412" s="73">
        <v>43249</v>
      </c>
      <c r="B412" s="130">
        <v>2689.860107</v>
      </c>
      <c r="C412" s="125">
        <f t="shared" si="12"/>
        <v>-1.4750131944546774E-2</v>
      </c>
      <c r="D412" s="130">
        <f t="shared" si="13"/>
        <v>-14750.131944546774</v>
      </c>
    </row>
    <row r="413" spans="1:4" x14ac:dyDescent="0.3">
      <c r="A413" s="73">
        <v>43245</v>
      </c>
      <c r="B413" s="130">
        <v>2721.330078</v>
      </c>
      <c r="C413" s="125">
        <f t="shared" si="12"/>
        <v>-2.3425766090121591E-3</v>
      </c>
      <c r="D413" s="130">
        <f t="shared" si="13"/>
        <v>-2342.5766090121592</v>
      </c>
    </row>
    <row r="414" spans="1:4" x14ac:dyDescent="0.3">
      <c r="A414" s="73">
        <v>43244</v>
      </c>
      <c r="B414" s="130">
        <v>2727.76001</v>
      </c>
      <c r="C414" s="125">
        <f t="shared" si="12"/>
        <v>1.7222994204642017E-3</v>
      </c>
      <c r="D414" s="130">
        <f t="shared" si="13"/>
        <v>1722.2994204642016</v>
      </c>
    </row>
    <row r="415" spans="1:4" x14ac:dyDescent="0.3">
      <c r="A415" s="73">
        <v>43243</v>
      </c>
      <c r="B415" s="130">
        <v>2733.290039</v>
      </c>
      <c r="C415" s="125">
        <f t="shared" si="12"/>
        <v>1.3158918776777329E-2</v>
      </c>
      <c r="D415" s="130">
        <f t="shared" si="13"/>
        <v>13158.918776777329</v>
      </c>
    </row>
    <row r="416" spans="1:4" x14ac:dyDescent="0.3">
      <c r="A416" s="73">
        <v>43242</v>
      </c>
      <c r="B416" s="130">
        <v>2724.4399410000001</v>
      </c>
      <c r="C416" s="125">
        <f t="shared" si="12"/>
        <v>1.9656284818853287E-2</v>
      </c>
      <c r="D416" s="130">
        <f t="shared" si="13"/>
        <v>19656.284818853288</v>
      </c>
    </row>
    <row r="417" spans="1:4" x14ac:dyDescent="0.3">
      <c r="A417" s="73">
        <v>43241</v>
      </c>
      <c r="B417" s="130">
        <v>2733.01001</v>
      </c>
      <c r="C417" s="125">
        <f t="shared" si="12"/>
        <v>2.2592027195409425E-2</v>
      </c>
      <c r="D417" s="130">
        <f t="shared" si="13"/>
        <v>22592.027195409424</v>
      </c>
    </row>
    <row r="418" spans="1:4" x14ac:dyDescent="0.3">
      <c r="A418" s="73">
        <v>43238</v>
      </c>
      <c r="B418" s="130">
        <v>2712.969971</v>
      </c>
      <c r="C418" s="125">
        <f t="shared" si="12"/>
        <v>1.8603919190779417E-2</v>
      </c>
      <c r="D418" s="130">
        <f t="shared" si="13"/>
        <v>18603.919190779416</v>
      </c>
    </row>
    <row r="419" spans="1:4" x14ac:dyDescent="0.3">
      <c r="A419" s="73">
        <v>43237</v>
      </c>
      <c r="B419" s="130">
        <v>2720.1298830000001</v>
      </c>
      <c r="C419" s="125">
        <f t="shared" si="12"/>
        <v>3.4376116060402584E-2</v>
      </c>
      <c r="D419" s="130">
        <f t="shared" si="13"/>
        <v>34376.116060402586</v>
      </c>
    </row>
    <row r="420" spans="1:4" x14ac:dyDescent="0.3">
      <c r="A420" s="73">
        <v>43236</v>
      </c>
      <c r="B420" s="130">
        <v>2722.459961</v>
      </c>
      <c r="C420" s="125">
        <f t="shared" si="12"/>
        <v>3.2929024334785506E-2</v>
      </c>
      <c r="D420" s="130">
        <f t="shared" si="13"/>
        <v>32929.024334785507</v>
      </c>
    </row>
    <row r="421" spans="1:4" x14ac:dyDescent="0.3">
      <c r="A421" s="73">
        <v>43235</v>
      </c>
      <c r="B421" s="130">
        <v>2711.4499510000001</v>
      </c>
      <c r="C421" s="125">
        <f t="shared" si="12"/>
        <v>2.1338669939131139E-2</v>
      </c>
      <c r="D421" s="130">
        <f t="shared" si="13"/>
        <v>21338.669939131138</v>
      </c>
    </row>
    <row r="422" spans="1:4" x14ac:dyDescent="0.3">
      <c r="A422" s="73">
        <v>43234</v>
      </c>
      <c r="B422" s="130">
        <v>2730.1298830000001</v>
      </c>
      <c r="C422" s="125">
        <f t="shared" si="12"/>
        <v>3.0996330311429121E-2</v>
      </c>
      <c r="D422" s="130">
        <f t="shared" si="13"/>
        <v>30996.330311429119</v>
      </c>
    </row>
    <row r="423" spans="1:4" x14ac:dyDescent="0.3">
      <c r="A423" s="73">
        <v>43231</v>
      </c>
      <c r="B423" s="130">
        <v>2727.719971</v>
      </c>
      <c r="C423" s="125">
        <f t="shared" si="12"/>
        <v>2.1652438061737778E-2</v>
      </c>
      <c r="D423" s="130">
        <f t="shared" si="13"/>
        <v>21652.438061737779</v>
      </c>
    </row>
    <row r="424" spans="1:4" x14ac:dyDescent="0.3">
      <c r="A424" s="73">
        <v>43230</v>
      </c>
      <c r="B424" s="130">
        <v>2723.070068</v>
      </c>
      <c r="C424" s="125">
        <f t="shared" si="12"/>
        <v>2.1046640809973871E-2</v>
      </c>
      <c r="D424" s="130">
        <f t="shared" si="13"/>
        <v>21046.640809973873</v>
      </c>
    </row>
    <row r="425" spans="1:4" x14ac:dyDescent="0.3">
      <c r="A425" s="73">
        <v>43229</v>
      </c>
      <c r="B425" s="130">
        <v>2697.790039</v>
      </c>
      <c r="C425" s="125">
        <f t="shared" si="12"/>
        <v>2.2122504799577669E-2</v>
      </c>
      <c r="D425" s="130">
        <f t="shared" si="13"/>
        <v>22122.504799577669</v>
      </c>
    </row>
    <row r="426" spans="1:4" x14ac:dyDescent="0.3">
      <c r="A426" s="73">
        <v>43228</v>
      </c>
      <c r="B426" s="130">
        <v>2671.919922</v>
      </c>
      <c r="C426" s="125">
        <f t="shared" si="12"/>
        <v>1.4180683743524547E-2</v>
      </c>
      <c r="D426" s="130">
        <f t="shared" si="13"/>
        <v>14180.683743524547</v>
      </c>
    </row>
    <row r="427" spans="1:4" x14ac:dyDescent="0.3">
      <c r="A427" s="73">
        <v>43227</v>
      </c>
      <c r="B427" s="130">
        <v>2672.6298830000001</v>
      </c>
      <c r="C427" s="125">
        <f t="shared" si="12"/>
        <v>8.7625088129983375E-4</v>
      </c>
      <c r="D427" s="130">
        <f t="shared" si="13"/>
        <v>876.25088129983374</v>
      </c>
    </row>
    <row r="428" spans="1:4" x14ac:dyDescent="0.3">
      <c r="A428" s="73">
        <v>43224</v>
      </c>
      <c r="B428" s="130">
        <v>2663.419922</v>
      </c>
      <c r="C428" s="125">
        <f t="shared" si="12"/>
        <v>-2.5167112096324828E-3</v>
      </c>
      <c r="D428" s="130">
        <f t="shared" si="13"/>
        <v>-2516.7112096324827</v>
      </c>
    </row>
    <row r="429" spans="1:4" x14ac:dyDescent="0.3">
      <c r="A429" s="73">
        <v>43223</v>
      </c>
      <c r="B429" s="130">
        <v>2629.7299800000001</v>
      </c>
      <c r="C429" s="125">
        <f t="shared" si="12"/>
        <v>-2.354134622329318E-2</v>
      </c>
      <c r="D429" s="130">
        <f t="shared" si="13"/>
        <v>-23541.346223293182</v>
      </c>
    </row>
    <row r="430" spans="1:4" x14ac:dyDescent="0.3">
      <c r="A430" s="73">
        <v>43222</v>
      </c>
      <c r="B430" s="130">
        <v>2635.669922</v>
      </c>
      <c r="C430" s="125">
        <f t="shared" si="12"/>
        <v>-2.6939709183408933E-2</v>
      </c>
      <c r="D430" s="130">
        <f t="shared" si="13"/>
        <v>-26939.709183408933</v>
      </c>
    </row>
    <row r="431" spans="1:4" x14ac:dyDescent="0.3">
      <c r="A431" s="73">
        <v>43221</v>
      </c>
      <c r="B431" s="130">
        <v>2654.8000489999999</v>
      </c>
      <c r="C431" s="125">
        <f t="shared" si="12"/>
        <v>-1.9062236425518631E-2</v>
      </c>
      <c r="D431" s="130">
        <f t="shared" si="13"/>
        <v>-19062.236425518629</v>
      </c>
    </row>
    <row r="432" spans="1:4" x14ac:dyDescent="0.3">
      <c r="A432" s="73">
        <v>43220</v>
      </c>
      <c r="B432" s="130">
        <v>2648.0500489999999</v>
      </c>
      <c r="C432" s="125">
        <f t="shared" si="12"/>
        <v>-1.1124651966148313E-2</v>
      </c>
      <c r="D432" s="130">
        <f t="shared" si="13"/>
        <v>-11124.651966148313</v>
      </c>
    </row>
    <row r="433" spans="1:4" x14ac:dyDescent="0.3">
      <c r="A433" s="73">
        <v>43217</v>
      </c>
      <c r="B433" s="130">
        <v>2669.9099120000001</v>
      </c>
      <c r="C433" s="125">
        <f t="shared" si="12"/>
        <v>5.1236165903485453E-3</v>
      </c>
      <c r="D433" s="130">
        <f t="shared" si="13"/>
        <v>5123.6165903485453</v>
      </c>
    </row>
    <row r="434" spans="1:4" x14ac:dyDescent="0.3">
      <c r="A434" s="73">
        <v>43216</v>
      </c>
      <c r="B434" s="130">
        <v>2666.9399410000001</v>
      </c>
      <c r="C434" s="125">
        <f t="shared" si="12"/>
        <v>1.1073431248140864E-3</v>
      </c>
      <c r="D434" s="130">
        <f t="shared" si="13"/>
        <v>1107.3431248140864</v>
      </c>
    </row>
    <row r="435" spans="1:4" x14ac:dyDescent="0.3">
      <c r="A435" s="73">
        <v>43215</v>
      </c>
      <c r="B435" s="130">
        <v>2639.3999020000001</v>
      </c>
      <c r="C435" s="125">
        <f t="shared" si="12"/>
        <v>-1.0559570138034546E-3</v>
      </c>
      <c r="D435" s="130">
        <f t="shared" si="13"/>
        <v>-1055.9570138034546</v>
      </c>
    </row>
    <row r="436" spans="1:4" x14ac:dyDescent="0.3">
      <c r="A436" s="73">
        <v>43214</v>
      </c>
      <c r="B436" s="130">
        <v>2634.5600589999999</v>
      </c>
      <c r="C436" s="125">
        <f t="shared" si="12"/>
        <v>-8.3971203022868979E-3</v>
      </c>
      <c r="D436" s="130">
        <f t="shared" si="13"/>
        <v>-8397.1203022868976</v>
      </c>
    </row>
    <row r="437" spans="1:4" x14ac:dyDescent="0.3">
      <c r="A437" s="73">
        <v>43213</v>
      </c>
      <c r="B437" s="130">
        <v>2670.290039</v>
      </c>
      <c r="C437" s="125">
        <f t="shared" si="12"/>
        <v>2.186246878258391E-2</v>
      </c>
      <c r="D437" s="130">
        <f t="shared" si="13"/>
        <v>21862.46878258391</v>
      </c>
    </row>
    <row r="438" spans="1:4" x14ac:dyDescent="0.3">
      <c r="A438" s="73">
        <v>43210</v>
      </c>
      <c r="B438" s="130">
        <v>2670.139893</v>
      </c>
      <c r="C438" s="125">
        <f t="shared" si="12"/>
        <v>2.5214313365565788E-2</v>
      </c>
      <c r="D438" s="130">
        <f t="shared" si="13"/>
        <v>25214.313365565788</v>
      </c>
    </row>
    <row r="439" spans="1:4" x14ac:dyDescent="0.3">
      <c r="A439" s="73">
        <v>43209</v>
      </c>
      <c r="B439" s="130">
        <v>2693.1298830000001</v>
      </c>
      <c r="C439" s="125">
        <f t="shared" si="12"/>
        <v>1.1374995868696836E-2</v>
      </c>
      <c r="D439" s="130">
        <f t="shared" si="13"/>
        <v>11374.995868696835</v>
      </c>
    </row>
    <row r="440" spans="1:4" x14ac:dyDescent="0.3">
      <c r="A440" s="73">
        <v>43208</v>
      </c>
      <c r="B440" s="130">
        <v>2708.639893</v>
      </c>
      <c r="C440" s="125">
        <f t="shared" si="12"/>
        <v>2.4180510164385938E-2</v>
      </c>
      <c r="D440" s="130">
        <f t="shared" si="13"/>
        <v>24180.510164385938</v>
      </c>
    </row>
    <row r="441" spans="1:4" x14ac:dyDescent="0.3">
      <c r="A441" s="73">
        <v>43207</v>
      </c>
      <c r="B441" s="130">
        <v>2706.389893</v>
      </c>
      <c r="C441" s="125">
        <f t="shared" si="12"/>
        <v>3.5166074594326746E-2</v>
      </c>
      <c r="D441" s="130">
        <f t="shared" si="13"/>
        <v>35166.074594326747</v>
      </c>
    </row>
    <row r="442" spans="1:4" x14ac:dyDescent="0.3">
      <c r="A442" s="73">
        <v>43206</v>
      </c>
      <c r="B442" s="130">
        <v>2677.8400879999999</v>
      </c>
      <c r="C442" s="125">
        <f t="shared" si="12"/>
        <v>3.7166796810275793E-2</v>
      </c>
      <c r="D442" s="130">
        <f t="shared" si="13"/>
        <v>37166.796810275795</v>
      </c>
    </row>
    <row r="443" spans="1:4" x14ac:dyDescent="0.3">
      <c r="A443" s="73">
        <v>43203</v>
      </c>
      <c r="B443" s="130">
        <v>2656.3000489999999</v>
      </c>
      <c r="C443" s="125">
        <f t="shared" si="12"/>
        <v>5.8427455029588238E-3</v>
      </c>
      <c r="D443" s="130">
        <f t="shared" si="13"/>
        <v>5842.7455029588236</v>
      </c>
    </row>
    <row r="444" spans="1:4" x14ac:dyDescent="0.3">
      <c r="A444" s="73">
        <v>43202</v>
      </c>
      <c r="B444" s="130">
        <v>2663.98999</v>
      </c>
      <c r="C444" s="125">
        <f t="shared" si="12"/>
        <v>2.2644909788867684E-2</v>
      </c>
      <c r="D444" s="130">
        <f t="shared" si="13"/>
        <v>22644.909788867684</v>
      </c>
    </row>
    <row r="445" spans="1:4" x14ac:dyDescent="0.3">
      <c r="A445" s="73">
        <v>43201</v>
      </c>
      <c r="B445" s="130">
        <v>2642.1899410000001</v>
      </c>
      <c r="C445" s="125">
        <f t="shared" si="12"/>
        <v>1.1318072538595514E-2</v>
      </c>
      <c r="D445" s="130">
        <f t="shared" si="13"/>
        <v>11318.072538595514</v>
      </c>
    </row>
    <row r="446" spans="1:4" x14ac:dyDescent="0.3">
      <c r="A446" s="73">
        <v>43200</v>
      </c>
      <c r="B446" s="130">
        <v>2656.8701169999999</v>
      </c>
      <c r="C446" s="125">
        <f t="shared" si="12"/>
        <v>-6.3189782740102896E-4</v>
      </c>
      <c r="D446" s="130">
        <f t="shared" si="13"/>
        <v>-631.89782740102896</v>
      </c>
    </row>
    <row r="447" spans="1:4" x14ac:dyDescent="0.3">
      <c r="A447" s="73">
        <v>43199</v>
      </c>
      <c r="B447" s="130">
        <v>2613.1599120000001</v>
      </c>
      <c r="C447" s="125">
        <f t="shared" si="12"/>
        <v>9.6203248142756603E-3</v>
      </c>
      <c r="D447" s="130">
        <f t="shared" si="13"/>
        <v>9620.3248142756602</v>
      </c>
    </row>
    <row r="448" spans="1:4" x14ac:dyDescent="0.3">
      <c r="A448" s="73">
        <v>43196</v>
      </c>
      <c r="B448" s="130">
        <v>2604.469971</v>
      </c>
      <c r="C448" s="125">
        <f t="shared" si="12"/>
        <v>-1.4835313851201737E-2</v>
      </c>
      <c r="D448" s="130">
        <f t="shared" si="13"/>
        <v>-14835.313851201738</v>
      </c>
    </row>
    <row r="449" spans="1:4" x14ac:dyDescent="0.3">
      <c r="A449" s="73">
        <v>43195</v>
      </c>
      <c r="B449" s="130">
        <v>2662.8400879999999</v>
      </c>
      <c r="C449" s="125">
        <f t="shared" si="12"/>
        <v>-1.8101442600250817E-2</v>
      </c>
      <c r="D449" s="130">
        <f t="shared" si="13"/>
        <v>-18101.442600250815</v>
      </c>
    </row>
    <row r="450" spans="1:4" x14ac:dyDescent="0.3">
      <c r="A450" s="73">
        <v>43194</v>
      </c>
      <c r="B450" s="130">
        <v>2644.6899410000001</v>
      </c>
      <c r="C450" s="125">
        <f t="shared" si="12"/>
        <v>-2.6592417045997574E-2</v>
      </c>
      <c r="D450" s="130">
        <f t="shared" si="13"/>
        <v>-26592.417045997572</v>
      </c>
    </row>
    <row r="451" spans="1:4" x14ac:dyDescent="0.3">
      <c r="A451" s="73">
        <v>43193</v>
      </c>
      <c r="B451" s="130">
        <v>2614.4499510000001</v>
      </c>
      <c r="C451" s="125">
        <f t="shared" si="12"/>
        <v>-3.6296674369734716E-2</v>
      </c>
      <c r="D451" s="130">
        <f t="shared" si="13"/>
        <v>-36296.674369734719</v>
      </c>
    </row>
    <row r="452" spans="1:4" x14ac:dyDescent="0.3">
      <c r="A452" s="73">
        <v>43192</v>
      </c>
      <c r="B452" s="130">
        <v>2581.8798830000001</v>
      </c>
      <c r="C452" s="125">
        <f t="shared" si="12"/>
        <v>-6.1820315471890264E-2</v>
      </c>
      <c r="D452" s="130">
        <f t="shared" si="13"/>
        <v>-61820.315471890266</v>
      </c>
    </row>
    <row r="453" spans="1:4" x14ac:dyDescent="0.3">
      <c r="A453" s="73">
        <v>43188</v>
      </c>
      <c r="B453" s="130">
        <v>2640.8701169999999</v>
      </c>
      <c r="C453" s="125">
        <f t="shared" si="12"/>
        <v>-3.8750335044379081E-2</v>
      </c>
      <c r="D453" s="130">
        <f t="shared" si="13"/>
        <v>-38750.335044379084</v>
      </c>
    </row>
    <row r="454" spans="1:4" x14ac:dyDescent="0.3">
      <c r="A454" s="73">
        <v>43187</v>
      </c>
      <c r="B454" s="130">
        <v>2605</v>
      </c>
      <c r="C454" s="125">
        <f t="shared" si="12"/>
        <v>-5.2548111297758937E-2</v>
      </c>
      <c r="D454" s="130">
        <f t="shared" si="13"/>
        <v>-52548.111297758936</v>
      </c>
    </row>
    <row r="455" spans="1:4" x14ac:dyDescent="0.3">
      <c r="A455" s="73">
        <v>43186</v>
      </c>
      <c r="B455" s="130">
        <v>2612.6201169999999</v>
      </c>
      <c r="C455" s="125">
        <f t="shared" si="12"/>
        <v>-5.5216210385903741E-2</v>
      </c>
      <c r="D455" s="130">
        <f t="shared" si="13"/>
        <v>-55216.210385903738</v>
      </c>
    </row>
    <row r="456" spans="1:4" x14ac:dyDescent="0.3">
      <c r="A456" s="73">
        <v>43185</v>
      </c>
      <c r="B456" s="130">
        <v>2658.5500489999999</v>
      </c>
      <c r="C456" s="125">
        <f t="shared" ref="C456:C519" si="14">B456/B466-1</f>
        <v>-4.4724784624438296E-2</v>
      </c>
      <c r="D456" s="130">
        <f t="shared" ref="D456:D519" si="15">C456*$B$5</f>
        <v>-44724.784624438296</v>
      </c>
    </row>
    <row r="457" spans="1:4" x14ac:dyDescent="0.3">
      <c r="A457" s="73">
        <v>43182</v>
      </c>
      <c r="B457" s="130">
        <v>2588.26001</v>
      </c>
      <c r="C457" s="125">
        <f t="shared" si="14"/>
        <v>-7.1166363364526086E-2</v>
      </c>
      <c r="D457" s="130">
        <f t="shared" si="15"/>
        <v>-71166.363364526085</v>
      </c>
    </row>
    <row r="458" spans="1:4" x14ac:dyDescent="0.3">
      <c r="A458" s="73">
        <v>43181</v>
      </c>
      <c r="B458" s="130">
        <v>2643.6899410000001</v>
      </c>
      <c r="C458" s="125">
        <f t="shared" si="14"/>
        <v>-3.4786810738641649E-2</v>
      </c>
      <c r="D458" s="130">
        <f t="shared" si="15"/>
        <v>-34786.810738641652</v>
      </c>
    </row>
    <row r="459" spans="1:4" x14ac:dyDescent="0.3">
      <c r="A459" s="73">
        <v>43180</v>
      </c>
      <c r="B459" s="130">
        <v>2711.929932</v>
      </c>
      <c r="C459" s="125">
        <f t="shared" si="14"/>
        <v>-5.4533213777274714E-3</v>
      </c>
      <c r="D459" s="130">
        <f t="shared" si="15"/>
        <v>-5453.3213777274714</v>
      </c>
    </row>
    <row r="460" spans="1:4" x14ac:dyDescent="0.3">
      <c r="A460" s="73">
        <v>43179</v>
      </c>
      <c r="B460" s="130">
        <v>2716.9399410000001</v>
      </c>
      <c r="C460" s="125">
        <f t="shared" si="14"/>
        <v>-4.0981245401665589E-3</v>
      </c>
      <c r="D460" s="130">
        <f t="shared" si="15"/>
        <v>-4098.1245401665592</v>
      </c>
    </row>
    <row r="461" spans="1:4" x14ac:dyDescent="0.3">
      <c r="A461" s="73">
        <v>43178</v>
      </c>
      <c r="B461" s="130">
        <v>2712.919922</v>
      </c>
      <c r="C461" s="125">
        <f t="shared" si="14"/>
        <v>-2.9475178335074403E-3</v>
      </c>
      <c r="D461" s="130">
        <f t="shared" si="15"/>
        <v>-2947.5178335074402</v>
      </c>
    </row>
    <row r="462" spans="1:4" x14ac:dyDescent="0.3">
      <c r="A462" s="73">
        <v>43175</v>
      </c>
      <c r="B462" s="130">
        <v>2752.01001</v>
      </c>
      <c r="C462" s="125">
        <f t="shared" si="14"/>
        <v>2.2576873200185865E-2</v>
      </c>
      <c r="D462" s="130">
        <f t="shared" si="15"/>
        <v>22576.873200185866</v>
      </c>
    </row>
    <row r="463" spans="1:4" x14ac:dyDescent="0.3">
      <c r="A463" s="73">
        <v>43174</v>
      </c>
      <c r="B463" s="130">
        <v>2747.330078</v>
      </c>
      <c r="C463" s="125">
        <f t="shared" si="14"/>
        <v>2.6015213984242447E-2</v>
      </c>
      <c r="D463" s="130">
        <f t="shared" si="15"/>
        <v>26015.213984242448</v>
      </c>
    </row>
    <row r="464" spans="1:4" x14ac:dyDescent="0.3">
      <c r="A464" s="73">
        <v>43173</v>
      </c>
      <c r="B464" s="130">
        <v>2749.4799800000001</v>
      </c>
      <c r="C464" s="125">
        <f t="shared" si="14"/>
        <v>1.3136379572546097E-2</v>
      </c>
      <c r="D464" s="130">
        <f t="shared" si="15"/>
        <v>13136.379572546097</v>
      </c>
    </row>
    <row r="465" spans="1:4" x14ac:dyDescent="0.3">
      <c r="A465" s="73">
        <v>43172</v>
      </c>
      <c r="B465" s="130">
        <v>2765.3100589999999</v>
      </c>
      <c r="C465" s="125">
        <f t="shared" si="14"/>
        <v>7.6632230595152784E-3</v>
      </c>
      <c r="D465" s="130">
        <f t="shared" si="15"/>
        <v>7663.2230595152787</v>
      </c>
    </row>
    <row r="466" spans="1:4" x14ac:dyDescent="0.3">
      <c r="A466" s="73">
        <v>43171</v>
      </c>
      <c r="B466" s="130">
        <v>2783.0200199999999</v>
      </c>
      <c r="C466" s="125">
        <f t="shared" si="14"/>
        <v>1.2303647573119747E-3</v>
      </c>
      <c r="D466" s="130">
        <f t="shared" si="15"/>
        <v>1230.3647573119747</v>
      </c>
    </row>
    <row r="467" spans="1:4" x14ac:dyDescent="0.3">
      <c r="A467" s="73">
        <v>43168</v>
      </c>
      <c r="B467" s="130">
        <v>2786.570068</v>
      </c>
      <c r="C467" s="125">
        <f t="shared" si="14"/>
        <v>1.4294040803549679E-2</v>
      </c>
      <c r="D467" s="130">
        <f t="shared" si="15"/>
        <v>14294.040803549678</v>
      </c>
    </row>
    <row r="468" spans="1:4" x14ac:dyDescent="0.3">
      <c r="A468" s="73">
        <v>43167</v>
      </c>
      <c r="B468" s="130">
        <v>2738.969971</v>
      </c>
      <c r="C468" s="125">
        <f t="shared" si="14"/>
        <v>1.2947680625807978E-2</v>
      </c>
      <c r="D468" s="130">
        <f t="shared" si="15"/>
        <v>12947.680625807978</v>
      </c>
    </row>
    <row r="469" spans="1:4" x14ac:dyDescent="0.3">
      <c r="A469" s="73">
        <v>43166</v>
      </c>
      <c r="B469" s="130">
        <v>2726.8000489999999</v>
      </c>
      <c r="C469" s="125">
        <f t="shared" si="14"/>
        <v>9.4286778233547697E-3</v>
      </c>
      <c r="D469" s="130">
        <f t="shared" si="15"/>
        <v>9428.6778233547702</v>
      </c>
    </row>
    <row r="470" spans="1:4" x14ac:dyDescent="0.3">
      <c r="A470" s="73">
        <v>43165</v>
      </c>
      <c r="B470" s="130">
        <v>2728.1201169999999</v>
      </c>
      <c r="C470" s="125">
        <f t="shared" si="14"/>
        <v>4.3663371534155004E-3</v>
      </c>
      <c r="D470" s="130">
        <f t="shared" si="15"/>
        <v>4366.3371534155003</v>
      </c>
    </row>
    <row r="471" spans="1:4" x14ac:dyDescent="0.3">
      <c r="A471" s="73">
        <v>43164</v>
      </c>
      <c r="B471" s="130">
        <v>2720.9399410000001</v>
      </c>
      <c r="C471" s="125">
        <f t="shared" si="14"/>
        <v>-4.1285219051639954E-3</v>
      </c>
      <c r="D471" s="130">
        <f t="shared" si="15"/>
        <v>-4128.5219051639951</v>
      </c>
    </row>
    <row r="472" spans="1:4" x14ac:dyDescent="0.3">
      <c r="A472" s="73">
        <v>43161</v>
      </c>
      <c r="B472" s="130">
        <v>2691.25</v>
      </c>
      <c r="C472" s="125">
        <f t="shared" si="14"/>
        <v>-1.4627252386033796E-2</v>
      </c>
      <c r="D472" s="130">
        <f t="shared" si="15"/>
        <v>-14627.252386033795</v>
      </c>
    </row>
    <row r="473" spans="1:4" x14ac:dyDescent="0.3">
      <c r="A473" s="73">
        <v>43160</v>
      </c>
      <c r="B473" s="130">
        <v>2677.669922</v>
      </c>
      <c r="C473" s="125">
        <f t="shared" si="14"/>
        <v>-7.7668898325172764E-3</v>
      </c>
      <c r="D473" s="130">
        <f t="shared" si="15"/>
        <v>-7766.8898325172768</v>
      </c>
    </row>
    <row r="474" spans="1:4" x14ac:dyDescent="0.3">
      <c r="A474" s="73">
        <v>43159</v>
      </c>
      <c r="B474" s="130">
        <v>2713.830078</v>
      </c>
      <c r="C474" s="125">
        <f t="shared" si="14"/>
        <v>1.9110508733775511E-2</v>
      </c>
      <c r="D474" s="130">
        <f t="shared" si="15"/>
        <v>19110.50873377551</v>
      </c>
    </row>
    <row r="475" spans="1:4" x14ac:dyDescent="0.3">
      <c r="A475" s="73">
        <v>43158</v>
      </c>
      <c r="B475" s="130">
        <v>2744.280029</v>
      </c>
      <c r="C475" s="125">
        <f t="shared" si="14"/>
        <v>3.3237962725903625E-2</v>
      </c>
      <c r="D475" s="130">
        <f t="shared" si="15"/>
        <v>33237.962725903628</v>
      </c>
    </row>
    <row r="476" spans="1:4" x14ac:dyDescent="0.3">
      <c r="A476" s="73">
        <v>43157</v>
      </c>
      <c r="B476" s="130">
        <v>2779.6000979999999</v>
      </c>
      <c r="C476" s="125">
        <f t="shared" si="14"/>
        <v>6.1098297801600809E-2</v>
      </c>
      <c r="D476" s="130">
        <f t="shared" si="15"/>
        <v>61098.297801600813</v>
      </c>
    </row>
    <row r="477" spans="1:4" x14ac:dyDescent="0.3">
      <c r="A477" s="73">
        <v>43154</v>
      </c>
      <c r="B477" s="130">
        <v>2747.3000489999999</v>
      </c>
      <c r="C477" s="125">
        <f t="shared" si="14"/>
        <v>6.443240953118945E-2</v>
      </c>
      <c r="D477" s="130">
        <f t="shared" si="15"/>
        <v>64432.409531189449</v>
      </c>
    </row>
    <row r="478" spans="1:4" x14ac:dyDescent="0.3">
      <c r="A478" s="73">
        <v>43153</v>
      </c>
      <c r="B478" s="130">
        <v>2703.959961</v>
      </c>
      <c r="C478" s="125">
        <f t="shared" si="14"/>
        <v>8.3157632704322637E-3</v>
      </c>
      <c r="D478" s="130">
        <f t="shared" si="15"/>
        <v>8315.7632704322641</v>
      </c>
    </row>
    <row r="479" spans="1:4" x14ac:dyDescent="0.3">
      <c r="A479" s="73">
        <v>43152</v>
      </c>
      <c r="B479" s="130">
        <v>2701.330078</v>
      </c>
      <c r="C479" s="125">
        <f t="shared" si="14"/>
        <v>2.2967954339132568E-3</v>
      </c>
      <c r="D479" s="130">
        <f t="shared" si="15"/>
        <v>2296.7954339132566</v>
      </c>
    </row>
    <row r="480" spans="1:4" x14ac:dyDescent="0.3">
      <c r="A480" s="73">
        <v>43151</v>
      </c>
      <c r="B480" s="130">
        <v>2716.26001</v>
      </c>
      <c r="C480" s="125">
        <f t="shared" si="14"/>
        <v>2.5413965774771841E-2</v>
      </c>
      <c r="D480" s="130">
        <f t="shared" si="15"/>
        <v>25413.965774771841</v>
      </c>
    </row>
    <row r="481" spans="1:4" x14ac:dyDescent="0.3">
      <c r="A481" s="73">
        <v>43147</v>
      </c>
      <c r="B481" s="130">
        <v>2732.219971</v>
      </c>
      <c r="C481" s="125">
        <f t="shared" si="14"/>
        <v>-1.0828568266860183E-2</v>
      </c>
      <c r="D481" s="130">
        <f t="shared" si="15"/>
        <v>-10828.568266860184</v>
      </c>
    </row>
    <row r="482" spans="1:4" x14ac:dyDescent="0.3">
      <c r="A482" s="73">
        <v>43146</v>
      </c>
      <c r="B482" s="130">
        <v>2731.1999510000001</v>
      </c>
      <c r="C482" s="125">
        <f t="shared" si="14"/>
        <v>-3.2168913189809412E-2</v>
      </c>
      <c r="D482" s="130">
        <f t="shared" si="15"/>
        <v>-32168.913189809413</v>
      </c>
    </row>
    <row r="483" spans="1:4" x14ac:dyDescent="0.3">
      <c r="A483" s="73">
        <v>43145</v>
      </c>
      <c r="B483" s="130">
        <v>2698.6298830000001</v>
      </c>
      <c r="C483" s="125">
        <f t="shared" si="14"/>
        <v>-4.4330239422806672E-2</v>
      </c>
      <c r="D483" s="130">
        <f t="shared" si="15"/>
        <v>-44330.23942280667</v>
      </c>
    </row>
    <row r="484" spans="1:4" x14ac:dyDescent="0.3">
      <c r="A484" s="73">
        <v>43144</v>
      </c>
      <c r="B484" s="130">
        <v>2662.9399410000001</v>
      </c>
      <c r="C484" s="125">
        <f t="shared" si="14"/>
        <v>-5.6508042659179081E-2</v>
      </c>
      <c r="D484" s="130">
        <f t="shared" si="15"/>
        <v>-56508.042659179082</v>
      </c>
    </row>
    <row r="485" spans="1:4" x14ac:dyDescent="0.3">
      <c r="A485" s="73">
        <v>43143</v>
      </c>
      <c r="B485" s="130">
        <v>2656</v>
      </c>
      <c r="C485" s="125">
        <f t="shared" si="14"/>
        <v>-6.9223041983974887E-2</v>
      </c>
      <c r="D485" s="130">
        <f t="shared" si="15"/>
        <v>-69223.041983974894</v>
      </c>
    </row>
    <row r="486" spans="1:4" x14ac:dyDescent="0.3">
      <c r="A486" s="73">
        <v>43140</v>
      </c>
      <c r="B486" s="130">
        <v>2619.5500489999999</v>
      </c>
      <c r="C486" s="125">
        <f t="shared" si="14"/>
        <v>-8.8176651809281914E-2</v>
      </c>
      <c r="D486" s="130">
        <f t="shared" si="15"/>
        <v>-88176.651809281917</v>
      </c>
    </row>
    <row r="487" spans="1:4" x14ac:dyDescent="0.3">
      <c r="A487" s="73">
        <v>43139</v>
      </c>
      <c r="B487" s="130">
        <v>2581</v>
      </c>
      <c r="C487" s="125">
        <f t="shared" si="14"/>
        <v>-9.0957118957471161E-2</v>
      </c>
      <c r="D487" s="130">
        <f t="shared" si="15"/>
        <v>-90957.118957471161</v>
      </c>
    </row>
    <row r="488" spans="1:4" x14ac:dyDescent="0.3">
      <c r="A488" s="73">
        <v>43138</v>
      </c>
      <c r="B488" s="130">
        <v>2681.6599120000001</v>
      </c>
      <c r="C488" s="125">
        <f t="shared" si="14"/>
        <v>-5.4934952408613347E-2</v>
      </c>
      <c r="D488" s="130">
        <f t="shared" si="15"/>
        <v>-54934.952408613346</v>
      </c>
    </row>
    <row r="489" spans="1:4" x14ac:dyDescent="0.3">
      <c r="A489" s="73">
        <v>43137</v>
      </c>
      <c r="B489" s="130">
        <v>2695.139893</v>
      </c>
      <c r="C489" s="125">
        <f t="shared" si="14"/>
        <v>-5.071623910627554E-2</v>
      </c>
      <c r="D489" s="130">
        <f t="shared" si="15"/>
        <v>-50716.239106275541</v>
      </c>
    </row>
    <row r="490" spans="1:4" x14ac:dyDescent="0.3">
      <c r="A490" s="73">
        <v>43136</v>
      </c>
      <c r="B490" s="130">
        <v>2648.9399410000001</v>
      </c>
      <c r="C490" s="125">
        <f t="shared" si="14"/>
        <v>-6.496010613731984E-2</v>
      </c>
      <c r="D490" s="130">
        <f t="shared" si="15"/>
        <v>-64960.106137319839</v>
      </c>
    </row>
    <row r="491" spans="1:4" x14ac:dyDescent="0.3">
      <c r="A491" s="73">
        <v>43133</v>
      </c>
      <c r="B491" s="130">
        <v>2762.1298830000001</v>
      </c>
      <c r="C491" s="125">
        <f t="shared" si="14"/>
        <v>-1.7140577575387561E-2</v>
      </c>
      <c r="D491" s="130">
        <f t="shared" si="15"/>
        <v>-17140.577575387561</v>
      </c>
    </row>
    <row r="492" spans="1:4" x14ac:dyDescent="0.3">
      <c r="A492" s="73">
        <v>43132</v>
      </c>
      <c r="B492" s="130">
        <v>2821.9799800000001</v>
      </c>
      <c r="C492" s="125">
        <f t="shared" si="14"/>
        <v>8.5595761131125325E-3</v>
      </c>
      <c r="D492" s="130">
        <f t="shared" si="15"/>
        <v>8559.5761131125328</v>
      </c>
    </row>
    <row r="493" spans="1:4" x14ac:dyDescent="0.3">
      <c r="A493" s="73">
        <v>43131</v>
      </c>
      <c r="B493" s="130">
        <v>2823.8100589999999</v>
      </c>
      <c r="C493" s="125">
        <f t="shared" si="14"/>
        <v>7.5823531173788705E-3</v>
      </c>
      <c r="D493" s="130">
        <f t="shared" si="15"/>
        <v>7582.3531173788706</v>
      </c>
    </row>
    <row r="494" spans="1:4" x14ac:dyDescent="0.3">
      <c r="A494" s="73">
        <v>43130</v>
      </c>
      <c r="B494" s="130">
        <v>2822.429932</v>
      </c>
      <c r="C494" s="125">
        <f t="shared" si="14"/>
        <v>1.6571704314402247E-2</v>
      </c>
      <c r="D494" s="130">
        <f t="shared" si="15"/>
        <v>16571.704314402246</v>
      </c>
    </row>
    <row r="495" spans="1:4" x14ac:dyDescent="0.3">
      <c r="A495" s="73">
        <v>43129</v>
      </c>
      <c r="B495" s="130">
        <v>2853.530029</v>
      </c>
      <c r="C495" s="125">
        <f t="shared" si="14"/>
        <v>2.415084100490561E-2</v>
      </c>
      <c r="D495" s="130">
        <f t="shared" si="15"/>
        <v>24150.841004905611</v>
      </c>
    </row>
    <row r="496" spans="1:4" x14ac:dyDescent="0.3">
      <c r="A496" s="73">
        <v>43126</v>
      </c>
      <c r="B496" s="130">
        <v>2872.8701169999999</v>
      </c>
      <c r="C496" s="125">
        <f t="shared" si="14"/>
        <v>3.8051589036897537E-2</v>
      </c>
      <c r="D496" s="130">
        <f t="shared" si="15"/>
        <v>38051.589036897538</v>
      </c>
    </row>
    <row r="497" spans="1:4" x14ac:dyDescent="0.3">
      <c r="A497" s="73">
        <v>43125</v>
      </c>
      <c r="B497" s="130">
        <v>2839.25</v>
      </c>
      <c r="C497" s="125">
        <f t="shared" si="14"/>
        <v>3.3119506250346653E-2</v>
      </c>
      <c r="D497" s="130">
        <f t="shared" si="15"/>
        <v>33119.506250346654</v>
      </c>
    </row>
    <row r="498" spans="1:4" x14ac:dyDescent="0.3">
      <c r="A498" s="73">
        <v>43124</v>
      </c>
      <c r="B498" s="130">
        <v>2837.540039</v>
      </c>
      <c r="C498" s="125">
        <f t="shared" si="14"/>
        <v>3.1348930420781462E-2</v>
      </c>
      <c r="D498" s="130">
        <f t="shared" si="15"/>
        <v>31348.930420781464</v>
      </c>
    </row>
    <row r="499" spans="1:4" x14ac:dyDescent="0.3">
      <c r="A499" s="73">
        <v>43123</v>
      </c>
      <c r="B499" s="130">
        <v>2839.1298830000001</v>
      </c>
      <c r="C499" s="125">
        <f t="shared" si="14"/>
        <v>3.3271314402750329E-2</v>
      </c>
      <c r="D499" s="130">
        <f t="shared" si="15"/>
        <v>33271.314402750329</v>
      </c>
    </row>
    <row r="500" spans="1:4" x14ac:dyDescent="0.3">
      <c r="A500" s="73">
        <v>43122</v>
      </c>
      <c r="B500" s="130">
        <v>2832.969971</v>
      </c>
      <c r="C500" s="125">
        <f t="shared" si="14"/>
        <v>3.2743405285476035E-2</v>
      </c>
      <c r="D500" s="130">
        <f t="shared" si="15"/>
        <v>32743.405285476034</v>
      </c>
    </row>
    <row r="501" spans="1:4" x14ac:dyDescent="0.3">
      <c r="A501" s="73">
        <v>43119</v>
      </c>
      <c r="B501" s="130">
        <v>2810.3000489999999</v>
      </c>
      <c r="C501" s="125">
        <f t="shared" si="14"/>
        <v>3.1685160120577427E-2</v>
      </c>
      <c r="D501" s="130">
        <f t="shared" si="15"/>
        <v>31685.160120577428</v>
      </c>
    </row>
    <row r="502" spans="1:4" x14ac:dyDescent="0.3">
      <c r="A502" s="73">
        <v>43118</v>
      </c>
      <c r="B502" s="130">
        <v>2798.030029</v>
      </c>
      <c r="C502" s="125">
        <f t="shared" si="14"/>
        <v>3.1318868050167259E-2</v>
      </c>
      <c r="D502" s="130">
        <f t="shared" si="15"/>
        <v>31318.868050167261</v>
      </c>
    </row>
    <row r="503" spans="1:4" x14ac:dyDescent="0.3">
      <c r="A503" s="73">
        <v>43117</v>
      </c>
      <c r="B503" s="130">
        <v>2802.5600589999999</v>
      </c>
      <c r="C503" s="125">
        <f t="shared" si="14"/>
        <v>3.9598487157362472E-2</v>
      </c>
      <c r="D503" s="130">
        <f t="shared" si="15"/>
        <v>39598.48715736247</v>
      </c>
    </row>
    <row r="504" spans="1:4" x14ac:dyDescent="0.3">
      <c r="A504" s="73">
        <v>43116</v>
      </c>
      <c r="B504" s="130">
        <v>2776.419922</v>
      </c>
      <c r="C504" s="125">
        <f t="shared" si="14"/>
        <v>3.8453555636562387E-2</v>
      </c>
      <c r="D504" s="130">
        <f t="shared" si="15"/>
        <v>38453.555636562385</v>
      </c>
    </row>
    <row r="505" spans="1:4" x14ac:dyDescent="0.3">
      <c r="A505" s="73">
        <v>43112</v>
      </c>
      <c r="B505" s="130">
        <v>2786.23999</v>
      </c>
      <c r="C505" s="125">
        <f t="shared" si="14"/>
        <v>3.6725016024961255E-2</v>
      </c>
      <c r="D505" s="130">
        <f t="shared" si="15"/>
        <v>36725.016024961253</v>
      </c>
    </row>
    <row r="506" spans="1:4" x14ac:dyDescent="0.3">
      <c r="A506" s="73">
        <v>43111</v>
      </c>
      <c r="B506" s="130">
        <v>2767.5600589999999</v>
      </c>
      <c r="C506" s="125">
        <f t="shared" si="14"/>
        <v>3.1663052648315038E-2</v>
      </c>
      <c r="D506" s="130">
        <f t="shared" si="15"/>
        <v>31663.052648315039</v>
      </c>
    </row>
    <row r="507" spans="1:4" x14ac:dyDescent="0.3">
      <c r="A507" s="73">
        <v>43110</v>
      </c>
      <c r="B507" s="130">
        <v>2748.2299800000001</v>
      </c>
      <c r="C507" s="125">
        <f t="shared" si="14"/>
        <v>2.5267666480134343E-2</v>
      </c>
      <c r="D507" s="130">
        <f t="shared" si="15"/>
        <v>25267.666480134343</v>
      </c>
    </row>
    <row r="508" spans="1:4" x14ac:dyDescent="0.3">
      <c r="A508" s="73">
        <v>43109</v>
      </c>
      <c r="B508" s="130">
        <v>2751.290039</v>
      </c>
      <c r="C508" s="125">
        <f t="shared" si="14"/>
        <v>2.5322899361089224E-2</v>
      </c>
      <c r="D508" s="130">
        <f t="shared" si="15"/>
        <v>25322.899361089225</v>
      </c>
    </row>
    <row r="509" spans="1:4" x14ac:dyDescent="0.3">
      <c r="A509" s="73">
        <v>43108</v>
      </c>
      <c r="B509" s="130">
        <v>2747.709961</v>
      </c>
      <c r="C509" s="125">
        <f t="shared" si="14"/>
        <v>2.3519554863784542E-2</v>
      </c>
      <c r="D509" s="130">
        <f t="shared" si="15"/>
        <v>23519.554863784542</v>
      </c>
    </row>
    <row r="510" spans="1:4" x14ac:dyDescent="0.3">
      <c r="A510" s="73">
        <v>43105</v>
      </c>
      <c r="B510" s="130">
        <v>2743.1499020000001</v>
      </c>
      <c r="C510" s="125">
        <f t="shared" si="14"/>
        <v>2.3849921433237053E-2</v>
      </c>
      <c r="D510" s="130">
        <f t="shared" si="15"/>
        <v>23849.921433237054</v>
      </c>
    </row>
    <row r="511" spans="1:4" x14ac:dyDescent="0.3">
      <c r="A511" s="73">
        <v>43104</v>
      </c>
      <c r="B511" s="130">
        <v>2723.98999</v>
      </c>
      <c r="C511" s="125">
        <f t="shared" si="14"/>
        <v>1.5856981230389477E-2</v>
      </c>
      <c r="D511" s="130">
        <f t="shared" si="15"/>
        <v>15856.981230389478</v>
      </c>
    </row>
    <row r="512" spans="1:4" x14ac:dyDescent="0.3">
      <c r="A512" s="73">
        <v>43103</v>
      </c>
      <c r="B512" s="130">
        <v>2713.0600589999999</v>
      </c>
      <c r="C512" s="125">
        <f t="shared" si="14"/>
        <v>8.5125597544775111E-3</v>
      </c>
      <c r="D512" s="130">
        <f t="shared" si="15"/>
        <v>8512.5597544775119</v>
      </c>
    </row>
    <row r="513" spans="1:4" x14ac:dyDescent="0.3">
      <c r="A513" s="73">
        <v>43102</v>
      </c>
      <c r="B513" s="130">
        <v>2695.8100589999999</v>
      </c>
      <c r="C513" s="125">
        <f t="shared" si="14"/>
        <v>7.4743720813554848E-3</v>
      </c>
      <c r="D513" s="130">
        <f t="shared" si="15"/>
        <v>7474.3720813554846</v>
      </c>
    </row>
    <row r="514" spans="1:4" x14ac:dyDescent="0.3">
      <c r="A514" s="73">
        <v>43098</v>
      </c>
      <c r="B514" s="130">
        <v>2673.610107</v>
      </c>
      <c r="C514" s="125">
        <f t="shared" si="14"/>
        <v>8.1448022136236808E-3</v>
      </c>
      <c r="D514" s="130">
        <f t="shared" si="15"/>
        <v>8144.8022136236805</v>
      </c>
    </row>
    <row r="515" spans="1:4" x14ac:dyDescent="0.3">
      <c r="A515" s="73">
        <v>43097</v>
      </c>
      <c r="B515" s="130">
        <v>2687.540039</v>
      </c>
      <c r="C515" s="125">
        <f t="shared" si="14"/>
        <v>9.2719980815083591E-3</v>
      </c>
      <c r="D515" s="130">
        <f t="shared" si="15"/>
        <v>9271.99808150836</v>
      </c>
    </row>
    <row r="516" spans="1:4" x14ac:dyDescent="0.3">
      <c r="A516" s="73">
        <v>43096</v>
      </c>
      <c r="B516" s="130">
        <v>2682.6201169999999</v>
      </c>
      <c r="C516" s="125">
        <f t="shared" si="14"/>
        <v>6.9479147845146194E-3</v>
      </c>
      <c r="D516" s="130">
        <f t="shared" si="15"/>
        <v>6947.914784514619</v>
      </c>
    </row>
    <row r="517" spans="1:4" x14ac:dyDescent="0.3">
      <c r="A517" s="73">
        <v>43095</v>
      </c>
      <c r="B517" s="130">
        <v>2680.5</v>
      </c>
      <c r="C517" s="125">
        <f t="shared" si="14"/>
        <v>7.7105590912391886E-3</v>
      </c>
      <c r="D517" s="130">
        <f t="shared" si="15"/>
        <v>7710.559091239189</v>
      </c>
    </row>
    <row r="518" spans="1:4" x14ac:dyDescent="0.3">
      <c r="A518" s="73">
        <v>43091</v>
      </c>
      <c r="B518" s="130">
        <v>2683.3400879999999</v>
      </c>
      <c r="C518" s="125">
        <f t="shared" si="14"/>
        <v>1.2008330379030818E-2</v>
      </c>
      <c r="D518" s="130">
        <f t="shared" si="15"/>
        <v>12008.330379030818</v>
      </c>
    </row>
    <row r="519" spans="1:4" x14ac:dyDescent="0.3">
      <c r="A519" s="73">
        <v>43090</v>
      </c>
      <c r="B519" s="130">
        <v>2684.570068</v>
      </c>
      <c r="C519" s="125">
        <f t="shared" si="14"/>
        <v>1.8047193517183979E-2</v>
      </c>
      <c r="D519" s="130">
        <f t="shared" si="15"/>
        <v>18047.19351718398</v>
      </c>
    </row>
    <row r="520" spans="1:4" x14ac:dyDescent="0.3">
      <c r="A520" s="73">
        <v>43089</v>
      </c>
      <c r="B520" s="130">
        <v>2679.25</v>
      </c>
      <c r="C520" s="125">
        <f t="shared" ref="C520:C583" si="16">B520/B530-1</f>
        <v>1.9009070814263618E-2</v>
      </c>
      <c r="D520" s="130">
        <f t="shared" ref="D520:D583" si="17">C520*$B$5</f>
        <v>19009.070814263618</v>
      </c>
    </row>
    <row r="521" spans="1:4" x14ac:dyDescent="0.3">
      <c r="A521" s="73">
        <v>43088</v>
      </c>
      <c r="B521" s="130">
        <v>2681.469971</v>
      </c>
      <c r="C521" s="125">
        <f t="shared" si="16"/>
        <v>1.9737029878604373E-2</v>
      </c>
      <c r="D521" s="130">
        <f t="shared" si="17"/>
        <v>19737.029878604371</v>
      </c>
    </row>
    <row r="522" spans="1:4" x14ac:dyDescent="0.3">
      <c r="A522" s="73">
        <v>43087</v>
      </c>
      <c r="B522" s="130">
        <v>2690.1599120000001</v>
      </c>
      <c r="C522" s="125">
        <f t="shared" si="16"/>
        <v>1.9216186817565539E-2</v>
      </c>
      <c r="D522" s="130">
        <f t="shared" si="17"/>
        <v>19216.18681756554</v>
      </c>
    </row>
    <row r="523" spans="1:4" x14ac:dyDescent="0.3">
      <c r="A523" s="73">
        <v>43084</v>
      </c>
      <c r="B523" s="130">
        <v>2675.8100589999999</v>
      </c>
      <c r="C523" s="125">
        <f t="shared" si="16"/>
        <v>1.271282798883977E-2</v>
      </c>
      <c r="D523" s="130">
        <f t="shared" si="17"/>
        <v>12712.82798883977</v>
      </c>
    </row>
    <row r="524" spans="1:4" x14ac:dyDescent="0.3">
      <c r="A524" s="73">
        <v>43083</v>
      </c>
      <c r="B524" s="130">
        <v>2652.01001</v>
      </c>
      <c r="C524" s="125">
        <f t="shared" si="16"/>
        <v>1.673200382798834E-3</v>
      </c>
      <c r="D524" s="130">
        <f t="shared" si="17"/>
        <v>1673.200382798834</v>
      </c>
    </row>
    <row r="525" spans="1:4" x14ac:dyDescent="0.3">
      <c r="A525" s="73">
        <v>43082</v>
      </c>
      <c r="B525" s="130">
        <v>2662.8500979999999</v>
      </c>
      <c r="C525" s="125">
        <f t="shared" si="16"/>
        <v>1.400573063460242E-2</v>
      </c>
      <c r="D525" s="130">
        <f t="shared" si="17"/>
        <v>14005.73063460242</v>
      </c>
    </row>
    <row r="526" spans="1:4" x14ac:dyDescent="0.3">
      <c r="A526" s="73">
        <v>43081</v>
      </c>
      <c r="B526" s="130">
        <v>2664.110107</v>
      </c>
      <c r="C526" s="125">
        <f t="shared" si="16"/>
        <v>1.411096422196545E-2</v>
      </c>
      <c r="D526" s="130">
        <f t="shared" si="17"/>
        <v>14110.964221965449</v>
      </c>
    </row>
    <row r="527" spans="1:4" x14ac:dyDescent="0.3">
      <c r="A527" s="73">
        <v>43080</v>
      </c>
      <c r="B527" s="130">
        <v>2659.98999</v>
      </c>
      <c r="C527" s="125">
        <f t="shared" si="16"/>
        <v>2.2514653441636945E-2</v>
      </c>
      <c r="D527" s="130">
        <f t="shared" si="17"/>
        <v>22514.653441636943</v>
      </c>
    </row>
    <row r="528" spans="1:4" x14ac:dyDescent="0.3">
      <c r="A528" s="73">
        <v>43077</v>
      </c>
      <c r="B528" s="130">
        <v>2651.5</v>
      </c>
      <c r="C528" s="125">
        <f t="shared" si="16"/>
        <v>1.8859399893573325E-2</v>
      </c>
      <c r="D528" s="130">
        <f t="shared" si="17"/>
        <v>18859.399893573325</v>
      </c>
    </row>
    <row r="529" spans="1:4" x14ac:dyDescent="0.3">
      <c r="A529" s="73">
        <v>43076</v>
      </c>
      <c r="B529" s="130">
        <v>2636.9799800000001</v>
      </c>
      <c r="C529" s="125">
        <f t="shared" si="16"/>
        <v>1.5363369939184413E-2</v>
      </c>
      <c r="D529" s="130">
        <f t="shared" si="17"/>
        <v>15363.369939184413</v>
      </c>
    </row>
    <row r="530" spans="1:4" x14ac:dyDescent="0.3">
      <c r="A530" s="73">
        <v>43075</v>
      </c>
      <c r="B530" s="130">
        <v>2629.2700199999999</v>
      </c>
      <c r="C530" s="125">
        <f t="shared" si="16"/>
        <v>1.163510642916088E-2</v>
      </c>
      <c r="D530" s="130">
        <f t="shared" si="17"/>
        <v>11635.10642916088</v>
      </c>
    </row>
    <row r="531" spans="1:4" x14ac:dyDescent="0.3">
      <c r="A531" s="73">
        <v>43074</v>
      </c>
      <c r="B531" s="130">
        <v>2629.570068</v>
      </c>
      <c r="C531" s="125">
        <f t="shared" si="16"/>
        <v>1.8368553589439562E-2</v>
      </c>
      <c r="D531" s="130">
        <f t="shared" si="17"/>
        <v>18368.553589439562</v>
      </c>
    </row>
    <row r="532" spans="1:4" x14ac:dyDescent="0.3">
      <c r="A532" s="73">
        <v>43073</v>
      </c>
      <c r="B532" s="130">
        <v>2639.4399410000001</v>
      </c>
      <c r="C532" s="125">
        <f t="shared" si="16"/>
        <v>2.3494906914903746E-2</v>
      </c>
      <c r="D532" s="130">
        <f t="shared" si="17"/>
        <v>23494.906914903746</v>
      </c>
    </row>
    <row r="533" spans="1:4" x14ac:dyDescent="0.3">
      <c r="A533" s="73">
        <v>43070</v>
      </c>
      <c r="B533" s="130">
        <v>2642.219971</v>
      </c>
      <c r="C533" s="125">
        <f t="shared" si="16"/>
        <v>2.1882427693499462E-2</v>
      </c>
      <c r="D533" s="130">
        <f t="shared" si="17"/>
        <v>21882.427693499463</v>
      </c>
    </row>
    <row r="534" spans="1:4" x14ac:dyDescent="0.3">
      <c r="A534" s="73">
        <v>43069</v>
      </c>
      <c r="B534" s="130">
        <v>2647.580078</v>
      </c>
      <c r="C534" s="125">
        <f t="shared" si="16"/>
        <v>3.2347855516724033E-2</v>
      </c>
      <c r="D534" s="130">
        <f t="shared" si="17"/>
        <v>32347.855516724034</v>
      </c>
    </row>
    <row r="535" spans="1:4" x14ac:dyDescent="0.3">
      <c r="A535" s="73">
        <v>43068</v>
      </c>
      <c r="B535" s="130">
        <v>2626.070068</v>
      </c>
      <c r="C535" s="125">
        <f t="shared" si="16"/>
        <v>1.8302570063089441E-2</v>
      </c>
      <c r="D535" s="130">
        <f t="shared" si="17"/>
        <v>18302.570063089439</v>
      </c>
    </row>
    <row r="536" spans="1:4" x14ac:dyDescent="0.3">
      <c r="A536" s="73">
        <v>43067</v>
      </c>
      <c r="B536" s="130">
        <v>2627.040039</v>
      </c>
      <c r="C536" s="125">
        <f t="shared" si="16"/>
        <v>1.6325942636030488E-2</v>
      </c>
      <c r="D536" s="130">
        <f t="shared" si="17"/>
        <v>16325.942636030488</v>
      </c>
    </row>
    <row r="537" spans="1:4" x14ac:dyDescent="0.3">
      <c r="A537" s="73">
        <v>43066</v>
      </c>
      <c r="B537" s="130">
        <v>2601.419922</v>
      </c>
      <c r="C537" s="125">
        <f t="shared" si="16"/>
        <v>7.404202701930096E-3</v>
      </c>
      <c r="D537" s="130">
        <f t="shared" si="17"/>
        <v>7404.2027019300958</v>
      </c>
    </row>
    <row r="538" spans="1:4" x14ac:dyDescent="0.3">
      <c r="A538" s="73">
        <v>43063</v>
      </c>
      <c r="B538" s="130">
        <v>2602.419922</v>
      </c>
      <c r="C538" s="125">
        <f t="shared" si="16"/>
        <v>6.8868167058377949E-3</v>
      </c>
      <c r="D538" s="130">
        <f t="shared" si="17"/>
        <v>6886.8167058377949</v>
      </c>
    </row>
    <row r="539" spans="1:4" x14ac:dyDescent="0.3">
      <c r="A539" s="73">
        <v>43061</v>
      </c>
      <c r="B539" s="130">
        <v>2597.080078</v>
      </c>
      <c r="C539" s="125">
        <f t="shared" si="16"/>
        <v>1.0407862848818006E-3</v>
      </c>
      <c r="D539" s="130">
        <f t="shared" si="17"/>
        <v>1040.7862848818006</v>
      </c>
    </row>
    <row r="540" spans="1:4" x14ac:dyDescent="0.3">
      <c r="A540" s="73">
        <v>43060</v>
      </c>
      <c r="B540" s="130">
        <v>2599.030029</v>
      </c>
      <c r="C540" s="125">
        <f t="shared" si="16"/>
        <v>3.2386346024664281E-3</v>
      </c>
      <c r="D540" s="130">
        <f t="shared" si="17"/>
        <v>3238.6346024664281</v>
      </c>
    </row>
    <row r="541" spans="1:4" x14ac:dyDescent="0.3">
      <c r="A541" s="73">
        <v>43059</v>
      </c>
      <c r="B541" s="130">
        <v>2582.139893</v>
      </c>
      <c r="C541" s="125">
        <f t="shared" si="16"/>
        <v>-3.4695250357699159E-3</v>
      </c>
      <c r="D541" s="130">
        <f t="shared" si="17"/>
        <v>-3469.525035769916</v>
      </c>
    </row>
    <row r="542" spans="1:4" x14ac:dyDescent="0.3">
      <c r="A542" s="73">
        <v>43056</v>
      </c>
      <c r="B542" s="130">
        <v>2578.8500979999999</v>
      </c>
      <c r="C542" s="125">
        <f t="shared" si="16"/>
        <v>-3.4739356738799909E-3</v>
      </c>
      <c r="D542" s="130">
        <f t="shared" si="17"/>
        <v>-3473.9356738799911</v>
      </c>
    </row>
    <row r="543" spans="1:4" x14ac:dyDescent="0.3">
      <c r="A543" s="73">
        <v>43055</v>
      </c>
      <c r="B543" s="130">
        <v>2585.639893</v>
      </c>
      <c r="C543" s="125">
        <f t="shared" si="16"/>
        <v>2.2442369827955222E-3</v>
      </c>
      <c r="D543" s="130">
        <f t="shared" si="17"/>
        <v>2244.2369827955222</v>
      </c>
    </row>
    <row r="544" spans="1:4" x14ac:dyDescent="0.3">
      <c r="A544" s="73">
        <v>43054</v>
      </c>
      <c r="B544" s="130">
        <v>2564.6201169999999</v>
      </c>
      <c r="C544" s="125">
        <f t="shared" si="16"/>
        <v>-5.7145917547526404E-3</v>
      </c>
      <c r="D544" s="130">
        <f t="shared" si="17"/>
        <v>-5714.5917547526406</v>
      </c>
    </row>
    <row r="545" spans="1:4" x14ac:dyDescent="0.3">
      <c r="A545" s="73">
        <v>43053</v>
      </c>
      <c r="B545" s="130">
        <v>2578.8701169999999</v>
      </c>
      <c r="C545" s="125">
        <f t="shared" si="16"/>
        <v>1.4018417503403047E-3</v>
      </c>
      <c r="D545" s="130">
        <f t="shared" si="17"/>
        <v>1401.8417503403048</v>
      </c>
    </row>
    <row r="546" spans="1:4" x14ac:dyDescent="0.3">
      <c r="A546" s="73">
        <v>43052</v>
      </c>
      <c r="B546" s="130">
        <v>2584.8400879999999</v>
      </c>
      <c r="C546" s="125">
        <f t="shared" si="16"/>
        <v>4.6680152345450754E-3</v>
      </c>
      <c r="D546" s="130">
        <f t="shared" si="17"/>
        <v>4668.0152345450751</v>
      </c>
    </row>
    <row r="547" spans="1:4" x14ac:dyDescent="0.3">
      <c r="A547" s="73">
        <v>43049</v>
      </c>
      <c r="B547" s="130">
        <v>2582.3000489999999</v>
      </c>
      <c r="C547" s="125">
        <f t="shared" si="16"/>
        <v>4.7653917468148954E-4</v>
      </c>
      <c r="D547" s="130">
        <f t="shared" si="17"/>
        <v>476.53917468148956</v>
      </c>
    </row>
    <row r="548" spans="1:4" x14ac:dyDescent="0.3">
      <c r="A548" s="73">
        <v>43048</v>
      </c>
      <c r="B548" s="130">
        <v>2584.6201169999999</v>
      </c>
      <c r="C548" s="125">
        <f t="shared" si="16"/>
        <v>9.4595437927804671E-3</v>
      </c>
      <c r="D548" s="130">
        <f t="shared" si="17"/>
        <v>9459.5437927804669</v>
      </c>
    </row>
    <row r="549" spans="1:4" x14ac:dyDescent="0.3">
      <c r="A549" s="73">
        <v>43047</v>
      </c>
      <c r="B549" s="130">
        <v>2594.3798830000001</v>
      </c>
      <c r="C549" s="125">
        <f t="shared" si="16"/>
        <v>1.4559170336819749E-2</v>
      </c>
      <c r="D549" s="130">
        <f t="shared" si="17"/>
        <v>14559.170336819749</v>
      </c>
    </row>
    <row r="550" spans="1:4" x14ac:dyDescent="0.3">
      <c r="A550" s="73">
        <v>43046</v>
      </c>
      <c r="B550" s="130">
        <v>2590.639893</v>
      </c>
      <c r="C550" s="125">
        <f t="shared" si="16"/>
        <v>8.3724883441402831E-3</v>
      </c>
      <c r="D550" s="130">
        <f t="shared" si="17"/>
        <v>8372.4883441402835</v>
      </c>
    </row>
    <row r="551" spans="1:4" x14ac:dyDescent="0.3">
      <c r="A551" s="73">
        <v>43045</v>
      </c>
      <c r="B551" s="130">
        <v>2591.1298830000001</v>
      </c>
      <c r="C551" s="125">
        <f t="shared" si="16"/>
        <v>1.0194973529578988E-2</v>
      </c>
      <c r="D551" s="130">
        <f t="shared" si="17"/>
        <v>10194.973529578987</v>
      </c>
    </row>
    <row r="552" spans="1:4" x14ac:dyDescent="0.3">
      <c r="A552" s="73">
        <v>43042</v>
      </c>
      <c r="B552" s="130">
        <v>2587.8400879999999</v>
      </c>
      <c r="C552" s="125">
        <f t="shared" si="16"/>
        <v>4.9045037846526807E-3</v>
      </c>
      <c r="D552" s="130">
        <f t="shared" si="17"/>
        <v>4904.5037846526802</v>
      </c>
    </row>
    <row r="553" spans="1:4" x14ac:dyDescent="0.3">
      <c r="A553" s="73">
        <v>43041</v>
      </c>
      <c r="B553" s="130">
        <v>2579.8500979999999</v>
      </c>
      <c r="C553" s="125">
        <f t="shared" si="16"/>
        <v>6.9279104332635733E-3</v>
      </c>
      <c r="D553" s="130">
        <f t="shared" si="17"/>
        <v>6927.9104332635734</v>
      </c>
    </row>
    <row r="554" spans="1:4" x14ac:dyDescent="0.3">
      <c r="A554" s="73">
        <v>43040</v>
      </c>
      <c r="B554" s="130">
        <v>2579.360107</v>
      </c>
      <c r="C554" s="125">
        <f t="shared" si="16"/>
        <v>7.0668721368900567E-3</v>
      </c>
      <c r="D554" s="130">
        <f t="shared" si="17"/>
        <v>7066.8721368900569</v>
      </c>
    </row>
    <row r="555" spans="1:4" x14ac:dyDescent="0.3">
      <c r="A555" s="73">
        <v>43039</v>
      </c>
      <c r="B555" s="130">
        <v>2575.26001</v>
      </c>
      <c r="C555" s="125">
        <f t="shared" si="16"/>
        <v>6.2124524628295319E-3</v>
      </c>
      <c r="D555" s="130">
        <f t="shared" si="17"/>
        <v>6212.4524628295321</v>
      </c>
    </row>
    <row r="556" spans="1:4" x14ac:dyDescent="0.3">
      <c r="A556" s="73">
        <v>43038</v>
      </c>
      <c r="B556" s="130">
        <v>2572.830078</v>
      </c>
      <c r="C556" s="125">
        <f t="shared" si="16"/>
        <v>5.9391414098497464E-3</v>
      </c>
      <c r="D556" s="130">
        <f t="shared" si="17"/>
        <v>5939.1414098497462</v>
      </c>
    </row>
    <row r="557" spans="1:4" x14ac:dyDescent="0.3">
      <c r="A557" s="73">
        <v>43035</v>
      </c>
      <c r="B557" s="130">
        <v>2581.070068</v>
      </c>
      <c r="C557" s="125">
        <f t="shared" si="16"/>
        <v>1.0927649491556224E-2</v>
      </c>
      <c r="D557" s="130">
        <f t="shared" si="17"/>
        <v>10927.649491556223</v>
      </c>
    </row>
    <row r="558" spans="1:4" x14ac:dyDescent="0.3">
      <c r="A558" s="73">
        <v>43034</v>
      </c>
      <c r="B558" s="130">
        <v>2560.3999020000001</v>
      </c>
      <c r="C558" s="125">
        <f t="shared" si="16"/>
        <v>3.7123599049917466E-3</v>
      </c>
      <c r="D558" s="130">
        <f t="shared" si="17"/>
        <v>3712.3599049917466</v>
      </c>
    </row>
    <row r="559" spans="1:4" x14ac:dyDescent="0.3">
      <c r="A559" s="73">
        <v>43033</v>
      </c>
      <c r="B559" s="130">
        <v>2557.1499020000001</v>
      </c>
      <c r="C559" s="125">
        <f t="shared" si="16"/>
        <v>7.4744916621316548E-4</v>
      </c>
      <c r="D559" s="130">
        <f t="shared" si="17"/>
        <v>747.44916621316543</v>
      </c>
    </row>
    <row r="560" spans="1:4" x14ac:dyDescent="0.3">
      <c r="A560" s="73">
        <v>43032</v>
      </c>
      <c r="B560" s="130">
        <v>2569.1298830000001</v>
      </c>
      <c r="C560" s="125">
        <f t="shared" si="16"/>
        <v>7.249157378407034E-3</v>
      </c>
      <c r="D560" s="130">
        <f t="shared" si="17"/>
        <v>7249.1573784070342</v>
      </c>
    </row>
    <row r="561" spans="1:4" x14ac:dyDescent="0.3">
      <c r="A561" s="73">
        <v>43031</v>
      </c>
      <c r="B561" s="130">
        <v>2564.9799800000001</v>
      </c>
      <c r="C561" s="125">
        <f t="shared" si="16"/>
        <v>7.9576222857247192E-3</v>
      </c>
      <c r="D561" s="130">
        <f t="shared" si="17"/>
        <v>7957.6222857247194</v>
      </c>
    </row>
    <row r="562" spans="1:4" x14ac:dyDescent="0.3">
      <c r="A562" s="73">
        <v>43028</v>
      </c>
      <c r="B562" s="130">
        <v>2575.209961</v>
      </c>
      <c r="C562" s="125">
        <f t="shared" si="16"/>
        <v>1.0151640708802701E-2</v>
      </c>
      <c r="D562" s="130">
        <f t="shared" si="17"/>
        <v>10151.640708802701</v>
      </c>
    </row>
    <row r="563" spans="1:4" x14ac:dyDescent="0.3">
      <c r="A563" s="73">
        <v>43027</v>
      </c>
      <c r="B563" s="130">
        <v>2562.1000979999999</v>
      </c>
      <c r="C563" s="125">
        <f t="shared" si="16"/>
        <v>3.9301546324157499E-3</v>
      </c>
      <c r="D563" s="130">
        <f t="shared" si="17"/>
        <v>3930.1546324157498</v>
      </c>
    </row>
    <row r="564" spans="1:4" x14ac:dyDescent="0.3">
      <c r="A564" s="73">
        <v>43026</v>
      </c>
      <c r="B564" s="130">
        <v>2561.26001</v>
      </c>
      <c r="C564" s="125">
        <f t="shared" si="16"/>
        <v>9.268096847069085E-3</v>
      </c>
      <c r="D564" s="130">
        <f t="shared" si="17"/>
        <v>9268.0968470690841</v>
      </c>
    </row>
    <row r="565" spans="1:4" x14ac:dyDescent="0.3">
      <c r="A565" s="73">
        <v>43025</v>
      </c>
      <c r="B565" s="130">
        <v>2559.360107</v>
      </c>
      <c r="C565" s="125">
        <f t="shared" si="16"/>
        <v>9.7767788893667884E-3</v>
      </c>
      <c r="D565" s="130">
        <f t="shared" si="17"/>
        <v>9776.7788893667876</v>
      </c>
    </row>
    <row r="566" spans="1:4" x14ac:dyDescent="0.3">
      <c r="A566" s="73">
        <v>43024</v>
      </c>
      <c r="B566" s="130">
        <v>2557.639893</v>
      </c>
      <c r="C566" s="125">
        <f t="shared" si="16"/>
        <v>1.1276560495604215E-2</v>
      </c>
      <c r="D566" s="130">
        <f t="shared" si="17"/>
        <v>11276.560495604215</v>
      </c>
    </row>
    <row r="567" spans="1:4" x14ac:dyDescent="0.3">
      <c r="A567" s="73">
        <v>43021</v>
      </c>
      <c r="B567" s="130">
        <v>2553.169922</v>
      </c>
      <c r="C567" s="125">
        <f t="shared" si="16"/>
        <v>1.3420000938357379E-2</v>
      </c>
      <c r="D567" s="130">
        <f t="shared" si="17"/>
        <v>13420.00093835738</v>
      </c>
    </row>
    <row r="568" spans="1:4" x14ac:dyDescent="0.3">
      <c r="A568" s="73">
        <v>43020</v>
      </c>
      <c r="B568" s="130">
        <v>2550.929932</v>
      </c>
      <c r="C568" s="125">
        <f t="shared" si="16"/>
        <v>1.6282428324158271E-2</v>
      </c>
      <c r="D568" s="130">
        <f t="shared" si="17"/>
        <v>16282.428324158271</v>
      </c>
    </row>
    <row r="569" spans="1:4" x14ac:dyDescent="0.3">
      <c r="A569" s="73">
        <v>43019</v>
      </c>
      <c r="B569" s="130">
        <v>2555.23999</v>
      </c>
      <c r="C569" s="125">
        <f t="shared" si="16"/>
        <v>1.9225840134258876E-2</v>
      </c>
      <c r="D569" s="130">
        <f t="shared" si="17"/>
        <v>19225.840134258877</v>
      </c>
    </row>
    <row r="570" spans="1:4" x14ac:dyDescent="0.3">
      <c r="A570" s="73">
        <v>43018</v>
      </c>
      <c r="B570" s="130">
        <v>2550.639893</v>
      </c>
      <c r="C570" s="125">
        <f t="shared" si="16"/>
        <v>2.1547156847795845E-2</v>
      </c>
      <c r="D570" s="130">
        <f t="shared" si="17"/>
        <v>21547.156847795846</v>
      </c>
    </row>
    <row r="571" spans="1:4" x14ac:dyDescent="0.3">
      <c r="A571" s="73">
        <v>43017</v>
      </c>
      <c r="B571" s="130">
        <v>2544.7299800000001</v>
      </c>
      <c r="C571" s="125">
        <f t="shared" si="16"/>
        <v>1.9253750888919674E-2</v>
      </c>
      <c r="D571" s="130">
        <f t="shared" si="17"/>
        <v>19253.750888919672</v>
      </c>
    </row>
    <row r="572" spans="1:4" x14ac:dyDescent="0.3">
      <c r="A572" s="73">
        <v>43014</v>
      </c>
      <c r="B572" s="130">
        <v>2549.330078</v>
      </c>
      <c r="C572" s="125">
        <f t="shared" si="16"/>
        <v>1.8827324354370178E-2</v>
      </c>
      <c r="D572" s="130">
        <f t="shared" si="17"/>
        <v>18827.324354370179</v>
      </c>
    </row>
    <row r="573" spans="1:4" x14ac:dyDescent="0.3">
      <c r="A573" s="73">
        <v>43013</v>
      </c>
      <c r="B573" s="130">
        <v>2552.070068</v>
      </c>
      <c r="C573" s="125">
        <f t="shared" si="16"/>
        <v>2.0583047261801823E-2</v>
      </c>
      <c r="D573" s="130">
        <f t="shared" si="17"/>
        <v>20583.047261801825</v>
      </c>
    </row>
    <row r="574" spans="1:4" x14ac:dyDescent="0.3">
      <c r="A574" s="73">
        <v>43012</v>
      </c>
      <c r="B574" s="130">
        <v>2537.73999</v>
      </c>
      <c r="C574" s="125">
        <f t="shared" si="16"/>
        <v>1.1761235016430893E-2</v>
      </c>
      <c r="D574" s="130">
        <f t="shared" si="17"/>
        <v>11761.235016430894</v>
      </c>
    </row>
    <row r="575" spans="1:4" x14ac:dyDescent="0.3">
      <c r="A575" s="73">
        <v>43011</v>
      </c>
      <c r="B575" s="130">
        <v>2534.580078</v>
      </c>
      <c r="C575" s="125">
        <f t="shared" si="16"/>
        <v>1.1142431967749111E-2</v>
      </c>
      <c r="D575" s="130">
        <f t="shared" si="17"/>
        <v>11142.431967749111</v>
      </c>
    </row>
    <row r="576" spans="1:4" x14ac:dyDescent="0.3">
      <c r="A576" s="73">
        <v>43010</v>
      </c>
      <c r="B576" s="130">
        <v>2529.1201169999999</v>
      </c>
      <c r="C576" s="125">
        <f t="shared" si="16"/>
        <v>1.0084388894042728E-2</v>
      </c>
      <c r="D576" s="130">
        <f t="shared" si="17"/>
        <v>10084.388894042728</v>
      </c>
    </row>
    <row r="577" spans="1:4" x14ac:dyDescent="0.3">
      <c r="A577" s="73">
        <v>43007</v>
      </c>
      <c r="B577" s="130">
        <v>2519.360107</v>
      </c>
      <c r="C577" s="125">
        <f t="shared" si="16"/>
        <v>7.6513469372925247E-3</v>
      </c>
      <c r="D577" s="130">
        <f t="shared" si="17"/>
        <v>7651.3469372925247</v>
      </c>
    </row>
    <row r="578" spans="1:4" x14ac:dyDescent="0.3">
      <c r="A578" s="73">
        <v>43006</v>
      </c>
      <c r="B578" s="130">
        <v>2510.0600589999999</v>
      </c>
      <c r="C578" s="125">
        <f t="shared" si="16"/>
        <v>5.786113800588577E-3</v>
      </c>
      <c r="D578" s="130">
        <f t="shared" si="17"/>
        <v>5786.1138005885769</v>
      </c>
    </row>
    <row r="579" spans="1:4" x14ac:dyDescent="0.3">
      <c r="A579" s="73">
        <v>43005</v>
      </c>
      <c r="B579" s="130">
        <v>2507.040039</v>
      </c>
      <c r="C579" s="125">
        <f t="shared" si="16"/>
        <v>3.4702312283541037E-3</v>
      </c>
      <c r="D579" s="130">
        <f t="shared" si="17"/>
        <v>3470.2312283541037</v>
      </c>
    </row>
    <row r="580" spans="1:4" x14ac:dyDescent="0.3">
      <c r="A580" s="73">
        <v>43004</v>
      </c>
      <c r="B580" s="130">
        <v>2496.8400879999999</v>
      </c>
      <c r="C580" s="125">
        <f t="shared" si="16"/>
        <v>1.4424629994413962E-4</v>
      </c>
      <c r="D580" s="130">
        <f t="shared" si="17"/>
        <v>144.24629994413962</v>
      </c>
    </row>
    <row r="581" spans="1:4" x14ac:dyDescent="0.3">
      <c r="A581" s="73">
        <v>43003</v>
      </c>
      <c r="B581" s="130">
        <v>2496.6599120000001</v>
      </c>
      <c r="C581" s="125">
        <f t="shared" si="16"/>
        <v>3.4362647279742031E-3</v>
      </c>
      <c r="D581" s="130">
        <f t="shared" si="17"/>
        <v>3436.2647279742032</v>
      </c>
    </row>
    <row r="582" spans="1:4" x14ac:dyDescent="0.3">
      <c r="A582" s="73">
        <v>43000</v>
      </c>
      <c r="B582" s="130">
        <v>2502.219971</v>
      </c>
      <c r="C582" s="125">
        <f t="shared" si="16"/>
        <v>1.6571683991368547E-2</v>
      </c>
      <c r="D582" s="130">
        <f t="shared" si="17"/>
        <v>16571.683991368547</v>
      </c>
    </row>
    <row r="583" spans="1:4" x14ac:dyDescent="0.3">
      <c r="A583" s="73">
        <v>42999</v>
      </c>
      <c r="B583" s="130">
        <v>2500.6000979999999</v>
      </c>
      <c r="C583" s="125">
        <f t="shared" si="16"/>
        <v>1.4401037924911098E-2</v>
      </c>
      <c r="D583" s="130">
        <f t="shared" si="17"/>
        <v>14401.037924911097</v>
      </c>
    </row>
    <row r="584" spans="1:4" x14ac:dyDescent="0.3">
      <c r="A584" s="73">
        <v>42998</v>
      </c>
      <c r="B584" s="130">
        <v>2508.23999</v>
      </c>
      <c r="C584" s="125">
        <f t="shared" ref="C584:C647" si="18">B584/B594-1</f>
        <v>1.7318701105871526E-2</v>
      </c>
      <c r="D584" s="130">
        <f t="shared" ref="D584:D647" si="19">C584*$B$5</f>
        <v>17318.701105871525</v>
      </c>
    </row>
    <row r="585" spans="1:4" x14ac:dyDescent="0.3">
      <c r="A585" s="73">
        <v>42997</v>
      </c>
      <c r="B585" s="130">
        <v>2506.6499020000001</v>
      </c>
      <c r="C585" s="125">
        <f t="shared" si="18"/>
        <v>1.9854670567464483E-2</v>
      </c>
      <c r="D585" s="130">
        <f t="shared" si="19"/>
        <v>19854.670567464484</v>
      </c>
    </row>
    <row r="586" spans="1:4" x14ac:dyDescent="0.3">
      <c r="A586" s="73">
        <v>42996</v>
      </c>
      <c r="B586" s="130">
        <v>2503.8701169999999</v>
      </c>
      <c r="C586" s="125">
        <f t="shared" si="18"/>
        <v>1.1031502477016897E-2</v>
      </c>
      <c r="D586" s="130">
        <f t="shared" si="19"/>
        <v>11031.502477016897</v>
      </c>
    </row>
    <row r="587" spans="1:4" x14ac:dyDescent="0.3">
      <c r="A587" s="73">
        <v>42993</v>
      </c>
      <c r="B587" s="130">
        <v>2500.2299800000001</v>
      </c>
      <c r="C587" s="125">
        <f t="shared" si="18"/>
        <v>1.1563157863447193E-2</v>
      </c>
      <c r="D587" s="130">
        <f t="shared" si="19"/>
        <v>11563.157863447193</v>
      </c>
    </row>
    <row r="588" spans="1:4" x14ac:dyDescent="0.3">
      <c r="A588" s="73">
        <v>42992</v>
      </c>
      <c r="B588" s="130">
        <v>2495.6201169999999</v>
      </c>
      <c r="C588" s="125">
        <f t="shared" si="18"/>
        <v>1.5474520826599392E-2</v>
      </c>
      <c r="D588" s="130">
        <f t="shared" si="19"/>
        <v>15474.520826599392</v>
      </c>
    </row>
    <row r="589" spans="1:4" x14ac:dyDescent="0.3">
      <c r="A589" s="73">
        <v>42991</v>
      </c>
      <c r="B589" s="130">
        <v>2498.3701169999999</v>
      </c>
      <c r="C589" s="125">
        <f t="shared" si="18"/>
        <v>2.1285233600549125E-2</v>
      </c>
      <c r="D589" s="130">
        <f t="shared" si="19"/>
        <v>21285.233600549123</v>
      </c>
    </row>
    <row r="590" spans="1:4" x14ac:dyDescent="0.3">
      <c r="A590" s="73">
        <v>42990</v>
      </c>
      <c r="B590" s="130">
        <v>2496.4799800000001</v>
      </c>
      <c r="C590" s="125">
        <f t="shared" si="18"/>
        <v>2.1372692621725697E-2</v>
      </c>
      <c r="D590" s="130">
        <f t="shared" si="19"/>
        <v>21372.692621725699</v>
      </c>
    </row>
    <row r="591" spans="1:4" x14ac:dyDescent="0.3">
      <c r="A591" s="73">
        <v>42989</v>
      </c>
      <c r="B591" s="130">
        <v>2488.110107</v>
      </c>
      <c r="C591" s="125">
        <f t="shared" si="18"/>
        <v>1.8444181288240102E-2</v>
      </c>
      <c r="D591" s="130">
        <f t="shared" si="19"/>
        <v>18444.181288240103</v>
      </c>
    </row>
    <row r="592" spans="1:4" x14ac:dyDescent="0.3">
      <c r="A592" s="73">
        <v>42986</v>
      </c>
      <c r="B592" s="130">
        <v>2461.429932</v>
      </c>
      <c r="C592" s="125">
        <f t="shared" si="18"/>
        <v>9.2087894754977473E-3</v>
      </c>
      <c r="D592" s="130">
        <f t="shared" si="19"/>
        <v>9208.7894754977478</v>
      </c>
    </row>
    <row r="593" spans="1:4" x14ac:dyDescent="0.3">
      <c r="A593" s="73">
        <v>42985</v>
      </c>
      <c r="B593" s="130">
        <v>2465.1000979999999</v>
      </c>
      <c r="C593" s="125">
        <f t="shared" si="18"/>
        <v>8.6169042503152493E-3</v>
      </c>
      <c r="D593" s="130">
        <f t="shared" si="19"/>
        <v>8616.9042503152486</v>
      </c>
    </row>
    <row r="594" spans="1:4" x14ac:dyDescent="0.3">
      <c r="A594" s="73">
        <v>42984</v>
      </c>
      <c r="B594" s="130">
        <v>2465.540039</v>
      </c>
      <c r="C594" s="125">
        <f t="shared" si="18"/>
        <v>5.3129361131536434E-3</v>
      </c>
      <c r="D594" s="130">
        <f t="shared" si="19"/>
        <v>5312.9361131536434</v>
      </c>
    </row>
    <row r="595" spans="1:4" x14ac:dyDescent="0.3">
      <c r="A595" s="73">
        <v>42983</v>
      </c>
      <c r="B595" s="130">
        <v>2457.8500979999999</v>
      </c>
      <c r="C595" s="125">
        <f t="shared" si="18"/>
        <v>1.2139822012148471E-2</v>
      </c>
      <c r="D595" s="130">
        <f t="shared" si="19"/>
        <v>12139.822012148472</v>
      </c>
    </row>
    <row r="596" spans="1:4" x14ac:dyDescent="0.3">
      <c r="A596" s="73">
        <v>42979</v>
      </c>
      <c r="B596" s="130">
        <v>2476.5500489999999</v>
      </c>
      <c r="C596" s="125">
        <f t="shared" si="18"/>
        <v>2.1026158590718991E-2</v>
      </c>
      <c r="D596" s="130">
        <f t="shared" si="19"/>
        <v>21026.158590718991</v>
      </c>
    </row>
    <row r="597" spans="1:4" x14ac:dyDescent="0.3">
      <c r="A597" s="73">
        <v>42978</v>
      </c>
      <c r="B597" s="130">
        <v>2471.6499020000001</v>
      </c>
      <c r="C597" s="125">
        <f t="shared" si="18"/>
        <v>1.7135687436941938E-2</v>
      </c>
      <c r="D597" s="130">
        <f t="shared" si="19"/>
        <v>17135.687436941938</v>
      </c>
    </row>
    <row r="598" spans="1:4" x14ac:dyDescent="0.3">
      <c r="A598" s="73">
        <v>42977</v>
      </c>
      <c r="B598" s="130">
        <v>2457.5900879999999</v>
      </c>
      <c r="C598" s="125">
        <f t="shared" si="18"/>
        <v>-4.2623783153610262E-3</v>
      </c>
      <c r="D598" s="130">
        <f t="shared" si="19"/>
        <v>-4262.3783153610266</v>
      </c>
    </row>
    <row r="599" spans="1:4" x14ac:dyDescent="0.3">
      <c r="A599" s="73">
        <v>42976</v>
      </c>
      <c r="B599" s="130">
        <v>2446.3000489999999</v>
      </c>
      <c r="C599" s="125">
        <f t="shared" si="18"/>
        <v>-7.4291905027881189E-3</v>
      </c>
      <c r="D599" s="130">
        <f t="shared" si="19"/>
        <v>-7429.1905027881185</v>
      </c>
    </row>
    <row r="600" spans="1:4" x14ac:dyDescent="0.3">
      <c r="A600" s="73">
        <v>42975</v>
      </c>
      <c r="B600" s="130">
        <v>2444.23999</v>
      </c>
      <c r="C600" s="125">
        <f t="shared" si="18"/>
        <v>-8.7597318679003555E-3</v>
      </c>
      <c r="D600" s="130">
        <f t="shared" si="19"/>
        <v>-8759.7318679003547</v>
      </c>
    </row>
    <row r="601" spans="1:4" x14ac:dyDescent="0.3">
      <c r="A601" s="73">
        <v>42972</v>
      </c>
      <c r="B601" s="130">
        <v>2443.0500489999999</v>
      </c>
      <c r="C601" s="125">
        <f t="shared" si="18"/>
        <v>7.0862523217507523E-4</v>
      </c>
      <c r="D601" s="130">
        <f t="shared" si="19"/>
        <v>708.62523217507521</v>
      </c>
    </row>
    <row r="602" spans="1:4" x14ac:dyDescent="0.3">
      <c r="A602" s="73">
        <v>42971</v>
      </c>
      <c r="B602" s="130">
        <v>2438.969971</v>
      </c>
      <c r="C602" s="125">
        <f t="shared" si="18"/>
        <v>3.1170818434689274E-4</v>
      </c>
      <c r="D602" s="130">
        <f t="shared" si="19"/>
        <v>311.70818434689272</v>
      </c>
    </row>
    <row r="603" spans="1:4" x14ac:dyDescent="0.3">
      <c r="A603" s="73">
        <v>42970</v>
      </c>
      <c r="B603" s="130">
        <v>2444.040039</v>
      </c>
      <c r="C603" s="125">
        <f t="shared" si="18"/>
        <v>-1.2117921745839366E-2</v>
      </c>
      <c r="D603" s="130">
        <f t="shared" si="19"/>
        <v>-12117.921745839367</v>
      </c>
    </row>
    <row r="604" spans="1:4" x14ac:dyDescent="0.3">
      <c r="A604" s="73">
        <v>42969</v>
      </c>
      <c r="B604" s="130">
        <v>2452.51001</v>
      </c>
      <c r="C604" s="125">
        <f t="shared" si="18"/>
        <v>-9.0548028648500534E-3</v>
      </c>
      <c r="D604" s="130">
        <f t="shared" si="19"/>
        <v>-9054.8028648500531</v>
      </c>
    </row>
    <row r="605" spans="1:4" x14ac:dyDescent="0.3">
      <c r="A605" s="73">
        <v>42968</v>
      </c>
      <c r="B605" s="130">
        <v>2428.3701169999999</v>
      </c>
      <c r="C605" s="125">
        <f t="shared" si="18"/>
        <v>-2.1177631136813369E-2</v>
      </c>
      <c r="D605" s="130">
        <f t="shared" si="19"/>
        <v>-21177.631136813368</v>
      </c>
    </row>
    <row r="606" spans="1:4" x14ac:dyDescent="0.3">
      <c r="A606" s="73">
        <v>42965</v>
      </c>
      <c r="B606" s="130">
        <v>2425.5500489999999</v>
      </c>
      <c r="C606" s="125">
        <f t="shared" si="18"/>
        <v>-2.07038946496515E-2</v>
      </c>
      <c r="D606" s="130">
        <f t="shared" si="19"/>
        <v>-20703.894649651498</v>
      </c>
    </row>
    <row r="607" spans="1:4" x14ac:dyDescent="0.3">
      <c r="A607" s="73">
        <v>42964</v>
      </c>
      <c r="B607" s="130">
        <v>2430.01001</v>
      </c>
      <c r="C607" s="125">
        <f t="shared" si="18"/>
        <v>-1.704982828796886E-2</v>
      </c>
      <c r="D607" s="130">
        <f t="shared" si="19"/>
        <v>-17049.82828796886</v>
      </c>
    </row>
    <row r="608" spans="1:4" x14ac:dyDescent="0.3">
      <c r="A608" s="73">
        <v>42963</v>
      </c>
      <c r="B608" s="130">
        <v>2468.110107</v>
      </c>
      <c r="C608" s="125">
        <f t="shared" si="18"/>
        <v>-3.8182415594149033E-3</v>
      </c>
      <c r="D608" s="130">
        <f t="shared" si="19"/>
        <v>-3818.2415594149033</v>
      </c>
    </row>
    <row r="609" spans="1:4" x14ac:dyDescent="0.3">
      <c r="A609" s="73">
        <v>42962</v>
      </c>
      <c r="B609" s="130">
        <v>2464.610107</v>
      </c>
      <c r="C609" s="125">
        <f t="shared" si="18"/>
        <v>-4.7408446041137253E-3</v>
      </c>
      <c r="D609" s="130">
        <f t="shared" si="19"/>
        <v>-4740.8446041137249</v>
      </c>
    </row>
    <row r="610" spans="1:4" x14ac:dyDescent="0.3">
      <c r="A610" s="73">
        <v>42961</v>
      </c>
      <c r="B610" s="130">
        <v>2465.8400879999999</v>
      </c>
      <c r="C610" s="125">
        <f t="shared" si="18"/>
        <v>-1.8054329075553044E-3</v>
      </c>
      <c r="D610" s="130">
        <f t="shared" si="19"/>
        <v>-1805.4329075553044</v>
      </c>
    </row>
    <row r="611" spans="1:4" x14ac:dyDescent="0.3">
      <c r="A611" s="73">
        <v>42958</v>
      </c>
      <c r="B611" s="130">
        <v>2441.320068</v>
      </c>
      <c r="C611" s="125">
        <f t="shared" si="18"/>
        <v>-1.245096427321124E-2</v>
      </c>
      <c r="D611" s="130">
        <f t="shared" si="19"/>
        <v>-12450.964273211241</v>
      </c>
    </row>
    <row r="612" spans="1:4" x14ac:dyDescent="0.3">
      <c r="A612" s="73">
        <v>42957</v>
      </c>
      <c r="B612" s="130">
        <v>2438.209961</v>
      </c>
      <c r="C612" s="125">
        <f t="shared" si="18"/>
        <v>-1.5031777303438854E-2</v>
      </c>
      <c r="D612" s="130">
        <f t="shared" si="19"/>
        <v>-15031.777303438854</v>
      </c>
    </row>
    <row r="613" spans="1:4" x14ac:dyDescent="0.3">
      <c r="A613" s="73">
        <v>42956</v>
      </c>
      <c r="B613" s="130">
        <v>2474.0200199999999</v>
      </c>
      <c r="C613" s="125">
        <f t="shared" si="18"/>
        <v>-1.5376591130394912E-3</v>
      </c>
      <c r="D613" s="130">
        <f t="shared" si="19"/>
        <v>-1537.6591130394911</v>
      </c>
    </row>
    <row r="614" spans="1:4" x14ac:dyDescent="0.3">
      <c r="A614" s="73">
        <v>42955</v>
      </c>
      <c r="B614" s="130">
        <v>2474.919922</v>
      </c>
      <c r="C614" s="125">
        <f t="shared" si="18"/>
        <v>-8.9214579145269202E-4</v>
      </c>
      <c r="D614" s="130">
        <f t="shared" si="19"/>
        <v>-892.14579145269204</v>
      </c>
    </row>
    <row r="615" spans="1:4" x14ac:dyDescent="0.3">
      <c r="A615" s="73">
        <v>42954</v>
      </c>
      <c r="B615" s="130">
        <v>2480.9099120000001</v>
      </c>
      <c r="C615" s="125">
        <f t="shared" si="18"/>
        <v>4.4536037312765675E-3</v>
      </c>
      <c r="D615" s="130">
        <f t="shared" si="19"/>
        <v>4453.6037312765675</v>
      </c>
    </row>
    <row r="616" spans="1:4" x14ac:dyDescent="0.3">
      <c r="A616" s="73">
        <v>42951</v>
      </c>
      <c r="B616" s="130">
        <v>2476.830078</v>
      </c>
      <c r="C616" s="125">
        <f t="shared" si="18"/>
        <v>1.7350736215924201E-3</v>
      </c>
      <c r="D616" s="130">
        <f t="shared" si="19"/>
        <v>1735.0736215924201</v>
      </c>
    </row>
    <row r="617" spans="1:4" x14ac:dyDescent="0.3">
      <c r="A617" s="73">
        <v>42950</v>
      </c>
      <c r="B617" s="130">
        <v>2472.1599120000001</v>
      </c>
      <c r="C617" s="125">
        <f t="shared" si="18"/>
        <v>-5.2155451921653828E-4</v>
      </c>
      <c r="D617" s="130">
        <f t="shared" si="19"/>
        <v>-521.55451921653832</v>
      </c>
    </row>
    <row r="618" spans="1:4" x14ac:dyDescent="0.3">
      <c r="A618" s="73">
        <v>42949</v>
      </c>
      <c r="B618" s="130">
        <v>2477.570068</v>
      </c>
      <c r="C618" s="125">
        <f t="shared" si="18"/>
        <v>1.5118217024119307E-3</v>
      </c>
      <c r="D618" s="130">
        <f t="shared" si="19"/>
        <v>1511.8217024119308</v>
      </c>
    </row>
    <row r="619" spans="1:4" x14ac:dyDescent="0.3">
      <c r="A619" s="73">
        <v>42948</v>
      </c>
      <c r="B619" s="130">
        <v>2476.3500979999999</v>
      </c>
      <c r="C619" s="125">
        <f t="shared" si="18"/>
        <v>6.3967838525991194E-3</v>
      </c>
      <c r="D619" s="130">
        <f t="shared" si="19"/>
        <v>6396.7838525991192</v>
      </c>
    </row>
    <row r="620" spans="1:4" x14ac:dyDescent="0.3">
      <c r="A620" s="73">
        <v>42947</v>
      </c>
      <c r="B620" s="130">
        <v>2470.3000489999999</v>
      </c>
      <c r="C620" s="125">
        <f t="shared" si="18"/>
        <v>4.5382355155016985E-3</v>
      </c>
      <c r="D620" s="130">
        <f t="shared" si="19"/>
        <v>4538.2355155016985</v>
      </c>
    </row>
    <row r="621" spans="1:4" x14ac:dyDescent="0.3">
      <c r="A621" s="73">
        <v>42944</v>
      </c>
      <c r="B621" s="130">
        <v>2472.1000979999999</v>
      </c>
      <c r="C621" s="125">
        <f t="shared" si="18"/>
        <v>5.2170269615208209E-3</v>
      </c>
      <c r="D621" s="130">
        <f t="shared" si="19"/>
        <v>5217.0269615208208</v>
      </c>
    </row>
    <row r="622" spans="1:4" x14ac:dyDescent="0.3">
      <c r="A622" s="73">
        <v>42943</v>
      </c>
      <c r="B622" s="130">
        <v>2475.419922</v>
      </c>
      <c r="C622" s="125">
        <f t="shared" si="18"/>
        <v>1.1271143470278133E-2</v>
      </c>
      <c r="D622" s="130">
        <f t="shared" si="19"/>
        <v>11271.143470278133</v>
      </c>
    </row>
    <row r="623" spans="1:4" x14ac:dyDescent="0.3">
      <c r="A623" s="73">
        <v>42942</v>
      </c>
      <c r="B623" s="130">
        <v>2477.830078</v>
      </c>
      <c r="C623" s="125">
        <f t="shared" si="18"/>
        <v>1.4153311368054755E-2</v>
      </c>
      <c r="D623" s="130">
        <f t="shared" si="19"/>
        <v>14153.311368054756</v>
      </c>
    </row>
    <row r="624" spans="1:4" x14ac:dyDescent="0.3">
      <c r="A624" s="73">
        <v>42941</v>
      </c>
      <c r="B624" s="130">
        <v>2477.1298830000001</v>
      </c>
      <c r="C624" s="125">
        <f t="shared" si="18"/>
        <v>2.1273640558172602E-2</v>
      </c>
      <c r="D624" s="130">
        <f t="shared" si="19"/>
        <v>21273.640558172603</v>
      </c>
    </row>
    <row r="625" spans="1:4" x14ac:dyDescent="0.3">
      <c r="A625" s="73">
        <v>42940</v>
      </c>
      <c r="B625" s="130">
        <v>2469.9099120000001</v>
      </c>
      <c r="C625" s="125">
        <f t="shared" si="18"/>
        <v>1.7499981952105337E-2</v>
      </c>
      <c r="D625" s="130">
        <f t="shared" si="19"/>
        <v>17499.981952105336</v>
      </c>
    </row>
    <row r="626" spans="1:4" x14ac:dyDescent="0.3">
      <c r="A626" s="73">
        <v>42937</v>
      </c>
      <c r="B626" s="130">
        <v>2472.540039</v>
      </c>
      <c r="C626" s="125">
        <f t="shared" si="18"/>
        <v>1.9528492040977286E-2</v>
      </c>
      <c r="D626" s="130">
        <f t="shared" si="19"/>
        <v>19528.492040977286</v>
      </c>
    </row>
    <row r="627" spans="1:4" x14ac:dyDescent="0.3">
      <c r="A627" s="73">
        <v>42936</v>
      </c>
      <c r="B627" s="130">
        <v>2473.4499510000001</v>
      </c>
      <c r="C627" s="125">
        <f t="shared" si="18"/>
        <v>2.643425708060998E-2</v>
      </c>
      <c r="D627" s="130">
        <f t="shared" si="19"/>
        <v>26434.257080609979</v>
      </c>
    </row>
    <row r="628" spans="1:4" x14ac:dyDescent="0.3">
      <c r="A628" s="73">
        <v>42935</v>
      </c>
      <c r="B628" s="130">
        <v>2473.830078</v>
      </c>
      <c r="C628" s="125">
        <f t="shared" si="18"/>
        <v>1.6974042909063014E-2</v>
      </c>
      <c r="D628" s="130">
        <f t="shared" si="19"/>
        <v>16974.042909063013</v>
      </c>
    </row>
    <row r="629" spans="1:4" x14ac:dyDescent="0.3">
      <c r="A629" s="73">
        <v>42934</v>
      </c>
      <c r="B629" s="130">
        <v>2460.610107</v>
      </c>
      <c r="C629" s="125">
        <f t="shared" si="18"/>
        <v>1.535035192180878E-2</v>
      </c>
      <c r="D629" s="130">
        <f t="shared" si="19"/>
        <v>15350.35192180878</v>
      </c>
    </row>
    <row r="630" spans="1:4" x14ac:dyDescent="0.3">
      <c r="A630" s="73">
        <v>42933</v>
      </c>
      <c r="B630" s="130">
        <v>2459.139893</v>
      </c>
      <c r="C630" s="125">
        <f t="shared" si="18"/>
        <v>1.6299517625604887E-2</v>
      </c>
      <c r="D630" s="130">
        <f t="shared" si="19"/>
        <v>16299.517625604887</v>
      </c>
    </row>
    <row r="631" spans="1:4" x14ac:dyDescent="0.3">
      <c r="A631" s="73">
        <v>42930</v>
      </c>
      <c r="B631" s="130">
        <v>2459.2700199999999</v>
      </c>
      <c r="C631" s="125">
        <f t="shared" si="18"/>
        <v>7.6126339064548354E-3</v>
      </c>
      <c r="D631" s="130">
        <f t="shared" si="19"/>
        <v>7612.6339064548356</v>
      </c>
    </row>
    <row r="632" spans="1:4" x14ac:dyDescent="0.3">
      <c r="A632" s="73">
        <v>42929</v>
      </c>
      <c r="B632" s="130">
        <v>2447.830078</v>
      </c>
      <c r="C632" s="125">
        <f t="shared" si="18"/>
        <v>1.175929220537375E-2</v>
      </c>
      <c r="D632" s="130">
        <f t="shared" si="19"/>
        <v>11759.292205373751</v>
      </c>
    </row>
    <row r="633" spans="1:4" x14ac:dyDescent="0.3">
      <c r="A633" s="73">
        <v>42928</v>
      </c>
      <c r="B633" s="130">
        <v>2443.25</v>
      </c>
      <c r="C633" s="125">
        <f t="shared" si="18"/>
        <v>1.7137400252824619E-3</v>
      </c>
      <c r="D633" s="130">
        <f t="shared" si="19"/>
        <v>1713.7400252824618</v>
      </c>
    </row>
    <row r="634" spans="1:4" x14ac:dyDescent="0.3">
      <c r="A634" s="73">
        <v>42927</v>
      </c>
      <c r="B634" s="130">
        <v>2425.530029</v>
      </c>
      <c r="C634" s="125">
        <f t="shared" si="18"/>
        <v>-5.2372635620613339E-3</v>
      </c>
      <c r="D634" s="130">
        <f t="shared" si="19"/>
        <v>-5237.2635620613337</v>
      </c>
    </row>
    <row r="635" spans="1:4" x14ac:dyDescent="0.3">
      <c r="A635" s="73">
        <v>42926</v>
      </c>
      <c r="B635" s="130">
        <v>2427.429932</v>
      </c>
      <c r="C635" s="125">
        <f t="shared" si="18"/>
        <v>-2.9041150133497506E-3</v>
      </c>
      <c r="D635" s="130">
        <f t="shared" si="19"/>
        <v>-2904.1150133497508</v>
      </c>
    </row>
    <row r="636" spans="1:4" x14ac:dyDescent="0.3">
      <c r="A636" s="73">
        <v>42923</v>
      </c>
      <c r="B636" s="130">
        <v>2425.179932</v>
      </c>
      <c r="C636" s="125">
        <f t="shared" si="18"/>
        <v>-4.2823664469215927E-3</v>
      </c>
      <c r="D636" s="130">
        <f t="shared" si="19"/>
        <v>-4282.3664469215928</v>
      </c>
    </row>
    <row r="637" spans="1:4" x14ac:dyDescent="0.3">
      <c r="A637" s="73">
        <v>42922</v>
      </c>
      <c r="B637" s="130">
        <v>2409.75</v>
      </c>
      <c r="C637" s="125">
        <f t="shared" si="18"/>
        <v>-1.1193965062135103E-2</v>
      </c>
      <c r="D637" s="130">
        <f t="shared" si="19"/>
        <v>-11193.965062135103</v>
      </c>
    </row>
    <row r="638" spans="1:4" x14ac:dyDescent="0.3">
      <c r="A638" s="73">
        <v>42921</v>
      </c>
      <c r="B638" s="130">
        <v>2432.540039</v>
      </c>
      <c r="C638" s="125">
        <f t="shared" si="18"/>
        <v>-8.5267020177794972E-3</v>
      </c>
      <c r="D638" s="130">
        <f t="shared" si="19"/>
        <v>-8526.7020177794966</v>
      </c>
    </row>
    <row r="639" spans="1:4" x14ac:dyDescent="0.3">
      <c r="A639" s="73">
        <v>42916</v>
      </c>
      <c r="B639" s="130">
        <v>2423.4099120000001</v>
      </c>
      <c r="C639" s="125">
        <f t="shared" si="18"/>
        <v>-4.0030373763629834E-3</v>
      </c>
      <c r="D639" s="130">
        <f t="shared" si="19"/>
        <v>-4003.0373763629832</v>
      </c>
    </row>
    <row r="640" spans="1:4" x14ac:dyDescent="0.3">
      <c r="A640" s="73">
        <v>42915</v>
      </c>
      <c r="B640" s="130">
        <v>2419.6999510000001</v>
      </c>
      <c r="C640" s="125">
        <f t="shared" si="18"/>
        <v>-5.2457225214733727E-3</v>
      </c>
      <c r="D640" s="130">
        <f t="shared" si="19"/>
        <v>-5245.7225214733726</v>
      </c>
    </row>
    <row r="641" spans="1:4" x14ac:dyDescent="0.3">
      <c r="A641" s="73">
        <v>42914</v>
      </c>
      <c r="B641" s="130">
        <v>2440.6899410000001</v>
      </c>
      <c r="C641" s="125">
        <f t="shared" si="18"/>
        <v>1.1362223077973077E-3</v>
      </c>
      <c r="D641" s="130">
        <f t="shared" si="19"/>
        <v>1136.2223077973076</v>
      </c>
    </row>
    <row r="642" spans="1:4" x14ac:dyDescent="0.3">
      <c r="A642" s="73">
        <v>42913</v>
      </c>
      <c r="B642" s="130">
        <v>2419.3798830000001</v>
      </c>
      <c r="C642" s="125">
        <f t="shared" si="18"/>
        <v>-8.593117445396925E-3</v>
      </c>
      <c r="D642" s="130">
        <f t="shared" si="19"/>
        <v>-8593.1174453969252</v>
      </c>
    </row>
    <row r="643" spans="1:4" x14ac:dyDescent="0.3">
      <c r="A643" s="73">
        <v>42912</v>
      </c>
      <c r="B643" s="130">
        <v>2439.070068</v>
      </c>
      <c r="C643" s="125">
        <f t="shared" si="18"/>
        <v>3.9846115388444403E-3</v>
      </c>
      <c r="D643" s="130">
        <f t="shared" si="19"/>
        <v>3984.6115388444405</v>
      </c>
    </row>
    <row r="644" spans="1:4" x14ac:dyDescent="0.3">
      <c r="A644" s="73">
        <v>42909</v>
      </c>
      <c r="B644" s="130">
        <v>2438.3000489999999</v>
      </c>
      <c r="C644" s="125">
        <f t="shared" si="18"/>
        <v>2.6852987520586957E-3</v>
      </c>
      <c r="D644" s="130">
        <f t="shared" si="19"/>
        <v>2685.2987520586958</v>
      </c>
    </row>
    <row r="645" spans="1:4" x14ac:dyDescent="0.3">
      <c r="A645" s="73">
        <v>42908</v>
      </c>
      <c r="B645" s="130">
        <v>2434.5</v>
      </c>
      <c r="C645" s="125">
        <f t="shared" si="18"/>
        <v>2.9171004426165048E-4</v>
      </c>
      <c r="D645" s="130">
        <f t="shared" si="19"/>
        <v>291.71004426165047</v>
      </c>
    </row>
    <row r="646" spans="1:4" x14ac:dyDescent="0.3">
      <c r="A646" s="73">
        <v>42907</v>
      </c>
      <c r="B646" s="130">
        <v>2435.610107</v>
      </c>
      <c r="C646" s="125">
        <f t="shared" si="18"/>
        <v>1.0152371456761955E-3</v>
      </c>
      <c r="D646" s="130">
        <f t="shared" si="19"/>
        <v>1015.2371456761955</v>
      </c>
    </row>
    <row r="647" spans="1:4" x14ac:dyDescent="0.3">
      <c r="A647" s="73">
        <v>42906</v>
      </c>
      <c r="B647" s="130">
        <v>2437.030029</v>
      </c>
      <c r="C647" s="125">
        <f t="shared" si="18"/>
        <v>3.169577930035361E-3</v>
      </c>
      <c r="D647" s="130">
        <f t="shared" si="19"/>
        <v>3169.5779300353611</v>
      </c>
    </row>
    <row r="648" spans="1:4" x14ac:dyDescent="0.3">
      <c r="A648" s="73">
        <v>42905</v>
      </c>
      <c r="B648" s="130">
        <v>2453.459961</v>
      </c>
      <c r="C648" s="125">
        <f t="shared" ref="C648:C711" si="20">B648/B658-1</f>
        <v>7.1260877228536135E-3</v>
      </c>
      <c r="D648" s="130">
        <f t="shared" ref="D648:D711" si="21">C648*$B$5</f>
        <v>7126.0877228536137</v>
      </c>
    </row>
    <row r="649" spans="1:4" x14ac:dyDescent="0.3">
      <c r="A649" s="73">
        <v>42902</v>
      </c>
      <c r="B649" s="130">
        <v>2433.1499020000001</v>
      </c>
      <c r="C649" s="125">
        <f t="shared" si="20"/>
        <v>-2.4272226032663324E-3</v>
      </c>
      <c r="D649" s="130">
        <f t="shared" si="21"/>
        <v>-2427.2226032663325</v>
      </c>
    </row>
    <row r="650" spans="1:4" x14ac:dyDescent="0.3">
      <c r="A650" s="73">
        <v>42901</v>
      </c>
      <c r="B650" s="130">
        <v>2432.459961</v>
      </c>
      <c r="C650" s="125">
        <f t="shared" si="20"/>
        <v>9.8758958286304654E-4</v>
      </c>
      <c r="D650" s="130">
        <f t="shared" si="21"/>
        <v>987.58958286304653</v>
      </c>
    </row>
    <row r="651" spans="1:4" x14ac:dyDescent="0.3">
      <c r="A651" s="73">
        <v>42900</v>
      </c>
      <c r="B651" s="130">
        <v>2437.919922</v>
      </c>
      <c r="C651" s="125">
        <f t="shared" si="20"/>
        <v>1.0830032535587009E-2</v>
      </c>
      <c r="D651" s="130">
        <f t="shared" si="21"/>
        <v>10830.032535587008</v>
      </c>
    </row>
    <row r="652" spans="1:4" x14ac:dyDescent="0.3">
      <c r="A652" s="73">
        <v>42899</v>
      </c>
      <c r="B652" s="130">
        <v>2440.3500979999999</v>
      </c>
      <c r="C652" s="125">
        <f t="shared" si="20"/>
        <v>1.1372238086276187E-2</v>
      </c>
      <c r="D652" s="130">
        <f t="shared" si="21"/>
        <v>11372.238086276187</v>
      </c>
    </row>
    <row r="653" spans="1:4" x14ac:dyDescent="0.3">
      <c r="A653" s="73">
        <v>42898</v>
      </c>
      <c r="B653" s="130">
        <v>2429.389893</v>
      </c>
      <c r="C653" s="125">
        <f t="shared" si="20"/>
        <v>5.6170677525806401E-3</v>
      </c>
      <c r="D653" s="130">
        <f t="shared" si="21"/>
        <v>5617.0677525806404</v>
      </c>
    </row>
    <row r="654" spans="1:4" x14ac:dyDescent="0.3">
      <c r="A654" s="73">
        <v>42895</v>
      </c>
      <c r="B654" s="130">
        <v>2431.7700199999999</v>
      </c>
      <c r="C654" s="125">
        <f t="shared" si="20"/>
        <v>6.9148933694622716E-3</v>
      </c>
      <c r="D654" s="130">
        <f t="shared" si="21"/>
        <v>6914.8933694622719</v>
      </c>
    </row>
    <row r="655" spans="1:4" x14ac:dyDescent="0.3">
      <c r="A655" s="73">
        <v>42894</v>
      </c>
      <c r="B655" s="130">
        <v>2433.790039</v>
      </c>
      <c r="C655" s="125">
        <f t="shared" si="20"/>
        <v>1.2227694886588036E-2</v>
      </c>
      <c r="D655" s="130">
        <f t="shared" si="21"/>
        <v>12227.694886588037</v>
      </c>
    </row>
    <row r="656" spans="1:4" x14ac:dyDescent="0.3">
      <c r="A656" s="73">
        <v>42893</v>
      </c>
      <c r="B656" s="130">
        <v>2433.139893</v>
      </c>
      <c r="C656" s="125">
        <f t="shared" si="20"/>
        <v>1.4476185209072012E-2</v>
      </c>
      <c r="D656" s="130">
        <f t="shared" si="21"/>
        <v>14476.185209072013</v>
      </c>
    </row>
    <row r="657" spans="1:4" x14ac:dyDescent="0.3">
      <c r="A657" s="73">
        <v>42892</v>
      </c>
      <c r="B657" s="130">
        <v>2429.330078</v>
      </c>
      <c r="C657" s="125">
        <f t="shared" si="20"/>
        <v>1.4749274318934136E-2</v>
      </c>
      <c r="D657" s="130">
        <f t="shared" si="21"/>
        <v>14749.274318934136</v>
      </c>
    </row>
    <row r="658" spans="1:4" x14ac:dyDescent="0.3">
      <c r="A658" s="73">
        <v>42891</v>
      </c>
      <c r="B658" s="130">
        <v>2436.1000979999999</v>
      </c>
      <c r="C658" s="125">
        <f t="shared" si="20"/>
        <v>2.2827994128872486E-2</v>
      </c>
      <c r="D658" s="130">
        <f t="shared" si="21"/>
        <v>22827.994128872488</v>
      </c>
    </row>
    <row r="659" spans="1:4" x14ac:dyDescent="0.3">
      <c r="A659" s="73">
        <v>42888</v>
      </c>
      <c r="B659" s="130">
        <v>2439.070068</v>
      </c>
      <c r="C659" s="125">
        <f t="shared" si="20"/>
        <v>3.1005401272828914E-2</v>
      </c>
      <c r="D659" s="130">
        <f t="shared" si="21"/>
        <v>31005.401272828913</v>
      </c>
    </row>
    <row r="660" spans="1:4" x14ac:dyDescent="0.3">
      <c r="A660" s="73">
        <v>42887</v>
      </c>
      <c r="B660" s="130">
        <v>2430.0600589999999</v>
      </c>
      <c r="C660" s="125">
        <f t="shared" si="20"/>
        <v>3.0983920061037118E-2</v>
      </c>
      <c r="D660" s="130">
        <f t="shared" si="21"/>
        <v>30983.920061037119</v>
      </c>
    </row>
    <row r="661" spans="1:4" x14ac:dyDescent="0.3">
      <c r="A661" s="73">
        <v>42886</v>
      </c>
      <c r="B661" s="130">
        <v>2411.8000489999999</v>
      </c>
      <c r="C661" s="125">
        <f t="shared" si="20"/>
        <v>4.6362587784360976E-3</v>
      </c>
      <c r="D661" s="130">
        <f t="shared" si="21"/>
        <v>4636.2587784360976</v>
      </c>
    </row>
    <row r="662" spans="1:4" x14ac:dyDescent="0.3">
      <c r="A662" s="73">
        <v>42885</v>
      </c>
      <c r="B662" s="130">
        <v>2412.9099120000001</v>
      </c>
      <c r="C662" s="125">
        <f t="shared" si="20"/>
        <v>4.4081736405825467E-3</v>
      </c>
      <c r="D662" s="130">
        <f t="shared" si="21"/>
        <v>4408.1736405825468</v>
      </c>
    </row>
    <row r="663" spans="1:4" x14ac:dyDescent="0.3">
      <c r="A663" s="73">
        <v>42881</v>
      </c>
      <c r="B663" s="130">
        <v>2415.820068</v>
      </c>
      <c r="C663" s="125">
        <f t="shared" si="20"/>
        <v>1.042292317597826E-2</v>
      </c>
      <c r="D663" s="130">
        <f t="shared" si="21"/>
        <v>10422.92317597826</v>
      </c>
    </row>
    <row r="664" spans="1:4" x14ac:dyDescent="0.3">
      <c r="A664" s="73">
        <v>42880</v>
      </c>
      <c r="B664" s="130">
        <v>2415.070068</v>
      </c>
      <c r="C664" s="125">
        <f t="shared" si="20"/>
        <v>8.6158465062122769E-3</v>
      </c>
      <c r="D664" s="130">
        <f t="shared" si="21"/>
        <v>8615.8465062122777</v>
      </c>
    </row>
    <row r="665" spans="1:4" x14ac:dyDescent="0.3">
      <c r="A665" s="73">
        <v>42879</v>
      </c>
      <c r="B665" s="130">
        <v>2404.389893</v>
      </c>
      <c r="C665" s="125">
        <f t="shared" si="20"/>
        <v>1.9836434083946308E-3</v>
      </c>
      <c r="D665" s="130">
        <f t="shared" si="21"/>
        <v>1983.6434083946308</v>
      </c>
    </row>
    <row r="666" spans="1:4" x14ac:dyDescent="0.3">
      <c r="A666" s="73">
        <v>42878</v>
      </c>
      <c r="B666" s="130">
        <v>2398.419922</v>
      </c>
      <c r="C666" s="125">
        <f t="shared" si="20"/>
        <v>6.2580313436111368E-4</v>
      </c>
      <c r="D666" s="130">
        <f t="shared" si="21"/>
        <v>625.80313436111373</v>
      </c>
    </row>
    <row r="667" spans="1:4" x14ac:dyDescent="0.3">
      <c r="A667" s="73">
        <v>42877</v>
      </c>
      <c r="B667" s="130">
        <v>2394.0200199999999</v>
      </c>
      <c r="C667" s="125">
        <f t="shared" si="20"/>
        <v>-2.2338534377051023E-3</v>
      </c>
      <c r="D667" s="130">
        <f t="shared" si="21"/>
        <v>-2233.8534377051024</v>
      </c>
    </row>
    <row r="668" spans="1:4" x14ac:dyDescent="0.3">
      <c r="A668" s="73">
        <v>42874</v>
      </c>
      <c r="B668" s="130">
        <v>2381.7299800000001</v>
      </c>
      <c r="C668" s="125">
        <f t="shared" si="20"/>
        <v>-7.318856292721776E-3</v>
      </c>
      <c r="D668" s="130">
        <f t="shared" si="21"/>
        <v>-7318.8562927217763</v>
      </c>
    </row>
    <row r="669" spans="1:4" x14ac:dyDescent="0.3">
      <c r="A669" s="73">
        <v>42873</v>
      </c>
      <c r="B669" s="130">
        <v>2365.719971</v>
      </c>
      <c r="C669" s="125">
        <f t="shared" si="20"/>
        <v>-9.9601797853946517E-3</v>
      </c>
      <c r="D669" s="130">
        <f t="shared" si="21"/>
        <v>-9960.1797853946518</v>
      </c>
    </row>
    <row r="670" spans="1:4" x14ac:dyDescent="0.3">
      <c r="A670" s="73">
        <v>42872</v>
      </c>
      <c r="B670" s="130">
        <v>2357.030029</v>
      </c>
      <c r="C670" s="125">
        <f t="shared" si="20"/>
        <v>-1.3022681145353765E-2</v>
      </c>
      <c r="D670" s="130">
        <f t="shared" si="21"/>
        <v>-13022.681145353765</v>
      </c>
    </row>
    <row r="671" spans="1:4" x14ac:dyDescent="0.3">
      <c r="A671" s="73">
        <v>42871</v>
      </c>
      <c r="B671" s="130">
        <v>2400.669922</v>
      </c>
      <c r="C671" s="125">
        <f t="shared" si="20"/>
        <v>3.9729506099064338E-3</v>
      </c>
      <c r="D671" s="130">
        <f t="shared" si="21"/>
        <v>3972.9506099064338</v>
      </c>
    </row>
    <row r="672" spans="1:4" x14ac:dyDescent="0.3">
      <c r="A672" s="73">
        <v>42870</v>
      </c>
      <c r="B672" s="130">
        <v>2402.320068</v>
      </c>
      <c r="C672" s="125">
        <f t="shared" si="20"/>
        <v>5.8576451089689119E-3</v>
      </c>
      <c r="D672" s="130">
        <f t="shared" si="21"/>
        <v>5857.6451089689117</v>
      </c>
    </row>
    <row r="673" spans="1:4" x14ac:dyDescent="0.3">
      <c r="A673" s="73">
        <v>42867</v>
      </c>
      <c r="B673" s="130">
        <v>2390.8999020000001</v>
      </c>
      <c r="C673" s="125">
        <f t="shared" si="20"/>
        <v>2.8101464380911878E-3</v>
      </c>
      <c r="D673" s="130">
        <f t="shared" si="21"/>
        <v>2810.146438091188</v>
      </c>
    </row>
    <row r="674" spans="1:4" x14ac:dyDescent="0.3">
      <c r="A674" s="73">
        <v>42866</v>
      </c>
      <c r="B674" s="130">
        <v>2394.4399410000001</v>
      </c>
      <c r="C674" s="125">
        <f t="shared" si="20"/>
        <v>2.3735734091305805E-3</v>
      </c>
      <c r="D674" s="130">
        <f t="shared" si="21"/>
        <v>2373.5734091305803</v>
      </c>
    </row>
    <row r="675" spans="1:4" x14ac:dyDescent="0.3">
      <c r="A675" s="73">
        <v>42865</v>
      </c>
      <c r="B675" s="130">
        <v>2399.6298830000001</v>
      </c>
      <c r="C675" s="125">
        <f t="shared" si="20"/>
        <v>5.1016491444766388E-3</v>
      </c>
      <c r="D675" s="130">
        <f t="shared" si="21"/>
        <v>5101.6491444766389</v>
      </c>
    </row>
    <row r="676" spans="1:4" x14ac:dyDescent="0.3">
      <c r="A676" s="73">
        <v>42864</v>
      </c>
      <c r="B676" s="130">
        <v>2396.919922</v>
      </c>
      <c r="C676" s="125">
        <f t="shared" si="20"/>
        <v>3.4789331987030714E-3</v>
      </c>
      <c r="D676" s="130">
        <f t="shared" si="21"/>
        <v>3478.9331987030714</v>
      </c>
    </row>
    <row r="677" spans="1:4" x14ac:dyDescent="0.3">
      <c r="A677" s="73">
        <v>42863</v>
      </c>
      <c r="B677" s="130">
        <v>2399.3798830000001</v>
      </c>
      <c r="C677" s="125">
        <f t="shared" si="20"/>
        <v>1.0626953664023553E-2</v>
      </c>
      <c r="D677" s="130">
        <f t="shared" si="21"/>
        <v>10626.953664023553</v>
      </c>
    </row>
    <row r="678" spans="1:4" x14ac:dyDescent="0.3">
      <c r="A678" s="73">
        <v>42860</v>
      </c>
      <c r="B678" s="130">
        <v>2399.290039</v>
      </c>
      <c r="C678" s="125">
        <f t="shared" si="20"/>
        <v>2.1543966752144428E-2</v>
      </c>
      <c r="D678" s="130">
        <f t="shared" si="21"/>
        <v>21543.966752144428</v>
      </c>
    </row>
    <row r="679" spans="1:4" x14ac:dyDescent="0.3">
      <c r="A679" s="73">
        <v>42859</v>
      </c>
      <c r="B679" s="130">
        <v>2389.5200199999999</v>
      </c>
      <c r="C679" s="125">
        <f t="shared" si="20"/>
        <v>1.4296357452934227E-2</v>
      </c>
      <c r="D679" s="130">
        <f t="shared" si="21"/>
        <v>14296.357452934228</v>
      </c>
    </row>
    <row r="680" spans="1:4" x14ac:dyDescent="0.3">
      <c r="A680" s="73">
        <v>42858</v>
      </c>
      <c r="B680" s="130">
        <v>2388.1298830000001</v>
      </c>
      <c r="C680" s="125">
        <f t="shared" si="20"/>
        <v>2.1367121580824211E-2</v>
      </c>
      <c r="D680" s="130">
        <f t="shared" si="21"/>
        <v>21367.121580824212</v>
      </c>
    </row>
    <row r="681" spans="1:4" x14ac:dyDescent="0.3">
      <c r="A681" s="73">
        <v>42857</v>
      </c>
      <c r="B681" s="130">
        <v>2391.169922</v>
      </c>
      <c r="C681" s="125">
        <f t="shared" si="20"/>
        <v>2.0912044810118102E-2</v>
      </c>
      <c r="D681" s="130">
        <f t="shared" si="21"/>
        <v>20912.044810118103</v>
      </c>
    </row>
    <row r="682" spans="1:4" x14ac:dyDescent="0.3">
      <c r="A682" s="73">
        <v>42856</v>
      </c>
      <c r="B682" s="130">
        <v>2388.330078</v>
      </c>
      <c r="C682" s="125">
        <f t="shared" si="20"/>
        <v>1.6738995505600318E-2</v>
      </c>
      <c r="D682" s="130">
        <f t="shared" si="21"/>
        <v>16738.995505600316</v>
      </c>
    </row>
    <row r="683" spans="1:4" x14ac:dyDescent="0.3">
      <c r="A683" s="73">
        <v>42853</v>
      </c>
      <c r="B683" s="130">
        <v>2384.1999510000001</v>
      </c>
      <c r="C683" s="125">
        <f t="shared" si="20"/>
        <v>2.3723137535126781E-2</v>
      </c>
      <c r="D683" s="130">
        <f t="shared" si="21"/>
        <v>23723.137535126782</v>
      </c>
    </row>
    <row r="684" spans="1:4" x14ac:dyDescent="0.3">
      <c r="A684" s="73">
        <v>42852</v>
      </c>
      <c r="B684" s="130">
        <v>2388.7700199999999</v>
      </c>
      <c r="C684" s="125">
        <f t="shared" si="20"/>
        <v>1.8695692097975947E-2</v>
      </c>
      <c r="D684" s="130">
        <f t="shared" si="21"/>
        <v>18695.692097975945</v>
      </c>
    </row>
    <row r="685" spans="1:4" x14ac:dyDescent="0.3">
      <c r="A685" s="73">
        <v>42851</v>
      </c>
      <c r="B685" s="130">
        <v>2387.4499510000001</v>
      </c>
      <c r="C685" s="125">
        <f t="shared" si="20"/>
        <v>1.4304617077707471E-2</v>
      </c>
      <c r="D685" s="130">
        <f t="shared" si="21"/>
        <v>14304.617077707471</v>
      </c>
    </row>
    <row r="686" spans="1:4" x14ac:dyDescent="0.3">
      <c r="A686" s="73">
        <v>42850</v>
      </c>
      <c r="B686" s="130">
        <v>2388.610107</v>
      </c>
      <c r="C686" s="125">
        <f t="shared" si="20"/>
        <v>1.3342410432101381E-2</v>
      </c>
      <c r="D686" s="130">
        <f t="shared" si="21"/>
        <v>13342.410432101382</v>
      </c>
    </row>
    <row r="687" spans="1:4" x14ac:dyDescent="0.3">
      <c r="A687" s="73">
        <v>42849</v>
      </c>
      <c r="B687" s="130">
        <v>2374.1499020000001</v>
      </c>
      <c r="C687" s="125">
        <f t="shared" si="20"/>
        <v>7.9004655798169399E-3</v>
      </c>
      <c r="D687" s="130">
        <f t="shared" si="21"/>
        <v>7900.4655798169397</v>
      </c>
    </row>
    <row r="688" spans="1:4" x14ac:dyDescent="0.3">
      <c r="A688" s="73">
        <v>42846</v>
      </c>
      <c r="B688" s="130">
        <v>2348.6899410000001</v>
      </c>
      <c r="C688" s="125">
        <f t="shared" si="20"/>
        <v>-3.7328043967643776E-3</v>
      </c>
      <c r="D688" s="130">
        <f t="shared" si="21"/>
        <v>-3732.8043967643775</v>
      </c>
    </row>
    <row r="689" spans="1:4" x14ac:dyDescent="0.3">
      <c r="A689" s="73">
        <v>42845</v>
      </c>
      <c r="B689" s="130">
        <v>2355.8400879999999</v>
      </c>
      <c r="C689" s="125">
        <f t="shared" si="20"/>
        <v>1.2283036444407092E-3</v>
      </c>
      <c r="D689" s="130">
        <f t="shared" si="21"/>
        <v>1228.3036444407091</v>
      </c>
    </row>
    <row r="690" spans="1:4" x14ac:dyDescent="0.3">
      <c r="A690" s="73">
        <v>42844</v>
      </c>
      <c r="B690" s="130">
        <v>2338.169922</v>
      </c>
      <c r="C690" s="125">
        <f t="shared" si="20"/>
        <v>-9.317161048365441E-3</v>
      </c>
      <c r="D690" s="130">
        <f t="shared" si="21"/>
        <v>-9317.1610483654404</v>
      </c>
    </row>
    <row r="691" spans="1:4" x14ac:dyDescent="0.3">
      <c r="A691" s="73">
        <v>42843</v>
      </c>
      <c r="B691" s="130">
        <v>2342.1899410000001</v>
      </c>
      <c r="C691" s="125">
        <f t="shared" si="20"/>
        <v>-7.0586162600437818E-3</v>
      </c>
      <c r="D691" s="130">
        <f t="shared" si="21"/>
        <v>-7058.6162600437819</v>
      </c>
    </row>
    <row r="692" spans="1:4" x14ac:dyDescent="0.3">
      <c r="A692" s="73">
        <v>42842</v>
      </c>
      <c r="B692" s="130">
        <v>2349.01001</v>
      </c>
      <c r="C692" s="125">
        <f t="shared" si="20"/>
        <v>-5.8026178168704146E-3</v>
      </c>
      <c r="D692" s="130">
        <f t="shared" si="21"/>
        <v>-5802.6178168704146</v>
      </c>
    </row>
    <row r="693" spans="1:4" x14ac:dyDescent="0.3">
      <c r="A693" s="73">
        <v>42838</v>
      </c>
      <c r="B693" s="130">
        <v>2328.9499510000001</v>
      </c>
      <c r="C693" s="125">
        <f t="shared" si="20"/>
        <v>-1.6515674022438254E-2</v>
      </c>
      <c r="D693" s="130">
        <f t="shared" si="21"/>
        <v>-16515.674022438252</v>
      </c>
    </row>
    <row r="694" spans="1:4" x14ac:dyDescent="0.3">
      <c r="A694" s="73">
        <v>42837</v>
      </c>
      <c r="B694" s="130">
        <v>2344.929932</v>
      </c>
      <c r="C694" s="125">
        <f t="shared" si="20"/>
        <v>-6.8611011688254342E-3</v>
      </c>
      <c r="D694" s="130">
        <f t="shared" si="21"/>
        <v>-6861.1011688254339</v>
      </c>
    </row>
    <row r="695" spans="1:4" x14ac:dyDescent="0.3">
      <c r="A695" s="73">
        <v>42836</v>
      </c>
      <c r="B695" s="130">
        <v>2353.780029</v>
      </c>
      <c r="C695" s="125">
        <f t="shared" si="20"/>
        <v>-2.0309080764607801E-3</v>
      </c>
      <c r="D695" s="130">
        <f t="shared" si="21"/>
        <v>-2030.9080764607802</v>
      </c>
    </row>
    <row r="696" spans="1:4" x14ac:dyDescent="0.3">
      <c r="A696" s="73">
        <v>42835</v>
      </c>
      <c r="B696" s="130">
        <v>2357.1599120000001</v>
      </c>
      <c r="C696" s="125">
        <f t="shared" si="20"/>
        <v>6.6492526082131409E-3</v>
      </c>
      <c r="D696" s="130">
        <f t="shared" si="21"/>
        <v>6649.2526082131408</v>
      </c>
    </row>
    <row r="697" spans="1:4" x14ac:dyDescent="0.3">
      <c r="A697" s="73">
        <v>42832</v>
      </c>
      <c r="B697" s="130">
        <v>2355.540039</v>
      </c>
      <c r="C697" s="125">
        <f t="shared" si="20"/>
        <v>4.9318079073354948E-3</v>
      </c>
      <c r="D697" s="130">
        <f t="shared" si="21"/>
        <v>4931.8079073354947</v>
      </c>
    </row>
    <row r="698" spans="1:4" x14ac:dyDescent="0.3">
      <c r="A698" s="73">
        <v>42831</v>
      </c>
      <c r="B698" s="130">
        <v>2357.48999</v>
      </c>
      <c r="C698" s="125">
        <f t="shared" si="20"/>
        <v>4.9148447508393645E-3</v>
      </c>
      <c r="D698" s="130">
        <f t="shared" si="21"/>
        <v>4914.8447508393647</v>
      </c>
    </row>
    <row r="699" spans="1:4" x14ac:dyDescent="0.3">
      <c r="A699" s="73">
        <v>42830</v>
      </c>
      <c r="B699" s="130">
        <v>2352.9499510000001</v>
      </c>
      <c r="C699" s="125">
        <f t="shared" si="20"/>
        <v>1.9161575055426372E-3</v>
      </c>
      <c r="D699" s="130">
        <f t="shared" si="21"/>
        <v>1916.1575055426372</v>
      </c>
    </row>
    <row r="700" spans="1:4" x14ac:dyDescent="0.3">
      <c r="A700" s="73">
        <v>42829</v>
      </c>
      <c r="B700" s="130">
        <v>2360.1599120000001</v>
      </c>
      <c r="C700" s="125">
        <f t="shared" si="20"/>
        <v>6.8855606446569517E-3</v>
      </c>
      <c r="D700" s="130">
        <f t="shared" si="21"/>
        <v>6885.5606446569518</v>
      </c>
    </row>
    <row r="701" spans="1:4" x14ac:dyDescent="0.3">
      <c r="A701" s="73">
        <v>42828</v>
      </c>
      <c r="B701" s="130">
        <v>2358.8400879999999</v>
      </c>
      <c r="C701" s="125">
        <f t="shared" si="20"/>
        <v>-6.163921675333528E-3</v>
      </c>
      <c r="D701" s="130">
        <f t="shared" si="21"/>
        <v>-6163.9216753335277</v>
      </c>
    </row>
    <row r="702" spans="1:4" x14ac:dyDescent="0.3">
      <c r="A702" s="73">
        <v>42825</v>
      </c>
      <c r="B702" s="130">
        <v>2362.719971</v>
      </c>
      <c r="C702" s="125">
        <f t="shared" si="20"/>
        <v>-6.5300237569642094E-3</v>
      </c>
      <c r="D702" s="130">
        <f t="shared" si="21"/>
        <v>-6530.0237569642095</v>
      </c>
    </row>
    <row r="703" spans="1:4" x14ac:dyDescent="0.3">
      <c r="A703" s="73">
        <v>42824</v>
      </c>
      <c r="B703" s="130">
        <v>2368.0600589999999</v>
      </c>
      <c r="C703" s="125">
        <f t="shared" si="20"/>
        <v>-5.5933217942616409E-3</v>
      </c>
      <c r="D703" s="130">
        <f t="shared" si="21"/>
        <v>-5593.3217942616411</v>
      </c>
    </row>
    <row r="704" spans="1:4" x14ac:dyDescent="0.3">
      <c r="A704" s="73">
        <v>42823</v>
      </c>
      <c r="B704" s="130">
        <v>2361.1298830000001</v>
      </c>
      <c r="C704" s="125">
        <f t="shared" si="20"/>
        <v>-1.0116350795651763E-2</v>
      </c>
      <c r="D704" s="130">
        <f t="shared" si="21"/>
        <v>-10116.350795651762</v>
      </c>
    </row>
    <row r="705" spans="1:4" x14ac:dyDescent="0.3">
      <c r="A705" s="73">
        <v>42822</v>
      </c>
      <c r="B705" s="130">
        <v>2358.570068</v>
      </c>
      <c r="C705" s="125">
        <f t="shared" si="20"/>
        <v>-2.9084880857832562E-3</v>
      </c>
      <c r="D705" s="130">
        <f t="shared" si="21"/>
        <v>-2908.4880857832563</v>
      </c>
    </row>
    <row r="706" spans="1:4" x14ac:dyDescent="0.3">
      <c r="A706" s="73">
        <v>42821</v>
      </c>
      <c r="B706" s="130">
        <v>2341.5900879999999</v>
      </c>
      <c r="C706" s="125">
        <f t="shared" si="20"/>
        <v>-1.3431761677847653E-2</v>
      </c>
      <c r="D706" s="130">
        <f t="shared" si="21"/>
        <v>-13431.761677847653</v>
      </c>
    </row>
    <row r="707" spans="1:4" x14ac:dyDescent="0.3">
      <c r="A707" s="73">
        <v>42818</v>
      </c>
      <c r="B707" s="130">
        <v>2343.9799800000001</v>
      </c>
      <c r="C707" s="125">
        <f t="shared" si="20"/>
        <v>-1.2062765243972318E-2</v>
      </c>
      <c r="D707" s="130">
        <f t="shared" si="21"/>
        <v>-12062.765243972317</v>
      </c>
    </row>
    <row r="708" spans="1:4" x14ac:dyDescent="0.3">
      <c r="A708" s="73">
        <v>42817</v>
      </c>
      <c r="B708" s="130">
        <v>2345.959961</v>
      </c>
      <c r="C708" s="125">
        <f t="shared" si="20"/>
        <v>-7.9962767781889266E-3</v>
      </c>
      <c r="D708" s="130">
        <f t="shared" si="21"/>
        <v>-7996.276778188927</v>
      </c>
    </row>
    <row r="709" spans="1:4" x14ac:dyDescent="0.3">
      <c r="A709" s="73">
        <v>42816</v>
      </c>
      <c r="B709" s="130">
        <v>2348.4499510000001</v>
      </c>
      <c r="C709" s="125">
        <f t="shared" si="20"/>
        <v>-6.1490275512194881E-3</v>
      </c>
      <c r="D709" s="130">
        <f t="shared" si="21"/>
        <v>-6149.0275512194885</v>
      </c>
    </row>
    <row r="710" spans="1:4" x14ac:dyDescent="0.3">
      <c r="A710" s="73">
        <v>42815</v>
      </c>
      <c r="B710" s="130">
        <v>2344.0200199999999</v>
      </c>
      <c r="C710" s="125">
        <f t="shared" si="20"/>
        <v>-1.0289637306774346E-2</v>
      </c>
      <c r="D710" s="130">
        <f t="shared" si="21"/>
        <v>-10289.637306774346</v>
      </c>
    </row>
    <row r="711" spans="1:4" x14ac:dyDescent="0.3">
      <c r="A711" s="73">
        <v>42814</v>
      </c>
      <c r="B711" s="130">
        <v>2373.469971</v>
      </c>
      <c r="C711" s="125">
        <f t="shared" si="20"/>
        <v>-7.7467276031095711E-4</v>
      </c>
      <c r="D711" s="130">
        <f t="shared" si="21"/>
        <v>-774.67276031095707</v>
      </c>
    </row>
    <row r="712" spans="1:4" x14ac:dyDescent="0.3">
      <c r="A712" s="73">
        <v>42811</v>
      </c>
      <c r="B712" s="130">
        <v>2378.25</v>
      </c>
      <c r="C712" s="125">
        <f t="shared" ref="C712:C775" si="22">B712/B722-1</f>
        <v>-2.0435885565561751E-3</v>
      </c>
      <c r="D712" s="130">
        <f t="shared" ref="D712:D775" si="23">C712*$B$5</f>
        <v>-2043.588556556175</v>
      </c>
    </row>
    <row r="713" spans="1:4" x14ac:dyDescent="0.3">
      <c r="A713" s="73">
        <v>42810</v>
      </c>
      <c r="B713" s="130">
        <v>2381.3798830000001</v>
      </c>
      <c r="C713" s="125">
        <f t="shared" si="22"/>
        <v>-2.2672424669356595E-4</v>
      </c>
      <c r="D713" s="130">
        <f t="shared" si="23"/>
        <v>-226.72424669356593</v>
      </c>
    </row>
    <row r="714" spans="1:4" x14ac:dyDescent="0.3">
      <c r="A714" s="73">
        <v>42809</v>
      </c>
      <c r="B714" s="130">
        <v>2385.26001</v>
      </c>
      <c r="C714" s="125">
        <f t="shared" si="22"/>
        <v>-4.465830470528509E-3</v>
      </c>
      <c r="D714" s="130">
        <f t="shared" si="23"/>
        <v>-4465.8304705285091</v>
      </c>
    </row>
    <row r="715" spans="1:4" x14ac:dyDescent="0.3">
      <c r="A715" s="73">
        <v>42808</v>
      </c>
      <c r="B715" s="130">
        <v>2365.4499510000001</v>
      </c>
      <c r="C715" s="125">
        <f t="shared" si="22"/>
        <v>7.6579262575515727E-4</v>
      </c>
      <c r="D715" s="130">
        <f t="shared" si="23"/>
        <v>765.79262575515725</v>
      </c>
    </row>
    <row r="716" spans="1:4" x14ac:dyDescent="0.3">
      <c r="A716" s="73">
        <v>42807</v>
      </c>
      <c r="B716" s="130">
        <v>2373.469971</v>
      </c>
      <c r="C716" s="125">
        <f t="shared" si="22"/>
        <v>1.569773604810587E-3</v>
      </c>
      <c r="D716" s="130">
        <f t="shared" si="23"/>
        <v>1569.7736048105871</v>
      </c>
    </row>
    <row r="717" spans="1:4" x14ac:dyDescent="0.3">
      <c r="A717" s="73">
        <v>42804</v>
      </c>
      <c r="B717" s="130">
        <v>2372.6000979999999</v>
      </c>
      <c r="C717" s="125">
        <f t="shared" si="22"/>
        <v>2.2219072057549916E-3</v>
      </c>
      <c r="D717" s="130">
        <f t="shared" si="23"/>
        <v>2221.9072057549915</v>
      </c>
    </row>
    <row r="718" spans="1:4" x14ac:dyDescent="0.3">
      <c r="A718" s="73">
        <v>42803</v>
      </c>
      <c r="B718" s="130">
        <v>2364.8701169999999</v>
      </c>
      <c r="C718" s="125">
        <f t="shared" si="22"/>
        <v>4.4845312167285378E-4</v>
      </c>
      <c r="D718" s="130">
        <f t="shared" si="23"/>
        <v>448.4531216728538</v>
      </c>
    </row>
    <row r="719" spans="1:4" x14ac:dyDescent="0.3">
      <c r="A719" s="73">
        <v>42802</v>
      </c>
      <c r="B719" s="130">
        <v>2362.9799800000001</v>
      </c>
      <c r="C719" s="125">
        <f t="shared" si="22"/>
        <v>6.7678450071495533E-5</v>
      </c>
      <c r="D719" s="130">
        <f t="shared" si="23"/>
        <v>67.678450071495533</v>
      </c>
    </row>
    <row r="720" spans="1:4" x14ac:dyDescent="0.3">
      <c r="A720" s="73">
        <v>42801</v>
      </c>
      <c r="B720" s="130">
        <v>2368.389893</v>
      </c>
      <c r="C720" s="125">
        <f t="shared" si="22"/>
        <v>1.2725270987687942E-3</v>
      </c>
      <c r="D720" s="130">
        <f t="shared" si="23"/>
        <v>1272.5270987687943</v>
      </c>
    </row>
    <row r="721" spans="1:4" x14ac:dyDescent="0.3">
      <c r="A721" s="73">
        <v>42800</v>
      </c>
      <c r="B721" s="130">
        <v>2375.3100589999999</v>
      </c>
      <c r="C721" s="125">
        <f t="shared" si="22"/>
        <v>1.0271588451615132E-2</v>
      </c>
      <c r="D721" s="130">
        <f t="shared" si="23"/>
        <v>10271.588451615133</v>
      </c>
    </row>
    <row r="722" spans="1:4" x14ac:dyDescent="0.3">
      <c r="A722" s="73">
        <v>42797</v>
      </c>
      <c r="B722" s="130">
        <v>2383.1201169999999</v>
      </c>
      <c r="C722" s="125">
        <f t="shared" si="22"/>
        <v>1.5294751426601527E-2</v>
      </c>
      <c r="D722" s="130">
        <f t="shared" si="23"/>
        <v>15294.751426601528</v>
      </c>
    </row>
    <row r="723" spans="1:4" x14ac:dyDescent="0.3">
      <c r="A723" s="73">
        <v>42796</v>
      </c>
      <c r="B723" s="130">
        <v>2381.919922</v>
      </c>
      <c r="C723" s="125">
        <f t="shared" si="22"/>
        <v>1.3906532723209519E-2</v>
      </c>
      <c r="D723" s="130">
        <f t="shared" si="23"/>
        <v>13906.532723209519</v>
      </c>
    </row>
    <row r="724" spans="1:4" x14ac:dyDescent="0.3">
      <c r="A724" s="73">
        <v>42795</v>
      </c>
      <c r="B724" s="130">
        <v>2395.959961</v>
      </c>
      <c r="C724" s="125">
        <f t="shared" si="22"/>
        <v>2.4974495440579281E-2</v>
      </c>
      <c r="D724" s="130">
        <f t="shared" si="23"/>
        <v>24974.495440579281</v>
      </c>
    </row>
    <row r="725" spans="1:4" x14ac:dyDescent="0.3">
      <c r="A725" s="73">
        <v>42794</v>
      </c>
      <c r="B725" s="130">
        <v>2363.639893</v>
      </c>
      <c r="C725" s="125">
        <f t="shared" si="22"/>
        <v>1.5200211747020242E-2</v>
      </c>
      <c r="D725" s="130">
        <f t="shared" si="23"/>
        <v>15200.211747020243</v>
      </c>
    </row>
    <row r="726" spans="1:4" x14ac:dyDescent="0.3">
      <c r="A726" s="73">
        <v>42793</v>
      </c>
      <c r="B726" s="130">
        <v>2369.75</v>
      </c>
      <c r="C726" s="125">
        <f t="shared" si="22"/>
        <v>2.3163896088225222E-2</v>
      </c>
      <c r="D726" s="130">
        <f t="shared" si="23"/>
        <v>23163.896088225221</v>
      </c>
    </row>
    <row r="727" spans="1:4" x14ac:dyDescent="0.3">
      <c r="A727" s="73">
        <v>42790</v>
      </c>
      <c r="B727" s="130">
        <v>2367.3400879999999</v>
      </c>
      <c r="C727" s="125">
        <f t="shared" si="22"/>
        <v>2.5768335298394174E-2</v>
      </c>
      <c r="D727" s="130">
        <f t="shared" si="23"/>
        <v>25768.335298394173</v>
      </c>
    </row>
    <row r="728" spans="1:4" x14ac:dyDescent="0.3">
      <c r="A728" s="73">
        <v>42789</v>
      </c>
      <c r="B728" s="130">
        <v>2363.8100589999999</v>
      </c>
      <c r="C728" s="125">
        <f t="shared" si="22"/>
        <v>3.0130754901662948E-2</v>
      </c>
      <c r="D728" s="130">
        <f t="shared" si="23"/>
        <v>30130.754901662949</v>
      </c>
    </row>
    <row r="729" spans="1:4" x14ac:dyDescent="0.3">
      <c r="A729" s="73">
        <v>42788</v>
      </c>
      <c r="B729" s="130">
        <v>2362.820068</v>
      </c>
      <c r="C729" s="125">
        <f t="shared" si="22"/>
        <v>3.0413237927925607E-2</v>
      </c>
      <c r="D729" s="130">
        <f t="shared" si="23"/>
        <v>30413.237927925606</v>
      </c>
    </row>
    <row r="730" spans="1:4" x14ac:dyDescent="0.3">
      <c r="A730" s="73">
        <v>42787</v>
      </c>
      <c r="B730" s="130">
        <v>2365.3798830000001</v>
      </c>
      <c r="C730" s="125">
        <f t="shared" si="22"/>
        <v>3.1763540376675614E-2</v>
      </c>
      <c r="D730" s="130">
        <f t="shared" si="23"/>
        <v>31763.540376675614</v>
      </c>
    </row>
    <row r="731" spans="1:4" x14ac:dyDescent="0.3">
      <c r="A731" s="73">
        <v>42783</v>
      </c>
      <c r="B731" s="130">
        <v>2351.1599120000001</v>
      </c>
      <c r="C731" s="125">
        <f t="shared" si="22"/>
        <v>2.3391452944839575E-2</v>
      </c>
      <c r="D731" s="130">
        <f t="shared" si="23"/>
        <v>23391.452944839573</v>
      </c>
    </row>
    <row r="732" spans="1:4" x14ac:dyDescent="0.3">
      <c r="A732" s="73">
        <v>42782</v>
      </c>
      <c r="B732" s="130">
        <v>2347.219971</v>
      </c>
      <c r="C732" s="125">
        <f t="shared" si="22"/>
        <v>2.9098743954369288E-2</v>
      </c>
      <c r="D732" s="130">
        <f t="shared" si="23"/>
        <v>29098.743954369289</v>
      </c>
    </row>
    <row r="733" spans="1:4" x14ac:dyDescent="0.3">
      <c r="A733" s="73">
        <v>42781</v>
      </c>
      <c r="B733" s="130">
        <v>2349.25</v>
      </c>
      <c r="C733" s="125">
        <f t="shared" si="22"/>
        <v>3.0576188064208587E-2</v>
      </c>
      <c r="D733" s="130">
        <f t="shared" si="23"/>
        <v>30576.188064208585</v>
      </c>
    </row>
    <row r="734" spans="1:4" x14ac:dyDescent="0.3">
      <c r="A734" s="73">
        <v>42780</v>
      </c>
      <c r="B734" s="130">
        <v>2337.580078</v>
      </c>
      <c r="C734" s="125">
        <f t="shared" si="22"/>
        <v>2.5762749953160302E-2</v>
      </c>
      <c r="D734" s="130">
        <f t="shared" si="23"/>
        <v>25762.749953160303</v>
      </c>
    </row>
    <row r="735" spans="1:4" x14ac:dyDescent="0.3">
      <c r="A735" s="73">
        <v>42779</v>
      </c>
      <c r="B735" s="130">
        <v>2328.25</v>
      </c>
      <c r="C735" s="125">
        <f t="shared" si="22"/>
        <v>2.0759393237064439E-2</v>
      </c>
      <c r="D735" s="130">
        <f t="shared" si="23"/>
        <v>20759.39323706444</v>
      </c>
    </row>
    <row r="736" spans="1:4" x14ac:dyDescent="0.3">
      <c r="A736" s="73">
        <v>42776</v>
      </c>
      <c r="B736" s="130">
        <v>2316.1000979999999</v>
      </c>
      <c r="C736" s="125">
        <f t="shared" si="22"/>
        <v>9.3303049869428722E-3</v>
      </c>
      <c r="D736" s="130">
        <f t="shared" si="23"/>
        <v>9330.3049869428723</v>
      </c>
    </row>
    <row r="737" spans="1:4" x14ac:dyDescent="0.3">
      <c r="A737" s="73">
        <v>42775</v>
      </c>
      <c r="B737" s="130">
        <v>2307.8701169999999</v>
      </c>
      <c r="C737" s="125">
        <f t="shared" si="22"/>
        <v>4.8723310741236592E-3</v>
      </c>
      <c r="D737" s="130">
        <f t="shared" si="23"/>
        <v>4872.3310741236592</v>
      </c>
    </row>
    <row r="738" spans="1:4" x14ac:dyDescent="0.3">
      <c r="A738" s="73">
        <v>42774</v>
      </c>
      <c r="B738" s="130">
        <v>2294.669922</v>
      </c>
      <c r="C738" s="125">
        <f t="shared" si="22"/>
        <v>-1.6099212971101284E-3</v>
      </c>
      <c r="D738" s="130">
        <f t="shared" si="23"/>
        <v>-1609.9212971101285</v>
      </c>
    </row>
    <row r="739" spans="1:4" x14ac:dyDescent="0.3">
      <c r="A739" s="73">
        <v>42773</v>
      </c>
      <c r="B739" s="130">
        <v>2293.080078</v>
      </c>
      <c r="C739" s="125">
        <f t="shared" si="22"/>
        <v>5.7059693833934055E-3</v>
      </c>
      <c r="D739" s="130">
        <f t="shared" si="23"/>
        <v>5705.9693833934052</v>
      </c>
    </row>
    <row r="740" spans="1:4" x14ac:dyDescent="0.3">
      <c r="A740" s="73">
        <v>42772</v>
      </c>
      <c r="B740" s="130">
        <v>2292.5600589999999</v>
      </c>
      <c r="C740" s="125">
        <f t="shared" si="22"/>
        <v>1.207845161215082E-2</v>
      </c>
      <c r="D740" s="130">
        <f t="shared" si="23"/>
        <v>12078.45161215082</v>
      </c>
    </row>
    <row r="741" spans="1:4" x14ac:dyDescent="0.3">
      <c r="A741" s="73">
        <v>42769</v>
      </c>
      <c r="B741" s="130">
        <v>2297.419922</v>
      </c>
      <c r="C741" s="125">
        <f t="shared" si="22"/>
        <v>1.1495508020378242E-2</v>
      </c>
      <c r="D741" s="130">
        <f t="shared" si="23"/>
        <v>11495.508020378242</v>
      </c>
    </row>
    <row r="742" spans="1:4" x14ac:dyDescent="0.3">
      <c r="A742" s="73">
        <v>42768</v>
      </c>
      <c r="B742" s="130">
        <v>2280.8500979999999</v>
      </c>
      <c r="C742" s="125">
        <f t="shared" si="22"/>
        <v>7.5806128256323824E-3</v>
      </c>
      <c r="D742" s="130">
        <f t="shared" si="23"/>
        <v>7580.6128256323827</v>
      </c>
    </row>
    <row r="743" spans="1:4" x14ac:dyDescent="0.3">
      <c r="A743" s="73">
        <v>42767</v>
      </c>
      <c r="B743" s="130">
        <v>2279.5500489999999</v>
      </c>
      <c r="C743" s="125">
        <f t="shared" si="22"/>
        <v>3.3717109370492437E-3</v>
      </c>
      <c r="D743" s="130">
        <f t="shared" si="23"/>
        <v>3371.7109370492435</v>
      </c>
    </row>
    <row r="744" spans="1:4" x14ac:dyDescent="0.3">
      <c r="A744" s="73">
        <v>42766</v>
      </c>
      <c r="B744" s="130">
        <v>2278.8701169999999</v>
      </c>
      <c r="C744" s="125">
        <f t="shared" si="22"/>
        <v>4.841603657166571E-3</v>
      </c>
      <c r="D744" s="130">
        <f t="shared" si="23"/>
        <v>4841.6036571665709</v>
      </c>
    </row>
    <row r="745" spans="1:4" x14ac:dyDescent="0.3">
      <c r="A745" s="73">
        <v>42765</v>
      </c>
      <c r="B745" s="130">
        <v>2280.8999020000001</v>
      </c>
      <c r="C745" s="125">
        <f t="shared" si="22"/>
        <v>2.7520879323643666E-3</v>
      </c>
      <c r="D745" s="130">
        <f t="shared" si="23"/>
        <v>2752.0879323643667</v>
      </c>
    </row>
    <row r="746" spans="1:4" x14ac:dyDescent="0.3">
      <c r="A746" s="73">
        <v>42762</v>
      </c>
      <c r="B746" s="130">
        <v>2294.6899410000001</v>
      </c>
      <c r="C746" s="125">
        <f t="shared" si="22"/>
        <v>1.068074938345176E-2</v>
      </c>
      <c r="D746" s="130">
        <f t="shared" si="23"/>
        <v>10680.749383451759</v>
      </c>
    </row>
    <row r="747" spans="1:4" x14ac:dyDescent="0.3">
      <c r="A747" s="73">
        <v>42761</v>
      </c>
      <c r="B747" s="130">
        <v>2296.679932</v>
      </c>
      <c r="C747" s="125">
        <f t="shared" si="22"/>
        <v>9.3876304702815716E-3</v>
      </c>
      <c r="D747" s="130">
        <f t="shared" si="23"/>
        <v>9387.6304702815723</v>
      </c>
    </row>
    <row r="748" spans="1:4" x14ac:dyDescent="0.3">
      <c r="A748" s="73">
        <v>42760</v>
      </c>
      <c r="B748" s="130">
        <v>2298.3701169999999</v>
      </c>
      <c r="C748" s="125">
        <f t="shared" si="22"/>
        <v>1.2988768245801641E-2</v>
      </c>
      <c r="D748" s="130">
        <f t="shared" si="23"/>
        <v>12988.768245801641</v>
      </c>
    </row>
    <row r="749" spans="1:4" x14ac:dyDescent="0.3">
      <c r="A749" s="73">
        <v>42759</v>
      </c>
      <c r="B749" s="130">
        <v>2280.070068</v>
      </c>
      <c r="C749" s="125">
        <f t="shared" si="22"/>
        <v>4.9231638602273975E-3</v>
      </c>
      <c r="D749" s="130">
        <f t="shared" si="23"/>
        <v>4923.1638602273979</v>
      </c>
    </row>
    <row r="750" spans="1:4" x14ac:dyDescent="0.3">
      <c r="A750" s="73">
        <v>42758</v>
      </c>
      <c r="B750" s="130">
        <v>2265.1999510000001</v>
      </c>
      <c r="C750" s="125">
        <f t="shared" si="22"/>
        <v>-5.1735320922760009E-3</v>
      </c>
      <c r="D750" s="130">
        <f t="shared" si="23"/>
        <v>-5173.5320922760011</v>
      </c>
    </row>
    <row r="751" spans="1:4" x14ac:dyDescent="0.3">
      <c r="A751" s="73">
        <v>42755</v>
      </c>
      <c r="B751" s="130">
        <v>2271.3100589999999</v>
      </c>
      <c r="C751" s="125">
        <f t="shared" si="22"/>
        <v>1.0180956368444072E-3</v>
      </c>
      <c r="D751" s="130">
        <f t="shared" si="23"/>
        <v>1018.0956368444072</v>
      </c>
    </row>
    <row r="752" spans="1:4" x14ac:dyDescent="0.3">
      <c r="A752" s="73">
        <v>42754</v>
      </c>
      <c r="B752" s="130">
        <v>2263.6899410000001</v>
      </c>
      <c r="C752" s="125">
        <f t="shared" si="22"/>
        <v>-3.1091309038863146E-3</v>
      </c>
      <c r="D752" s="130">
        <f t="shared" si="23"/>
        <v>-3109.1309038863146</v>
      </c>
    </row>
    <row r="753" spans="1:4" x14ac:dyDescent="0.3">
      <c r="A753" s="73">
        <v>42753</v>
      </c>
      <c r="B753" s="130">
        <v>2271.889893</v>
      </c>
      <c r="C753" s="125">
        <f t="shared" si="22"/>
        <v>6.2271360174519508E-3</v>
      </c>
      <c r="D753" s="130">
        <f t="shared" si="23"/>
        <v>6227.1360174519505</v>
      </c>
    </row>
    <row r="754" spans="1:4" x14ac:dyDescent="0.3">
      <c r="A754" s="73">
        <v>42752</v>
      </c>
      <c r="B754" s="130">
        <v>2267.889893</v>
      </c>
      <c r="C754" s="125">
        <f t="shared" si="22"/>
        <v>1.2979910930069227E-2</v>
      </c>
      <c r="D754" s="130">
        <f t="shared" si="23"/>
        <v>12979.910930069227</v>
      </c>
    </row>
    <row r="755" spans="1:4" x14ac:dyDescent="0.3">
      <c r="A755" s="73">
        <v>42748</v>
      </c>
      <c r="B755" s="130">
        <v>2274.639893</v>
      </c>
      <c r="C755" s="125">
        <f t="shared" si="22"/>
        <v>1.1283659019928116E-2</v>
      </c>
      <c r="D755" s="130">
        <f t="shared" si="23"/>
        <v>11283.659019928116</v>
      </c>
    </row>
    <row r="756" spans="1:4" x14ac:dyDescent="0.3">
      <c r="A756" s="73">
        <v>42747</v>
      </c>
      <c r="B756" s="130">
        <v>2270.4399410000001</v>
      </c>
      <c r="C756" s="125">
        <f t="shared" si="22"/>
        <v>9.1203330391240733E-3</v>
      </c>
      <c r="D756" s="130">
        <f t="shared" si="23"/>
        <v>9120.3330391240725</v>
      </c>
    </row>
    <row r="757" spans="1:4" x14ac:dyDescent="0.3">
      <c r="A757" s="73">
        <v>42746</v>
      </c>
      <c r="B757" s="130">
        <v>2275.320068</v>
      </c>
      <c r="C757" s="125">
        <f t="shared" si="22"/>
        <v>2.8384865361337219E-3</v>
      </c>
      <c r="D757" s="130">
        <f t="shared" si="23"/>
        <v>2838.486536133722</v>
      </c>
    </row>
    <row r="758" spans="1:4" x14ac:dyDescent="0.3">
      <c r="A758" s="73">
        <v>42745</v>
      </c>
      <c r="B758" s="130">
        <v>2268.8999020000001</v>
      </c>
      <c r="C758" s="125">
        <f t="shared" si="22"/>
        <v>2.2572159572966655E-3</v>
      </c>
      <c r="D758" s="130">
        <f t="shared" si="23"/>
        <v>2257.2159572966657</v>
      </c>
    </row>
    <row r="759" spans="1:4" x14ac:dyDescent="0.3">
      <c r="A759" s="73">
        <v>42744</v>
      </c>
      <c r="B759" s="130">
        <v>2268.8999020000001</v>
      </c>
      <c r="C759" s="125">
        <f t="shared" si="22"/>
        <v>3.511756571084268E-3</v>
      </c>
      <c r="D759" s="130">
        <f t="shared" si="23"/>
        <v>3511.7565710842678</v>
      </c>
    </row>
    <row r="760" spans="1:4" x14ac:dyDescent="0.3">
      <c r="A760" s="73">
        <v>42741</v>
      </c>
      <c r="B760" s="130">
        <v>2276.9799800000001</v>
      </c>
      <c r="C760" s="125">
        <f t="shared" si="22"/>
        <v>5.2093203870040572E-3</v>
      </c>
      <c r="D760" s="130">
        <f t="shared" si="23"/>
        <v>5209.320387004057</v>
      </c>
    </row>
    <row r="761" spans="1:4" x14ac:dyDescent="0.3">
      <c r="A761" s="73">
        <v>42740</v>
      </c>
      <c r="B761" s="130">
        <v>2269</v>
      </c>
      <c r="C761" s="125">
        <f t="shared" si="22"/>
        <v>-7.750753017709E-4</v>
      </c>
      <c r="D761" s="130">
        <f t="shared" si="23"/>
        <v>-775.07530177089996</v>
      </c>
    </row>
    <row r="762" spans="1:4" x14ac:dyDescent="0.3">
      <c r="A762" s="73">
        <v>42739</v>
      </c>
      <c r="B762" s="130">
        <v>2270.75</v>
      </c>
      <c r="C762" s="125">
        <f t="shared" si="22"/>
        <v>3.6330881334791787E-3</v>
      </c>
      <c r="D762" s="130">
        <f t="shared" si="23"/>
        <v>3633.0881334791789</v>
      </c>
    </row>
    <row r="763" spans="1:4" x14ac:dyDescent="0.3">
      <c r="A763" s="73">
        <v>42738</v>
      </c>
      <c r="B763" s="130">
        <v>2257.830078</v>
      </c>
      <c r="C763" s="125">
        <f t="shared" si="22"/>
        <v>-1.0628102440268794E-4</v>
      </c>
      <c r="D763" s="130">
        <f t="shared" si="23"/>
        <v>-106.28102440268793</v>
      </c>
    </row>
    <row r="764" spans="1:4" x14ac:dyDescent="0.3">
      <c r="A764" s="73">
        <v>42734</v>
      </c>
      <c r="B764" s="130">
        <v>2238.830078</v>
      </c>
      <c r="C764" s="125">
        <f t="shared" si="22"/>
        <v>-1.0256252438105906E-2</v>
      </c>
      <c r="D764" s="130">
        <f t="shared" si="23"/>
        <v>-10256.252438105907</v>
      </c>
    </row>
    <row r="765" spans="1:4" x14ac:dyDescent="0.3">
      <c r="A765" s="73">
        <v>42733</v>
      </c>
      <c r="B765" s="130">
        <v>2249.26001</v>
      </c>
      <c r="C765" s="125">
        <f t="shared" si="22"/>
        <v>-1.7840743042417673E-3</v>
      </c>
      <c r="D765" s="130">
        <f t="shared" si="23"/>
        <v>-1784.0743042417673</v>
      </c>
    </row>
    <row r="766" spans="1:4" x14ac:dyDescent="0.3">
      <c r="A766" s="73">
        <v>42732</v>
      </c>
      <c r="B766" s="130">
        <v>2249.919922</v>
      </c>
      <c r="C766" s="125">
        <f t="shared" si="22"/>
        <v>-9.5962747514182212E-3</v>
      </c>
      <c r="D766" s="130">
        <f t="shared" si="23"/>
        <v>-9596.2747514182211</v>
      </c>
    </row>
    <row r="767" spans="1:4" x14ac:dyDescent="0.3">
      <c r="A767" s="73">
        <v>42731</v>
      </c>
      <c r="B767" s="130">
        <v>2268.8798830000001</v>
      </c>
      <c r="C767" s="125">
        <f t="shared" si="22"/>
        <v>5.2814060532639928E-3</v>
      </c>
      <c r="D767" s="130">
        <f t="shared" si="23"/>
        <v>5281.4060532639924</v>
      </c>
    </row>
    <row r="768" spans="1:4" x14ac:dyDescent="0.3">
      <c r="A768" s="73">
        <v>42727</v>
      </c>
      <c r="B768" s="130">
        <v>2263.790039</v>
      </c>
      <c r="C768" s="125">
        <f t="shared" si="22"/>
        <v>1.8853522393262878E-3</v>
      </c>
      <c r="D768" s="130">
        <f t="shared" si="23"/>
        <v>1885.3522393262879</v>
      </c>
    </row>
    <row r="769" spans="1:4" x14ac:dyDescent="0.3">
      <c r="A769" s="73">
        <v>42726</v>
      </c>
      <c r="B769" s="130">
        <v>2260.959961</v>
      </c>
      <c r="C769" s="125">
        <f t="shared" si="22"/>
        <v>6.575588168391544E-3</v>
      </c>
      <c r="D769" s="130">
        <f t="shared" si="23"/>
        <v>6575.5881683915441</v>
      </c>
    </row>
    <row r="770" spans="1:4" x14ac:dyDescent="0.3">
      <c r="A770" s="73">
        <v>42725</v>
      </c>
      <c r="B770" s="130">
        <v>2265.179932</v>
      </c>
      <c r="C770" s="125">
        <f t="shared" si="22"/>
        <v>1.063191066012581E-2</v>
      </c>
      <c r="D770" s="130">
        <f t="shared" si="23"/>
        <v>10631.91066012581</v>
      </c>
    </row>
    <row r="771" spans="1:4" x14ac:dyDescent="0.3">
      <c r="A771" s="73">
        <v>42724</v>
      </c>
      <c r="B771" s="130">
        <v>2270.76001</v>
      </c>
      <c r="C771" s="125">
        <f t="shared" si="22"/>
        <v>2.6457479796019978E-2</v>
      </c>
      <c r="D771" s="130">
        <f t="shared" si="23"/>
        <v>26457.479796019979</v>
      </c>
    </row>
    <row r="772" spans="1:4" x14ac:dyDescent="0.3">
      <c r="A772" s="73">
        <v>42723</v>
      </c>
      <c r="B772" s="130">
        <v>2262.530029</v>
      </c>
      <c r="C772" s="125">
        <f t="shared" si="22"/>
        <v>2.6225702710470866E-2</v>
      </c>
      <c r="D772" s="130">
        <f t="shared" si="23"/>
        <v>26225.702710470865</v>
      </c>
    </row>
    <row r="773" spans="1:4" x14ac:dyDescent="0.3">
      <c r="A773" s="73">
        <v>42720</v>
      </c>
      <c r="B773" s="130">
        <v>2258.070068</v>
      </c>
      <c r="C773" s="125">
        <f t="shared" si="22"/>
        <v>3.0164975696564067E-2</v>
      </c>
      <c r="D773" s="130">
        <f t="shared" si="23"/>
        <v>30164.975696564066</v>
      </c>
    </row>
    <row r="774" spans="1:4" x14ac:dyDescent="0.3">
      <c r="A774" s="73">
        <v>42719</v>
      </c>
      <c r="B774" s="130">
        <v>2262.030029</v>
      </c>
      <c r="C774" s="125">
        <f t="shared" si="22"/>
        <v>3.2381267901793187E-2</v>
      </c>
      <c r="D774" s="130">
        <f t="shared" si="23"/>
        <v>32381.267901793188</v>
      </c>
    </row>
    <row r="775" spans="1:4" x14ac:dyDescent="0.3">
      <c r="A775" s="73">
        <v>42718</v>
      </c>
      <c r="B775" s="130">
        <v>2253.280029</v>
      </c>
      <c r="C775" s="125">
        <f t="shared" si="22"/>
        <v>2.4772476265991106E-2</v>
      </c>
      <c r="D775" s="130">
        <f t="shared" si="23"/>
        <v>24772.476265991107</v>
      </c>
    </row>
    <row r="776" spans="1:4" x14ac:dyDescent="0.3">
      <c r="A776" s="73">
        <v>42717</v>
      </c>
      <c r="B776" s="130">
        <v>2271.719971</v>
      </c>
      <c r="C776" s="125">
        <f t="shared" ref="C776:C839" si="24">B776/B786-1</f>
        <v>3.041741659790298E-2</v>
      </c>
      <c r="D776" s="130">
        <f t="shared" ref="D776:D839" si="25">C776*$B$5</f>
        <v>30417.416597902979</v>
      </c>
    </row>
    <row r="777" spans="1:4" x14ac:dyDescent="0.3">
      <c r="A777" s="73">
        <v>42716</v>
      </c>
      <c r="B777" s="130">
        <v>2256.959961</v>
      </c>
      <c r="C777" s="125">
        <f t="shared" si="24"/>
        <v>2.508947128953487E-2</v>
      </c>
      <c r="D777" s="130">
        <f t="shared" si="25"/>
        <v>25089.471289534871</v>
      </c>
    </row>
    <row r="778" spans="1:4" x14ac:dyDescent="0.3">
      <c r="A778" s="73">
        <v>42713</v>
      </c>
      <c r="B778" s="130">
        <v>2259.530029</v>
      </c>
      <c r="C778" s="125">
        <f t="shared" si="24"/>
        <v>2.0864268622360571E-2</v>
      </c>
      <c r="D778" s="130">
        <f t="shared" si="25"/>
        <v>20864.268622360571</v>
      </c>
    </row>
    <row r="779" spans="1:4" x14ac:dyDescent="0.3">
      <c r="A779" s="73">
        <v>42712</v>
      </c>
      <c r="B779" s="130">
        <v>2246.1899410000001</v>
      </c>
      <c r="C779" s="125">
        <f t="shared" si="24"/>
        <v>1.8809631402390892E-2</v>
      </c>
      <c r="D779" s="130">
        <f t="shared" si="25"/>
        <v>18809.631402390893</v>
      </c>
    </row>
    <row r="780" spans="1:4" x14ac:dyDescent="0.3">
      <c r="A780" s="73">
        <v>42711</v>
      </c>
      <c r="B780" s="130">
        <v>2241.3500979999999</v>
      </c>
      <c r="C780" s="125">
        <f t="shared" si="24"/>
        <v>1.7435862088261977E-2</v>
      </c>
      <c r="D780" s="130">
        <f t="shared" si="25"/>
        <v>17435.862088261976</v>
      </c>
    </row>
    <row r="781" spans="1:4" x14ac:dyDescent="0.3">
      <c r="A781" s="73">
        <v>42710</v>
      </c>
      <c r="B781" s="130">
        <v>2212.2299800000001</v>
      </c>
      <c r="C781" s="125">
        <f t="shared" si="24"/>
        <v>6.3916733091164968E-3</v>
      </c>
      <c r="D781" s="130">
        <f t="shared" si="25"/>
        <v>6391.673309116497</v>
      </c>
    </row>
    <row r="782" spans="1:4" x14ac:dyDescent="0.3">
      <c r="A782" s="73">
        <v>42709</v>
      </c>
      <c r="B782" s="130">
        <v>2204.709961</v>
      </c>
      <c r="C782" s="125">
        <f t="shared" si="24"/>
        <v>1.0454218811363214E-2</v>
      </c>
      <c r="D782" s="130">
        <f t="shared" si="25"/>
        <v>10454.218811363215</v>
      </c>
    </row>
    <row r="783" spans="1:4" x14ac:dyDescent="0.3">
      <c r="A783" s="73">
        <v>42706</v>
      </c>
      <c r="B783" s="130">
        <v>2191.9499510000001</v>
      </c>
      <c r="C783" s="125">
        <f t="shared" si="24"/>
        <v>2.2083076107521915E-3</v>
      </c>
      <c r="D783" s="130">
        <f t="shared" si="25"/>
        <v>2208.3076107521915</v>
      </c>
    </row>
    <row r="784" spans="1:4" x14ac:dyDescent="0.3">
      <c r="A784" s="73">
        <v>42705</v>
      </c>
      <c r="B784" s="130">
        <v>2191.080078</v>
      </c>
      <c r="C784" s="125">
        <f t="shared" si="24"/>
        <v>6.4954189749049096E-3</v>
      </c>
      <c r="D784" s="130">
        <f t="shared" si="25"/>
        <v>6495.4189749049092</v>
      </c>
    </row>
    <row r="785" spans="1:4" x14ac:dyDescent="0.3">
      <c r="A785" s="73">
        <v>42704</v>
      </c>
      <c r="B785" s="130">
        <v>2198.8100589999999</v>
      </c>
      <c r="C785" s="125">
        <f t="shared" si="24"/>
        <v>8.4481064873473954E-3</v>
      </c>
      <c r="D785" s="130">
        <f t="shared" si="25"/>
        <v>8448.1064873473952</v>
      </c>
    </row>
    <row r="786" spans="1:4" x14ac:dyDescent="0.3">
      <c r="A786" s="73">
        <v>42703</v>
      </c>
      <c r="B786" s="130">
        <v>2204.6599120000001</v>
      </c>
      <c r="C786" s="125">
        <f t="shared" si="24"/>
        <v>1.8695112242889111E-2</v>
      </c>
      <c r="D786" s="130">
        <f t="shared" si="25"/>
        <v>18695.11224288911</v>
      </c>
    </row>
    <row r="787" spans="1:4" x14ac:dyDescent="0.3">
      <c r="A787" s="73">
        <v>42702</v>
      </c>
      <c r="B787" s="130">
        <v>2201.719971</v>
      </c>
      <c r="C787" s="125">
        <f t="shared" si="24"/>
        <v>1.7219164611674609E-2</v>
      </c>
      <c r="D787" s="130">
        <f t="shared" si="25"/>
        <v>17219.164611674609</v>
      </c>
    </row>
    <row r="788" spans="1:4" x14ac:dyDescent="0.3">
      <c r="A788" s="73">
        <v>42699</v>
      </c>
      <c r="B788" s="130">
        <v>2213.3500979999999</v>
      </c>
      <c r="C788" s="125">
        <f t="shared" si="24"/>
        <v>2.116287966821262E-2</v>
      </c>
      <c r="D788" s="130">
        <f t="shared" si="25"/>
        <v>21162.879668212619</v>
      </c>
    </row>
    <row r="789" spans="1:4" x14ac:dyDescent="0.3">
      <c r="A789" s="73">
        <v>42697</v>
      </c>
      <c r="B789" s="130">
        <v>2204.719971</v>
      </c>
      <c r="C789" s="125">
        <f t="shared" si="24"/>
        <v>1.9165500590934581E-2</v>
      </c>
      <c r="D789" s="130">
        <f t="shared" si="25"/>
        <v>19165.500590934582</v>
      </c>
    </row>
    <row r="790" spans="1:4" x14ac:dyDescent="0.3">
      <c r="A790" s="73">
        <v>42696</v>
      </c>
      <c r="B790" s="130">
        <v>2202.9399410000001</v>
      </c>
      <c r="C790" s="125">
        <f t="shared" si="24"/>
        <v>2.9622857153924986E-2</v>
      </c>
      <c r="D790" s="130">
        <f t="shared" si="25"/>
        <v>29622.857153924986</v>
      </c>
    </row>
    <row r="791" spans="1:4" x14ac:dyDescent="0.3">
      <c r="A791" s="73">
        <v>42695</v>
      </c>
      <c r="B791" s="130">
        <v>2198.179932</v>
      </c>
      <c r="C791" s="125">
        <f t="shared" si="24"/>
        <v>3.1273415860292975E-2</v>
      </c>
      <c r="D791" s="130">
        <f t="shared" si="25"/>
        <v>31273.415860292975</v>
      </c>
    </row>
    <row r="792" spans="1:4" x14ac:dyDescent="0.3">
      <c r="A792" s="73">
        <v>42692</v>
      </c>
      <c r="B792" s="130">
        <v>2181.8999020000001</v>
      </c>
      <c r="C792" s="125">
        <f t="shared" si="24"/>
        <v>4.6384471918081038E-2</v>
      </c>
      <c r="D792" s="130">
        <f t="shared" si="25"/>
        <v>46384.471918081035</v>
      </c>
    </row>
    <row r="793" spans="1:4" x14ac:dyDescent="0.3">
      <c r="A793" s="73">
        <v>42691</v>
      </c>
      <c r="B793" s="130">
        <v>2187.1201169999999</v>
      </c>
      <c r="C793" s="125">
        <f t="shared" si="24"/>
        <v>4.7140371888365173E-2</v>
      </c>
      <c r="D793" s="130">
        <f t="shared" si="25"/>
        <v>47140.371888365175</v>
      </c>
    </row>
    <row r="794" spans="1:4" x14ac:dyDescent="0.3">
      <c r="A794" s="73">
        <v>42690</v>
      </c>
      <c r="B794" s="130">
        <v>2176.9399410000001</v>
      </c>
      <c r="C794" s="125">
        <f t="shared" si="24"/>
        <v>3.7655987407505975E-2</v>
      </c>
      <c r="D794" s="130">
        <f t="shared" si="25"/>
        <v>37655.987407505978</v>
      </c>
    </row>
    <row r="795" spans="1:4" x14ac:dyDescent="0.3">
      <c r="A795" s="73">
        <v>42689</v>
      </c>
      <c r="B795" s="130">
        <v>2180.389893</v>
      </c>
      <c r="C795" s="125">
        <f t="shared" si="24"/>
        <v>3.2518479222167773E-2</v>
      </c>
      <c r="D795" s="130">
        <f t="shared" si="25"/>
        <v>32518.479222167774</v>
      </c>
    </row>
    <row r="796" spans="1:4" x14ac:dyDescent="0.3">
      <c r="A796" s="73">
        <v>42688</v>
      </c>
      <c r="B796" s="130">
        <v>2164.1999510000001</v>
      </c>
      <c r="C796" s="125">
        <f t="shared" si="24"/>
        <v>1.7896221223257847E-2</v>
      </c>
      <c r="D796" s="130">
        <f t="shared" si="25"/>
        <v>17896.221223257846</v>
      </c>
    </row>
    <row r="797" spans="1:4" x14ac:dyDescent="0.3">
      <c r="A797" s="73">
        <v>42685</v>
      </c>
      <c r="B797" s="130">
        <v>2164.4499510000001</v>
      </c>
      <c r="C797" s="125">
        <f t="shared" si="24"/>
        <v>1.7889325470751505E-2</v>
      </c>
      <c r="D797" s="130">
        <f t="shared" si="25"/>
        <v>17889.325470751504</v>
      </c>
    </row>
    <row r="798" spans="1:4" x14ac:dyDescent="0.3">
      <c r="A798" s="73">
        <v>42684</v>
      </c>
      <c r="B798" s="130">
        <v>2167.4799800000001</v>
      </c>
      <c r="C798" s="125">
        <f t="shared" si="24"/>
        <v>1.6145942115622924E-2</v>
      </c>
      <c r="D798" s="130">
        <f t="shared" si="25"/>
        <v>16145.942115622924</v>
      </c>
    </row>
    <row r="799" spans="1:4" x14ac:dyDescent="0.3">
      <c r="A799" s="73">
        <v>42683</v>
      </c>
      <c r="B799" s="130">
        <v>2163.26001</v>
      </c>
      <c r="C799" s="125">
        <f t="shared" si="24"/>
        <v>1.1138517622646837E-2</v>
      </c>
      <c r="D799" s="130">
        <f t="shared" si="25"/>
        <v>11138.517622646837</v>
      </c>
    </row>
    <row r="800" spans="1:4" x14ac:dyDescent="0.3">
      <c r="A800" s="73">
        <v>42682</v>
      </c>
      <c r="B800" s="130">
        <v>2139.5600589999999</v>
      </c>
      <c r="C800" s="125">
        <f t="shared" si="24"/>
        <v>-1.6796940722173526E-3</v>
      </c>
      <c r="D800" s="130">
        <f t="shared" si="25"/>
        <v>-1679.6940722173526</v>
      </c>
    </row>
    <row r="801" spans="1:4" x14ac:dyDescent="0.3">
      <c r="A801" s="73">
        <v>42681</v>
      </c>
      <c r="B801" s="130">
        <v>2131.5200199999999</v>
      </c>
      <c r="C801" s="125">
        <f t="shared" si="24"/>
        <v>-9.2082838438333203E-3</v>
      </c>
      <c r="D801" s="130">
        <f t="shared" si="25"/>
        <v>-9208.2838438333201</v>
      </c>
    </row>
    <row r="802" spans="1:4" x14ac:dyDescent="0.3">
      <c r="A802" s="73">
        <v>42678</v>
      </c>
      <c r="B802" s="130">
        <v>2085.179932</v>
      </c>
      <c r="C802" s="125">
        <f t="shared" si="24"/>
        <v>-2.614469834142874E-2</v>
      </c>
      <c r="D802" s="130">
        <f t="shared" si="25"/>
        <v>-26144.698341428739</v>
      </c>
    </row>
    <row r="803" spans="1:4" x14ac:dyDescent="0.3">
      <c r="A803" s="73">
        <v>42677</v>
      </c>
      <c r="B803" s="130">
        <v>2088.6599120000001</v>
      </c>
      <c r="C803" s="125">
        <f t="shared" si="24"/>
        <v>-2.4601498984312631E-2</v>
      </c>
      <c r="D803" s="130">
        <f t="shared" si="25"/>
        <v>-24601.498984312631</v>
      </c>
    </row>
    <row r="804" spans="1:4" x14ac:dyDescent="0.3">
      <c r="A804" s="73">
        <v>42676</v>
      </c>
      <c r="B804" s="130">
        <v>2097.9399410000001</v>
      </c>
      <c r="C804" s="125">
        <f t="shared" si="24"/>
        <v>-2.1615591714269855E-2</v>
      </c>
      <c r="D804" s="130">
        <f t="shared" si="25"/>
        <v>-21615.591714269856</v>
      </c>
    </row>
    <row r="805" spans="1:4" x14ac:dyDescent="0.3">
      <c r="A805" s="73">
        <v>42675</v>
      </c>
      <c r="B805" s="130">
        <v>2111.719971</v>
      </c>
      <c r="C805" s="125">
        <f t="shared" si="24"/>
        <v>-1.3030531745657048E-2</v>
      </c>
      <c r="D805" s="130">
        <f t="shared" si="25"/>
        <v>-13030.531745657048</v>
      </c>
    </row>
    <row r="806" spans="1:4" x14ac:dyDescent="0.3">
      <c r="A806" s="73">
        <v>42674</v>
      </c>
      <c r="B806" s="130">
        <v>2126.1499020000001</v>
      </c>
      <c r="C806" s="125">
        <f t="shared" si="24"/>
        <v>-1.6463578650360855E-4</v>
      </c>
      <c r="D806" s="130">
        <f t="shared" si="25"/>
        <v>-164.63578650360856</v>
      </c>
    </row>
    <row r="807" spans="1:4" x14ac:dyDescent="0.3">
      <c r="A807" s="73">
        <v>42671</v>
      </c>
      <c r="B807" s="130">
        <v>2126.4099120000001</v>
      </c>
      <c r="C807" s="125">
        <f t="shared" si="24"/>
        <v>-3.0802295668991286E-3</v>
      </c>
      <c r="D807" s="130">
        <f t="shared" si="25"/>
        <v>-3080.2295668991287</v>
      </c>
    </row>
    <row r="808" spans="1:4" x14ac:dyDescent="0.3">
      <c r="A808" s="73">
        <v>42670</v>
      </c>
      <c r="B808" s="130">
        <v>2133.040039</v>
      </c>
      <c r="C808" s="125">
        <f t="shared" si="24"/>
        <v>2.2976717485700959E-4</v>
      </c>
      <c r="D808" s="130">
        <f t="shared" si="25"/>
        <v>229.76717485700959</v>
      </c>
    </row>
    <row r="809" spans="1:4" x14ac:dyDescent="0.3">
      <c r="A809" s="73">
        <v>42669</v>
      </c>
      <c r="B809" s="130">
        <v>2139.429932</v>
      </c>
      <c r="C809" s="125">
        <f t="shared" si="24"/>
        <v>1.168672145153149E-4</v>
      </c>
      <c r="D809" s="130">
        <f t="shared" si="25"/>
        <v>116.8672145153149</v>
      </c>
    </row>
    <row r="810" spans="1:4" x14ac:dyDescent="0.3">
      <c r="A810" s="73">
        <v>42668</v>
      </c>
      <c r="B810" s="130">
        <v>2143.1599120000001</v>
      </c>
      <c r="C810" s="125">
        <f t="shared" si="24"/>
        <v>3.009239379886397E-3</v>
      </c>
      <c r="D810" s="130">
        <f t="shared" si="25"/>
        <v>3009.2393798863968</v>
      </c>
    </row>
    <row r="811" spans="1:4" x14ac:dyDescent="0.3">
      <c r="A811" s="73">
        <v>42667</v>
      </c>
      <c r="B811" s="130">
        <v>2151.330078</v>
      </c>
      <c r="C811" s="125">
        <f t="shared" si="24"/>
        <v>-5.6986007512627168E-3</v>
      </c>
      <c r="D811" s="130">
        <f t="shared" si="25"/>
        <v>-5698.6007512627166</v>
      </c>
    </row>
    <row r="812" spans="1:4" x14ac:dyDescent="0.3">
      <c r="A812" s="73">
        <v>42664</v>
      </c>
      <c r="B812" s="130">
        <v>2141.1599120000001</v>
      </c>
      <c r="C812" s="125">
        <f t="shared" si="24"/>
        <v>-5.8410384068691146E-3</v>
      </c>
      <c r="D812" s="130">
        <f t="shared" si="25"/>
        <v>-5841.0384068691146</v>
      </c>
    </row>
    <row r="813" spans="1:4" x14ac:dyDescent="0.3">
      <c r="A813" s="73">
        <v>42663</v>
      </c>
      <c r="B813" s="130">
        <v>2141.3400879999999</v>
      </c>
      <c r="C813" s="125">
        <f t="shared" si="24"/>
        <v>-8.9921332766362827E-3</v>
      </c>
      <c r="D813" s="130">
        <f t="shared" si="25"/>
        <v>-8992.133276636283</v>
      </c>
    </row>
    <row r="814" spans="1:4" x14ac:dyDescent="0.3">
      <c r="A814" s="73">
        <v>42662</v>
      </c>
      <c r="B814" s="130">
        <v>2144.290039</v>
      </c>
      <c r="C814" s="125">
        <f t="shared" si="24"/>
        <v>-7.1490145263437554E-3</v>
      </c>
      <c r="D814" s="130">
        <f t="shared" si="25"/>
        <v>-7149.0145263437553</v>
      </c>
    </row>
    <row r="815" spans="1:4" x14ac:dyDescent="0.3">
      <c r="A815" s="73">
        <v>42661</v>
      </c>
      <c r="B815" s="130">
        <v>2139.6000979999999</v>
      </c>
      <c r="C815" s="125">
        <f t="shared" si="24"/>
        <v>-5.063911969197421E-3</v>
      </c>
      <c r="D815" s="130">
        <f t="shared" si="25"/>
        <v>-5063.9119691974211</v>
      </c>
    </row>
    <row r="816" spans="1:4" x14ac:dyDescent="0.3">
      <c r="A816" s="73">
        <v>42660</v>
      </c>
      <c r="B816" s="130">
        <v>2126.5</v>
      </c>
      <c r="C816" s="125">
        <f t="shared" si="24"/>
        <v>-1.6055872564657458E-2</v>
      </c>
      <c r="D816" s="130">
        <f t="shared" si="25"/>
        <v>-16055.872564657458</v>
      </c>
    </row>
    <row r="817" spans="1:4" x14ac:dyDescent="0.3">
      <c r="A817" s="73">
        <v>42657</v>
      </c>
      <c r="B817" s="130">
        <v>2132.9799800000001</v>
      </c>
      <c r="C817" s="125">
        <f t="shared" si="24"/>
        <v>-1.6275666625690799E-2</v>
      </c>
      <c r="D817" s="130">
        <f t="shared" si="25"/>
        <v>-16275.666625690799</v>
      </c>
    </row>
    <row r="818" spans="1:4" x14ac:dyDescent="0.3">
      <c r="A818" s="73">
        <v>42656</v>
      </c>
      <c r="B818" s="130">
        <v>2132.5500489999999</v>
      </c>
      <c r="C818" s="125">
        <f t="shared" si="24"/>
        <v>-8.6372441510079723E-3</v>
      </c>
      <c r="D818" s="130">
        <f t="shared" si="25"/>
        <v>-8637.2441510079716</v>
      </c>
    </row>
    <row r="819" spans="1:4" x14ac:dyDescent="0.3">
      <c r="A819" s="73">
        <v>42655</v>
      </c>
      <c r="B819" s="130">
        <v>2139.179932</v>
      </c>
      <c r="C819" s="125">
        <f t="shared" si="24"/>
        <v>-1.482482638403182E-2</v>
      </c>
      <c r="D819" s="130">
        <f t="shared" si="25"/>
        <v>-14824.82638403182</v>
      </c>
    </row>
    <row r="820" spans="1:4" x14ac:dyDescent="0.3">
      <c r="A820" s="73">
        <v>42654</v>
      </c>
      <c r="B820" s="130">
        <v>2136.7299800000001</v>
      </c>
      <c r="C820" s="125">
        <f t="shared" si="24"/>
        <v>-1.0741066946795774E-2</v>
      </c>
      <c r="D820" s="130">
        <f t="shared" si="25"/>
        <v>-10741.066946795774</v>
      </c>
    </row>
    <row r="821" spans="1:4" x14ac:dyDescent="0.3">
      <c r="A821" s="73">
        <v>42653</v>
      </c>
      <c r="B821" s="130">
        <v>2163.6599120000001</v>
      </c>
      <c r="C821" s="125">
        <f t="shared" si="24"/>
        <v>8.1821971008548822E-3</v>
      </c>
      <c r="D821" s="130">
        <f t="shared" si="25"/>
        <v>8182.1971008548826</v>
      </c>
    </row>
    <row r="822" spans="1:4" x14ac:dyDescent="0.3">
      <c r="A822" s="73">
        <v>42650</v>
      </c>
      <c r="B822" s="130">
        <v>2153.73999</v>
      </c>
      <c r="C822" s="125">
        <f t="shared" si="24"/>
        <v>-5.05843852858745E-3</v>
      </c>
      <c r="D822" s="130">
        <f t="shared" si="25"/>
        <v>-5058.4385285874496</v>
      </c>
    </row>
    <row r="823" spans="1:4" x14ac:dyDescent="0.3">
      <c r="A823" s="73">
        <v>42649</v>
      </c>
      <c r="B823" s="130">
        <v>2160.7700199999999</v>
      </c>
      <c r="C823" s="125">
        <f t="shared" si="24"/>
        <v>-7.5372328023093349E-3</v>
      </c>
      <c r="D823" s="130">
        <f t="shared" si="25"/>
        <v>-7537.2328023093351</v>
      </c>
    </row>
    <row r="824" spans="1:4" x14ac:dyDescent="0.3">
      <c r="A824" s="73">
        <v>42648</v>
      </c>
      <c r="B824" s="130">
        <v>2159.7299800000001</v>
      </c>
      <c r="C824" s="125">
        <f t="shared" si="24"/>
        <v>-1.5672439886055267E-3</v>
      </c>
      <c r="D824" s="130">
        <f t="shared" si="25"/>
        <v>-1567.2439886055267</v>
      </c>
    </row>
    <row r="825" spans="1:4" x14ac:dyDescent="0.3">
      <c r="A825" s="73">
        <v>42647</v>
      </c>
      <c r="B825" s="130">
        <v>2150.48999</v>
      </c>
      <c r="C825" s="125">
        <f t="shared" si="24"/>
        <v>5.0145717042351379E-3</v>
      </c>
      <c r="D825" s="130">
        <f t="shared" si="25"/>
        <v>5014.571704235138</v>
      </c>
    </row>
    <row r="826" spans="1:4" x14ac:dyDescent="0.3">
      <c r="A826" s="73">
        <v>42646</v>
      </c>
      <c r="B826" s="130">
        <v>2161.1999510000001</v>
      </c>
      <c r="C826" s="125">
        <f t="shared" si="24"/>
        <v>1.032192340417315E-2</v>
      </c>
      <c r="D826" s="130">
        <f t="shared" si="25"/>
        <v>10321.923404173151</v>
      </c>
    </row>
    <row r="827" spans="1:4" x14ac:dyDescent="0.3">
      <c r="A827" s="73">
        <v>42643</v>
      </c>
      <c r="B827" s="130">
        <v>2168.2700199999999</v>
      </c>
      <c r="C827" s="125">
        <f t="shared" si="24"/>
        <v>1.3608196300193054E-2</v>
      </c>
      <c r="D827" s="130">
        <f t="shared" si="25"/>
        <v>13608.196300193054</v>
      </c>
    </row>
    <row r="828" spans="1:4" x14ac:dyDescent="0.3">
      <c r="A828" s="73">
        <v>42642</v>
      </c>
      <c r="B828" s="130">
        <v>2151.1298830000001</v>
      </c>
      <c r="C828" s="125">
        <f t="shared" si="24"/>
        <v>1.8022377271396106E-3</v>
      </c>
      <c r="D828" s="130">
        <f t="shared" si="25"/>
        <v>1802.2377271396106</v>
      </c>
    </row>
    <row r="829" spans="1:4" x14ac:dyDescent="0.3">
      <c r="A829" s="73">
        <v>42641</v>
      </c>
      <c r="B829" s="130">
        <v>2171.3701169999999</v>
      </c>
      <c r="C829" s="125">
        <f t="shared" si="24"/>
        <v>2.1451096106812173E-2</v>
      </c>
      <c r="D829" s="130">
        <f t="shared" si="25"/>
        <v>21451.096106812172</v>
      </c>
    </row>
    <row r="830" spans="1:4" x14ac:dyDescent="0.3">
      <c r="A830" s="73">
        <v>42640</v>
      </c>
      <c r="B830" s="130">
        <v>2159.929932</v>
      </c>
      <c r="C830" s="125">
        <f t="shared" si="24"/>
        <v>1.5472309470787149E-2</v>
      </c>
      <c r="D830" s="130">
        <f t="shared" si="25"/>
        <v>15472.30947078715</v>
      </c>
    </row>
    <row r="831" spans="1:4" x14ac:dyDescent="0.3">
      <c r="A831" s="73">
        <v>42639</v>
      </c>
      <c r="B831" s="130">
        <v>2146.1000979999999</v>
      </c>
      <c r="C831" s="125">
        <f t="shared" si="24"/>
        <v>-5.9933770408414633E-3</v>
      </c>
      <c r="D831" s="130">
        <f t="shared" si="25"/>
        <v>-5993.377040841463</v>
      </c>
    </row>
    <row r="832" spans="1:4" x14ac:dyDescent="0.3">
      <c r="A832" s="73">
        <v>42636</v>
      </c>
      <c r="B832" s="130">
        <v>2164.6899410000001</v>
      </c>
      <c r="C832" s="125">
        <f t="shared" si="24"/>
        <v>1.7332318664445401E-2</v>
      </c>
      <c r="D832" s="130">
        <f t="shared" si="25"/>
        <v>17332.3186644454</v>
      </c>
    </row>
    <row r="833" spans="1:4" x14ac:dyDescent="0.3">
      <c r="A833" s="73">
        <v>42635</v>
      </c>
      <c r="B833" s="130">
        <v>2177.179932</v>
      </c>
      <c r="C833" s="125">
        <f t="shared" si="24"/>
        <v>-1.8888355143478197E-3</v>
      </c>
      <c r="D833" s="130">
        <f t="shared" si="25"/>
        <v>-1888.8355143478198</v>
      </c>
    </row>
    <row r="834" spans="1:4" x14ac:dyDescent="0.3">
      <c r="A834" s="73">
        <v>42634</v>
      </c>
      <c r="B834" s="130">
        <v>2163.1201169999999</v>
      </c>
      <c r="C834" s="125">
        <f t="shared" si="24"/>
        <v>-1.0538933988100796E-2</v>
      </c>
      <c r="D834" s="130">
        <f t="shared" si="25"/>
        <v>-10538.933988100796</v>
      </c>
    </row>
    <row r="835" spans="1:4" x14ac:dyDescent="0.3">
      <c r="A835" s="73">
        <v>42633</v>
      </c>
      <c r="B835" s="130">
        <v>2139.76001</v>
      </c>
      <c r="C835" s="125">
        <f t="shared" si="24"/>
        <v>-2.1367664203355785E-2</v>
      </c>
      <c r="D835" s="130">
        <f t="shared" si="25"/>
        <v>-21367.664203355784</v>
      </c>
    </row>
    <row r="836" spans="1:4" x14ac:dyDescent="0.3">
      <c r="A836" s="73">
        <v>42632</v>
      </c>
      <c r="B836" s="130">
        <v>2139.1201169999999</v>
      </c>
      <c r="C836" s="125">
        <f t="shared" si="24"/>
        <v>-1.8743228550199831E-2</v>
      </c>
      <c r="D836" s="130">
        <f t="shared" si="25"/>
        <v>-18743.22855019983</v>
      </c>
    </row>
    <row r="837" spans="1:4" x14ac:dyDescent="0.3">
      <c r="A837" s="73">
        <v>42629</v>
      </c>
      <c r="B837" s="130">
        <v>2139.1599120000001</v>
      </c>
      <c r="C837" s="125">
        <f t="shared" si="24"/>
        <v>-1.4602596868302009E-2</v>
      </c>
      <c r="D837" s="130">
        <f t="shared" si="25"/>
        <v>-14602.596868302009</v>
      </c>
    </row>
    <row r="838" spans="1:4" x14ac:dyDescent="0.3">
      <c r="A838" s="73">
        <v>42628</v>
      </c>
      <c r="B838" s="130">
        <v>2147.26001</v>
      </c>
      <c r="C838" s="125">
        <f t="shared" si="24"/>
        <v>-1.091224649793876E-2</v>
      </c>
      <c r="D838" s="130">
        <f t="shared" si="25"/>
        <v>-10912.246497938761</v>
      </c>
    </row>
    <row r="839" spans="1:4" x14ac:dyDescent="0.3">
      <c r="A839" s="73">
        <v>42627</v>
      </c>
      <c r="B839" s="130">
        <v>2125.7700199999999</v>
      </c>
      <c r="C839" s="125">
        <f t="shared" si="24"/>
        <v>-2.3137554129784244E-2</v>
      </c>
      <c r="D839" s="130">
        <f t="shared" si="25"/>
        <v>-23137.554129784243</v>
      </c>
    </row>
    <row r="840" spans="1:4" x14ac:dyDescent="0.3">
      <c r="A840" s="73">
        <v>42626</v>
      </c>
      <c r="B840" s="130">
        <v>2127.0200199999999</v>
      </c>
      <c r="C840" s="125">
        <f t="shared" ref="C840:C903" si="26">B840/B850-1</f>
        <v>-2.4472736799691086E-2</v>
      </c>
      <c r="D840" s="130">
        <f t="shared" ref="D840:D903" si="27">C840*$B$5</f>
        <v>-24472.736799691087</v>
      </c>
    </row>
    <row r="841" spans="1:4" x14ac:dyDescent="0.3">
      <c r="A841" s="73">
        <v>42625</v>
      </c>
      <c r="B841" s="130">
        <v>2159.040039</v>
      </c>
      <c r="C841" s="125">
        <f t="shared" si="26"/>
        <v>-4.6103344429779813E-3</v>
      </c>
      <c r="D841" s="130">
        <f t="shared" si="27"/>
        <v>-4610.3344429779818</v>
      </c>
    </row>
    <row r="842" spans="1:4" x14ac:dyDescent="0.3">
      <c r="A842" s="73">
        <v>42622</v>
      </c>
      <c r="B842" s="130">
        <v>2127.8100589999999</v>
      </c>
      <c r="C842" s="125">
        <f t="shared" si="26"/>
        <v>-2.0557205667355194E-2</v>
      </c>
      <c r="D842" s="130">
        <f t="shared" si="27"/>
        <v>-20557.205667355192</v>
      </c>
    </row>
    <row r="843" spans="1:4" x14ac:dyDescent="0.3">
      <c r="A843" s="73">
        <v>42621</v>
      </c>
      <c r="B843" s="130">
        <v>2181.3000489999999</v>
      </c>
      <c r="C843" s="125">
        <f t="shared" si="26"/>
        <v>2.6937576577297229E-3</v>
      </c>
      <c r="D843" s="130">
        <f t="shared" si="27"/>
        <v>2693.7576577297227</v>
      </c>
    </row>
    <row r="844" spans="1:4" x14ac:dyDescent="0.3">
      <c r="A844" s="73">
        <v>42620</v>
      </c>
      <c r="B844" s="130">
        <v>2186.1599120000001</v>
      </c>
      <c r="C844" s="125">
        <f t="shared" si="26"/>
        <v>-3.3837396916214235E-4</v>
      </c>
      <c r="D844" s="130">
        <f t="shared" si="27"/>
        <v>-338.37396916214237</v>
      </c>
    </row>
    <row r="845" spans="1:4" x14ac:dyDescent="0.3">
      <c r="A845" s="73">
        <v>42619</v>
      </c>
      <c r="B845" s="130">
        <v>2186.4799800000001</v>
      </c>
      <c r="C845" s="125">
        <f t="shared" si="26"/>
        <v>1.7593772625139614E-3</v>
      </c>
      <c r="D845" s="130">
        <f t="shared" si="27"/>
        <v>1759.3772625139613</v>
      </c>
    </row>
    <row r="846" spans="1:4" x14ac:dyDescent="0.3">
      <c r="A846" s="73">
        <v>42615</v>
      </c>
      <c r="B846" s="130">
        <v>2179.9799800000001</v>
      </c>
      <c r="C846" s="125">
        <f t="shared" si="26"/>
        <v>-1.781304194657829E-3</v>
      </c>
      <c r="D846" s="130">
        <f t="shared" si="27"/>
        <v>-1781.3041946578289</v>
      </c>
    </row>
    <row r="847" spans="1:4" x14ac:dyDescent="0.3">
      <c r="A847" s="73">
        <v>42614</v>
      </c>
      <c r="B847" s="130">
        <v>2170.860107</v>
      </c>
      <c r="C847" s="125">
        <f t="shared" si="26"/>
        <v>-7.3890100923721391E-3</v>
      </c>
      <c r="D847" s="130">
        <f t="shared" si="27"/>
        <v>-7389.0100923721393</v>
      </c>
    </row>
    <row r="848" spans="1:4" x14ac:dyDescent="0.3">
      <c r="A848" s="73">
        <v>42613</v>
      </c>
      <c r="B848" s="130">
        <v>2170.9499510000001</v>
      </c>
      <c r="C848" s="125">
        <f t="shared" si="26"/>
        <v>-5.1644747778728517E-3</v>
      </c>
      <c r="D848" s="130">
        <f t="shared" si="27"/>
        <v>-5164.4747778728515</v>
      </c>
    </row>
    <row r="849" spans="1:4" x14ac:dyDescent="0.3">
      <c r="A849" s="73">
        <v>42612</v>
      </c>
      <c r="B849" s="130">
        <v>2176.1201169999999</v>
      </c>
      <c r="C849" s="125">
        <f t="shared" si="26"/>
        <v>-9.3188489834261645E-4</v>
      </c>
      <c r="D849" s="130">
        <f t="shared" si="27"/>
        <v>-931.88489834261645</v>
      </c>
    </row>
    <row r="850" spans="1:4" x14ac:dyDescent="0.3">
      <c r="A850" s="73">
        <v>42611</v>
      </c>
      <c r="B850" s="130">
        <v>2180.3798830000001</v>
      </c>
      <c r="C850" s="125">
        <f t="shared" si="26"/>
        <v>-4.4608905495820972E-3</v>
      </c>
      <c r="D850" s="130">
        <f t="shared" si="27"/>
        <v>-4460.8905495820973</v>
      </c>
    </row>
    <row r="851" spans="1:4" x14ac:dyDescent="0.3">
      <c r="A851" s="73">
        <v>42608</v>
      </c>
      <c r="B851" s="130">
        <v>2169.040039</v>
      </c>
      <c r="C851" s="125">
        <f t="shared" si="26"/>
        <v>-6.8725577084978173E-3</v>
      </c>
      <c r="D851" s="130">
        <f t="shared" si="27"/>
        <v>-6872.5577084978177</v>
      </c>
    </row>
    <row r="852" spans="1:4" x14ac:dyDescent="0.3">
      <c r="A852" s="73">
        <v>42607</v>
      </c>
      <c r="B852" s="130">
        <v>2172.469971</v>
      </c>
      <c r="C852" s="125">
        <f t="shared" si="26"/>
        <v>-6.0939375522517381E-3</v>
      </c>
      <c r="D852" s="130">
        <f t="shared" si="27"/>
        <v>-6093.9375522517385</v>
      </c>
    </row>
    <row r="853" spans="1:4" x14ac:dyDescent="0.3">
      <c r="A853" s="73">
        <v>42606</v>
      </c>
      <c r="B853" s="130">
        <v>2175.4399410000001</v>
      </c>
      <c r="C853" s="125">
        <f t="shared" si="26"/>
        <v>-2.3005851661039856E-5</v>
      </c>
      <c r="D853" s="130">
        <f t="shared" si="27"/>
        <v>-23.005851661039856</v>
      </c>
    </row>
    <row r="854" spans="1:4" x14ac:dyDescent="0.3">
      <c r="A854" s="73">
        <v>42605</v>
      </c>
      <c r="B854" s="130">
        <v>2186.8999020000001</v>
      </c>
      <c r="C854" s="125">
        <f t="shared" si="26"/>
        <v>2.3650444249316838E-3</v>
      </c>
      <c r="D854" s="130">
        <f t="shared" si="27"/>
        <v>2365.0444249316838</v>
      </c>
    </row>
    <row r="855" spans="1:4" x14ac:dyDescent="0.3">
      <c r="A855" s="73">
        <v>42604</v>
      </c>
      <c r="B855" s="130">
        <v>2182.639893</v>
      </c>
      <c r="C855" s="125">
        <f t="shared" si="26"/>
        <v>8.0242473754266186E-4</v>
      </c>
      <c r="D855" s="130">
        <f t="shared" si="27"/>
        <v>802.42473754266189</v>
      </c>
    </row>
    <row r="856" spans="1:4" x14ac:dyDescent="0.3">
      <c r="A856" s="73">
        <v>42601</v>
      </c>
      <c r="B856" s="130">
        <v>2183.8701169999999</v>
      </c>
      <c r="C856" s="125">
        <f t="shared" si="26"/>
        <v>4.5811246038507392E-4</v>
      </c>
      <c r="D856" s="130">
        <f t="shared" si="27"/>
        <v>458.11246038507392</v>
      </c>
    </row>
    <row r="857" spans="1:4" x14ac:dyDescent="0.3">
      <c r="A857" s="73">
        <v>42600</v>
      </c>
      <c r="B857" s="130">
        <v>2187.0200199999999</v>
      </c>
      <c r="C857" s="125">
        <f t="shared" si="26"/>
        <v>1.052097493357973E-2</v>
      </c>
      <c r="D857" s="130">
        <f t="shared" si="27"/>
        <v>10520.97493357973</v>
      </c>
    </row>
    <row r="858" spans="1:4" x14ac:dyDescent="0.3">
      <c r="A858" s="73">
        <v>42599</v>
      </c>
      <c r="B858" s="130">
        <v>2182.219971</v>
      </c>
      <c r="C858" s="125">
        <f t="shared" si="26"/>
        <v>8.5174308356263939E-3</v>
      </c>
      <c r="D858" s="130">
        <f t="shared" si="27"/>
        <v>8517.4308356263937</v>
      </c>
    </row>
    <row r="859" spans="1:4" x14ac:dyDescent="0.3">
      <c r="A859" s="73">
        <v>42598</v>
      </c>
      <c r="B859" s="130">
        <v>2178.1499020000001</v>
      </c>
      <c r="C859" s="125">
        <f t="shared" si="26"/>
        <v>9.7911817248976796E-3</v>
      </c>
      <c r="D859" s="130">
        <f t="shared" si="27"/>
        <v>9791.1817248976804</v>
      </c>
    </row>
    <row r="860" spans="1:4" x14ac:dyDescent="0.3">
      <c r="A860" s="73">
        <v>42597</v>
      </c>
      <c r="B860" s="130">
        <v>2190.1499020000001</v>
      </c>
      <c r="C860" s="125">
        <f t="shared" si="26"/>
        <v>8.8950881765732515E-3</v>
      </c>
      <c r="D860" s="130">
        <f t="shared" si="27"/>
        <v>8895.088176573252</v>
      </c>
    </row>
    <row r="861" spans="1:4" x14ac:dyDescent="0.3">
      <c r="A861" s="73">
        <v>42594</v>
      </c>
      <c r="B861" s="130">
        <v>2184.0500489999999</v>
      </c>
      <c r="C861" s="125">
        <f t="shared" si="26"/>
        <v>4.8076695476850784E-3</v>
      </c>
      <c r="D861" s="130">
        <f t="shared" si="27"/>
        <v>4807.6695476850782</v>
      </c>
    </row>
    <row r="862" spans="1:4" x14ac:dyDescent="0.3">
      <c r="A862" s="73">
        <v>42593</v>
      </c>
      <c r="B862" s="130">
        <v>2185.790039</v>
      </c>
      <c r="C862" s="125">
        <f t="shared" si="26"/>
        <v>7.2486380894216662E-3</v>
      </c>
      <c r="D862" s="130">
        <f t="shared" si="27"/>
        <v>7248.6380894216663</v>
      </c>
    </row>
    <row r="863" spans="1:4" x14ac:dyDescent="0.3">
      <c r="A863" s="73">
        <v>42592</v>
      </c>
      <c r="B863" s="130">
        <v>2175.48999</v>
      </c>
      <c r="C863" s="125">
        <f t="shared" si="26"/>
        <v>4.1124314261327122E-3</v>
      </c>
      <c r="D863" s="130">
        <f t="shared" si="27"/>
        <v>4112.4314261327117</v>
      </c>
    </row>
    <row r="864" spans="1:4" x14ac:dyDescent="0.3">
      <c r="A864" s="73">
        <v>42591</v>
      </c>
      <c r="B864" s="130">
        <v>2181.73999</v>
      </c>
      <c r="C864" s="125">
        <f t="shared" si="26"/>
        <v>5.7902333571837605E-3</v>
      </c>
      <c r="D864" s="130">
        <f t="shared" si="27"/>
        <v>5790.2333571837607</v>
      </c>
    </row>
    <row r="865" spans="1:4" x14ac:dyDescent="0.3">
      <c r="A865" s="73">
        <v>42590</v>
      </c>
      <c r="B865" s="130">
        <v>2180.889893</v>
      </c>
      <c r="C865" s="125">
        <f t="shared" si="26"/>
        <v>5.7228626108873915E-3</v>
      </c>
      <c r="D865" s="130">
        <f t="shared" si="27"/>
        <v>5722.8626108873914</v>
      </c>
    </row>
    <row r="866" spans="1:4" x14ac:dyDescent="0.3">
      <c r="A866" s="73">
        <v>42587</v>
      </c>
      <c r="B866" s="130">
        <v>2182.8701169999999</v>
      </c>
      <c r="C866" s="125">
        <f t="shared" si="26"/>
        <v>3.6045883943978119E-3</v>
      </c>
      <c r="D866" s="130">
        <f t="shared" si="27"/>
        <v>3604.588394397812</v>
      </c>
    </row>
    <row r="867" spans="1:4" x14ac:dyDescent="0.3">
      <c r="A867" s="73">
        <v>42586</v>
      </c>
      <c r="B867" s="130">
        <v>2164.25</v>
      </c>
      <c r="C867" s="125">
        <f t="shared" si="26"/>
        <v>-4.2487288902959275E-4</v>
      </c>
      <c r="D867" s="130">
        <f t="shared" si="27"/>
        <v>-424.87288902959273</v>
      </c>
    </row>
    <row r="868" spans="1:4" x14ac:dyDescent="0.3">
      <c r="A868" s="73">
        <v>42585</v>
      </c>
      <c r="B868" s="130">
        <v>2163.790039</v>
      </c>
      <c r="C868" s="125">
        <f t="shared" si="26"/>
        <v>-4.2475361087561669E-3</v>
      </c>
      <c r="D868" s="130">
        <f t="shared" si="27"/>
        <v>-4247.5361087561669</v>
      </c>
    </row>
    <row r="869" spans="1:4" x14ac:dyDescent="0.3">
      <c r="A869" s="73">
        <v>42584</v>
      </c>
      <c r="B869" s="130">
        <v>2157.030029</v>
      </c>
      <c r="C869" s="125">
        <f t="shared" si="26"/>
        <v>-3.119540761784112E-3</v>
      </c>
      <c r="D869" s="130">
        <f t="shared" si="27"/>
        <v>-3119.540761784112</v>
      </c>
    </row>
    <row r="870" spans="1:4" x14ac:dyDescent="0.3">
      <c r="A870" s="73">
        <v>42583</v>
      </c>
      <c r="B870" s="130">
        <v>2170.8400879999999</v>
      </c>
      <c r="C870" s="125">
        <f t="shared" si="26"/>
        <v>1.8229791060269118E-3</v>
      </c>
      <c r="D870" s="130">
        <f t="shared" si="27"/>
        <v>1822.9791060269117</v>
      </c>
    </row>
    <row r="871" spans="1:4" x14ac:dyDescent="0.3">
      <c r="A871" s="73">
        <v>42580</v>
      </c>
      <c r="B871" s="130">
        <v>2173.6000979999999</v>
      </c>
      <c r="C871" s="125">
        <f t="shared" si="26"/>
        <v>5.4863711893491374E-3</v>
      </c>
      <c r="D871" s="130">
        <f t="shared" si="27"/>
        <v>5486.3711893491372</v>
      </c>
    </row>
    <row r="872" spans="1:4" x14ac:dyDescent="0.3">
      <c r="A872" s="73">
        <v>42579</v>
      </c>
      <c r="B872" s="130">
        <v>2170.0600589999999</v>
      </c>
      <c r="C872" s="125">
        <f t="shared" si="26"/>
        <v>2.916260658578862E-3</v>
      </c>
      <c r="D872" s="130">
        <f t="shared" si="27"/>
        <v>2916.2606585788621</v>
      </c>
    </row>
    <row r="873" spans="1:4" x14ac:dyDescent="0.3">
      <c r="A873" s="73">
        <v>42578</v>
      </c>
      <c r="B873" s="130">
        <v>2166.580078</v>
      </c>
      <c r="C873" s="125">
        <f t="shared" si="26"/>
        <v>6.5740332772885601E-3</v>
      </c>
      <c r="D873" s="130">
        <f t="shared" si="27"/>
        <v>6574.0332772885604</v>
      </c>
    </row>
    <row r="874" spans="1:4" x14ac:dyDescent="0.3">
      <c r="A874" s="73">
        <v>42577</v>
      </c>
      <c r="B874" s="130">
        <v>2169.179932</v>
      </c>
      <c r="C874" s="125">
        <f t="shared" si="26"/>
        <v>7.9177190364920769E-3</v>
      </c>
      <c r="D874" s="130">
        <f t="shared" si="27"/>
        <v>7917.7190364920771</v>
      </c>
    </row>
    <row r="875" spans="1:4" x14ac:dyDescent="0.3">
      <c r="A875" s="73">
        <v>42576</v>
      </c>
      <c r="B875" s="130">
        <v>2168.4799800000001</v>
      </c>
      <c r="C875" s="125">
        <f t="shared" si="26"/>
        <v>1.4654995082090005E-2</v>
      </c>
      <c r="D875" s="130">
        <f t="shared" si="27"/>
        <v>14654.995082090005</v>
      </c>
    </row>
    <row r="876" spans="1:4" x14ac:dyDescent="0.3">
      <c r="A876" s="73">
        <v>42573</v>
      </c>
      <c r="B876" s="130">
        <v>2175.030029</v>
      </c>
      <c r="C876" s="125">
        <f t="shared" si="26"/>
        <v>2.1188848808163296E-2</v>
      </c>
      <c r="D876" s="130">
        <f t="shared" si="27"/>
        <v>21188.848808163297</v>
      </c>
    </row>
    <row r="877" spans="1:4" x14ac:dyDescent="0.3">
      <c r="A877" s="73">
        <v>42572</v>
      </c>
      <c r="B877" s="130">
        <v>2165.169922</v>
      </c>
      <c r="C877" s="125">
        <f t="shared" si="26"/>
        <v>3.2065409763291974E-2</v>
      </c>
      <c r="D877" s="130">
        <f t="shared" si="27"/>
        <v>32065.409763291973</v>
      </c>
    </row>
    <row r="878" spans="1:4" x14ac:dyDescent="0.3">
      <c r="A878" s="73">
        <v>42571</v>
      </c>
      <c r="B878" s="130">
        <v>2173.0200199999999</v>
      </c>
      <c r="C878" s="125">
        <f t="shared" si="26"/>
        <v>3.4904507102384574E-2</v>
      </c>
      <c r="D878" s="130">
        <f t="shared" si="27"/>
        <v>34904.507102384574</v>
      </c>
    </row>
    <row r="879" spans="1:4" x14ac:dyDescent="0.3">
      <c r="A879" s="73">
        <v>42570</v>
      </c>
      <c r="B879" s="130">
        <v>2163.780029</v>
      </c>
      <c r="C879" s="125">
        <f t="shared" si="26"/>
        <v>3.6020194984563769E-2</v>
      </c>
      <c r="D879" s="130">
        <f t="shared" si="27"/>
        <v>36020.194984563772</v>
      </c>
    </row>
    <row r="880" spans="1:4" x14ac:dyDescent="0.3">
      <c r="A880" s="73">
        <v>42569</v>
      </c>
      <c r="B880" s="130">
        <v>2166.889893</v>
      </c>
      <c r="C880" s="125">
        <f t="shared" si="26"/>
        <v>3.0404880520145117E-2</v>
      </c>
      <c r="D880" s="130">
        <f t="shared" si="27"/>
        <v>30404.880520145118</v>
      </c>
    </row>
    <row r="881" spans="1:4" x14ac:dyDescent="0.3">
      <c r="A881" s="73">
        <v>42566</v>
      </c>
      <c r="B881" s="130">
        <v>2161.73999</v>
      </c>
      <c r="C881" s="125">
        <f t="shared" si="26"/>
        <v>2.9959063393642404E-2</v>
      </c>
      <c r="D881" s="130">
        <f t="shared" si="27"/>
        <v>29959.063393642406</v>
      </c>
    </row>
    <row r="882" spans="1:4" x14ac:dyDescent="0.3">
      <c r="A882" s="73">
        <v>42565</v>
      </c>
      <c r="B882" s="130">
        <v>2163.75</v>
      </c>
      <c r="C882" s="125">
        <f t="shared" si="26"/>
        <v>4.4901161935887002E-2</v>
      </c>
      <c r="D882" s="130">
        <f t="shared" si="27"/>
        <v>44901.161935887001</v>
      </c>
    </row>
    <row r="883" spans="1:4" x14ac:dyDescent="0.3">
      <c r="A883" s="73">
        <v>42564</v>
      </c>
      <c r="B883" s="130">
        <v>2152.429932</v>
      </c>
      <c r="C883" s="125">
        <f t="shared" si="26"/>
        <v>5.7138912298927425E-2</v>
      </c>
      <c r="D883" s="130">
        <f t="shared" si="27"/>
        <v>57138.912298927426</v>
      </c>
    </row>
    <row r="884" spans="1:4" x14ac:dyDescent="0.3">
      <c r="A884" s="73">
        <v>42563</v>
      </c>
      <c r="B884" s="130">
        <v>2152.139893</v>
      </c>
      <c r="C884" s="125">
        <f t="shared" si="26"/>
        <v>7.5779465066732499E-2</v>
      </c>
      <c r="D884" s="130">
        <f t="shared" si="27"/>
        <v>75779.465066732504</v>
      </c>
    </row>
    <row r="885" spans="1:4" x14ac:dyDescent="0.3">
      <c r="A885" s="73">
        <v>42562</v>
      </c>
      <c r="B885" s="130">
        <v>2137.1599120000001</v>
      </c>
      <c r="C885" s="125">
        <f t="shared" si="26"/>
        <v>4.8959157133511955E-2</v>
      </c>
      <c r="D885" s="130">
        <f t="shared" si="27"/>
        <v>48959.157133511952</v>
      </c>
    </row>
    <row r="886" spans="1:4" x14ac:dyDescent="0.3">
      <c r="A886" s="73">
        <v>42559</v>
      </c>
      <c r="B886" s="130">
        <v>2129.8999020000001</v>
      </c>
      <c r="C886" s="125">
        <f t="shared" si="26"/>
        <v>7.845396563943563E-3</v>
      </c>
      <c r="D886" s="130">
        <f t="shared" si="27"/>
        <v>7845.3965639435628</v>
      </c>
    </row>
    <row r="887" spans="1:4" x14ac:dyDescent="0.3">
      <c r="A887" s="73">
        <v>42558</v>
      </c>
      <c r="B887" s="130">
        <v>2097.8999020000001</v>
      </c>
      <c r="C887" s="125">
        <f t="shared" si="26"/>
        <v>5.9699111906426072E-3</v>
      </c>
      <c r="D887" s="130">
        <f t="shared" si="27"/>
        <v>5969.9111906426069</v>
      </c>
    </row>
    <row r="888" spans="1:4" x14ac:dyDescent="0.3">
      <c r="A888" s="73">
        <v>42557</v>
      </c>
      <c r="B888" s="130">
        <v>2099.7299800000001</v>
      </c>
      <c r="C888" s="125">
        <f t="shared" si="26"/>
        <v>5.1845844741678082E-3</v>
      </c>
      <c r="D888" s="130">
        <f t="shared" si="27"/>
        <v>5184.5844741678084</v>
      </c>
    </row>
    <row r="889" spans="1:4" x14ac:dyDescent="0.3">
      <c r="A889" s="73">
        <v>42556</v>
      </c>
      <c r="B889" s="130">
        <v>2088.5500489999999</v>
      </c>
      <c r="C889" s="125">
        <f t="shared" si="26"/>
        <v>2.544125285011356E-3</v>
      </c>
      <c r="D889" s="130">
        <f t="shared" si="27"/>
        <v>2544.125285011356</v>
      </c>
    </row>
    <row r="890" spans="1:4" x14ac:dyDescent="0.3">
      <c r="A890" s="73">
        <v>42552</v>
      </c>
      <c r="B890" s="130">
        <v>2102.9499510000001</v>
      </c>
      <c r="C890" s="125">
        <f t="shared" si="26"/>
        <v>1.531946410534113E-2</v>
      </c>
      <c r="D890" s="130">
        <f t="shared" si="27"/>
        <v>15319.464105341129</v>
      </c>
    </row>
    <row r="891" spans="1:4" x14ac:dyDescent="0.3">
      <c r="A891" s="73">
        <v>42551</v>
      </c>
      <c r="B891" s="130">
        <v>2098.860107</v>
      </c>
      <c r="C891" s="125">
        <f t="shared" si="26"/>
        <v>1.0043415560437863E-2</v>
      </c>
      <c r="D891" s="130">
        <f t="shared" si="27"/>
        <v>10043.415560437863</v>
      </c>
    </row>
    <row r="892" spans="1:4" x14ac:dyDescent="0.3">
      <c r="A892" s="73">
        <v>42550</v>
      </c>
      <c r="B892" s="130">
        <v>2070.7700199999999</v>
      </c>
      <c r="C892" s="125">
        <f t="shared" si="26"/>
        <v>-3.523919864832914E-4</v>
      </c>
      <c r="D892" s="130">
        <f t="shared" si="27"/>
        <v>-352.39198648329142</v>
      </c>
    </row>
    <row r="893" spans="1:4" x14ac:dyDescent="0.3">
      <c r="A893" s="73">
        <v>42549</v>
      </c>
      <c r="B893" s="130">
        <v>2036.089966</v>
      </c>
      <c r="C893" s="125">
        <f t="shared" si="26"/>
        <v>-1.8903157447808239E-2</v>
      </c>
      <c r="D893" s="130">
        <f t="shared" si="27"/>
        <v>-18903.15744780824</v>
      </c>
    </row>
    <row r="894" spans="1:4" x14ac:dyDescent="0.3">
      <c r="A894" s="73">
        <v>42548</v>
      </c>
      <c r="B894" s="130">
        <v>2000.540039</v>
      </c>
      <c r="C894" s="125">
        <f t="shared" si="26"/>
        <v>-3.7767076357460794E-2</v>
      </c>
      <c r="D894" s="130">
        <f t="shared" si="27"/>
        <v>-37767.076357460792</v>
      </c>
    </row>
    <row r="895" spans="1:4" x14ac:dyDescent="0.3">
      <c r="A895" s="73">
        <v>42545</v>
      </c>
      <c r="B895" s="130">
        <v>2037.410034</v>
      </c>
      <c r="C895" s="125">
        <f t="shared" si="26"/>
        <v>-2.7985721897155535E-2</v>
      </c>
      <c r="D895" s="130">
        <f t="shared" si="27"/>
        <v>-27985.721897155534</v>
      </c>
    </row>
    <row r="896" spans="1:4" x14ac:dyDescent="0.3">
      <c r="A896" s="73">
        <v>42544</v>
      </c>
      <c r="B896" s="130">
        <v>2113.320068</v>
      </c>
      <c r="C896" s="125">
        <f t="shared" si="26"/>
        <v>-1.0210032807779212E-3</v>
      </c>
      <c r="D896" s="130">
        <f t="shared" si="27"/>
        <v>-1021.0032807779212</v>
      </c>
    </row>
    <row r="897" spans="1:4" x14ac:dyDescent="0.3">
      <c r="A897" s="73">
        <v>42543</v>
      </c>
      <c r="B897" s="130">
        <v>2085.4499510000001</v>
      </c>
      <c r="C897" s="125">
        <f t="shared" si="26"/>
        <v>-1.5888748226158156E-2</v>
      </c>
      <c r="D897" s="130">
        <f t="shared" si="27"/>
        <v>-15888.748226158155</v>
      </c>
    </row>
    <row r="898" spans="1:4" x14ac:dyDescent="0.3">
      <c r="A898" s="73">
        <v>42542</v>
      </c>
      <c r="B898" s="130">
        <v>2088.8999020000001</v>
      </c>
      <c r="C898" s="125">
        <f t="shared" si="26"/>
        <v>-1.0998367660517538E-2</v>
      </c>
      <c r="D898" s="130">
        <f t="shared" si="27"/>
        <v>-10998.367660517539</v>
      </c>
    </row>
    <row r="899" spans="1:4" x14ac:dyDescent="0.3">
      <c r="A899" s="73">
        <v>42541</v>
      </c>
      <c r="B899" s="130">
        <v>2083.25</v>
      </c>
      <c r="C899" s="125">
        <f t="shared" si="26"/>
        <v>-1.2401530803084593E-2</v>
      </c>
      <c r="D899" s="130">
        <f t="shared" si="27"/>
        <v>-12401.530803084594</v>
      </c>
    </row>
    <row r="900" spans="1:4" x14ac:dyDescent="0.3">
      <c r="A900" s="73">
        <v>42538</v>
      </c>
      <c r="B900" s="130">
        <v>2071.219971</v>
      </c>
      <c r="C900" s="125">
        <f t="shared" si="26"/>
        <v>-1.3295943345874472E-2</v>
      </c>
      <c r="D900" s="130">
        <f t="shared" si="27"/>
        <v>-13295.943345874472</v>
      </c>
    </row>
    <row r="901" spans="1:4" x14ac:dyDescent="0.3">
      <c r="A901" s="73">
        <v>42537</v>
      </c>
      <c r="B901" s="130">
        <v>2077.98999</v>
      </c>
      <c r="C901" s="125">
        <f t="shared" si="26"/>
        <v>-1.295327886839015E-2</v>
      </c>
      <c r="D901" s="130">
        <f t="shared" si="27"/>
        <v>-12953.278868390151</v>
      </c>
    </row>
    <row r="902" spans="1:4" x14ac:dyDescent="0.3">
      <c r="A902" s="73">
        <v>42536</v>
      </c>
      <c r="B902" s="130">
        <v>2071.5</v>
      </c>
      <c r="C902" s="125">
        <f t="shared" si="26"/>
        <v>-1.3256647104543551E-2</v>
      </c>
      <c r="D902" s="130">
        <f t="shared" si="27"/>
        <v>-13256.64710454355</v>
      </c>
    </row>
    <row r="903" spans="1:4" x14ac:dyDescent="0.3">
      <c r="A903" s="73">
        <v>42535</v>
      </c>
      <c r="B903" s="130">
        <v>2075.320068</v>
      </c>
      <c r="C903" s="125">
        <f t="shared" si="26"/>
        <v>-1.0314925728048596E-2</v>
      </c>
      <c r="D903" s="130">
        <f t="shared" si="27"/>
        <v>-10314.925728048596</v>
      </c>
    </row>
    <row r="904" spans="1:4" x14ac:dyDescent="0.3">
      <c r="A904" s="73">
        <v>42534</v>
      </c>
      <c r="B904" s="130">
        <v>2079.0600589999999</v>
      </c>
      <c r="C904" s="125">
        <f t="shared" ref="C904:C967" si="28">B904/B914-1</f>
        <v>-9.5280742036166766E-3</v>
      </c>
      <c r="D904" s="130">
        <f t="shared" ref="D904:D967" si="29">C904*$B$5</f>
        <v>-9528.0742036166757</v>
      </c>
    </row>
    <row r="905" spans="1:4" x14ac:dyDescent="0.3">
      <c r="A905" s="73">
        <v>42531</v>
      </c>
      <c r="B905" s="130">
        <v>2096.070068</v>
      </c>
      <c r="C905" s="125">
        <f t="shared" si="28"/>
        <v>2.8563081766814769E-3</v>
      </c>
      <c r="D905" s="130">
        <f t="shared" si="29"/>
        <v>2856.3081766814767</v>
      </c>
    </row>
    <row r="906" spans="1:4" x14ac:dyDescent="0.3">
      <c r="A906" s="73">
        <v>42530</v>
      </c>
      <c r="B906" s="130">
        <v>2115.4799800000001</v>
      </c>
      <c r="C906" s="125">
        <f t="shared" si="28"/>
        <v>1.1929903534366071E-2</v>
      </c>
      <c r="D906" s="130">
        <f t="shared" si="29"/>
        <v>11929.903534366071</v>
      </c>
    </row>
    <row r="907" spans="1:4" x14ac:dyDescent="0.3">
      <c r="A907" s="73">
        <v>42529</v>
      </c>
      <c r="B907" s="130">
        <v>2119.1201169999999</v>
      </c>
      <c r="C907" s="125">
        <f t="shared" si="28"/>
        <v>2.0741239066436767E-2</v>
      </c>
      <c r="D907" s="130">
        <f t="shared" si="29"/>
        <v>20741.239066436767</v>
      </c>
    </row>
    <row r="908" spans="1:4" x14ac:dyDescent="0.3">
      <c r="A908" s="73">
        <v>42528</v>
      </c>
      <c r="B908" s="130">
        <v>2112.1298830000001</v>
      </c>
      <c r="C908" s="125">
        <f t="shared" si="28"/>
        <v>3.1293257348276038E-2</v>
      </c>
      <c r="D908" s="130">
        <f t="shared" si="29"/>
        <v>31293.257348276038</v>
      </c>
    </row>
    <row r="909" spans="1:4" x14ac:dyDescent="0.3">
      <c r="A909" s="73">
        <v>42527</v>
      </c>
      <c r="B909" s="130">
        <v>2109.4099120000001</v>
      </c>
      <c r="C909" s="125">
        <f t="shared" si="28"/>
        <v>2.7817222513267348E-2</v>
      </c>
      <c r="D909" s="130">
        <f t="shared" si="29"/>
        <v>27817.222513267348</v>
      </c>
    </row>
    <row r="910" spans="1:4" x14ac:dyDescent="0.3">
      <c r="A910" s="73">
        <v>42524</v>
      </c>
      <c r="B910" s="130">
        <v>2099.1298830000001</v>
      </c>
      <c r="C910" s="125">
        <f t="shared" si="28"/>
        <v>2.8965041308191664E-2</v>
      </c>
      <c r="D910" s="130">
        <f t="shared" si="29"/>
        <v>28965.041308191663</v>
      </c>
    </row>
    <row r="911" spans="1:4" x14ac:dyDescent="0.3">
      <c r="A911" s="73">
        <v>42523</v>
      </c>
      <c r="B911" s="130">
        <v>2105.26001</v>
      </c>
      <c r="C911" s="125">
        <f t="shared" si="28"/>
        <v>2.8144735552456446E-2</v>
      </c>
      <c r="D911" s="130">
        <f t="shared" si="29"/>
        <v>28144.735552456445</v>
      </c>
    </row>
    <row r="912" spans="1:4" x14ac:dyDescent="0.3">
      <c r="A912" s="73">
        <v>42522</v>
      </c>
      <c r="B912" s="130">
        <v>2099.330078</v>
      </c>
      <c r="C912" s="125">
        <f t="shared" si="28"/>
        <v>2.5459097011496068E-2</v>
      </c>
      <c r="D912" s="130">
        <f t="shared" si="29"/>
        <v>25459.097011496069</v>
      </c>
    </row>
    <row r="913" spans="1:4" x14ac:dyDescent="0.3">
      <c r="A913" s="73">
        <v>42521</v>
      </c>
      <c r="B913" s="130">
        <v>2096.9499510000001</v>
      </c>
      <c r="C913" s="125">
        <f t="shared" si="28"/>
        <v>1.4656518387046624E-2</v>
      </c>
      <c r="D913" s="130">
        <f t="shared" si="29"/>
        <v>14656.518387046624</v>
      </c>
    </row>
    <row r="914" spans="1:4" x14ac:dyDescent="0.3">
      <c r="A914" s="73">
        <v>42517</v>
      </c>
      <c r="B914" s="130">
        <v>2099.0600589999999</v>
      </c>
      <c r="C914" s="125">
        <f t="shared" si="28"/>
        <v>2.5627781738785993E-2</v>
      </c>
      <c r="D914" s="130">
        <f t="shared" si="29"/>
        <v>25627.781738785994</v>
      </c>
    </row>
    <row r="915" spans="1:4" x14ac:dyDescent="0.3">
      <c r="A915" s="73">
        <v>42516</v>
      </c>
      <c r="B915" s="130">
        <v>2090.1000979999999</v>
      </c>
      <c r="C915" s="125">
        <f t="shared" si="28"/>
        <v>1.2591378198217429E-2</v>
      </c>
      <c r="D915" s="130">
        <f t="shared" si="29"/>
        <v>12591.37819821743</v>
      </c>
    </row>
    <row r="916" spans="1:4" x14ac:dyDescent="0.3">
      <c r="A916" s="73">
        <v>42515</v>
      </c>
      <c r="B916" s="130">
        <v>2090.540039</v>
      </c>
      <c r="C916" s="125">
        <f t="shared" si="28"/>
        <v>1.2632881476358104E-2</v>
      </c>
      <c r="D916" s="130">
        <f t="shared" si="29"/>
        <v>12632.881476358105</v>
      </c>
    </row>
    <row r="917" spans="1:4" x14ac:dyDescent="0.3">
      <c r="A917" s="73">
        <v>42514</v>
      </c>
      <c r="B917" s="130">
        <v>2076.0600589999999</v>
      </c>
      <c r="C917" s="125">
        <f t="shared" si="28"/>
        <v>-3.9962936051332054E-3</v>
      </c>
      <c r="D917" s="130">
        <f t="shared" si="29"/>
        <v>-3996.2936051332053</v>
      </c>
    </row>
    <row r="918" spans="1:4" x14ac:dyDescent="0.3">
      <c r="A918" s="73">
        <v>42513</v>
      </c>
      <c r="B918" s="130">
        <v>2048.040039</v>
      </c>
      <c r="C918" s="125">
        <f t="shared" si="28"/>
        <v>-5.1731452065224559E-3</v>
      </c>
      <c r="D918" s="130">
        <f t="shared" si="29"/>
        <v>-5173.1452065224557</v>
      </c>
    </row>
    <row r="919" spans="1:4" x14ac:dyDescent="0.3">
      <c r="A919" s="73">
        <v>42510</v>
      </c>
      <c r="B919" s="130">
        <v>2052.320068</v>
      </c>
      <c r="C919" s="125">
        <f t="shared" si="28"/>
        <v>-2.3429738621086882E-3</v>
      </c>
      <c r="D919" s="130">
        <f t="shared" si="29"/>
        <v>-2342.9738621086881</v>
      </c>
    </row>
    <row r="920" spans="1:4" x14ac:dyDescent="0.3">
      <c r="A920" s="73">
        <v>42509</v>
      </c>
      <c r="B920" s="130">
        <v>2040.040039</v>
      </c>
      <c r="C920" s="125">
        <f t="shared" si="28"/>
        <v>-5.1641908117068258E-3</v>
      </c>
      <c r="D920" s="130">
        <f t="shared" si="29"/>
        <v>-5164.190811706826</v>
      </c>
    </row>
    <row r="921" spans="1:4" x14ac:dyDescent="0.3">
      <c r="A921" s="73">
        <v>42508</v>
      </c>
      <c r="B921" s="130">
        <v>2047.630005</v>
      </c>
      <c r="C921" s="125">
        <f t="shared" si="28"/>
        <v>-1.7015639264972293E-3</v>
      </c>
      <c r="D921" s="130">
        <f t="shared" si="29"/>
        <v>-1701.5639264972292</v>
      </c>
    </row>
    <row r="922" spans="1:4" x14ac:dyDescent="0.3">
      <c r="A922" s="73">
        <v>42507</v>
      </c>
      <c r="B922" s="130">
        <v>2047.209961</v>
      </c>
      <c r="C922" s="125">
        <f t="shared" si="28"/>
        <v>-7.8319230596862743E-3</v>
      </c>
      <c r="D922" s="130">
        <f t="shared" si="29"/>
        <v>-7831.9230596862744</v>
      </c>
    </row>
    <row r="923" spans="1:4" x14ac:dyDescent="0.3">
      <c r="A923" s="73">
        <v>42506</v>
      </c>
      <c r="B923" s="130">
        <v>2066.6599120000001</v>
      </c>
      <c r="C923" s="125">
        <f t="shared" si="28"/>
        <v>-7.0960928220186181E-3</v>
      </c>
      <c r="D923" s="130">
        <f t="shared" si="29"/>
        <v>-7096.0928220186179</v>
      </c>
    </row>
    <row r="924" spans="1:4" x14ac:dyDescent="0.3">
      <c r="A924" s="73">
        <v>42503</v>
      </c>
      <c r="B924" s="130">
        <v>2046.6099850000001</v>
      </c>
      <c r="C924" s="125">
        <f t="shared" si="28"/>
        <v>-9.0495635290617216E-3</v>
      </c>
      <c r="D924" s="130">
        <f t="shared" si="29"/>
        <v>-9049.5635290617211</v>
      </c>
    </row>
    <row r="925" spans="1:4" x14ac:dyDescent="0.3">
      <c r="A925" s="73">
        <v>42502</v>
      </c>
      <c r="B925" s="130">
        <v>2064.110107</v>
      </c>
      <c r="C925" s="125">
        <f t="shared" si="28"/>
        <v>-5.6363307178673994E-3</v>
      </c>
      <c r="D925" s="130">
        <f t="shared" si="29"/>
        <v>-5636.3307178673995</v>
      </c>
    </row>
    <row r="926" spans="1:4" x14ac:dyDescent="0.3">
      <c r="A926" s="73">
        <v>42501</v>
      </c>
      <c r="B926" s="130">
        <v>2064.459961</v>
      </c>
      <c r="C926" s="125">
        <f t="shared" si="28"/>
        <v>-1.464808841157561E-2</v>
      </c>
      <c r="D926" s="130">
        <f t="shared" si="29"/>
        <v>-14648.088411575611</v>
      </c>
    </row>
    <row r="927" spans="1:4" x14ac:dyDescent="0.3">
      <c r="A927" s="73">
        <v>42500</v>
      </c>
      <c r="B927" s="130">
        <v>2084.389893</v>
      </c>
      <c r="C927" s="125">
        <f t="shared" si="28"/>
        <v>-3.4947928341755308E-3</v>
      </c>
      <c r="D927" s="130">
        <f t="shared" si="29"/>
        <v>-3494.792834175531</v>
      </c>
    </row>
    <row r="928" spans="1:4" x14ac:dyDescent="0.3">
      <c r="A928" s="73">
        <v>42499</v>
      </c>
      <c r="B928" s="130">
        <v>2058.6899410000001</v>
      </c>
      <c r="C928" s="125">
        <f t="shared" si="28"/>
        <v>-1.3938230117209516E-2</v>
      </c>
      <c r="D928" s="130">
        <f t="shared" si="29"/>
        <v>-13938.230117209516</v>
      </c>
    </row>
    <row r="929" spans="1:4" x14ac:dyDescent="0.3">
      <c r="A929" s="73">
        <v>42496</v>
      </c>
      <c r="B929" s="130">
        <v>2057.139893</v>
      </c>
      <c r="C929" s="125">
        <f t="shared" si="28"/>
        <v>-1.6466108738677709E-2</v>
      </c>
      <c r="D929" s="130">
        <f t="shared" si="29"/>
        <v>-16466.108738677711</v>
      </c>
    </row>
    <row r="930" spans="1:4" x14ac:dyDescent="0.3">
      <c r="A930" s="73">
        <v>42495</v>
      </c>
      <c r="B930" s="130">
        <v>2050.6298830000001</v>
      </c>
      <c r="C930" s="125">
        <f t="shared" si="28"/>
        <v>-1.9531670104726562E-2</v>
      </c>
      <c r="D930" s="130">
        <f t="shared" si="29"/>
        <v>-19531.670104726563</v>
      </c>
    </row>
    <row r="931" spans="1:4" x14ac:dyDescent="0.3">
      <c r="A931" s="73">
        <v>42494</v>
      </c>
      <c r="B931" s="130">
        <v>2051.1201169999999</v>
      </c>
      <c r="C931" s="125">
        <f t="shared" si="28"/>
        <v>-2.4391070866783271E-2</v>
      </c>
      <c r="D931" s="130">
        <f t="shared" si="29"/>
        <v>-24391.07086678327</v>
      </c>
    </row>
    <row r="932" spans="1:4" x14ac:dyDescent="0.3">
      <c r="A932" s="73">
        <v>42493</v>
      </c>
      <c r="B932" s="130">
        <v>2063.3701169999999</v>
      </c>
      <c r="C932" s="125">
        <f t="shared" si="28"/>
        <v>-1.7816989302631203E-2</v>
      </c>
      <c r="D932" s="130">
        <f t="shared" si="29"/>
        <v>-17816.989302631202</v>
      </c>
    </row>
    <row r="933" spans="1:4" x14ac:dyDescent="0.3">
      <c r="A933" s="73">
        <v>42492</v>
      </c>
      <c r="B933" s="130">
        <v>2081.429932</v>
      </c>
      <c r="C933" s="125">
        <f t="shared" si="28"/>
        <v>-6.1643073510226909E-3</v>
      </c>
      <c r="D933" s="130">
        <f t="shared" si="29"/>
        <v>-6164.3073510226905</v>
      </c>
    </row>
    <row r="934" spans="1:4" x14ac:dyDescent="0.3">
      <c r="A934" s="73">
        <v>42489</v>
      </c>
      <c r="B934" s="130">
        <v>2065.3000489999999</v>
      </c>
      <c r="C934" s="125">
        <f t="shared" si="28"/>
        <v>-7.4156335268452667E-3</v>
      </c>
      <c r="D934" s="130">
        <f t="shared" si="29"/>
        <v>-7415.6335268452667</v>
      </c>
    </row>
    <row r="935" spans="1:4" x14ac:dyDescent="0.3">
      <c r="A935" s="73">
        <v>42488</v>
      </c>
      <c r="B935" s="130">
        <v>2075.8100589999999</v>
      </c>
      <c r="C935" s="125">
        <f t="shared" si="28"/>
        <v>-3.3464743770116323E-3</v>
      </c>
      <c r="D935" s="130">
        <f t="shared" si="29"/>
        <v>-3346.4743770116324</v>
      </c>
    </row>
    <row r="936" spans="1:4" x14ac:dyDescent="0.3">
      <c r="A936" s="73">
        <v>42487</v>
      </c>
      <c r="B936" s="130">
        <v>2095.1499020000001</v>
      </c>
      <c r="C936" s="125">
        <f t="shared" si="28"/>
        <v>6.1130705990239953E-3</v>
      </c>
      <c r="D936" s="130">
        <f t="shared" si="29"/>
        <v>6113.0705990239949</v>
      </c>
    </row>
    <row r="937" spans="1:4" x14ac:dyDescent="0.3">
      <c r="A937" s="73">
        <v>42486</v>
      </c>
      <c r="B937" s="130">
        <v>2091.6999510000001</v>
      </c>
      <c r="C937" s="125">
        <f t="shared" si="28"/>
        <v>1.4541247318596184E-2</v>
      </c>
      <c r="D937" s="130">
        <f t="shared" si="29"/>
        <v>14541.247318596184</v>
      </c>
    </row>
    <row r="938" spans="1:4" x14ac:dyDescent="0.3">
      <c r="A938" s="73">
        <v>42485</v>
      </c>
      <c r="B938" s="130">
        <v>2087.790039</v>
      </c>
      <c r="C938" s="125">
        <f t="shared" si="28"/>
        <v>2.2429125130040362E-2</v>
      </c>
      <c r="D938" s="130">
        <f t="shared" si="29"/>
        <v>22429.12513004036</v>
      </c>
    </row>
    <row r="939" spans="1:4" x14ac:dyDescent="0.3">
      <c r="A939" s="73">
        <v>42482</v>
      </c>
      <c r="B939" s="130">
        <v>2091.580078</v>
      </c>
      <c r="C939" s="125">
        <f t="shared" si="28"/>
        <v>2.1478854520166291E-2</v>
      </c>
      <c r="D939" s="130">
        <f t="shared" si="29"/>
        <v>21478.854520166289</v>
      </c>
    </row>
    <row r="940" spans="1:4" x14ac:dyDescent="0.3">
      <c r="A940" s="73">
        <v>42481</v>
      </c>
      <c r="B940" s="130">
        <v>2091.4799800000001</v>
      </c>
      <c r="C940" s="125">
        <f t="shared" si="28"/>
        <v>2.4276263485955463E-2</v>
      </c>
      <c r="D940" s="130">
        <f t="shared" si="29"/>
        <v>24276.263485955464</v>
      </c>
    </row>
    <row r="941" spans="1:4" x14ac:dyDescent="0.3">
      <c r="A941" s="73">
        <v>42480</v>
      </c>
      <c r="B941" s="130">
        <v>2102.3999020000001</v>
      </c>
      <c r="C941" s="125">
        <f t="shared" si="28"/>
        <v>1.7293600070566351E-2</v>
      </c>
      <c r="D941" s="130">
        <f t="shared" si="29"/>
        <v>17293.60007056635</v>
      </c>
    </row>
    <row r="942" spans="1:4" x14ac:dyDescent="0.3">
      <c r="A942" s="73">
        <v>42479</v>
      </c>
      <c r="B942" s="130">
        <v>2100.8000489999999</v>
      </c>
      <c r="C942" s="125">
        <f t="shared" si="28"/>
        <v>2.7200674664292102E-2</v>
      </c>
      <c r="D942" s="130">
        <f t="shared" si="29"/>
        <v>27200.674664292103</v>
      </c>
    </row>
    <row r="943" spans="1:4" x14ac:dyDescent="0.3">
      <c r="A943" s="73">
        <v>42478</v>
      </c>
      <c r="B943" s="130">
        <v>2094.3400879999999</v>
      </c>
      <c r="C943" s="125">
        <f t="shared" si="28"/>
        <v>1.3653645509951629E-2</v>
      </c>
      <c r="D943" s="130">
        <f t="shared" si="29"/>
        <v>13653.645509951628</v>
      </c>
    </row>
    <row r="944" spans="1:4" x14ac:dyDescent="0.3">
      <c r="A944" s="73">
        <v>42475</v>
      </c>
      <c r="B944" s="130">
        <v>2080.7299800000001</v>
      </c>
      <c r="C944" s="125">
        <f t="shared" si="28"/>
        <v>3.835405054455121E-3</v>
      </c>
      <c r="D944" s="130">
        <f t="shared" si="29"/>
        <v>3835.405054455121</v>
      </c>
    </row>
    <row r="945" spans="1:4" x14ac:dyDescent="0.3">
      <c r="A945" s="73">
        <v>42474</v>
      </c>
      <c r="B945" s="130">
        <v>2082.780029</v>
      </c>
      <c r="C945" s="125">
        <f t="shared" si="28"/>
        <v>1.1185896817976548E-2</v>
      </c>
      <c r="D945" s="130">
        <f t="shared" si="29"/>
        <v>11185.896817976549</v>
      </c>
    </row>
    <row r="946" spans="1:4" x14ac:dyDescent="0.3">
      <c r="A946" s="73">
        <v>42473</v>
      </c>
      <c r="B946" s="130">
        <v>2082.419922</v>
      </c>
      <c r="C946" s="125">
        <f t="shared" si="28"/>
        <v>8.9488463569822319E-3</v>
      </c>
      <c r="D946" s="130">
        <f t="shared" si="29"/>
        <v>8948.8463569822325</v>
      </c>
    </row>
    <row r="947" spans="1:4" x14ac:dyDescent="0.3">
      <c r="A947" s="73">
        <v>42472</v>
      </c>
      <c r="B947" s="130">
        <v>2061.719971</v>
      </c>
      <c r="C947" s="125">
        <f t="shared" si="28"/>
        <v>3.2651719297465132E-3</v>
      </c>
      <c r="D947" s="130">
        <f t="shared" si="29"/>
        <v>3265.1719297465133</v>
      </c>
    </row>
    <row r="948" spans="1:4" x14ac:dyDescent="0.3">
      <c r="A948" s="73">
        <v>42471</v>
      </c>
      <c r="B948" s="130">
        <v>2041.98999</v>
      </c>
      <c r="C948" s="125">
        <f t="shared" si="28"/>
        <v>2.4250464550072959E-3</v>
      </c>
      <c r="D948" s="130">
        <f t="shared" si="29"/>
        <v>2425.0464550072957</v>
      </c>
    </row>
    <row r="949" spans="1:4" x14ac:dyDescent="0.3">
      <c r="A949" s="73">
        <v>42468</v>
      </c>
      <c r="B949" s="130">
        <v>2047.599976</v>
      </c>
      <c r="C949" s="125">
        <f t="shared" si="28"/>
        <v>5.7271016522584262E-3</v>
      </c>
      <c r="D949" s="130">
        <f t="shared" si="29"/>
        <v>5727.1016522584259</v>
      </c>
    </row>
    <row r="950" spans="1:4" x14ac:dyDescent="0.3">
      <c r="A950" s="73">
        <v>42467</v>
      </c>
      <c r="B950" s="130">
        <v>2041.910034</v>
      </c>
      <c r="C950" s="125">
        <f t="shared" si="28"/>
        <v>2.5531730583017165E-3</v>
      </c>
      <c r="D950" s="130">
        <f t="shared" si="29"/>
        <v>2553.1730583017165</v>
      </c>
    </row>
    <row r="951" spans="1:4" x14ac:dyDescent="0.3">
      <c r="A951" s="73">
        <v>42466</v>
      </c>
      <c r="B951" s="130">
        <v>2066.6599120000001</v>
      </c>
      <c r="C951" s="125">
        <f t="shared" si="28"/>
        <v>8.2251256693184338E-3</v>
      </c>
      <c r="D951" s="130">
        <f t="shared" si="29"/>
        <v>8225.1256693184332</v>
      </c>
    </row>
    <row r="952" spans="1:4" x14ac:dyDescent="0.3">
      <c r="A952" s="73">
        <v>42465</v>
      </c>
      <c r="B952" s="130">
        <v>2045.170044</v>
      </c>
      <c r="C952" s="125">
        <f t="shared" si="28"/>
        <v>-3.134165379631404E-3</v>
      </c>
      <c r="D952" s="130">
        <f t="shared" si="29"/>
        <v>-3134.165379631404</v>
      </c>
    </row>
    <row r="953" spans="1:4" x14ac:dyDescent="0.3">
      <c r="A953" s="73">
        <v>42464</v>
      </c>
      <c r="B953" s="130">
        <v>2066.1298830000001</v>
      </c>
      <c r="C953" s="125">
        <f t="shared" si="28"/>
        <v>8.0747296373750999E-3</v>
      </c>
      <c r="D953" s="130">
        <f t="shared" si="29"/>
        <v>8074.7296373750996</v>
      </c>
    </row>
    <row r="954" spans="1:4" x14ac:dyDescent="0.3">
      <c r="A954" s="73">
        <v>42461</v>
      </c>
      <c r="B954" s="130">
        <v>2072.780029</v>
      </c>
      <c r="C954" s="125">
        <f t="shared" si="28"/>
        <v>1.5774880567064331E-2</v>
      </c>
      <c r="D954" s="130">
        <f t="shared" si="29"/>
        <v>15774.880567064331</v>
      </c>
    </row>
    <row r="955" spans="1:4" x14ac:dyDescent="0.3">
      <c r="A955" s="73">
        <v>42460</v>
      </c>
      <c r="B955" s="130">
        <v>2059.73999</v>
      </c>
      <c r="C955" s="125">
        <f t="shared" si="28"/>
        <v>1.6041682434668525E-2</v>
      </c>
      <c r="D955" s="130">
        <f t="shared" si="29"/>
        <v>16041.682434668524</v>
      </c>
    </row>
    <row r="956" spans="1:4" x14ac:dyDescent="0.3">
      <c r="A956" s="73">
        <v>42459</v>
      </c>
      <c r="B956" s="130">
        <v>2063.9499510000001</v>
      </c>
      <c r="C956" s="125">
        <f t="shared" si="28"/>
        <v>2.3820219806098608E-2</v>
      </c>
      <c r="D956" s="130">
        <f t="shared" si="29"/>
        <v>23820.219806098608</v>
      </c>
    </row>
    <row r="957" spans="1:4" x14ac:dyDescent="0.3">
      <c r="A957" s="73">
        <v>42458</v>
      </c>
      <c r="B957" s="130">
        <v>2055.01001</v>
      </c>
      <c r="C957" s="125">
        <f t="shared" si="28"/>
        <v>1.7513019516995465E-2</v>
      </c>
      <c r="D957" s="130">
        <f t="shared" si="29"/>
        <v>17513.019516995464</v>
      </c>
    </row>
    <row r="958" spans="1:4" x14ac:dyDescent="0.3">
      <c r="A958" s="73">
        <v>42457</v>
      </c>
      <c r="B958" s="130">
        <v>2037.0500489999999</v>
      </c>
      <c r="C958" s="125">
        <f t="shared" si="28"/>
        <v>7.3485223611839956E-3</v>
      </c>
      <c r="D958" s="130">
        <f t="shared" si="29"/>
        <v>7348.5223611839956</v>
      </c>
    </row>
    <row r="959" spans="1:4" x14ac:dyDescent="0.3">
      <c r="A959" s="73">
        <v>42453</v>
      </c>
      <c r="B959" s="130">
        <v>2035.9399410000001</v>
      </c>
      <c r="C959" s="125">
        <f t="shared" si="28"/>
        <v>2.3306541744473996E-2</v>
      </c>
      <c r="D959" s="130">
        <f t="shared" si="29"/>
        <v>23306.541744473998</v>
      </c>
    </row>
    <row r="960" spans="1:4" x14ac:dyDescent="0.3">
      <c r="A960" s="73">
        <v>42452</v>
      </c>
      <c r="B960" s="130">
        <v>2036.709961</v>
      </c>
      <c r="C960" s="125">
        <f t="shared" si="28"/>
        <v>2.3853066347018226E-2</v>
      </c>
      <c r="D960" s="130">
        <f t="shared" si="29"/>
        <v>23853.066347018226</v>
      </c>
    </row>
    <row r="961" spans="1:4" x14ac:dyDescent="0.3">
      <c r="A961" s="73">
        <v>42451</v>
      </c>
      <c r="B961" s="130">
        <v>2049.8000489999999</v>
      </c>
      <c r="C961" s="125">
        <f t="shared" si="28"/>
        <v>3.5639601994484682E-2</v>
      </c>
      <c r="D961" s="130">
        <f t="shared" si="29"/>
        <v>35639.601994484685</v>
      </c>
    </row>
    <row r="962" spans="1:4" x14ac:dyDescent="0.3">
      <c r="A962" s="73">
        <v>42450</v>
      </c>
      <c r="B962" s="130">
        <v>2051.6000979999999</v>
      </c>
      <c r="C962" s="125">
        <f t="shared" si="28"/>
        <v>2.4898133518013399E-2</v>
      </c>
      <c r="D962" s="130">
        <f t="shared" si="29"/>
        <v>24898.133518013397</v>
      </c>
    </row>
    <row r="963" spans="1:4" x14ac:dyDescent="0.3">
      <c r="A963" s="73">
        <v>42447</v>
      </c>
      <c r="B963" s="130">
        <v>2049.580078</v>
      </c>
      <c r="C963" s="125">
        <f t="shared" si="28"/>
        <v>2.4795168099816411E-2</v>
      </c>
      <c r="D963" s="130">
        <f t="shared" si="29"/>
        <v>24795.168099816412</v>
      </c>
    </row>
    <row r="964" spans="1:4" x14ac:dyDescent="0.3">
      <c r="A964" s="73">
        <v>42446</v>
      </c>
      <c r="B964" s="130">
        <v>2040.589966</v>
      </c>
      <c r="C964" s="125">
        <f t="shared" si="28"/>
        <v>2.3673091919256484E-2</v>
      </c>
      <c r="D964" s="130">
        <f t="shared" si="29"/>
        <v>23673.091919256483</v>
      </c>
    </row>
    <row r="965" spans="1:4" x14ac:dyDescent="0.3">
      <c r="A965" s="73">
        <v>42445</v>
      </c>
      <c r="B965" s="130">
        <v>2027.219971</v>
      </c>
      <c r="C965" s="125">
        <f t="shared" si="28"/>
        <v>2.0524061016224282E-2</v>
      </c>
      <c r="D965" s="130">
        <f t="shared" si="29"/>
        <v>20524.061016224281</v>
      </c>
    </row>
    <row r="966" spans="1:4" x14ac:dyDescent="0.3">
      <c r="A966" s="73">
        <v>42444</v>
      </c>
      <c r="B966" s="130">
        <v>2015.9300539999999</v>
      </c>
      <c r="C966" s="125">
        <f t="shared" si="28"/>
        <v>1.8995667326760168E-2</v>
      </c>
      <c r="D966" s="130">
        <f t="shared" si="29"/>
        <v>18995.667326760169</v>
      </c>
    </row>
    <row r="967" spans="1:4" x14ac:dyDescent="0.3">
      <c r="A967" s="73">
        <v>42443</v>
      </c>
      <c r="B967" s="130">
        <v>2019.6400149999999</v>
      </c>
      <c r="C967" s="125">
        <f t="shared" si="28"/>
        <v>4.5237904340972745E-2</v>
      </c>
      <c r="D967" s="130">
        <f t="shared" si="29"/>
        <v>45237.904340972746</v>
      </c>
    </row>
    <row r="968" spans="1:4" x14ac:dyDescent="0.3">
      <c r="A968" s="73">
        <v>42440</v>
      </c>
      <c r="B968" s="130">
        <v>2022.1899410000001</v>
      </c>
      <c r="C968" s="125">
        <f t="shared" ref="C968:C1031" si="30">B968/B978-1</f>
        <v>3.8058514994549819E-2</v>
      </c>
      <c r="D968" s="130">
        <f t="shared" ref="D968:D1031" si="31">C968*$B$5</f>
        <v>38058.51499454982</v>
      </c>
    </row>
    <row r="969" spans="1:4" x14ac:dyDescent="0.3">
      <c r="A969" s="73">
        <v>42439</v>
      </c>
      <c r="B969" s="130">
        <v>1989.5699460000001</v>
      </c>
      <c r="C969" s="125">
        <f t="shared" si="30"/>
        <v>1.9403594789555889E-2</v>
      </c>
      <c r="D969" s="130">
        <f t="shared" si="31"/>
        <v>19403.594789555889</v>
      </c>
    </row>
    <row r="970" spans="1:4" x14ac:dyDescent="0.3">
      <c r="A970" s="73">
        <v>42438</v>
      </c>
      <c r="B970" s="130">
        <v>1989.26001</v>
      </c>
      <c r="C970" s="125">
        <f t="shared" si="30"/>
        <v>3.0811462063549788E-2</v>
      </c>
      <c r="D970" s="130">
        <f t="shared" si="31"/>
        <v>30811.462063549789</v>
      </c>
    </row>
    <row r="971" spans="1:4" x14ac:dyDescent="0.3">
      <c r="A971" s="73">
        <v>42437</v>
      </c>
      <c r="B971" s="130">
        <v>1979.26001</v>
      </c>
      <c r="C971" s="125">
        <f t="shared" si="30"/>
        <v>3.0183154578136806E-2</v>
      </c>
      <c r="D971" s="130">
        <f t="shared" si="31"/>
        <v>30183.154578136808</v>
      </c>
    </row>
    <row r="972" spans="1:4" x14ac:dyDescent="0.3">
      <c r="A972" s="73">
        <v>42436</v>
      </c>
      <c r="B972" s="130">
        <v>2001.76001</v>
      </c>
      <c r="C972" s="125">
        <f t="shared" si="30"/>
        <v>2.8918021074273881E-2</v>
      </c>
      <c r="D972" s="130">
        <f t="shared" si="31"/>
        <v>28918.021074273882</v>
      </c>
    </row>
    <row r="973" spans="1:4" x14ac:dyDescent="0.3">
      <c r="A973" s="73">
        <v>42433</v>
      </c>
      <c r="B973" s="130">
        <v>1999.98999</v>
      </c>
      <c r="C973" s="125">
        <f t="shared" si="30"/>
        <v>4.2867252634217534E-2</v>
      </c>
      <c r="D973" s="130">
        <f t="shared" si="31"/>
        <v>42867.252634217533</v>
      </c>
    </row>
    <row r="974" spans="1:4" x14ac:dyDescent="0.3">
      <c r="A974" s="73">
        <v>42432</v>
      </c>
      <c r="B974" s="130">
        <v>1993.400024</v>
      </c>
      <c r="C974" s="125">
        <f t="shared" si="30"/>
        <v>3.9403945987795286E-2</v>
      </c>
      <c r="D974" s="130">
        <f t="shared" si="31"/>
        <v>39403.945987795283</v>
      </c>
    </row>
    <row r="975" spans="1:4" x14ac:dyDescent="0.3">
      <c r="A975" s="73">
        <v>42431</v>
      </c>
      <c r="B975" s="130">
        <v>1986.4499510000001</v>
      </c>
      <c r="C975" s="125">
        <f t="shared" si="30"/>
        <v>3.0947367512875079E-2</v>
      </c>
      <c r="D975" s="130">
        <f t="shared" si="31"/>
        <v>30947.36751287508</v>
      </c>
    </row>
    <row r="976" spans="1:4" x14ac:dyDescent="0.3">
      <c r="A976" s="73">
        <v>42430</v>
      </c>
      <c r="B976" s="130">
        <v>1978.349976</v>
      </c>
      <c r="C976" s="125">
        <f t="shared" si="30"/>
        <v>4.366474742361115E-2</v>
      </c>
      <c r="D976" s="130">
        <f t="shared" si="31"/>
        <v>43664.747423611152</v>
      </c>
    </row>
    <row r="977" spans="1:4" x14ac:dyDescent="0.3">
      <c r="A977" s="73">
        <v>42429</v>
      </c>
      <c r="B977" s="130">
        <v>1932.2299800000001</v>
      </c>
      <c r="C977" s="125">
        <f t="shared" si="30"/>
        <v>3.6170459759894857E-2</v>
      </c>
      <c r="D977" s="130">
        <f t="shared" si="31"/>
        <v>36170.45975989486</v>
      </c>
    </row>
    <row r="978" spans="1:4" x14ac:dyDescent="0.3">
      <c r="A978" s="73">
        <v>42426</v>
      </c>
      <c r="B978" s="130">
        <v>1948.0500489999999</v>
      </c>
      <c r="C978" s="125">
        <f t="shared" si="30"/>
        <v>6.5043680900737977E-2</v>
      </c>
      <c r="D978" s="130">
        <f t="shared" si="31"/>
        <v>65043.680900737978</v>
      </c>
    </row>
    <row r="979" spans="1:4" x14ac:dyDescent="0.3">
      <c r="A979" s="73">
        <v>42425</v>
      </c>
      <c r="B979" s="130">
        <v>1951.6999510000001</v>
      </c>
      <c r="C979" s="125">
        <f t="shared" si="30"/>
        <v>5.3913344857980716E-2</v>
      </c>
      <c r="D979" s="130">
        <f t="shared" si="31"/>
        <v>53913.344857980715</v>
      </c>
    </row>
    <row r="980" spans="1:4" x14ac:dyDescent="0.3">
      <c r="A980" s="73">
        <v>42424</v>
      </c>
      <c r="B980" s="130">
        <v>1929.8000489999999</v>
      </c>
      <c r="C980" s="125">
        <f t="shared" si="30"/>
        <v>4.189054677046955E-2</v>
      </c>
      <c r="D980" s="130">
        <f t="shared" si="31"/>
        <v>41890.546770469547</v>
      </c>
    </row>
    <row r="981" spans="1:4" x14ac:dyDescent="0.3">
      <c r="A981" s="73">
        <v>42423</v>
      </c>
      <c r="B981" s="130">
        <v>1921.2700199999999</v>
      </c>
      <c r="C981" s="125">
        <f t="shared" si="30"/>
        <v>3.6596858360246065E-2</v>
      </c>
      <c r="D981" s="130">
        <f t="shared" si="31"/>
        <v>36596.858360246064</v>
      </c>
    </row>
    <row r="982" spans="1:4" x14ac:dyDescent="0.3">
      <c r="A982" s="73">
        <v>42422</v>
      </c>
      <c r="B982" s="130">
        <v>1945.5</v>
      </c>
      <c r="C982" s="125">
        <f t="shared" si="30"/>
        <v>3.4812876941660686E-2</v>
      </c>
      <c r="D982" s="130">
        <f t="shared" si="31"/>
        <v>34812.876941660688</v>
      </c>
    </row>
    <row r="983" spans="1:4" x14ac:dyDescent="0.3">
      <c r="A983" s="73">
        <v>42419</v>
      </c>
      <c r="B983" s="130">
        <v>1917.780029</v>
      </c>
      <c r="C983" s="125">
        <f t="shared" si="30"/>
        <v>1.2164650915484909E-3</v>
      </c>
      <c r="D983" s="130">
        <f t="shared" si="31"/>
        <v>1216.4650915484908</v>
      </c>
    </row>
    <row r="984" spans="1:4" x14ac:dyDescent="0.3">
      <c r="A984" s="73">
        <v>42418</v>
      </c>
      <c r="B984" s="130">
        <v>1917.829956</v>
      </c>
      <c r="C984" s="125">
        <f t="shared" si="30"/>
        <v>2.7711601489317506E-3</v>
      </c>
      <c r="D984" s="130">
        <f t="shared" si="31"/>
        <v>2771.1601489317504</v>
      </c>
    </row>
    <row r="985" spans="1:4" x14ac:dyDescent="0.3">
      <c r="A985" s="73">
        <v>42417</v>
      </c>
      <c r="B985" s="130">
        <v>1926.8199460000001</v>
      </c>
      <c r="C985" s="125">
        <f t="shared" si="30"/>
        <v>1.2501072835146454E-2</v>
      </c>
      <c r="D985" s="130">
        <f t="shared" si="31"/>
        <v>12501.072835146453</v>
      </c>
    </row>
    <row r="986" spans="1:4" x14ac:dyDescent="0.3">
      <c r="A986" s="73">
        <v>42416</v>
      </c>
      <c r="B986" s="130">
        <v>1895.579956</v>
      </c>
      <c r="C986" s="125">
        <f t="shared" si="30"/>
        <v>-2.2584562533942365E-2</v>
      </c>
      <c r="D986" s="130">
        <f t="shared" si="31"/>
        <v>-22584.562533942364</v>
      </c>
    </row>
    <row r="987" spans="1:4" x14ac:dyDescent="0.3">
      <c r="A987" s="73">
        <v>42412</v>
      </c>
      <c r="B987" s="130">
        <v>1864.780029</v>
      </c>
      <c r="C987" s="125">
        <f t="shared" si="30"/>
        <v>-3.8892075923040892E-2</v>
      </c>
      <c r="D987" s="130">
        <f t="shared" si="31"/>
        <v>-38892.075923040895</v>
      </c>
    </row>
    <row r="988" spans="1:4" x14ac:dyDescent="0.3">
      <c r="A988" s="73">
        <v>42411</v>
      </c>
      <c r="B988" s="130">
        <v>1829.079956</v>
      </c>
      <c r="C988" s="125">
        <f t="shared" si="30"/>
        <v>-3.395024163880811E-2</v>
      </c>
      <c r="D988" s="130">
        <f t="shared" si="31"/>
        <v>-33950.241638808111</v>
      </c>
    </row>
    <row r="989" spans="1:4" x14ac:dyDescent="0.3">
      <c r="A989" s="73">
        <v>42410</v>
      </c>
      <c r="B989" s="130">
        <v>1851.8599850000001</v>
      </c>
      <c r="C989" s="125">
        <f t="shared" si="30"/>
        <v>-1.651130768690301E-2</v>
      </c>
      <c r="D989" s="130">
        <f t="shared" si="31"/>
        <v>-16511.307686903008</v>
      </c>
    </row>
    <row r="990" spans="1:4" x14ac:dyDescent="0.3">
      <c r="A990" s="73">
        <v>42409</v>
      </c>
      <c r="B990" s="130">
        <v>1852.209961</v>
      </c>
      <c r="C990" s="125">
        <f t="shared" si="30"/>
        <v>-2.7011574657334725E-2</v>
      </c>
      <c r="D990" s="130">
        <f t="shared" si="31"/>
        <v>-27011.574657334724</v>
      </c>
    </row>
    <row r="991" spans="1:4" x14ac:dyDescent="0.3">
      <c r="A991" s="73">
        <v>42408</v>
      </c>
      <c r="B991" s="130">
        <v>1853.4399410000001</v>
      </c>
      <c r="C991" s="125">
        <f t="shared" si="30"/>
        <v>-1.259403731015063E-2</v>
      </c>
      <c r="D991" s="130">
        <f t="shared" si="31"/>
        <v>-12594.03731015063</v>
      </c>
    </row>
    <row r="992" spans="1:4" x14ac:dyDescent="0.3">
      <c r="A992" s="73">
        <v>42405</v>
      </c>
      <c r="B992" s="130">
        <v>1880.0500489999999</v>
      </c>
      <c r="C992" s="125">
        <f t="shared" si="30"/>
        <v>-1.4080431413325156E-2</v>
      </c>
      <c r="D992" s="130">
        <f t="shared" si="31"/>
        <v>-14080.431413325156</v>
      </c>
    </row>
    <row r="993" spans="1:4" x14ac:dyDescent="0.3">
      <c r="A993" s="73">
        <v>42404</v>
      </c>
      <c r="B993" s="130">
        <v>1915.4499510000001</v>
      </c>
      <c r="C993" s="125">
        <f t="shared" si="30"/>
        <v>2.4858325217675503E-2</v>
      </c>
      <c r="D993" s="130">
        <f t="shared" si="31"/>
        <v>24858.325217675505</v>
      </c>
    </row>
    <row r="994" spans="1:4" x14ac:dyDescent="0.3">
      <c r="A994" s="73">
        <v>42403</v>
      </c>
      <c r="B994" s="130">
        <v>1912.530029</v>
      </c>
      <c r="C994" s="125">
        <f t="shared" si="30"/>
        <v>2.8612497113987168E-2</v>
      </c>
      <c r="D994" s="130">
        <f t="shared" si="31"/>
        <v>28612.497113987167</v>
      </c>
    </row>
    <row r="995" spans="1:4" x14ac:dyDescent="0.3">
      <c r="A995" s="73">
        <v>42402</v>
      </c>
      <c r="B995" s="130">
        <v>1903.030029</v>
      </c>
      <c r="C995" s="125">
        <f t="shared" si="30"/>
        <v>1.1534432293917041E-2</v>
      </c>
      <c r="D995" s="130">
        <f t="shared" si="31"/>
        <v>11534.432293917042</v>
      </c>
    </row>
    <row r="996" spans="1:4" x14ac:dyDescent="0.3">
      <c r="A996" s="73">
        <v>42401</v>
      </c>
      <c r="B996" s="130">
        <v>1939.380005</v>
      </c>
      <c r="C996" s="125">
        <f t="shared" si="30"/>
        <v>3.1404088847053258E-2</v>
      </c>
      <c r="D996" s="130">
        <f t="shared" si="31"/>
        <v>31404.088847053259</v>
      </c>
    </row>
    <row r="997" spans="1:4" x14ac:dyDescent="0.3">
      <c r="A997" s="73">
        <v>42398</v>
      </c>
      <c r="B997" s="130">
        <v>1940.23999</v>
      </c>
      <c r="C997" s="125">
        <f t="shared" si="30"/>
        <v>9.574170755901612E-3</v>
      </c>
      <c r="D997" s="130">
        <f t="shared" si="31"/>
        <v>9574.1707559016122</v>
      </c>
    </row>
    <row r="998" spans="1:4" x14ac:dyDescent="0.3">
      <c r="A998" s="73">
        <v>42397</v>
      </c>
      <c r="B998" s="130">
        <v>1893.3599850000001</v>
      </c>
      <c r="C998" s="125">
        <f t="shared" si="30"/>
        <v>1.6293649368075425E-3</v>
      </c>
      <c r="D998" s="130">
        <f t="shared" si="31"/>
        <v>1629.3649368075426</v>
      </c>
    </row>
    <row r="999" spans="1:4" x14ac:dyDescent="0.3">
      <c r="A999" s="73">
        <v>42396</v>
      </c>
      <c r="B999" s="130">
        <v>1882.9499510000001</v>
      </c>
      <c r="C999" s="125">
        <f t="shared" si="30"/>
        <v>-2.8746415833295513E-2</v>
      </c>
      <c r="D999" s="130">
        <f t="shared" si="31"/>
        <v>-28746.415833295512</v>
      </c>
    </row>
    <row r="1000" spans="1:4" x14ac:dyDescent="0.3">
      <c r="A1000" s="73">
        <v>42395</v>
      </c>
      <c r="B1000" s="130">
        <v>1903.630005</v>
      </c>
      <c r="C1000" s="125">
        <f t="shared" si="30"/>
        <v>-1.0417607251568706E-2</v>
      </c>
      <c r="D1000" s="130">
        <f t="shared" si="31"/>
        <v>-10417.607251568706</v>
      </c>
    </row>
    <row r="1001" spans="1:4" x14ac:dyDescent="0.3">
      <c r="A1001" s="73">
        <v>42394</v>
      </c>
      <c r="B1001" s="130">
        <v>1877.079956</v>
      </c>
      <c r="C1001" s="125">
        <f t="shared" si="30"/>
        <v>-2.3386769364569626E-2</v>
      </c>
      <c r="D1001" s="130">
        <f t="shared" si="31"/>
        <v>-23386.769364569627</v>
      </c>
    </row>
    <row r="1002" spans="1:4" x14ac:dyDescent="0.3">
      <c r="A1002" s="73">
        <v>42391</v>
      </c>
      <c r="B1002" s="130">
        <v>1906.900024</v>
      </c>
      <c r="C1002" s="125">
        <f t="shared" si="30"/>
        <v>-1.8624944101018559E-2</v>
      </c>
      <c r="D1002" s="130">
        <f t="shared" si="31"/>
        <v>-18624.944101018558</v>
      </c>
    </row>
    <row r="1003" spans="1:4" x14ac:dyDescent="0.3">
      <c r="A1003" s="73">
        <v>42390</v>
      </c>
      <c r="B1003" s="130">
        <v>1868.98999</v>
      </c>
      <c r="C1003" s="125">
        <f t="shared" si="30"/>
        <v>-6.0931747304715178E-2</v>
      </c>
      <c r="D1003" s="130">
        <f t="shared" si="31"/>
        <v>-60931.74730471518</v>
      </c>
    </row>
    <row r="1004" spans="1:4" x14ac:dyDescent="0.3">
      <c r="A1004" s="73">
        <v>42389</v>
      </c>
      <c r="B1004" s="130">
        <v>1859.329956</v>
      </c>
      <c r="C1004" s="125">
        <f t="shared" si="30"/>
        <v>-7.8037996560478162E-2</v>
      </c>
      <c r="D1004" s="130">
        <f t="shared" si="31"/>
        <v>-78037.996560478161</v>
      </c>
    </row>
    <row r="1005" spans="1:4" x14ac:dyDescent="0.3">
      <c r="A1005" s="73">
        <v>42388</v>
      </c>
      <c r="B1005" s="130">
        <v>1881.329956</v>
      </c>
      <c r="C1005" s="125">
        <f t="shared" si="30"/>
        <v>-6.5251992776441226E-2</v>
      </c>
      <c r="D1005" s="130">
        <f t="shared" si="31"/>
        <v>-65251.992776441228</v>
      </c>
    </row>
    <row r="1006" spans="1:4" x14ac:dyDescent="0.3">
      <c r="A1006" s="73">
        <v>42384</v>
      </c>
      <c r="B1006" s="130">
        <v>1880.329956</v>
      </c>
      <c r="C1006" s="125">
        <f t="shared" si="30"/>
        <v>-8.0046375981064122E-2</v>
      </c>
      <c r="D1006" s="130">
        <f t="shared" si="31"/>
        <v>-80046.37598106412</v>
      </c>
    </row>
    <row r="1007" spans="1:4" x14ac:dyDescent="0.3">
      <c r="A1007" s="73">
        <v>42383</v>
      </c>
      <c r="B1007" s="130">
        <v>1921.839966</v>
      </c>
      <c r="C1007" s="125">
        <f t="shared" si="30"/>
        <v>-6.858722358733671E-2</v>
      </c>
      <c r="D1007" s="130">
        <f t="shared" si="31"/>
        <v>-68587.223587336703</v>
      </c>
    </row>
    <row r="1008" spans="1:4" x14ac:dyDescent="0.3">
      <c r="A1008" s="73">
        <v>42382</v>
      </c>
      <c r="B1008" s="130">
        <v>1890.280029</v>
      </c>
      <c r="C1008" s="125">
        <f t="shared" si="30"/>
        <v>-9.0494461169909224E-2</v>
      </c>
      <c r="D1008" s="130">
        <f t="shared" si="31"/>
        <v>-90494.46116990922</v>
      </c>
    </row>
    <row r="1009" spans="1:4" x14ac:dyDescent="0.3">
      <c r="A1009" s="73">
        <v>42381</v>
      </c>
      <c r="B1009" s="130">
        <v>1938.6800539999999</v>
      </c>
      <c r="C1009" s="125">
        <f t="shared" si="30"/>
        <v>-5.7291488451252204E-2</v>
      </c>
      <c r="D1009" s="130">
        <f t="shared" si="31"/>
        <v>-57291.488451252204</v>
      </c>
    </row>
    <row r="1010" spans="1:4" x14ac:dyDescent="0.3">
      <c r="A1010" s="73">
        <v>42380</v>
      </c>
      <c r="B1010" s="130">
        <v>1923.670044</v>
      </c>
      <c r="C1010" s="125">
        <f t="shared" si="30"/>
        <v>-6.6628147961067974E-2</v>
      </c>
      <c r="D1010" s="130">
        <f t="shared" si="31"/>
        <v>-66628.147961067967</v>
      </c>
    </row>
    <row r="1011" spans="1:4" x14ac:dyDescent="0.3">
      <c r="A1011" s="73">
        <v>42377</v>
      </c>
      <c r="B1011" s="130">
        <v>1922.030029</v>
      </c>
      <c r="C1011" s="125">
        <f t="shared" si="30"/>
        <v>-6.8914739359452915E-2</v>
      </c>
      <c r="D1011" s="130">
        <f t="shared" si="31"/>
        <v>-68914.739359452913</v>
      </c>
    </row>
    <row r="1012" spans="1:4" x14ac:dyDescent="0.3">
      <c r="A1012" s="73">
        <v>42376</v>
      </c>
      <c r="B1012" s="130">
        <v>1943.089966</v>
      </c>
      <c r="C1012" s="125">
        <f t="shared" si="30"/>
        <v>-4.7023745500761938E-2</v>
      </c>
      <c r="D1012" s="130">
        <f t="shared" si="31"/>
        <v>-47023.745500761936</v>
      </c>
    </row>
    <row r="1013" spans="1:4" x14ac:dyDescent="0.3">
      <c r="A1013" s="73">
        <v>42375</v>
      </c>
      <c r="B1013" s="130">
        <v>1990.26001</v>
      </c>
      <c r="C1013" s="125">
        <f t="shared" si="30"/>
        <v>-1.5283385020012807E-2</v>
      </c>
      <c r="D1013" s="130">
        <f t="shared" si="31"/>
        <v>-15283.385020012807</v>
      </c>
    </row>
    <row r="1014" spans="1:4" x14ac:dyDescent="0.3">
      <c r="A1014" s="73">
        <v>42374</v>
      </c>
      <c r="B1014" s="130">
        <v>2016.709961</v>
      </c>
      <c r="C1014" s="125">
        <f t="shared" si="30"/>
        <v>5.5645143363860505E-3</v>
      </c>
      <c r="D1014" s="130">
        <f t="shared" si="31"/>
        <v>5564.5143363860507</v>
      </c>
    </row>
    <row r="1015" spans="1:4" x14ac:dyDescent="0.3">
      <c r="A1015" s="73">
        <v>42373</v>
      </c>
      <c r="B1015" s="130">
        <v>2012.660034</v>
      </c>
      <c r="C1015" s="125">
        <f t="shared" si="30"/>
        <v>-1.4315159379434061E-2</v>
      </c>
      <c r="D1015" s="130">
        <f t="shared" si="31"/>
        <v>-14315.159379434061</v>
      </c>
    </row>
    <row r="1016" spans="1:4" x14ac:dyDescent="0.3">
      <c r="A1016" s="73">
        <v>42369</v>
      </c>
      <c r="B1016" s="130">
        <v>2043.9399410000001</v>
      </c>
      <c r="C1016" s="125">
        <f t="shared" si="30"/>
        <v>-1.4051684720962299E-2</v>
      </c>
      <c r="D1016" s="130">
        <f t="shared" si="31"/>
        <v>-14051.684720962299</v>
      </c>
    </row>
    <row r="1017" spans="1:4" x14ac:dyDescent="0.3">
      <c r="A1017" s="73">
        <v>42368</v>
      </c>
      <c r="B1017" s="130">
        <v>2063.360107</v>
      </c>
      <c r="C1017" s="125">
        <f t="shared" si="30"/>
        <v>9.763127648417802E-3</v>
      </c>
      <c r="D1017" s="130">
        <f t="shared" si="31"/>
        <v>9763.1276484178015</v>
      </c>
    </row>
    <row r="1018" spans="1:4" x14ac:dyDescent="0.3">
      <c r="A1018" s="73">
        <v>42367</v>
      </c>
      <c r="B1018" s="130">
        <v>2078.360107</v>
      </c>
      <c r="C1018" s="125">
        <f t="shared" si="30"/>
        <v>2.7903977193356244E-2</v>
      </c>
      <c r="D1018" s="130">
        <f t="shared" si="31"/>
        <v>27903.977193356244</v>
      </c>
    </row>
    <row r="1019" spans="1:4" x14ac:dyDescent="0.3">
      <c r="A1019" s="73">
        <v>42366</v>
      </c>
      <c r="B1019" s="130">
        <v>2056.5</v>
      </c>
      <c r="C1019" s="125">
        <f t="shared" si="30"/>
        <v>2.1929369405053079E-2</v>
      </c>
      <c r="D1019" s="130">
        <f t="shared" si="31"/>
        <v>21929.369405053079</v>
      </c>
    </row>
    <row r="1020" spans="1:4" x14ac:dyDescent="0.3">
      <c r="A1020" s="73">
        <v>42362</v>
      </c>
      <c r="B1020" s="130">
        <v>2060.98999</v>
      </c>
      <c r="C1020" s="125">
        <f t="shared" si="30"/>
        <v>4.2685323211193449E-3</v>
      </c>
      <c r="D1020" s="130">
        <f t="shared" si="31"/>
        <v>4268.5323211193445</v>
      </c>
    </row>
    <row r="1021" spans="1:4" x14ac:dyDescent="0.3">
      <c r="A1021" s="73">
        <v>42361</v>
      </c>
      <c r="B1021" s="130">
        <v>2064.290039</v>
      </c>
      <c r="C1021" s="125">
        <f t="shared" si="30"/>
        <v>8.1411805123536851E-3</v>
      </c>
      <c r="D1021" s="130">
        <f t="shared" si="31"/>
        <v>8141.1805123536851</v>
      </c>
    </row>
    <row r="1022" spans="1:4" x14ac:dyDescent="0.3">
      <c r="A1022" s="73">
        <v>42360</v>
      </c>
      <c r="B1022" s="130">
        <v>2038.969971</v>
      </c>
      <c r="C1022" s="125">
        <f t="shared" si="30"/>
        <v>-1.1930720710071507E-2</v>
      </c>
      <c r="D1022" s="130">
        <f t="shared" si="31"/>
        <v>-11930.720710071508</v>
      </c>
    </row>
    <row r="1023" spans="1:4" x14ac:dyDescent="0.3">
      <c r="A1023" s="73">
        <v>42359</v>
      </c>
      <c r="B1023" s="130">
        <v>2021.150024</v>
      </c>
      <c r="C1023" s="125">
        <f t="shared" si="30"/>
        <v>-2.6922560226312009E-2</v>
      </c>
      <c r="D1023" s="130">
        <f t="shared" si="31"/>
        <v>-26922.560226312009</v>
      </c>
    </row>
    <row r="1024" spans="1:4" x14ac:dyDescent="0.3">
      <c r="A1024" s="73">
        <v>42356</v>
      </c>
      <c r="B1024" s="130">
        <v>2005.5500489999999</v>
      </c>
      <c r="C1024" s="125">
        <f t="shared" si="30"/>
        <v>-4.1181960247329119E-2</v>
      </c>
      <c r="D1024" s="130">
        <f t="shared" si="31"/>
        <v>-41181.960247329116</v>
      </c>
    </row>
    <row r="1025" spans="1:4" x14ac:dyDescent="0.3">
      <c r="A1025" s="73">
        <v>42355</v>
      </c>
      <c r="B1025" s="130">
        <v>2041.8900149999999</v>
      </c>
      <c r="C1025" s="125">
        <f t="shared" si="30"/>
        <v>-3.7714803518392737E-3</v>
      </c>
      <c r="D1025" s="130">
        <f t="shared" si="31"/>
        <v>-3771.4803518392737</v>
      </c>
    </row>
    <row r="1026" spans="1:4" x14ac:dyDescent="0.3">
      <c r="A1026" s="73">
        <v>42354</v>
      </c>
      <c r="B1026" s="130">
        <v>2073.070068</v>
      </c>
      <c r="C1026" s="125">
        <f t="shared" si="30"/>
        <v>-3.0968554943382465E-3</v>
      </c>
      <c r="D1026" s="130">
        <f t="shared" si="31"/>
        <v>-3096.8554943382464</v>
      </c>
    </row>
    <row r="1027" spans="1:4" x14ac:dyDescent="0.3">
      <c r="A1027" s="73">
        <v>42353</v>
      </c>
      <c r="B1027" s="130">
        <v>2043.410034</v>
      </c>
      <c r="C1027" s="125">
        <f t="shared" si="30"/>
        <v>-2.8164656784724351E-2</v>
      </c>
      <c r="D1027" s="130">
        <f t="shared" si="31"/>
        <v>-28164.65678472435</v>
      </c>
    </row>
    <row r="1028" spans="1:4" x14ac:dyDescent="0.3">
      <c r="A1028" s="73">
        <v>42352</v>
      </c>
      <c r="B1028" s="130">
        <v>2021.9399410000001</v>
      </c>
      <c r="C1028" s="125">
        <f t="shared" si="30"/>
        <v>-2.8105024237165765E-2</v>
      </c>
      <c r="D1028" s="130">
        <f t="shared" si="31"/>
        <v>-28105.024237165766</v>
      </c>
    </row>
    <row r="1029" spans="1:4" x14ac:dyDescent="0.3">
      <c r="A1029" s="73">
        <v>42349</v>
      </c>
      <c r="B1029" s="130">
        <v>2012.369995</v>
      </c>
      <c r="C1029" s="125">
        <f t="shared" si="30"/>
        <v>-3.7194266340151216E-2</v>
      </c>
      <c r="D1029" s="130">
        <f t="shared" si="31"/>
        <v>-37194.266340151218</v>
      </c>
    </row>
    <row r="1030" spans="1:4" x14ac:dyDescent="0.3">
      <c r="A1030" s="73">
        <v>42348</v>
      </c>
      <c r="B1030" s="130">
        <v>2052.2299800000001</v>
      </c>
      <c r="C1030" s="125">
        <f t="shared" si="30"/>
        <v>-1.7540648746807608E-2</v>
      </c>
      <c r="D1030" s="130">
        <f t="shared" si="31"/>
        <v>-17540.648746807608</v>
      </c>
    </row>
    <row r="1031" spans="1:4" x14ac:dyDescent="0.3">
      <c r="A1031" s="73">
        <v>42347</v>
      </c>
      <c r="B1031" s="130">
        <v>2047.619995</v>
      </c>
      <c r="C1031" s="125">
        <f t="shared" si="30"/>
        <v>-1.9874158805314623E-2</v>
      </c>
      <c r="D1031" s="130">
        <f t="shared" si="31"/>
        <v>-19874.158805314622</v>
      </c>
    </row>
    <row r="1032" spans="1:4" x14ac:dyDescent="0.3">
      <c r="A1032" s="73">
        <v>42346</v>
      </c>
      <c r="B1032" s="130">
        <v>2063.5900879999999</v>
      </c>
      <c r="C1032" s="125">
        <f t="shared" ref="C1032:C1095" si="32">B1032/B1042-1</f>
        <v>-1.1022768742300237E-2</v>
      </c>
      <c r="D1032" s="130">
        <f t="shared" ref="D1032:D1095" si="33">C1032*$B$5</f>
        <v>-11022.768742300237</v>
      </c>
    </row>
    <row r="1033" spans="1:4" x14ac:dyDescent="0.3">
      <c r="A1033" s="73">
        <v>42345</v>
      </c>
      <c r="B1033" s="130">
        <v>2077.070068</v>
      </c>
      <c r="C1033" s="125">
        <f t="shared" si="32"/>
        <v>-5.7917040986387169E-3</v>
      </c>
      <c r="D1033" s="130">
        <f t="shared" si="33"/>
        <v>-5791.7040986387174</v>
      </c>
    </row>
    <row r="1034" spans="1:4" x14ac:dyDescent="0.3">
      <c r="A1034" s="73">
        <v>42342</v>
      </c>
      <c r="B1034" s="130">
        <v>2091.6899410000001</v>
      </c>
      <c r="C1034" s="125">
        <f t="shared" si="32"/>
        <v>5.0210216266313168E-3</v>
      </c>
      <c r="D1034" s="130">
        <f t="shared" si="33"/>
        <v>5021.0216266313164</v>
      </c>
    </row>
    <row r="1035" spans="1:4" x14ac:dyDescent="0.3">
      <c r="A1035" s="73">
        <v>42341</v>
      </c>
      <c r="B1035" s="130">
        <v>2049.6201169999999</v>
      </c>
      <c r="C1035" s="125">
        <f t="shared" si="32"/>
        <v>-1.6298850885826166E-2</v>
      </c>
      <c r="D1035" s="130">
        <f t="shared" si="33"/>
        <v>-16298.850885826167</v>
      </c>
    </row>
    <row r="1036" spans="1:4" x14ac:dyDescent="0.3">
      <c r="A1036" s="73">
        <v>42340</v>
      </c>
      <c r="B1036" s="130">
        <v>2079.51001</v>
      </c>
      <c r="C1036" s="125">
        <f t="shared" si="32"/>
        <v>1.4177478900368357E-2</v>
      </c>
      <c r="D1036" s="130">
        <f t="shared" si="33"/>
        <v>14177.478900368356</v>
      </c>
    </row>
    <row r="1037" spans="1:4" x14ac:dyDescent="0.3">
      <c r="A1037" s="73">
        <v>42339</v>
      </c>
      <c r="B1037" s="130">
        <v>2102.6298830000001</v>
      </c>
      <c r="C1037" s="125">
        <f t="shared" si="32"/>
        <v>2.4079575402517595E-2</v>
      </c>
      <c r="D1037" s="130">
        <f t="shared" si="33"/>
        <v>24079.575402517596</v>
      </c>
    </row>
    <row r="1038" spans="1:4" x14ac:dyDescent="0.3">
      <c r="A1038" s="73">
        <v>42338</v>
      </c>
      <c r="B1038" s="130">
        <v>2080.4099120000001</v>
      </c>
      <c r="C1038" s="125">
        <f t="shared" si="32"/>
        <v>2.8358248919462037E-2</v>
      </c>
      <c r="D1038" s="130">
        <f t="shared" si="33"/>
        <v>28358.248919462036</v>
      </c>
    </row>
    <row r="1039" spans="1:4" x14ac:dyDescent="0.3">
      <c r="A1039" s="73">
        <v>42335</v>
      </c>
      <c r="B1039" s="130">
        <v>2090.110107</v>
      </c>
      <c r="C1039" s="125">
        <f t="shared" si="32"/>
        <v>2.1574185655533151E-2</v>
      </c>
      <c r="D1039" s="130">
        <f t="shared" si="33"/>
        <v>21574.185655533151</v>
      </c>
    </row>
    <row r="1040" spans="1:4" x14ac:dyDescent="0.3">
      <c r="A1040" s="73">
        <v>42333</v>
      </c>
      <c r="B1040" s="130">
        <v>2088.8701169999999</v>
      </c>
      <c r="C1040" s="125">
        <f t="shared" si="32"/>
        <v>6.6843937349396754E-3</v>
      </c>
      <c r="D1040" s="130">
        <f t="shared" si="33"/>
        <v>6684.3937349396756</v>
      </c>
    </row>
    <row r="1041" spans="1:4" x14ac:dyDescent="0.3">
      <c r="A1041" s="73">
        <v>42332</v>
      </c>
      <c r="B1041" s="130">
        <v>2089.139893</v>
      </c>
      <c r="C1041" s="125">
        <f t="shared" si="32"/>
        <v>3.5643228212081102E-3</v>
      </c>
      <c r="D1041" s="130">
        <f t="shared" si="33"/>
        <v>3564.3228212081103</v>
      </c>
    </row>
    <row r="1042" spans="1:4" x14ac:dyDescent="0.3">
      <c r="A1042" s="73">
        <v>42331</v>
      </c>
      <c r="B1042" s="130">
        <v>2086.5900879999999</v>
      </c>
      <c r="C1042" s="125">
        <f t="shared" si="32"/>
        <v>3.8535970226882821E-3</v>
      </c>
      <c r="D1042" s="130">
        <f t="shared" si="33"/>
        <v>3853.5970226882819</v>
      </c>
    </row>
    <row r="1043" spans="1:4" x14ac:dyDescent="0.3">
      <c r="A1043" s="73">
        <v>42328</v>
      </c>
      <c r="B1043" s="130">
        <v>2089.169922</v>
      </c>
      <c r="C1043" s="125">
        <f t="shared" si="32"/>
        <v>-4.778024597048014E-3</v>
      </c>
      <c r="D1043" s="130">
        <f t="shared" si="33"/>
        <v>-4778.0245970480137</v>
      </c>
    </row>
    <row r="1044" spans="1:4" x14ac:dyDescent="0.3">
      <c r="A1044" s="73">
        <v>42327</v>
      </c>
      <c r="B1044" s="130">
        <v>2081.23999</v>
      </c>
      <c r="C1044" s="125">
        <f t="shared" si="32"/>
        <v>-8.9002693447963743E-3</v>
      </c>
      <c r="D1044" s="130">
        <f t="shared" si="33"/>
        <v>-8900.2693447963738</v>
      </c>
    </row>
    <row r="1045" spans="1:4" x14ac:dyDescent="0.3">
      <c r="A1045" s="73">
        <v>42326</v>
      </c>
      <c r="B1045" s="130">
        <v>2083.580078</v>
      </c>
      <c r="C1045" s="125">
        <f t="shared" si="32"/>
        <v>-8.9092381591463488E-3</v>
      </c>
      <c r="D1045" s="130">
        <f t="shared" si="33"/>
        <v>-8909.2381591463491</v>
      </c>
    </row>
    <row r="1046" spans="1:4" x14ac:dyDescent="0.3">
      <c r="A1046" s="73">
        <v>42325</v>
      </c>
      <c r="B1046" s="130">
        <v>2050.4399410000001</v>
      </c>
      <c r="C1046" s="125">
        <f t="shared" si="32"/>
        <v>-2.8130807759491838E-2</v>
      </c>
      <c r="D1046" s="130">
        <f t="shared" si="33"/>
        <v>-28130.80775949184</v>
      </c>
    </row>
    <row r="1047" spans="1:4" x14ac:dyDescent="0.3">
      <c r="A1047" s="73">
        <v>42324</v>
      </c>
      <c r="B1047" s="130">
        <v>2053.1899410000001</v>
      </c>
      <c r="C1047" s="125">
        <f t="shared" si="32"/>
        <v>-2.4172480129059815E-2</v>
      </c>
      <c r="D1047" s="130">
        <f t="shared" si="33"/>
        <v>-24172.480129059815</v>
      </c>
    </row>
    <row r="1048" spans="1:4" x14ac:dyDescent="0.3">
      <c r="A1048" s="73">
        <v>42321</v>
      </c>
      <c r="B1048" s="130">
        <v>2023.040039</v>
      </c>
      <c r="C1048" s="125">
        <f t="shared" si="32"/>
        <v>-2.7085288310765843E-2</v>
      </c>
      <c r="D1048" s="130">
        <f t="shared" si="33"/>
        <v>-27085.288310765842</v>
      </c>
    </row>
    <row r="1049" spans="1:4" x14ac:dyDescent="0.3">
      <c r="A1049" s="73">
        <v>42320</v>
      </c>
      <c r="B1049" s="130">
        <v>2045.969971</v>
      </c>
      <c r="C1049" s="125">
        <f t="shared" si="32"/>
        <v>-2.0790530738135082E-2</v>
      </c>
      <c r="D1049" s="130">
        <f t="shared" si="33"/>
        <v>-20790.530738135083</v>
      </c>
    </row>
    <row r="1050" spans="1:4" x14ac:dyDescent="0.3">
      <c r="A1050" s="73">
        <v>42319</v>
      </c>
      <c r="B1050" s="130">
        <v>2075</v>
      </c>
      <c r="C1050" s="125">
        <f t="shared" si="32"/>
        <v>-7.3433144116320515E-3</v>
      </c>
      <c r="D1050" s="130">
        <f t="shared" si="33"/>
        <v>-7343.3144116320518</v>
      </c>
    </row>
    <row r="1051" spans="1:4" x14ac:dyDescent="0.3">
      <c r="A1051" s="73">
        <v>42318</v>
      </c>
      <c r="B1051" s="130">
        <v>2081.719971</v>
      </c>
      <c r="C1051" s="125">
        <f t="shared" si="32"/>
        <v>7.6625952107312045E-3</v>
      </c>
      <c r="D1051" s="130">
        <f t="shared" si="33"/>
        <v>7662.5952107312041</v>
      </c>
    </row>
    <row r="1052" spans="1:4" x14ac:dyDescent="0.3">
      <c r="A1052" s="73">
        <v>42317</v>
      </c>
      <c r="B1052" s="130">
        <v>2078.580078</v>
      </c>
      <c r="C1052" s="125">
        <f t="shared" si="32"/>
        <v>3.5729131427293392E-3</v>
      </c>
      <c r="D1052" s="130">
        <f t="shared" si="33"/>
        <v>3572.9131427293391</v>
      </c>
    </row>
    <row r="1053" spans="1:4" x14ac:dyDescent="0.3">
      <c r="A1053" s="73">
        <v>42314</v>
      </c>
      <c r="B1053" s="130">
        <v>2099.1999510000001</v>
      </c>
      <c r="C1053" s="125">
        <f t="shared" si="32"/>
        <v>1.1589547808965817E-2</v>
      </c>
      <c r="D1053" s="130">
        <f t="shared" si="33"/>
        <v>11589.547808965817</v>
      </c>
    </row>
    <row r="1054" spans="1:4" x14ac:dyDescent="0.3">
      <c r="A1054" s="73">
        <v>42313</v>
      </c>
      <c r="B1054" s="130">
        <v>2099.929932</v>
      </c>
      <c r="C1054" s="125">
        <f t="shared" si="32"/>
        <v>2.3103381600560358E-2</v>
      </c>
      <c r="D1054" s="130">
        <f t="shared" si="33"/>
        <v>23103.381600560358</v>
      </c>
    </row>
    <row r="1055" spans="1:4" x14ac:dyDescent="0.3">
      <c r="A1055" s="73">
        <v>42312</v>
      </c>
      <c r="B1055" s="130">
        <v>2102.3100589999999</v>
      </c>
      <c r="C1055" s="125">
        <f t="shared" si="32"/>
        <v>4.1294005981528104E-2</v>
      </c>
      <c r="D1055" s="130">
        <f t="shared" si="33"/>
        <v>41294.005981528106</v>
      </c>
    </row>
    <row r="1056" spans="1:4" x14ac:dyDescent="0.3">
      <c r="A1056" s="73">
        <v>42311</v>
      </c>
      <c r="B1056" s="130">
        <v>2109.790039</v>
      </c>
      <c r="C1056" s="125">
        <f t="shared" si="32"/>
        <v>3.8911357870055729E-2</v>
      </c>
      <c r="D1056" s="130">
        <f t="shared" si="33"/>
        <v>38911.357870055726</v>
      </c>
    </row>
    <row r="1057" spans="1:4" x14ac:dyDescent="0.3">
      <c r="A1057" s="73">
        <v>42310</v>
      </c>
      <c r="B1057" s="130">
        <v>2104.0500489999999</v>
      </c>
      <c r="C1057" s="125">
        <f t="shared" si="32"/>
        <v>3.4612478891838272E-2</v>
      </c>
      <c r="D1057" s="130">
        <f t="shared" si="33"/>
        <v>34612.478891838269</v>
      </c>
    </row>
    <row r="1058" spans="1:4" x14ac:dyDescent="0.3">
      <c r="A1058" s="73">
        <v>42307</v>
      </c>
      <c r="B1058" s="130">
        <v>2079.360107</v>
      </c>
      <c r="C1058" s="125">
        <f t="shared" si="32"/>
        <v>2.2748460408549942E-2</v>
      </c>
      <c r="D1058" s="130">
        <f t="shared" si="33"/>
        <v>22748.460408549941</v>
      </c>
    </row>
    <row r="1059" spans="1:4" x14ac:dyDescent="0.3">
      <c r="A1059" s="73">
        <v>42306</v>
      </c>
      <c r="B1059" s="130">
        <v>2089.4099120000001</v>
      </c>
      <c r="C1059" s="125">
        <f t="shared" si="32"/>
        <v>3.2388568125180761E-2</v>
      </c>
      <c r="D1059" s="130">
        <f t="shared" si="33"/>
        <v>32388.568125180762</v>
      </c>
    </row>
    <row r="1060" spans="1:4" x14ac:dyDescent="0.3">
      <c r="A1060" s="73">
        <v>42305</v>
      </c>
      <c r="B1060" s="130">
        <v>2090.3500979999999</v>
      </c>
      <c r="C1060" s="125">
        <f t="shared" si="32"/>
        <v>4.8193852536273729E-2</v>
      </c>
      <c r="D1060" s="130">
        <f t="shared" si="33"/>
        <v>48193.852536273727</v>
      </c>
    </row>
    <row r="1061" spans="1:4" x14ac:dyDescent="0.3">
      <c r="A1061" s="73">
        <v>42304</v>
      </c>
      <c r="B1061" s="130">
        <v>2065.889893</v>
      </c>
      <c r="C1061" s="125">
        <f t="shared" si="32"/>
        <v>3.104270312848767E-2</v>
      </c>
      <c r="D1061" s="130">
        <f t="shared" si="33"/>
        <v>31042.703128487668</v>
      </c>
    </row>
    <row r="1062" spans="1:4" x14ac:dyDescent="0.3">
      <c r="A1062" s="73">
        <v>42303</v>
      </c>
      <c r="B1062" s="130">
        <v>2071.179932</v>
      </c>
      <c r="C1062" s="125">
        <f t="shared" si="32"/>
        <v>2.6627527702394849E-2</v>
      </c>
      <c r="D1062" s="130">
        <f t="shared" si="33"/>
        <v>26627.527702394847</v>
      </c>
    </row>
    <row r="1063" spans="1:4" x14ac:dyDescent="0.3">
      <c r="A1063" s="73">
        <v>42300</v>
      </c>
      <c r="B1063" s="130">
        <v>2075.1499020000001</v>
      </c>
      <c r="C1063" s="125">
        <f t="shared" si="32"/>
        <v>2.9907283549668096E-2</v>
      </c>
      <c r="D1063" s="130">
        <f t="shared" si="33"/>
        <v>29907.283549668096</v>
      </c>
    </row>
    <row r="1064" spans="1:4" x14ac:dyDescent="0.3">
      <c r="A1064" s="73">
        <v>42299</v>
      </c>
      <c r="B1064" s="130">
        <v>2052.51001</v>
      </c>
      <c r="C1064" s="125">
        <f t="shared" si="32"/>
        <v>1.9409641731711336E-2</v>
      </c>
      <c r="D1064" s="130">
        <f t="shared" si="33"/>
        <v>19409.641731711337</v>
      </c>
    </row>
    <row r="1065" spans="1:4" x14ac:dyDescent="0.3">
      <c r="A1065" s="73">
        <v>42298</v>
      </c>
      <c r="B1065" s="130">
        <v>2018.9399410000001</v>
      </c>
      <c r="C1065" s="125">
        <f t="shared" si="32"/>
        <v>1.1579135251740924E-2</v>
      </c>
      <c r="D1065" s="130">
        <f t="shared" si="33"/>
        <v>11579.135251740923</v>
      </c>
    </row>
    <row r="1066" spans="1:4" x14ac:dyDescent="0.3">
      <c r="A1066" s="73">
        <v>42297</v>
      </c>
      <c r="B1066" s="130">
        <v>2030.7700199999999</v>
      </c>
      <c r="C1066" s="125">
        <f t="shared" si="32"/>
        <v>2.568284318050984E-2</v>
      </c>
      <c r="D1066" s="130">
        <f t="shared" si="33"/>
        <v>25682.843180509841</v>
      </c>
    </row>
    <row r="1067" spans="1:4" x14ac:dyDescent="0.3">
      <c r="A1067" s="73">
        <v>42296</v>
      </c>
      <c r="B1067" s="130">
        <v>2033.660034</v>
      </c>
      <c r="C1067" s="125">
        <f t="shared" si="32"/>
        <v>2.3456875192175985E-2</v>
      </c>
      <c r="D1067" s="130">
        <f t="shared" si="33"/>
        <v>23456.875192175987</v>
      </c>
    </row>
    <row r="1068" spans="1:4" x14ac:dyDescent="0.3">
      <c r="A1068" s="73">
        <v>42293</v>
      </c>
      <c r="B1068" s="130">
        <v>2033.1099850000001</v>
      </c>
      <c r="C1068" s="125">
        <f t="shared" si="32"/>
        <v>4.1893858964213715E-2</v>
      </c>
      <c r="D1068" s="130">
        <f t="shared" si="33"/>
        <v>41893.858964213716</v>
      </c>
    </row>
    <row r="1069" spans="1:4" x14ac:dyDescent="0.3">
      <c r="A1069" s="73">
        <v>42292</v>
      </c>
      <c r="B1069" s="130">
        <v>2023.8599850000001</v>
      </c>
      <c r="C1069" s="125">
        <f t="shared" si="32"/>
        <v>5.2000728658626816E-2</v>
      </c>
      <c r="D1069" s="130">
        <f t="shared" si="33"/>
        <v>52000.728658626816</v>
      </c>
    </row>
    <row r="1070" spans="1:4" x14ac:dyDescent="0.3">
      <c r="A1070" s="73">
        <v>42291</v>
      </c>
      <c r="B1070" s="130">
        <v>1994.23999</v>
      </c>
      <c r="C1070" s="125">
        <f t="shared" si="32"/>
        <v>3.8650416857620939E-2</v>
      </c>
      <c r="D1070" s="130">
        <f t="shared" si="33"/>
        <v>38650.416857620941</v>
      </c>
    </row>
    <row r="1071" spans="1:4" x14ac:dyDescent="0.3">
      <c r="A1071" s="73">
        <v>42290</v>
      </c>
      <c r="B1071" s="130">
        <v>2003.6899410000001</v>
      </c>
      <c r="C1071" s="125">
        <f t="shared" si="32"/>
        <v>6.3478908734870831E-2</v>
      </c>
      <c r="D1071" s="130">
        <f t="shared" si="33"/>
        <v>63478.908734870834</v>
      </c>
    </row>
    <row r="1072" spans="1:4" x14ac:dyDescent="0.3">
      <c r="A1072" s="73">
        <v>42289</v>
      </c>
      <c r="B1072" s="130">
        <v>2017.459961</v>
      </c>
      <c r="C1072" s="125">
        <f t="shared" si="32"/>
        <v>7.2107611215955103E-2</v>
      </c>
      <c r="D1072" s="130">
        <f t="shared" si="33"/>
        <v>72107.611215955098</v>
      </c>
    </row>
    <row r="1073" spans="1:4" x14ac:dyDescent="0.3">
      <c r="A1073" s="73">
        <v>42286</v>
      </c>
      <c r="B1073" s="130">
        <v>2014.8900149999999</v>
      </c>
      <c r="C1073" s="125">
        <f t="shared" si="32"/>
        <v>4.3260146049294734E-2</v>
      </c>
      <c r="D1073" s="130">
        <f t="shared" si="33"/>
        <v>43260.146049294737</v>
      </c>
    </row>
    <row r="1074" spans="1:4" x14ac:dyDescent="0.3">
      <c r="A1074" s="73">
        <v>42285</v>
      </c>
      <c r="B1074" s="130">
        <v>2013.4300539999999</v>
      </c>
      <c r="C1074" s="125">
        <f t="shared" si="32"/>
        <v>4.2018623162850544E-2</v>
      </c>
      <c r="D1074" s="130">
        <f t="shared" si="33"/>
        <v>42018.623162850541</v>
      </c>
    </row>
    <row r="1075" spans="1:4" x14ac:dyDescent="0.3">
      <c r="A1075" s="73">
        <v>42284</v>
      </c>
      <c r="B1075" s="130">
        <v>1995.829956</v>
      </c>
      <c r="C1075" s="125">
        <f t="shared" si="32"/>
        <v>2.9436312749199001E-2</v>
      </c>
      <c r="D1075" s="130">
        <f t="shared" si="33"/>
        <v>29436.312749199002</v>
      </c>
    </row>
    <row r="1076" spans="1:4" x14ac:dyDescent="0.3">
      <c r="A1076" s="73">
        <v>42283</v>
      </c>
      <c r="B1076" s="130">
        <v>1979.920044</v>
      </c>
      <c r="C1076" s="125">
        <f t="shared" si="32"/>
        <v>1.9137946504102166E-2</v>
      </c>
      <c r="D1076" s="130">
        <f t="shared" si="33"/>
        <v>19137.946504102165</v>
      </c>
    </row>
    <row r="1077" spans="1:4" x14ac:dyDescent="0.3">
      <c r="A1077" s="73">
        <v>42282</v>
      </c>
      <c r="B1077" s="130">
        <v>1987.0500489999999</v>
      </c>
      <c r="C1077" s="125">
        <f t="shared" si="32"/>
        <v>1.0208634750936918E-2</v>
      </c>
      <c r="D1077" s="130">
        <f t="shared" si="33"/>
        <v>10208.634750936919</v>
      </c>
    </row>
    <row r="1078" spans="1:4" x14ac:dyDescent="0.3">
      <c r="A1078" s="73">
        <v>42279</v>
      </c>
      <c r="B1078" s="130">
        <v>1951.3599850000001</v>
      </c>
      <c r="C1078" s="125">
        <f t="shared" si="32"/>
        <v>-3.4065075107180265E-3</v>
      </c>
      <c r="D1078" s="130">
        <f t="shared" si="33"/>
        <v>-3406.5075107180264</v>
      </c>
    </row>
    <row r="1079" spans="1:4" x14ac:dyDescent="0.3">
      <c r="A1079" s="73">
        <v>42278</v>
      </c>
      <c r="B1079" s="130">
        <v>1923.8199460000001</v>
      </c>
      <c r="C1079" s="125">
        <f t="shared" si="32"/>
        <v>-3.3353435149391153E-2</v>
      </c>
      <c r="D1079" s="130">
        <f t="shared" si="33"/>
        <v>-33353.435149391153</v>
      </c>
    </row>
    <row r="1080" spans="1:4" x14ac:dyDescent="0.3">
      <c r="A1080" s="73">
        <v>42277</v>
      </c>
      <c r="B1080" s="130">
        <v>1920.030029</v>
      </c>
      <c r="C1080" s="125">
        <f t="shared" si="32"/>
        <v>-3.7728487189468862E-2</v>
      </c>
      <c r="D1080" s="130">
        <f t="shared" si="33"/>
        <v>-37728.487189468862</v>
      </c>
    </row>
    <row r="1081" spans="1:4" x14ac:dyDescent="0.3">
      <c r="A1081" s="73">
        <v>42276</v>
      </c>
      <c r="B1081" s="130">
        <v>1884.089966</v>
      </c>
      <c r="C1081" s="125">
        <f t="shared" si="32"/>
        <v>-4.7520588858798174E-2</v>
      </c>
      <c r="D1081" s="130">
        <f t="shared" si="33"/>
        <v>-47520.588858798175</v>
      </c>
    </row>
    <row r="1082" spans="1:4" x14ac:dyDescent="0.3">
      <c r="A1082" s="73">
        <v>42275</v>
      </c>
      <c r="B1082" s="130">
        <v>1881.7700199999999</v>
      </c>
      <c r="C1082" s="125">
        <f t="shared" si="32"/>
        <v>-3.6486898788999689E-2</v>
      </c>
      <c r="D1082" s="130">
        <f t="shared" si="33"/>
        <v>-36486.898788999686</v>
      </c>
    </row>
    <row r="1083" spans="1:4" x14ac:dyDescent="0.3">
      <c r="A1083" s="73">
        <v>42272</v>
      </c>
      <c r="B1083" s="130">
        <v>1931.339966</v>
      </c>
      <c r="C1083" s="125">
        <f t="shared" si="32"/>
        <v>-1.515008911432425E-2</v>
      </c>
      <c r="D1083" s="130">
        <f t="shared" si="33"/>
        <v>-15150.08911432425</v>
      </c>
    </row>
    <row r="1084" spans="1:4" x14ac:dyDescent="0.3">
      <c r="A1084" s="73">
        <v>42271</v>
      </c>
      <c r="B1084" s="130">
        <v>1932.23999</v>
      </c>
      <c r="C1084" s="125">
        <f t="shared" si="32"/>
        <v>-1.0270015519963427E-2</v>
      </c>
      <c r="D1084" s="130">
        <f t="shared" si="33"/>
        <v>-10270.015519963426</v>
      </c>
    </row>
    <row r="1085" spans="1:4" x14ac:dyDescent="0.3">
      <c r="A1085" s="73">
        <v>42270</v>
      </c>
      <c r="B1085" s="130">
        <v>1938.76001</v>
      </c>
      <c r="C1085" s="125">
        <f t="shared" si="32"/>
        <v>-1.6889605436193333E-3</v>
      </c>
      <c r="D1085" s="130">
        <f t="shared" si="33"/>
        <v>-1688.9605436193333</v>
      </c>
    </row>
    <row r="1086" spans="1:4" x14ac:dyDescent="0.3">
      <c r="A1086" s="73">
        <v>42269</v>
      </c>
      <c r="B1086" s="130">
        <v>1942.73999</v>
      </c>
      <c r="C1086" s="125">
        <f t="shared" si="32"/>
        <v>-1.3542148937786935E-2</v>
      </c>
      <c r="D1086" s="130">
        <f t="shared" si="33"/>
        <v>-13542.148937786935</v>
      </c>
    </row>
    <row r="1087" spans="1:4" x14ac:dyDescent="0.3">
      <c r="A1087" s="73">
        <v>42268</v>
      </c>
      <c r="B1087" s="130">
        <v>1966.969971</v>
      </c>
      <c r="C1087" s="125">
        <f t="shared" si="32"/>
        <v>2.3812994186286129E-2</v>
      </c>
      <c r="D1087" s="130">
        <f t="shared" si="33"/>
        <v>23812.994186286131</v>
      </c>
    </row>
    <row r="1088" spans="1:4" x14ac:dyDescent="0.3">
      <c r="A1088" s="73">
        <v>42265</v>
      </c>
      <c r="B1088" s="130">
        <v>1958.030029</v>
      </c>
      <c r="C1088" s="125">
        <f t="shared" si="32"/>
        <v>3.53642452441294E-3</v>
      </c>
      <c r="D1088" s="130">
        <f t="shared" si="33"/>
        <v>3536.4245244129402</v>
      </c>
    </row>
    <row r="1089" spans="1:4" x14ac:dyDescent="0.3">
      <c r="A1089" s="73">
        <v>42264</v>
      </c>
      <c r="B1089" s="130">
        <v>1990.1999510000001</v>
      </c>
      <c r="C1089" s="125">
        <f t="shared" si="32"/>
        <v>2.1212383813196345E-2</v>
      </c>
      <c r="D1089" s="130">
        <f t="shared" si="33"/>
        <v>21212.383813196346</v>
      </c>
    </row>
    <row r="1090" spans="1:4" x14ac:dyDescent="0.3">
      <c r="A1090" s="73">
        <v>42263</v>
      </c>
      <c r="B1090" s="130">
        <v>1995.3100589999999</v>
      </c>
      <c r="C1090" s="125">
        <f t="shared" si="32"/>
        <v>4.2563463187565986E-2</v>
      </c>
      <c r="D1090" s="130">
        <f t="shared" si="33"/>
        <v>42563.463187565983</v>
      </c>
    </row>
    <row r="1091" spans="1:4" x14ac:dyDescent="0.3">
      <c r="A1091" s="73">
        <v>42262</v>
      </c>
      <c r="B1091" s="130">
        <v>1978.089966</v>
      </c>
      <c r="C1091" s="125">
        <f t="shared" si="32"/>
        <v>2.9966391699447481E-3</v>
      </c>
      <c r="D1091" s="130">
        <f t="shared" si="33"/>
        <v>2996.6391699447481</v>
      </c>
    </row>
    <row r="1092" spans="1:4" x14ac:dyDescent="0.3">
      <c r="A1092" s="73">
        <v>42261</v>
      </c>
      <c r="B1092" s="130">
        <v>1953.030029</v>
      </c>
      <c r="C1092" s="125">
        <f t="shared" si="32"/>
        <v>-1.8020265824363224E-2</v>
      </c>
      <c r="D1092" s="130">
        <f t="shared" si="33"/>
        <v>-18020.265824363225</v>
      </c>
    </row>
    <row r="1093" spans="1:4" x14ac:dyDescent="0.3">
      <c r="A1093" s="73">
        <v>42258</v>
      </c>
      <c r="B1093" s="130">
        <v>1961.0500489999999</v>
      </c>
      <c r="C1093" s="125">
        <f t="shared" si="32"/>
        <v>-1.3387593725698532E-2</v>
      </c>
      <c r="D1093" s="130">
        <f t="shared" si="33"/>
        <v>-13387.593725698533</v>
      </c>
    </row>
    <row r="1094" spans="1:4" x14ac:dyDescent="0.3">
      <c r="A1094" s="73">
        <v>42257</v>
      </c>
      <c r="B1094" s="130">
        <v>1952.290039</v>
      </c>
      <c r="C1094" s="125">
        <f t="shared" si="32"/>
        <v>6.0705839904429126E-3</v>
      </c>
      <c r="D1094" s="130">
        <f t="shared" si="33"/>
        <v>6070.5839904429122</v>
      </c>
    </row>
    <row r="1095" spans="1:4" x14ac:dyDescent="0.3">
      <c r="A1095" s="73">
        <v>42256</v>
      </c>
      <c r="B1095" s="130">
        <v>1942.040039</v>
      </c>
      <c r="C1095" s="125">
        <f t="shared" si="32"/>
        <v>3.9853103484023045E-2</v>
      </c>
      <c r="D1095" s="130">
        <f t="shared" si="33"/>
        <v>39853.103484023042</v>
      </c>
    </row>
    <row r="1096" spans="1:4" x14ac:dyDescent="0.3">
      <c r="A1096" s="73">
        <v>42255</v>
      </c>
      <c r="B1096" s="130">
        <v>1969.410034</v>
      </c>
      <c r="C1096" s="125">
        <f t="shared" ref="C1096:C1159" si="34">B1096/B1106-1</f>
        <v>4.0249140121654037E-2</v>
      </c>
      <c r="D1096" s="130">
        <f t="shared" ref="D1096:D1159" si="35">C1096*$B$5</f>
        <v>40249.14012165404</v>
      </c>
    </row>
    <row r="1097" spans="1:4" x14ac:dyDescent="0.3">
      <c r="A1097" s="73">
        <v>42251</v>
      </c>
      <c r="B1097" s="130">
        <v>1921.219971</v>
      </c>
      <c r="C1097" s="125">
        <f t="shared" si="34"/>
        <v>-2.5201834512312948E-2</v>
      </c>
      <c r="D1097" s="130">
        <f t="shared" si="35"/>
        <v>-25201.834512312947</v>
      </c>
    </row>
    <row r="1098" spans="1:4" x14ac:dyDescent="0.3">
      <c r="A1098" s="73">
        <v>42250</v>
      </c>
      <c r="B1098" s="130">
        <v>1951.130005</v>
      </c>
      <c r="C1098" s="125">
        <f t="shared" si="34"/>
        <v>-4.1557562069209242E-2</v>
      </c>
      <c r="D1098" s="130">
        <f t="shared" si="35"/>
        <v>-41557.562069209242</v>
      </c>
    </row>
    <row r="1099" spans="1:4" x14ac:dyDescent="0.3">
      <c r="A1099" s="73">
        <v>42249</v>
      </c>
      <c r="B1099" s="130">
        <v>1948.8599850000001</v>
      </c>
      <c r="C1099" s="125">
        <f t="shared" si="34"/>
        <v>-6.2872420921543437E-2</v>
      </c>
      <c r="D1099" s="130">
        <f t="shared" si="35"/>
        <v>-62872.420921543438</v>
      </c>
    </row>
    <row r="1100" spans="1:4" x14ac:dyDescent="0.3">
      <c r="A1100" s="73">
        <v>42248</v>
      </c>
      <c r="B1100" s="130">
        <v>1913.849976</v>
      </c>
      <c r="C1100" s="125">
        <f t="shared" si="34"/>
        <v>-8.73042141854381E-2</v>
      </c>
      <c r="D1100" s="130">
        <f t="shared" si="35"/>
        <v>-87304.214185438104</v>
      </c>
    </row>
    <row r="1101" spans="1:4" x14ac:dyDescent="0.3">
      <c r="A1101" s="73">
        <v>42247</v>
      </c>
      <c r="B1101" s="130">
        <v>1972.1800539999999</v>
      </c>
      <c r="C1101" s="125">
        <f t="shared" si="34"/>
        <v>-6.195653177043603E-2</v>
      </c>
      <c r="D1101" s="130">
        <f t="shared" si="35"/>
        <v>-61956.531770436028</v>
      </c>
    </row>
    <row r="1102" spans="1:4" x14ac:dyDescent="0.3">
      <c r="A1102" s="73">
        <v>42244</v>
      </c>
      <c r="B1102" s="130">
        <v>1988.869995</v>
      </c>
      <c r="C1102" s="125">
        <f t="shared" si="34"/>
        <v>-4.9088251759735968E-2</v>
      </c>
      <c r="D1102" s="130">
        <f t="shared" si="35"/>
        <v>-49088.251759735969</v>
      </c>
    </row>
    <row r="1103" spans="1:4" x14ac:dyDescent="0.3">
      <c r="A1103" s="73">
        <v>42243</v>
      </c>
      <c r="B1103" s="130">
        <v>1987.660034</v>
      </c>
      <c r="C1103" s="125">
        <f t="shared" si="34"/>
        <v>-4.5949084864836731E-2</v>
      </c>
      <c r="D1103" s="130">
        <f t="shared" si="35"/>
        <v>-45949.084864836732</v>
      </c>
    </row>
    <row r="1104" spans="1:4" x14ac:dyDescent="0.3">
      <c r="A1104" s="73">
        <v>42242</v>
      </c>
      <c r="B1104" s="130">
        <v>1940.51001</v>
      </c>
      <c r="C1104" s="125">
        <f t="shared" si="34"/>
        <v>-6.9768239295010304E-2</v>
      </c>
      <c r="D1104" s="130">
        <f t="shared" si="35"/>
        <v>-69768.239295010309</v>
      </c>
    </row>
    <row r="1105" spans="1:4" x14ac:dyDescent="0.3">
      <c r="A1105" s="73">
        <v>42241</v>
      </c>
      <c r="B1105" s="130">
        <v>1867.6099850000001</v>
      </c>
      <c r="C1105" s="125">
        <f t="shared" si="34"/>
        <v>-0.10386411010054386</v>
      </c>
      <c r="D1105" s="130">
        <f t="shared" si="35"/>
        <v>-103864.11010054385</v>
      </c>
    </row>
    <row r="1106" spans="1:4" x14ac:dyDescent="0.3">
      <c r="A1106" s="73">
        <v>42240</v>
      </c>
      <c r="B1106" s="130">
        <v>1893.209961</v>
      </c>
      <c r="C1106" s="125">
        <f t="shared" si="34"/>
        <v>-0.10026232442939198</v>
      </c>
      <c r="D1106" s="130">
        <f t="shared" si="35"/>
        <v>-100262.32442939199</v>
      </c>
    </row>
    <row r="1107" spans="1:4" x14ac:dyDescent="0.3">
      <c r="A1107" s="73">
        <v>42237</v>
      </c>
      <c r="B1107" s="130">
        <v>1970.8900149999999</v>
      </c>
      <c r="C1107" s="125">
        <f t="shared" si="34"/>
        <v>-5.134847418296562E-2</v>
      </c>
      <c r="D1107" s="130">
        <f t="shared" si="35"/>
        <v>-51348.47418296562</v>
      </c>
    </row>
    <row r="1108" spans="1:4" x14ac:dyDescent="0.3">
      <c r="A1108" s="73">
        <v>42236</v>
      </c>
      <c r="B1108" s="130">
        <v>2035.7299800000001</v>
      </c>
      <c r="C1108" s="125">
        <f t="shared" si="34"/>
        <v>-2.2955939663652281E-2</v>
      </c>
      <c r="D1108" s="130">
        <f t="shared" si="35"/>
        <v>-22955.93966365228</v>
      </c>
    </row>
    <row r="1109" spans="1:4" x14ac:dyDescent="0.3">
      <c r="A1109" s="73">
        <v>42235</v>
      </c>
      <c r="B1109" s="130">
        <v>2079.610107</v>
      </c>
      <c r="C1109" s="125">
        <f t="shared" si="34"/>
        <v>-9.6340579054607911E-3</v>
      </c>
      <c r="D1109" s="130">
        <f t="shared" si="35"/>
        <v>-9634.0579054607915</v>
      </c>
    </row>
    <row r="1110" spans="1:4" x14ac:dyDescent="0.3">
      <c r="A1110" s="73">
        <v>42234</v>
      </c>
      <c r="B1110" s="130">
        <v>2096.919922</v>
      </c>
      <c r="C1110" s="125">
        <f t="shared" si="34"/>
        <v>1.719686375261098E-3</v>
      </c>
      <c r="D1110" s="130">
        <f t="shared" si="35"/>
        <v>1719.686375261098</v>
      </c>
    </row>
    <row r="1111" spans="1:4" x14ac:dyDescent="0.3">
      <c r="A1111" s="73">
        <v>42233</v>
      </c>
      <c r="B1111" s="130">
        <v>2102.4399410000001</v>
      </c>
      <c r="C1111" s="125">
        <f t="shared" si="34"/>
        <v>2.0971487284375812E-3</v>
      </c>
      <c r="D1111" s="130">
        <f t="shared" si="35"/>
        <v>2097.1487284375812</v>
      </c>
    </row>
    <row r="1112" spans="1:4" x14ac:dyDescent="0.3">
      <c r="A1112" s="73">
        <v>42230</v>
      </c>
      <c r="B1112" s="130">
        <v>2091.540039</v>
      </c>
      <c r="C1112" s="125">
        <f t="shared" si="34"/>
        <v>-5.8464752478848414E-3</v>
      </c>
      <c r="D1112" s="130">
        <f t="shared" si="35"/>
        <v>-5846.4752478848413</v>
      </c>
    </row>
    <row r="1113" spans="1:4" x14ac:dyDescent="0.3">
      <c r="A1113" s="73">
        <v>42229</v>
      </c>
      <c r="B1113" s="130">
        <v>2083.389893</v>
      </c>
      <c r="C1113" s="125">
        <f t="shared" si="34"/>
        <v>-1.196985312761023E-2</v>
      </c>
      <c r="D1113" s="130">
        <f t="shared" si="35"/>
        <v>-11969.853127610231</v>
      </c>
    </row>
    <row r="1114" spans="1:4" x14ac:dyDescent="0.3">
      <c r="A1114" s="73">
        <v>42228</v>
      </c>
      <c r="B1114" s="130">
        <v>2086.0500489999999</v>
      </c>
      <c r="C1114" s="125">
        <f t="shared" si="34"/>
        <v>-1.0680232704507908E-2</v>
      </c>
      <c r="D1114" s="130">
        <f t="shared" si="35"/>
        <v>-10680.232704507907</v>
      </c>
    </row>
    <row r="1115" spans="1:4" x14ac:dyDescent="0.3">
      <c r="A1115" s="73">
        <v>42227</v>
      </c>
      <c r="B1115" s="130">
        <v>2084.070068</v>
      </c>
      <c r="C1115" s="125">
        <f t="shared" si="34"/>
        <v>-4.3854924160994235E-3</v>
      </c>
      <c r="D1115" s="130">
        <f t="shared" si="35"/>
        <v>-4385.4924160994233</v>
      </c>
    </row>
    <row r="1116" spans="1:4" x14ac:dyDescent="0.3">
      <c r="A1116" s="73">
        <v>42226</v>
      </c>
      <c r="B1116" s="130">
        <v>2104.179932</v>
      </c>
      <c r="C1116" s="125">
        <f t="shared" si="34"/>
        <v>1.7672341844296113E-2</v>
      </c>
      <c r="D1116" s="130">
        <f t="shared" si="35"/>
        <v>17672.341844296112</v>
      </c>
    </row>
    <row r="1117" spans="1:4" x14ac:dyDescent="0.3">
      <c r="A1117" s="73">
        <v>42223</v>
      </c>
      <c r="B1117" s="130">
        <v>2077.570068</v>
      </c>
      <c r="C1117" s="125">
        <f t="shared" si="34"/>
        <v>-1.0000885235538215E-3</v>
      </c>
      <c r="D1117" s="130">
        <f t="shared" si="35"/>
        <v>-1000.0885235538215</v>
      </c>
    </row>
    <row r="1118" spans="1:4" x14ac:dyDescent="0.3">
      <c r="A1118" s="73">
        <v>42222</v>
      </c>
      <c r="B1118" s="130">
        <v>2083.5600589999999</v>
      </c>
      <c r="C1118" s="125">
        <f t="shared" si="34"/>
        <v>-8.8432527967267083E-3</v>
      </c>
      <c r="D1118" s="130">
        <f t="shared" si="35"/>
        <v>-8843.2527967267088</v>
      </c>
    </row>
    <row r="1119" spans="1:4" x14ac:dyDescent="0.3">
      <c r="A1119" s="73">
        <v>42221</v>
      </c>
      <c r="B1119" s="130">
        <v>2099.8400879999999</v>
      </c>
      <c r="C1119" s="125">
        <f t="shared" si="34"/>
        <v>-6.7685900543111854E-3</v>
      </c>
      <c r="D1119" s="130">
        <f t="shared" si="35"/>
        <v>-6768.5900543111857</v>
      </c>
    </row>
    <row r="1120" spans="1:4" x14ac:dyDescent="0.3">
      <c r="A1120" s="73">
        <v>42220</v>
      </c>
      <c r="B1120" s="130">
        <v>2093.320068</v>
      </c>
      <c r="C1120" s="125">
        <f t="shared" si="34"/>
        <v>-1.2216766378251309E-2</v>
      </c>
      <c r="D1120" s="130">
        <f t="shared" si="35"/>
        <v>-12216.76637825131</v>
      </c>
    </row>
    <row r="1121" spans="1:4" x14ac:dyDescent="0.3">
      <c r="A1121" s="73">
        <v>42219</v>
      </c>
      <c r="B1121" s="130">
        <v>2098.040039</v>
      </c>
      <c r="C1121" s="125">
        <f t="shared" si="34"/>
        <v>-1.4208651863452659E-2</v>
      </c>
      <c r="D1121" s="130">
        <f t="shared" si="35"/>
        <v>-14208.65186345266</v>
      </c>
    </row>
    <row r="1122" spans="1:4" x14ac:dyDescent="0.3">
      <c r="A1122" s="73">
        <v>42216</v>
      </c>
      <c r="B1122" s="130">
        <v>2103.8400879999999</v>
      </c>
      <c r="C1122" s="125">
        <f t="shared" si="34"/>
        <v>-1.0721046414603363E-2</v>
      </c>
      <c r="D1122" s="130">
        <f t="shared" si="35"/>
        <v>-10721.046414603363</v>
      </c>
    </row>
    <row r="1123" spans="1:4" x14ac:dyDescent="0.3">
      <c r="A1123" s="73">
        <v>42215</v>
      </c>
      <c r="B1123" s="130">
        <v>2108.6298830000001</v>
      </c>
      <c r="C1123" s="125">
        <f t="shared" si="34"/>
        <v>-7.3719481391401054E-3</v>
      </c>
      <c r="D1123" s="130">
        <f t="shared" si="35"/>
        <v>-7371.948139140105</v>
      </c>
    </row>
    <row r="1124" spans="1:4" x14ac:dyDescent="0.3">
      <c r="A1124" s="73">
        <v>42214</v>
      </c>
      <c r="B1124" s="130">
        <v>2108.570068</v>
      </c>
      <c r="C1124" s="125">
        <f t="shared" si="34"/>
        <v>5.552652815867809E-4</v>
      </c>
      <c r="D1124" s="130">
        <f t="shared" si="35"/>
        <v>555.26528158678093</v>
      </c>
    </row>
    <row r="1125" spans="1:4" x14ac:dyDescent="0.3">
      <c r="A1125" s="73">
        <v>42213</v>
      </c>
      <c r="B1125" s="130">
        <v>2093.25</v>
      </c>
      <c r="C1125" s="125">
        <f t="shared" si="34"/>
        <v>-7.4444398230293363E-3</v>
      </c>
      <c r="D1125" s="130">
        <f t="shared" si="35"/>
        <v>-7444.4398230293364</v>
      </c>
    </row>
    <row r="1126" spans="1:4" x14ac:dyDescent="0.3">
      <c r="A1126" s="73">
        <v>42212</v>
      </c>
      <c r="B1126" s="130">
        <v>2067.639893</v>
      </c>
      <c r="C1126" s="125">
        <f t="shared" si="34"/>
        <v>-1.5222043964678744E-2</v>
      </c>
      <c r="D1126" s="130">
        <f t="shared" si="35"/>
        <v>-15222.043964678744</v>
      </c>
    </row>
    <row r="1127" spans="1:4" x14ac:dyDescent="0.3">
      <c r="A1127" s="73">
        <v>42209</v>
      </c>
      <c r="B1127" s="130">
        <v>2079.6499020000001</v>
      </c>
      <c r="C1127" s="125">
        <f t="shared" si="34"/>
        <v>1.4589981938426533E-3</v>
      </c>
      <c r="D1127" s="130">
        <f t="shared" si="35"/>
        <v>1458.9981938426533</v>
      </c>
    </row>
    <row r="1128" spans="1:4" x14ac:dyDescent="0.3">
      <c r="A1128" s="73">
        <v>42208</v>
      </c>
      <c r="B1128" s="130">
        <v>2102.1499020000001</v>
      </c>
      <c r="C1128" s="125">
        <f t="shared" si="34"/>
        <v>2.4784085066488881E-2</v>
      </c>
      <c r="D1128" s="130">
        <f t="shared" si="35"/>
        <v>24784.085066488882</v>
      </c>
    </row>
    <row r="1129" spans="1:4" x14ac:dyDescent="0.3">
      <c r="A1129" s="73">
        <v>42207</v>
      </c>
      <c r="B1129" s="130">
        <v>2114.1499020000001</v>
      </c>
      <c r="C1129" s="125">
        <f t="shared" si="34"/>
        <v>3.2965508149716882E-2</v>
      </c>
      <c r="D1129" s="130">
        <f t="shared" si="35"/>
        <v>32965.508149716879</v>
      </c>
    </row>
    <row r="1130" spans="1:4" x14ac:dyDescent="0.3">
      <c r="A1130" s="73">
        <v>42206</v>
      </c>
      <c r="B1130" s="130">
        <v>2119.209961</v>
      </c>
      <c r="C1130" s="125">
        <f t="shared" si="34"/>
        <v>1.8194947196923605E-2</v>
      </c>
      <c r="D1130" s="130">
        <f t="shared" si="35"/>
        <v>18194.947196923604</v>
      </c>
    </row>
    <row r="1131" spans="1:4" x14ac:dyDescent="0.3">
      <c r="A1131" s="73">
        <v>42205</v>
      </c>
      <c r="B1131" s="130">
        <v>2128.280029</v>
      </c>
      <c r="C1131" s="125">
        <f t="shared" si="34"/>
        <v>2.8770866950391216E-2</v>
      </c>
      <c r="D1131" s="130">
        <f t="shared" si="35"/>
        <v>28770.866950391217</v>
      </c>
    </row>
    <row r="1132" spans="1:4" x14ac:dyDescent="0.3">
      <c r="A1132" s="73">
        <v>42202</v>
      </c>
      <c r="B1132" s="130">
        <v>2126.639893</v>
      </c>
      <c r="C1132" s="125">
        <f t="shared" si="34"/>
        <v>2.4008254751952895E-2</v>
      </c>
      <c r="D1132" s="130">
        <f t="shared" si="35"/>
        <v>24008.254751952896</v>
      </c>
    </row>
    <row r="1133" spans="1:4" x14ac:dyDescent="0.3">
      <c r="A1133" s="73">
        <v>42201</v>
      </c>
      <c r="B1133" s="130">
        <v>2124.290039</v>
      </c>
      <c r="C1133" s="125">
        <f t="shared" si="34"/>
        <v>2.2561696122985309E-2</v>
      </c>
      <c r="D1133" s="130">
        <f t="shared" si="35"/>
        <v>22561.696122985308</v>
      </c>
    </row>
    <row r="1134" spans="1:4" x14ac:dyDescent="0.3">
      <c r="A1134" s="73">
        <v>42200</v>
      </c>
      <c r="B1134" s="130">
        <v>2107.3999020000001</v>
      </c>
      <c r="C1134" s="125">
        <f t="shared" si="34"/>
        <v>2.146748971357737E-2</v>
      </c>
      <c r="D1134" s="130">
        <f t="shared" si="35"/>
        <v>21467.489713577372</v>
      </c>
    </row>
    <row r="1135" spans="1:4" x14ac:dyDescent="0.3">
      <c r="A1135" s="73">
        <v>42199</v>
      </c>
      <c r="B1135" s="130">
        <v>2108.9499510000001</v>
      </c>
      <c r="C1135" s="125">
        <f t="shared" si="34"/>
        <v>2.4936364314550152E-2</v>
      </c>
      <c r="D1135" s="130">
        <f t="shared" si="35"/>
        <v>24936.364314550152</v>
      </c>
    </row>
    <row r="1136" spans="1:4" x14ac:dyDescent="0.3">
      <c r="A1136" s="73">
        <v>42198</v>
      </c>
      <c r="B1136" s="130">
        <v>2099.6000979999999</v>
      </c>
      <c r="C1136" s="125">
        <f t="shared" si="34"/>
        <v>-8.993104935037799E-4</v>
      </c>
      <c r="D1136" s="130">
        <f t="shared" si="35"/>
        <v>-899.31049350377987</v>
      </c>
    </row>
    <row r="1137" spans="1:4" x14ac:dyDescent="0.3">
      <c r="A1137" s="73">
        <v>42195</v>
      </c>
      <c r="B1137" s="130">
        <v>2076.6201169999999</v>
      </c>
      <c r="C1137" s="125">
        <f t="shared" si="34"/>
        <v>-1.22198635210925E-2</v>
      </c>
      <c r="D1137" s="130">
        <f t="shared" si="35"/>
        <v>-12219.8635210925</v>
      </c>
    </row>
    <row r="1138" spans="1:4" x14ac:dyDescent="0.3">
      <c r="A1138" s="73">
        <v>42194</v>
      </c>
      <c r="B1138" s="130">
        <v>2051.3100589999999</v>
      </c>
      <c r="C1138" s="125">
        <f t="shared" si="34"/>
        <v>-2.7160466703413544E-2</v>
      </c>
      <c r="D1138" s="130">
        <f t="shared" si="35"/>
        <v>-27160.466703413545</v>
      </c>
    </row>
    <row r="1139" spans="1:4" x14ac:dyDescent="0.3">
      <c r="A1139" s="73">
        <v>42193</v>
      </c>
      <c r="B1139" s="130">
        <v>2046.6800539999999</v>
      </c>
      <c r="C1139" s="125">
        <f t="shared" si="34"/>
        <v>-3.649369117229595E-2</v>
      </c>
      <c r="D1139" s="130">
        <f t="shared" si="35"/>
        <v>-36493.691172295948</v>
      </c>
    </row>
    <row r="1140" spans="1:4" x14ac:dyDescent="0.3">
      <c r="A1140" s="73">
        <v>42192</v>
      </c>
      <c r="B1140" s="130">
        <v>2081.3400879999999</v>
      </c>
      <c r="C1140" s="125">
        <f t="shared" si="34"/>
        <v>-1.9553905402509453E-2</v>
      </c>
      <c r="D1140" s="130">
        <f t="shared" si="35"/>
        <v>-19553.905402509452</v>
      </c>
    </row>
    <row r="1141" spans="1:4" x14ac:dyDescent="0.3">
      <c r="A1141" s="73">
        <v>42191</v>
      </c>
      <c r="B1141" s="130">
        <v>2068.76001</v>
      </c>
      <c r="C1141" s="125">
        <f t="shared" si="34"/>
        <v>-1.9540367582502216E-2</v>
      </c>
      <c r="D1141" s="130">
        <f t="shared" si="35"/>
        <v>-19540.367582502215</v>
      </c>
    </row>
    <row r="1142" spans="1:4" x14ac:dyDescent="0.3">
      <c r="A1142" s="73">
        <v>42187</v>
      </c>
      <c r="B1142" s="130">
        <v>2076.780029</v>
      </c>
      <c r="C1142" s="125">
        <f t="shared" si="34"/>
        <v>-2.0959420532138839E-2</v>
      </c>
      <c r="D1142" s="130">
        <f t="shared" si="35"/>
        <v>-20959.42053213884</v>
      </c>
    </row>
    <row r="1143" spans="1:4" x14ac:dyDescent="0.3">
      <c r="A1143" s="73">
        <v>42186</v>
      </c>
      <c r="B1143" s="130">
        <v>2077.419922</v>
      </c>
      <c r="C1143" s="125">
        <f t="shared" si="34"/>
        <v>-1.0959617816561074E-2</v>
      </c>
      <c r="D1143" s="130">
        <f t="shared" si="35"/>
        <v>-10959.617816561073</v>
      </c>
    </row>
    <row r="1144" spans="1:4" x14ac:dyDescent="0.3">
      <c r="A1144" s="73">
        <v>42185</v>
      </c>
      <c r="B1144" s="130">
        <v>2063.110107</v>
      </c>
      <c r="C1144" s="125">
        <f t="shared" si="34"/>
        <v>-1.582793000143623E-2</v>
      </c>
      <c r="D1144" s="130">
        <f t="shared" si="35"/>
        <v>-15827.930001436231</v>
      </c>
    </row>
    <row r="1145" spans="1:4" x14ac:dyDescent="0.3">
      <c r="A1145" s="73">
        <v>42184</v>
      </c>
      <c r="B1145" s="130">
        <v>2057.639893</v>
      </c>
      <c r="C1145" s="125">
        <f t="shared" si="34"/>
        <v>-1.2852453607924863E-2</v>
      </c>
      <c r="D1145" s="130">
        <f t="shared" si="35"/>
        <v>-12852.453607924863</v>
      </c>
    </row>
    <row r="1146" spans="1:4" x14ac:dyDescent="0.3">
      <c r="A1146" s="73">
        <v>42181</v>
      </c>
      <c r="B1146" s="130">
        <v>2101.48999</v>
      </c>
      <c r="C1146" s="125">
        <f t="shared" si="34"/>
        <v>3.5241141214739091E-3</v>
      </c>
      <c r="D1146" s="130">
        <f t="shared" si="35"/>
        <v>3524.1141214739091</v>
      </c>
    </row>
    <row r="1147" spans="1:4" x14ac:dyDescent="0.3">
      <c r="A1147" s="73">
        <v>42180</v>
      </c>
      <c r="B1147" s="130">
        <v>2102.3100589999999</v>
      </c>
      <c r="C1147" s="125">
        <f t="shared" si="34"/>
        <v>-3.1059660990591098E-3</v>
      </c>
      <c r="D1147" s="130">
        <f t="shared" si="35"/>
        <v>-3105.9660990591096</v>
      </c>
    </row>
    <row r="1148" spans="1:4" x14ac:dyDescent="0.3">
      <c r="A1148" s="73">
        <v>42179</v>
      </c>
      <c r="B1148" s="130">
        <v>2108.580078</v>
      </c>
      <c r="C1148" s="125">
        <f t="shared" si="34"/>
        <v>1.6056085306264123E-3</v>
      </c>
      <c r="D1148" s="130">
        <f t="shared" si="35"/>
        <v>1605.6085306264122</v>
      </c>
    </row>
    <row r="1149" spans="1:4" x14ac:dyDescent="0.3">
      <c r="A1149" s="73">
        <v>42178</v>
      </c>
      <c r="B1149" s="130">
        <v>2124.1999510000001</v>
      </c>
      <c r="C1149" s="125">
        <f t="shared" si="34"/>
        <v>2.117638202787564E-2</v>
      </c>
      <c r="D1149" s="130">
        <f t="shared" si="35"/>
        <v>21176.382027875639</v>
      </c>
    </row>
    <row r="1150" spans="1:4" x14ac:dyDescent="0.3">
      <c r="A1150" s="73">
        <v>42177</v>
      </c>
      <c r="B1150" s="130">
        <v>2122.8500979999999</v>
      </c>
      <c r="C1150" s="125">
        <f t="shared" si="34"/>
        <v>2.0954401712286019E-2</v>
      </c>
      <c r="D1150" s="130">
        <f t="shared" si="35"/>
        <v>20954.40171228602</v>
      </c>
    </row>
    <row r="1151" spans="1:4" x14ac:dyDescent="0.3">
      <c r="A1151" s="73">
        <v>42174</v>
      </c>
      <c r="B1151" s="130">
        <v>2109.98999</v>
      </c>
      <c r="C1151" s="125">
        <f t="shared" si="34"/>
        <v>8.1993813928740167E-3</v>
      </c>
      <c r="D1151" s="130">
        <f t="shared" si="35"/>
        <v>8199.3813928740165</v>
      </c>
    </row>
    <row r="1152" spans="1:4" x14ac:dyDescent="0.3">
      <c r="A1152" s="73">
        <v>42173</v>
      </c>
      <c r="B1152" s="130">
        <v>2121.23999</v>
      </c>
      <c r="C1152" s="125">
        <f t="shared" si="34"/>
        <v>1.2119198475795123E-2</v>
      </c>
      <c r="D1152" s="130">
        <f t="shared" si="35"/>
        <v>12119.198475795123</v>
      </c>
    </row>
    <row r="1153" spans="1:4" x14ac:dyDescent="0.3">
      <c r="A1153" s="73">
        <v>42172</v>
      </c>
      <c r="B1153" s="130">
        <v>2100.4399410000001</v>
      </c>
      <c r="C1153" s="125">
        <f t="shared" si="34"/>
        <v>-6.4473392846882138E-3</v>
      </c>
      <c r="D1153" s="130">
        <f t="shared" si="35"/>
        <v>-6447.3392846882134</v>
      </c>
    </row>
    <row r="1154" spans="1:4" x14ac:dyDescent="0.3">
      <c r="A1154" s="73">
        <v>42171</v>
      </c>
      <c r="B1154" s="130">
        <v>2096.290039</v>
      </c>
      <c r="C1154" s="125">
        <f t="shared" si="34"/>
        <v>-6.3092806132396539E-3</v>
      </c>
      <c r="D1154" s="130">
        <f t="shared" si="35"/>
        <v>-6309.2806132396536</v>
      </c>
    </row>
    <row r="1155" spans="1:4" x14ac:dyDescent="0.3">
      <c r="A1155" s="73">
        <v>42170</v>
      </c>
      <c r="B1155" s="130">
        <v>2084.429932</v>
      </c>
      <c r="C1155" s="125">
        <f t="shared" si="34"/>
        <v>-1.2927811916559562E-2</v>
      </c>
      <c r="D1155" s="130">
        <f t="shared" si="35"/>
        <v>-12927.811916559562</v>
      </c>
    </row>
    <row r="1156" spans="1:4" x14ac:dyDescent="0.3">
      <c r="A1156" s="73">
        <v>42167</v>
      </c>
      <c r="B1156" s="130">
        <v>2094.110107</v>
      </c>
      <c r="C1156" s="125">
        <f t="shared" si="34"/>
        <v>-6.3015325470198169E-3</v>
      </c>
      <c r="D1156" s="130">
        <f t="shared" si="35"/>
        <v>-6301.5325470198168</v>
      </c>
    </row>
    <row r="1157" spans="1:4" x14ac:dyDescent="0.3">
      <c r="A1157" s="73">
        <v>42166</v>
      </c>
      <c r="B1157" s="130">
        <v>2108.860107</v>
      </c>
      <c r="C1157" s="125">
        <f t="shared" si="34"/>
        <v>-5.6252301173694841E-3</v>
      </c>
      <c r="D1157" s="130">
        <f t="shared" si="35"/>
        <v>-5625.2301173694841</v>
      </c>
    </row>
    <row r="1158" spans="1:4" x14ac:dyDescent="0.3">
      <c r="A1158" s="73">
        <v>42165</v>
      </c>
      <c r="B1158" s="130">
        <v>2105.1999510000001</v>
      </c>
      <c r="C1158" s="125">
        <f t="shared" si="34"/>
        <v>-8.6085242960473041E-3</v>
      </c>
      <c r="D1158" s="130">
        <f t="shared" si="35"/>
        <v>-8608.5242960473042</v>
      </c>
    </row>
    <row r="1159" spans="1:4" x14ac:dyDescent="0.3">
      <c r="A1159" s="73">
        <v>42164</v>
      </c>
      <c r="B1159" s="130">
        <v>2080.1499020000001</v>
      </c>
      <c r="C1159" s="125">
        <f t="shared" si="34"/>
        <v>-1.1429545461480672E-2</v>
      </c>
      <c r="D1159" s="130">
        <f t="shared" si="35"/>
        <v>-11429.545461480673</v>
      </c>
    </row>
    <row r="1160" spans="1:4" x14ac:dyDescent="0.3">
      <c r="A1160" s="73">
        <v>42163</v>
      </c>
      <c r="B1160" s="130">
        <v>2079.280029</v>
      </c>
      <c r="C1160" s="125">
        <f t="shared" ref="C1160:C1223" si="36">B1160/B1170-1</f>
        <v>-2.2003155462128832E-2</v>
      </c>
      <c r="D1160" s="130">
        <f t="shared" ref="D1160:D1223" si="37">C1160*$B$5</f>
        <v>-22003.155462128831</v>
      </c>
    </row>
    <row r="1161" spans="1:4" x14ac:dyDescent="0.3">
      <c r="A1161" s="73">
        <v>42160</v>
      </c>
      <c r="B1161" s="130">
        <v>2092.830078</v>
      </c>
      <c r="C1161" s="125">
        <f t="shared" si="36"/>
        <v>-1.7828811813124013E-2</v>
      </c>
      <c r="D1161" s="130">
        <f t="shared" si="37"/>
        <v>-17828.811813124012</v>
      </c>
    </row>
    <row r="1162" spans="1:4" x14ac:dyDescent="0.3">
      <c r="A1162" s="73">
        <v>42159</v>
      </c>
      <c r="B1162" s="130">
        <v>2095.8400879999999</v>
      </c>
      <c r="C1162" s="125">
        <f t="shared" si="36"/>
        <v>-1.4116710311904535E-2</v>
      </c>
      <c r="D1162" s="130">
        <f t="shared" si="37"/>
        <v>-14116.710311904535</v>
      </c>
    </row>
    <row r="1163" spans="1:4" x14ac:dyDescent="0.3">
      <c r="A1163" s="73">
        <v>42158</v>
      </c>
      <c r="B1163" s="130">
        <v>2114.070068</v>
      </c>
      <c r="C1163" s="125">
        <f t="shared" si="36"/>
        <v>-6.466686481344075E-3</v>
      </c>
      <c r="D1163" s="130">
        <f t="shared" si="37"/>
        <v>-6466.6864813440752</v>
      </c>
    </row>
    <row r="1164" spans="1:4" x14ac:dyDescent="0.3">
      <c r="A1164" s="73">
        <v>42157</v>
      </c>
      <c r="B1164" s="130">
        <v>2109.6000979999999</v>
      </c>
      <c r="C1164" s="125">
        <f t="shared" si="36"/>
        <v>-9.2052665090448516E-3</v>
      </c>
      <c r="D1164" s="130">
        <f t="shared" si="37"/>
        <v>-9205.2665090448518</v>
      </c>
    </row>
    <row r="1165" spans="1:4" x14ac:dyDescent="0.3">
      <c r="A1165" s="73">
        <v>42156</v>
      </c>
      <c r="B1165" s="130">
        <v>2111.7299800000001</v>
      </c>
      <c r="C1165" s="125">
        <f t="shared" si="36"/>
        <v>-5.1820062389659194E-3</v>
      </c>
      <c r="D1165" s="130">
        <f t="shared" si="37"/>
        <v>-5182.0062389659197</v>
      </c>
    </row>
    <row r="1166" spans="1:4" x14ac:dyDescent="0.3">
      <c r="A1166" s="73">
        <v>42153</v>
      </c>
      <c r="B1166" s="130">
        <v>2107.389893</v>
      </c>
      <c r="C1166" s="125">
        <f t="shared" si="36"/>
        <v>-6.46372371248638E-3</v>
      </c>
      <c r="D1166" s="130">
        <f t="shared" si="37"/>
        <v>-6463.7237124863796</v>
      </c>
    </row>
    <row r="1167" spans="1:4" x14ac:dyDescent="0.3">
      <c r="A1167" s="73">
        <v>42152</v>
      </c>
      <c r="B1167" s="130">
        <v>2120.790039</v>
      </c>
      <c r="C1167" s="125">
        <f t="shared" si="36"/>
        <v>1.063153292508412E-2</v>
      </c>
      <c r="D1167" s="130">
        <f t="shared" si="37"/>
        <v>10631.532925084119</v>
      </c>
    </row>
    <row r="1168" spans="1:4" x14ac:dyDescent="0.3">
      <c r="A1168" s="73">
        <v>42151</v>
      </c>
      <c r="B1168" s="130">
        <v>2123.4799800000001</v>
      </c>
      <c r="C1168" s="125">
        <f t="shared" si="36"/>
        <v>1.1604797077936935E-2</v>
      </c>
      <c r="D1168" s="130">
        <f t="shared" si="37"/>
        <v>11604.797077936935</v>
      </c>
    </row>
    <row r="1169" spans="1:4" x14ac:dyDescent="0.3">
      <c r="A1169" s="73">
        <v>42150</v>
      </c>
      <c r="B1169" s="130">
        <v>2104.1999510000001</v>
      </c>
      <c r="C1169" s="125">
        <f t="shared" si="36"/>
        <v>-5.3679326192568322E-4</v>
      </c>
      <c r="D1169" s="130">
        <f t="shared" si="37"/>
        <v>-536.79326192568317</v>
      </c>
    </row>
    <row r="1170" spans="1:4" x14ac:dyDescent="0.3">
      <c r="A1170" s="73">
        <v>42146</v>
      </c>
      <c r="B1170" s="130">
        <v>2126.0600589999999</v>
      </c>
      <c r="C1170" s="125">
        <f t="shared" si="36"/>
        <v>4.7067532435793868E-3</v>
      </c>
      <c r="D1170" s="130">
        <f t="shared" si="37"/>
        <v>4706.7532435793864</v>
      </c>
    </row>
    <row r="1171" spans="1:4" x14ac:dyDescent="0.3">
      <c r="A1171" s="73">
        <v>42145</v>
      </c>
      <c r="B1171" s="130">
        <v>2130.820068</v>
      </c>
      <c r="C1171" s="125">
        <f t="shared" si="36"/>
        <v>2.0507695402298909E-2</v>
      </c>
      <c r="D1171" s="130">
        <f t="shared" si="37"/>
        <v>20507.695402298908</v>
      </c>
    </row>
    <row r="1172" spans="1:4" x14ac:dyDescent="0.3">
      <c r="A1172" s="73">
        <v>42144</v>
      </c>
      <c r="B1172" s="130">
        <v>2125.8500979999999</v>
      </c>
      <c r="C1172" s="125">
        <f t="shared" si="36"/>
        <v>2.1969664761207985E-2</v>
      </c>
      <c r="D1172" s="130">
        <f t="shared" si="37"/>
        <v>21969.664761207987</v>
      </c>
    </row>
    <row r="1173" spans="1:4" x14ac:dyDescent="0.3">
      <c r="A1173" s="73">
        <v>42143</v>
      </c>
      <c r="B1173" s="130">
        <v>2127.830078</v>
      </c>
      <c r="C1173" s="125">
        <f t="shared" si="36"/>
        <v>1.8363652673983877E-2</v>
      </c>
      <c r="D1173" s="130">
        <f t="shared" si="37"/>
        <v>18363.652673983877</v>
      </c>
    </row>
    <row r="1174" spans="1:4" x14ac:dyDescent="0.3">
      <c r="A1174" s="73">
        <v>42142</v>
      </c>
      <c r="B1174" s="130">
        <v>2129.1999510000001</v>
      </c>
      <c r="C1174" s="125">
        <f t="shared" si="36"/>
        <v>6.9567418477114451E-3</v>
      </c>
      <c r="D1174" s="130">
        <f t="shared" si="37"/>
        <v>6956.7418477114452</v>
      </c>
    </row>
    <row r="1175" spans="1:4" x14ac:dyDescent="0.3">
      <c r="A1175" s="73">
        <v>42139</v>
      </c>
      <c r="B1175" s="130">
        <v>2122.7299800000001</v>
      </c>
      <c r="C1175" s="125">
        <f t="shared" si="36"/>
        <v>6.8491245193422756E-3</v>
      </c>
      <c r="D1175" s="130">
        <f t="shared" si="37"/>
        <v>6849.1245193422756</v>
      </c>
    </row>
    <row r="1176" spans="1:4" x14ac:dyDescent="0.3">
      <c r="A1176" s="73">
        <v>42138</v>
      </c>
      <c r="B1176" s="130">
        <v>2121.1000979999999</v>
      </c>
      <c r="C1176" s="125">
        <f t="shared" si="36"/>
        <v>1.7065412215403253E-2</v>
      </c>
      <c r="D1176" s="130">
        <f t="shared" si="37"/>
        <v>17065.412215403252</v>
      </c>
    </row>
    <row r="1177" spans="1:4" x14ac:dyDescent="0.3">
      <c r="A1177" s="73">
        <v>42137</v>
      </c>
      <c r="B1177" s="130">
        <v>2098.4799800000001</v>
      </c>
      <c r="C1177" s="125">
        <f t="shared" si="36"/>
        <v>-3.9728113585040248E-3</v>
      </c>
      <c r="D1177" s="130">
        <f t="shared" si="37"/>
        <v>-3972.8113585040246</v>
      </c>
    </row>
    <row r="1178" spans="1:4" x14ac:dyDescent="0.3">
      <c r="A1178" s="73">
        <v>42136</v>
      </c>
      <c r="B1178" s="130">
        <v>2099.1201169999999</v>
      </c>
      <c r="C1178" s="125">
        <f t="shared" si="36"/>
        <v>-7.3955876440088275E-3</v>
      </c>
      <c r="D1178" s="130">
        <f t="shared" si="37"/>
        <v>-7395.5876440088277</v>
      </c>
    </row>
    <row r="1179" spans="1:4" x14ac:dyDescent="0.3">
      <c r="A1179" s="73">
        <v>42135</v>
      </c>
      <c r="B1179" s="130">
        <v>2105.330078</v>
      </c>
      <c r="C1179" s="125">
        <f t="shared" si="36"/>
        <v>-1.7022192083024912E-3</v>
      </c>
      <c r="D1179" s="130">
        <f t="shared" si="37"/>
        <v>-1702.2192083024911</v>
      </c>
    </row>
    <row r="1180" spans="1:4" x14ac:dyDescent="0.3">
      <c r="A1180" s="73">
        <v>42132</v>
      </c>
      <c r="B1180" s="130">
        <v>2116.1000979999999</v>
      </c>
      <c r="C1180" s="125">
        <f t="shared" si="36"/>
        <v>-7.5074399194130503E-4</v>
      </c>
      <c r="D1180" s="130">
        <f t="shared" si="37"/>
        <v>-750.74399194130501</v>
      </c>
    </row>
    <row r="1181" spans="1:4" x14ac:dyDescent="0.3">
      <c r="A1181" s="73">
        <v>42131</v>
      </c>
      <c r="B1181" s="130">
        <v>2088</v>
      </c>
      <c r="C1181" s="125">
        <f t="shared" si="36"/>
        <v>-1.1798749983347734E-2</v>
      </c>
      <c r="D1181" s="130">
        <f t="shared" si="37"/>
        <v>-11798.749983347734</v>
      </c>
    </row>
    <row r="1182" spans="1:4" x14ac:dyDescent="0.3">
      <c r="A1182" s="73">
        <v>42130</v>
      </c>
      <c r="B1182" s="130">
        <v>2080.1499020000001</v>
      </c>
      <c r="C1182" s="125">
        <f t="shared" si="36"/>
        <v>-1.3192878192433533E-2</v>
      </c>
      <c r="D1182" s="130">
        <f t="shared" si="37"/>
        <v>-13192.878192433533</v>
      </c>
    </row>
    <row r="1183" spans="1:4" x14ac:dyDescent="0.3">
      <c r="A1183" s="73">
        <v>42129</v>
      </c>
      <c r="B1183" s="130">
        <v>2089.459961</v>
      </c>
      <c r="C1183" s="125">
        <f t="shared" si="36"/>
        <v>-3.73342639997154E-3</v>
      </c>
      <c r="D1183" s="130">
        <f t="shared" si="37"/>
        <v>-3733.4263999715399</v>
      </c>
    </row>
    <row r="1184" spans="1:4" x14ac:dyDescent="0.3">
      <c r="A1184" s="73">
        <v>42128</v>
      </c>
      <c r="B1184" s="130">
        <v>2114.48999</v>
      </c>
      <c r="C1184" s="125">
        <f t="shared" si="36"/>
        <v>6.708288258147066E-3</v>
      </c>
      <c r="D1184" s="130">
        <f t="shared" si="37"/>
        <v>6708.2882581470658</v>
      </c>
    </row>
    <row r="1185" spans="1:4" x14ac:dyDescent="0.3">
      <c r="A1185" s="73">
        <v>42125</v>
      </c>
      <c r="B1185" s="130">
        <v>2108.290039</v>
      </c>
      <c r="C1185" s="125">
        <f t="shared" si="36"/>
        <v>1.3026315785174436E-2</v>
      </c>
      <c r="D1185" s="130">
        <f t="shared" si="37"/>
        <v>13026.315785174436</v>
      </c>
    </row>
    <row r="1186" spans="1:4" x14ac:dyDescent="0.3">
      <c r="A1186" s="73">
        <v>42124</v>
      </c>
      <c r="B1186" s="130">
        <v>2085.51001</v>
      </c>
      <c r="C1186" s="125">
        <f t="shared" si="36"/>
        <v>-9.2541912752753808E-3</v>
      </c>
      <c r="D1186" s="130">
        <f t="shared" si="37"/>
        <v>-9254.1912752753815</v>
      </c>
    </row>
    <row r="1187" spans="1:4" x14ac:dyDescent="0.3">
      <c r="A1187" s="73">
        <v>42123</v>
      </c>
      <c r="B1187" s="130">
        <v>2106.8500979999999</v>
      </c>
      <c r="C1187" s="125">
        <f t="shared" si="36"/>
        <v>1.0453426193990367E-4</v>
      </c>
      <c r="D1187" s="130">
        <f t="shared" si="37"/>
        <v>104.53426193990367</v>
      </c>
    </row>
    <row r="1188" spans="1:4" x14ac:dyDescent="0.3">
      <c r="A1188" s="73">
        <v>42122</v>
      </c>
      <c r="B1188" s="130">
        <v>2114.76001</v>
      </c>
      <c r="C1188" s="125">
        <f t="shared" si="36"/>
        <v>9.0273690766431436E-3</v>
      </c>
      <c r="D1188" s="130">
        <f t="shared" si="37"/>
        <v>9027.3690766431428</v>
      </c>
    </row>
    <row r="1189" spans="1:4" x14ac:dyDescent="0.3">
      <c r="A1189" s="73">
        <v>42121</v>
      </c>
      <c r="B1189" s="130">
        <v>2108.919922</v>
      </c>
      <c r="C1189" s="125">
        <f t="shared" si="36"/>
        <v>7.8807847984847523E-3</v>
      </c>
      <c r="D1189" s="130">
        <f t="shared" si="37"/>
        <v>7880.7847984847522</v>
      </c>
    </row>
    <row r="1190" spans="1:4" x14ac:dyDescent="0.3">
      <c r="A1190" s="73">
        <v>42118</v>
      </c>
      <c r="B1190" s="130">
        <v>2117.6899410000001</v>
      </c>
      <c r="C1190" s="125">
        <f t="shared" si="36"/>
        <v>7.4355068653155776E-3</v>
      </c>
      <c r="D1190" s="130">
        <f t="shared" si="37"/>
        <v>7435.5068653155777</v>
      </c>
    </row>
    <row r="1191" spans="1:4" x14ac:dyDescent="0.3">
      <c r="A1191" s="73">
        <v>42117</v>
      </c>
      <c r="B1191" s="130">
        <v>2112.929932</v>
      </c>
      <c r="C1191" s="125">
        <f t="shared" si="36"/>
        <v>1.0400826665928342E-2</v>
      </c>
      <c r="D1191" s="130">
        <f t="shared" si="37"/>
        <v>10400.826665928342</v>
      </c>
    </row>
    <row r="1192" spans="1:4" x14ac:dyDescent="0.3">
      <c r="A1192" s="73">
        <v>42116</v>
      </c>
      <c r="B1192" s="130">
        <v>2107.959961</v>
      </c>
      <c r="C1192" s="125">
        <f t="shared" si="36"/>
        <v>1.25174409081652E-2</v>
      </c>
      <c r="D1192" s="130">
        <f t="shared" si="37"/>
        <v>12517.440908165201</v>
      </c>
    </row>
    <row r="1193" spans="1:4" x14ac:dyDescent="0.3">
      <c r="A1193" s="73">
        <v>42115</v>
      </c>
      <c r="B1193" s="130">
        <v>2097.290039</v>
      </c>
      <c r="C1193" s="125">
        <f t="shared" si="36"/>
        <v>1.0094715296996348E-2</v>
      </c>
      <c r="D1193" s="130">
        <f t="shared" si="37"/>
        <v>10094.715296996348</v>
      </c>
    </row>
    <row r="1194" spans="1:4" x14ac:dyDescent="0.3">
      <c r="A1194" s="73">
        <v>42114</v>
      </c>
      <c r="B1194" s="130">
        <v>2100.3999020000001</v>
      </c>
      <c r="C1194" s="125">
        <f t="shared" si="36"/>
        <v>9.5066777632237809E-3</v>
      </c>
      <c r="D1194" s="130">
        <f t="shared" si="37"/>
        <v>9506.6777632237809</v>
      </c>
    </row>
    <row r="1195" spans="1:4" x14ac:dyDescent="0.3">
      <c r="A1195" s="73">
        <v>42111</v>
      </c>
      <c r="B1195" s="130">
        <v>2081.179932</v>
      </c>
      <c r="C1195" s="125">
        <f t="shared" si="36"/>
        <v>6.8796547917262529E-3</v>
      </c>
      <c r="D1195" s="130">
        <f t="shared" si="37"/>
        <v>6879.6547917262533</v>
      </c>
    </row>
    <row r="1196" spans="1:4" x14ac:dyDescent="0.3">
      <c r="A1196" s="73">
        <v>42110</v>
      </c>
      <c r="B1196" s="130">
        <v>2104.98999</v>
      </c>
      <c r="C1196" s="125">
        <f t="shared" si="36"/>
        <v>2.1993625398785133E-2</v>
      </c>
      <c r="D1196" s="130">
        <f t="shared" si="37"/>
        <v>21993.625398785134</v>
      </c>
    </row>
    <row r="1197" spans="1:4" x14ac:dyDescent="0.3">
      <c r="A1197" s="73">
        <v>42109</v>
      </c>
      <c r="B1197" s="130">
        <v>2106.6298830000001</v>
      </c>
      <c r="C1197" s="125">
        <f t="shared" si="36"/>
        <v>1.8734068061911024E-2</v>
      </c>
      <c r="D1197" s="130">
        <f t="shared" si="37"/>
        <v>18734.068061911024</v>
      </c>
    </row>
    <row r="1198" spans="1:4" x14ac:dyDescent="0.3">
      <c r="A1198" s="73">
        <v>42108</v>
      </c>
      <c r="B1198" s="130">
        <v>2095.8400879999999</v>
      </c>
      <c r="C1198" s="125">
        <f t="shared" si="36"/>
        <v>4.6016268722754994E-3</v>
      </c>
      <c r="D1198" s="130">
        <f t="shared" si="37"/>
        <v>4601.6268722754994</v>
      </c>
    </row>
    <row r="1199" spans="1:4" x14ac:dyDescent="0.3">
      <c r="A1199" s="73">
        <v>42107</v>
      </c>
      <c r="B1199" s="130">
        <v>2092.429932</v>
      </c>
      <c r="C1199" s="125">
        <f t="shared" si="36"/>
        <v>1.5239983937662238E-2</v>
      </c>
      <c r="D1199" s="130">
        <f t="shared" si="37"/>
        <v>15239.983937662239</v>
      </c>
    </row>
    <row r="1200" spans="1:4" x14ac:dyDescent="0.3">
      <c r="A1200" s="73">
        <v>42104</v>
      </c>
      <c r="B1200" s="130">
        <v>2102.0600589999999</v>
      </c>
      <c r="C1200" s="125">
        <f t="shared" si="36"/>
        <v>2.232821495910553E-2</v>
      </c>
      <c r="D1200" s="130">
        <f t="shared" si="37"/>
        <v>22328.214959105531</v>
      </c>
    </row>
    <row r="1201" spans="1:4" x14ac:dyDescent="0.3">
      <c r="A1201" s="73">
        <v>42103</v>
      </c>
      <c r="B1201" s="130">
        <v>2091.179932</v>
      </c>
      <c r="C1201" s="125">
        <f t="shared" si="36"/>
        <v>1.4618705166630441E-2</v>
      </c>
      <c r="D1201" s="130">
        <f t="shared" si="37"/>
        <v>14618.705166630441</v>
      </c>
    </row>
    <row r="1202" spans="1:4" x14ac:dyDescent="0.3">
      <c r="A1202" s="73">
        <v>42102</v>
      </c>
      <c r="B1202" s="130">
        <v>2081.8999020000001</v>
      </c>
      <c r="C1202" s="125">
        <f t="shared" si="36"/>
        <v>-4.5900540282093338E-3</v>
      </c>
      <c r="D1202" s="130">
        <f t="shared" si="37"/>
        <v>-4590.0540282093334</v>
      </c>
    </row>
    <row r="1203" spans="1:4" x14ac:dyDescent="0.3">
      <c r="A1203" s="73">
        <v>42101</v>
      </c>
      <c r="B1203" s="130">
        <v>2076.330078</v>
      </c>
      <c r="C1203" s="125">
        <f t="shared" si="36"/>
        <v>-1.3348022277466343E-2</v>
      </c>
      <c r="D1203" s="130">
        <f t="shared" si="37"/>
        <v>-13348.022277466343</v>
      </c>
    </row>
    <row r="1204" spans="1:4" x14ac:dyDescent="0.3">
      <c r="A1204" s="73">
        <v>42100</v>
      </c>
      <c r="B1204" s="130">
        <v>2080.6201169999999</v>
      </c>
      <c r="C1204" s="125">
        <f t="shared" si="36"/>
        <v>-1.30354251328344E-2</v>
      </c>
      <c r="D1204" s="130">
        <f t="shared" si="37"/>
        <v>-13035.4251328344</v>
      </c>
    </row>
    <row r="1205" spans="1:4" x14ac:dyDescent="0.3">
      <c r="A1205" s="73">
        <v>42096</v>
      </c>
      <c r="B1205" s="130">
        <v>2066.959961</v>
      </c>
      <c r="C1205" s="125">
        <f t="shared" si="36"/>
        <v>-1.0678399051549992E-2</v>
      </c>
      <c r="D1205" s="130">
        <f t="shared" si="37"/>
        <v>-10678.399051549992</v>
      </c>
    </row>
    <row r="1206" spans="1:4" x14ac:dyDescent="0.3">
      <c r="A1206" s="73">
        <v>42095</v>
      </c>
      <c r="B1206" s="130">
        <v>2059.6899410000001</v>
      </c>
      <c r="C1206" s="125">
        <f t="shared" si="36"/>
        <v>-1.8961685639437897E-2</v>
      </c>
      <c r="D1206" s="130">
        <f t="shared" si="37"/>
        <v>-18961.685639437899</v>
      </c>
    </row>
    <row r="1207" spans="1:4" x14ac:dyDescent="0.3">
      <c r="A1207" s="73">
        <v>42094</v>
      </c>
      <c r="B1207" s="130">
        <v>2067.889893</v>
      </c>
      <c r="C1207" s="125">
        <f t="shared" si="36"/>
        <v>-3.0806525207113244E-3</v>
      </c>
      <c r="D1207" s="130">
        <f t="shared" si="37"/>
        <v>-3080.6525207113245</v>
      </c>
    </row>
    <row r="1208" spans="1:4" x14ac:dyDescent="0.3">
      <c r="A1208" s="73">
        <v>42093</v>
      </c>
      <c r="B1208" s="130">
        <v>2086.23999</v>
      </c>
      <c r="C1208" s="125">
        <f t="shared" si="36"/>
        <v>2.4265199924873304E-3</v>
      </c>
      <c r="D1208" s="130">
        <f t="shared" si="37"/>
        <v>2426.5199924873305</v>
      </c>
    </row>
    <row r="1209" spans="1:4" x14ac:dyDescent="0.3">
      <c r="A1209" s="73">
        <v>42090</v>
      </c>
      <c r="B1209" s="130">
        <v>2061.0200199999999</v>
      </c>
      <c r="C1209" s="125">
        <f t="shared" si="36"/>
        <v>3.7109761194484836E-3</v>
      </c>
      <c r="D1209" s="130">
        <f t="shared" si="37"/>
        <v>3710.9761194484836</v>
      </c>
    </row>
    <row r="1210" spans="1:4" x14ac:dyDescent="0.3">
      <c r="A1210" s="73">
        <v>42089</v>
      </c>
      <c r="B1210" s="130">
        <v>2056.1499020000001</v>
      </c>
      <c r="C1210" s="125">
        <f t="shared" si="36"/>
        <v>-4.7436042655614186E-3</v>
      </c>
      <c r="D1210" s="130">
        <f t="shared" si="37"/>
        <v>-4743.6042655614183</v>
      </c>
    </row>
    <row r="1211" spans="1:4" x14ac:dyDescent="0.3">
      <c r="A1211" s="73">
        <v>42088</v>
      </c>
      <c r="B1211" s="130">
        <v>2061.0500489999999</v>
      </c>
      <c r="C1211" s="125">
        <f t="shared" si="36"/>
        <v>1.0199809386149727E-2</v>
      </c>
      <c r="D1211" s="130">
        <f t="shared" si="37"/>
        <v>10199.809386149727</v>
      </c>
    </row>
    <row r="1212" spans="1:4" x14ac:dyDescent="0.3">
      <c r="A1212" s="73">
        <v>42087</v>
      </c>
      <c r="B1212" s="130">
        <v>2091.5</v>
      </c>
      <c r="C1212" s="125">
        <f t="shared" si="36"/>
        <v>2.3158639838665396E-2</v>
      </c>
      <c r="D1212" s="130">
        <f t="shared" si="37"/>
        <v>23158.639838665396</v>
      </c>
    </row>
    <row r="1213" spans="1:4" x14ac:dyDescent="0.3">
      <c r="A1213" s="73">
        <v>42086</v>
      </c>
      <c r="B1213" s="130">
        <v>2104.419922</v>
      </c>
      <c r="C1213" s="125">
        <f t="shared" si="36"/>
        <v>1.2017711977418966E-2</v>
      </c>
      <c r="D1213" s="130">
        <f t="shared" si="37"/>
        <v>12017.711977418965</v>
      </c>
    </row>
    <row r="1214" spans="1:4" x14ac:dyDescent="0.3">
      <c r="A1214" s="73">
        <v>42083</v>
      </c>
      <c r="B1214" s="130">
        <v>2108.1000979999999</v>
      </c>
      <c r="C1214" s="125">
        <f t="shared" si="36"/>
        <v>1.7786317421345732E-2</v>
      </c>
      <c r="D1214" s="130">
        <f t="shared" si="37"/>
        <v>17786.317421345731</v>
      </c>
    </row>
    <row r="1215" spans="1:4" x14ac:dyDescent="0.3">
      <c r="A1215" s="73">
        <v>42082</v>
      </c>
      <c r="B1215" s="130">
        <v>2089.2700199999999</v>
      </c>
      <c r="C1215" s="125">
        <f t="shared" si="36"/>
        <v>-5.6019965262547045E-3</v>
      </c>
      <c r="D1215" s="130">
        <f t="shared" si="37"/>
        <v>-5601.9965262547048</v>
      </c>
    </row>
    <row r="1216" spans="1:4" x14ac:dyDescent="0.3">
      <c r="A1216" s="73">
        <v>42081</v>
      </c>
      <c r="B1216" s="130">
        <v>2099.5</v>
      </c>
      <c r="C1216" s="125">
        <f t="shared" si="36"/>
        <v>4.6221449614525234E-4</v>
      </c>
      <c r="D1216" s="130">
        <f t="shared" si="37"/>
        <v>462.21449614525233</v>
      </c>
    </row>
    <row r="1217" spans="1:4" x14ac:dyDescent="0.3">
      <c r="A1217" s="73">
        <v>42080</v>
      </c>
      <c r="B1217" s="130">
        <v>2074.280029</v>
      </c>
      <c r="C1217" s="125">
        <f t="shared" si="36"/>
        <v>-1.5893499102889508E-2</v>
      </c>
      <c r="D1217" s="130">
        <f t="shared" si="37"/>
        <v>-15893.499102889507</v>
      </c>
    </row>
    <row r="1218" spans="1:4" x14ac:dyDescent="0.3">
      <c r="A1218" s="73">
        <v>42079</v>
      </c>
      <c r="B1218" s="130">
        <v>2081.1899410000001</v>
      </c>
      <c r="C1218" s="125">
        <f t="shared" si="36"/>
        <v>-1.7096497966517799E-2</v>
      </c>
      <c r="D1218" s="130">
        <f t="shared" si="37"/>
        <v>-17096.4979665178</v>
      </c>
    </row>
    <row r="1219" spans="1:4" x14ac:dyDescent="0.3">
      <c r="A1219" s="73">
        <v>42076</v>
      </c>
      <c r="B1219" s="130">
        <v>2053.3999020000001</v>
      </c>
      <c r="C1219" s="125">
        <f t="shared" si="36"/>
        <v>-2.4281348538845227E-2</v>
      </c>
      <c r="D1219" s="130">
        <f t="shared" si="37"/>
        <v>-24281.348538845228</v>
      </c>
    </row>
    <row r="1220" spans="1:4" x14ac:dyDescent="0.3">
      <c r="A1220" s="73">
        <v>42075</v>
      </c>
      <c r="B1220" s="130">
        <v>2065.9499510000001</v>
      </c>
      <c r="C1220" s="125">
        <f t="shared" si="36"/>
        <v>-2.1220064627666457E-2</v>
      </c>
      <c r="D1220" s="130">
        <f t="shared" si="37"/>
        <v>-21220.064627666456</v>
      </c>
    </row>
    <row r="1221" spans="1:4" x14ac:dyDescent="0.3">
      <c r="A1221" s="73">
        <v>42074</v>
      </c>
      <c r="B1221" s="130">
        <v>2040.23999</v>
      </c>
      <c r="C1221" s="125">
        <f t="shared" si="36"/>
        <v>-3.4827336376805906E-2</v>
      </c>
      <c r="D1221" s="130">
        <f t="shared" si="37"/>
        <v>-34827.336376805906</v>
      </c>
    </row>
    <row r="1222" spans="1:4" x14ac:dyDescent="0.3">
      <c r="A1222" s="73">
        <v>42073</v>
      </c>
      <c r="B1222" s="130">
        <v>2044.160034</v>
      </c>
      <c r="C1222" s="125">
        <f t="shared" si="36"/>
        <v>-3.3713363716162403E-2</v>
      </c>
      <c r="D1222" s="130">
        <f t="shared" si="37"/>
        <v>-33713.363716162406</v>
      </c>
    </row>
    <row r="1223" spans="1:4" x14ac:dyDescent="0.3">
      <c r="A1223" s="73">
        <v>42072</v>
      </c>
      <c r="B1223" s="130">
        <v>2079.429932</v>
      </c>
      <c r="C1223" s="125">
        <f t="shared" si="36"/>
        <v>-1.432931432599549E-2</v>
      </c>
      <c r="D1223" s="130">
        <f t="shared" si="37"/>
        <v>-14329.31432599549</v>
      </c>
    </row>
    <row r="1224" spans="1:4" x14ac:dyDescent="0.3">
      <c r="A1224" s="73">
        <v>42069</v>
      </c>
      <c r="B1224" s="130">
        <v>2071.26001</v>
      </c>
      <c r="C1224" s="125">
        <f t="shared" ref="C1224:C1287" si="38">B1224/B1234-1</f>
        <v>-1.8499757424779384E-2</v>
      </c>
      <c r="D1224" s="130">
        <f t="shared" ref="D1224:D1287" si="39">C1224*$B$5</f>
        <v>-18499.757424779385</v>
      </c>
    </row>
    <row r="1225" spans="1:4" x14ac:dyDescent="0.3">
      <c r="A1225" s="73">
        <v>42068</v>
      </c>
      <c r="B1225" s="130">
        <v>2101.040039</v>
      </c>
      <c r="C1225" s="125">
        <f t="shared" si="38"/>
        <v>1.7116441792988102E-3</v>
      </c>
      <c r="D1225" s="130">
        <f t="shared" si="39"/>
        <v>1711.6441792988103</v>
      </c>
    </row>
    <row r="1226" spans="1:4" x14ac:dyDescent="0.3">
      <c r="A1226" s="73">
        <v>42067</v>
      </c>
      <c r="B1226" s="130">
        <v>2098.530029</v>
      </c>
      <c r="C1226" s="125">
        <f t="shared" si="38"/>
        <v>-5.4765632726916369E-4</v>
      </c>
      <c r="D1226" s="130">
        <f t="shared" si="39"/>
        <v>-547.65632726916374</v>
      </c>
    </row>
    <row r="1227" spans="1:4" x14ac:dyDescent="0.3">
      <c r="A1227" s="73">
        <v>42066</v>
      </c>
      <c r="B1227" s="130">
        <v>2107.780029</v>
      </c>
      <c r="C1227" s="125">
        <f t="shared" si="38"/>
        <v>3.5422553911659271E-3</v>
      </c>
      <c r="D1227" s="130">
        <f t="shared" si="39"/>
        <v>3542.255391165927</v>
      </c>
    </row>
    <row r="1228" spans="1:4" x14ac:dyDescent="0.3">
      <c r="A1228" s="73">
        <v>42065</v>
      </c>
      <c r="B1228" s="130">
        <v>2117.389893</v>
      </c>
      <c r="C1228" s="125">
        <f t="shared" si="38"/>
        <v>9.7281832995301798E-3</v>
      </c>
      <c r="D1228" s="130">
        <f t="shared" si="39"/>
        <v>9728.1832995301793</v>
      </c>
    </row>
    <row r="1229" spans="1:4" x14ac:dyDescent="0.3">
      <c r="A1229" s="73">
        <v>42062</v>
      </c>
      <c r="B1229" s="130">
        <v>2104.5</v>
      </c>
      <c r="C1229" s="125">
        <f t="shared" si="38"/>
        <v>7.6706600749889553E-3</v>
      </c>
      <c r="D1229" s="130">
        <f t="shared" si="39"/>
        <v>7670.6600749889549</v>
      </c>
    </row>
    <row r="1230" spans="1:4" x14ac:dyDescent="0.3">
      <c r="A1230" s="73">
        <v>42061</v>
      </c>
      <c r="B1230" s="130">
        <v>2110.73999</v>
      </c>
      <c r="C1230" s="125">
        <f t="shared" si="38"/>
        <v>2.0405776279885934E-2</v>
      </c>
      <c r="D1230" s="130">
        <f t="shared" si="39"/>
        <v>20405.776279885933</v>
      </c>
    </row>
    <row r="1231" spans="1:4" x14ac:dyDescent="0.3">
      <c r="A1231" s="73">
        <v>42060</v>
      </c>
      <c r="B1231" s="130">
        <v>2113.860107</v>
      </c>
      <c r="C1231" s="125">
        <f t="shared" si="38"/>
        <v>2.1884480285685237E-2</v>
      </c>
      <c r="D1231" s="130">
        <f t="shared" si="39"/>
        <v>21884.480285685237</v>
      </c>
    </row>
    <row r="1232" spans="1:4" x14ac:dyDescent="0.3">
      <c r="A1232" s="73">
        <v>42059</v>
      </c>
      <c r="B1232" s="130">
        <v>2115.4799800000001</v>
      </c>
      <c r="C1232" s="125">
        <f t="shared" si="38"/>
        <v>3.3585111121027245E-2</v>
      </c>
      <c r="D1232" s="130">
        <f t="shared" si="39"/>
        <v>33585.111121027243</v>
      </c>
    </row>
    <row r="1233" spans="1:4" x14ac:dyDescent="0.3">
      <c r="A1233" s="73">
        <v>42058</v>
      </c>
      <c r="B1233" s="130">
        <v>2109.6599120000001</v>
      </c>
      <c r="C1233" s="125">
        <f t="shared" si="38"/>
        <v>2.6363771674872138E-2</v>
      </c>
      <c r="D1233" s="130">
        <f t="shared" si="39"/>
        <v>26363.77167487214</v>
      </c>
    </row>
    <row r="1234" spans="1:4" x14ac:dyDescent="0.3">
      <c r="A1234" s="73">
        <v>42055</v>
      </c>
      <c r="B1234" s="130">
        <v>2110.3000489999999</v>
      </c>
      <c r="C1234" s="125">
        <f t="shared" si="38"/>
        <v>2.3165849803484573E-2</v>
      </c>
      <c r="D1234" s="130">
        <f t="shared" si="39"/>
        <v>23165.849803484572</v>
      </c>
    </row>
    <row r="1235" spans="1:4" x14ac:dyDescent="0.3">
      <c r="A1235" s="73">
        <v>42054</v>
      </c>
      <c r="B1235" s="130">
        <v>2097.4499510000001</v>
      </c>
      <c r="C1235" s="125">
        <f t="shared" si="38"/>
        <v>2.7401257268388379E-2</v>
      </c>
      <c r="D1235" s="130">
        <f t="shared" si="39"/>
        <v>27401.257268388381</v>
      </c>
    </row>
    <row r="1236" spans="1:4" x14ac:dyDescent="0.3">
      <c r="A1236" s="73">
        <v>42053</v>
      </c>
      <c r="B1236" s="130">
        <v>2099.679932</v>
      </c>
      <c r="C1236" s="125">
        <f t="shared" si="38"/>
        <v>2.4219110109435338E-2</v>
      </c>
      <c r="D1236" s="130">
        <f t="shared" si="39"/>
        <v>24219.110109435336</v>
      </c>
    </row>
    <row r="1237" spans="1:4" x14ac:dyDescent="0.3">
      <c r="A1237" s="73">
        <v>42052</v>
      </c>
      <c r="B1237" s="130">
        <v>2100.3400879999999</v>
      </c>
      <c r="C1237" s="125">
        <f t="shared" si="38"/>
        <v>3.9334989209510729E-2</v>
      </c>
      <c r="D1237" s="130">
        <f t="shared" si="39"/>
        <v>39334.989209510728</v>
      </c>
    </row>
    <row r="1238" spans="1:4" x14ac:dyDescent="0.3">
      <c r="A1238" s="73">
        <v>42048</v>
      </c>
      <c r="B1238" s="130">
        <v>2096.98999</v>
      </c>
      <c r="C1238" s="125">
        <f t="shared" si="38"/>
        <v>5.1128076086236485E-2</v>
      </c>
      <c r="D1238" s="130">
        <f t="shared" si="39"/>
        <v>51128.076086236484</v>
      </c>
    </row>
    <row r="1239" spans="1:4" x14ac:dyDescent="0.3">
      <c r="A1239" s="73">
        <v>42047</v>
      </c>
      <c r="B1239" s="130">
        <v>2088.4799800000001</v>
      </c>
      <c r="C1239" s="125">
        <f t="shared" si="38"/>
        <v>3.3261585652442749E-2</v>
      </c>
      <c r="D1239" s="130">
        <f t="shared" si="39"/>
        <v>33261.585652442751</v>
      </c>
    </row>
    <row r="1240" spans="1:4" x14ac:dyDescent="0.3">
      <c r="A1240" s="73">
        <v>42046</v>
      </c>
      <c r="B1240" s="130">
        <v>2068.530029</v>
      </c>
      <c r="C1240" s="125">
        <f t="shared" si="38"/>
        <v>3.3149195804994314E-2</v>
      </c>
      <c r="D1240" s="130">
        <f t="shared" si="39"/>
        <v>33149.195804994313</v>
      </c>
    </row>
    <row r="1241" spans="1:4" x14ac:dyDescent="0.3">
      <c r="A1241" s="73">
        <v>42045</v>
      </c>
      <c r="B1241" s="130">
        <v>2068.5900879999999</v>
      </c>
      <c r="C1241" s="125">
        <f t="shared" si="38"/>
        <v>1.9235809936904769E-2</v>
      </c>
      <c r="D1241" s="130">
        <f t="shared" si="39"/>
        <v>19235.809936904767</v>
      </c>
    </row>
    <row r="1242" spans="1:4" x14ac:dyDescent="0.3">
      <c r="A1242" s="73">
        <v>42044</v>
      </c>
      <c r="B1242" s="130">
        <v>2046.73999</v>
      </c>
      <c r="C1242" s="125">
        <f t="shared" si="38"/>
        <v>-5.0314267033695348E-3</v>
      </c>
      <c r="D1242" s="130">
        <f t="shared" si="39"/>
        <v>-5031.4267033695351</v>
      </c>
    </row>
    <row r="1243" spans="1:4" x14ac:dyDescent="0.3">
      <c r="A1243" s="73">
        <v>42041</v>
      </c>
      <c r="B1243" s="130">
        <v>2055.469971</v>
      </c>
      <c r="C1243" s="125">
        <f t="shared" si="38"/>
        <v>1.7788611471949434E-3</v>
      </c>
      <c r="D1243" s="130">
        <f t="shared" si="39"/>
        <v>1778.8611471949434</v>
      </c>
    </row>
    <row r="1244" spans="1:4" x14ac:dyDescent="0.3">
      <c r="A1244" s="73">
        <v>42040</v>
      </c>
      <c r="B1244" s="130">
        <v>2062.5200199999999</v>
      </c>
      <c r="C1244" s="125">
        <f t="shared" si="38"/>
        <v>-3.0530113172555495E-4</v>
      </c>
      <c r="D1244" s="130">
        <f t="shared" si="39"/>
        <v>-305.30113172555497</v>
      </c>
    </row>
    <row r="1245" spans="1:4" x14ac:dyDescent="0.3">
      <c r="A1245" s="73">
        <v>42039</v>
      </c>
      <c r="B1245" s="130">
        <v>2041.51001</v>
      </c>
      <c r="C1245" s="125">
        <f t="shared" si="38"/>
        <v>4.6207975036434146E-3</v>
      </c>
      <c r="D1245" s="130">
        <f t="shared" si="39"/>
        <v>4620.7975036434145</v>
      </c>
    </row>
    <row r="1246" spans="1:4" x14ac:dyDescent="0.3">
      <c r="A1246" s="73">
        <v>42038</v>
      </c>
      <c r="B1246" s="130">
        <v>2050.030029</v>
      </c>
      <c r="C1246" s="125">
        <f t="shared" si="38"/>
        <v>1.3586798513879561E-2</v>
      </c>
      <c r="D1246" s="130">
        <f t="shared" si="39"/>
        <v>13586.798513879561</v>
      </c>
    </row>
    <row r="1247" spans="1:4" x14ac:dyDescent="0.3">
      <c r="A1247" s="73">
        <v>42037</v>
      </c>
      <c r="B1247" s="130">
        <v>2020.849976</v>
      </c>
      <c r="C1247" s="125">
        <f t="shared" si="38"/>
        <v>7.0809042638186881E-4</v>
      </c>
      <c r="D1247" s="130">
        <f t="shared" si="39"/>
        <v>708.09042638186884</v>
      </c>
    </row>
    <row r="1248" spans="1:4" x14ac:dyDescent="0.3">
      <c r="A1248" s="73">
        <v>42034</v>
      </c>
      <c r="B1248" s="130">
        <v>1994.98999</v>
      </c>
      <c r="C1248" s="125">
        <f t="shared" si="38"/>
        <v>1.1642399136704285E-3</v>
      </c>
      <c r="D1248" s="130">
        <f t="shared" si="39"/>
        <v>1164.2399136704285</v>
      </c>
    </row>
    <row r="1249" spans="1:4" x14ac:dyDescent="0.3">
      <c r="A1249" s="73">
        <v>42033</v>
      </c>
      <c r="B1249" s="130">
        <v>2021.25</v>
      </c>
      <c r="C1249" s="125">
        <f t="shared" si="38"/>
        <v>4.962028917429917E-3</v>
      </c>
      <c r="D1249" s="130">
        <f t="shared" si="39"/>
        <v>4962.0289174299169</v>
      </c>
    </row>
    <row r="1250" spans="1:4" x14ac:dyDescent="0.3">
      <c r="A1250" s="73">
        <v>42032</v>
      </c>
      <c r="B1250" s="130">
        <v>2002.160034</v>
      </c>
      <c r="C1250" s="125">
        <f t="shared" si="38"/>
        <v>-1.0316206235611913E-2</v>
      </c>
      <c r="D1250" s="130">
        <f t="shared" si="39"/>
        <v>-10316.206235611913</v>
      </c>
    </row>
    <row r="1251" spans="1:4" x14ac:dyDescent="0.3">
      <c r="A1251" s="73">
        <v>42031</v>
      </c>
      <c r="B1251" s="130">
        <v>2029.5500489999999</v>
      </c>
      <c r="C1251" s="125">
        <f t="shared" si="38"/>
        <v>6.3603235957887527E-4</v>
      </c>
      <c r="D1251" s="130">
        <f t="shared" si="39"/>
        <v>636.03235957887523</v>
      </c>
    </row>
    <row r="1252" spans="1:4" x14ac:dyDescent="0.3">
      <c r="A1252" s="73">
        <v>42030</v>
      </c>
      <c r="B1252" s="130">
        <v>2057.0900879999999</v>
      </c>
      <c r="C1252" s="125">
        <f t="shared" si="38"/>
        <v>6.0054619478961957E-3</v>
      </c>
      <c r="D1252" s="130">
        <f t="shared" si="39"/>
        <v>6005.4619478961959</v>
      </c>
    </row>
    <row r="1253" spans="1:4" x14ac:dyDescent="0.3">
      <c r="A1253" s="73">
        <v>42027</v>
      </c>
      <c r="B1253" s="130">
        <v>2051.820068</v>
      </c>
      <c r="C1253" s="125">
        <f t="shared" si="38"/>
        <v>-5.0044252744593232E-3</v>
      </c>
      <c r="D1253" s="130">
        <f t="shared" si="39"/>
        <v>-5004.4252744593232</v>
      </c>
    </row>
    <row r="1254" spans="1:4" x14ac:dyDescent="0.3">
      <c r="A1254" s="73">
        <v>42026</v>
      </c>
      <c r="B1254" s="130">
        <v>2063.1499020000001</v>
      </c>
      <c r="C1254" s="125">
        <f t="shared" si="38"/>
        <v>1.8386829339412714E-2</v>
      </c>
      <c r="D1254" s="130">
        <f t="shared" si="39"/>
        <v>18386.829339412714</v>
      </c>
    </row>
    <row r="1255" spans="1:4" x14ac:dyDescent="0.3">
      <c r="A1255" s="73">
        <v>42025</v>
      </c>
      <c r="B1255" s="130">
        <v>2032.119995</v>
      </c>
      <c r="C1255" s="125">
        <f t="shared" si="38"/>
        <v>1.4735774924242051E-2</v>
      </c>
      <c r="D1255" s="130">
        <f t="shared" si="39"/>
        <v>14735.77492424205</v>
      </c>
    </row>
    <row r="1256" spans="1:4" x14ac:dyDescent="0.3">
      <c r="A1256" s="73">
        <v>42024</v>
      </c>
      <c r="B1256" s="130">
        <v>2022.5500489999999</v>
      </c>
      <c r="C1256" s="125">
        <f t="shared" si="38"/>
        <v>9.750136311854618E-4</v>
      </c>
      <c r="D1256" s="130">
        <f t="shared" si="39"/>
        <v>975.0136311854618</v>
      </c>
    </row>
    <row r="1257" spans="1:4" x14ac:dyDescent="0.3">
      <c r="A1257" s="73">
        <v>42020</v>
      </c>
      <c r="B1257" s="130">
        <v>2019.420044</v>
      </c>
      <c r="C1257" s="125">
        <f t="shared" si="38"/>
        <v>-1.8841661608804516E-2</v>
      </c>
      <c r="D1257" s="130">
        <f t="shared" si="39"/>
        <v>-18841.661608804516</v>
      </c>
    </row>
    <row r="1258" spans="1:4" x14ac:dyDescent="0.3">
      <c r="A1258" s="73">
        <v>42019</v>
      </c>
      <c r="B1258" s="130">
        <v>1992.670044</v>
      </c>
      <c r="C1258" s="125">
        <f t="shared" si="38"/>
        <v>-3.2167594906223895E-2</v>
      </c>
      <c r="D1258" s="130">
        <f t="shared" si="39"/>
        <v>-32167.594906223894</v>
      </c>
    </row>
    <row r="1259" spans="1:4" x14ac:dyDescent="0.3">
      <c r="A1259" s="73">
        <v>42018</v>
      </c>
      <c r="B1259" s="130">
        <v>2011.2700199999999</v>
      </c>
      <c r="C1259" s="125">
        <f t="shared" si="38"/>
        <v>-3.3205986851161273E-2</v>
      </c>
      <c r="D1259" s="130">
        <f t="shared" si="39"/>
        <v>-33205.986851161273</v>
      </c>
    </row>
    <row r="1260" spans="1:4" x14ac:dyDescent="0.3">
      <c r="A1260" s="73">
        <v>42017</v>
      </c>
      <c r="B1260" s="130">
        <v>2023.030029</v>
      </c>
      <c r="C1260" s="125">
        <f t="shared" si="38"/>
        <v>-3.2306996083902639E-2</v>
      </c>
      <c r="D1260" s="130">
        <f t="shared" si="39"/>
        <v>-32306.996083902639</v>
      </c>
    </row>
    <row r="1261" spans="1:4" x14ac:dyDescent="0.3">
      <c r="A1261" s="73">
        <v>42016</v>
      </c>
      <c r="B1261" s="130">
        <v>2028.26001</v>
      </c>
      <c r="C1261" s="125">
        <f t="shared" si="38"/>
        <v>-2.8969206480663701E-2</v>
      </c>
      <c r="D1261" s="130">
        <f t="shared" si="39"/>
        <v>-28969.206480663699</v>
      </c>
    </row>
    <row r="1262" spans="1:4" x14ac:dyDescent="0.3">
      <c r="A1262" s="73">
        <v>42013</v>
      </c>
      <c r="B1262" s="130">
        <v>2044.8100589999999</v>
      </c>
      <c r="C1262" s="125">
        <f t="shared" si="38"/>
        <v>-1.7805937942290129E-2</v>
      </c>
      <c r="D1262" s="130">
        <f t="shared" si="39"/>
        <v>-17805.937942290129</v>
      </c>
    </row>
    <row r="1263" spans="1:4" x14ac:dyDescent="0.3">
      <c r="A1263" s="73">
        <v>42012</v>
      </c>
      <c r="B1263" s="130">
        <v>2062.139893</v>
      </c>
      <c r="C1263" s="125">
        <f t="shared" si="38"/>
        <v>-9.6197859686496523E-3</v>
      </c>
      <c r="D1263" s="130">
        <f t="shared" si="39"/>
        <v>-9619.7859686496522</v>
      </c>
    </row>
    <row r="1264" spans="1:4" x14ac:dyDescent="0.3">
      <c r="A1264" s="73">
        <v>42011</v>
      </c>
      <c r="B1264" s="130">
        <v>2025.900024</v>
      </c>
      <c r="C1264" s="125">
        <f t="shared" si="38"/>
        <v>-2.532547558012177E-2</v>
      </c>
      <c r="D1264" s="130">
        <f t="shared" si="39"/>
        <v>-25325.475580121769</v>
      </c>
    </row>
    <row r="1265" spans="1:4" x14ac:dyDescent="0.3">
      <c r="A1265" s="73">
        <v>42010</v>
      </c>
      <c r="B1265" s="130">
        <v>2002.6099850000001</v>
      </c>
      <c r="C1265" s="125">
        <f t="shared" si="38"/>
        <v>-3.2859208567455833E-2</v>
      </c>
      <c r="D1265" s="130">
        <f t="shared" si="39"/>
        <v>-32859.208567455833</v>
      </c>
    </row>
    <row r="1266" spans="1:4" x14ac:dyDescent="0.3">
      <c r="A1266" s="73">
        <v>42009</v>
      </c>
      <c r="B1266" s="130">
        <v>2020.579956</v>
      </c>
      <c r="C1266" s="125">
        <f t="shared" si="38"/>
        <v>-1.9721246243468715E-2</v>
      </c>
      <c r="D1266" s="130">
        <f t="shared" si="39"/>
        <v>-19721.246243468715</v>
      </c>
    </row>
    <row r="1267" spans="1:4" x14ac:dyDescent="0.3">
      <c r="A1267" s="73">
        <v>42006</v>
      </c>
      <c r="B1267" s="130">
        <v>2058.1999510000001</v>
      </c>
      <c r="C1267" s="125">
        <f t="shared" si="38"/>
        <v>2.2509891579943098E-2</v>
      </c>
      <c r="D1267" s="130">
        <f t="shared" si="39"/>
        <v>22509.891579943098</v>
      </c>
    </row>
    <row r="1268" spans="1:4" x14ac:dyDescent="0.3">
      <c r="A1268" s="73">
        <v>42004</v>
      </c>
      <c r="B1268" s="130">
        <v>2058.8999020000001</v>
      </c>
      <c r="C1268" s="125">
        <f t="shared" si="38"/>
        <v>4.3675249874161048E-2</v>
      </c>
      <c r="D1268" s="130">
        <f t="shared" si="39"/>
        <v>43675.249874161047</v>
      </c>
    </row>
    <row r="1269" spans="1:4" x14ac:dyDescent="0.3">
      <c r="A1269" s="73">
        <v>42003</v>
      </c>
      <c r="B1269" s="130">
        <v>2080.3500979999999</v>
      </c>
      <c r="C1269" s="125">
        <f t="shared" si="38"/>
        <v>4.5596464052118924E-2</v>
      </c>
      <c r="D1269" s="130">
        <f t="shared" si="39"/>
        <v>45596.464052118921</v>
      </c>
    </row>
    <row r="1270" spans="1:4" x14ac:dyDescent="0.3">
      <c r="A1270" s="73">
        <v>42002</v>
      </c>
      <c r="B1270" s="130">
        <v>2090.570068</v>
      </c>
      <c r="C1270" s="125">
        <f t="shared" si="38"/>
        <v>4.4068716914306583E-2</v>
      </c>
      <c r="D1270" s="130">
        <f t="shared" si="39"/>
        <v>44068.716914306584</v>
      </c>
    </row>
    <row r="1271" spans="1:4" x14ac:dyDescent="0.3">
      <c r="A1271" s="73">
        <v>41999</v>
      </c>
      <c r="B1271" s="130">
        <v>2088.7700199999999</v>
      </c>
      <c r="C1271" s="125">
        <f t="shared" si="38"/>
        <v>2.6256216512935637E-2</v>
      </c>
      <c r="D1271" s="130">
        <f t="shared" si="39"/>
        <v>26256.216512935636</v>
      </c>
    </row>
    <row r="1272" spans="1:4" x14ac:dyDescent="0.3">
      <c r="A1272" s="73">
        <v>41997</v>
      </c>
      <c r="B1272" s="130">
        <v>2081.8798830000001</v>
      </c>
      <c r="C1272" s="125">
        <f t="shared" si="38"/>
        <v>2.7510373215742456E-2</v>
      </c>
      <c r="D1272" s="130">
        <f t="shared" si="39"/>
        <v>27510.373215742457</v>
      </c>
    </row>
    <row r="1273" spans="1:4" x14ac:dyDescent="0.3">
      <c r="A1273" s="73">
        <v>41996</v>
      </c>
      <c r="B1273" s="130">
        <v>2082.169922</v>
      </c>
      <c r="C1273" s="125">
        <f t="shared" si="38"/>
        <v>1.0850391423606665E-2</v>
      </c>
      <c r="D1273" s="130">
        <f t="shared" si="39"/>
        <v>10850.391423606665</v>
      </c>
    </row>
    <row r="1274" spans="1:4" x14ac:dyDescent="0.3">
      <c r="A1274" s="73">
        <v>41995</v>
      </c>
      <c r="B1274" s="130">
        <v>2078.540039</v>
      </c>
      <c r="C1274" s="125">
        <f t="shared" si="38"/>
        <v>8.8481730797587144E-3</v>
      </c>
      <c r="D1274" s="130">
        <f t="shared" si="39"/>
        <v>8848.1730797587152</v>
      </c>
    </row>
    <row r="1275" spans="1:4" x14ac:dyDescent="0.3">
      <c r="A1275" s="73">
        <v>41992</v>
      </c>
      <c r="B1275" s="130">
        <v>2070.6499020000001</v>
      </c>
      <c r="C1275" s="125">
        <f t="shared" si="38"/>
        <v>-2.2743967263164633E-3</v>
      </c>
      <c r="D1275" s="130">
        <f t="shared" si="39"/>
        <v>-2274.3967263164632</v>
      </c>
    </row>
    <row r="1276" spans="1:4" x14ac:dyDescent="0.3">
      <c r="A1276" s="73">
        <v>41991</v>
      </c>
      <c r="B1276" s="130">
        <v>2061.2299800000001</v>
      </c>
      <c r="C1276" s="125">
        <f t="shared" si="38"/>
        <v>-5.1594378173076549E-3</v>
      </c>
      <c r="D1276" s="130">
        <f t="shared" si="39"/>
        <v>-5159.4378173076548</v>
      </c>
    </row>
    <row r="1277" spans="1:4" x14ac:dyDescent="0.3">
      <c r="A1277" s="73">
        <v>41990</v>
      </c>
      <c r="B1277" s="130">
        <v>2012.8900149999999</v>
      </c>
      <c r="C1277" s="125">
        <f t="shared" si="38"/>
        <v>-2.9619231602348695E-2</v>
      </c>
      <c r="D1277" s="130">
        <f t="shared" si="39"/>
        <v>-29619.231602348693</v>
      </c>
    </row>
    <row r="1278" spans="1:4" x14ac:dyDescent="0.3">
      <c r="A1278" s="73">
        <v>41989</v>
      </c>
      <c r="B1278" s="130">
        <v>1972.73999</v>
      </c>
      <c r="C1278" s="125">
        <f t="shared" si="38"/>
        <v>-4.5394525550152776E-2</v>
      </c>
      <c r="D1278" s="130">
        <f t="shared" si="39"/>
        <v>-45394.525550152779</v>
      </c>
    </row>
    <row r="1279" spans="1:4" x14ac:dyDescent="0.3">
      <c r="A1279" s="73">
        <v>41988</v>
      </c>
      <c r="B1279" s="130">
        <v>1989.630005</v>
      </c>
      <c r="C1279" s="125">
        <f t="shared" si="38"/>
        <v>-3.1074654157611015E-2</v>
      </c>
      <c r="D1279" s="130">
        <f t="shared" si="39"/>
        <v>-31074.654157611014</v>
      </c>
    </row>
    <row r="1280" spans="1:4" x14ac:dyDescent="0.3">
      <c r="A1280" s="73">
        <v>41985</v>
      </c>
      <c r="B1280" s="130">
        <v>2002.329956</v>
      </c>
      <c r="C1280" s="125">
        <f t="shared" si="38"/>
        <v>-3.1549314718117172E-2</v>
      </c>
      <c r="D1280" s="130">
        <f t="shared" si="39"/>
        <v>-31549.314718117173</v>
      </c>
    </row>
    <row r="1281" spans="1:4" x14ac:dyDescent="0.3">
      <c r="A1281" s="73">
        <v>41984</v>
      </c>
      <c r="B1281" s="130">
        <v>2035.329956</v>
      </c>
      <c r="C1281" s="125">
        <f t="shared" si="38"/>
        <v>-1.8091266813429541E-2</v>
      </c>
      <c r="D1281" s="130">
        <f t="shared" si="39"/>
        <v>-18091.266813429542</v>
      </c>
    </row>
    <row r="1282" spans="1:4" x14ac:dyDescent="0.3">
      <c r="A1282" s="73">
        <v>41983</v>
      </c>
      <c r="B1282" s="130">
        <v>2026.1400149999999</v>
      </c>
      <c r="C1282" s="125">
        <f t="shared" si="38"/>
        <v>-1.9782012562140738E-2</v>
      </c>
      <c r="D1282" s="130">
        <f t="shared" si="39"/>
        <v>-19782.012562140739</v>
      </c>
    </row>
    <row r="1283" spans="1:4" x14ac:dyDescent="0.3">
      <c r="A1283" s="73">
        <v>41982</v>
      </c>
      <c r="B1283" s="130">
        <v>2059.820068</v>
      </c>
      <c r="C1283" s="125">
        <f t="shared" si="38"/>
        <v>-4.634095905499902E-3</v>
      </c>
      <c r="D1283" s="130">
        <f t="shared" si="39"/>
        <v>-4634.0959054999021</v>
      </c>
    </row>
    <row r="1284" spans="1:4" x14ac:dyDescent="0.3">
      <c r="A1284" s="73">
        <v>41981</v>
      </c>
      <c r="B1284" s="130">
        <v>2060.3100589999999</v>
      </c>
      <c r="C1284" s="125">
        <f t="shared" si="38"/>
        <v>-1.545888538890261E-3</v>
      </c>
      <c r="D1284" s="130">
        <f t="shared" si="39"/>
        <v>-1545.8885388902611</v>
      </c>
    </row>
    <row r="1285" spans="1:4" x14ac:dyDescent="0.3">
      <c r="A1285" s="73">
        <v>41978</v>
      </c>
      <c r="B1285" s="130">
        <v>2075.3701169999999</v>
      </c>
      <c r="C1285" s="125">
        <f t="shared" si="38"/>
        <v>1.1019421264157891E-2</v>
      </c>
      <c r="D1285" s="130">
        <f t="shared" si="39"/>
        <v>11019.421264157891</v>
      </c>
    </row>
    <row r="1286" spans="1:4" x14ac:dyDescent="0.3">
      <c r="A1286" s="73">
        <v>41977</v>
      </c>
      <c r="B1286" s="130">
        <v>2071.919922</v>
      </c>
      <c r="C1286" s="125">
        <f t="shared" si="38"/>
        <v>1.1324120098597845E-2</v>
      </c>
      <c r="D1286" s="130">
        <f t="shared" si="39"/>
        <v>11324.120098597845</v>
      </c>
    </row>
    <row r="1287" spans="1:4" x14ac:dyDescent="0.3">
      <c r="A1287" s="73">
        <v>41976</v>
      </c>
      <c r="B1287" s="130">
        <v>2074.330078</v>
      </c>
      <c r="C1287" s="125">
        <f t="shared" si="38"/>
        <v>1.0980616269592458E-2</v>
      </c>
      <c r="D1287" s="130">
        <f t="shared" si="39"/>
        <v>10980.616269592458</v>
      </c>
    </row>
    <row r="1288" spans="1:4" x14ac:dyDescent="0.3">
      <c r="A1288" s="73">
        <v>41975</v>
      </c>
      <c r="B1288" s="130">
        <v>2066.5500489999999</v>
      </c>
      <c r="C1288" s="125">
        <f t="shared" ref="C1288:C1351" si="40">B1288/B1298-1</f>
        <v>1.2359700422973185E-2</v>
      </c>
      <c r="D1288" s="130">
        <f t="shared" ref="D1288:D1351" si="41">C1288*$B$5</f>
        <v>12359.700422973185</v>
      </c>
    </row>
    <row r="1289" spans="1:4" x14ac:dyDescent="0.3">
      <c r="A1289" s="73">
        <v>41974</v>
      </c>
      <c r="B1289" s="130">
        <v>2053.4399410000001</v>
      </c>
      <c r="C1289" s="125">
        <f t="shared" si="40"/>
        <v>6.6770574661298987E-3</v>
      </c>
      <c r="D1289" s="130">
        <f t="shared" si="41"/>
        <v>6677.0574661298988</v>
      </c>
    </row>
    <row r="1290" spans="1:4" x14ac:dyDescent="0.3">
      <c r="A1290" s="73">
        <v>41971</v>
      </c>
      <c r="B1290" s="130">
        <v>2067.5600589999999</v>
      </c>
      <c r="C1290" s="125">
        <f t="shared" si="40"/>
        <v>1.3842832503363711E-2</v>
      </c>
      <c r="D1290" s="130">
        <f t="shared" si="41"/>
        <v>13842.832503363712</v>
      </c>
    </row>
    <row r="1291" spans="1:4" x14ac:dyDescent="0.3">
      <c r="A1291" s="73">
        <v>41969</v>
      </c>
      <c r="B1291" s="130">
        <v>2072.830078</v>
      </c>
      <c r="C1291" s="125">
        <f t="shared" si="40"/>
        <v>1.6965572427327436E-2</v>
      </c>
      <c r="D1291" s="130">
        <f t="shared" si="41"/>
        <v>16965.572427327435</v>
      </c>
    </row>
    <row r="1292" spans="1:4" x14ac:dyDescent="0.3">
      <c r="A1292" s="73">
        <v>41968</v>
      </c>
      <c r="B1292" s="130">
        <v>2067.030029</v>
      </c>
      <c r="C1292" s="125">
        <f t="shared" si="40"/>
        <v>1.3408953500508192E-2</v>
      </c>
      <c r="D1292" s="130">
        <f t="shared" si="41"/>
        <v>13408.953500508193</v>
      </c>
    </row>
    <row r="1293" spans="1:4" x14ac:dyDescent="0.3">
      <c r="A1293" s="73">
        <v>41967</v>
      </c>
      <c r="B1293" s="130">
        <v>2069.4099120000001</v>
      </c>
      <c r="C1293" s="125">
        <f t="shared" si="40"/>
        <v>1.5282594883466283E-2</v>
      </c>
      <c r="D1293" s="130">
        <f t="shared" si="41"/>
        <v>15282.594883466283</v>
      </c>
    </row>
    <row r="1294" spans="1:4" x14ac:dyDescent="0.3">
      <c r="A1294" s="73">
        <v>41964</v>
      </c>
      <c r="B1294" s="130">
        <v>2063.5</v>
      </c>
      <c r="C1294" s="125">
        <f t="shared" si="40"/>
        <v>1.5541928479544165E-2</v>
      </c>
      <c r="D1294" s="130">
        <f t="shared" si="41"/>
        <v>15541.928479544165</v>
      </c>
    </row>
    <row r="1295" spans="1:4" x14ac:dyDescent="0.3">
      <c r="A1295" s="73">
        <v>41963</v>
      </c>
      <c r="B1295" s="130">
        <v>2052.75</v>
      </c>
      <c r="C1295" s="125">
        <f t="shared" si="40"/>
        <v>1.0604535923699032E-2</v>
      </c>
      <c r="D1295" s="130">
        <f t="shared" si="41"/>
        <v>10604.535923699032</v>
      </c>
    </row>
    <row r="1296" spans="1:4" x14ac:dyDescent="0.3">
      <c r="A1296" s="73">
        <v>41962</v>
      </c>
      <c r="B1296" s="130">
        <v>2048.719971</v>
      </c>
      <c r="C1296" s="125">
        <f t="shared" si="40"/>
        <v>1.242854246264824E-2</v>
      </c>
      <c r="D1296" s="130">
        <f t="shared" si="41"/>
        <v>12428.54246264824</v>
      </c>
    </row>
    <row r="1297" spans="1:4" x14ac:dyDescent="0.3">
      <c r="A1297" s="73">
        <v>41961</v>
      </c>
      <c r="B1297" s="130">
        <v>2051.8000489999999</v>
      </c>
      <c r="C1297" s="125">
        <f t="shared" si="40"/>
        <v>1.9730666206220437E-2</v>
      </c>
      <c r="D1297" s="130">
        <f t="shared" si="41"/>
        <v>19730.666206220438</v>
      </c>
    </row>
    <row r="1298" spans="1:4" x14ac:dyDescent="0.3">
      <c r="A1298" s="73">
        <v>41960</v>
      </c>
      <c r="B1298" s="130">
        <v>2041.3199460000001</v>
      </c>
      <c r="C1298" s="125">
        <f t="shared" si="40"/>
        <v>1.1651189315436072E-2</v>
      </c>
      <c r="D1298" s="130">
        <f t="shared" si="41"/>
        <v>11651.189315436073</v>
      </c>
    </row>
    <row r="1299" spans="1:4" x14ac:dyDescent="0.3">
      <c r="A1299" s="73">
        <v>41957</v>
      </c>
      <c r="B1299" s="130">
        <v>2039.8199460000001</v>
      </c>
      <c r="C1299" s="125">
        <f t="shared" si="40"/>
        <v>1.078759023384368E-2</v>
      </c>
      <c r="D1299" s="130">
        <f t="shared" si="41"/>
        <v>10787.590233843681</v>
      </c>
    </row>
    <row r="1300" spans="1:4" x14ac:dyDescent="0.3">
      <c r="A1300" s="73">
        <v>41956</v>
      </c>
      <c r="B1300" s="130">
        <v>2039.329956</v>
      </c>
      <c r="C1300" s="125">
        <f t="shared" si="40"/>
        <v>2.2399885424712496E-2</v>
      </c>
      <c r="D1300" s="130">
        <f t="shared" si="41"/>
        <v>22399.885424712495</v>
      </c>
    </row>
    <row r="1301" spans="1:4" x14ac:dyDescent="0.3">
      <c r="A1301" s="73">
        <v>41955</v>
      </c>
      <c r="B1301" s="130">
        <v>2038.25</v>
      </c>
      <c r="C1301" s="125">
        <f t="shared" si="40"/>
        <v>2.8224763969624478E-2</v>
      </c>
      <c r="D1301" s="130">
        <f t="shared" si="41"/>
        <v>28224.763969624477</v>
      </c>
    </row>
    <row r="1302" spans="1:4" x14ac:dyDescent="0.3">
      <c r="A1302" s="73">
        <v>41954</v>
      </c>
      <c r="B1302" s="130">
        <v>2039.6800539999999</v>
      </c>
      <c r="C1302" s="125">
        <f t="shared" si="40"/>
        <v>2.7520719201775679E-2</v>
      </c>
      <c r="D1302" s="130">
        <f t="shared" si="41"/>
        <v>27520.719201775679</v>
      </c>
    </row>
    <row r="1303" spans="1:4" x14ac:dyDescent="0.3">
      <c r="A1303" s="73">
        <v>41953</v>
      </c>
      <c r="B1303" s="130">
        <v>2038.26001</v>
      </c>
      <c r="C1303" s="125">
        <f t="shared" si="40"/>
        <v>3.9064453951396461E-2</v>
      </c>
      <c r="D1303" s="130">
        <f t="shared" si="41"/>
        <v>39064.453951396463</v>
      </c>
    </row>
    <row r="1304" spans="1:4" x14ac:dyDescent="0.3">
      <c r="A1304" s="73">
        <v>41950</v>
      </c>
      <c r="B1304" s="130">
        <v>2031.920044</v>
      </c>
      <c r="C1304" s="125">
        <f t="shared" si="40"/>
        <v>3.4277092054379121E-2</v>
      </c>
      <c r="D1304" s="130">
        <f t="shared" si="41"/>
        <v>34277.092054379122</v>
      </c>
    </row>
    <row r="1305" spans="1:4" x14ac:dyDescent="0.3">
      <c r="A1305" s="73">
        <v>41949</v>
      </c>
      <c r="B1305" s="130">
        <v>2031.209961</v>
      </c>
      <c r="C1305" s="125">
        <f t="shared" si="40"/>
        <v>4.1208321231712475E-2</v>
      </c>
      <c r="D1305" s="130">
        <f t="shared" si="41"/>
        <v>41208.321231712478</v>
      </c>
    </row>
    <row r="1306" spans="1:4" x14ac:dyDescent="0.3">
      <c r="A1306" s="73">
        <v>41948</v>
      </c>
      <c r="B1306" s="130">
        <v>2023.5699460000001</v>
      </c>
      <c r="C1306" s="125">
        <f t="shared" si="40"/>
        <v>5.0054206428700621E-2</v>
      </c>
      <c r="D1306" s="130">
        <f t="shared" si="41"/>
        <v>50054.206428700621</v>
      </c>
    </row>
    <row r="1307" spans="1:4" x14ac:dyDescent="0.3">
      <c r="A1307" s="73">
        <v>41947</v>
      </c>
      <c r="B1307" s="130">
        <v>2012.099976</v>
      </c>
      <c r="C1307" s="125">
        <f t="shared" si="40"/>
        <v>3.648105679863245E-2</v>
      </c>
      <c r="D1307" s="130">
        <f t="shared" si="41"/>
        <v>36481.056798632453</v>
      </c>
    </row>
    <row r="1308" spans="1:4" x14ac:dyDescent="0.3">
      <c r="A1308" s="73">
        <v>41946</v>
      </c>
      <c r="B1308" s="130">
        <v>2017.8100589999999</v>
      </c>
      <c r="C1308" s="125">
        <f t="shared" si="40"/>
        <v>5.9768619073593987E-2</v>
      </c>
      <c r="D1308" s="130">
        <f t="shared" si="41"/>
        <v>59768.619073593989</v>
      </c>
    </row>
    <row r="1309" spans="1:4" x14ac:dyDescent="0.3">
      <c r="A1309" s="73">
        <v>41943</v>
      </c>
      <c r="B1309" s="130">
        <v>2018.0500489999999</v>
      </c>
      <c r="C1309" s="125">
        <f t="shared" si="40"/>
        <v>6.9584917161775062E-2</v>
      </c>
      <c r="D1309" s="130">
        <f t="shared" si="41"/>
        <v>69584.917161775069</v>
      </c>
    </row>
    <row r="1310" spans="1:4" x14ac:dyDescent="0.3">
      <c r="A1310" s="73">
        <v>41942</v>
      </c>
      <c r="B1310" s="130">
        <v>1994.650024</v>
      </c>
      <c r="C1310" s="125">
        <f t="shared" si="40"/>
        <v>7.0803545970476334E-2</v>
      </c>
      <c r="D1310" s="130">
        <f t="shared" si="41"/>
        <v>70803.545970476334</v>
      </c>
    </row>
    <row r="1311" spans="1:4" x14ac:dyDescent="0.3">
      <c r="A1311" s="73">
        <v>41941</v>
      </c>
      <c r="B1311" s="130">
        <v>1982.3000489999999</v>
      </c>
      <c r="C1311" s="125">
        <f t="shared" si="40"/>
        <v>6.4327894186427148E-2</v>
      </c>
      <c r="D1311" s="130">
        <f t="shared" si="41"/>
        <v>64327.894186427147</v>
      </c>
    </row>
    <row r="1312" spans="1:4" x14ac:dyDescent="0.3">
      <c r="A1312" s="73">
        <v>41940</v>
      </c>
      <c r="B1312" s="130">
        <v>1985.0500489999999</v>
      </c>
      <c r="C1312" s="125">
        <f t="shared" si="40"/>
        <v>5.7171060766566528E-2</v>
      </c>
      <c r="D1312" s="130">
        <f t="shared" si="41"/>
        <v>57171.06076656653</v>
      </c>
    </row>
    <row r="1313" spans="1:4" x14ac:dyDescent="0.3">
      <c r="A1313" s="73">
        <v>41939</v>
      </c>
      <c r="B1313" s="130">
        <v>1961.630005</v>
      </c>
      <c r="C1313" s="125">
        <f t="shared" si="40"/>
        <v>4.6347768471082684E-2</v>
      </c>
      <c r="D1313" s="130">
        <f t="shared" si="41"/>
        <v>46347.768471082687</v>
      </c>
    </row>
    <row r="1314" spans="1:4" x14ac:dyDescent="0.3">
      <c r="A1314" s="73">
        <v>41936</v>
      </c>
      <c r="B1314" s="130">
        <v>1964.579956</v>
      </c>
      <c r="C1314" s="125">
        <f t="shared" si="40"/>
        <v>3.0664199633120059E-2</v>
      </c>
      <c r="D1314" s="130">
        <f t="shared" si="41"/>
        <v>30664.199633120061</v>
      </c>
    </row>
    <row r="1315" spans="1:4" x14ac:dyDescent="0.3">
      <c r="A1315" s="73">
        <v>41935</v>
      </c>
      <c r="B1315" s="130">
        <v>1950.8199460000001</v>
      </c>
      <c r="C1315" s="125">
        <f t="shared" si="40"/>
        <v>1.1725893682384081E-2</v>
      </c>
      <c r="D1315" s="130">
        <f t="shared" si="41"/>
        <v>11725.893682384081</v>
      </c>
    </row>
    <row r="1316" spans="1:4" x14ac:dyDescent="0.3">
      <c r="A1316" s="73">
        <v>41934</v>
      </c>
      <c r="B1316" s="130">
        <v>1927.1099850000001</v>
      </c>
      <c r="C1316" s="125">
        <f t="shared" si="40"/>
        <v>-2.1220093393586437E-2</v>
      </c>
      <c r="D1316" s="130">
        <f t="shared" si="41"/>
        <v>-21220.093393586438</v>
      </c>
    </row>
    <row r="1317" spans="1:4" x14ac:dyDescent="0.3">
      <c r="A1317" s="73">
        <v>41933</v>
      </c>
      <c r="B1317" s="130">
        <v>1941.280029</v>
      </c>
      <c r="C1317" s="125">
        <f t="shared" si="40"/>
        <v>3.1936608323330784E-3</v>
      </c>
      <c r="D1317" s="130">
        <f t="shared" si="41"/>
        <v>3193.6608323330784</v>
      </c>
    </row>
    <row r="1318" spans="1:4" x14ac:dyDescent="0.3">
      <c r="A1318" s="73">
        <v>41932</v>
      </c>
      <c r="B1318" s="130">
        <v>1904.01001</v>
      </c>
      <c r="C1318" s="125">
        <f t="shared" si="40"/>
        <v>-3.0949368222669804E-2</v>
      </c>
      <c r="D1318" s="130">
        <f t="shared" si="41"/>
        <v>-30949.368222669804</v>
      </c>
    </row>
    <row r="1319" spans="1:4" x14ac:dyDescent="0.3">
      <c r="A1319" s="73">
        <v>41929</v>
      </c>
      <c r="B1319" s="130">
        <v>1886.76001</v>
      </c>
      <c r="C1319" s="125">
        <f t="shared" si="40"/>
        <v>-4.1231776518338092E-2</v>
      </c>
      <c r="D1319" s="130">
        <f t="shared" si="41"/>
        <v>-41231.776518338091</v>
      </c>
    </row>
    <row r="1320" spans="1:4" x14ac:dyDescent="0.3">
      <c r="A1320" s="73">
        <v>41928</v>
      </c>
      <c r="B1320" s="130">
        <v>1862.76001</v>
      </c>
      <c r="C1320" s="125">
        <f t="shared" si="40"/>
        <v>-4.285855403907346E-2</v>
      </c>
      <c r="D1320" s="130">
        <f t="shared" si="41"/>
        <v>-42858.55403907346</v>
      </c>
    </row>
    <row r="1321" spans="1:4" x14ac:dyDescent="0.3">
      <c r="A1321" s="73">
        <v>41927</v>
      </c>
      <c r="B1321" s="130">
        <v>1862.48999</v>
      </c>
      <c r="C1321" s="125">
        <f t="shared" si="40"/>
        <v>-4.299237603190853E-2</v>
      </c>
      <c r="D1321" s="130">
        <f t="shared" si="41"/>
        <v>-42992.376031908527</v>
      </c>
    </row>
    <row r="1322" spans="1:4" x14ac:dyDescent="0.3">
      <c r="A1322" s="73">
        <v>41926</v>
      </c>
      <c r="B1322" s="130">
        <v>1877.6999510000001</v>
      </c>
      <c r="C1322" s="125">
        <f t="shared" si="40"/>
        <v>-4.7959522245500708E-2</v>
      </c>
      <c r="D1322" s="130">
        <f t="shared" si="41"/>
        <v>-47959.52224550071</v>
      </c>
    </row>
    <row r="1323" spans="1:4" x14ac:dyDescent="0.3">
      <c r="A1323" s="73">
        <v>41925</v>
      </c>
      <c r="B1323" s="130">
        <v>1874.73999</v>
      </c>
      <c r="C1323" s="125">
        <f t="shared" si="40"/>
        <v>-5.2108431816506595E-2</v>
      </c>
      <c r="D1323" s="130">
        <f t="shared" si="41"/>
        <v>-52108.431816506592</v>
      </c>
    </row>
    <row r="1324" spans="1:4" x14ac:dyDescent="0.3">
      <c r="A1324" s="73">
        <v>41922</v>
      </c>
      <c r="B1324" s="130">
        <v>1906.130005</v>
      </c>
      <c r="C1324" s="125">
        <f t="shared" si="40"/>
        <v>-3.8691767873819227E-2</v>
      </c>
      <c r="D1324" s="130">
        <f t="shared" si="41"/>
        <v>-38691.767873819226</v>
      </c>
    </row>
    <row r="1325" spans="1:4" x14ac:dyDescent="0.3">
      <c r="A1325" s="73">
        <v>41921</v>
      </c>
      <c r="B1325" s="130">
        <v>1928.209961</v>
      </c>
      <c r="C1325" s="125">
        <f t="shared" si="40"/>
        <v>-1.9216796215732468E-2</v>
      </c>
      <c r="D1325" s="130">
        <f t="shared" si="41"/>
        <v>-19216.796215732469</v>
      </c>
    </row>
    <row r="1326" spans="1:4" x14ac:dyDescent="0.3">
      <c r="A1326" s="73">
        <v>41920</v>
      </c>
      <c r="B1326" s="130">
        <v>1968.8900149999999</v>
      </c>
      <c r="C1326" s="125">
        <f t="shared" si="40"/>
        <v>-1.4717526536976999E-2</v>
      </c>
      <c r="D1326" s="130">
        <f t="shared" si="41"/>
        <v>-14717.526536976999</v>
      </c>
    </row>
    <row r="1327" spans="1:4" x14ac:dyDescent="0.3">
      <c r="A1327" s="73">
        <v>41919</v>
      </c>
      <c r="B1327" s="130">
        <v>1935.099976</v>
      </c>
      <c r="C1327" s="125">
        <f t="shared" si="40"/>
        <v>-2.4042144837352342E-2</v>
      </c>
      <c r="D1327" s="130">
        <f t="shared" si="41"/>
        <v>-24042.144837352342</v>
      </c>
    </row>
    <row r="1328" spans="1:4" x14ac:dyDescent="0.3">
      <c r="A1328" s="73">
        <v>41918</v>
      </c>
      <c r="B1328" s="130">
        <v>1964.8199460000001</v>
      </c>
      <c r="C1328" s="125">
        <f t="shared" si="40"/>
        <v>-1.4777235218392359E-2</v>
      </c>
      <c r="D1328" s="130">
        <f t="shared" si="41"/>
        <v>-14777.235218392359</v>
      </c>
    </row>
    <row r="1329" spans="1:4" x14ac:dyDescent="0.3">
      <c r="A1329" s="73">
        <v>41915</v>
      </c>
      <c r="B1329" s="130">
        <v>1967.900024</v>
      </c>
      <c r="C1329" s="125">
        <f t="shared" si="40"/>
        <v>-2.1140071375168268E-2</v>
      </c>
      <c r="D1329" s="130">
        <f t="shared" si="41"/>
        <v>-21140.071375168267</v>
      </c>
    </row>
    <row r="1330" spans="1:4" x14ac:dyDescent="0.3">
      <c r="A1330" s="73">
        <v>41914</v>
      </c>
      <c r="B1330" s="130">
        <v>1946.170044</v>
      </c>
      <c r="C1330" s="125">
        <f t="shared" si="40"/>
        <v>-3.2410876961937785E-2</v>
      </c>
      <c r="D1330" s="130">
        <f t="shared" si="41"/>
        <v>-32410.876961937785</v>
      </c>
    </row>
    <row r="1331" spans="1:4" x14ac:dyDescent="0.3">
      <c r="A1331" s="73">
        <v>41913</v>
      </c>
      <c r="B1331" s="130">
        <v>1946.160034</v>
      </c>
      <c r="C1331" s="125">
        <f t="shared" si="40"/>
        <v>-2.7683225415495949E-2</v>
      </c>
      <c r="D1331" s="130">
        <f t="shared" si="41"/>
        <v>-27683.225415495948</v>
      </c>
    </row>
    <row r="1332" spans="1:4" x14ac:dyDescent="0.3">
      <c r="A1332" s="73">
        <v>41912</v>
      </c>
      <c r="B1332" s="130">
        <v>1972.290039</v>
      </c>
      <c r="C1332" s="125">
        <f t="shared" si="40"/>
        <v>-1.3351780041338968E-2</v>
      </c>
      <c r="D1332" s="130">
        <f t="shared" si="41"/>
        <v>-13351.780041338967</v>
      </c>
    </row>
    <row r="1333" spans="1:4" x14ac:dyDescent="0.3">
      <c r="A1333" s="73">
        <v>41911</v>
      </c>
      <c r="B1333" s="130">
        <v>1977.8000489999999</v>
      </c>
      <c r="C1333" s="125">
        <f t="shared" si="40"/>
        <v>-3.1902929667151358E-3</v>
      </c>
      <c r="D1333" s="130">
        <f t="shared" si="41"/>
        <v>-3190.2929667151357</v>
      </c>
    </row>
    <row r="1334" spans="1:4" x14ac:dyDescent="0.3">
      <c r="A1334" s="73">
        <v>41908</v>
      </c>
      <c r="B1334" s="130">
        <v>1982.849976</v>
      </c>
      <c r="C1334" s="125">
        <f t="shared" si="40"/>
        <v>-1.3548268718645007E-3</v>
      </c>
      <c r="D1334" s="130">
        <f t="shared" si="41"/>
        <v>-1354.8268718645006</v>
      </c>
    </row>
    <row r="1335" spans="1:4" x14ac:dyDescent="0.3">
      <c r="A1335" s="73">
        <v>41907</v>
      </c>
      <c r="B1335" s="130">
        <v>1965.98999</v>
      </c>
      <c r="C1335" s="125">
        <f t="shared" si="40"/>
        <v>-1.5750062215200922E-2</v>
      </c>
      <c r="D1335" s="130">
        <f t="shared" si="41"/>
        <v>-15750.062215200922</v>
      </c>
    </row>
    <row r="1336" spans="1:4" x14ac:dyDescent="0.3">
      <c r="A1336" s="73">
        <v>41906</v>
      </c>
      <c r="B1336" s="130">
        <v>1998.3000489999999</v>
      </c>
      <c r="C1336" s="125">
        <f t="shared" si="40"/>
        <v>1.3078725038280226E-3</v>
      </c>
      <c r="D1336" s="130">
        <f t="shared" si="41"/>
        <v>1307.8725038280227</v>
      </c>
    </row>
    <row r="1337" spans="1:4" x14ac:dyDescent="0.3">
      <c r="A1337" s="73">
        <v>41905</v>
      </c>
      <c r="B1337" s="130">
        <v>1982.7700199999999</v>
      </c>
      <c r="C1337" s="125">
        <f t="shared" si="40"/>
        <v>-2.851441918406028E-3</v>
      </c>
      <c r="D1337" s="130">
        <f t="shared" si="41"/>
        <v>-2851.441918406028</v>
      </c>
    </row>
    <row r="1338" spans="1:4" x14ac:dyDescent="0.3">
      <c r="A1338" s="73">
        <v>41904</v>
      </c>
      <c r="B1338" s="130">
        <v>1994.290039</v>
      </c>
      <c r="C1338" s="125">
        <f t="shared" si="40"/>
        <v>-3.6222108270300701E-3</v>
      </c>
      <c r="D1338" s="130">
        <f t="shared" si="41"/>
        <v>-3622.21082703007</v>
      </c>
    </row>
    <row r="1339" spans="1:4" x14ac:dyDescent="0.3">
      <c r="A1339" s="73">
        <v>41901</v>
      </c>
      <c r="B1339" s="130">
        <v>2010.400024</v>
      </c>
      <c r="C1339" s="125">
        <f t="shared" si="40"/>
        <v>1.3398663413812795E-3</v>
      </c>
      <c r="D1339" s="130">
        <f t="shared" si="41"/>
        <v>1339.8663413812794</v>
      </c>
    </row>
    <row r="1340" spans="1:4" x14ac:dyDescent="0.3">
      <c r="A1340" s="73">
        <v>41900</v>
      </c>
      <c r="B1340" s="130">
        <v>2011.3599850000001</v>
      </c>
      <c r="C1340" s="125">
        <f t="shared" si="40"/>
        <v>6.8630444949249192E-3</v>
      </c>
      <c r="D1340" s="130">
        <f t="shared" si="41"/>
        <v>6863.0444949249195</v>
      </c>
    </row>
    <row r="1341" spans="1:4" x14ac:dyDescent="0.3">
      <c r="A1341" s="73">
        <v>41899</v>
      </c>
      <c r="B1341" s="130">
        <v>2001.5699460000001</v>
      </c>
      <c r="C1341" s="125">
        <f t="shared" si="40"/>
        <v>4.2483456571651423E-4</v>
      </c>
      <c r="D1341" s="130">
        <f t="shared" si="41"/>
        <v>424.83456571651425</v>
      </c>
    </row>
    <row r="1342" spans="1:4" x14ac:dyDescent="0.3">
      <c r="A1342" s="73">
        <v>41898</v>
      </c>
      <c r="B1342" s="130">
        <v>1998.9799800000001</v>
      </c>
      <c r="C1342" s="125">
        <f t="shared" si="40"/>
        <v>-1.6481455901291575E-3</v>
      </c>
      <c r="D1342" s="130">
        <f t="shared" si="41"/>
        <v>-1648.1455901291574</v>
      </c>
    </row>
    <row r="1343" spans="1:4" x14ac:dyDescent="0.3">
      <c r="A1343" s="73">
        <v>41897</v>
      </c>
      <c r="B1343" s="130">
        <v>1984.130005</v>
      </c>
      <c r="C1343" s="125">
        <f t="shared" si="40"/>
        <v>-9.6038125997789381E-3</v>
      </c>
      <c r="D1343" s="130">
        <f t="shared" si="41"/>
        <v>-9603.8125997789375</v>
      </c>
    </row>
    <row r="1344" spans="1:4" x14ac:dyDescent="0.3">
      <c r="A1344" s="73">
        <v>41894</v>
      </c>
      <c r="B1344" s="130">
        <v>1985.540039</v>
      </c>
      <c r="C1344" s="125">
        <f t="shared" si="40"/>
        <v>-5.6091183910229603E-3</v>
      </c>
      <c r="D1344" s="130">
        <f t="shared" si="41"/>
        <v>-5609.1183910229602</v>
      </c>
    </row>
    <row r="1345" spans="1:4" x14ac:dyDescent="0.3">
      <c r="A1345" s="73">
        <v>41893</v>
      </c>
      <c r="B1345" s="130">
        <v>1997.4499510000001</v>
      </c>
      <c r="C1345" s="125">
        <f t="shared" si="40"/>
        <v>-1.3349419068229285E-3</v>
      </c>
      <c r="D1345" s="130">
        <f t="shared" si="41"/>
        <v>-1334.9419068229286</v>
      </c>
    </row>
    <row r="1346" spans="1:4" x14ac:dyDescent="0.3">
      <c r="A1346" s="73">
        <v>41892</v>
      </c>
      <c r="B1346" s="130">
        <v>1995.6899410000001</v>
      </c>
      <c r="C1346" s="125">
        <f t="shared" si="40"/>
        <v>-2.1650178281714672E-3</v>
      </c>
      <c r="D1346" s="130">
        <f t="shared" si="41"/>
        <v>-2165.017828171467</v>
      </c>
    </row>
    <row r="1347" spans="1:4" x14ac:dyDescent="0.3">
      <c r="A1347" s="73">
        <v>41891</v>
      </c>
      <c r="B1347" s="130">
        <v>1988.4399410000001</v>
      </c>
      <c r="C1347" s="125">
        <f t="shared" si="40"/>
        <v>-4.7449861812387528E-3</v>
      </c>
      <c r="D1347" s="130">
        <f t="shared" si="41"/>
        <v>-4744.9861812387526</v>
      </c>
    </row>
    <row r="1348" spans="1:4" x14ac:dyDescent="0.3">
      <c r="A1348" s="73">
        <v>41890</v>
      </c>
      <c r="B1348" s="130">
        <v>2001.540039</v>
      </c>
      <c r="C1348" s="125">
        <f t="shared" si="40"/>
        <v>6.6083357681552268E-3</v>
      </c>
      <c r="D1348" s="130">
        <f t="shared" si="41"/>
        <v>6608.335768155227</v>
      </c>
    </row>
    <row r="1349" spans="1:4" x14ac:dyDescent="0.3">
      <c r="A1349" s="73">
        <v>41887</v>
      </c>
      <c r="B1349" s="130">
        <v>2007.709961</v>
      </c>
      <c r="C1349" s="125">
        <f t="shared" si="40"/>
        <v>7.6993560626272828E-3</v>
      </c>
      <c r="D1349" s="130">
        <f t="shared" si="41"/>
        <v>7699.3560626272829</v>
      </c>
    </row>
    <row r="1350" spans="1:4" x14ac:dyDescent="0.3">
      <c r="A1350" s="73">
        <v>41886</v>
      </c>
      <c r="B1350" s="130">
        <v>1997.650024</v>
      </c>
      <c r="C1350" s="125">
        <f t="shared" si="40"/>
        <v>5.6078317974346259E-3</v>
      </c>
      <c r="D1350" s="130">
        <f t="shared" si="41"/>
        <v>5607.8317974346255</v>
      </c>
    </row>
    <row r="1351" spans="1:4" x14ac:dyDescent="0.3">
      <c r="A1351" s="73">
        <v>41885</v>
      </c>
      <c r="B1351" s="130">
        <v>2000.719971</v>
      </c>
      <c r="C1351" s="125">
        <f t="shared" si="40"/>
        <v>9.6487662654272111E-3</v>
      </c>
      <c r="D1351" s="130">
        <f t="shared" si="41"/>
        <v>9648.7662654272117</v>
      </c>
    </row>
    <row r="1352" spans="1:4" x14ac:dyDescent="0.3">
      <c r="A1352" s="73">
        <v>41884</v>
      </c>
      <c r="B1352" s="130">
        <v>2002.280029</v>
      </c>
      <c r="C1352" s="125">
        <f t="shared" ref="C1352:C1415" si="42">B1352/B1362-1</f>
        <v>1.5488877415322788E-2</v>
      </c>
      <c r="D1352" s="130">
        <f t="shared" ref="D1352:D1415" si="43">C1352*$B$5</f>
        <v>15488.877415322788</v>
      </c>
    </row>
    <row r="1353" spans="1:4" x14ac:dyDescent="0.3">
      <c r="A1353" s="73">
        <v>41880</v>
      </c>
      <c r="B1353" s="130">
        <v>2003.369995</v>
      </c>
      <c r="C1353" s="125">
        <f t="shared" si="42"/>
        <v>2.4710205590671386E-2</v>
      </c>
      <c r="D1353" s="130">
        <f t="shared" si="43"/>
        <v>24710.205590671387</v>
      </c>
    </row>
    <row r="1354" spans="1:4" x14ac:dyDescent="0.3">
      <c r="A1354" s="73">
        <v>41879</v>
      </c>
      <c r="B1354" s="130">
        <v>1996.73999</v>
      </c>
      <c r="C1354" s="125">
        <f t="shared" si="42"/>
        <v>2.1256321592977967E-2</v>
      </c>
      <c r="D1354" s="130">
        <f t="shared" si="43"/>
        <v>21256.321592977965</v>
      </c>
    </row>
    <row r="1355" spans="1:4" x14ac:dyDescent="0.3">
      <c r="A1355" s="73">
        <v>41878</v>
      </c>
      <c r="B1355" s="130">
        <v>2000.119995</v>
      </c>
      <c r="C1355" s="125">
        <f t="shared" si="42"/>
        <v>2.7430768058833488E-2</v>
      </c>
      <c r="D1355" s="130">
        <f t="shared" si="43"/>
        <v>27430.768058833488</v>
      </c>
    </row>
    <row r="1356" spans="1:4" x14ac:dyDescent="0.3">
      <c r="A1356" s="73">
        <v>41877</v>
      </c>
      <c r="B1356" s="130">
        <v>2000.0200199999999</v>
      </c>
      <c r="C1356" s="125">
        <f t="shared" si="42"/>
        <v>3.4270210730446005E-2</v>
      </c>
      <c r="D1356" s="130">
        <f t="shared" si="43"/>
        <v>34270.210730446008</v>
      </c>
    </row>
    <row r="1357" spans="1:4" x14ac:dyDescent="0.3">
      <c r="A1357" s="73">
        <v>41876</v>
      </c>
      <c r="B1357" s="130">
        <v>1997.920044</v>
      </c>
      <c r="C1357" s="125">
        <f t="shared" si="42"/>
        <v>3.1493297923659735E-2</v>
      </c>
      <c r="D1357" s="130">
        <f t="shared" si="43"/>
        <v>31493.297923659735</v>
      </c>
    </row>
    <row r="1358" spans="1:4" x14ac:dyDescent="0.3">
      <c r="A1358" s="73">
        <v>41873</v>
      </c>
      <c r="B1358" s="130">
        <v>1988.400024</v>
      </c>
      <c r="C1358" s="125">
        <f t="shared" si="42"/>
        <v>2.9411033915051954E-2</v>
      </c>
      <c r="D1358" s="130">
        <f t="shared" si="43"/>
        <v>29411.033915051954</v>
      </c>
    </row>
    <row r="1359" spans="1:4" x14ac:dyDescent="0.3">
      <c r="A1359" s="73">
        <v>41872</v>
      </c>
      <c r="B1359" s="130">
        <v>1992.369995</v>
      </c>
      <c r="C1359" s="125">
        <f t="shared" si="42"/>
        <v>4.3360574025288923E-2</v>
      </c>
      <c r="D1359" s="130">
        <f t="shared" si="43"/>
        <v>43360.574025288923</v>
      </c>
    </row>
    <row r="1360" spans="1:4" x14ac:dyDescent="0.3">
      <c r="A1360" s="73">
        <v>41871</v>
      </c>
      <c r="B1360" s="130">
        <v>1986.51001</v>
      </c>
      <c r="C1360" s="125">
        <f t="shared" si="42"/>
        <v>3.4511321681202967E-2</v>
      </c>
      <c r="D1360" s="130">
        <f t="shared" si="43"/>
        <v>34511.321681202964</v>
      </c>
    </row>
    <row r="1361" spans="1:4" x14ac:dyDescent="0.3">
      <c r="A1361" s="73">
        <v>41870</v>
      </c>
      <c r="B1361" s="130">
        <v>1981.599976</v>
      </c>
      <c r="C1361" s="125">
        <f t="shared" si="42"/>
        <v>3.1970470025074471E-2</v>
      </c>
      <c r="D1361" s="130">
        <f t="shared" si="43"/>
        <v>31970.470025074472</v>
      </c>
    </row>
    <row r="1362" spans="1:4" x14ac:dyDescent="0.3">
      <c r="A1362" s="73">
        <v>41869</v>
      </c>
      <c r="B1362" s="130">
        <v>1971.73999</v>
      </c>
      <c r="C1362" s="125">
        <f t="shared" si="42"/>
        <v>1.6890236756714749E-2</v>
      </c>
      <c r="D1362" s="130">
        <f t="shared" si="43"/>
        <v>16890.236756714748</v>
      </c>
    </row>
    <row r="1363" spans="1:4" x14ac:dyDescent="0.3">
      <c r="A1363" s="73">
        <v>41866</v>
      </c>
      <c r="B1363" s="130">
        <v>1955.0600589999999</v>
      </c>
      <c r="C1363" s="125">
        <f t="shared" si="42"/>
        <v>1.5536469691777022E-2</v>
      </c>
      <c r="D1363" s="130">
        <f t="shared" si="43"/>
        <v>15536.469691777022</v>
      </c>
    </row>
    <row r="1364" spans="1:4" x14ac:dyDescent="0.3">
      <c r="A1364" s="73">
        <v>41865</v>
      </c>
      <c r="B1364" s="130">
        <v>1955.1800539999999</v>
      </c>
      <c r="C1364" s="125">
        <f t="shared" si="42"/>
        <v>1.2695079657018882E-2</v>
      </c>
      <c r="D1364" s="130">
        <f t="shared" si="43"/>
        <v>12695.079657018881</v>
      </c>
    </row>
    <row r="1365" spans="1:4" x14ac:dyDescent="0.3">
      <c r="A1365" s="73">
        <v>41864</v>
      </c>
      <c r="B1365" s="130">
        <v>1946.719971</v>
      </c>
      <c r="C1365" s="125">
        <f t="shared" si="42"/>
        <v>-1.1852358362914761E-2</v>
      </c>
      <c r="D1365" s="130">
        <f t="shared" si="43"/>
        <v>-11852.358362914762</v>
      </c>
    </row>
    <row r="1366" spans="1:4" x14ac:dyDescent="0.3">
      <c r="A1366" s="73">
        <v>41863</v>
      </c>
      <c r="B1366" s="130">
        <v>1933.75</v>
      </c>
      <c r="C1366" s="125">
        <f t="shared" si="42"/>
        <v>-1.8376076499620697E-2</v>
      </c>
      <c r="D1366" s="130">
        <f t="shared" si="43"/>
        <v>-18376.076499620696</v>
      </c>
    </row>
    <row r="1367" spans="1:4" x14ac:dyDescent="0.3">
      <c r="A1367" s="73">
        <v>41862</v>
      </c>
      <c r="B1367" s="130">
        <v>1936.920044</v>
      </c>
      <c r="C1367" s="125">
        <f t="shared" si="42"/>
        <v>-2.1218746319217496E-2</v>
      </c>
      <c r="D1367" s="130">
        <f t="shared" si="43"/>
        <v>-21218.746319217495</v>
      </c>
    </row>
    <row r="1368" spans="1:4" x14ac:dyDescent="0.3">
      <c r="A1368" s="73">
        <v>41859</v>
      </c>
      <c r="B1368" s="130">
        <v>1931.589966</v>
      </c>
      <c r="C1368" s="125">
        <f t="shared" si="42"/>
        <v>-2.3630923301076301E-2</v>
      </c>
      <c r="D1368" s="130">
        <f t="shared" si="43"/>
        <v>-23630.923301076302</v>
      </c>
    </row>
    <row r="1369" spans="1:4" x14ac:dyDescent="0.3">
      <c r="A1369" s="73">
        <v>41858</v>
      </c>
      <c r="B1369" s="130">
        <v>1909.5699460000001</v>
      </c>
      <c r="C1369" s="125">
        <f t="shared" si="42"/>
        <v>-3.9442064200264193E-2</v>
      </c>
      <c r="D1369" s="130">
        <f t="shared" si="43"/>
        <v>-39442.064200264191</v>
      </c>
    </row>
    <row r="1370" spans="1:4" x14ac:dyDescent="0.3">
      <c r="A1370" s="73">
        <v>41857</v>
      </c>
      <c r="B1370" s="130">
        <v>1920.23999</v>
      </c>
      <c r="C1370" s="125">
        <f t="shared" si="42"/>
        <v>-3.360326302533323E-2</v>
      </c>
      <c r="D1370" s="130">
        <f t="shared" si="43"/>
        <v>-33603.263025333232</v>
      </c>
    </row>
    <row r="1371" spans="1:4" x14ac:dyDescent="0.3">
      <c r="A1371" s="73">
        <v>41856</v>
      </c>
      <c r="B1371" s="130">
        <v>1920.209961</v>
      </c>
      <c r="C1371" s="125">
        <f t="shared" si="42"/>
        <v>-3.192291877321507E-2</v>
      </c>
      <c r="D1371" s="130">
        <f t="shared" si="43"/>
        <v>-31922.918773215071</v>
      </c>
    </row>
    <row r="1372" spans="1:4" x14ac:dyDescent="0.3">
      <c r="A1372" s="73">
        <v>41855</v>
      </c>
      <c r="B1372" s="130">
        <v>1938.98999</v>
      </c>
      <c r="C1372" s="125">
        <f t="shared" si="42"/>
        <v>-1.7551422967953867E-2</v>
      </c>
      <c r="D1372" s="130">
        <f t="shared" si="43"/>
        <v>-17551.422967953866</v>
      </c>
    </row>
    <row r="1373" spans="1:4" x14ac:dyDescent="0.3">
      <c r="A1373" s="73">
        <v>41852</v>
      </c>
      <c r="B1373" s="130">
        <v>1925.150024</v>
      </c>
      <c r="C1373" s="125">
        <f t="shared" si="42"/>
        <v>-2.6827121239289098E-2</v>
      </c>
      <c r="D1373" s="130">
        <f t="shared" si="43"/>
        <v>-26827.121239289099</v>
      </c>
    </row>
    <row r="1374" spans="1:4" x14ac:dyDescent="0.3">
      <c r="A1374" s="73">
        <v>41851</v>
      </c>
      <c r="B1374" s="130">
        <v>1930.670044</v>
      </c>
      <c r="C1374" s="125">
        <f t="shared" si="42"/>
        <v>-1.4018523415364026E-2</v>
      </c>
      <c r="D1374" s="130">
        <f t="shared" si="43"/>
        <v>-14018.523415364027</v>
      </c>
    </row>
    <row r="1375" spans="1:4" x14ac:dyDescent="0.3">
      <c r="A1375" s="73">
        <v>41850</v>
      </c>
      <c r="B1375" s="130">
        <v>1970.0699460000001</v>
      </c>
      <c r="C1375" s="125">
        <f t="shared" si="42"/>
        <v>-5.8034792176848704E-3</v>
      </c>
      <c r="D1375" s="130">
        <f t="shared" si="43"/>
        <v>-5803.4792176848705</v>
      </c>
    </row>
    <row r="1376" spans="1:4" x14ac:dyDescent="0.3">
      <c r="A1376" s="73">
        <v>41849</v>
      </c>
      <c r="B1376" s="130">
        <v>1969.9499510000001</v>
      </c>
      <c r="C1376" s="125">
        <f t="shared" si="42"/>
        <v>-1.6875851126347818E-3</v>
      </c>
      <c r="D1376" s="130">
        <f t="shared" si="43"/>
        <v>-1687.5851126347818</v>
      </c>
    </row>
    <row r="1377" spans="1:4" x14ac:dyDescent="0.3">
      <c r="A1377" s="73">
        <v>41848</v>
      </c>
      <c r="B1377" s="130">
        <v>1978.910034</v>
      </c>
      <c r="C1377" s="125">
        <f t="shared" si="42"/>
        <v>9.1551161902403422E-4</v>
      </c>
      <c r="D1377" s="130">
        <f t="shared" si="43"/>
        <v>915.51161902403419</v>
      </c>
    </row>
    <row r="1378" spans="1:4" x14ac:dyDescent="0.3">
      <c r="A1378" s="73">
        <v>41845</v>
      </c>
      <c r="B1378" s="130">
        <v>1978.339966</v>
      </c>
      <c r="C1378" s="125">
        <f t="shared" si="42"/>
        <v>5.4737672843068186E-3</v>
      </c>
      <c r="D1378" s="130">
        <f t="shared" si="43"/>
        <v>5473.7672843068185</v>
      </c>
    </row>
    <row r="1379" spans="1:4" x14ac:dyDescent="0.3">
      <c r="A1379" s="73">
        <v>41844</v>
      </c>
      <c r="B1379" s="130">
        <v>1987.9799800000001</v>
      </c>
      <c r="C1379" s="125">
        <f t="shared" si="42"/>
        <v>1.1859399678111782E-2</v>
      </c>
      <c r="D1379" s="130">
        <f t="shared" si="43"/>
        <v>11859.399678111782</v>
      </c>
    </row>
    <row r="1380" spans="1:4" x14ac:dyDescent="0.3">
      <c r="A1380" s="73">
        <v>41843</v>
      </c>
      <c r="B1380" s="130">
        <v>1987.01001</v>
      </c>
      <c r="C1380" s="125">
        <f t="shared" si="42"/>
        <v>7.187671677872709E-3</v>
      </c>
      <c r="D1380" s="130">
        <f t="shared" si="43"/>
        <v>7187.6716778727086</v>
      </c>
    </row>
    <row r="1381" spans="1:4" x14ac:dyDescent="0.3">
      <c r="A1381" s="73">
        <v>41842</v>
      </c>
      <c r="B1381" s="130">
        <v>1983.530029</v>
      </c>
      <c r="C1381" s="125">
        <f t="shared" si="42"/>
        <v>1.0093174854552744E-2</v>
      </c>
      <c r="D1381" s="130">
        <f t="shared" si="43"/>
        <v>10093.174854552744</v>
      </c>
    </row>
    <row r="1382" spans="1:4" x14ac:dyDescent="0.3">
      <c r="A1382" s="73">
        <v>41841</v>
      </c>
      <c r="B1382" s="130">
        <v>1973.630005</v>
      </c>
      <c r="C1382" s="125">
        <f t="shared" si="42"/>
        <v>-2.0327251794880485E-3</v>
      </c>
      <c r="D1382" s="130">
        <f t="shared" si="43"/>
        <v>-2032.7251794880485</v>
      </c>
    </row>
    <row r="1383" spans="1:4" x14ac:dyDescent="0.3">
      <c r="A1383" s="73">
        <v>41838</v>
      </c>
      <c r="B1383" s="130">
        <v>1978.219971</v>
      </c>
      <c r="C1383" s="125">
        <f t="shared" si="42"/>
        <v>-3.6364585253400028E-3</v>
      </c>
      <c r="D1383" s="130">
        <f t="shared" si="43"/>
        <v>-3636.4585253400028</v>
      </c>
    </row>
    <row r="1384" spans="1:4" x14ac:dyDescent="0.3">
      <c r="A1384" s="73">
        <v>41837</v>
      </c>
      <c r="B1384" s="130">
        <v>1958.119995</v>
      </c>
      <c r="C1384" s="125">
        <f t="shared" si="42"/>
        <v>-8.3560381449494514E-3</v>
      </c>
      <c r="D1384" s="130">
        <f t="shared" si="43"/>
        <v>-8356.0381449494507</v>
      </c>
    </row>
    <row r="1385" spans="1:4" x14ac:dyDescent="0.3">
      <c r="A1385" s="73">
        <v>41836</v>
      </c>
      <c r="B1385" s="130">
        <v>1981.5699460000001</v>
      </c>
      <c r="C1385" s="125">
        <f t="shared" si="42"/>
        <v>4.1807716061061928E-3</v>
      </c>
      <c r="D1385" s="130">
        <f t="shared" si="43"/>
        <v>4180.7716061061928</v>
      </c>
    </row>
    <row r="1386" spans="1:4" x14ac:dyDescent="0.3">
      <c r="A1386" s="73">
        <v>41835</v>
      </c>
      <c r="B1386" s="130">
        <v>1973.280029</v>
      </c>
      <c r="C1386" s="125">
        <f t="shared" si="42"/>
        <v>6.6574071068945528E-3</v>
      </c>
      <c r="D1386" s="130">
        <f t="shared" si="43"/>
        <v>6657.4071068945532</v>
      </c>
    </row>
    <row r="1387" spans="1:4" x14ac:dyDescent="0.3">
      <c r="A1387" s="73">
        <v>41834</v>
      </c>
      <c r="B1387" s="130">
        <v>1977.099976</v>
      </c>
      <c r="C1387" s="125">
        <f t="shared" si="42"/>
        <v>8.2306703456449526E-3</v>
      </c>
      <c r="D1387" s="130">
        <f t="shared" si="43"/>
        <v>8230.6703456449522</v>
      </c>
    </row>
    <row r="1388" spans="1:4" x14ac:dyDescent="0.3">
      <c r="A1388" s="73">
        <v>41831</v>
      </c>
      <c r="B1388" s="130">
        <v>1967.5699460000001</v>
      </c>
      <c r="C1388" s="125">
        <f t="shared" si="42"/>
        <v>5.2881000364572994E-3</v>
      </c>
      <c r="D1388" s="130">
        <f t="shared" si="43"/>
        <v>5288.1000364572992</v>
      </c>
    </row>
    <row r="1389" spans="1:4" x14ac:dyDescent="0.3">
      <c r="A1389" s="73">
        <v>41830</v>
      </c>
      <c r="B1389" s="130">
        <v>1964.6800539999999</v>
      </c>
      <c r="C1389" s="125">
        <f t="shared" si="42"/>
        <v>2.6281939668095777E-3</v>
      </c>
      <c r="D1389" s="130">
        <f t="shared" si="43"/>
        <v>2628.1939668095779</v>
      </c>
    </row>
    <row r="1390" spans="1:4" x14ac:dyDescent="0.3">
      <c r="A1390" s="73">
        <v>41829</v>
      </c>
      <c r="B1390" s="130">
        <v>1972.829956</v>
      </c>
      <c r="C1390" s="125">
        <f t="shared" si="42"/>
        <v>1.1718056715638747E-2</v>
      </c>
      <c r="D1390" s="130">
        <f t="shared" si="43"/>
        <v>11718.056715638748</v>
      </c>
    </row>
    <row r="1391" spans="1:4" x14ac:dyDescent="0.3">
      <c r="A1391" s="73">
        <v>41828</v>
      </c>
      <c r="B1391" s="130">
        <v>1963.709961</v>
      </c>
      <c r="C1391" s="125">
        <f t="shared" si="42"/>
        <v>5.6046591447467264E-4</v>
      </c>
      <c r="D1391" s="130">
        <f t="shared" si="43"/>
        <v>560.46591447467267</v>
      </c>
    </row>
    <row r="1392" spans="1:4" x14ac:dyDescent="0.3">
      <c r="A1392" s="73">
        <v>41827</v>
      </c>
      <c r="B1392" s="130">
        <v>1977.650024</v>
      </c>
      <c r="C1392" s="125">
        <f t="shared" si="42"/>
        <v>7.529805355244612E-3</v>
      </c>
      <c r="D1392" s="130">
        <f t="shared" si="43"/>
        <v>7529.8053552446117</v>
      </c>
    </row>
    <row r="1393" spans="1:4" x14ac:dyDescent="0.3">
      <c r="A1393" s="73">
        <v>41823</v>
      </c>
      <c r="B1393" s="130">
        <v>1985.4399410000001</v>
      </c>
      <c r="C1393" s="125">
        <f t="shared" si="42"/>
        <v>1.3248393076207954E-2</v>
      </c>
      <c r="D1393" s="130">
        <f t="shared" si="43"/>
        <v>13248.393076207954</v>
      </c>
    </row>
    <row r="1394" spans="1:4" x14ac:dyDescent="0.3">
      <c r="A1394" s="73">
        <v>41822</v>
      </c>
      <c r="B1394" s="130">
        <v>1974.619995</v>
      </c>
      <c r="C1394" s="125">
        <f t="shared" si="42"/>
        <v>9.0138965039385788E-3</v>
      </c>
      <c r="D1394" s="130">
        <f t="shared" si="43"/>
        <v>9013.8965039385785</v>
      </c>
    </row>
    <row r="1395" spans="1:4" x14ac:dyDescent="0.3">
      <c r="A1395" s="73">
        <v>41821</v>
      </c>
      <c r="B1395" s="130">
        <v>1973.3199460000001</v>
      </c>
      <c r="C1395" s="125">
        <f t="shared" si="42"/>
        <v>1.6132913228867896E-2</v>
      </c>
      <c r="D1395" s="130">
        <f t="shared" si="43"/>
        <v>16132.913228867896</v>
      </c>
    </row>
    <row r="1396" spans="1:4" x14ac:dyDescent="0.3">
      <c r="A1396" s="73">
        <v>41820</v>
      </c>
      <c r="B1396" s="130">
        <v>1960.2299800000001</v>
      </c>
      <c r="C1396" s="125">
        <f t="shared" si="42"/>
        <v>1.1585397033731182E-2</v>
      </c>
      <c r="D1396" s="130">
        <f t="shared" si="43"/>
        <v>11585.397033731182</v>
      </c>
    </row>
    <row r="1397" spans="1:4" x14ac:dyDescent="0.3">
      <c r="A1397" s="73">
        <v>41817</v>
      </c>
      <c r="B1397" s="130">
        <v>1960.959961</v>
      </c>
      <c r="C1397" s="125">
        <f t="shared" si="42"/>
        <v>1.280882084357704E-2</v>
      </c>
      <c r="D1397" s="130">
        <f t="shared" si="43"/>
        <v>12808.820843577039</v>
      </c>
    </row>
    <row r="1398" spans="1:4" x14ac:dyDescent="0.3">
      <c r="A1398" s="73">
        <v>41816</v>
      </c>
      <c r="B1398" s="130">
        <v>1957.219971</v>
      </c>
      <c r="C1398" s="125">
        <f t="shared" si="42"/>
        <v>1.4045824440414023E-2</v>
      </c>
      <c r="D1398" s="130">
        <f t="shared" si="43"/>
        <v>14045.824440414022</v>
      </c>
    </row>
    <row r="1399" spans="1:4" x14ac:dyDescent="0.3">
      <c r="A1399" s="73">
        <v>41815</v>
      </c>
      <c r="B1399" s="130">
        <v>1959.530029</v>
      </c>
      <c r="C1399" s="125">
        <f t="shared" si="42"/>
        <v>8.0457298917706588E-3</v>
      </c>
      <c r="D1399" s="130">
        <f t="shared" si="43"/>
        <v>8045.7298917706585</v>
      </c>
    </row>
    <row r="1400" spans="1:4" x14ac:dyDescent="0.3">
      <c r="A1400" s="73">
        <v>41814</v>
      </c>
      <c r="B1400" s="130">
        <v>1949.9799800000001</v>
      </c>
      <c r="C1400" s="125">
        <f t="shared" si="42"/>
        <v>-4.1524663536585127E-4</v>
      </c>
      <c r="D1400" s="130">
        <f t="shared" si="43"/>
        <v>-415.24663536585126</v>
      </c>
    </row>
    <row r="1401" spans="1:4" x14ac:dyDescent="0.3">
      <c r="A1401" s="73">
        <v>41813</v>
      </c>
      <c r="B1401" s="130">
        <v>1962.6099850000001</v>
      </c>
      <c r="C1401" s="125">
        <f t="shared" si="42"/>
        <v>5.811581628256679E-3</v>
      </c>
      <c r="D1401" s="130">
        <f t="shared" si="43"/>
        <v>5811.5816282566793</v>
      </c>
    </row>
    <row r="1402" spans="1:4" x14ac:dyDescent="0.3">
      <c r="A1402" s="73">
        <v>41810</v>
      </c>
      <c r="B1402" s="130">
        <v>1962.869995</v>
      </c>
      <c r="C1402" s="125">
        <f t="shared" si="42"/>
        <v>6.8891858207802414E-3</v>
      </c>
      <c r="D1402" s="130">
        <f t="shared" si="43"/>
        <v>6889.1858207802416</v>
      </c>
    </row>
    <row r="1403" spans="1:4" x14ac:dyDescent="0.3">
      <c r="A1403" s="73">
        <v>41809</v>
      </c>
      <c r="B1403" s="130">
        <v>1959.4799800000001</v>
      </c>
      <c r="C1403" s="125">
        <f t="shared" si="42"/>
        <v>9.801809561789776E-3</v>
      </c>
      <c r="D1403" s="130">
        <f t="shared" si="43"/>
        <v>9801.8095617897761</v>
      </c>
    </row>
    <row r="1404" spans="1:4" x14ac:dyDescent="0.3">
      <c r="A1404" s="73">
        <v>41808</v>
      </c>
      <c r="B1404" s="130">
        <v>1956.9799800000001</v>
      </c>
      <c r="C1404" s="125">
        <f t="shared" si="42"/>
        <v>1.5094287468373935E-2</v>
      </c>
      <c r="D1404" s="130">
        <f t="shared" si="43"/>
        <v>15094.287468373936</v>
      </c>
    </row>
    <row r="1405" spans="1:4" x14ac:dyDescent="0.3">
      <c r="A1405" s="73">
        <v>41807</v>
      </c>
      <c r="B1405" s="130">
        <v>1941.98999</v>
      </c>
      <c r="C1405" s="125">
        <f t="shared" si="42"/>
        <v>9.2244211180747548E-3</v>
      </c>
      <c r="D1405" s="130">
        <f t="shared" si="43"/>
        <v>9224.4211180747552</v>
      </c>
    </row>
    <row r="1406" spans="1:4" x14ac:dyDescent="0.3">
      <c r="A1406" s="73">
        <v>41806</v>
      </c>
      <c r="B1406" s="130">
        <v>1937.780029</v>
      </c>
      <c r="C1406" s="125">
        <f t="shared" si="42"/>
        <v>6.6546793939572524E-3</v>
      </c>
      <c r="D1406" s="130">
        <f t="shared" si="43"/>
        <v>6654.6793939572526</v>
      </c>
    </row>
    <row r="1407" spans="1:4" x14ac:dyDescent="0.3">
      <c r="A1407" s="73">
        <v>41803</v>
      </c>
      <c r="B1407" s="130">
        <v>1936.160034</v>
      </c>
      <c r="C1407" s="125">
        <f t="shared" si="42"/>
        <v>6.545167762773918E-3</v>
      </c>
      <c r="D1407" s="130">
        <f t="shared" si="43"/>
        <v>6545.1677627739182</v>
      </c>
    </row>
    <row r="1408" spans="1:4" x14ac:dyDescent="0.3">
      <c r="A1408" s="73">
        <v>41802</v>
      </c>
      <c r="B1408" s="130">
        <v>1930.1099850000001</v>
      </c>
      <c r="C1408" s="125">
        <f t="shared" si="42"/>
        <v>5.2498949744290702E-3</v>
      </c>
      <c r="D1408" s="130">
        <f t="shared" si="43"/>
        <v>5249.8949744290703</v>
      </c>
    </row>
    <row r="1409" spans="1:4" x14ac:dyDescent="0.3">
      <c r="A1409" s="73">
        <v>41801</v>
      </c>
      <c r="B1409" s="130">
        <v>1943.8900149999999</v>
      </c>
      <c r="C1409" s="125">
        <f t="shared" si="42"/>
        <v>1.7860688394495616E-2</v>
      </c>
      <c r="D1409" s="130">
        <f t="shared" si="43"/>
        <v>17860.688394495617</v>
      </c>
    </row>
    <row r="1410" spans="1:4" x14ac:dyDescent="0.3">
      <c r="A1410" s="73">
        <v>41800</v>
      </c>
      <c r="B1410" s="130">
        <v>1950.790039</v>
      </c>
      <c r="C1410" s="125">
        <f t="shared" si="42"/>
        <v>2.0335687510702138E-2</v>
      </c>
      <c r="D1410" s="130">
        <f t="shared" si="43"/>
        <v>20335.687510702137</v>
      </c>
    </row>
    <row r="1411" spans="1:4" x14ac:dyDescent="0.3">
      <c r="A1411" s="73">
        <v>41799</v>
      </c>
      <c r="B1411" s="130">
        <v>1951.2700199999999</v>
      </c>
      <c r="C1411" s="125">
        <f t="shared" si="42"/>
        <v>2.669781072951416E-2</v>
      </c>
      <c r="D1411" s="130">
        <f t="shared" si="43"/>
        <v>26697.81072951416</v>
      </c>
    </row>
    <row r="1412" spans="1:4" x14ac:dyDescent="0.3">
      <c r="A1412" s="73">
        <v>41796</v>
      </c>
      <c r="B1412" s="130">
        <v>1949.4399410000001</v>
      </c>
      <c r="C1412" s="125">
        <f t="shared" si="42"/>
        <v>3.0092603554537245E-2</v>
      </c>
      <c r="D1412" s="130">
        <f t="shared" si="43"/>
        <v>30092.603554537243</v>
      </c>
    </row>
    <row r="1413" spans="1:4" x14ac:dyDescent="0.3">
      <c r="A1413" s="73">
        <v>41795</v>
      </c>
      <c r="B1413" s="130">
        <v>1940.459961</v>
      </c>
      <c r="C1413" s="125">
        <f t="shared" si="42"/>
        <v>2.776964942012583E-2</v>
      </c>
      <c r="D1413" s="130">
        <f t="shared" si="43"/>
        <v>27769.649420125832</v>
      </c>
    </row>
    <row r="1414" spans="1:4" x14ac:dyDescent="0.3">
      <c r="A1414" s="73">
        <v>41794</v>
      </c>
      <c r="B1414" s="130">
        <v>1927.880005</v>
      </c>
      <c r="C1414" s="125">
        <f t="shared" si="42"/>
        <v>2.9394045531809132E-2</v>
      </c>
      <c r="D1414" s="130">
        <f t="shared" si="43"/>
        <v>29394.045531809134</v>
      </c>
    </row>
    <row r="1415" spans="1:4" x14ac:dyDescent="0.3">
      <c r="A1415" s="73">
        <v>41793</v>
      </c>
      <c r="B1415" s="130">
        <v>1924.23999</v>
      </c>
      <c r="C1415" s="125">
        <f t="shared" si="42"/>
        <v>2.0773672689775369E-2</v>
      </c>
      <c r="D1415" s="130">
        <f t="shared" si="43"/>
        <v>20773.672689775369</v>
      </c>
    </row>
    <row r="1416" spans="1:4" x14ac:dyDescent="0.3">
      <c r="A1416" s="73">
        <v>41792</v>
      </c>
      <c r="B1416" s="130">
        <v>1924.969971</v>
      </c>
      <c r="C1416" s="125">
        <f t="shared" ref="C1416:C1479" si="44">B1416/B1426-1</f>
        <v>2.5087059938603495E-2</v>
      </c>
      <c r="D1416" s="130">
        <f t="shared" ref="D1416:D1479" si="45">C1416*$B$5</f>
        <v>25087.059938603496</v>
      </c>
    </row>
    <row r="1417" spans="1:4" x14ac:dyDescent="0.3">
      <c r="A1417" s="73">
        <v>41789</v>
      </c>
      <c r="B1417" s="130">
        <v>1923.5699460000001</v>
      </c>
      <c r="C1417" s="125">
        <f t="shared" si="44"/>
        <v>2.8179688738441122E-2</v>
      </c>
      <c r="D1417" s="130">
        <f t="shared" si="45"/>
        <v>28179.688738441124</v>
      </c>
    </row>
    <row r="1418" spans="1:4" x14ac:dyDescent="0.3">
      <c r="A1418" s="73">
        <v>41788</v>
      </c>
      <c r="B1418" s="130">
        <v>1920.030029</v>
      </c>
      <c r="C1418" s="125">
        <f t="shared" si="44"/>
        <v>1.6679639463651919E-2</v>
      </c>
      <c r="D1418" s="130">
        <f t="shared" si="45"/>
        <v>16679.639463651918</v>
      </c>
    </row>
    <row r="1419" spans="1:4" x14ac:dyDescent="0.3">
      <c r="A1419" s="73">
        <v>41787</v>
      </c>
      <c r="B1419" s="130">
        <v>1909.780029</v>
      </c>
      <c r="C1419" s="125">
        <f t="shared" si="44"/>
        <v>6.4982362214622835E-3</v>
      </c>
      <c r="D1419" s="130">
        <f t="shared" si="45"/>
        <v>6498.2362214622835</v>
      </c>
    </row>
    <row r="1420" spans="1:4" x14ac:dyDescent="0.3">
      <c r="A1420" s="73">
        <v>41786</v>
      </c>
      <c r="B1420" s="130">
        <v>1911.910034</v>
      </c>
      <c r="C1420" s="125">
        <f t="shared" si="44"/>
        <v>8.04577007191698E-3</v>
      </c>
      <c r="D1420" s="130">
        <f t="shared" si="45"/>
        <v>8045.7700719169798</v>
      </c>
    </row>
    <row r="1421" spans="1:4" x14ac:dyDescent="0.3">
      <c r="A1421" s="73">
        <v>41782</v>
      </c>
      <c r="B1421" s="130">
        <v>1900.530029</v>
      </c>
      <c r="C1421" s="125">
        <f t="shared" si="44"/>
        <v>1.1738240084943508E-2</v>
      </c>
      <c r="D1421" s="130">
        <f t="shared" si="45"/>
        <v>11738.240084943507</v>
      </c>
    </row>
    <row r="1422" spans="1:4" x14ac:dyDescent="0.3">
      <c r="A1422" s="73">
        <v>41781</v>
      </c>
      <c r="B1422" s="130">
        <v>1892.48999</v>
      </c>
      <c r="C1422" s="125">
        <f t="shared" si="44"/>
        <v>8.9889716815443332E-3</v>
      </c>
      <c r="D1422" s="130">
        <f t="shared" si="45"/>
        <v>8988.9716815443335</v>
      </c>
    </row>
    <row r="1423" spans="1:4" x14ac:dyDescent="0.3">
      <c r="A1423" s="73">
        <v>41780</v>
      </c>
      <c r="B1423" s="130">
        <v>1888.030029</v>
      </c>
      <c r="C1423" s="125">
        <f t="shared" si="44"/>
        <v>5.2284186560120904E-3</v>
      </c>
      <c r="D1423" s="130">
        <f t="shared" si="45"/>
        <v>5228.4186560120907</v>
      </c>
    </row>
    <row r="1424" spans="1:4" x14ac:dyDescent="0.3">
      <c r="A1424" s="73">
        <v>41779</v>
      </c>
      <c r="B1424" s="130">
        <v>1872.829956</v>
      </c>
      <c r="C1424" s="125">
        <f t="shared" si="44"/>
        <v>2.7359481503343996E-3</v>
      </c>
      <c r="D1424" s="130">
        <f t="shared" si="45"/>
        <v>2735.9481503343995</v>
      </c>
    </row>
    <row r="1425" spans="1:4" x14ac:dyDescent="0.3">
      <c r="A1425" s="73">
        <v>41778</v>
      </c>
      <c r="B1425" s="130">
        <v>1885.079956</v>
      </c>
      <c r="C1425" s="125">
        <f t="shared" si="44"/>
        <v>2.2281047638528229E-4</v>
      </c>
      <c r="D1425" s="130">
        <f t="shared" si="45"/>
        <v>222.8104763852823</v>
      </c>
    </row>
    <row r="1426" spans="1:4" x14ac:dyDescent="0.3">
      <c r="A1426" s="73">
        <v>41775</v>
      </c>
      <c r="B1426" s="130">
        <v>1877.8599850000001</v>
      </c>
      <c r="C1426" s="125">
        <f t="shared" si="44"/>
        <v>-1.7436394812960776E-3</v>
      </c>
      <c r="D1426" s="130">
        <f t="shared" si="45"/>
        <v>-1743.6394812960775</v>
      </c>
    </row>
    <row r="1427" spans="1:4" x14ac:dyDescent="0.3">
      <c r="A1427" s="73">
        <v>41774</v>
      </c>
      <c r="B1427" s="130">
        <v>1870.849976</v>
      </c>
      <c r="C1427" s="125">
        <f t="shared" si="44"/>
        <v>-6.8111768624163904E-3</v>
      </c>
      <c r="D1427" s="130">
        <f t="shared" si="45"/>
        <v>-6811.1768624163906</v>
      </c>
    </row>
    <row r="1428" spans="1:4" x14ac:dyDescent="0.3">
      <c r="A1428" s="73">
        <v>41773</v>
      </c>
      <c r="B1428" s="130">
        <v>1888.530029</v>
      </c>
      <c r="C1428" s="125">
        <f t="shared" si="44"/>
        <v>2.4311038611024571E-3</v>
      </c>
      <c r="D1428" s="130">
        <f t="shared" si="45"/>
        <v>2431.1038611024569</v>
      </c>
    </row>
    <row r="1429" spans="1:4" x14ac:dyDescent="0.3">
      <c r="A1429" s="73">
        <v>41772</v>
      </c>
      <c r="B1429" s="130">
        <v>1897.4499510000001</v>
      </c>
      <c r="C1429" s="125">
        <f t="shared" si="44"/>
        <v>1.0179252553005558E-2</v>
      </c>
      <c r="D1429" s="130">
        <f t="shared" si="45"/>
        <v>10179.252553005557</v>
      </c>
    </row>
    <row r="1430" spans="1:4" x14ac:dyDescent="0.3">
      <c r="A1430" s="73">
        <v>41771</v>
      </c>
      <c r="B1430" s="130">
        <v>1896.650024</v>
      </c>
      <c r="C1430" s="125">
        <f t="shared" si="44"/>
        <v>1.4560571518446475E-2</v>
      </c>
      <c r="D1430" s="130">
        <f t="shared" si="45"/>
        <v>14560.571518446475</v>
      </c>
    </row>
    <row r="1431" spans="1:4" x14ac:dyDescent="0.3">
      <c r="A1431" s="73">
        <v>41768</v>
      </c>
      <c r="B1431" s="130">
        <v>1878.4799800000001</v>
      </c>
      <c r="C1431" s="125">
        <f t="shared" si="44"/>
        <v>8.0927099955860893E-3</v>
      </c>
      <c r="D1431" s="130">
        <f t="shared" si="45"/>
        <v>8092.7099955860895</v>
      </c>
    </row>
    <row r="1432" spans="1:4" x14ac:dyDescent="0.3">
      <c r="A1432" s="73">
        <v>41767</v>
      </c>
      <c r="B1432" s="130">
        <v>1875.630005</v>
      </c>
      <c r="C1432" s="125">
        <f t="shared" si="44"/>
        <v>-1.5862685835772439E-3</v>
      </c>
      <c r="D1432" s="130">
        <f t="shared" si="45"/>
        <v>-1586.2685835772438</v>
      </c>
    </row>
    <row r="1433" spans="1:4" x14ac:dyDescent="0.3">
      <c r="A1433" s="73">
        <v>41766</v>
      </c>
      <c r="B1433" s="130">
        <v>1878.209961</v>
      </c>
      <c r="C1433" s="125">
        <f t="shared" si="44"/>
        <v>1.5036584270180509E-3</v>
      </c>
      <c r="D1433" s="130">
        <f t="shared" si="45"/>
        <v>1503.6584270180508</v>
      </c>
    </row>
    <row r="1434" spans="1:4" x14ac:dyDescent="0.3">
      <c r="A1434" s="73">
        <v>41765</v>
      </c>
      <c r="B1434" s="130">
        <v>1867.719971</v>
      </c>
      <c r="C1434" s="125">
        <f t="shared" si="44"/>
        <v>-6.2941010835514399E-3</v>
      </c>
      <c r="D1434" s="130">
        <f t="shared" si="45"/>
        <v>-6294.1010835514398</v>
      </c>
    </row>
    <row r="1435" spans="1:4" x14ac:dyDescent="0.3">
      <c r="A1435" s="73">
        <v>41764</v>
      </c>
      <c r="B1435" s="130">
        <v>1884.660034</v>
      </c>
      <c r="C1435" s="125">
        <f t="shared" si="44"/>
        <v>6.8219921564141028E-3</v>
      </c>
      <c r="D1435" s="130">
        <f t="shared" si="45"/>
        <v>6821.9921564141032</v>
      </c>
    </row>
    <row r="1436" spans="1:4" x14ac:dyDescent="0.3">
      <c r="A1436" s="73">
        <v>41761</v>
      </c>
      <c r="B1436" s="130">
        <v>1881.1400149999999</v>
      </c>
      <c r="C1436" s="125">
        <f t="shared" si="44"/>
        <v>8.7353080460343957E-3</v>
      </c>
      <c r="D1436" s="130">
        <f t="shared" si="45"/>
        <v>8735.3080460343954</v>
      </c>
    </row>
    <row r="1437" spans="1:4" x14ac:dyDescent="0.3">
      <c r="A1437" s="73">
        <v>41760</v>
      </c>
      <c r="B1437" s="130">
        <v>1883.6800539999999</v>
      </c>
      <c r="C1437" s="125">
        <f t="shared" si="44"/>
        <v>1.1474993058607552E-2</v>
      </c>
      <c r="D1437" s="130">
        <f t="shared" si="45"/>
        <v>11474.993058607552</v>
      </c>
    </row>
    <row r="1438" spans="1:4" x14ac:dyDescent="0.3">
      <c r="A1438" s="73">
        <v>41759</v>
      </c>
      <c r="B1438" s="130">
        <v>1883.9499510000001</v>
      </c>
      <c r="C1438" s="125">
        <f t="shared" si="44"/>
        <v>2.2230285431532382E-2</v>
      </c>
      <c r="D1438" s="130">
        <f t="shared" si="45"/>
        <v>22230.285431532382</v>
      </c>
    </row>
    <row r="1439" spans="1:4" x14ac:dyDescent="0.3">
      <c r="A1439" s="73">
        <v>41758</v>
      </c>
      <c r="B1439" s="130">
        <v>1878.329956</v>
      </c>
      <c r="C1439" s="125">
        <f t="shared" si="44"/>
        <v>2.6067797832971973E-2</v>
      </c>
      <c r="D1439" s="130">
        <f t="shared" si="45"/>
        <v>26067.797832971974</v>
      </c>
    </row>
    <row r="1440" spans="1:4" x14ac:dyDescent="0.3">
      <c r="A1440" s="73">
        <v>41757</v>
      </c>
      <c r="B1440" s="130">
        <v>1869.4300539999999</v>
      </c>
      <c r="C1440" s="125">
        <f t="shared" si="44"/>
        <v>2.9597626657777321E-2</v>
      </c>
      <c r="D1440" s="130">
        <f t="shared" si="45"/>
        <v>29597.62665777732</v>
      </c>
    </row>
    <row r="1441" spans="1:4" x14ac:dyDescent="0.3">
      <c r="A1441" s="73">
        <v>41754</v>
      </c>
      <c r="B1441" s="130">
        <v>1863.400024</v>
      </c>
      <c r="C1441" s="125">
        <f t="shared" si="44"/>
        <v>1.6540504903104214E-2</v>
      </c>
      <c r="D1441" s="130">
        <f t="shared" si="45"/>
        <v>16540.504903104214</v>
      </c>
    </row>
    <row r="1442" spans="1:4" x14ac:dyDescent="0.3">
      <c r="A1442" s="73">
        <v>41753</v>
      </c>
      <c r="B1442" s="130">
        <v>1878.6099850000001</v>
      </c>
      <c r="C1442" s="125">
        <f t="shared" si="44"/>
        <v>3.4344618650659076E-3</v>
      </c>
      <c r="D1442" s="130">
        <f t="shared" si="45"/>
        <v>3434.4618650659077</v>
      </c>
    </row>
    <row r="1443" spans="1:4" x14ac:dyDescent="0.3">
      <c r="A1443" s="73">
        <v>41752</v>
      </c>
      <c r="B1443" s="130">
        <v>1875.3900149999999</v>
      </c>
      <c r="C1443" s="125">
        <f t="shared" si="44"/>
        <v>1.2651490579390412E-2</v>
      </c>
      <c r="D1443" s="130">
        <f t="shared" si="45"/>
        <v>12651.490579390413</v>
      </c>
    </row>
    <row r="1444" spans="1:4" x14ac:dyDescent="0.3">
      <c r="A1444" s="73">
        <v>41751</v>
      </c>
      <c r="B1444" s="130">
        <v>1879.5500489999999</v>
      </c>
      <c r="C1444" s="125">
        <f t="shared" si="44"/>
        <v>1.8704206559497782E-2</v>
      </c>
      <c r="D1444" s="130">
        <f t="shared" si="45"/>
        <v>18704.206559497783</v>
      </c>
    </row>
    <row r="1445" spans="1:4" x14ac:dyDescent="0.3">
      <c r="A1445" s="73">
        <v>41750</v>
      </c>
      <c r="B1445" s="130">
        <v>1871.8900149999999</v>
      </c>
      <c r="C1445" s="125">
        <f t="shared" si="44"/>
        <v>3.6459629958676132E-3</v>
      </c>
      <c r="D1445" s="130">
        <f t="shared" si="45"/>
        <v>3645.9629958676132</v>
      </c>
    </row>
    <row r="1446" spans="1:4" x14ac:dyDescent="0.3">
      <c r="A1446" s="73">
        <v>41746</v>
      </c>
      <c r="B1446" s="130">
        <v>1864.849976</v>
      </c>
      <c r="C1446" s="125">
        <f t="shared" si="44"/>
        <v>-1.266434968085739E-2</v>
      </c>
      <c r="D1446" s="130">
        <f t="shared" si="45"/>
        <v>-12664.349680857389</v>
      </c>
    </row>
    <row r="1447" spans="1:4" x14ac:dyDescent="0.3">
      <c r="A1447" s="73">
        <v>41745</v>
      </c>
      <c r="B1447" s="130">
        <v>1862.3100589999999</v>
      </c>
      <c r="C1447" s="125">
        <f t="shared" si="44"/>
        <v>-1.5119765528121887E-2</v>
      </c>
      <c r="D1447" s="130">
        <f t="shared" si="45"/>
        <v>-15119.765528121887</v>
      </c>
    </row>
    <row r="1448" spans="1:4" x14ac:dyDescent="0.3">
      <c r="A1448" s="73">
        <v>41744</v>
      </c>
      <c r="B1448" s="130">
        <v>1842.9799800000001</v>
      </c>
      <c r="C1448" s="125">
        <f t="shared" si="44"/>
        <v>-2.2561436393552459E-2</v>
      </c>
      <c r="D1448" s="130">
        <f t="shared" si="45"/>
        <v>-22561.43639355246</v>
      </c>
    </row>
    <row r="1449" spans="1:4" x14ac:dyDescent="0.3">
      <c r="A1449" s="73">
        <v>41743</v>
      </c>
      <c r="B1449" s="130">
        <v>1830.6099850000001</v>
      </c>
      <c r="C1449" s="125">
        <f t="shared" si="44"/>
        <v>-2.2287608958724725E-2</v>
      </c>
      <c r="D1449" s="130">
        <f t="shared" si="45"/>
        <v>-22287.608958724726</v>
      </c>
    </row>
    <row r="1450" spans="1:4" x14ac:dyDescent="0.3">
      <c r="A1450" s="73">
        <v>41740</v>
      </c>
      <c r="B1450" s="130">
        <v>1815.6899410000001</v>
      </c>
      <c r="C1450" s="125">
        <f t="shared" si="44"/>
        <v>-2.2571922197682781E-2</v>
      </c>
      <c r="D1450" s="130">
        <f t="shared" si="45"/>
        <v>-22571.922197682779</v>
      </c>
    </row>
    <row r="1451" spans="1:4" x14ac:dyDescent="0.3">
      <c r="A1451" s="73">
        <v>41739</v>
      </c>
      <c r="B1451" s="130">
        <v>1833.079956</v>
      </c>
      <c r="C1451" s="125">
        <f t="shared" si="44"/>
        <v>-8.6315507849313855E-3</v>
      </c>
      <c r="D1451" s="130">
        <f t="shared" si="45"/>
        <v>-8631.5507849313854</v>
      </c>
    </row>
    <row r="1452" spans="1:4" x14ac:dyDescent="0.3">
      <c r="A1452" s="73">
        <v>41738</v>
      </c>
      <c r="B1452" s="130">
        <v>1872.1800539999999</v>
      </c>
      <c r="C1452" s="125">
        <f t="shared" si="44"/>
        <v>1.0590747060902794E-2</v>
      </c>
      <c r="D1452" s="130">
        <f t="shared" si="45"/>
        <v>10590.747060902795</v>
      </c>
    </row>
    <row r="1453" spans="1:4" x14ac:dyDescent="0.3">
      <c r="A1453" s="73">
        <v>41737</v>
      </c>
      <c r="B1453" s="130">
        <v>1851.959961</v>
      </c>
      <c r="C1453" s="125">
        <f t="shared" si="44"/>
        <v>-7.3219809160546268E-3</v>
      </c>
      <c r="D1453" s="130">
        <f t="shared" si="45"/>
        <v>-7321.9809160546265</v>
      </c>
    </row>
    <row r="1454" spans="1:4" x14ac:dyDescent="0.3">
      <c r="A1454" s="73">
        <v>41736</v>
      </c>
      <c r="B1454" s="130">
        <v>1845.040039</v>
      </c>
      <c r="C1454" s="125">
        <f t="shared" si="44"/>
        <v>-6.6758023913948694E-3</v>
      </c>
      <c r="D1454" s="130">
        <f t="shared" si="45"/>
        <v>-6675.8023913948691</v>
      </c>
    </row>
    <row r="1455" spans="1:4" x14ac:dyDescent="0.3">
      <c r="A1455" s="73">
        <v>41733</v>
      </c>
      <c r="B1455" s="130">
        <v>1865.089966</v>
      </c>
      <c r="C1455" s="125">
        <f t="shared" si="44"/>
        <v>-7.6616054726263982E-4</v>
      </c>
      <c r="D1455" s="130">
        <f t="shared" si="45"/>
        <v>-766.16054726263985</v>
      </c>
    </row>
    <row r="1456" spans="1:4" x14ac:dyDescent="0.3">
      <c r="A1456" s="73">
        <v>41732</v>
      </c>
      <c r="B1456" s="130">
        <v>1888.7700199999999</v>
      </c>
      <c r="C1456" s="125">
        <f t="shared" si="44"/>
        <v>8.9529489214643654E-3</v>
      </c>
      <c r="D1456" s="130">
        <f t="shared" si="45"/>
        <v>8952.9489214643654</v>
      </c>
    </row>
    <row r="1457" spans="1:4" x14ac:dyDescent="0.3">
      <c r="A1457" s="73">
        <v>41731</v>
      </c>
      <c r="B1457" s="130">
        <v>1890.900024</v>
      </c>
      <c r="C1457" s="125">
        <f t="shared" si="44"/>
        <v>1.6192223475311573E-2</v>
      </c>
      <c r="D1457" s="130">
        <f t="shared" si="45"/>
        <v>16192.223475311574</v>
      </c>
    </row>
    <row r="1458" spans="1:4" x14ac:dyDescent="0.3">
      <c r="A1458" s="73">
        <v>41730</v>
      </c>
      <c r="B1458" s="130">
        <v>1885.5200199999999</v>
      </c>
      <c r="C1458" s="125">
        <f t="shared" si="44"/>
        <v>7.0877393510482278E-3</v>
      </c>
      <c r="D1458" s="130">
        <f t="shared" si="45"/>
        <v>7087.7393510482279</v>
      </c>
    </row>
    <row r="1459" spans="1:4" x14ac:dyDescent="0.3">
      <c r="A1459" s="73">
        <v>41729</v>
      </c>
      <c r="B1459" s="130">
        <v>1872.339966</v>
      </c>
      <c r="C1459" s="125">
        <f t="shared" si="44"/>
        <v>7.2680182264073245E-3</v>
      </c>
      <c r="D1459" s="130">
        <f t="shared" si="45"/>
        <v>7268.0182264073246</v>
      </c>
    </row>
    <row r="1460" spans="1:4" x14ac:dyDescent="0.3">
      <c r="A1460" s="73">
        <v>41726</v>
      </c>
      <c r="B1460" s="130">
        <v>1857.619995</v>
      </c>
      <c r="C1460" s="125">
        <f t="shared" si="44"/>
        <v>8.9564506336965444E-3</v>
      </c>
      <c r="D1460" s="130">
        <f t="shared" si="45"/>
        <v>8956.4506336965442</v>
      </c>
    </row>
    <row r="1461" spans="1:4" x14ac:dyDescent="0.3">
      <c r="A1461" s="73">
        <v>41725</v>
      </c>
      <c r="B1461" s="130">
        <v>1849.040039</v>
      </c>
      <c r="C1461" s="125">
        <f t="shared" si="44"/>
        <v>1.4623921107279614E-3</v>
      </c>
      <c r="D1461" s="130">
        <f t="shared" si="45"/>
        <v>1462.3921107279614</v>
      </c>
    </row>
    <row r="1462" spans="1:4" x14ac:dyDescent="0.3">
      <c r="A1462" s="73">
        <v>41724</v>
      </c>
      <c r="B1462" s="130">
        <v>1852.5600589999999</v>
      </c>
      <c r="C1462" s="125">
        <f t="shared" si="44"/>
        <v>-8.371637089289341E-3</v>
      </c>
      <c r="D1462" s="130">
        <f t="shared" si="45"/>
        <v>-8371.637089289341</v>
      </c>
    </row>
    <row r="1463" spans="1:4" x14ac:dyDescent="0.3">
      <c r="A1463" s="73">
        <v>41723</v>
      </c>
      <c r="B1463" s="130">
        <v>1865.619995</v>
      </c>
      <c r="C1463" s="125">
        <f t="shared" si="44"/>
        <v>-1.0762356540743312E-3</v>
      </c>
      <c r="D1463" s="130">
        <f t="shared" si="45"/>
        <v>-1076.2356540743313</v>
      </c>
    </row>
    <row r="1464" spans="1:4" x14ac:dyDescent="0.3">
      <c r="A1464" s="73">
        <v>41722</v>
      </c>
      <c r="B1464" s="130">
        <v>1857.4399410000001</v>
      </c>
      <c r="C1464" s="125">
        <f t="shared" si="44"/>
        <v>-1.0510557135227638E-2</v>
      </c>
      <c r="D1464" s="130">
        <f t="shared" si="45"/>
        <v>-10510.557135227638</v>
      </c>
    </row>
    <row r="1465" spans="1:4" x14ac:dyDescent="0.3">
      <c r="A1465" s="73">
        <v>41719</v>
      </c>
      <c r="B1465" s="130">
        <v>1866.5200199999999</v>
      </c>
      <c r="C1465" s="125">
        <f t="shared" si="44"/>
        <v>-6.1340646422715084E-3</v>
      </c>
      <c r="D1465" s="130">
        <f t="shared" si="45"/>
        <v>-6134.0646422715081</v>
      </c>
    </row>
    <row r="1466" spans="1:4" x14ac:dyDescent="0.3">
      <c r="A1466" s="73">
        <v>41718</v>
      </c>
      <c r="B1466" s="130">
        <v>1872.01001</v>
      </c>
      <c r="C1466" s="125">
        <f t="shared" si="44"/>
        <v>-2.6744478897199331E-3</v>
      </c>
      <c r="D1466" s="130">
        <f t="shared" si="45"/>
        <v>-2674.4478897199333</v>
      </c>
    </row>
    <row r="1467" spans="1:4" x14ac:dyDescent="0.3">
      <c r="A1467" s="73">
        <v>41717</v>
      </c>
      <c r="B1467" s="130">
        <v>1860.7700199999999</v>
      </c>
      <c r="C1467" s="125">
        <f t="shared" si="44"/>
        <v>-6.9591039589994574E-3</v>
      </c>
      <c r="D1467" s="130">
        <f t="shared" si="45"/>
        <v>-6959.1039589994571</v>
      </c>
    </row>
    <row r="1468" spans="1:4" x14ac:dyDescent="0.3">
      <c r="A1468" s="73">
        <v>41716</v>
      </c>
      <c r="B1468" s="130">
        <v>1872.25</v>
      </c>
      <c r="C1468" s="125">
        <f t="shared" si="44"/>
        <v>-8.858664342901168E-4</v>
      </c>
      <c r="D1468" s="130">
        <f t="shared" si="45"/>
        <v>-885.86643429011679</v>
      </c>
    </row>
    <row r="1469" spans="1:4" x14ac:dyDescent="0.3">
      <c r="A1469" s="73">
        <v>41715</v>
      </c>
      <c r="B1469" s="130">
        <v>1858.829956</v>
      </c>
      <c r="C1469" s="125">
        <f t="shared" si="44"/>
        <v>7.0974498664209129E-3</v>
      </c>
      <c r="D1469" s="130">
        <f t="shared" si="45"/>
        <v>7097.4498664209132</v>
      </c>
    </row>
    <row r="1470" spans="1:4" x14ac:dyDescent="0.3">
      <c r="A1470" s="73">
        <v>41712</v>
      </c>
      <c r="B1470" s="130">
        <v>1841.130005</v>
      </c>
      <c r="C1470" s="125">
        <f t="shared" si="44"/>
        <v>-9.8523469212751236E-3</v>
      </c>
      <c r="D1470" s="130">
        <f t="shared" si="45"/>
        <v>-9852.3469212751243</v>
      </c>
    </row>
    <row r="1471" spans="1:4" x14ac:dyDescent="0.3">
      <c r="A1471" s="73">
        <v>41711</v>
      </c>
      <c r="B1471" s="130">
        <v>1846.339966</v>
      </c>
      <c r="C1471" s="125">
        <f t="shared" si="44"/>
        <v>-4.2873945460480956E-3</v>
      </c>
      <c r="D1471" s="130">
        <f t="shared" si="45"/>
        <v>-4287.3945460480954</v>
      </c>
    </row>
    <row r="1472" spans="1:4" x14ac:dyDescent="0.3">
      <c r="A1472" s="73">
        <v>41710</v>
      </c>
      <c r="B1472" s="130">
        <v>1868.1999510000001</v>
      </c>
      <c r="C1472" s="125">
        <f t="shared" si="44"/>
        <v>1.2486676806050978E-2</v>
      </c>
      <c r="D1472" s="130">
        <f t="shared" si="45"/>
        <v>12486.676806050978</v>
      </c>
    </row>
    <row r="1473" spans="1:4" x14ac:dyDescent="0.3">
      <c r="A1473" s="73">
        <v>41709</v>
      </c>
      <c r="B1473" s="130">
        <v>1867.630005</v>
      </c>
      <c r="C1473" s="125">
        <f t="shared" si="44"/>
        <v>1.219975397860229E-2</v>
      </c>
      <c r="D1473" s="130">
        <f t="shared" si="45"/>
        <v>12199.75397860229</v>
      </c>
    </row>
    <row r="1474" spans="1:4" x14ac:dyDescent="0.3">
      <c r="A1474" s="73">
        <v>41708</v>
      </c>
      <c r="B1474" s="130">
        <v>1877.170044</v>
      </c>
      <c r="C1474" s="125">
        <f t="shared" si="44"/>
        <v>1.5999079481051837E-2</v>
      </c>
      <c r="D1474" s="130">
        <f t="shared" si="45"/>
        <v>15999.079481051836</v>
      </c>
    </row>
    <row r="1475" spans="1:4" x14ac:dyDescent="0.3">
      <c r="A1475" s="73">
        <v>41705</v>
      </c>
      <c r="B1475" s="130">
        <v>1878.040039</v>
      </c>
      <c r="C1475" s="125">
        <f t="shared" si="44"/>
        <v>2.2758360245064724E-2</v>
      </c>
      <c r="D1475" s="130">
        <f t="shared" si="45"/>
        <v>22758.360245064723</v>
      </c>
    </row>
    <row r="1476" spans="1:4" x14ac:dyDescent="0.3">
      <c r="A1476" s="73">
        <v>41704</v>
      </c>
      <c r="B1476" s="130">
        <v>1877.030029</v>
      </c>
      <c r="C1476" s="125">
        <f t="shared" si="44"/>
        <v>2.0246985733531897E-2</v>
      </c>
      <c r="D1476" s="130">
        <f t="shared" si="45"/>
        <v>20246.985733531896</v>
      </c>
    </row>
    <row r="1477" spans="1:4" x14ac:dyDescent="0.3">
      <c r="A1477" s="73">
        <v>41703</v>
      </c>
      <c r="B1477" s="130">
        <v>1873.8100589999999</v>
      </c>
      <c r="C1477" s="125">
        <f t="shared" si="44"/>
        <v>2.4639813533834598E-2</v>
      </c>
      <c r="D1477" s="130">
        <f t="shared" si="45"/>
        <v>24639.813533834596</v>
      </c>
    </row>
    <row r="1478" spans="1:4" x14ac:dyDescent="0.3">
      <c r="A1478" s="73">
        <v>41702</v>
      </c>
      <c r="B1478" s="130">
        <v>1873.910034</v>
      </c>
      <c r="C1478" s="125">
        <f t="shared" si="44"/>
        <v>1.8008878843472909E-2</v>
      </c>
      <c r="D1478" s="130">
        <f t="shared" si="45"/>
        <v>18008.87884347291</v>
      </c>
    </row>
    <row r="1479" spans="1:4" x14ac:dyDescent="0.3">
      <c r="A1479" s="73">
        <v>41701</v>
      </c>
      <c r="B1479" s="130">
        <v>1845.7299800000001</v>
      </c>
      <c r="C1479" s="125">
        <f t="shared" si="44"/>
        <v>3.8615572359268491E-3</v>
      </c>
      <c r="D1479" s="130">
        <f t="shared" si="45"/>
        <v>3861.557235926849</v>
      </c>
    </row>
    <row r="1480" spans="1:4" x14ac:dyDescent="0.3">
      <c r="A1480" s="73">
        <v>41698</v>
      </c>
      <c r="B1480" s="130">
        <v>1859.4499510000001</v>
      </c>
      <c r="C1480" s="125">
        <f t="shared" ref="C1480:C1543" si="46">B1480/B1490-1</f>
        <v>1.6187293744359232E-2</v>
      </c>
      <c r="D1480" s="130">
        <f t="shared" ref="D1480:D1543" si="47">C1480*$B$5</f>
        <v>16187.293744359233</v>
      </c>
    </row>
    <row r="1481" spans="1:4" x14ac:dyDescent="0.3">
      <c r="A1481" s="73">
        <v>41697</v>
      </c>
      <c r="B1481" s="130">
        <v>1854.290039</v>
      </c>
      <c r="C1481" s="125">
        <f t="shared" si="46"/>
        <v>1.9255097571237334E-2</v>
      </c>
      <c r="D1481" s="130">
        <f t="shared" si="47"/>
        <v>19255.097571237333</v>
      </c>
    </row>
    <row r="1482" spans="1:4" x14ac:dyDescent="0.3">
      <c r="A1482" s="73">
        <v>41696</v>
      </c>
      <c r="B1482" s="130">
        <v>1845.160034</v>
      </c>
      <c r="C1482" s="125">
        <f t="shared" si="46"/>
        <v>1.3963475202637632E-2</v>
      </c>
      <c r="D1482" s="130">
        <f t="shared" si="47"/>
        <v>13963.475202637632</v>
      </c>
    </row>
    <row r="1483" spans="1:4" x14ac:dyDescent="0.3">
      <c r="A1483" s="73">
        <v>41695</v>
      </c>
      <c r="B1483" s="130">
        <v>1845.119995</v>
      </c>
      <c r="C1483" s="125">
        <f t="shared" si="46"/>
        <v>2.5157808391504499E-2</v>
      </c>
      <c r="D1483" s="130">
        <f t="shared" si="47"/>
        <v>25157.808391504499</v>
      </c>
    </row>
    <row r="1484" spans="1:4" x14ac:dyDescent="0.3">
      <c r="A1484" s="73">
        <v>41694</v>
      </c>
      <c r="B1484" s="130">
        <v>1847.6099850000001</v>
      </c>
      <c r="C1484" s="125">
        <f t="shared" si="46"/>
        <v>2.8152143235443905E-2</v>
      </c>
      <c r="D1484" s="130">
        <f t="shared" si="47"/>
        <v>28152.143235443906</v>
      </c>
    </row>
    <row r="1485" spans="1:4" x14ac:dyDescent="0.3">
      <c r="A1485" s="73">
        <v>41691</v>
      </c>
      <c r="B1485" s="130">
        <v>1836.25</v>
      </c>
      <c r="C1485" s="125">
        <f t="shared" si="46"/>
        <v>3.5422849555475144E-2</v>
      </c>
      <c r="D1485" s="130">
        <f t="shared" si="47"/>
        <v>35422.849555475143</v>
      </c>
    </row>
    <row r="1486" spans="1:4" x14ac:dyDescent="0.3">
      <c r="A1486" s="73">
        <v>41690</v>
      </c>
      <c r="B1486" s="130">
        <v>1839.780029</v>
      </c>
      <c r="C1486" s="125">
        <f t="shared" si="46"/>
        <v>5.0318566169544887E-2</v>
      </c>
      <c r="D1486" s="130">
        <f t="shared" si="47"/>
        <v>50318.566169544887</v>
      </c>
    </row>
    <row r="1487" spans="1:4" x14ac:dyDescent="0.3">
      <c r="A1487" s="73">
        <v>41689</v>
      </c>
      <c r="B1487" s="130">
        <v>1828.75</v>
      </c>
      <c r="C1487" s="125">
        <f t="shared" si="46"/>
        <v>4.1904085604660413E-2</v>
      </c>
      <c r="D1487" s="130">
        <f t="shared" si="47"/>
        <v>41904.085604660409</v>
      </c>
    </row>
    <row r="1488" spans="1:4" x14ac:dyDescent="0.3">
      <c r="A1488" s="73">
        <v>41688</v>
      </c>
      <c r="B1488" s="130">
        <v>1840.76001</v>
      </c>
      <c r="C1488" s="125">
        <f t="shared" si="46"/>
        <v>5.6760182415994898E-2</v>
      </c>
      <c r="D1488" s="130">
        <f t="shared" si="47"/>
        <v>56760.182415994896</v>
      </c>
    </row>
    <row r="1489" spans="1:4" x14ac:dyDescent="0.3">
      <c r="A1489" s="73">
        <v>41684</v>
      </c>
      <c r="B1489" s="130">
        <v>1838.630005</v>
      </c>
      <c r="C1489" s="125">
        <f t="shared" si="46"/>
        <v>3.143742535797478E-2</v>
      </c>
      <c r="D1489" s="130">
        <f t="shared" si="47"/>
        <v>31437.425357974778</v>
      </c>
    </row>
    <row r="1490" spans="1:4" x14ac:dyDescent="0.3">
      <c r="A1490" s="73">
        <v>41683</v>
      </c>
      <c r="B1490" s="130">
        <v>1829.829956</v>
      </c>
      <c r="C1490" s="125">
        <f t="shared" si="46"/>
        <v>1.9864125968812374E-2</v>
      </c>
      <c r="D1490" s="130">
        <f t="shared" si="47"/>
        <v>19864.125968812376</v>
      </c>
    </row>
    <row r="1491" spans="1:4" x14ac:dyDescent="0.3">
      <c r="A1491" s="73">
        <v>41682</v>
      </c>
      <c r="B1491" s="130">
        <v>1819.26001</v>
      </c>
      <c r="C1491" s="125">
        <f t="shared" si="46"/>
        <v>2.5397396147261997E-2</v>
      </c>
      <c r="D1491" s="130">
        <f t="shared" si="47"/>
        <v>25397.396147261996</v>
      </c>
    </row>
    <row r="1492" spans="1:4" x14ac:dyDescent="0.3">
      <c r="A1492" s="73">
        <v>41681</v>
      </c>
      <c r="B1492" s="130">
        <v>1819.75</v>
      </c>
      <c r="C1492" s="125">
        <f t="shared" si="46"/>
        <v>1.5202231520223153E-2</v>
      </c>
      <c r="D1492" s="130">
        <f t="shared" si="47"/>
        <v>15202.231520223153</v>
      </c>
    </row>
    <row r="1493" spans="1:4" x14ac:dyDescent="0.3">
      <c r="A1493" s="73">
        <v>41680</v>
      </c>
      <c r="B1493" s="130">
        <v>1799.839966</v>
      </c>
      <c r="C1493" s="125">
        <f t="shared" si="46"/>
        <v>1.0260617882430934E-2</v>
      </c>
      <c r="D1493" s="130">
        <f t="shared" si="47"/>
        <v>10260.617882430934</v>
      </c>
    </row>
    <row r="1494" spans="1:4" x14ac:dyDescent="0.3">
      <c r="A1494" s="73">
        <v>41677</v>
      </c>
      <c r="B1494" s="130">
        <v>1797.0200199999999</v>
      </c>
      <c r="C1494" s="125">
        <f t="shared" si="46"/>
        <v>3.7591568144785814E-3</v>
      </c>
      <c r="D1494" s="130">
        <f t="shared" si="47"/>
        <v>3759.1568144785815</v>
      </c>
    </row>
    <row r="1495" spans="1:4" x14ac:dyDescent="0.3">
      <c r="A1495" s="73">
        <v>41676</v>
      </c>
      <c r="B1495" s="130">
        <v>1773.4300539999999</v>
      </c>
      <c r="C1495" s="125">
        <f t="shared" si="46"/>
        <v>-3.0096315026719944E-2</v>
      </c>
      <c r="D1495" s="130">
        <f t="shared" si="47"/>
        <v>-30096.315026719945</v>
      </c>
    </row>
    <row r="1496" spans="1:4" x14ac:dyDescent="0.3">
      <c r="A1496" s="73">
        <v>41675</v>
      </c>
      <c r="B1496" s="130">
        <v>1751.6400149999999</v>
      </c>
      <c r="C1496" s="125">
        <f t="shared" si="46"/>
        <v>-5.0529563629729934E-2</v>
      </c>
      <c r="D1496" s="130">
        <f t="shared" si="47"/>
        <v>-50529.563629729935</v>
      </c>
    </row>
    <row r="1497" spans="1:4" x14ac:dyDescent="0.3">
      <c r="A1497" s="73">
        <v>41674</v>
      </c>
      <c r="B1497" s="130">
        <v>1755.1999510000001</v>
      </c>
      <c r="C1497" s="125">
        <f t="shared" si="46"/>
        <v>-4.8052986031784095E-2</v>
      </c>
      <c r="D1497" s="130">
        <f t="shared" si="47"/>
        <v>-48052.986031784094</v>
      </c>
    </row>
    <row r="1498" spans="1:4" x14ac:dyDescent="0.3">
      <c r="A1498" s="73">
        <v>41673</v>
      </c>
      <c r="B1498" s="130">
        <v>1741.8900149999999</v>
      </c>
      <c r="C1498" s="125">
        <f t="shared" si="46"/>
        <v>-5.2651296339758291E-2</v>
      </c>
      <c r="D1498" s="130">
        <f t="shared" si="47"/>
        <v>-52651.296339758293</v>
      </c>
    </row>
    <row r="1499" spans="1:4" x14ac:dyDescent="0.3">
      <c r="A1499" s="73">
        <v>41670</v>
      </c>
      <c r="B1499" s="130">
        <v>1782.589966</v>
      </c>
      <c r="C1499" s="125">
        <f t="shared" si="46"/>
        <v>-3.4292427222431199E-2</v>
      </c>
      <c r="D1499" s="130">
        <f t="shared" si="47"/>
        <v>-34292.427222431201</v>
      </c>
    </row>
    <row r="1500" spans="1:4" x14ac:dyDescent="0.3">
      <c r="A1500" s="73">
        <v>41669</v>
      </c>
      <c r="B1500" s="130">
        <v>1794.1899410000001</v>
      </c>
      <c r="C1500" s="125">
        <f t="shared" si="46"/>
        <v>-2.931759911566445E-2</v>
      </c>
      <c r="D1500" s="130">
        <f t="shared" si="47"/>
        <v>-29317.599115664449</v>
      </c>
    </row>
    <row r="1501" spans="1:4" x14ac:dyDescent="0.3">
      <c r="A1501" s="73">
        <v>41668</v>
      </c>
      <c r="B1501" s="130">
        <v>1774.1999510000001</v>
      </c>
      <c r="C1501" s="125">
        <f t="shared" si="46"/>
        <v>-3.5173613190709441E-2</v>
      </c>
      <c r="D1501" s="130">
        <f t="shared" si="47"/>
        <v>-35173.613190709439</v>
      </c>
    </row>
    <row r="1502" spans="1:4" x14ac:dyDescent="0.3">
      <c r="A1502" s="73">
        <v>41667</v>
      </c>
      <c r="B1502" s="130">
        <v>1792.5</v>
      </c>
      <c r="C1502" s="125">
        <f t="shared" si="46"/>
        <v>-1.4676754463039288E-2</v>
      </c>
      <c r="D1502" s="130">
        <f t="shared" si="47"/>
        <v>-14676.754463039288</v>
      </c>
    </row>
    <row r="1503" spans="1:4" x14ac:dyDescent="0.3">
      <c r="A1503" s="73">
        <v>41666</v>
      </c>
      <c r="B1503" s="130">
        <v>1781.5600589999999</v>
      </c>
      <c r="C1503" s="125">
        <f t="shared" si="46"/>
        <v>-3.3006364717745096E-2</v>
      </c>
      <c r="D1503" s="130">
        <f t="shared" si="47"/>
        <v>-33006.364717745098</v>
      </c>
    </row>
    <row r="1504" spans="1:4" x14ac:dyDescent="0.3">
      <c r="A1504" s="73">
        <v>41663</v>
      </c>
      <c r="B1504" s="130">
        <v>1790.290039</v>
      </c>
      <c r="C1504" s="125">
        <f t="shared" si="46"/>
        <v>-2.6026432227246099E-2</v>
      </c>
      <c r="D1504" s="130">
        <f t="shared" si="47"/>
        <v>-26026.4322272461</v>
      </c>
    </row>
    <row r="1505" spans="1:4" x14ac:dyDescent="0.3">
      <c r="A1505" s="73">
        <v>41662</v>
      </c>
      <c r="B1505" s="130">
        <v>1828.459961</v>
      </c>
      <c r="C1505" s="125">
        <f t="shared" si="46"/>
        <v>-4.9143282679868783E-3</v>
      </c>
      <c r="D1505" s="130">
        <f t="shared" si="47"/>
        <v>-4914.328267986878</v>
      </c>
    </row>
    <row r="1506" spans="1:4" x14ac:dyDescent="0.3">
      <c r="A1506" s="73">
        <v>41661</v>
      </c>
      <c r="B1506" s="130">
        <v>1844.8599850000001</v>
      </c>
      <c r="C1506" s="125">
        <f t="shared" si="46"/>
        <v>3.7978431567953219E-3</v>
      </c>
      <c r="D1506" s="130">
        <f t="shared" si="47"/>
        <v>3797.8431567953221</v>
      </c>
    </row>
    <row r="1507" spans="1:4" x14ac:dyDescent="0.3">
      <c r="A1507" s="73">
        <v>41660</v>
      </c>
      <c r="B1507" s="130">
        <v>1843.8000489999999</v>
      </c>
      <c r="C1507" s="125">
        <f t="shared" si="46"/>
        <v>9.3224811079393177E-3</v>
      </c>
      <c r="D1507" s="130">
        <f t="shared" si="47"/>
        <v>9322.4811079393185</v>
      </c>
    </row>
    <row r="1508" spans="1:4" x14ac:dyDescent="0.3">
      <c r="A1508" s="73">
        <v>41656</v>
      </c>
      <c r="B1508" s="130">
        <v>1838.6999510000001</v>
      </c>
      <c r="C1508" s="125">
        <f t="shared" si="46"/>
        <v>4.0024440828518859E-3</v>
      </c>
      <c r="D1508" s="130">
        <f t="shared" si="47"/>
        <v>4002.4440828518859</v>
      </c>
    </row>
    <row r="1509" spans="1:4" x14ac:dyDescent="0.3">
      <c r="A1509" s="73">
        <v>41655</v>
      </c>
      <c r="B1509" s="130">
        <v>1845.8900149999999</v>
      </c>
      <c r="C1509" s="125">
        <f t="shared" si="46"/>
        <v>7.5928968394074481E-3</v>
      </c>
      <c r="D1509" s="130">
        <f t="shared" si="47"/>
        <v>7592.8968394074482</v>
      </c>
    </row>
    <row r="1510" spans="1:4" x14ac:dyDescent="0.3">
      <c r="A1510" s="73">
        <v>41654</v>
      </c>
      <c r="B1510" s="130">
        <v>1848.380005</v>
      </c>
      <c r="C1510" s="125">
        <f t="shared" si="46"/>
        <v>1.083122344258669E-5</v>
      </c>
      <c r="D1510" s="130">
        <f t="shared" si="47"/>
        <v>10.83122344258669</v>
      </c>
    </row>
    <row r="1511" spans="1:4" x14ac:dyDescent="0.3">
      <c r="A1511" s="73">
        <v>41653</v>
      </c>
      <c r="B1511" s="130">
        <v>1838.880005</v>
      </c>
      <c r="C1511" s="125">
        <f t="shared" si="46"/>
        <v>-1.1894936445832061E-3</v>
      </c>
      <c r="D1511" s="130">
        <f t="shared" si="47"/>
        <v>-1189.4936445832061</v>
      </c>
    </row>
    <row r="1512" spans="1:4" x14ac:dyDescent="0.3">
      <c r="A1512" s="73">
        <v>41652</v>
      </c>
      <c r="B1512" s="130">
        <v>1819.1999510000001</v>
      </c>
      <c r="C1512" s="125">
        <f t="shared" si="46"/>
        <v>-1.2056083800724426E-2</v>
      </c>
      <c r="D1512" s="130">
        <f t="shared" si="47"/>
        <v>-12056.083800724426</v>
      </c>
    </row>
    <row r="1513" spans="1:4" x14ac:dyDescent="0.3">
      <c r="A1513" s="73">
        <v>41649</v>
      </c>
      <c r="B1513" s="130">
        <v>1842.369995</v>
      </c>
      <c r="C1513" s="125">
        <f t="shared" si="46"/>
        <v>1.8999522057305818E-4</v>
      </c>
      <c r="D1513" s="130">
        <f t="shared" si="47"/>
        <v>189.99522057305819</v>
      </c>
    </row>
    <row r="1514" spans="1:4" x14ac:dyDescent="0.3">
      <c r="A1514" s="73">
        <v>41648</v>
      </c>
      <c r="B1514" s="130">
        <v>1838.130005</v>
      </c>
      <c r="C1514" s="125">
        <f t="shared" si="46"/>
        <v>2.6236877040990425E-3</v>
      </c>
      <c r="D1514" s="130">
        <f t="shared" si="47"/>
        <v>2623.6877040990425</v>
      </c>
    </row>
    <row r="1515" spans="1:4" x14ac:dyDescent="0.3">
      <c r="A1515" s="73">
        <v>41647</v>
      </c>
      <c r="B1515" s="130">
        <v>1837.48999</v>
      </c>
      <c r="C1515" s="125">
        <f t="shared" si="46"/>
        <v>5.1969650008860668E-3</v>
      </c>
      <c r="D1515" s="130">
        <f t="shared" si="47"/>
        <v>5196.9650008860672</v>
      </c>
    </row>
    <row r="1516" spans="1:4" x14ac:dyDescent="0.3">
      <c r="A1516" s="73">
        <v>41646</v>
      </c>
      <c r="B1516" s="130">
        <v>1837.880005</v>
      </c>
      <c r="C1516" s="125">
        <f t="shared" si="46"/>
        <v>1.0757215221132377E-2</v>
      </c>
      <c r="D1516" s="130">
        <f t="shared" si="47"/>
        <v>10757.215221132377</v>
      </c>
    </row>
    <row r="1517" spans="1:4" x14ac:dyDescent="0.3">
      <c r="A1517" s="73">
        <v>41645</v>
      </c>
      <c r="B1517" s="130">
        <v>1826.7700199999999</v>
      </c>
      <c r="C1517" s="125">
        <f t="shared" si="46"/>
        <v>9.4883091444073475E-3</v>
      </c>
      <c r="D1517" s="130">
        <f t="shared" si="47"/>
        <v>9488.309144407347</v>
      </c>
    </row>
    <row r="1518" spans="1:4" x14ac:dyDescent="0.3">
      <c r="A1518" s="73">
        <v>41642</v>
      </c>
      <c r="B1518" s="130">
        <v>1831.369995</v>
      </c>
      <c r="C1518" s="125">
        <f t="shared" si="46"/>
        <v>1.1443388134293686E-2</v>
      </c>
      <c r="D1518" s="130">
        <f t="shared" si="47"/>
        <v>11443.388134293686</v>
      </c>
    </row>
    <row r="1519" spans="1:4" x14ac:dyDescent="0.3">
      <c r="A1519" s="73">
        <v>41641</v>
      </c>
      <c r="B1519" s="130">
        <v>1831.9799800000001</v>
      </c>
      <c r="C1519" s="125">
        <f t="shared" si="46"/>
        <v>2.8624357102751352E-2</v>
      </c>
      <c r="D1519" s="130">
        <f t="shared" si="47"/>
        <v>28624.357102751354</v>
      </c>
    </row>
    <row r="1520" spans="1:4" x14ac:dyDescent="0.3">
      <c r="A1520" s="73">
        <v>41639</v>
      </c>
      <c r="B1520" s="130">
        <v>1848.3599850000001</v>
      </c>
      <c r="C1520" s="125">
        <f t="shared" si="46"/>
        <v>3.4603168499152792E-2</v>
      </c>
      <c r="D1520" s="130">
        <f t="shared" si="47"/>
        <v>34603.168499152795</v>
      </c>
    </row>
    <row r="1521" spans="1:4" x14ac:dyDescent="0.3">
      <c r="A1521" s="73">
        <v>41638</v>
      </c>
      <c r="B1521" s="130">
        <v>1841.0699460000001</v>
      </c>
      <c r="C1521" s="125">
        <f t="shared" si="46"/>
        <v>3.7035577811279863E-2</v>
      </c>
      <c r="D1521" s="130">
        <f t="shared" si="47"/>
        <v>37035.577811279865</v>
      </c>
    </row>
    <row r="1522" spans="1:4" x14ac:dyDescent="0.3">
      <c r="A1522" s="73">
        <v>41635</v>
      </c>
      <c r="B1522" s="130">
        <v>1841.400024</v>
      </c>
      <c r="C1522" s="125">
        <f t="shared" si="46"/>
        <v>3.7116318783441349E-2</v>
      </c>
      <c r="D1522" s="130">
        <f t="shared" si="47"/>
        <v>37116.318783441347</v>
      </c>
    </row>
    <row r="1523" spans="1:4" x14ac:dyDescent="0.3">
      <c r="A1523" s="73">
        <v>41634</v>
      </c>
      <c r="B1523" s="130">
        <v>1842.0200199999999</v>
      </c>
      <c r="C1523" s="125">
        <f t="shared" si="46"/>
        <v>3.3553685837358405E-2</v>
      </c>
      <c r="D1523" s="130">
        <f t="shared" si="47"/>
        <v>33553.685837358404</v>
      </c>
    </row>
    <row r="1524" spans="1:4" x14ac:dyDescent="0.3">
      <c r="A1524" s="73">
        <v>41632</v>
      </c>
      <c r="B1524" s="130">
        <v>1833.3199460000001</v>
      </c>
      <c r="C1524" s="125">
        <f t="shared" si="46"/>
        <v>1.7030739193592437E-2</v>
      </c>
      <c r="D1524" s="130">
        <f t="shared" si="47"/>
        <v>17030.739193592435</v>
      </c>
    </row>
    <row r="1525" spans="1:4" x14ac:dyDescent="0.3">
      <c r="A1525" s="73">
        <v>41631</v>
      </c>
      <c r="B1525" s="130">
        <v>1827.98999</v>
      </c>
      <c r="C1525" s="125">
        <f t="shared" si="46"/>
        <v>1.0849546859463377E-2</v>
      </c>
      <c r="D1525" s="130">
        <f t="shared" si="47"/>
        <v>10849.546859463377</v>
      </c>
    </row>
    <row r="1526" spans="1:4" x14ac:dyDescent="0.3">
      <c r="A1526" s="73">
        <v>41628</v>
      </c>
      <c r="B1526" s="130">
        <v>1818.3199460000001</v>
      </c>
      <c r="C1526" s="125">
        <f t="shared" si="46"/>
        <v>7.3292634988808558E-3</v>
      </c>
      <c r="D1526" s="130">
        <f t="shared" si="47"/>
        <v>7329.2634988808559</v>
      </c>
    </row>
    <row r="1527" spans="1:4" x14ac:dyDescent="0.3">
      <c r="A1527" s="73">
        <v>41627</v>
      </c>
      <c r="B1527" s="130">
        <v>1809.599976</v>
      </c>
      <c r="C1527" s="125">
        <f t="shared" si="46"/>
        <v>1.3764444631648276E-2</v>
      </c>
      <c r="D1527" s="130">
        <f t="shared" si="47"/>
        <v>13764.444631648275</v>
      </c>
    </row>
    <row r="1528" spans="1:4" x14ac:dyDescent="0.3">
      <c r="A1528" s="73">
        <v>41626</v>
      </c>
      <c r="B1528" s="130">
        <v>1810.650024</v>
      </c>
      <c r="C1528" s="125">
        <f t="shared" si="46"/>
        <v>9.950839415721946E-3</v>
      </c>
      <c r="D1528" s="130">
        <f t="shared" si="47"/>
        <v>9950.8394157219464</v>
      </c>
    </row>
    <row r="1529" spans="1:4" x14ac:dyDescent="0.3">
      <c r="A1529" s="73">
        <v>41625</v>
      </c>
      <c r="B1529" s="130">
        <v>1781</v>
      </c>
      <c r="C1529" s="125">
        <f t="shared" si="46"/>
        <v>-7.8823629283476526E-3</v>
      </c>
      <c r="D1529" s="130">
        <f t="shared" si="47"/>
        <v>-7882.362928347653</v>
      </c>
    </row>
    <row r="1530" spans="1:4" x14ac:dyDescent="0.3">
      <c r="A1530" s="73">
        <v>41624</v>
      </c>
      <c r="B1530" s="130">
        <v>1786.540039</v>
      </c>
      <c r="C1530" s="125">
        <f t="shared" si="46"/>
        <v>-7.9737824469039431E-3</v>
      </c>
      <c r="D1530" s="130">
        <f t="shared" si="47"/>
        <v>-7973.7824469039433</v>
      </c>
    </row>
    <row r="1531" spans="1:4" x14ac:dyDescent="0.3">
      <c r="A1531" s="73">
        <v>41621</v>
      </c>
      <c r="B1531" s="130">
        <v>1775.3199460000001</v>
      </c>
      <c r="C1531" s="125">
        <f t="shared" si="46"/>
        <v>-1.6884451854745075E-2</v>
      </c>
      <c r="D1531" s="130">
        <f t="shared" si="47"/>
        <v>-16884.451854745075</v>
      </c>
    </row>
    <row r="1532" spans="1:4" x14ac:dyDescent="0.3">
      <c r="A1532" s="73">
        <v>41620</v>
      </c>
      <c r="B1532" s="130">
        <v>1775.5</v>
      </c>
      <c r="C1532" s="125">
        <f t="shared" si="46"/>
        <v>-1.7557245259953058E-2</v>
      </c>
      <c r="D1532" s="130">
        <f t="shared" si="47"/>
        <v>-17557.245259953059</v>
      </c>
    </row>
    <row r="1533" spans="1:4" x14ac:dyDescent="0.3">
      <c r="A1533" s="73">
        <v>41619</v>
      </c>
      <c r="B1533" s="130">
        <v>1782.219971</v>
      </c>
      <c r="C1533" s="125">
        <f t="shared" si="46"/>
        <v>-1.138817306892248E-2</v>
      </c>
      <c r="D1533" s="130">
        <f t="shared" si="47"/>
        <v>-11388.173068922481</v>
      </c>
    </row>
    <row r="1534" spans="1:4" x14ac:dyDescent="0.3">
      <c r="A1534" s="73">
        <v>41618</v>
      </c>
      <c r="B1534" s="130">
        <v>1802.619995</v>
      </c>
      <c r="C1534" s="125">
        <f t="shared" si="46"/>
        <v>7.7679087453708107E-5</v>
      </c>
      <c r="D1534" s="130">
        <f t="shared" si="47"/>
        <v>77.679087453708107</v>
      </c>
    </row>
    <row r="1535" spans="1:4" x14ac:dyDescent="0.3">
      <c r="A1535" s="73">
        <v>41617</v>
      </c>
      <c r="B1535" s="130">
        <v>1808.369995</v>
      </c>
      <c r="C1535" s="125">
        <f t="shared" si="46"/>
        <v>2.0002576409037243E-3</v>
      </c>
      <c r="D1535" s="130">
        <f t="shared" si="47"/>
        <v>2000.2576409037242</v>
      </c>
    </row>
    <row r="1536" spans="1:4" x14ac:dyDescent="0.3">
      <c r="A1536" s="73">
        <v>41614</v>
      </c>
      <c r="B1536" s="130">
        <v>1805.089966</v>
      </c>
      <c r="C1536" s="125">
        <f t="shared" si="46"/>
        <v>5.1451903686190459E-3</v>
      </c>
      <c r="D1536" s="130">
        <f t="shared" si="47"/>
        <v>5145.1903686190462</v>
      </c>
    </row>
    <row r="1537" spans="1:4" x14ac:dyDescent="0.3">
      <c r="A1537" s="73">
        <v>41613</v>
      </c>
      <c r="B1537" s="130">
        <v>1785.030029</v>
      </c>
      <c r="C1537" s="125">
        <f t="shared" si="46"/>
        <v>2.0546175192537319E-3</v>
      </c>
      <c r="D1537" s="130">
        <f t="shared" si="47"/>
        <v>2054.6175192537321</v>
      </c>
    </row>
    <row r="1538" spans="1:4" x14ac:dyDescent="0.3">
      <c r="A1538" s="73">
        <v>41612</v>
      </c>
      <c r="B1538" s="130">
        <v>1792.8100589999999</v>
      </c>
      <c r="C1538" s="125">
        <f t="shared" si="46"/>
        <v>2.7631002331351961E-3</v>
      </c>
      <c r="D1538" s="130">
        <f t="shared" si="47"/>
        <v>2763.100233135196</v>
      </c>
    </row>
    <row r="1539" spans="1:4" x14ac:dyDescent="0.3">
      <c r="A1539" s="73">
        <v>41611</v>
      </c>
      <c r="B1539" s="130">
        <v>1795.150024</v>
      </c>
      <c r="C1539" s="125">
        <f t="shared" si="46"/>
        <v>2.0206164236167279E-3</v>
      </c>
      <c r="D1539" s="130">
        <f t="shared" si="47"/>
        <v>2020.6164236167278</v>
      </c>
    </row>
    <row r="1540" spans="1:4" x14ac:dyDescent="0.3">
      <c r="A1540" s="73">
        <v>41610</v>
      </c>
      <c r="B1540" s="130">
        <v>1800.900024</v>
      </c>
      <c r="C1540" s="125">
        <f t="shared" si="46"/>
        <v>1.5126238298270867E-3</v>
      </c>
      <c r="D1540" s="130">
        <f t="shared" si="47"/>
        <v>1512.6238298270866</v>
      </c>
    </row>
    <row r="1541" spans="1:4" x14ac:dyDescent="0.3">
      <c r="A1541" s="73">
        <v>41607</v>
      </c>
      <c r="B1541" s="130">
        <v>1805.8100589999999</v>
      </c>
      <c r="C1541" s="125">
        <f t="shared" si="46"/>
        <v>8.4831310062523091E-3</v>
      </c>
      <c r="D1541" s="130">
        <f t="shared" si="47"/>
        <v>8483.1310062523098</v>
      </c>
    </row>
    <row r="1542" spans="1:4" x14ac:dyDescent="0.3">
      <c r="A1542" s="73">
        <v>41605</v>
      </c>
      <c r="B1542" s="130">
        <v>1807.2299800000001</v>
      </c>
      <c r="C1542" s="125">
        <f t="shared" si="46"/>
        <v>1.4158237934904561E-2</v>
      </c>
      <c r="D1542" s="130">
        <f t="shared" si="47"/>
        <v>14158.23793490456</v>
      </c>
    </row>
    <row r="1543" spans="1:4" x14ac:dyDescent="0.3">
      <c r="A1543" s="73">
        <v>41604</v>
      </c>
      <c r="B1543" s="130">
        <v>1802.75</v>
      </c>
      <c r="C1543" s="125">
        <f t="shared" si="46"/>
        <v>1.9833828425909417E-2</v>
      </c>
      <c r="D1543" s="130">
        <f t="shared" si="47"/>
        <v>19833.828425909418</v>
      </c>
    </row>
    <row r="1544" spans="1:4" x14ac:dyDescent="0.3">
      <c r="A1544" s="73">
        <v>41603</v>
      </c>
      <c r="B1544" s="130">
        <v>1802.4799800000001</v>
      </c>
      <c r="C1544" s="125">
        <f t="shared" ref="C1544:C1607" si="48">B1544/B1554-1</f>
        <v>1.7264031481096342E-2</v>
      </c>
      <c r="D1544" s="130">
        <f t="shared" ref="D1544:D1607" si="49">C1544*$B$5</f>
        <v>17264.031481096343</v>
      </c>
    </row>
    <row r="1545" spans="1:4" x14ac:dyDescent="0.3">
      <c r="A1545" s="73">
        <v>41600</v>
      </c>
      <c r="B1545" s="130">
        <v>1804.76001</v>
      </c>
      <c r="C1545" s="125">
        <f t="shared" si="48"/>
        <v>1.9287152613679526E-2</v>
      </c>
      <c r="D1545" s="130">
        <f t="shared" si="49"/>
        <v>19287.152613679526</v>
      </c>
    </row>
    <row r="1546" spans="1:4" x14ac:dyDescent="0.3">
      <c r="A1546" s="73">
        <v>41599</v>
      </c>
      <c r="B1546" s="130">
        <v>1795.849976</v>
      </c>
      <c r="C1546" s="125">
        <f t="shared" si="48"/>
        <v>2.7873938317274138E-2</v>
      </c>
      <c r="D1546" s="130">
        <f t="shared" si="49"/>
        <v>27873.93831727414</v>
      </c>
    </row>
    <row r="1547" spans="1:4" x14ac:dyDescent="0.3">
      <c r="A1547" s="73">
        <v>41598</v>
      </c>
      <c r="B1547" s="130">
        <v>1781.369995</v>
      </c>
      <c r="C1547" s="125">
        <f t="shared" si="48"/>
        <v>6.1451943029624534E-3</v>
      </c>
      <c r="D1547" s="130">
        <f t="shared" si="49"/>
        <v>6145.1943029624535</v>
      </c>
    </row>
    <row r="1548" spans="1:4" x14ac:dyDescent="0.3">
      <c r="A1548" s="73">
        <v>41597</v>
      </c>
      <c r="B1548" s="130">
        <v>1787.869995</v>
      </c>
      <c r="C1548" s="125">
        <f t="shared" si="48"/>
        <v>1.4123907048669837E-2</v>
      </c>
      <c r="D1548" s="130">
        <f t="shared" si="49"/>
        <v>14123.907048669837</v>
      </c>
    </row>
    <row r="1549" spans="1:4" x14ac:dyDescent="0.3">
      <c r="A1549" s="73">
        <v>41596</v>
      </c>
      <c r="B1549" s="130">
        <v>1791.530029</v>
      </c>
      <c r="C1549" s="125">
        <f t="shared" si="48"/>
        <v>1.3348930262599756E-2</v>
      </c>
      <c r="D1549" s="130">
        <f t="shared" si="49"/>
        <v>13348.930262599757</v>
      </c>
    </row>
    <row r="1550" spans="1:4" x14ac:dyDescent="0.3">
      <c r="A1550" s="73">
        <v>41593</v>
      </c>
      <c r="B1550" s="130">
        <v>1798.1800539999999</v>
      </c>
      <c r="C1550" s="125">
        <f t="shared" si="48"/>
        <v>2.0742057792096702E-2</v>
      </c>
      <c r="D1550" s="130">
        <f t="shared" si="49"/>
        <v>20742.057792096701</v>
      </c>
    </row>
    <row r="1551" spans="1:4" x14ac:dyDescent="0.3">
      <c r="A1551" s="73">
        <v>41592</v>
      </c>
      <c r="B1551" s="130">
        <v>1790.619995</v>
      </c>
      <c r="C1551" s="125">
        <f t="shared" si="48"/>
        <v>1.9401753016345502E-2</v>
      </c>
      <c r="D1551" s="130">
        <f t="shared" si="49"/>
        <v>19401.753016345501</v>
      </c>
    </row>
    <row r="1552" spans="1:4" x14ac:dyDescent="0.3">
      <c r="A1552" s="73">
        <v>41591</v>
      </c>
      <c r="B1552" s="130">
        <v>1782</v>
      </c>
      <c r="C1552" s="125">
        <f t="shared" si="48"/>
        <v>1.0599350298381216E-2</v>
      </c>
      <c r="D1552" s="130">
        <f t="shared" si="49"/>
        <v>10599.350298381216</v>
      </c>
    </row>
    <row r="1553" spans="1:4" x14ac:dyDescent="0.3">
      <c r="A1553" s="73">
        <v>41590</v>
      </c>
      <c r="B1553" s="130">
        <v>1767.6899410000001</v>
      </c>
      <c r="C1553" s="125">
        <f t="shared" si="48"/>
        <v>-2.4041367520543089E-3</v>
      </c>
      <c r="D1553" s="130">
        <f t="shared" si="49"/>
        <v>-2404.136752054309</v>
      </c>
    </row>
    <row r="1554" spans="1:4" x14ac:dyDescent="0.3">
      <c r="A1554" s="73">
        <v>41589</v>
      </c>
      <c r="B1554" s="130">
        <v>1771.8900149999999</v>
      </c>
      <c r="C1554" s="125">
        <f t="shared" si="48"/>
        <v>5.5501813639629027E-3</v>
      </c>
      <c r="D1554" s="130">
        <f t="shared" si="49"/>
        <v>5550.1813639629027</v>
      </c>
    </row>
    <row r="1555" spans="1:4" x14ac:dyDescent="0.3">
      <c r="A1555" s="73">
        <v>41586</v>
      </c>
      <c r="B1555" s="130">
        <v>1770.6099850000001</v>
      </c>
      <c r="C1555" s="125">
        <f t="shared" si="48"/>
        <v>6.1598759365160127E-3</v>
      </c>
      <c r="D1555" s="130">
        <f t="shared" si="49"/>
        <v>6159.8759365160131</v>
      </c>
    </row>
    <row r="1556" spans="1:4" x14ac:dyDescent="0.3">
      <c r="A1556" s="73">
        <v>41585</v>
      </c>
      <c r="B1556" s="130">
        <v>1747.150024</v>
      </c>
      <c r="C1556" s="125">
        <f t="shared" si="48"/>
        <v>-2.8080625498041467E-3</v>
      </c>
      <c r="D1556" s="130">
        <f t="shared" si="49"/>
        <v>-2808.0625498041468</v>
      </c>
    </row>
    <row r="1557" spans="1:4" x14ac:dyDescent="0.3">
      <c r="A1557" s="73">
        <v>41584</v>
      </c>
      <c r="B1557" s="130">
        <v>1770.48999</v>
      </c>
      <c r="C1557" s="125">
        <f t="shared" si="48"/>
        <v>1.3805692306927186E-2</v>
      </c>
      <c r="D1557" s="130">
        <f t="shared" si="49"/>
        <v>13805.692306927187</v>
      </c>
    </row>
    <row r="1558" spans="1:4" x14ac:dyDescent="0.3">
      <c r="A1558" s="73">
        <v>41583</v>
      </c>
      <c r="B1558" s="130">
        <v>1762.969971</v>
      </c>
      <c r="C1558" s="125">
        <f t="shared" si="48"/>
        <v>4.7301924532086037E-3</v>
      </c>
      <c r="D1558" s="130">
        <f t="shared" si="49"/>
        <v>4730.1924532086041</v>
      </c>
    </row>
    <row r="1559" spans="1:4" x14ac:dyDescent="0.3">
      <c r="A1559" s="73">
        <v>41582</v>
      </c>
      <c r="B1559" s="130">
        <v>1767.9300539999999</v>
      </c>
      <c r="C1559" s="125">
        <f t="shared" si="48"/>
        <v>1.3337853533933686E-2</v>
      </c>
      <c r="D1559" s="130">
        <f t="shared" si="49"/>
        <v>13337.853533933685</v>
      </c>
    </row>
    <row r="1560" spans="1:4" x14ac:dyDescent="0.3">
      <c r="A1560" s="73">
        <v>41579</v>
      </c>
      <c r="B1560" s="130">
        <v>1761.6400149999999</v>
      </c>
      <c r="C1560" s="125">
        <f t="shared" si="48"/>
        <v>9.825173402120857E-3</v>
      </c>
      <c r="D1560" s="130">
        <f t="shared" si="49"/>
        <v>9825.1734021208576</v>
      </c>
    </row>
    <row r="1561" spans="1:4" x14ac:dyDescent="0.3">
      <c r="A1561" s="73">
        <v>41578</v>
      </c>
      <c r="B1561" s="130">
        <v>1756.540039</v>
      </c>
      <c r="C1561" s="125">
        <f t="shared" si="48"/>
        <v>1.3495666662495465E-2</v>
      </c>
      <c r="D1561" s="130">
        <f t="shared" si="49"/>
        <v>13495.666662495465</v>
      </c>
    </row>
    <row r="1562" spans="1:4" x14ac:dyDescent="0.3">
      <c r="A1562" s="73">
        <v>41577</v>
      </c>
      <c r="B1562" s="130">
        <v>1763.3100589999999</v>
      </c>
      <c r="C1562" s="125">
        <f t="shared" si="48"/>
        <v>2.4263170796923861E-2</v>
      </c>
      <c r="D1562" s="130">
        <f t="shared" si="49"/>
        <v>24263.17079692386</v>
      </c>
    </row>
    <row r="1563" spans="1:4" x14ac:dyDescent="0.3">
      <c r="A1563" s="73">
        <v>41576</v>
      </c>
      <c r="B1563" s="130">
        <v>1771.9499510000001</v>
      </c>
      <c r="C1563" s="125">
        <f t="shared" si="48"/>
        <v>4.3514298336134516E-2</v>
      </c>
      <c r="D1563" s="130">
        <f t="shared" si="49"/>
        <v>43514.298336134518</v>
      </c>
    </row>
    <row r="1564" spans="1:4" x14ac:dyDescent="0.3">
      <c r="A1564" s="73">
        <v>41575</v>
      </c>
      <c r="B1564" s="130">
        <v>1762.1099850000001</v>
      </c>
      <c r="C1564" s="125">
        <f t="shared" si="48"/>
        <v>3.0389307041622571E-2</v>
      </c>
      <c r="D1564" s="130">
        <f t="shared" si="49"/>
        <v>30389.307041622571</v>
      </c>
    </row>
    <row r="1565" spans="1:4" x14ac:dyDescent="0.3">
      <c r="A1565" s="73">
        <v>41572</v>
      </c>
      <c r="B1565" s="130">
        <v>1759.7700199999999</v>
      </c>
      <c r="C1565" s="125">
        <f t="shared" si="48"/>
        <v>3.3213991678890054E-2</v>
      </c>
      <c r="D1565" s="130">
        <f t="shared" si="49"/>
        <v>33213.991678890052</v>
      </c>
    </row>
    <row r="1566" spans="1:4" x14ac:dyDescent="0.3">
      <c r="A1566" s="73">
        <v>41571</v>
      </c>
      <c r="B1566" s="130">
        <v>1752.0699460000001</v>
      </c>
      <c r="C1566" s="125">
        <f t="shared" si="48"/>
        <v>3.5159690011331124E-2</v>
      </c>
      <c r="D1566" s="130">
        <f t="shared" si="49"/>
        <v>35159.69001133112</v>
      </c>
    </row>
    <row r="1567" spans="1:4" x14ac:dyDescent="0.3">
      <c r="A1567" s="73">
        <v>41570</v>
      </c>
      <c r="B1567" s="130">
        <v>1746.380005</v>
      </c>
      <c r="C1567" s="125">
        <f t="shared" si="48"/>
        <v>5.4322615126936258E-2</v>
      </c>
      <c r="D1567" s="130">
        <f t="shared" si="49"/>
        <v>54322.61512693626</v>
      </c>
    </row>
    <row r="1568" spans="1:4" x14ac:dyDescent="0.3">
      <c r="A1568" s="73">
        <v>41569</v>
      </c>
      <c r="B1568" s="130">
        <v>1754.670044</v>
      </c>
      <c r="C1568" s="125">
        <f t="shared" si="48"/>
        <v>5.9935422958612872E-2</v>
      </c>
      <c r="D1568" s="130">
        <f t="shared" si="49"/>
        <v>59935.422958612871</v>
      </c>
    </row>
    <row r="1569" spans="1:4" x14ac:dyDescent="0.3">
      <c r="A1569" s="73">
        <v>41568</v>
      </c>
      <c r="B1569" s="130">
        <v>1744.660034</v>
      </c>
      <c r="C1569" s="125">
        <f t="shared" si="48"/>
        <v>4.0892083624358921E-2</v>
      </c>
      <c r="D1569" s="130">
        <f t="shared" si="49"/>
        <v>40892.083624358922</v>
      </c>
    </row>
    <row r="1570" spans="1:4" x14ac:dyDescent="0.3">
      <c r="A1570" s="73">
        <v>41565</v>
      </c>
      <c r="B1570" s="130">
        <v>1744.5</v>
      </c>
      <c r="C1570" s="125">
        <f t="shared" si="48"/>
        <v>3.1943212067435667E-2</v>
      </c>
      <c r="D1570" s="130">
        <f t="shared" si="49"/>
        <v>31943.212067435667</v>
      </c>
    </row>
    <row r="1571" spans="1:4" x14ac:dyDescent="0.3">
      <c r="A1571" s="73">
        <v>41564</v>
      </c>
      <c r="B1571" s="130">
        <v>1733.150024</v>
      </c>
      <c r="C1571" s="125">
        <f t="shared" si="48"/>
        <v>3.2460408240111871E-2</v>
      </c>
      <c r="D1571" s="130">
        <f t="shared" si="49"/>
        <v>32460.408240111872</v>
      </c>
    </row>
    <row r="1572" spans="1:4" x14ac:dyDescent="0.3">
      <c r="A1572" s="73">
        <v>41563</v>
      </c>
      <c r="B1572" s="130">
        <v>1721.540039</v>
      </c>
      <c r="C1572" s="125">
        <f t="shared" si="48"/>
        <v>1.6335400049399817E-2</v>
      </c>
      <c r="D1572" s="130">
        <f t="shared" si="49"/>
        <v>16335.400049399817</v>
      </c>
    </row>
    <row r="1573" spans="1:4" x14ac:dyDescent="0.3">
      <c r="A1573" s="73">
        <v>41562</v>
      </c>
      <c r="B1573" s="130">
        <v>1698.0600589999999</v>
      </c>
      <c r="C1573" s="125">
        <f t="shared" si="48"/>
        <v>1.8053445427728132E-3</v>
      </c>
      <c r="D1573" s="130">
        <f t="shared" si="49"/>
        <v>1805.3445427728132</v>
      </c>
    </row>
    <row r="1574" spans="1:4" x14ac:dyDescent="0.3">
      <c r="A1574" s="73">
        <v>41561</v>
      </c>
      <c r="B1574" s="130">
        <v>1710.1400149999999</v>
      </c>
      <c r="C1574" s="125">
        <f t="shared" si="48"/>
        <v>1.7002149901516272E-2</v>
      </c>
      <c r="D1574" s="130">
        <f t="shared" si="49"/>
        <v>17002.149901516274</v>
      </c>
    </row>
    <row r="1575" spans="1:4" x14ac:dyDescent="0.3">
      <c r="A1575" s="73">
        <v>41558</v>
      </c>
      <c r="B1575" s="130">
        <v>1703.1999510000001</v>
      </c>
      <c r="C1575" s="125">
        <f t="shared" si="48"/>
        <v>6.7681105364267857E-3</v>
      </c>
      <c r="D1575" s="130">
        <f t="shared" si="49"/>
        <v>6768.110536426786</v>
      </c>
    </row>
    <row r="1576" spans="1:4" x14ac:dyDescent="0.3">
      <c r="A1576" s="73">
        <v>41557</v>
      </c>
      <c r="B1576" s="130">
        <v>1692.5600589999999</v>
      </c>
      <c r="C1576" s="125">
        <f t="shared" si="48"/>
        <v>-3.5969227935593873E-3</v>
      </c>
      <c r="D1576" s="130">
        <f t="shared" si="49"/>
        <v>-3596.9227935593872</v>
      </c>
    </row>
    <row r="1577" spans="1:4" x14ac:dyDescent="0.3">
      <c r="A1577" s="73">
        <v>41556</v>
      </c>
      <c r="B1577" s="130">
        <v>1656.400024</v>
      </c>
      <c r="C1577" s="125">
        <f t="shared" si="48"/>
        <v>-2.1485491573155269E-2</v>
      </c>
      <c r="D1577" s="130">
        <f t="shared" si="49"/>
        <v>-21485.491573155268</v>
      </c>
    </row>
    <row r="1578" spans="1:4" x14ac:dyDescent="0.3">
      <c r="A1578" s="73">
        <v>41555</v>
      </c>
      <c r="B1578" s="130">
        <v>1655.4499510000001</v>
      </c>
      <c r="C1578" s="125">
        <f t="shared" si="48"/>
        <v>-2.4725814419568559E-2</v>
      </c>
      <c r="D1578" s="130">
        <f t="shared" si="49"/>
        <v>-24725.81441956856</v>
      </c>
    </row>
    <row r="1579" spans="1:4" x14ac:dyDescent="0.3">
      <c r="A1579" s="73">
        <v>41554</v>
      </c>
      <c r="B1579" s="130">
        <v>1676.119995</v>
      </c>
      <c r="C1579" s="125">
        <f t="shared" si="48"/>
        <v>-1.511303736769809E-2</v>
      </c>
      <c r="D1579" s="130">
        <f t="shared" si="49"/>
        <v>-15113.037367698091</v>
      </c>
    </row>
    <row r="1580" spans="1:4" x14ac:dyDescent="0.3">
      <c r="A1580" s="73">
        <v>41551</v>
      </c>
      <c r="B1580" s="130">
        <v>1690.5</v>
      </c>
      <c r="C1580" s="125">
        <f t="shared" si="48"/>
        <v>-1.1351494297389464E-2</v>
      </c>
      <c r="D1580" s="130">
        <f t="shared" si="49"/>
        <v>-11351.494297389463</v>
      </c>
    </row>
    <row r="1581" spans="1:4" x14ac:dyDescent="0.3">
      <c r="A1581" s="73">
        <v>41550</v>
      </c>
      <c r="B1581" s="130">
        <v>1678.660034</v>
      </c>
      <c r="C1581" s="125">
        <f t="shared" si="48"/>
        <v>-2.5360807309977917E-2</v>
      </c>
      <c r="D1581" s="130">
        <f t="shared" si="49"/>
        <v>-25360.807309977918</v>
      </c>
    </row>
    <row r="1582" spans="1:4" x14ac:dyDescent="0.3">
      <c r="A1582" s="73">
        <v>41549</v>
      </c>
      <c r="B1582" s="130">
        <v>1693.869995</v>
      </c>
      <c r="C1582" s="125">
        <f t="shared" si="48"/>
        <v>-1.8342311090658869E-2</v>
      </c>
      <c r="D1582" s="130">
        <f t="shared" si="49"/>
        <v>-18342.31109065887</v>
      </c>
    </row>
    <row r="1583" spans="1:4" x14ac:dyDescent="0.3">
      <c r="A1583" s="73">
        <v>41548</v>
      </c>
      <c r="B1583" s="130">
        <v>1695</v>
      </c>
      <c r="C1583" s="125">
        <f t="shared" si="48"/>
        <v>-5.7251518939607227E-3</v>
      </c>
      <c r="D1583" s="130">
        <f t="shared" si="49"/>
        <v>-5725.1518939607231</v>
      </c>
    </row>
    <row r="1584" spans="1:4" x14ac:dyDescent="0.3">
      <c r="A1584" s="73">
        <v>41547</v>
      </c>
      <c r="B1584" s="130">
        <v>1681.5500489999999</v>
      </c>
      <c r="C1584" s="125">
        <f t="shared" si="48"/>
        <v>-9.4544811657090166E-3</v>
      </c>
      <c r="D1584" s="130">
        <f t="shared" si="49"/>
        <v>-9454.4811657090158</v>
      </c>
    </row>
    <row r="1585" spans="1:4" x14ac:dyDescent="0.3">
      <c r="A1585" s="73">
        <v>41544</v>
      </c>
      <c r="B1585" s="130">
        <v>1691.75</v>
      </c>
      <c r="C1585" s="125">
        <f t="shared" si="48"/>
        <v>2.2275072851587474E-3</v>
      </c>
      <c r="D1585" s="130">
        <f t="shared" si="49"/>
        <v>2227.5072851587474</v>
      </c>
    </row>
    <row r="1586" spans="1:4" x14ac:dyDescent="0.3">
      <c r="A1586" s="73">
        <v>41543</v>
      </c>
      <c r="B1586" s="130">
        <v>1698.670044</v>
      </c>
      <c r="C1586" s="125">
        <f t="shared" si="48"/>
        <v>9.0589393029705256E-3</v>
      </c>
      <c r="D1586" s="130">
        <f t="shared" si="49"/>
        <v>9058.9393029705261</v>
      </c>
    </row>
    <row r="1587" spans="1:4" x14ac:dyDescent="0.3">
      <c r="A1587" s="73">
        <v>41542</v>
      </c>
      <c r="B1587" s="130">
        <v>1692.7700199999999</v>
      </c>
      <c r="C1587" s="125">
        <f t="shared" si="48"/>
        <v>2.1549643835732102E-3</v>
      </c>
      <c r="D1587" s="130">
        <f t="shared" si="49"/>
        <v>2154.9643835732104</v>
      </c>
    </row>
    <row r="1588" spans="1:4" x14ac:dyDescent="0.3">
      <c r="A1588" s="73">
        <v>41541</v>
      </c>
      <c r="B1588" s="130">
        <v>1697.420044</v>
      </c>
      <c r="C1588" s="125">
        <f t="shared" si="48"/>
        <v>7.9751388545961088E-3</v>
      </c>
      <c r="D1588" s="130">
        <f t="shared" si="49"/>
        <v>7975.138854596109</v>
      </c>
    </row>
    <row r="1589" spans="1:4" x14ac:dyDescent="0.3">
      <c r="A1589" s="73">
        <v>41540</v>
      </c>
      <c r="B1589" s="130">
        <v>1701.839966</v>
      </c>
      <c r="C1589" s="125">
        <f t="shared" si="48"/>
        <v>1.8023464418418955E-2</v>
      </c>
      <c r="D1589" s="130">
        <f t="shared" si="49"/>
        <v>18023.464418418956</v>
      </c>
    </row>
    <row r="1590" spans="1:4" x14ac:dyDescent="0.3">
      <c r="A1590" s="73">
        <v>41537</v>
      </c>
      <c r="B1590" s="130">
        <v>1709.910034</v>
      </c>
      <c r="C1590" s="125">
        <f t="shared" si="48"/>
        <v>3.3072124642681056E-2</v>
      </c>
      <c r="D1590" s="130">
        <f t="shared" si="49"/>
        <v>33072.124642681054</v>
      </c>
    </row>
    <row r="1591" spans="1:4" x14ac:dyDescent="0.3">
      <c r="A1591" s="73">
        <v>41536</v>
      </c>
      <c r="B1591" s="130">
        <v>1722.339966</v>
      </c>
      <c r="C1591" s="125">
        <f t="shared" si="48"/>
        <v>4.0638526106348438E-2</v>
      </c>
      <c r="D1591" s="130">
        <f t="shared" si="49"/>
        <v>40638.526106348436</v>
      </c>
    </row>
    <row r="1592" spans="1:4" x14ac:dyDescent="0.3">
      <c r="A1592" s="73">
        <v>41535</v>
      </c>
      <c r="B1592" s="130">
        <v>1725.5200199999999</v>
      </c>
      <c r="C1592" s="125">
        <f t="shared" si="48"/>
        <v>4.3821270554441183E-2</v>
      </c>
      <c r="D1592" s="130">
        <f t="shared" si="49"/>
        <v>43821.27055444118</v>
      </c>
    </row>
    <row r="1593" spans="1:4" x14ac:dyDescent="0.3">
      <c r="A1593" s="73">
        <v>41534</v>
      </c>
      <c r="B1593" s="130">
        <v>1704.76001</v>
      </c>
      <c r="C1593" s="125">
        <f t="shared" si="48"/>
        <v>3.9633600570401883E-2</v>
      </c>
      <c r="D1593" s="130">
        <f t="shared" si="49"/>
        <v>39633.600570401883</v>
      </c>
    </row>
    <row r="1594" spans="1:4" x14ac:dyDescent="0.3">
      <c r="A1594" s="73">
        <v>41533</v>
      </c>
      <c r="B1594" s="130">
        <v>1697.599976</v>
      </c>
      <c r="C1594" s="125">
        <f t="shared" si="48"/>
        <v>3.957819564827747E-2</v>
      </c>
      <c r="D1594" s="130">
        <f t="shared" si="49"/>
        <v>39578.195648277469</v>
      </c>
    </row>
    <row r="1595" spans="1:4" x14ac:dyDescent="0.3">
      <c r="A1595" s="73">
        <v>41530</v>
      </c>
      <c r="B1595" s="130">
        <v>1687.98999</v>
      </c>
      <c r="C1595" s="125">
        <f t="shared" si="48"/>
        <v>3.0411950323760317E-2</v>
      </c>
      <c r="D1595" s="130">
        <f t="shared" si="49"/>
        <v>30411.950323760317</v>
      </c>
    </row>
    <row r="1596" spans="1:4" x14ac:dyDescent="0.3">
      <c r="A1596" s="73">
        <v>41529</v>
      </c>
      <c r="B1596" s="130">
        <v>1683.420044</v>
      </c>
      <c r="C1596" s="125">
        <f t="shared" si="48"/>
        <v>2.9639920338085934E-2</v>
      </c>
      <c r="D1596" s="130">
        <f t="shared" si="49"/>
        <v>29639.920338085933</v>
      </c>
    </row>
    <row r="1597" spans="1:4" x14ac:dyDescent="0.3">
      <c r="A1597" s="73">
        <v>41528</v>
      </c>
      <c r="B1597" s="130">
        <v>1689.130005</v>
      </c>
      <c r="C1597" s="125">
        <f t="shared" si="48"/>
        <v>3.5971018178340364E-2</v>
      </c>
      <c r="D1597" s="130">
        <f t="shared" si="49"/>
        <v>35971.01817834036</v>
      </c>
    </row>
    <row r="1598" spans="1:4" x14ac:dyDescent="0.3">
      <c r="A1598" s="73">
        <v>41527</v>
      </c>
      <c r="B1598" s="130">
        <v>1683.98999</v>
      </c>
      <c r="C1598" s="125">
        <f t="shared" si="48"/>
        <v>1.6423399922573578E-2</v>
      </c>
      <c r="D1598" s="130">
        <f t="shared" si="49"/>
        <v>16423.399922573579</v>
      </c>
    </row>
    <row r="1599" spans="1:4" x14ac:dyDescent="0.3">
      <c r="A1599" s="73">
        <v>41526</v>
      </c>
      <c r="B1599" s="130">
        <v>1671.709961</v>
      </c>
      <c r="C1599" s="125">
        <f t="shared" si="48"/>
        <v>4.9353537721670282E-3</v>
      </c>
      <c r="D1599" s="130">
        <f t="shared" si="49"/>
        <v>4935.3537721670282</v>
      </c>
    </row>
    <row r="1600" spans="1:4" x14ac:dyDescent="0.3">
      <c r="A1600" s="73">
        <v>41523</v>
      </c>
      <c r="B1600" s="130">
        <v>1655.170044</v>
      </c>
      <c r="C1600" s="125">
        <f t="shared" si="48"/>
        <v>-1.080241552076977E-3</v>
      </c>
      <c r="D1600" s="130">
        <f t="shared" si="49"/>
        <v>-1080.2415520769771</v>
      </c>
    </row>
    <row r="1601" spans="1:4" x14ac:dyDescent="0.3">
      <c r="A1601" s="73">
        <v>41522</v>
      </c>
      <c r="B1601" s="130">
        <v>1655.079956</v>
      </c>
      <c r="C1601" s="125">
        <f t="shared" si="48"/>
        <v>7.4749857765556982E-3</v>
      </c>
      <c r="D1601" s="130">
        <f t="shared" si="49"/>
        <v>7474.9857765556981</v>
      </c>
    </row>
    <row r="1602" spans="1:4" x14ac:dyDescent="0.3">
      <c r="A1602" s="73">
        <v>41521</v>
      </c>
      <c r="B1602" s="130">
        <v>1653.079956</v>
      </c>
      <c r="C1602" s="125">
        <f t="shared" si="48"/>
        <v>4.4178292165875099E-4</v>
      </c>
      <c r="D1602" s="130">
        <f t="shared" si="49"/>
        <v>441.78292165875098</v>
      </c>
    </row>
    <row r="1603" spans="1:4" x14ac:dyDescent="0.3">
      <c r="A1603" s="73">
        <v>41520</v>
      </c>
      <c r="B1603" s="130">
        <v>1639.7700199999999</v>
      </c>
      <c r="C1603" s="125">
        <f t="shared" si="48"/>
        <v>-3.8212694400842073E-3</v>
      </c>
      <c r="D1603" s="130">
        <f t="shared" si="49"/>
        <v>-3821.2694400842074</v>
      </c>
    </row>
    <row r="1604" spans="1:4" x14ac:dyDescent="0.3">
      <c r="A1604" s="73">
        <v>41516</v>
      </c>
      <c r="B1604" s="130">
        <v>1632.969971</v>
      </c>
      <c r="C1604" s="125">
        <f t="shared" si="48"/>
        <v>-1.3805756392536228E-2</v>
      </c>
      <c r="D1604" s="130">
        <f t="shared" si="49"/>
        <v>-13805.756392536228</v>
      </c>
    </row>
    <row r="1605" spans="1:4" x14ac:dyDescent="0.3">
      <c r="A1605" s="73">
        <v>41515</v>
      </c>
      <c r="B1605" s="130">
        <v>1638.170044</v>
      </c>
      <c r="C1605" s="125">
        <f t="shared" si="48"/>
        <v>-1.3934643989400475E-2</v>
      </c>
      <c r="D1605" s="130">
        <f t="shared" si="49"/>
        <v>-13934.643989400474</v>
      </c>
    </row>
    <row r="1606" spans="1:4" x14ac:dyDescent="0.3">
      <c r="A1606" s="73">
        <v>41514</v>
      </c>
      <c r="B1606" s="130">
        <v>1634.959961</v>
      </c>
      <c r="C1606" s="125">
        <f t="shared" si="48"/>
        <v>-2.9921889622681719E-2</v>
      </c>
      <c r="D1606" s="130">
        <f t="shared" si="49"/>
        <v>-29921.88962268172</v>
      </c>
    </row>
    <row r="1607" spans="1:4" x14ac:dyDescent="0.3">
      <c r="A1607" s="73">
        <v>41513</v>
      </c>
      <c r="B1607" s="130">
        <v>1630.4799800000001</v>
      </c>
      <c r="C1607" s="125">
        <f t="shared" si="48"/>
        <v>-3.7587980310011204E-2</v>
      </c>
      <c r="D1607" s="130">
        <f t="shared" si="49"/>
        <v>-37587.980310011204</v>
      </c>
    </row>
    <row r="1608" spans="1:4" x14ac:dyDescent="0.3">
      <c r="A1608" s="73">
        <v>41512</v>
      </c>
      <c r="B1608" s="130">
        <v>1656.780029</v>
      </c>
      <c r="C1608" s="125">
        <f t="shared" ref="C1608:C1671" si="50">B1608/B1618-1</f>
        <v>-1.9349229380295374E-2</v>
      </c>
      <c r="D1608" s="130">
        <f t="shared" ref="D1608:D1671" si="51">C1608*$B$5</f>
        <v>-19349.229380295375</v>
      </c>
    </row>
    <row r="1609" spans="1:4" x14ac:dyDescent="0.3">
      <c r="A1609" s="73">
        <v>41509</v>
      </c>
      <c r="B1609" s="130">
        <v>1663.5</v>
      </c>
      <c r="C1609" s="125">
        <f t="shared" si="50"/>
        <v>-1.650686599052742E-2</v>
      </c>
      <c r="D1609" s="130">
        <f t="shared" si="51"/>
        <v>-16506.865990527418</v>
      </c>
    </row>
    <row r="1610" spans="1:4" x14ac:dyDescent="0.3">
      <c r="A1610" s="73">
        <v>41508</v>
      </c>
      <c r="B1610" s="130">
        <v>1656.959961</v>
      </c>
      <c r="C1610" s="125">
        <f t="shared" si="50"/>
        <v>-2.3870690363016811E-2</v>
      </c>
      <c r="D1610" s="130">
        <f t="shared" si="51"/>
        <v>-23870.690363016813</v>
      </c>
    </row>
    <row r="1611" spans="1:4" x14ac:dyDescent="0.3">
      <c r="A1611" s="73">
        <v>41507</v>
      </c>
      <c r="B1611" s="130">
        <v>1642.8000489999999</v>
      </c>
      <c r="C1611" s="125">
        <f t="shared" si="50"/>
        <v>-2.8452125797722938E-2</v>
      </c>
      <c r="D1611" s="130">
        <f t="shared" si="51"/>
        <v>-28452.12579772294</v>
      </c>
    </row>
    <row r="1612" spans="1:4" x14ac:dyDescent="0.3">
      <c r="A1612" s="73">
        <v>41506</v>
      </c>
      <c r="B1612" s="130">
        <v>1652.349976</v>
      </c>
      <c r="C1612" s="125">
        <f t="shared" si="50"/>
        <v>-2.6523397451714725E-2</v>
      </c>
      <c r="D1612" s="130">
        <f t="shared" si="51"/>
        <v>-26523.397451714725</v>
      </c>
    </row>
    <row r="1613" spans="1:4" x14ac:dyDescent="0.3">
      <c r="A1613" s="73">
        <v>41505</v>
      </c>
      <c r="B1613" s="130">
        <v>1646.0600589999999</v>
      </c>
      <c r="C1613" s="125">
        <f t="shared" si="50"/>
        <v>-3.5779113290833386E-2</v>
      </c>
      <c r="D1613" s="130">
        <f t="shared" si="51"/>
        <v>-35779.113290833389</v>
      </c>
    </row>
    <row r="1614" spans="1:4" x14ac:dyDescent="0.3">
      <c r="A1614" s="73">
        <v>41502</v>
      </c>
      <c r="B1614" s="130">
        <v>1655.829956</v>
      </c>
      <c r="C1614" s="125">
        <f t="shared" si="50"/>
        <v>-3.1491508077215791E-2</v>
      </c>
      <c r="D1614" s="130">
        <f t="shared" si="51"/>
        <v>-31491.508077215789</v>
      </c>
    </row>
    <row r="1615" spans="1:4" x14ac:dyDescent="0.3">
      <c r="A1615" s="73">
        <v>41501</v>
      </c>
      <c r="B1615" s="130">
        <v>1661.3199460000001</v>
      </c>
      <c r="C1615" s="125">
        <f t="shared" si="50"/>
        <v>-2.6686302491362279E-2</v>
      </c>
      <c r="D1615" s="130">
        <f t="shared" si="51"/>
        <v>-26686.302491362279</v>
      </c>
    </row>
    <row r="1616" spans="1:4" x14ac:dyDescent="0.3">
      <c r="A1616" s="73">
        <v>41500</v>
      </c>
      <c r="B1616" s="130">
        <v>1685.3900149999999</v>
      </c>
      <c r="C1616" s="125">
        <f t="shared" si="50"/>
        <v>-2.0167227493939066E-4</v>
      </c>
      <c r="D1616" s="130">
        <f t="shared" si="51"/>
        <v>-201.67227493939066</v>
      </c>
    </row>
    <row r="1617" spans="1:4" x14ac:dyDescent="0.3">
      <c r="A1617" s="73">
        <v>41499</v>
      </c>
      <c r="B1617" s="130">
        <v>1694.160034</v>
      </c>
      <c r="C1617" s="125">
        <f t="shared" si="50"/>
        <v>4.8637412451575379E-3</v>
      </c>
      <c r="D1617" s="130">
        <f t="shared" si="51"/>
        <v>4863.7412451575383</v>
      </c>
    </row>
    <row r="1618" spans="1:4" x14ac:dyDescent="0.3">
      <c r="A1618" s="73">
        <v>41498</v>
      </c>
      <c r="B1618" s="130">
        <v>1689.469971</v>
      </c>
      <c r="C1618" s="125">
        <f t="shared" si="50"/>
        <v>2.4565011648081114E-3</v>
      </c>
      <c r="D1618" s="130">
        <f t="shared" si="51"/>
        <v>2456.5011648081113</v>
      </c>
    </row>
    <row r="1619" spans="1:4" x14ac:dyDescent="0.3">
      <c r="A1619" s="73">
        <v>41495</v>
      </c>
      <c r="B1619" s="130">
        <v>1691.420044</v>
      </c>
      <c r="C1619" s="125">
        <f t="shared" si="50"/>
        <v>-1.3595010595413015E-4</v>
      </c>
      <c r="D1619" s="130">
        <f t="shared" si="51"/>
        <v>-135.95010595413015</v>
      </c>
    </row>
    <row r="1620" spans="1:4" x14ac:dyDescent="0.3">
      <c r="A1620" s="73">
        <v>41494</v>
      </c>
      <c r="B1620" s="130">
        <v>1697.4799800000001</v>
      </c>
      <c r="C1620" s="125">
        <f t="shared" si="50"/>
        <v>4.2774619139180903E-3</v>
      </c>
      <c r="D1620" s="130">
        <f t="shared" si="51"/>
        <v>4277.4619139180904</v>
      </c>
    </row>
    <row r="1621" spans="1:4" x14ac:dyDescent="0.3">
      <c r="A1621" s="73">
        <v>41493</v>
      </c>
      <c r="B1621" s="130">
        <v>1690.910034</v>
      </c>
      <c r="C1621" s="125">
        <f t="shared" si="50"/>
        <v>2.9479656298148083E-3</v>
      </c>
      <c r="D1621" s="130">
        <f t="shared" si="51"/>
        <v>2947.9656298148084</v>
      </c>
    </row>
    <row r="1622" spans="1:4" x14ac:dyDescent="0.3">
      <c r="A1622" s="73">
        <v>41492</v>
      </c>
      <c r="B1622" s="130">
        <v>1697.369995</v>
      </c>
      <c r="C1622" s="125">
        <f t="shared" si="50"/>
        <v>2.9425723124465453E-3</v>
      </c>
      <c r="D1622" s="130">
        <f t="shared" si="51"/>
        <v>2942.5723124465453</v>
      </c>
    </row>
    <row r="1623" spans="1:4" x14ac:dyDescent="0.3">
      <c r="A1623" s="73">
        <v>41491</v>
      </c>
      <c r="B1623" s="130">
        <v>1707.1400149999999</v>
      </c>
      <c r="C1623" s="125">
        <f t="shared" si="50"/>
        <v>6.8474080679346017E-3</v>
      </c>
      <c r="D1623" s="130">
        <f t="shared" si="51"/>
        <v>6847.4080679346016</v>
      </c>
    </row>
    <row r="1624" spans="1:4" x14ac:dyDescent="0.3">
      <c r="A1624" s="73">
        <v>41488</v>
      </c>
      <c r="B1624" s="130">
        <v>1709.670044</v>
      </c>
      <c r="C1624" s="125">
        <f t="shared" si="50"/>
        <v>1.0389564593635825E-2</v>
      </c>
      <c r="D1624" s="130">
        <f t="shared" si="51"/>
        <v>10389.564593635825</v>
      </c>
    </row>
    <row r="1625" spans="1:4" x14ac:dyDescent="0.3">
      <c r="A1625" s="73">
        <v>41487</v>
      </c>
      <c r="B1625" s="130">
        <v>1706.869995</v>
      </c>
      <c r="C1625" s="125">
        <f t="shared" si="50"/>
        <v>1.0358891214946597E-2</v>
      </c>
      <c r="D1625" s="130">
        <f t="shared" si="51"/>
        <v>10358.891214946598</v>
      </c>
    </row>
    <row r="1626" spans="1:4" x14ac:dyDescent="0.3">
      <c r="A1626" s="73">
        <v>41486</v>
      </c>
      <c r="B1626" s="130">
        <v>1685.7299800000001</v>
      </c>
      <c r="C1626" s="125">
        <f t="shared" si="50"/>
        <v>2.8674622094617686E-3</v>
      </c>
      <c r="D1626" s="130">
        <f t="shared" si="51"/>
        <v>2867.4622094617685</v>
      </c>
    </row>
    <row r="1627" spans="1:4" x14ac:dyDescent="0.3">
      <c r="A1627" s="73">
        <v>41485</v>
      </c>
      <c r="B1627" s="130">
        <v>1685.959961</v>
      </c>
      <c r="C1627" s="125">
        <f t="shared" si="50"/>
        <v>5.7866625357243517E-3</v>
      </c>
      <c r="D1627" s="130">
        <f t="shared" si="51"/>
        <v>5786.662535724352</v>
      </c>
    </row>
    <row r="1628" spans="1:4" x14ac:dyDescent="0.3">
      <c r="A1628" s="73">
        <v>41484</v>
      </c>
      <c r="B1628" s="130">
        <v>1685.329956</v>
      </c>
      <c r="C1628" s="125">
        <f t="shared" si="50"/>
        <v>1.6819946508173089E-3</v>
      </c>
      <c r="D1628" s="130">
        <f t="shared" si="51"/>
        <v>1681.9946508173089</v>
      </c>
    </row>
    <row r="1629" spans="1:4" x14ac:dyDescent="0.3">
      <c r="A1629" s="73">
        <v>41481</v>
      </c>
      <c r="B1629" s="130">
        <v>1691.650024</v>
      </c>
      <c r="C1629" s="125">
        <f t="shared" si="50"/>
        <v>6.8207068262646775E-3</v>
      </c>
      <c r="D1629" s="130">
        <f t="shared" si="51"/>
        <v>6820.7068262646771</v>
      </c>
    </row>
    <row r="1630" spans="1:4" x14ac:dyDescent="0.3">
      <c r="A1630" s="73">
        <v>41480</v>
      </c>
      <c r="B1630" s="130">
        <v>1690.25</v>
      </c>
      <c r="C1630" s="125">
        <f t="shared" si="50"/>
        <v>9.0924166983987753E-3</v>
      </c>
      <c r="D1630" s="130">
        <f t="shared" si="51"/>
        <v>9092.4166983987761</v>
      </c>
    </row>
    <row r="1631" spans="1:4" x14ac:dyDescent="0.3">
      <c r="A1631" s="73">
        <v>41479</v>
      </c>
      <c r="B1631" s="130">
        <v>1685.9399410000001</v>
      </c>
      <c r="C1631" s="125">
        <f t="shared" si="50"/>
        <v>2.0161892086994815E-2</v>
      </c>
      <c r="D1631" s="130">
        <f t="shared" si="51"/>
        <v>20161.892086994816</v>
      </c>
    </row>
    <row r="1632" spans="1:4" x14ac:dyDescent="0.3">
      <c r="A1632" s="73">
        <v>41478</v>
      </c>
      <c r="B1632" s="130">
        <v>1692.3900149999999</v>
      </c>
      <c r="C1632" s="125">
        <f t="shared" si="50"/>
        <v>2.4250793011972638E-2</v>
      </c>
      <c r="D1632" s="130">
        <f t="shared" si="51"/>
        <v>24250.793011972637</v>
      </c>
    </row>
    <row r="1633" spans="1:4" x14ac:dyDescent="0.3">
      <c r="A1633" s="73">
        <v>41477</v>
      </c>
      <c r="B1633" s="130">
        <v>1695.530029</v>
      </c>
      <c r="C1633" s="125">
        <f t="shared" si="50"/>
        <v>3.3569894608357354E-2</v>
      </c>
      <c r="D1633" s="130">
        <f t="shared" si="51"/>
        <v>33569.894608357354</v>
      </c>
    </row>
    <row r="1634" spans="1:4" x14ac:dyDescent="0.3">
      <c r="A1634" s="73">
        <v>41474</v>
      </c>
      <c r="B1634" s="130">
        <v>1692.089966</v>
      </c>
      <c r="C1634" s="125">
        <f t="shared" si="50"/>
        <v>3.6889710977243695E-2</v>
      </c>
      <c r="D1634" s="130">
        <f t="shared" si="51"/>
        <v>36889.710977243696</v>
      </c>
    </row>
    <row r="1635" spans="1:4" x14ac:dyDescent="0.3">
      <c r="A1635" s="73">
        <v>41473</v>
      </c>
      <c r="B1635" s="130">
        <v>1689.369995</v>
      </c>
      <c r="C1635" s="125">
        <f t="shared" si="50"/>
        <v>4.5784017335130711E-2</v>
      </c>
      <c r="D1635" s="130">
        <f t="shared" si="51"/>
        <v>45784.017335130709</v>
      </c>
    </row>
    <row r="1636" spans="1:4" x14ac:dyDescent="0.3">
      <c r="A1636" s="73">
        <v>41472</v>
      </c>
      <c r="B1636" s="130">
        <v>1680.910034</v>
      </c>
      <c r="C1636" s="125">
        <f t="shared" si="50"/>
        <v>4.1404440809498455E-2</v>
      </c>
      <c r="D1636" s="130">
        <f t="shared" si="51"/>
        <v>41404.440809498454</v>
      </c>
    </row>
    <row r="1637" spans="1:4" x14ac:dyDescent="0.3">
      <c r="A1637" s="73">
        <v>41471</v>
      </c>
      <c r="B1637" s="130">
        <v>1676.26001</v>
      </c>
      <c r="C1637" s="125">
        <f t="shared" si="50"/>
        <v>3.7957627730932808E-2</v>
      </c>
      <c r="D1637" s="130">
        <f t="shared" si="51"/>
        <v>37957.627730932807</v>
      </c>
    </row>
    <row r="1638" spans="1:4" x14ac:dyDescent="0.3">
      <c r="A1638" s="73">
        <v>41470</v>
      </c>
      <c r="B1638" s="130">
        <v>1682.5</v>
      </c>
      <c r="C1638" s="125">
        <f t="shared" si="50"/>
        <v>4.7451234917893714E-2</v>
      </c>
      <c r="D1638" s="130">
        <f t="shared" si="51"/>
        <v>47451.234917893715</v>
      </c>
    </row>
    <row r="1639" spans="1:4" x14ac:dyDescent="0.3">
      <c r="A1639" s="73">
        <v>41467</v>
      </c>
      <c r="B1639" s="130">
        <v>1680.1899410000001</v>
      </c>
      <c r="C1639" s="125">
        <f t="shared" si="50"/>
        <v>4.1526154249182712E-2</v>
      </c>
      <c r="D1639" s="130">
        <f t="shared" si="51"/>
        <v>41526.154249182713</v>
      </c>
    </row>
    <row r="1640" spans="1:4" x14ac:dyDescent="0.3">
      <c r="A1640" s="73">
        <v>41466</v>
      </c>
      <c r="B1640" s="130">
        <v>1675.0200199999999</v>
      </c>
      <c r="C1640" s="125">
        <f t="shared" si="50"/>
        <v>4.4758809895096174E-2</v>
      </c>
      <c r="D1640" s="130">
        <f t="shared" si="51"/>
        <v>44758.809895096172</v>
      </c>
    </row>
    <row r="1641" spans="1:4" x14ac:dyDescent="0.3">
      <c r="A1641" s="73">
        <v>41465</v>
      </c>
      <c r="B1641" s="130">
        <v>1652.619995</v>
      </c>
      <c r="C1641" s="125">
        <f t="shared" si="50"/>
        <v>4.0673012991242263E-2</v>
      </c>
      <c r="D1641" s="130">
        <f t="shared" si="51"/>
        <v>40673.012991242264</v>
      </c>
    </row>
    <row r="1642" spans="1:4" x14ac:dyDescent="0.3">
      <c r="A1642" s="73">
        <v>41464</v>
      </c>
      <c r="B1642" s="130">
        <v>1652.3199460000001</v>
      </c>
      <c r="C1642" s="125">
        <f t="shared" si="50"/>
        <v>5.0365828854317396E-2</v>
      </c>
      <c r="D1642" s="130">
        <f t="shared" si="51"/>
        <v>50365.828854317399</v>
      </c>
    </row>
    <row r="1643" spans="1:4" x14ac:dyDescent="0.3">
      <c r="A1643" s="73">
        <v>41463</v>
      </c>
      <c r="B1643" s="130">
        <v>1640.459961</v>
      </c>
      <c r="C1643" s="125">
        <f t="shared" si="50"/>
        <v>3.016139194268197E-2</v>
      </c>
      <c r="D1643" s="130">
        <f t="shared" si="51"/>
        <v>30161.39194268197</v>
      </c>
    </row>
    <row r="1644" spans="1:4" x14ac:dyDescent="0.3">
      <c r="A1644" s="73">
        <v>41460</v>
      </c>
      <c r="B1644" s="130">
        <v>1631.8900149999999</v>
      </c>
      <c r="C1644" s="125">
        <f t="shared" si="50"/>
        <v>2.7515647135055055E-2</v>
      </c>
      <c r="D1644" s="130">
        <f t="shared" si="51"/>
        <v>27515.647135055056</v>
      </c>
    </row>
    <row r="1645" spans="1:4" x14ac:dyDescent="0.3">
      <c r="A1645" s="73">
        <v>41458</v>
      </c>
      <c r="B1645" s="130">
        <v>1615.410034</v>
      </c>
      <c r="C1645" s="125">
        <f t="shared" si="50"/>
        <v>-8.2999389487597997E-3</v>
      </c>
      <c r="D1645" s="130">
        <f t="shared" si="51"/>
        <v>-8299.9389487598</v>
      </c>
    </row>
    <row r="1646" spans="1:4" x14ac:dyDescent="0.3">
      <c r="A1646" s="73">
        <v>41457</v>
      </c>
      <c r="B1646" s="130">
        <v>1614.079956</v>
      </c>
      <c r="C1646" s="125">
        <f t="shared" si="50"/>
        <v>-2.2841671652515272E-2</v>
      </c>
      <c r="D1646" s="130">
        <f t="shared" si="51"/>
        <v>-22841.671652515273</v>
      </c>
    </row>
    <row r="1647" spans="1:4" x14ac:dyDescent="0.3">
      <c r="A1647" s="73">
        <v>41456</v>
      </c>
      <c r="B1647" s="130">
        <v>1614.959961</v>
      </c>
      <c r="C1647" s="125">
        <f t="shared" si="50"/>
        <v>-1.4691573986619355E-2</v>
      </c>
      <c r="D1647" s="130">
        <f t="shared" si="51"/>
        <v>-14691.573986619354</v>
      </c>
    </row>
    <row r="1648" spans="1:4" x14ac:dyDescent="0.3">
      <c r="A1648" s="73">
        <v>41453</v>
      </c>
      <c r="B1648" s="130">
        <v>1606.280029</v>
      </c>
      <c r="C1648" s="125">
        <f t="shared" si="50"/>
        <v>-1.2571201890555939E-2</v>
      </c>
      <c r="D1648" s="130">
        <f t="shared" si="51"/>
        <v>-12571.201890555938</v>
      </c>
    </row>
    <row r="1649" spans="1:4" x14ac:dyDescent="0.3">
      <c r="A1649" s="73">
        <v>41452</v>
      </c>
      <c r="B1649" s="130">
        <v>1613.1999510000001</v>
      </c>
      <c r="C1649" s="125">
        <f t="shared" si="50"/>
        <v>-1.4153385692818654E-2</v>
      </c>
      <c r="D1649" s="130">
        <f t="shared" si="51"/>
        <v>-14153.385692818654</v>
      </c>
    </row>
    <row r="1650" spans="1:4" x14ac:dyDescent="0.3">
      <c r="A1650" s="73">
        <v>41451</v>
      </c>
      <c r="B1650" s="130">
        <v>1603.26001</v>
      </c>
      <c r="C1650" s="125">
        <f t="shared" si="50"/>
        <v>-5.7425705635579805E-3</v>
      </c>
      <c r="D1650" s="130">
        <f t="shared" si="51"/>
        <v>-5742.5705635579807</v>
      </c>
    </row>
    <row r="1651" spans="1:4" x14ac:dyDescent="0.3">
      <c r="A1651" s="73">
        <v>41450</v>
      </c>
      <c r="B1651" s="130">
        <v>1588.030029</v>
      </c>
      <c r="C1651" s="125">
        <f t="shared" si="50"/>
        <v>-2.3429846250208053E-2</v>
      </c>
      <c r="D1651" s="130">
        <f t="shared" si="51"/>
        <v>-23429.846250208055</v>
      </c>
    </row>
    <row r="1652" spans="1:4" x14ac:dyDescent="0.3">
      <c r="A1652" s="73">
        <v>41449</v>
      </c>
      <c r="B1652" s="130">
        <v>1573.089966</v>
      </c>
      <c r="C1652" s="125">
        <f t="shared" si="50"/>
        <v>-4.2439533784227934E-2</v>
      </c>
      <c r="D1652" s="130">
        <f t="shared" si="51"/>
        <v>-42439.533784227933</v>
      </c>
    </row>
    <row r="1653" spans="1:4" x14ac:dyDescent="0.3">
      <c r="A1653" s="73">
        <v>41446</v>
      </c>
      <c r="B1653" s="130">
        <v>1592.4300539999999</v>
      </c>
      <c r="C1653" s="125">
        <f t="shared" si="50"/>
        <v>-3.1003146469461895E-2</v>
      </c>
      <c r="D1653" s="130">
        <f t="shared" si="51"/>
        <v>-31003.146469461895</v>
      </c>
    </row>
    <row r="1654" spans="1:4" x14ac:dyDescent="0.3">
      <c r="A1654" s="73">
        <v>41445</v>
      </c>
      <c r="B1654" s="130">
        <v>1588.1899410000001</v>
      </c>
      <c r="C1654" s="125">
        <f t="shared" si="50"/>
        <v>-2.1182647637205121E-2</v>
      </c>
      <c r="D1654" s="130">
        <f t="shared" si="51"/>
        <v>-21182.647637205122</v>
      </c>
    </row>
    <row r="1655" spans="1:4" x14ac:dyDescent="0.3">
      <c r="A1655" s="73">
        <v>41444</v>
      </c>
      <c r="B1655" s="130">
        <v>1628.9300539999999</v>
      </c>
      <c r="C1655" s="125">
        <f t="shared" si="50"/>
        <v>1.2449518118721858E-2</v>
      </c>
      <c r="D1655" s="130">
        <f t="shared" si="51"/>
        <v>12449.518118721859</v>
      </c>
    </row>
    <row r="1656" spans="1:4" x14ac:dyDescent="0.3">
      <c r="A1656" s="73">
        <v>41443</v>
      </c>
      <c r="B1656" s="130">
        <v>1651.8100589999999</v>
      </c>
      <c r="C1656" s="125">
        <f t="shared" si="50"/>
        <v>1.252317298077954E-2</v>
      </c>
      <c r="D1656" s="130">
        <f t="shared" si="51"/>
        <v>12523.17298077954</v>
      </c>
    </row>
    <row r="1657" spans="1:4" x14ac:dyDescent="0.3">
      <c r="A1657" s="73">
        <v>41442</v>
      </c>
      <c r="B1657" s="130">
        <v>1639.040039</v>
      </c>
      <c r="C1657" s="125">
        <f t="shared" si="50"/>
        <v>-8.4125099851561913E-4</v>
      </c>
      <c r="D1657" s="130">
        <f t="shared" si="51"/>
        <v>-841.25099851561913</v>
      </c>
    </row>
    <row r="1658" spans="1:4" x14ac:dyDescent="0.3">
      <c r="A1658" s="73">
        <v>41439</v>
      </c>
      <c r="B1658" s="130">
        <v>1626.7299800000001</v>
      </c>
      <c r="C1658" s="125">
        <f t="shared" si="50"/>
        <v>-2.4590124879442232E-3</v>
      </c>
      <c r="D1658" s="130">
        <f t="shared" si="51"/>
        <v>-2459.0124879442233</v>
      </c>
    </row>
    <row r="1659" spans="1:4" x14ac:dyDescent="0.3">
      <c r="A1659" s="73">
        <v>41438</v>
      </c>
      <c r="B1659" s="130">
        <v>1636.3599850000001</v>
      </c>
      <c r="C1659" s="125">
        <f t="shared" si="50"/>
        <v>-1.0910263253396058E-2</v>
      </c>
      <c r="D1659" s="130">
        <f t="shared" si="51"/>
        <v>-10910.263253396057</v>
      </c>
    </row>
    <row r="1660" spans="1:4" x14ac:dyDescent="0.3">
      <c r="A1660" s="73">
        <v>41437</v>
      </c>
      <c r="B1660" s="130">
        <v>1612.5200199999999</v>
      </c>
      <c r="C1660" s="125">
        <f t="shared" si="50"/>
        <v>-2.1742802134328776E-2</v>
      </c>
      <c r="D1660" s="130">
        <f t="shared" si="51"/>
        <v>-21742.802134328776</v>
      </c>
    </row>
    <row r="1661" spans="1:4" x14ac:dyDescent="0.3">
      <c r="A1661" s="73">
        <v>41436</v>
      </c>
      <c r="B1661" s="130">
        <v>1626.130005</v>
      </c>
      <c r="C1661" s="125">
        <f t="shared" si="50"/>
        <v>-2.043905207889829E-2</v>
      </c>
      <c r="D1661" s="130">
        <f t="shared" si="51"/>
        <v>-20439.05207889829</v>
      </c>
    </row>
    <row r="1662" spans="1:4" x14ac:dyDescent="0.3">
      <c r="A1662" s="73">
        <v>41435</v>
      </c>
      <c r="B1662" s="130">
        <v>1642.8100589999999</v>
      </c>
      <c r="C1662" s="125">
        <f t="shared" si="50"/>
        <v>-4.1160991142012993E-3</v>
      </c>
      <c r="D1662" s="130">
        <f t="shared" si="51"/>
        <v>-4116.099114201299</v>
      </c>
    </row>
    <row r="1663" spans="1:4" x14ac:dyDescent="0.3">
      <c r="A1663" s="73">
        <v>41432</v>
      </c>
      <c r="B1663" s="130">
        <v>1643.380005</v>
      </c>
      <c r="C1663" s="125">
        <f t="shared" si="50"/>
        <v>-4.3198798897318147E-3</v>
      </c>
      <c r="D1663" s="130">
        <f t="shared" si="51"/>
        <v>-4319.8798897318147</v>
      </c>
    </row>
    <row r="1664" spans="1:4" x14ac:dyDescent="0.3">
      <c r="A1664" s="73">
        <v>41431</v>
      </c>
      <c r="B1664" s="130">
        <v>1622.5600589999999</v>
      </c>
      <c r="C1664" s="125">
        <f t="shared" si="50"/>
        <v>-1.980844985978969E-2</v>
      </c>
      <c r="D1664" s="130">
        <f t="shared" si="51"/>
        <v>-19808.449859789689</v>
      </c>
    </row>
    <row r="1665" spans="1:4" x14ac:dyDescent="0.3">
      <c r="A1665" s="73">
        <v>41430</v>
      </c>
      <c r="B1665" s="130">
        <v>1608.900024</v>
      </c>
      <c r="C1665" s="125">
        <f t="shared" si="50"/>
        <v>-3.6101996676491166E-2</v>
      </c>
      <c r="D1665" s="130">
        <f t="shared" si="51"/>
        <v>-36101.996676491166</v>
      </c>
    </row>
    <row r="1666" spans="1:4" x14ac:dyDescent="0.3">
      <c r="A1666" s="73">
        <v>41429</v>
      </c>
      <c r="B1666" s="130">
        <v>1631.380005</v>
      </c>
      <c r="C1666" s="125">
        <f t="shared" si="50"/>
        <v>-2.0950754780332703E-2</v>
      </c>
      <c r="D1666" s="130">
        <f t="shared" si="51"/>
        <v>-20950.754780332703</v>
      </c>
    </row>
    <row r="1667" spans="1:4" x14ac:dyDescent="0.3">
      <c r="A1667" s="73">
        <v>41428</v>
      </c>
      <c r="B1667" s="130">
        <v>1640.420044</v>
      </c>
      <c r="C1667" s="125">
        <f t="shared" si="50"/>
        <v>-1.62221374120326E-2</v>
      </c>
      <c r="D1667" s="130">
        <f t="shared" si="51"/>
        <v>-16222.1374120326</v>
      </c>
    </row>
    <row r="1668" spans="1:4" x14ac:dyDescent="0.3">
      <c r="A1668" s="73">
        <v>41425</v>
      </c>
      <c r="B1668" s="130">
        <v>1630.73999</v>
      </c>
      <c r="C1668" s="125">
        <f t="shared" si="50"/>
        <v>-1.1954159328355307E-2</v>
      </c>
      <c r="D1668" s="130">
        <f t="shared" si="51"/>
        <v>-11954.159328355307</v>
      </c>
    </row>
    <row r="1669" spans="1:4" x14ac:dyDescent="0.3">
      <c r="A1669" s="73">
        <v>41424</v>
      </c>
      <c r="B1669" s="130">
        <v>1654.410034</v>
      </c>
      <c r="C1669" s="125">
        <f t="shared" si="50"/>
        <v>-2.6344632341844809E-3</v>
      </c>
      <c r="D1669" s="130">
        <f t="shared" si="51"/>
        <v>-2634.4632341844808</v>
      </c>
    </row>
    <row r="1670" spans="1:4" x14ac:dyDescent="0.3">
      <c r="A1670" s="73">
        <v>41423</v>
      </c>
      <c r="B1670" s="130">
        <v>1648.3599850000001</v>
      </c>
      <c r="C1670" s="125">
        <f t="shared" si="50"/>
        <v>-1.1997412901529891E-3</v>
      </c>
      <c r="D1670" s="130">
        <f t="shared" si="51"/>
        <v>-1199.7412901529892</v>
      </c>
    </row>
    <row r="1671" spans="1:4" x14ac:dyDescent="0.3">
      <c r="A1671" s="73">
        <v>41422</v>
      </c>
      <c r="B1671" s="130">
        <v>1660.0600589999999</v>
      </c>
      <c r="C1671" s="125">
        <f t="shared" si="50"/>
        <v>1.6091639997164231E-2</v>
      </c>
      <c r="D1671" s="130">
        <f t="shared" si="51"/>
        <v>16091.639997164231</v>
      </c>
    </row>
    <row r="1672" spans="1:4" x14ac:dyDescent="0.3">
      <c r="A1672" s="73">
        <v>41418</v>
      </c>
      <c r="B1672" s="130">
        <v>1649.599976</v>
      </c>
      <c r="C1672" s="125">
        <f t="shared" ref="C1672:C1735" si="52">B1672/B1682-1</f>
        <v>9.7325246231827478E-3</v>
      </c>
      <c r="D1672" s="130">
        <f t="shared" ref="D1672:D1735" si="53">C1672*$B$5</f>
        <v>9732.5246231827477</v>
      </c>
    </row>
    <row r="1673" spans="1:4" x14ac:dyDescent="0.3">
      <c r="A1673" s="73">
        <v>41417</v>
      </c>
      <c r="B1673" s="130">
        <v>1650.51001</v>
      </c>
      <c r="C1673" s="125">
        <f t="shared" si="52"/>
        <v>1.4655686374710264E-2</v>
      </c>
      <c r="D1673" s="130">
        <f t="shared" si="53"/>
        <v>14655.686374710263</v>
      </c>
    </row>
    <row r="1674" spans="1:4" x14ac:dyDescent="0.3">
      <c r="A1674" s="73">
        <v>41416</v>
      </c>
      <c r="B1674" s="130">
        <v>1655.349976</v>
      </c>
      <c r="C1674" s="125">
        <f t="shared" si="52"/>
        <v>1.3878957927627722E-2</v>
      </c>
      <c r="D1674" s="130">
        <f t="shared" si="53"/>
        <v>13878.957927627722</v>
      </c>
    </row>
    <row r="1675" spans="1:4" x14ac:dyDescent="0.3">
      <c r="A1675" s="73">
        <v>41415</v>
      </c>
      <c r="B1675" s="130">
        <v>1669.160034</v>
      </c>
      <c r="C1675" s="125">
        <f t="shared" si="52"/>
        <v>2.6568964818439289E-2</v>
      </c>
      <c r="D1675" s="130">
        <f t="shared" si="53"/>
        <v>26568.96481843929</v>
      </c>
    </row>
    <row r="1676" spans="1:4" x14ac:dyDescent="0.3">
      <c r="A1676" s="73">
        <v>41414</v>
      </c>
      <c r="B1676" s="130">
        <v>1666.290039</v>
      </c>
      <c r="C1676" s="125">
        <f t="shared" si="52"/>
        <v>3.0163857187017085E-2</v>
      </c>
      <c r="D1676" s="130">
        <f t="shared" si="53"/>
        <v>30163.857187017085</v>
      </c>
    </row>
    <row r="1677" spans="1:4" x14ac:dyDescent="0.3">
      <c r="A1677" s="73">
        <v>41411</v>
      </c>
      <c r="B1677" s="130">
        <v>1667.469971</v>
      </c>
      <c r="C1677" s="125">
        <f t="shared" si="52"/>
        <v>3.2860052250441418E-2</v>
      </c>
      <c r="D1677" s="130">
        <f t="shared" si="53"/>
        <v>32860.052250441418</v>
      </c>
    </row>
    <row r="1678" spans="1:4" x14ac:dyDescent="0.3">
      <c r="A1678" s="73">
        <v>41410</v>
      </c>
      <c r="B1678" s="130">
        <v>1650.469971</v>
      </c>
      <c r="C1678" s="125">
        <f t="shared" si="52"/>
        <v>3.3099860493239985E-2</v>
      </c>
      <c r="D1678" s="130">
        <f t="shared" si="53"/>
        <v>33099.860493239983</v>
      </c>
    </row>
    <row r="1679" spans="1:4" x14ac:dyDescent="0.3">
      <c r="A1679" s="73">
        <v>41409</v>
      </c>
      <c r="B1679" s="130">
        <v>1658.780029</v>
      </c>
      <c r="C1679" s="125">
        <f t="shared" si="52"/>
        <v>4.8069804988576825E-2</v>
      </c>
      <c r="D1679" s="130">
        <f t="shared" si="53"/>
        <v>48069.804988576827</v>
      </c>
    </row>
    <row r="1680" spans="1:4" x14ac:dyDescent="0.3">
      <c r="A1680" s="73">
        <v>41408</v>
      </c>
      <c r="B1680" s="130">
        <v>1650.339966</v>
      </c>
      <c r="C1680" s="125">
        <f t="shared" si="52"/>
        <v>3.3031430099274006E-2</v>
      </c>
      <c r="D1680" s="130">
        <f t="shared" si="53"/>
        <v>33031.430099274003</v>
      </c>
    </row>
    <row r="1681" spans="1:4" x14ac:dyDescent="0.3">
      <c r="A1681" s="73">
        <v>41407</v>
      </c>
      <c r="B1681" s="130">
        <v>1633.7700199999999</v>
      </c>
      <c r="C1681" s="125">
        <f t="shared" si="52"/>
        <v>2.5200667276190414E-2</v>
      </c>
      <c r="D1681" s="130">
        <f t="shared" si="53"/>
        <v>25200.667276190416</v>
      </c>
    </row>
    <row r="1682" spans="1:4" x14ac:dyDescent="0.3">
      <c r="A1682" s="73">
        <v>41404</v>
      </c>
      <c r="B1682" s="130">
        <v>1633.6999510000001</v>
      </c>
      <c r="C1682" s="125">
        <f t="shared" si="52"/>
        <v>3.252348652874093E-2</v>
      </c>
      <c r="D1682" s="130">
        <f t="shared" si="53"/>
        <v>32523.48652874093</v>
      </c>
    </row>
    <row r="1683" spans="1:4" x14ac:dyDescent="0.3">
      <c r="A1683" s="73">
        <v>41403</v>
      </c>
      <c r="B1683" s="130">
        <v>1626.670044</v>
      </c>
      <c r="C1683" s="125">
        <f t="shared" si="52"/>
        <v>2.6186636749384595E-2</v>
      </c>
      <c r="D1683" s="130">
        <f t="shared" si="53"/>
        <v>26186.636749384594</v>
      </c>
    </row>
    <row r="1684" spans="1:4" x14ac:dyDescent="0.3">
      <c r="A1684" s="73">
        <v>41402</v>
      </c>
      <c r="B1684" s="130">
        <v>1632.6899410000001</v>
      </c>
      <c r="C1684" s="125">
        <f t="shared" si="52"/>
        <v>3.4140006377377574E-2</v>
      </c>
      <c r="D1684" s="130">
        <f t="shared" si="53"/>
        <v>34140.006377377576</v>
      </c>
    </row>
    <row r="1685" spans="1:4" x14ac:dyDescent="0.3">
      <c r="A1685" s="73">
        <v>41401</v>
      </c>
      <c r="B1685" s="130">
        <v>1625.959961</v>
      </c>
      <c r="C1685" s="125">
        <f t="shared" si="52"/>
        <v>2.9883790732952109E-2</v>
      </c>
      <c r="D1685" s="130">
        <f t="shared" si="53"/>
        <v>29883.790732952108</v>
      </c>
    </row>
    <row r="1686" spans="1:4" x14ac:dyDescent="0.3">
      <c r="A1686" s="73">
        <v>41400</v>
      </c>
      <c r="B1686" s="130">
        <v>1617.5</v>
      </c>
      <c r="C1686" s="125">
        <f t="shared" si="52"/>
        <v>3.5199999999999898E-2</v>
      </c>
      <c r="D1686" s="130">
        <f t="shared" si="53"/>
        <v>35199.999999999898</v>
      </c>
    </row>
    <row r="1687" spans="1:4" x14ac:dyDescent="0.3">
      <c r="A1687" s="73">
        <v>41397</v>
      </c>
      <c r="B1687" s="130">
        <v>1614.420044</v>
      </c>
      <c r="C1687" s="125">
        <f t="shared" si="52"/>
        <v>3.804535862401548E-2</v>
      </c>
      <c r="D1687" s="130">
        <f t="shared" si="53"/>
        <v>38045.358624015476</v>
      </c>
    </row>
    <row r="1688" spans="1:4" x14ac:dyDescent="0.3">
      <c r="A1688" s="73">
        <v>41396</v>
      </c>
      <c r="B1688" s="130">
        <v>1597.589966</v>
      </c>
      <c r="C1688" s="125">
        <f t="shared" si="52"/>
        <v>3.6312674116469212E-2</v>
      </c>
      <c r="D1688" s="130">
        <f t="shared" si="53"/>
        <v>36312.674116469214</v>
      </c>
    </row>
    <row r="1689" spans="1:4" x14ac:dyDescent="0.3">
      <c r="A1689" s="73">
        <v>41395</v>
      </c>
      <c r="B1689" s="130">
        <v>1582.6999510000001</v>
      </c>
      <c r="C1689" s="125">
        <f t="shared" si="52"/>
        <v>1.977431898135773E-2</v>
      </c>
      <c r="D1689" s="130">
        <f t="shared" si="53"/>
        <v>19774.31898135773</v>
      </c>
    </row>
    <row r="1690" spans="1:4" x14ac:dyDescent="0.3">
      <c r="A1690" s="73">
        <v>41394</v>
      </c>
      <c r="B1690" s="130">
        <v>1597.5699460000001</v>
      </c>
      <c r="C1690" s="125">
        <f t="shared" si="52"/>
        <v>1.460716309137533E-2</v>
      </c>
      <c r="D1690" s="130">
        <f t="shared" si="53"/>
        <v>14607.163091375331</v>
      </c>
    </row>
    <row r="1691" spans="1:4" x14ac:dyDescent="0.3">
      <c r="A1691" s="73">
        <v>41393</v>
      </c>
      <c r="B1691" s="130">
        <v>1593.6099850000001</v>
      </c>
      <c r="C1691" s="125">
        <f t="shared" si="52"/>
        <v>2.6572444792823058E-2</v>
      </c>
      <c r="D1691" s="130">
        <f t="shared" si="53"/>
        <v>26572.444792823058</v>
      </c>
    </row>
    <row r="1692" spans="1:4" x14ac:dyDescent="0.3">
      <c r="A1692" s="73">
        <v>41390</v>
      </c>
      <c r="B1692" s="130">
        <v>1582.23999</v>
      </c>
      <c r="C1692" s="125">
        <f t="shared" si="52"/>
        <v>-4.1602329356739132E-3</v>
      </c>
      <c r="D1692" s="130">
        <f t="shared" si="53"/>
        <v>-4160.2329356739128</v>
      </c>
    </row>
    <row r="1693" spans="1:4" x14ac:dyDescent="0.3">
      <c r="A1693" s="73">
        <v>41389</v>
      </c>
      <c r="B1693" s="130">
        <v>1585.160034</v>
      </c>
      <c r="C1693" s="125">
        <f t="shared" si="52"/>
        <v>-5.1525766305144938E-3</v>
      </c>
      <c r="D1693" s="130">
        <f t="shared" si="53"/>
        <v>-5152.5766305144934</v>
      </c>
    </row>
    <row r="1694" spans="1:4" x14ac:dyDescent="0.3">
      <c r="A1694" s="73">
        <v>41388</v>
      </c>
      <c r="B1694" s="130">
        <v>1578.790039</v>
      </c>
      <c r="C1694" s="125">
        <f t="shared" si="52"/>
        <v>-5.6306431903491161E-3</v>
      </c>
      <c r="D1694" s="130">
        <f t="shared" si="53"/>
        <v>-5630.6431903491157</v>
      </c>
    </row>
    <row r="1695" spans="1:4" x14ac:dyDescent="0.3">
      <c r="A1695" s="73">
        <v>41387</v>
      </c>
      <c r="B1695" s="130">
        <v>1578.780029</v>
      </c>
      <c r="C1695" s="125">
        <f t="shared" si="52"/>
        <v>6.4834752406601748E-3</v>
      </c>
      <c r="D1695" s="130">
        <f t="shared" si="53"/>
        <v>6483.4752406601747</v>
      </c>
    </row>
    <row r="1696" spans="1:4" x14ac:dyDescent="0.3">
      <c r="A1696" s="73">
        <v>41386</v>
      </c>
      <c r="B1696" s="130">
        <v>1562.5</v>
      </c>
      <c r="C1696" s="125">
        <f t="shared" si="52"/>
        <v>-3.6463243468953799E-4</v>
      </c>
      <c r="D1696" s="130">
        <f t="shared" si="53"/>
        <v>-364.632434689538</v>
      </c>
    </row>
    <row r="1697" spans="1:4" x14ac:dyDescent="0.3">
      <c r="A1697" s="73">
        <v>41383</v>
      </c>
      <c r="B1697" s="130">
        <v>1555.25</v>
      </c>
      <c r="C1697" s="125">
        <f t="shared" si="52"/>
        <v>1.268265195727869E-3</v>
      </c>
      <c r="D1697" s="130">
        <f t="shared" si="53"/>
        <v>1268.265195727869</v>
      </c>
    </row>
    <row r="1698" spans="1:4" x14ac:dyDescent="0.3">
      <c r="A1698" s="73">
        <v>41382</v>
      </c>
      <c r="B1698" s="130">
        <v>1541.6099850000001</v>
      </c>
      <c r="C1698" s="125">
        <f t="shared" si="52"/>
        <v>-1.1775788943137577E-2</v>
      </c>
      <c r="D1698" s="130">
        <f t="shared" si="53"/>
        <v>-11775.788943137577</v>
      </c>
    </row>
    <row r="1699" spans="1:4" x14ac:dyDescent="0.3">
      <c r="A1699" s="73">
        <v>41381</v>
      </c>
      <c r="B1699" s="130">
        <v>1552.01001</v>
      </c>
      <c r="C1699" s="125">
        <f t="shared" si="52"/>
        <v>-1.0812524144417912E-3</v>
      </c>
      <c r="D1699" s="130">
        <f t="shared" si="53"/>
        <v>-1081.2524144417912</v>
      </c>
    </row>
    <row r="1700" spans="1:4" x14ac:dyDescent="0.3">
      <c r="A1700" s="73">
        <v>41380</v>
      </c>
      <c r="B1700" s="130">
        <v>1574.5699460000001</v>
      </c>
      <c r="C1700" s="125">
        <f t="shared" si="52"/>
        <v>2.7511198853686913E-3</v>
      </c>
      <c r="D1700" s="130">
        <f t="shared" si="53"/>
        <v>2751.1198853686915</v>
      </c>
    </row>
    <row r="1701" spans="1:4" x14ac:dyDescent="0.3">
      <c r="A1701" s="73">
        <v>41379</v>
      </c>
      <c r="B1701" s="130">
        <v>1552.3599850000001</v>
      </c>
      <c r="C1701" s="125">
        <f t="shared" si="52"/>
        <v>-6.2797638692909663E-3</v>
      </c>
      <c r="D1701" s="130">
        <f t="shared" si="53"/>
        <v>-6279.7638692909659</v>
      </c>
    </row>
    <row r="1702" spans="1:4" x14ac:dyDescent="0.3">
      <c r="A1702" s="73">
        <v>41376</v>
      </c>
      <c r="B1702" s="130">
        <v>1588.849976</v>
      </c>
      <c r="C1702" s="125">
        <f t="shared" si="52"/>
        <v>1.2528779650136546E-2</v>
      </c>
      <c r="D1702" s="130">
        <f t="shared" si="53"/>
        <v>12528.779650136546</v>
      </c>
    </row>
    <row r="1703" spans="1:4" x14ac:dyDescent="0.3">
      <c r="A1703" s="73">
        <v>41375</v>
      </c>
      <c r="B1703" s="130">
        <v>1593.369995</v>
      </c>
      <c r="C1703" s="125">
        <f t="shared" si="52"/>
        <v>1.9528438089824629E-2</v>
      </c>
      <c r="D1703" s="130">
        <f t="shared" si="53"/>
        <v>19528.438089824627</v>
      </c>
    </row>
    <row r="1704" spans="1:4" x14ac:dyDescent="0.3">
      <c r="A1704" s="73">
        <v>41374</v>
      </c>
      <c r="B1704" s="130">
        <v>1587.7299800000001</v>
      </c>
      <c r="C1704" s="125">
        <f t="shared" si="52"/>
        <v>1.5321920546859102E-2</v>
      </c>
      <c r="D1704" s="130">
        <f t="shared" si="53"/>
        <v>15321.920546859103</v>
      </c>
    </row>
    <row r="1705" spans="1:4" x14ac:dyDescent="0.3">
      <c r="A1705" s="73">
        <v>41373</v>
      </c>
      <c r="B1705" s="130">
        <v>1568.6099850000001</v>
      </c>
      <c r="C1705" s="125">
        <f t="shared" si="52"/>
        <v>1.0904268664070571E-2</v>
      </c>
      <c r="D1705" s="130">
        <f t="shared" si="53"/>
        <v>10904.268664070571</v>
      </c>
    </row>
    <row r="1706" spans="1:4" x14ac:dyDescent="0.3">
      <c r="A1706" s="73">
        <v>41372</v>
      </c>
      <c r="B1706" s="130">
        <v>1563.0699460000001</v>
      </c>
      <c r="C1706" s="125">
        <f t="shared" si="52"/>
        <v>3.9694075628071701E-3</v>
      </c>
      <c r="D1706" s="130">
        <f t="shared" si="53"/>
        <v>3969.4075628071701</v>
      </c>
    </row>
    <row r="1707" spans="1:4" x14ac:dyDescent="0.3">
      <c r="A1707" s="73">
        <v>41369</v>
      </c>
      <c r="B1707" s="130">
        <v>1553.280029</v>
      </c>
      <c r="C1707" s="125">
        <f t="shared" si="52"/>
        <v>4.8389052677537681E-3</v>
      </c>
      <c r="D1707" s="130">
        <f t="shared" si="53"/>
        <v>4838.9052677537684</v>
      </c>
    </row>
    <row r="1708" spans="1:4" x14ac:dyDescent="0.3">
      <c r="A1708" s="73">
        <v>41368</v>
      </c>
      <c r="B1708" s="130">
        <v>1559.9799800000001</v>
      </c>
      <c r="C1708" s="125">
        <f t="shared" si="52"/>
        <v>8.1478853139893559E-4</v>
      </c>
      <c r="D1708" s="130">
        <f t="shared" si="53"/>
        <v>814.78853139893556</v>
      </c>
    </row>
    <row r="1709" spans="1:4" x14ac:dyDescent="0.3">
      <c r="A1709" s="73">
        <v>41367</v>
      </c>
      <c r="B1709" s="130">
        <v>1553.6899410000001</v>
      </c>
      <c r="C1709" s="125">
        <f t="shared" si="52"/>
        <v>3.4552973620007865E-3</v>
      </c>
      <c r="D1709" s="130">
        <f t="shared" si="53"/>
        <v>3455.2973620007865</v>
      </c>
    </row>
    <row r="1710" spans="1:4" x14ac:dyDescent="0.3">
      <c r="A1710" s="73">
        <v>41366</v>
      </c>
      <c r="B1710" s="130">
        <v>1570.25</v>
      </c>
      <c r="C1710" s="125">
        <f t="shared" si="52"/>
        <v>1.1693849803912304E-2</v>
      </c>
      <c r="D1710" s="130">
        <f t="shared" si="53"/>
        <v>11693.849803912304</v>
      </c>
    </row>
    <row r="1711" spans="1:4" x14ac:dyDescent="0.3">
      <c r="A1711" s="73">
        <v>41365</v>
      </c>
      <c r="B1711" s="130">
        <v>1562.170044</v>
      </c>
      <c r="C1711" s="125">
        <f t="shared" si="52"/>
        <v>9.4194466979891089E-4</v>
      </c>
      <c r="D1711" s="130">
        <f t="shared" si="53"/>
        <v>941.94466979891092</v>
      </c>
    </row>
    <row r="1712" spans="1:4" x14ac:dyDescent="0.3">
      <c r="A1712" s="73">
        <v>41361</v>
      </c>
      <c r="B1712" s="130">
        <v>1569.1899410000001</v>
      </c>
      <c r="C1712" s="125">
        <f t="shared" si="52"/>
        <v>3.812593844956913E-3</v>
      </c>
      <c r="D1712" s="130">
        <f t="shared" si="53"/>
        <v>3812.593844956913</v>
      </c>
    </row>
    <row r="1713" spans="1:4" x14ac:dyDescent="0.3">
      <c r="A1713" s="73">
        <v>41360</v>
      </c>
      <c r="B1713" s="130">
        <v>1562.849976</v>
      </c>
      <c r="C1713" s="125">
        <f t="shared" si="52"/>
        <v>5.3585389012873463E-3</v>
      </c>
      <c r="D1713" s="130">
        <f t="shared" si="53"/>
        <v>5358.5389012873466</v>
      </c>
    </row>
    <row r="1714" spans="1:4" x14ac:dyDescent="0.3">
      <c r="A1714" s="73">
        <v>41359</v>
      </c>
      <c r="B1714" s="130">
        <v>1563.7700199999999</v>
      </c>
      <c r="C1714" s="125">
        <f t="shared" si="52"/>
        <v>7.2722612500291106E-3</v>
      </c>
      <c r="D1714" s="130">
        <f t="shared" si="53"/>
        <v>7272.2612500291107</v>
      </c>
    </row>
    <row r="1715" spans="1:4" x14ac:dyDescent="0.3">
      <c r="A1715" s="73">
        <v>41358</v>
      </c>
      <c r="B1715" s="130">
        <v>1551.6899410000001</v>
      </c>
      <c r="C1715" s="125">
        <f t="shared" si="52"/>
        <v>-2.9109188189436752E-3</v>
      </c>
      <c r="D1715" s="130">
        <f t="shared" si="53"/>
        <v>-2910.9188189436754</v>
      </c>
    </row>
    <row r="1716" spans="1:4" x14ac:dyDescent="0.3">
      <c r="A1716" s="73">
        <v>41355</v>
      </c>
      <c r="B1716" s="130">
        <v>1556.8900149999999</v>
      </c>
      <c r="C1716" s="125">
        <f t="shared" si="52"/>
        <v>3.6810433355405348E-3</v>
      </c>
      <c r="D1716" s="130">
        <f t="shared" si="53"/>
        <v>3681.0433355405348</v>
      </c>
    </row>
    <row r="1717" spans="1:4" x14ac:dyDescent="0.3">
      <c r="A1717" s="73">
        <v>41354</v>
      </c>
      <c r="B1717" s="130">
        <v>1545.8000489999999</v>
      </c>
      <c r="C1717" s="125">
        <f t="shared" si="52"/>
        <v>9.9726664553068112E-4</v>
      </c>
      <c r="D1717" s="130">
        <f t="shared" si="53"/>
        <v>997.2666455306811</v>
      </c>
    </row>
    <row r="1718" spans="1:4" x14ac:dyDescent="0.3">
      <c r="A1718" s="73">
        <v>41353</v>
      </c>
      <c r="B1718" s="130">
        <v>1558.709961</v>
      </c>
      <c r="C1718" s="125">
        <f t="shared" si="52"/>
        <v>1.1190689629595907E-2</v>
      </c>
      <c r="D1718" s="130">
        <f t="shared" si="53"/>
        <v>11190.689629595907</v>
      </c>
    </row>
    <row r="1719" spans="1:4" x14ac:dyDescent="0.3">
      <c r="A1719" s="73">
        <v>41352</v>
      </c>
      <c r="B1719" s="130">
        <v>1548.339966</v>
      </c>
      <c r="C1719" s="125">
        <f t="shared" si="52"/>
        <v>5.5526576893254465E-3</v>
      </c>
      <c r="D1719" s="130">
        <f t="shared" si="53"/>
        <v>5552.6576893254469</v>
      </c>
    </row>
    <row r="1720" spans="1:4" x14ac:dyDescent="0.3">
      <c r="A1720" s="73">
        <v>41351</v>
      </c>
      <c r="B1720" s="130">
        <v>1552.099976</v>
      </c>
      <c r="C1720" s="125">
        <f t="shared" si="52"/>
        <v>1.7637048166939007E-2</v>
      </c>
      <c r="D1720" s="130">
        <f t="shared" si="53"/>
        <v>17637.048166939006</v>
      </c>
    </row>
    <row r="1721" spans="1:4" x14ac:dyDescent="0.3">
      <c r="A1721" s="73">
        <v>41348</v>
      </c>
      <c r="B1721" s="130">
        <v>1560.6999510000001</v>
      </c>
      <c r="C1721" s="125">
        <f t="shared" si="52"/>
        <v>2.799367762593219E-2</v>
      </c>
      <c r="D1721" s="130">
        <f t="shared" si="53"/>
        <v>27993.677625932189</v>
      </c>
    </row>
    <row r="1722" spans="1:4" x14ac:dyDescent="0.3">
      <c r="A1722" s="73">
        <v>41347</v>
      </c>
      <c r="B1722" s="130">
        <v>1563.2299800000001</v>
      </c>
      <c r="C1722" s="125">
        <f t="shared" si="52"/>
        <v>3.2052924887858936E-2</v>
      </c>
      <c r="D1722" s="130">
        <f t="shared" si="53"/>
        <v>32052.924887858935</v>
      </c>
    </row>
    <row r="1723" spans="1:4" x14ac:dyDescent="0.3">
      <c r="A1723" s="73">
        <v>41346</v>
      </c>
      <c r="B1723" s="130">
        <v>1554.5200199999999</v>
      </c>
      <c r="C1723" s="125">
        <f t="shared" si="52"/>
        <v>2.5415754888988396E-2</v>
      </c>
      <c r="D1723" s="130">
        <f t="shared" si="53"/>
        <v>25415.754888988395</v>
      </c>
    </row>
    <row r="1724" spans="1:4" x14ac:dyDescent="0.3">
      <c r="A1724" s="73">
        <v>41345</v>
      </c>
      <c r="B1724" s="130">
        <v>1552.4799800000001</v>
      </c>
      <c r="C1724" s="125">
        <f t="shared" si="52"/>
        <v>3.7102382987321159E-2</v>
      </c>
      <c r="D1724" s="130">
        <f t="shared" si="53"/>
        <v>37102.382987321158</v>
      </c>
    </row>
    <row r="1725" spans="1:4" x14ac:dyDescent="0.3">
      <c r="A1725" s="73">
        <v>41344</v>
      </c>
      <c r="B1725" s="130">
        <v>1556.219971</v>
      </c>
      <c r="C1725" s="125">
        <f t="shared" si="52"/>
        <v>4.5952210305375552E-2</v>
      </c>
      <c r="D1725" s="130">
        <f t="shared" si="53"/>
        <v>45952.210305375549</v>
      </c>
    </row>
    <row r="1726" spans="1:4" x14ac:dyDescent="0.3">
      <c r="A1726" s="73">
        <v>41341</v>
      </c>
      <c r="B1726" s="130">
        <v>1551.1800539999999</v>
      </c>
      <c r="C1726" s="125">
        <f t="shared" si="52"/>
        <v>2.3475902984574804E-2</v>
      </c>
      <c r="D1726" s="130">
        <f t="shared" si="53"/>
        <v>23475.902984574805</v>
      </c>
    </row>
    <row r="1727" spans="1:4" x14ac:dyDescent="0.3">
      <c r="A1727" s="73">
        <v>41340</v>
      </c>
      <c r="B1727" s="130">
        <v>1544.26001</v>
      </c>
      <c r="C1727" s="125">
        <f t="shared" si="52"/>
        <v>2.7848381128227295E-2</v>
      </c>
      <c r="D1727" s="130">
        <f t="shared" si="53"/>
        <v>27848.381128227295</v>
      </c>
    </row>
    <row r="1728" spans="1:4" x14ac:dyDescent="0.3">
      <c r="A1728" s="73">
        <v>41339</v>
      </c>
      <c r="B1728" s="130">
        <v>1541.459961</v>
      </c>
      <c r="C1728" s="125">
        <f t="shared" si="52"/>
        <v>1.9517848444971397E-2</v>
      </c>
      <c r="D1728" s="130">
        <f t="shared" si="53"/>
        <v>19517.848444971398</v>
      </c>
    </row>
    <row r="1729" spans="1:4" x14ac:dyDescent="0.3">
      <c r="A1729" s="73">
        <v>41338</v>
      </c>
      <c r="B1729" s="130">
        <v>1539.790039</v>
      </c>
      <c r="C1729" s="125">
        <f t="shared" si="52"/>
        <v>5.7808263818757144E-3</v>
      </c>
      <c r="D1729" s="130">
        <f t="shared" si="53"/>
        <v>5780.8263818757141</v>
      </c>
    </row>
    <row r="1730" spans="1:4" x14ac:dyDescent="0.3">
      <c r="A1730" s="73">
        <v>41337</v>
      </c>
      <c r="B1730" s="130">
        <v>1525.1999510000001</v>
      </c>
      <c r="C1730" s="125">
        <f t="shared" si="52"/>
        <v>3.5596443332130967E-3</v>
      </c>
      <c r="D1730" s="130">
        <f t="shared" si="53"/>
        <v>3559.6443332130966</v>
      </c>
    </row>
    <row r="1731" spans="1:4" x14ac:dyDescent="0.3">
      <c r="A1731" s="73">
        <v>41334</v>
      </c>
      <c r="B1731" s="130">
        <v>1518.1999510000001</v>
      </c>
      <c r="C1731" s="125">
        <f t="shared" si="52"/>
        <v>-2.0902430619231804E-3</v>
      </c>
      <c r="D1731" s="130">
        <f t="shared" si="53"/>
        <v>-2090.2430619231804</v>
      </c>
    </row>
    <row r="1732" spans="1:4" x14ac:dyDescent="0.3">
      <c r="A1732" s="73">
        <v>41333</v>
      </c>
      <c r="B1732" s="130">
        <v>1514.6800539999999</v>
      </c>
      <c r="C1732" s="125">
        <f t="shared" si="52"/>
        <v>-3.7162340830704244E-3</v>
      </c>
      <c r="D1732" s="130">
        <f t="shared" si="53"/>
        <v>-3716.2340830704243</v>
      </c>
    </row>
    <row r="1733" spans="1:4" x14ac:dyDescent="0.3">
      <c r="A1733" s="73">
        <v>41332</v>
      </c>
      <c r="B1733" s="130">
        <v>1515.98999</v>
      </c>
      <c r="C1733" s="125">
        <f t="shared" si="52"/>
        <v>-2.2640489379183171E-3</v>
      </c>
      <c r="D1733" s="130">
        <f t="shared" si="53"/>
        <v>-2264.0489379183173</v>
      </c>
    </row>
    <row r="1734" spans="1:4" x14ac:dyDescent="0.3">
      <c r="A1734" s="73">
        <v>41331</v>
      </c>
      <c r="B1734" s="130">
        <v>1496.9399410000001</v>
      </c>
      <c r="C1734" s="125">
        <f t="shared" si="52"/>
        <v>-1.3230017513200076E-2</v>
      </c>
      <c r="D1734" s="130">
        <f t="shared" si="53"/>
        <v>-13230.017513200077</v>
      </c>
    </row>
    <row r="1735" spans="1:4" x14ac:dyDescent="0.3">
      <c r="A1735" s="73">
        <v>41330</v>
      </c>
      <c r="B1735" s="130">
        <v>1487.849976</v>
      </c>
      <c r="C1735" s="125">
        <f t="shared" si="52"/>
        <v>-1.9816511255399405E-2</v>
      </c>
      <c r="D1735" s="130">
        <f t="shared" si="53"/>
        <v>-19816.511255399404</v>
      </c>
    </row>
    <row r="1736" spans="1:4" x14ac:dyDescent="0.3">
      <c r="A1736" s="73">
        <v>41327</v>
      </c>
      <c r="B1736" s="130">
        <v>1515.599976</v>
      </c>
      <c r="C1736" s="125">
        <f t="shared" ref="C1736:C1799" si="54">B1736/B1746-1</f>
        <v>4.1142189482419322E-3</v>
      </c>
      <c r="D1736" s="130">
        <f t="shared" ref="D1736:D1799" si="55">C1736*$B$5</f>
        <v>4114.2189482419326</v>
      </c>
    </row>
    <row r="1737" spans="1:4" x14ac:dyDescent="0.3">
      <c r="A1737" s="73">
        <v>41326</v>
      </c>
      <c r="B1737" s="130">
        <v>1502.420044</v>
      </c>
      <c r="C1737" s="125">
        <f t="shared" si="54"/>
        <v>-6.4148024178465324E-3</v>
      </c>
      <c r="D1737" s="130">
        <f t="shared" si="55"/>
        <v>-6414.8024178465321</v>
      </c>
    </row>
    <row r="1738" spans="1:4" x14ac:dyDescent="0.3">
      <c r="A1738" s="73">
        <v>41325</v>
      </c>
      <c r="B1738" s="130">
        <v>1511.9499510000001</v>
      </c>
      <c r="C1738" s="125">
        <f t="shared" si="54"/>
        <v>4.3665476709997542E-4</v>
      </c>
      <c r="D1738" s="130">
        <f t="shared" si="55"/>
        <v>436.6547670999754</v>
      </c>
    </row>
    <row r="1739" spans="1:4" x14ac:dyDescent="0.3">
      <c r="A1739" s="73">
        <v>41324</v>
      </c>
      <c r="B1739" s="130">
        <v>1530.9399410000001</v>
      </c>
      <c r="C1739" s="125">
        <f t="shared" si="54"/>
        <v>2.3554018438471935E-2</v>
      </c>
      <c r="D1739" s="130">
        <f t="shared" si="55"/>
        <v>23554.018438471936</v>
      </c>
    </row>
    <row r="1740" spans="1:4" x14ac:dyDescent="0.3">
      <c r="A1740" s="73">
        <v>41320</v>
      </c>
      <c r="B1740" s="130">
        <v>1519.790039</v>
      </c>
      <c r="C1740" s="125">
        <f t="shared" si="54"/>
        <v>4.3749180908316809E-3</v>
      </c>
      <c r="D1740" s="130">
        <f t="shared" si="55"/>
        <v>4374.9180908316812</v>
      </c>
    </row>
    <row r="1741" spans="1:4" x14ac:dyDescent="0.3">
      <c r="A1741" s="73">
        <v>41319</v>
      </c>
      <c r="B1741" s="130">
        <v>1521.380005</v>
      </c>
      <c r="C1741" s="125">
        <f t="shared" si="54"/>
        <v>1.5532918299052678E-2</v>
      </c>
      <c r="D1741" s="130">
        <f t="shared" si="55"/>
        <v>15532.918299052679</v>
      </c>
    </row>
    <row r="1742" spans="1:4" x14ac:dyDescent="0.3">
      <c r="A1742" s="73">
        <v>41318</v>
      </c>
      <c r="B1742" s="130">
        <v>1520.329956</v>
      </c>
      <c r="C1742" s="125">
        <f t="shared" si="54"/>
        <v>1.223068222655499E-2</v>
      </c>
      <c r="D1742" s="130">
        <f t="shared" si="55"/>
        <v>12230.682226554989</v>
      </c>
    </row>
    <row r="1743" spans="1:4" x14ac:dyDescent="0.3">
      <c r="A1743" s="73">
        <v>41317</v>
      </c>
      <c r="B1743" s="130">
        <v>1519.4300539999999</v>
      </c>
      <c r="C1743" s="125">
        <f t="shared" si="54"/>
        <v>7.6865504704362042E-3</v>
      </c>
      <c r="D1743" s="130">
        <f t="shared" si="55"/>
        <v>7686.5504704362038</v>
      </c>
    </row>
    <row r="1744" spans="1:4" x14ac:dyDescent="0.3">
      <c r="A1744" s="73">
        <v>41316</v>
      </c>
      <c r="B1744" s="130">
        <v>1517.01001</v>
      </c>
      <c r="C1744" s="125">
        <f t="shared" si="54"/>
        <v>1.1218624027912849E-2</v>
      </c>
      <c r="D1744" s="130">
        <f t="shared" si="55"/>
        <v>11218.624027912849</v>
      </c>
    </row>
    <row r="1745" spans="1:4" x14ac:dyDescent="0.3">
      <c r="A1745" s="73">
        <v>41313</v>
      </c>
      <c r="B1745" s="130">
        <v>1517.9300539999999</v>
      </c>
      <c r="C1745" s="125">
        <f t="shared" si="54"/>
        <v>9.9604070557139934E-3</v>
      </c>
      <c r="D1745" s="130">
        <f t="shared" si="55"/>
        <v>9960.407055713993</v>
      </c>
    </row>
    <row r="1746" spans="1:4" x14ac:dyDescent="0.3">
      <c r="A1746" s="73">
        <v>41312</v>
      </c>
      <c r="B1746" s="130">
        <v>1509.3900149999999</v>
      </c>
      <c r="C1746" s="125">
        <f t="shared" si="54"/>
        <v>9.7470394604968202E-3</v>
      </c>
      <c r="D1746" s="130">
        <f t="shared" si="55"/>
        <v>9747.0394604968205</v>
      </c>
    </row>
    <row r="1747" spans="1:4" x14ac:dyDescent="0.3">
      <c r="A1747" s="73">
        <v>41311</v>
      </c>
      <c r="B1747" s="130">
        <v>1512.119995</v>
      </c>
      <c r="C1747" s="125">
        <f t="shared" si="54"/>
        <v>1.1580023760062286E-2</v>
      </c>
      <c r="D1747" s="130">
        <f t="shared" si="55"/>
        <v>11580.023760062286</v>
      </c>
    </row>
    <row r="1748" spans="1:4" x14ac:dyDescent="0.3">
      <c r="A1748" s="73">
        <v>41310</v>
      </c>
      <c r="B1748" s="130">
        <v>1511.290039</v>
      </c>
      <c r="C1748" s="125">
        <f t="shared" si="54"/>
        <v>1.254889536073267E-2</v>
      </c>
      <c r="D1748" s="130">
        <f t="shared" si="55"/>
        <v>12548.895360732671</v>
      </c>
    </row>
    <row r="1749" spans="1:4" x14ac:dyDescent="0.3">
      <c r="A1749" s="73">
        <v>41309</v>
      </c>
      <c r="B1749" s="130">
        <v>1495.709961</v>
      </c>
      <c r="C1749" s="125">
        <f t="shared" si="54"/>
        <v>6.5478547025916711E-3</v>
      </c>
      <c r="D1749" s="130">
        <f t="shared" si="55"/>
        <v>6547.8547025916714</v>
      </c>
    </row>
    <row r="1750" spans="1:4" x14ac:dyDescent="0.3">
      <c r="A1750" s="73">
        <v>41306</v>
      </c>
      <c r="B1750" s="130">
        <v>1513.170044</v>
      </c>
      <c r="C1750" s="125">
        <f t="shared" si="54"/>
        <v>2.1763274868686899E-2</v>
      </c>
      <c r="D1750" s="130">
        <f t="shared" si="55"/>
        <v>21763.274868686898</v>
      </c>
    </row>
    <row r="1751" spans="1:4" x14ac:dyDescent="0.3">
      <c r="A1751" s="73">
        <v>41305</v>
      </c>
      <c r="B1751" s="130">
        <v>1498.1099850000001</v>
      </c>
      <c r="C1751" s="125">
        <f t="shared" si="54"/>
        <v>1.7302363739356341E-2</v>
      </c>
      <c r="D1751" s="130">
        <f t="shared" si="55"/>
        <v>17302.36373935634</v>
      </c>
    </row>
    <row r="1752" spans="1:4" x14ac:dyDescent="0.3">
      <c r="A1752" s="73">
        <v>41304</v>
      </c>
      <c r="B1752" s="130">
        <v>1501.959961</v>
      </c>
      <c r="C1752" s="125">
        <f t="shared" si="54"/>
        <v>2.0117632940760632E-2</v>
      </c>
      <c r="D1752" s="130">
        <f t="shared" si="55"/>
        <v>20117.632940760632</v>
      </c>
    </row>
    <row r="1753" spans="1:4" x14ac:dyDescent="0.3">
      <c r="A1753" s="73">
        <v>41303</v>
      </c>
      <c r="B1753" s="130">
        <v>1507.839966</v>
      </c>
      <c r="C1753" s="125">
        <f t="shared" si="54"/>
        <v>2.5267162561245948E-2</v>
      </c>
      <c r="D1753" s="130">
        <f t="shared" si="55"/>
        <v>25267.162561245947</v>
      </c>
    </row>
    <row r="1754" spans="1:4" x14ac:dyDescent="0.3">
      <c r="A1754" s="73">
        <v>41302</v>
      </c>
      <c r="B1754" s="130">
        <v>1500.1800539999999</v>
      </c>
      <c r="C1754" s="125">
        <f t="shared" si="54"/>
        <v>1.9109408011710904E-2</v>
      </c>
      <c r="D1754" s="130">
        <f t="shared" si="55"/>
        <v>19109.408011710904</v>
      </c>
    </row>
    <row r="1755" spans="1:4" x14ac:dyDescent="0.3">
      <c r="A1755" s="73">
        <v>41299</v>
      </c>
      <c r="B1755" s="130">
        <v>1502.959961</v>
      </c>
      <c r="C1755" s="125">
        <f t="shared" si="54"/>
        <v>2.0949356101912064E-2</v>
      </c>
      <c r="D1755" s="130">
        <f t="shared" si="55"/>
        <v>20949.356101912064</v>
      </c>
    </row>
    <row r="1756" spans="1:4" x14ac:dyDescent="0.3">
      <c r="A1756" s="73">
        <v>41298</v>
      </c>
      <c r="B1756" s="130">
        <v>1494.8199460000001</v>
      </c>
      <c r="C1756" s="125">
        <f t="shared" si="54"/>
        <v>2.3134471490678266E-2</v>
      </c>
      <c r="D1756" s="130">
        <f t="shared" si="55"/>
        <v>23134.471490678265</v>
      </c>
    </row>
    <row r="1757" spans="1:4" x14ac:dyDescent="0.3">
      <c r="A1757" s="73">
        <v>41297</v>
      </c>
      <c r="B1757" s="130">
        <v>1494.8100589999999</v>
      </c>
      <c r="C1757" s="125">
        <f t="shared" si="54"/>
        <v>2.5844994941989441E-2</v>
      </c>
      <c r="D1757" s="130">
        <f t="shared" si="55"/>
        <v>25844.99494198944</v>
      </c>
    </row>
    <row r="1758" spans="1:4" x14ac:dyDescent="0.3">
      <c r="A1758" s="73">
        <v>41296</v>
      </c>
      <c r="B1758" s="130">
        <v>1492.5600589999999</v>
      </c>
      <c r="C1758" s="125">
        <f t="shared" si="54"/>
        <v>2.0979720557158243E-2</v>
      </c>
      <c r="D1758" s="130">
        <f t="shared" si="55"/>
        <v>20979.720557158242</v>
      </c>
    </row>
    <row r="1759" spans="1:4" x14ac:dyDescent="0.3">
      <c r="A1759" s="73">
        <v>41292</v>
      </c>
      <c r="B1759" s="130">
        <v>1485.9799800000001</v>
      </c>
      <c r="C1759" s="125">
        <f t="shared" si="54"/>
        <v>1.3304063080607165E-2</v>
      </c>
      <c r="D1759" s="130">
        <f t="shared" si="55"/>
        <v>13304.063080607164</v>
      </c>
    </row>
    <row r="1760" spans="1:4" x14ac:dyDescent="0.3">
      <c r="A1760" s="73">
        <v>41291</v>
      </c>
      <c r="B1760" s="130">
        <v>1480.9399410000001</v>
      </c>
      <c r="C1760" s="125">
        <f t="shared" si="54"/>
        <v>1.4780313473554685E-2</v>
      </c>
      <c r="D1760" s="130">
        <f t="shared" si="55"/>
        <v>14780.313473554685</v>
      </c>
    </row>
    <row r="1761" spans="1:4" x14ac:dyDescent="0.3">
      <c r="A1761" s="73">
        <v>41290</v>
      </c>
      <c r="B1761" s="130">
        <v>1472.630005</v>
      </c>
      <c r="C1761" s="125">
        <f t="shared" si="54"/>
        <v>6.9815516013262968E-3</v>
      </c>
      <c r="D1761" s="130">
        <f t="shared" si="55"/>
        <v>6981.5516013262968</v>
      </c>
    </row>
    <row r="1762" spans="1:4" x14ac:dyDescent="0.3">
      <c r="A1762" s="73">
        <v>41289</v>
      </c>
      <c r="B1762" s="130">
        <v>1472.339966</v>
      </c>
      <c r="C1762" s="125">
        <f t="shared" si="54"/>
        <v>3.2358961224786764E-2</v>
      </c>
      <c r="D1762" s="130">
        <f t="shared" si="55"/>
        <v>32358.961224786763</v>
      </c>
    </row>
    <row r="1763" spans="1:4" x14ac:dyDescent="0.3">
      <c r="A1763" s="73">
        <v>41288</v>
      </c>
      <c r="B1763" s="130">
        <v>1470.6800539999999</v>
      </c>
      <c r="C1763" s="125">
        <f t="shared" si="54"/>
        <v>4.8665528669567415E-2</v>
      </c>
      <c r="D1763" s="130">
        <f t="shared" si="55"/>
        <v>48665.528669567415</v>
      </c>
    </row>
    <row r="1764" spans="1:4" x14ac:dyDescent="0.3">
      <c r="A1764" s="73">
        <v>41285</v>
      </c>
      <c r="B1764" s="130">
        <v>1472.0500489999999</v>
      </c>
      <c r="C1764" s="125">
        <f t="shared" si="54"/>
        <v>3.8043913626016446E-2</v>
      </c>
      <c r="D1764" s="130">
        <f t="shared" si="55"/>
        <v>38043.913626016445</v>
      </c>
    </row>
    <row r="1765" spans="1:4" x14ac:dyDescent="0.3">
      <c r="A1765" s="73">
        <v>41284</v>
      </c>
      <c r="B1765" s="130">
        <v>1472.119995</v>
      </c>
      <c r="C1765" s="125">
        <f t="shared" si="54"/>
        <v>3.6828381299485624E-2</v>
      </c>
      <c r="D1765" s="130">
        <f t="shared" si="55"/>
        <v>36828.381299485627</v>
      </c>
    </row>
    <row r="1766" spans="1:4" x14ac:dyDescent="0.3">
      <c r="A1766" s="73">
        <v>41283</v>
      </c>
      <c r="B1766" s="130">
        <v>1461.0200199999999</v>
      </c>
      <c r="C1766" s="125">
        <f t="shared" si="54"/>
        <v>2.4084214305536422E-2</v>
      </c>
      <c r="D1766" s="130">
        <f t="shared" si="55"/>
        <v>24084.214305536421</v>
      </c>
    </row>
    <row r="1767" spans="1:4" x14ac:dyDescent="0.3">
      <c r="A1767" s="73">
        <v>41282</v>
      </c>
      <c r="B1767" s="130">
        <v>1457.150024</v>
      </c>
      <c r="C1767" s="125">
        <f t="shared" si="54"/>
        <v>1.8879138235080806E-2</v>
      </c>
      <c r="D1767" s="130">
        <f t="shared" si="55"/>
        <v>18879.138235080805</v>
      </c>
    </row>
    <row r="1768" spans="1:4" x14ac:dyDescent="0.3">
      <c r="A1768" s="73">
        <v>41281</v>
      </c>
      <c r="B1768" s="130">
        <v>1461.8900149999999</v>
      </c>
      <c r="C1768" s="125">
        <f t="shared" si="54"/>
        <v>1.2606636288809536E-2</v>
      </c>
      <c r="D1768" s="130">
        <f t="shared" si="55"/>
        <v>12606.636288809535</v>
      </c>
    </row>
    <row r="1769" spans="1:4" x14ac:dyDescent="0.3">
      <c r="A1769" s="73">
        <v>41278</v>
      </c>
      <c r="B1769" s="130">
        <v>1466.469971</v>
      </c>
      <c r="C1769" s="125">
        <f t="shared" si="54"/>
        <v>2.1353738127001254E-2</v>
      </c>
      <c r="D1769" s="130">
        <f t="shared" si="55"/>
        <v>21353.738127001256</v>
      </c>
    </row>
    <row r="1770" spans="1:4" x14ac:dyDescent="0.3">
      <c r="A1770" s="73">
        <v>41277</v>
      </c>
      <c r="B1770" s="130">
        <v>1459.369995</v>
      </c>
      <c r="C1770" s="125">
        <f t="shared" si="54"/>
        <v>8.6950805997358938E-3</v>
      </c>
      <c r="D1770" s="130">
        <f t="shared" si="55"/>
        <v>8695.080599735893</v>
      </c>
    </row>
    <row r="1771" spans="1:4" x14ac:dyDescent="0.3">
      <c r="A1771" s="73">
        <v>41276</v>
      </c>
      <c r="B1771" s="130">
        <v>1462.420044</v>
      </c>
      <c r="C1771" s="125">
        <f t="shared" si="54"/>
        <v>2.2413979233346648E-2</v>
      </c>
      <c r="D1771" s="130">
        <f t="shared" si="55"/>
        <v>22413.979233346647</v>
      </c>
    </row>
    <row r="1772" spans="1:4" x14ac:dyDescent="0.3">
      <c r="A1772" s="73">
        <v>41274</v>
      </c>
      <c r="B1772" s="130">
        <v>1426.1899410000001</v>
      </c>
      <c r="C1772" s="125">
        <f t="shared" si="54"/>
        <v>8.9206025782102571E-3</v>
      </c>
      <c r="D1772" s="130">
        <f t="shared" si="55"/>
        <v>8920.602578210257</v>
      </c>
    </row>
    <row r="1773" spans="1:4" x14ac:dyDescent="0.3">
      <c r="A1773" s="73">
        <v>41271</v>
      </c>
      <c r="B1773" s="130">
        <v>1402.4300539999999</v>
      </c>
      <c r="C1773" s="125">
        <f t="shared" si="54"/>
        <v>-1.1990487574436548E-2</v>
      </c>
      <c r="D1773" s="130">
        <f t="shared" si="55"/>
        <v>-11990.487574436547</v>
      </c>
    </row>
    <row r="1774" spans="1:4" x14ac:dyDescent="0.3">
      <c r="A1774" s="73">
        <v>41270</v>
      </c>
      <c r="B1774" s="130">
        <v>1418.099976</v>
      </c>
      <c r="C1774" s="125">
        <f t="shared" si="54"/>
        <v>-7.2664679556797562E-3</v>
      </c>
      <c r="D1774" s="130">
        <f t="shared" si="55"/>
        <v>-7266.4679556797564</v>
      </c>
    </row>
    <row r="1775" spans="1:4" x14ac:dyDescent="0.3">
      <c r="A1775" s="73">
        <v>41269</v>
      </c>
      <c r="B1775" s="130">
        <v>1419.829956</v>
      </c>
      <c r="C1775" s="125">
        <f t="shared" si="54"/>
        <v>-5.6098793917637169E-3</v>
      </c>
      <c r="D1775" s="130">
        <f t="shared" si="55"/>
        <v>-5609.8793917637167</v>
      </c>
    </row>
    <row r="1776" spans="1:4" x14ac:dyDescent="0.3">
      <c r="A1776" s="73">
        <v>41267</v>
      </c>
      <c r="B1776" s="130">
        <v>1426.660034</v>
      </c>
      <c r="C1776" s="125">
        <f t="shared" si="54"/>
        <v>5.7170947233882163E-3</v>
      </c>
      <c r="D1776" s="130">
        <f t="shared" si="55"/>
        <v>5717.0947233882162</v>
      </c>
    </row>
    <row r="1777" spans="1:4" x14ac:dyDescent="0.3">
      <c r="A1777" s="73">
        <v>41264</v>
      </c>
      <c r="B1777" s="130">
        <v>1430.150024</v>
      </c>
      <c r="C1777" s="125">
        <f t="shared" si="54"/>
        <v>8.5186757071289421E-3</v>
      </c>
      <c r="D1777" s="130">
        <f t="shared" si="55"/>
        <v>8518.6757071289412</v>
      </c>
    </row>
    <row r="1778" spans="1:4" x14ac:dyDescent="0.3">
      <c r="A1778" s="73">
        <v>41263</v>
      </c>
      <c r="B1778" s="130">
        <v>1443.6899410000001</v>
      </c>
      <c r="C1778" s="125">
        <f t="shared" si="54"/>
        <v>2.1040497645861356E-2</v>
      </c>
      <c r="D1778" s="130">
        <f t="shared" si="55"/>
        <v>21040.497645861356</v>
      </c>
    </row>
    <row r="1779" spans="1:4" x14ac:dyDescent="0.3">
      <c r="A1779" s="73">
        <v>41262</v>
      </c>
      <c r="B1779" s="130">
        <v>1435.8100589999999</v>
      </c>
      <c r="C1779" s="125">
        <f t="shared" si="54"/>
        <v>1.8825236613070562E-2</v>
      </c>
      <c r="D1779" s="130">
        <f t="shared" si="55"/>
        <v>18825.236613070563</v>
      </c>
    </row>
    <row r="1780" spans="1:4" x14ac:dyDescent="0.3">
      <c r="A1780" s="73">
        <v>41261</v>
      </c>
      <c r="B1780" s="130">
        <v>1446.790039</v>
      </c>
      <c r="C1780" s="125">
        <f t="shared" si="54"/>
        <v>2.824348005832733E-2</v>
      </c>
      <c r="D1780" s="130">
        <f t="shared" si="55"/>
        <v>28243.480058327332</v>
      </c>
    </row>
    <row r="1781" spans="1:4" x14ac:dyDescent="0.3">
      <c r="A1781" s="73">
        <v>41260</v>
      </c>
      <c r="B1781" s="130">
        <v>1430.3599850000001</v>
      </c>
      <c r="C1781" s="125">
        <f t="shared" si="54"/>
        <v>1.48283914253029E-2</v>
      </c>
      <c r="D1781" s="130">
        <f t="shared" si="55"/>
        <v>14828.3914253029</v>
      </c>
    </row>
    <row r="1782" spans="1:4" x14ac:dyDescent="0.3">
      <c r="A1782" s="73">
        <v>41257</v>
      </c>
      <c r="B1782" s="130">
        <v>1413.579956</v>
      </c>
      <c r="C1782" s="125">
        <f t="shared" si="54"/>
        <v>-1.8359939420526938E-3</v>
      </c>
      <c r="D1782" s="130">
        <f t="shared" si="55"/>
        <v>-1835.9939420526939</v>
      </c>
    </row>
    <row r="1783" spans="1:4" x14ac:dyDescent="0.3">
      <c r="A1783" s="73">
        <v>41256</v>
      </c>
      <c r="B1783" s="130">
        <v>1419.4499510000001</v>
      </c>
      <c r="C1783" s="125">
        <f t="shared" si="54"/>
        <v>2.4718387804090192E-3</v>
      </c>
      <c r="D1783" s="130">
        <f t="shared" si="55"/>
        <v>2471.8387804090194</v>
      </c>
    </row>
    <row r="1784" spans="1:4" x14ac:dyDescent="0.3">
      <c r="A1784" s="73">
        <v>41255</v>
      </c>
      <c r="B1784" s="130">
        <v>1428.4799800000001</v>
      </c>
      <c r="C1784" s="125">
        <f t="shared" si="54"/>
        <v>1.3156628548610438E-2</v>
      </c>
      <c r="D1784" s="130">
        <f t="shared" si="55"/>
        <v>13156.628548610439</v>
      </c>
    </row>
    <row r="1785" spans="1:4" x14ac:dyDescent="0.3">
      <c r="A1785" s="73">
        <v>41254</v>
      </c>
      <c r="B1785" s="130">
        <v>1427.839966</v>
      </c>
      <c r="C1785" s="125">
        <f t="shared" si="54"/>
        <v>2.0658517319436465E-2</v>
      </c>
      <c r="D1785" s="130">
        <f t="shared" si="55"/>
        <v>20658.517319436465</v>
      </c>
    </row>
    <row r="1786" spans="1:4" x14ac:dyDescent="0.3">
      <c r="A1786" s="73">
        <v>41253</v>
      </c>
      <c r="B1786" s="130">
        <v>1418.5500489999999</v>
      </c>
      <c r="C1786" s="125">
        <f t="shared" si="54"/>
        <v>8.7179811134252549E-3</v>
      </c>
      <c r="D1786" s="130">
        <f t="shared" si="55"/>
        <v>8717.9811134252541</v>
      </c>
    </row>
    <row r="1787" spans="1:4" x14ac:dyDescent="0.3">
      <c r="A1787" s="73">
        <v>41250</v>
      </c>
      <c r="B1787" s="130">
        <v>1418.0699460000001</v>
      </c>
      <c r="C1787" s="125">
        <f t="shared" si="54"/>
        <v>6.3300016663094816E-3</v>
      </c>
      <c r="D1787" s="130">
        <f t="shared" si="55"/>
        <v>6330.0016663094812</v>
      </c>
    </row>
    <row r="1788" spans="1:4" x14ac:dyDescent="0.3">
      <c r="A1788" s="73">
        <v>41249</v>
      </c>
      <c r="B1788" s="130">
        <v>1413.9399410000001</v>
      </c>
      <c r="C1788" s="125">
        <f t="shared" si="54"/>
        <v>1.6469746534853558E-2</v>
      </c>
      <c r="D1788" s="130">
        <f t="shared" si="55"/>
        <v>16469.746534853559</v>
      </c>
    </row>
    <row r="1789" spans="1:4" x14ac:dyDescent="0.3">
      <c r="A1789" s="73">
        <v>41248</v>
      </c>
      <c r="B1789" s="130">
        <v>1409.280029</v>
      </c>
      <c r="C1789" s="125">
        <f t="shared" si="54"/>
        <v>1.5470395145766869E-2</v>
      </c>
      <c r="D1789" s="130">
        <f t="shared" si="55"/>
        <v>15470.395145766868</v>
      </c>
    </row>
    <row r="1790" spans="1:4" x14ac:dyDescent="0.3">
      <c r="A1790" s="73">
        <v>41247</v>
      </c>
      <c r="B1790" s="130">
        <v>1407.0500489999999</v>
      </c>
      <c r="C1790" s="125">
        <f t="shared" si="54"/>
        <v>1.4536144742523183E-2</v>
      </c>
      <c r="D1790" s="130">
        <f t="shared" si="55"/>
        <v>14536.144742523182</v>
      </c>
    </row>
    <row r="1791" spans="1:4" x14ac:dyDescent="0.3">
      <c r="A1791" s="73">
        <v>41246</v>
      </c>
      <c r="B1791" s="130">
        <v>1409.459961</v>
      </c>
      <c r="C1791" s="125">
        <f t="shared" si="54"/>
        <v>3.6459066842445376E-2</v>
      </c>
      <c r="D1791" s="130">
        <f t="shared" si="55"/>
        <v>36459.066842445376</v>
      </c>
    </row>
    <row r="1792" spans="1:4" x14ac:dyDescent="0.3">
      <c r="A1792" s="73">
        <v>41243</v>
      </c>
      <c r="B1792" s="130">
        <v>1416.1800539999999</v>
      </c>
      <c r="C1792" s="125">
        <f t="shared" si="54"/>
        <v>4.6441075010091648E-2</v>
      </c>
      <c r="D1792" s="130">
        <f t="shared" si="55"/>
        <v>46441.075010091648</v>
      </c>
    </row>
    <row r="1793" spans="1:4" x14ac:dyDescent="0.3">
      <c r="A1793" s="73">
        <v>41242</v>
      </c>
      <c r="B1793" s="130">
        <v>1415.9499510000001</v>
      </c>
      <c r="C1793" s="125">
        <f t="shared" si="54"/>
        <v>4.4603767970282204E-2</v>
      </c>
      <c r="D1793" s="130">
        <f t="shared" si="55"/>
        <v>44603.767970282206</v>
      </c>
    </row>
    <row r="1794" spans="1:4" x14ac:dyDescent="0.3">
      <c r="A1794" s="73">
        <v>41241</v>
      </c>
      <c r="B1794" s="130">
        <v>1409.9300539999999</v>
      </c>
      <c r="C1794" s="125">
        <f t="shared" si="54"/>
        <v>2.5754275463704568E-2</v>
      </c>
      <c r="D1794" s="130">
        <f t="shared" si="55"/>
        <v>25754.275463704569</v>
      </c>
    </row>
    <row r="1795" spans="1:4" x14ac:dyDescent="0.3">
      <c r="A1795" s="73">
        <v>41240</v>
      </c>
      <c r="B1795" s="130">
        <v>1398.9399410000001</v>
      </c>
      <c r="C1795" s="125">
        <f t="shared" si="54"/>
        <v>1.3702536613426242E-2</v>
      </c>
      <c r="D1795" s="130">
        <f t="shared" si="55"/>
        <v>13702.536613426242</v>
      </c>
    </row>
    <row r="1796" spans="1:4" x14ac:dyDescent="0.3">
      <c r="A1796" s="73">
        <v>41239</v>
      </c>
      <c r="B1796" s="130">
        <v>1406.290039</v>
      </c>
      <c r="C1796" s="125">
        <f t="shared" si="54"/>
        <v>1.916154905234424E-2</v>
      </c>
      <c r="D1796" s="130">
        <f t="shared" si="55"/>
        <v>19161.549052344239</v>
      </c>
    </row>
    <row r="1797" spans="1:4" x14ac:dyDescent="0.3">
      <c r="A1797" s="73">
        <v>41236</v>
      </c>
      <c r="B1797" s="130">
        <v>1409.150024</v>
      </c>
      <c r="C1797" s="125">
        <f t="shared" si="54"/>
        <v>2.2968990258009025E-2</v>
      </c>
      <c r="D1797" s="130">
        <f t="shared" si="55"/>
        <v>22968.990258009024</v>
      </c>
    </row>
    <row r="1798" spans="1:4" x14ac:dyDescent="0.3">
      <c r="A1798" s="73">
        <v>41234</v>
      </c>
      <c r="B1798" s="130">
        <v>1391.030029</v>
      </c>
      <c r="C1798" s="125">
        <f t="shared" si="54"/>
        <v>-2.5098061190620413E-3</v>
      </c>
      <c r="D1798" s="130">
        <f t="shared" si="55"/>
        <v>-2509.8061190620415</v>
      </c>
    </row>
    <row r="1799" spans="1:4" x14ac:dyDescent="0.3">
      <c r="A1799" s="73">
        <v>41233</v>
      </c>
      <c r="B1799" s="130">
        <v>1387.8100589999999</v>
      </c>
      <c r="C1799" s="125">
        <f t="shared" si="54"/>
        <v>-2.8409576917968082E-2</v>
      </c>
      <c r="D1799" s="130">
        <f t="shared" si="55"/>
        <v>-28409.576917968083</v>
      </c>
    </row>
    <row r="1800" spans="1:4" x14ac:dyDescent="0.3">
      <c r="A1800" s="73">
        <v>41232</v>
      </c>
      <c r="B1800" s="130">
        <v>1386.8900149999999</v>
      </c>
      <c r="C1800" s="125">
        <f t="shared" ref="C1800:C1863" si="56">B1800/B1810-1</f>
        <v>-2.1428668547558871E-2</v>
      </c>
      <c r="D1800" s="130">
        <f t="shared" ref="D1800:D1863" si="57">C1800*$B$5</f>
        <v>-21428.668547558871</v>
      </c>
    </row>
    <row r="1801" spans="1:4" x14ac:dyDescent="0.3">
      <c r="A1801" s="73">
        <v>41229</v>
      </c>
      <c r="B1801" s="130">
        <v>1359.880005</v>
      </c>
      <c r="C1801" s="125">
        <f t="shared" si="56"/>
        <v>-3.841037185837104E-2</v>
      </c>
      <c r="D1801" s="130">
        <f t="shared" si="57"/>
        <v>-38410.371858371036</v>
      </c>
    </row>
    <row r="1802" spans="1:4" x14ac:dyDescent="0.3">
      <c r="A1802" s="73">
        <v>41228</v>
      </c>
      <c r="B1802" s="130">
        <v>1353.329956</v>
      </c>
      <c r="C1802" s="125">
        <f t="shared" si="56"/>
        <v>-5.2017744428444646E-2</v>
      </c>
      <c r="D1802" s="130">
        <f t="shared" si="57"/>
        <v>-52017.744428444646</v>
      </c>
    </row>
    <row r="1803" spans="1:4" x14ac:dyDescent="0.3">
      <c r="A1803" s="73">
        <v>41227</v>
      </c>
      <c r="B1803" s="130">
        <v>1355.48999</v>
      </c>
      <c r="C1803" s="125">
        <f t="shared" si="56"/>
        <v>-4.0130043787940828E-2</v>
      </c>
      <c r="D1803" s="130">
        <f t="shared" si="57"/>
        <v>-40130.043787940827</v>
      </c>
    </row>
    <row r="1804" spans="1:4" x14ac:dyDescent="0.3">
      <c r="A1804" s="73">
        <v>41226</v>
      </c>
      <c r="B1804" s="130">
        <v>1374.530029</v>
      </c>
      <c r="C1804" s="125">
        <f t="shared" si="56"/>
        <v>-2.6495398928586655E-2</v>
      </c>
      <c r="D1804" s="130">
        <f t="shared" si="57"/>
        <v>-26495.398928586656</v>
      </c>
    </row>
    <row r="1805" spans="1:4" x14ac:dyDescent="0.3">
      <c r="A1805" s="73">
        <v>41225</v>
      </c>
      <c r="B1805" s="130">
        <v>1380.030029</v>
      </c>
      <c r="C1805" s="125">
        <f t="shared" si="56"/>
        <v>-2.3312556300603804E-2</v>
      </c>
      <c r="D1805" s="130">
        <f t="shared" si="57"/>
        <v>-23312.556300603803</v>
      </c>
    </row>
    <row r="1806" spans="1:4" x14ac:dyDescent="0.3">
      <c r="A1806" s="73">
        <v>41222</v>
      </c>
      <c r="B1806" s="130">
        <v>1379.849976</v>
      </c>
      <c r="C1806" s="125">
        <f t="shared" si="56"/>
        <v>-2.0514657675244075E-2</v>
      </c>
      <c r="D1806" s="130">
        <f t="shared" si="57"/>
        <v>-20514.657675244074</v>
      </c>
    </row>
    <row r="1807" spans="1:4" x14ac:dyDescent="0.3">
      <c r="A1807" s="73">
        <v>41221</v>
      </c>
      <c r="B1807" s="130">
        <v>1377.51001</v>
      </c>
      <c r="C1807" s="125">
        <f t="shared" si="56"/>
        <v>-2.5192642736863835E-2</v>
      </c>
      <c r="D1807" s="130">
        <f t="shared" si="57"/>
        <v>-25192.642736863836</v>
      </c>
    </row>
    <row r="1808" spans="1:4" x14ac:dyDescent="0.3">
      <c r="A1808" s="73">
        <v>41220</v>
      </c>
      <c r="B1808" s="130">
        <v>1394.530029</v>
      </c>
      <c r="C1808" s="125">
        <f t="shared" si="56"/>
        <v>-2.7402267006822689E-2</v>
      </c>
      <c r="D1808" s="130">
        <f t="shared" si="57"/>
        <v>-27402.267006822691</v>
      </c>
    </row>
    <row r="1809" spans="1:4" x14ac:dyDescent="0.3">
      <c r="A1809" s="73">
        <v>41219</v>
      </c>
      <c r="B1809" s="130">
        <v>1428.3900149999999</v>
      </c>
      <c r="C1809" s="125">
        <f t="shared" si="56"/>
        <v>-3.3491206313177591E-3</v>
      </c>
      <c r="D1809" s="130">
        <f t="shared" si="57"/>
        <v>-3349.120631317759</v>
      </c>
    </row>
    <row r="1810" spans="1:4" x14ac:dyDescent="0.3">
      <c r="A1810" s="73">
        <v>41218</v>
      </c>
      <c r="B1810" s="130">
        <v>1417.26001</v>
      </c>
      <c r="C1810" s="125">
        <f t="shared" si="56"/>
        <v>-2.7502131921907425E-2</v>
      </c>
      <c r="D1810" s="130">
        <f t="shared" si="57"/>
        <v>-27502.131921907425</v>
      </c>
    </row>
    <row r="1811" spans="1:4" x14ac:dyDescent="0.3">
      <c r="A1811" s="73">
        <v>41215</v>
      </c>
      <c r="B1811" s="130">
        <v>1414.1999510000001</v>
      </c>
      <c r="C1811" s="125">
        <f t="shared" si="56"/>
        <v>-3.197327823952778E-2</v>
      </c>
      <c r="D1811" s="130">
        <f t="shared" si="57"/>
        <v>-31973.278239527779</v>
      </c>
    </row>
    <row r="1812" spans="1:4" x14ac:dyDescent="0.3">
      <c r="A1812" s="73">
        <v>41214</v>
      </c>
      <c r="B1812" s="130">
        <v>1427.589966</v>
      </c>
      <c r="C1812" s="125">
        <f t="shared" si="56"/>
        <v>-1.8784591024577302E-2</v>
      </c>
      <c r="D1812" s="130">
        <f t="shared" si="57"/>
        <v>-18784.591024577301</v>
      </c>
    </row>
    <row r="1813" spans="1:4" x14ac:dyDescent="0.3">
      <c r="A1813" s="73">
        <v>41213</v>
      </c>
      <c r="B1813" s="130">
        <v>1412.160034</v>
      </c>
      <c r="C1813" s="125">
        <f t="shared" si="56"/>
        <v>-1.942183754445137E-2</v>
      </c>
      <c r="D1813" s="130">
        <f t="shared" si="57"/>
        <v>-19421.837544451369</v>
      </c>
    </row>
    <row r="1814" spans="1:4" x14ac:dyDescent="0.3">
      <c r="A1814" s="73">
        <v>41208</v>
      </c>
      <c r="B1814" s="130">
        <v>1411.9399410000001</v>
      </c>
      <c r="C1814" s="125">
        <f t="shared" si="56"/>
        <v>-1.1654866264124375E-2</v>
      </c>
      <c r="D1814" s="130">
        <f t="shared" si="57"/>
        <v>-11654.866264124375</v>
      </c>
    </row>
    <row r="1815" spans="1:4" x14ac:dyDescent="0.3">
      <c r="A1815" s="73">
        <v>41207</v>
      </c>
      <c r="B1815" s="130">
        <v>1412.969971</v>
      </c>
      <c r="C1815" s="125">
        <f t="shared" si="56"/>
        <v>-1.3867560559097325E-2</v>
      </c>
      <c r="D1815" s="130">
        <f t="shared" si="57"/>
        <v>-13867.560559097325</v>
      </c>
    </row>
    <row r="1816" spans="1:4" x14ac:dyDescent="0.3">
      <c r="A1816" s="73">
        <v>41206</v>
      </c>
      <c r="B1816" s="130">
        <v>1408.75</v>
      </c>
      <c r="C1816" s="125">
        <f t="shared" si="56"/>
        <v>-1.6620635798418548E-2</v>
      </c>
      <c r="D1816" s="130">
        <f t="shared" si="57"/>
        <v>-16620.635798418549</v>
      </c>
    </row>
    <row r="1817" spans="1:4" x14ac:dyDescent="0.3">
      <c r="A1817" s="73">
        <v>41205</v>
      </c>
      <c r="B1817" s="130">
        <v>1413.1099850000001</v>
      </c>
      <c r="C1817" s="125">
        <f t="shared" si="56"/>
        <v>-1.9681157833354002E-2</v>
      </c>
      <c r="D1817" s="130">
        <f t="shared" si="57"/>
        <v>-19681.157833354002</v>
      </c>
    </row>
    <row r="1818" spans="1:4" x14ac:dyDescent="0.3">
      <c r="A1818" s="73">
        <v>41204</v>
      </c>
      <c r="B1818" s="130">
        <v>1433.8199460000001</v>
      </c>
      <c r="C1818" s="125">
        <f t="shared" si="56"/>
        <v>-1.5152388194245359E-2</v>
      </c>
      <c r="D1818" s="130">
        <f t="shared" si="57"/>
        <v>-15152.388194245359</v>
      </c>
    </row>
    <row r="1819" spans="1:4" x14ac:dyDescent="0.3">
      <c r="A1819" s="73">
        <v>41201</v>
      </c>
      <c r="B1819" s="130">
        <v>1433.1899410000001</v>
      </c>
      <c r="C1819" s="125">
        <f t="shared" si="56"/>
        <v>-1.8987981610788185E-2</v>
      </c>
      <c r="D1819" s="130">
        <f t="shared" si="57"/>
        <v>-18987.981610788185</v>
      </c>
    </row>
    <row r="1820" spans="1:4" x14ac:dyDescent="0.3">
      <c r="A1820" s="73">
        <v>41200</v>
      </c>
      <c r="B1820" s="130">
        <v>1457.339966</v>
      </c>
      <c r="C1820" s="125">
        <f t="shared" si="56"/>
        <v>-2.778197573096497E-3</v>
      </c>
      <c r="D1820" s="130">
        <f t="shared" si="57"/>
        <v>-2778.1975730964969</v>
      </c>
    </row>
    <row r="1821" spans="1:4" x14ac:dyDescent="0.3">
      <c r="A1821" s="73">
        <v>41199</v>
      </c>
      <c r="B1821" s="130">
        <v>1460.910034</v>
      </c>
      <c r="C1821" s="125">
        <f t="shared" si="56"/>
        <v>6.8367418578814121E-3</v>
      </c>
      <c r="D1821" s="130">
        <f t="shared" si="57"/>
        <v>6836.7418578814122</v>
      </c>
    </row>
    <row r="1822" spans="1:4" x14ac:dyDescent="0.3">
      <c r="A1822" s="73">
        <v>41198</v>
      </c>
      <c r="B1822" s="130">
        <v>1454.920044</v>
      </c>
      <c r="C1822" s="125">
        <f t="shared" si="56"/>
        <v>6.3427591215632351E-3</v>
      </c>
      <c r="D1822" s="130">
        <f t="shared" si="57"/>
        <v>6342.7591215632347</v>
      </c>
    </row>
    <row r="1823" spans="1:4" x14ac:dyDescent="0.3">
      <c r="A1823" s="73">
        <v>41197</v>
      </c>
      <c r="B1823" s="130">
        <v>1440.130005</v>
      </c>
      <c r="C1823" s="125">
        <f t="shared" si="56"/>
        <v>-3.0183559804385363E-3</v>
      </c>
      <c r="D1823" s="130">
        <f t="shared" si="57"/>
        <v>-3018.3559804385363</v>
      </c>
    </row>
    <row r="1824" spans="1:4" x14ac:dyDescent="0.3">
      <c r="A1824" s="73">
        <v>41194</v>
      </c>
      <c r="B1824" s="130">
        <v>1428.589966</v>
      </c>
      <c r="C1824" s="125">
        <f t="shared" si="56"/>
        <v>-8.3850414259046824E-3</v>
      </c>
      <c r="D1824" s="130">
        <f t="shared" si="57"/>
        <v>-8385.0414259046829</v>
      </c>
    </row>
    <row r="1825" spans="1:4" x14ac:dyDescent="0.3">
      <c r="A1825" s="73">
        <v>41193</v>
      </c>
      <c r="B1825" s="130">
        <v>1432.839966</v>
      </c>
      <c r="C1825" s="125">
        <f t="shared" si="56"/>
        <v>-9.8884412553483791E-3</v>
      </c>
      <c r="D1825" s="130">
        <f t="shared" si="57"/>
        <v>-9888.4412553483799</v>
      </c>
    </row>
    <row r="1826" spans="1:4" x14ac:dyDescent="0.3">
      <c r="A1826" s="73">
        <v>41192</v>
      </c>
      <c r="B1826" s="130">
        <v>1432.5600589999999</v>
      </c>
      <c r="C1826" s="125">
        <f t="shared" si="56"/>
        <v>-5.3015867261230198E-4</v>
      </c>
      <c r="D1826" s="130">
        <f t="shared" si="57"/>
        <v>-530.15867261230198</v>
      </c>
    </row>
    <row r="1827" spans="1:4" x14ac:dyDescent="0.3">
      <c r="A1827" s="73">
        <v>41191</v>
      </c>
      <c r="B1827" s="130">
        <v>1441.4799800000001</v>
      </c>
      <c r="C1827" s="125">
        <f t="shared" si="56"/>
        <v>-7.6294926153686049E-5</v>
      </c>
      <c r="D1827" s="130">
        <f t="shared" si="57"/>
        <v>-76.294926153686049</v>
      </c>
    </row>
    <row r="1828" spans="1:4" x14ac:dyDescent="0.3">
      <c r="A1828" s="73">
        <v>41190</v>
      </c>
      <c r="B1828" s="130">
        <v>1455.880005</v>
      </c>
      <c r="C1828" s="125">
        <f t="shared" si="56"/>
        <v>-6.9326441227612889E-4</v>
      </c>
      <c r="D1828" s="130">
        <f t="shared" si="57"/>
        <v>-693.26441227612895</v>
      </c>
    </row>
    <row r="1829" spans="1:4" x14ac:dyDescent="0.3">
      <c r="A1829" s="73">
        <v>41187</v>
      </c>
      <c r="B1829" s="130">
        <v>1460.9300539999999</v>
      </c>
      <c r="C1829" s="125">
        <f t="shared" si="56"/>
        <v>5.342122296878582E-4</v>
      </c>
      <c r="D1829" s="130">
        <f t="shared" si="57"/>
        <v>534.21222968785821</v>
      </c>
    </row>
    <row r="1830" spans="1:4" x14ac:dyDescent="0.3">
      <c r="A1830" s="73">
        <v>41186</v>
      </c>
      <c r="B1830" s="130">
        <v>1461.400024</v>
      </c>
      <c r="C1830" s="125">
        <f t="shared" si="56"/>
        <v>7.8069247407519526E-4</v>
      </c>
      <c r="D1830" s="130">
        <f t="shared" si="57"/>
        <v>780.69247407519526</v>
      </c>
    </row>
    <row r="1831" spans="1:4" x14ac:dyDescent="0.3">
      <c r="A1831" s="73">
        <v>41185</v>
      </c>
      <c r="B1831" s="130">
        <v>1450.98999</v>
      </c>
      <c r="C1831" s="125">
        <f t="shared" si="56"/>
        <v>-6.8854992386369052E-3</v>
      </c>
      <c r="D1831" s="130">
        <f t="shared" si="57"/>
        <v>-6885.4992386369049</v>
      </c>
    </row>
    <row r="1832" spans="1:4" x14ac:dyDescent="0.3">
      <c r="A1832" s="73">
        <v>41184</v>
      </c>
      <c r="B1832" s="130">
        <v>1445.75</v>
      </c>
      <c r="C1832" s="125">
        <f t="shared" si="56"/>
        <v>-9.298814860439153E-3</v>
      </c>
      <c r="D1832" s="130">
        <f t="shared" si="57"/>
        <v>-9298.8148604391536</v>
      </c>
    </row>
    <row r="1833" spans="1:4" x14ac:dyDescent="0.3">
      <c r="A1833" s="73">
        <v>41183</v>
      </c>
      <c r="B1833" s="130">
        <v>1444.48999</v>
      </c>
      <c r="C1833" s="125">
        <f t="shared" si="56"/>
        <v>-1.1429007640561095E-2</v>
      </c>
      <c r="D1833" s="130">
        <f t="shared" si="57"/>
        <v>-11429.007640561094</v>
      </c>
    </row>
    <row r="1834" spans="1:4" x14ac:dyDescent="0.3">
      <c r="A1834" s="73">
        <v>41180</v>
      </c>
      <c r="B1834" s="130">
        <v>1440.670044</v>
      </c>
      <c r="C1834" s="125">
        <f t="shared" si="56"/>
        <v>-1.7124088811695026E-2</v>
      </c>
      <c r="D1834" s="130">
        <f t="shared" si="57"/>
        <v>-17124.088811695026</v>
      </c>
    </row>
    <row r="1835" spans="1:4" x14ac:dyDescent="0.3">
      <c r="A1835" s="73">
        <v>41179</v>
      </c>
      <c r="B1835" s="130">
        <v>1447.150024</v>
      </c>
      <c r="C1835" s="125">
        <f t="shared" si="56"/>
        <v>-8.7945575572062618E-3</v>
      </c>
      <c r="D1835" s="130">
        <f t="shared" si="57"/>
        <v>-8794.5575572062626</v>
      </c>
    </row>
    <row r="1836" spans="1:4" x14ac:dyDescent="0.3">
      <c r="A1836" s="73">
        <v>41178</v>
      </c>
      <c r="B1836" s="130">
        <v>1433.3199460000001</v>
      </c>
      <c r="C1836" s="125">
        <f t="shared" si="56"/>
        <v>-2.2554664385249223E-3</v>
      </c>
      <c r="D1836" s="130">
        <f t="shared" si="57"/>
        <v>-2255.4664385249225</v>
      </c>
    </row>
    <row r="1837" spans="1:4" x14ac:dyDescent="0.3">
      <c r="A1837" s="73">
        <v>41177</v>
      </c>
      <c r="B1837" s="130">
        <v>1441.589966</v>
      </c>
      <c r="C1837" s="125">
        <f t="shared" si="56"/>
        <v>5.601374668321446E-3</v>
      </c>
      <c r="D1837" s="130">
        <f t="shared" si="57"/>
        <v>5601.3746683214458</v>
      </c>
    </row>
    <row r="1838" spans="1:4" x14ac:dyDescent="0.3">
      <c r="A1838" s="73">
        <v>41176</v>
      </c>
      <c r="B1838" s="130">
        <v>1456.8900149999999</v>
      </c>
      <c r="C1838" s="125">
        <f t="shared" si="56"/>
        <v>1.9460114098752257E-2</v>
      </c>
      <c r="D1838" s="130">
        <f t="shared" si="57"/>
        <v>19460.114098752256</v>
      </c>
    </row>
    <row r="1839" spans="1:4" x14ac:dyDescent="0.3">
      <c r="A1839" s="73">
        <v>41173</v>
      </c>
      <c r="B1839" s="130">
        <v>1460.150024</v>
      </c>
      <c r="C1839" s="125">
        <f t="shared" si="56"/>
        <v>1.5459816484761468E-2</v>
      </c>
      <c r="D1839" s="130">
        <f t="shared" si="57"/>
        <v>15459.816484761468</v>
      </c>
    </row>
    <row r="1840" spans="1:4" x14ac:dyDescent="0.3">
      <c r="A1840" s="73">
        <v>41172</v>
      </c>
      <c r="B1840" s="130">
        <v>1460.26001</v>
      </c>
      <c r="C1840" s="125">
        <f t="shared" si="56"/>
        <v>1.9649201951125628E-2</v>
      </c>
      <c r="D1840" s="130">
        <f t="shared" si="57"/>
        <v>19649.201951125629</v>
      </c>
    </row>
    <row r="1841" spans="1:4" x14ac:dyDescent="0.3">
      <c r="A1841" s="73">
        <v>41171</v>
      </c>
      <c r="B1841" s="130">
        <v>1461.0500489999999</v>
      </c>
      <c r="C1841" s="125">
        <f t="shared" si="56"/>
        <v>4.1049215087145541E-2</v>
      </c>
      <c r="D1841" s="130">
        <f t="shared" si="57"/>
        <v>41049.215087145538</v>
      </c>
    </row>
    <row r="1842" spans="1:4" x14ac:dyDescent="0.3">
      <c r="A1842" s="73">
        <v>41170</v>
      </c>
      <c r="B1842" s="130">
        <v>1459.3199460000001</v>
      </c>
      <c r="C1842" s="125">
        <f t="shared" si="56"/>
        <v>3.8706284456041296E-2</v>
      </c>
      <c r="D1842" s="130">
        <f t="shared" si="57"/>
        <v>38706.284456041292</v>
      </c>
    </row>
    <row r="1843" spans="1:4" x14ac:dyDescent="0.3">
      <c r="A1843" s="73">
        <v>41169</v>
      </c>
      <c r="B1843" s="130">
        <v>1461.1899410000001</v>
      </c>
      <c r="C1843" s="125">
        <f t="shared" si="56"/>
        <v>3.882465747293784E-2</v>
      </c>
      <c r="D1843" s="130">
        <f t="shared" si="57"/>
        <v>38824.657472937841</v>
      </c>
    </row>
    <row r="1844" spans="1:4" x14ac:dyDescent="0.3">
      <c r="A1844" s="73">
        <v>41166</v>
      </c>
      <c r="B1844" s="130">
        <v>1465.7700199999999</v>
      </c>
      <c r="C1844" s="125">
        <f t="shared" si="56"/>
        <v>4.7367622936628218E-2</v>
      </c>
      <c r="D1844" s="130">
        <f t="shared" si="57"/>
        <v>47367.62293662822</v>
      </c>
    </row>
    <row r="1845" spans="1:4" x14ac:dyDescent="0.3">
      <c r="A1845" s="73">
        <v>41165</v>
      </c>
      <c r="B1845" s="130">
        <v>1459.98999</v>
      </c>
      <c r="C1845" s="125">
        <f t="shared" si="56"/>
        <v>3.5094187375268149E-2</v>
      </c>
      <c r="D1845" s="130">
        <f t="shared" si="57"/>
        <v>35094.187375268149</v>
      </c>
    </row>
    <row r="1846" spans="1:4" x14ac:dyDescent="0.3">
      <c r="A1846" s="73">
        <v>41164</v>
      </c>
      <c r="B1846" s="130">
        <v>1436.5600589999999</v>
      </c>
      <c r="C1846" s="125">
        <f t="shared" si="56"/>
        <v>1.9342942632651461E-2</v>
      </c>
      <c r="D1846" s="130">
        <f t="shared" si="57"/>
        <v>19342.942632651462</v>
      </c>
    </row>
    <row r="1847" spans="1:4" x14ac:dyDescent="0.3">
      <c r="A1847" s="73">
        <v>41163</v>
      </c>
      <c r="B1847" s="130">
        <v>1433.5600589999999</v>
      </c>
      <c r="C1847" s="125">
        <f t="shared" si="56"/>
        <v>1.6392132219120059E-2</v>
      </c>
      <c r="D1847" s="130">
        <f t="shared" si="57"/>
        <v>16392.13221912006</v>
      </c>
    </row>
    <row r="1848" spans="1:4" x14ac:dyDescent="0.3">
      <c r="A1848" s="73">
        <v>41162</v>
      </c>
      <c r="B1848" s="130">
        <v>1429.079956</v>
      </c>
      <c r="C1848" s="125">
        <f t="shared" si="56"/>
        <v>1.2720267400167851E-2</v>
      </c>
      <c r="D1848" s="130">
        <f t="shared" si="57"/>
        <v>12720.267400167852</v>
      </c>
    </row>
    <row r="1849" spans="1:4" x14ac:dyDescent="0.3">
      <c r="A1849" s="73">
        <v>41159</v>
      </c>
      <c r="B1849" s="130">
        <v>1437.920044</v>
      </c>
      <c r="C1849" s="125">
        <f t="shared" si="56"/>
        <v>2.5562085704618598E-2</v>
      </c>
      <c r="D1849" s="130">
        <f t="shared" si="57"/>
        <v>25562.085704618599</v>
      </c>
    </row>
    <row r="1850" spans="1:4" x14ac:dyDescent="0.3">
      <c r="A1850" s="73">
        <v>41158</v>
      </c>
      <c r="B1850" s="130">
        <v>1432.119995</v>
      </c>
      <c r="C1850" s="125">
        <f t="shared" si="56"/>
        <v>1.3180146397782311E-2</v>
      </c>
      <c r="D1850" s="130">
        <f t="shared" si="57"/>
        <v>13180.146397782311</v>
      </c>
    </row>
    <row r="1851" spans="1:4" x14ac:dyDescent="0.3">
      <c r="A1851" s="73">
        <v>41157</v>
      </c>
      <c r="B1851" s="130">
        <v>1403.4399410000001</v>
      </c>
      <c r="C1851" s="125">
        <f t="shared" si="56"/>
        <v>-6.8853023323779405E-3</v>
      </c>
      <c r="D1851" s="130">
        <f t="shared" si="57"/>
        <v>-6885.3023323779407</v>
      </c>
    </row>
    <row r="1852" spans="1:4" x14ac:dyDescent="0.3">
      <c r="A1852" s="73">
        <v>41156</v>
      </c>
      <c r="B1852" s="130">
        <v>1404.9399410000001</v>
      </c>
      <c r="C1852" s="125">
        <f t="shared" si="56"/>
        <v>-9.3010259662335004E-3</v>
      </c>
      <c r="D1852" s="130">
        <f t="shared" si="57"/>
        <v>-9301.0259662335011</v>
      </c>
    </row>
    <row r="1853" spans="1:4" x14ac:dyDescent="0.3">
      <c r="A1853" s="73">
        <v>41152</v>
      </c>
      <c r="B1853" s="130">
        <v>1406.579956</v>
      </c>
      <c r="C1853" s="125">
        <f t="shared" si="56"/>
        <v>-8.1655650436980309E-3</v>
      </c>
      <c r="D1853" s="130">
        <f t="shared" si="57"/>
        <v>-8165.5650436980313</v>
      </c>
    </row>
    <row r="1854" spans="1:4" x14ac:dyDescent="0.3">
      <c r="A1854" s="73">
        <v>41151</v>
      </c>
      <c r="B1854" s="130">
        <v>1399.4799800000001</v>
      </c>
      <c r="C1854" s="125">
        <f t="shared" si="56"/>
        <v>-1.132456138547544E-2</v>
      </c>
      <c r="D1854" s="130">
        <f t="shared" si="57"/>
        <v>-11324.561385475439</v>
      </c>
    </row>
    <row r="1855" spans="1:4" x14ac:dyDescent="0.3">
      <c r="A1855" s="73">
        <v>41150</v>
      </c>
      <c r="B1855" s="130">
        <v>1410.48999</v>
      </c>
      <c r="C1855" s="125">
        <f t="shared" si="56"/>
        <v>3.5288900967338499E-3</v>
      </c>
      <c r="D1855" s="130">
        <f t="shared" si="57"/>
        <v>3528.89009673385</v>
      </c>
    </row>
    <row r="1856" spans="1:4" x14ac:dyDescent="0.3">
      <c r="A1856" s="73">
        <v>41149</v>
      </c>
      <c r="B1856" s="130">
        <v>1409.3000489999999</v>
      </c>
      <c r="C1856" s="125">
        <f t="shared" si="56"/>
        <v>3.8249733202164737E-3</v>
      </c>
      <c r="D1856" s="130">
        <f t="shared" si="57"/>
        <v>3824.9733202164739</v>
      </c>
    </row>
    <row r="1857" spans="1:4" x14ac:dyDescent="0.3">
      <c r="A1857" s="73">
        <v>41148</v>
      </c>
      <c r="B1857" s="130">
        <v>1410.4399410000001</v>
      </c>
      <c r="C1857" s="125">
        <f t="shared" si="56"/>
        <v>4.5081625140641624E-3</v>
      </c>
      <c r="D1857" s="130">
        <f t="shared" si="57"/>
        <v>4508.1625140641627</v>
      </c>
    </row>
    <row r="1858" spans="1:4" x14ac:dyDescent="0.3">
      <c r="A1858" s="73">
        <v>41145</v>
      </c>
      <c r="B1858" s="130">
        <v>1411.130005</v>
      </c>
      <c r="C1858" s="125">
        <f t="shared" si="56"/>
        <v>3.7414625951952551E-3</v>
      </c>
      <c r="D1858" s="130">
        <f t="shared" si="57"/>
        <v>3741.4625951952553</v>
      </c>
    </row>
    <row r="1859" spans="1:4" x14ac:dyDescent="0.3">
      <c r="A1859" s="73">
        <v>41144</v>
      </c>
      <c r="B1859" s="130">
        <v>1402.079956</v>
      </c>
      <c r="C1859" s="125">
        <f t="shared" si="56"/>
        <v>-5.1332547394278283E-4</v>
      </c>
      <c r="D1859" s="130">
        <f t="shared" si="57"/>
        <v>-513.32547394278288</v>
      </c>
    </row>
    <row r="1860" spans="1:4" x14ac:dyDescent="0.3">
      <c r="A1860" s="73">
        <v>41143</v>
      </c>
      <c r="B1860" s="130">
        <v>1413.48999</v>
      </c>
      <c r="C1860" s="125">
        <f t="shared" si="56"/>
        <v>8.0372689257612873E-3</v>
      </c>
      <c r="D1860" s="130">
        <f t="shared" si="57"/>
        <v>8037.2689257612874</v>
      </c>
    </row>
    <row r="1861" spans="1:4" x14ac:dyDescent="0.3">
      <c r="A1861" s="73">
        <v>41142</v>
      </c>
      <c r="B1861" s="130">
        <v>1413.170044</v>
      </c>
      <c r="C1861" s="125">
        <f t="shared" si="56"/>
        <v>8.4347723284221576E-3</v>
      </c>
      <c r="D1861" s="130">
        <f t="shared" si="57"/>
        <v>8434.7723284221574</v>
      </c>
    </row>
    <row r="1862" spans="1:4" x14ac:dyDescent="0.3">
      <c r="A1862" s="73">
        <v>41141</v>
      </c>
      <c r="B1862" s="130">
        <v>1418.130005</v>
      </c>
      <c r="C1862" s="125">
        <f t="shared" si="56"/>
        <v>1.7142096600160528E-2</v>
      </c>
      <c r="D1862" s="130">
        <f t="shared" si="57"/>
        <v>17142.096600160527</v>
      </c>
    </row>
    <row r="1863" spans="1:4" x14ac:dyDescent="0.3">
      <c r="A1863" s="73">
        <v>41138</v>
      </c>
      <c r="B1863" s="130">
        <v>1418.160034</v>
      </c>
      <c r="C1863" s="125">
        <f t="shared" si="56"/>
        <v>1.9532882476027025E-2</v>
      </c>
      <c r="D1863" s="130">
        <f t="shared" si="57"/>
        <v>19532.882476027025</v>
      </c>
    </row>
    <row r="1864" spans="1:4" x14ac:dyDescent="0.3">
      <c r="A1864" s="73">
        <v>41137</v>
      </c>
      <c r="B1864" s="130">
        <v>1415.51001</v>
      </c>
      <c r="C1864" s="125">
        <f t="shared" ref="C1864:C1927" si="58">B1864/B1874-1</f>
        <v>3.7003670329670335E-2</v>
      </c>
      <c r="D1864" s="130">
        <f t="shared" ref="D1864:D1927" si="59">C1864*$B$5</f>
        <v>37003.670329670334</v>
      </c>
    </row>
    <row r="1865" spans="1:4" x14ac:dyDescent="0.3">
      <c r="A1865" s="73">
        <v>41136</v>
      </c>
      <c r="B1865" s="130">
        <v>1405.530029</v>
      </c>
      <c r="C1865" s="125">
        <f t="shared" si="58"/>
        <v>2.1965858262917859E-2</v>
      </c>
      <c r="D1865" s="130">
        <f t="shared" si="59"/>
        <v>21965.85826291786</v>
      </c>
    </row>
    <row r="1866" spans="1:4" x14ac:dyDescent="0.3">
      <c r="A1866" s="73">
        <v>41135</v>
      </c>
      <c r="B1866" s="130">
        <v>1403.9300539999999</v>
      </c>
      <c r="C1866" s="125">
        <f t="shared" si="58"/>
        <v>1.7842204103093451E-2</v>
      </c>
      <c r="D1866" s="130">
        <f t="shared" si="59"/>
        <v>17842.204103093452</v>
      </c>
    </row>
    <row r="1867" spans="1:4" x14ac:dyDescent="0.3">
      <c r="A1867" s="73">
        <v>41134</v>
      </c>
      <c r="B1867" s="130">
        <v>1404.1099850000001</v>
      </c>
      <c r="C1867" s="125">
        <f t="shared" si="58"/>
        <v>1.3578239612117571E-2</v>
      </c>
      <c r="D1867" s="130">
        <f t="shared" si="59"/>
        <v>13578.239612117572</v>
      </c>
    </row>
    <row r="1868" spans="1:4" x14ac:dyDescent="0.3">
      <c r="A1868" s="73">
        <v>41131</v>
      </c>
      <c r="B1868" s="130">
        <v>1405.869995</v>
      </c>
      <c r="C1868" s="125">
        <f t="shared" si="58"/>
        <v>1.4358192757698562E-2</v>
      </c>
      <c r="D1868" s="130">
        <f t="shared" si="59"/>
        <v>14358.192757698562</v>
      </c>
    </row>
    <row r="1869" spans="1:4" x14ac:dyDescent="0.3">
      <c r="A1869" s="73">
        <v>41130</v>
      </c>
      <c r="B1869" s="130">
        <v>1402.8000489999999</v>
      </c>
      <c r="C1869" s="125">
        <f t="shared" si="58"/>
        <v>3.1455440633881171E-2</v>
      </c>
      <c r="D1869" s="130">
        <f t="shared" si="59"/>
        <v>31455.440633881171</v>
      </c>
    </row>
    <row r="1870" spans="1:4" x14ac:dyDescent="0.3">
      <c r="A1870" s="73">
        <v>41129</v>
      </c>
      <c r="B1870" s="130">
        <v>1402.219971</v>
      </c>
      <c r="C1870" s="125">
        <f t="shared" si="58"/>
        <v>4.8083142320185512E-2</v>
      </c>
      <c r="D1870" s="130">
        <f t="shared" si="59"/>
        <v>48083.142320185514</v>
      </c>
    </row>
    <row r="1871" spans="1:4" x14ac:dyDescent="0.3">
      <c r="A1871" s="73">
        <v>41128</v>
      </c>
      <c r="B1871" s="130">
        <v>1401.349976</v>
      </c>
      <c r="C1871" s="125">
        <f t="shared" si="58"/>
        <v>4.7104119539461697E-2</v>
      </c>
      <c r="D1871" s="130">
        <f t="shared" si="59"/>
        <v>47104.119539461695</v>
      </c>
    </row>
    <row r="1872" spans="1:4" x14ac:dyDescent="0.3">
      <c r="A1872" s="73">
        <v>41127</v>
      </c>
      <c r="B1872" s="130">
        <v>1394.2299800000001</v>
      </c>
      <c r="C1872" s="125">
        <f t="shared" si="58"/>
        <v>3.2365281041890848E-2</v>
      </c>
      <c r="D1872" s="130">
        <f t="shared" si="59"/>
        <v>32365.281041890848</v>
      </c>
    </row>
    <row r="1873" spans="1:4" x14ac:dyDescent="0.3">
      <c r="A1873" s="73">
        <v>41124</v>
      </c>
      <c r="B1873" s="130">
        <v>1390.98999</v>
      </c>
      <c r="C1873" s="125">
        <f t="shared" si="58"/>
        <v>2.0790186321704374E-2</v>
      </c>
      <c r="D1873" s="130">
        <f t="shared" si="59"/>
        <v>20790.186321704372</v>
      </c>
    </row>
    <row r="1874" spans="1:4" x14ac:dyDescent="0.3">
      <c r="A1874" s="73">
        <v>41123</v>
      </c>
      <c r="B1874" s="130">
        <v>1365</v>
      </c>
      <c r="C1874" s="125">
        <f t="shared" si="58"/>
        <v>-8.3617335990168185E-3</v>
      </c>
      <c r="D1874" s="130">
        <f t="shared" si="59"/>
        <v>-8361.7335990168176</v>
      </c>
    </row>
    <row r="1875" spans="1:4" x14ac:dyDescent="0.3">
      <c r="A1875" s="73">
        <v>41122</v>
      </c>
      <c r="B1875" s="130">
        <v>1375.3199460000001</v>
      </c>
      <c r="C1875" s="125">
        <f t="shared" si="58"/>
        <v>1.8501995558970474E-3</v>
      </c>
      <c r="D1875" s="130">
        <f t="shared" si="59"/>
        <v>1850.1995558970475</v>
      </c>
    </row>
    <row r="1876" spans="1:4" x14ac:dyDescent="0.3">
      <c r="A1876" s="73">
        <v>41121</v>
      </c>
      <c r="B1876" s="130">
        <v>1379.3199460000001</v>
      </c>
      <c r="C1876" s="125">
        <f t="shared" si="58"/>
        <v>1.1476311347351276E-2</v>
      </c>
      <c r="D1876" s="130">
        <f t="shared" si="59"/>
        <v>11476.311347351275</v>
      </c>
    </row>
    <row r="1877" spans="1:4" x14ac:dyDescent="0.3">
      <c r="A1877" s="73">
        <v>41120</v>
      </c>
      <c r="B1877" s="130">
        <v>1385.3000489999999</v>
      </c>
      <c r="C1877" s="125">
        <f t="shared" si="58"/>
        <v>2.3388813605661696E-2</v>
      </c>
      <c r="D1877" s="130">
        <f t="shared" si="59"/>
        <v>23388.813605661697</v>
      </c>
    </row>
    <row r="1878" spans="1:4" x14ac:dyDescent="0.3">
      <c r="A1878" s="73">
        <v>41117</v>
      </c>
      <c r="B1878" s="130">
        <v>1385.969971</v>
      </c>
      <c r="C1878" s="125">
        <f t="shared" si="58"/>
        <v>2.1514130055049652E-2</v>
      </c>
      <c r="D1878" s="130">
        <f t="shared" si="59"/>
        <v>21514.130055049653</v>
      </c>
    </row>
    <row r="1879" spans="1:4" x14ac:dyDescent="0.3">
      <c r="A1879" s="73">
        <v>41116</v>
      </c>
      <c r="B1879" s="130">
        <v>1360.0200199999999</v>
      </c>
      <c r="C1879" s="125">
        <f t="shared" si="58"/>
        <v>1.8924757867146536E-2</v>
      </c>
      <c r="D1879" s="130">
        <f t="shared" si="59"/>
        <v>18924.757867146534</v>
      </c>
    </row>
    <row r="1880" spans="1:4" x14ac:dyDescent="0.3">
      <c r="A1880" s="73">
        <v>41115</v>
      </c>
      <c r="B1880" s="130">
        <v>1337.8900149999999</v>
      </c>
      <c r="C1880" s="125">
        <f t="shared" si="58"/>
        <v>-2.6537971076343592E-3</v>
      </c>
      <c r="D1880" s="130">
        <f t="shared" si="59"/>
        <v>-2653.7971076343592</v>
      </c>
    </row>
    <row r="1881" spans="1:4" x14ac:dyDescent="0.3">
      <c r="A1881" s="73">
        <v>41114</v>
      </c>
      <c r="B1881" s="130">
        <v>1338.3100589999999</v>
      </c>
      <c r="C1881" s="125">
        <f t="shared" si="58"/>
        <v>-2.355559250904804E-3</v>
      </c>
      <c r="D1881" s="130">
        <f t="shared" si="59"/>
        <v>-2355.5592509048038</v>
      </c>
    </row>
    <row r="1882" spans="1:4" x14ac:dyDescent="0.3">
      <c r="A1882" s="73">
        <v>41113</v>
      </c>
      <c r="B1882" s="130">
        <v>1350.5200199999999</v>
      </c>
      <c r="C1882" s="125">
        <f t="shared" si="58"/>
        <v>-1.4343796163589495E-3</v>
      </c>
      <c r="D1882" s="130">
        <f t="shared" si="59"/>
        <v>-1434.3796163589495</v>
      </c>
    </row>
    <row r="1883" spans="1:4" x14ac:dyDescent="0.3">
      <c r="A1883" s="73">
        <v>41110</v>
      </c>
      <c r="B1883" s="130">
        <v>1362.660034</v>
      </c>
      <c r="C1883" s="125">
        <f t="shared" si="58"/>
        <v>5.8906750538161301E-3</v>
      </c>
      <c r="D1883" s="130">
        <f t="shared" si="59"/>
        <v>5890.6750538161305</v>
      </c>
    </row>
    <row r="1884" spans="1:4" x14ac:dyDescent="0.3">
      <c r="A1884" s="73">
        <v>41109</v>
      </c>
      <c r="B1884" s="130">
        <v>1376.51001</v>
      </c>
      <c r="C1884" s="125">
        <f t="shared" si="58"/>
        <v>6.529822231468696E-3</v>
      </c>
      <c r="D1884" s="130">
        <f t="shared" si="59"/>
        <v>6529.8222314686964</v>
      </c>
    </row>
    <row r="1885" spans="1:4" x14ac:dyDescent="0.3">
      <c r="A1885" s="73">
        <v>41108</v>
      </c>
      <c r="B1885" s="130">
        <v>1372.780029</v>
      </c>
      <c r="C1885" s="125">
        <f t="shared" si="58"/>
        <v>-9.0245482740480831E-4</v>
      </c>
      <c r="D1885" s="130">
        <f t="shared" si="59"/>
        <v>-902.45482740480827</v>
      </c>
    </row>
    <row r="1886" spans="1:4" x14ac:dyDescent="0.3">
      <c r="A1886" s="73">
        <v>41107</v>
      </c>
      <c r="B1886" s="130">
        <v>1363.670044</v>
      </c>
      <c r="C1886" s="125">
        <f t="shared" si="58"/>
        <v>-1.3474569842223394E-3</v>
      </c>
      <c r="D1886" s="130">
        <f t="shared" si="59"/>
        <v>-1347.4569842223393</v>
      </c>
    </row>
    <row r="1887" spans="1:4" x14ac:dyDescent="0.3">
      <c r="A1887" s="73">
        <v>41106</v>
      </c>
      <c r="B1887" s="130">
        <v>1353.6400149999999</v>
      </c>
      <c r="C1887" s="125">
        <f t="shared" si="58"/>
        <v>-6.2547856252843648E-3</v>
      </c>
      <c r="D1887" s="130">
        <f t="shared" si="59"/>
        <v>-6254.7856252843649</v>
      </c>
    </row>
    <row r="1888" spans="1:4" x14ac:dyDescent="0.3">
      <c r="A1888" s="73">
        <v>41103</v>
      </c>
      <c r="B1888" s="130">
        <v>1356.780029</v>
      </c>
      <c r="C1888" s="125">
        <f t="shared" si="58"/>
        <v>2.0872200374694616E-2</v>
      </c>
      <c r="D1888" s="130">
        <f t="shared" si="59"/>
        <v>20872.200374694617</v>
      </c>
    </row>
    <row r="1889" spans="1:4" x14ac:dyDescent="0.3">
      <c r="A1889" s="73">
        <v>41102</v>
      </c>
      <c r="B1889" s="130">
        <v>1334.76001</v>
      </c>
      <c r="C1889" s="125">
        <f t="shared" si="58"/>
        <v>2.1849563032165786E-3</v>
      </c>
      <c r="D1889" s="130">
        <f t="shared" si="59"/>
        <v>2184.9563032165788</v>
      </c>
    </row>
    <row r="1890" spans="1:4" x14ac:dyDescent="0.3">
      <c r="A1890" s="73">
        <v>41101</v>
      </c>
      <c r="B1890" s="130">
        <v>1341.4499510000001</v>
      </c>
      <c r="C1890" s="125">
        <f t="shared" si="58"/>
        <v>1.6257669499448291E-2</v>
      </c>
      <c r="D1890" s="130">
        <f t="shared" si="59"/>
        <v>16257.669499448291</v>
      </c>
    </row>
    <row r="1891" spans="1:4" x14ac:dyDescent="0.3">
      <c r="A1891" s="73">
        <v>41100</v>
      </c>
      <c r="B1891" s="130">
        <v>1341.469971</v>
      </c>
      <c r="C1891" s="125">
        <f t="shared" si="58"/>
        <v>2.1123223070801611E-2</v>
      </c>
      <c r="D1891" s="130">
        <f t="shared" si="59"/>
        <v>21123.22307080161</v>
      </c>
    </row>
    <row r="1892" spans="1:4" x14ac:dyDescent="0.3">
      <c r="A1892" s="73">
        <v>41099</v>
      </c>
      <c r="B1892" s="130">
        <v>1352.459961</v>
      </c>
      <c r="C1892" s="125">
        <f t="shared" si="58"/>
        <v>1.3063430314700586E-2</v>
      </c>
      <c r="D1892" s="130">
        <f t="shared" si="59"/>
        <v>13063.430314700587</v>
      </c>
    </row>
    <row r="1893" spans="1:4" x14ac:dyDescent="0.3">
      <c r="A1893" s="73">
        <v>41096</v>
      </c>
      <c r="B1893" s="130">
        <v>1354.6800539999999</v>
      </c>
      <c r="C1893" s="125">
        <f t="shared" si="58"/>
        <v>2.2006656894277166E-2</v>
      </c>
      <c r="D1893" s="130">
        <f t="shared" si="59"/>
        <v>22006.656894277166</v>
      </c>
    </row>
    <row r="1894" spans="1:4" x14ac:dyDescent="0.3">
      <c r="A1894" s="73">
        <v>41095</v>
      </c>
      <c r="B1894" s="130">
        <v>1367.579956</v>
      </c>
      <c r="C1894" s="125">
        <f t="shared" si="58"/>
        <v>8.7704530663033076E-3</v>
      </c>
      <c r="D1894" s="130">
        <f t="shared" si="59"/>
        <v>8770.4530663033074</v>
      </c>
    </row>
    <row r="1895" spans="1:4" x14ac:dyDescent="0.3">
      <c r="A1895" s="73">
        <v>41093</v>
      </c>
      <c r="B1895" s="130">
        <v>1374.0200199999999</v>
      </c>
      <c r="C1895" s="125">
        <f t="shared" si="58"/>
        <v>1.1811691067787233E-2</v>
      </c>
      <c r="D1895" s="130">
        <f t="shared" si="59"/>
        <v>11811.691067787233</v>
      </c>
    </row>
    <row r="1896" spans="1:4" x14ac:dyDescent="0.3">
      <c r="A1896" s="73">
        <v>41092</v>
      </c>
      <c r="B1896" s="130">
        <v>1365.51001</v>
      </c>
      <c r="C1896" s="125">
        <f t="shared" si="58"/>
        <v>1.5415146383022327E-2</v>
      </c>
      <c r="D1896" s="130">
        <f t="shared" si="59"/>
        <v>15415.146383022327</v>
      </c>
    </row>
    <row r="1897" spans="1:4" x14ac:dyDescent="0.3">
      <c r="A1897" s="73">
        <v>41089</v>
      </c>
      <c r="B1897" s="130">
        <v>1362.160034</v>
      </c>
      <c r="C1897" s="125">
        <f t="shared" si="58"/>
        <v>1.4387468714943008E-2</v>
      </c>
      <c r="D1897" s="130">
        <f t="shared" si="59"/>
        <v>14387.468714943008</v>
      </c>
    </row>
    <row r="1898" spans="1:4" x14ac:dyDescent="0.3">
      <c r="A1898" s="73">
        <v>41088</v>
      </c>
      <c r="B1898" s="130">
        <v>1329.040039</v>
      </c>
      <c r="C1898" s="125">
        <f t="shared" si="58"/>
        <v>-4.509593039070392E-5</v>
      </c>
      <c r="D1898" s="130">
        <f t="shared" si="59"/>
        <v>-45.09593039070392</v>
      </c>
    </row>
    <row r="1899" spans="1:4" x14ac:dyDescent="0.3">
      <c r="A1899" s="73">
        <v>41087</v>
      </c>
      <c r="B1899" s="130">
        <v>1331.849976</v>
      </c>
      <c r="C1899" s="125">
        <f t="shared" si="58"/>
        <v>1.2906098606313421E-2</v>
      </c>
      <c r="D1899" s="130">
        <f t="shared" si="59"/>
        <v>12906.098606313421</v>
      </c>
    </row>
    <row r="1900" spans="1:4" x14ac:dyDescent="0.3">
      <c r="A1900" s="73">
        <v>41086</v>
      </c>
      <c r="B1900" s="130">
        <v>1319.98999</v>
      </c>
      <c r="C1900" s="125">
        <f t="shared" si="58"/>
        <v>-3.1642705894434631E-3</v>
      </c>
      <c r="D1900" s="130">
        <f t="shared" si="59"/>
        <v>-3164.270589443463</v>
      </c>
    </row>
    <row r="1901" spans="1:4" x14ac:dyDescent="0.3">
      <c r="A1901" s="73">
        <v>41085</v>
      </c>
      <c r="B1901" s="130">
        <v>1313.719971</v>
      </c>
      <c r="C1901" s="125">
        <f t="shared" si="58"/>
        <v>3.659414027023411E-3</v>
      </c>
      <c r="D1901" s="130">
        <f t="shared" si="59"/>
        <v>3659.4140270234111</v>
      </c>
    </row>
    <row r="1902" spans="1:4" x14ac:dyDescent="0.3">
      <c r="A1902" s="73">
        <v>41082</v>
      </c>
      <c r="B1902" s="130">
        <v>1335.0200199999999</v>
      </c>
      <c r="C1902" s="125">
        <f t="shared" si="58"/>
        <v>7.0606232065075769E-3</v>
      </c>
      <c r="D1902" s="130">
        <f t="shared" si="59"/>
        <v>7060.6232065075765</v>
      </c>
    </row>
    <row r="1903" spans="1:4" x14ac:dyDescent="0.3">
      <c r="A1903" s="73">
        <v>41081</v>
      </c>
      <c r="B1903" s="130">
        <v>1325.51001</v>
      </c>
      <c r="C1903" s="125">
        <f t="shared" si="58"/>
        <v>8.0000761070431192E-3</v>
      </c>
      <c r="D1903" s="130">
        <f t="shared" si="59"/>
        <v>8000.076107043119</v>
      </c>
    </row>
    <row r="1904" spans="1:4" x14ac:dyDescent="0.3">
      <c r="A1904" s="73">
        <v>41080</v>
      </c>
      <c r="B1904" s="130">
        <v>1355.6899410000001</v>
      </c>
      <c r="C1904" s="125">
        <f t="shared" si="58"/>
        <v>3.0841008756393062E-2</v>
      </c>
      <c r="D1904" s="130">
        <f t="shared" si="59"/>
        <v>30841.008756393061</v>
      </c>
    </row>
    <row r="1905" spans="1:4" x14ac:dyDescent="0.3">
      <c r="A1905" s="73">
        <v>41079</v>
      </c>
      <c r="B1905" s="130">
        <v>1357.9799800000001</v>
      </c>
      <c r="C1905" s="125">
        <f t="shared" si="58"/>
        <v>5.6382714896927366E-2</v>
      </c>
      <c r="D1905" s="130">
        <f t="shared" si="59"/>
        <v>56382.714896927369</v>
      </c>
    </row>
    <row r="1906" spans="1:4" x14ac:dyDescent="0.3">
      <c r="A1906" s="73">
        <v>41078</v>
      </c>
      <c r="B1906" s="130">
        <v>1344.780029</v>
      </c>
      <c r="C1906" s="125">
        <f t="shared" si="58"/>
        <v>5.2105315516056461E-2</v>
      </c>
      <c r="D1906" s="130">
        <f t="shared" si="59"/>
        <v>52105.315516056464</v>
      </c>
    </row>
    <row r="1907" spans="1:4" x14ac:dyDescent="0.3">
      <c r="A1907" s="73">
        <v>41075</v>
      </c>
      <c r="B1907" s="130">
        <v>1342.839966</v>
      </c>
      <c r="C1907" s="125">
        <f t="shared" si="58"/>
        <v>5.0702579749146715E-2</v>
      </c>
      <c r="D1907" s="130">
        <f t="shared" si="59"/>
        <v>50702.579749146716</v>
      </c>
    </row>
    <row r="1908" spans="1:4" x14ac:dyDescent="0.3">
      <c r="A1908" s="73">
        <v>41074</v>
      </c>
      <c r="B1908" s="130">
        <v>1329.099976</v>
      </c>
      <c r="C1908" s="125">
        <f t="shared" si="58"/>
        <v>1.4324651523115906E-2</v>
      </c>
      <c r="D1908" s="130">
        <f t="shared" si="59"/>
        <v>14324.651523115905</v>
      </c>
    </row>
    <row r="1909" spans="1:4" x14ac:dyDescent="0.3">
      <c r="A1909" s="73">
        <v>41073</v>
      </c>
      <c r="B1909" s="130">
        <v>1314.880005</v>
      </c>
      <c r="C1909" s="125">
        <f t="shared" si="58"/>
        <v>1.1878742912201368E-3</v>
      </c>
      <c r="D1909" s="130">
        <f t="shared" si="59"/>
        <v>1187.8742912201367</v>
      </c>
    </row>
    <row r="1910" spans="1:4" x14ac:dyDescent="0.3">
      <c r="A1910" s="73">
        <v>41072</v>
      </c>
      <c r="B1910" s="130">
        <v>1324.1800539999999</v>
      </c>
      <c r="C1910" s="125">
        <f t="shared" si="58"/>
        <v>-6.1842284924378266E-3</v>
      </c>
      <c r="D1910" s="130">
        <f t="shared" si="59"/>
        <v>-6184.2284924378264</v>
      </c>
    </row>
    <row r="1911" spans="1:4" x14ac:dyDescent="0.3">
      <c r="A1911" s="73">
        <v>41071</v>
      </c>
      <c r="B1911" s="130">
        <v>1308.9300539999999</v>
      </c>
      <c r="C1911" s="125">
        <f t="shared" si="58"/>
        <v>-6.7459079117627718E-3</v>
      </c>
      <c r="D1911" s="130">
        <f t="shared" si="59"/>
        <v>-6745.9079117627716</v>
      </c>
    </row>
    <row r="1912" spans="1:4" x14ac:dyDescent="0.3">
      <c r="A1912" s="73">
        <v>41068</v>
      </c>
      <c r="B1912" s="130">
        <v>1325.660034</v>
      </c>
      <c r="C1912" s="125">
        <f t="shared" si="58"/>
        <v>3.77076944935828E-3</v>
      </c>
      <c r="D1912" s="130">
        <f t="shared" si="59"/>
        <v>3770.7694493582799</v>
      </c>
    </row>
    <row r="1913" spans="1:4" x14ac:dyDescent="0.3">
      <c r="A1913" s="73">
        <v>41067</v>
      </c>
      <c r="B1913" s="130">
        <v>1314.98999</v>
      </c>
      <c r="C1913" s="125">
        <f t="shared" si="58"/>
        <v>-2.934348637471218E-3</v>
      </c>
      <c r="D1913" s="130">
        <f t="shared" si="59"/>
        <v>-2934.3486374712179</v>
      </c>
    </row>
    <row r="1914" spans="1:4" x14ac:dyDescent="0.3">
      <c r="A1914" s="73">
        <v>41066</v>
      </c>
      <c r="B1914" s="130">
        <v>1315.130005</v>
      </c>
      <c r="C1914" s="125">
        <f t="shared" si="58"/>
        <v>-1.139272228571131E-3</v>
      </c>
      <c r="D1914" s="130">
        <f t="shared" si="59"/>
        <v>-1139.2722285711309</v>
      </c>
    </row>
    <row r="1915" spans="1:4" x14ac:dyDescent="0.3">
      <c r="A1915" s="73">
        <v>41065</v>
      </c>
      <c r="B1915" s="130">
        <v>1285.5</v>
      </c>
      <c r="C1915" s="125">
        <f t="shared" si="58"/>
        <v>-2.3168861641569172E-2</v>
      </c>
      <c r="D1915" s="130">
        <f t="shared" si="59"/>
        <v>-23168.861641569172</v>
      </c>
    </row>
    <row r="1916" spans="1:4" x14ac:dyDescent="0.3">
      <c r="A1916" s="73">
        <v>41064</v>
      </c>
      <c r="B1916" s="130">
        <v>1278.1800539999999</v>
      </c>
      <c r="C1916" s="125">
        <f t="shared" si="58"/>
        <v>-1.3156002363709729E-2</v>
      </c>
      <c r="D1916" s="130">
        <f t="shared" si="59"/>
        <v>-13156.002363709729</v>
      </c>
    </row>
    <row r="1917" spans="1:4" x14ac:dyDescent="0.3">
      <c r="A1917" s="73">
        <v>41061</v>
      </c>
      <c r="B1917" s="130">
        <v>1278.040039</v>
      </c>
      <c r="C1917" s="125">
        <f t="shared" si="58"/>
        <v>-2.0553888009677945E-2</v>
      </c>
      <c r="D1917" s="130">
        <f t="shared" si="59"/>
        <v>-20553.888009677947</v>
      </c>
    </row>
    <row r="1918" spans="1:4" x14ac:dyDescent="0.3">
      <c r="A1918" s="73">
        <v>41060</v>
      </c>
      <c r="B1918" s="130">
        <v>1310.329956</v>
      </c>
      <c r="C1918" s="125">
        <f t="shared" si="58"/>
        <v>-1.0922473176931402E-2</v>
      </c>
      <c r="D1918" s="130">
        <f t="shared" si="59"/>
        <v>-10922.473176931402</v>
      </c>
    </row>
    <row r="1919" spans="1:4" x14ac:dyDescent="0.3">
      <c r="A1919" s="73">
        <v>41059</v>
      </c>
      <c r="B1919" s="130">
        <v>1313.3199460000001</v>
      </c>
      <c r="C1919" s="125">
        <f t="shared" si="58"/>
        <v>-1.3031193210090719E-2</v>
      </c>
      <c r="D1919" s="130">
        <f t="shared" si="59"/>
        <v>-13031.19321009072</v>
      </c>
    </row>
    <row r="1920" spans="1:4" x14ac:dyDescent="0.3">
      <c r="A1920" s="73">
        <v>41058</v>
      </c>
      <c r="B1920" s="130">
        <v>1332.420044</v>
      </c>
      <c r="C1920" s="125">
        <f t="shared" si="58"/>
        <v>-4.4307782764887449E-3</v>
      </c>
      <c r="D1920" s="130">
        <f t="shared" si="59"/>
        <v>-4430.7782764887452</v>
      </c>
    </row>
    <row r="1921" spans="1:4" x14ac:dyDescent="0.3">
      <c r="A1921" s="73">
        <v>41054</v>
      </c>
      <c r="B1921" s="130">
        <v>1317.8199460000001</v>
      </c>
      <c r="C1921" s="125">
        <f t="shared" si="58"/>
        <v>-2.6282201439176367E-2</v>
      </c>
      <c r="D1921" s="130">
        <f t="shared" si="59"/>
        <v>-26282.201439176366</v>
      </c>
    </row>
    <row r="1922" spans="1:4" x14ac:dyDescent="0.3">
      <c r="A1922" s="73">
        <v>41053</v>
      </c>
      <c r="B1922" s="130">
        <v>1320.6800539999999</v>
      </c>
      <c r="C1922" s="125">
        <f t="shared" si="58"/>
        <v>-2.7474382193347413E-2</v>
      </c>
      <c r="D1922" s="130">
        <f t="shared" si="59"/>
        <v>-27474.382193347414</v>
      </c>
    </row>
    <row r="1923" spans="1:4" x14ac:dyDescent="0.3">
      <c r="A1923" s="73">
        <v>41052</v>
      </c>
      <c r="B1923" s="130">
        <v>1318.8599850000001</v>
      </c>
      <c r="C1923" s="125">
        <f t="shared" si="58"/>
        <v>-2.6369776728041305E-2</v>
      </c>
      <c r="D1923" s="130">
        <f t="shared" si="59"/>
        <v>-26369.776728041306</v>
      </c>
    </row>
    <row r="1924" spans="1:4" x14ac:dyDescent="0.3">
      <c r="A1924" s="73">
        <v>41051</v>
      </c>
      <c r="B1924" s="130">
        <v>1316.630005</v>
      </c>
      <c r="C1924" s="125">
        <f t="shared" si="58"/>
        <v>-3.4530524595507317E-2</v>
      </c>
      <c r="D1924" s="130">
        <f t="shared" si="59"/>
        <v>-34530.524595507319</v>
      </c>
    </row>
    <row r="1925" spans="1:4" x14ac:dyDescent="0.3">
      <c r="A1925" s="73">
        <v>41050</v>
      </c>
      <c r="B1925" s="130">
        <v>1315.98999</v>
      </c>
      <c r="C1925" s="125">
        <f t="shared" si="58"/>
        <v>-3.9128760438722376E-2</v>
      </c>
      <c r="D1925" s="130">
        <f t="shared" si="59"/>
        <v>-39128.760438722376</v>
      </c>
    </row>
    <row r="1926" spans="1:4" x14ac:dyDescent="0.3">
      <c r="A1926" s="73">
        <v>41047</v>
      </c>
      <c r="B1926" s="130">
        <v>1295.219971</v>
      </c>
      <c r="C1926" s="125">
        <f t="shared" si="58"/>
        <v>-5.3962461686581698E-2</v>
      </c>
      <c r="D1926" s="130">
        <f t="shared" si="59"/>
        <v>-53962.461686581701</v>
      </c>
    </row>
    <row r="1927" spans="1:4" x14ac:dyDescent="0.3">
      <c r="A1927" s="73">
        <v>41046</v>
      </c>
      <c r="B1927" s="130">
        <v>1304.8599850000001</v>
      </c>
      <c r="C1927" s="125">
        <f t="shared" si="58"/>
        <v>-6.2310889401746228E-2</v>
      </c>
      <c r="D1927" s="130">
        <f t="shared" si="59"/>
        <v>-62310.88940174623</v>
      </c>
    </row>
    <row r="1928" spans="1:4" x14ac:dyDescent="0.3">
      <c r="A1928" s="73">
        <v>41045</v>
      </c>
      <c r="B1928" s="130">
        <v>1324.8000489999999</v>
      </c>
      <c r="C1928" s="125">
        <f t="shared" ref="C1928:C1991" si="60">B1928/B1938-1</f>
        <v>-5.5273089929393393E-2</v>
      </c>
      <c r="D1928" s="130">
        <f t="shared" ref="D1928:D1991" si="61">C1928*$B$5</f>
        <v>-55273.089929393391</v>
      </c>
    </row>
    <row r="1929" spans="1:4" x14ac:dyDescent="0.3">
      <c r="A1929" s="73">
        <v>41044</v>
      </c>
      <c r="B1929" s="130">
        <v>1330.660034</v>
      </c>
      <c r="C1929" s="125">
        <f t="shared" si="60"/>
        <v>-5.3463398505515403E-2</v>
      </c>
      <c r="D1929" s="130">
        <f t="shared" si="61"/>
        <v>-53463.398505515404</v>
      </c>
    </row>
    <row r="1930" spans="1:4" x14ac:dyDescent="0.3">
      <c r="A1930" s="73">
        <v>41043</v>
      </c>
      <c r="B1930" s="130">
        <v>1338.349976</v>
      </c>
      <c r="C1930" s="125">
        <f t="shared" si="60"/>
        <v>-4.2606502958973724E-2</v>
      </c>
      <c r="D1930" s="130">
        <f t="shared" si="61"/>
        <v>-42606.502958973724</v>
      </c>
    </row>
    <row r="1931" spans="1:4" x14ac:dyDescent="0.3">
      <c r="A1931" s="73">
        <v>41040</v>
      </c>
      <c r="B1931" s="130">
        <v>1353.3900149999999</v>
      </c>
      <c r="C1931" s="125">
        <f t="shared" si="60"/>
        <v>-3.5607378387663036E-2</v>
      </c>
      <c r="D1931" s="130">
        <f t="shared" si="61"/>
        <v>-35607.378387663033</v>
      </c>
    </row>
    <row r="1932" spans="1:4" x14ac:dyDescent="0.3">
      <c r="A1932" s="73">
        <v>41039</v>
      </c>
      <c r="B1932" s="130">
        <v>1357.98999</v>
      </c>
      <c r="C1932" s="125">
        <f t="shared" si="60"/>
        <v>-2.9993278903888365E-2</v>
      </c>
      <c r="D1932" s="130">
        <f t="shared" si="61"/>
        <v>-29993.278903888364</v>
      </c>
    </row>
    <row r="1933" spans="1:4" x14ac:dyDescent="0.3">
      <c r="A1933" s="73">
        <v>41038</v>
      </c>
      <c r="B1933" s="130">
        <v>1354.579956</v>
      </c>
      <c r="C1933" s="125">
        <f t="shared" si="60"/>
        <v>-2.5965518218988848E-2</v>
      </c>
      <c r="D1933" s="130">
        <f t="shared" si="61"/>
        <v>-25965.518218988847</v>
      </c>
    </row>
    <row r="1934" spans="1:4" x14ac:dyDescent="0.3">
      <c r="A1934" s="73">
        <v>41037</v>
      </c>
      <c r="B1934" s="130">
        <v>1363.719971</v>
      </c>
      <c r="C1934" s="125">
        <f t="shared" si="60"/>
        <v>-6.013251145713272E-3</v>
      </c>
      <c r="D1934" s="130">
        <f t="shared" si="61"/>
        <v>-6013.2511457132723</v>
      </c>
    </row>
    <row r="1935" spans="1:4" x14ac:dyDescent="0.3">
      <c r="A1935" s="73">
        <v>41036</v>
      </c>
      <c r="B1935" s="130">
        <v>1369.579956</v>
      </c>
      <c r="C1935" s="125">
        <f t="shared" si="60"/>
        <v>1.9313321096379177E-3</v>
      </c>
      <c r="D1935" s="130">
        <f t="shared" si="61"/>
        <v>1931.3321096379177</v>
      </c>
    </row>
    <row r="1936" spans="1:4" x14ac:dyDescent="0.3">
      <c r="A1936" s="73">
        <v>41033</v>
      </c>
      <c r="B1936" s="130">
        <v>1369.099976</v>
      </c>
      <c r="C1936" s="125">
        <f t="shared" si="60"/>
        <v>-6.8406583836557733E-3</v>
      </c>
      <c r="D1936" s="130">
        <f t="shared" si="61"/>
        <v>-6840.6583836557729</v>
      </c>
    </row>
    <row r="1937" spans="1:4" x14ac:dyDescent="0.3">
      <c r="A1937" s="73">
        <v>41032</v>
      </c>
      <c r="B1937" s="130">
        <v>1391.5699460000001</v>
      </c>
      <c r="C1937" s="125">
        <f t="shared" si="60"/>
        <v>1.0639617066973361E-2</v>
      </c>
      <c r="D1937" s="130">
        <f t="shared" si="61"/>
        <v>10639.617066973362</v>
      </c>
    </row>
    <row r="1938" spans="1:4" x14ac:dyDescent="0.3">
      <c r="A1938" s="73">
        <v>41031</v>
      </c>
      <c r="B1938" s="130">
        <v>1402.3100589999999</v>
      </c>
      <c r="C1938" s="125">
        <f t="shared" si="60"/>
        <v>1.239589053385326E-2</v>
      </c>
      <c r="D1938" s="130">
        <f t="shared" si="61"/>
        <v>12395.89053385326</v>
      </c>
    </row>
    <row r="1939" spans="1:4" x14ac:dyDescent="0.3">
      <c r="A1939" s="73">
        <v>41030</v>
      </c>
      <c r="B1939" s="130">
        <v>1405.8199460000001</v>
      </c>
      <c r="C1939" s="125">
        <f t="shared" si="60"/>
        <v>1.0814015650493669E-2</v>
      </c>
      <c r="D1939" s="130">
        <f t="shared" si="61"/>
        <v>10814.015650493669</v>
      </c>
    </row>
    <row r="1940" spans="1:4" x14ac:dyDescent="0.3">
      <c r="A1940" s="73">
        <v>41029</v>
      </c>
      <c r="B1940" s="130">
        <v>1397.910034</v>
      </c>
      <c r="C1940" s="125">
        <f t="shared" si="60"/>
        <v>2.0692691222358395E-2</v>
      </c>
      <c r="D1940" s="130">
        <f t="shared" si="61"/>
        <v>20692.691222358393</v>
      </c>
    </row>
    <row r="1941" spans="1:4" x14ac:dyDescent="0.3">
      <c r="A1941" s="73">
        <v>41026</v>
      </c>
      <c r="B1941" s="130">
        <v>1403.3599850000001</v>
      </c>
      <c r="C1941" s="125">
        <f t="shared" si="60"/>
        <v>2.4155981170318253E-2</v>
      </c>
      <c r="D1941" s="130">
        <f t="shared" si="61"/>
        <v>24155.981170318253</v>
      </c>
    </row>
    <row r="1942" spans="1:4" x14ac:dyDescent="0.3">
      <c r="A1942" s="73">
        <v>41025</v>
      </c>
      <c r="B1942" s="130">
        <v>1399.9799800000001</v>
      </c>
      <c r="C1942" s="125">
        <f t="shared" si="60"/>
        <v>8.9437177821376501E-3</v>
      </c>
      <c r="D1942" s="130">
        <f t="shared" si="61"/>
        <v>8943.7177821376499</v>
      </c>
    </row>
    <row r="1943" spans="1:4" x14ac:dyDescent="0.3">
      <c r="A1943" s="73">
        <v>41024</v>
      </c>
      <c r="B1943" s="130">
        <v>1390.6899410000001</v>
      </c>
      <c r="C1943" s="125">
        <f t="shared" si="60"/>
        <v>1.6058902635545325E-2</v>
      </c>
      <c r="D1943" s="130">
        <f t="shared" si="61"/>
        <v>16058.902635545324</v>
      </c>
    </row>
    <row r="1944" spans="1:4" x14ac:dyDescent="0.3">
      <c r="A1944" s="73">
        <v>41023</v>
      </c>
      <c r="B1944" s="130">
        <v>1371.969971</v>
      </c>
      <c r="C1944" s="125">
        <f t="shared" si="60"/>
        <v>9.8484497418995787E-3</v>
      </c>
      <c r="D1944" s="130">
        <f t="shared" si="61"/>
        <v>9848.4497418995779</v>
      </c>
    </row>
    <row r="1945" spans="1:4" x14ac:dyDescent="0.3">
      <c r="A1945" s="73">
        <v>41022</v>
      </c>
      <c r="B1945" s="130">
        <v>1366.9399410000001</v>
      </c>
      <c r="C1945" s="125">
        <f t="shared" si="60"/>
        <v>-1.1040378050194199E-2</v>
      </c>
      <c r="D1945" s="130">
        <f t="shared" si="61"/>
        <v>-11040.3780501942</v>
      </c>
    </row>
    <row r="1946" spans="1:4" x14ac:dyDescent="0.3">
      <c r="A1946" s="73">
        <v>41019</v>
      </c>
      <c r="B1946" s="130">
        <v>1378.530029</v>
      </c>
      <c r="C1946" s="125">
        <f t="shared" si="60"/>
        <v>-1.3983411260636069E-2</v>
      </c>
      <c r="D1946" s="130">
        <f t="shared" si="61"/>
        <v>-13983.411260636069</v>
      </c>
    </row>
    <row r="1947" spans="1:4" x14ac:dyDescent="0.3">
      <c r="A1947" s="73">
        <v>41018</v>
      </c>
      <c r="B1947" s="130">
        <v>1376.920044</v>
      </c>
      <c r="C1947" s="125">
        <f t="shared" si="60"/>
        <v>-1.5754501640093843E-2</v>
      </c>
      <c r="D1947" s="130">
        <f t="shared" si="61"/>
        <v>-15754.501640093844</v>
      </c>
    </row>
    <row r="1948" spans="1:4" x14ac:dyDescent="0.3">
      <c r="A1948" s="73">
        <v>41017</v>
      </c>
      <c r="B1948" s="130">
        <v>1385.1400149999999</v>
      </c>
      <c r="C1948" s="125">
        <f t="shared" si="60"/>
        <v>-1.9980465196973052E-2</v>
      </c>
      <c r="D1948" s="130">
        <f t="shared" si="61"/>
        <v>-19980.465196973051</v>
      </c>
    </row>
    <row r="1949" spans="1:4" x14ac:dyDescent="0.3">
      <c r="A1949" s="73">
        <v>41016</v>
      </c>
      <c r="B1949" s="130">
        <v>1390.780029</v>
      </c>
      <c r="C1949" s="125">
        <f t="shared" si="60"/>
        <v>-1.9914878525848279E-2</v>
      </c>
      <c r="D1949" s="130">
        <f t="shared" si="61"/>
        <v>-19914.878525848279</v>
      </c>
    </row>
    <row r="1950" spans="1:4" x14ac:dyDescent="0.3">
      <c r="A1950" s="73">
        <v>41015</v>
      </c>
      <c r="B1950" s="130">
        <v>1369.5699460000001</v>
      </c>
      <c r="C1950" s="125">
        <f t="shared" si="60"/>
        <v>-2.7618639943300494E-2</v>
      </c>
      <c r="D1950" s="130">
        <f t="shared" si="61"/>
        <v>-27618.639943300495</v>
      </c>
    </row>
    <row r="1951" spans="1:4" x14ac:dyDescent="0.3">
      <c r="A1951" s="73">
        <v>41012</v>
      </c>
      <c r="B1951" s="130">
        <v>1370.26001</v>
      </c>
      <c r="C1951" s="125">
        <f t="shared" si="60"/>
        <v>-2.3530598538860859E-2</v>
      </c>
      <c r="D1951" s="130">
        <f t="shared" si="61"/>
        <v>-23530.598538860857</v>
      </c>
    </row>
    <row r="1952" spans="1:4" x14ac:dyDescent="0.3">
      <c r="A1952" s="73">
        <v>41011</v>
      </c>
      <c r="B1952" s="130">
        <v>1387.5699460000001</v>
      </c>
      <c r="C1952" s="125">
        <f t="shared" si="60"/>
        <v>-1.2785187544557708E-2</v>
      </c>
      <c r="D1952" s="130">
        <f t="shared" si="61"/>
        <v>-12785.187544557708</v>
      </c>
    </row>
    <row r="1953" spans="1:4" x14ac:dyDescent="0.3">
      <c r="A1953" s="73">
        <v>41010</v>
      </c>
      <c r="B1953" s="130">
        <v>1368.709961</v>
      </c>
      <c r="C1953" s="125">
        <f t="shared" si="60"/>
        <v>-3.1015531376326955E-2</v>
      </c>
      <c r="D1953" s="130">
        <f t="shared" si="61"/>
        <v>-31015.531376326955</v>
      </c>
    </row>
    <row r="1954" spans="1:4" x14ac:dyDescent="0.3">
      <c r="A1954" s="73">
        <v>41009</v>
      </c>
      <c r="B1954" s="130">
        <v>1358.589966</v>
      </c>
      <c r="C1954" s="125">
        <f t="shared" si="60"/>
        <v>-4.0889258523489014E-2</v>
      </c>
      <c r="D1954" s="130">
        <f t="shared" si="61"/>
        <v>-40889.258523489014</v>
      </c>
    </row>
    <row r="1955" spans="1:4" x14ac:dyDescent="0.3">
      <c r="A1955" s="73">
        <v>41008</v>
      </c>
      <c r="B1955" s="130">
        <v>1382.1999510000001</v>
      </c>
      <c r="C1955" s="125">
        <f t="shared" si="60"/>
        <v>-1.0672054569848322E-2</v>
      </c>
      <c r="D1955" s="130">
        <f t="shared" si="61"/>
        <v>-10672.054569848322</v>
      </c>
    </row>
    <row r="1956" spans="1:4" x14ac:dyDescent="0.3">
      <c r="A1956" s="73">
        <v>41004</v>
      </c>
      <c r="B1956" s="130">
        <v>1398.079956</v>
      </c>
      <c r="C1956" s="125">
        <f t="shared" si="60"/>
        <v>3.8052864699713584E-3</v>
      </c>
      <c r="D1956" s="130">
        <f t="shared" si="61"/>
        <v>3805.2864699713587</v>
      </c>
    </row>
    <row r="1957" spans="1:4" x14ac:dyDescent="0.3">
      <c r="A1957" s="73">
        <v>41003</v>
      </c>
      <c r="B1957" s="130">
        <v>1398.959961</v>
      </c>
      <c r="C1957" s="125">
        <f t="shared" si="60"/>
        <v>-2.8013985116288609E-3</v>
      </c>
      <c r="D1957" s="130">
        <f t="shared" si="61"/>
        <v>-2801.3985116288609</v>
      </c>
    </row>
    <row r="1958" spans="1:4" x14ac:dyDescent="0.3">
      <c r="A1958" s="73">
        <v>41002</v>
      </c>
      <c r="B1958" s="130">
        <v>1413.380005</v>
      </c>
      <c r="C1958" s="125">
        <f t="shared" si="60"/>
        <v>5.5922255735638693E-3</v>
      </c>
      <c r="D1958" s="130">
        <f t="shared" si="61"/>
        <v>5592.2255735638691</v>
      </c>
    </row>
    <row r="1959" spans="1:4" x14ac:dyDescent="0.3">
      <c r="A1959" s="73">
        <v>41001</v>
      </c>
      <c r="B1959" s="130">
        <v>1419.040039</v>
      </c>
      <c r="C1959" s="125">
        <f t="shared" si="60"/>
        <v>6.5898485547082331E-3</v>
      </c>
      <c r="D1959" s="130">
        <f t="shared" si="61"/>
        <v>6589.8485547082328</v>
      </c>
    </row>
    <row r="1960" spans="1:4" x14ac:dyDescent="0.3">
      <c r="A1960" s="73">
        <v>40998</v>
      </c>
      <c r="B1960" s="130">
        <v>1408.469971</v>
      </c>
      <c r="C1960" s="125">
        <f t="shared" si="60"/>
        <v>3.0622551865235881E-3</v>
      </c>
      <c r="D1960" s="130">
        <f t="shared" si="61"/>
        <v>3062.2551865235882</v>
      </c>
    </row>
    <row r="1961" spans="1:4" x14ac:dyDescent="0.3">
      <c r="A1961" s="73">
        <v>40997</v>
      </c>
      <c r="B1961" s="130">
        <v>1403.280029</v>
      </c>
      <c r="C1961" s="125">
        <f t="shared" si="60"/>
        <v>4.8485171227463653E-4</v>
      </c>
      <c r="D1961" s="130">
        <f t="shared" si="61"/>
        <v>484.8517122746365</v>
      </c>
    </row>
    <row r="1962" spans="1:4" x14ac:dyDescent="0.3">
      <c r="A1962" s="73">
        <v>40996</v>
      </c>
      <c r="B1962" s="130">
        <v>1405.540039</v>
      </c>
      <c r="C1962" s="125">
        <f t="shared" si="60"/>
        <v>8.0758597740768767E-3</v>
      </c>
      <c r="D1962" s="130">
        <f t="shared" si="61"/>
        <v>8075.8597740768764</v>
      </c>
    </row>
    <row r="1963" spans="1:4" x14ac:dyDescent="0.3">
      <c r="A1963" s="73">
        <v>40995</v>
      </c>
      <c r="B1963" s="130">
        <v>1412.5200199999999</v>
      </c>
      <c r="C1963" s="125">
        <f t="shared" si="60"/>
        <v>1.1870102497678836E-2</v>
      </c>
      <c r="D1963" s="130">
        <f t="shared" si="61"/>
        <v>11870.102497678836</v>
      </c>
    </row>
    <row r="1964" spans="1:4" x14ac:dyDescent="0.3">
      <c r="A1964" s="73">
        <v>40994</v>
      </c>
      <c r="B1964" s="130">
        <v>1416.51001</v>
      </c>
      <c r="C1964" s="125">
        <f t="shared" si="60"/>
        <v>3.312696112313307E-2</v>
      </c>
      <c r="D1964" s="130">
        <f t="shared" si="61"/>
        <v>33126.961123133071</v>
      </c>
    </row>
    <row r="1965" spans="1:4" x14ac:dyDescent="0.3">
      <c r="A1965" s="73">
        <v>40991</v>
      </c>
      <c r="B1965" s="130">
        <v>1397.1099850000001</v>
      </c>
      <c r="C1965" s="125">
        <f t="shared" si="60"/>
        <v>1.9141122130986732E-2</v>
      </c>
      <c r="D1965" s="130">
        <f t="shared" si="61"/>
        <v>19141.122130986732</v>
      </c>
    </row>
    <row r="1966" spans="1:4" x14ac:dyDescent="0.3">
      <c r="A1966" s="73">
        <v>40990</v>
      </c>
      <c r="B1966" s="130">
        <v>1392.780029</v>
      </c>
      <c r="C1966" s="125">
        <f t="shared" si="60"/>
        <v>1.9671862956678554E-2</v>
      </c>
      <c r="D1966" s="130">
        <f t="shared" si="61"/>
        <v>19671.862956678553</v>
      </c>
    </row>
    <row r="1967" spans="1:4" x14ac:dyDescent="0.3">
      <c r="A1967" s="73">
        <v>40989</v>
      </c>
      <c r="B1967" s="130">
        <v>1402.8900149999999</v>
      </c>
      <c r="C1967" s="125">
        <f t="shared" si="60"/>
        <v>3.7157249073444865E-2</v>
      </c>
      <c r="D1967" s="130">
        <f t="shared" si="61"/>
        <v>37157.249073444866</v>
      </c>
    </row>
    <row r="1968" spans="1:4" x14ac:dyDescent="0.3">
      <c r="A1968" s="73">
        <v>40988</v>
      </c>
      <c r="B1968" s="130">
        <v>1405.5200199999999</v>
      </c>
      <c r="C1968" s="125">
        <f t="shared" si="60"/>
        <v>4.6272060872797116E-2</v>
      </c>
      <c r="D1968" s="130">
        <f t="shared" si="61"/>
        <v>46272.060872797119</v>
      </c>
    </row>
    <row r="1969" spans="1:4" x14ac:dyDescent="0.3">
      <c r="A1969" s="73">
        <v>40987</v>
      </c>
      <c r="B1969" s="130">
        <v>1409.75</v>
      </c>
      <c r="C1969" s="125">
        <f t="shared" si="60"/>
        <v>3.3291099268365043E-2</v>
      </c>
      <c r="D1969" s="130">
        <f t="shared" si="61"/>
        <v>33291.09926836504</v>
      </c>
    </row>
    <row r="1970" spans="1:4" x14ac:dyDescent="0.3">
      <c r="A1970" s="73">
        <v>40984</v>
      </c>
      <c r="B1970" s="130">
        <v>1404.170044</v>
      </c>
      <c r="C1970" s="125">
        <f t="shared" si="60"/>
        <v>2.521851804787234E-2</v>
      </c>
      <c r="D1970" s="130">
        <f t="shared" si="61"/>
        <v>25218.518047872341</v>
      </c>
    </row>
    <row r="1971" spans="1:4" x14ac:dyDescent="0.3">
      <c r="A1971" s="73">
        <v>40983</v>
      </c>
      <c r="B1971" s="130">
        <v>1402.599976</v>
      </c>
      <c r="C1971" s="125">
        <f t="shared" si="60"/>
        <v>2.0748284832464936E-2</v>
      </c>
      <c r="D1971" s="130">
        <f t="shared" si="61"/>
        <v>20748.284832464935</v>
      </c>
    </row>
    <row r="1972" spans="1:4" x14ac:dyDescent="0.3">
      <c r="A1972" s="73">
        <v>40982</v>
      </c>
      <c r="B1972" s="130">
        <v>1394.280029</v>
      </c>
      <c r="C1972" s="125">
        <f t="shared" si="60"/>
        <v>2.0941929199472797E-2</v>
      </c>
      <c r="D1972" s="130">
        <f t="shared" si="61"/>
        <v>20941.929199472797</v>
      </c>
    </row>
    <row r="1973" spans="1:4" x14ac:dyDescent="0.3">
      <c r="A1973" s="73">
        <v>40981</v>
      </c>
      <c r="B1973" s="130">
        <v>1395.9499510000001</v>
      </c>
      <c r="C1973" s="125">
        <f t="shared" si="60"/>
        <v>1.7322724470968165E-2</v>
      </c>
      <c r="D1973" s="130">
        <f t="shared" si="61"/>
        <v>17322.724470968165</v>
      </c>
    </row>
    <row r="1974" spans="1:4" x14ac:dyDescent="0.3">
      <c r="A1974" s="73">
        <v>40980</v>
      </c>
      <c r="B1974" s="130">
        <v>1371.089966</v>
      </c>
      <c r="C1974" s="125">
        <f t="shared" si="60"/>
        <v>2.5592466214394705E-3</v>
      </c>
      <c r="D1974" s="130">
        <f t="shared" si="61"/>
        <v>2559.2466214394703</v>
      </c>
    </row>
    <row r="1975" spans="1:4" x14ac:dyDescent="0.3">
      <c r="A1975" s="73">
        <v>40977</v>
      </c>
      <c r="B1975" s="130">
        <v>1370.869995</v>
      </c>
      <c r="C1975" s="125">
        <f t="shared" si="60"/>
        <v>3.7562091156164712E-3</v>
      </c>
      <c r="D1975" s="130">
        <f t="shared" si="61"/>
        <v>3756.2091156164711</v>
      </c>
    </row>
    <row r="1976" spans="1:4" x14ac:dyDescent="0.3">
      <c r="A1976" s="73">
        <v>40976</v>
      </c>
      <c r="B1976" s="130">
        <v>1365.910034</v>
      </c>
      <c r="C1976" s="125">
        <f t="shared" si="60"/>
        <v>1.796952657269868E-3</v>
      </c>
      <c r="D1976" s="130">
        <f t="shared" si="61"/>
        <v>1796.952657269868</v>
      </c>
    </row>
    <row r="1977" spans="1:4" x14ac:dyDescent="0.3">
      <c r="A1977" s="73">
        <v>40975</v>
      </c>
      <c r="B1977" s="130">
        <v>1352.630005</v>
      </c>
      <c r="C1977" s="125">
        <f t="shared" si="60"/>
        <v>-3.7049252935437149E-3</v>
      </c>
      <c r="D1977" s="130">
        <f t="shared" si="61"/>
        <v>-3704.9252935437148</v>
      </c>
    </row>
    <row r="1978" spans="1:4" x14ac:dyDescent="0.3">
      <c r="A1978" s="73">
        <v>40974</v>
      </c>
      <c r="B1978" s="130">
        <v>1343.3599850000001</v>
      </c>
      <c r="C1978" s="125">
        <f t="shared" si="60"/>
        <v>-1.3837790457913113E-2</v>
      </c>
      <c r="D1978" s="130">
        <f t="shared" si="61"/>
        <v>-13837.790457913114</v>
      </c>
    </row>
    <row r="1979" spans="1:4" x14ac:dyDescent="0.3">
      <c r="A1979" s="73">
        <v>40973</v>
      </c>
      <c r="B1979" s="130">
        <v>1364.329956</v>
      </c>
      <c r="C1979" s="125">
        <f t="shared" si="60"/>
        <v>2.2773345030204784E-3</v>
      </c>
      <c r="D1979" s="130">
        <f t="shared" si="61"/>
        <v>2277.3345030204782</v>
      </c>
    </row>
    <row r="1980" spans="1:4" x14ac:dyDescent="0.3">
      <c r="A1980" s="73">
        <v>40970</v>
      </c>
      <c r="B1980" s="130">
        <v>1369.630005</v>
      </c>
      <c r="C1980" s="125">
        <f t="shared" si="60"/>
        <v>8.5343330587912547E-3</v>
      </c>
      <c r="D1980" s="130">
        <f t="shared" si="61"/>
        <v>8534.3330587912551</v>
      </c>
    </row>
    <row r="1981" spans="1:4" x14ac:dyDescent="0.3">
      <c r="A1981" s="73">
        <v>40969</v>
      </c>
      <c r="B1981" s="130">
        <v>1374.089966</v>
      </c>
      <c r="C1981" s="125">
        <f t="shared" si="60"/>
        <v>2.2974461901155596E-2</v>
      </c>
      <c r="D1981" s="130">
        <f t="shared" si="61"/>
        <v>22974.461901155595</v>
      </c>
    </row>
    <row r="1982" spans="1:4" x14ac:dyDescent="0.3">
      <c r="A1982" s="73">
        <v>40968</v>
      </c>
      <c r="B1982" s="130">
        <v>1365.6800539999999</v>
      </c>
      <c r="C1982" s="125">
        <f t="shared" si="60"/>
        <v>1.1240321362458339E-2</v>
      </c>
      <c r="D1982" s="130">
        <f t="shared" si="61"/>
        <v>11240.321362458339</v>
      </c>
    </row>
    <row r="1983" spans="1:4" x14ac:dyDescent="0.3">
      <c r="A1983" s="73">
        <v>40967</v>
      </c>
      <c r="B1983" s="130">
        <v>1372.1800539999999</v>
      </c>
      <c r="C1983" s="125">
        <f t="shared" si="60"/>
        <v>1.5098747344611141E-2</v>
      </c>
      <c r="D1983" s="130">
        <f t="shared" si="61"/>
        <v>15098.747344611142</v>
      </c>
    </row>
    <row r="1984" spans="1:4" x14ac:dyDescent="0.3">
      <c r="A1984" s="73">
        <v>40966</v>
      </c>
      <c r="B1984" s="130">
        <v>1367.589966</v>
      </c>
      <c r="C1984" s="125">
        <f t="shared" si="60"/>
        <v>1.8582755408194762E-2</v>
      </c>
      <c r="D1984" s="130">
        <f t="shared" si="61"/>
        <v>18582.755408194764</v>
      </c>
    </row>
    <row r="1985" spans="1:4" x14ac:dyDescent="0.3">
      <c r="A1985" s="73">
        <v>40963</v>
      </c>
      <c r="B1985" s="130">
        <v>1365.73999</v>
      </c>
      <c r="C1985" s="125">
        <f t="shared" si="60"/>
        <v>1.0200110580868671E-2</v>
      </c>
      <c r="D1985" s="130">
        <f t="shared" si="61"/>
        <v>10200.110580868672</v>
      </c>
    </row>
    <row r="1986" spans="1:4" x14ac:dyDescent="0.3">
      <c r="A1986" s="73">
        <v>40962</v>
      </c>
      <c r="B1986" s="130">
        <v>1363.459961</v>
      </c>
      <c r="C1986" s="125">
        <f t="shared" si="60"/>
        <v>1.0000296593981828E-2</v>
      </c>
      <c r="D1986" s="130">
        <f t="shared" si="61"/>
        <v>10000.296593981828</v>
      </c>
    </row>
    <row r="1987" spans="1:4" x14ac:dyDescent="0.3">
      <c r="A1987" s="73">
        <v>40961</v>
      </c>
      <c r="B1987" s="130">
        <v>1357.660034</v>
      </c>
      <c r="C1987" s="125">
        <f t="shared" si="60"/>
        <v>7.876459384620782E-3</v>
      </c>
      <c r="D1987" s="130">
        <f t="shared" si="61"/>
        <v>7876.4593846207817</v>
      </c>
    </row>
    <row r="1988" spans="1:4" x14ac:dyDescent="0.3">
      <c r="A1988" s="73">
        <v>40960</v>
      </c>
      <c r="B1988" s="130">
        <v>1362.209961</v>
      </c>
      <c r="C1988" s="125">
        <f t="shared" si="60"/>
        <v>1.3300309883149009E-2</v>
      </c>
      <c r="D1988" s="130">
        <f t="shared" si="61"/>
        <v>13300.309883149008</v>
      </c>
    </row>
    <row r="1989" spans="1:4" x14ac:dyDescent="0.3">
      <c r="A1989" s="73">
        <v>40956</v>
      </c>
      <c r="B1989" s="130">
        <v>1361.2299800000001</v>
      </c>
      <c r="C1989" s="125">
        <f t="shared" si="60"/>
        <v>1.2142133770978392E-2</v>
      </c>
      <c r="D1989" s="130">
        <f t="shared" si="61"/>
        <v>12142.133770978391</v>
      </c>
    </row>
    <row r="1990" spans="1:4" x14ac:dyDescent="0.3">
      <c r="A1990" s="73">
        <v>40955</v>
      </c>
      <c r="B1990" s="130">
        <v>1358.040039</v>
      </c>
      <c r="C1990" s="125">
        <f t="shared" si="60"/>
        <v>2.4518308797762289E-2</v>
      </c>
      <c r="D1990" s="130">
        <f t="shared" si="61"/>
        <v>24518.308797762289</v>
      </c>
    </row>
    <row r="1991" spans="1:4" x14ac:dyDescent="0.3">
      <c r="A1991" s="73">
        <v>40954</v>
      </c>
      <c r="B1991" s="130">
        <v>1343.2299800000001</v>
      </c>
      <c r="C1991" s="125">
        <f t="shared" si="60"/>
        <v>1.4455221692994957E-2</v>
      </c>
      <c r="D1991" s="130">
        <f t="shared" si="61"/>
        <v>14455.221692994957</v>
      </c>
    </row>
    <row r="1992" spans="1:4" x14ac:dyDescent="0.3">
      <c r="A1992" s="73">
        <v>40953</v>
      </c>
      <c r="B1992" s="130">
        <v>1350.5</v>
      </c>
      <c r="C1992" s="125">
        <f t="shared" ref="C1992:C2055" si="62">B1992/B2002-1</f>
        <v>2.9022915867161103E-2</v>
      </c>
      <c r="D1992" s="130">
        <f t="shared" ref="D1992:D2055" si="63">C1992*$B$5</f>
        <v>29022.915867161104</v>
      </c>
    </row>
    <row r="1993" spans="1:4" x14ac:dyDescent="0.3">
      <c r="A1993" s="73">
        <v>40952</v>
      </c>
      <c r="B1993" s="130">
        <v>1351.7700199999999</v>
      </c>
      <c r="C1993" s="125">
        <f t="shared" si="62"/>
        <v>2.9519965350454536E-2</v>
      </c>
      <c r="D1993" s="130">
        <f t="shared" si="63"/>
        <v>29519.965350454535</v>
      </c>
    </row>
    <row r="1994" spans="1:4" x14ac:dyDescent="0.3">
      <c r="A1994" s="73">
        <v>40949</v>
      </c>
      <c r="B1994" s="130">
        <v>1342.6400149999999</v>
      </c>
      <c r="C1994" s="125">
        <f t="shared" si="62"/>
        <v>1.998743467021713E-2</v>
      </c>
      <c r="D1994" s="130">
        <f t="shared" si="63"/>
        <v>19987.434670217131</v>
      </c>
    </row>
    <row r="1995" spans="1:4" x14ac:dyDescent="0.3">
      <c r="A1995" s="73">
        <v>40948</v>
      </c>
      <c r="B1995" s="130">
        <v>1351.9499510000001</v>
      </c>
      <c r="C1995" s="125">
        <f t="shared" si="62"/>
        <v>2.5424099593530647E-2</v>
      </c>
      <c r="D1995" s="130">
        <f t="shared" si="63"/>
        <v>25424.099593530646</v>
      </c>
    </row>
    <row r="1996" spans="1:4" x14ac:dyDescent="0.3">
      <c r="A1996" s="73">
        <v>40947</v>
      </c>
      <c r="B1996" s="130">
        <v>1349.959961</v>
      </c>
      <c r="C1996" s="125">
        <f t="shared" si="62"/>
        <v>1.8023242490255997E-2</v>
      </c>
      <c r="D1996" s="130">
        <f t="shared" si="63"/>
        <v>18023.242490255998</v>
      </c>
    </row>
    <row r="1997" spans="1:4" x14ac:dyDescent="0.3">
      <c r="A1997" s="73">
        <v>40946</v>
      </c>
      <c r="B1997" s="130">
        <v>1347.0500489999999</v>
      </c>
      <c r="C1997" s="125">
        <f t="shared" si="62"/>
        <v>2.4645361433469848E-2</v>
      </c>
      <c r="D1997" s="130">
        <f t="shared" si="63"/>
        <v>24645.361433469847</v>
      </c>
    </row>
    <row r="1998" spans="1:4" x14ac:dyDescent="0.3">
      <c r="A1998" s="73">
        <v>40945</v>
      </c>
      <c r="B1998" s="130">
        <v>1344.329956</v>
      </c>
      <c r="C1998" s="125">
        <f t="shared" si="62"/>
        <v>2.1527322188449771E-2</v>
      </c>
      <c r="D1998" s="130">
        <f t="shared" si="63"/>
        <v>21527.322188449773</v>
      </c>
    </row>
    <row r="1999" spans="1:4" x14ac:dyDescent="0.3">
      <c r="A1999" s="73">
        <v>40942</v>
      </c>
      <c r="B1999" s="130">
        <v>1344.900024</v>
      </c>
      <c r="C1999" s="125">
        <f t="shared" si="62"/>
        <v>2.2442198366851462E-2</v>
      </c>
      <c r="D1999" s="130">
        <f t="shared" si="63"/>
        <v>22442.198366851462</v>
      </c>
    </row>
    <row r="2000" spans="1:4" x14ac:dyDescent="0.3">
      <c r="A2000" s="73">
        <v>40941</v>
      </c>
      <c r="B2000" s="130">
        <v>1325.540039</v>
      </c>
      <c r="C2000" s="125">
        <f t="shared" si="62"/>
        <v>8.3986603271206661E-3</v>
      </c>
      <c r="D2000" s="130">
        <f t="shared" si="63"/>
        <v>8398.6603271206659</v>
      </c>
    </row>
    <row r="2001" spans="1:4" x14ac:dyDescent="0.3">
      <c r="A2001" s="73">
        <v>40940</v>
      </c>
      <c r="B2001" s="130">
        <v>1324.089966</v>
      </c>
      <c r="C2001" s="125">
        <f t="shared" si="62"/>
        <v>1.2270210789778524E-2</v>
      </c>
      <c r="D2001" s="130">
        <f t="shared" si="63"/>
        <v>12270.210789778524</v>
      </c>
    </row>
    <row r="2002" spans="1:4" x14ac:dyDescent="0.3">
      <c r="A2002" s="73">
        <v>40939</v>
      </c>
      <c r="B2002" s="130">
        <v>1312.410034</v>
      </c>
      <c r="C2002" s="125">
        <f t="shared" si="62"/>
        <v>1.4485911679655405E-2</v>
      </c>
      <c r="D2002" s="130">
        <f t="shared" si="63"/>
        <v>14485.911679655406</v>
      </c>
    </row>
    <row r="2003" spans="1:4" x14ac:dyDescent="0.3">
      <c r="A2003" s="73">
        <v>40938</v>
      </c>
      <c r="B2003" s="130">
        <v>1313.01001</v>
      </c>
      <c r="C2003" s="125">
        <f t="shared" si="62"/>
        <v>1.8555759978663877E-2</v>
      </c>
      <c r="D2003" s="130">
        <f t="shared" si="63"/>
        <v>18555.759978663878</v>
      </c>
    </row>
    <row r="2004" spans="1:4" x14ac:dyDescent="0.3">
      <c r="A2004" s="73">
        <v>40935</v>
      </c>
      <c r="B2004" s="130">
        <v>1316.329956</v>
      </c>
      <c r="C2004" s="125">
        <f t="shared" si="62"/>
        <v>1.6078700115785383E-2</v>
      </c>
      <c r="D2004" s="130">
        <f t="shared" si="63"/>
        <v>16078.700115785383</v>
      </c>
    </row>
    <row r="2005" spans="1:4" x14ac:dyDescent="0.3">
      <c r="A2005" s="73">
        <v>40934</v>
      </c>
      <c r="B2005" s="130">
        <v>1318.4300539999999</v>
      </c>
      <c r="C2005" s="125">
        <f t="shared" si="62"/>
        <v>2.0077737683797503E-2</v>
      </c>
      <c r="D2005" s="130">
        <f t="shared" si="63"/>
        <v>20077.737683797503</v>
      </c>
    </row>
    <row r="2006" spans="1:4" x14ac:dyDescent="0.3">
      <c r="A2006" s="73">
        <v>40933</v>
      </c>
      <c r="B2006" s="130">
        <v>1326.0600589999999</v>
      </c>
      <c r="C2006" s="125">
        <f t="shared" si="62"/>
        <v>2.6298761808204896E-2</v>
      </c>
      <c r="D2006" s="130">
        <f t="shared" si="63"/>
        <v>26298.761808204898</v>
      </c>
    </row>
    <row r="2007" spans="1:4" x14ac:dyDescent="0.3">
      <c r="A2007" s="73">
        <v>40932</v>
      </c>
      <c r="B2007" s="130">
        <v>1314.650024</v>
      </c>
      <c r="C2007" s="125">
        <f t="shared" si="62"/>
        <v>2.6508998437527076E-2</v>
      </c>
      <c r="D2007" s="130">
        <f t="shared" si="63"/>
        <v>26508.998437527076</v>
      </c>
    </row>
    <row r="2008" spans="1:4" x14ac:dyDescent="0.3">
      <c r="A2008" s="73">
        <v>40931</v>
      </c>
      <c r="B2008" s="130">
        <v>1316</v>
      </c>
      <c r="C2008" s="125">
        <f t="shared" si="62"/>
        <v>2.9887024860241862E-2</v>
      </c>
      <c r="D2008" s="130">
        <f t="shared" si="63"/>
        <v>29887.024860241861</v>
      </c>
    </row>
    <row r="2009" spans="1:4" x14ac:dyDescent="0.3">
      <c r="A2009" s="73">
        <v>40928</v>
      </c>
      <c r="B2009" s="130">
        <v>1315.380005</v>
      </c>
      <c r="C2009" s="125">
        <f t="shared" si="62"/>
        <v>2.6790270884559764E-2</v>
      </c>
      <c r="D2009" s="130">
        <f t="shared" si="63"/>
        <v>26790.270884559763</v>
      </c>
    </row>
    <row r="2010" spans="1:4" x14ac:dyDescent="0.3">
      <c r="A2010" s="73">
        <v>40927</v>
      </c>
      <c r="B2010" s="130">
        <v>1314.5</v>
      </c>
      <c r="C2010" s="125">
        <f t="shared" si="62"/>
        <v>2.9123893817371904E-2</v>
      </c>
      <c r="D2010" s="130">
        <f t="shared" si="63"/>
        <v>29123.893817371903</v>
      </c>
    </row>
    <row r="2011" spans="1:4" x14ac:dyDescent="0.3">
      <c r="A2011" s="73">
        <v>40926</v>
      </c>
      <c r="B2011" s="130">
        <v>1308.040039</v>
      </c>
      <c r="C2011" s="125">
        <f t="shared" si="62"/>
        <v>2.4258827751812095E-2</v>
      </c>
      <c r="D2011" s="130">
        <f t="shared" si="63"/>
        <v>24258.827751812096</v>
      </c>
    </row>
    <row r="2012" spans="1:4" x14ac:dyDescent="0.3">
      <c r="A2012" s="73">
        <v>40925</v>
      </c>
      <c r="B2012" s="130">
        <v>1293.670044</v>
      </c>
      <c r="C2012" s="125">
        <f t="shared" si="62"/>
        <v>2.8681670394688386E-2</v>
      </c>
      <c r="D2012" s="130">
        <f t="shared" si="63"/>
        <v>28681.670394688386</v>
      </c>
    </row>
    <row r="2013" spans="1:4" x14ac:dyDescent="0.3">
      <c r="A2013" s="73">
        <v>40921</v>
      </c>
      <c r="B2013" s="130">
        <v>1289.089966</v>
      </c>
      <c r="C2013" s="125">
        <f t="shared" si="62"/>
        <v>2.0640960228009764E-2</v>
      </c>
      <c r="D2013" s="130">
        <f t="shared" si="63"/>
        <v>20640.960228009764</v>
      </c>
    </row>
    <row r="2014" spans="1:4" x14ac:dyDescent="0.3">
      <c r="A2014" s="73">
        <v>40920</v>
      </c>
      <c r="B2014" s="130">
        <v>1295.5</v>
      </c>
      <c r="C2014" s="125">
        <f t="shared" si="62"/>
        <v>3.669855674395972E-2</v>
      </c>
      <c r="D2014" s="130">
        <f t="shared" si="63"/>
        <v>36698.556743959722</v>
      </c>
    </row>
    <row r="2015" spans="1:4" x14ac:dyDescent="0.3">
      <c r="A2015" s="73">
        <v>40919</v>
      </c>
      <c r="B2015" s="130">
        <v>1292.4799800000001</v>
      </c>
      <c r="C2015" s="125">
        <f t="shared" si="62"/>
        <v>2.1376073623742275E-2</v>
      </c>
      <c r="D2015" s="130">
        <f t="shared" si="63"/>
        <v>21376.073623742275</v>
      </c>
    </row>
    <row r="2016" spans="1:4" x14ac:dyDescent="0.3">
      <c r="A2016" s="73">
        <v>40918</v>
      </c>
      <c r="B2016" s="130">
        <v>1292.079956</v>
      </c>
      <c r="C2016" s="125">
        <f t="shared" si="62"/>
        <v>2.1140730821360476E-2</v>
      </c>
      <c r="D2016" s="130">
        <f t="shared" si="63"/>
        <v>21140.730821360477</v>
      </c>
    </row>
    <row r="2017" spans="1:4" x14ac:dyDescent="0.3">
      <c r="A2017" s="73">
        <v>40917</v>
      </c>
      <c r="B2017" s="130">
        <v>1280.6999510000001</v>
      </c>
      <c r="C2017" s="125">
        <f t="shared" si="62"/>
        <v>2.1291826953748094E-2</v>
      </c>
      <c r="D2017" s="130">
        <f t="shared" si="63"/>
        <v>21291.826953748096</v>
      </c>
    </row>
    <row r="2018" spans="1:4" x14ac:dyDescent="0.3">
      <c r="A2018" s="73">
        <v>40914</v>
      </c>
      <c r="B2018" s="130">
        <v>1277.8100589999999</v>
      </c>
      <c r="C2018" s="125">
        <f t="shared" si="62"/>
        <v>2.7409777759369813E-2</v>
      </c>
      <c r="D2018" s="130">
        <f t="shared" si="63"/>
        <v>27409.777759369812</v>
      </c>
    </row>
    <row r="2019" spans="1:4" x14ac:dyDescent="0.3">
      <c r="A2019" s="73">
        <v>40913</v>
      </c>
      <c r="B2019" s="130">
        <v>1281.0600589999999</v>
      </c>
      <c r="C2019" s="125">
        <f t="shared" si="62"/>
        <v>3.2030942101412885E-2</v>
      </c>
      <c r="D2019" s="130">
        <f t="shared" si="63"/>
        <v>32030.942101412886</v>
      </c>
    </row>
    <row r="2020" spans="1:4" x14ac:dyDescent="0.3">
      <c r="A2020" s="73">
        <v>40912</v>
      </c>
      <c r="B2020" s="130">
        <v>1277.3000489999999</v>
      </c>
      <c r="C2020" s="125">
        <f t="shared" si="62"/>
        <v>5.9692267335308635E-2</v>
      </c>
      <c r="D2020" s="130">
        <f t="shared" si="63"/>
        <v>59692.267335308636</v>
      </c>
    </row>
    <row r="2021" spans="1:4" x14ac:dyDescent="0.3">
      <c r="A2021" s="73">
        <v>40911</v>
      </c>
      <c r="B2021" s="130">
        <v>1277.0600589999999</v>
      </c>
      <c r="C2021" s="125">
        <f t="shared" si="62"/>
        <v>4.7062315235296026E-2</v>
      </c>
      <c r="D2021" s="130">
        <f t="shared" si="63"/>
        <v>47062.315235296024</v>
      </c>
    </row>
    <row r="2022" spans="1:4" x14ac:dyDescent="0.3">
      <c r="A2022" s="73">
        <v>40907</v>
      </c>
      <c r="B2022" s="130">
        <v>1257.599976</v>
      </c>
      <c r="C2022" s="125">
        <f t="shared" si="62"/>
        <v>3.4423175817396734E-2</v>
      </c>
      <c r="D2022" s="130">
        <f t="shared" si="63"/>
        <v>34423.175817396732</v>
      </c>
    </row>
    <row r="2023" spans="1:4" x14ac:dyDescent="0.3">
      <c r="A2023" s="73">
        <v>40906</v>
      </c>
      <c r="B2023" s="130">
        <v>1263.0200199999999</v>
      </c>
      <c r="C2023" s="125">
        <f t="shared" si="62"/>
        <v>4.2250562196968433E-2</v>
      </c>
      <c r="D2023" s="130">
        <f t="shared" si="63"/>
        <v>42250.562196968436</v>
      </c>
    </row>
    <row r="2024" spans="1:4" x14ac:dyDescent="0.3">
      <c r="A2024" s="73">
        <v>40905</v>
      </c>
      <c r="B2024" s="130">
        <v>1249.6400149999999</v>
      </c>
      <c r="C2024" s="125">
        <f t="shared" si="62"/>
        <v>1.9506771793246003E-2</v>
      </c>
      <c r="D2024" s="130">
        <f t="shared" si="63"/>
        <v>19506.771793246004</v>
      </c>
    </row>
    <row r="2025" spans="1:4" x14ac:dyDescent="0.3">
      <c r="A2025" s="73">
        <v>40904</v>
      </c>
      <c r="B2025" s="130">
        <v>1265.4300539999999</v>
      </c>
      <c r="C2025" s="125">
        <f t="shared" si="62"/>
        <v>2.3421582148556608E-2</v>
      </c>
      <c r="D2025" s="130">
        <f t="shared" si="63"/>
        <v>23421.582148556608</v>
      </c>
    </row>
    <row r="2026" spans="1:4" x14ac:dyDescent="0.3">
      <c r="A2026" s="73">
        <v>40900</v>
      </c>
      <c r="B2026" s="130">
        <v>1265.329956</v>
      </c>
      <c r="C2026" s="125">
        <f t="shared" si="62"/>
        <v>8.0784705714909144E-3</v>
      </c>
      <c r="D2026" s="130">
        <f t="shared" si="63"/>
        <v>8078.4705714909142</v>
      </c>
    </row>
    <row r="2027" spans="1:4" x14ac:dyDescent="0.3">
      <c r="A2027" s="73">
        <v>40899</v>
      </c>
      <c r="B2027" s="130">
        <v>1254</v>
      </c>
      <c r="C2027" s="125">
        <f t="shared" si="62"/>
        <v>1.5919329511130398E-2</v>
      </c>
      <c r="D2027" s="130">
        <f t="shared" si="63"/>
        <v>15919.329511130398</v>
      </c>
    </row>
    <row r="2028" spans="1:4" x14ac:dyDescent="0.3">
      <c r="A2028" s="73">
        <v>40898</v>
      </c>
      <c r="B2028" s="130">
        <v>1243.719971</v>
      </c>
      <c r="C2028" s="125">
        <f t="shared" si="62"/>
        <v>-1.3711262292041559E-2</v>
      </c>
      <c r="D2028" s="130">
        <f t="shared" si="63"/>
        <v>-13711.26229204156</v>
      </c>
    </row>
    <row r="2029" spans="1:4" x14ac:dyDescent="0.3">
      <c r="A2029" s="73">
        <v>40897</v>
      </c>
      <c r="B2029" s="130">
        <v>1241.3000489999999</v>
      </c>
      <c r="C2029" s="125">
        <f t="shared" si="62"/>
        <v>-1.3643489630790762E-2</v>
      </c>
      <c r="D2029" s="130">
        <f t="shared" si="63"/>
        <v>-13643.489630790762</v>
      </c>
    </row>
    <row r="2030" spans="1:4" x14ac:dyDescent="0.3">
      <c r="A2030" s="73">
        <v>40896</v>
      </c>
      <c r="B2030" s="130">
        <v>1205.349976</v>
      </c>
      <c r="C2030" s="125">
        <f t="shared" si="62"/>
        <v>-4.1150906712890123E-2</v>
      </c>
      <c r="D2030" s="130">
        <f t="shared" si="63"/>
        <v>-41150.906712890122</v>
      </c>
    </row>
    <row r="2031" spans="1:4" x14ac:dyDescent="0.3">
      <c r="A2031" s="73">
        <v>40893</v>
      </c>
      <c r="B2031" s="130">
        <v>1219.660034</v>
      </c>
      <c r="C2031" s="125">
        <f t="shared" si="62"/>
        <v>-1.9786538742236792E-2</v>
      </c>
      <c r="D2031" s="130">
        <f t="shared" si="63"/>
        <v>-19786.538742236793</v>
      </c>
    </row>
    <row r="2032" spans="1:4" x14ac:dyDescent="0.3">
      <c r="A2032" s="73">
        <v>40892</v>
      </c>
      <c r="B2032" s="130">
        <v>1215.75</v>
      </c>
      <c r="C2032" s="125">
        <f t="shared" si="62"/>
        <v>-2.3164406481892663E-2</v>
      </c>
      <c r="D2032" s="130">
        <f t="shared" si="63"/>
        <v>-23164.406481892664</v>
      </c>
    </row>
    <row r="2033" spans="1:4" x14ac:dyDescent="0.3">
      <c r="A2033" s="73">
        <v>40891</v>
      </c>
      <c r="B2033" s="130">
        <v>1211.8199460000001</v>
      </c>
      <c r="C2033" s="125">
        <f t="shared" si="62"/>
        <v>-2.8180547971900727E-2</v>
      </c>
      <c r="D2033" s="130">
        <f t="shared" si="63"/>
        <v>-28180.547971900727</v>
      </c>
    </row>
    <row r="2034" spans="1:4" x14ac:dyDescent="0.3">
      <c r="A2034" s="73">
        <v>40890</v>
      </c>
      <c r="B2034" s="130">
        <v>1225.7299800000001</v>
      </c>
      <c r="C2034" s="125">
        <f t="shared" si="62"/>
        <v>2.5552456519544853E-2</v>
      </c>
      <c r="D2034" s="130">
        <f t="shared" si="63"/>
        <v>25552.456519544852</v>
      </c>
    </row>
    <row r="2035" spans="1:4" x14ac:dyDescent="0.3">
      <c r="A2035" s="73">
        <v>40889</v>
      </c>
      <c r="B2035" s="130">
        <v>1236.469971</v>
      </c>
      <c r="C2035" s="125">
        <f t="shared" si="62"/>
        <v>3.6828577581987876E-2</v>
      </c>
      <c r="D2035" s="130">
        <f t="shared" si="63"/>
        <v>36828.577581987876</v>
      </c>
    </row>
    <row r="2036" spans="1:4" x14ac:dyDescent="0.3">
      <c r="A2036" s="73">
        <v>40886</v>
      </c>
      <c r="B2036" s="130">
        <v>1255.1899410000001</v>
      </c>
      <c r="C2036" s="125">
        <f t="shared" si="62"/>
        <v>8.3302315011779315E-2</v>
      </c>
      <c r="D2036" s="130">
        <f t="shared" si="63"/>
        <v>83302.315011779312</v>
      </c>
    </row>
    <row r="2037" spans="1:4" x14ac:dyDescent="0.3">
      <c r="A2037" s="73">
        <v>40885</v>
      </c>
      <c r="B2037" s="130">
        <v>1234.349976</v>
      </c>
      <c r="C2037" s="125">
        <f t="shared" si="62"/>
        <v>6.2455292750190239E-2</v>
      </c>
      <c r="D2037" s="130">
        <f t="shared" si="63"/>
        <v>62455.292750190238</v>
      </c>
    </row>
    <row r="2038" spans="1:4" x14ac:dyDescent="0.3">
      <c r="A2038" s="73">
        <v>40884</v>
      </c>
      <c r="B2038" s="130">
        <v>1261.01001</v>
      </c>
      <c r="C2038" s="125">
        <f t="shared" si="62"/>
        <v>6.1420464466349411E-2</v>
      </c>
      <c r="D2038" s="130">
        <f t="shared" si="63"/>
        <v>61420.464466349411</v>
      </c>
    </row>
    <row r="2039" spans="1:4" x14ac:dyDescent="0.3">
      <c r="A2039" s="73">
        <v>40883</v>
      </c>
      <c r="B2039" s="130">
        <v>1258.469971</v>
      </c>
      <c r="C2039" s="125">
        <f t="shared" si="62"/>
        <v>5.4896135809420654E-2</v>
      </c>
      <c r="D2039" s="130">
        <f t="shared" si="63"/>
        <v>54896.135809420652</v>
      </c>
    </row>
    <row r="2040" spans="1:4" x14ac:dyDescent="0.3">
      <c r="A2040" s="73">
        <v>40882</v>
      </c>
      <c r="B2040" s="130">
        <v>1257.079956</v>
      </c>
      <c r="C2040" s="125">
        <f t="shared" si="62"/>
        <v>3.4080476438175911E-2</v>
      </c>
      <c r="D2040" s="130">
        <f t="shared" si="63"/>
        <v>34080.476438175909</v>
      </c>
    </row>
    <row r="2041" spans="1:4" x14ac:dyDescent="0.3">
      <c r="A2041" s="73">
        <v>40879</v>
      </c>
      <c r="B2041" s="130">
        <v>1244.280029</v>
      </c>
      <c r="C2041" s="125">
        <f t="shared" si="62"/>
        <v>2.3147216074156596E-2</v>
      </c>
      <c r="D2041" s="130">
        <f t="shared" si="63"/>
        <v>23147.216074156597</v>
      </c>
    </row>
    <row r="2042" spans="1:4" x14ac:dyDescent="0.3">
      <c r="A2042" s="73">
        <v>40878</v>
      </c>
      <c r="B2042" s="130">
        <v>1244.579956</v>
      </c>
      <c r="C2042" s="125">
        <f t="shared" si="62"/>
        <v>6.2008729731106715E-3</v>
      </c>
      <c r="D2042" s="130">
        <f t="shared" si="63"/>
        <v>6200.8729731106714</v>
      </c>
    </row>
    <row r="2043" spans="1:4" x14ac:dyDescent="0.3">
      <c r="A2043" s="73">
        <v>40877</v>
      </c>
      <c r="B2043" s="130">
        <v>1246.959961</v>
      </c>
      <c r="C2043" s="125">
        <f t="shared" si="62"/>
        <v>-8.6261816101439459E-3</v>
      </c>
      <c r="D2043" s="130">
        <f t="shared" si="63"/>
        <v>-8626.1816101439454</v>
      </c>
    </row>
    <row r="2044" spans="1:4" x14ac:dyDescent="0.3">
      <c r="A2044" s="73">
        <v>40876</v>
      </c>
      <c r="B2044" s="130">
        <v>1195.1899410000001</v>
      </c>
      <c r="C2044" s="125">
        <f t="shared" si="62"/>
        <v>-4.5207693595501475E-2</v>
      </c>
      <c r="D2044" s="130">
        <f t="shared" si="63"/>
        <v>-45207.693595501478</v>
      </c>
    </row>
    <row r="2045" spans="1:4" x14ac:dyDescent="0.3">
      <c r="A2045" s="73">
        <v>40875</v>
      </c>
      <c r="B2045" s="130">
        <v>1192.5500489999999</v>
      </c>
      <c r="C2045" s="125">
        <f t="shared" si="62"/>
        <v>-5.6414865968237415E-2</v>
      </c>
      <c r="D2045" s="130">
        <f t="shared" si="63"/>
        <v>-56414.865968237413</v>
      </c>
    </row>
    <row r="2046" spans="1:4" x14ac:dyDescent="0.3">
      <c r="A2046" s="73">
        <v>40872</v>
      </c>
      <c r="B2046" s="130">
        <v>1158.670044</v>
      </c>
      <c r="C2046" s="125">
        <f t="shared" si="62"/>
        <v>-6.5362515288185263E-2</v>
      </c>
      <c r="D2046" s="130">
        <f t="shared" si="63"/>
        <v>-65362.515288185263</v>
      </c>
    </row>
    <row r="2047" spans="1:4" x14ac:dyDescent="0.3">
      <c r="A2047" s="73">
        <v>40870</v>
      </c>
      <c r="B2047" s="130">
        <v>1161.790039</v>
      </c>
      <c r="C2047" s="125">
        <f t="shared" si="62"/>
        <v>-5.4763598010191483E-2</v>
      </c>
      <c r="D2047" s="130">
        <f t="shared" si="63"/>
        <v>-54763.598010191483</v>
      </c>
    </row>
    <row r="2048" spans="1:4" x14ac:dyDescent="0.3">
      <c r="A2048" s="73">
        <v>40869</v>
      </c>
      <c r="B2048" s="130">
        <v>1188.040039</v>
      </c>
      <c r="C2048" s="125">
        <f t="shared" si="62"/>
        <v>-6.8875793129244078E-2</v>
      </c>
      <c r="D2048" s="130">
        <f t="shared" si="63"/>
        <v>-68875.793129244077</v>
      </c>
    </row>
    <row r="2049" spans="1:4" x14ac:dyDescent="0.3">
      <c r="A2049" s="73">
        <v>40868</v>
      </c>
      <c r="B2049" s="130">
        <v>1192.9799800000001</v>
      </c>
      <c r="C2049" s="125">
        <f t="shared" si="62"/>
        <v>-5.4031349332463785E-2</v>
      </c>
      <c r="D2049" s="130">
        <f t="shared" si="63"/>
        <v>-54031.349332463782</v>
      </c>
    </row>
    <row r="2050" spans="1:4" x14ac:dyDescent="0.3">
      <c r="A2050" s="73">
        <v>40865</v>
      </c>
      <c r="B2050" s="130">
        <v>1215.650024</v>
      </c>
      <c r="C2050" s="125">
        <f t="shared" si="62"/>
        <v>-2.9986480214908351E-2</v>
      </c>
      <c r="D2050" s="130">
        <f t="shared" si="63"/>
        <v>-29986.480214908352</v>
      </c>
    </row>
    <row r="2051" spans="1:4" x14ac:dyDescent="0.3">
      <c r="A2051" s="73">
        <v>40864</v>
      </c>
      <c r="B2051" s="130">
        <v>1216.130005</v>
      </c>
      <c r="C2051" s="125">
        <f t="shared" si="62"/>
        <v>-3.5697591994019562E-2</v>
      </c>
      <c r="D2051" s="130">
        <f t="shared" si="63"/>
        <v>-35697.59199401956</v>
      </c>
    </row>
    <row r="2052" spans="1:4" x14ac:dyDescent="0.3">
      <c r="A2052" s="73">
        <v>40863</v>
      </c>
      <c r="B2052" s="130">
        <v>1236.910034</v>
      </c>
      <c r="C2052" s="125">
        <f t="shared" si="62"/>
        <v>-7.9973340399586146E-4</v>
      </c>
      <c r="D2052" s="130">
        <f t="shared" si="63"/>
        <v>-799.73340399586141</v>
      </c>
    </row>
    <row r="2053" spans="1:4" x14ac:dyDescent="0.3">
      <c r="A2053" s="73">
        <v>40862</v>
      </c>
      <c r="B2053" s="130">
        <v>1257.8100589999999</v>
      </c>
      <c r="C2053" s="125">
        <f t="shared" si="62"/>
        <v>3.2447408690140955E-2</v>
      </c>
      <c r="D2053" s="130">
        <f t="shared" si="63"/>
        <v>32447.408690140954</v>
      </c>
    </row>
    <row r="2054" spans="1:4" x14ac:dyDescent="0.3">
      <c r="A2054" s="73">
        <v>40861</v>
      </c>
      <c r="B2054" s="130">
        <v>1251.780029</v>
      </c>
      <c r="C2054" s="125">
        <f t="shared" si="62"/>
        <v>-1.2128141231724232E-3</v>
      </c>
      <c r="D2054" s="130">
        <f t="shared" si="63"/>
        <v>-1212.8141231724233</v>
      </c>
    </row>
    <row r="2055" spans="1:4" x14ac:dyDescent="0.3">
      <c r="A2055" s="73">
        <v>40858</v>
      </c>
      <c r="B2055" s="130">
        <v>1263.849976</v>
      </c>
      <c r="C2055" s="125">
        <f t="shared" si="62"/>
        <v>-1.6528017930224848E-2</v>
      </c>
      <c r="D2055" s="130">
        <f t="shared" si="63"/>
        <v>-16528.017930224847</v>
      </c>
    </row>
    <row r="2056" spans="1:4" x14ac:dyDescent="0.3">
      <c r="A2056" s="73">
        <v>40857</v>
      </c>
      <c r="B2056" s="130">
        <v>1239.6999510000001</v>
      </c>
      <c r="C2056" s="125">
        <f t="shared" ref="C2056:C2119" si="64">B2056/B2066-1</f>
        <v>-3.4945014509010996E-2</v>
      </c>
      <c r="D2056" s="130">
        <f t="shared" ref="D2056:D2119" si="65">C2056*$B$5</f>
        <v>-34945.014509010995</v>
      </c>
    </row>
    <row r="2057" spans="1:4" x14ac:dyDescent="0.3">
      <c r="A2057" s="73">
        <v>40856</v>
      </c>
      <c r="B2057" s="130">
        <v>1229.099976</v>
      </c>
      <c r="C2057" s="125">
        <f t="shared" si="64"/>
        <v>-1.0386492753623244E-2</v>
      </c>
      <c r="D2057" s="130">
        <f t="shared" si="65"/>
        <v>-10386.492753623244</v>
      </c>
    </row>
    <row r="2058" spans="1:4" x14ac:dyDescent="0.3">
      <c r="A2058" s="73">
        <v>40855</v>
      </c>
      <c r="B2058" s="130">
        <v>1275.920044</v>
      </c>
      <c r="C2058" s="125">
        <f t="shared" si="64"/>
        <v>3.8135139442152965E-2</v>
      </c>
      <c r="D2058" s="130">
        <f t="shared" si="65"/>
        <v>38135.139442152962</v>
      </c>
    </row>
    <row r="2059" spans="1:4" x14ac:dyDescent="0.3">
      <c r="A2059" s="73">
        <v>40854</v>
      </c>
      <c r="B2059" s="130">
        <v>1261.119995</v>
      </c>
      <c r="C2059" s="125">
        <f t="shared" si="64"/>
        <v>5.5255219113576892E-3</v>
      </c>
      <c r="D2059" s="130">
        <f t="shared" si="65"/>
        <v>5525.5219113576895</v>
      </c>
    </row>
    <row r="2060" spans="1:4" x14ac:dyDescent="0.3">
      <c r="A2060" s="73">
        <v>40851</v>
      </c>
      <c r="B2060" s="130">
        <v>1253.2299800000001</v>
      </c>
      <c r="C2060" s="125">
        <f t="shared" si="64"/>
        <v>1.2097702402584343E-2</v>
      </c>
      <c r="D2060" s="130">
        <f t="shared" si="65"/>
        <v>12097.702402584342</v>
      </c>
    </row>
    <row r="2061" spans="1:4" x14ac:dyDescent="0.3">
      <c r="A2061" s="73">
        <v>40850</v>
      </c>
      <c r="B2061" s="130">
        <v>1261.150024</v>
      </c>
      <c r="C2061" s="125">
        <f t="shared" si="64"/>
        <v>3.7650473045888866E-2</v>
      </c>
      <c r="D2061" s="130">
        <f t="shared" si="65"/>
        <v>37650.473045888866</v>
      </c>
    </row>
    <row r="2062" spans="1:4" x14ac:dyDescent="0.3">
      <c r="A2062" s="73">
        <v>40849</v>
      </c>
      <c r="B2062" s="130">
        <v>1237.900024</v>
      </c>
      <c r="C2062" s="125">
        <f t="shared" si="64"/>
        <v>2.3159337193939367E-2</v>
      </c>
      <c r="D2062" s="130">
        <f t="shared" si="65"/>
        <v>23159.337193939366</v>
      </c>
    </row>
    <row r="2063" spans="1:4" x14ac:dyDescent="0.3">
      <c r="A2063" s="73">
        <v>40848</v>
      </c>
      <c r="B2063" s="130">
        <v>1218.280029</v>
      </c>
      <c r="C2063" s="125">
        <f t="shared" si="64"/>
        <v>-5.7941013979577738E-3</v>
      </c>
      <c r="D2063" s="130">
        <f t="shared" si="65"/>
        <v>-5794.1013979577738</v>
      </c>
    </row>
    <row r="2064" spans="1:4" x14ac:dyDescent="0.3">
      <c r="A2064" s="73">
        <v>40847</v>
      </c>
      <c r="B2064" s="130">
        <v>1253.3000489999999</v>
      </c>
      <c r="C2064" s="125">
        <f t="shared" si="64"/>
        <v>4.3668757936005331E-2</v>
      </c>
      <c r="D2064" s="130">
        <f t="shared" si="65"/>
        <v>43668.757936005328</v>
      </c>
    </row>
    <row r="2065" spans="1:4" x14ac:dyDescent="0.3">
      <c r="A2065" s="73">
        <v>40844</v>
      </c>
      <c r="B2065" s="130">
        <v>1285.089966</v>
      </c>
      <c r="C2065" s="125">
        <f t="shared" si="64"/>
        <v>4.9412869860822717E-2</v>
      </c>
      <c r="D2065" s="130">
        <f t="shared" si="65"/>
        <v>49412.869860822713</v>
      </c>
    </row>
    <row r="2066" spans="1:4" x14ac:dyDescent="0.3">
      <c r="A2066" s="73">
        <v>40843</v>
      </c>
      <c r="B2066" s="130">
        <v>1284.589966</v>
      </c>
      <c r="C2066" s="125">
        <f t="shared" si="64"/>
        <v>6.723653665815732E-2</v>
      </c>
      <c r="D2066" s="130">
        <f t="shared" si="65"/>
        <v>67236.536658157318</v>
      </c>
    </row>
    <row r="2067" spans="1:4" x14ac:dyDescent="0.3">
      <c r="A2067" s="73">
        <v>40842</v>
      </c>
      <c r="B2067" s="130">
        <v>1242</v>
      </c>
      <c r="C2067" s="125">
        <f t="shared" si="64"/>
        <v>2.8784427417684721E-2</v>
      </c>
      <c r="D2067" s="130">
        <f t="shared" si="65"/>
        <v>28784.427417684721</v>
      </c>
    </row>
    <row r="2068" spans="1:4" x14ac:dyDescent="0.3">
      <c r="A2068" s="73">
        <v>40841</v>
      </c>
      <c r="B2068" s="130">
        <v>1229.0500489999999</v>
      </c>
      <c r="C2068" s="125">
        <f t="shared" si="64"/>
        <v>2.8029182550865617E-2</v>
      </c>
      <c r="D2068" s="130">
        <f t="shared" si="65"/>
        <v>28029.182550865618</v>
      </c>
    </row>
    <row r="2069" spans="1:4" x14ac:dyDescent="0.3">
      <c r="A2069" s="73">
        <v>40840</v>
      </c>
      <c r="B2069" s="130">
        <v>1254.1899410000001</v>
      </c>
      <c r="C2069" s="125">
        <f t="shared" si="64"/>
        <v>4.9627936676665652E-2</v>
      </c>
      <c r="D2069" s="130">
        <f t="shared" si="65"/>
        <v>49627.936676665653</v>
      </c>
    </row>
    <row r="2070" spans="1:4" x14ac:dyDescent="0.3">
      <c r="A2070" s="73">
        <v>40837</v>
      </c>
      <c r="B2070" s="130">
        <v>1238.25</v>
      </c>
      <c r="C2070" s="125">
        <f t="shared" si="64"/>
        <v>7.1651153475148499E-2</v>
      </c>
      <c r="D2070" s="130">
        <f t="shared" si="65"/>
        <v>71651.153475148501</v>
      </c>
    </row>
    <row r="2071" spans="1:4" x14ac:dyDescent="0.3">
      <c r="A2071" s="73">
        <v>40836</v>
      </c>
      <c r="B2071" s="130">
        <v>1215.3900149999999</v>
      </c>
      <c r="C2071" s="125">
        <f t="shared" si="64"/>
        <v>4.3280123312294361E-2</v>
      </c>
      <c r="D2071" s="130">
        <f t="shared" si="65"/>
        <v>43280.123312294359</v>
      </c>
    </row>
    <row r="2072" spans="1:4" x14ac:dyDescent="0.3">
      <c r="A2072" s="73">
        <v>40835</v>
      </c>
      <c r="B2072" s="130">
        <v>1209.880005</v>
      </c>
      <c r="C2072" s="125">
        <f t="shared" si="64"/>
        <v>5.7559656941487569E-2</v>
      </c>
      <c r="D2072" s="130">
        <f t="shared" si="65"/>
        <v>57559.65694148757</v>
      </c>
    </row>
    <row r="2073" spans="1:4" x14ac:dyDescent="0.3">
      <c r="A2073" s="73">
        <v>40834</v>
      </c>
      <c r="B2073" s="130">
        <v>1225.380005</v>
      </c>
      <c r="C2073" s="125">
        <f t="shared" si="64"/>
        <v>9.0244279925236537E-2</v>
      </c>
      <c r="D2073" s="130">
        <f t="shared" si="65"/>
        <v>90244.279925236537</v>
      </c>
    </row>
    <row r="2074" spans="1:4" x14ac:dyDescent="0.3">
      <c r="A2074" s="73">
        <v>40833</v>
      </c>
      <c r="B2074" s="130">
        <v>1200.8599850000001</v>
      </c>
      <c r="C2074" s="125">
        <f t="shared" si="64"/>
        <v>9.2455634261358055E-2</v>
      </c>
      <c r="D2074" s="130">
        <f t="shared" si="65"/>
        <v>92455.634261358049</v>
      </c>
    </row>
    <row r="2075" spans="1:4" x14ac:dyDescent="0.3">
      <c r="A2075" s="73">
        <v>40830</v>
      </c>
      <c r="B2075" s="130">
        <v>1224.579956</v>
      </c>
      <c r="C2075" s="125">
        <f t="shared" si="64"/>
        <v>8.2338926638284127E-2</v>
      </c>
      <c r="D2075" s="130">
        <f t="shared" si="65"/>
        <v>82338.926638284131</v>
      </c>
    </row>
    <row r="2076" spans="1:4" x14ac:dyDescent="0.3">
      <c r="A2076" s="73">
        <v>40829</v>
      </c>
      <c r="B2076" s="130">
        <v>1203.660034</v>
      </c>
      <c r="C2076" s="125">
        <f t="shared" si="64"/>
        <v>3.7280256036947401E-2</v>
      </c>
      <c r="D2076" s="130">
        <f t="shared" si="65"/>
        <v>37280.256036947401</v>
      </c>
    </row>
    <row r="2077" spans="1:4" x14ac:dyDescent="0.3">
      <c r="A2077" s="73">
        <v>40828</v>
      </c>
      <c r="B2077" s="130">
        <v>1207.25</v>
      </c>
      <c r="C2077" s="125">
        <f t="shared" si="64"/>
        <v>4.8815820304646707E-2</v>
      </c>
      <c r="D2077" s="130">
        <f t="shared" si="65"/>
        <v>48815.82030464671</v>
      </c>
    </row>
    <row r="2078" spans="1:4" x14ac:dyDescent="0.3">
      <c r="A2078" s="73">
        <v>40827</v>
      </c>
      <c r="B2078" s="130">
        <v>1195.540039</v>
      </c>
      <c r="C2078" s="125">
        <f t="shared" si="64"/>
        <v>1.7151928664976834E-2</v>
      </c>
      <c r="D2078" s="130">
        <f t="shared" si="65"/>
        <v>17151.928664976833</v>
      </c>
    </row>
    <row r="2079" spans="1:4" x14ac:dyDescent="0.3">
      <c r="A2079" s="73">
        <v>40826</v>
      </c>
      <c r="B2079" s="130">
        <v>1194.8900149999999</v>
      </c>
      <c r="C2079" s="125">
        <f t="shared" si="64"/>
        <v>2.7464693534347884E-2</v>
      </c>
      <c r="D2079" s="130">
        <f t="shared" si="65"/>
        <v>27464.693534347884</v>
      </c>
    </row>
    <row r="2080" spans="1:4" x14ac:dyDescent="0.3">
      <c r="A2080" s="73">
        <v>40823</v>
      </c>
      <c r="B2080" s="130">
        <v>1155.459961</v>
      </c>
      <c r="C2080" s="125">
        <f t="shared" si="64"/>
        <v>1.6745339436438522E-2</v>
      </c>
      <c r="D2080" s="130">
        <f t="shared" si="65"/>
        <v>16745.339436438524</v>
      </c>
    </row>
    <row r="2081" spans="1:4" x14ac:dyDescent="0.3">
      <c r="A2081" s="73">
        <v>40822</v>
      </c>
      <c r="B2081" s="130">
        <v>1164.969971</v>
      </c>
      <c r="C2081" s="125">
        <f t="shared" si="64"/>
        <v>3.1348410133542171E-2</v>
      </c>
      <c r="D2081" s="130">
        <f t="shared" si="65"/>
        <v>31348.410133542169</v>
      </c>
    </row>
    <row r="2082" spans="1:4" x14ac:dyDescent="0.3">
      <c r="A2082" s="73">
        <v>40821</v>
      </c>
      <c r="B2082" s="130">
        <v>1144.030029</v>
      </c>
      <c r="C2082" s="125">
        <f t="shared" si="64"/>
        <v>-1.948128218758538E-2</v>
      </c>
      <c r="D2082" s="130">
        <f t="shared" si="65"/>
        <v>-19481.282187585381</v>
      </c>
    </row>
    <row r="2083" spans="1:4" x14ac:dyDescent="0.3">
      <c r="A2083" s="73">
        <v>40820</v>
      </c>
      <c r="B2083" s="130">
        <v>1123.9499510000001</v>
      </c>
      <c r="C2083" s="125">
        <f t="shared" si="64"/>
        <v>-6.5003466637371443E-2</v>
      </c>
      <c r="D2083" s="130">
        <f t="shared" si="65"/>
        <v>-65003.466637371443</v>
      </c>
    </row>
    <row r="2084" spans="1:4" x14ac:dyDescent="0.3">
      <c r="A2084" s="73">
        <v>40819</v>
      </c>
      <c r="B2084" s="130">
        <v>1099.2299800000001</v>
      </c>
      <c r="C2084" s="125">
        <f t="shared" si="64"/>
        <v>-8.7086504298633072E-2</v>
      </c>
      <c r="D2084" s="130">
        <f t="shared" si="65"/>
        <v>-87086.504298633066</v>
      </c>
    </row>
    <row r="2085" spans="1:4" x14ac:dyDescent="0.3">
      <c r="A2085" s="73">
        <v>40816</v>
      </c>
      <c r="B2085" s="130">
        <v>1131.420044</v>
      </c>
      <c r="C2085" s="125">
        <f t="shared" si="64"/>
        <v>-6.9563544135627597E-2</v>
      </c>
      <c r="D2085" s="130">
        <f t="shared" si="65"/>
        <v>-69563.544135627599</v>
      </c>
    </row>
    <row r="2086" spans="1:4" x14ac:dyDescent="0.3">
      <c r="A2086" s="73">
        <v>40815</v>
      </c>
      <c r="B2086" s="130">
        <v>1160.400024</v>
      </c>
      <c r="C2086" s="125">
        <f t="shared" si="64"/>
        <v>-4.028579831800827E-2</v>
      </c>
      <c r="D2086" s="130">
        <f t="shared" si="65"/>
        <v>-40285.798318008274</v>
      </c>
    </row>
    <row r="2087" spans="1:4" x14ac:dyDescent="0.3">
      <c r="A2087" s="73">
        <v>40814</v>
      </c>
      <c r="B2087" s="130">
        <v>1151.0600589999999</v>
      </c>
      <c r="C2087" s="125">
        <f t="shared" si="64"/>
        <v>-3.1648545690159291E-2</v>
      </c>
      <c r="D2087" s="130">
        <f t="shared" si="65"/>
        <v>-31648.545690159292</v>
      </c>
    </row>
    <row r="2088" spans="1:4" x14ac:dyDescent="0.3">
      <c r="A2088" s="73">
        <v>40813</v>
      </c>
      <c r="B2088" s="130">
        <v>1175.380005</v>
      </c>
      <c r="C2088" s="125">
        <f t="shared" si="64"/>
        <v>2.1400581570849564E-3</v>
      </c>
      <c r="D2088" s="130">
        <f t="shared" si="65"/>
        <v>2140.0581570849563</v>
      </c>
    </row>
    <row r="2089" spans="1:4" x14ac:dyDescent="0.3">
      <c r="A2089" s="73">
        <v>40812</v>
      </c>
      <c r="B2089" s="130">
        <v>1162.9499510000001</v>
      </c>
      <c r="C2089" s="125">
        <f t="shared" si="64"/>
        <v>5.8500261410876497E-4</v>
      </c>
      <c r="D2089" s="130">
        <f t="shared" si="65"/>
        <v>585.00261410876499</v>
      </c>
    </row>
    <row r="2090" spans="1:4" x14ac:dyDescent="0.3">
      <c r="A2090" s="73">
        <v>40809</v>
      </c>
      <c r="B2090" s="130">
        <v>1136.4300539999999</v>
      </c>
      <c r="C2090" s="125">
        <f t="shared" si="64"/>
        <v>-1.5421472590757102E-2</v>
      </c>
      <c r="D2090" s="130">
        <f t="shared" si="65"/>
        <v>-15421.472590757101</v>
      </c>
    </row>
    <row r="2091" spans="1:4" x14ac:dyDescent="0.3">
      <c r="A2091" s="73">
        <v>40808</v>
      </c>
      <c r="B2091" s="130">
        <v>1129.5600589999999</v>
      </c>
      <c r="C2091" s="125">
        <f t="shared" si="64"/>
        <v>-4.7508191128934563E-2</v>
      </c>
      <c r="D2091" s="130">
        <f t="shared" si="65"/>
        <v>-47508.191128934566</v>
      </c>
    </row>
    <row r="2092" spans="1:4" x14ac:dyDescent="0.3">
      <c r="A2092" s="73">
        <v>40807</v>
      </c>
      <c r="B2092" s="130">
        <v>1166.76001</v>
      </c>
      <c r="C2092" s="125">
        <f t="shared" si="64"/>
        <v>-2.658055524928904E-2</v>
      </c>
      <c r="D2092" s="130">
        <f t="shared" si="65"/>
        <v>-26580.555249289038</v>
      </c>
    </row>
    <row r="2093" spans="1:4" x14ac:dyDescent="0.3">
      <c r="A2093" s="73">
        <v>40806</v>
      </c>
      <c r="B2093" s="130">
        <v>1202.089966</v>
      </c>
      <c r="C2093" s="125">
        <f t="shared" si="64"/>
        <v>3.162436606728547E-2</v>
      </c>
      <c r="D2093" s="130">
        <f t="shared" si="65"/>
        <v>31624.366067285471</v>
      </c>
    </row>
    <row r="2094" spans="1:4" x14ac:dyDescent="0.3">
      <c r="A2094" s="73">
        <v>40805</v>
      </c>
      <c r="B2094" s="130">
        <v>1204.089966</v>
      </c>
      <c r="C2094" s="125">
        <f t="shared" si="64"/>
        <v>2.5656529335536193E-2</v>
      </c>
      <c r="D2094" s="130">
        <f t="shared" si="65"/>
        <v>25656.529335536194</v>
      </c>
    </row>
    <row r="2095" spans="1:4" x14ac:dyDescent="0.3">
      <c r="A2095" s="73">
        <v>40802</v>
      </c>
      <c r="B2095" s="130">
        <v>1216.01001</v>
      </c>
      <c r="C2095" s="125">
        <f t="shared" si="64"/>
        <v>9.6228604445245391E-3</v>
      </c>
      <c r="D2095" s="130">
        <f t="shared" si="65"/>
        <v>9622.8604445245383</v>
      </c>
    </row>
    <row r="2096" spans="1:4" x14ac:dyDescent="0.3">
      <c r="A2096" s="73">
        <v>40801</v>
      </c>
      <c r="B2096" s="130">
        <v>1209.1099850000001</v>
      </c>
      <c r="C2096" s="125">
        <f t="shared" si="64"/>
        <v>-8.0237182023350506E-3</v>
      </c>
      <c r="D2096" s="130">
        <f t="shared" si="65"/>
        <v>-8023.7182023350506</v>
      </c>
    </row>
    <row r="2097" spans="1:4" x14ac:dyDescent="0.3">
      <c r="A2097" s="73">
        <v>40800</v>
      </c>
      <c r="B2097" s="130">
        <v>1188.6800539999999</v>
      </c>
      <c r="C2097" s="125">
        <f t="shared" si="64"/>
        <v>-1.9984821027493882E-2</v>
      </c>
      <c r="D2097" s="130">
        <f t="shared" si="65"/>
        <v>-19984.821027493883</v>
      </c>
    </row>
    <row r="2098" spans="1:4" x14ac:dyDescent="0.3">
      <c r="A2098" s="73">
        <v>40799</v>
      </c>
      <c r="B2098" s="130">
        <v>1172.869995</v>
      </c>
      <c r="C2098" s="125">
        <f t="shared" si="64"/>
        <v>-3.0750001944499616E-2</v>
      </c>
      <c r="D2098" s="130">
        <f t="shared" si="65"/>
        <v>-30750.001944499618</v>
      </c>
    </row>
    <row r="2099" spans="1:4" x14ac:dyDescent="0.3">
      <c r="A2099" s="73">
        <v>40798</v>
      </c>
      <c r="B2099" s="130">
        <v>1162.2700199999999</v>
      </c>
      <c r="C2099" s="125">
        <f t="shared" si="64"/>
        <v>-1.2347066956996722E-2</v>
      </c>
      <c r="D2099" s="130">
        <f t="shared" si="65"/>
        <v>-12347.066956996721</v>
      </c>
    </row>
    <row r="2100" spans="1:4" x14ac:dyDescent="0.3">
      <c r="A2100" s="73">
        <v>40795</v>
      </c>
      <c r="B2100" s="130">
        <v>1154.2299800000001</v>
      </c>
      <c r="C2100" s="125">
        <f t="shared" si="64"/>
        <v>-4.3475979823922595E-3</v>
      </c>
      <c r="D2100" s="130">
        <f t="shared" si="65"/>
        <v>-4347.5979823922598</v>
      </c>
    </row>
    <row r="2101" spans="1:4" x14ac:dyDescent="0.3">
      <c r="A2101" s="73">
        <v>40794</v>
      </c>
      <c r="B2101" s="130">
        <v>1185.900024</v>
      </c>
      <c r="C2101" s="125">
        <f t="shared" si="64"/>
        <v>7.0482746001687691E-3</v>
      </c>
      <c r="D2101" s="130">
        <f t="shared" si="65"/>
        <v>7048.2746001687692</v>
      </c>
    </row>
    <row r="2102" spans="1:4" x14ac:dyDescent="0.3">
      <c r="A2102" s="73">
        <v>40793</v>
      </c>
      <c r="B2102" s="130">
        <v>1198.619995</v>
      </c>
      <c r="C2102" s="125">
        <f t="shared" si="64"/>
        <v>3.1204043316468422E-2</v>
      </c>
      <c r="D2102" s="130">
        <f t="shared" si="65"/>
        <v>31204.043316468422</v>
      </c>
    </row>
    <row r="2103" spans="1:4" x14ac:dyDescent="0.3">
      <c r="A2103" s="73">
        <v>40792</v>
      </c>
      <c r="B2103" s="130">
        <v>1165.23999</v>
      </c>
      <c r="C2103" s="125">
        <f t="shared" si="64"/>
        <v>3.6856477007216171E-2</v>
      </c>
      <c r="D2103" s="130">
        <f t="shared" si="65"/>
        <v>36856.47700721617</v>
      </c>
    </row>
    <row r="2104" spans="1:4" x14ac:dyDescent="0.3">
      <c r="A2104" s="73">
        <v>40788</v>
      </c>
      <c r="B2104" s="130">
        <v>1173.969971</v>
      </c>
      <c r="C2104" s="125">
        <f t="shared" si="64"/>
        <v>4.4894164551074978E-2</v>
      </c>
      <c r="D2104" s="130">
        <f t="shared" si="65"/>
        <v>44894.16455107498</v>
      </c>
    </row>
    <row r="2105" spans="1:4" x14ac:dyDescent="0.3">
      <c r="A2105" s="73">
        <v>40787</v>
      </c>
      <c r="B2105" s="130">
        <v>1204.420044</v>
      </c>
      <c r="C2105" s="125">
        <f t="shared" si="64"/>
        <v>5.590673621026454E-2</v>
      </c>
      <c r="D2105" s="130">
        <f t="shared" si="65"/>
        <v>55906.736210264542</v>
      </c>
    </row>
    <row r="2106" spans="1:4" x14ac:dyDescent="0.3">
      <c r="A2106" s="73">
        <v>40786</v>
      </c>
      <c r="B2106" s="130">
        <v>1218.8900149999999</v>
      </c>
      <c r="C2106" s="125">
        <f t="shared" si="64"/>
        <v>2.0939952328858258E-2</v>
      </c>
      <c r="D2106" s="130">
        <f t="shared" si="65"/>
        <v>20939.952328858257</v>
      </c>
    </row>
    <row r="2107" spans="1:4" x14ac:dyDescent="0.3">
      <c r="A2107" s="73">
        <v>40785</v>
      </c>
      <c r="B2107" s="130">
        <v>1212.920044</v>
      </c>
      <c r="C2107" s="125">
        <f t="shared" si="64"/>
        <v>1.6902003614289507E-2</v>
      </c>
      <c r="D2107" s="130">
        <f t="shared" si="65"/>
        <v>16902.003614289508</v>
      </c>
    </row>
    <row r="2108" spans="1:4" x14ac:dyDescent="0.3">
      <c r="A2108" s="73">
        <v>40784</v>
      </c>
      <c r="B2108" s="130">
        <v>1210.079956</v>
      </c>
      <c r="C2108" s="125">
        <f t="shared" si="64"/>
        <v>4.6409401874729639E-3</v>
      </c>
      <c r="D2108" s="130">
        <f t="shared" si="65"/>
        <v>4640.9401874729638</v>
      </c>
    </row>
    <row r="2109" spans="1:4" x14ac:dyDescent="0.3">
      <c r="A2109" s="73">
        <v>40781</v>
      </c>
      <c r="B2109" s="130">
        <v>1176.8000489999999</v>
      </c>
      <c r="C2109" s="125">
        <f t="shared" si="64"/>
        <v>-1.7051177877673851E-3</v>
      </c>
      <c r="D2109" s="130">
        <f t="shared" si="65"/>
        <v>-1705.1177877673852</v>
      </c>
    </row>
    <row r="2110" spans="1:4" x14ac:dyDescent="0.3">
      <c r="A2110" s="73">
        <v>40780</v>
      </c>
      <c r="B2110" s="130">
        <v>1159.2700199999999</v>
      </c>
      <c r="C2110" s="125">
        <f t="shared" si="64"/>
        <v>-1.1401619276995234E-2</v>
      </c>
      <c r="D2110" s="130">
        <f t="shared" si="65"/>
        <v>-11401.619276995234</v>
      </c>
    </row>
    <row r="2111" spans="1:4" x14ac:dyDescent="0.3">
      <c r="A2111" s="73">
        <v>40779</v>
      </c>
      <c r="B2111" s="130">
        <v>1177.599976</v>
      </c>
      <c r="C2111" s="125">
        <f t="shared" si="64"/>
        <v>5.0715555063389539E-2</v>
      </c>
      <c r="D2111" s="130">
        <f t="shared" si="65"/>
        <v>50715.55506338954</v>
      </c>
    </row>
    <row r="2112" spans="1:4" x14ac:dyDescent="0.3">
      <c r="A2112" s="73">
        <v>40778</v>
      </c>
      <c r="B2112" s="130">
        <v>1162.349976</v>
      </c>
      <c r="C2112" s="125">
        <f t="shared" si="64"/>
        <v>-8.6821256157355586E-3</v>
      </c>
      <c r="D2112" s="130">
        <f t="shared" si="65"/>
        <v>-8682.1256157355583</v>
      </c>
    </row>
    <row r="2113" spans="1:4" x14ac:dyDescent="0.3">
      <c r="A2113" s="73">
        <v>40777</v>
      </c>
      <c r="B2113" s="130">
        <v>1123.8199460000001</v>
      </c>
      <c r="C2113" s="125">
        <f t="shared" si="64"/>
        <v>3.8947216978670873E-3</v>
      </c>
      <c r="D2113" s="130">
        <f t="shared" si="65"/>
        <v>3894.7216978670872</v>
      </c>
    </row>
    <row r="2114" spans="1:4" x14ac:dyDescent="0.3">
      <c r="A2114" s="73">
        <v>40774</v>
      </c>
      <c r="B2114" s="130">
        <v>1123.530029</v>
      </c>
      <c r="C2114" s="125">
        <f t="shared" si="64"/>
        <v>-6.32409875800789E-2</v>
      </c>
      <c r="D2114" s="130">
        <f t="shared" si="65"/>
        <v>-63240.987580078901</v>
      </c>
    </row>
    <row r="2115" spans="1:4" x14ac:dyDescent="0.3">
      <c r="A2115" s="73">
        <v>40773</v>
      </c>
      <c r="B2115" s="130">
        <v>1140.650024</v>
      </c>
      <c r="C2115" s="125">
        <f t="shared" si="64"/>
        <v>-4.9513715594707519E-2</v>
      </c>
      <c r="D2115" s="130">
        <f t="shared" si="65"/>
        <v>-49513.715594707523</v>
      </c>
    </row>
    <row r="2116" spans="1:4" x14ac:dyDescent="0.3">
      <c r="A2116" s="73">
        <v>40772</v>
      </c>
      <c r="B2116" s="130">
        <v>1193.8900149999999</v>
      </c>
      <c r="C2116" s="125">
        <f t="shared" si="64"/>
        <v>-5.2723830706484232E-2</v>
      </c>
      <c r="D2116" s="130">
        <f t="shared" si="65"/>
        <v>-52723.83070648423</v>
      </c>
    </row>
    <row r="2117" spans="1:4" x14ac:dyDescent="0.3">
      <c r="A2117" s="73">
        <v>40771</v>
      </c>
      <c r="B2117" s="130">
        <v>1192.76001</v>
      </c>
      <c r="C2117" s="125">
        <f t="shared" si="64"/>
        <v>-4.887367856559921E-2</v>
      </c>
      <c r="D2117" s="130">
        <f t="shared" si="65"/>
        <v>-48873.678565599213</v>
      </c>
    </row>
    <row r="2118" spans="1:4" x14ac:dyDescent="0.3">
      <c r="A2118" s="73">
        <v>40770</v>
      </c>
      <c r="B2118" s="130">
        <v>1204.48999</v>
      </c>
      <c r="C2118" s="125">
        <f t="shared" si="64"/>
        <v>-6.4066665718629734E-2</v>
      </c>
      <c r="D2118" s="130">
        <f t="shared" si="65"/>
        <v>-64066.665718629731</v>
      </c>
    </row>
    <row r="2119" spans="1:4" x14ac:dyDescent="0.3">
      <c r="A2119" s="73">
        <v>40767</v>
      </c>
      <c r="B2119" s="130">
        <v>1178.8100589999999</v>
      </c>
      <c r="C2119" s="125">
        <f t="shared" si="64"/>
        <v>-8.7806023039608605E-2</v>
      </c>
      <c r="D2119" s="130">
        <f t="shared" si="65"/>
        <v>-87806.023039608612</v>
      </c>
    </row>
    <row r="2120" spans="1:4" x14ac:dyDescent="0.3">
      <c r="A2120" s="73">
        <v>40766</v>
      </c>
      <c r="B2120" s="130">
        <v>1172.6400149999999</v>
      </c>
      <c r="C2120" s="125">
        <f t="shared" ref="C2120:C2183" si="66">B2120/B2130-1</f>
        <v>-9.8433903041438842E-2</v>
      </c>
      <c r="D2120" s="130">
        <f t="shared" ref="D2120:D2183" si="67">C2120*$B$5</f>
        <v>-98433.90304143884</v>
      </c>
    </row>
    <row r="2121" spans="1:4" x14ac:dyDescent="0.3">
      <c r="A2121" s="73">
        <v>40765</v>
      </c>
      <c r="B2121" s="130">
        <v>1120.76001</v>
      </c>
      <c r="C2121" s="125">
        <f t="shared" si="66"/>
        <v>-0.14110768178419997</v>
      </c>
      <c r="D2121" s="130">
        <f t="shared" si="67"/>
        <v>-141107.68178419996</v>
      </c>
    </row>
    <row r="2122" spans="1:4" x14ac:dyDescent="0.3">
      <c r="A2122" s="73">
        <v>40764</v>
      </c>
      <c r="B2122" s="130">
        <v>1172.530029</v>
      </c>
      <c r="C2122" s="125">
        <f t="shared" si="66"/>
        <v>-0.11968250751630549</v>
      </c>
      <c r="D2122" s="130">
        <f t="shared" si="67"/>
        <v>-119682.50751630549</v>
      </c>
    </row>
    <row r="2123" spans="1:4" x14ac:dyDescent="0.3">
      <c r="A2123" s="73">
        <v>40763</v>
      </c>
      <c r="B2123" s="130">
        <v>1119.459961</v>
      </c>
      <c r="C2123" s="125">
        <f t="shared" si="66"/>
        <v>-0.16297681687957633</v>
      </c>
      <c r="D2123" s="130">
        <f t="shared" si="67"/>
        <v>-162976.81687957633</v>
      </c>
    </row>
    <row r="2124" spans="1:4" x14ac:dyDescent="0.3">
      <c r="A2124" s="73">
        <v>40760</v>
      </c>
      <c r="B2124" s="130">
        <v>1199.380005</v>
      </c>
      <c r="C2124" s="125">
        <f t="shared" si="66"/>
        <v>-0.10828092729801897</v>
      </c>
      <c r="D2124" s="130">
        <f t="shared" si="67"/>
        <v>-108280.92729801897</v>
      </c>
    </row>
    <row r="2125" spans="1:4" x14ac:dyDescent="0.3">
      <c r="A2125" s="73">
        <v>40759</v>
      </c>
      <c r="B2125" s="130">
        <v>1200.0699460000001</v>
      </c>
      <c r="C2125" s="125">
        <f t="shared" si="66"/>
        <v>-0.10695795338522118</v>
      </c>
      <c r="D2125" s="130">
        <f t="shared" si="67"/>
        <v>-106957.95338522119</v>
      </c>
    </row>
    <row r="2126" spans="1:4" x14ac:dyDescent="0.3">
      <c r="A2126" s="73">
        <v>40758</v>
      </c>
      <c r="B2126" s="130">
        <v>1260.339966</v>
      </c>
      <c r="C2126" s="125">
        <f t="shared" si="66"/>
        <v>-4.9402644119720285E-2</v>
      </c>
      <c r="D2126" s="130">
        <f t="shared" si="67"/>
        <v>-49402.644119720288</v>
      </c>
    </row>
    <row r="2127" spans="1:4" x14ac:dyDescent="0.3">
      <c r="A2127" s="73">
        <v>40757</v>
      </c>
      <c r="B2127" s="130">
        <v>1254.0500489999999</v>
      </c>
      <c r="C2127" s="125">
        <f t="shared" si="66"/>
        <v>-5.4781253228332161E-2</v>
      </c>
      <c r="D2127" s="130">
        <f t="shared" si="67"/>
        <v>-54781.253228332163</v>
      </c>
    </row>
    <row r="2128" spans="1:4" x14ac:dyDescent="0.3">
      <c r="A2128" s="73">
        <v>40756</v>
      </c>
      <c r="B2128" s="130">
        <v>1286.9399410000001</v>
      </c>
      <c r="C2128" s="125">
        <f t="shared" si="66"/>
        <v>-1.4171467732041809E-2</v>
      </c>
      <c r="D2128" s="130">
        <f t="shared" si="67"/>
        <v>-14171.467732041809</v>
      </c>
    </row>
    <row r="2129" spans="1:4" x14ac:dyDescent="0.3">
      <c r="A2129" s="73">
        <v>40753</v>
      </c>
      <c r="B2129" s="130">
        <v>1292.280029</v>
      </c>
      <c r="C2129" s="125">
        <f t="shared" si="66"/>
        <v>-1.8128759651760862E-2</v>
      </c>
      <c r="D2129" s="130">
        <f t="shared" si="67"/>
        <v>-18128.759651760862</v>
      </c>
    </row>
    <row r="2130" spans="1:4" x14ac:dyDescent="0.3">
      <c r="A2130" s="73">
        <v>40752</v>
      </c>
      <c r="B2130" s="130">
        <v>1300.670044</v>
      </c>
      <c r="C2130" s="125">
        <f t="shared" si="66"/>
        <v>-6.2649086856025882E-3</v>
      </c>
      <c r="D2130" s="130">
        <f t="shared" si="67"/>
        <v>-6264.9086856025879</v>
      </c>
    </row>
    <row r="2131" spans="1:4" x14ac:dyDescent="0.3">
      <c r="A2131" s="73">
        <v>40751</v>
      </c>
      <c r="B2131" s="130">
        <v>1304.8900149999999</v>
      </c>
      <c r="C2131" s="125">
        <f t="shared" si="66"/>
        <v>-9.7364814090686869E-3</v>
      </c>
      <c r="D2131" s="130">
        <f t="shared" si="67"/>
        <v>-9736.4814090686868</v>
      </c>
    </row>
    <row r="2132" spans="1:4" x14ac:dyDescent="0.3">
      <c r="A2132" s="73">
        <v>40750</v>
      </c>
      <c r="B2132" s="130">
        <v>1331.9399410000001</v>
      </c>
      <c r="C2132" s="125">
        <f t="shared" si="66"/>
        <v>1.3930700794007267E-2</v>
      </c>
      <c r="D2132" s="130">
        <f t="shared" si="67"/>
        <v>13930.700794007267</v>
      </c>
    </row>
    <row r="2133" spans="1:4" x14ac:dyDescent="0.3">
      <c r="A2133" s="73">
        <v>40749</v>
      </c>
      <c r="B2133" s="130">
        <v>1337.4300539999999</v>
      </c>
      <c r="C2133" s="125">
        <f t="shared" si="66"/>
        <v>1.3596210760189242E-2</v>
      </c>
      <c r="D2133" s="130">
        <f t="shared" si="67"/>
        <v>13596.210760189242</v>
      </c>
    </row>
    <row r="2134" spans="1:4" x14ac:dyDescent="0.3">
      <c r="A2134" s="73">
        <v>40746</v>
      </c>
      <c r="B2134" s="130">
        <v>1345.0200199999999</v>
      </c>
      <c r="C2134" s="125">
        <f t="shared" si="66"/>
        <v>9.0785158172002056E-4</v>
      </c>
      <c r="D2134" s="130">
        <f t="shared" si="67"/>
        <v>907.85158172002059</v>
      </c>
    </row>
    <row r="2135" spans="1:4" x14ac:dyDescent="0.3">
      <c r="A2135" s="73">
        <v>40745</v>
      </c>
      <c r="B2135" s="130">
        <v>1343.8000489999999</v>
      </c>
      <c r="C2135" s="125">
        <f t="shared" si="66"/>
        <v>-6.9611165973547662E-3</v>
      </c>
      <c r="D2135" s="130">
        <f t="shared" si="67"/>
        <v>-6961.1165973547659</v>
      </c>
    </row>
    <row r="2136" spans="1:4" x14ac:dyDescent="0.3">
      <c r="A2136" s="73">
        <v>40744</v>
      </c>
      <c r="B2136" s="130">
        <v>1325.839966</v>
      </c>
      <c r="C2136" s="125">
        <f t="shared" si="66"/>
        <v>-9.9908941695433517E-3</v>
      </c>
      <c r="D2136" s="130">
        <f t="shared" si="67"/>
        <v>-9990.8941695433514</v>
      </c>
    </row>
    <row r="2137" spans="1:4" x14ac:dyDescent="0.3">
      <c r="A2137" s="73">
        <v>40743</v>
      </c>
      <c r="B2137" s="130">
        <v>1326.7299800000001</v>
      </c>
      <c r="C2137" s="125">
        <f t="shared" si="66"/>
        <v>-8.3340994396577939E-3</v>
      </c>
      <c r="D2137" s="130">
        <f t="shared" si="67"/>
        <v>-8334.0994396577935</v>
      </c>
    </row>
    <row r="2138" spans="1:4" x14ac:dyDescent="0.3">
      <c r="A2138" s="73">
        <v>40742</v>
      </c>
      <c r="B2138" s="130">
        <v>1305.4399410000001</v>
      </c>
      <c r="C2138" s="125">
        <f t="shared" si="66"/>
        <v>-2.5551144592138031E-2</v>
      </c>
      <c r="D2138" s="130">
        <f t="shared" si="67"/>
        <v>-25551.144592138029</v>
      </c>
    </row>
    <row r="2139" spans="1:4" x14ac:dyDescent="0.3">
      <c r="A2139" s="73">
        <v>40739</v>
      </c>
      <c r="B2139" s="130">
        <v>1316.1400149999999</v>
      </c>
      <c r="C2139" s="125">
        <f t="shared" si="66"/>
        <v>-3.4074387788408655E-3</v>
      </c>
      <c r="D2139" s="130">
        <f t="shared" si="67"/>
        <v>-3407.4387788408653</v>
      </c>
    </row>
    <row r="2140" spans="1:4" x14ac:dyDescent="0.3">
      <c r="A2140" s="73">
        <v>40738</v>
      </c>
      <c r="B2140" s="130">
        <v>1308.869995</v>
      </c>
      <c r="C2140" s="125">
        <f t="shared" si="66"/>
        <v>1.1166818075682983E-3</v>
      </c>
      <c r="D2140" s="130">
        <f t="shared" si="67"/>
        <v>1116.6818075682982</v>
      </c>
    </row>
    <row r="2141" spans="1:4" x14ac:dyDescent="0.3">
      <c r="A2141" s="73">
        <v>40737</v>
      </c>
      <c r="B2141" s="130">
        <v>1317.719971</v>
      </c>
      <c r="C2141" s="125">
        <f t="shared" si="66"/>
        <v>1.6233834580665407E-2</v>
      </c>
      <c r="D2141" s="130">
        <f t="shared" si="67"/>
        <v>16233.834580665407</v>
      </c>
    </row>
    <row r="2142" spans="1:4" x14ac:dyDescent="0.3">
      <c r="A2142" s="73">
        <v>40736</v>
      </c>
      <c r="B2142" s="130">
        <v>1313.6400149999999</v>
      </c>
      <c r="C2142" s="125">
        <f t="shared" si="66"/>
        <v>2.620110899838024E-2</v>
      </c>
      <c r="D2142" s="130">
        <f t="shared" si="67"/>
        <v>26201.108998380241</v>
      </c>
    </row>
    <row r="2143" spans="1:4" x14ac:dyDescent="0.3">
      <c r="A2143" s="73">
        <v>40735</v>
      </c>
      <c r="B2143" s="130">
        <v>1319.48999</v>
      </c>
      <c r="C2143" s="125">
        <f t="shared" si="66"/>
        <v>4.0238118153390179E-2</v>
      </c>
      <c r="D2143" s="130">
        <f t="shared" si="67"/>
        <v>40238.118153390176</v>
      </c>
    </row>
    <row r="2144" spans="1:4" x14ac:dyDescent="0.3">
      <c r="A2144" s="73">
        <v>40732</v>
      </c>
      <c r="B2144" s="130">
        <v>1343.8000489999999</v>
      </c>
      <c r="C2144" s="125">
        <f t="shared" si="66"/>
        <v>4.6980949746786127E-2</v>
      </c>
      <c r="D2144" s="130">
        <f t="shared" si="67"/>
        <v>46980.949746786129</v>
      </c>
    </row>
    <row r="2145" spans="1:4" x14ac:dyDescent="0.3">
      <c r="A2145" s="73">
        <v>40731</v>
      </c>
      <c r="B2145" s="130">
        <v>1353.219971</v>
      </c>
      <c r="C2145" s="125">
        <f t="shared" si="66"/>
        <v>5.1338591940209399E-2</v>
      </c>
      <c r="D2145" s="130">
        <f t="shared" si="67"/>
        <v>51338.5919402094</v>
      </c>
    </row>
    <row r="2146" spans="1:4" x14ac:dyDescent="0.3">
      <c r="A2146" s="73">
        <v>40730</v>
      </c>
      <c r="B2146" s="130">
        <v>1339.219971</v>
      </c>
      <c r="C2146" s="125">
        <f t="shared" si="66"/>
        <v>3.3731590655001975E-2</v>
      </c>
      <c r="D2146" s="130">
        <f t="shared" si="67"/>
        <v>33731.590655001972</v>
      </c>
    </row>
    <row r="2147" spans="1:4" x14ac:dyDescent="0.3">
      <c r="A2147" s="73">
        <v>40729</v>
      </c>
      <c r="B2147" s="130">
        <v>1337.880005</v>
      </c>
      <c r="C2147" s="125">
        <f t="shared" si="66"/>
        <v>4.6559670748767878E-2</v>
      </c>
      <c r="D2147" s="130">
        <f t="shared" si="67"/>
        <v>46559.67074876788</v>
      </c>
    </row>
    <row r="2148" spans="1:4" x14ac:dyDescent="0.3">
      <c r="A2148" s="73">
        <v>40725</v>
      </c>
      <c r="B2148" s="130">
        <v>1339.670044</v>
      </c>
      <c r="C2148" s="125">
        <f t="shared" si="66"/>
        <v>5.3613876523790793E-2</v>
      </c>
      <c r="D2148" s="130">
        <f t="shared" si="67"/>
        <v>53613.876523790794</v>
      </c>
    </row>
    <row r="2149" spans="1:4" x14ac:dyDescent="0.3">
      <c r="A2149" s="73">
        <v>40724</v>
      </c>
      <c r="B2149" s="130">
        <v>1320.6400149999999</v>
      </c>
      <c r="C2149" s="125">
        <f t="shared" si="66"/>
        <v>4.1809977101424867E-2</v>
      </c>
      <c r="D2149" s="130">
        <f t="shared" si="67"/>
        <v>41809.977101424869</v>
      </c>
    </row>
    <row r="2150" spans="1:4" x14ac:dyDescent="0.3">
      <c r="A2150" s="73">
        <v>40723</v>
      </c>
      <c r="B2150" s="130">
        <v>1307.410034</v>
      </c>
      <c r="C2150" s="125">
        <f t="shared" si="66"/>
        <v>3.3182649665694841E-2</v>
      </c>
      <c r="D2150" s="130">
        <f t="shared" si="67"/>
        <v>33182.649665694844</v>
      </c>
    </row>
    <row r="2151" spans="1:4" x14ac:dyDescent="0.3">
      <c r="A2151" s="73">
        <v>40722</v>
      </c>
      <c r="B2151" s="130">
        <v>1296.670044</v>
      </c>
      <c r="C2151" s="125">
        <f t="shared" si="66"/>
        <v>6.8330258754105699E-3</v>
      </c>
      <c r="D2151" s="130">
        <f t="shared" si="67"/>
        <v>6833.0258754105698</v>
      </c>
    </row>
    <row r="2152" spans="1:4" x14ac:dyDescent="0.3">
      <c r="A2152" s="73">
        <v>40721</v>
      </c>
      <c r="B2152" s="130">
        <v>1280.099976</v>
      </c>
      <c r="C2152" s="125">
        <f t="shared" si="66"/>
        <v>6.5024573143486197E-3</v>
      </c>
      <c r="D2152" s="130">
        <f t="shared" si="67"/>
        <v>6502.4573143486195</v>
      </c>
    </row>
    <row r="2153" spans="1:4" x14ac:dyDescent="0.3">
      <c r="A2153" s="73">
        <v>40718</v>
      </c>
      <c r="B2153" s="130">
        <v>1268.4499510000001</v>
      </c>
      <c r="C2153" s="125">
        <f t="shared" si="66"/>
        <v>-1.9906127868355439E-3</v>
      </c>
      <c r="D2153" s="130">
        <f t="shared" si="67"/>
        <v>-1990.6127868355438</v>
      </c>
    </row>
    <row r="2154" spans="1:4" x14ac:dyDescent="0.3">
      <c r="A2154" s="73">
        <v>40717</v>
      </c>
      <c r="B2154" s="130">
        <v>1283.5</v>
      </c>
      <c r="C2154" s="125">
        <f t="shared" si="66"/>
        <v>-4.2668735453840201E-3</v>
      </c>
      <c r="D2154" s="130">
        <f t="shared" si="67"/>
        <v>-4266.87354538402</v>
      </c>
    </row>
    <row r="2155" spans="1:4" x14ac:dyDescent="0.3">
      <c r="A2155" s="73">
        <v>40716</v>
      </c>
      <c r="B2155" s="130">
        <v>1287.1400149999999</v>
      </c>
      <c r="C2155" s="125">
        <f t="shared" si="66"/>
        <v>5.9238766845566282E-3</v>
      </c>
      <c r="D2155" s="130">
        <f t="shared" si="67"/>
        <v>5923.8766845566279</v>
      </c>
    </row>
    <row r="2156" spans="1:4" x14ac:dyDescent="0.3">
      <c r="A2156" s="73">
        <v>40715</v>
      </c>
      <c r="B2156" s="130">
        <v>1295.5200199999999</v>
      </c>
      <c r="C2156" s="125">
        <f t="shared" si="66"/>
        <v>8.2339093543670749E-3</v>
      </c>
      <c r="D2156" s="130">
        <f t="shared" si="67"/>
        <v>8233.9093543670751</v>
      </c>
    </row>
    <row r="2157" spans="1:4" x14ac:dyDescent="0.3">
      <c r="A2157" s="73">
        <v>40714</v>
      </c>
      <c r="B2157" s="130">
        <v>1278.3599850000001</v>
      </c>
      <c r="C2157" s="125">
        <f t="shared" si="66"/>
        <v>-6.0723378191196442E-3</v>
      </c>
      <c r="D2157" s="130">
        <f t="shared" si="67"/>
        <v>-6072.3378191196443</v>
      </c>
    </row>
    <row r="2158" spans="1:4" x14ac:dyDescent="0.3">
      <c r="A2158" s="73">
        <v>40711</v>
      </c>
      <c r="B2158" s="130">
        <v>1271.5</v>
      </c>
      <c r="C2158" s="125">
        <f t="shared" si="66"/>
        <v>-2.2043466381462373E-2</v>
      </c>
      <c r="D2158" s="130">
        <f t="shared" si="67"/>
        <v>-22043.466381462375</v>
      </c>
    </row>
    <row r="2159" spans="1:4" x14ac:dyDescent="0.3">
      <c r="A2159" s="73">
        <v>40710</v>
      </c>
      <c r="B2159" s="130">
        <v>1267.6400149999999</v>
      </c>
      <c r="C2159" s="125">
        <f t="shared" si="66"/>
        <v>-3.4502664276857553E-2</v>
      </c>
      <c r="D2159" s="130">
        <f t="shared" si="67"/>
        <v>-34502.664276857555</v>
      </c>
    </row>
    <row r="2160" spans="1:4" x14ac:dyDescent="0.3">
      <c r="A2160" s="73">
        <v>40709</v>
      </c>
      <c r="B2160" s="130">
        <v>1265.420044</v>
      </c>
      <c r="C2160" s="125">
        <f t="shared" si="66"/>
        <v>-3.7374008724410324E-2</v>
      </c>
      <c r="D2160" s="130">
        <f t="shared" si="67"/>
        <v>-37374.008724410327</v>
      </c>
    </row>
    <row r="2161" spans="1:4" x14ac:dyDescent="0.3">
      <c r="A2161" s="73">
        <v>40708</v>
      </c>
      <c r="B2161" s="130">
        <v>1287.869995</v>
      </c>
      <c r="C2161" s="125">
        <f t="shared" si="66"/>
        <v>-4.2618166880976971E-2</v>
      </c>
      <c r="D2161" s="130">
        <f t="shared" si="67"/>
        <v>-42618.166880976969</v>
      </c>
    </row>
    <row r="2162" spans="1:4" x14ac:dyDescent="0.3">
      <c r="A2162" s="73">
        <v>40707</v>
      </c>
      <c r="B2162" s="130">
        <v>1271.829956</v>
      </c>
      <c r="C2162" s="125">
        <f t="shared" si="66"/>
        <v>-4.4527098691796496E-2</v>
      </c>
      <c r="D2162" s="130">
        <f t="shared" si="67"/>
        <v>-44527.098691796498</v>
      </c>
    </row>
    <row r="2163" spans="1:4" x14ac:dyDescent="0.3">
      <c r="A2163" s="73">
        <v>40704</v>
      </c>
      <c r="B2163" s="130">
        <v>1270.9799800000001</v>
      </c>
      <c r="C2163" s="125">
        <f t="shared" si="66"/>
        <v>-4.1269047390320335E-2</v>
      </c>
      <c r="D2163" s="130">
        <f t="shared" si="67"/>
        <v>-41269.047390320338</v>
      </c>
    </row>
    <row r="2164" spans="1:4" x14ac:dyDescent="0.3">
      <c r="A2164" s="73">
        <v>40703</v>
      </c>
      <c r="B2164" s="130">
        <v>1289</v>
      </c>
      <c r="C2164" s="125">
        <f t="shared" si="66"/>
        <v>-2.3832401865350739E-2</v>
      </c>
      <c r="D2164" s="130">
        <f t="shared" si="67"/>
        <v>-23832.401865350737</v>
      </c>
    </row>
    <row r="2165" spans="1:4" x14ac:dyDescent="0.3">
      <c r="A2165" s="73">
        <v>40702</v>
      </c>
      <c r="B2165" s="130">
        <v>1279.5600589999999</v>
      </c>
      <c r="C2165" s="125">
        <f t="shared" si="66"/>
        <v>-2.7896776666813783E-2</v>
      </c>
      <c r="D2165" s="130">
        <f t="shared" si="67"/>
        <v>-27896.776666813785</v>
      </c>
    </row>
    <row r="2166" spans="1:4" x14ac:dyDescent="0.3">
      <c r="A2166" s="73">
        <v>40701</v>
      </c>
      <c r="B2166" s="130">
        <v>1284.9399410000001</v>
      </c>
      <c r="C2166" s="125">
        <f t="shared" si="66"/>
        <v>-2.4617270867779206E-2</v>
      </c>
      <c r="D2166" s="130">
        <f t="shared" si="67"/>
        <v>-24617.270867779207</v>
      </c>
    </row>
    <row r="2167" spans="1:4" x14ac:dyDescent="0.3">
      <c r="A2167" s="73">
        <v>40700</v>
      </c>
      <c r="B2167" s="130">
        <v>1286.170044</v>
      </c>
      <c r="C2167" s="125">
        <f t="shared" si="66"/>
        <v>-3.532665948642566E-2</v>
      </c>
      <c r="D2167" s="130">
        <f t="shared" si="67"/>
        <v>-35326.659486425662</v>
      </c>
    </row>
    <row r="2168" spans="1:4" x14ac:dyDescent="0.3">
      <c r="A2168" s="73">
        <v>40697</v>
      </c>
      <c r="B2168" s="130">
        <v>1300.160034</v>
      </c>
      <c r="C2168" s="125">
        <f t="shared" si="66"/>
        <v>-3.2331008317910248E-2</v>
      </c>
      <c r="D2168" s="130">
        <f t="shared" si="67"/>
        <v>-32331.008317910248</v>
      </c>
    </row>
    <row r="2169" spans="1:4" x14ac:dyDescent="0.3">
      <c r="A2169" s="73">
        <v>40696</v>
      </c>
      <c r="B2169" s="130">
        <v>1312.9399410000001</v>
      </c>
      <c r="C2169" s="125">
        <f t="shared" si="66"/>
        <v>-2.0691076082795079E-2</v>
      </c>
      <c r="D2169" s="130">
        <f t="shared" si="67"/>
        <v>-20691.07608279508</v>
      </c>
    </row>
    <row r="2170" spans="1:4" x14ac:dyDescent="0.3">
      <c r="A2170" s="73">
        <v>40695</v>
      </c>
      <c r="B2170" s="130">
        <v>1314.5500489999999</v>
      </c>
      <c r="C2170" s="125">
        <f t="shared" si="66"/>
        <v>-1.0857899454587816E-2</v>
      </c>
      <c r="D2170" s="130">
        <f t="shared" si="67"/>
        <v>-10857.899454587816</v>
      </c>
    </row>
    <row r="2171" spans="1:4" x14ac:dyDescent="0.3">
      <c r="A2171" s="73">
        <v>40694</v>
      </c>
      <c r="B2171" s="130">
        <v>1345.1999510000001</v>
      </c>
      <c r="C2171" s="125">
        <f t="shared" si="66"/>
        <v>1.1831767804554749E-2</v>
      </c>
      <c r="D2171" s="130">
        <f t="shared" si="67"/>
        <v>11831.767804554749</v>
      </c>
    </row>
    <row r="2172" spans="1:4" x14ac:dyDescent="0.3">
      <c r="A2172" s="73">
        <v>40690</v>
      </c>
      <c r="B2172" s="130">
        <v>1331.099976</v>
      </c>
      <c r="C2172" s="125">
        <f t="shared" si="66"/>
        <v>-4.9859422025319011E-3</v>
      </c>
      <c r="D2172" s="130">
        <f t="shared" si="67"/>
        <v>-4985.9422025319009</v>
      </c>
    </row>
    <row r="2173" spans="1:4" x14ac:dyDescent="0.3">
      <c r="A2173" s="73">
        <v>40689</v>
      </c>
      <c r="B2173" s="130">
        <v>1325.6899410000001</v>
      </c>
      <c r="C2173" s="125">
        <f t="shared" si="66"/>
        <v>-1.7024493079310532E-2</v>
      </c>
      <c r="D2173" s="130">
        <f t="shared" si="67"/>
        <v>-17024.49307931053</v>
      </c>
    </row>
    <row r="2174" spans="1:4" x14ac:dyDescent="0.3">
      <c r="A2174" s="73">
        <v>40688</v>
      </c>
      <c r="B2174" s="130">
        <v>1320.469971</v>
      </c>
      <c r="C2174" s="125">
        <f t="shared" si="66"/>
        <v>-1.6101861072724377E-2</v>
      </c>
      <c r="D2174" s="130">
        <f t="shared" si="67"/>
        <v>-16101.861072724378</v>
      </c>
    </row>
    <row r="2175" spans="1:4" x14ac:dyDescent="0.3">
      <c r="A2175" s="73">
        <v>40687</v>
      </c>
      <c r="B2175" s="130">
        <v>1316.280029</v>
      </c>
      <c r="C2175" s="125">
        <f t="shared" si="66"/>
        <v>-3.0121727707758339E-2</v>
      </c>
      <c r="D2175" s="130">
        <f t="shared" si="67"/>
        <v>-30121.727707758339</v>
      </c>
    </row>
    <row r="2176" spans="1:4" x14ac:dyDescent="0.3">
      <c r="A2176" s="73">
        <v>40686</v>
      </c>
      <c r="B2176" s="130">
        <v>1317.369995</v>
      </c>
      <c r="C2176" s="125">
        <f t="shared" si="66"/>
        <v>-2.1481287955960271E-2</v>
      </c>
      <c r="D2176" s="130">
        <f t="shared" si="67"/>
        <v>-21481.28795596027</v>
      </c>
    </row>
    <row r="2177" spans="1:4" x14ac:dyDescent="0.3">
      <c r="A2177" s="73">
        <v>40683</v>
      </c>
      <c r="B2177" s="130">
        <v>1333.2700199999999</v>
      </c>
      <c r="C2177" s="125">
        <f t="shared" si="66"/>
        <v>-5.1708187236011449E-3</v>
      </c>
      <c r="D2177" s="130">
        <f t="shared" si="67"/>
        <v>-5170.8187236011445</v>
      </c>
    </row>
    <row r="2178" spans="1:4" x14ac:dyDescent="0.3">
      <c r="A2178" s="73">
        <v>40682</v>
      </c>
      <c r="B2178" s="130">
        <v>1343.599976</v>
      </c>
      <c r="C2178" s="125">
        <f t="shared" si="66"/>
        <v>6.366564416745879E-3</v>
      </c>
      <c r="D2178" s="130">
        <f t="shared" si="67"/>
        <v>6366.5644167458786</v>
      </c>
    </row>
    <row r="2179" spans="1:4" x14ac:dyDescent="0.3">
      <c r="A2179" s="73">
        <v>40681</v>
      </c>
      <c r="B2179" s="130">
        <v>1340.6800539999999</v>
      </c>
      <c r="C2179" s="125">
        <f t="shared" si="66"/>
        <v>-4.9282221492474854E-3</v>
      </c>
      <c r="D2179" s="130">
        <f t="shared" si="67"/>
        <v>-4928.2221492474855</v>
      </c>
    </row>
    <row r="2180" spans="1:4" x14ac:dyDescent="0.3">
      <c r="A2180" s="73">
        <v>40680</v>
      </c>
      <c r="B2180" s="130">
        <v>1328.9799800000001</v>
      </c>
      <c r="C2180" s="125">
        <f t="shared" si="66"/>
        <v>-2.0374176336682925E-2</v>
      </c>
      <c r="D2180" s="130">
        <f t="shared" si="67"/>
        <v>-20374.176336682925</v>
      </c>
    </row>
    <row r="2181" spans="1:4" x14ac:dyDescent="0.3">
      <c r="A2181" s="73">
        <v>40679</v>
      </c>
      <c r="B2181" s="130">
        <v>1329.469971</v>
      </c>
      <c r="C2181" s="125">
        <f t="shared" si="66"/>
        <v>-2.3324665135992184E-2</v>
      </c>
      <c r="D2181" s="130">
        <f t="shared" si="67"/>
        <v>-23324.665135992185</v>
      </c>
    </row>
    <row r="2182" spans="1:4" x14ac:dyDescent="0.3">
      <c r="A2182" s="73">
        <v>40676</v>
      </c>
      <c r="B2182" s="130">
        <v>1337.7700199999999</v>
      </c>
      <c r="C2182" s="125">
        <f t="shared" si="66"/>
        <v>-1.8949674235481773E-2</v>
      </c>
      <c r="D2182" s="130">
        <f t="shared" si="67"/>
        <v>-18949.674235481772</v>
      </c>
    </row>
    <row r="2183" spans="1:4" x14ac:dyDescent="0.3">
      <c r="A2183" s="73">
        <v>40675</v>
      </c>
      <c r="B2183" s="130">
        <v>1348.650024</v>
      </c>
      <c r="C2183" s="125">
        <f t="shared" si="66"/>
        <v>-8.6954282120343951E-3</v>
      </c>
      <c r="D2183" s="130">
        <f t="shared" si="67"/>
        <v>-8695.428212034396</v>
      </c>
    </row>
    <row r="2184" spans="1:4" x14ac:dyDescent="0.3">
      <c r="A2184" s="73">
        <v>40674</v>
      </c>
      <c r="B2184" s="130">
        <v>1342.079956</v>
      </c>
      <c r="C2184" s="125">
        <f t="shared" ref="C2184:C2247" si="68">B2184/B2194-1</f>
        <v>-1.0017318250454488E-2</v>
      </c>
      <c r="D2184" s="130">
        <f t="shared" ref="D2184:D2247" si="69">C2184*$B$5</f>
        <v>-10017.318250454487</v>
      </c>
    </row>
    <row r="2185" spans="1:4" x14ac:dyDescent="0.3">
      <c r="A2185" s="73">
        <v>40673</v>
      </c>
      <c r="B2185" s="130">
        <v>1357.160034</v>
      </c>
      <c r="C2185" s="125">
        <f t="shared" si="68"/>
        <v>7.3632345191891879E-3</v>
      </c>
      <c r="D2185" s="130">
        <f t="shared" si="69"/>
        <v>7363.2345191891882</v>
      </c>
    </row>
    <row r="2186" spans="1:4" x14ac:dyDescent="0.3">
      <c r="A2186" s="73">
        <v>40672</v>
      </c>
      <c r="B2186" s="130">
        <v>1346.290039</v>
      </c>
      <c r="C2186" s="125">
        <f t="shared" si="68"/>
        <v>8.2681437932972113E-3</v>
      </c>
      <c r="D2186" s="130">
        <f t="shared" si="69"/>
        <v>8268.1437932972112</v>
      </c>
    </row>
    <row r="2187" spans="1:4" x14ac:dyDescent="0.3">
      <c r="A2187" s="73">
        <v>40669</v>
      </c>
      <c r="B2187" s="130">
        <v>1340.1999510000001</v>
      </c>
      <c r="C2187" s="125">
        <f t="shared" si="68"/>
        <v>2.1085600124550741E-3</v>
      </c>
      <c r="D2187" s="130">
        <f t="shared" si="69"/>
        <v>2108.5600124550742</v>
      </c>
    </row>
    <row r="2188" spans="1:4" x14ac:dyDescent="0.3">
      <c r="A2188" s="73">
        <v>40668</v>
      </c>
      <c r="B2188" s="130">
        <v>1335.099976</v>
      </c>
      <c r="C2188" s="125">
        <f t="shared" si="68"/>
        <v>3.5629386432574073E-3</v>
      </c>
      <c r="D2188" s="130">
        <f t="shared" si="69"/>
        <v>3562.9386432574074</v>
      </c>
    </row>
    <row r="2189" spans="1:4" x14ac:dyDescent="0.3">
      <c r="A2189" s="73">
        <v>40667</v>
      </c>
      <c r="B2189" s="130">
        <v>1347.3199460000001</v>
      </c>
      <c r="C2189" s="125">
        <f t="shared" si="68"/>
        <v>2.6435641032574786E-2</v>
      </c>
      <c r="D2189" s="130">
        <f t="shared" si="69"/>
        <v>26435.641032574786</v>
      </c>
    </row>
    <row r="2190" spans="1:4" x14ac:dyDescent="0.3">
      <c r="A2190" s="73">
        <v>40666</v>
      </c>
      <c r="B2190" s="130">
        <v>1356.619995</v>
      </c>
      <c r="C2190" s="125">
        <f t="shared" si="68"/>
        <v>3.9444028539727283E-2</v>
      </c>
      <c r="D2190" s="130">
        <f t="shared" si="69"/>
        <v>39444.028539727282</v>
      </c>
    </row>
    <row r="2191" spans="1:4" x14ac:dyDescent="0.3">
      <c r="A2191" s="73">
        <v>40665</v>
      </c>
      <c r="B2191" s="130">
        <v>1361.219971</v>
      </c>
      <c r="C2191" s="125">
        <f t="shared" si="68"/>
        <v>3.1477263654998033E-2</v>
      </c>
      <c r="D2191" s="130">
        <f t="shared" si="69"/>
        <v>31477.263654998034</v>
      </c>
    </row>
    <row r="2192" spans="1:4" x14ac:dyDescent="0.3">
      <c r="A2192" s="73">
        <v>40662</v>
      </c>
      <c r="B2192" s="130">
        <v>1363.6099850000001</v>
      </c>
      <c r="C2192" s="125">
        <f t="shared" si="68"/>
        <v>3.734440271210171E-2</v>
      </c>
      <c r="D2192" s="130">
        <f t="shared" si="69"/>
        <v>37344.402712101706</v>
      </c>
    </row>
    <row r="2193" spans="1:4" x14ac:dyDescent="0.3">
      <c r="A2193" s="73">
        <v>40661</v>
      </c>
      <c r="B2193" s="130">
        <v>1360.4799800000001</v>
      </c>
      <c r="C2193" s="125">
        <f t="shared" si="68"/>
        <v>3.5049904374056196E-2</v>
      </c>
      <c r="D2193" s="130">
        <f t="shared" si="69"/>
        <v>35049.904374056197</v>
      </c>
    </row>
    <row r="2194" spans="1:4" x14ac:dyDescent="0.3">
      <c r="A2194" s="73">
        <v>40660</v>
      </c>
      <c r="B2194" s="130">
        <v>1355.660034</v>
      </c>
      <c r="C2194" s="125">
        <f t="shared" si="68"/>
        <v>3.1579106749794805E-2</v>
      </c>
      <c r="D2194" s="130">
        <f t="shared" si="69"/>
        <v>31579.106749794806</v>
      </c>
    </row>
    <row r="2195" spans="1:4" x14ac:dyDescent="0.3">
      <c r="A2195" s="73">
        <v>40659</v>
      </c>
      <c r="B2195" s="130">
        <v>1347.23999</v>
      </c>
      <c r="C2195" s="125">
        <f t="shared" si="68"/>
        <v>1.7199484824592659E-2</v>
      </c>
      <c r="D2195" s="130">
        <f t="shared" si="69"/>
        <v>17199.484824592659</v>
      </c>
    </row>
    <row r="2196" spans="1:4" x14ac:dyDescent="0.3">
      <c r="A2196" s="73">
        <v>40658</v>
      </c>
      <c r="B2196" s="130">
        <v>1335.25</v>
      </c>
      <c r="C2196" s="125">
        <f t="shared" si="68"/>
        <v>5.3306096098038047E-3</v>
      </c>
      <c r="D2196" s="130">
        <f t="shared" si="69"/>
        <v>5330.6096098038051</v>
      </c>
    </row>
    <row r="2197" spans="1:4" x14ac:dyDescent="0.3">
      <c r="A2197" s="73">
        <v>40654</v>
      </c>
      <c r="B2197" s="130">
        <v>1337.380005</v>
      </c>
      <c r="C2197" s="125">
        <f t="shared" si="68"/>
        <v>2.9021116984342399E-3</v>
      </c>
      <c r="D2197" s="130">
        <f t="shared" si="69"/>
        <v>2902.1116984342398</v>
      </c>
    </row>
    <row r="2198" spans="1:4" x14ac:dyDescent="0.3">
      <c r="A2198" s="73">
        <v>40653</v>
      </c>
      <c r="B2198" s="130">
        <v>1330.3599850000001</v>
      </c>
      <c r="C2198" s="125">
        <f t="shared" si="68"/>
        <v>-3.8786212683511456E-3</v>
      </c>
      <c r="D2198" s="130">
        <f t="shared" si="69"/>
        <v>-3878.6212683511458</v>
      </c>
    </row>
    <row r="2199" spans="1:4" x14ac:dyDescent="0.3">
      <c r="A2199" s="73">
        <v>40652</v>
      </c>
      <c r="B2199" s="130">
        <v>1312.619995</v>
      </c>
      <c r="C2199" s="125">
        <f t="shared" si="68"/>
        <v>-1.50154280820054E-2</v>
      </c>
      <c r="D2199" s="130">
        <f t="shared" si="69"/>
        <v>-15015.428082005399</v>
      </c>
    </row>
    <row r="2200" spans="1:4" x14ac:dyDescent="0.3">
      <c r="A2200" s="73">
        <v>40651</v>
      </c>
      <c r="B2200" s="130">
        <v>1305.1400149999999</v>
      </c>
      <c r="C2200" s="125">
        <f t="shared" si="68"/>
        <v>-2.0804714716381678E-2</v>
      </c>
      <c r="D2200" s="130">
        <f t="shared" si="69"/>
        <v>-20804.714716381677</v>
      </c>
    </row>
    <row r="2201" spans="1:4" x14ac:dyDescent="0.3">
      <c r="A2201" s="73">
        <v>40648</v>
      </c>
      <c r="B2201" s="130">
        <v>1319.6800539999999</v>
      </c>
      <c r="C2201" s="125">
        <f t="shared" si="68"/>
        <v>-9.5541009712930558E-3</v>
      </c>
      <c r="D2201" s="130">
        <f t="shared" si="69"/>
        <v>-9554.1009712930554</v>
      </c>
    </row>
    <row r="2202" spans="1:4" x14ac:dyDescent="0.3">
      <c r="A2202" s="73">
        <v>40647</v>
      </c>
      <c r="B2202" s="130">
        <v>1314.5200199999999</v>
      </c>
      <c r="C2202" s="125">
        <f t="shared" si="68"/>
        <v>-8.5304574306964698E-3</v>
      </c>
      <c r="D2202" s="130">
        <f t="shared" si="69"/>
        <v>-8530.4574306964696</v>
      </c>
    </row>
    <row r="2203" spans="1:4" x14ac:dyDescent="0.3">
      <c r="A2203" s="73">
        <v>40646</v>
      </c>
      <c r="B2203" s="130">
        <v>1314.410034</v>
      </c>
      <c r="C2203" s="125">
        <f t="shared" si="68"/>
        <v>-1.0427157255152197E-2</v>
      </c>
      <c r="D2203" s="130">
        <f t="shared" si="69"/>
        <v>-10427.157255152197</v>
      </c>
    </row>
    <row r="2204" spans="1:4" x14ac:dyDescent="0.3">
      <c r="A2204" s="73">
        <v>40645</v>
      </c>
      <c r="B2204" s="130">
        <v>1314.160034</v>
      </c>
      <c r="C2204" s="125">
        <f t="shared" si="68"/>
        <v>-4.001627384417672E-3</v>
      </c>
      <c r="D2204" s="130">
        <f t="shared" si="69"/>
        <v>-4001.6273844176721</v>
      </c>
    </row>
    <row r="2205" spans="1:4" x14ac:dyDescent="0.3">
      <c r="A2205" s="73">
        <v>40644</v>
      </c>
      <c r="B2205" s="130">
        <v>1324.459961</v>
      </c>
      <c r="C2205" s="125">
        <f t="shared" si="68"/>
        <v>1.0891565835949191E-2</v>
      </c>
      <c r="D2205" s="130">
        <f t="shared" si="69"/>
        <v>10891.56583594919</v>
      </c>
    </row>
    <row r="2206" spans="1:4" x14ac:dyDescent="0.3">
      <c r="A2206" s="73">
        <v>40641</v>
      </c>
      <c r="B2206" s="130">
        <v>1328.170044</v>
      </c>
      <c r="C2206" s="125">
        <f t="shared" si="68"/>
        <v>1.093773364595152E-2</v>
      </c>
      <c r="D2206" s="130">
        <f t="shared" si="69"/>
        <v>10937.733645951519</v>
      </c>
    </row>
    <row r="2207" spans="1:4" x14ac:dyDescent="0.3">
      <c r="A2207" s="73">
        <v>40640</v>
      </c>
      <c r="B2207" s="130">
        <v>1333.51001</v>
      </c>
      <c r="C2207" s="125">
        <f t="shared" si="68"/>
        <v>1.8210814547922505E-2</v>
      </c>
      <c r="D2207" s="130">
        <f t="shared" si="69"/>
        <v>18210.814547922506</v>
      </c>
    </row>
    <row r="2208" spans="1:4" x14ac:dyDescent="0.3">
      <c r="A2208" s="73">
        <v>40639</v>
      </c>
      <c r="B2208" s="130">
        <v>1335.540039</v>
      </c>
      <c r="C2208" s="125">
        <f t="shared" si="68"/>
        <v>2.9286186828798133E-2</v>
      </c>
      <c r="D2208" s="130">
        <f t="shared" si="69"/>
        <v>29286.186828798134</v>
      </c>
    </row>
    <row r="2209" spans="1:4" x14ac:dyDescent="0.3">
      <c r="A2209" s="73">
        <v>40638</v>
      </c>
      <c r="B2209" s="130">
        <v>1332.630005</v>
      </c>
      <c r="C2209" s="125">
        <f t="shared" si="68"/>
        <v>3.0036238588988295E-2</v>
      </c>
      <c r="D2209" s="130">
        <f t="shared" si="69"/>
        <v>30036.238588988297</v>
      </c>
    </row>
    <row r="2210" spans="1:4" x14ac:dyDescent="0.3">
      <c r="A2210" s="73">
        <v>40637</v>
      </c>
      <c r="B2210" s="130">
        <v>1332.869995</v>
      </c>
      <c r="C2210" s="125">
        <f t="shared" si="68"/>
        <v>2.6563864097706835E-2</v>
      </c>
      <c r="D2210" s="130">
        <f t="shared" si="69"/>
        <v>26563.864097706835</v>
      </c>
    </row>
    <row r="2211" spans="1:4" x14ac:dyDescent="0.3">
      <c r="A2211" s="73">
        <v>40634</v>
      </c>
      <c r="B2211" s="130">
        <v>1332.410034</v>
      </c>
      <c r="C2211" s="125">
        <f t="shared" si="68"/>
        <v>4.1588226031645137E-2</v>
      </c>
      <c r="D2211" s="130">
        <f t="shared" si="69"/>
        <v>41588.226031645136</v>
      </c>
    </row>
    <row r="2212" spans="1:4" x14ac:dyDescent="0.3">
      <c r="A2212" s="73">
        <v>40633</v>
      </c>
      <c r="B2212" s="130">
        <v>1325.829956</v>
      </c>
      <c r="C2212" s="125">
        <f t="shared" si="68"/>
        <v>4.091164948845738E-2</v>
      </c>
      <c r="D2212" s="130">
        <f t="shared" si="69"/>
        <v>40911.649488457377</v>
      </c>
    </row>
    <row r="2213" spans="1:4" x14ac:dyDescent="0.3">
      <c r="A2213" s="73">
        <v>40632</v>
      </c>
      <c r="B2213" s="130">
        <v>1328.26001</v>
      </c>
      <c r="C2213" s="125">
        <f t="shared" si="68"/>
        <v>5.6791423776369143E-2</v>
      </c>
      <c r="D2213" s="130">
        <f t="shared" si="69"/>
        <v>56791.423776369142</v>
      </c>
    </row>
    <row r="2214" spans="1:4" x14ac:dyDescent="0.3">
      <c r="A2214" s="73">
        <v>40631</v>
      </c>
      <c r="B2214" s="130">
        <v>1319.4399410000001</v>
      </c>
      <c r="C2214" s="125">
        <f t="shared" si="68"/>
        <v>2.930870224480131E-2</v>
      </c>
      <c r="D2214" s="130">
        <f t="shared" si="69"/>
        <v>29308.702244801309</v>
      </c>
    </row>
    <row r="2215" spans="1:4" x14ac:dyDescent="0.3">
      <c r="A2215" s="73">
        <v>40630</v>
      </c>
      <c r="B2215" s="130">
        <v>1310.1899410000001</v>
      </c>
      <c r="C2215" s="125">
        <f t="shared" si="68"/>
        <v>1.064488760351967E-2</v>
      </c>
      <c r="D2215" s="130">
        <f t="shared" si="69"/>
        <v>10644.88760351967</v>
      </c>
    </row>
    <row r="2216" spans="1:4" x14ac:dyDescent="0.3">
      <c r="A2216" s="73">
        <v>40627</v>
      </c>
      <c r="B2216" s="130">
        <v>1313.8000489999999</v>
      </c>
      <c r="C2216" s="125">
        <f t="shared" si="68"/>
        <v>7.2990613889096778E-3</v>
      </c>
      <c r="D2216" s="130">
        <f t="shared" si="69"/>
        <v>7299.0613889096776</v>
      </c>
    </row>
    <row r="2217" spans="1:4" x14ac:dyDescent="0.3">
      <c r="A2217" s="73">
        <v>40626</v>
      </c>
      <c r="B2217" s="130">
        <v>1309.660034</v>
      </c>
      <c r="C2217" s="125">
        <f t="shared" si="68"/>
        <v>1.1234604912724766E-2</v>
      </c>
      <c r="D2217" s="130">
        <f t="shared" si="69"/>
        <v>11234.604912724766</v>
      </c>
    </row>
    <row r="2218" spans="1:4" x14ac:dyDescent="0.3">
      <c r="A2218" s="73">
        <v>40625</v>
      </c>
      <c r="B2218" s="130">
        <v>1297.540039</v>
      </c>
      <c r="C2218" s="125">
        <f t="shared" si="68"/>
        <v>-1.7030030347570002E-2</v>
      </c>
      <c r="D2218" s="130">
        <f t="shared" si="69"/>
        <v>-17030.030347570002</v>
      </c>
    </row>
    <row r="2219" spans="1:4" x14ac:dyDescent="0.3">
      <c r="A2219" s="73">
        <v>40624</v>
      </c>
      <c r="B2219" s="130">
        <v>1293.7700199999999</v>
      </c>
      <c r="C2219" s="125">
        <f t="shared" si="68"/>
        <v>-2.1220685982900278E-2</v>
      </c>
      <c r="D2219" s="130">
        <f t="shared" si="69"/>
        <v>-21220.685982900279</v>
      </c>
    </row>
    <row r="2220" spans="1:4" x14ac:dyDescent="0.3">
      <c r="A2220" s="73">
        <v>40623</v>
      </c>
      <c r="B2220" s="130">
        <v>1298.380005</v>
      </c>
      <c r="C2220" s="125">
        <f t="shared" si="68"/>
        <v>-8.9685756033043296E-3</v>
      </c>
      <c r="D2220" s="130">
        <f t="shared" si="69"/>
        <v>-8968.575603304329</v>
      </c>
    </row>
    <row r="2221" spans="1:4" x14ac:dyDescent="0.3">
      <c r="A2221" s="73">
        <v>40620</v>
      </c>
      <c r="B2221" s="130">
        <v>1279.209961</v>
      </c>
      <c r="C2221" s="125">
        <f t="shared" si="68"/>
        <v>-3.1745117691493907E-2</v>
      </c>
      <c r="D2221" s="130">
        <f t="shared" si="69"/>
        <v>-31745.117691493906</v>
      </c>
    </row>
    <row r="2222" spans="1:4" x14ac:dyDescent="0.3">
      <c r="A2222" s="73">
        <v>40619</v>
      </c>
      <c r="B2222" s="130">
        <v>1273.719971</v>
      </c>
      <c r="C2222" s="125">
        <f t="shared" si="68"/>
        <v>-4.3013742794652421E-2</v>
      </c>
      <c r="D2222" s="130">
        <f t="shared" si="69"/>
        <v>-43013.742794652419</v>
      </c>
    </row>
    <row r="2223" spans="1:4" x14ac:dyDescent="0.3">
      <c r="A2223" s="73">
        <v>40618</v>
      </c>
      <c r="B2223" s="130">
        <v>1256.880005</v>
      </c>
      <c r="C2223" s="125">
        <f t="shared" si="68"/>
        <v>-3.9405657366737401E-2</v>
      </c>
      <c r="D2223" s="130">
        <f t="shared" si="69"/>
        <v>-39405.657366737403</v>
      </c>
    </row>
    <row r="2224" spans="1:4" x14ac:dyDescent="0.3">
      <c r="A2224" s="73">
        <v>40617</v>
      </c>
      <c r="B2224" s="130">
        <v>1281.869995</v>
      </c>
      <c r="C2224" s="125">
        <f t="shared" si="68"/>
        <v>-1.872418288170985E-2</v>
      </c>
      <c r="D2224" s="130">
        <f t="shared" si="69"/>
        <v>-18724.18288170985</v>
      </c>
    </row>
    <row r="2225" spans="1:4" x14ac:dyDescent="0.3">
      <c r="A2225" s="73">
        <v>40616</v>
      </c>
      <c r="B2225" s="130">
        <v>1296.3900149999999</v>
      </c>
      <c r="C2225" s="125">
        <f t="shared" si="68"/>
        <v>-2.3228972343424803E-2</v>
      </c>
      <c r="D2225" s="130">
        <f t="shared" si="69"/>
        <v>-23228.972343424804</v>
      </c>
    </row>
    <row r="2226" spans="1:4" x14ac:dyDescent="0.3">
      <c r="A2226" s="73">
        <v>40613</v>
      </c>
      <c r="B2226" s="130">
        <v>1304.280029</v>
      </c>
      <c r="C2226" s="125">
        <f t="shared" si="68"/>
        <v>-1.1819238067781734E-2</v>
      </c>
      <c r="D2226" s="130">
        <f t="shared" si="69"/>
        <v>-11819.238067781735</v>
      </c>
    </row>
    <row r="2227" spans="1:4" x14ac:dyDescent="0.3">
      <c r="A2227" s="73">
        <v>40612</v>
      </c>
      <c r="B2227" s="130">
        <v>1295.1099850000001</v>
      </c>
      <c r="C2227" s="125">
        <f t="shared" si="68"/>
        <v>-8.4143566357434141E-3</v>
      </c>
      <c r="D2227" s="130">
        <f t="shared" si="69"/>
        <v>-8414.3566357434138</v>
      </c>
    </row>
    <row r="2228" spans="1:4" x14ac:dyDescent="0.3">
      <c r="A2228" s="73">
        <v>40611</v>
      </c>
      <c r="B2228" s="130">
        <v>1320.0200199999999</v>
      </c>
      <c r="C2228" s="125">
        <f t="shared" si="68"/>
        <v>9.6527426712054165E-3</v>
      </c>
      <c r="D2228" s="130">
        <f t="shared" si="69"/>
        <v>9652.7426712054166</v>
      </c>
    </row>
    <row r="2229" spans="1:4" x14ac:dyDescent="0.3">
      <c r="A2229" s="73">
        <v>40610</v>
      </c>
      <c r="B2229" s="130">
        <v>1321.8199460000001</v>
      </c>
      <c r="C2229" s="125">
        <f t="shared" si="68"/>
        <v>4.8500922019669712E-3</v>
      </c>
      <c r="D2229" s="130">
        <f t="shared" si="69"/>
        <v>4850.0922019669715</v>
      </c>
    </row>
    <row r="2230" spans="1:4" x14ac:dyDescent="0.3">
      <c r="A2230" s="73">
        <v>40609</v>
      </c>
      <c r="B2230" s="130">
        <v>1310.130005</v>
      </c>
      <c r="C2230" s="125">
        <f t="shared" si="68"/>
        <v>-2.4482323106437609E-2</v>
      </c>
      <c r="D2230" s="130">
        <f t="shared" si="69"/>
        <v>-24482.323106437609</v>
      </c>
    </row>
    <row r="2231" spans="1:4" x14ac:dyDescent="0.3">
      <c r="A2231" s="73">
        <v>40606</v>
      </c>
      <c r="B2231" s="130">
        <v>1321.150024</v>
      </c>
      <c r="C2231" s="125">
        <f t="shared" si="68"/>
        <v>-1.438346592010975E-2</v>
      </c>
      <c r="D2231" s="130">
        <f t="shared" si="69"/>
        <v>-14383.465920109751</v>
      </c>
    </row>
    <row r="2232" spans="1:4" x14ac:dyDescent="0.3">
      <c r="A2232" s="73">
        <v>40605</v>
      </c>
      <c r="B2232" s="130">
        <v>1330.969971</v>
      </c>
      <c r="C2232" s="125">
        <f t="shared" si="68"/>
        <v>-4.0035135418087231E-3</v>
      </c>
      <c r="D2232" s="130">
        <f t="shared" si="69"/>
        <v>-4003.5135418087229</v>
      </c>
    </row>
    <row r="2233" spans="1:4" x14ac:dyDescent="0.3">
      <c r="A2233" s="73">
        <v>40604</v>
      </c>
      <c r="B2233" s="130">
        <v>1308.4399410000001</v>
      </c>
      <c r="C2233" s="125">
        <f t="shared" si="68"/>
        <v>-1.4736386663229961E-2</v>
      </c>
      <c r="D2233" s="130">
        <f t="shared" si="69"/>
        <v>-14736.386663229961</v>
      </c>
    </row>
    <row r="2234" spans="1:4" x14ac:dyDescent="0.3">
      <c r="A2234" s="73">
        <v>40603</v>
      </c>
      <c r="B2234" s="130">
        <v>1306.329956</v>
      </c>
      <c r="C2234" s="125">
        <f t="shared" si="68"/>
        <v>-1.9507318852374222E-2</v>
      </c>
      <c r="D2234" s="130">
        <f t="shared" si="69"/>
        <v>-19507.318852374221</v>
      </c>
    </row>
    <row r="2235" spans="1:4" x14ac:dyDescent="0.3">
      <c r="A2235" s="73">
        <v>40602</v>
      </c>
      <c r="B2235" s="130">
        <v>1327.219971</v>
      </c>
      <c r="C2235" s="125">
        <f t="shared" si="68"/>
        <v>-1.4520956740395885E-3</v>
      </c>
      <c r="D2235" s="130">
        <f t="shared" si="69"/>
        <v>-1452.0956740395884</v>
      </c>
    </row>
    <row r="2236" spans="1:4" x14ac:dyDescent="0.3">
      <c r="A2236" s="73">
        <v>40599</v>
      </c>
      <c r="B2236" s="130">
        <v>1319.880005</v>
      </c>
      <c r="C2236" s="125">
        <f t="shared" si="68"/>
        <v>-1.5054354872470199E-3</v>
      </c>
      <c r="D2236" s="130">
        <f t="shared" si="69"/>
        <v>-1505.4354872470199</v>
      </c>
    </row>
    <row r="2237" spans="1:4" x14ac:dyDescent="0.3">
      <c r="A2237" s="73">
        <v>40598</v>
      </c>
      <c r="B2237" s="130">
        <v>1306.099976</v>
      </c>
      <c r="C2237" s="125">
        <f t="shared" si="68"/>
        <v>-1.1189531936324548E-2</v>
      </c>
      <c r="D2237" s="130">
        <f t="shared" si="69"/>
        <v>-11189.531936324549</v>
      </c>
    </row>
    <row r="2238" spans="1:4" x14ac:dyDescent="0.3">
      <c r="A2238" s="73">
        <v>40597</v>
      </c>
      <c r="B2238" s="130">
        <v>1307.400024</v>
      </c>
      <c r="C2238" s="125">
        <f t="shared" si="68"/>
        <v>-1.2962638969614693E-2</v>
      </c>
      <c r="D2238" s="130">
        <f t="shared" si="69"/>
        <v>-12962.638969614693</v>
      </c>
    </row>
    <row r="2239" spans="1:4" x14ac:dyDescent="0.3">
      <c r="A2239" s="73">
        <v>40596</v>
      </c>
      <c r="B2239" s="130">
        <v>1315.4399410000001</v>
      </c>
      <c r="C2239" s="125">
        <f t="shared" si="68"/>
        <v>-2.7368999400263494E-3</v>
      </c>
      <c r="D2239" s="130">
        <f t="shared" si="69"/>
        <v>-2736.8999400263492</v>
      </c>
    </row>
    <row r="2240" spans="1:4" x14ac:dyDescent="0.3">
      <c r="A2240" s="73">
        <v>40592</v>
      </c>
      <c r="B2240" s="130">
        <v>1343.01001</v>
      </c>
      <c r="C2240" s="125">
        <f t="shared" si="68"/>
        <v>2.4518079689511918E-2</v>
      </c>
      <c r="D2240" s="130">
        <f t="shared" si="69"/>
        <v>24518.079689511917</v>
      </c>
    </row>
    <row r="2241" spans="1:4" x14ac:dyDescent="0.3">
      <c r="A2241" s="73">
        <v>40591</v>
      </c>
      <c r="B2241" s="130">
        <v>1340.4300539999999</v>
      </c>
      <c r="C2241" s="125">
        <f t="shared" si="68"/>
        <v>2.5499256837259621E-2</v>
      </c>
      <c r="D2241" s="130">
        <f t="shared" si="69"/>
        <v>25499.256837259622</v>
      </c>
    </row>
    <row r="2242" spans="1:4" x14ac:dyDescent="0.3">
      <c r="A2242" s="73">
        <v>40590</v>
      </c>
      <c r="B2242" s="130">
        <v>1336.3199460000001</v>
      </c>
      <c r="C2242" s="125">
        <f t="shared" si="68"/>
        <v>2.476163606812154E-2</v>
      </c>
      <c r="D2242" s="130">
        <f t="shared" si="69"/>
        <v>24761.636068121541</v>
      </c>
    </row>
    <row r="2243" spans="1:4" x14ac:dyDescent="0.3">
      <c r="A2243" s="73">
        <v>40589</v>
      </c>
      <c r="B2243" s="130">
        <v>1328.01001</v>
      </c>
      <c r="C2243" s="125">
        <f t="shared" si="68"/>
        <v>1.5616549936113611E-2</v>
      </c>
      <c r="D2243" s="130">
        <f t="shared" si="69"/>
        <v>15616.54993611361</v>
      </c>
    </row>
    <row r="2244" spans="1:4" x14ac:dyDescent="0.3">
      <c r="A2244" s="73">
        <v>40588</v>
      </c>
      <c r="B2244" s="130">
        <v>1332.3199460000001</v>
      </c>
      <c r="C2244" s="125">
        <f t="shared" si="68"/>
        <v>3.5921959987878171E-2</v>
      </c>
      <c r="D2244" s="130">
        <f t="shared" si="69"/>
        <v>35921.959987878174</v>
      </c>
    </row>
    <row r="2245" spans="1:4" x14ac:dyDescent="0.3">
      <c r="A2245" s="73">
        <v>40585</v>
      </c>
      <c r="B2245" s="130">
        <v>1329.150024</v>
      </c>
      <c r="C2245" s="125">
        <f t="shared" si="68"/>
        <v>4.1376168894487142E-2</v>
      </c>
      <c r="D2245" s="130">
        <f t="shared" si="69"/>
        <v>41376.168894487142</v>
      </c>
    </row>
    <row r="2246" spans="1:4" x14ac:dyDescent="0.3">
      <c r="A2246" s="73">
        <v>40584</v>
      </c>
      <c r="B2246" s="130">
        <v>1321.869995</v>
      </c>
      <c r="C2246" s="125">
        <f t="shared" si="68"/>
        <v>1.718296884271675E-2</v>
      </c>
      <c r="D2246" s="130">
        <f t="shared" si="69"/>
        <v>17182.968842716749</v>
      </c>
    </row>
    <row r="2247" spans="1:4" x14ac:dyDescent="0.3">
      <c r="A2247" s="73">
        <v>40583</v>
      </c>
      <c r="B2247" s="130">
        <v>1320.880005</v>
      </c>
      <c r="C2247" s="125">
        <f t="shared" si="68"/>
        <v>1.8702328271356095E-2</v>
      </c>
      <c r="D2247" s="130">
        <f t="shared" si="69"/>
        <v>18702.328271356095</v>
      </c>
    </row>
    <row r="2248" spans="1:4" x14ac:dyDescent="0.3">
      <c r="A2248" s="73">
        <v>40582</v>
      </c>
      <c r="B2248" s="130">
        <v>1324.5699460000001</v>
      </c>
      <c r="C2248" s="125">
        <f t="shared" ref="C2248:C2311" si="70">B2248/B2258-1</f>
        <v>2.5859981260212495E-2</v>
      </c>
      <c r="D2248" s="130">
        <f t="shared" ref="D2248:D2311" si="71">C2248*$B$5</f>
        <v>25859.981260212495</v>
      </c>
    </row>
    <row r="2249" spans="1:4" x14ac:dyDescent="0.3">
      <c r="A2249" s="73">
        <v>40581</v>
      </c>
      <c r="B2249" s="130">
        <v>1319.0500489999999</v>
      </c>
      <c r="C2249" s="125">
        <f t="shared" si="70"/>
        <v>2.1854051426232202E-2</v>
      </c>
      <c r="D2249" s="130">
        <f t="shared" si="71"/>
        <v>21854.051426232203</v>
      </c>
    </row>
    <row r="2250" spans="1:4" x14ac:dyDescent="0.3">
      <c r="A2250" s="73">
        <v>40578</v>
      </c>
      <c r="B2250" s="130">
        <v>1310.869995</v>
      </c>
      <c r="C2250" s="125">
        <f t="shared" si="70"/>
        <v>2.1443892558268285E-2</v>
      </c>
      <c r="D2250" s="130">
        <f t="shared" si="71"/>
        <v>21443.892558268286</v>
      </c>
    </row>
    <row r="2251" spans="1:4" x14ac:dyDescent="0.3">
      <c r="A2251" s="73">
        <v>40577</v>
      </c>
      <c r="B2251" s="130">
        <v>1307.099976</v>
      </c>
      <c r="C2251" s="125">
        <f t="shared" si="70"/>
        <v>2.0964464866789045E-2</v>
      </c>
      <c r="D2251" s="130">
        <f t="shared" si="71"/>
        <v>20964.464866789047</v>
      </c>
    </row>
    <row r="2252" spans="1:4" x14ac:dyDescent="0.3">
      <c r="A2252" s="73">
        <v>40576</v>
      </c>
      <c r="B2252" s="130">
        <v>1304.030029</v>
      </c>
      <c r="C2252" s="125">
        <f t="shared" si="70"/>
        <v>1.7247553857578923E-2</v>
      </c>
      <c r="D2252" s="130">
        <f t="shared" si="71"/>
        <v>17247.553857578925</v>
      </c>
    </row>
    <row r="2253" spans="1:4" x14ac:dyDescent="0.3">
      <c r="A2253" s="73">
        <v>40575</v>
      </c>
      <c r="B2253" s="130">
        <v>1307.589966</v>
      </c>
      <c r="C2253" s="125">
        <f t="shared" si="70"/>
        <v>9.7063719524583814E-3</v>
      </c>
      <c r="D2253" s="130">
        <f t="shared" si="71"/>
        <v>9706.3719524583812</v>
      </c>
    </row>
    <row r="2254" spans="1:4" x14ac:dyDescent="0.3">
      <c r="A2254" s="73">
        <v>40574</v>
      </c>
      <c r="B2254" s="130">
        <v>1286.119995</v>
      </c>
      <c r="C2254" s="125">
        <f t="shared" si="70"/>
        <v>-5.5055481233611259E-3</v>
      </c>
      <c r="D2254" s="130">
        <f t="shared" si="71"/>
        <v>-5505.5481233611263</v>
      </c>
    </row>
    <row r="2255" spans="1:4" x14ac:dyDescent="0.3">
      <c r="A2255" s="73">
        <v>40571</v>
      </c>
      <c r="B2255" s="130">
        <v>1276.339966</v>
      </c>
      <c r="C2255" s="125">
        <f t="shared" si="70"/>
        <v>-5.7799307831687408E-3</v>
      </c>
      <c r="D2255" s="130">
        <f t="shared" si="71"/>
        <v>-5779.9307831687411</v>
      </c>
    </row>
    <row r="2256" spans="1:4" x14ac:dyDescent="0.3">
      <c r="A2256" s="73">
        <v>40570</v>
      </c>
      <c r="B2256" s="130">
        <v>1299.540039</v>
      </c>
      <c r="C2256" s="125">
        <f t="shared" si="70"/>
        <v>1.0560265025234328E-2</v>
      </c>
      <c r="D2256" s="130">
        <f t="shared" si="71"/>
        <v>10560.265025234328</v>
      </c>
    </row>
    <row r="2257" spans="1:4" x14ac:dyDescent="0.3">
      <c r="A2257" s="73">
        <v>40569</v>
      </c>
      <c r="B2257" s="130">
        <v>1296.630005</v>
      </c>
      <c r="C2257" s="125">
        <f t="shared" si="70"/>
        <v>1.7379657073938404E-2</v>
      </c>
      <c r="D2257" s="130">
        <f t="shared" si="71"/>
        <v>17379.657073938404</v>
      </c>
    </row>
    <row r="2258" spans="1:4" x14ac:dyDescent="0.3">
      <c r="A2258" s="73">
        <v>40568</v>
      </c>
      <c r="B2258" s="130">
        <v>1291.1800539999999</v>
      </c>
      <c r="C2258" s="125">
        <f t="shared" si="70"/>
        <v>1.6877380586729718E-2</v>
      </c>
      <c r="D2258" s="130">
        <f t="shared" si="71"/>
        <v>16877.380586729716</v>
      </c>
    </row>
    <row r="2259" spans="1:4" x14ac:dyDescent="0.3">
      <c r="A2259" s="73">
        <v>40567</v>
      </c>
      <c r="B2259" s="130">
        <v>1290.839966</v>
      </c>
      <c r="C2259" s="125">
        <f t="shared" si="70"/>
        <v>1.52103546991742E-2</v>
      </c>
      <c r="D2259" s="130">
        <f t="shared" si="71"/>
        <v>15210.354699174201</v>
      </c>
    </row>
    <row r="2260" spans="1:4" x14ac:dyDescent="0.3">
      <c r="A2260" s="73">
        <v>40564</v>
      </c>
      <c r="B2260" s="130">
        <v>1283.349976</v>
      </c>
      <c r="C2260" s="125">
        <f t="shared" si="70"/>
        <v>7.4577070918750987E-3</v>
      </c>
      <c r="D2260" s="130">
        <f t="shared" si="71"/>
        <v>7457.7070918750987</v>
      </c>
    </row>
    <row r="2261" spans="1:4" x14ac:dyDescent="0.3">
      <c r="A2261" s="73">
        <v>40563</v>
      </c>
      <c r="B2261" s="130">
        <v>1280.26001</v>
      </c>
      <c r="C2261" s="125">
        <f t="shared" si="70"/>
        <v>2.8983759705738521E-3</v>
      </c>
      <c r="D2261" s="130">
        <f t="shared" si="71"/>
        <v>2898.3759705738521</v>
      </c>
    </row>
    <row r="2262" spans="1:4" x14ac:dyDescent="0.3">
      <c r="A2262" s="73">
        <v>40562</v>
      </c>
      <c r="B2262" s="130">
        <v>1281.920044</v>
      </c>
      <c r="C2262" s="125">
        <f t="shared" si="70"/>
        <v>9.2269669753750616E-3</v>
      </c>
      <c r="D2262" s="130">
        <f t="shared" si="71"/>
        <v>9226.9669753750622</v>
      </c>
    </row>
    <row r="2263" spans="1:4" x14ac:dyDescent="0.3">
      <c r="A2263" s="73">
        <v>40561</v>
      </c>
      <c r="B2263" s="130">
        <v>1295.0200199999999</v>
      </c>
      <c r="C2263" s="125">
        <f t="shared" si="70"/>
        <v>1.820156548311358E-2</v>
      </c>
      <c r="D2263" s="130">
        <f t="shared" si="71"/>
        <v>18201.56548311358</v>
      </c>
    </row>
    <row r="2264" spans="1:4" x14ac:dyDescent="0.3">
      <c r="A2264" s="73">
        <v>40557</v>
      </c>
      <c r="B2264" s="130">
        <v>1293.23999</v>
      </c>
      <c r="C2264" s="125">
        <f t="shared" si="70"/>
        <v>2.8306967475108635E-2</v>
      </c>
      <c r="D2264" s="130">
        <f t="shared" si="71"/>
        <v>28306.967475108635</v>
      </c>
    </row>
    <row r="2265" spans="1:4" x14ac:dyDescent="0.3">
      <c r="A2265" s="73">
        <v>40556</v>
      </c>
      <c r="B2265" s="130">
        <v>1283.76001</v>
      </c>
      <c r="C2265" s="125">
        <f t="shared" si="70"/>
        <v>2.0574303508385849E-2</v>
      </c>
      <c r="D2265" s="130">
        <f t="shared" si="71"/>
        <v>20574.303508385849</v>
      </c>
    </row>
    <row r="2266" spans="1:4" x14ac:dyDescent="0.3">
      <c r="A2266" s="73">
        <v>40555</v>
      </c>
      <c r="B2266" s="130">
        <v>1285.959961</v>
      </c>
      <c r="C2266" s="125">
        <f t="shared" si="70"/>
        <v>2.0781351821223426E-2</v>
      </c>
      <c r="D2266" s="130">
        <f t="shared" si="71"/>
        <v>20781.351821223427</v>
      </c>
    </row>
    <row r="2267" spans="1:4" x14ac:dyDescent="0.3">
      <c r="A2267" s="73">
        <v>40554</v>
      </c>
      <c r="B2267" s="130">
        <v>1274.4799800000001</v>
      </c>
      <c r="C2267" s="125">
        <f t="shared" si="70"/>
        <v>1.2689585202425357E-2</v>
      </c>
      <c r="D2267" s="130">
        <f t="shared" si="71"/>
        <v>12689.585202425358</v>
      </c>
    </row>
    <row r="2268" spans="1:4" x14ac:dyDescent="0.3">
      <c r="A2268" s="73">
        <v>40553</v>
      </c>
      <c r="B2268" s="130">
        <v>1269.75</v>
      </c>
      <c r="C2268" s="125">
        <f t="shared" si="70"/>
        <v>9.7094013878948893E-3</v>
      </c>
      <c r="D2268" s="130">
        <f t="shared" si="71"/>
        <v>9709.4013878948899</v>
      </c>
    </row>
    <row r="2269" spans="1:4" x14ac:dyDescent="0.3">
      <c r="A2269" s="73">
        <v>40550</v>
      </c>
      <c r="B2269" s="130">
        <v>1271.5</v>
      </c>
      <c r="C2269" s="125">
        <f t="shared" si="70"/>
        <v>1.1720505554389415E-2</v>
      </c>
      <c r="D2269" s="130">
        <f t="shared" si="71"/>
        <v>11720.505554389416</v>
      </c>
    </row>
    <row r="2270" spans="1:4" x14ac:dyDescent="0.3">
      <c r="A2270" s="73">
        <v>40549</v>
      </c>
      <c r="B2270" s="130">
        <v>1273.849976</v>
      </c>
      <c r="C2270" s="125">
        <f t="shared" si="70"/>
        <v>1.1923684030857862E-2</v>
      </c>
      <c r="D2270" s="130">
        <f t="shared" si="71"/>
        <v>11923.684030857861</v>
      </c>
    </row>
    <row r="2271" spans="1:4" x14ac:dyDescent="0.3">
      <c r="A2271" s="73">
        <v>40548</v>
      </c>
      <c r="B2271" s="130">
        <v>1276.5600589999999</v>
      </c>
      <c r="C2271" s="125">
        <f t="shared" si="70"/>
        <v>1.750365329195569E-2</v>
      </c>
      <c r="D2271" s="130">
        <f t="shared" si="71"/>
        <v>17503.653291955688</v>
      </c>
    </row>
    <row r="2272" spans="1:4" x14ac:dyDescent="0.3">
      <c r="A2272" s="73">
        <v>40547</v>
      </c>
      <c r="B2272" s="130">
        <v>1270.1999510000001</v>
      </c>
      <c r="C2272" s="125">
        <f t="shared" si="70"/>
        <v>1.8539304467820372E-2</v>
      </c>
      <c r="D2272" s="130">
        <f t="shared" si="71"/>
        <v>18539.304467820373</v>
      </c>
    </row>
    <row r="2273" spans="1:4" x14ac:dyDescent="0.3">
      <c r="A2273" s="73">
        <v>40546</v>
      </c>
      <c r="B2273" s="130">
        <v>1271.869995</v>
      </c>
      <c r="C2273" s="125">
        <f t="shared" si="70"/>
        <v>2.2477478463687639E-2</v>
      </c>
      <c r="D2273" s="130">
        <f t="shared" si="71"/>
        <v>22477.478463687639</v>
      </c>
    </row>
    <row r="2274" spans="1:4" x14ac:dyDescent="0.3">
      <c r="A2274" s="73">
        <v>40543</v>
      </c>
      <c r="B2274" s="130">
        <v>1257.6400149999999</v>
      </c>
      <c r="C2274" s="125">
        <f t="shared" si="70"/>
        <v>1.1883801249864323E-2</v>
      </c>
      <c r="D2274" s="130">
        <f t="shared" si="71"/>
        <v>11883.801249864324</v>
      </c>
    </row>
    <row r="2275" spans="1:4" x14ac:dyDescent="0.3">
      <c r="A2275" s="73">
        <v>40542</v>
      </c>
      <c r="B2275" s="130">
        <v>1257.880005</v>
      </c>
      <c r="C2275" s="125">
        <f t="shared" si="70"/>
        <v>1.833668658204024E-2</v>
      </c>
      <c r="D2275" s="130">
        <f t="shared" si="71"/>
        <v>18336.686582040242</v>
      </c>
    </row>
    <row r="2276" spans="1:4" x14ac:dyDescent="0.3">
      <c r="A2276" s="73">
        <v>40541</v>
      </c>
      <c r="B2276" s="130">
        <v>1259.780029</v>
      </c>
      <c r="C2276" s="125">
        <f t="shared" si="70"/>
        <v>1.4650620171007489E-2</v>
      </c>
      <c r="D2276" s="130">
        <f t="shared" si="71"/>
        <v>14650.620171007489</v>
      </c>
    </row>
    <row r="2277" spans="1:4" x14ac:dyDescent="0.3">
      <c r="A2277" s="73">
        <v>40540</v>
      </c>
      <c r="B2277" s="130">
        <v>1258.51001</v>
      </c>
      <c r="C2277" s="125">
        <f t="shared" si="70"/>
        <v>1.4551093600351894E-2</v>
      </c>
      <c r="D2277" s="130">
        <f t="shared" si="71"/>
        <v>14551.093600351895</v>
      </c>
    </row>
    <row r="2278" spans="1:4" x14ac:dyDescent="0.3">
      <c r="A2278" s="73">
        <v>40539</v>
      </c>
      <c r="B2278" s="130">
        <v>1257.540039</v>
      </c>
      <c r="C2278" s="125">
        <f t="shared" si="70"/>
        <v>1.381813501158069E-2</v>
      </c>
      <c r="D2278" s="130">
        <f t="shared" si="71"/>
        <v>13818.135011580691</v>
      </c>
    </row>
    <row r="2279" spans="1:4" x14ac:dyDescent="0.3">
      <c r="A2279" s="73">
        <v>40535</v>
      </c>
      <c r="B2279" s="130">
        <v>1256.7700199999999</v>
      </c>
      <c r="C2279" s="125">
        <f t="shared" si="70"/>
        <v>1.9278199513381944E-2</v>
      </c>
      <c r="D2279" s="130">
        <f t="shared" si="71"/>
        <v>19278.199513381944</v>
      </c>
    </row>
    <row r="2280" spans="1:4" x14ac:dyDescent="0.3">
      <c r="A2280" s="73">
        <v>40534</v>
      </c>
      <c r="B2280" s="130">
        <v>1258.839966</v>
      </c>
      <c r="C2280" s="125">
        <f t="shared" si="70"/>
        <v>2.4880268569440256E-2</v>
      </c>
      <c r="D2280" s="130">
        <f t="shared" si="71"/>
        <v>24880.268569440257</v>
      </c>
    </row>
    <row r="2281" spans="1:4" x14ac:dyDescent="0.3">
      <c r="A2281" s="73">
        <v>40533</v>
      </c>
      <c r="B2281" s="130">
        <v>1254.599976</v>
      </c>
      <c r="C2281" s="125">
        <f t="shared" si="70"/>
        <v>2.5209377732379856E-2</v>
      </c>
      <c r="D2281" s="130">
        <f t="shared" si="71"/>
        <v>25209.377732379857</v>
      </c>
    </row>
    <row r="2282" spans="1:4" x14ac:dyDescent="0.3">
      <c r="A2282" s="73">
        <v>40532</v>
      </c>
      <c r="B2282" s="130">
        <v>1247.079956</v>
      </c>
      <c r="C2282" s="125">
        <f t="shared" si="70"/>
        <v>1.9589215365578339E-2</v>
      </c>
      <c r="D2282" s="130">
        <f t="shared" si="71"/>
        <v>19589.215365578337</v>
      </c>
    </row>
    <row r="2283" spans="1:4" x14ac:dyDescent="0.3">
      <c r="A2283" s="73">
        <v>40529</v>
      </c>
      <c r="B2283" s="130">
        <v>1243.910034</v>
      </c>
      <c r="C2283" s="125">
        <f t="shared" si="70"/>
        <v>1.5677240825511696E-2</v>
      </c>
      <c r="D2283" s="130">
        <f t="shared" si="71"/>
        <v>15677.240825511695</v>
      </c>
    </row>
    <row r="2284" spans="1:4" x14ac:dyDescent="0.3">
      <c r="A2284" s="73">
        <v>40528</v>
      </c>
      <c r="B2284" s="130">
        <v>1242.869995</v>
      </c>
      <c r="C2284" s="125">
        <f t="shared" si="70"/>
        <v>1.7469866064176776E-2</v>
      </c>
      <c r="D2284" s="130">
        <f t="shared" si="71"/>
        <v>17469.866064176775</v>
      </c>
    </row>
    <row r="2285" spans="1:4" x14ac:dyDescent="0.3">
      <c r="A2285" s="73">
        <v>40527</v>
      </c>
      <c r="B2285" s="130">
        <v>1235.2299800000001</v>
      </c>
      <c r="C2285" s="125">
        <f t="shared" si="70"/>
        <v>2.4177730401715891E-2</v>
      </c>
      <c r="D2285" s="130">
        <f t="shared" si="71"/>
        <v>24177.730401715889</v>
      </c>
    </row>
    <row r="2286" spans="1:4" x14ac:dyDescent="0.3">
      <c r="A2286" s="73">
        <v>40526</v>
      </c>
      <c r="B2286" s="130">
        <v>1241.589966</v>
      </c>
      <c r="C2286" s="125">
        <f t="shared" si="70"/>
        <v>5.1704641452265943E-2</v>
      </c>
      <c r="D2286" s="130">
        <f t="shared" si="71"/>
        <v>51704.64145226594</v>
      </c>
    </row>
    <row r="2287" spans="1:4" x14ac:dyDescent="0.3">
      <c r="A2287" s="73">
        <v>40525</v>
      </c>
      <c r="B2287" s="130">
        <v>1240.459961</v>
      </c>
      <c r="C2287" s="125">
        <f t="shared" si="70"/>
        <v>4.4369191213972536E-2</v>
      </c>
      <c r="D2287" s="130">
        <f t="shared" si="71"/>
        <v>44369.191213972539</v>
      </c>
    </row>
    <row r="2288" spans="1:4" x14ac:dyDescent="0.3">
      <c r="A2288" s="73">
        <v>40522</v>
      </c>
      <c r="B2288" s="130">
        <v>1240.400024</v>
      </c>
      <c r="C2288" s="125">
        <f t="shared" si="70"/>
        <v>4.2878761535992682E-2</v>
      </c>
      <c r="D2288" s="130">
        <f t="shared" si="71"/>
        <v>42878.761535992679</v>
      </c>
    </row>
    <row r="2289" spans="1:4" x14ac:dyDescent="0.3">
      <c r="A2289" s="73">
        <v>40521</v>
      </c>
      <c r="B2289" s="130">
        <v>1233</v>
      </c>
      <c r="C2289" s="125">
        <f t="shared" si="70"/>
        <v>2.8914778398593688E-2</v>
      </c>
      <c r="D2289" s="130">
        <f t="shared" si="71"/>
        <v>28914.778398593688</v>
      </c>
    </row>
    <row r="2290" spans="1:4" x14ac:dyDescent="0.3">
      <c r="A2290" s="73">
        <v>40520</v>
      </c>
      <c r="B2290" s="130">
        <v>1228.280029</v>
      </c>
      <c r="C2290" s="125">
        <f t="shared" si="70"/>
        <v>4.027173850536081E-2</v>
      </c>
      <c r="D2290" s="130">
        <f t="shared" si="71"/>
        <v>40271.738505360809</v>
      </c>
    </row>
    <row r="2291" spans="1:4" x14ac:dyDescent="0.3">
      <c r="A2291" s="73">
        <v>40519</v>
      </c>
      <c r="B2291" s="130">
        <v>1223.75</v>
      </c>
      <c r="C2291" s="125">
        <f t="shared" si="70"/>
        <v>2.1630630748214585E-2</v>
      </c>
      <c r="D2291" s="130">
        <f t="shared" si="71"/>
        <v>21630.630748214586</v>
      </c>
    </row>
    <row r="2292" spans="1:4" x14ac:dyDescent="0.3">
      <c r="A2292" s="73">
        <v>40518</v>
      </c>
      <c r="B2292" s="130">
        <v>1223.119995</v>
      </c>
      <c r="C2292" s="125">
        <f t="shared" si="70"/>
        <v>1.9496066106474919E-2</v>
      </c>
      <c r="D2292" s="130">
        <f t="shared" si="71"/>
        <v>19496.066106474918</v>
      </c>
    </row>
    <row r="2293" spans="1:4" x14ac:dyDescent="0.3">
      <c r="A2293" s="73">
        <v>40515</v>
      </c>
      <c r="B2293" s="130">
        <v>1224.709961</v>
      </c>
      <c r="C2293" s="125">
        <f t="shared" si="70"/>
        <v>2.3414603098096842E-2</v>
      </c>
      <c r="D2293" s="130">
        <f t="shared" si="71"/>
        <v>23414.603098096843</v>
      </c>
    </row>
    <row r="2294" spans="1:4" x14ac:dyDescent="0.3">
      <c r="A2294" s="73">
        <v>40514</v>
      </c>
      <c r="B2294" s="130">
        <v>1221.530029</v>
      </c>
      <c r="C2294" s="125">
        <f t="shared" si="70"/>
        <v>3.6433419797161193E-2</v>
      </c>
      <c r="D2294" s="130">
        <f t="shared" si="71"/>
        <v>36433.419797161194</v>
      </c>
    </row>
    <row r="2295" spans="1:4" x14ac:dyDescent="0.3">
      <c r="A2295" s="73">
        <v>40513</v>
      </c>
      <c r="B2295" s="130">
        <v>1206.0699460000001</v>
      </c>
      <c r="C2295" s="125">
        <f t="shared" si="70"/>
        <v>2.3533089600730861E-2</v>
      </c>
      <c r="D2295" s="130">
        <f t="shared" si="71"/>
        <v>23533.089600730862</v>
      </c>
    </row>
    <row r="2296" spans="1:4" x14ac:dyDescent="0.3">
      <c r="A2296" s="73">
        <v>40512</v>
      </c>
      <c r="B2296" s="130">
        <v>1180.5500489999999</v>
      </c>
      <c r="C2296" s="125">
        <f t="shared" si="70"/>
        <v>-1.4360217908578665E-2</v>
      </c>
      <c r="D2296" s="130">
        <f t="shared" si="71"/>
        <v>-14360.217908578665</v>
      </c>
    </row>
    <row r="2297" spans="1:4" x14ac:dyDescent="0.3">
      <c r="A2297" s="73">
        <v>40511</v>
      </c>
      <c r="B2297" s="130">
        <v>1187.76001</v>
      </c>
      <c r="C2297" s="125">
        <f t="shared" si="70"/>
        <v>-9.5479118522765472E-3</v>
      </c>
      <c r="D2297" s="130">
        <f t="shared" si="71"/>
        <v>-9547.9118522765475</v>
      </c>
    </row>
    <row r="2298" spans="1:4" x14ac:dyDescent="0.3">
      <c r="A2298" s="73">
        <v>40508</v>
      </c>
      <c r="B2298" s="130">
        <v>1189.400024</v>
      </c>
      <c r="C2298" s="125">
        <f t="shared" si="70"/>
        <v>-1.9892227882231328E-2</v>
      </c>
      <c r="D2298" s="130">
        <f t="shared" si="71"/>
        <v>-19892.227882231327</v>
      </c>
    </row>
    <row r="2299" spans="1:4" x14ac:dyDescent="0.3">
      <c r="A2299" s="73">
        <v>40506</v>
      </c>
      <c r="B2299" s="130">
        <v>1198.349976</v>
      </c>
      <c r="C2299" s="125">
        <f t="shared" si="70"/>
        <v>-1.670617755786119E-2</v>
      </c>
      <c r="D2299" s="130">
        <f t="shared" si="71"/>
        <v>-16706.177557861189</v>
      </c>
    </row>
    <row r="2300" spans="1:4" x14ac:dyDescent="0.3">
      <c r="A2300" s="73">
        <v>40505</v>
      </c>
      <c r="B2300" s="130">
        <v>1180.7299800000001</v>
      </c>
      <c r="C2300" s="125">
        <f t="shared" si="70"/>
        <v>-2.6924380545421789E-2</v>
      </c>
      <c r="D2300" s="130">
        <f t="shared" si="71"/>
        <v>-26924.380545421787</v>
      </c>
    </row>
    <row r="2301" spans="1:4" x14ac:dyDescent="0.3">
      <c r="A2301" s="73">
        <v>40504</v>
      </c>
      <c r="B2301" s="130">
        <v>1197.839966</v>
      </c>
      <c r="C2301" s="125">
        <f t="shared" si="70"/>
        <v>-2.077255998365013E-2</v>
      </c>
      <c r="D2301" s="130">
        <f t="shared" si="71"/>
        <v>-20772.559983650128</v>
      </c>
    </row>
    <row r="2302" spans="1:4" x14ac:dyDescent="0.3">
      <c r="A2302" s="73">
        <v>40501</v>
      </c>
      <c r="B2302" s="130">
        <v>1199.7299800000001</v>
      </c>
      <c r="C2302" s="125">
        <f t="shared" si="70"/>
        <v>-2.1307661223953778E-2</v>
      </c>
      <c r="D2302" s="130">
        <f t="shared" si="71"/>
        <v>-21307.661223953779</v>
      </c>
    </row>
    <row r="2303" spans="1:4" x14ac:dyDescent="0.3">
      <c r="A2303" s="73">
        <v>40500</v>
      </c>
      <c r="B2303" s="130">
        <v>1196.6899410000001</v>
      </c>
      <c r="C2303" s="125">
        <f t="shared" si="70"/>
        <v>-1.9958164891543451E-2</v>
      </c>
      <c r="D2303" s="130">
        <f t="shared" si="71"/>
        <v>-19958.164891543449</v>
      </c>
    </row>
    <row r="2304" spans="1:4" x14ac:dyDescent="0.3">
      <c r="A2304" s="73">
        <v>40499</v>
      </c>
      <c r="B2304" s="130">
        <v>1178.589966</v>
      </c>
      <c r="C2304" s="125">
        <f t="shared" si="70"/>
        <v>-1.6169150581485936E-2</v>
      </c>
      <c r="D2304" s="130">
        <f t="shared" si="71"/>
        <v>-16169.150581485936</v>
      </c>
    </row>
    <row r="2305" spans="1:4" x14ac:dyDescent="0.3">
      <c r="A2305" s="73">
        <v>40498</v>
      </c>
      <c r="B2305" s="130">
        <v>1178.339966</v>
      </c>
      <c r="C2305" s="125">
        <f t="shared" si="70"/>
        <v>-1.2760023030941925E-2</v>
      </c>
      <c r="D2305" s="130">
        <f t="shared" si="71"/>
        <v>-12760.023030941926</v>
      </c>
    </row>
    <row r="2306" spans="1:4" x14ac:dyDescent="0.3">
      <c r="A2306" s="73">
        <v>40497</v>
      </c>
      <c r="B2306" s="130">
        <v>1197.75</v>
      </c>
      <c r="C2306" s="125">
        <f t="shared" si="70"/>
        <v>1.128860242790064E-2</v>
      </c>
      <c r="D2306" s="130">
        <f t="shared" si="71"/>
        <v>11288.60242790064</v>
      </c>
    </row>
    <row r="2307" spans="1:4" x14ac:dyDescent="0.3">
      <c r="A2307" s="73">
        <v>40494</v>
      </c>
      <c r="B2307" s="130">
        <v>1199.209961</v>
      </c>
      <c r="C2307" s="125">
        <f t="shared" si="70"/>
        <v>1.3479667076723212E-2</v>
      </c>
      <c r="D2307" s="130">
        <f t="shared" si="71"/>
        <v>13479.667076723212</v>
      </c>
    </row>
    <row r="2308" spans="1:4" x14ac:dyDescent="0.3">
      <c r="A2308" s="73">
        <v>40493</v>
      </c>
      <c r="B2308" s="130">
        <v>1213.540039</v>
      </c>
      <c r="C2308" s="125">
        <f t="shared" si="70"/>
        <v>2.5139814214588219E-2</v>
      </c>
      <c r="D2308" s="130">
        <f t="shared" si="71"/>
        <v>25139.814214588219</v>
      </c>
    </row>
    <row r="2309" spans="1:4" x14ac:dyDescent="0.3">
      <c r="A2309" s="73">
        <v>40492</v>
      </c>
      <c r="B2309" s="130">
        <v>1218.709961</v>
      </c>
      <c r="C2309" s="125">
        <f t="shared" si="70"/>
        <v>3.0665154131331196E-2</v>
      </c>
      <c r="D2309" s="130">
        <f t="shared" si="71"/>
        <v>30665.154131331197</v>
      </c>
    </row>
    <row r="2310" spans="1:4" x14ac:dyDescent="0.3">
      <c r="A2310" s="73">
        <v>40491</v>
      </c>
      <c r="B2310" s="130">
        <v>1213.400024</v>
      </c>
      <c r="C2310" s="125">
        <f t="shared" si="70"/>
        <v>2.3413522358217698E-2</v>
      </c>
      <c r="D2310" s="130">
        <f t="shared" si="71"/>
        <v>23413.522358217699</v>
      </c>
    </row>
    <row r="2311" spans="1:4" x14ac:dyDescent="0.3">
      <c r="A2311" s="73">
        <v>40490</v>
      </c>
      <c r="B2311" s="130">
        <v>1223.25</v>
      </c>
      <c r="C2311" s="125">
        <f t="shared" si="70"/>
        <v>3.1738672727090744E-2</v>
      </c>
      <c r="D2311" s="130">
        <f t="shared" si="71"/>
        <v>31738.672727090743</v>
      </c>
    </row>
    <row r="2312" spans="1:4" x14ac:dyDescent="0.3">
      <c r="A2312" s="73">
        <v>40487</v>
      </c>
      <c r="B2312" s="130">
        <v>1225.849976</v>
      </c>
      <c r="C2312" s="125">
        <f t="shared" ref="C2312:C2375" si="72">B2312/B2322-1</f>
        <v>3.6151419676321517E-2</v>
      </c>
      <c r="D2312" s="130">
        <f t="shared" ref="D2312:D2375" si="73">C2312*$B$5</f>
        <v>36151.419676321515</v>
      </c>
    </row>
    <row r="2313" spans="1:4" x14ac:dyDescent="0.3">
      <c r="A2313" s="73">
        <v>40486</v>
      </c>
      <c r="B2313" s="130">
        <v>1221.0600589999999</v>
      </c>
      <c r="C2313" s="125">
        <f t="shared" si="72"/>
        <v>3.4568695587678056E-2</v>
      </c>
      <c r="D2313" s="130">
        <f t="shared" si="73"/>
        <v>34568.695587678056</v>
      </c>
    </row>
    <row r="2314" spans="1:4" x14ac:dyDescent="0.3">
      <c r="A2314" s="73">
        <v>40485</v>
      </c>
      <c r="B2314" s="130">
        <v>1197.959961</v>
      </c>
      <c r="C2314" s="125">
        <f t="shared" si="72"/>
        <v>1.6797165316486451E-2</v>
      </c>
      <c r="D2314" s="130">
        <f t="shared" si="73"/>
        <v>16797.165316486451</v>
      </c>
    </row>
    <row r="2315" spans="1:4" x14ac:dyDescent="0.3">
      <c r="A2315" s="73">
        <v>40484</v>
      </c>
      <c r="B2315" s="130">
        <v>1193.5699460000001</v>
      </c>
      <c r="C2315" s="125">
        <f t="shared" si="72"/>
        <v>2.3732671267189254E-2</v>
      </c>
      <c r="D2315" s="130">
        <f t="shared" si="73"/>
        <v>23732.671267189253</v>
      </c>
    </row>
    <row r="2316" spans="1:4" x14ac:dyDescent="0.3">
      <c r="A2316" s="73">
        <v>40483</v>
      </c>
      <c r="B2316" s="130">
        <v>1184.380005</v>
      </c>
      <c r="C2316" s="125">
        <f t="shared" si="72"/>
        <v>-2.7851205008988522E-4</v>
      </c>
      <c r="D2316" s="130">
        <f t="shared" si="73"/>
        <v>-278.51205008988524</v>
      </c>
    </row>
    <row r="2317" spans="1:4" x14ac:dyDescent="0.3">
      <c r="A2317" s="73">
        <v>40480</v>
      </c>
      <c r="B2317" s="130">
        <v>1183.26001</v>
      </c>
      <c r="C2317" s="125">
        <f t="shared" si="72"/>
        <v>6.0109925731799407E-3</v>
      </c>
      <c r="D2317" s="130">
        <f t="shared" si="73"/>
        <v>6010.9925731799403</v>
      </c>
    </row>
    <row r="2318" spans="1:4" x14ac:dyDescent="0.3">
      <c r="A2318" s="73">
        <v>40479</v>
      </c>
      <c r="B2318" s="130">
        <v>1183.780029</v>
      </c>
      <c r="C2318" s="125">
        <f t="shared" si="72"/>
        <v>8.4936825370995894E-3</v>
      </c>
      <c r="D2318" s="130">
        <f t="shared" si="73"/>
        <v>8493.6825370995903</v>
      </c>
    </row>
    <row r="2319" spans="1:4" x14ac:dyDescent="0.3">
      <c r="A2319" s="73">
        <v>40478</v>
      </c>
      <c r="B2319" s="130">
        <v>1182.4499510000001</v>
      </c>
      <c r="C2319" s="125">
        <f t="shared" si="72"/>
        <v>3.69236489993785E-3</v>
      </c>
      <c r="D2319" s="130">
        <f t="shared" si="73"/>
        <v>3692.3648999378502</v>
      </c>
    </row>
    <row r="2320" spans="1:4" x14ac:dyDescent="0.3">
      <c r="A2320" s="73">
        <v>40477</v>
      </c>
      <c r="B2320" s="130">
        <v>1185.6400149999999</v>
      </c>
      <c r="C2320" s="125">
        <f t="shared" si="72"/>
        <v>1.3566765029590977E-2</v>
      </c>
      <c r="D2320" s="130">
        <f t="shared" si="73"/>
        <v>13566.765029590977</v>
      </c>
    </row>
    <row r="2321" spans="1:4" x14ac:dyDescent="0.3">
      <c r="A2321" s="73">
        <v>40476</v>
      </c>
      <c r="B2321" s="130">
        <v>1185.619995</v>
      </c>
      <c r="C2321" s="125">
        <f t="shared" si="72"/>
        <v>1.7420150637325493E-2</v>
      </c>
      <c r="D2321" s="130">
        <f t="shared" si="73"/>
        <v>17420.150637325492</v>
      </c>
    </row>
    <row r="2322" spans="1:4" x14ac:dyDescent="0.3">
      <c r="A2322" s="73">
        <v>40473</v>
      </c>
      <c r="B2322" s="130">
        <v>1183.079956</v>
      </c>
      <c r="C2322" s="125">
        <f t="shared" si="72"/>
        <v>1.5388517899562748E-2</v>
      </c>
      <c r="D2322" s="130">
        <f t="shared" si="73"/>
        <v>15388.517899562748</v>
      </c>
    </row>
    <row r="2323" spans="1:4" x14ac:dyDescent="0.3">
      <c r="A2323" s="73">
        <v>40472</v>
      </c>
      <c r="B2323" s="130">
        <v>1180.26001</v>
      </c>
      <c r="C2323" s="125">
        <f t="shared" si="72"/>
        <v>1.9169947903366902E-2</v>
      </c>
      <c r="D2323" s="130">
        <f t="shared" si="73"/>
        <v>19169.947903366901</v>
      </c>
    </row>
    <row r="2324" spans="1:4" x14ac:dyDescent="0.3">
      <c r="A2324" s="73">
        <v>40471</v>
      </c>
      <c r="B2324" s="130">
        <v>1178.170044</v>
      </c>
      <c r="C2324" s="125">
        <f t="shared" si="72"/>
        <v>1.569012427477734E-2</v>
      </c>
      <c r="D2324" s="130">
        <f t="shared" si="73"/>
        <v>15690.124274777339</v>
      </c>
    </row>
    <row r="2325" spans="1:4" x14ac:dyDescent="0.3">
      <c r="A2325" s="73">
        <v>40470</v>
      </c>
      <c r="B2325" s="130">
        <v>1165.900024</v>
      </c>
      <c r="C2325" s="125">
        <f t="shared" si="72"/>
        <v>4.4368072367004796E-3</v>
      </c>
      <c r="D2325" s="130">
        <f t="shared" si="73"/>
        <v>4436.8072367004797</v>
      </c>
    </row>
    <row r="2326" spans="1:4" x14ac:dyDescent="0.3">
      <c r="A2326" s="73">
        <v>40469</v>
      </c>
      <c r="B2326" s="130">
        <v>1184.709961</v>
      </c>
      <c r="C2326" s="125">
        <f t="shared" si="72"/>
        <v>4.1933749139355436E-2</v>
      </c>
      <c r="D2326" s="130">
        <f t="shared" si="73"/>
        <v>41933.749139355437</v>
      </c>
    </row>
    <row r="2327" spans="1:4" x14ac:dyDescent="0.3">
      <c r="A2327" s="73">
        <v>40466</v>
      </c>
      <c r="B2327" s="130">
        <v>1176.1899410000001</v>
      </c>
      <c r="C2327" s="125">
        <f t="shared" si="72"/>
        <v>2.6128865910532539E-2</v>
      </c>
      <c r="D2327" s="130">
        <f t="shared" si="73"/>
        <v>26128.865910532539</v>
      </c>
    </row>
    <row r="2328" spans="1:4" x14ac:dyDescent="0.3">
      <c r="A2328" s="73">
        <v>40465</v>
      </c>
      <c r="B2328" s="130">
        <v>1173.8100589999999</v>
      </c>
      <c r="C2328" s="125">
        <f t="shared" si="72"/>
        <v>2.8575279880992399E-2</v>
      </c>
      <c r="D2328" s="130">
        <f t="shared" si="73"/>
        <v>28575.279880992399</v>
      </c>
    </row>
    <row r="2329" spans="1:4" x14ac:dyDescent="0.3">
      <c r="A2329" s="73">
        <v>40464</v>
      </c>
      <c r="B2329" s="130">
        <v>1178.099976</v>
      </c>
      <c r="C2329" s="125">
        <f t="shared" si="72"/>
        <v>2.9150975848470262E-2</v>
      </c>
      <c r="D2329" s="130">
        <f t="shared" si="73"/>
        <v>29150.975848470262</v>
      </c>
    </row>
    <row r="2330" spans="1:4" x14ac:dyDescent="0.3">
      <c r="A2330" s="73">
        <v>40463</v>
      </c>
      <c r="B2330" s="130">
        <v>1169.7700199999999</v>
      </c>
      <c r="C2330" s="125">
        <f t="shared" si="72"/>
        <v>1.9229824816817453E-2</v>
      </c>
      <c r="D2330" s="130">
        <f t="shared" si="73"/>
        <v>19229.824816817454</v>
      </c>
    </row>
    <row r="2331" spans="1:4" x14ac:dyDescent="0.3">
      <c r="A2331" s="73">
        <v>40462</v>
      </c>
      <c r="B2331" s="130">
        <v>1165.3199460000001</v>
      </c>
      <c r="C2331" s="125">
        <f t="shared" si="72"/>
        <v>2.027729154459279E-2</v>
      </c>
      <c r="D2331" s="130">
        <f t="shared" si="73"/>
        <v>20277.29154459279</v>
      </c>
    </row>
    <row r="2332" spans="1:4" x14ac:dyDescent="0.3">
      <c r="A2332" s="73">
        <v>40459</v>
      </c>
      <c r="B2332" s="130">
        <v>1165.150024</v>
      </c>
      <c r="C2332" s="125">
        <f t="shared" si="72"/>
        <v>1.4347009470719652E-2</v>
      </c>
      <c r="D2332" s="130">
        <f t="shared" si="73"/>
        <v>14347.009470719651</v>
      </c>
    </row>
    <row r="2333" spans="1:4" x14ac:dyDescent="0.3">
      <c r="A2333" s="73">
        <v>40458</v>
      </c>
      <c r="B2333" s="130">
        <v>1158.0600589999999</v>
      </c>
      <c r="C2333" s="125">
        <f t="shared" si="72"/>
        <v>2.9542334663782643E-2</v>
      </c>
      <c r="D2333" s="130">
        <f t="shared" si="73"/>
        <v>29542.334663782643</v>
      </c>
    </row>
    <row r="2334" spans="1:4" x14ac:dyDescent="0.3">
      <c r="A2334" s="73">
        <v>40457</v>
      </c>
      <c r="B2334" s="130">
        <v>1159.969971</v>
      </c>
      <c r="C2334" s="125">
        <f t="shared" si="72"/>
        <v>2.2648676996145811E-2</v>
      </c>
      <c r="D2334" s="130">
        <f t="shared" si="73"/>
        <v>22648.676996145812</v>
      </c>
    </row>
    <row r="2335" spans="1:4" x14ac:dyDescent="0.3">
      <c r="A2335" s="73">
        <v>40456</v>
      </c>
      <c r="B2335" s="130">
        <v>1160.75</v>
      </c>
      <c r="C2335" s="125">
        <f t="shared" si="72"/>
        <v>1.8398261477171385E-2</v>
      </c>
      <c r="D2335" s="130">
        <f t="shared" si="73"/>
        <v>18398.261477171385</v>
      </c>
    </row>
    <row r="2336" spans="1:4" x14ac:dyDescent="0.3">
      <c r="A2336" s="73">
        <v>40455</v>
      </c>
      <c r="B2336" s="130">
        <v>1137.030029</v>
      </c>
      <c r="C2336" s="125">
        <f t="shared" si="72"/>
        <v>-4.970580631877386E-3</v>
      </c>
      <c r="D2336" s="130">
        <f t="shared" si="73"/>
        <v>-4970.5806318773857</v>
      </c>
    </row>
    <row r="2337" spans="1:4" x14ac:dyDescent="0.3">
      <c r="A2337" s="73">
        <v>40452</v>
      </c>
      <c r="B2337" s="130">
        <v>1146.23999</v>
      </c>
      <c r="C2337" s="125">
        <f t="shared" si="72"/>
        <v>1.8345956008637643E-2</v>
      </c>
      <c r="D2337" s="130">
        <f t="shared" si="73"/>
        <v>18345.956008637644</v>
      </c>
    </row>
    <row r="2338" spans="1:4" x14ac:dyDescent="0.3">
      <c r="A2338" s="73">
        <v>40451</v>
      </c>
      <c r="B2338" s="130">
        <v>1141.1999510000001</v>
      </c>
      <c r="C2338" s="125">
        <f t="shared" si="72"/>
        <v>1.4706592659093243E-2</v>
      </c>
      <c r="D2338" s="130">
        <f t="shared" si="73"/>
        <v>14706.592659093243</v>
      </c>
    </row>
    <row r="2339" spans="1:4" x14ac:dyDescent="0.3">
      <c r="A2339" s="73">
        <v>40450</v>
      </c>
      <c r="B2339" s="130">
        <v>1144.7299800000001</v>
      </c>
      <c r="C2339" s="125">
        <f t="shared" si="72"/>
        <v>1.7474499314374281E-2</v>
      </c>
      <c r="D2339" s="130">
        <f t="shared" si="73"/>
        <v>17474.499314374279</v>
      </c>
    </row>
    <row r="2340" spans="1:4" x14ac:dyDescent="0.3">
      <c r="A2340" s="73">
        <v>40449</v>
      </c>
      <c r="B2340" s="130">
        <v>1147.6999510000001</v>
      </c>
      <c r="C2340" s="125">
        <f t="shared" si="72"/>
        <v>2.372667520242655E-2</v>
      </c>
      <c r="D2340" s="130">
        <f t="shared" si="73"/>
        <v>23726.675202426552</v>
      </c>
    </row>
    <row r="2341" spans="1:4" x14ac:dyDescent="0.3">
      <c r="A2341" s="73">
        <v>40448</v>
      </c>
      <c r="B2341" s="130">
        <v>1142.160034</v>
      </c>
      <c r="C2341" s="125">
        <f t="shared" si="72"/>
        <v>1.8058659030744328E-2</v>
      </c>
      <c r="D2341" s="130">
        <f t="shared" si="73"/>
        <v>18058.659030744329</v>
      </c>
    </row>
    <row r="2342" spans="1:4" x14ac:dyDescent="0.3">
      <c r="A2342" s="73">
        <v>40445</v>
      </c>
      <c r="B2342" s="130">
        <v>1148.670044</v>
      </c>
      <c r="C2342" s="125">
        <f t="shared" si="72"/>
        <v>3.5257530775883117E-2</v>
      </c>
      <c r="D2342" s="130">
        <f t="shared" si="73"/>
        <v>35257.530775883119</v>
      </c>
    </row>
    <row r="2343" spans="1:4" x14ac:dyDescent="0.3">
      <c r="A2343" s="73">
        <v>40444</v>
      </c>
      <c r="B2343" s="130">
        <v>1124.829956</v>
      </c>
      <c r="C2343" s="125">
        <f t="shared" si="72"/>
        <v>1.8701571292828456E-2</v>
      </c>
      <c r="D2343" s="130">
        <f t="shared" si="73"/>
        <v>18701.571292828456</v>
      </c>
    </row>
    <row r="2344" spans="1:4" x14ac:dyDescent="0.3">
      <c r="A2344" s="73">
        <v>40443</v>
      </c>
      <c r="B2344" s="130">
        <v>1134.280029</v>
      </c>
      <c r="C2344" s="125">
        <f t="shared" si="72"/>
        <v>3.2224043027037075E-2</v>
      </c>
      <c r="D2344" s="130">
        <f t="shared" si="73"/>
        <v>32224.043027037074</v>
      </c>
    </row>
    <row r="2345" spans="1:4" x14ac:dyDescent="0.3">
      <c r="A2345" s="73">
        <v>40442</v>
      </c>
      <c r="B2345" s="130">
        <v>1139.780029</v>
      </c>
      <c r="C2345" s="125">
        <f t="shared" si="72"/>
        <v>4.3907591307204452E-2</v>
      </c>
      <c r="D2345" s="130">
        <f t="shared" si="73"/>
        <v>43907.59130720445</v>
      </c>
    </row>
    <row r="2346" spans="1:4" x14ac:dyDescent="0.3">
      <c r="A2346" s="73">
        <v>40441</v>
      </c>
      <c r="B2346" s="130">
        <v>1142.709961</v>
      </c>
      <c r="C2346" s="125">
        <f t="shared" si="72"/>
        <v>3.4585427614187036E-2</v>
      </c>
      <c r="D2346" s="130">
        <f t="shared" si="73"/>
        <v>34585.427614187036</v>
      </c>
    </row>
    <row r="2347" spans="1:4" x14ac:dyDescent="0.3">
      <c r="A2347" s="73">
        <v>40438</v>
      </c>
      <c r="B2347" s="130">
        <v>1125.589966</v>
      </c>
      <c r="C2347" s="125">
        <f t="shared" si="72"/>
        <v>3.2556637722557014E-2</v>
      </c>
      <c r="D2347" s="130">
        <f t="shared" si="73"/>
        <v>32556.637722557014</v>
      </c>
    </row>
    <row r="2348" spans="1:4" x14ac:dyDescent="0.3">
      <c r="A2348" s="73">
        <v>40437</v>
      </c>
      <c r="B2348" s="130">
        <v>1124.660034</v>
      </c>
      <c r="C2348" s="125">
        <f t="shared" si="72"/>
        <v>4.1072298547779162E-2</v>
      </c>
      <c r="D2348" s="130">
        <f t="shared" si="73"/>
        <v>41072.298547779159</v>
      </c>
    </row>
    <row r="2349" spans="1:4" x14ac:dyDescent="0.3">
      <c r="A2349" s="73">
        <v>40436</v>
      </c>
      <c r="B2349" s="130">
        <v>1125.0699460000001</v>
      </c>
      <c r="C2349" s="125">
        <f t="shared" si="72"/>
        <v>7.2179384155502069E-2</v>
      </c>
      <c r="D2349" s="130">
        <f t="shared" si="73"/>
        <v>72179.384155502063</v>
      </c>
    </row>
    <row r="2350" spans="1:4" x14ac:dyDescent="0.3">
      <c r="A2350" s="73">
        <v>40435</v>
      </c>
      <c r="B2350" s="130">
        <v>1121.099976</v>
      </c>
      <c r="C2350" s="125">
        <f t="shared" si="72"/>
        <v>6.8813569168480804E-2</v>
      </c>
      <c r="D2350" s="130">
        <f t="shared" si="73"/>
        <v>68813.569168480797</v>
      </c>
    </row>
    <row r="2351" spans="1:4" x14ac:dyDescent="0.3">
      <c r="A2351" s="73">
        <v>40434</v>
      </c>
      <c r="B2351" s="130">
        <v>1121.900024</v>
      </c>
      <c r="C2351" s="125">
        <f t="shared" si="72"/>
        <v>5.3832987187857784E-2</v>
      </c>
      <c r="D2351" s="130">
        <f t="shared" si="73"/>
        <v>53832.987187857783</v>
      </c>
    </row>
    <row r="2352" spans="1:4" x14ac:dyDescent="0.3">
      <c r="A2352" s="73">
        <v>40431</v>
      </c>
      <c r="B2352" s="130">
        <v>1109.5500489999999</v>
      </c>
      <c r="C2352" s="125">
        <f t="shared" si="72"/>
        <v>5.951956582768414E-2</v>
      </c>
      <c r="D2352" s="130">
        <f t="shared" si="73"/>
        <v>59519.565827684142</v>
      </c>
    </row>
    <row r="2353" spans="1:4" x14ac:dyDescent="0.3">
      <c r="A2353" s="73">
        <v>40430</v>
      </c>
      <c r="B2353" s="130">
        <v>1104.1800539999999</v>
      </c>
      <c r="C2353" s="125">
        <f t="shared" si="72"/>
        <v>4.6288933354223794E-2</v>
      </c>
      <c r="D2353" s="130">
        <f t="shared" si="73"/>
        <v>46288.933354223795</v>
      </c>
    </row>
    <row r="2354" spans="1:4" x14ac:dyDescent="0.3">
      <c r="A2354" s="73">
        <v>40429</v>
      </c>
      <c r="B2354" s="130">
        <v>1098.869995</v>
      </c>
      <c r="C2354" s="125">
        <f t="shared" si="72"/>
        <v>4.4682327876459649E-2</v>
      </c>
      <c r="D2354" s="130">
        <f t="shared" si="73"/>
        <v>44682.327876459647</v>
      </c>
    </row>
    <row r="2355" spans="1:4" x14ac:dyDescent="0.3">
      <c r="A2355" s="73">
        <v>40428</v>
      </c>
      <c r="B2355" s="130">
        <v>1091.839966</v>
      </c>
      <c r="C2355" s="125">
        <f t="shared" si="72"/>
        <v>2.2935074711462056E-2</v>
      </c>
      <c r="D2355" s="130">
        <f t="shared" si="73"/>
        <v>22935.074711462057</v>
      </c>
    </row>
    <row r="2356" spans="1:4" x14ac:dyDescent="0.3">
      <c r="A2356" s="73">
        <v>40424</v>
      </c>
      <c r="B2356" s="130">
        <v>1104.51001</v>
      </c>
      <c r="C2356" s="125">
        <f t="shared" si="72"/>
        <v>3.062459368553494E-2</v>
      </c>
      <c r="D2356" s="130">
        <f t="shared" si="73"/>
        <v>30624.593685534939</v>
      </c>
    </row>
    <row r="2357" spans="1:4" x14ac:dyDescent="0.3">
      <c r="A2357" s="73">
        <v>40423</v>
      </c>
      <c r="B2357" s="130">
        <v>1090.099976</v>
      </c>
      <c r="C2357" s="125">
        <f t="shared" si="72"/>
        <v>1.3452554254471449E-2</v>
      </c>
      <c r="D2357" s="130">
        <f t="shared" si="73"/>
        <v>13452.55425447145</v>
      </c>
    </row>
    <row r="2358" spans="1:4" x14ac:dyDescent="0.3">
      <c r="A2358" s="73">
        <v>40422</v>
      </c>
      <c r="B2358" s="130">
        <v>1080.290039</v>
      </c>
      <c r="C2358" s="125">
        <f t="shared" si="72"/>
        <v>-1.2676386057800415E-2</v>
      </c>
      <c r="D2358" s="130">
        <f t="shared" si="73"/>
        <v>-12676.386057800415</v>
      </c>
    </row>
    <row r="2359" spans="1:4" x14ac:dyDescent="0.3">
      <c r="A2359" s="73">
        <v>40421</v>
      </c>
      <c r="B2359" s="130">
        <v>1049.329956</v>
      </c>
      <c r="C2359" s="125">
        <f t="shared" si="72"/>
        <v>-3.9550113915779339E-2</v>
      </c>
      <c r="D2359" s="130">
        <f t="shared" si="73"/>
        <v>-39550.113915779337</v>
      </c>
    </row>
    <row r="2360" spans="1:4" x14ac:dyDescent="0.3">
      <c r="A2360" s="73">
        <v>40420</v>
      </c>
      <c r="B2360" s="130">
        <v>1048.920044</v>
      </c>
      <c r="C2360" s="125">
        <f t="shared" si="72"/>
        <v>-2.8219867756397843E-2</v>
      </c>
      <c r="D2360" s="130">
        <f t="shared" si="73"/>
        <v>-28219.867756397842</v>
      </c>
    </row>
    <row r="2361" spans="1:4" x14ac:dyDescent="0.3">
      <c r="A2361" s="73">
        <v>40417</v>
      </c>
      <c r="B2361" s="130">
        <v>1064.589966</v>
      </c>
      <c r="C2361" s="125">
        <f t="shared" si="72"/>
        <v>-1.3583538568450293E-2</v>
      </c>
      <c r="D2361" s="130">
        <f t="shared" si="73"/>
        <v>-13583.538568450293</v>
      </c>
    </row>
    <row r="2362" spans="1:4" x14ac:dyDescent="0.3">
      <c r="A2362" s="73">
        <v>40416</v>
      </c>
      <c r="B2362" s="130">
        <v>1047.219971</v>
      </c>
      <c r="C2362" s="125">
        <f t="shared" si="72"/>
        <v>-3.3582206240006185E-2</v>
      </c>
      <c r="D2362" s="130">
        <f t="shared" si="73"/>
        <v>-33582.206240006184</v>
      </c>
    </row>
    <row r="2363" spans="1:4" x14ac:dyDescent="0.3">
      <c r="A2363" s="73">
        <v>40415</v>
      </c>
      <c r="B2363" s="130">
        <v>1055.329956</v>
      </c>
      <c r="C2363" s="125">
        <f t="shared" si="72"/>
        <v>-3.1336352454637728E-2</v>
      </c>
      <c r="D2363" s="130">
        <f t="shared" si="73"/>
        <v>-31336.352454637727</v>
      </c>
    </row>
    <row r="2364" spans="1:4" x14ac:dyDescent="0.3">
      <c r="A2364" s="73">
        <v>40414</v>
      </c>
      <c r="B2364" s="130">
        <v>1051.869995</v>
      </c>
      <c r="C2364" s="125">
        <f t="shared" si="72"/>
        <v>-6.171842752271306E-2</v>
      </c>
      <c r="D2364" s="130">
        <f t="shared" si="73"/>
        <v>-61718.427522713057</v>
      </c>
    </row>
    <row r="2365" spans="1:4" x14ac:dyDescent="0.3">
      <c r="A2365" s="73">
        <v>40413</v>
      </c>
      <c r="B2365" s="130">
        <v>1067.3599850000001</v>
      </c>
      <c r="C2365" s="125">
        <f t="shared" si="72"/>
        <v>-5.358271656095015E-2</v>
      </c>
      <c r="D2365" s="130">
        <f t="shared" si="73"/>
        <v>-53582.716560950154</v>
      </c>
    </row>
    <row r="2366" spans="1:4" x14ac:dyDescent="0.3">
      <c r="A2366" s="73">
        <v>40410</v>
      </c>
      <c r="B2366" s="130">
        <v>1071.6899410000001</v>
      </c>
      <c r="C2366" s="125">
        <f t="shared" si="72"/>
        <v>-4.4533070621593174E-2</v>
      </c>
      <c r="D2366" s="130">
        <f t="shared" si="73"/>
        <v>-44533.070621593171</v>
      </c>
    </row>
    <row r="2367" spans="1:4" x14ac:dyDescent="0.3">
      <c r="A2367" s="73">
        <v>40409</v>
      </c>
      <c r="B2367" s="130">
        <v>1075.630005</v>
      </c>
      <c r="C2367" s="125">
        <f t="shared" si="72"/>
        <v>-4.4572397980323863E-2</v>
      </c>
      <c r="D2367" s="130">
        <f t="shared" si="73"/>
        <v>-44572.397980323862</v>
      </c>
    </row>
    <row r="2368" spans="1:4" x14ac:dyDescent="0.3">
      <c r="A2368" s="73">
        <v>40408</v>
      </c>
      <c r="B2368" s="130">
        <v>1094.160034</v>
      </c>
      <c r="C2368" s="125">
        <f t="shared" si="72"/>
        <v>-2.9345974498296568E-2</v>
      </c>
      <c r="D2368" s="130">
        <f t="shared" si="73"/>
        <v>-29345.974498296568</v>
      </c>
    </row>
    <row r="2369" spans="1:4" x14ac:dyDescent="0.3">
      <c r="A2369" s="73">
        <v>40407</v>
      </c>
      <c r="B2369" s="130">
        <v>1092.540039</v>
      </c>
      <c r="C2369" s="125">
        <f t="shared" si="72"/>
        <v>-2.4918268364611418E-2</v>
      </c>
      <c r="D2369" s="130">
        <f t="shared" si="73"/>
        <v>-24918.268364611416</v>
      </c>
    </row>
    <row r="2370" spans="1:4" x14ac:dyDescent="0.3">
      <c r="A2370" s="73">
        <v>40406</v>
      </c>
      <c r="B2370" s="130">
        <v>1079.380005</v>
      </c>
      <c r="C2370" s="125">
        <f t="shared" si="72"/>
        <v>-4.1283979019824613E-2</v>
      </c>
      <c r="D2370" s="130">
        <f t="shared" si="73"/>
        <v>-41283.979019824612</v>
      </c>
    </row>
    <row r="2371" spans="1:4" x14ac:dyDescent="0.3">
      <c r="A2371" s="73">
        <v>40403</v>
      </c>
      <c r="B2371" s="130">
        <v>1079.25</v>
      </c>
      <c r="C2371" s="125">
        <f t="shared" si="72"/>
        <v>-2.0288649679491289E-2</v>
      </c>
      <c r="D2371" s="130">
        <f t="shared" si="73"/>
        <v>-20288.649679491289</v>
      </c>
    </row>
    <row r="2372" spans="1:4" x14ac:dyDescent="0.3">
      <c r="A2372" s="73">
        <v>40402</v>
      </c>
      <c r="B2372" s="130">
        <v>1083.6099850000001</v>
      </c>
      <c r="C2372" s="125">
        <f t="shared" si="72"/>
        <v>-1.6268320906574152E-2</v>
      </c>
      <c r="D2372" s="130">
        <f t="shared" si="73"/>
        <v>-16268.320906574152</v>
      </c>
    </row>
    <row r="2373" spans="1:4" x14ac:dyDescent="0.3">
      <c r="A2373" s="73">
        <v>40401</v>
      </c>
      <c r="B2373" s="130">
        <v>1089.469971</v>
      </c>
      <c r="C2373" s="125">
        <f t="shared" si="72"/>
        <v>-1.5061551467451584E-2</v>
      </c>
      <c r="D2373" s="130">
        <f t="shared" si="73"/>
        <v>-15061.551467451583</v>
      </c>
    </row>
    <row r="2374" spans="1:4" x14ac:dyDescent="0.3">
      <c r="A2374" s="73">
        <v>40400</v>
      </c>
      <c r="B2374" s="130">
        <v>1121.0600589999999</v>
      </c>
      <c r="C2374" s="125">
        <f t="shared" si="72"/>
        <v>6.4821637042964397E-3</v>
      </c>
      <c r="D2374" s="130">
        <f t="shared" si="73"/>
        <v>6482.1637042964394</v>
      </c>
    </row>
    <row r="2375" spans="1:4" x14ac:dyDescent="0.3">
      <c r="A2375" s="73">
        <v>40399</v>
      </c>
      <c r="B2375" s="130">
        <v>1127.790039</v>
      </c>
      <c r="C2375" s="125">
        <f t="shared" si="72"/>
        <v>1.1461806517772954E-2</v>
      </c>
      <c r="D2375" s="130">
        <f t="shared" si="73"/>
        <v>11461.806517772955</v>
      </c>
    </row>
    <row r="2376" spans="1:4" x14ac:dyDescent="0.3">
      <c r="A2376" s="73">
        <v>40396</v>
      </c>
      <c r="B2376" s="130">
        <v>1121.6400149999999</v>
      </c>
      <c r="C2376" s="125">
        <f t="shared" ref="C2376:C2439" si="74">B2376/B2386-1</f>
        <v>1.7212903718971662E-2</v>
      </c>
      <c r="D2376" s="130">
        <f t="shared" ref="D2376:D2439" si="75">C2376*$B$5</f>
        <v>17212.903718971662</v>
      </c>
    </row>
    <row r="2377" spans="1:4" x14ac:dyDescent="0.3">
      <c r="A2377" s="73">
        <v>40395</v>
      </c>
      <c r="B2377" s="130">
        <v>1125.8100589999999</v>
      </c>
      <c r="C2377" s="125">
        <f t="shared" si="74"/>
        <v>2.9387304860660546E-2</v>
      </c>
      <c r="D2377" s="130">
        <f t="shared" si="75"/>
        <v>29387.304860660544</v>
      </c>
    </row>
    <row r="2378" spans="1:4" x14ac:dyDescent="0.3">
      <c r="A2378" s="73">
        <v>40394</v>
      </c>
      <c r="B2378" s="130">
        <v>1127.23999</v>
      </c>
      <c r="C2378" s="125">
        <f t="shared" si="74"/>
        <v>5.3899181772989913E-2</v>
      </c>
      <c r="D2378" s="130">
        <f t="shared" si="75"/>
        <v>53899.181772989912</v>
      </c>
    </row>
    <row r="2379" spans="1:4" x14ac:dyDescent="0.3">
      <c r="A2379" s="73">
        <v>40393</v>
      </c>
      <c r="B2379" s="130">
        <v>1120.459961</v>
      </c>
      <c r="C2379" s="125">
        <f t="shared" si="74"/>
        <v>3.4130746928983324E-2</v>
      </c>
      <c r="D2379" s="130">
        <f t="shared" si="75"/>
        <v>34130.746928983324</v>
      </c>
    </row>
    <row r="2380" spans="1:4" x14ac:dyDescent="0.3">
      <c r="A2380" s="73">
        <v>40392</v>
      </c>
      <c r="B2380" s="130">
        <v>1125.8599850000001</v>
      </c>
      <c r="C2380" s="125">
        <f t="shared" si="74"/>
        <v>5.0977815635939283E-2</v>
      </c>
      <c r="D2380" s="130">
        <f t="shared" si="75"/>
        <v>50977.815635939281</v>
      </c>
    </row>
    <row r="2381" spans="1:4" x14ac:dyDescent="0.3">
      <c r="A2381" s="73">
        <v>40389</v>
      </c>
      <c r="B2381" s="130">
        <v>1101.599976</v>
      </c>
      <c r="C2381" s="125">
        <f t="shared" si="74"/>
        <v>3.4482731225665253E-2</v>
      </c>
      <c r="D2381" s="130">
        <f t="shared" si="75"/>
        <v>34482.731225665251</v>
      </c>
    </row>
    <row r="2382" spans="1:4" x14ac:dyDescent="0.3">
      <c r="A2382" s="73">
        <v>40388</v>
      </c>
      <c r="B2382" s="130">
        <v>1101.530029</v>
      </c>
      <c r="C2382" s="125">
        <f t="shared" si="74"/>
        <v>4.6056919342931657E-3</v>
      </c>
      <c r="D2382" s="130">
        <f t="shared" si="75"/>
        <v>4605.691934293166</v>
      </c>
    </row>
    <row r="2383" spans="1:4" x14ac:dyDescent="0.3">
      <c r="A2383" s="73">
        <v>40387</v>
      </c>
      <c r="B2383" s="130">
        <v>1106.130005</v>
      </c>
      <c r="C2383" s="125">
        <f t="shared" si="74"/>
        <v>1.0007542719092211E-2</v>
      </c>
      <c r="D2383" s="130">
        <f t="shared" si="75"/>
        <v>10007.542719092211</v>
      </c>
    </row>
    <row r="2384" spans="1:4" x14ac:dyDescent="0.3">
      <c r="A2384" s="73">
        <v>40386</v>
      </c>
      <c r="B2384" s="130">
        <v>1113.839966</v>
      </c>
      <c r="C2384" s="125">
        <f t="shared" si="74"/>
        <v>1.6889733392600359E-2</v>
      </c>
      <c r="D2384" s="130">
        <f t="shared" si="75"/>
        <v>16889.733392600359</v>
      </c>
    </row>
    <row r="2385" spans="1:4" x14ac:dyDescent="0.3">
      <c r="A2385" s="73">
        <v>40385</v>
      </c>
      <c r="B2385" s="130">
        <v>1115.01001</v>
      </c>
      <c r="C2385" s="125">
        <f t="shared" si="74"/>
        <v>3.3612987253765825E-2</v>
      </c>
      <c r="D2385" s="130">
        <f t="shared" si="75"/>
        <v>33612.987253765823</v>
      </c>
    </row>
    <row r="2386" spans="1:4" x14ac:dyDescent="0.3">
      <c r="A2386" s="73">
        <v>40382</v>
      </c>
      <c r="B2386" s="130">
        <v>1102.660034</v>
      </c>
      <c r="C2386" s="125">
        <f t="shared" si="74"/>
        <v>2.2913720262008885E-2</v>
      </c>
      <c r="D2386" s="130">
        <f t="shared" si="75"/>
        <v>22913.720262008886</v>
      </c>
    </row>
    <row r="2387" spans="1:4" x14ac:dyDescent="0.3">
      <c r="A2387" s="73">
        <v>40381</v>
      </c>
      <c r="B2387" s="130">
        <v>1093.670044</v>
      </c>
      <c r="C2387" s="125">
        <f t="shared" si="74"/>
        <v>2.1882778790002222E-2</v>
      </c>
      <c r="D2387" s="130">
        <f t="shared" si="75"/>
        <v>21882.778790002223</v>
      </c>
    </row>
    <row r="2388" spans="1:4" x14ac:dyDescent="0.3">
      <c r="A2388" s="73">
        <v>40380</v>
      </c>
      <c r="B2388" s="130">
        <v>1069.589966</v>
      </c>
      <c r="C2388" s="125">
        <f t="shared" si="74"/>
        <v>8.7901627172293217E-3</v>
      </c>
      <c r="D2388" s="130">
        <f t="shared" si="75"/>
        <v>8790.1627172293211</v>
      </c>
    </row>
    <row r="2389" spans="1:4" x14ac:dyDescent="0.3">
      <c r="A2389" s="73">
        <v>40379</v>
      </c>
      <c r="B2389" s="130">
        <v>1083.4799800000001</v>
      </c>
      <c r="C2389" s="125">
        <f t="shared" si="74"/>
        <v>5.3907279555153176E-2</v>
      </c>
      <c r="D2389" s="130">
        <f t="shared" si="75"/>
        <v>53907.279555153174</v>
      </c>
    </row>
    <row r="2390" spans="1:4" x14ac:dyDescent="0.3">
      <c r="A2390" s="73">
        <v>40378</v>
      </c>
      <c r="B2390" s="130">
        <v>1071.25</v>
      </c>
      <c r="C2390" s="125">
        <f t="shared" si="74"/>
        <v>4.7595280751511204E-2</v>
      </c>
      <c r="D2390" s="130">
        <f t="shared" si="75"/>
        <v>47595.280751511207</v>
      </c>
    </row>
    <row r="2391" spans="1:4" x14ac:dyDescent="0.3">
      <c r="A2391" s="73">
        <v>40375</v>
      </c>
      <c r="B2391" s="130">
        <v>1064.880005</v>
      </c>
      <c r="C2391" s="125">
        <f t="shared" si="74"/>
        <v>3.6510711995243694E-2</v>
      </c>
      <c r="D2391" s="130">
        <f t="shared" si="75"/>
        <v>36510.711995243691</v>
      </c>
    </row>
    <row r="2392" spans="1:4" x14ac:dyDescent="0.3">
      <c r="A2392" s="73">
        <v>40374</v>
      </c>
      <c r="B2392" s="130">
        <v>1096.4799800000001</v>
      </c>
      <c r="C2392" s="125">
        <f t="shared" si="74"/>
        <v>6.3810403982309083E-2</v>
      </c>
      <c r="D2392" s="130">
        <f t="shared" si="75"/>
        <v>63810.403982309086</v>
      </c>
    </row>
    <row r="2393" spans="1:4" x14ac:dyDescent="0.3">
      <c r="A2393" s="73">
        <v>40373</v>
      </c>
      <c r="B2393" s="130">
        <v>1095.170044</v>
      </c>
      <c r="C2393" s="125">
        <f t="shared" si="74"/>
        <v>5.1794067187142856E-2</v>
      </c>
      <c r="D2393" s="130">
        <f t="shared" si="75"/>
        <v>51794.067187142857</v>
      </c>
    </row>
    <row r="2394" spans="1:4" x14ac:dyDescent="0.3">
      <c r="A2394" s="73">
        <v>40372</v>
      </c>
      <c r="B2394" s="130">
        <v>1095.339966</v>
      </c>
      <c r="C2394" s="125">
        <f t="shared" si="74"/>
        <v>1.9328681280650573E-2</v>
      </c>
      <c r="D2394" s="130">
        <f t="shared" si="75"/>
        <v>19328.681280650573</v>
      </c>
    </row>
    <row r="2395" spans="1:4" x14ac:dyDescent="0.3">
      <c r="A2395" s="73">
        <v>40371</v>
      </c>
      <c r="B2395" s="130">
        <v>1078.75</v>
      </c>
      <c r="C2395" s="125">
        <f t="shared" si="74"/>
        <v>1.8481276993189688E-3</v>
      </c>
      <c r="D2395" s="130">
        <f t="shared" si="75"/>
        <v>1848.1276993189688</v>
      </c>
    </row>
    <row r="2396" spans="1:4" x14ac:dyDescent="0.3">
      <c r="A2396" s="73">
        <v>40368</v>
      </c>
      <c r="B2396" s="130">
        <v>1077.959961</v>
      </c>
      <c r="C2396" s="125">
        <f t="shared" si="74"/>
        <v>3.976958185919921E-3</v>
      </c>
      <c r="D2396" s="130">
        <f t="shared" si="75"/>
        <v>3976.9581859199211</v>
      </c>
    </row>
    <row r="2397" spans="1:4" x14ac:dyDescent="0.3">
      <c r="A2397" s="73">
        <v>40367</v>
      </c>
      <c r="B2397" s="130">
        <v>1070.25</v>
      </c>
      <c r="C2397" s="125">
        <f t="shared" si="74"/>
        <v>-1.9953516557830175E-2</v>
      </c>
      <c r="D2397" s="130">
        <f t="shared" si="75"/>
        <v>-19953.516557830175</v>
      </c>
    </row>
    <row r="2398" spans="1:4" x14ac:dyDescent="0.3">
      <c r="A2398" s="73">
        <v>40366</v>
      </c>
      <c r="B2398" s="130">
        <v>1060.2700199999999</v>
      </c>
      <c r="C2398" s="125">
        <f t="shared" si="74"/>
        <v>-3.1990977086425176E-2</v>
      </c>
      <c r="D2398" s="130">
        <f t="shared" si="75"/>
        <v>-31990.977086425177</v>
      </c>
    </row>
    <row r="2399" spans="1:4" x14ac:dyDescent="0.3">
      <c r="A2399" s="73">
        <v>40365</v>
      </c>
      <c r="B2399" s="130">
        <v>1028.0600589999999</v>
      </c>
      <c r="C2399" s="125">
        <f t="shared" si="74"/>
        <v>-7.6482119787660841E-2</v>
      </c>
      <c r="D2399" s="130">
        <f t="shared" si="75"/>
        <v>-76482.119787660835</v>
      </c>
    </row>
    <row r="2400" spans="1:4" x14ac:dyDescent="0.3">
      <c r="A2400" s="73">
        <v>40361</v>
      </c>
      <c r="B2400" s="130">
        <v>1022.580017</v>
      </c>
      <c r="C2400" s="125">
        <f t="shared" si="74"/>
        <v>-8.4947778678063024E-2</v>
      </c>
      <c r="D2400" s="130">
        <f t="shared" si="75"/>
        <v>-84947.778678063027</v>
      </c>
    </row>
    <row r="2401" spans="1:4" x14ac:dyDescent="0.3">
      <c r="A2401" s="73">
        <v>40360</v>
      </c>
      <c r="B2401" s="130">
        <v>1027.369995</v>
      </c>
      <c r="C2401" s="125">
        <f t="shared" si="74"/>
        <v>-7.9450593976404749E-2</v>
      </c>
      <c r="D2401" s="130">
        <f t="shared" si="75"/>
        <v>-79450.593976404751</v>
      </c>
    </row>
    <row r="2402" spans="1:4" x14ac:dyDescent="0.3">
      <c r="A2402" s="73">
        <v>40359</v>
      </c>
      <c r="B2402" s="130">
        <v>1030.709961</v>
      </c>
      <c r="C2402" s="125">
        <f t="shared" si="74"/>
        <v>-7.5272987977045624E-2</v>
      </c>
      <c r="D2402" s="130">
        <f t="shared" si="75"/>
        <v>-75272.987977045617</v>
      </c>
    </row>
    <row r="2403" spans="1:4" x14ac:dyDescent="0.3">
      <c r="A2403" s="73">
        <v>40358</v>
      </c>
      <c r="B2403" s="130">
        <v>1041.23999</v>
      </c>
      <c r="C2403" s="125">
        <f t="shared" si="74"/>
        <v>-6.6345051089821028E-2</v>
      </c>
      <c r="D2403" s="130">
        <f t="shared" si="75"/>
        <v>-66345.051089821034</v>
      </c>
    </row>
    <row r="2404" spans="1:4" x14ac:dyDescent="0.3">
      <c r="A2404" s="73">
        <v>40357</v>
      </c>
      <c r="B2404" s="130">
        <v>1074.5699460000001</v>
      </c>
      <c r="C2404" s="125">
        <f t="shared" si="74"/>
        <v>-1.3821259446687106E-2</v>
      </c>
      <c r="D2404" s="130">
        <f t="shared" si="75"/>
        <v>-13821.259446687107</v>
      </c>
    </row>
    <row r="2405" spans="1:4" x14ac:dyDescent="0.3">
      <c r="A2405" s="73">
        <v>40354</v>
      </c>
      <c r="B2405" s="130">
        <v>1076.76001</v>
      </c>
      <c r="C2405" s="125">
        <f t="shared" si="74"/>
        <v>-1.3594692493837157E-2</v>
      </c>
      <c r="D2405" s="130">
        <f t="shared" si="75"/>
        <v>-13594.692493837158</v>
      </c>
    </row>
    <row r="2406" spans="1:4" x14ac:dyDescent="0.3">
      <c r="A2406" s="73">
        <v>40353</v>
      </c>
      <c r="B2406" s="130">
        <v>1073.6899410000001</v>
      </c>
      <c r="C2406" s="125">
        <f t="shared" si="74"/>
        <v>-1.2099320425616344E-2</v>
      </c>
      <c r="D2406" s="130">
        <f t="shared" si="75"/>
        <v>-12099.320425616344</v>
      </c>
    </row>
    <row r="2407" spans="1:4" x14ac:dyDescent="0.3">
      <c r="A2407" s="73">
        <v>40352</v>
      </c>
      <c r="B2407" s="130">
        <v>1092.040039</v>
      </c>
      <c r="C2407" s="125">
        <f t="shared" si="74"/>
        <v>3.4432551252280952E-2</v>
      </c>
      <c r="D2407" s="130">
        <f t="shared" si="75"/>
        <v>34432.551252280951</v>
      </c>
    </row>
    <row r="2408" spans="1:4" x14ac:dyDescent="0.3">
      <c r="A2408" s="73">
        <v>40351</v>
      </c>
      <c r="B2408" s="130">
        <v>1095.3100589999999</v>
      </c>
      <c r="C2408" s="125">
        <f t="shared" si="74"/>
        <v>3.136540395480214E-2</v>
      </c>
      <c r="D2408" s="130">
        <f t="shared" si="75"/>
        <v>31365.403954802139</v>
      </c>
    </row>
    <row r="2409" spans="1:4" x14ac:dyDescent="0.3">
      <c r="A2409" s="73">
        <v>40350</v>
      </c>
      <c r="B2409" s="130">
        <v>1113.1999510000001</v>
      </c>
      <c r="C2409" s="125">
        <f t="shared" si="74"/>
        <v>5.9716109676399398E-2</v>
      </c>
      <c r="D2409" s="130">
        <f t="shared" si="75"/>
        <v>59716.109676399399</v>
      </c>
    </row>
    <row r="2410" spans="1:4" x14ac:dyDescent="0.3">
      <c r="A2410" s="73">
        <v>40347</v>
      </c>
      <c r="B2410" s="130">
        <v>1117.51001</v>
      </c>
      <c r="C2410" s="125">
        <f t="shared" si="74"/>
        <v>4.9423413673731265E-2</v>
      </c>
      <c r="D2410" s="130">
        <f t="shared" si="75"/>
        <v>49423.413673731266</v>
      </c>
    </row>
    <row r="2411" spans="1:4" x14ac:dyDescent="0.3">
      <c r="A2411" s="73">
        <v>40346</v>
      </c>
      <c r="B2411" s="130">
        <v>1116.040039</v>
      </c>
      <c r="C2411" s="125">
        <f t="shared" si="74"/>
        <v>1.1978349815517708E-2</v>
      </c>
      <c r="D2411" s="130">
        <f t="shared" si="75"/>
        <v>11978.349815517708</v>
      </c>
    </row>
    <row r="2412" spans="1:4" x14ac:dyDescent="0.3">
      <c r="A2412" s="73">
        <v>40345</v>
      </c>
      <c r="B2412" s="130">
        <v>1114.6099850000001</v>
      </c>
      <c r="C2412" s="125">
        <f t="shared" si="74"/>
        <v>1.4776288648845171E-2</v>
      </c>
      <c r="D2412" s="130">
        <f t="shared" si="75"/>
        <v>14776.288648845171</v>
      </c>
    </row>
    <row r="2413" spans="1:4" x14ac:dyDescent="0.3">
      <c r="A2413" s="73">
        <v>40344</v>
      </c>
      <c r="B2413" s="130">
        <v>1115.2299800000001</v>
      </c>
      <c r="C2413" s="125">
        <f t="shared" si="74"/>
        <v>4.1579905503466241E-2</v>
      </c>
      <c r="D2413" s="130">
        <f t="shared" si="75"/>
        <v>41579.905503466238</v>
      </c>
    </row>
    <row r="2414" spans="1:4" x14ac:dyDescent="0.3">
      <c r="A2414" s="73">
        <v>40343</v>
      </c>
      <c r="B2414" s="130">
        <v>1089.630005</v>
      </c>
      <c r="C2414" s="125">
        <f t="shared" si="74"/>
        <v>2.0191754540044293E-4</v>
      </c>
      <c r="D2414" s="130">
        <f t="shared" si="75"/>
        <v>201.91754540044292</v>
      </c>
    </row>
    <row r="2415" spans="1:4" x14ac:dyDescent="0.3">
      <c r="A2415" s="73">
        <v>40340</v>
      </c>
      <c r="B2415" s="130">
        <v>1091.599976</v>
      </c>
      <c r="C2415" s="125">
        <f t="shared" si="74"/>
        <v>-1.0389355417681712E-2</v>
      </c>
      <c r="D2415" s="130">
        <f t="shared" si="75"/>
        <v>-10389.355417681712</v>
      </c>
    </row>
    <row r="2416" spans="1:4" x14ac:dyDescent="0.3">
      <c r="A2416" s="73">
        <v>40339</v>
      </c>
      <c r="B2416" s="130">
        <v>1086.839966</v>
      </c>
      <c r="C2416" s="125">
        <f t="shared" si="74"/>
        <v>1.7688108869064356E-2</v>
      </c>
      <c r="D2416" s="130">
        <f t="shared" si="75"/>
        <v>17688.108869064356</v>
      </c>
    </row>
    <row r="2417" spans="1:4" x14ac:dyDescent="0.3">
      <c r="A2417" s="73">
        <v>40338</v>
      </c>
      <c r="B2417" s="130">
        <v>1055.6899410000001</v>
      </c>
      <c r="C2417" s="125">
        <f t="shared" si="74"/>
        <v>-1.7075954586740827E-2</v>
      </c>
      <c r="D2417" s="130">
        <f t="shared" si="75"/>
        <v>-17075.954586740827</v>
      </c>
    </row>
    <row r="2418" spans="1:4" x14ac:dyDescent="0.3">
      <c r="A2418" s="73">
        <v>40337</v>
      </c>
      <c r="B2418" s="130">
        <v>1062</v>
      </c>
      <c r="C2418" s="125">
        <f t="shared" si="74"/>
        <v>-1.0850858044595069E-2</v>
      </c>
      <c r="D2418" s="130">
        <f t="shared" si="75"/>
        <v>-10850.858044595068</v>
      </c>
    </row>
    <row r="2419" spans="1:4" x14ac:dyDescent="0.3">
      <c r="A2419" s="73">
        <v>40336</v>
      </c>
      <c r="B2419" s="130">
        <v>1050.469971</v>
      </c>
      <c r="C2419" s="125">
        <f t="shared" si="74"/>
        <v>-3.4219283085196839E-2</v>
      </c>
      <c r="D2419" s="130">
        <f t="shared" si="75"/>
        <v>-34219.283085196839</v>
      </c>
    </row>
    <row r="2420" spans="1:4" x14ac:dyDescent="0.3">
      <c r="A2420" s="73">
        <v>40333</v>
      </c>
      <c r="B2420" s="130">
        <v>1064.880005</v>
      </c>
      <c r="C2420" s="125">
        <f t="shared" si="74"/>
        <v>-6.2616870378572331E-3</v>
      </c>
      <c r="D2420" s="130">
        <f t="shared" si="75"/>
        <v>-6261.687037857233</v>
      </c>
    </row>
    <row r="2421" spans="1:4" x14ac:dyDescent="0.3">
      <c r="A2421" s="73">
        <v>40332</v>
      </c>
      <c r="B2421" s="130">
        <v>1102.829956</v>
      </c>
      <c r="C2421" s="125">
        <f t="shared" si="74"/>
        <v>-1.095923273664634E-2</v>
      </c>
      <c r="D2421" s="130">
        <f t="shared" si="75"/>
        <v>-10959.23273664634</v>
      </c>
    </row>
    <row r="2422" spans="1:4" x14ac:dyDescent="0.3">
      <c r="A2422" s="73">
        <v>40331</v>
      </c>
      <c r="B2422" s="130">
        <v>1098.380005</v>
      </c>
      <c r="C2422" s="125">
        <f t="shared" si="74"/>
        <v>-2.0003607262511824E-2</v>
      </c>
      <c r="D2422" s="130">
        <f t="shared" si="75"/>
        <v>-20003.607262511825</v>
      </c>
    </row>
    <row r="2423" spans="1:4" x14ac:dyDescent="0.3">
      <c r="A2423" s="73">
        <v>40330</v>
      </c>
      <c r="B2423" s="130">
        <v>1070.709961</v>
      </c>
      <c r="C2423" s="125">
        <f t="shared" si="74"/>
        <v>-5.8252839584250315E-2</v>
      </c>
      <c r="D2423" s="130">
        <f t="shared" si="75"/>
        <v>-58252.839584250316</v>
      </c>
    </row>
    <row r="2424" spans="1:4" x14ac:dyDescent="0.3">
      <c r="A2424" s="73">
        <v>40326</v>
      </c>
      <c r="B2424" s="130">
        <v>1089.410034</v>
      </c>
      <c r="C2424" s="125">
        <f t="shared" si="74"/>
        <v>-4.0742126127012113E-2</v>
      </c>
      <c r="D2424" s="130">
        <f t="shared" si="75"/>
        <v>-40742.12612701211</v>
      </c>
    </row>
    <row r="2425" spans="1:4" x14ac:dyDescent="0.3">
      <c r="A2425" s="73">
        <v>40325</v>
      </c>
      <c r="B2425" s="130">
        <v>1103.0600589999999</v>
      </c>
      <c r="C2425" s="125">
        <f t="shared" si="74"/>
        <v>-4.6982897404609369E-2</v>
      </c>
      <c r="D2425" s="130">
        <f t="shared" si="75"/>
        <v>-46982.897404609372</v>
      </c>
    </row>
    <row r="2426" spans="1:4" x14ac:dyDescent="0.3">
      <c r="A2426" s="73">
        <v>40324</v>
      </c>
      <c r="B2426" s="130">
        <v>1067.9499510000001</v>
      </c>
      <c r="C2426" s="125">
        <f t="shared" si="74"/>
        <v>-8.852329504465839E-2</v>
      </c>
      <c r="D2426" s="130">
        <f t="shared" si="75"/>
        <v>-88523.295044658385</v>
      </c>
    </row>
    <row r="2427" spans="1:4" x14ac:dyDescent="0.3">
      <c r="A2427" s="73">
        <v>40323</v>
      </c>
      <c r="B2427" s="130">
        <v>1074.030029</v>
      </c>
      <c r="C2427" s="125">
        <f t="shared" si="74"/>
        <v>-7.0739500463889993E-2</v>
      </c>
      <c r="D2427" s="130">
        <f t="shared" si="75"/>
        <v>-70739.500463889999</v>
      </c>
    </row>
    <row r="2428" spans="1:4" x14ac:dyDescent="0.3">
      <c r="A2428" s="73">
        <v>40322</v>
      </c>
      <c r="B2428" s="130">
        <v>1073.650024</v>
      </c>
      <c r="C2428" s="125">
        <f t="shared" si="74"/>
        <v>-7.422413620798185E-2</v>
      </c>
      <c r="D2428" s="130">
        <f t="shared" si="75"/>
        <v>-74224.13620798185</v>
      </c>
    </row>
    <row r="2429" spans="1:4" x14ac:dyDescent="0.3">
      <c r="A2429" s="73">
        <v>40319</v>
      </c>
      <c r="B2429" s="130">
        <v>1087.6899410000001</v>
      </c>
      <c r="C2429" s="125">
        <f t="shared" si="74"/>
        <v>-2.087539958917517E-2</v>
      </c>
      <c r="D2429" s="130">
        <f t="shared" si="75"/>
        <v>-20875.399589175169</v>
      </c>
    </row>
    <row r="2430" spans="1:4" x14ac:dyDescent="0.3">
      <c r="A2430" s="73">
        <v>40318</v>
      </c>
      <c r="B2430" s="130">
        <v>1071.589966</v>
      </c>
      <c r="C2430" s="125">
        <f t="shared" si="74"/>
        <v>-5.0135227404826122E-2</v>
      </c>
      <c r="D2430" s="130">
        <f t="shared" si="75"/>
        <v>-50135.227404826124</v>
      </c>
    </row>
    <row r="2431" spans="1:4" x14ac:dyDescent="0.3">
      <c r="A2431" s="73">
        <v>40317</v>
      </c>
      <c r="B2431" s="130">
        <v>1115.0500489999999</v>
      </c>
      <c r="C2431" s="125">
        <f t="shared" si="74"/>
        <v>-4.3589719452382103E-2</v>
      </c>
      <c r="D2431" s="130">
        <f t="shared" si="75"/>
        <v>-43589.719452382102</v>
      </c>
    </row>
    <row r="2432" spans="1:4" x14ac:dyDescent="0.3">
      <c r="A2432" s="73">
        <v>40316</v>
      </c>
      <c r="B2432" s="130">
        <v>1120.8000489999999</v>
      </c>
      <c r="C2432" s="125">
        <f t="shared" si="74"/>
        <v>-4.498971376938754E-2</v>
      </c>
      <c r="D2432" s="130">
        <f t="shared" si="75"/>
        <v>-44989.713769387541</v>
      </c>
    </row>
    <row r="2433" spans="1:4" x14ac:dyDescent="0.3">
      <c r="A2433" s="73">
        <v>40315</v>
      </c>
      <c r="B2433" s="130">
        <v>1136.9399410000001</v>
      </c>
      <c r="C2433" s="125">
        <f t="shared" si="74"/>
        <v>-5.4331066871300071E-2</v>
      </c>
      <c r="D2433" s="130">
        <f t="shared" si="75"/>
        <v>-54331.06687130007</v>
      </c>
    </row>
    <row r="2434" spans="1:4" x14ac:dyDescent="0.3">
      <c r="A2434" s="73">
        <v>40312</v>
      </c>
      <c r="B2434" s="130">
        <v>1135.6800539999999</v>
      </c>
      <c r="C2434" s="125">
        <f t="shared" si="74"/>
        <v>-4.2985016757633554E-2</v>
      </c>
      <c r="D2434" s="130">
        <f t="shared" si="75"/>
        <v>-42985.016757633552</v>
      </c>
    </row>
    <row r="2435" spans="1:4" x14ac:dyDescent="0.3">
      <c r="A2435" s="73">
        <v>40311</v>
      </c>
      <c r="B2435" s="130">
        <v>1157.4399410000001</v>
      </c>
      <c r="C2435" s="125">
        <f t="shared" si="74"/>
        <v>-4.0885734611373792E-2</v>
      </c>
      <c r="D2435" s="130">
        <f t="shared" si="75"/>
        <v>-40885.734611373795</v>
      </c>
    </row>
    <row r="2436" spans="1:4" x14ac:dyDescent="0.3">
      <c r="A2436" s="73">
        <v>40310</v>
      </c>
      <c r="B2436" s="130">
        <v>1171.670044</v>
      </c>
      <c r="C2436" s="125">
        <f t="shared" si="74"/>
        <v>-1.6527280794981669E-2</v>
      </c>
      <c r="D2436" s="130">
        <f t="shared" si="75"/>
        <v>-16527.280794981671</v>
      </c>
    </row>
    <row r="2437" spans="1:4" x14ac:dyDescent="0.3">
      <c r="A2437" s="73">
        <v>40309</v>
      </c>
      <c r="B2437" s="130">
        <v>1155.790039</v>
      </c>
      <c r="C2437" s="125">
        <f t="shared" si="74"/>
        <v>-2.3586793150252139E-2</v>
      </c>
      <c r="D2437" s="130">
        <f t="shared" si="75"/>
        <v>-23586.793150252139</v>
      </c>
    </row>
    <row r="2438" spans="1:4" x14ac:dyDescent="0.3">
      <c r="A2438" s="73">
        <v>40308</v>
      </c>
      <c r="B2438" s="130">
        <v>1159.7299800000001</v>
      </c>
      <c r="C2438" s="125">
        <f t="shared" si="74"/>
        <v>-4.3166591217224437E-2</v>
      </c>
      <c r="D2438" s="130">
        <f t="shared" si="75"/>
        <v>-43166.591217224435</v>
      </c>
    </row>
    <row r="2439" spans="1:4" x14ac:dyDescent="0.3">
      <c r="A2439" s="73">
        <v>40305</v>
      </c>
      <c r="B2439" s="130">
        <v>1110.880005</v>
      </c>
      <c r="C2439" s="125">
        <f t="shared" si="74"/>
        <v>-8.7408009221516592E-2</v>
      </c>
      <c r="D2439" s="130">
        <f t="shared" si="75"/>
        <v>-87408.009221516593</v>
      </c>
    </row>
    <row r="2440" spans="1:4" x14ac:dyDescent="0.3">
      <c r="A2440" s="73">
        <v>40304</v>
      </c>
      <c r="B2440" s="130">
        <v>1128.150024</v>
      </c>
      <c r="C2440" s="125">
        <f t="shared" ref="C2440:C2503" si="76">B2440/B2450-1</f>
        <v>-6.661869415868471E-2</v>
      </c>
      <c r="D2440" s="130">
        <f t="shared" ref="D2440:D2503" si="77">C2440*$B$5</f>
        <v>-66618.69415868471</v>
      </c>
    </row>
    <row r="2441" spans="1:4" x14ac:dyDescent="0.3">
      <c r="A2441" s="73">
        <v>40303</v>
      </c>
      <c r="B2441" s="130">
        <v>1165.869995</v>
      </c>
      <c r="C2441" s="125">
        <f t="shared" si="76"/>
        <v>-3.3227148913214433E-2</v>
      </c>
      <c r="D2441" s="130">
        <f t="shared" si="77"/>
        <v>-33227.148913214434</v>
      </c>
    </row>
    <row r="2442" spans="1:4" x14ac:dyDescent="0.3">
      <c r="A2442" s="73">
        <v>40302</v>
      </c>
      <c r="B2442" s="130">
        <v>1173.599976</v>
      </c>
      <c r="C2442" s="125">
        <f t="shared" si="76"/>
        <v>-2.7808897484536965E-2</v>
      </c>
      <c r="D2442" s="130">
        <f t="shared" si="77"/>
        <v>-27808.897484536967</v>
      </c>
    </row>
    <row r="2443" spans="1:4" x14ac:dyDescent="0.3">
      <c r="A2443" s="73">
        <v>40301</v>
      </c>
      <c r="B2443" s="130">
        <v>1202.26001</v>
      </c>
      <c r="C2443" s="125">
        <f t="shared" si="76"/>
        <v>3.9581718224634965E-3</v>
      </c>
      <c r="D2443" s="130">
        <f t="shared" si="77"/>
        <v>3958.1718224634965</v>
      </c>
    </row>
    <row r="2444" spans="1:4" x14ac:dyDescent="0.3">
      <c r="A2444" s="73">
        <v>40298</v>
      </c>
      <c r="B2444" s="130">
        <v>1186.6899410000001</v>
      </c>
      <c r="C2444" s="125">
        <f t="shared" si="76"/>
        <v>-4.5633143844910906E-3</v>
      </c>
      <c r="D2444" s="130">
        <f t="shared" si="77"/>
        <v>-4563.314384491091</v>
      </c>
    </row>
    <row r="2445" spans="1:4" x14ac:dyDescent="0.3">
      <c r="A2445" s="73">
        <v>40297</v>
      </c>
      <c r="B2445" s="130">
        <v>1206.780029</v>
      </c>
      <c r="C2445" s="125">
        <f t="shared" si="76"/>
        <v>-4.0357645418523935E-3</v>
      </c>
      <c r="D2445" s="130">
        <f t="shared" si="77"/>
        <v>-4035.7645418523934</v>
      </c>
    </row>
    <row r="2446" spans="1:4" x14ac:dyDescent="0.3">
      <c r="A2446" s="73">
        <v>40296</v>
      </c>
      <c r="B2446" s="130">
        <v>1191.3599850000001</v>
      </c>
      <c r="C2446" s="125">
        <f t="shared" si="76"/>
        <v>-1.5933621292357869E-2</v>
      </c>
      <c r="D2446" s="130">
        <f t="shared" si="77"/>
        <v>-15933.62129235787</v>
      </c>
    </row>
    <row r="2447" spans="1:4" x14ac:dyDescent="0.3">
      <c r="A2447" s="73">
        <v>40295</v>
      </c>
      <c r="B2447" s="130">
        <v>1183.709961</v>
      </c>
      <c r="C2447" s="125">
        <f t="shared" si="76"/>
        <v>-1.1350611746279049E-2</v>
      </c>
      <c r="D2447" s="130">
        <f t="shared" si="77"/>
        <v>-11350.61174627905</v>
      </c>
    </row>
    <row r="2448" spans="1:4" x14ac:dyDescent="0.3">
      <c r="A2448" s="73">
        <v>40294</v>
      </c>
      <c r="B2448" s="130">
        <v>1212.0500489999999</v>
      </c>
      <c r="C2448" s="125">
        <f t="shared" si="76"/>
        <v>1.3013229857803177E-2</v>
      </c>
      <c r="D2448" s="130">
        <f t="shared" si="77"/>
        <v>13013.229857803177</v>
      </c>
    </row>
    <row r="2449" spans="1:4" x14ac:dyDescent="0.3">
      <c r="A2449" s="73">
        <v>40291</v>
      </c>
      <c r="B2449" s="130">
        <v>1217.280029</v>
      </c>
      <c r="C2449" s="125">
        <f t="shared" si="76"/>
        <v>1.9181689171620553E-2</v>
      </c>
      <c r="D2449" s="130">
        <f t="shared" si="77"/>
        <v>19181.689171620554</v>
      </c>
    </row>
    <row r="2450" spans="1:4" x14ac:dyDescent="0.3">
      <c r="A2450" s="73">
        <v>40290</v>
      </c>
      <c r="B2450" s="130">
        <v>1208.670044</v>
      </c>
      <c r="C2450" s="125">
        <f t="shared" si="76"/>
        <v>1.8736812738505026E-2</v>
      </c>
      <c r="D2450" s="130">
        <f t="shared" si="77"/>
        <v>18736.812738505025</v>
      </c>
    </row>
    <row r="2451" spans="1:4" x14ac:dyDescent="0.3">
      <c r="A2451" s="73">
        <v>40289</v>
      </c>
      <c r="B2451" s="130">
        <v>1205.9399410000001</v>
      </c>
      <c r="C2451" s="125">
        <f t="shared" si="76"/>
        <v>1.9865525792558403E-2</v>
      </c>
      <c r="D2451" s="130">
        <f t="shared" si="77"/>
        <v>19865.525792558401</v>
      </c>
    </row>
    <row r="2452" spans="1:4" x14ac:dyDescent="0.3">
      <c r="A2452" s="73">
        <v>40288</v>
      </c>
      <c r="B2452" s="130">
        <v>1207.170044</v>
      </c>
      <c r="C2452" s="125">
        <f t="shared" si="76"/>
        <v>1.4906261668910847E-2</v>
      </c>
      <c r="D2452" s="130">
        <f t="shared" si="77"/>
        <v>14906.261668910847</v>
      </c>
    </row>
    <row r="2453" spans="1:4" x14ac:dyDescent="0.3">
      <c r="A2453" s="73">
        <v>40287</v>
      </c>
      <c r="B2453" s="130">
        <v>1197.5200199999999</v>
      </c>
      <c r="C2453" s="125">
        <f t="shared" si="76"/>
        <v>8.488916914409117E-3</v>
      </c>
      <c r="D2453" s="130">
        <f t="shared" si="77"/>
        <v>8488.9169144091175</v>
      </c>
    </row>
    <row r="2454" spans="1:4" x14ac:dyDescent="0.3">
      <c r="A2454" s="73">
        <v>40284</v>
      </c>
      <c r="B2454" s="130">
        <v>1192.130005</v>
      </c>
      <c r="C2454" s="125">
        <f t="shared" si="76"/>
        <v>1.190903088516837E-2</v>
      </c>
      <c r="D2454" s="130">
        <f t="shared" si="77"/>
        <v>11909.030885168369</v>
      </c>
    </row>
    <row r="2455" spans="1:4" x14ac:dyDescent="0.3">
      <c r="A2455" s="73">
        <v>40283</v>
      </c>
      <c r="B2455" s="130">
        <v>1211.670044</v>
      </c>
      <c r="C2455" s="125">
        <f t="shared" si="76"/>
        <v>3.6120150885056823E-2</v>
      </c>
      <c r="D2455" s="130">
        <f t="shared" si="77"/>
        <v>36120.150885056821</v>
      </c>
    </row>
    <row r="2456" spans="1:4" x14ac:dyDescent="0.3">
      <c r="A2456" s="73">
        <v>40282</v>
      </c>
      <c r="B2456" s="130">
        <v>1210.650024</v>
      </c>
      <c r="C2456" s="125">
        <f t="shared" si="76"/>
        <v>3.1859677109963291E-2</v>
      </c>
      <c r="D2456" s="130">
        <f t="shared" si="77"/>
        <v>31859.67710996329</v>
      </c>
    </row>
    <row r="2457" spans="1:4" x14ac:dyDescent="0.3">
      <c r="A2457" s="73">
        <v>40281</v>
      </c>
      <c r="B2457" s="130">
        <v>1197.3000489999999</v>
      </c>
      <c r="C2457" s="125">
        <f t="shared" si="76"/>
        <v>2.0524776764135E-2</v>
      </c>
      <c r="D2457" s="130">
        <f t="shared" si="77"/>
        <v>20524.776764135</v>
      </c>
    </row>
    <row r="2458" spans="1:4" x14ac:dyDescent="0.3">
      <c r="A2458" s="73">
        <v>40280</v>
      </c>
      <c r="B2458" s="130">
        <v>1196.4799800000001</v>
      </c>
      <c r="C2458" s="125">
        <f t="shared" si="76"/>
        <v>2.5621696458171028E-2</v>
      </c>
      <c r="D2458" s="130">
        <f t="shared" si="77"/>
        <v>25621.696458171027</v>
      </c>
    </row>
    <row r="2459" spans="1:4" x14ac:dyDescent="0.3">
      <c r="A2459" s="73">
        <v>40277</v>
      </c>
      <c r="B2459" s="130">
        <v>1194.369995</v>
      </c>
      <c r="C2459" s="125">
        <f t="shared" si="76"/>
        <v>2.4568309549695133E-2</v>
      </c>
      <c r="D2459" s="130">
        <f t="shared" si="77"/>
        <v>24568.309549695132</v>
      </c>
    </row>
    <row r="2460" spans="1:4" x14ac:dyDescent="0.3">
      <c r="A2460" s="73">
        <v>40276</v>
      </c>
      <c r="B2460" s="130">
        <v>1186.4399410000001</v>
      </c>
      <c r="C2460" s="125">
        <f t="shared" si="76"/>
        <v>1.6031215072881633E-2</v>
      </c>
      <c r="D2460" s="130">
        <f t="shared" si="77"/>
        <v>16031.215072881632</v>
      </c>
    </row>
    <row r="2461" spans="1:4" x14ac:dyDescent="0.3">
      <c r="A2461" s="73">
        <v>40275</v>
      </c>
      <c r="B2461" s="130">
        <v>1182.4499510000001</v>
      </c>
      <c r="C2461" s="125">
        <f t="shared" si="76"/>
        <v>7.05171030576901E-3</v>
      </c>
      <c r="D2461" s="130">
        <f t="shared" si="77"/>
        <v>7051.7103057690101</v>
      </c>
    </row>
    <row r="2462" spans="1:4" x14ac:dyDescent="0.3">
      <c r="A2462" s="73">
        <v>40274</v>
      </c>
      <c r="B2462" s="130">
        <v>1189.4399410000001</v>
      </c>
      <c r="C2462" s="125">
        <f t="shared" si="76"/>
        <v>2.0269066832610205E-2</v>
      </c>
      <c r="D2462" s="130">
        <f t="shared" si="77"/>
        <v>20269.066832610206</v>
      </c>
    </row>
    <row r="2463" spans="1:4" x14ac:dyDescent="0.3">
      <c r="A2463" s="73">
        <v>40273</v>
      </c>
      <c r="B2463" s="130">
        <v>1187.4399410000001</v>
      </c>
      <c r="C2463" s="125">
        <f t="shared" si="76"/>
        <v>2.3743354108250347E-2</v>
      </c>
      <c r="D2463" s="130">
        <f t="shared" si="77"/>
        <v>23743.354108250347</v>
      </c>
    </row>
    <row r="2464" spans="1:4" x14ac:dyDescent="0.3">
      <c r="A2464" s="73">
        <v>40269</v>
      </c>
      <c r="B2464" s="130">
        <v>1178.099976</v>
      </c>
      <c r="C2464" s="125">
        <f t="shared" si="76"/>
        <v>1.0524708116180781E-2</v>
      </c>
      <c r="D2464" s="130">
        <f t="shared" si="77"/>
        <v>10524.70811618078</v>
      </c>
    </row>
    <row r="2465" spans="1:4" x14ac:dyDescent="0.3">
      <c r="A2465" s="73">
        <v>40268</v>
      </c>
      <c r="B2465" s="130">
        <v>1169.4300539999999</v>
      </c>
      <c r="C2465" s="125">
        <f t="shared" si="76"/>
        <v>2.7611606037378778E-3</v>
      </c>
      <c r="D2465" s="130">
        <f t="shared" si="77"/>
        <v>2761.1606037378779</v>
      </c>
    </row>
    <row r="2466" spans="1:4" x14ac:dyDescent="0.3">
      <c r="A2466" s="73">
        <v>40267</v>
      </c>
      <c r="B2466" s="130">
        <v>1173.2700199999999</v>
      </c>
      <c r="C2466" s="125">
        <f t="shared" si="76"/>
        <v>1.1910768344332689E-2</v>
      </c>
      <c r="D2466" s="130">
        <f t="shared" si="77"/>
        <v>11910.76834433269</v>
      </c>
    </row>
    <row r="2467" spans="1:4" x14ac:dyDescent="0.3">
      <c r="A2467" s="73">
        <v>40266</v>
      </c>
      <c r="B2467" s="130">
        <v>1173.219971</v>
      </c>
      <c r="C2467" s="125">
        <f t="shared" si="76"/>
        <v>1.9739038167951195E-2</v>
      </c>
      <c r="D2467" s="130">
        <f t="shared" si="77"/>
        <v>19739.038167951196</v>
      </c>
    </row>
    <row r="2468" spans="1:4" x14ac:dyDescent="0.3">
      <c r="A2468" s="73">
        <v>40263</v>
      </c>
      <c r="B2468" s="130">
        <v>1166.589966</v>
      </c>
      <c r="C2468" s="125">
        <f t="shared" si="76"/>
        <v>1.4434887385410988E-2</v>
      </c>
      <c r="D2468" s="130">
        <f t="shared" si="77"/>
        <v>14434.887385410988</v>
      </c>
    </row>
    <row r="2469" spans="1:4" x14ac:dyDescent="0.3">
      <c r="A2469" s="73">
        <v>40262</v>
      </c>
      <c r="B2469" s="130">
        <v>1165.7299800000001</v>
      </c>
      <c r="C2469" s="125">
        <f t="shared" si="76"/>
        <v>1.346674618746313E-2</v>
      </c>
      <c r="D2469" s="130">
        <f t="shared" si="77"/>
        <v>13466.74618746313</v>
      </c>
    </row>
    <row r="2470" spans="1:4" x14ac:dyDescent="0.3">
      <c r="A2470" s="73">
        <v>40261</v>
      </c>
      <c r="B2470" s="130">
        <v>1167.719971</v>
      </c>
      <c r="C2470" s="125">
        <f t="shared" si="76"/>
        <v>1.9299749731144233E-2</v>
      </c>
      <c r="D2470" s="130">
        <f t="shared" si="77"/>
        <v>19299.749731144235</v>
      </c>
    </row>
    <row r="2471" spans="1:4" x14ac:dyDescent="0.3">
      <c r="A2471" s="73">
        <v>40260</v>
      </c>
      <c r="B2471" s="130">
        <v>1174.170044</v>
      </c>
      <c r="C2471" s="125">
        <f t="shared" si="76"/>
        <v>2.9567358892367501E-2</v>
      </c>
      <c r="D2471" s="130">
        <f t="shared" si="77"/>
        <v>29567.358892367502</v>
      </c>
    </row>
    <row r="2472" spans="1:4" x14ac:dyDescent="0.3">
      <c r="A2472" s="73">
        <v>40259</v>
      </c>
      <c r="B2472" s="130">
        <v>1165.8100589999999</v>
      </c>
      <c r="C2472" s="125">
        <f t="shared" si="76"/>
        <v>2.3987754940711481E-2</v>
      </c>
      <c r="D2472" s="130">
        <f t="shared" si="77"/>
        <v>23987.754940711482</v>
      </c>
    </row>
    <row r="2473" spans="1:4" x14ac:dyDescent="0.3">
      <c r="A2473" s="73">
        <v>40256</v>
      </c>
      <c r="B2473" s="130">
        <v>1159.900024</v>
      </c>
      <c r="C2473" s="125">
        <f t="shared" si="76"/>
        <v>1.8617786872987985E-2</v>
      </c>
      <c r="D2473" s="130">
        <f t="shared" si="77"/>
        <v>18617.786872987985</v>
      </c>
    </row>
    <row r="2474" spans="1:4" x14ac:dyDescent="0.3">
      <c r="A2474" s="73">
        <v>40255</v>
      </c>
      <c r="B2474" s="130">
        <v>1165.829956</v>
      </c>
      <c r="C2474" s="125">
        <f t="shared" si="76"/>
        <v>3.8166635000785876E-2</v>
      </c>
      <c r="D2474" s="130">
        <f t="shared" si="77"/>
        <v>38166.635000785878</v>
      </c>
    </row>
    <row r="2475" spans="1:4" x14ac:dyDescent="0.3">
      <c r="A2475" s="73">
        <v>40254</v>
      </c>
      <c r="B2475" s="130">
        <v>1166.209961</v>
      </c>
      <c r="C2475" s="125">
        <f t="shared" si="76"/>
        <v>4.238500553900626E-2</v>
      </c>
      <c r="D2475" s="130">
        <f t="shared" si="77"/>
        <v>42385.005539006263</v>
      </c>
    </row>
    <row r="2476" spans="1:4" x14ac:dyDescent="0.3">
      <c r="A2476" s="73">
        <v>40253</v>
      </c>
      <c r="B2476" s="130">
        <v>1159.459961</v>
      </c>
      <c r="C2476" s="125">
        <f t="shared" si="76"/>
        <v>3.6796505288342551E-2</v>
      </c>
      <c r="D2476" s="130">
        <f t="shared" si="77"/>
        <v>36796.505288342552</v>
      </c>
    </row>
    <row r="2477" spans="1:4" x14ac:dyDescent="0.3">
      <c r="A2477" s="73">
        <v>40252</v>
      </c>
      <c r="B2477" s="130">
        <v>1150.51001</v>
      </c>
      <c r="C2477" s="125">
        <f t="shared" si="76"/>
        <v>3.1190945869846942E-2</v>
      </c>
      <c r="D2477" s="130">
        <f t="shared" si="77"/>
        <v>31190.945869846943</v>
      </c>
    </row>
    <row r="2478" spans="1:4" x14ac:dyDescent="0.3">
      <c r="A2478" s="73">
        <v>40249</v>
      </c>
      <c r="B2478" s="130">
        <v>1149.98999</v>
      </c>
      <c r="C2478" s="125">
        <f t="shared" si="76"/>
        <v>4.1195484261473458E-2</v>
      </c>
      <c r="D2478" s="130">
        <f t="shared" si="77"/>
        <v>41195.484261473459</v>
      </c>
    </row>
    <row r="2479" spans="1:4" x14ac:dyDescent="0.3">
      <c r="A2479" s="73">
        <v>40248</v>
      </c>
      <c r="B2479" s="130">
        <v>1150.23999</v>
      </c>
      <c r="C2479" s="125">
        <f t="shared" si="76"/>
        <v>4.288542579853849E-2</v>
      </c>
      <c r="D2479" s="130">
        <f t="shared" si="77"/>
        <v>42885.42579853849</v>
      </c>
    </row>
    <row r="2480" spans="1:4" x14ac:dyDescent="0.3">
      <c r="A2480" s="73">
        <v>40247</v>
      </c>
      <c r="B2480" s="130">
        <v>1145.6099850000001</v>
      </c>
      <c r="C2480" s="125">
        <f t="shared" si="76"/>
        <v>3.652599920855204E-2</v>
      </c>
      <c r="D2480" s="130">
        <f t="shared" si="77"/>
        <v>36525.999208552043</v>
      </c>
    </row>
    <row r="2481" spans="1:4" x14ac:dyDescent="0.3">
      <c r="A2481" s="73">
        <v>40246</v>
      </c>
      <c r="B2481" s="130">
        <v>1140.4499510000001</v>
      </c>
      <c r="C2481" s="125">
        <f t="shared" si="76"/>
        <v>4.1887425548418067E-2</v>
      </c>
      <c r="D2481" s="130">
        <f t="shared" si="77"/>
        <v>41887.425548418069</v>
      </c>
    </row>
    <row r="2482" spans="1:4" x14ac:dyDescent="0.3">
      <c r="A2482" s="73">
        <v>40245</v>
      </c>
      <c r="B2482" s="130">
        <v>1138.5</v>
      </c>
      <c r="C2482" s="125">
        <f t="shared" si="76"/>
        <v>2.751779291235823E-2</v>
      </c>
      <c r="D2482" s="130">
        <f t="shared" si="77"/>
        <v>27517.792912358229</v>
      </c>
    </row>
    <row r="2483" spans="1:4" x14ac:dyDescent="0.3">
      <c r="A2483" s="73">
        <v>40242</v>
      </c>
      <c r="B2483" s="130">
        <v>1138.6999510000001</v>
      </c>
      <c r="C2483" s="125">
        <f t="shared" si="76"/>
        <v>2.6623426371583658E-2</v>
      </c>
      <c r="D2483" s="130">
        <f t="shared" si="77"/>
        <v>26623.426371583657</v>
      </c>
    </row>
    <row r="2484" spans="1:4" x14ac:dyDescent="0.3">
      <c r="A2484" s="73">
        <v>40241</v>
      </c>
      <c r="B2484" s="130">
        <v>1122.969971</v>
      </c>
      <c r="C2484" s="125">
        <f t="shared" si="76"/>
        <v>1.4655496724644168E-2</v>
      </c>
      <c r="D2484" s="130">
        <f t="shared" si="77"/>
        <v>14655.496724644168</v>
      </c>
    </row>
    <row r="2485" spans="1:4" x14ac:dyDescent="0.3">
      <c r="A2485" s="73">
        <v>40240</v>
      </c>
      <c r="B2485" s="130">
        <v>1118.790039</v>
      </c>
      <c r="C2485" s="125">
        <f t="shared" si="76"/>
        <v>1.7535110025965084E-2</v>
      </c>
      <c r="D2485" s="130">
        <f t="shared" si="77"/>
        <v>17535.110025965085</v>
      </c>
    </row>
    <row r="2486" spans="1:4" x14ac:dyDescent="0.3">
      <c r="A2486" s="73">
        <v>40239</v>
      </c>
      <c r="B2486" s="130">
        <v>1118.3100589999999</v>
      </c>
      <c r="C2486" s="125">
        <f t="shared" si="76"/>
        <v>2.140899294623555E-2</v>
      </c>
      <c r="D2486" s="130">
        <f t="shared" si="77"/>
        <v>21408.99294623555</v>
      </c>
    </row>
    <row r="2487" spans="1:4" x14ac:dyDescent="0.3">
      <c r="A2487" s="73">
        <v>40238</v>
      </c>
      <c r="B2487" s="130">
        <v>1115.709961</v>
      </c>
      <c r="C2487" s="125">
        <f t="shared" si="76"/>
        <v>3.7377570293371853E-2</v>
      </c>
      <c r="D2487" s="130">
        <f t="shared" si="77"/>
        <v>37377.570293371857</v>
      </c>
    </row>
    <row r="2488" spans="1:4" x14ac:dyDescent="0.3">
      <c r="A2488" s="73">
        <v>40235</v>
      </c>
      <c r="B2488" s="130">
        <v>1104.48999</v>
      </c>
      <c r="C2488" s="125">
        <f t="shared" si="76"/>
        <v>2.4126790452842384E-2</v>
      </c>
      <c r="D2488" s="130">
        <f t="shared" si="77"/>
        <v>24126.790452842382</v>
      </c>
    </row>
    <row r="2489" spans="1:4" x14ac:dyDescent="0.3">
      <c r="A2489" s="73">
        <v>40234</v>
      </c>
      <c r="B2489" s="130">
        <v>1102.9399410000001</v>
      </c>
      <c r="C2489" s="125">
        <f t="shared" si="76"/>
        <v>3.2589605981530489E-2</v>
      </c>
      <c r="D2489" s="130">
        <f t="shared" si="77"/>
        <v>32589.605981530491</v>
      </c>
    </row>
    <row r="2490" spans="1:4" x14ac:dyDescent="0.3">
      <c r="A2490" s="73">
        <v>40233</v>
      </c>
      <c r="B2490" s="130">
        <v>1105.23999</v>
      </c>
      <c r="C2490" s="125">
        <f t="shared" si="76"/>
        <v>3.2432807748892012E-2</v>
      </c>
      <c r="D2490" s="130">
        <f t="shared" si="77"/>
        <v>32432.807748892013</v>
      </c>
    </row>
    <row r="2491" spans="1:4" x14ac:dyDescent="0.3">
      <c r="A2491" s="73">
        <v>40232</v>
      </c>
      <c r="B2491" s="130">
        <v>1094.599976</v>
      </c>
      <c r="C2491" s="125">
        <f t="shared" si="76"/>
        <v>3.5827153659624411E-2</v>
      </c>
      <c r="D2491" s="130">
        <f t="shared" si="77"/>
        <v>35827.153659624411</v>
      </c>
    </row>
    <row r="2492" spans="1:4" x14ac:dyDescent="0.3">
      <c r="A2492" s="73">
        <v>40231</v>
      </c>
      <c r="B2492" s="130">
        <v>1108.01001</v>
      </c>
      <c r="C2492" s="125">
        <f t="shared" si="76"/>
        <v>3.9223845012808845E-2</v>
      </c>
      <c r="D2492" s="130">
        <f t="shared" si="77"/>
        <v>39223.845012808844</v>
      </c>
    </row>
    <row r="2493" spans="1:4" x14ac:dyDescent="0.3">
      <c r="A2493" s="73">
        <v>40228</v>
      </c>
      <c r="B2493" s="130">
        <v>1109.170044</v>
      </c>
      <c r="C2493" s="125">
        <f t="shared" si="76"/>
        <v>4.332577028706952E-2</v>
      </c>
      <c r="D2493" s="130">
        <f t="shared" si="77"/>
        <v>43325.770287069521</v>
      </c>
    </row>
    <row r="2494" spans="1:4" x14ac:dyDescent="0.3">
      <c r="A2494" s="73">
        <v>40227</v>
      </c>
      <c r="B2494" s="130">
        <v>1106.75</v>
      </c>
      <c r="C2494" s="125">
        <f t="shared" si="76"/>
        <v>8.6304049556340523E-3</v>
      </c>
      <c r="D2494" s="130">
        <f t="shared" si="77"/>
        <v>8630.4049556340524</v>
      </c>
    </row>
    <row r="2495" spans="1:4" x14ac:dyDescent="0.3">
      <c r="A2495" s="73">
        <v>40226</v>
      </c>
      <c r="B2495" s="130">
        <v>1099.51001</v>
      </c>
      <c r="C2495" s="125">
        <f t="shared" si="76"/>
        <v>-3.4531560983853682E-3</v>
      </c>
      <c r="D2495" s="130">
        <f t="shared" si="77"/>
        <v>-3453.1560983853683</v>
      </c>
    </row>
    <row r="2496" spans="1:4" x14ac:dyDescent="0.3">
      <c r="A2496" s="73">
        <v>40225</v>
      </c>
      <c r="B2496" s="130">
        <v>1094.869995</v>
      </c>
      <c r="C2496" s="125">
        <f t="shared" si="76"/>
        <v>5.2149343160339257E-3</v>
      </c>
      <c r="D2496" s="130">
        <f t="shared" si="77"/>
        <v>5214.9343160339258</v>
      </c>
    </row>
    <row r="2497" spans="1:4" x14ac:dyDescent="0.3">
      <c r="A2497" s="73">
        <v>40221</v>
      </c>
      <c r="B2497" s="130">
        <v>1075.51001</v>
      </c>
      <c r="C2497" s="125">
        <f t="shared" si="76"/>
        <v>1.5272006924822445E-3</v>
      </c>
      <c r="D2497" s="130">
        <f t="shared" si="77"/>
        <v>1527.2006924822444</v>
      </c>
    </row>
    <row r="2498" spans="1:4" x14ac:dyDescent="0.3">
      <c r="A2498" s="73">
        <v>40220</v>
      </c>
      <c r="B2498" s="130">
        <v>1078.469971</v>
      </c>
      <c r="C2498" s="125">
        <f t="shared" si="76"/>
        <v>-5.5877272532396383E-3</v>
      </c>
      <c r="D2498" s="130">
        <f t="shared" si="77"/>
        <v>-5587.7272532396382</v>
      </c>
    </row>
    <row r="2499" spans="1:4" x14ac:dyDescent="0.3">
      <c r="A2499" s="73">
        <v>40219</v>
      </c>
      <c r="B2499" s="130">
        <v>1068.130005</v>
      </c>
      <c r="C2499" s="125">
        <f t="shared" si="76"/>
        <v>-2.6760815489749401E-2</v>
      </c>
      <c r="D2499" s="130">
        <f t="shared" si="77"/>
        <v>-26760.815489749402</v>
      </c>
    </row>
    <row r="2500" spans="1:4" x14ac:dyDescent="0.3">
      <c r="A2500" s="73">
        <v>40218</v>
      </c>
      <c r="B2500" s="130">
        <v>1070.5200199999999</v>
      </c>
      <c r="C2500" s="125">
        <f t="shared" si="76"/>
        <v>-1.9822942516083186E-2</v>
      </c>
      <c r="D2500" s="130">
        <f t="shared" si="77"/>
        <v>-19822.942516083185</v>
      </c>
    </row>
    <row r="2501" spans="1:4" x14ac:dyDescent="0.3">
      <c r="A2501" s="73">
        <v>40217</v>
      </c>
      <c r="B2501" s="130">
        <v>1056.73999</v>
      </c>
      <c r="C2501" s="125">
        <f t="shared" si="76"/>
        <v>-3.6506900145243271E-2</v>
      </c>
      <c r="D2501" s="130">
        <f t="shared" si="77"/>
        <v>-36506.900145243271</v>
      </c>
    </row>
    <row r="2502" spans="1:4" x14ac:dyDescent="0.3">
      <c r="A2502" s="73">
        <v>40214</v>
      </c>
      <c r="B2502" s="130">
        <v>1066.1899410000001</v>
      </c>
      <c r="C2502" s="125">
        <f t="shared" si="76"/>
        <v>-2.3420961352119796E-2</v>
      </c>
      <c r="D2502" s="130">
        <f t="shared" si="77"/>
        <v>-23420.961352119797</v>
      </c>
    </row>
    <row r="2503" spans="1:4" x14ac:dyDescent="0.3">
      <c r="A2503" s="73">
        <v>40213</v>
      </c>
      <c r="B2503" s="130">
        <v>1063.1099850000001</v>
      </c>
      <c r="C2503" s="125">
        <f t="shared" si="76"/>
        <v>-4.7802017014223597E-2</v>
      </c>
      <c r="D2503" s="130">
        <f t="shared" si="77"/>
        <v>-47802.017014223595</v>
      </c>
    </row>
    <row r="2504" spans="1:4" x14ac:dyDescent="0.3">
      <c r="A2504" s="73">
        <v>40212</v>
      </c>
      <c r="B2504" s="130">
        <v>1097.280029</v>
      </c>
      <c r="C2504" s="125">
        <f t="shared" ref="C2504:C2567" si="78">B2504/B2514-1</f>
        <v>-3.5815971849123995E-2</v>
      </c>
      <c r="D2504" s="130">
        <f t="shared" ref="D2504:D2567" si="79">C2504*$B$5</f>
        <v>-35815.971849123998</v>
      </c>
    </row>
    <row r="2505" spans="1:4" x14ac:dyDescent="0.3">
      <c r="A2505" s="73">
        <v>40211</v>
      </c>
      <c r="B2505" s="130">
        <v>1103.3199460000001</v>
      </c>
      <c r="C2505" s="125">
        <f t="shared" si="78"/>
        <v>-4.0783177986718822E-2</v>
      </c>
      <c r="D2505" s="130">
        <f t="shared" si="79"/>
        <v>-40783.177986718823</v>
      </c>
    </row>
    <row r="2506" spans="1:4" x14ac:dyDescent="0.3">
      <c r="A2506" s="73">
        <v>40210</v>
      </c>
      <c r="B2506" s="130">
        <v>1089.1899410000001</v>
      </c>
      <c r="C2506" s="125">
        <f t="shared" si="78"/>
        <v>-4.1231381921507215E-2</v>
      </c>
      <c r="D2506" s="130">
        <f t="shared" si="79"/>
        <v>-41231.381921507214</v>
      </c>
    </row>
    <row r="2507" spans="1:4" x14ac:dyDescent="0.3">
      <c r="A2507" s="73">
        <v>40207</v>
      </c>
      <c r="B2507" s="130">
        <v>1073.869995</v>
      </c>
      <c r="C2507" s="125">
        <f t="shared" si="78"/>
        <v>-6.4947815799387687E-2</v>
      </c>
      <c r="D2507" s="130">
        <f t="shared" si="79"/>
        <v>-64947.815799387688</v>
      </c>
    </row>
    <row r="2508" spans="1:4" x14ac:dyDescent="0.3">
      <c r="A2508" s="73">
        <v>40206</v>
      </c>
      <c r="B2508" s="130">
        <v>1084.530029</v>
      </c>
      <c r="C2508" s="125">
        <f t="shared" si="78"/>
        <v>-5.3374434499843249E-2</v>
      </c>
      <c r="D2508" s="130">
        <f t="shared" si="79"/>
        <v>-53374.43449984325</v>
      </c>
    </row>
    <row r="2509" spans="1:4" x14ac:dyDescent="0.3">
      <c r="A2509" s="73">
        <v>40205</v>
      </c>
      <c r="B2509" s="130">
        <v>1097.5</v>
      </c>
      <c r="C2509" s="125">
        <f t="shared" si="78"/>
        <v>-3.4077882794052772E-2</v>
      </c>
      <c r="D2509" s="130">
        <f t="shared" si="79"/>
        <v>-34077.88279405277</v>
      </c>
    </row>
    <row r="2510" spans="1:4" x14ac:dyDescent="0.3">
      <c r="A2510" s="73">
        <v>40204</v>
      </c>
      <c r="B2510" s="130">
        <v>1092.170044</v>
      </c>
      <c r="C2510" s="125">
        <f t="shared" si="78"/>
        <v>-4.7786305738309443E-2</v>
      </c>
      <c r="D2510" s="130">
        <f t="shared" si="79"/>
        <v>-47786.305738309442</v>
      </c>
    </row>
    <row r="2511" spans="1:4" x14ac:dyDescent="0.3">
      <c r="A2511" s="73">
        <v>40203</v>
      </c>
      <c r="B2511" s="130">
        <v>1096.780029</v>
      </c>
      <c r="C2511" s="125">
        <f t="shared" si="78"/>
        <v>-4.2096763124190195E-2</v>
      </c>
      <c r="D2511" s="130">
        <f t="shared" si="79"/>
        <v>-42096.763124190198</v>
      </c>
    </row>
    <row r="2512" spans="1:4" x14ac:dyDescent="0.3">
      <c r="A2512" s="73">
        <v>40200</v>
      </c>
      <c r="B2512" s="130">
        <v>1091.76001</v>
      </c>
      <c r="C2512" s="125">
        <f t="shared" si="78"/>
        <v>-4.3733354571090288E-2</v>
      </c>
      <c r="D2512" s="130">
        <f t="shared" si="79"/>
        <v>-43733.354571090291</v>
      </c>
    </row>
    <row r="2513" spans="1:4" x14ac:dyDescent="0.3">
      <c r="A2513" s="73">
        <v>40199</v>
      </c>
      <c r="B2513" s="130">
        <v>1116.4799800000001</v>
      </c>
      <c r="C2513" s="125">
        <f t="shared" si="78"/>
        <v>-1.8168417897069467E-2</v>
      </c>
      <c r="D2513" s="130">
        <f t="shared" si="79"/>
        <v>-18168.417897069467</v>
      </c>
    </row>
    <row r="2514" spans="1:4" x14ac:dyDescent="0.3">
      <c r="A2514" s="73">
        <v>40198</v>
      </c>
      <c r="B2514" s="130">
        <v>1138.040039</v>
      </c>
      <c r="C2514" s="125">
        <f t="shared" si="78"/>
        <v>1.3374326657265012E-3</v>
      </c>
      <c r="D2514" s="130">
        <f t="shared" si="79"/>
        <v>1337.4326657265012</v>
      </c>
    </row>
    <row r="2515" spans="1:4" x14ac:dyDescent="0.3">
      <c r="A2515" s="73">
        <v>40197</v>
      </c>
      <c r="B2515" s="130">
        <v>1150.2299800000001</v>
      </c>
      <c r="C2515" s="125">
        <f t="shared" si="78"/>
        <v>1.5216365680335908E-2</v>
      </c>
      <c r="D2515" s="130">
        <f t="shared" si="79"/>
        <v>15216.365680335908</v>
      </c>
    </row>
    <row r="2516" spans="1:4" x14ac:dyDescent="0.3">
      <c r="A2516" s="73">
        <v>40193</v>
      </c>
      <c r="B2516" s="130">
        <v>1136.030029</v>
      </c>
      <c r="C2516" s="125">
        <f t="shared" si="78"/>
        <v>1.8769665008045999E-2</v>
      </c>
      <c r="D2516" s="130">
        <f t="shared" si="79"/>
        <v>18769.665008045999</v>
      </c>
    </row>
    <row r="2517" spans="1:4" x14ac:dyDescent="0.3">
      <c r="A2517" s="73">
        <v>40192</v>
      </c>
      <c r="B2517" s="130">
        <v>1148.459961</v>
      </c>
      <c r="C2517" s="125">
        <f t="shared" si="78"/>
        <v>1.9566339499548224E-2</v>
      </c>
      <c r="D2517" s="130">
        <f t="shared" si="79"/>
        <v>19566.339499548223</v>
      </c>
    </row>
    <row r="2518" spans="1:4" x14ac:dyDescent="0.3">
      <c r="A2518" s="73">
        <v>40191</v>
      </c>
      <c r="B2518" s="130">
        <v>1145.6800539999999</v>
      </c>
      <c r="C2518" s="125">
        <f t="shared" si="78"/>
        <v>1.7297197520478091E-2</v>
      </c>
      <c r="D2518" s="130">
        <f t="shared" si="79"/>
        <v>17297.19752047809</v>
      </c>
    </row>
    <row r="2519" spans="1:4" x14ac:dyDescent="0.3">
      <c r="A2519" s="73">
        <v>40190</v>
      </c>
      <c r="B2519" s="130">
        <v>1136.219971</v>
      </c>
      <c r="C2519" s="125">
        <f t="shared" si="78"/>
        <v>7.4836774751931845E-3</v>
      </c>
      <c r="D2519" s="130">
        <f t="shared" si="79"/>
        <v>7483.6774751931844</v>
      </c>
    </row>
    <row r="2520" spans="1:4" x14ac:dyDescent="0.3">
      <c r="A2520" s="73">
        <v>40189</v>
      </c>
      <c r="B2520" s="130">
        <v>1146.9799800000001</v>
      </c>
      <c r="C2520" s="125">
        <f t="shared" si="78"/>
        <v>1.8198281695161578E-2</v>
      </c>
      <c r="D2520" s="130">
        <f t="shared" si="79"/>
        <v>18198.281695161579</v>
      </c>
    </row>
    <row r="2521" spans="1:4" x14ac:dyDescent="0.3">
      <c r="A2521" s="73">
        <v>40186</v>
      </c>
      <c r="B2521" s="130">
        <v>1144.9799800000001</v>
      </c>
      <c r="C2521" s="125">
        <f t="shared" si="78"/>
        <v>2.1765333208418225E-2</v>
      </c>
      <c r="D2521" s="130">
        <f t="shared" si="79"/>
        <v>21765.333208418226</v>
      </c>
    </row>
    <row r="2522" spans="1:4" x14ac:dyDescent="0.3">
      <c r="A2522" s="73">
        <v>40185</v>
      </c>
      <c r="B2522" s="130">
        <v>1141.6899410000001</v>
      </c>
      <c r="C2522" s="125">
        <f t="shared" si="78"/>
        <v>2.1171285465890088E-2</v>
      </c>
      <c r="D2522" s="130">
        <f t="shared" si="79"/>
        <v>21171.285465890087</v>
      </c>
    </row>
    <row r="2523" spans="1:4" x14ac:dyDescent="0.3">
      <c r="A2523" s="73">
        <v>40184</v>
      </c>
      <c r="B2523" s="130">
        <v>1137.1400149999999</v>
      </c>
      <c r="C2523" s="125">
        <f t="shared" si="78"/>
        <v>2.0726147824979835E-2</v>
      </c>
      <c r="D2523" s="130">
        <f t="shared" si="79"/>
        <v>20726.147824979835</v>
      </c>
    </row>
    <row r="2524" spans="1:4" x14ac:dyDescent="0.3">
      <c r="A2524" s="73">
        <v>40183</v>
      </c>
      <c r="B2524" s="130">
        <v>1136.5200199999999</v>
      </c>
      <c r="C2524" s="125">
        <f t="shared" si="78"/>
        <v>3.0885239413019683E-2</v>
      </c>
      <c r="D2524" s="130">
        <f t="shared" si="79"/>
        <v>30885.239413019684</v>
      </c>
    </row>
    <row r="2525" spans="1:4" x14ac:dyDescent="0.3">
      <c r="A2525" s="73">
        <v>40182</v>
      </c>
      <c r="B2525" s="130">
        <v>1132.98999</v>
      </c>
      <c r="C2525" s="125">
        <f t="shared" si="78"/>
        <v>3.3674581674404847E-2</v>
      </c>
      <c r="D2525" s="130">
        <f t="shared" si="79"/>
        <v>33674.58167440485</v>
      </c>
    </row>
    <row r="2526" spans="1:4" x14ac:dyDescent="0.3">
      <c r="A2526" s="73">
        <v>40178</v>
      </c>
      <c r="B2526" s="130">
        <v>1115.099976</v>
      </c>
      <c r="C2526" s="125">
        <f t="shared" si="78"/>
        <v>5.337205603951567E-3</v>
      </c>
      <c r="D2526" s="130">
        <f t="shared" si="79"/>
        <v>5337.2056039515674</v>
      </c>
    </row>
    <row r="2527" spans="1:4" x14ac:dyDescent="0.3">
      <c r="A2527" s="73">
        <v>40177</v>
      </c>
      <c r="B2527" s="130">
        <v>1126.420044</v>
      </c>
      <c r="C2527" s="125">
        <f t="shared" si="78"/>
        <v>1.6688770137830433E-2</v>
      </c>
      <c r="D2527" s="130">
        <f t="shared" si="79"/>
        <v>16688.770137830434</v>
      </c>
    </row>
    <row r="2528" spans="1:4" x14ac:dyDescent="0.3">
      <c r="A2528" s="73">
        <v>40176</v>
      </c>
      <c r="B2528" s="130">
        <v>1126.1999510000001</v>
      </c>
      <c r="C2528" s="125">
        <f t="shared" si="78"/>
        <v>1.0851680859856883E-2</v>
      </c>
      <c r="D2528" s="130">
        <f t="shared" si="79"/>
        <v>10851.680859856882</v>
      </c>
    </row>
    <row r="2529" spans="1:4" x14ac:dyDescent="0.3">
      <c r="A2529" s="73">
        <v>40175</v>
      </c>
      <c r="B2529" s="130">
        <v>1127.780029</v>
      </c>
      <c r="C2529" s="125">
        <f t="shared" si="78"/>
        <v>1.9314715470123867E-2</v>
      </c>
      <c r="D2529" s="130">
        <f t="shared" si="79"/>
        <v>19314.715470123865</v>
      </c>
    </row>
    <row r="2530" spans="1:4" x14ac:dyDescent="0.3">
      <c r="A2530" s="73">
        <v>40171</v>
      </c>
      <c r="B2530" s="130">
        <v>1126.4799800000001</v>
      </c>
      <c r="C2530" s="125">
        <f t="shared" si="78"/>
        <v>2.1889603597179397E-2</v>
      </c>
      <c r="D2530" s="130">
        <f t="shared" si="79"/>
        <v>21889.603597179397</v>
      </c>
    </row>
    <row r="2531" spans="1:4" x14ac:dyDescent="0.3">
      <c r="A2531" s="73">
        <v>40170</v>
      </c>
      <c r="B2531" s="130">
        <v>1120.589966</v>
      </c>
      <c r="C2531" s="125">
        <f t="shared" si="78"/>
        <v>2.2482792190936518E-2</v>
      </c>
      <c r="D2531" s="130">
        <f t="shared" si="79"/>
        <v>22482.792190936518</v>
      </c>
    </row>
    <row r="2532" spans="1:4" x14ac:dyDescent="0.3">
      <c r="A2532" s="73">
        <v>40169</v>
      </c>
      <c r="B2532" s="130">
        <v>1118.0200199999999</v>
      </c>
      <c r="C2532" s="125">
        <f t="shared" si="78"/>
        <v>2.3884169834575086E-2</v>
      </c>
      <c r="D2532" s="130">
        <f t="shared" si="79"/>
        <v>23884.169834575085</v>
      </c>
    </row>
    <row r="2533" spans="1:4" x14ac:dyDescent="0.3">
      <c r="A2533" s="73">
        <v>40168</v>
      </c>
      <c r="B2533" s="130">
        <v>1114.0500489999999</v>
      </c>
      <c r="C2533" s="125">
        <f t="shared" si="78"/>
        <v>9.7893034217084729E-3</v>
      </c>
      <c r="D2533" s="130">
        <f t="shared" si="79"/>
        <v>9789.3034217084733</v>
      </c>
    </row>
    <row r="2534" spans="1:4" x14ac:dyDescent="0.3">
      <c r="A2534" s="73">
        <v>40165</v>
      </c>
      <c r="B2534" s="130">
        <v>1102.469971</v>
      </c>
      <c r="C2534" s="125">
        <f t="shared" si="78"/>
        <v>-3.173664138115817E-3</v>
      </c>
      <c r="D2534" s="130">
        <f t="shared" si="79"/>
        <v>-3173.664138115817</v>
      </c>
    </row>
    <row r="2535" spans="1:4" x14ac:dyDescent="0.3">
      <c r="A2535" s="73">
        <v>40164</v>
      </c>
      <c r="B2535" s="130">
        <v>1096.079956</v>
      </c>
      <c r="C2535" s="125">
        <f t="shared" si="78"/>
        <v>-3.4912428598309342E-3</v>
      </c>
      <c r="D2535" s="130">
        <f t="shared" si="79"/>
        <v>-3491.2428598309343</v>
      </c>
    </row>
    <row r="2536" spans="1:4" x14ac:dyDescent="0.3">
      <c r="A2536" s="73">
        <v>40163</v>
      </c>
      <c r="B2536" s="130">
        <v>1109.1800539999999</v>
      </c>
      <c r="C2536" s="125">
        <f t="shared" si="78"/>
        <v>-5.403339271969898E-5</v>
      </c>
      <c r="D2536" s="130">
        <f t="shared" si="79"/>
        <v>-54.03339271969898</v>
      </c>
    </row>
    <row r="2537" spans="1:4" x14ac:dyDescent="0.3">
      <c r="A2537" s="73">
        <v>40162</v>
      </c>
      <c r="B2537" s="130">
        <v>1107.9300539999999</v>
      </c>
      <c r="C2537" s="125">
        <f t="shared" si="78"/>
        <v>-8.3863698986319513E-4</v>
      </c>
      <c r="D2537" s="130">
        <f t="shared" si="79"/>
        <v>-838.63698986319514</v>
      </c>
    </row>
    <row r="2538" spans="1:4" x14ac:dyDescent="0.3">
      <c r="A2538" s="73">
        <v>40161</v>
      </c>
      <c r="B2538" s="130">
        <v>1114.1099850000001</v>
      </c>
      <c r="C2538" s="125">
        <f t="shared" si="78"/>
        <v>1.6866989691469936E-2</v>
      </c>
      <c r="D2538" s="130">
        <f t="shared" si="79"/>
        <v>16866.989691469935</v>
      </c>
    </row>
    <row r="2539" spans="1:4" x14ac:dyDescent="0.3">
      <c r="A2539" s="73">
        <v>40158</v>
      </c>
      <c r="B2539" s="130">
        <v>1106.410034</v>
      </c>
      <c r="C2539" s="125">
        <f t="shared" si="78"/>
        <v>1.3669428154810648E-2</v>
      </c>
      <c r="D2539" s="130">
        <f t="shared" si="79"/>
        <v>13669.428154810648</v>
      </c>
    </row>
    <row r="2540" spans="1:4" x14ac:dyDescent="0.3">
      <c r="A2540" s="73">
        <v>40157</v>
      </c>
      <c r="B2540" s="130">
        <v>1102.349976</v>
      </c>
      <c r="C2540" s="125">
        <f t="shared" si="78"/>
        <v>-7.4552541915162696E-3</v>
      </c>
      <c r="D2540" s="130">
        <f t="shared" si="79"/>
        <v>-7455.2541915162692</v>
      </c>
    </row>
    <row r="2541" spans="1:4" x14ac:dyDescent="0.3">
      <c r="A2541" s="73">
        <v>40156</v>
      </c>
      <c r="B2541" s="130">
        <v>1095.9499510000001</v>
      </c>
      <c r="C2541" s="125">
        <f t="shared" si="78"/>
        <v>-8.7731857183046547E-3</v>
      </c>
      <c r="D2541" s="130">
        <f t="shared" si="79"/>
        <v>-8773.1857183046541</v>
      </c>
    </row>
    <row r="2542" spans="1:4" x14ac:dyDescent="0.3">
      <c r="A2542" s="73">
        <v>40155</v>
      </c>
      <c r="B2542" s="130">
        <v>1091.9399410000001</v>
      </c>
      <c r="C2542" s="125">
        <f t="shared" si="78"/>
        <v>-1.2926714934613726E-2</v>
      </c>
      <c r="D2542" s="130">
        <f t="shared" si="79"/>
        <v>-12926.714934613725</v>
      </c>
    </row>
    <row r="2543" spans="1:4" x14ac:dyDescent="0.3">
      <c r="A2543" s="73">
        <v>40154</v>
      </c>
      <c r="B2543" s="130">
        <v>1103.25</v>
      </c>
      <c r="C2543" s="125">
        <f t="shared" si="78"/>
        <v>1.0876133835711954E-2</v>
      </c>
      <c r="D2543" s="130">
        <f t="shared" si="79"/>
        <v>10876.133835711955</v>
      </c>
    </row>
    <row r="2544" spans="1:4" x14ac:dyDescent="0.3">
      <c r="A2544" s="73">
        <v>40151</v>
      </c>
      <c r="B2544" s="130">
        <v>1105.9799800000001</v>
      </c>
      <c r="C2544" s="125">
        <f t="shared" si="78"/>
        <v>1.0119605221599715E-2</v>
      </c>
      <c r="D2544" s="130">
        <f t="shared" si="79"/>
        <v>10119.605221599715</v>
      </c>
    </row>
    <row r="2545" spans="1:4" x14ac:dyDescent="0.3">
      <c r="A2545" s="73">
        <v>40150</v>
      </c>
      <c r="B2545" s="130">
        <v>1099.920044</v>
      </c>
      <c r="C2545" s="125">
        <f t="shared" si="78"/>
        <v>-8.9025090680996399E-3</v>
      </c>
      <c r="D2545" s="130">
        <f t="shared" si="79"/>
        <v>-8902.50906809964</v>
      </c>
    </row>
    <row r="2546" spans="1:4" x14ac:dyDescent="0.3">
      <c r="A2546" s="73">
        <v>40149</v>
      </c>
      <c r="B2546" s="130">
        <v>1109.23999</v>
      </c>
      <c r="C2546" s="125">
        <f t="shared" si="78"/>
        <v>-9.7265297618998048E-4</v>
      </c>
      <c r="D2546" s="130">
        <f t="shared" si="79"/>
        <v>-972.65297618998045</v>
      </c>
    </row>
    <row r="2547" spans="1:4" x14ac:dyDescent="0.3">
      <c r="A2547" s="73">
        <v>40148</v>
      </c>
      <c r="B2547" s="130">
        <v>1108.8599850000001</v>
      </c>
      <c r="C2547" s="125">
        <f t="shared" si="78"/>
        <v>-3.9670421036819281E-4</v>
      </c>
      <c r="D2547" s="130">
        <f t="shared" si="79"/>
        <v>-396.70421036819283</v>
      </c>
    </row>
    <row r="2548" spans="1:4" x14ac:dyDescent="0.3">
      <c r="A2548" s="73">
        <v>40147</v>
      </c>
      <c r="B2548" s="130">
        <v>1095.630005</v>
      </c>
      <c r="C2548" s="125">
        <f t="shared" si="78"/>
        <v>1.9662225548928713E-3</v>
      </c>
      <c r="D2548" s="130">
        <f t="shared" si="79"/>
        <v>1966.2225548928714</v>
      </c>
    </row>
    <row r="2549" spans="1:4" x14ac:dyDescent="0.3">
      <c r="A2549" s="73">
        <v>40144</v>
      </c>
      <c r="B2549" s="130">
        <v>1091.48999</v>
      </c>
      <c r="C2549" s="125">
        <f t="shared" si="78"/>
        <v>3.9089805738290462E-3</v>
      </c>
      <c r="D2549" s="130">
        <f t="shared" si="79"/>
        <v>3908.9805738290461</v>
      </c>
    </row>
    <row r="2550" spans="1:4" x14ac:dyDescent="0.3">
      <c r="A2550" s="73">
        <v>40142</v>
      </c>
      <c r="B2550" s="130">
        <v>1110.630005</v>
      </c>
      <c r="C2550" s="125">
        <f t="shared" si="78"/>
        <v>1.1033122037731768E-2</v>
      </c>
      <c r="D2550" s="130">
        <f t="shared" si="79"/>
        <v>11033.122037731768</v>
      </c>
    </row>
    <row r="2551" spans="1:4" x14ac:dyDescent="0.3">
      <c r="A2551" s="73">
        <v>40141</v>
      </c>
      <c r="B2551" s="130">
        <v>1105.650024</v>
      </c>
      <c r="C2551" s="125">
        <f t="shared" si="78"/>
        <v>1.1564408271064197E-2</v>
      </c>
      <c r="D2551" s="130">
        <f t="shared" si="79"/>
        <v>11564.408271064198</v>
      </c>
    </row>
    <row r="2552" spans="1:4" x14ac:dyDescent="0.3">
      <c r="A2552" s="73">
        <v>40140</v>
      </c>
      <c r="B2552" s="130">
        <v>1106.23999</v>
      </c>
      <c r="C2552" s="125">
        <f t="shared" si="78"/>
        <v>1.2039406566521915E-2</v>
      </c>
      <c r="D2552" s="130">
        <f t="shared" si="79"/>
        <v>12039.406566521915</v>
      </c>
    </row>
    <row r="2553" spans="1:4" x14ac:dyDescent="0.3">
      <c r="A2553" s="73">
        <v>40137</v>
      </c>
      <c r="B2553" s="130">
        <v>1091.380005</v>
      </c>
      <c r="C2553" s="125">
        <f t="shared" si="78"/>
        <v>2.0648980630505909E-2</v>
      </c>
      <c r="D2553" s="130">
        <f t="shared" si="79"/>
        <v>20648.98063050591</v>
      </c>
    </row>
    <row r="2554" spans="1:4" x14ac:dyDescent="0.3">
      <c r="A2554" s="73">
        <v>40136</v>
      </c>
      <c r="B2554" s="130">
        <v>1094.900024</v>
      </c>
      <c r="C2554" s="125">
        <f t="shared" si="78"/>
        <v>2.6504053765110447E-2</v>
      </c>
      <c r="D2554" s="130">
        <f t="shared" si="79"/>
        <v>26504.053765110446</v>
      </c>
    </row>
    <row r="2555" spans="1:4" x14ac:dyDescent="0.3">
      <c r="A2555" s="73">
        <v>40135</v>
      </c>
      <c r="B2555" s="130">
        <v>1109.8000489999999</v>
      </c>
      <c r="C2555" s="125">
        <f t="shared" si="78"/>
        <v>6.048738557095068E-2</v>
      </c>
      <c r="D2555" s="130">
        <f t="shared" si="79"/>
        <v>60487.385570950682</v>
      </c>
    </row>
    <row r="2556" spans="1:4" x14ac:dyDescent="0.3">
      <c r="A2556" s="73">
        <v>40134</v>
      </c>
      <c r="B2556" s="130">
        <v>1110.3199460000001</v>
      </c>
      <c r="C2556" s="125">
        <f t="shared" si="78"/>
        <v>6.2090385484094179E-2</v>
      </c>
      <c r="D2556" s="130">
        <f t="shared" si="79"/>
        <v>62090.385484094179</v>
      </c>
    </row>
    <row r="2557" spans="1:4" x14ac:dyDescent="0.3">
      <c r="A2557" s="73">
        <v>40133</v>
      </c>
      <c r="B2557" s="130">
        <v>1109.3000489999999</v>
      </c>
      <c r="C2557" s="125">
        <f t="shared" si="78"/>
        <v>6.3689056920791076E-2</v>
      </c>
      <c r="D2557" s="130">
        <f t="shared" si="79"/>
        <v>63689.056920791074</v>
      </c>
    </row>
    <row r="2558" spans="1:4" x14ac:dyDescent="0.3">
      <c r="A2558" s="73">
        <v>40130</v>
      </c>
      <c r="B2558" s="130">
        <v>1093.4799800000001</v>
      </c>
      <c r="C2558" s="125">
        <f t="shared" si="78"/>
        <v>5.5289128694600898E-2</v>
      </c>
      <c r="D2558" s="130">
        <f t="shared" si="79"/>
        <v>55289.128694600899</v>
      </c>
    </row>
    <row r="2559" spans="1:4" x14ac:dyDescent="0.3">
      <c r="A2559" s="73">
        <v>40129</v>
      </c>
      <c r="B2559" s="130">
        <v>1087.23999</v>
      </c>
      <c r="C2559" s="125">
        <f t="shared" si="78"/>
        <v>1.9819723384356003E-2</v>
      </c>
      <c r="D2559" s="130">
        <f t="shared" si="79"/>
        <v>19819.723384356002</v>
      </c>
    </row>
    <row r="2560" spans="1:4" x14ac:dyDescent="0.3">
      <c r="A2560" s="73">
        <v>40128</v>
      </c>
      <c r="B2560" s="130">
        <v>1098.51001</v>
      </c>
      <c r="C2560" s="125">
        <f t="shared" si="78"/>
        <v>5.3595239665100491E-2</v>
      </c>
      <c r="D2560" s="130">
        <f t="shared" si="79"/>
        <v>53595.239665100489</v>
      </c>
    </row>
    <row r="2561" spans="1:4" x14ac:dyDescent="0.3">
      <c r="A2561" s="73">
        <v>40127</v>
      </c>
      <c r="B2561" s="130">
        <v>1093.01001</v>
      </c>
      <c r="C2561" s="125">
        <f t="shared" si="78"/>
        <v>2.7834960225699756E-2</v>
      </c>
      <c r="D2561" s="130">
        <f t="shared" si="79"/>
        <v>27834.960225699757</v>
      </c>
    </row>
    <row r="2562" spans="1:4" x14ac:dyDescent="0.3">
      <c r="A2562" s="73">
        <v>40126</v>
      </c>
      <c r="B2562" s="130">
        <v>1093.079956</v>
      </c>
      <c r="C2562" s="125">
        <f t="shared" si="78"/>
        <v>2.4490375556519339E-2</v>
      </c>
      <c r="D2562" s="130">
        <f t="shared" si="79"/>
        <v>24490.375556519339</v>
      </c>
    </row>
    <row r="2563" spans="1:4" x14ac:dyDescent="0.3">
      <c r="A2563" s="73">
        <v>40123</v>
      </c>
      <c r="B2563" s="130">
        <v>1069.3000489999999</v>
      </c>
      <c r="C2563" s="125">
        <f t="shared" si="78"/>
        <v>-9.5405031761505166E-3</v>
      </c>
      <c r="D2563" s="130">
        <f t="shared" si="79"/>
        <v>-9540.5031761505161</v>
      </c>
    </row>
    <row r="2564" spans="1:4" x14ac:dyDescent="0.3">
      <c r="A2564" s="73">
        <v>40122</v>
      </c>
      <c r="B2564" s="130">
        <v>1066.630005</v>
      </c>
      <c r="C2564" s="125">
        <f t="shared" si="78"/>
        <v>-2.4045921606023035E-2</v>
      </c>
      <c r="D2564" s="130">
        <f t="shared" si="79"/>
        <v>-24045.921606023036</v>
      </c>
    </row>
    <row r="2565" spans="1:4" x14ac:dyDescent="0.3">
      <c r="A2565" s="73">
        <v>40121</v>
      </c>
      <c r="B2565" s="130">
        <v>1046.5</v>
      </c>
      <c r="C2565" s="125">
        <f t="shared" si="78"/>
        <v>-3.2273000948259689E-2</v>
      </c>
      <c r="D2565" s="130">
        <f t="shared" si="79"/>
        <v>-32273.000948259691</v>
      </c>
    </row>
    <row r="2566" spans="1:4" x14ac:dyDescent="0.3">
      <c r="A2566" s="73">
        <v>40120</v>
      </c>
      <c r="B2566" s="130">
        <v>1045.410034</v>
      </c>
      <c r="C2566" s="125">
        <f t="shared" si="78"/>
        <v>-4.1840066111337615E-2</v>
      </c>
      <c r="D2566" s="130">
        <f t="shared" si="79"/>
        <v>-41840.066111337612</v>
      </c>
    </row>
    <row r="2567" spans="1:4" x14ac:dyDescent="0.3">
      <c r="A2567" s="73">
        <v>40119</v>
      </c>
      <c r="B2567" s="130">
        <v>1042.880005</v>
      </c>
      <c r="C2567" s="125">
        <f t="shared" si="78"/>
        <v>-5.0122530349331007E-2</v>
      </c>
      <c r="D2567" s="130">
        <f t="shared" si="79"/>
        <v>-50122.530349331006</v>
      </c>
    </row>
    <row r="2568" spans="1:4" x14ac:dyDescent="0.3">
      <c r="A2568" s="73">
        <v>40116</v>
      </c>
      <c r="B2568" s="130">
        <v>1036.1899410000001</v>
      </c>
      <c r="C2568" s="125">
        <f t="shared" ref="C2568:C2631" si="80">B2568/B2578-1</f>
        <v>-4.7339392508525147E-2</v>
      </c>
      <c r="D2568" s="130">
        <f t="shared" ref="D2568:D2631" si="81">C2568*$B$5</f>
        <v>-47339.392508525147</v>
      </c>
    </row>
    <row r="2569" spans="1:4" x14ac:dyDescent="0.3">
      <c r="A2569" s="73">
        <v>40115</v>
      </c>
      <c r="B2569" s="130">
        <v>1066.1099850000001</v>
      </c>
      <c r="C2569" s="125">
        <f t="shared" si="80"/>
        <v>-2.7768724339429784E-2</v>
      </c>
      <c r="D2569" s="130">
        <f t="shared" si="81"/>
        <v>-27768.724339429784</v>
      </c>
    </row>
    <row r="2570" spans="1:4" x14ac:dyDescent="0.3">
      <c r="A2570" s="73">
        <v>40114</v>
      </c>
      <c r="B2570" s="130">
        <v>1042.630005</v>
      </c>
      <c r="C2570" s="125">
        <f t="shared" si="80"/>
        <v>-4.5228122282959582E-2</v>
      </c>
      <c r="D2570" s="130">
        <f t="shared" si="81"/>
        <v>-45228.122282959579</v>
      </c>
    </row>
    <row r="2571" spans="1:4" x14ac:dyDescent="0.3">
      <c r="A2571" s="73">
        <v>40113</v>
      </c>
      <c r="B2571" s="130">
        <v>1063.410034</v>
      </c>
      <c r="C2571" s="125">
        <f t="shared" si="80"/>
        <v>-9.1129320415426207E-3</v>
      </c>
      <c r="D2571" s="130">
        <f t="shared" si="81"/>
        <v>-9112.9320415426209</v>
      </c>
    </row>
    <row r="2572" spans="1:4" x14ac:dyDescent="0.3">
      <c r="A2572" s="73">
        <v>40112</v>
      </c>
      <c r="B2572" s="130">
        <v>1066.9499510000001</v>
      </c>
      <c r="C2572" s="125">
        <f t="shared" si="80"/>
        <v>-8.585835685672949E-3</v>
      </c>
      <c r="D2572" s="130">
        <f t="shared" si="81"/>
        <v>-8585.8356856729497</v>
      </c>
    </row>
    <row r="2573" spans="1:4" x14ac:dyDescent="0.3">
      <c r="A2573" s="73">
        <v>40109</v>
      </c>
      <c r="B2573" s="130">
        <v>1079.599976</v>
      </c>
      <c r="C2573" s="125">
        <f t="shared" si="80"/>
        <v>7.5688863878233814E-3</v>
      </c>
      <c r="D2573" s="130">
        <f t="shared" si="81"/>
        <v>7568.8863878233815</v>
      </c>
    </row>
    <row r="2574" spans="1:4" x14ac:dyDescent="0.3">
      <c r="A2574" s="73">
        <v>40108</v>
      </c>
      <c r="B2574" s="130">
        <v>1092.910034</v>
      </c>
      <c r="C2574" s="125">
        <f t="shared" si="80"/>
        <v>2.5744316659989996E-2</v>
      </c>
      <c r="D2574" s="130">
        <f t="shared" si="81"/>
        <v>25744.316659989996</v>
      </c>
    </row>
    <row r="2575" spans="1:4" x14ac:dyDescent="0.3">
      <c r="A2575" s="73">
        <v>40107</v>
      </c>
      <c r="B2575" s="130">
        <v>1081.400024</v>
      </c>
      <c r="C2575" s="125">
        <f t="shared" si="80"/>
        <v>2.2523184053234724E-2</v>
      </c>
      <c r="D2575" s="130">
        <f t="shared" si="81"/>
        <v>22523.184053234723</v>
      </c>
    </row>
    <row r="2576" spans="1:4" x14ac:dyDescent="0.3">
      <c r="A2576" s="73">
        <v>40106</v>
      </c>
      <c r="B2576" s="130">
        <v>1091.0600589999999</v>
      </c>
      <c r="C2576" s="125">
        <f t="shared" si="80"/>
        <v>3.4454726372105338E-2</v>
      </c>
      <c r="D2576" s="130">
        <f t="shared" si="81"/>
        <v>34454.726372105339</v>
      </c>
    </row>
    <row r="2577" spans="1:4" x14ac:dyDescent="0.3">
      <c r="A2577" s="73">
        <v>40105</v>
      </c>
      <c r="B2577" s="130">
        <v>1097.910034</v>
      </c>
      <c r="C2577" s="125">
        <f t="shared" si="80"/>
        <v>5.5216034401539105E-2</v>
      </c>
      <c r="D2577" s="130">
        <f t="shared" si="81"/>
        <v>55216.034401539102</v>
      </c>
    </row>
    <row r="2578" spans="1:4" x14ac:dyDescent="0.3">
      <c r="A2578" s="73">
        <v>40102</v>
      </c>
      <c r="B2578" s="130">
        <v>1087.6800539999999</v>
      </c>
      <c r="C2578" s="125">
        <f t="shared" si="80"/>
        <v>6.0933950484704624E-2</v>
      </c>
      <c r="D2578" s="130">
        <f t="shared" si="81"/>
        <v>60933.950484704626</v>
      </c>
    </row>
    <row r="2579" spans="1:4" x14ac:dyDescent="0.3">
      <c r="A2579" s="73">
        <v>40101</v>
      </c>
      <c r="B2579" s="130">
        <v>1096.5600589999999</v>
      </c>
      <c r="C2579" s="125">
        <f t="shared" si="80"/>
        <v>6.477650585486816E-2</v>
      </c>
      <c r="D2579" s="130">
        <f t="shared" si="81"/>
        <v>64776.505854868163</v>
      </c>
    </row>
    <row r="2580" spans="1:4" x14ac:dyDescent="0.3">
      <c r="A2580" s="73">
        <v>40100</v>
      </c>
      <c r="B2580" s="130">
        <v>1092.0200199999999</v>
      </c>
      <c r="C2580" s="125">
        <f t="shared" si="80"/>
        <v>3.3053378603651984E-2</v>
      </c>
      <c r="D2580" s="130">
        <f t="shared" si="81"/>
        <v>33053.378603651981</v>
      </c>
    </row>
    <row r="2581" spans="1:4" x14ac:dyDescent="0.3">
      <c r="A2581" s="73">
        <v>40099</v>
      </c>
      <c r="B2581" s="130">
        <v>1073.1899410000001</v>
      </c>
      <c r="C2581" s="125">
        <f t="shared" si="80"/>
        <v>1.186105748382138E-2</v>
      </c>
      <c r="D2581" s="130">
        <f t="shared" si="81"/>
        <v>11861.05748382138</v>
      </c>
    </row>
    <row r="2582" spans="1:4" x14ac:dyDescent="0.3">
      <c r="A2582" s="73">
        <v>40098</v>
      </c>
      <c r="B2582" s="130">
        <v>1076.1899410000001</v>
      </c>
      <c r="C2582" s="125">
        <f t="shared" si="80"/>
        <v>1.2427290493279175E-2</v>
      </c>
      <c r="D2582" s="130">
        <f t="shared" si="81"/>
        <v>12427.290493279175</v>
      </c>
    </row>
    <row r="2583" spans="1:4" x14ac:dyDescent="0.3">
      <c r="A2583" s="73">
        <v>40095</v>
      </c>
      <c r="B2583" s="130">
        <v>1071.48999</v>
      </c>
      <c r="C2583" s="125">
        <f t="shared" si="80"/>
        <v>2.5957970154742771E-2</v>
      </c>
      <c r="D2583" s="130">
        <f t="shared" si="81"/>
        <v>25957.970154742772</v>
      </c>
    </row>
    <row r="2584" spans="1:4" x14ac:dyDescent="0.3">
      <c r="A2584" s="73">
        <v>40094</v>
      </c>
      <c r="B2584" s="130">
        <v>1065.4799800000001</v>
      </c>
      <c r="C2584" s="125">
        <f t="shared" si="80"/>
        <v>1.3989560701862302E-2</v>
      </c>
      <c r="D2584" s="130">
        <f t="shared" si="81"/>
        <v>13989.560701862303</v>
      </c>
    </row>
    <row r="2585" spans="1:4" x14ac:dyDescent="0.3">
      <c r="A2585" s="73">
        <v>40093</v>
      </c>
      <c r="B2585" s="130">
        <v>1057.579956</v>
      </c>
      <c r="C2585" s="125">
        <f t="shared" si="80"/>
        <v>-3.1012650140981313E-3</v>
      </c>
      <c r="D2585" s="130">
        <f t="shared" si="81"/>
        <v>-3101.2650140981314</v>
      </c>
    </row>
    <row r="2586" spans="1:4" x14ac:dyDescent="0.3">
      <c r="A2586" s="73">
        <v>40092</v>
      </c>
      <c r="B2586" s="130">
        <v>1054.719971</v>
      </c>
      <c r="C2586" s="125">
        <f t="shared" si="80"/>
        <v>-1.5807310585961409E-2</v>
      </c>
      <c r="D2586" s="130">
        <f t="shared" si="81"/>
        <v>-15807.31058596141</v>
      </c>
    </row>
    <row r="2587" spans="1:4" x14ac:dyDescent="0.3">
      <c r="A2587" s="73">
        <v>40091</v>
      </c>
      <c r="B2587" s="130">
        <v>1040.459961</v>
      </c>
      <c r="C2587" s="125">
        <f t="shared" si="80"/>
        <v>-2.27303291446741E-2</v>
      </c>
      <c r="D2587" s="130">
        <f t="shared" si="81"/>
        <v>-22730.329144674099</v>
      </c>
    </row>
    <row r="2588" spans="1:4" x14ac:dyDescent="0.3">
      <c r="A2588" s="73">
        <v>40088</v>
      </c>
      <c r="B2588" s="130">
        <v>1025.209961</v>
      </c>
      <c r="C2588" s="125">
        <f t="shared" si="80"/>
        <v>-4.0335192383764373E-2</v>
      </c>
      <c r="D2588" s="130">
        <f t="shared" si="81"/>
        <v>-40335.19238376437</v>
      </c>
    </row>
    <row r="2589" spans="1:4" x14ac:dyDescent="0.3">
      <c r="A2589" s="73">
        <v>40087</v>
      </c>
      <c r="B2589" s="130">
        <v>1029.849976</v>
      </c>
      <c r="C2589" s="125">
        <f t="shared" si="80"/>
        <v>-3.3449412321555516E-2</v>
      </c>
      <c r="D2589" s="130">
        <f t="shared" si="81"/>
        <v>-33449.412321555516</v>
      </c>
    </row>
    <row r="2590" spans="1:4" x14ac:dyDescent="0.3">
      <c r="A2590" s="73">
        <v>40086</v>
      </c>
      <c r="B2590" s="130">
        <v>1057.079956</v>
      </c>
      <c r="C2590" s="125">
        <f t="shared" si="80"/>
        <v>-1.0928603138884219E-2</v>
      </c>
      <c r="D2590" s="130">
        <f t="shared" si="81"/>
        <v>-10928.603138884218</v>
      </c>
    </row>
    <row r="2591" spans="1:4" x14ac:dyDescent="0.3">
      <c r="A2591" s="73">
        <v>40085</v>
      </c>
      <c r="B2591" s="130">
        <v>1060.6099850000001</v>
      </c>
      <c r="C2591" s="125">
        <f t="shared" si="80"/>
        <v>7.58099233547882E-3</v>
      </c>
      <c r="D2591" s="130">
        <f t="shared" si="81"/>
        <v>7580.9923354788198</v>
      </c>
    </row>
    <row r="2592" spans="1:4" x14ac:dyDescent="0.3">
      <c r="A2592" s="73">
        <v>40084</v>
      </c>
      <c r="B2592" s="130">
        <v>1062.9799800000001</v>
      </c>
      <c r="C2592" s="125">
        <f t="shared" si="80"/>
        <v>1.2998660531338357E-2</v>
      </c>
      <c r="D2592" s="130">
        <f t="shared" si="81"/>
        <v>12998.660531338357</v>
      </c>
    </row>
    <row r="2593" spans="1:4" x14ac:dyDescent="0.3">
      <c r="A2593" s="73">
        <v>40081</v>
      </c>
      <c r="B2593" s="130">
        <v>1044.380005</v>
      </c>
      <c r="C2593" s="125">
        <f t="shared" si="80"/>
        <v>1.5824087075735349E-3</v>
      </c>
      <c r="D2593" s="130">
        <f t="shared" si="81"/>
        <v>1582.4087075735349</v>
      </c>
    </row>
    <row r="2594" spans="1:4" x14ac:dyDescent="0.3">
      <c r="A2594" s="73">
        <v>40080</v>
      </c>
      <c r="B2594" s="130">
        <v>1050.780029</v>
      </c>
      <c r="C2594" s="125">
        <f t="shared" si="80"/>
        <v>6.3593137937540956E-3</v>
      </c>
      <c r="D2594" s="130">
        <f t="shared" si="81"/>
        <v>6359.313793754096</v>
      </c>
    </row>
    <row r="2595" spans="1:4" x14ac:dyDescent="0.3">
      <c r="A2595" s="73">
        <v>40079</v>
      </c>
      <c r="B2595" s="130">
        <v>1060.869995</v>
      </c>
      <c r="C2595" s="125">
        <f t="shared" si="80"/>
        <v>2.6611959059252621E-2</v>
      </c>
      <c r="D2595" s="130">
        <f t="shared" si="81"/>
        <v>26611.959059252622</v>
      </c>
    </row>
    <row r="2596" spans="1:4" x14ac:dyDescent="0.3">
      <c r="A2596" s="73">
        <v>40078</v>
      </c>
      <c r="B2596" s="130">
        <v>1071.660034</v>
      </c>
      <c r="C2596" s="125">
        <f t="shared" si="80"/>
        <v>4.5124312040428771E-2</v>
      </c>
      <c r="D2596" s="130">
        <f t="shared" si="81"/>
        <v>45124.312040428769</v>
      </c>
    </row>
    <row r="2597" spans="1:4" x14ac:dyDescent="0.3">
      <c r="A2597" s="73">
        <v>40077</v>
      </c>
      <c r="B2597" s="130">
        <v>1064.660034</v>
      </c>
      <c r="C2597" s="125">
        <f t="shared" si="80"/>
        <v>4.7481315289697346E-2</v>
      </c>
      <c r="D2597" s="130">
        <f t="shared" si="81"/>
        <v>47481.315289697348</v>
      </c>
    </row>
    <row r="2598" spans="1:4" x14ac:dyDescent="0.3">
      <c r="A2598" s="73">
        <v>40074</v>
      </c>
      <c r="B2598" s="130">
        <v>1068.3000489999999</v>
      </c>
      <c r="C2598" s="125">
        <f t="shared" si="80"/>
        <v>6.4849945824029476E-2</v>
      </c>
      <c r="D2598" s="130">
        <f t="shared" si="81"/>
        <v>64849.945824029477</v>
      </c>
    </row>
    <row r="2599" spans="1:4" x14ac:dyDescent="0.3">
      <c r="A2599" s="73">
        <v>40073</v>
      </c>
      <c r="B2599" s="130">
        <v>1065.48999</v>
      </c>
      <c r="C2599" s="125">
        <f t="shared" si="80"/>
        <v>7.1113335008796241E-2</v>
      </c>
      <c r="D2599" s="130">
        <f t="shared" si="81"/>
        <v>71113.335008796246</v>
      </c>
    </row>
    <row r="2600" spans="1:4" x14ac:dyDescent="0.3">
      <c r="A2600" s="73">
        <v>40072</v>
      </c>
      <c r="B2600" s="130">
        <v>1068.76001</v>
      </c>
      <c r="C2600" s="125">
        <f t="shared" si="80"/>
        <v>7.0858917036287217E-2</v>
      </c>
      <c r="D2600" s="130">
        <f t="shared" si="81"/>
        <v>70858.91703628721</v>
      </c>
    </row>
    <row r="2601" spans="1:4" x14ac:dyDescent="0.3">
      <c r="A2601" s="73">
        <v>40071</v>
      </c>
      <c r="B2601" s="130">
        <v>1052.630005</v>
      </c>
      <c r="C2601" s="125">
        <f t="shared" si="80"/>
        <v>3.1363298932821637E-2</v>
      </c>
      <c r="D2601" s="130">
        <f t="shared" si="81"/>
        <v>31363.298932821635</v>
      </c>
    </row>
    <row r="2602" spans="1:4" x14ac:dyDescent="0.3">
      <c r="A2602" s="73">
        <v>40070</v>
      </c>
      <c r="B2602" s="130">
        <v>1049.339966</v>
      </c>
      <c r="C2602" s="125">
        <f t="shared" si="80"/>
        <v>1.9836053889820571E-2</v>
      </c>
      <c r="D2602" s="130">
        <f t="shared" si="81"/>
        <v>19836.05388982057</v>
      </c>
    </row>
    <row r="2603" spans="1:4" x14ac:dyDescent="0.3">
      <c r="A2603" s="73">
        <v>40067</v>
      </c>
      <c r="B2603" s="130">
        <v>1042.7299800000001</v>
      </c>
      <c r="C2603" s="125">
        <f t="shared" si="80"/>
        <v>1.1396923536769465E-2</v>
      </c>
      <c r="D2603" s="130">
        <f t="shared" si="81"/>
        <v>11396.923536769465</v>
      </c>
    </row>
    <row r="2604" spans="1:4" x14ac:dyDescent="0.3">
      <c r="A2604" s="73">
        <v>40066</v>
      </c>
      <c r="B2604" s="130">
        <v>1044.1400149999999</v>
      </c>
      <c r="C2604" s="125">
        <f t="shared" si="80"/>
        <v>1.5581858224632539E-2</v>
      </c>
      <c r="D2604" s="130">
        <f t="shared" si="81"/>
        <v>15581.858224632539</v>
      </c>
    </row>
    <row r="2605" spans="1:4" x14ac:dyDescent="0.3">
      <c r="A2605" s="73">
        <v>40065</v>
      </c>
      <c r="B2605" s="130">
        <v>1033.369995</v>
      </c>
      <c r="C2605" s="125">
        <f t="shared" si="80"/>
        <v>5.2237305447471183E-3</v>
      </c>
      <c r="D2605" s="130">
        <f t="shared" si="81"/>
        <v>5223.7305447471181</v>
      </c>
    </row>
    <row r="2606" spans="1:4" x14ac:dyDescent="0.3">
      <c r="A2606" s="73">
        <v>40064</v>
      </c>
      <c r="B2606" s="130">
        <v>1025.3900149999999</v>
      </c>
      <c r="C2606" s="125">
        <f t="shared" si="80"/>
        <v>-1.7544488379550582E-4</v>
      </c>
      <c r="D2606" s="130">
        <f t="shared" si="81"/>
        <v>-175.44488379550583</v>
      </c>
    </row>
    <row r="2607" spans="1:4" x14ac:dyDescent="0.3">
      <c r="A2607" s="73">
        <v>40060</v>
      </c>
      <c r="B2607" s="130">
        <v>1016.400024</v>
      </c>
      <c r="C2607" s="125">
        <f t="shared" si="80"/>
        <v>-9.4822107847825077E-3</v>
      </c>
      <c r="D2607" s="130">
        <f t="shared" si="81"/>
        <v>-9482.2107847825082</v>
      </c>
    </row>
    <row r="2608" spans="1:4" x14ac:dyDescent="0.3">
      <c r="A2608" s="73">
        <v>40059</v>
      </c>
      <c r="B2608" s="130">
        <v>1003.23999</v>
      </c>
      <c r="C2608" s="125">
        <f t="shared" si="80"/>
        <v>-4.0997895713580368E-3</v>
      </c>
      <c r="D2608" s="130">
        <f t="shared" si="81"/>
        <v>-4099.7895713580365</v>
      </c>
    </row>
    <row r="2609" spans="1:4" x14ac:dyDescent="0.3">
      <c r="A2609" s="73">
        <v>40058</v>
      </c>
      <c r="B2609" s="130">
        <v>994.75</v>
      </c>
      <c r="C2609" s="125">
        <f t="shared" si="80"/>
        <v>-1.7160969454327324E-3</v>
      </c>
      <c r="D2609" s="130">
        <f t="shared" si="81"/>
        <v>-1716.0969454327324</v>
      </c>
    </row>
    <row r="2610" spans="1:4" x14ac:dyDescent="0.3">
      <c r="A2610" s="73">
        <v>40057</v>
      </c>
      <c r="B2610" s="130">
        <v>998.03997800000002</v>
      </c>
      <c r="C2610" s="125">
        <f t="shared" si="80"/>
        <v>8.4573596691575048E-3</v>
      </c>
      <c r="D2610" s="130">
        <f t="shared" si="81"/>
        <v>8457.359669157504</v>
      </c>
    </row>
    <row r="2611" spans="1:4" x14ac:dyDescent="0.3">
      <c r="A2611" s="73">
        <v>40056</v>
      </c>
      <c r="B2611" s="130">
        <v>1020.619995</v>
      </c>
      <c r="C2611" s="125">
        <f t="shared" si="80"/>
        <v>4.173600464895455E-2</v>
      </c>
      <c r="D2611" s="130">
        <f t="shared" si="81"/>
        <v>41736.004648954549</v>
      </c>
    </row>
    <row r="2612" spans="1:4" x14ac:dyDescent="0.3">
      <c r="A2612" s="73">
        <v>40053</v>
      </c>
      <c r="B2612" s="130">
        <v>1028.9300539999999</v>
      </c>
      <c r="C2612" s="125">
        <f t="shared" si="80"/>
        <v>2.4738844458217057E-2</v>
      </c>
      <c r="D2612" s="130">
        <f t="shared" si="81"/>
        <v>24738.844458217056</v>
      </c>
    </row>
    <row r="2613" spans="1:4" x14ac:dyDescent="0.3">
      <c r="A2613" s="73">
        <v>40052</v>
      </c>
      <c r="B2613" s="130">
        <v>1030.9799800000001</v>
      </c>
      <c r="C2613" s="125">
        <f t="shared" si="80"/>
        <v>1.8020598146013311E-2</v>
      </c>
      <c r="D2613" s="130">
        <f t="shared" si="81"/>
        <v>18020.598146013312</v>
      </c>
    </row>
    <row r="2614" spans="1:4" x14ac:dyDescent="0.3">
      <c r="A2614" s="73">
        <v>40051</v>
      </c>
      <c r="B2614" s="130">
        <v>1028.119995</v>
      </c>
      <c r="C2614" s="125">
        <f t="shared" si="80"/>
        <v>2.2181124709798494E-2</v>
      </c>
      <c r="D2614" s="130">
        <f t="shared" si="81"/>
        <v>22181.124709798496</v>
      </c>
    </row>
    <row r="2615" spans="1:4" x14ac:dyDescent="0.3">
      <c r="A2615" s="73">
        <v>40050</v>
      </c>
      <c r="B2615" s="130">
        <v>1028</v>
      </c>
      <c r="C2615" s="125">
        <f t="shared" si="80"/>
        <v>3.3841227748971248E-2</v>
      </c>
      <c r="D2615" s="130">
        <f t="shared" si="81"/>
        <v>33841.227748971251</v>
      </c>
    </row>
    <row r="2616" spans="1:4" x14ac:dyDescent="0.3">
      <c r="A2616" s="73">
        <v>40049</v>
      </c>
      <c r="B2616" s="130">
        <v>1025.5699460000001</v>
      </c>
      <c r="C2616" s="125">
        <f t="shared" si="80"/>
        <v>1.8339758157237984E-2</v>
      </c>
      <c r="D2616" s="130">
        <f t="shared" si="81"/>
        <v>18339.758157237986</v>
      </c>
    </row>
    <row r="2617" spans="1:4" x14ac:dyDescent="0.3">
      <c r="A2617" s="73">
        <v>40046</v>
      </c>
      <c r="B2617" s="130">
        <v>1026.130005</v>
      </c>
      <c r="C2617" s="125">
        <f t="shared" si="80"/>
        <v>1.5487714066338976E-2</v>
      </c>
      <c r="D2617" s="130">
        <f t="shared" si="81"/>
        <v>15487.714066338976</v>
      </c>
    </row>
    <row r="2618" spans="1:4" x14ac:dyDescent="0.3">
      <c r="A2618" s="73">
        <v>40045</v>
      </c>
      <c r="B2618" s="130">
        <v>1007.369995</v>
      </c>
      <c r="C2618" s="125">
        <f t="shared" si="80"/>
        <v>1.0320112553213523E-2</v>
      </c>
      <c r="D2618" s="130">
        <f t="shared" si="81"/>
        <v>10320.112553213523</v>
      </c>
    </row>
    <row r="2619" spans="1:4" x14ac:dyDescent="0.3">
      <c r="A2619" s="73">
        <v>40044</v>
      </c>
      <c r="B2619" s="130">
        <v>996.46002199999998</v>
      </c>
      <c r="C2619" s="125">
        <f t="shared" si="80"/>
        <v>-6.2429683072503517E-3</v>
      </c>
      <c r="D2619" s="130">
        <f t="shared" si="81"/>
        <v>-6242.9683072503512</v>
      </c>
    </row>
    <row r="2620" spans="1:4" x14ac:dyDescent="0.3">
      <c r="A2620" s="73">
        <v>40043</v>
      </c>
      <c r="B2620" s="130">
        <v>989.669983</v>
      </c>
      <c r="C2620" s="125">
        <f t="shared" si="80"/>
        <v>-1.5890260645983978E-2</v>
      </c>
      <c r="D2620" s="130">
        <f t="shared" si="81"/>
        <v>-15890.260645983977</v>
      </c>
    </row>
    <row r="2621" spans="1:4" x14ac:dyDescent="0.3">
      <c r="A2621" s="73">
        <v>40042</v>
      </c>
      <c r="B2621" s="130">
        <v>979.72997999999995</v>
      </c>
      <c r="C2621" s="125">
        <f t="shared" si="80"/>
        <v>-2.2839955802040901E-2</v>
      </c>
      <c r="D2621" s="130">
        <f t="shared" si="81"/>
        <v>-22839.955802040902</v>
      </c>
    </row>
    <row r="2622" spans="1:4" x14ac:dyDescent="0.3">
      <c r="A2622" s="73">
        <v>40039</v>
      </c>
      <c r="B2622" s="130">
        <v>1004.090027</v>
      </c>
      <c r="C2622" s="125">
        <f t="shared" si="80"/>
        <v>1.6820641771390754E-2</v>
      </c>
      <c r="D2622" s="130">
        <f t="shared" si="81"/>
        <v>16820.641771390754</v>
      </c>
    </row>
    <row r="2623" spans="1:4" x14ac:dyDescent="0.3">
      <c r="A2623" s="73">
        <v>40038</v>
      </c>
      <c r="B2623" s="130">
        <v>1012.72998</v>
      </c>
      <c r="C2623" s="125">
        <f t="shared" si="80"/>
        <v>2.6328837091461832E-2</v>
      </c>
      <c r="D2623" s="130">
        <f t="shared" si="81"/>
        <v>26328.837091461832</v>
      </c>
    </row>
    <row r="2624" spans="1:4" x14ac:dyDescent="0.3">
      <c r="A2624" s="73">
        <v>40037</v>
      </c>
      <c r="B2624" s="130">
        <v>1005.809998</v>
      </c>
      <c r="C2624" s="125">
        <f t="shared" si="80"/>
        <v>3.1441289284119378E-2</v>
      </c>
      <c r="D2624" s="130">
        <f t="shared" si="81"/>
        <v>31441.289284119379</v>
      </c>
    </row>
    <row r="2625" spans="1:4" x14ac:dyDescent="0.3">
      <c r="A2625" s="73">
        <v>40036</v>
      </c>
      <c r="B2625" s="130">
        <v>994.34997599999997</v>
      </c>
      <c r="C2625" s="125">
        <f t="shared" si="80"/>
        <v>1.5036423383742781E-2</v>
      </c>
      <c r="D2625" s="130">
        <f t="shared" si="81"/>
        <v>15036.42338374278</v>
      </c>
    </row>
    <row r="2626" spans="1:4" x14ac:dyDescent="0.3">
      <c r="A2626" s="73">
        <v>40035</v>
      </c>
      <c r="B2626" s="130">
        <v>1007.099976</v>
      </c>
      <c r="C2626" s="125">
        <f t="shared" si="80"/>
        <v>2.5372114253604083E-2</v>
      </c>
      <c r="D2626" s="130">
        <f t="shared" si="81"/>
        <v>25372.114253604082</v>
      </c>
    </row>
    <row r="2627" spans="1:4" x14ac:dyDescent="0.3">
      <c r="A2627" s="73">
        <v>40032</v>
      </c>
      <c r="B2627" s="130">
        <v>1010.47998</v>
      </c>
      <c r="C2627" s="125">
        <f t="shared" si="80"/>
        <v>3.1881185467790063E-2</v>
      </c>
      <c r="D2627" s="130">
        <f t="shared" si="81"/>
        <v>31881.185467790063</v>
      </c>
    </row>
    <row r="2628" spans="1:4" x14ac:dyDescent="0.3">
      <c r="A2628" s="73">
        <v>40031</v>
      </c>
      <c r="B2628" s="130">
        <v>997.080017</v>
      </c>
      <c r="C2628" s="125">
        <f t="shared" si="80"/>
        <v>2.1294942556503438E-2</v>
      </c>
      <c r="D2628" s="130">
        <f t="shared" si="81"/>
        <v>21294.942556503436</v>
      </c>
    </row>
    <row r="2629" spans="1:4" x14ac:dyDescent="0.3">
      <c r="A2629" s="73">
        <v>40030</v>
      </c>
      <c r="B2629" s="130">
        <v>1002.719971</v>
      </c>
      <c r="C2629" s="125">
        <f t="shared" si="80"/>
        <v>5.0992027464500156E-2</v>
      </c>
      <c r="D2629" s="130">
        <f t="shared" si="81"/>
        <v>50992.027464500155</v>
      </c>
    </row>
    <row r="2630" spans="1:4" x14ac:dyDescent="0.3">
      <c r="A2630" s="73">
        <v>40029</v>
      </c>
      <c r="B2630" s="130">
        <v>1005.650024</v>
      </c>
      <c r="C2630" s="125">
        <f t="shared" si="80"/>
        <v>5.3499974952859297E-2</v>
      </c>
      <c r="D2630" s="130">
        <f t="shared" si="81"/>
        <v>53499.974952859295</v>
      </c>
    </row>
    <row r="2631" spans="1:4" x14ac:dyDescent="0.3">
      <c r="A2631" s="73">
        <v>40028</v>
      </c>
      <c r="B2631" s="130">
        <v>1002.630005</v>
      </c>
      <c r="C2631" s="125">
        <f t="shared" si="80"/>
        <v>5.4146120645200302E-2</v>
      </c>
      <c r="D2631" s="130">
        <f t="shared" si="81"/>
        <v>54146.120645200303</v>
      </c>
    </row>
    <row r="2632" spans="1:4" x14ac:dyDescent="0.3">
      <c r="A2632" s="73">
        <v>40025</v>
      </c>
      <c r="B2632" s="130">
        <v>987.47997999999995</v>
      </c>
      <c r="C2632" s="125">
        <f t="shared" ref="C2632:C2695" si="82">B2632/B2642-1</f>
        <v>5.0086108540770224E-2</v>
      </c>
      <c r="D2632" s="130">
        <f t="shared" ref="D2632:D2695" si="83">C2632*$B$5</f>
        <v>50086.108540770227</v>
      </c>
    </row>
    <row r="2633" spans="1:4" x14ac:dyDescent="0.3">
      <c r="A2633" s="73">
        <v>40024</v>
      </c>
      <c r="B2633" s="130">
        <v>986.75</v>
      </c>
      <c r="C2633" s="125">
        <f t="shared" si="82"/>
        <v>4.890831737683432E-2</v>
      </c>
      <c r="D2633" s="130">
        <f t="shared" si="83"/>
        <v>48908.317376834319</v>
      </c>
    </row>
    <row r="2634" spans="1:4" x14ac:dyDescent="0.3">
      <c r="A2634" s="73">
        <v>40023</v>
      </c>
      <c r="B2634" s="130">
        <v>975.15002400000003</v>
      </c>
      <c r="C2634" s="125">
        <f t="shared" si="82"/>
        <v>4.5535479820247415E-2</v>
      </c>
      <c r="D2634" s="130">
        <f t="shared" si="83"/>
        <v>45535.479820247412</v>
      </c>
    </row>
    <row r="2635" spans="1:4" x14ac:dyDescent="0.3">
      <c r="A2635" s="73">
        <v>40022</v>
      </c>
      <c r="B2635" s="130">
        <v>979.61999500000002</v>
      </c>
      <c r="C2635" s="125">
        <f t="shared" si="82"/>
        <v>8.1449224808874732E-2</v>
      </c>
      <c r="D2635" s="130">
        <f t="shared" si="83"/>
        <v>81449.224808874729</v>
      </c>
    </row>
    <row r="2636" spans="1:4" x14ac:dyDescent="0.3">
      <c r="A2636" s="73">
        <v>40021</v>
      </c>
      <c r="B2636" s="130">
        <v>982.17999299999997</v>
      </c>
      <c r="C2636" s="125">
        <f t="shared" si="82"/>
        <v>9.0039405227759772E-2</v>
      </c>
      <c r="D2636" s="130">
        <f t="shared" si="83"/>
        <v>90039.405227759766</v>
      </c>
    </row>
    <row r="2637" spans="1:4" x14ac:dyDescent="0.3">
      <c r="A2637" s="73">
        <v>40018</v>
      </c>
      <c r="B2637" s="130">
        <v>979.26000999999997</v>
      </c>
      <c r="C2637" s="125">
        <f t="shared" si="82"/>
        <v>0.1138966983614671</v>
      </c>
      <c r="D2637" s="130">
        <f t="shared" si="83"/>
        <v>113896.69836146709</v>
      </c>
    </row>
    <row r="2638" spans="1:4" x14ac:dyDescent="0.3">
      <c r="A2638" s="73">
        <v>40017</v>
      </c>
      <c r="B2638" s="130">
        <v>976.28997800000002</v>
      </c>
      <c r="C2638" s="125">
        <f t="shared" si="82"/>
        <v>0.10605200723066588</v>
      </c>
      <c r="D2638" s="130">
        <f t="shared" si="83"/>
        <v>106052.00723066588</v>
      </c>
    </row>
    <row r="2639" spans="1:4" x14ac:dyDescent="0.3">
      <c r="A2639" s="73">
        <v>40016</v>
      </c>
      <c r="B2639" s="130">
        <v>954.07000700000003</v>
      </c>
      <c r="C2639" s="125">
        <f t="shared" si="82"/>
        <v>8.4712821375944491E-2</v>
      </c>
      <c r="D2639" s="130">
        <f t="shared" si="83"/>
        <v>84712.821375944492</v>
      </c>
    </row>
    <row r="2640" spans="1:4" x14ac:dyDescent="0.3">
      <c r="A2640" s="73">
        <v>40015</v>
      </c>
      <c r="B2640" s="130">
        <v>954.580017</v>
      </c>
      <c r="C2640" s="125">
        <f t="shared" si="82"/>
        <v>8.3481817394444269E-2</v>
      </c>
      <c r="D2640" s="130">
        <f t="shared" si="83"/>
        <v>83481.817394444268</v>
      </c>
    </row>
    <row r="2641" spans="1:4" x14ac:dyDescent="0.3">
      <c r="A2641" s="73">
        <v>40014</v>
      </c>
      <c r="B2641" s="130">
        <v>951.13000499999998</v>
      </c>
      <c r="C2641" s="125">
        <f t="shared" si="82"/>
        <v>5.8316311744673666E-2</v>
      </c>
      <c r="D2641" s="130">
        <f t="shared" si="83"/>
        <v>58316.311744673665</v>
      </c>
    </row>
    <row r="2642" spans="1:4" x14ac:dyDescent="0.3">
      <c r="A2642" s="73">
        <v>40011</v>
      </c>
      <c r="B2642" s="130">
        <v>940.38000499999998</v>
      </c>
      <c r="C2642" s="125">
        <f t="shared" si="82"/>
        <v>4.9039538200477573E-2</v>
      </c>
      <c r="D2642" s="130">
        <f t="shared" si="83"/>
        <v>49039.538200477575</v>
      </c>
    </row>
    <row r="2643" spans="1:4" x14ac:dyDescent="0.3">
      <c r="A2643" s="73">
        <v>40010</v>
      </c>
      <c r="B2643" s="130">
        <v>940.73999000000003</v>
      </c>
      <c r="C2643" s="125">
        <f t="shared" si="82"/>
        <v>1.8855634149712808E-2</v>
      </c>
      <c r="D2643" s="130">
        <f t="shared" si="83"/>
        <v>18855.634149712809</v>
      </c>
    </row>
    <row r="2644" spans="1:4" x14ac:dyDescent="0.3">
      <c r="A2644" s="73">
        <v>40009</v>
      </c>
      <c r="B2644" s="130">
        <v>932.67999299999997</v>
      </c>
      <c r="C2644" s="125">
        <f t="shared" si="82"/>
        <v>1.453246518978446E-2</v>
      </c>
      <c r="D2644" s="130">
        <f t="shared" si="83"/>
        <v>14532.46518978446</v>
      </c>
    </row>
    <row r="2645" spans="1:4" x14ac:dyDescent="0.3">
      <c r="A2645" s="73">
        <v>40008</v>
      </c>
      <c r="B2645" s="130">
        <v>905.84002699999996</v>
      </c>
      <c r="C2645" s="125">
        <f t="shared" si="82"/>
        <v>-2.3068659837767513E-2</v>
      </c>
      <c r="D2645" s="130">
        <f t="shared" si="83"/>
        <v>-23068.659837767515</v>
      </c>
    </row>
    <row r="2646" spans="1:4" x14ac:dyDescent="0.3">
      <c r="A2646" s="73">
        <v>40007</v>
      </c>
      <c r="B2646" s="130">
        <v>901.04998799999998</v>
      </c>
      <c r="C2646" s="125">
        <f t="shared" si="82"/>
        <v>-1.9425438604624534E-2</v>
      </c>
      <c r="D2646" s="130">
        <f t="shared" si="83"/>
        <v>-19425.438604624534</v>
      </c>
    </row>
    <row r="2647" spans="1:4" x14ac:dyDescent="0.3">
      <c r="A2647" s="73">
        <v>40004</v>
      </c>
      <c r="B2647" s="130">
        <v>879.13000499999998</v>
      </c>
      <c r="C2647" s="125">
        <f t="shared" si="82"/>
        <v>-4.4693895804512884E-2</v>
      </c>
      <c r="D2647" s="130">
        <f t="shared" si="83"/>
        <v>-44693.895804512882</v>
      </c>
    </row>
    <row r="2648" spans="1:4" x14ac:dyDescent="0.3">
      <c r="A2648" s="73">
        <v>40003</v>
      </c>
      <c r="B2648" s="130">
        <v>882.67999299999997</v>
      </c>
      <c r="C2648" s="125">
        <f t="shared" si="82"/>
        <v>-2.0267730325509548E-2</v>
      </c>
      <c r="D2648" s="130">
        <f t="shared" si="83"/>
        <v>-20267.730325509547</v>
      </c>
    </row>
    <row r="2649" spans="1:4" x14ac:dyDescent="0.3">
      <c r="A2649" s="73">
        <v>40002</v>
      </c>
      <c r="B2649" s="130">
        <v>879.55999799999995</v>
      </c>
      <c r="C2649" s="125">
        <f t="shared" si="82"/>
        <v>-1.7361164581240041E-2</v>
      </c>
      <c r="D2649" s="130">
        <f t="shared" si="83"/>
        <v>-17361.164581240042</v>
      </c>
    </row>
    <row r="2650" spans="1:4" x14ac:dyDescent="0.3">
      <c r="A2650" s="73">
        <v>40001</v>
      </c>
      <c r="B2650" s="130">
        <v>881.03002900000001</v>
      </c>
      <c r="C2650" s="125">
        <f t="shared" si="82"/>
        <v>-1.344838898130496E-2</v>
      </c>
      <c r="D2650" s="130">
        <f t="shared" si="83"/>
        <v>-13448.388981304959</v>
      </c>
    </row>
    <row r="2651" spans="1:4" x14ac:dyDescent="0.3">
      <c r="A2651" s="73">
        <v>40000</v>
      </c>
      <c r="B2651" s="130">
        <v>898.71997099999999</v>
      </c>
      <c r="C2651" s="125">
        <f t="shared" si="82"/>
        <v>-2.4434733441914269E-2</v>
      </c>
      <c r="D2651" s="130">
        <f t="shared" si="83"/>
        <v>-24434.733441914268</v>
      </c>
    </row>
    <row r="2652" spans="1:4" x14ac:dyDescent="0.3">
      <c r="A2652" s="73">
        <v>39996</v>
      </c>
      <c r="B2652" s="130">
        <v>896.419983</v>
      </c>
      <c r="C2652" s="125">
        <f t="shared" si="82"/>
        <v>-2.3901055260412751E-2</v>
      </c>
      <c r="D2652" s="130">
        <f t="shared" si="83"/>
        <v>-23901.055260412752</v>
      </c>
    </row>
    <row r="2653" spans="1:4" x14ac:dyDescent="0.3">
      <c r="A2653" s="73">
        <v>39995</v>
      </c>
      <c r="B2653" s="130">
        <v>923.330017</v>
      </c>
      <c r="C2653" s="125">
        <f t="shared" si="82"/>
        <v>1.3857314287906153E-2</v>
      </c>
      <c r="D2653" s="130">
        <f t="shared" si="83"/>
        <v>13857.314287906152</v>
      </c>
    </row>
    <row r="2654" spans="1:4" x14ac:dyDescent="0.3">
      <c r="A2654" s="73">
        <v>39994</v>
      </c>
      <c r="B2654" s="130">
        <v>919.32000700000003</v>
      </c>
      <c r="C2654" s="125">
        <f t="shared" si="82"/>
        <v>8.0595153719156265E-3</v>
      </c>
      <c r="D2654" s="130">
        <f t="shared" si="83"/>
        <v>8059.5153719156269</v>
      </c>
    </row>
    <row r="2655" spans="1:4" x14ac:dyDescent="0.3">
      <c r="A2655" s="73">
        <v>39993</v>
      </c>
      <c r="B2655" s="130">
        <v>927.22997999999995</v>
      </c>
      <c r="C2655" s="125">
        <f t="shared" si="82"/>
        <v>3.7998626317454764E-3</v>
      </c>
      <c r="D2655" s="130">
        <f t="shared" si="83"/>
        <v>3799.8626317454764</v>
      </c>
    </row>
    <row r="2656" spans="1:4" x14ac:dyDescent="0.3">
      <c r="A2656" s="73">
        <v>39990</v>
      </c>
      <c r="B2656" s="130">
        <v>918.90002400000003</v>
      </c>
      <c r="C2656" s="125">
        <f t="shared" si="82"/>
        <v>-2.8862511878995911E-2</v>
      </c>
      <c r="D2656" s="130">
        <f t="shared" si="83"/>
        <v>-28862.511878995912</v>
      </c>
    </row>
    <row r="2657" spans="1:4" x14ac:dyDescent="0.3">
      <c r="A2657" s="73">
        <v>39989</v>
      </c>
      <c r="B2657" s="130">
        <v>920.26000999999997</v>
      </c>
      <c r="C2657" s="125">
        <f t="shared" si="82"/>
        <v>-2.6066531140134797E-2</v>
      </c>
      <c r="D2657" s="130">
        <f t="shared" si="83"/>
        <v>-26066.531140134797</v>
      </c>
    </row>
    <row r="2658" spans="1:4" x14ac:dyDescent="0.3">
      <c r="A2658" s="73">
        <v>39988</v>
      </c>
      <c r="B2658" s="130">
        <v>900.94000200000005</v>
      </c>
      <c r="C2658" s="125">
        <f t="shared" si="82"/>
        <v>-4.0685748840485592E-2</v>
      </c>
      <c r="D2658" s="130">
        <f t="shared" si="83"/>
        <v>-40685.74884048559</v>
      </c>
    </row>
    <row r="2659" spans="1:4" x14ac:dyDescent="0.3">
      <c r="A2659" s="73">
        <v>39987</v>
      </c>
      <c r="B2659" s="130">
        <v>895.09997599999997</v>
      </c>
      <c r="C2659" s="125">
        <f t="shared" si="82"/>
        <v>-5.0221255002014797E-2</v>
      </c>
      <c r="D2659" s="130">
        <f t="shared" si="83"/>
        <v>-50221.255002014797</v>
      </c>
    </row>
    <row r="2660" spans="1:4" x14ac:dyDescent="0.3">
      <c r="A2660" s="73">
        <v>39986</v>
      </c>
      <c r="B2660" s="130">
        <v>893.03997800000002</v>
      </c>
      <c r="C2660" s="125">
        <f t="shared" si="82"/>
        <v>-4.9087501611780326E-2</v>
      </c>
      <c r="D2660" s="130">
        <f t="shared" si="83"/>
        <v>-49087.501611780324</v>
      </c>
    </row>
    <row r="2661" spans="1:4" x14ac:dyDescent="0.3">
      <c r="A2661" s="73">
        <v>39983</v>
      </c>
      <c r="B2661" s="130">
        <v>921.22997999999995</v>
      </c>
      <c r="C2661" s="125">
        <f t="shared" si="82"/>
        <v>-2.0061958385183432E-2</v>
      </c>
      <c r="D2661" s="130">
        <f t="shared" si="83"/>
        <v>-20061.958385183432</v>
      </c>
    </row>
    <row r="2662" spans="1:4" x14ac:dyDescent="0.3">
      <c r="A2662" s="73">
        <v>39982</v>
      </c>
      <c r="B2662" s="130">
        <v>918.36999500000002</v>
      </c>
      <c r="C2662" s="125">
        <f t="shared" si="82"/>
        <v>-2.5560794556440003E-2</v>
      </c>
      <c r="D2662" s="130">
        <f t="shared" si="83"/>
        <v>-25560.794556440003</v>
      </c>
    </row>
    <row r="2663" spans="1:4" x14ac:dyDescent="0.3">
      <c r="A2663" s="73">
        <v>39981</v>
      </c>
      <c r="B2663" s="130">
        <v>910.71002199999998</v>
      </c>
      <c r="C2663" s="125">
        <f t="shared" si="82"/>
        <v>-2.2591641381990657E-2</v>
      </c>
      <c r="D2663" s="130">
        <f t="shared" si="83"/>
        <v>-22591.641381990656</v>
      </c>
    </row>
    <row r="2664" spans="1:4" x14ac:dyDescent="0.3">
      <c r="A2664" s="73">
        <v>39980</v>
      </c>
      <c r="B2664" s="130">
        <v>911.96997099999999</v>
      </c>
      <c r="C2664" s="125">
        <f t="shared" si="82"/>
        <v>-3.468681261179607E-2</v>
      </c>
      <c r="D2664" s="130">
        <f t="shared" si="83"/>
        <v>-34686.812611796071</v>
      </c>
    </row>
    <row r="2665" spans="1:4" x14ac:dyDescent="0.3">
      <c r="A2665" s="73">
        <v>39979</v>
      </c>
      <c r="B2665" s="130">
        <v>923.71997099999999</v>
      </c>
      <c r="C2665" s="125">
        <f t="shared" si="82"/>
        <v>-2.0310354663476193E-2</v>
      </c>
      <c r="D2665" s="130">
        <f t="shared" si="83"/>
        <v>-20310.354663476195</v>
      </c>
    </row>
    <row r="2666" spans="1:4" x14ac:dyDescent="0.3">
      <c r="A2666" s="73">
        <v>39976</v>
      </c>
      <c r="B2666" s="130">
        <v>946.21002199999998</v>
      </c>
      <c r="C2666" s="125">
        <f t="shared" si="82"/>
        <v>2.9451450876067042E-2</v>
      </c>
      <c r="D2666" s="130">
        <f t="shared" si="83"/>
        <v>29451.450876067043</v>
      </c>
    </row>
    <row r="2667" spans="1:4" x14ac:dyDescent="0.3">
      <c r="A2667" s="73">
        <v>39975</v>
      </c>
      <c r="B2667" s="130">
        <v>944.89001499999995</v>
      </c>
      <c r="C2667" s="125">
        <f t="shared" si="82"/>
        <v>4.1970377343607534E-2</v>
      </c>
      <c r="D2667" s="130">
        <f t="shared" si="83"/>
        <v>41970.377343607535</v>
      </c>
    </row>
    <row r="2668" spans="1:4" x14ac:dyDescent="0.3">
      <c r="A2668" s="73">
        <v>39974</v>
      </c>
      <c r="B2668" s="130">
        <v>939.15002400000003</v>
      </c>
      <c r="C2668" s="125">
        <f t="shared" si="82"/>
        <v>5.1609103647255905E-2</v>
      </c>
      <c r="D2668" s="130">
        <f t="shared" si="83"/>
        <v>51609.103647255906</v>
      </c>
    </row>
    <row r="2669" spans="1:4" x14ac:dyDescent="0.3">
      <c r="A2669" s="73">
        <v>39973</v>
      </c>
      <c r="B2669" s="130">
        <v>942.42999299999997</v>
      </c>
      <c r="C2669" s="125">
        <f t="shared" si="82"/>
        <v>3.5261910955969311E-2</v>
      </c>
      <c r="D2669" s="130">
        <f t="shared" si="83"/>
        <v>35261.91095596931</v>
      </c>
    </row>
    <row r="2670" spans="1:4" x14ac:dyDescent="0.3">
      <c r="A2670" s="73">
        <v>39972</v>
      </c>
      <c r="B2670" s="130">
        <v>939.14001499999995</v>
      </c>
      <c r="C2670" s="125">
        <f t="shared" si="82"/>
        <v>5.8782429537767689E-2</v>
      </c>
      <c r="D2670" s="130">
        <f t="shared" si="83"/>
        <v>58782.42953776769</v>
      </c>
    </row>
    <row r="2671" spans="1:4" x14ac:dyDescent="0.3">
      <c r="A2671" s="73">
        <v>39969</v>
      </c>
      <c r="B2671" s="130">
        <v>940.09002699999996</v>
      </c>
      <c r="C2671" s="125">
        <f t="shared" si="82"/>
        <v>5.8266645288875818E-2</v>
      </c>
      <c r="D2671" s="130">
        <f t="shared" si="83"/>
        <v>58266.645288875821</v>
      </c>
    </row>
    <row r="2672" spans="1:4" x14ac:dyDescent="0.3">
      <c r="A2672" s="73">
        <v>39968</v>
      </c>
      <c r="B2672" s="130">
        <v>942.46002199999998</v>
      </c>
      <c r="C2672" s="125">
        <f t="shared" si="82"/>
        <v>4.3155890346686432E-2</v>
      </c>
      <c r="D2672" s="130">
        <f t="shared" si="83"/>
        <v>43155.890346686429</v>
      </c>
    </row>
    <row r="2673" spans="1:4" x14ac:dyDescent="0.3">
      <c r="A2673" s="73">
        <v>39967</v>
      </c>
      <c r="B2673" s="130">
        <v>931.76000999999997</v>
      </c>
      <c r="C2673" s="125">
        <f t="shared" si="82"/>
        <v>2.6020509034937023E-2</v>
      </c>
      <c r="D2673" s="130">
        <f t="shared" si="83"/>
        <v>26020.509034937022</v>
      </c>
    </row>
    <row r="2674" spans="1:4" x14ac:dyDescent="0.3">
      <c r="A2674" s="73">
        <v>39966</v>
      </c>
      <c r="B2674" s="130">
        <v>944.73999000000003</v>
      </c>
      <c r="C2674" s="125">
        <f t="shared" si="82"/>
        <v>3.8506740777667359E-2</v>
      </c>
      <c r="D2674" s="130">
        <f t="shared" si="83"/>
        <v>38506.740777667357</v>
      </c>
    </row>
    <row r="2675" spans="1:4" x14ac:dyDescent="0.3">
      <c r="A2675" s="73">
        <v>39965</v>
      </c>
      <c r="B2675" s="130">
        <v>942.86999500000002</v>
      </c>
      <c r="C2675" s="125">
        <f t="shared" si="82"/>
        <v>6.7948067302758819E-2</v>
      </c>
      <c r="D2675" s="130">
        <f t="shared" si="83"/>
        <v>67948.06730275882</v>
      </c>
    </row>
    <row r="2676" spans="1:4" x14ac:dyDescent="0.3">
      <c r="A2676" s="73">
        <v>39962</v>
      </c>
      <c r="B2676" s="130">
        <v>919.14001499999995</v>
      </c>
      <c r="C2676" s="125">
        <f t="shared" si="82"/>
        <v>2.9191449489580634E-2</v>
      </c>
      <c r="D2676" s="130">
        <f t="shared" si="83"/>
        <v>29191.449489580635</v>
      </c>
    </row>
    <row r="2677" spans="1:4" x14ac:dyDescent="0.3">
      <c r="A2677" s="73">
        <v>39961</v>
      </c>
      <c r="B2677" s="130">
        <v>906.830017</v>
      </c>
      <c r="C2677" s="125">
        <f t="shared" si="82"/>
        <v>2.5918674134104203E-2</v>
      </c>
      <c r="D2677" s="130">
        <f t="shared" si="83"/>
        <v>25918.674134104203</v>
      </c>
    </row>
    <row r="2678" spans="1:4" x14ac:dyDescent="0.3">
      <c r="A2678" s="73">
        <v>39960</v>
      </c>
      <c r="B2678" s="130">
        <v>893.05999799999995</v>
      </c>
      <c r="C2678" s="125">
        <f t="shared" si="82"/>
        <v>-1.6832694890719146E-2</v>
      </c>
      <c r="D2678" s="130">
        <f t="shared" si="83"/>
        <v>-16832.694890719147</v>
      </c>
    </row>
    <row r="2679" spans="1:4" x14ac:dyDescent="0.3">
      <c r="A2679" s="73">
        <v>39959</v>
      </c>
      <c r="B2679" s="130">
        <v>910.330017</v>
      </c>
      <c r="C2679" s="125">
        <f t="shared" si="82"/>
        <v>1.1988331045580392E-3</v>
      </c>
      <c r="D2679" s="130">
        <f t="shared" si="83"/>
        <v>1198.8331045580392</v>
      </c>
    </row>
    <row r="2680" spans="1:4" x14ac:dyDescent="0.3">
      <c r="A2680" s="73">
        <v>39955</v>
      </c>
      <c r="B2680" s="130">
        <v>887</v>
      </c>
      <c r="C2680" s="125">
        <f t="shared" si="82"/>
        <v>-4.5446209128982229E-2</v>
      </c>
      <c r="D2680" s="130">
        <f t="shared" si="83"/>
        <v>-45446.209128982227</v>
      </c>
    </row>
    <row r="2681" spans="1:4" x14ac:dyDescent="0.3">
      <c r="A2681" s="73">
        <v>39954</v>
      </c>
      <c r="B2681" s="130">
        <v>888.330017</v>
      </c>
      <c r="C2681" s="125">
        <f t="shared" si="82"/>
        <v>-2.1005298366656544E-2</v>
      </c>
      <c r="D2681" s="130">
        <f t="shared" si="83"/>
        <v>-21005.298366656545</v>
      </c>
    </row>
    <row r="2682" spans="1:4" x14ac:dyDescent="0.3">
      <c r="A2682" s="73">
        <v>39953</v>
      </c>
      <c r="B2682" s="130">
        <v>903.46997099999999</v>
      </c>
      <c r="C2682" s="125">
        <f t="shared" si="82"/>
        <v>-1.7465506827945121E-2</v>
      </c>
      <c r="D2682" s="130">
        <f t="shared" si="83"/>
        <v>-17465.506827945122</v>
      </c>
    </row>
    <row r="2683" spans="1:4" x14ac:dyDescent="0.3">
      <c r="A2683" s="73">
        <v>39952</v>
      </c>
      <c r="B2683" s="130">
        <v>908.13000499999998</v>
      </c>
      <c r="C2683" s="125">
        <f t="shared" si="82"/>
        <v>4.7909018117844315E-3</v>
      </c>
      <c r="D2683" s="130">
        <f t="shared" si="83"/>
        <v>4790.9018117844316</v>
      </c>
    </row>
    <row r="2684" spans="1:4" x14ac:dyDescent="0.3">
      <c r="A2684" s="73">
        <v>39951</v>
      </c>
      <c r="B2684" s="130">
        <v>909.71002199999998</v>
      </c>
      <c r="C2684" s="125">
        <f t="shared" si="82"/>
        <v>2.7225783995699082E-3</v>
      </c>
      <c r="D2684" s="130">
        <f t="shared" si="83"/>
        <v>2722.578399569908</v>
      </c>
    </row>
    <row r="2685" spans="1:4" x14ac:dyDescent="0.3">
      <c r="A2685" s="73">
        <v>39948</v>
      </c>
      <c r="B2685" s="130">
        <v>882.88000499999998</v>
      </c>
      <c r="C2685" s="125">
        <f t="shared" si="82"/>
        <v>6.1081056589453731E-3</v>
      </c>
      <c r="D2685" s="130">
        <f t="shared" si="83"/>
        <v>6108.1056589453729</v>
      </c>
    </row>
    <row r="2686" spans="1:4" x14ac:dyDescent="0.3">
      <c r="A2686" s="73">
        <v>39947</v>
      </c>
      <c r="B2686" s="130">
        <v>893.07000700000003</v>
      </c>
      <c r="C2686" s="125">
        <f t="shared" si="82"/>
        <v>2.3212393357574745E-2</v>
      </c>
      <c r="D2686" s="130">
        <f t="shared" si="83"/>
        <v>23212.393357574747</v>
      </c>
    </row>
    <row r="2687" spans="1:4" x14ac:dyDescent="0.3">
      <c r="A2687" s="73">
        <v>39946</v>
      </c>
      <c r="B2687" s="130">
        <v>883.919983</v>
      </c>
      <c r="C2687" s="125">
        <f t="shared" si="82"/>
        <v>1.1766823661345294E-2</v>
      </c>
      <c r="D2687" s="130">
        <f t="shared" si="83"/>
        <v>11766.823661345294</v>
      </c>
    </row>
    <row r="2688" spans="1:4" x14ac:dyDescent="0.3">
      <c r="A2688" s="73">
        <v>39945</v>
      </c>
      <c r="B2688" s="130">
        <v>908.34997599999997</v>
      </c>
      <c r="C2688" s="125">
        <f t="shared" si="82"/>
        <v>6.2198892229957004E-2</v>
      </c>
      <c r="D2688" s="130">
        <f t="shared" si="83"/>
        <v>62198.892229957004</v>
      </c>
    </row>
    <row r="2689" spans="1:4" x14ac:dyDescent="0.3">
      <c r="A2689" s="73">
        <v>39944</v>
      </c>
      <c r="B2689" s="130">
        <v>909.23999000000003</v>
      </c>
      <c r="C2689" s="125">
        <f t="shared" si="82"/>
        <v>6.0325803077214246E-2</v>
      </c>
      <c r="D2689" s="130">
        <f t="shared" si="83"/>
        <v>60325.803077214245</v>
      </c>
    </row>
    <row r="2690" spans="1:4" x14ac:dyDescent="0.3">
      <c r="A2690" s="73">
        <v>39941</v>
      </c>
      <c r="B2690" s="130">
        <v>929.22997999999995</v>
      </c>
      <c r="C2690" s="125">
        <f t="shared" si="82"/>
        <v>7.2728953574199728E-2</v>
      </c>
      <c r="D2690" s="130">
        <f t="shared" si="83"/>
        <v>72728.953574199724</v>
      </c>
    </row>
    <row r="2691" spans="1:4" x14ac:dyDescent="0.3">
      <c r="A2691" s="73">
        <v>39940</v>
      </c>
      <c r="B2691" s="130">
        <v>907.39001499999995</v>
      </c>
      <c r="C2691" s="125">
        <f t="shared" si="82"/>
        <v>6.511178644344584E-2</v>
      </c>
      <c r="D2691" s="130">
        <f t="shared" si="83"/>
        <v>65111.786443445839</v>
      </c>
    </row>
    <row r="2692" spans="1:4" x14ac:dyDescent="0.3">
      <c r="A2692" s="73">
        <v>39939</v>
      </c>
      <c r="B2692" s="130">
        <v>919.53002900000001</v>
      </c>
      <c r="C2692" s="125">
        <f t="shared" si="82"/>
        <v>9.0071770589605027E-2</v>
      </c>
      <c r="D2692" s="130">
        <f t="shared" si="83"/>
        <v>90071.770589605032</v>
      </c>
    </row>
    <row r="2693" spans="1:4" x14ac:dyDescent="0.3">
      <c r="A2693" s="73">
        <v>39938</v>
      </c>
      <c r="B2693" s="130">
        <v>903.79998799999998</v>
      </c>
      <c r="C2693" s="125">
        <f t="shared" si="82"/>
        <v>6.3194016946289455E-2</v>
      </c>
      <c r="D2693" s="130">
        <f t="shared" si="83"/>
        <v>63194.016946289456</v>
      </c>
    </row>
    <row r="2694" spans="1:4" x14ac:dyDescent="0.3">
      <c r="A2694" s="73">
        <v>39937</v>
      </c>
      <c r="B2694" s="130">
        <v>907.23999000000003</v>
      </c>
      <c r="C2694" s="125">
        <f t="shared" si="82"/>
        <v>8.9921759813517355E-2</v>
      </c>
      <c r="D2694" s="130">
        <f t="shared" si="83"/>
        <v>89921.759813517361</v>
      </c>
    </row>
    <row r="2695" spans="1:4" x14ac:dyDescent="0.3">
      <c r="A2695" s="73">
        <v>39934</v>
      </c>
      <c r="B2695" s="130">
        <v>877.52002000000005</v>
      </c>
      <c r="C2695" s="125">
        <f t="shared" si="82"/>
        <v>9.107686543910587E-3</v>
      </c>
      <c r="D2695" s="130">
        <f t="shared" si="83"/>
        <v>9107.6865439105877</v>
      </c>
    </row>
    <row r="2696" spans="1:4" x14ac:dyDescent="0.3">
      <c r="A2696" s="73">
        <v>39933</v>
      </c>
      <c r="B2696" s="130">
        <v>872.80999799999995</v>
      </c>
      <c r="C2696" s="125">
        <f t="shared" ref="C2696:C2759" si="84">B2696/B2706-1</f>
        <v>8.6790825195295351E-3</v>
      </c>
      <c r="D2696" s="130">
        <f t="shared" ref="D2696:D2759" si="85">C2696*$B$5</f>
        <v>8679.0825195295347</v>
      </c>
    </row>
    <row r="2697" spans="1:4" x14ac:dyDescent="0.3">
      <c r="A2697" s="73">
        <v>39932</v>
      </c>
      <c r="B2697" s="130">
        <v>873.64001499999995</v>
      </c>
      <c r="C2697" s="125">
        <f t="shared" si="84"/>
        <v>2.5326874927415588E-2</v>
      </c>
      <c r="D2697" s="130">
        <f t="shared" si="85"/>
        <v>25326.874927415589</v>
      </c>
    </row>
    <row r="2698" spans="1:4" x14ac:dyDescent="0.3">
      <c r="A2698" s="73">
        <v>39931</v>
      </c>
      <c r="B2698" s="130">
        <v>855.15997300000004</v>
      </c>
      <c r="C2698" s="125">
        <f t="shared" si="84"/>
        <v>1.6232885323826496E-2</v>
      </c>
      <c r="D2698" s="130">
        <f t="shared" si="85"/>
        <v>16232.885323826496</v>
      </c>
    </row>
    <row r="2699" spans="1:4" x14ac:dyDescent="0.3">
      <c r="A2699" s="73">
        <v>39930</v>
      </c>
      <c r="B2699" s="130">
        <v>857.51000999999997</v>
      </c>
      <c r="C2699" s="125">
        <f t="shared" si="84"/>
        <v>-1.4206677633404885E-3</v>
      </c>
      <c r="D2699" s="130">
        <f t="shared" si="85"/>
        <v>-1420.6677633404886</v>
      </c>
    </row>
    <row r="2700" spans="1:4" x14ac:dyDescent="0.3">
      <c r="A2700" s="73">
        <v>39927</v>
      </c>
      <c r="B2700" s="130">
        <v>866.22997999999995</v>
      </c>
      <c r="C2700" s="125">
        <f t="shared" si="84"/>
        <v>1.1289322432262328E-2</v>
      </c>
      <c r="D2700" s="130">
        <f t="shared" si="85"/>
        <v>11289.322432262328</v>
      </c>
    </row>
    <row r="2701" spans="1:4" x14ac:dyDescent="0.3">
      <c r="A2701" s="73">
        <v>39926</v>
      </c>
      <c r="B2701" s="130">
        <v>851.919983</v>
      </c>
      <c r="C2701" s="125">
        <f t="shared" si="84"/>
        <v>3.2430087347438574E-2</v>
      </c>
      <c r="D2701" s="130">
        <f t="shared" si="85"/>
        <v>32430.087347438573</v>
      </c>
    </row>
    <row r="2702" spans="1:4" x14ac:dyDescent="0.3">
      <c r="A2702" s="73">
        <v>39925</v>
      </c>
      <c r="B2702" s="130">
        <v>843.54998799999998</v>
      </c>
      <c r="C2702" s="125">
        <f t="shared" si="84"/>
        <v>3.4332659446989044E-2</v>
      </c>
      <c r="D2702" s="130">
        <f t="shared" si="85"/>
        <v>34332.659446989048</v>
      </c>
    </row>
    <row r="2703" spans="1:4" x14ac:dyDescent="0.3">
      <c r="A2703" s="73">
        <v>39924</v>
      </c>
      <c r="B2703" s="130">
        <v>850.080017</v>
      </c>
      <c r="C2703" s="125">
        <f t="shared" si="84"/>
        <v>1.7475029144324861E-2</v>
      </c>
      <c r="D2703" s="130">
        <f t="shared" si="85"/>
        <v>17475.029144324861</v>
      </c>
    </row>
    <row r="2704" spans="1:4" x14ac:dyDescent="0.3">
      <c r="A2704" s="73">
        <v>39923</v>
      </c>
      <c r="B2704" s="130">
        <v>832.39001499999995</v>
      </c>
      <c r="C2704" s="125">
        <f t="shared" si="84"/>
        <v>-1.1999982195845749E-2</v>
      </c>
      <c r="D2704" s="130">
        <f t="shared" si="85"/>
        <v>-11999.982195845749</v>
      </c>
    </row>
    <row r="2705" spans="1:4" x14ac:dyDescent="0.3">
      <c r="A2705" s="73">
        <v>39920</v>
      </c>
      <c r="B2705" s="130">
        <v>869.59997599999997</v>
      </c>
      <c r="C2705" s="125">
        <f t="shared" si="84"/>
        <v>4.2210947996051296E-2</v>
      </c>
      <c r="D2705" s="130">
        <f t="shared" si="85"/>
        <v>42210.947996051298</v>
      </c>
    </row>
    <row r="2706" spans="1:4" x14ac:dyDescent="0.3">
      <c r="A2706" s="73">
        <v>39919</v>
      </c>
      <c r="B2706" s="130">
        <v>865.29998799999998</v>
      </c>
      <c r="C2706" s="125">
        <f t="shared" si="84"/>
        <v>6.6849102263112359E-2</v>
      </c>
      <c r="D2706" s="130">
        <f t="shared" si="85"/>
        <v>66849.102263112363</v>
      </c>
    </row>
    <row r="2707" spans="1:4" x14ac:dyDescent="0.3">
      <c r="A2707" s="73">
        <v>39918</v>
      </c>
      <c r="B2707" s="130">
        <v>852.05999799999995</v>
      </c>
      <c r="C2707" s="125">
        <f t="shared" si="84"/>
        <v>6.7918336746076058E-2</v>
      </c>
      <c r="D2707" s="130">
        <f t="shared" si="85"/>
        <v>67918.336746076064</v>
      </c>
    </row>
    <row r="2708" spans="1:4" x14ac:dyDescent="0.3">
      <c r="A2708" s="73">
        <v>39917</v>
      </c>
      <c r="B2708" s="130">
        <v>841.5</v>
      </c>
      <c r="C2708" s="125">
        <f t="shared" si="84"/>
        <v>6.8530683291569972E-2</v>
      </c>
      <c r="D2708" s="130">
        <f t="shared" si="85"/>
        <v>68530.683291569978</v>
      </c>
    </row>
    <row r="2709" spans="1:4" x14ac:dyDescent="0.3">
      <c r="A2709" s="73">
        <v>39916</v>
      </c>
      <c r="B2709" s="130">
        <v>858.72997999999995</v>
      </c>
      <c r="C2709" s="125">
        <f t="shared" si="84"/>
        <v>5.2442554471057612E-2</v>
      </c>
      <c r="D2709" s="130">
        <f t="shared" si="85"/>
        <v>52442.554471057614</v>
      </c>
    </row>
    <row r="2710" spans="1:4" x14ac:dyDescent="0.3">
      <c r="A2710" s="73">
        <v>39912</v>
      </c>
      <c r="B2710" s="130">
        <v>856.55999799999995</v>
      </c>
      <c r="C2710" s="125">
        <f t="shared" si="84"/>
        <v>2.845617922200927E-2</v>
      </c>
      <c r="D2710" s="130">
        <f t="shared" si="85"/>
        <v>28456.179222009268</v>
      </c>
    </row>
    <row r="2711" spans="1:4" x14ac:dyDescent="0.3">
      <c r="A2711" s="73">
        <v>39911</v>
      </c>
      <c r="B2711" s="130">
        <v>825.15997300000004</v>
      </c>
      <c r="C2711" s="125">
        <f t="shared" si="84"/>
        <v>1.3859497629506334E-2</v>
      </c>
      <c r="D2711" s="130">
        <f t="shared" si="85"/>
        <v>13859.497629506335</v>
      </c>
    </row>
    <row r="2712" spans="1:4" x14ac:dyDescent="0.3">
      <c r="A2712" s="73">
        <v>39910</v>
      </c>
      <c r="B2712" s="130">
        <v>815.54998799999998</v>
      </c>
      <c r="C2712" s="125">
        <f t="shared" si="84"/>
        <v>1.1698001610789932E-2</v>
      </c>
      <c r="D2712" s="130">
        <f t="shared" si="85"/>
        <v>11698.001610789932</v>
      </c>
    </row>
    <row r="2713" spans="1:4" x14ac:dyDescent="0.3">
      <c r="A2713" s="73">
        <v>39909</v>
      </c>
      <c r="B2713" s="130">
        <v>835.47997999999995</v>
      </c>
      <c r="C2713" s="125">
        <f t="shared" si="84"/>
        <v>1.5262719656183199E-2</v>
      </c>
      <c r="D2713" s="130">
        <f t="shared" si="85"/>
        <v>15262.719656183199</v>
      </c>
    </row>
    <row r="2714" spans="1:4" x14ac:dyDescent="0.3">
      <c r="A2714" s="73">
        <v>39906</v>
      </c>
      <c r="B2714" s="130">
        <v>842.5</v>
      </c>
      <c r="C2714" s="125">
        <f t="shared" si="84"/>
        <v>9.6234449888304985E-2</v>
      </c>
      <c r="D2714" s="130">
        <f t="shared" si="85"/>
        <v>96234.449888304982</v>
      </c>
    </row>
    <row r="2715" spans="1:4" x14ac:dyDescent="0.3">
      <c r="A2715" s="73">
        <v>39905</v>
      </c>
      <c r="B2715" s="130">
        <v>834.38000499999998</v>
      </c>
      <c r="C2715" s="125">
        <f t="shared" si="84"/>
        <v>6.4205944100467649E-2</v>
      </c>
      <c r="D2715" s="130">
        <f t="shared" si="85"/>
        <v>64205.944100467648</v>
      </c>
    </row>
    <row r="2716" spans="1:4" x14ac:dyDescent="0.3">
      <c r="A2716" s="73">
        <v>39904</v>
      </c>
      <c r="B2716" s="130">
        <v>811.080017</v>
      </c>
      <c r="C2716" s="125">
        <f t="shared" si="84"/>
        <v>2.1061297293977654E-2</v>
      </c>
      <c r="D2716" s="130">
        <f t="shared" si="85"/>
        <v>21061.297293977655</v>
      </c>
    </row>
    <row r="2717" spans="1:4" x14ac:dyDescent="0.3">
      <c r="A2717" s="73">
        <v>39903</v>
      </c>
      <c r="B2717" s="130">
        <v>797.86999500000002</v>
      </c>
      <c r="C2717" s="125">
        <f t="shared" si="84"/>
        <v>2.5381689362705462E-2</v>
      </c>
      <c r="D2717" s="130">
        <f t="shared" si="85"/>
        <v>25381.689362705463</v>
      </c>
    </row>
    <row r="2718" spans="1:4" x14ac:dyDescent="0.3">
      <c r="A2718" s="73">
        <v>39902</v>
      </c>
      <c r="B2718" s="130">
        <v>787.53002900000001</v>
      </c>
      <c r="C2718" s="125">
        <f t="shared" si="84"/>
        <v>4.462191212334865E-2</v>
      </c>
      <c r="D2718" s="130">
        <f t="shared" si="85"/>
        <v>44621.912123348651</v>
      </c>
    </row>
    <row r="2719" spans="1:4" x14ac:dyDescent="0.3">
      <c r="A2719" s="73">
        <v>39899</v>
      </c>
      <c r="B2719" s="130">
        <v>815.94000200000005</v>
      </c>
      <c r="C2719" s="125">
        <f t="shared" si="84"/>
        <v>7.8501110226704585E-2</v>
      </c>
      <c r="D2719" s="130">
        <f t="shared" si="85"/>
        <v>78501.110226704579</v>
      </c>
    </row>
    <row r="2720" spans="1:4" x14ac:dyDescent="0.3">
      <c r="A2720" s="73">
        <v>39898</v>
      </c>
      <c r="B2720" s="130">
        <v>832.85998500000005</v>
      </c>
      <c r="C2720" s="125">
        <f t="shared" si="84"/>
        <v>0.10938540119595874</v>
      </c>
      <c r="D2720" s="130">
        <f t="shared" si="85"/>
        <v>109385.40119595874</v>
      </c>
    </row>
    <row r="2721" spans="1:4" x14ac:dyDescent="0.3">
      <c r="A2721" s="73">
        <v>39897</v>
      </c>
      <c r="B2721" s="130">
        <v>813.88000499999998</v>
      </c>
      <c r="C2721" s="125">
        <f t="shared" si="84"/>
        <v>0.12825776578111681</v>
      </c>
      <c r="D2721" s="130">
        <f t="shared" si="85"/>
        <v>128257.7657811168</v>
      </c>
    </row>
    <row r="2722" spans="1:4" x14ac:dyDescent="0.3">
      <c r="A2722" s="73">
        <v>39896</v>
      </c>
      <c r="B2722" s="130">
        <v>806.11999500000002</v>
      </c>
      <c r="C2722" s="125">
        <f t="shared" si="84"/>
        <v>0.12023349344858802</v>
      </c>
      <c r="D2722" s="130">
        <f t="shared" si="85"/>
        <v>120233.49344858802</v>
      </c>
    </row>
    <row r="2723" spans="1:4" x14ac:dyDescent="0.3">
      <c r="A2723" s="73">
        <v>39895</v>
      </c>
      <c r="B2723" s="130">
        <v>822.919983</v>
      </c>
      <c r="C2723" s="125">
        <f t="shared" si="84"/>
        <v>0.21638352730089983</v>
      </c>
      <c r="D2723" s="130">
        <f t="shared" si="85"/>
        <v>216383.52730089982</v>
      </c>
    </row>
    <row r="2724" spans="1:4" x14ac:dyDescent="0.3">
      <c r="A2724" s="73">
        <v>39892</v>
      </c>
      <c r="B2724" s="130">
        <v>768.53997800000002</v>
      </c>
      <c r="C2724" s="125">
        <f t="shared" si="84"/>
        <v>0.12461583946987154</v>
      </c>
      <c r="D2724" s="130">
        <f t="shared" si="85"/>
        <v>124615.83946987154</v>
      </c>
    </row>
    <row r="2725" spans="1:4" x14ac:dyDescent="0.3">
      <c r="A2725" s="73">
        <v>39891</v>
      </c>
      <c r="B2725" s="130">
        <v>784.03997800000002</v>
      </c>
      <c r="C2725" s="125">
        <f t="shared" si="84"/>
        <v>0.148692391450163</v>
      </c>
      <c r="D2725" s="130">
        <f t="shared" si="85"/>
        <v>148692.39145016301</v>
      </c>
    </row>
    <row r="2726" spans="1:4" x14ac:dyDescent="0.3">
      <c r="A2726" s="73">
        <v>39890</v>
      </c>
      <c r="B2726" s="130">
        <v>794.34997599999997</v>
      </c>
      <c r="C2726" s="125">
        <f t="shared" si="84"/>
        <v>0.11429851385454914</v>
      </c>
      <c r="D2726" s="130">
        <f t="shared" si="85"/>
        <v>114298.51385454915</v>
      </c>
    </row>
    <row r="2727" spans="1:4" x14ac:dyDescent="0.3">
      <c r="A2727" s="73">
        <v>39889</v>
      </c>
      <c r="B2727" s="130">
        <v>778.11999500000002</v>
      </c>
      <c r="C2727" s="125">
        <f t="shared" si="84"/>
        <v>0.11745864174055853</v>
      </c>
      <c r="D2727" s="130">
        <f t="shared" si="85"/>
        <v>117458.64174055854</v>
      </c>
    </row>
    <row r="2728" spans="1:4" x14ac:dyDescent="0.3">
      <c r="A2728" s="73">
        <v>39888</v>
      </c>
      <c r="B2728" s="130">
        <v>753.89001499999995</v>
      </c>
      <c r="C2728" s="125">
        <f t="shared" si="84"/>
        <v>7.5725589266745885E-2</v>
      </c>
      <c r="D2728" s="130">
        <f t="shared" si="85"/>
        <v>75725.589266745883</v>
      </c>
    </row>
    <row r="2729" spans="1:4" x14ac:dyDescent="0.3">
      <c r="A2729" s="73">
        <v>39885</v>
      </c>
      <c r="B2729" s="130">
        <v>756.54998799999998</v>
      </c>
      <c r="C2729" s="125">
        <f t="shared" si="84"/>
        <v>2.9193650045261865E-2</v>
      </c>
      <c r="D2729" s="130">
        <f t="shared" si="85"/>
        <v>29193.650045261864</v>
      </c>
    </row>
    <row r="2730" spans="1:4" x14ac:dyDescent="0.3">
      <c r="A2730" s="73">
        <v>39884</v>
      </c>
      <c r="B2730" s="130">
        <v>750.73999000000003</v>
      </c>
      <c r="C2730" s="125">
        <f t="shared" si="84"/>
        <v>-2.7762269739570744E-3</v>
      </c>
      <c r="D2730" s="130">
        <f t="shared" si="85"/>
        <v>-2776.2269739570743</v>
      </c>
    </row>
    <row r="2731" spans="1:4" x14ac:dyDescent="0.3">
      <c r="A2731" s="73">
        <v>39883</v>
      </c>
      <c r="B2731" s="130">
        <v>721.35998500000005</v>
      </c>
      <c r="C2731" s="125">
        <f t="shared" si="84"/>
        <v>-5.6922522726970071E-2</v>
      </c>
      <c r="D2731" s="130">
        <f t="shared" si="85"/>
        <v>-56922.52272697007</v>
      </c>
    </row>
    <row r="2732" spans="1:4" x14ac:dyDescent="0.3">
      <c r="A2732" s="73">
        <v>39882</v>
      </c>
      <c r="B2732" s="130">
        <v>719.59997599999997</v>
      </c>
      <c r="C2732" s="125">
        <f t="shared" si="84"/>
        <v>-6.9250120238570245E-2</v>
      </c>
      <c r="D2732" s="130">
        <f t="shared" si="85"/>
        <v>-69250.120238570249</v>
      </c>
    </row>
    <row r="2733" spans="1:4" x14ac:dyDescent="0.3">
      <c r="A2733" s="73">
        <v>39881</v>
      </c>
      <c r="B2733" s="130">
        <v>676.53002900000001</v>
      </c>
      <c r="C2733" s="125">
        <f t="shared" si="84"/>
        <v>-8.9865855639191805E-2</v>
      </c>
      <c r="D2733" s="130">
        <f t="shared" si="85"/>
        <v>-89865.85563919181</v>
      </c>
    </row>
    <row r="2734" spans="1:4" x14ac:dyDescent="0.3">
      <c r="A2734" s="73">
        <v>39878</v>
      </c>
      <c r="B2734" s="130">
        <v>683.38000499999998</v>
      </c>
      <c r="C2734" s="125">
        <f t="shared" si="84"/>
        <v>-0.1125511127207498</v>
      </c>
      <c r="D2734" s="130">
        <f t="shared" si="85"/>
        <v>-112551.11272074981</v>
      </c>
    </row>
    <row r="2735" spans="1:4" x14ac:dyDescent="0.3">
      <c r="A2735" s="73">
        <v>39877</v>
      </c>
      <c r="B2735" s="130">
        <v>682.54998799999998</v>
      </c>
      <c r="C2735" s="125">
        <f t="shared" si="84"/>
        <v>-0.12374510713599229</v>
      </c>
      <c r="D2735" s="130">
        <f t="shared" si="85"/>
        <v>-123745.10713599229</v>
      </c>
    </row>
    <row r="2736" spans="1:4" x14ac:dyDescent="0.3">
      <c r="A2736" s="73">
        <v>39876</v>
      </c>
      <c r="B2736" s="130">
        <v>712.86999500000002</v>
      </c>
      <c r="C2736" s="125">
        <f t="shared" si="84"/>
        <v>-9.5824547359297463E-2</v>
      </c>
      <c r="D2736" s="130">
        <f t="shared" si="85"/>
        <v>-95824.547359297459</v>
      </c>
    </row>
    <row r="2737" spans="1:4" x14ac:dyDescent="0.3">
      <c r="A2737" s="73">
        <v>39875</v>
      </c>
      <c r="B2737" s="130">
        <v>696.330017</v>
      </c>
      <c r="C2737" s="125">
        <f t="shared" si="84"/>
        <v>-0.11764254596591772</v>
      </c>
      <c r="D2737" s="130">
        <f t="shared" si="85"/>
        <v>-117642.54596591773</v>
      </c>
    </row>
    <row r="2738" spans="1:4" x14ac:dyDescent="0.3">
      <c r="A2738" s="73">
        <v>39874</v>
      </c>
      <c r="B2738" s="130">
        <v>700.82000700000003</v>
      </c>
      <c r="C2738" s="125">
        <f t="shared" si="84"/>
        <v>-0.15241161032955164</v>
      </c>
      <c r="D2738" s="130">
        <f t="shared" si="85"/>
        <v>-152411.61032955165</v>
      </c>
    </row>
    <row r="2739" spans="1:4" x14ac:dyDescent="0.3">
      <c r="A2739" s="73">
        <v>39871</v>
      </c>
      <c r="B2739" s="130">
        <v>735.09002699999996</v>
      </c>
      <c r="C2739" s="125">
        <f t="shared" si="84"/>
        <v>-0.11985293736789737</v>
      </c>
      <c r="D2739" s="130">
        <f t="shared" si="85"/>
        <v>-119852.93736789738</v>
      </c>
    </row>
    <row r="2740" spans="1:4" x14ac:dyDescent="0.3">
      <c r="A2740" s="73">
        <v>39870</v>
      </c>
      <c r="B2740" s="130">
        <v>752.830017</v>
      </c>
      <c r="C2740" s="125">
        <f t="shared" si="84"/>
        <v>-9.7044610994370117E-2</v>
      </c>
      <c r="D2740" s="130">
        <f t="shared" si="85"/>
        <v>-97044.610994370116</v>
      </c>
    </row>
    <row r="2741" spans="1:4" x14ac:dyDescent="0.3">
      <c r="A2741" s="73">
        <v>39869</v>
      </c>
      <c r="B2741" s="130">
        <v>764.90002400000003</v>
      </c>
      <c r="C2741" s="125">
        <f t="shared" si="84"/>
        <v>-7.5269537976059731E-2</v>
      </c>
      <c r="D2741" s="130">
        <f t="shared" si="85"/>
        <v>-75269.537976059728</v>
      </c>
    </row>
    <row r="2742" spans="1:4" x14ac:dyDescent="0.3">
      <c r="A2742" s="73">
        <v>39868</v>
      </c>
      <c r="B2742" s="130">
        <v>773.14001499999995</v>
      </c>
      <c r="C2742" s="125">
        <f t="shared" si="84"/>
        <v>-0.11122095705397883</v>
      </c>
      <c r="D2742" s="130">
        <f t="shared" si="85"/>
        <v>-111220.95705397883</v>
      </c>
    </row>
    <row r="2743" spans="1:4" x14ac:dyDescent="0.3">
      <c r="A2743" s="73">
        <v>39867</v>
      </c>
      <c r="B2743" s="130">
        <v>743.330017</v>
      </c>
      <c r="C2743" s="125">
        <f t="shared" si="84"/>
        <v>-0.14422054163169806</v>
      </c>
      <c r="D2743" s="130">
        <f t="shared" si="85"/>
        <v>-144220.54163169806</v>
      </c>
    </row>
    <row r="2744" spans="1:4" x14ac:dyDescent="0.3">
      <c r="A2744" s="73">
        <v>39864</v>
      </c>
      <c r="B2744" s="130">
        <v>770.04998799999998</v>
      </c>
      <c r="C2744" s="125">
        <f t="shared" si="84"/>
        <v>-8.9613986109517874E-2</v>
      </c>
      <c r="D2744" s="130">
        <f t="shared" si="85"/>
        <v>-89613.986109517879</v>
      </c>
    </row>
    <row r="2745" spans="1:4" x14ac:dyDescent="0.3">
      <c r="A2745" s="73">
        <v>39863</v>
      </c>
      <c r="B2745" s="130">
        <v>778.94000200000005</v>
      </c>
      <c r="C2745" s="125">
        <f t="shared" si="84"/>
        <v>-6.4032754503749012E-2</v>
      </c>
      <c r="D2745" s="130">
        <f t="shared" si="85"/>
        <v>-64032.754503749013</v>
      </c>
    </row>
    <row r="2746" spans="1:4" x14ac:dyDescent="0.3">
      <c r="A2746" s="73">
        <v>39862</v>
      </c>
      <c r="B2746" s="130">
        <v>788.419983</v>
      </c>
      <c r="C2746" s="125">
        <f t="shared" si="84"/>
        <v>-5.9736945775996086E-2</v>
      </c>
      <c r="D2746" s="130">
        <f t="shared" si="85"/>
        <v>-59736.945775996086</v>
      </c>
    </row>
    <row r="2747" spans="1:4" x14ac:dyDescent="0.3">
      <c r="A2747" s="73">
        <v>39861</v>
      </c>
      <c r="B2747" s="130">
        <v>789.169983</v>
      </c>
      <c r="C2747" s="125">
        <f t="shared" si="84"/>
        <v>-4.39402245010172E-2</v>
      </c>
      <c r="D2747" s="130">
        <f t="shared" si="85"/>
        <v>-43940.224501017197</v>
      </c>
    </row>
    <row r="2748" spans="1:4" x14ac:dyDescent="0.3">
      <c r="A2748" s="73">
        <v>39857</v>
      </c>
      <c r="B2748" s="130">
        <v>826.84002699999996</v>
      </c>
      <c r="C2748" s="125">
        <f t="shared" si="84"/>
        <v>1.1624231052791423E-3</v>
      </c>
      <c r="D2748" s="130">
        <f t="shared" si="85"/>
        <v>1162.4231052791422</v>
      </c>
    </row>
    <row r="2749" spans="1:4" x14ac:dyDescent="0.3">
      <c r="A2749" s="73">
        <v>39856</v>
      </c>
      <c r="B2749" s="130">
        <v>835.19000200000005</v>
      </c>
      <c r="C2749" s="125">
        <f t="shared" si="84"/>
        <v>-1.1773212513195075E-2</v>
      </c>
      <c r="D2749" s="130">
        <f t="shared" si="85"/>
        <v>-11773.212513195074</v>
      </c>
    </row>
    <row r="2750" spans="1:4" x14ac:dyDescent="0.3">
      <c r="A2750" s="73">
        <v>39855</v>
      </c>
      <c r="B2750" s="130">
        <v>833.73999000000003</v>
      </c>
      <c r="C2750" s="125">
        <f t="shared" si="84"/>
        <v>-4.6162335404382748E-2</v>
      </c>
      <c r="D2750" s="130">
        <f t="shared" si="85"/>
        <v>-46162.335404382749</v>
      </c>
    </row>
    <row r="2751" spans="1:4" x14ac:dyDescent="0.3">
      <c r="A2751" s="73">
        <v>39854</v>
      </c>
      <c r="B2751" s="130">
        <v>827.15997300000004</v>
      </c>
      <c r="C2751" s="125">
        <f t="shared" si="84"/>
        <v>-2.193429014372017E-2</v>
      </c>
      <c r="D2751" s="130">
        <f t="shared" si="85"/>
        <v>-21934.290143720169</v>
      </c>
    </row>
    <row r="2752" spans="1:4" x14ac:dyDescent="0.3">
      <c r="A2752" s="73">
        <v>39853</v>
      </c>
      <c r="B2752" s="130">
        <v>869.89001499999995</v>
      </c>
      <c r="C2752" s="125">
        <f t="shared" si="84"/>
        <v>3.9829312216783652E-2</v>
      </c>
      <c r="D2752" s="130">
        <f t="shared" si="85"/>
        <v>39829.312216783655</v>
      </c>
    </row>
    <row r="2753" spans="1:4" x14ac:dyDescent="0.3">
      <c r="A2753" s="73">
        <v>39850</v>
      </c>
      <c r="B2753" s="130">
        <v>868.59997599999997</v>
      </c>
      <c r="C2753" s="125">
        <f t="shared" si="84"/>
        <v>4.4053084285549549E-2</v>
      </c>
      <c r="D2753" s="130">
        <f t="shared" si="85"/>
        <v>44053.08428554955</v>
      </c>
    </row>
    <row r="2754" spans="1:4" x14ac:dyDescent="0.3">
      <c r="A2754" s="73">
        <v>39849</v>
      </c>
      <c r="B2754" s="130">
        <v>845.84997599999997</v>
      </c>
      <c r="C2754" s="125">
        <f t="shared" si="84"/>
        <v>2.2175197583081507E-2</v>
      </c>
      <c r="D2754" s="130">
        <f t="shared" si="85"/>
        <v>22175.197583081506</v>
      </c>
    </row>
    <row r="2755" spans="1:4" x14ac:dyDescent="0.3">
      <c r="A2755" s="73">
        <v>39848</v>
      </c>
      <c r="B2755" s="130">
        <v>832.22997999999995</v>
      </c>
      <c r="C2755" s="125">
        <f t="shared" si="84"/>
        <v>-9.5330025889389658E-3</v>
      </c>
      <c r="D2755" s="130">
        <f t="shared" si="85"/>
        <v>-9533.0025889389653</v>
      </c>
    </row>
    <row r="2756" spans="1:4" x14ac:dyDescent="0.3">
      <c r="A2756" s="73">
        <v>39847</v>
      </c>
      <c r="B2756" s="130">
        <v>838.51000999999997</v>
      </c>
      <c r="C2756" s="125">
        <f t="shared" si="84"/>
        <v>4.1342788553365262E-2</v>
      </c>
      <c r="D2756" s="130">
        <f t="shared" si="85"/>
        <v>41342.788553365259</v>
      </c>
    </row>
    <row r="2757" spans="1:4" x14ac:dyDescent="0.3">
      <c r="A2757" s="73">
        <v>39846</v>
      </c>
      <c r="B2757" s="130">
        <v>825.44000200000005</v>
      </c>
      <c r="C2757" s="125">
        <f t="shared" si="84"/>
        <v>-2.9031187532531755E-2</v>
      </c>
      <c r="D2757" s="130">
        <f t="shared" si="85"/>
        <v>-29031.187532531756</v>
      </c>
    </row>
    <row r="2758" spans="1:4" x14ac:dyDescent="0.3">
      <c r="A2758" s="73">
        <v>39843</v>
      </c>
      <c r="B2758" s="130">
        <v>825.88000499999998</v>
      </c>
      <c r="C2758" s="125">
        <f t="shared" si="84"/>
        <v>-2.1167640756247774E-2</v>
      </c>
      <c r="D2758" s="130">
        <f t="shared" si="85"/>
        <v>-21167.640756247773</v>
      </c>
    </row>
    <row r="2759" spans="1:4" x14ac:dyDescent="0.3">
      <c r="A2759" s="73">
        <v>39842</v>
      </c>
      <c r="B2759" s="130">
        <v>845.14001499999995</v>
      </c>
      <c r="C2759" s="125">
        <f t="shared" si="84"/>
        <v>2.990695705007429E-3</v>
      </c>
      <c r="D2759" s="130">
        <f t="shared" si="85"/>
        <v>2990.6957050074288</v>
      </c>
    </row>
    <row r="2760" spans="1:4" x14ac:dyDescent="0.3">
      <c r="A2760" s="73">
        <v>39841</v>
      </c>
      <c r="B2760" s="130">
        <v>874.09002699999996</v>
      </c>
      <c r="C2760" s="125">
        <f t="shared" ref="C2760:C2823" si="86">B2760/B2770-1</f>
        <v>2.6383063100547943E-3</v>
      </c>
      <c r="D2760" s="130">
        <f t="shared" ref="D2760:D2823" si="87">C2760*$B$5</f>
        <v>2638.3063100547943</v>
      </c>
    </row>
    <row r="2761" spans="1:4" x14ac:dyDescent="0.3">
      <c r="A2761" s="73">
        <v>39840</v>
      </c>
      <c r="B2761" s="130">
        <v>845.71002199999998</v>
      </c>
      <c r="C2761" s="125">
        <f t="shared" si="86"/>
        <v>-2.8209946128628816E-2</v>
      </c>
      <c r="D2761" s="130">
        <f t="shared" si="87"/>
        <v>-28209.946128628817</v>
      </c>
    </row>
    <row r="2762" spans="1:4" x14ac:dyDescent="0.3">
      <c r="A2762" s="73">
        <v>39839</v>
      </c>
      <c r="B2762" s="130">
        <v>836.57000700000003</v>
      </c>
      <c r="C2762" s="125">
        <f t="shared" si="86"/>
        <v>-6.0403179030354637E-2</v>
      </c>
      <c r="D2762" s="130">
        <f t="shared" si="87"/>
        <v>-60403.179030354637</v>
      </c>
    </row>
    <row r="2763" spans="1:4" x14ac:dyDescent="0.3">
      <c r="A2763" s="73">
        <v>39836</v>
      </c>
      <c r="B2763" s="130">
        <v>831.95001200000002</v>
      </c>
      <c r="C2763" s="125">
        <f t="shared" si="86"/>
        <v>-8.5497861684188936E-2</v>
      </c>
      <c r="D2763" s="130">
        <f t="shared" si="87"/>
        <v>-85497.861684188931</v>
      </c>
    </row>
    <row r="2764" spans="1:4" x14ac:dyDescent="0.3">
      <c r="A2764" s="73">
        <v>39835</v>
      </c>
      <c r="B2764" s="130">
        <v>827.5</v>
      </c>
      <c r="C2764" s="125">
        <f t="shared" si="86"/>
        <v>-8.7299423046174218E-2</v>
      </c>
      <c r="D2764" s="130">
        <f t="shared" si="87"/>
        <v>-87299.423046174212</v>
      </c>
    </row>
    <row r="2765" spans="1:4" x14ac:dyDescent="0.3">
      <c r="A2765" s="73">
        <v>39834</v>
      </c>
      <c r="B2765" s="130">
        <v>840.23999000000003</v>
      </c>
      <c r="C2765" s="125">
        <f t="shared" si="86"/>
        <v>-0.10105918560745664</v>
      </c>
      <c r="D2765" s="130">
        <f t="shared" si="87"/>
        <v>-101059.18560745663</v>
      </c>
    </row>
    <row r="2766" spans="1:4" x14ac:dyDescent="0.3">
      <c r="A2766" s="73">
        <v>39833</v>
      </c>
      <c r="B2766" s="130">
        <v>805.21997099999999</v>
      </c>
      <c r="C2766" s="125">
        <f t="shared" si="86"/>
        <v>-0.13179151374036535</v>
      </c>
      <c r="D2766" s="130">
        <f t="shared" si="87"/>
        <v>-131791.51374036536</v>
      </c>
    </row>
    <row r="2767" spans="1:4" x14ac:dyDescent="0.3">
      <c r="A2767" s="73">
        <v>39829</v>
      </c>
      <c r="B2767" s="130">
        <v>850.11999500000002</v>
      </c>
      <c r="C2767" s="125">
        <f t="shared" si="86"/>
        <v>-8.7658289388172883E-2</v>
      </c>
      <c r="D2767" s="130">
        <f t="shared" si="87"/>
        <v>-87658.289388172881</v>
      </c>
    </row>
    <row r="2768" spans="1:4" x14ac:dyDescent="0.3">
      <c r="A2768" s="73">
        <v>39828</v>
      </c>
      <c r="B2768" s="130">
        <v>843.73999000000003</v>
      </c>
      <c r="C2768" s="125">
        <f t="shared" si="86"/>
        <v>-6.5884317741489062E-2</v>
      </c>
      <c r="D2768" s="130">
        <f t="shared" si="87"/>
        <v>-65884.317741489067</v>
      </c>
    </row>
    <row r="2769" spans="1:4" x14ac:dyDescent="0.3">
      <c r="A2769" s="73">
        <v>39827</v>
      </c>
      <c r="B2769" s="130">
        <v>842.61999500000002</v>
      </c>
      <c r="C2769" s="125">
        <f t="shared" si="86"/>
        <v>-5.3916306466423425E-2</v>
      </c>
      <c r="D2769" s="130">
        <f t="shared" si="87"/>
        <v>-53916.306466423426</v>
      </c>
    </row>
    <row r="2770" spans="1:4" x14ac:dyDescent="0.3">
      <c r="A2770" s="73">
        <v>39826</v>
      </c>
      <c r="B2770" s="130">
        <v>871.78997800000002</v>
      </c>
      <c r="C2770" s="125">
        <f t="shared" si="86"/>
        <v>2.7259495368650022E-3</v>
      </c>
      <c r="D2770" s="130">
        <f t="shared" si="87"/>
        <v>2725.9495368650023</v>
      </c>
    </row>
    <row r="2771" spans="1:4" x14ac:dyDescent="0.3">
      <c r="A2771" s="73">
        <v>39825</v>
      </c>
      <c r="B2771" s="130">
        <v>870.26000999999997</v>
      </c>
      <c r="C2771" s="125">
        <f t="shared" si="86"/>
        <v>-2.9101489859324481E-3</v>
      </c>
      <c r="D2771" s="130">
        <f t="shared" si="87"/>
        <v>-2910.1489859324479</v>
      </c>
    </row>
    <row r="2772" spans="1:4" x14ac:dyDescent="0.3">
      <c r="A2772" s="73">
        <v>39822</v>
      </c>
      <c r="B2772" s="130">
        <v>890.34997599999997</v>
      </c>
      <c r="C2772" s="125">
        <f t="shared" si="86"/>
        <v>2.5571561811072341E-2</v>
      </c>
      <c r="D2772" s="130">
        <f t="shared" si="87"/>
        <v>25571.561811072341</v>
      </c>
    </row>
    <row r="2773" spans="1:4" x14ac:dyDescent="0.3">
      <c r="A2773" s="73">
        <v>39821</v>
      </c>
      <c r="B2773" s="130">
        <v>909.72997999999995</v>
      </c>
      <c r="C2773" s="125">
        <f t="shared" si="86"/>
        <v>5.3952926985412875E-2</v>
      </c>
      <c r="D2773" s="130">
        <f t="shared" si="87"/>
        <v>53952.926985412872</v>
      </c>
    </row>
    <row r="2774" spans="1:4" x14ac:dyDescent="0.3">
      <c r="A2774" s="73">
        <v>39820</v>
      </c>
      <c r="B2774" s="130">
        <v>906.65002400000003</v>
      </c>
      <c r="C2774" s="125">
        <f t="shared" si="86"/>
        <v>4.0177619860619629E-2</v>
      </c>
      <c r="D2774" s="130">
        <f t="shared" si="87"/>
        <v>40177.619860619627</v>
      </c>
    </row>
    <row r="2775" spans="1:4" x14ac:dyDescent="0.3">
      <c r="A2775" s="73">
        <v>39819</v>
      </c>
      <c r="B2775" s="130">
        <v>934.70001200000002</v>
      </c>
      <c r="C2775" s="125">
        <f t="shared" si="86"/>
        <v>5.273235880562499E-2</v>
      </c>
      <c r="D2775" s="130">
        <f t="shared" si="87"/>
        <v>52732.358805624994</v>
      </c>
    </row>
    <row r="2776" spans="1:4" x14ac:dyDescent="0.3">
      <c r="A2776" s="73">
        <v>39818</v>
      </c>
      <c r="B2776" s="130">
        <v>927.45001200000002</v>
      </c>
      <c r="C2776" s="125">
        <f t="shared" si="86"/>
        <v>4.7634625902082783E-2</v>
      </c>
      <c r="D2776" s="130">
        <f t="shared" si="87"/>
        <v>47634.625902082786</v>
      </c>
    </row>
    <row r="2777" spans="1:4" x14ac:dyDescent="0.3">
      <c r="A2777" s="73">
        <v>39815</v>
      </c>
      <c r="B2777" s="130">
        <v>931.79998799999998</v>
      </c>
      <c r="C2777" s="125">
        <f t="shared" si="86"/>
        <v>3.0273551574103053E-2</v>
      </c>
      <c r="D2777" s="130">
        <f t="shared" si="87"/>
        <v>30273.551574103054</v>
      </c>
    </row>
    <row r="2778" spans="1:4" x14ac:dyDescent="0.3">
      <c r="A2778" s="73">
        <v>39813</v>
      </c>
      <c r="B2778" s="130">
        <v>903.25</v>
      </c>
      <c r="C2778" s="125">
        <f t="shared" si="86"/>
        <v>-1.0874080768433991E-2</v>
      </c>
      <c r="D2778" s="130">
        <f t="shared" si="87"/>
        <v>-10874.080768433991</v>
      </c>
    </row>
    <row r="2779" spans="1:4" x14ac:dyDescent="0.3">
      <c r="A2779" s="73">
        <v>39812</v>
      </c>
      <c r="B2779" s="130">
        <v>890.64001499999995</v>
      </c>
      <c r="C2779" s="125">
        <f t="shared" si="86"/>
        <v>2.5409590271518345E-2</v>
      </c>
      <c r="D2779" s="130">
        <f t="shared" si="87"/>
        <v>25409.590271518344</v>
      </c>
    </row>
    <row r="2780" spans="1:4" x14ac:dyDescent="0.3">
      <c r="A2780" s="73">
        <v>39811</v>
      </c>
      <c r="B2780" s="130">
        <v>869.419983</v>
      </c>
      <c r="C2780" s="125">
        <f t="shared" si="86"/>
        <v>-1.171950170437519E-2</v>
      </c>
      <c r="D2780" s="130">
        <f t="shared" si="87"/>
        <v>-11719.50170437519</v>
      </c>
    </row>
    <row r="2781" spans="1:4" x14ac:dyDescent="0.3">
      <c r="A2781" s="73">
        <v>39808</v>
      </c>
      <c r="B2781" s="130">
        <v>872.79998799999998</v>
      </c>
      <c r="C2781" s="125">
        <f t="shared" si="86"/>
        <v>-9.0435899630525451E-4</v>
      </c>
      <c r="D2781" s="130">
        <f t="shared" si="87"/>
        <v>-904.35899630525455</v>
      </c>
    </row>
    <row r="2782" spans="1:4" x14ac:dyDescent="0.3">
      <c r="A2782" s="73">
        <v>39806</v>
      </c>
      <c r="B2782" s="130">
        <v>868.15002400000003</v>
      </c>
      <c r="C2782" s="125">
        <f t="shared" si="86"/>
        <v>-3.4573602537404935E-2</v>
      </c>
      <c r="D2782" s="130">
        <f t="shared" si="87"/>
        <v>-34573.602537404935</v>
      </c>
    </row>
    <row r="2783" spans="1:4" x14ac:dyDescent="0.3">
      <c r="A2783" s="73">
        <v>39805</v>
      </c>
      <c r="B2783" s="130">
        <v>863.15997300000004</v>
      </c>
      <c r="C2783" s="125">
        <f t="shared" si="86"/>
        <v>-2.8705830609786598E-2</v>
      </c>
      <c r="D2783" s="130">
        <f t="shared" si="87"/>
        <v>-28705.830609786597</v>
      </c>
    </row>
    <row r="2784" spans="1:4" x14ac:dyDescent="0.3">
      <c r="A2784" s="73">
        <v>39804</v>
      </c>
      <c r="B2784" s="130">
        <v>871.63000499999998</v>
      </c>
      <c r="C2784" s="125">
        <f t="shared" si="86"/>
        <v>-4.1848968338806691E-2</v>
      </c>
      <c r="D2784" s="130">
        <f t="shared" si="87"/>
        <v>-41848.968338806691</v>
      </c>
    </row>
    <row r="2785" spans="1:4" x14ac:dyDescent="0.3">
      <c r="A2785" s="73">
        <v>39801</v>
      </c>
      <c r="B2785" s="130">
        <v>887.88000499999998</v>
      </c>
      <c r="C2785" s="125">
        <f t="shared" si="86"/>
        <v>1.3480655547656317E-2</v>
      </c>
      <c r="D2785" s="130">
        <f t="shared" si="87"/>
        <v>13480.655547656317</v>
      </c>
    </row>
    <row r="2786" spans="1:4" x14ac:dyDescent="0.3">
      <c r="A2786" s="73">
        <v>39800</v>
      </c>
      <c r="B2786" s="130">
        <v>885.28002900000001</v>
      </c>
      <c r="C2786" s="125">
        <f t="shared" si="86"/>
        <v>4.7396014498573669E-2</v>
      </c>
      <c r="D2786" s="130">
        <f t="shared" si="87"/>
        <v>47396.01449857367</v>
      </c>
    </row>
    <row r="2787" spans="1:4" x14ac:dyDescent="0.3">
      <c r="A2787" s="73">
        <v>39799</v>
      </c>
      <c r="B2787" s="130">
        <v>904.419983</v>
      </c>
      <c r="C2787" s="125">
        <f t="shared" si="86"/>
        <v>3.8679736071384418E-2</v>
      </c>
      <c r="D2787" s="130">
        <f t="shared" si="87"/>
        <v>38679.736071384417</v>
      </c>
    </row>
    <row r="2788" spans="1:4" x14ac:dyDescent="0.3">
      <c r="A2788" s="73">
        <v>39798</v>
      </c>
      <c r="B2788" s="130">
        <v>913.17999299999997</v>
      </c>
      <c r="C2788" s="125">
        <f t="shared" si="86"/>
        <v>7.5835575867003513E-2</v>
      </c>
      <c r="D2788" s="130">
        <f t="shared" si="87"/>
        <v>75835.575867003514</v>
      </c>
    </row>
    <row r="2789" spans="1:4" x14ac:dyDescent="0.3">
      <c r="A2789" s="73">
        <v>39797</v>
      </c>
      <c r="B2789" s="130">
        <v>868.57000700000003</v>
      </c>
      <c r="C2789" s="125">
        <f t="shared" si="86"/>
        <v>6.4150137328257362E-2</v>
      </c>
      <c r="D2789" s="130">
        <f t="shared" si="87"/>
        <v>64150.137328257362</v>
      </c>
    </row>
    <row r="2790" spans="1:4" x14ac:dyDescent="0.3">
      <c r="A2790" s="73">
        <v>39794</v>
      </c>
      <c r="B2790" s="130">
        <v>879.72997999999995</v>
      </c>
      <c r="C2790" s="125">
        <f t="shared" si="86"/>
        <v>-1.842141634407557E-2</v>
      </c>
      <c r="D2790" s="130">
        <f t="shared" si="87"/>
        <v>-18421.416344075569</v>
      </c>
    </row>
    <row r="2791" spans="1:4" x14ac:dyDescent="0.3">
      <c r="A2791" s="73">
        <v>39793</v>
      </c>
      <c r="B2791" s="130">
        <v>873.59002699999996</v>
      </c>
      <c r="C2791" s="125">
        <f t="shared" si="86"/>
        <v>-1.5872798881477079E-2</v>
      </c>
      <c r="D2791" s="130">
        <f t="shared" si="87"/>
        <v>-15872.79888147708</v>
      </c>
    </row>
    <row r="2792" spans="1:4" x14ac:dyDescent="0.3">
      <c r="A2792" s="73">
        <v>39792</v>
      </c>
      <c r="B2792" s="130">
        <v>899.23999000000003</v>
      </c>
      <c r="C2792" s="125">
        <f t="shared" si="86"/>
        <v>4.8810896170746965E-2</v>
      </c>
      <c r="D2792" s="130">
        <f t="shared" si="87"/>
        <v>48810.896170746964</v>
      </c>
    </row>
    <row r="2793" spans="1:4" x14ac:dyDescent="0.3">
      <c r="A2793" s="73">
        <v>39791</v>
      </c>
      <c r="B2793" s="130">
        <v>888.669983</v>
      </c>
      <c r="C2793" s="125">
        <f t="shared" si="86"/>
        <v>4.3272543274374797E-2</v>
      </c>
      <c r="D2793" s="130">
        <f t="shared" si="87"/>
        <v>43272.543274374795</v>
      </c>
    </row>
    <row r="2794" spans="1:4" x14ac:dyDescent="0.3">
      <c r="A2794" s="73">
        <v>39790</v>
      </c>
      <c r="B2794" s="130">
        <v>909.70001200000002</v>
      </c>
      <c r="C2794" s="125">
        <f t="shared" si="86"/>
        <v>0.13708233319327068</v>
      </c>
      <c r="D2794" s="130">
        <f t="shared" si="87"/>
        <v>137082.33319327066</v>
      </c>
    </row>
    <row r="2795" spans="1:4" x14ac:dyDescent="0.3">
      <c r="A2795" s="73">
        <v>39787</v>
      </c>
      <c r="B2795" s="130">
        <v>876.07000700000003</v>
      </c>
      <c r="C2795" s="125">
        <f t="shared" si="86"/>
        <v>0.16430546577984839</v>
      </c>
      <c r="D2795" s="130">
        <f t="shared" si="87"/>
        <v>164305.4657798484</v>
      </c>
    </row>
    <row r="2796" spans="1:4" x14ac:dyDescent="0.3">
      <c r="A2796" s="73">
        <v>39786</v>
      </c>
      <c r="B2796" s="130">
        <v>845.21997099999999</v>
      </c>
      <c r="C2796" s="125">
        <f t="shared" si="86"/>
        <v>4.7905915328422921E-2</v>
      </c>
      <c r="D2796" s="130">
        <f t="shared" si="87"/>
        <v>47905.915328422918</v>
      </c>
    </row>
    <row r="2797" spans="1:4" x14ac:dyDescent="0.3">
      <c r="A2797" s="73">
        <v>39785</v>
      </c>
      <c r="B2797" s="130">
        <v>870.73999000000003</v>
      </c>
      <c r="C2797" s="125">
        <f t="shared" si="86"/>
        <v>1.3525462179471148E-2</v>
      </c>
      <c r="D2797" s="130">
        <f t="shared" si="87"/>
        <v>13525.462179471147</v>
      </c>
    </row>
    <row r="2798" spans="1:4" x14ac:dyDescent="0.3">
      <c r="A2798" s="73">
        <v>39784</v>
      </c>
      <c r="B2798" s="130">
        <v>848.80999799999995</v>
      </c>
      <c r="C2798" s="125">
        <f t="shared" si="86"/>
        <v>-2.280343226564896E-3</v>
      </c>
      <c r="D2798" s="130">
        <f t="shared" si="87"/>
        <v>-2280.3432265648958</v>
      </c>
    </row>
    <row r="2799" spans="1:4" x14ac:dyDescent="0.3">
      <c r="A2799" s="73">
        <v>39783</v>
      </c>
      <c r="B2799" s="130">
        <v>816.21002199999998</v>
      </c>
      <c r="C2799" s="125">
        <f t="shared" si="86"/>
        <v>-6.5361973042131982E-2</v>
      </c>
      <c r="D2799" s="130">
        <f t="shared" si="87"/>
        <v>-65361.973042131984</v>
      </c>
    </row>
    <row r="2800" spans="1:4" x14ac:dyDescent="0.3">
      <c r="A2800" s="73">
        <v>39780</v>
      </c>
      <c r="B2800" s="130">
        <v>896.23999000000003</v>
      </c>
      <c r="C2800" s="125">
        <f t="shared" si="86"/>
        <v>-1.6515037324376203E-2</v>
      </c>
      <c r="D2800" s="130">
        <f t="shared" si="87"/>
        <v>-16515.037324376204</v>
      </c>
    </row>
    <row r="2801" spans="1:4" x14ac:dyDescent="0.3">
      <c r="A2801" s="73">
        <v>39778</v>
      </c>
      <c r="B2801" s="130">
        <v>887.67999299999997</v>
      </c>
      <c r="C2801" s="125">
        <f t="shared" si="86"/>
        <v>4.1511211425712125E-2</v>
      </c>
      <c r="D2801" s="130">
        <f t="shared" si="87"/>
        <v>41511.211425712121</v>
      </c>
    </row>
    <row r="2802" spans="1:4" x14ac:dyDescent="0.3">
      <c r="A2802" s="73">
        <v>39777</v>
      </c>
      <c r="B2802" s="130">
        <v>857.39001499999995</v>
      </c>
      <c r="C2802" s="125">
        <f t="shared" si="86"/>
        <v>-4.623171082398303E-2</v>
      </c>
      <c r="D2802" s="130">
        <f t="shared" si="87"/>
        <v>-46231.710823983027</v>
      </c>
    </row>
    <row r="2803" spans="1:4" x14ac:dyDescent="0.3">
      <c r="A2803" s="73">
        <v>39776</v>
      </c>
      <c r="B2803" s="130">
        <v>851.80999799999995</v>
      </c>
      <c r="C2803" s="125">
        <f t="shared" si="86"/>
        <v>-7.3323856775791341E-2</v>
      </c>
      <c r="D2803" s="130">
        <f t="shared" si="87"/>
        <v>-73323.856775791341</v>
      </c>
    </row>
    <row r="2804" spans="1:4" x14ac:dyDescent="0.3">
      <c r="A2804" s="73">
        <v>39773</v>
      </c>
      <c r="B2804" s="130">
        <v>800.03002900000001</v>
      </c>
      <c r="C2804" s="125">
        <f t="shared" si="86"/>
        <v>-0.14066742113951192</v>
      </c>
      <c r="D2804" s="130">
        <f t="shared" si="87"/>
        <v>-140667.42113951192</v>
      </c>
    </row>
    <row r="2805" spans="1:4" x14ac:dyDescent="0.3">
      <c r="A2805" s="73">
        <v>39772</v>
      </c>
      <c r="B2805" s="130">
        <v>752.44000200000005</v>
      </c>
      <c r="C2805" s="125">
        <f t="shared" si="86"/>
        <v>-0.16846432914605058</v>
      </c>
      <c r="D2805" s="130">
        <f t="shared" si="87"/>
        <v>-168464.32914605059</v>
      </c>
    </row>
    <row r="2806" spans="1:4" x14ac:dyDescent="0.3">
      <c r="A2806" s="73">
        <v>39771</v>
      </c>
      <c r="B2806" s="130">
        <v>806.580017</v>
      </c>
      <c r="C2806" s="125">
        <f t="shared" si="86"/>
        <v>-0.15343682098645384</v>
      </c>
      <c r="D2806" s="130">
        <f t="shared" si="87"/>
        <v>-153436.82098645385</v>
      </c>
    </row>
    <row r="2807" spans="1:4" x14ac:dyDescent="0.3">
      <c r="A2807" s="73">
        <v>39770</v>
      </c>
      <c r="B2807" s="130">
        <v>859.11999500000002</v>
      </c>
      <c r="C2807" s="125">
        <f t="shared" si="86"/>
        <v>-0.14579170270942077</v>
      </c>
      <c r="D2807" s="130">
        <f t="shared" si="87"/>
        <v>-145791.70270942076</v>
      </c>
    </row>
    <row r="2808" spans="1:4" x14ac:dyDescent="0.3">
      <c r="A2808" s="73">
        <v>39769</v>
      </c>
      <c r="B2808" s="130">
        <v>850.75</v>
      </c>
      <c r="C2808" s="125">
        <f t="shared" si="86"/>
        <v>-0.11957982969570313</v>
      </c>
      <c r="D2808" s="130">
        <f t="shared" si="87"/>
        <v>-119579.82969570313</v>
      </c>
    </row>
    <row r="2809" spans="1:4" x14ac:dyDescent="0.3">
      <c r="A2809" s="73">
        <v>39766</v>
      </c>
      <c r="B2809" s="130">
        <v>873.28997800000002</v>
      </c>
      <c r="C2809" s="125">
        <f t="shared" si="86"/>
        <v>-9.8539377548387042E-2</v>
      </c>
      <c r="D2809" s="130">
        <f t="shared" si="87"/>
        <v>-98539.377548387041</v>
      </c>
    </row>
    <row r="2810" spans="1:4" x14ac:dyDescent="0.3">
      <c r="A2810" s="73">
        <v>39765</v>
      </c>
      <c r="B2810" s="130">
        <v>911.28997800000002</v>
      </c>
      <c r="C2810" s="125">
        <f t="shared" si="86"/>
        <v>-4.4859549716265823E-2</v>
      </c>
      <c r="D2810" s="130">
        <f t="shared" si="87"/>
        <v>-44859.549716265821</v>
      </c>
    </row>
    <row r="2811" spans="1:4" x14ac:dyDescent="0.3">
      <c r="A2811" s="73">
        <v>39764</v>
      </c>
      <c r="B2811" s="130">
        <v>852.29998799999998</v>
      </c>
      <c r="C2811" s="125">
        <f t="shared" si="86"/>
        <v>-8.3637106884062895E-2</v>
      </c>
      <c r="D2811" s="130">
        <f t="shared" si="87"/>
        <v>-83637.106884062901</v>
      </c>
    </row>
    <row r="2812" spans="1:4" x14ac:dyDescent="0.3">
      <c r="A2812" s="73">
        <v>39763</v>
      </c>
      <c r="B2812" s="130">
        <v>898.95001200000002</v>
      </c>
      <c r="C2812" s="125">
        <f t="shared" si="86"/>
        <v>-4.4188788591415396E-2</v>
      </c>
      <c r="D2812" s="130">
        <f t="shared" si="87"/>
        <v>-44188.788591415396</v>
      </c>
    </row>
    <row r="2813" spans="1:4" x14ac:dyDescent="0.3">
      <c r="A2813" s="73">
        <v>39762</v>
      </c>
      <c r="B2813" s="130">
        <v>919.21002199999998</v>
      </c>
      <c r="C2813" s="125">
        <f t="shared" si="86"/>
        <v>8.279936908965424E-2</v>
      </c>
      <c r="D2813" s="130">
        <f t="shared" si="87"/>
        <v>82799.369089654239</v>
      </c>
    </row>
    <row r="2814" spans="1:4" x14ac:dyDescent="0.3">
      <c r="A2814" s="73">
        <v>39759</v>
      </c>
      <c r="B2814" s="130">
        <v>930.98999000000003</v>
      </c>
      <c r="C2814" s="125">
        <f t="shared" si="86"/>
        <v>6.1840583919600789E-2</v>
      </c>
      <c r="D2814" s="130">
        <f t="shared" si="87"/>
        <v>61840.583919600787</v>
      </c>
    </row>
    <row r="2815" spans="1:4" x14ac:dyDescent="0.3">
      <c r="A2815" s="73">
        <v>39758</v>
      </c>
      <c r="B2815" s="130">
        <v>904.88000499999998</v>
      </c>
      <c r="C2815" s="125">
        <f t="shared" si="86"/>
        <v>-3.556815863003715E-3</v>
      </c>
      <c r="D2815" s="130">
        <f t="shared" si="87"/>
        <v>-3556.8158630037151</v>
      </c>
    </row>
    <row r="2816" spans="1:4" x14ac:dyDescent="0.3">
      <c r="A2816" s="73">
        <v>39757</v>
      </c>
      <c r="B2816" s="130">
        <v>952.77002000000005</v>
      </c>
      <c r="C2816" s="125">
        <f t="shared" si="86"/>
        <v>6.2434475779344245E-2</v>
      </c>
      <c r="D2816" s="130">
        <f t="shared" si="87"/>
        <v>62434.475779344248</v>
      </c>
    </row>
    <row r="2817" spans="1:4" x14ac:dyDescent="0.3">
      <c r="A2817" s="73">
        <v>39756</v>
      </c>
      <c r="B2817" s="130">
        <v>1005.75</v>
      </c>
      <c r="C2817" s="125">
        <f t="shared" si="86"/>
        <v>5.3086239083854236E-2</v>
      </c>
      <c r="D2817" s="130">
        <f t="shared" si="87"/>
        <v>53086.239083854234</v>
      </c>
    </row>
    <row r="2818" spans="1:4" x14ac:dyDescent="0.3">
      <c r="A2818" s="73">
        <v>39755</v>
      </c>
      <c r="B2818" s="130">
        <v>966.29998799999998</v>
      </c>
      <c r="C2818" s="125">
        <f t="shared" si="86"/>
        <v>-1.93830277398086E-2</v>
      </c>
      <c r="D2818" s="130">
        <f t="shared" si="87"/>
        <v>-19383.0277398086</v>
      </c>
    </row>
    <row r="2819" spans="1:4" x14ac:dyDescent="0.3">
      <c r="A2819" s="73">
        <v>39752</v>
      </c>
      <c r="B2819" s="130">
        <v>968.75</v>
      </c>
      <c r="C2819" s="125">
        <f t="shared" si="86"/>
        <v>2.9982470214012791E-2</v>
      </c>
      <c r="D2819" s="130">
        <f t="shared" si="87"/>
        <v>29982.470214012792</v>
      </c>
    </row>
    <row r="2820" spans="1:4" x14ac:dyDescent="0.3">
      <c r="A2820" s="73">
        <v>39751</v>
      </c>
      <c r="B2820" s="130">
        <v>954.09002699999996</v>
      </c>
      <c r="C2820" s="125">
        <f t="shared" si="86"/>
        <v>8.0936086732830148E-3</v>
      </c>
      <c r="D2820" s="130">
        <f t="shared" si="87"/>
        <v>8093.6086732830145</v>
      </c>
    </row>
    <row r="2821" spans="1:4" x14ac:dyDescent="0.3">
      <c r="A2821" s="73">
        <v>39750</v>
      </c>
      <c r="B2821" s="130">
        <v>930.09002699999996</v>
      </c>
      <c r="C2821" s="125">
        <f t="shared" si="86"/>
        <v>2.4508723275317834E-2</v>
      </c>
      <c r="D2821" s="130">
        <f t="shared" si="87"/>
        <v>24508.723275317832</v>
      </c>
    </row>
    <row r="2822" spans="1:4" x14ac:dyDescent="0.3">
      <c r="A2822" s="73">
        <v>39749</v>
      </c>
      <c r="B2822" s="130">
        <v>940.51000999999997</v>
      </c>
      <c r="C2822" s="125">
        <f t="shared" si="86"/>
        <v>-5.7614652582492654E-2</v>
      </c>
      <c r="D2822" s="130">
        <f t="shared" si="87"/>
        <v>-57614.65258249265</v>
      </c>
    </row>
    <row r="2823" spans="1:4" x14ac:dyDescent="0.3">
      <c r="A2823" s="73">
        <v>39748</v>
      </c>
      <c r="B2823" s="130">
        <v>848.919983</v>
      </c>
      <c r="C2823" s="125">
        <f t="shared" si="86"/>
        <v>-0.1539143835091894</v>
      </c>
      <c r="D2823" s="130">
        <f t="shared" si="87"/>
        <v>-153914.38350918941</v>
      </c>
    </row>
    <row r="2824" spans="1:4" x14ac:dyDescent="0.3">
      <c r="A2824" s="73">
        <v>39745</v>
      </c>
      <c r="B2824" s="130">
        <v>876.77002000000005</v>
      </c>
      <c r="C2824" s="125">
        <f t="shared" ref="C2824:C2887" si="88">B2824/B2834-1</f>
        <v>-2.4966028028752474E-2</v>
      </c>
      <c r="D2824" s="130">
        <f t="shared" ref="D2824:D2887" si="89">C2824*$B$5</f>
        <v>-24966.028028752473</v>
      </c>
    </row>
    <row r="2825" spans="1:4" x14ac:dyDescent="0.3">
      <c r="A2825" s="73">
        <v>39744</v>
      </c>
      <c r="B2825" s="130">
        <v>908.10998500000005</v>
      </c>
      <c r="C2825" s="125">
        <f t="shared" si="88"/>
        <v>-1.9891837016617897E-3</v>
      </c>
      <c r="D2825" s="130">
        <f t="shared" si="89"/>
        <v>-1989.1837016617897</v>
      </c>
    </row>
    <row r="2826" spans="1:4" x14ac:dyDescent="0.3">
      <c r="A2826" s="73">
        <v>39743</v>
      </c>
      <c r="B2826" s="130">
        <v>896.78002900000001</v>
      </c>
      <c r="C2826" s="125">
        <f t="shared" si="88"/>
        <v>-8.9507962739846181E-2</v>
      </c>
      <c r="D2826" s="130">
        <f t="shared" si="89"/>
        <v>-89507.962739846174</v>
      </c>
    </row>
    <row r="2827" spans="1:4" x14ac:dyDescent="0.3">
      <c r="A2827" s="73">
        <v>39742</v>
      </c>
      <c r="B2827" s="130">
        <v>955.04998799999998</v>
      </c>
      <c r="C2827" s="125">
        <f t="shared" si="88"/>
        <v>-4.1335828901675864E-2</v>
      </c>
      <c r="D2827" s="130">
        <f t="shared" si="89"/>
        <v>-41335.828901675864</v>
      </c>
    </row>
    <row r="2828" spans="1:4" x14ac:dyDescent="0.3">
      <c r="A2828" s="73">
        <v>39741</v>
      </c>
      <c r="B2828" s="130">
        <v>985.40002400000003</v>
      </c>
      <c r="C2828" s="125">
        <f t="shared" si="88"/>
        <v>-6.7641845400535749E-2</v>
      </c>
      <c r="D2828" s="130">
        <f t="shared" si="89"/>
        <v>-67641.845400535749</v>
      </c>
    </row>
    <row r="2829" spans="1:4" x14ac:dyDescent="0.3">
      <c r="A2829" s="73">
        <v>39738</v>
      </c>
      <c r="B2829" s="130">
        <v>940.54998799999998</v>
      </c>
      <c r="C2829" s="125">
        <f t="shared" si="88"/>
        <v>-0.14435558971926887</v>
      </c>
      <c r="D2829" s="130">
        <f t="shared" si="89"/>
        <v>-144355.58971926887</v>
      </c>
    </row>
    <row r="2830" spans="1:4" x14ac:dyDescent="0.3">
      <c r="A2830" s="73">
        <v>39737</v>
      </c>
      <c r="B2830" s="130">
        <v>946.42999299999997</v>
      </c>
      <c r="C2830" s="125">
        <f t="shared" si="88"/>
        <v>-0.15063541626123866</v>
      </c>
      <c r="D2830" s="130">
        <f t="shared" si="89"/>
        <v>-150635.41626123866</v>
      </c>
    </row>
    <row r="2831" spans="1:4" x14ac:dyDescent="0.3">
      <c r="A2831" s="73">
        <v>39736</v>
      </c>
      <c r="B2831" s="130">
        <v>907.84002699999996</v>
      </c>
      <c r="C2831" s="125">
        <f t="shared" si="88"/>
        <v>-0.21809382730648219</v>
      </c>
      <c r="D2831" s="130">
        <f t="shared" si="89"/>
        <v>-218093.82730648218</v>
      </c>
    </row>
    <row r="2832" spans="1:4" x14ac:dyDescent="0.3">
      <c r="A2832" s="73">
        <v>39735</v>
      </c>
      <c r="B2832" s="130">
        <v>998.01000999999997</v>
      </c>
      <c r="C2832" s="125">
        <f t="shared" si="88"/>
        <v>-0.144337920680638</v>
      </c>
      <c r="D2832" s="130">
        <f t="shared" si="89"/>
        <v>-144337.920680638</v>
      </c>
    </row>
    <row r="2833" spans="1:4" x14ac:dyDescent="0.3">
      <c r="A2833" s="73">
        <v>39734</v>
      </c>
      <c r="B2833" s="130">
        <v>1003.349976</v>
      </c>
      <c r="C2833" s="125">
        <f t="shared" si="88"/>
        <v>-9.3156363678458476E-2</v>
      </c>
      <c r="D2833" s="130">
        <f t="shared" si="89"/>
        <v>-93156.363678458481</v>
      </c>
    </row>
    <row r="2834" spans="1:4" x14ac:dyDescent="0.3">
      <c r="A2834" s="73">
        <v>39731</v>
      </c>
      <c r="B2834" s="130">
        <v>899.21997099999999</v>
      </c>
      <c r="C2834" s="125">
        <f t="shared" si="88"/>
        <v>-0.25884596489081624</v>
      </c>
      <c r="D2834" s="130">
        <f t="shared" si="89"/>
        <v>-258845.96489081625</v>
      </c>
    </row>
    <row r="2835" spans="1:4" x14ac:dyDescent="0.3">
      <c r="A2835" s="73">
        <v>39730</v>
      </c>
      <c r="B2835" s="130">
        <v>909.919983</v>
      </c>
      <c r="C2835" s="125">
        <f t="shared" si="88"/>
        <v>-0.24749008223385727</v>
      </c>
      <c r="D2835" s="130">
        <f t="shared" si="89"/>
        <v>-247490.08223385728</v>
      </c>
    </row>
    <row r="2836" spans="1:4" x14ac:dyDescent="0.3">
      <c r="A2836" s="73">
        <v>39729</v>
      </c>
      <c r="B2836" s="130">
        <v>984.94000200000005</v>
      </c>
      <c r="C2836" s="125">
        <f t="shared" si="88"/>
        <v>-0.16943677961933756</v>
      </c>
      <c r="D2836" s="130">
        <f t="shared" si="89"/>
        <v>-169436.77961933755</v>
      </c>
    </row>
    <row r="2837" spans="1:4" x14ac:dyDescent="0.3">
      <c r="A2837" s="73">
        <v>39728</v>
      </c>
      <c r="B2837" s="130">
        <v>996.22997999999995</v>
      </c>
      <c r="C2837" s="125">
        <f t="shared" si="88"/>
        <v>-0.16157781865795628</v>
      </c>
      <c r="D2837" s="130">
        <f t="shared" si="89"/>
        <v>-161577.81865795629</v>
      </c>
    </row>
    <row r="2838" spans="1:4" x14ac:dyDescent="0.3">
      <c r="A2838" s="73">
        <v>39727</v>
      </c>
      <c r="B2838" s="130">
        <v>1056.8900149999999</v>
      </c>
      <c r="C2838" s="125">
        <f t="shared" si="88"/>
        <v>-0.12443144689349528</v>
      </c>
      <c r="D2838" s="130">
        <f t="shared" si="89"/>
        <v>-124431.44689349527</v>
      </c>
    </row>
    <row r="2839" spans="1:4" x14ac:dyDescent="0.3">
      <c r="A2839" s="73">
        <v>39724</v>
      </c>
      <c r="B2839" s="130">
        <v>1099.2299800000001</v>
      </c>
      <c r="C2839" s="125">
        <f t="shared" si="88"/>
        <v>-0.12417533660301716</v>
      </c>
      <c r="D2839" s="130">
        <f t="shared" si="89"/>
        <v>-124175.33660301716</v>
      </c>
    </row>
    <row r="2840" spans="1:4" x14ac:dyDescent="0.3">
      <c r="A2840" s="73">
        <v>39723</v>
      </c>
      <c r="B2840" s="130">
        <v>1114.280029</v>
      </c>
      <c r="C2840" s="125">
        <f t="shared" si="88"/>
        <v>-7.6443610277216023E-2</v>
      </c>
      <c r="D2840" s="130">
        <f t="shared" si="89"/>
        <v>-76443.610277216023</v>
      </c>
    </row>
    <row r="2841" spans="1:4" x14ac:dyDescent="0.3">
      <c r="A2841" s="73">
        <v>39722</v>
      </c>
      <c r="B2841" s="130">
        <v>1161.0600589999999</v>
      </c>
      <c r="C2841" s="125">
        <f t="shared" si="88"/>
        <v>4.0384679385181421E-3</v>
      </c>
      <c r="D2841" s="130">
        <f t="shared" si="89"/>
        <v>4038.4679385181421</v>
      </c>
    </row>
    <row r="2842" spans="1:4" x14ac:dyDescent="0.3">
      <c r="A2842" s="73">
        <v>39721</v>
      </c>
      <c r="B2842" s="130">
        <v>1166.3599850000001</v>
      </c>
      <c r="C2842" s="125">
        <f t="shared" si="88"/>
        <v>-3.8925504230563623E-2</v>
      </c>
      <c r="D2842" s="130">
        <f t="shared" si="89"/>
        <v>-38925.504230563623</v>
      </c>
    </row>
    <row r="2843" spans="1:4" x14ac:dyDescent="0.3">
      <c r="A2843" s="73">
        <v>39720</v>
      </c>
      <c r="B2843" s="130">
        <v>1106.420044</v>
      </c>
      <c r="C2843" s="125">
        <f t="shared" si="88"/>
        <v>-7.2339993749190756E-2</v>
      </c>
      <c r="D2843" s="130">
        <f t="shared" si="89"/>
        <v>-72339.993749190762</v>
      </c>
    </row>
    <row r="2844" spans="1:4" x14ac:dyDescent="0.3">
      <c r="A2844" s="73">
        <v>39717</v>
      </c>
      <c r="B2844" s="130">
        <v>1213.2700199999999</v>
      </c>
      <c r="C2844" s="125">
        <f t="shared" si="88"/>
        <v>-3.0702191023733727E-2</v>
      </c>
      <c r="D2844" s="130">
        <f t="shared" si="89"/>
        <v>-30702.191023733729</v>
      </c>
    </row>
    <row r="2845" spans="1:4" x14ac:dyDescent="0.3">
      <c r="A2845" s="73">
        <v>39716</v>
      </c>
      <c r="B2845" s="130">
        <v>1209.1800539999999</v>
      </c>
      <c r="C2845" s="125">
        <f t="shared" si="88"/>
        <v>-3.1920254141873827E-2</v>
      </c>
      <c r="D2845" s="130">
        <f t="shared" si="89"/>
        <v>-31920.254141873826</v>
      </c>
    </row>
    <row r="2846" spans="1:4" x14ac:dyDescent="0.3">
      <c r="A2846" s="73">
        <v>39715</v>
      </c>
      <c r="B2846" s="130">
        <v>1185.869995</v>
      </c>
      <c r="C2846" s="125">
        <f t="shared" si="88"/>
        <v>-3.7474467175169446E-2</v>
      </c>
      <c r="D2846" s="130">
        <f t="shared" si="89"/>
        <v>-37474.467175169448</v>
      </c>
    </row>
    <row r="2847" spans="1:4" x14ac:dyDescent="0.3">
      <c r="A2847" s="73">
        <v>39714</v>
      </c>
      <c r="B2847" s="130">
        <v>1188.219971</v>
      </c>
      <c r="C2847" s="125">
        <f t="shared" si="88"/>
        <v>-2.9636375941099913E-2</v>
      </c>
      <c r="D2847" s="130">
        <f t="shared" si="89"/>
        <v>-29636.375941099912</v>
      </c>
    </row>
    <row r="2848" spans="1:4" x14ac:dyDescent="0.3">
      <c r="A2848" s="73">
        <v>39713</v>
      </c>
      <c r="B2848" s="130">
        <v>1207.089966</v>
      </c>
      <c r="C2848" s="125">
        <f t="shared" si="88"/>
        <v>-4.7878647988020662E-2</v>
      </c>
      <c r="D2848" s="130">
        <f t="shared" si="89"/>
        <v>-47878.647988020661</v>
      </c>
    </row>
    <row r="2849" spans="1:4" x14ac:dyDescent="0.3">
      <c r="A2849" s="73">
        <v>39710</v>
      </c>
      <c r="B2849" s="130">
        <v>1255.079956</v>
      </c>
      <c r="C2849" s="125">
        <f t="shared" si="88"/>
        <v>1.0279154473142871E-2</v>
      </c>
      <c r="D2849" s="130">
        <f t="shared" si="89"/>
        <v>10279.154473142871</v>
      </c>
    </row>
    <row r="2850" spans="1:4" x14ac:dyDescent="0.3">
      <c r="A2850" s="73">
        <v>39709</v>
      </c>
      <c r="B2850" s="130">
        <v>1206.51001</v>
      </c>
      <c r="C2850" s="125">
        <f t="shared" si="88"/>
        <v>-2.4514239692299378E-2</v>
      </c>
      <c r="D2850" s="130">
        <f t="shared" si="89"/>
        <v>-24514.239692299379</v>
      </c>
    </row>
    <row r="2851" spans="1:4" x14ac:dyDescent="0.3">
      <c r="A2851" s="73">
        <v>39708</v>
      </c>
      <c r="B2851" s="130">
        <v>1156.3900149999999</v>
      </c>
      <c r="C2851" s="125">
        <f t="shared" si="88"/>
        <v>-9.3013197744485465E-2</v>
      </c>
      <c r="D2851" s="130">
        <f t="shared" si="89"/>
        <v>-93013.197744485471</v>
      </c>
    </row>
    <row r="2852" spans="1:4" x14ac:dyDescent="0.3">
      <c r="A2852" s="73">
        <v>39707</v>
      </c>
      <c r="B2852" s="130">
        <v>1213.599976</v>
      </c>
      <c r="C2852" s="125">
        <f t="shared" si="88"/>
        <v>-5.0079041784841571E-2</v>
      </c>
      <c r="D2852" s="130">
        <f t="shared" si="89"/>
        <v>-50079.041784841575</v>
      </c>
    </row>
    <row r="2853" spans="1:4" x14ac:dyDescent="0.3">
      <c r="A2853" s="73">
        <v>39706</v>
      </c>
      <c r="B2853" s="130">
        <v>1192.6999510000001</v>
      </c>
      <c r="C2853" s="125">
        <f t="shared" si="88"/>
        <v>-7.0258731157974319E-2</v>
      </c>
      <c r="D2853" s="130">
        <f t="shared" si="89"/>
        <v>-70258.731157974325</v>
      </c>
    </row>
    <row r="2854" spans="1:4" x14ac:dyDescent="0.3">
      <c r="A2854" s="73">
        <v>39703</v>
      </c>
      <c r="B2854" s="130">
        <v>1251.6999510000001</v>
      </c>
      <c r="C2854" s="125">
        <f t="shared" si="88"/>
        <v>-3.76573030772408E-2</v>
      </c>
      <c r="D2854" s="130">
        <f t="shared" si="89"/>
        <v>-37657.303077240802</v>
      </c>
    </row>
    <row r="2855" spans="1:4" x14ac:dyDescent="0.3">
      <c r="A2855" s="73">
        <v>39702</v>
      </c>
      <c r="B2855" s="130">
        <v>1249.0500489999999</v>
      </c>
      <c r="C2855" s="125">
        <f t="shared" si="88"/>
        <v>-2.5443552997611918E-2</v>
      </c>
      <c r="D2855" s="130">
        <f t="shared" si="89"/>
        <v>-25443.552997611918</v>
      </c>
    </row>
    <row r="2856" spans="1:4" x14ac:dyDescent="0.3">
      <c r="A2856" s="73">
        <v>39701</v>
      </c>
      <c r="B2856" s="130">
        <v>1232.040039</v>
      </c>
      <c r="C2856" s="125">
        <f t="shared" si="88"/>
        <v>-3.1041809100661344E-2</v>
      </c>
      <c r="D2856" s="130">
        <f t="shared" si="89"/>
        <v>-31041.809100661343</v>
      </c>
    </row>
    <row r="2857" spans="1:4" x14ac:dyDescent="0.3">
      <c r="A2857" s="73">
        <v>39700</v>
      </c>
      <c r="B2857" s="130">
        <v>1224.51001</v>
      </c>
      <c r="C2857" s="125">
        <f t="shared" si="88"/>
        <v>-3.341381479592509E-2</v>
      </c>
      <c r="D2857" s="130">
        <f t="shared" si="89"/>
        <v>-33413.814795925093</v>
      </c>
    </row>
    <row r="2858" spans="1:4" x14ac:dyDescent="0.3">
      <c r="A2858" s="73">
        <v>39699</v>
      </c>
      <c r="B2858" s="130">
        <v>1267.790039</v>
      </c>
      <c r="C2858" s="125">
        <f t="shared" si="88"/>
        <v>-1.8890197280312493E-2</v>
      </c>
      <c r="D2858" s="130">
        <f t="shared" si="89"/>
        <v>-18890.197280312492</v>
      </c>
    </row>
    <row r="2859" spans="1:4" x14ac:dyDescent="0.3">
      <c r="A2859" s="73">
        <v>39696</v>
      </c>
      <c r="B2859" s="130">
        <v>1242.3100589999999</v>
      </c>
      <c r="C2859" s="125">
        <f t="shared" si="88"/>
        <v>-2.7713358798240217E-2</v>
      </c>
      <c r="D2859" s="130">
        <f t="shared" si="89"/>
        <v>-27713.358798240217</v>
      </c>
    </row>
    <row r="2860" spans="1:4" x14ac:dyDescent="0.3">
      <c r="A2860" s="73">
        <v>39695</v>
      </c>
      <c r="B2860" s="130">
        <v>1236.829956</v>
      </c>
      <c r="C2860" s="125">
        <f t="shared" si="88"/>
        <v>-2.9587209382285984E-2</v>
      </c>
      <c r="D2860" s="130">
        <f t="shared" si="89"/>
        <v>-29587.209382285982</v>
      </c>
    </row>
    <row r="2861" spans="1:4" x14ac:dyDescent="0.3">
      <c r="A2861" s="73">
        <v>39694</v>
      </c>
      <c r="B2861" s="130">
        <v>1274.9799800000001</v>
      </c>
      <c r="C2861" s="125">
        <f t="shared" si="88"/>
        <v>6.54464737712801E-3</v>
      </c>
      <c r="D2861" s="130">
        <f t="shared" si="89"/>
        <v>6544.6473771280098</v>
      </c>
    </row>
    <row r="2862" spans="1:4" x14ac:dyDescent="0.3">
      <c r="A2862" s="73">
        <v>39693</v>
      </c>
      <c r="B2862" s="130">
        <v>1277.579956</v>
      </c>
      <c r="C2862" s="125">
        <f t="shared" si="88"/>
        <v>-7.9776319345081781E-4</v>
      </c>
      <c r="D2862" s="130">
        <f t="shared" si="89"/>
        <v>-797.76319345081777</v>
      </c>
    </row>
    <row r="2863" spans="1:4" x14ac:dyDescent="0.3">
      <c r="A2863" s="73">
        <v>39689</v>
      </c>
      <c r="B2863" s="130">
        <v>1282.829956</v>
      </c>
      <c r="C2863" s="125">
        <f t="shared" si="88"/>
        <v>-1.1839466630822582E-2</v>
      </c>
      <c r="D2863" s="130">
        <f t="shared" si="89"/>
        <v>-11839.466630822582</v>
      </c>
    </row>
    <row r="2864" spans="1:4" x14ac:dyDescent="0.3">
      <c r="A2864" s="73">
        <v>39688</v>
      </c>
      <c r="B2864" s="130">
        <v>1300.6800539999999</v>
      </c>
      <c r="C2864" s="125">
        <f t="shared" si="88"/>
        <v>5.9941370966074548E-3</v>
      </c>
      <c r="D2864" s="130">
        <f t="shared" si="89"/>
        <v>5994.1370966074546</v>
      </c>
    </row>
    <row r="2865" spans="1:4" x14ac:dyDescent="0.3">
      <c r="A2865" s="73">
        <v>39687</v>
      </c>
      <c r="B2865" s="130">
        <v>1281.660034</v>
      </c>
      <c r="C2865" s="125">
        <f t="shared" si="88"/>
        <v>-3.2429809093669215E-3</v>
      </c>
      <c r="D2865" s="130">
        <f t="shared" si="89"/>
        <v>-3242.9809093669214</v>
      </c>
    </row>
    <row r="2866" spans="1:4" x14ac:dyDescent="0.3">
      <c r="A2866" s="73">
        <v>39686</v>
      </c>
      <c r="B2866" s="130">
        <v>1271.51001</v>
      </c>
      <c r="C2866" s="125">
        <f t="shared" si="88"/>
        <v>-1.4019926082458389E-2</v>
      </c>
      <c r="D2866" s="130">
        <f t="shared" si="89"/>
        <v>-14019.926082458389</v>
      </c>
    </row>
    <row r="2867" spans="1:4" x14ac:dyDescent="0.3">
      <c r="A2867" s="73">
        <v>39685</v>
      </c>
      <c r="B2867" s="130">
        <v>1266.839966</v>
      </c>
      <c r="C2867" s="125">
        <f t="shared" si="88"/>
        <v>-2.9479347280272128E-2</v>
      </c>
      <c r="D2867" s="130">
        <f t="shared" si="89"/>
        <v>-29479.347280272126</v>
      </c>
    </row>
    <row r="2868" spans="1:4" x14ac:dyDescent="0.3">
      <c r="A2868" s="73">
        <v>39682</v>
      </c>
      <c r="B2868" s="130">
        <v>1292.1999510000001</v>
      </c>
      <c r="C2868" s="125">
        <f t="shared" si="88"/>
        <v>-3.1782238734449075E-3</v>
      </c>
      <c r="D2868" s="130">
        <f t="shared" si="89"/>
        <v>-3178.2238734449074</v>
      </c>
    </row>
    <row r="2869" spans="1:4" x14ac:dyDescent="0.3">
      <c r="A2869" s="73">
        <v>39681</v>
      </c>
      <c r="B2869" s="130">
        <v>1277.719971</v>
      </c>
      <c r="C2869" s="125">
        <f t="shared" si="88"/>
        <v>9.2017230460346155E-3</v>
      </c>
      <c r="D2869" s="130">
        <f t="shared" si="89"/>
        <v>9201.7230460346163</v>
      </c>
    </row>
    <row r="2870" spans="1:4" x14ac:dyDescent="0.3">
      <c r="A2870" s="73">
        <v>39680</v>
      </c>
      <c r="B2870" s="130">
        <v>1274.540039</v>
      </c>
      <c r="C2870" s="125">
        <f t="shared" si="88"/>
        <v>-1.1363649012523624E-2</v>
      </c>
      <c r="D2870" s="130">
        <f t="shared" si="89"/>
        <v>-11363.649012523625</v>
      </c>
    </row>
    <row r="2871" spans="1:4" x14ac:dyDescent="0.3">
      <c r="A2871" s="73">
        <v>39679</v>
      </c>
      <c r="B2871" s="130">
        <v>1266.6899410000001</v>
      </c>
      <c r="C2871" s="125">
        <f t="shared" si="88"/>
        <v>-1.4157013829474208E-2</v>
      </c>
      <c r="D2871" s="130">
        <f t="shared" si="89"/>
        <v>-14157.013829474208</v>
      </c>
    </row>
    <row r="2872" spans="1:4" x14ac:dyDescent="0.3">
      <c r="A2872" s="73">
        <v>39678</v>
      </c>
      <c r="B2872" s="130">
        <v>1278.599976</v>
      </c>
      <c r="C2872" s="125">
        <f t="shared" si="88"/>
        <v>2.3690735673127294E-2</v>
      </c>
      <c r="D2872" s="130">
        <f t="shared" si="89"/>
        <v>23690.735673127296</v>
      </c>
    </row>
    <row r="2873" spans="1:4" x14ac:dyDescent="0.3">
      <c r="A2873" s="73">
        <v>39675</v>
      </c>
      <c r="B2873" s="130">
        <v>1298.1999510000001</v>
      </c>
      <c r="C2873" s="125">
        <f t="shared" si="88"/>
        <v>3.0063944764563866E-2</v>
      </c>
      <c r="D2873" s="130">
        <f t="shared" si="89"/>
        <v>30063.944764563865</v>
      </c>
    </row>
    <row r="2874" spans="1:4" x14ac:dyDescent="0.3">
      <c r="A2874" s="73">
        <v>39674</v>
      </c>
      <c r="B2874" s="130">
        <v>1292.9300539999999</v>
      </c>
      <c r="C2874" s="125">
        <f t="shared" si="88"/>
        <v>2.0159738120533177E-2</v>
      </c>
      <c r="D2874" s="130">
        <f t="shared" si="89"/>
        <v>20159.738120533177</v>
      </c>
    </row>
    <row r="2875" spans="1:4" x14ac:dyDescent="0.3">
      <c r="A2875" s="73">
        <v>39673</v>
      </c>
      <c r="B2875" s="130">
        <v>1285.829956</v>
      </c>
      <c r="C2875" s="125">
        <f t="shared" si="88"/>
        <v>1.2224518304513321E-3</v>
      </c>
      <c r="D2875" s="130">
        <f t="shared" si="89"/>
        <v>1222.4518304513322</v>
      </c>
    </row>
    <row r="2876" spans="1:4" x14ac:dyDescent="0.3">
      <c r="A2876" s="73">
        <v>39672</v>
      </c>
      <c r="B2876" s="130">
        <v>1289.589966</v>
      </c>
      <c r="C2876" s="125">
        <f t="shared" si="88"/>
        <v>2.0891399638757635E-2</v>
      </c>
      <c r="D2876" s="130">
        <f t="shared" si="89"/>
        <v>20891.399638757634</v>
      </c>
    </row>
    <row r="2877" spans="1:4" x14ac:dyDescent="0.3">
      <c r="A2877" s="73">
        <v>39671</v>
      </c>
      <c r="B2877" s="130">
        <v>1305.3199460000001</v>
      </c>
      <c r="C2877" s="125">
        <f t="shared" si="88"/>
        <v>5.7478674374290772E-2</v>
      </c>
      <c r="D2877" s="130">
        <f t="shared" si="89"/>
        <v>57478.674374290771</v>
      </c>
    </row>
    <row r="2878" spans="1:4" x14ac:dyDescent="0.3">
      <c r="A2878" s="73">
        <v>39668</v>
      </c>
      <c r="B2878" s="130">
        <v>1296.3199460000001</v>
      </c>
      <c r="C2878" s="125">
        <f t="shared" si="88"/>
        <v>3.0657626012453809E-2</v>
      </c>
      <c r="D2878" s="130">
        <f t="shared" si="89"/>
        <v>30657.626012453809</v>
      </c>
    </row>
    <row r="2879" spans="1:4" x14ac:dyDescent="0.3">
      <c r="A2879" s="73">
        <v>39667</v>
      </c>
      <c r="B2879" s="130">
        <v>1266.0699460000001</v>
      </c>
      <c r="C2879" s="125">
        <f t="shared" si="88"/>
        <v>1.0801975648460749E-2</v>
      </c>
      <c r="D2879" s="130">
        <f t="shared" si="89"/>
        <v>10801.97564846075</v>
      </c>
    </row>
    <row r="2880" spans="1:4" x14ac:dyDescent="0.3">
      <c r="A2880" s="73">
        <v>39666</v>
      </c>
      <c r="B2880" s="130">
        <v>1289.1899410000001</v>
      </c>
      <c r="C2880" s="125">
        <f t="shared" si="88"/>
        <v>5.459409543129512E-3</v>
      </c>
      <c r="D2880" s="130">
        <f t="shared" si="89"/>
        <v>5459.4095431295118</v>
      </c>
    </row>
    <row r="2881" spans="1:4" x14ac:dyDescent="0.3">
      <c r="A2881" s="73">
        <v>39665</v>
      </c>
      <c r="B2881" s="130">
        <v>1284.880005</v>
      </c>
      <c r="C2881" s="125">
        <f t="shared" si="88"/>
        <v>6.170716523101083E-3</v>
      </c>
      <c r="D2881" s="130">
        <f t="shared" si="89"/>
        <v>6170.7165231010831</v>
      </c>
    </row>
    <row r="2882" spans="1:4" x14ac:dyDescent="0.3">
      <c r="A2882" s="73">
        <v>39664</v>
      </c>
      <c r="B2882" s="130">
        <v>1249.01001</v>
      </c>
      <c r="C2882" s="125">
        <f t="shared" si="88"/>
        <v>-8.7222142857142915E-3</v>
      </c>
      <c r="D2882" s="130">
        <f t="shared" si="89"/>
        <v>-8722.2142857142917</v>
      </c>
    </row>
    <row r="2883" spans="1:4" x14ac:dyDescent="0.3">
      <c r="A2883" s="73">
        <v>39661</v>
      </c>
      <c r="B2883" s="130">
        <v>1260.3100589999999</v>
      </c>
      <c r="C2883" s="125">
        <f t="shared" si="88"/>
        <v>-2.9348842224163896E-4</v>
      </c>
      <c r="D2883" s="130">
        <f t="shared" si="89"/>
        <v>-293.48842224163894</v>
      </c>
    </row>
    <row r="2884" spans="1:4" x14ac:dyDescent="0.3">
      <c r="A2884" s="73">
        <v>39660</v>
      </c>
      <c r="B2884" s="130">
        <v>1267.380005</v>
      </c>
      <c r="C2884" s="125">
        <f t="shared" si="88"/>
        <v>5.6017989895400522E-3</v>
      </c>
      <c r="D2884" s="130">
        <f t="shared" si="89"/>
        <v>5601.7989895400524</v>
      </c>
    </row>
    <row r="2885" spans="1:4" x14ac:dyDescent="0.3">
      <c r="A2885" s="73">
        <v>39659</v>
      </c>
      <c r="B2885" s="130">
        <v>1284.26001</v>
      </c>
      <c r="C2885" s="125">
        <f t="shared" si="88"/>
        <v>3.1235968289120786E-2</v>
      </c>
      <c r="D2885" s="130">
        <f t="shared" si="89"/>
        <v>31235.968289120785</v>
      </c>
    </row>
    <row r="2886" spans="1:4" x14ac:dyDescent="0.3">
      <c r="A2886" s="73">
        <v>39658</v>
      </c>
      <c r="B2886" s="130">
        <v>1263.1999510000001</v>
      </c>
      <c r="C2886" s="125">
        <f t="shared" si="88"/>
        <v>3.9747730818395777E-2</v>
      </c>
      <c r="D2886" s="130">
        <f t="shared" si="89"/>
        <v>39747.730818395779</v>
      </c>
    </row>
    <row r="2887" spans="1:4" x14ac:dyDescent="0.3">
      <c r="A2887" s="73">
        <v>39657</v>
      </c>
      <c r="B2887" s="130">
        <v>1234.369995</v>
      </c>
      <c r="C2887" s="125">
        <f t="shared" si="88"/>
        <v>4.9417453047744253E-3</v>
      </c>
      <c r="D2887" s="130">
        <f t="shared" si="89"/>
        <v>4941.7453047744257</v>
      </c>
    </row>
    <row r="2888" spans="1:4" x14ac:dyDescent="0.3">
      <c r="A2888" s="73">
        <v>39654</v>
      </c>
      <c r="B2888" s="130">
        <v>1257.76001</v>
      </c>
      <c r="C2888" s="125">
        <f t="shared" ref="C2888:C2951" si="90">B2888/B2898-1</f>
        <v>1.4739949614276382E-2</v>
      </c>
      <c r="D2888" s="130">
        <f t="shared" ref="D2888:D2951" si="91">C2888*$B$5</f>
        <v>14739.949614276382</v>
      </c>
    </row>
    <row r="2889" spans="1:4" x14ac:dyDescent="0.3">
      <c r="A2889" s="73">
        <v>39653</v>
      </c>
      <c r="B2889" s="130">
        <v>1252.540039</v>
      </c>
      <c r="C2889" s="125">
        <f t="shared" si="90"/>
        <v>-6.7814167164881312E-4</v>
      </c>
      <c r="D2889" s="130">
        <f t="shared" si="91"/>
        <v>-678.14167164881314</v>
      </c>
    </row>
    <row r="2890" spans="1:4" x14ac:dyDescent="0.3">
      <c r="A2890" s="73">
        <v>39652</v>
      </c>
      <c r="B2890" s="130">
        <v>1282.1899410000001</v>
      </c>
      <c r="C2890" s="125">
        <f t="shared" si="90"/>
        <v>3.0127985102757382E-2</v>
      </c>
      <c r="D2890" s="130">
        <f t="shared" si="91"/>
        <v>30127.985102757382</v>
      </c>
    </row>
    <row r="2891" spans="1:4" x14ac:dyDescent="0.3">
      <c r="A2891" s="73">
        <v>39651</v>
      </c>
      <c r="B2891" s="130">
        <v>1277</v>
      </c>
      <c r="C2891" s="125">
        <f t="shared" si="90"/>
        <v>2.5909155428709418E-3</v>
      </c>
      <c r="D2891" s="130">
        <f t="shared" si="91"/>
        <v>2590.9155428709419</v>
      </c>
    </row>
    <row r="2892" spans="1:4" x14ac:dyDescent="0.3">
      <c r="A2892" s="73">
        <v>39650</v>
      </c>
      <c r="B2892" s="130">
        <v>1260</v>
      </c>
      <c r="C2892" s="125">
        <f t="shared" si="90"/>
        <v>6.140604672728367E-3</v>
      </c>
      <c r="D2892" s="130">
        <f t="shared" si="91"/>
        <v>6140.6046727283674</v>
      </c>
    </row>
    <row r="2893" spans="1:4" x14ac:dyDescent="0.3">
      <c r="A2893" s="73">
        <v>39647</v>
      </c>
      <c r="B2893" s="130">
        <v>1260.6800539999999</v>
      </c>
      <c r="C2893" s="125">
        <f t="shared" si="90"/>
        <v>-1.7578351079357013E-3</v>
      </c>
      <c r="D2893" s="130">
        <f t="shared" si="91"/>
        <v>-1757.8351079357012</v>
      </c>
    </row>
    <row r="2894" spans="1:4" x14ac:dyDescent="0.3">
      <c r="A2894" s="73">
        <v>39646</v>
      </c>
      <c r="B2894" s="130">
        <v>1260.3199460000001</v>
      </c>
      <c r="C2894" s="125">
        <f t="shared" si="90"/>
        <v>-9.5129207699762297E-4</v>
      </c>
      <c r="D2894" s="130">
        <f t="shared" si="91"/>
        <v>-951.29207699762298</v>
      </c>
    </row>
    <row r="2895" spans="1:4" x14ac:dyDescent="0.3">
      <c r="A2895" s="73">
        <v>39645</v>
      </c>
      <c r="B2895" s="130">
        <v>1245.3599850000001</v>
      </c>
      <c r="C2895" s="125">
        <f t="shared" si="90"/>
        <v>-3.0780403260513345E-2</v>
      </c>
      <c r="D2895" s="130">
        <f t="shared" si="91"/>
        <v>-30780.403260513343</v>
      </c>
    </row>
    <row r="2896" spans="1:4" x14ac:dyDescent="0.3">
      <c r="A2896" s="73">
        <v>39644</v>
      </c>
      <c r="B2896" s="130">
        <v>1214.910034</v>
      </c>
      <c r="C2896" s="125">
        <f t="shared" si="90"/>
        <v>-5.0851535937500025E-2</v>
      </c>
      <c r="D2896" s="130">
        <f t="shared" si="91"/>
        <v>-50851.535937500026</v>
      </c>
    </row>
    <row r="2897" spans="1:4" x14ac:dyDescent="0.3">
      <c r="A2897" s="73">
        <v>39643</v>
      </c>
      <c r="B2897" s="130">
        <v>1228.3000489999999</v>
      </c>
      <c r="C2897" s="125">
        <f t="shared" si="90"/>
        <v>-3.917454575644741E-2</v>
      </c>
      <c r="D2897" s="130">
        <f t="shared" si="91"/>
        <v>-39174.545756447413</v>
      </c>
    </row>
    <row r="2898" spans="1:4" x14ac:dyDescent="0.3">
      <c r="A2898" s="73">
        <v>39640</v>
      </c>
      <c r="B2898" s="130">
        <v>1239.48999</v>
      </c>
      <c r="C2898" s="125">
        <f t="shared" si="90"/>
        <v>-3.4025665887374101E-2</v>
      </c>
      <c r="D2898" s="130">
        <f t="shared" si="91"/>
        <v>-34025.665887374103</v>
      </c>
    </row>
    <row r="2899" spans="1:4" x14ac:dyDescent="0.3">
      <c r="A2899" s="73">
        <v>39639</v>
      </c>
      <c r="B2899" s="130">
        <v>1253.3900149999999</v>
      </c>
      <c r="C2899" s="125">
        <f t="shared" si="90"/>
        <v>-5.1877090633248635E-2</v>
      </c>
      <c r="D2899" s="130">
        <f t="shared" si="91"/>
        <v>-51877.090633248634</v>
      </c>
    </row>
    <row r="2900" spans="1:4" x14ac:dyDescent="0.3">
      <c r="A2900" s="73">
        <v>39638</v>
      </c>
      <c r="B2900" s="130">
        <v>1244.6899410000001</v>
      </c>
      <c r="C2900" s="125">
        <f t="shared" si="90"/>
        <v>-5.2956422048938578E-2</v>
      </c>
      <c r="D2900" s="130">
        <f t="shared" si="91"/>
        <v>-52956.422048938577</v>
      </c>
    </row>
    <row r="2901" spans="1:4" x14ac:dyDescent="0.3">
      <c r="A2901" s="73">
        <v>39637</v>
      </c>
      <c r="B2901" s="130">
        <v>1273.6999510000001</v>
      </c>
      <c r="C2901" s="125">
        <f t="shared" si="90"/>
        <v>-3.3611569802731389E-2</v>
      </c>
      <c r="D2901" s="130">
        <f t="shared" si="91"/>
        <v>-33611.569802731392</v>
      </c>
    </row>
    <row r="2902" spans="1:4" x14ac:dyDescent="0.3">
      <c r="A2902" s="73">
        <v>39636</v>
      </c>
      <c r="B2902" s="130">
        <v>1252.3100589999999</v>
      </c>
      <c r="C2902" s="125">
        <f t="shared" si="90"/>
        <v>-4.9790195466625331E-2</v>
      </c>
      <c r="D2902" s="130">
        <f t="shared" si="91"/>
        <v>-49790.19546662533</v>
      </c>
    </row>
    <row r="2903" spans="1:4" x14ac:dyDescent="0.3">
      <c r="A2903" s="73">
        <v>39632</v>
      </c>
      <c r="B2903" s="130">
        <v>1262.900024</v>
      </c>
      <c r="C2903" s="125">
        <f t="shared" si="90"/>
        <v>-5.952349487204911E-2</v>
      </c>
      <c r="D2903" s="130">
        <f t="shared" si="91"/>
        <v>-59523.494872049108</v>
      </c>
    </row>
    <row r="2904" spans="1:4" x14ac:dyDescent="0.3">
      <c r="A2904" s="73">
        <v>39631</v>
      </c>
      <c r="B2904" s="130">
        <v>1261.5200199999999</v>
      </c>
      <c r="C2904" s="125">
        <f t="shared" si="90"/>
        <v>-5.7026061724357202E-2</v>
      </c>
      <c r="D2904" s="130">
        <f t="shared" si="91"/>
        <v>-57026.061724357205</v>
      </c>
    </row>
    <row r="2905" spans="1:4" x14ac:dyDescent="0.3">
      <c r="A2905" s="73">
        <v>39630</v>
      </c>
      <c r="B2905" s="130">
        <v>1284.910034</v>
      </c>
      <c r="C2905" s="125">
        <f t="shared" si="90"/>
        <v>-4.8870050528907694E-2</v>
      </c>
      <c r="D2905" s="130">
        <f t="shared" si="91"/>
        <v>-48870.05052890769</v>
      </c>
    </row>
    <row r="2906" spans="1:4" x14ac:dyDescent="0.3">
      <c r="A2906" s="73">
        <v>39629</v>
      </c>
      <c r="B2906" s="130">
        <v>1280</v>
      </c>
      <c r="C2906" s="125">
        <f t="shared" si="90"/>
        <v>-5.8920415630886347E-2</v>
      </c>
      <c r="D2906" s="130">
        <f t="shared" si="91"/>
        <v>-58920.415630886346</v>
      </c>
    </row>
    <row r="2907" spans="1:4" x14ac:dyDescent="0.3">
      <c r="A2907" s="73">
        <v>39626</v>
      </c>
      <c r="B2907" s="130">
        <v>1278.380005</v>
      </c>
      <c r="C2907" s="125">
        <f t="shared" si="90"/>
        <v>-6.0035456761227124E-2</v>
      </c>
      <c r="D2907" s="130">
        <f t="shared" si="91"/>
        <v>-60035.45676122712</v>
      </c>
    </row>
    <row r="2908" spans="1:4" x14ac:dyDescent="0.3">
      <c r="A2908" s="73">
        <v>39625</v>
      </c>
      <c r="B2908" s="130">
        <v>1283.150024</v>
      </c>
      <c r="C2908" s="125">
        <f t="shared" si="90"/>
        <v>-4.2332443603978143E-2</v>
      </c>
      <c r="D2908" s="130">
        <f t="shared" si="91"/>
        <v>-42332.443603978143</v>
      </c>
    </row>
    <row r="2909" spans="1:4" x14ac:dyDescent="0.3">
      <c r="A2909" s="73">
        <v>39624</v>
      </c>
      <c r="B2909" s="130">
        <v>1321.969971</v>
      </c>
      <c r="C2909" s="125">
        <f t="shared" si="90"/>
        <v>-1.0123639339296053E-2</v>
      </c>
      <c r="D2909" s="130">
        <f t="shared" si="91"/>
        <v>-10123.639339296053</v>
      </c>
    </row>
    <row r="2910" spans="1:4" x14ac:dyDescent="0.3">
      <c r="A2910" s="73">
        <v>39623</v>
      </c>
      <c r="B2910" s="130">
        <v>1314.290039</v>
      </c>
      <c r="C2910" s="125">
        <f t="shared" si="90"/>
        <v>-3.2500444566949116E-2</v>
      </c>
      <c r="D2910" s="130">
        <f t="shared" si="91"/>
        <v>-32500.444566949114</v>
      </c>
    </row>
    <row r="2911" spans="1:4" x14ac:dyDescent="0.3">
      <c r="A2911" s="73">
        <v>39622</v>
      </c>
      <c r="B2911" s="130">
        <v>1318</v>
      </c>
      <c r="C2911" s="125">
        <f t="shared" si="90"/>
        <v>-3.2134891374875907E-2</v>
      </c>
      <c r="D2911" s="130">
        <f t="shared" si="91"/>
        <v>-32134.891374875908</v>
      </c>
    </row>
    <row r="2912" spans="1:4" x14ac:dyDescent="0.3">
      <c r="A2912" s="73">
        <v>39619</v>
      </c>
      <c r="B2912" s="130">
        <v>1317.9300539999999</v>
      </c>
      <c r="C2912" s="125">
        <f t="shared" si="90"/>
        <v>-3.1418113225315181E-2</v>
      </c>
      <c r="D2912" s="130">
        <f t="shared" si="91"/>
        <v>-31418.113225315181</v>
      </c>
    </row>
    <row r="2913" spans="1:4" x14ac:dyDescent="0.3">
      <c r="A2913" s="73">
        <v>39618</v>
      </c>
      <c r="B2913" s="130">
        <v>1342.829956</v>
      </c>
      <c r="C2913" s="125">
        <f t="shared" si="90"/>
        <v>-4.3602500525962262E-2</v>
      </c>
      <c r="D2913" s="130">
        <f t="shared" si="91"/>
        <v>-43602.500525962263</v>
      </c>
    </row>
    <row r="2914" spans="1:4" x14ac:dyDescent="0.3">
      <c r="A2914" s="73">
        <v>39617</v>
      </c>
      <c r="B2914" s="130">
        <v>1337.8100589999999</v>
      </c>
      <c r="C2914" s="125">
        <f t="shared" si="90"/>
        <v>-2.860143290841588E-2</v>
      </c>
      <c r="D2914" s="130">
        <f t="shared" si="91"/>
        <v>-28601.432908415882</v>
      </c>
    </row>
    <row r="2915" spans="1:4" x14ac:dyDescent="0.3">
      <c r="A2915" s="73">
        <v>39616</v>
      </c>
      <c r="B2915" s="130">
        <v>1350.9300539999999</v>
      </c>
      <c r="C2915" s="125">
        <f t="shared" si="90"/>
        <v>-1.9395325035032385E-2</v>
      </c>
      <c r="D2915" s="130">
        <f t="shared" si="91"/>
        <v>-19395.325035032383</v>
      </c>
    </row>
    <row r="2916" spans="1:4" x14ac:dyDescent="0.3">
      <c r="A2916" s="73">
        <v>39615</v>
      </c>
      <c r="B2916" s="130">
        <v>1360.1400149999999</v>
      </c>
      <c r="C2916" s="125">
        <f t="shared" si="90"/>
        <v>-1.8424320501511882E-2</v>
      </c>
      <c r="D2916" s="130">
        <f t="shared" si="91"/>
        <v>-18424.32050151188</v>
      </c>
    </row>
    <row r="2917" spans="1:4" x14ac:dyDescent="0.3">
      <c r="A2917" s="73">
        <v>39612</v>
      </c>
      <c r="B2917" s="130">
        <v>1360.030029</v>
      </c>
      <c r="C2917" s="125">
        <f t="shared" si="90"/>
        <v>-2.8813590493960262E-2</v>
      </c>
      <c r="D2917" s="130">
        <f t="shared" si="91"/>
        <v>-28813.590493960262</v>
      </c>
    </row>
    <row r="2918" spans="1:4" x14ac:dyDescent="0.3">
      <c r="A2918" s="73">
        <v>39611</v>
      </c>
      <c r="B2918" s="130">
        <v>1339.869995</v>
      </c>
      <c r="C2918" s="125">
        <f t="shared" si="90"/>
        <v>-4.1759053811458058E-2</v>
      </c>
      <c r="D2918" s="130">
        <f t="shared" si="91"/>
        <v>-41759.053811458056</v>
      </c>
    </row>
    <row r="2919" spans="1:4" x14ac:dyDescent="0.3">
      <c r="A2919" s="73">
        <v>39610</v>
      </c>
      <c r="B2919" s="130">
        <v>1335.48999</v>
      </c>
      <c r="C2919" s="125">
        <f t="shared" si="90"/>
        <v>-3.9796078163603754E-2</v>
      </c>
      <c r="D2919" s="130">
        <f t="shared" si="91"/>
        <v>-39796.078163603757</v>
      </c>
    </row>
    <row r="2920" spans="1:4" x14ac:dyDescent="0.3">
      <c r="A2920" s="73">
        <v>39609</v>
      </c>
      <c r="B2920" s="130">
        <v>1358.4399410000001</v>
      </c>
      <c r="C2920" s="125">
        <f t="shared" si="90"/>
        <v>-1.9424719721509498E-2</v>
      </c>
      <c r="D2920" s="130">
        <f t="shared" si="91"/>
        <v>-19424.719721509497</v>
      </c>
    </row>
    <row r="2921" spans="1:4" x14ac:dyDescent="0.3">
      <c r="A2921" s="73">
        <v>39608</v>
      </c>
      <c r="B2921" s="130">
        <v>1361.76001</v>
      </c>
      <c r="C2921" s="125">
        <f t="shared" si="90"/>
        <v>-1.0298520596163985E-2</v>
      </c>
      <c r="D2921" s="130">
        <f t="shared" si="91"/>
        <v>-10298.520596163984</v>
      </c>
    </row>
    <row r="2922" spans="1:4" x14ac:dyDescent="0.3">
      <c r="A2922" s="73">
        <v>39605</v>
      </c>
      <c r="B2922" s="130">
        <v>1360.6800539999999</v>
      </c>
      <c r="C2922" s="125">
        <f t="shared" si="90"/>
        <v>-2.4147396693468326E-2</v>
      </c>
      <c r="D2922" s="130">
        <f t="shared" si="91"/>
        <v>-24147.396693468327</v>
      </c>
    </row>
    <row r="2923" spans="1:4" x14ac:dyDescent="0.3">
      <c r="A2923" s="73">
        <v>39604</v>
      </c>
      <c r="B2923" s="130">
        <v>1404.0500489999999</v>
      </c>
      <c r="C2923" s="125">
        <f t="shared" si="90"/>
        <v>9.5922862236548223E-3</v>
      </c>
      <c r="D2923" s="130">
        <f t="shared" si="91"/>
        <v>9592.2862236548226</v>
      </c>
    </row>
    <row r="2924" spans="1:4" x14ac:dyDescent="0.3">
      <c r="A2924" s="73">
        <v>39603</v>
      </c>
      <c r="B2924" s="130">
        <v>1377.1999510000001</v>
      </c>
      <c r="C2924" s="125">
        <f t="shared" si="90"/>
        <v>-2.5612050647594975E-2</v>
      </c>
      <c r="D2924" s="130">
        <f t="shared" si="91"/>
        <v>-25612.050647594973</v>
      </c>
    </row>
    <row r="2925" spans="1:4" x14ac:dyDescent="0.3">
      <c r="A2925" s="73">
        <v>39602</v>
      </c>
      <c r="B2925" s="130">
        <v>1377.650024</v>
      </c>
      <c r="C2925" s="125">
        <f t="shared" si="90"/>
        <v>-3.4332644643906729E-2</v>
      </c>
      <c r="D2925" s="130">
        <f t="shared" si="91"/>
        <v>-34332.644643906729</v>
      </c>
    </row>
    <row r="2926" spans="1:4" x14ac:dyDescent="0.3">
      <c r="A2926" s="73">
        <v>39601</v>
      </c>
      <c r="B2926" s="130">
        <v>1385.670044</v>
      </c>
      <c r="C2926" s="125">
        <f t="shared" si="90"/>
        <v>-2.7838729202041224E-2</v>
      </c>
      <c r="D2926" s="130">
        <f t="shared" si="91"/>
        <v>-27838.729202041224</v>
      </c>
    </row>
    <row r="2927" spans="1:4" x14ac:dyDescent="0.3">
      <c r="A2927" s="73">
        <v>39598</v>
      </c>
      <c r="B2927" s="130">
        <v>1400.380005</v>
      </c>
      <c r="C2927" s="125">
        <f t="shared" si="90"/>
        <v>-1.6289990572756929E-2</v>
      </c>
      <c r="D2927" s="130">
        <f t="shared" si="91"/>
        <v>-16289.990572756929</v>
      </c>
    </row>
    <row r="2928" spans="1:4" x14ac:dyDescent="0.3">
      <c r="A2928" s="73">
        <v>39597</v>
      </c>
      <c r="B2928" s="130">
        <v>1398.26001</v>
      </c>
      <c r="C2928" s="125">
        <f t="shared" si="90"/>
        <v>-7.3829197599000196E-3</v>
      </c>
      <c r="D2928" s="130">
        <f t="shared" si="91"/>
        <v>-7382.9197599000199</v>
      </c>
    </row>
    <row r="2929" spans="1:4" x14ac:dyDescent="0.3">
      <c r="A2929" s="73">
        <v>39596</v>
      </c>
      <c r="B2929" s="130">
        <v>1390.839966</v>
      </c>
      <c r="C2929" s="125">
        <f t="shared" si="90"/>
        <v>-8.6954560531967706E-3</v>
      </c>
      <c r="D2929" s="130">
        <f t="shared" si="91"/>
        <v>-8695.4560531967709</v>
      </c>
    </row>
    <row r="2930" spans="1:4" x14ac:dyDescent="0.3">
      <c r="A2930" s="73">
        <v>39595</v>
      </c>
      <c r="B2930" s="130">
        <v>1385.349976</v>
      </c>
      <c r="C2930" s="125">
        <f t="shared" si="90"/>
        <v>-1.2988202005928429E-2</v>
      </c>
      <c r="D2930" s="130">
        <f t="shared" si="91"/>
        <v>-12988.20200592843</v>
      </c>
    </row>
    <row r="2931" spans="1:4" x14ac:dyDescent="0.3">
      <c r="A2931" s="73">
        <v>39591</v>
      </c>
      <c r="B2931" s="130">
        <v>1375.9300539999999</v>
      </c>
      <c r="C2931" s="125">
        <f t="shared" si="90"/>
        <v>-8.8958817688215008E-3</v>
      </c>
      <c r="D2931" s="130">
        <f t="shared" si="91"/>
        <v>-8895.8817688215004</v>
      </c>
    </row>
    <row r="2932" spans="1:4" x14ac:dyDescent="0.3">
      <c r="A2932" s="73">
        <v>39590</v>
      </c>
      <c r="B2932" s="130">
        <v>1394.349976</v>
      </c>
      <c r="C2932" s="125">
        <f t="shared" si="90"/>
        <v>-2.3825753186286214E-3</v>
      </c>
      <c r="D2932" s="130">
        <f t="shared" si="91"/>
        <v>-2382.5753186286215</v>
      </c>
    </row>
    <row r="2933" spans="1:4" x14ac:dyDescent="0.3">
      <c r="A2933" s="73">
        <v>39589</v>
      </c>
      <c r="B2933" s="130">
        <v>1390.709961</v>
      </c>
      <c r="C2933" s="125">
        <f t="shared" si="90"/>
        <v>-1.3356492471653381E-3</v>
      </c>
      <c r="D2933" s="130">
        <f t="shared" si="91"/>
        <v>-1335.649247165338</v>
      </c>
    </row>
    <row r="2934" spans="1:4" x14ac:dyDescent="0.3">
      <c r="A2934" s="73">
        <v>39588</v>
      </c>
      <c r="B2934" s="130">
        <v>1413.400024</v>
      </c>
      <c r="C2934" s="125">
        <f t="shared" si="90"/>
        <v>-3.4267242718067914E-3</v>
      </c>
      <c r="D2934" s="130">
        <f t="shared" si="91"/>
        <v>-3426.7242718067914</v>
      </c>
    </row>
    <row r="2935" spans="1:4" x14ac:dyDescent="0.3">
      <c r="A2935" s="73">
        <v>39587</v>
      </c>
      <c r="B2935" s="130">
        <v>1426.630005</v>
      </c>
      <c r="C2935" s="125">
        <f t="shared" si="90"/>
        <v>1.3598686410551286E-2</v>
      </c>
      <c r="D2935" s="130">
        <f t="shared" si="91"/>
        <v>13598.686410551287</v>
      </c>
    </row>
    <row r="2936" spans="1:4" x14ac:dyDescent="0.3">
      <c r="A2936" s="73">
        <v>39584</v>
      </c>
      <c r="B2936" s="130">
        <v>1425.349976</v>
      </c>
      <c r="C2936" s="125">
        <f t="shared" si="90"/>
        <v>8.0981341011703289E-3</v>
      </c>
      <c r="D2936" s="130">
        <f t="shared" si="91"/>
        <v>8098.1341011703289</v>
      </c>
    </row>
    <row r="2937" spans="1:4" x14ac:dyDescent="0.3">
      <c r="A2937" s="73">
        <v>39583</v>
      </c>
      <c r="B2937" s="130">
        <v>1423.5699460000001</v>
      </c>
      <c r="C2937" s="125">
        <f t="shared" si="90"/>
        <v>1.0096910854226149E-2</v>
      </c>
      <c r="D2937" s="130">
        <f t="shared" si="91"/>
        <v>10096.910854226149</v>
      </c>
    </row>
    <row r="2938" spans="1:4" x14ac:dyDescent="0.3">
      <c r="A2938" s="73">
        <v>39582</v>
      </c>
      <c r="B2938" s="130">
        <v>1408.660034</v>
      </c>
      <c r="C2938" s="125">
        <f t="shared" si="90"/>
        <v>1.6649996439134229E-2</v>
      </c>
      <c r="D2938" s="130">
        <f t="shared" si="91"/>
        <v>16649.996439134229</v>
      </c>
    </row>
    <row r="2939" spans="1:4" x14ac:dyDescent="0.3">
      <c r="A2939" s="73">
        <v>39581</v>
      </c>
      <c r="B2939" s="130">
        <v>1403.040039</v>
      </c>
      <c r="C2939" s="125">
        <f t="shared" si="90"/>
        <v>8.6992239156642448E-3</v>
      </c>
      <c r="D2939" s="130">
        <f t="shared" si="91"/>
        <v>8699.2239156642445</v>
      </c>
    </row>
    <row r="2940" spans="1:4" x14ac:dyDescent="0.3">
      <c r="A2940" s="73">
        <v>39580</v>
      </c>
      <c r="B2940" s="130">
        <v>1403.579956</v>
      </c>
      <c r="C2940" s="125">
        <f t="shared" si="90"/>
        <v>5.1633600161968829E-3</v>
      </c>
      <c r="D2940" s="130">
        <f t="shared" si="91"/>
        <v>5163.3600161968825</v>
      </c>
    </row>
    <row r="2941" spans="1:4" x14ac:dyDescent="0.3">
      <c r="A2941" s="73">
        <v>39577</v>
      </c>
      <c r="B2941" s="130">
        <v>1388.280029</v>
      </c>
      <c r="C2941" s="125">
        <f t="shared" si="90"/>
        <v>-6.839078315492908E-3</v>
      </c>
      <c r="D2941" s="130">
        <f t="shared" si="91"/>
        <v>-6839.0783154929077</v>
      </c>
    </row>
    <row r="2942" spans="1:4" x14ac:dyDescent="0.3">
      <c r="A2942" s="73">
        <v>39576</v>
      </c>
      <c r="B2942" s="130">
        <v>1397.6800539999999</v>
      </c>
      <c r="C2942" s="125">
        <f t="shared" si="90"/>
        <v>6.3795944359226198E-3</v>
      </c>
      <c r="D2942" s="130">
        <f t="shared" si="91"/>
        <v>6379.5944359226196</v>
      </c>
    </row>
    <row r="2943" spans="1:4" x14ac:dyDescent="0.3">
      <c r="A2943" s="73">
        <v>39575</v>
      </c>
      <c r="B2943" s="130">
        <v>1392.5699460000001</v>
      </c>
      <c r="C2943" s="125">
        <f t="shared" si="90"/>
        <v>9.1598062984141748E-3</v>
      </c>
      <c r="D2943" s="130">
        <f t="shared" si="91"/>
        <v>9159.8062984141743</v>
      </c>
    </row>
    <row r="2944" spans="1:4" x14ac:dyDescent="0.3">
      <c r="A2944" s="73">
        <v>39574</v>
      </c>
      <c r="B2944" s="130">
        <v>1418.26001</v>
      </c>
      <c r="C2944" s="125">
        <f t="shared" si="90"/>
        <v>3.0757206574905105E-2</v>
      </c>
      <c r="D2944" s="130">
        <f t="shared" si="91"/>
        <v>30757.206574905103</v>
      </c>
    </row>
    <row r="2945" spans="1:4" x14ac:dyDescent="0.3">
      <c r="A2945" s="73">
        <v>39573</v>
      </c>
      <c r="B2945" s="130">
        <v>1407.48999</v>
      </c>
      <c r="C2945" s="125">
        <f t="shared" si="90"/>
        <v>1.391756441043035E-2</v>
      </c>
      <c r="D2945" s="130">
        <f t="shared" si="91"/>
        <v>13917.56441043035</v>
      </c>
    </row>
    <row r="2946" spans="1:4" x14ac:dyDescent="0.3">
      <c r="A2946" s="73">
        <v>39570</v>
      </c>
      <c r="B2946" s="130">
        <v>1413.900024</v>
      </c>
      <c r="C2946" s="125">
        <f t="shared" si="90"/>
        <v>1.6952859210349835E-2</v>
      </c>
      <c r="D2946" s="130">
        <f t="shared" si="91"/>
        <v>16952.859210349834</v>
      </c>
    </row>
    <row r="2947" spans="1:4" x14ac:dyDescent="0.3">
      <c r="A2947" s="73">
        <v>39569</v>
      </c>
      <c r="B2947" s="130">
        <v>1409.339966</v>
      </c>
      <c r="C2947" s="125">
        <f t="shared" si="90"/>
        <v>3.2060037719659151E-2</v>
      </c>
      <c r="D2947" s="130">
        <f t="shared" si="91"/>
        <v>32060.037719659151</v>
      </c>
    </row>
    <row r="2948" spans="1:4" x14ac:dyDescent="0.3">
      <c r="A2948" s="73">
        <v>39568</v>
      </c>
      <c r="B2948" s="130">
        <v>1385.589966</v>
      </c>
      <c r="C2948" s="125">
        <f t="shared" si="90"/>
        <v>1.5299957937362718E-2</v>
      </c>
      <c r="D2948" s="130">
        <f t="shared" si="91"/>
        <v>15299.957937362718</v>
      </c>
    </row>
    <row r="2949" spans="1:4" x14ac:dyDescent="0.3">
      <c r="A2949" s="73">
        <v>39567</v>
      </c>
      <c r="B2949" s="130">
        <v>1390.9399410000001</v>
      </c>
      <c r="C2949" s="125">
        <f t="shared" si="90"/>
        <v>4.2347582648194937E-2</v>
      </c>
      <c r="D2949" s="130">
        <f t="shared" si="91"/>
        <v>42347.582648194933</v>
      </c>
    </row>
    <row r="2950" spans="1:4" x14ac:dyDescent="0.3">
      <c r="A2950" s="73">
        <v>39566</v>
      </c>
      <c r="B2950" s="130">
        <v>1396.369995</v>
      </c>
      <c r="C2950" s="125">
        <f t="shared" si="90"/>
        <v>5.1230164242372922E-2</v>
      </c>
      <c r="D2950" s="130">
        <f t="shared" si="91"/>
        <v>51230.164242372921</v>
      </c>
    </row>
    <row r="2951" spans="1:4" x14ac:dyDescent="0.3">
      <c r="A2951" s="73">
        <v>39563</v>
      </c>
      <c r="B2951" s="130">
        <v>1397.839966</v>
      </c>
      <c r="C2951" s="125">
        <f t="shared" si="90"/>
        <v>4.8775922020168005E-2</v>
      </c>
      <c r="D2951" s="130">
        <f t="shared" si="91"/>
        <v>48775.922020168007</v>
      </c>
    </row>
    <row r="2952" spans="1:4" x14ac:dyDescent="0.3">
      <c r="A2952" s="73">
        <v>39562</v>
      </c>
      <c r="B2952" s="130">
        <v>1388.8199460000001</v>
      </c>
      <c r="C2952" s="125">
        <f t="shared" ref="C2952:C3015" si="92">B2952/B2962-1</f>
        <v>2.0778285238957972E-2</v>
      </c>
      <c r="D2952" s="130">
        <f t="shared" ref="D2952:D3015" si="93">C2952*$B$5</f>
        <v>20778.285238957971</v>
      </c>
    </row>
    <row r="2953" spans="1:4" x14ac:dyDescent="0.3">
      <c r="A2953" s="73">
        <v>39561</v>
      </c>
      <c r="B2953" s="130">
        <v>1379.9300539999999</v>
      </c>
      <c r="C2953" s="125">
        <f t="shared" si="92"/>
        <v>1.8782024369186967E-2</v>
      </c>
      <c r="D2953" s="130">
        <f t="shared" si="93"/>
        <v>18782.024369186965</v>
      </c>
    </row>
    <row r="2954" spans="1:4" x14ac:dyDescent="0.3">
      <c r="A2954" s="73">
        <v>39560</v>
      </c>
      <c r="B2954" s="130">
        <v>1375.9399410000001</v>
      </c>
      <c r="C2954" s="125">
        <f t="shared" si="92"/>
        <v>7.6159626982568174E-3</v>
      </c>
      <c r="D2954" s="130">
        <f t="shared" si="93"/>
        <v>7615.962698256817</v>
      </c>
    </row>
    <row r="2955" spans="1:4" x14ac:dyDescent="0.3">
      <c r="A2955" s="73">
        <v>39559</v>
      </c>
      <c r="B2955" s="130">
        <v>1388.170044</v>
      </c>
      <c r="C2955" s="125">
        <f t="shared" si="92"/>
        <v>1.1387649580982373E-2</v>
      </c>
      <c r="D2955" s="130">
        <f t="shared" si="93"/>
        <v>11387.649580982374</v>
      </c>
    </row>
    <row r="2956" spans="1:4" x14ac:dyDescent="0.3">
      <c r="A2956" s="73">
        <v>39556</v>
      </c>
      <c r="B2956" s="130">
        <v>1390.329956</v>
      </c>
      <c r="C2956" s="125">
        <f t="shared" si="92"/>
        <v>1.4543149190721305E-2</v>
      </c>
      <c r="D2956" s="130">
        <f t="shared" si="93"/>
        <v>14543.149190721306</v>
      </c>
    </row>
    <row r="2957" spans="1:4" x14ac:dyDescent="0.3">
      <c r="A2957" s="73">
        <v>39555</v>
      </c>
      <c r="B2957" s="130">
        <v>1365.5600589999999</v>
      </c>
      <c r="C2957" s="125">
        <f t="shared" si="92"/>
        <v>-2.7386054570712748E-3</v>
      </c>
      <c r="D2957" s="130">
        <f t="shared" si="93"/>
        <v>-2738.6054570712749</v>
      </c>
    </row>
    <row r="2958" spans="1:4" x14ac:dyDescent="0.3">
      <c r="A2958" s="73">
        <v>39554</v>
      </c>
      <c r="B2958" s="130">
        <v>1364.709961</v>
      </c>
      <c r="C2958" s="125">
        <f t="shared" si="92"/>
        <v>-2.0621616638737406E-3</v>
      </c>
      <c r="D2958" s="130">
        <f t="shared" si="93"/>
        <v>-2062.1616638737405</v>
      </c>
    </row>
    <row r="2959" spans="1:4" x14ac:dyDescent="0.3">
      <c r="A2959" s="73">
        <v>39553</v>
      </c>
      <c r="B2959" s="130">
        <v>1334.4300539999999</v>
      </c>
      <c r="C2959" s="125">
        <f t="shared" si="92"/>
        <v>-2.6091461407304894E-2</v>
      </c>
      <c r="D2959" s="130">
        <f t="shared" si="93"/>
        <v>-26091.461407304894</v>
      </c>
    </row>
    <row r="2960" spans="1:4" x14ac:dyDescent="0.3">
      <c r="A2960" s="73">
        <v>39552</v>
      </c>
      <c r="B2960" s="130">
        <v>1328.3199460000001</v>
      </c>
      <c r="C2960" s="125">
        <f t="shared" si="92"/>
        <v>4.2488812339873672E-3</v>
      </c>
      <c r="D2960" s="130">
        <f t="shared" si="93"/>
        <v>4248.8812339873675</v>
      </c>
    </row>
    <row r="2961" spans="1:4" x14ac:dyDescent="0.3">
      <c r="A2961" s="73">
        <v>39549</v>
      </c>
      <c r="B2961" s="130">
        <v>1332.829956</v>
      </c>
      <c r="C2961" s="125">
        <f t="shared" si="92"/>
        <v>1.3389383820419543E-2</v>
      </c>
      <c r="D2961" s="130">
        <f t="shared" si="93"/>
        <v>13389.383820419542</v>
      </c>
    </row>
    <row r="2962" spans="1:4" x14ac:dyDescent="0.3">
      <c r="A2962" s="73">
        <v>39548</v>
      </c>
      <c r="B2962" s="130">
        <v>1360.5500489999999</v>
      </c>
      <c r="C2962" s="125">
        <f t="shared" si="92"/>
        <v>2.6241581234600631E-2</v>
      </c>
      <c r="D2962" s="130">
        <f t="shared" si="93"/>
        <v>26241.581234600631</v>
      </c>
    </row>
    <row r="2963" spans="1:4" x14ac:dyDescent="0.3">
      <c r="A2963" s="73">
        <v>39547</v>
      </c>
      <c r="B2963" s="130">
        <v>1354.48999</v>
      </c>
      <c r="C2963" s="125">
        <f t="shared" si="92"/>
        <v>9.9617374528877534E-3</v>
      </c>
      <c r="D2963" s="130">
        <f t="shared" si="93"/>
        <v>9961.7374528877535</v>
      </c>
    </row>
    <row r="2964" spans="1:4" x14ac:dyDescent="0.3">
      <c r="A2964" s="73">
        <v>39546</v>
      </c>
      <c r="B2964" s="130">
        <v>1365.540039</v>
      </c>
      <c r="C2964" s="125">
        <f t="shared" si="92"/>
        <v>9.2757885074965518E-3</v>
      </c>
      <c r="D2964" s="130">
        <f t="shared" si="93"/>
        <v>9275.7885074965525</v>
      </c>
    </row>
    <row r="2965" spans="1:4" x14ac:dyDescent="0.3">
      <c r="A2965" s="73">
        <v>39545</v>
      </c>
      <c r="B2965" s="130">
        <v>1372.540039</v>
      </c>
      <c r="C2965" s="125">
        <f t="shared" si="92"/>
        <v>1.6786702459527181E-2</v>
      </c>
      <c r="D2965" s="130">
        <f t="shared" si="93"/>
        <v>16786.70245952718</v>
      </c>
    </row>
    <row r="2966" spans="1:4" x14ac:dyDescent="0.3">
      <c r="A2966" s="73">
        <v>39542</v>
      </c>
      <c r="B2966" s="130">
        <v>1370.400024</v>
      </c>
      <c r="C2966" s="125">
        <f t="shared" si="92"/>
        <v>3.0755702245521377E-2</v>
      </c>
      <c r="D2966" s="130">
        <f t="shared" si="93"/>
        <v>30755.702245521377</v>
      </c>
    </row>
    <row r="2967" spans="1:4" x14ac:dyDescent="0.3">
      <c r="A2967" s="73">
        <v>39541</v>
      </c>
      <c r="B2967" s="130">
        <v>1369.3100589999999</v>
      </c>
      <c r="C2967" s="125">
        <f t="shared" si="92"/>
        <v>5.4597135439785172E-2</v>
      </c>
      <c r="D2967" s="130">
        <f t="shared" si="93"/>
        <v>54597.135439785168</v>
      </c>
    </row>
    <row r="2968" spans="1:4" x14ac:dyDescent="0.3">
      <c r="A2968" s="73">
        <v>39540</v>
      </c>
      <c r="B2968" s="130">
        <v>1367.530029</v>
      </c>
      <c r="C2968" s="125">
        <f t="shared" si="92"/>
        <v>2.7646301513791549E-2</v>
      </c>
      <c r="D2968" s="130">
        <f t="shared" si="93"/>
        <v>27646.30151379155</v>
      </c>
    </row>
    <row r="2969" spans="1:4" x14ac:dyDescent="0.3">
      <c r="A2969" s="73">
        <v>39539</v>
      </c>
      <c r="B2969" s="130">
        <v>1370.1800539999999</v>
      </c>
      <c r="C2969" s="125">
        <f t="shared" si="92"/>
        <v>7.3304151464279821E-2</v>
      </c>
      <c r="D2969" s="130">
        <f t="shared" si="93"/>
        <v>73304.151464279814</v>
      </c>
    </row>
    <row r="2970" spans="1:4" x14ac:dyDescent="0.3">
      <c r="A2970" s="73">
        <v>39538</v>
      </c>
      <c r="B2970" s="130">
        <v>1322.6999510000001</v>
      </c>
      <c r="C2970" s="125">
        <f t="shared" si="92"/>
        <v>2.6829331903023057E-2</v>
      </c>
      <c r="D2970" s="130">
        <f t="shared" si="93"/>
        <v>26829.331903023056</v>
      </c>
    </row>
    <row r="2971" spans="1:4" x14ac:dyDescent="0.3">
      <c r="A2971" s="73">
        <v>39535</v>
      </c>
      <c r="B2971" s="130">
        <v>1315.219971</v>
      </c>
      <c r="C2971" s="125">
        <f t="shared" si="92"/>
        <v>-1.9765333106791516E-4</v>
      </c>
      <c r="D2971" s="130">
        <f t="shared" si="93"/>
        <v>-197.65333106791516</v>
      </c>
    </row>
    <row r="2972" spans="1:4" x14ac:dyDescent="0.3">
      <c r="A2972" s="73">
        <v>39534</v>
      </c>
      <c r="B2972" s="130">
        <v>1325.76001</v>
      </c>
      <c r="C2972" s="125">
        <f t="shared" si="92"/>
        <v>1.2981646691448523E-2</v>
      </c>
      <c r="D2972" s="130">
        <f t="shared" si="93"/>
        <v>12981.646691448523</v>
      </c>
    </row>
    <row r="2973" spans="1:4" x14ac:dyDescent="0.3">
      <c r="A2973" s="73">
        <v>39533</v>
      </c>
      <c r="B2973" s="130">
        <v>1341.130005</v>
      </c>
      <c r="C2973" s="125">
        <f t="shared" si="92"/>
        <v>1.5507500570037358E-2</v>
      </c>
      <c r="D2973" s="130">
        <f t="shared" si="93"/>
        <v>15507.500570037359</v>
      </c>
    </row>
    <row r="2974" spans="1:4" x14ac:dyDescent="0.3">
      <c r="A2974" s="73">
        <v>39532</v>
      </c>
      <c r="B2974" s="130">
        <v>1352.98999</v>
      </c>
      <c r="C2974" s="125">
        <f t="shared" si="92"/>
        <v>6.2526991614876293E-2</v>
      </c>
      <c r="D2974" s="130">
        <f t="shared" si="93"/>
        <v>62526.991614876293</v>
      </c>
    </row>
    <row r="2975" spans="1:4" x14ac:dyDescent="0.3">
      <c r="A2975" s="73">
        <v>39531</v>
      </c>
      <c r="B2975" s="130">
        <v>1349.880005</v>
      </c>
      <c r="C2975" s="125">
        <f t="shared" si="92"/>
        <v>4.369206817728899E-2</v>
      </c>
      <c r="D2975" s="130">
        <f t="shared" si="93"/>
        <v>43692.068177288987</v>
      </c>
    </row>
    <row r="2976" spans="1:4" x14ac:dyDescent="0.3">
      <c r="A2976" s="73">
        <v>39527</v>
      </c>
      <c r="B2976" s="130">
        <v>1329.51001</v>
      </c>
      <c r="C2976" s="125">
        <f t="shared" si="92"/>
        <v>1.9297150019245812E-2</v>
      </c>
      <c r="D2976" s="130">
        <f t="shared" si="93"/>
        <v>19297.150019245812</v>
      </c>
    </row>
    <row r="2977" spans="1:4" x14ac:dyDescent="0.3">
      <c r="A2977" s="73">
        <v>39526</v>
      </c>
      <c r="B2977" s="130">
        <v>1298.420044</v>
      </c>
      <c r="C2977" s="125">
        <f t="shared" si="92"/>
        <v>-2.64526567415313E-2</v>
      </c>
      <c r="D2977" s="130">
        <f t="shared" si="93"/>
        <v>-26452.6567415313</v>
      </c>
    </row>
    <row r="2978" spans="1:4" x14ac:dyDescent="0.3">
      <c r="A2978" s="73">
        <v>39525</v>
      </c>
      <c r="B2978" s="130">
        <v>1330.73999</v>
      </c>
      <c r="C2978" s="125">
        <f t="shared" si="92"/>
        <v>3.0073412474092009E-3</v>
      </c>
      <c r="D2978" s="130">
        <f t="shared" si="93"/>
        <v>3007.3412474092011</v>
      </c>
    </row>
    <row r="2979" spans="1:4" x14ac:dyDescent="0.3">
      <c r="A2979" s="73">
        <v>39524</v>
      </c>
      <c r="B2979" s="130">
        <v>1276.599976</v>
      </c>
      <c r="C2979" s="125">
        <f t="shared" si="92"/>
        <v>-4.1116462660146791E-2</v>
      </c>
      <c r="D2979" s="130">
        <f t="shared" si="93"/>
        <v>-41116.46266014679</v>
      </c>
    </row>
    <row r="2980" spans="1:4" x14ac:dyDescent="0.3">
      <c r="A2980" s="73">
        <v>39521</v>
      </c>
      <c r="B2980" s="130">
        <v>1288.1400149999999</v>
      </c>
      <c r="C2980" s="125">
        <f t="shared" si="92"/>
        <v>-3.1932234986689623E-2</v>
      </c>
      <c r="D2980" s="130">
        <f t="shared" si="93"/>
        <v>-31932.234986689622</v>
      </c>
    </row>
    <row r="2981" spans="1:4" x14ac:dyDescent="0.3">
      <c r="A2981" s="73">
        <v>39520</v>
      </c>
      <c r="B2981" s="130">
        <v>1315.4799800000001</v>
      </c>
      <c r="C2981" s="125">
        <f t="shared" si="92"/>
        <v>-3.8166875247856669E-2</v>
      </c>
      <c r="D2981" s="130">
        <f t="shared" si="93"/>
        <v>-38166.875247856668</v>
      </c>
    </row>
    <row r="2982" spans="1:4" x14ac:dyDescent="0.3">
      <c r="A2982" s="73">
        <v>39519</v>
      </c>
      <c r="B2982" s="130">
        <v>1308.7700199999999</v>
      </c>
      <c r="C2982" s="125">
        <f t="shared" si="92"/>
        <v>-5.1629685778036727E-2</v>
      </c>
      <c r="D2982" s="130">
        <f t="shared" si="93"/>
        <v>-51629.685778036728</v>
      </c>
    </row>
    <row r="2983" spans="1:4" x14ac:dyDescent="0.3">
      <c r="A2983" s="73">
        <v>39518</v>
      </c>
      <c r="B2983" s="130">
        <v>1320.650024</v>
      </c>
      <c r="C2983" s="125">
        <f t="shared" si="92"/>
        <v>-4.390100072241232E-2</v>
      </c>
      <c r="D2983" s="130">
        <f t="shared" si="93"/>
        <v>-43901.000722412318</v>
      </c>
    </row>
    <row r="2984" spans="1:4" x14ac:dyDescent="0.3">
      <c r="A2984" s="73">
        <v>39517</v>
      </c>
      <c r="B2984" s="130">
        <v>1273.369995</v>
      </c>
      <c r="C2984" s="125">
        <f t="shared" si="92"/>
        <v>-7.1752478848322254E-2</v>
      </c>
      <c r="D2984" s="130">
        <f t="shared" si="93"/>
        <v>-71752.478848322251</v>
      </c>
    </row>
    <row r="2985" spans="1:4" x14ac:dyDescent="0.3">
      <c r="A2985" s="73">
        <v>39514</v>
      </c>
      <c r="B2985" s="130">
        <v>1293.369995</v>
      </c>
      <c r="C2985" s="125">
        <f t="shared" si="92"/>
        <v>-4.4150136102942161E-2</v>
      </c>
      <c r="D2985" s="130">
        <f t="shared" si="93"/>
        <v>-44150.136102942161</v>
      </c>
    </row>
    <row r="2986" spans="1:4" x14ac:dyDescent="0.3">
      <c r="A2986" s="73">
        <v>39513</v>
      </c>
      <c r="B2986" s="130">
        <v>1304.339966</v>
      </c>
      <c r="C2986" s="125">
        <f t="shared" si="92"/>
        <v>-2.8446338014834871E-2</v>
      </c>
      <c r="D2986" s="130">
        <f t="shared" si="93"/>
        <v>-28446.33801483487</v>
      </c>
    </row>
    <row r="2987" spans="1:4" x14ac:dyDescent="0.3">
      <c r="A2987" s="73">
        <v>39512</v>
      </c>
      <c r="B2987" s="130">
        <v>1333.6999510000001</v>
      </c>
      <c r="C2987" s="125">
        <f t="shared" si="92"/>
        <v>-1.9359924000619255E-2</v>
      </c>
      <c r="D2987" s="130">
        <f t="shared" si="93"/>
        <v>-19359.924000619256</v>
      </c>
    </row>
    <row r="2988" spans="1:4" x14ac:dyDescent="0.3">
      <c r="A2988" s="73">
        <v>39511</v>
      </c>
      <c r="B2988" s="130">
        <v>1326.75</v>
      </c>
      <c r="C2988" s="125">
        <f t="shared" si="92"/>
        <v>-1.6333300112942317E-2</v>
      </c>
      <c r="D2988" s="130">
        <f t="shared" si="93"/>
        <v>-16333.300112942317</v>
      </c>
    </row>
    <row r="2989" spans="1:4" x14ac:dyDescent="0.3">
      <c r="A2989" s="73">
        <v>39510</v>
      </c>
      <c r="B2989" s="130">
        <v>1331.339966</v>
      </c>
      <c r="C2989" s="125">
        <f t="shared" si="92"/>
        <v>-1.3814935027777531E-2</v>
      </c>
      <c r="D2989" s="130">
        <f t="shared" si="93"/>
        <v>-13814.93502777753</v>
      </c>
    </row>
    <row r="2990" spans="1:4" x14ac:dyDescent="0.3">
      <c r="A2990" s="73">
        <v>39507</v>
      </c>
      <c r="B2990" s="130">
        <v>1330.630005</v>
      </c>
      <c r="C2990" s="125">
        <f t="shared" si="92"/>
        <v>-1.3515101791680806E-2</v>
      </c>
      <c r="D2990" s="130">
        <f t="shared" si="93"/>
        <v>-13515.101791680805</v>
      </c>
    </row>
    <row r="2991" spans="1:4" x14ac:dyDescent="0.3">
      <c r="A2991" s="73">
        <v>39506</v>
      </c>
      <c r="B2991" s="130">
        <v>1367.6800539999999</v>
      </c>
      <c r="C2991" s="125">
        <f t="shared" si="92"/>
        <v>3.438338027146326E-4</v>
      </c>
      <c r="D2991" s="130">
        <f t="shared" si="93"/>
        <v>343.83380271463261</v>
      </c>
    </row>
    <row r="2992" spans="1:4" x14ac:dyDescent="0.3">
      <c r="A2992" s="73">
        <v>39505</v>
      </c>
      <c r="B2992" s="130">
        <v>1380.0200199999999</v>
      </c>
      <c r="C2992" s="125">
        <f t="shared" si="92"/>
        <v>2.3101015188021767E-2</v>
      </c>
      <c r="D2992" s="130">
        <f t="shared" si="93"/>
        <v>23101.015188021767</v>
      </c>
    </row>
    <row r="2993" spans="1:4" x14ac:dyDescent="0.3">
      <c r="A2993" s="73">
        <v>39504</v>
      </c>
      <c r="B2993" s="130">
        <v>1381.290039</v>
      </c>
      <c r="C2993" s="125">
        <f t="shared" si="92"/>
        <v>3.1483152376979184E-2</v>
      </c>
      <c r="D2993" s="130">
        <f t="shared" si="93"/>
        <v>31483.152376979186</v>
      </c>
    </row>
    <row r="2994" spans="1:4" x14ac:dyDescent="0.3">
      <c r="A2994" s="73">
        <v>39503</v>
      </c>
      <c r="B2994" s="130">
        <v>1371.8000489999999</v>
      </c>
      <c r="C2994" s="125">
        <f t="shared" si="92"/>
        <v>3.0429139265872651E-2</v>
      </c>
      <c r="D2994" s="130">
        <f t="shared" si="93"/>
        <v>30429.139265872651</v>
      </c>
    </row>
    <row r="2995" spans="1:4" x14ac:dyDescent="0.3">
      <c r="A2995" s="73">
        <v>39500</v>
      </c>
      <c r="B2995" s="130">
        <v>1353.1099850000001</v>
      </c>
      <c r="C2995" s="125">
        <f t="shared" si="92"/>
        <v>1.2117457860294722E-2</v>
      </c>
      <c r="D2995" s="130">
        <f t="shared" si="93"/>
        <v>12117.457860294722</v>
      </c>
    </row>
    <row r="2996" spans="1:4" x14ac:dyDescent="0.3">
      <c r="A2996" s="73">
        <v>39499</v>
      </c>
      <c r="B2996" s="130">
        <v>1342.530029</v>
      </c>
      <c r="C2996" s="125">
        <f t="shared" si="92"/>
        <v>1.2122642085272251E-2</v>
      </c>
      <c r="D2996" s="130">
        <f t="shared" si="93"/>
        <v>12122.642085272251</v>
      </c>
    </row>
    <row r="2997" spans="1:4" x14ac:dyDescent="0.3">
      <c r="A2997" s="73">
        <v>39498</v>
      </c>
      <c r="B2997" s="130">
        <v>1360.030029</v>
      </c>
      <c r="C2997" s="125">
        <f t="shared" si="92"/>
        <v>1.7499112504124836E-2</v>
      </c>
      <c r="D2997" s="130">
        <f t="shared" si="93"/>
        <v>17499.112504124838</v>
      </c>
    </row>
    <row r="2998" spans="1:4" x14ac:dyDescent="0.3">
      <c r="A2998" s="73">
        <v>39497</v>
      </c>
      <c r="B2998" s="130">
        <v>1348.780029</v>
      </c>
      <c r="C2998" s="125">
        <f t="shared" si="92"/>
        <v>-2.3203544454013847E-2</v>
      </c>
      <c r="D2998" s="130">
        <f t="shared" si="93"/>
        <v>-23203.544454013845</v>
      </c>
    </row>
    <row r="2999" spans="1:4" x14ac:dyDescent="0.3">
      <c r="A2999" s="73">
        <v>39493</v>
      </c>
      <c r="B2999" s="130">
        <v>1349.98999</v>
      </c>
      <c r="C2999" s="125">
        <f t="shared" si="92"/>
        <v>-3.255654395630847E-2</v>
      </c>
      <c r="D2999" s="130">
        <f t="shared" si="93"/>
        <v>-32556.543956308469</v>
      </c>
    </row>
    <row r="3000" spans="1:4" x14ac:dyDescent="0.3">
      <c r="A3000" s="73">
        <v>39492</v>
      </c>
      <c r="B3000" s="130">
        <v>1348.8599850000001</v>
      </c>
      <c r="C3000" s="125">
        <f t="shared" si="92"/>
        <v>-2.1537167998751383E-2</v>
      </c>
      <c r="D3000" s="130">
        <f t="shared" si="93"/>
        <v>-21537.167998751382</v>
      </c>
    </row>
    <row r="3001" spans="1:4" x14ac:dyDescent="0.3">
      <c r="A3001" s="73">
        <v>39491</v>
      </c>
      <c r="B3001" s="130">
        <v>1367.209961</v>
      </c>
      <c r="C3001" s="125">
        <f t="shared" si="92"/>
        <v>8.4081851468251756E-3</v>
      </c>
      <c r="D3001" s="130">
        <f t="shared" si="93"/>
        <v>8408.1851468251753</v>
      </c>
    </row>
    <row r="3002" spans="1:4" x14ac:dyDescent="0.3">
      <c r="A3002" s="73">
        <v>39490</v>
      </c>
      <c r="B3002" s="130">
        <v>1348.8599850000001</v>
      </c>
      <c r="C3002" s="125">
        <f t="shared" si="92"/>
        <v>-9.8657149795051691E-3</v>
      </c>
      <c r="D3002" s="130">
        <f t="shared" si="93"/>
        <v>-9865.7149795051682</v>
      </c>
    </row>
    <row r="3003" spans="1:4" x14ac:dyDescent="0.3">
      <c r="A3003" s="73">
        <v>39489</v>
      </c>
      <c r="B3003" s="130">
        <v>1339.130005</v>
      </c>
      <c r="C3003" s="125">
        <f t="shared" si="92"/>
        <v>-1.0953024038500403E-2</v>
      </c>
      <c r="D3003" s="130">
        <f t="shared" si="93"/>
        <v>-10953.024038500404</v>
      </c>
    </row>
    <row r="3004" spans="1:4" x14ac:dyDescent="0.3">
      <c r="A3004" s="73">
        <v>39486</v>
      </c>
      <c r="B3004" s="130">
        <v>1331.290039</v>
      </c>
      <c r="C3004" s="125">
        <f t="shared" si="92"/>
        <v>5.1108439562774777E-4</v>
      </c>
      <c r="D3004" s="130">
        <f t="shared" si="93"/>
        <v>511.08439562774777</v>
      </c>
    </row>
    <row r="3005" spans="1:4" x14ac:dyDescent="0.3">
      <c r="A3005" s="73">
        <v>39485</v>
      </c>
      <c r="B3005" s="130">
        <v>1336.910034</v>
      </c>
      <c r="C3005" s="125">
        <f t="shared" si="92"/>
        <v>-1.1212372588303987E-2</v>
      </c>
      <c r="D3005" s="130">
        <f t="shared" si="93"/>
        <v>-11212.372588303988</v>
      </c>
    </row>
    <row r="3006" spans="1:4" x14ac:dyDescent="0.3">
      <c r="A3006" s="73">
        <v>39484</v>
      </c>
      <c r="B3006" s="130">
        <v>1326.4499510000001</v>
      </c>
      <c r="C3006" s="125">
        <f t="shared" si="92"/>
        <v>-9.0766660823545786E-3</v>
      </c>
      <c r="D3006" s="130">
        <f t="shared" si="93"/>
        <v>-9076.666082354579</v>
      </c>
    </row>
    <row r="3007" spans="1:4" x14ac:dyDescent="0.3">
      <c r="A3007" s="73">
        <v>39483</v>
      </c>
      <c r="B3007" s="130">
        <v>1336.6400149999999</v>
      </c>
      <c r="C3007" s="125">
        <f t="shared" si="92"/>
        <v>1.9946596718809495E-2</v>
      </c>
      <c r="D3007" s="130">
        <f t="shared" si="93"/>
        <v>19946.596718809495</v>
      </c>
    </row>
    <row r="3008" spans="1:4" x14ac:dyDescent="0.3">
      <c r="A3008" s="73">
        <v>39482</v>
      </c>
      <c r="B3008" s="130">
        <v>1380.8199460000001</v>
      </c>
      <c r="C3008" s="125">
        <f t="shared" si="92"/>
        <v>4.1978891688553732E-2</v>
      </c>
      <c r="D3008" s="130">
        <f t="shared" si="93"/>
        <v>41978.891688553733</v>
      </c>
    </row>
    <row r="3009" spans="1:4" x14ac:dyDescent="0.3">
      <c r="A3009" s="73">
        <v>39479</v>
      </c>
      <c r="B3009" s="130">
        <v>1395.420044</v>
      </c>
      <c r="C3009" s="125">
        <f t="shared" si="92"/>
        <v>4.6630447402962627E-2</v>
      </c>
      <c r="D3009" s="130">
        <f t="shared" si="93"/>
        <v>46630.447402962629</v>
      </c>
    </row>
    <row r="3010" spans="1:4" x14ac:dyDescent="0.3">
      <c r="A3010" s="73">
        <v>39478</v>
      </c>
      <c r="B3010" s="130">
        <v>1378.5500489999999</v>
      </c>
      <c r="C3010" s="125">
        <f t="shared" si="92"/>
        <v>3.8960808264694169E-3</v>
      </c>
      <c r="D3010" s="130">
        <f t="shared" si="93"/>
        <v>3896.0808264694169</v>
      </c>
    </row>
    <row r="3011" spans="1:4" x14ac:dyDescent="0.3">
      <c r="A3011" s="73">
        <v>39477</v>
      </c>
      <c r="B3011" s="130">
        <v>1355.8100589999999</v>
      </c>
      <c r="C3011" s="125">
        <f t="shared" si="92"/>
        <v>-1.8204781412820448E-2</v>
      </c>
      <c r="D3011" s="130">
        <f t="shared" si="93"/>
        <v>-18204.781412820448</v>
      </c>
    </row>
    <row r="3012" spans="1:4" x14ac:dyDescent="0.3">
      <c r="A3012" s="73">
        <v>39476</v>
      </c>
      <c r="B3012" s="130">
        <v>1362.3000489999999</v>
      </c>
      <c r="C3012" s="125">
        <f t="shared" si="92"/>
        <v>-3.8093522330097107E-2</v>
      </c>
      <c r="D3012" s="130">
        <f t="shared" si="93"/>
        <v>-38093.522330097105</v>
      </c>
    </row>
    <row r="3013" spans="1:4" x14ac:dyDescent="0.3">
      <c r="A3013" s="73">
        <v>39475</v>
      </c>
      <c r="B3013" s="130">
        <v>1353.959961</v>
      </c>
      <c r="C3013" s="125">
        <f t="shared" si="92"/>
        <v>-3.3589854768813265E-2</v>
      </c>
      <c r="D3013" s="130">
        <f t="shared" si="93"/>
        <v>-33589.854768813268</v>
      </c>
    </row>
    <row r="3014" spans="1:4" x14ac:dyDescent="0.3">
      <c r="A3014" s="73">
        <v>39472</v>
      </c>
      <c r="B3014" s="130">
        <v>1330.6099850000001</v>
      </c>
      <c r="C3014" s="125">
        <f t="shared" si="92"/>
        <v>-6.3168400146029202E-2</v>
      </c>
      <c r="D3014" s="130">
        <f t="shared" si="93"/>
        <v>-63168.400146029206</v>
      </c>
    </row>
    <row r="3015" spans="1:4" x14ac:dyDescent="0.3">
      <c r="A3015" s="73">
        <v>39471</v>
      </c>
      <c r="B3015" s="130">
        <v>1352.0699460000001</v>
      </c>
      <c r="C3015" s="125">
        <f t="shared" si="92"/>
        <v>-4.0493111918371127E-2</v>
      </c>
      <c r="D3015" s="130">
        <f t="shared" si="93"/>
        <v>-40493.111918371127</v>
      </c>
    </row>
    <row r="3016" spans="1:4" x14ac:dyDescent="0.3">
      <c r="A3016" s="73">
        <v>39470</v>
      </c>
      <c r="B3016" s="130">
        <v>1338.599976</v>
      </c>
      <c r="C3016" s="125">
        <f t="shared" ref="C3016:C3079" si="94">B3016/B3026-1</f>
        <v>-3.7110011717456426E-2</v>
      </c>
      <c r="D3016" s="130">
        <f t="shared" ref="D3016:D3079" si="95">C3016*$B$5</f>
        <v>-37110.011717456429</v>
      </c>
    </row>
    <row r="3017" spans="1:4" x14ac:dyDescent="0.3">
      <c r="A3017" s="73">
        <v>39469</v>
      </c>
      <c r="B3017" s="130">
        <v>1310.5</v>
      </c>
      <c r="C3017" s="125">
        <f t="shared" si="94"/>
        <v>-7.462331763641683E-2</v>
      </c>
      <c r="D3017" s="130">
        <f t="shared" si="95"/>
        <v>-74623.317636416832</v>
      </c>
    </row>
    <row r="3018" spans="1:4" x14ac:dyDescent="0.3">
      <c r="A3018" s="73">
        <v>39465</v>
      </c>
      <c r="B3018" s="130">
        <v>1325.1899410000001</v>
      </c>
      <c r="C3018" s="125">
        <f t="shared" si="94"/>
        <v>-6.1234221215069717E-2</v>
      </c>
      <c r="D3018" s="130">
        <f t="shared" si="95"/>
        <v>-61234.221215069716</v>
      </c>
    </row>
    <row r="3019" spans="1:4" x14ac:dyDescent="0.3">
      <c r="A3019" s="73">
        <v>39464</v>
      </c>
      <c r="B3019" s="130">
        <v>1333.25</v>
      </c>
      <c r="C3019" s="125">
        <f t="shared" si="94"/>
        <v>-7.8712810832087921E-2</v>
      </c>
      <c r="D3019" s="130">
        <f t="shared" si="95"/>
        <v>-78712.810832087926</v>
      </c>
    </row>
    <row r="3020" spans="1:4" x14ac:dyDescent="0.3">
      <c r="A3020" s="73">
        <v>39463</v>
      </c>
      <c r="B3020" s="130">
        <v>1373.1999510000001</v>
      </c>
      <c r="C3020" s="125">
        <f t="shared" si="94"/>
        <v>-5.1107051924016766E-2</v>
      </c>
      <c r="D3020" s="130">
        <f t="shared" si="95"/>
        <v>-51107.051924016763</v>
      </c>
    </row>
    <row r="3021" spans="1:4" x14ac:dyDescent="0.3">
      <c r="A3021" s="73">
        <v>39462</v>
      </c>
      <c r="B3021" s="130">
        <v>1380.9499510000001</v>
      </c>
      <c r="C3021" s="125">
        <f t="shared" si="94"/>
        <v>-5.9529022101484141E-2</v>
      </c>
      <c r="D3021" s="130">
        <f t="shared" si="95"/>
        <v>-59529.022101484145</v>
      </c>
    </row>
    <row r="3022" spans="1:4" x14ac:dyDescent="0.3">
      <c r="A3022" s="73">
        <v>39461</v>
      </c>
      <c r="B3022" s="130">
        <v>1416.25</v>
      </c>
      <c r="C3022" s="125">
        <f t="shared" si="94"/>
        <v>-4.2096997897158595E-2</v>
      </c>
      <c r="D3022" s="130">
        <f t="shared" si="95"/>
        <v>-42096.997897158595</v>
      </c>
    </row>
    <row r="3023" spans="1:4" x14ac:dyDescent="0.3">
      <c r="A3023" s="73">
        <v>39458</v>
      </c>
      <c r="B3023" s="130">
        <v>1401.0200199999999</v>
      </c>
      <c r="C3023" s="125">
        <f t="shared" si="94"/>
        <v>-5.0973059792950304E-2</v>
      </c>
      <c r="D3023" s="130">
        <f t="shared" si="95"/>
        <v>-50973.059792950306</v>
      </c>
    </row>
    <row r="3024" spans="1:4" x14ac:dyDescent="0.3">
      <c r="A3024" s="73">
        <v>39457</v>
      </c>
      <c r="B3024" s="130">
        <v>1420.329956</v>
      </c>
      <c r="C3024" s="125">
        <f t="shared" si="94"/>
        <v>-5.1633933098597984E-2</v>
      </c>
      <c r="D3024" s="130">
        <f t="shared" si="95"/>
        <v>-51633.933098597983</v>
      </c>
    </row>
    <row r="3025" spans="1:4" x14ac:dyDescent="0.3">
      <c r="A3025" s="73">
        <v>39456</v>
      </c>
      <c r="B3025" s="130">
        <v>1409.130005</v>
      </c>
      <c r="C3025" s="125">
        <f t="shared" si="94"/>
        <v>-5.8351397547006911E-2</v>
      </c>
      <c r="D3025" s="130">
        <f t="shared" si="95"/>
        <v>-58351.397547006913</v>
      </c>
    </row>
    <row r="3026" spans="1:4" x14ac:dyDescent="0.3">
      <c r="A3026" s="73">
        <v>39455</v>
      </c>
      <c r="B3026" s="130">
        <v>1390.1899410000001</v>
      </c>
      <c r="C3026" s="125">
        <f t="shared" si="94"/>
        <v>-6.3504589195181316E-2</v>
      </c>
      <c r="D3026" s="130">
        <f t="shared" si="95"/>
        <v>-63504.589195181317</v>
      </c>
    </row>
    <row r="3027" spans="1:4" x14ac:dyDescent="0.3">
      <c r="A3027" s="73">
        <v>39454</v>
      </c>
      <c r="B3027" s="130">
        <v>1416.1800539999999</v>
      </c>
      <c r="C3027" s="125">
        <f t="shared" si="94"/>
        <v>-3.0093376674839689E-2</v>
      </c>
      <c r="D3027" s="130">
        <f t="shared" si="95"/>
        <v>-30093.376674839688</v>
      </c>
    </row>
    <row r="3028" spans="1:4" x14ac:dyDescent="0.3">
      <c r="A3028" s="73">
        <v>39451</v>
      </c>
      <c r="B3028" s="130">
        <v>1411.630005</v>
      </c>
      <c r="C3028" s="125">
        <f t="shared" si="94"/>
        <v>-2.8472123193392984E-2</v>
      </c>
      <c r="D3028" s="130">
        <f t="shared" si="95"/>
        <v>-28472.123193392985</v>
      </c>
    </row>
    <row r="3029" spans="1:4" x14ac:dyDescent="0.3">
      <c r="A3029" s="73">
        <v>39450</v>
      </c>
      <c r="B3029" s="130">
        <v>1447.160034</v>
      </c>
      <c r="C3029" s="125">
        <f t="shared" si="94"/>
        <v>-5.3746072849745197E-3</v>
      </c>
      <c r="D3029" s="130">
        <f t="shared" si="95"/>
        <v>-5374.6072849745196</v>
      </c>
    </row>
    <row r="3030" spans="1:4" x14ac:dyDescent="0.3">
      <c r="A3030" s="73">
        <v>39449</v>
      </c>
      <c r="B3030" s="130">
        <v>1447.160034</v>
      </c>
      <c r="C3030" s="125">
        <f t="shared" si="94"/>
        <v>8.714364610868941E-4</v>
      </c>
      <c r="D3030" s="130">
        <f t="shared" si="95"/>
        <v>871.43646108689404</v>
      </c>
    </row>
    <row r="3031" spans="1:4" x14ac:dyDescent="0.3">
      <c r="A3031" s="73">
        <v>39447</v>
      </c>
      <c r="B3031" s="130">
        <v>1468.3599850000001</v>
      </c>
      <c r="C3031" s="125">
        <f t="shared" si="94"/>
        <v>2.7932423698828757E-4</v>
      </c>
      <c r="D3031" s="130">
        <f t="shared" si="95"/>
        <v>279.32423698828757</v>
      </c>
    </row>
    <row r="3032" spans="1:4" x14ac:dyDescent="0.3">
      <c r="A3032" s="73">
        <v>39444</v>
      </c>
      <c r="B3032" s="130">
        <v>1478.48999</v>
      </c>
      <c r="C3032" s="125">
        <f t="shared" si="94"/>
        <v>-6.6648596646049496E-3</v>
      </c>
      <c r="D3032" s="130">
        <f t="shared" si="95"/>
        <v>-6664.85966460495</v>
      </c>
    </row>
    <row r="3033" spans="1:4" x14ac:dyDescent="0.3">
      <c r="A3033" s="73">
        <v>39443</v>
      </c>
      <c r="B3033" s="130">
        <v>1476.2700199999999</v>
      </c>
      <c r="C3033" s="125">
        <f t="shared" si="94"/>
        <v>-6.9420258686180292E-3</v>
      </c>
      <c r="D3033" s="130">
        <f t="shared" si="95"/>
        <v>-6942.0258686180296</v>
      </c>
    </row>
    <row r="3034" spans="1:4" x14ac:dyDescent="0.3">
      <c r="A3034" s="73">
        <v>39442</v>
      </c>
      <c r="B3034" s="130">
        <v>1497.660034</v>
      </c>
      <c r="C3034" s="125">
        <f t="shared" si="94"/>
        <v>1.3541778956449368E-2</v>
      </c>
      <c r="D3034" s="130">
        <f t="shared" si="95"/>
        <v>13541.778956449369</v>
      </c>
    </row>
    <row r="3035" spans="1:4" x14ac:dyDescent="0.3">
      <c r="A3035" s="73">
        <v>39440</v>
      </c>
      <c r="B3035" s="130">
        <v>1496.4499510000001</v>
      </c>
      <c r="C3035" s="125">
        <f t="shared" si="94"/>
        <v>-1.2869739638196154E-2</v>
      </c>
      <c r="D3035" s="130">
        <f t="shared" si="95"/>
        <v>-12869.739638196153</v>
      </c>
    </row>
    <row r="3036" spans="1:4" x14ac:dyDescent="0.3">
      <c r="A3036" s="73">
        <v>39437</v>
      </c>
      <c r="B3036" s="130">
        <v>1484.459961</v>
      </c>
      <c r="C3036" s="125">
        <f t="shared" si="94"/>
        <v>-1.3425008004166905E-2</v>
      </c>
      <c r="D3036" s="130">
        <f t="shared" si="95"/>
        <v>-13425.008004166904</v>
      </c>
    </row>
    <row r="3037" spans="1:4" x14ac:dyDescent="0.3">
      <c r="A3037" s="73">
        <v>39436</v>
      </c>
      <c r="B3037" s="130">
        <v>1460.119995</v>
      </c>
      <c r="C3037" s="125">
        <f t="shared" si="94"/>
        <v>-3.1326689443063604E-2</v>
      </c>
      <c r="D3037" s="130">
        <f t="shared" si="95"/>
        <v>-31326.689443063606</v>
      </c>
    </row>
    <row r="3038" spans="1:4" x14ac:dyDescent="0.3">
      <c r="A3038" s="73">
        <v>39435</v>
      </c>
      <c r="B3038" s="130">
        <v>1453</v>
      </c>
      <c r="C3038" s="125">
        <f t="shared" si="94"/>
        <v>-2.1555416990084786E-2</v>
      </c>
      <c r="D3038" s="130">
        <f t="shared" si="95"/>
        <v>-21555.416990084785</v>
      </c>
    </row>
    <row r="3039" spans="1:4" x14ac:dyDescent="0.3">
      <c r="A3039" s="73">
        <v>39434</v>
      </c>
      <c r="B3039" s="130">
        <v>1454.9799800000001</v>
      </c>
      <c r="C3039" s="125">
        <f t="shared" si="94"/>
        <v>-5.3391524359429621E-3</v>
      </c>
      <c r="D3039" s="130">
        <f t="shared" si="95"/>
        <v>-5339.1524359429623</v>
      </c>
    </row>
    <row r="3040" spans="1:4" x14ac:dyDescent="0.3">
      <c r="A3040" s="73">
        <v>39433</v>
      </c>
      <c r="B3040" s="130">
        <v>1445.900024</v>
      </c>
      <c r="C3040" s="125">
        <f t="shared" si="94"/>
        <v>-1.8011178337368428E-2</v>
      </c>
      <c r="D3040" s="130">
        <f t="shared" si="95"/>
        <v>-18011.178337368427</v>
      </c>
    </row>
    <row r="3041" spans="1:4" x14ac:dyDescent="0.3">
      <c r="A3041" s="73">
        <v>39430</v>
      </c>
      <c r="B3041" s="130">
        <v>1467.9499510000001</v>
      </c>
      <c r="C3041" s="125">
        <f t="shared" si="94"/>
        <v>-8.9053457920383883E-3</v>
      </c>
      <c r="D3041" s="130">
        <f t="shared" si="95"/>
        <v>-8905.345792038388</v>
      </c>
    </row>
    <row r="3042" spans="1:4" x14ac:dyDescent="0.3">
      <c r="A3042" s="73">
        <v>39429</v>
      </c>
      <c r="B3042" s="130">
        <v>1488.410034</v>
      </c>
      <c r="C3042" s="125">
        <f t="shared" si="94"/>
        <v>1.2716751060600551E-2</v>
      </c>
      <c r="D3042" s="130">
        <f t="shared" si="95"/>
        <v>12716.751060600551</v>
      </c>
    </row>
    <row r="3043" spans="1:4" x14ac:dyDescent="0.3">
      <c r="A3043" s="73">
        <v>39428</v>
      </c>
      <c r="B3043" s="130">
        <v>1486.589966</v>
      </c>
      <c r="C3043" s="125">
        <f t="shared" si="94"/>
        <v>1.1960317600028469E-2</v>
      </c>
      <c r="D3043" s="130">
        <f t="shared" si="95"/>
        <v>11960.317600028469</v>
      </c>
    </row>
    <row r="3044" spans="1:4" x14ac:dyDescent="0.3">
      <c r="A3044" s="73">
        <v>39427</v>
      </c>
      <c r="B3044" s="130">
        <v>1477.650024</v>
      </c>
      <c r="C3044" s="125">
        <f t="shared" si="94"/>
        <v>3.4602301234427202E-2</v>
      </c>
      <c r="D3044" s="130">
        <f t="shared" si="95"/>
        <v>34602.301234427199</v>
      </c>
    </row>
    <row r="3045" spans="1:4" x14ac:dyDescent="0.3">
      <c r="A3045" s="73">
        <v>39426</v>
      </c>
      <c r="B3045" s="130">
        <v>1515.959961</v>
      </c>
      <c r="C3045" s="125">
        <f t="shared" si="94"/>
        <v>7.7272915564669864E-2</v>
      </c>
      <c r="D3045" s="130">
        <f t="shared" si="95"/>
        <v>77272.915564669864</v>
      </c>
    </row>
    <row r="3046" spans="1:4" x14ac:dyDescent="0.3">
      <c r="A3046" s="73">
        <v>39423</v>
      </c>
      <c r="B3046" s="130">
        <v>1504.660034</v>
      </c>
      <c r="C3046" s="125">
        <f t="shared" si="94"/>
        <v>4.4395144843035972E-2</v>
      </c>
      <c r="D3046" s="130">
        <f t="shared" si="95"/>
        <v>44395.144843035974</v>
      </c>
    </row>
    <row r="3047" spans="1:4" x14ac:dyDescent="0.3">
      <c r="A3047" s="73">
        <v>39422</v>
      </c>
      <c r="B3047" s="130">
        <v>1507.339966</v>
      </c>
      <c r="C3047" s="125">
        <f t="shared" si="94"/>
        <v>6.392706277056881E-2</v>
      </c>
      <c r="D3047" s="130">
        <f t="shared" si="95"/>
        <v>63927.062770568809</v>
      </c>
    </row>
    <row r="3048" spans="1:4" x14ac:dyDescent="0.3">
      <c r="A3048" s="73">
        <v>39421</v>
      </c>
      <c r="B3048" s="130">
        <v>1485.01001</v>
      </c>
      <c r="C3048" s="125">
        <f t="shared" si="94"/>
        <v>3.147187646184757E-2</v>
      </c>
      <c r="D3048" s="130">
        <f t="shared" si="95"/>
        <v>31471.876461847569</v>
      </c>
    </row>
    <row r="3049" spans="1:4" x14ac:dyDescent="0.3">
      <c r="A3049" s="73">
        <v>39420</v>
      </c>
      <c r="B3049" s="130">
        <v>1462.790039</v>
      </c>
      <c r="C3049" s="125">
        <f t="shared" si="94"/>
        <v>2.059627187346047E-2</v>
      </c>
      <c r="D3049" s="130">
        <f t="shared" si="95"/>
        <v>20596.271873460471</v>
      </c>
    </row>
    <row r="3050" spans="1:4" x14ac:dyDescent="0.3">
      <c r="A3050" s="73">
        <v>39419</v>
      </c>
      <c r="B3050" s="130">
        <v>1472.420044</v>
      </c>
      <c r="C3050" s="125">
        <f t="shared" si="94"/>
        <v>9.377993401003426E-3</v>
      </c>
      <c r="D3050" s="130">
        <f t="shared" si="95"/>
        <v>9377.9934010034267</v>
      </c>
    </row>
    <row r="3051" spans="1:4" x14ac:dyDescent="0.3">
      <c r="A3051" s="73">
        <v>39416</v>
      </c>
      <c r="B3051" s="130">
        <v>1481.1400149999999</v>
      </c>
      <c r="C3051" s="125">
        <f t="shared" si="94"/>
        <v>2.0666361509152908E-2</v>
      </c>
      <c r="D3051" s="130">
        <f t="shared" si="95"/>
        <v>20666.36150915291</v>
      </c>
    </row>
    <row r="3052" spans="1:4" x14ac:dyDescent="0.3">
      <c r="A3052" s="73">
        <v>39415</v>
      </c>
      <c r="B3052" s="130">
        <v>1469.719971</v>
      </c>
      <c r="C3052" s="125">
        <f t="shared" si="94"/>
        <v>-5.8479309233838705E-4</v>
      </c>
      <c r="D3052" s="130">
        <f t="shared" si="95"/>
        <v>-584.79309233838705</v>
      </c>
    </row>
    <row r="3053" spans="1:4" x14ac:dyDescent="0.3">
      <c r="A3053" s="73">
        <v>39414</v>
      </c>
      <c r="B3053" s="130">
        <v>1469.0200199999999</v>
      </c>
      <c r="C3053" s="125">
        <f t="shared" si="94"/>
        <v>-8.1226350237945111E-3</v>
      </c>
      <c r="D3053" s="130">
        <f t="shared" si="95"/>
        <v>-8122.6350237945107</v>
      </c>
    </row>
    <row r="3054" spans="1:4" x14ac:dyDescent="0.3">
      <c r="A3054" s="73">
        <v>39413</v>
      </c>
      <c r="B3054" s="130">
        <v>1428.2299800000001</v>
      </c>
      <c r="C3054" s="125">
        <f t="shared" si="94"/>
        <v>-7.6085504170000373E-3</v>
      </c>
      <c r="D3054" s="130">
        <f t="shared" si="95"/>
        <v>-7608.5504170000377</v>
      </c>
    </row>
    <row r="3055" spans="1:4" x14ac:dyDescent="0.3">
      <c r="A3055" s="73">
        <v>39412</v>
      </c>
      <c r="B3055" s="130">
        <v>1407.219971</v>
      </c>
      <c r="C3055" s="125">
        <f t="shared" si="94"/>
        <v>-3.1973571965814851E-2</v>
      </c>
      <c r="D3055" s="130">
        <f t="shared" si="95"/>
        <v>-31973.571965814852</v>
      </c>
    </row>
    <row r="3056" spans="1:4" x14ac:dyDescent="0.3">
      <c r="A3056" s="73">
        <v>39409</v>
      </c>
      <c r="B3056" s="130">
        <v>1440.6999510000001</v>
      </c>
      <c r="C3056" s="125">
        <f t="shared" si="94"/>
        <v>-2.3101953889732463E-2</v>
      </c>
      <c r="D3056" s="130">
        <f t="shared" si="95"/>
        <v>-23101.953889732464</v>
      </c>
    </row>
    <row r="3057" spans="1:4" x14ac:dyDescent="0.3">
      <c r="A3057" s="73">
        <v>39407</v>
      </c>
      <c r="B3057" s="130">
        <v>1416.7700199999999</v>
      </c>
      <c r="C3057" s="125">
        <f t="shared" si="94"/>
        <v>-3.9881524511329314E-2</v>
      </c>
      <c r="D3057" s="130">
        <f t="shared" si="95"/>
        <v>-39881.524511329313</v>
      </c>
    </row>
    <row r="3058" spans="1:4" x14ac:dyDescent="0.3">
      <c r="A3058" s="73">
        <v>39406</v>
      </c>
      <c r="B3058" s="130">
        <v>1439.6999510000001</v>
      </c>
      <c r="C3058" s="125">
        <f t="shared" si="94"/>
        <v>-5.2997209666740597E-2</v>
      </c>
      <c r="D3058" s="130">
        <f t="shared" si="95"/>
        <v>-52997.2096667406</v>
      </c>
    </row>
    <row r="3059" spans="1:4" x14ac:dyDescent="0.3">
      <c r="A3059" s="73">
        <v>39405</v>
      </c>
      <c r="B3059" s="130">
        <v>1433.2700199999999</v>
      </c>
      <c r="C3059" s="125">
        <f t="shared" si="94"/>
        <v>-4.5866993736962014E-2</v>
      </c>
      <c r="D3059" s="130">
        <f t="shared" si="95"/>
        <v>-45866.993736962017</v>
      </c>
    </row>
    <row r="3060" spans="1:4" x14ac:dyDescent="0.3">
      <c r="A3060" s="73">
        <v>39402</v>
      </c>
      <c r="B3060" s="130">
        <v>1458.73999</v>
      </c>
      <c r="C3060" s="125">
        <f t="shared" si="94"/>
        <v>-3.3723070374355846E-2</v>
      </c>
      <c r="D3060" s="130">
        <f t="shared" si="95"/>
        <v>-33723.070374355848</v>
      </c>
    </row>
    <row r="3061" spans="1:4" x14ac:dyDescent="0.3">
      <c r="A3061" s="73">
        <v>39401</v>
      </c>
      <c r="B3061" s="130">
        <v>1451.150024</v>
      </c>
      <c r="C3061" s="125">
        <f t="shared" si="94"/>
        <v>-3.7979581051149069E-2</v>
      </c>
      <c r="D3061" s="130">
        <f t="shared" si="95"/>
        <v>-37979.581051149071</v>
      </c>
    </row>
    <row r="3062" spans="1:4" x14ac:dyDescent="0.3">
      <c r="A3062" s="73">
        <v>39400</v>
      </c>
      <c r="B3062" s="130">
        <v>1470.579956</v>
      </c>
      <c r="C3062" s="125">
        <f t="shared" si="94"/>
        <v>-5.0859084760165096E-2</v>
      </c>
      <c r="D3062" s="130">
        <f t="shared" si="95"/>
        <v>-50859.084760165097</v>
      </c>
    </row>
    <row r="3063" spans="1:4" x14ac:dyDescent="0.3">
      <c r="A3063" s="73">
        <v>39399</v>
      </c>
      <c r="B3063" s="130">
        <v>1481.0500489999999</v>
      </c>
      <c r="C3063" s="125">
        <f t="shared" si="94"/>
        <v>-3.2638352436436424E-2</v>
      </c>
      <c r="D3063" s="130">
        <f t="shared" si="95"/>
        <v>-32638.352436436424</v>
      </c>
    </row>
    <row r="3064" spans="1:4" x14ac:dyDescent="0.3">
      <c r="A3064" s="73">
        <v>39398</v>
      </c>
      <c r="B3064" s="130">
        <v>1439.1800539999999</v>
      </c>
      <c r="C3064" s="125">
        <f t="shared" si="94"/>
        <v>-6.6061809576526853E-2</v>
      </c>
      <c r="D3064" s="130">
        <f t="shared" si="95"/>
        <v>-66061.809576526852</v>
      </c>
    </row>
    <row r="3065" spans="1:4" x14ac:dyDescent="0.3">
      <c r="A3065" s="73">
        <v>39395</v>
      </c>
      <c r="B3065" s="130">
        <v>1453.6999510000001</v>
      </c>
      <c r="C3065" s="125">
        <f t="shared" si="94"/>
        <v>-5.3136936883844466E-2</v>
      </c>
      <c r="D3065" s="130">
        <f t="shared" si="95"/>
        <v>-53136.936883844464</v>
      </c>
    </row>
    <row r="3066" spans="1:4" x14ac:dyDescent="0.3">
      <c r="A3066" s="73">
        <v>39394</v>
      </c>
      <c r="B3066" s="130">
        <v>1474.7700199999999</v>
      </c>
      <c r="C3066" s="125">
        <f t="shared" si="94"/>
        <v>-2.6168781941329433E-2</v>
      </c>
      <c r="D3066" s="130">
        <f t="shared" si="95"/>
        <v>-26168.781941329435</v>
      </c>
    </row>
    <row r="3067" spans="1:4" x14ac:dyDescent="0.3">
      <c r="A3067" s="73">
        <v>39393</v>
      </c>
      <c r="B3067" s="130">
        <v>1475.619995</v>
      </c>
      <c r="C3067" s="125">
        <f t="shared" si="94"/>
        <v>-2.6558837023514914E-2</v>
      </c>
      <c r="D3067" s="130">
        <f t="shared" si="95"/>
        <v>-26558.837023514912</v>
      </c>
    </row>
    <row r="3068" spans="1:4" x14ac:dyDescent="0.3">
      <c r="A3068" s="73">
        <v>39392</v>
      </c>
      <c r="B3068" s="130">
        <v>1520.2700199999999</v>
      </c>
      <c r="C3068" s="125">
        <f t="shared" si="94"/>
        <v>4.4752467127029405E-4</v>
      </c>
      <c r="D3068" s="130">
        <f t="shared" si="95"/>
        <v>447.52467127029405</v>
      </c>
    </row>
    <row r="3069" spans="1:4" x14ac:dyDescent="0.3">
      <c r="A3069" s="73">
        <v>39391</v>
      </c>
      <c r="B3069" s="130">
        <v>1502.170044</v>
      </c>
      <c r="C3069" s="125">
        <f t="shared" si="94"/>
        <v>-2.7616207082853395E-3</v>
      </c>
      <c r="D3069" s="130">
        <f t="shared" si="95"/>
        <v>-2761.6207082853393</v>
      </c>
    </row>
    <row r="3070" spans="1:4" x14ac:dyDescent="0.3">
      <c r="A3070" s="73">
        <v>39388</v>
      </c>
      <c r="B3070" s="130">
        <v>1509.650024</v>
      </c>
      <c r="C3070" s="125">
        <f t="shared" si="94"/>
        <v>6.0108214349612332E-3</v>
      </c>
      <c r="D3070" s="130">
        <f t="shared" si="95"/>
        <v>6010.8214349612335</v>
      </c>
    </row>
    <row r="3071" spans="1:4" x14ac:dyDescent="0.3">
      <c r="A3071" s="73">
        <v>39387</v>
      </c>
      <c r="B3071" s="130">
        <v>1508.4399410000001</v>
      </c>
      <c r="C3071" s="125">
        <f t="shared" si="94"/>
        <v>-2.0544397631261702E-2</v>
      </c>
      <c r="D3071" s="130">
        <f t="shared" si="95"/>
        <v>-20544.397631261701</v>
      </c>
    </row>
    <row r="3072" spans="1:4" x14ac:dyDescent="0.3">
      <c r="A3072" s="73">
        <v>39386</v>
      </c>
      <c r="B3072" s="130">
        <v>1549.380005</v>
      </c>
      <c r="C3072" s="125">
        <f t="shared" si="94"/>
        <v>5.2814714468965018E-3</v>
      </c>
      <c r="D3072" s="130">
        <f t="shared" si="95"/>
        <v>5281.4714468965021</v>
      </c>
    </row>
    <row r="3073" spans="1:4" x14ac:dyDescent="0.3">
      <c r="A3073" s="73">
        <v>39385</v>
      </c>
      <c r="B3073" s="130">
        <v>1531.0200199999999</v>
      </c>
      <c r="C3073" s="125">
        <f t="shared" si="94"/>
        <v>-4.8812885406477324E-3</v>
      </c>
      <c r="D3073" s="130">
        <f t="shared" si="95"/>
        <v>-4881.2885406477326</v>
      </c>
    </row>
    <row r="3074" spans="1:4" x14ac:dyDescent="0.3">
      <c r="A3074" s="73">
        <v>39384</v>
      </c>
      <c r="B3074" s="130">
        <v>1540.9799800000001</v>
      </c>
      <c r="C3074" s="125">
        <f t="shared" si="94"/>
        <v>-4.9912386403253572E-3</v>
      </c>
      <c r="D3074" s="130">
        <f t="shared" si="95"/>
        <v>-4991.2386403253577</v>
      </c>
    </row>
    <row r="3075" spans="1:4" x14ac:dyDescent="0.3">
      <c r="A3075" s="73">
        <v>39381</v>
      </c>
      <c r="B3075" s="130">
        <v>1535.280029</v>
      </c>
      <c r="C3075" s="125">
        <f t="shared" si="94"/>
        <v>-1.6980419495427945E-2</v>
      </c>
      <c r="D3075" s="130">
        <f t="shared" si="95"/>
        <v>-16980.419495427945</v>
      </c>
    </row>
    <row r="3076" spans="1:4" x14ac:dyDescent="0.3">
      <c r="A3076" s="73">
        <v>39380</v>
      </c>
      <c r="B3076" s="130">
        <v>1514.400024</v>
      </c>
      <c r="C3076" s="125">
        <f t="shared" si="94"/>
        <v>-2.573967558420942E-2</v>
      </c>
      <c r="D3076" s="130">
        <f t="shared" si="95"/>
        <v>-25739.675584209421</v>
      </c>
    </row>
    <row r="3077" spans="1:4" x14ac:dyDescent="0.3">
      <c r="A3077" s="73">
        <v>39379</v>
      </c>
      <c r="B3077" s="130">
        <v>1515.880005</v>
      </c>
      <c r="C3077" s="125">
        <f t="shared" si="94"/>
        <v>-2.9818151301929885E-2</v>
      </c>
      <c r="D3077" s="130">
        <f t="shared" si="95"/>
        <v>-29818.151301929884</v>
      </c>
    </row>
    <row r="3078" spans="1:4" x14ac:dyDescent="0.3">
      <c r="A3078" s="73">
        <v>39378</v>
      </c>
      <c r="B3078" s="130">
        <v>1519.589966</v>
      </c>
      <c r="C3078" s="125">
        <f t="shared" si="94"/>
        <v>-2.9109067694075619E-2</v>
      </c>
      <c r="D3078" s="130">
        <f t="shared" si="95"/>
        <v>-29109.06769407562</v>
      </c>
    </row>
    <row r="3079" spans="1:4" x14ac:dyDescent="0.3">
      <c r="A3079" s="73">
        <v>39377</v>
      </c>
      <c r="B3079" s="130">
        <v>1506.329956</v>
      </c>
      <c r="C3079" s="125">
        <f t="shared" si="94"/>
        <v>-2.9789126042279013E-2</v>
      </c>
      <c r="D3079" s="130">
        <f t="shared" si="95"/>
        <v>-29789.126042279011</v>
      </c>
    </row>
    <row r="3080" spans="1:4" x14ac:dyDescent="0.3">
      <c r="A3080" s="73">
        <v>39374</v>
      </c>
      <c r="B3080" s="130">
        <v>1500.630005</v>
      </c>
      <c r="C3080" s="125">
        <f t="shared" ref="C3080:C3143" si="96">B3080/B3090-1</f>
        <v>-3.6569291176340335E-2</v>
      </c>
      <c r="D3080" s="130">
        <f t="shared" ref="D3080:D3143" si="97">C3080*$B$5</f>
        <v>-36569.291176340332</v>
      </c>
    </row>
    <row r="3081" spans="1:4" x14ac:dyDescent="0.3">
      <c r="A3081" s="73">
        <v>39373</v>
      </c>
      <c r="B3081" s="130">
        <v>1540.079956</v>
      </c>
      <c r="C3081" s="125">
        <f t="shared" si="96"/>
        <v>-1.7889152866292779E-3</v>
      </c>
      <c r="D3081" s="130">
        <f t="shared" si="97"/>
        <v>-1788.9152866292779</v>
      </c>
    </row>
    <row r="3082" spans="1:4" x14ac:dyDescent="0.3">
      <c r="A3082" s="73">
        <v>39372</v>
      </c>
      <c r="B3082" s="130">
        <v>1541.23999</v>
      </c>
      <c r="C3082" s="125">
        <f t="shared" si="96"/>
        <v>1.0717295100894919E-3</v>
      </c>
      <c r="D3082" s="130">
        <f t="shared" si="97"/>
        <v>1071.7295100894919</v>
      </c>
    </row>
    <row r="3083" spans="1:4" x14ac:dyDescent="0.3">
      <c r="A3083" s="73">
        <v>39371</v>
      </c>
      <c r="B3083" s="130">
        <v>1538.530029</v>
      </c>
      <c r="C3083" s="125">
        <f t="shared" si="96"/>
        <v>-5.2371775885726723E-3</v>
      </c>
      <c r="D3083" s="130">
        <f t="shared" si="97"/>
        <v>-5237.177588572672</v>
      </c>
    </row>
    <row r="3084" spans="1:4" x14ac:dyDescent="0.3">
      <c r="A3084" s="73">
        <v>39370</v>
      </c>
      <c r="B3084" s="130">
        <v>1548.709961</v>
      </c>
      <c r="C3084" s="125">
        <f t="shared" si="96"/>
        <v>1.0794303688994589E-3</v>
      </c>
      <c r="D3084" s="130">
        <f t="shared" si="97"/>
        <v>1079.4303688994589</v>
      </c>
    </row>
    <row r="3085" spans="1:4" x14ac:dyDescent="0.3">
      <c r="A3085" s="73">
        <v>39367</v>
      </c>
      <c r="B3085" s="130">
        <v>1561.8000489999999</v>
      </c>
      <c r="C3085" s="125">
        <f t="shared" si="96"/>
        <v>2.2957294252497151E-2</v>
      </c>
      <c r="D3085" s="130">
        <f t="shared" si="97"/>
        <v>22957.294252497151</v>
      </c>
    </row>
    <row r="3086" spans="1:4" x14ac:dyDescent="0.3">
      <c r="A3086" s="73">
        <v>39366</v>
      </c>
      <c r="B3086" s="130">
        <v>1554.410034</v>
      </c>
      <c r="C3086" s="125">
        <f t="shared" si="96"/>
        <v>1.5038742131153748E-2</v>
      </c>
      <c r="D3086" s="130">
        <f t="shared" si="97"/>
        <v>15038.742131153749</v>
      </c>
    </row>
    <row r="3087" spans="1:4" x14ac:dyDescent="0.3">
      <c r="A3087" s="73">
        <v>39365</v>
      </c>
      <c r="B3087" s="130">
        <v>1562.469971</v>
      </c>
      <c r="C3087" s="125">
        <f t="shared" si="96"/>
        <v>2.4288344148701846E-2</v>
      </c>
      <c r="D3087" s="130">
        <f t="shared" si="97"/>
        <v>24288.344148701846</v>
      </c>
    </row>
    <row r="3088" spans="1:4" x14ac:dyDescent="0.3">
      <c r="A3088" s="73">
        <v>39364</v>
      </c>
      <c r="B3088" s="130">
        <v>1565.150024</v>
      </c>
      <c r="C3088" s="125">
        <f t="shared" si="96"/>
        <v>3.1597514010784922E-2</v>
      </c>
      <c r="D3088" s="130">
        <f t="shared" si="97"/>
        <v>31597.514010784922</v>
      </c>
    </row>
    <row r="3089" spans="1:4" x14ac:dyDescent="0.3">
      <c r="A3089" s="73">
        <v>39363</v>
      </c>
      <c r="B3089" s="130">
        <v>1552.579956</v>
      </c>
      <c r="C3089" s="125">
        <f t="shared" si="96"/>
        <v>2.296190788825303E-2</v>
      </c>
      <c r="D3089" s="130">
        <f t="shared" si="97"/>
        <v>22961.90788825303</v>
      </c>
    </row>
    <row r="3090" spans="1:4" x14ac:dyDescent="0.3">
      <c r="A3090" s="73">
        <v>39360</v>
      </c>
      <c r="B3090" s="130">
        <v>1557.589966</v>
      </c>
      <c r="C3090" s="125">
        <f t="shared" si="96"/>
        <v>2.0868403080452236E-2</v>
      </c>
      <c r="D3090" s="130">
        <f t="shared" si="97"/>
        <v>20868.403080452237</v>
      </c>
    </row>
    <row r="3091" spans="1:4" x14ac:dyDescent="0.3">
      <c r="A3091" s="73">
        <v>39359</v>
      </c>
      <c r="B3091" s="130">
        <v>1542.839966</v>
      </c>
      <c r="C3091" s="125">
        <f t="shared" si="96"/>
        <v>1.5861706008230447E-2</v>
      </c>
      <c r="D3091" s="130">
        <f t="shared" si="97"/>
        <v>15861.706008230447</v>
      </c>
    </row>
    <row r="3092" spans="1:4" x14ac:dyDescent="0.3">
      <c r="A3092" s="73">
        <v>39358</v>
      </c>
      <c r="B3092" s="130">
        <v>1539.589966</v>
      </c>
      <c r="C3092" s="125">
        <f t="shared" si="96"/>
        <v>6.9062979795802004E-3</v>
      </c>
      <c r="D3092" s="130">
        <f t="shared" si="97"/>
        <v>6906.2979795802003</v>
      </c>
    </row>
    <row r="3093" spans="1:4" x14ac:dyDescent="0.3">
      <c r="A3093" s="73">
        <v>39357</v>
      </c>
      <c r="B3093" s="130">
        <v>1546.630005</v>
      </c>
      <c r="C3093" s="125">
        <f t="shared" si="96"/>
        <v>1.7667014625575073E-2</v>
      </c>
      <c r="D3093" s="130">
        <f t="shared" si="97"/>
        <v>17667.014625575073</v>
      </c>
    </row>
    <row r="3094" spans="1:4" x14ac:dyDescent="0.3">
      <c r="A3094" s="73">
        <v>39356</v>
      </c>
      <c r="B3094" s="130">
        <v>1547.040039</v>
      </c>
      <c r="C3094" s="125">
        <f t="shared" si="96"/>
        <v>4.7668718962483148E-2</v>
      </c>
      <c r="D3094" s="130">
        <f t="shared" si="97"/>
        <v>47668.718962483144</v>
      </c>
    </row>
    <row r="3095" spans="1:4" x14ac:dyDescent="0.3">
      <c r="A3095" s="73">
        <v>39353</v>
      </c>
      <c r="B3095" s="130">
        <v>1526.75</v>
      </c>
      <c r="C3095" s="125">
        <f t="shared" si="96"/>
        <v>2.863399023075619E-2</v>
      </c>
      <c r="D3095" s="130">
        <f t="shared" si="97"/>
        <v>28633.99023075619</v>
      </c>
    </row>
    <row r="3096" spans="1:4" x14ac:dyDescent="0.3">
      <c r="A3096" s="73">
        <v>39352</v>
      </c>
      <c r="B3096" s="130">
        <v>1531.380005</v>
      </c>
      <c r="C3096" s="125">
        <f t="shared" si="96"/>
        <v>3.19620307733679E-2</v>
      </c>
      <c r="D3096" s="130">
        <f t="shared" si="97"/>
        <v>31962.0307733679</v>
      </c>
    </row>
    <row r="3097" spans="1:4" x14ac:dyDescent="0.3">
      <c r="A3097" s="73">
        <v>39351</v>
      </c>
      <c r="B3097" s="130">
        <v>1525.420044</v>
      </c>
      <c r="C3097" s="125">
        <f t="shared" si="96"/>
        <v>3.6600602653350522E-2</v>
      </c>
      <c r="D3097" s="130">
        <f t="shared" si="97"/>
        <v>36600.602653350521</v>
      </c>
    </row>
    <row r="3098" spans="1:4" x14ac:dyDescent="0.3">
      <c r="A3098" s="73">
        <v>39350</v>
      </c>
      <c r="B3098" s="130">
        <v>1517.209961</v>
      </c>
      <c r="C3098" s="125">
        <f t="shared" si="96"/>
        <v>3.1070528043483314E-2</v>
      </c>
      <c r="D3098" s="130">
        <f t="shared" si="97"/>
        <v>31070.528043483315</v>
      </c>
    </row>
    <row r="3099" spans="1:4" x14ac:dyDescent="0.3">
      <c r="A3099" s="73">
        <v>39349</v>
      </c>
      <c r="B3099" s="130">
        <v>1517.7299800000001</v>
      </c>
      <c r="C3099" s="125">
        <f t="shared" si="96"/>
        <v>4.548462576892387E-2</v>
      </c>
      <c r="D3099" s="130">
        <f t="shared" si="97"/>
        <v>45484.62576892387</v>
      </c>
    </row>
    <row r="3100" spans="1:4" x14ac:dyDescent="0.3">
      <c r="A3100" s="73">
        <v>39346</v>
      </c>
      <c r="B3100" s="130">
        <v>1525.75</v>
      </c>
      <c r="C3100" s="125">
        <f t="shared" si="96"/>
        <v>4.9671458543633529E-2</v>
      </c>
      <c r="D3100" s="130">
        <f t="shared" si="97"/>
        <v>49671.458543633526</v>
      </c>
    </row>
    <row r="3101" spans="1:4" x14ac:dyDescent="0.3">
      <c r="A3101" s="73">
        <v>39345</v>
      </c>
      <c r="B3101" s="130">
        <v>1518.75</v>
      </c>
      <c r="C3101" s="125">
        <f t="shared" si="96"/>
        <v>2.7188765796050562E-2</v>
      </c>
      <c r="D3101" s="130">
        <f t="shared" si="97"/>
        <v>27188.765796050564</v>
      </c>
    </row>
    <row r="3102" spans="1:4" x14ac:dyDescent="0.3">
      <c r="A3102" s="73">
        <v>39344</v>
      </c>
      <c r="B3102" s="130">
        <v>1529.030029</v>
      </c>
      <c r="C3102" s="125">
        <f t="shared" si="96"/>
        <v>3.8538595315457336E-2</v>
      </c>
      <c r="D3102" s="130">
        <f t="shared" si="97"/>
        <v>38538.595315457336</v>
      </c>
    </row>
    <row r="3103" spans="1:4" x14ac:dyDescent="0.3">
      <c r="A3103" s="73">
        <v>39343</v>
      </c>
      <c r="B3103" s="130">
        <v>1519.780029</v>
      </c>
      <c r="C3103" s="125">
        <f t="shared" si="96"/>
        <v>2.0383762876230005E-2</v>
      </c>
      <c r="D3103" s="130">
        <f t="shared" si="97"/>
        <v>20383.762876230005</v>
      </c>
    </row>
    <row r="3104" spans="1:4" x14ac:dyDescent="0.3">
      <c r="A3104" s="73">
        <v>39342</v>
      </c>
      <c r="B3104" s="130">
        <v>1476.650024</v>
      </c>
      <c r="C3104" s="125">
        <f t="shared" si="96"/>
        <v>1.8046486190859135E-3</v>
      </c>
      <c r="D3104" s="130">
        <f t="shared" si="97"/>
        <v>1804.6486190859134</v>
      </c>
    </row>
    <row r="3105" spans="1:4" x14ac:dyDescent="0.3">
      <c r="A3105" s="73">
        <v>39339</v>
      </c>
      <c r="B3105" s="130">
        <v>1484.25</v>
      </c>
      <c r="C3105" s="125">
        <f t="shared" si="96"/>
        <v>1.8255525867955757E-2</v>
      </c>
      <c r="D3105" s="130">
        <f t="shared" si="97"/>
        <v>18255.525867955759</v>
      </c>
    </row>
    <row r="3106" spans="1:4" x14ac:dyDescent="0.3">
      <c r="A3106" s="73">
        <v>39338</v>
      </c>
      <c r="B3106" s="130">
        <v>1483.9499510000001</v>
      </c>
      <c r="C3106" s="125">
        <f t="shared" si="96"/>
        <v>1.3793204392843039E-2</v>
      </c>
      <c r="D3106" s="130">
        <f t="shared" si="97"/>
        <v>13793.204392843039</v>
      </c>
    </row>
    <row r="3107" spans="1:4" x14ac:dyDescent="0.3">
      <c r="A3107" s="73">
        <v>39337</v>
      </c>
      <c r="B3107" s="130">
        <v>1471.5600589999999</v>
      </c>
      <c r="C3107" s="125">
        <f t="shared" si="96"/>
        <v>2.7367473547510457E-2</v>
      </c>
      <c r="D3107" s="130">
        <f t="shared" si="97"/>
        <v>27367.473547510457</v>
      </c>
    </row>
    <row r="3108" spans="1:4" x14ac:dyDescent="0.3">
      <c r="A3108" s="73">
        <v>39336</v>
      </c>
      <c r="B3108" s="130">
        <v>1471.48999</v>
      </c>
      <c r="C3108" s="125">
        <f t="shared" si="96"/>
        <v>3.2042425125851093E-3</v>
      </c>
      <c r="D3108" s="130">
        <f t="shared" si="97"/>
        <v>3204.2425125851091</v>
      </c>
    </row>
    <row r="3109" spans="1:4" x14ac:dyDescent="0.3">
      <c r="A3109" s="73">
        <v>39335</v>
      </c>
      <c r="B3109" s="130">
        <v>1451.6999510000001</v>
      </c>
      <c r="C3109" s="125">
        <f t="shared" si="96"/>
        <v>-1.8703937550119121E-2</v>
      </c>
      <c r="D3109" s="130">
        <f t="shared" si="97"/>
        <v>-18703.937550119121</v>
      </c>
    </row>
    <row r="3110" spans="1:4" x14ac:dyDescent="0.3">
      <c r="A3110" s="73">
        <v>39332</v>
      </c>
      <c r="B3110" s="130">
        <v>1453.5500489999999</v>
      </c>
      <c r="C3110" s="125">
        <f t="shared" si="96"/>
        <v>-6.1196246153846223E-3</v>
      </c>
      <c r="D3110" s="130">
        <f t="shared" si="97"/>
        <v>-6119.6246153846223</v>
      </c>
    </row>
    <row r="3111" spans="1:4" x14ac:dyDescent="0.3">
      <c r="A3111" s="73">
        <v>39331</v>
      </c>
      <c r="B3111" s="130">
        <v>1478.5500489999999</v>
      </c>
      <c r="C3111" s="125">
        <f t="shared" si="96"/>
        <v>9.8903082052610447E-3</v>
      </c>
      <c r="D3111" s="130">
        <f t="shared" si="97"/>
        <v>9890.3082052610443</v>
      </c>
    </row>
    <row r="3112" spans="1:4" x14ac:dyDescent="0.3">
      <c r="A3112" s="73">
        <v>39330</v>
      </c>
      <c r="B3112" s="130">
        <v>1472.290039</v>
      </c>
      <c r="C3112" s="125">
        <f t="shared" si="96"/>
        <v>1.7393197583452702E-2</v>
      </c>
      <c r="D3112" s="130">
        <f t="shared" si="97"/>
        <v>17393.1975834527</v>
      </c>
    </row>
    <row r="3113" spans="1:4" x14ac:dyDescent="0.3">
      <c r="A3113" s="73">
        <v>39329</v>
      </c>
      <c r="B3113" s="130">
        <v>1489.420044</v>
      </c>
      <c r="C3113" s="125">
        <f t="shared" si="96"/>
        <v>3.0348305844096091E-2</v>
      </c>
      <c r="D3113" s="130">
        <f t="shared" si="97"/>
        <v>30348.305844096092</v>
      </c>
    </row>
    <row r="3114" spans="1:4" x14ac:dyDescent="0.3">
      <c r="A3114" s="73">
        <v>39325</v>
      </c>
      <c r="B3114" s="130">
        <v>1473.98999</v>
      </c>
      <c r="C3114" s="125">
        <f t="shared" si="96"/>
        <v>1.9399179872298777E-2</v>
      </c>
      <c r="D3114" s="130">
        <f t="shared" si="97"/>
        <v>19399.179872298777</v>
      </c>
    </row>
    <row r="3115" spans="1:4" x14ac:dyDescent="0.3">
      <c r="A3115" s="73">
        <v>39324</v>
      </c>
      <c r="B3115" s="130">
        <v>1457.6400149999999</v>
      </c>
      <c r="C3115" s="125">
        <f t="shared" si="96"/>
        <v>3.2856926274108744E-2</v>
      </c>
      <c r="D3115" s="130">
        <f t="shared" si="97"/>
        <v>32856.926274108744</v>
      </c>
    </row>
    <row r="3116" spans="1:4" x14ac:dyDescent="0.3">
      <c r="A3116" s="73">
        <v>39323</v>
      </c>
      <c r="B3116" s="130">
        <v>1463.76001</v>
      </c>
      <c r="C3116" s="125">
        <f t="shared" si="96"/>
        <v>4.0563063188732595E-2</v>
      </c>
      <c r="D3116" s="130">
        <f t="shared" si="97"/>
        <v>40563.063188732594</v>
      </c>
    </row>
    <row r="3117" spans="1:4" x14ac:dyDescent="0.3">
      <c r="A3117" s="73">
        <v>39322</v>
      </c>
      <c r="B3117" s="130">
        <v>1432.3599850000001</v>
      </c>
      <c r="C3117" s="125">
        <f t="shared" si="96"/>
        <v>4.0797635123370757E-3</v>
      </c>
      <c r="D3117" s="130">
        <f t="shared" si="97"/>
        <v>4079.7635123370756</v>
      </c>
    </row>
    <row r="3118" spans="1:4" x14ac:dyDescent="0.3">
      <c r="A3118" s="73">
        <v>39321</v>
      </c>
      <c r="B3118" s="130">
        <v>1466.790039</v>
      </c>
      <c r="C3118" s="125">
        <f t="shared" si="96"/>
        <v>9.5462892519637688E-3</v>
      </c>
      <c r="D3118" s="130">
        <f t="shared" si="97"/>
        <v>9546.289251963768</v>
      </c>
    </row>
    <row r="3119" spans="1:4" x14ac:dyDescent="0.3">
      <c r="A3119" s="73">
        <v>39318</v>
      </c>
      <c r="B3119" s="130">
        <v>1479.369995</v>
      </c>
      <c r="C3119" s="125">
        <f t="shared" si="96"/>
        <v>1.7700379553737156E-2</v>
      </c>
      <c r="D3119" s="130">
        <f t="shared" si="97"/>
        <v>17700.379553737155</v>
      </c>
    </row>
    <row r="3120" spans="1:4" x14ac:dyDescent="0.3">
      <c r="A3120" s="73">
        <v>39317</v>
      </c>
      <c r="B3120" s="130">
        <v>1462.5</v>
      </c>
      <c r="C3120" s="125">
        <f t="shared" si="96"/>
        <v>6.4758784522498392E-3</v>
      </c>
      <c r="D3120" s="130">
        <f t="shared" si="97"/>
        <v>6475.878452249839</v>
      </c>
    </row>
    <row r="3121" spans="1:4" x14ac:dyDescent="0.3">
      <c r="A3121" s="73">
        <v>39316</v>
      </c>
      <c r="B3121" s="130">
        <v>1464.0699460000001</v>
      </c>
      <c r="C3121" s="125">
        <f t="shared" si="96"/>
        <v>-2.2317373887754677E-2</v>
      </c>
      <c r="D3121" s="130">
        <f t="shared" si="97"/>
        <v>-22317.373887754678</v>
      </c>
    </row>
    <row r="3122" spans="1:4" x14ac:dyDescent="0.3">
      <c r="A3122" s="73">
        <v>39315</v>
      </c>
      <c r="B3122" s="130">
        <v>1447.119995</v>
      </c>
      <c r="C3122" s="125">
        <f t="shared" si="96"/>
        <v>-2.0037764206562447E-2</v>
      </c>
      <c r="D3122" s="130">
        <f t="shared" si="97"/>
        <v>-20037.764206562446</v>
      </c>
    </row>
    <row r="3123" spans="1:4" x14ac:dyDescent="0.3">
      <c r="A3123" s="73">
        <v>39314</v>
      </c>
      <c r="B3123" s="130">
        <v>1445.5500489999999</v>
      </c>
      <c r="C3123" s="125">
        <f t="shared" si="96"/>
        <v>-1.5071504041680894E-2</v>
      </c>
      <c r="D3123" s="130">
        <f t="shared" si="97"/>
        <v>-15071.504041680895</v>
      </c>
    </row>
    <row r="3124" spans="1:4" x14ac:dyDescent="0.3">
      <c r="A3124" s="73">
        <v>39311</v>
      </c>
      <c r="B3124" s="130">
        <v>1445.9399410000001</v>
      </c>
      <c r="C3124" s="125">
        <f t="shared" si="96"/>
        <v>8.9876777453332668E-3</v>
      </c>
      <c r="D3124" s="130">
        <f t="shared" si="97"/>
        <v>8987.677745333267</v>
      </c>
    </row>
    <row r="3125" spans="1:4" x14ac:dyDescent="0.3">
      <c r="A3125" s="73">
        <v>39310</v>
      </c>
      <c r="B3125" s="130">
        <v>1411.2700199999999</v>
      </c>
      <c r="C3125" s="125">
        <f t="shared" si="96"/>
        <v>-4.1386994313247438E-2</v>
      </c>
      <c r="D3125" s="130">
        <f t="shared" si="97"/>
        <v>-41386.994313247436</v>
      </c>
    </row>
    <row r="3126" spans="1:4" x14ac:dyDescent="0.3">
      <c r="A3126" s="73">
        <v>39309</v>
      </c>
      <c r="B3126" s="130">
        <v>1406.6999510000001</v>
      </c>
      <c r="C3126" s="125">
        <f t="shared" si="96"/>
        <v>-4.0325898732285759E-2</v>
      </c>
      <c r="D3126" s="130">
        <f t="shared" si="97"/>
        <v>-40325.898732285757</v>
      </c>
    </row>
    <row r="3127" spans="1:4" x14ac:dyDescent="0.3">
      <c r="A3127" s="73">
        <v>39308</v>
      </c>
      <c r="B3127" s="130">
        <v>1426.540039</v>
      </c>
      <c r="C3127" s="125">
        <f t="shared" si="96"/>
        <v>-1.9742027668514739E-2</v>
      </c>
      <c r="D3127" s="130">
        <f t="shared" si="97"/>
        <v>-19742.02766851474</v>
      </c>
    </row>
    <row r="3128" spans="1:4" x14ac:dyDescent="0.3">
      <c r="A3128" s="73">
        <v>39307</v>
      </c>
      <c r="B3128" s="130">
        <v>1452.920044</v>
      </c>
      <c r="C3128" s="125">
        <f t="shared" si="96"/>
        <v>-1.4241025242928806E-2</v>
      </c>
      <c r="D3128" s="130">
        <f t="shared" si="97"/>
        <v>-14241.025242928807</v>
      </c>
    </row>
    <row r="3129" spans="1:4" x14ac:dyDescent="0.3">
      <c r="A3129" s="73">
        <v>39304</v>
      </c>
      <c r="B3129" s="130">
        <v>1453.6400149999999</v>
      </c>
      <c r="C3129" s="125">
        <f t="shared" si="96"/>
        <v>-3.6395600797413108E-3</v>
      </c>
      <c r="D3129" s="130">
        <f t="shared" si="97"/>
        <v>-3639.5600797413108</v>
      </c>
    </row>
    <row r="3130" spans="1:4" x14ac:dyDescent="0.3">
      <c r="A3130" s="73">
        <v>39303</v>
      </c>
      <c r="B3130" s="130">
        <v>1453.089966</v>
      </c>
      <c r="C3130" s="125">
        <f t="shared" si="96"/>
        <v>-1.994393004593531E-2</v>
      </c>
      <c r="D3130" s="130">
        <f t="shared" si="97"/>
        <v>-19943.930045935311</v>
      </c>
    </row>
    <row r="3131" spans="1:4" x14ac:dyDescent="0.3">
      <c r="A3131" s="73">
        <v>39302</v>
      </c>
      <c r="B3131" s="130">
        <v>1497.48999</v>
      </c>
      <c r="C3131" s="125">
        <f t="shared" si="96"/>
        <v>-1.3569667451447942E-2</v>
      </c>
      <c r="D3131" s="130">
        <f t="shared" si="97"/>
        <v>-13569.667451447942</v>
      </c>
    </row>
    <row r="3132" spans="1:4" x14ac:dyDescent="0.3">
      <c r="A3132" s="73">
        <v>39301</v>
      </c>
      <c r="B3132" s="130">
        <v>1476.709961</v>
      </c>
      <c r="C3132" s="125">
        <f t="shared" si="96"/>
        <v>-2.2719502537285163E-2</v>
      </c>
      <c r="D3132" s="130">
        <f t="shared" si="97"/>
        <v>-22719.502537285163</v>
      </c>
    </row>
    <row r="3133" spans="1:4" x14ac:dyDescent="0.3">
      <c r="A3133" s="73">
        <v>39300</v>
      </c>
      <c r="B3133" s="130">
        <v>1467.670044</v>
      </c>
      <c r="C3133" s="125">
        <f t="shared" si="96"/>
        <v>-4.7938079093817643E-2</v>
      </c>
      <c r="D3133" s="130">
        <f t="shared" si="97"/>
        <v>-47938.079093817643</v>
      </c>
    </row>
    <row r="3134" spans="1:4" x14ac:dyDescent="0.3">
      <c r="A3134" s="73">
        <v>39297</v>
      </c>
      <c r="B3134" s="130">
        <v>1433.0600589999999</v>
      </c>
      <c r="C3134" s="125">
        <f t="shared" si="96"/>
        <v>-6.5862667740501979E-2</v>
      </c>
      <c r="D3134" s="130">
        <f t="shared" si="97"/>
        <v>-65862.667740501973</v>
      </c>
    </row>
    <row r="3135" spans="1:4" x14ac:dyDescent="0.3">
      <c r="A3135" s="73">
        <v>39296</v>
      </c>
      <c r="B3135" s="130">
        <v>1472.1999510000001</v>
      </c>
      <c r="C3135" s="125">
        <f t="shared" si="96"/>
        <v>-5.2077167493880139E-2</v>
      </c>
      <c r="D3135" s="130">
        <f t="shared" si="97"/>
        <v>-52077.167493880137</v>
      </c>
    </row>
    <row r="3136" spans="1:4" x14ac:dyDescent="0.3">
      <c r="A3136" s="73">
        <v>39295</v>
      </c>
      <c r="B3136" s="130">
        <v>1465.8100589999999</v>
      </c>
      <c r="C3136" s="125">
        <f t="shared" si="96"/>
        <v>-5.1973575165190633E-2</v>
      </c>
      <c r="D3136" s="130">
        <f t="shared" si="97"/>
        <v>-51973.575165190632</v>
      </c>
    </row>
    <row r="3137" spans="1:4" x14ac:dyDescent="0.3">
      <c r="A3137" s="73">
        <v>39294</v>
      </c>
      <c r="B3137" s="130">
        <v>1455.2700199999999</v>
      </c>
      <c r="C3137" s="125">
        <f t="shared" si="96"/>
        <v>-6.0734347059560823E-2</v>
      </c>
      <c r="D3137" s="130">
        <f t="shared" si="97"/>
        <v>-60734.347059560823</v>
      </c>
    </row>
    <row r="3138" spans="1:4" x14ac:dyDescent="0.3">
      <c r="A3138" s="73">
        <v>39293</v>
      </c>
      <c r="B3138" s="130">
        <v>1473.910034</v>
      </c>
      <c r="C3138" s="125">
        <f t="shared" si="96"/>
        <v>-4.879574644024276E-2</v>
      </c>
      <c r="D3138" s="130">
        <f t="shared" si="97"/>
        <v>-48795.746440242758</v>
      </c>
    </row>
    <row r="3139" spans="1:4" x14ac:dyDescent="0.3">
      <c r="A3139" s="73">
        <v>39290</v>
      </c>
      <c r="B3139" s="130">
        <v>1458.9499510000001</v>
      </c>
      <c r="C3139" s="125">
        <f t="shared" si="96"/>
        <v>-6.0257680515297896E-2</v>
      </c>
      <c r="D3139" s="130">
        <f t="shared" si="97"/>
        <v>-60257.680515297892</v>
      </c>
    </row>
    <row r="3140" spans="1:4" x14ac:dyDescent="0.3">
      <c r="A3140" s="73">
        <v>39289</v>
      </c>
      <c r="B3140" s="130">
        <v>1482.660034</v>
      </c>
      <c r="C3140" s="125">
        <f t="shared" si="96"/>
        <v>-4.2023595696295324E-2</v>
      </c>
      <c r="D3140" s="130">
        <f t="shared" si="97"/>
        <v>-42023.595696295321</v>
      </c>
    </row>
    <row r="3141" spans="1:4" x14ac:dyDescent="0.3">
      <c r="A3141" s="73">
        <v>39288</v>
      </c>
      <c r="B3141" s="130">
        <v>1518.089966</v>
      </c>
      <c r="C3141" s="125">
        <f t="shared" si="96"/>
        <v>-4.4117832678514102E-4</v>
      </c>
      <c r="D3141" s="130">
        <f t="shared" si="97"/>
        <v>-441.178326785141</v>
      </c>
    </row>
    <row r="3142" spans="1:4" x14ac:dyDescent="0.3">
      <c r="A3142" s="73">
        <v>39287</v>
      </c>
      <c r="B3142" s="130">
        <v>1511.040039</v>
      </c>
      <c r="C3142" s="125">
        <f t="shared" si="96"/>
        <v>6.0925224687191637E-4</v>
      </c>
      <c r="D3142" s="130">
        <f t="shared" si="97"/>
        <v>609.25224687191633</v>
      </c>
    </row>
    <row r="3143" spans="1:4" x14ac:dyDescent="0.3">
      <c r="A3143" s="73">
        <v>39286</v>
      </c>
      <c r="B3143" s="130">
        <v>1541.5699460000001</v>
      </c>
      <c r="C3143" s="125">
        <f t="shared" si="96"/>
        <v>6.3452493078866024E-3</v>
      </c>
      <c r="D3143" s="130">
        <f t="shared" si="97"/>
        <v>6345.2493078866028</v>
      </c>
    </row>
    <row r="3144" spans="1:4" x14ac:dyDescent="0.3">
      <c r="A3144" s="73">
        <v>39283</v>
      </c>
      <c r="B3144" s="130">
        <v>1534.099976</v>
      </c>
      <c r="C3144" s="125">
        <f t="shared" ref="C3144:C3207" si="98">B3144/B3154-1</f>
        <v>2.3914920814263052E-3</v>
      </c>
      <c r="D3144" s="130">
        <f t="shared" ref="D3144:D3207" si="99">C3144*$B$5</f>
        <v>2391.492081426305</v>
      </c>
    </row>
    <row r="3145" spans="1:4" x14ac:dyDescent="0.3">
      <c r="A3145" s="73">
        <v>39282</v>
      </c>
      <c r="B3145" s="130">
        <v>1553.079956</v>
      </c>
      <c r="C3145" s="125">
        <f t="shared" si="98"/>
        <v>1.8146015185850128E-2</v>
      </c>
      <c r="D3145" s="130">
        <f t="shared" si="99"/>
        <v>18146.015185850127</v>
      </c>
    </row>
    <row r="3146" spans="1:4" x14ac:dyDescent="0.3">
      <c r="A3146" s="73">
        <v>39281</v>
      </c>
      <c r="B3146" s="130">
        <v>1546.170044</v>
      </c>
      <c r="C3146" s="125">
        <f t="shared" si="98"/>
        <v>1.3968436043624743E-2</v>
      </c>
      <c r="D3146" s="130">
        <f t="shared" si="99"/>
        <v>13968.436043624744</v>
      </c>
    </row>
    <row r="3147" spans="1:4" x14ac:dyDescent="0.3">
      <c r="A3147" s="73">
        <v>39280</v>
      </c>
      <c r="B3147" s="130">
        <v>1549.369995</v>
      </c>
      <c r="C3147" s="125">
        <f t="shared" si="98"/>
        <v>1.9704718174542668E-2</v>
      </c>
      <c r="D3147" s="130">
        <f t="shared" si="99"/>
        <v>19704.718174542668</v>
      </c>
    </row>
    <row r="3148" spans="1:4" x14ac:dyDescent="0.3">
      <c r="A3148" s="73">
        <v>39279</v>
      </c>
      <c r="B3148" s="130">
        <v>1549.5200199999999</v>
      </c>
      <c r="C3148" s="125">
        <f t="shared" si="98"/>
        <v>3.0711440939950485E-2</v>
      </c>
      <c r="D3148" s="130">
        <f t="shared" si="99"/>
        <v>30711.440939950484</v>
      </c>
    </row>
    <row r="3149" spans="1:4" x14ac:dyDescent="0.3">
      <c r="A3149" s="73">
        <v>39276</v>
      </c>
      <c r="B3149" s="130">
        <v>1552.5</v>
      </c>
      <c r="C3149" s="125">
        <f t="shared" si="98"/>
        <v>3.1075067716842986E-2</v>
      </c>
      <c r="D3149" s="130">
        <f t="shared" si="99"/>
        <v>31075.067716842987</v>
      </c>
    </row>
    <row r="3150" spans="1:4" x14ac:dyDescent="0.3">
      <c r="A3150" s="73">
        <v>39275</v>
      </c>
      <c r="B3150" s="130">
        <v>1547.6999510000001</v>
      </c>
      <c r="C3150" s="125">
        <f t="shared" si="98"/>
        <v>2.7457271222663726E-2</v>
      </c>
      <c r="D3150" s="130">
        <f t="shared" si="99"/>
        <v>27457.271222663727</v>
      </c>
    </row>
    <row r="3151" spans="1:4" x14ac:dyDescent="0.3">
      <c r="A3151" s="73">
        <v>39274</v>
      </c>
      <c r="B3151" s="130">
        <v>1518.76001</v>
      </c>
      <c r="C3151" s="125">
        <f t="shared" si="98"/>
        <v>1.732880168000861E-2</v>
      </c>
      <c r="D3151" s="130">
        <f t="shared" si="99"/>
        <v>17328.801680008612</v>
      </c>
    </row>
    <row r="3152" spans="1:4" x14ac:dyDescent="0.3">
      <c r="A3152" s="73">
        <v>39273</v>
      </c>
      <c r="B3152" s="130">
        <v>1510.119995</v>
      </c>
      <c r="C3152" s="125">
        <f t="shared" si="98"/>
        <v>8.2657905128111775E-3</v>
      </c>
      <c r="D3152" s="130">
        <f t="shared" si="99"/>
        <v>8265.7905128111779</v>
      </c>
    </row>
    <row r="3153" spans="1:4" x14ac:dyDescent="0.3">
      <c r="A3153" s="73">
        <v>39272</v>
      </c>
      <c r="B3153" s="130">
        <v>1531.849976</v>
      </c>
      <c r="C3153" s="125">
        <f t="shared" si="98"/>
        <v>1.9493341929701868E-2</v>
      </c>
      <c r="D3153" s="130">
        <f t="shared" si="99"/>
        <v>19493.34192970187</v>
      </c>
    </row>
    <row r="3154" spans="1:4" x14ac:dyDescent="0.3">
      <c r="A3154" s="73">
        <v>39269</v>
      </c>
      <c r="B3154" s="130">
        <v>1530.4399410000001</v>
      </c>
      <c r="C3154" s="125">
        <f t="shared" si="98"/>
        <v>5.4198229654442986E-3</v>
      </c>
      <c r="D3154" s="130">
        <f t="shared" si="99"/>
        <v>5419.8229654442985</v>
      </c>
    </row>
    <row r="3155" spans="1:4" x14ac:dyDescent="0.3">
      <c r="A3155" s="73">
        <v>39268</v>
      </c>
      <c r="B3155" s="130">
        <v>1525.400024</v>
      </c>
      <c r="C3155" s="125">
        <f t="shared" si="98"/>
        <v>8.3023044619909836E-3</v>
      </c>
      <c r="D3155" s="130">
        <f t="shared" si="99"/>
        <v>8302.3044619909833</v>
      </c>
    </row>
    <row r="3156" spans="1:4" x14ac:dyDescent="0.3">
      <c r="A3156" s="73">
        <v>39266</v>
      </c>
      <c r="B3156" s="130">
        <v>1524.869995</v>
      </c>
      <c r="C3156" s="125">
        <f t="shared" si="98"/>
        <v>-5.7572903971488953E-3</v>
      </c>
      <c r="D3156" s="130">
        <f t="shared" si="99"/>
        <v>-5757.290397148895</v>
      </c>
    </row>
    <row r="3157" spans="1:4" x14ac:dyDescent="0.3">
      <c r="A3157" s="73">
        <v>39265</v>
      </c>
      <c r="B3157" s="130">
        <v>1519.4300539999999</v>
      </c>
      <c r="C3157" s="125">
        <f t="shared" si="98"/>
        <v>-7.5895592097655618E-3</v>
      </c>
      <c r="D3157" s="130">
        <f t="shared" si="99"/>
        <v>-7589.5592097655617</v>
      </c>
    </row>
    <row r="3158" spans="1:4" x14ac:dyDescent="0.3">
      <c r="A3158" s="73">
        <v>39262</v>
      </c>
      <c r="B3158" s="130">
        <v>1503.349976</v>
      </c>
      <c r="C3158" s="125">
        <f t="shared" si="98"/>
        <v>-1.9283622224629537E-2</v>
      </c>
      <c r="D3158" s="130">
        <f t="shared" si="99"/>
        <v>-19283.622224629537</v>
      </c>
    </row>
    <row r="3159" spans="1:4" x14ac:dyDescent="0.3">
      <c r="A3159" s="73">
        <v>39261</v>
      </c>
      <c r="B3159" s="130">
        <v>1505.709961</v>
      </c>
      <c r="C3159" s="125">
        <f t="shared" si="98"/>
        <v>-1.1333125622080886E-2</v>
      </c>
      <c r="D3159" s="130">
        <f t="shared" si="99"/>
        <v>-11333.125622080886</v>
      </c>
    </row>
    <row r="3160" spans="1:4" x14ac:dyDescent="0.3">
      <c r="A3160" s="73">
        <v>39260</v>
      </c>
      <c r="B3160" s="130">
        <v>1506.339966</v>
      </c>
      <c r="C3160" s="125">
        <f t="shared" si="98"/>
        <v>-6.1557448053647379E-3</v>
      </c>
      <c r="D3160" s="130">
        <f t="shared" si="99"/>
        <v>-6155.7448053647377</v>
      </c>
    </row>
    <row r="3161" spans="1:4" x14ac:dyDescent="0.3">
      <c r="A3161" s="73">
        <v>39259</v>
      </c>
      <c r="B3161" s="130">
        <v>1492.8900149999999</v>
      </c>
      <c r="C3161" s="125">
        <f t="shared" si="98"/>
        <v>-7.3667113194897382E-5</v>
      </c>
      <c r="D3161" s="130">
        <f t="shared" si="99"/>
        <v>-73.667113194897382</v>
      </c>
    </row>
    <row r="3162" spans="1:4" x14ac:dyDescent="0.3">
      <c r="A3162" s="73">
        <v>39258</v>
      </c>
      <c r="B3162" s="130">
        <v>1497.73999</v>
      </c>
      <c r="C3162" s="125">
        <f t="shared" si="98"/>
        <v>-7.5408218284193085E-3</v>
      </c>
      <c r="D3162" s="130">
        <f t="shared" si="99"/>
        <v>-7540.8218284193081</v>
      </c>
    </row>
    <row r="3163" spans="1:4" x14ac:dyDescent="0.3">
      <c r="A3163" s="73">
        <v>39255</v>
      </c>
      <c r="B3163" s="130">
        <v>1502.5600589999999</v>
      </c>
      <c r="C3163" s="125">
        <f t="shared" si="98"/>
        <v>-3.3893258145812899E-3</v>
      </c>
      <c r="D3163" s="130">
        <f t="shared" si="99"/>
        <v>-3389.3258145812897</v>
      </c>
    </row>
    <row r="3164" spans="1:4" x14ac:dyDescent="0.3">
      <c r="A3164" s="73">
        <v>39254</v>
      </c>
      <c r="B3164" s="130">
        <v>1522.1899410000001</v>
      </c>
      <c r="C3164" s="125">
        <f t="shared" si="98"/>
        <v>2.1110584557936463E-2</v>
      </c>
      <c r="D3164" s="130">
        <f t="shared" si="99"/>
        <v>21110.584557936461</v>
      </c>
    </row>
    <row r="3165" spans="1:4" x14ac:dyDescent="0.3">
      <c r="A3165" s="73">
        <v>39253</v>
      </c>
      <c r="B3165" s="130">
        <v>1512.839966</v>
      </c>
      <c r="C3165" s="125">
        <f t="shared" si="98"/>
        <v>-2.9920250596685571E-3</v>
      </c>
      <c r="D3165" s="130">
        <f t="shared" si="99"/>
        <v>-2992.0250596685573</v>
      </c>
    </row>
    <row r="3166" spans="1:4" x14ac:dyDescent="0.3">
      <c r="A3166" s="73">
        <v>39252</v>
      </c>
      <c r="B3166" s="130">
        <v>1533.6999510000001</v>
      </c>
      <c r="C3166" s="125">
        <f t="shared" si="98"/>
        <v>1.7962703471812169E-3</v>
      </c>
      <c r="D3166" s="130">
        <f t="shared" si="99"/>
        <v>1796.2703471812169</v>
      </c>
    </row>
    <row r="3167" spans="1:4" x14ac:dyDescent="0.3">
      <c r="A3167" s="73">
        <v>39251</v>
      </c>
      <c r="B3167" s="130">
        <v>1531.0500489999999</v>
      </c>
      <c r="C3167" s="125">
        <f t="shared" si="98"/>
        <v>-5.2820363536233428E-3</v>
      </c>
      <c r="D3167" s="130">
        <f t="shared" si="99"/>
        <v>-5282.0363536233426</v>
      </c>
    </row>
    <row r="3168" spans="1:4" x14ac:dyDescent="0.3">
      <c r="A3168" s="73">
        <v>39248</v>
      </c>
      <c r="B3168" s="130">
        <v>1532.910034</v>
      </c>
      <c r="C3168" s="125">
        <f t="shared" si="98"/>
        <v>-2.2325345144343922E-3</v>
      </c>
      <c r="D3168" s="130">
        <f t="shared" si="99"/>
        <v>-2232.5345144343923</v>
      </c>
    </row>
    <row r="3169" spans="1:4" x14ac:dyDescent="0.3">
      <c r="A3169" s="73">
        <v>39247</v>
      </c>
      <c r="B3169" s="130">
        <v>1522.969971</v>
      </c>
      <c r="C3169" s="125">
        <f t="shared" si="98"/>
        <v>-4.9979903731756092E-3</v>
      </c>
      <c r="D3169" s="130">
        <f t="shared" si="99"/>
        <v>-4997.9903731756094</v>
      </c>
    </row>
    <row r="3170" spans="1:4" x14ac:dyDescent="0.3">
      <c r="A3170" s="73">
        <v>39246</v>
      </c>
      <c r="B3170" s="130">
        <v>1515.670044</v>
      </c>
      <c r="C3170" s="125">
        <f t="shared" si="98"/>
        <v>-9.5148678239855844E-3</v>
      </c>
      <c r="D3170" s="130">
        <f t="shared" si="99"/>
        <v>-9514.8678239855835</v>
      </c>
    </row>
    <row r="3171" spans="1:4" x14ac:dyDescent="0.3">
      <c r="A3171" s="73">
        <v>39245</v>
      </c>
      <c r="B3171" s="130">
        <v>1493</v>
      </c>
      <c r="C3171" s="125">
        <f t="shared" si="98"/>
        <v>-1.6540293686297058E-2</v>
      </c>
      <c r="D3171" s="130">
        <f t="shared" si="99"/>
        <v>-16540.29368629706</v>
      </c>
    </row>
    <row r="3172" spans="1:4" x14ac:dyDescent="0.3">
      <c r="A3172" s="73">
        <v>39244</v>
      </c>
      <c r="B3172" s="130">
        <v>1509.119995</v>
      </c>
      <c r="C3172" s="125">
        <f t="shared" si="98"/>
        <v>-4.3609251563395679E-3</v>
      </c>
      <c r="D3172" s="130">
        <f t="shared" si="99"/>
        <v>-4360.9251563395683</v>
      </c>
    </row>
    <row r="3173" spans="1:4" x14ac:dyDescent="0.3">
      <c r="A3173" s="73">
        <v>39241</v>
      </c>
      <c r="B3173" s="130">
        <v>1507.670044</v>
      </c>
      <c r="C3173" s="125">
        <f t="shared" si="98"/>
        <v>1.0615783572798243E-4</v>
      </c>
      <c r="D3173" s="130">
        <f t="shared" si="99"/>
        <v>106.15783572798243</v>
      </c>
    </row>
    <row r="3174" spans="1:4" x14ac:dyDescent="0.3">
      <c r="A3174" s="73">
        <v>39240</v>
      </c>
      <c r="B3174" s="130">
        <v>1490.719971</v>
      </c>
      <c r="C3174" s="125">
        <f t="shared" si="98"/>
        <v>-2.0732097510818726E-2</v>
      </c>
      <c r="D3174" s="130">
        <f t="shared" si="99"/>
        <v>-20732.097510818727</v>
      </c>
    </row>
    <row r="3175" spans="1:4" x14ac:dyDescent="0.3">
      <c r="A3175" s="73">
        <v>39239</v>
      </c>
      <c r="B3175" s="130">
        <v>1517.380005</v>
      </c>
      <c r="C3175" s="125">
        <f t="shared" si="98"/>
        <v>-4.4222174252099844E-3</v>
      </c>
      <c r="D3175" s="130">
        <f t="shared" si="99"/>
        <v>-4422.217425209984</v>
      </c>
    </row>
    <row r="3176" spans="1:4" x14ac:dyDescent="0.3">
      <c r="A3176" s="73">
        <v>39238</v>
      </c>
      <c r="B3176" s="130">
        <v>1530.9499510000001</v>
      </c>
      <c r="C3176" s="125">
        <f t="shared" si="98"/>
        <v>3.8357977129757082E-3</v>
      </c>
      <c r="D3176" s="130">
        <f t="shared" si="99"/>
        <v>3835.7977129757082</v>
      </c>
    </row>
    <row r="3177" spans="1:4" x14ac:dyDescent="0.3">
      <c r="A3177" s="73">
        <v>39237</v>
      </c>
      <c r="B3177" s="130">
        <v>1539.1800539999999</v>
      </c>
      <c r="C3177" s="125">
        <f t="shared" si="98"/>
        <v>1.0789725168280917E-2</v>
      </c>
      <c r="D3177" s="130">
        <f t="shared" si="99"/>
        <v>10789.725168280916</v>
      </c>
    </row>
    <row r="3178" spans="1:4" x14ac:dyDescent="0.3">
      <c r="A3178" s="73">
        <v>39234</v>
      </c>
      <c r="B3178" s="130">
        <v>1536.339966</v>
      </c>
      <c r="C3178" s="125">
        <f t="shared" si="98"/>
        <v>1.5594094199305797E-2</v>
      </c>
      <c r="D3178" s="130">
        <f t="shared" si="99"/>
        <v>15594.094199305797</v>
      </c>
    </row>
    <row r="3179" spans="1:4" x14ac:dyDescent="0.3">
      <c r="A3179" s="73">
        <v>39233</v>
      </c>
      <c r="B3179" s="130">
        <v>1530.619995</v>
      </c>
      <c r="C3179" s="125">
        <f t="shared" si="98"/>
        <v>1.088405288595462E-2</v>
      </c>
      <c r="D3179" s="130">
        <f t="shared" si="99"/>
        <v>10884.052885954621</v>
      </c>
    </row>
    <row r="3180" spans="1:4" x14ac:dyDescent="0.3">
      <c r="A3180" s="73">
        <v>39232</v>
      </c>
      <c r="B3180" s="130">
        <v>1530.2299800000001</v>
      </c>
      <c r="C3180" s="125">
        <f t="shared" si="98"/>
        <v>1.9344679981438739E-2</v>
      </c>
      <c r="D3180" s="130">
        <f t="shared" si="99"/>
        <v>19344.679981438738</v>
      </c>
    </row>
    <row r="3181" spans="1:4" x14ac:dyDescent="0.3">
      <c r="A3181" s="73">
        <v>39231</v>
      </c>
      <c r="B3181" s="130">
        <v>1518.1099850000001</v>
      </c>
      <c r="C3181" s="125">
        <f t="shared" si="98"/>
        <v>9.9524071191445795E-3</v>
      </c>
      <c r="D3181" s="130">
        <f t="shared" si="99"/>
        <v>9952.4071191445801</v>
      </c>
    </row>
    <row r="3182" spans="1:4" x14ac:dyDescent="0.3">
      <c r="A3182" s="73">
        <v>39227</v>
      </c>
      <c r="B3182" s="130">
        <v>1515.7299800000001</v>
      </c>
      <c r="C3182" s="125">
        <f t="shared" si="98"/>
        <v>6.5610812215466385E-3</v>
      </c>
      <c r="D3182" s="130">
        <f t="shared" si="99"/>
        <v>6561.0812215466385</v>
      </c>
    </row>
    <row r="3183" spans="1:4" x14ac:dyDescent="0.3">
      <c r="A3183" s="73">
        <v>39226</v>
      </c>
      <c r="B3183" s="130">
        <v>1507.51001</v>
      </c>
      <c r="C3183" s="125">
        <f t="shared" si="98"/>
        <v>1.0754516893991095E-2</v>
      </c>
      <c r="D3183" s="130">
        <f t="shared" si="99"/>
        <v>10754.516893991095</v>
      </c>
    </row>
    <row r="3184" spans="1:4" x14ac:dyDescent="0.3">
      <c r="A3184" s="73">
        <v>39225</v>
      </c>
      <c r="B3184" s="130">
        <v>1522.280029</v>
      </c>
      <c r="C3184" s="125">
        <f t="shared" si="98"/>
        <v>6.4129323950925521E-3</v>
      </c>
      <c r="D3184" s="130">
        <f t="shared" si="99"/>
        <v>6412.9323950925518</v>
      </c>
    </row>
    <row r="3185" spans="1:4" x14ac:dyDescent="0.3">
      <c r="A3185" s="73">
        <v>39224</v>
      </c>
      <c r="B3185" s="130">
        <v>1524.119995</v>
      </c>
      <c r="C3185" s="125">
        <f t="shared" si="98"/>
        <v>1.0877367359618306E-2</v>
      </c>
      <c r="D3185" s="130">
        <f t="shared" si="99"/>
        <v>10877.367359618307</v>
      </c>
    </row>
    <row r="3186" spans="1:4" x14ac:dyDescent="0.3">
      <c r="A3186" s="73">
        <v>39223</v>
      </c>
      <c r="B3186" s="130">
        <v>1525.099976</v>
      </c>
      <c r="C3186" s="125">
        <f t="shared" si="98"/>
        <v>1.0347931875187788E-2</v>
      </c>
      <c r="D3186" s="130">
        <f t="shared" si="99"/>
        <v>10347.931875187787</v>
      </c>
    </row>
    <row r="3187" spans="1:4" x14ac:dyDescent="0.3">
      <c r="A3187" s="73">
        <v>39220</v>
      </c>
      <c r="B3187" s="130">
        <v>1522.75</v>
      </c>
      <c r="C3187" s="125">
        <f t="shared" si="98"/>
        <v>1.1377376135337514E-2</v>
      </c>
      <c r="D3187" s="130">
        <f t="shared" si="99"/>
        <v>11377.376135337514</v>
      </c>
    </row>
    <row r="3188" spans="1:4" x14ac:dyDescent="0.3">
      <c r="A3188" s="73">
        <v>39219</v>
      </c>
      <c r="B3188" s="130">
        <v>1512.75</v>
      </c>
      <c r="C3188" s="125">
        <f t="shared" si="98"/>
        <v>6.8956694976438637E-3</v>
      </c>
      <c r="D3188" s="130">
        <f t="shared" si="99"/>
        <v>6895.6694976438639</v>
      </c>
    </row>
    <row r="3189" spans="1:4" x14ac:dyDescent="0.3">
      <c r="A3189" s="73">
        <v>39218</v>
      </c>
      <c r="B3189" s="130">
        <v>1514.1400149999999</v>
      </c>
      <c r="C3189" s="125">
        <f t="shared" si="98"/>
        <v>1.2179775966689288E-2</v>
      </c>
      <c r="D3189" s="130">
        <f t="shared" si="99"/>
        <v>12179.775966689287</v>
      </c>
    </row>
    <row r="3190" spans="1:4" x14ac:dyDescent="0.3">
      <c r="A3190" s="73">
        <v>39217</v>
      </c>
      <c r="B3190" s="130">
        <v>1501.1899410000001</v>
      </c>
      <c r="C3190" s="125">
        <f t="shared" si="98"/>
        <v>1.0018092921424637E-2</v>
      </c>
      <c r="D3190" s="130">
        <f t="shared" si="99"/>
        <v>10018.092921424637</v>
      </c>
    </row>
    <row r="3191" spans="1:4" x14ac:dyDescent="0.3">
      <c r="A3191" s="73">
        <v>39216</v>
      </c>
      <c r="B3191" s="130">
        <v>1503.150024</v>
      </c>
      <c r="C3191" s="125">
        <f t="shared" si="98"/>
        <v>1.4018112259483573E-2</v>
      </c>
      <c r="D3191" s="130">
        <f t="shared" si="99"/>
        <v>14018.112259483572</v>
      </c>
    </row>
    <row r="3192" spans="1:4" x14ac:dyDescent="0.3">
      <c r="A3192" s="73">
        <v>39213</v>
      </c>
      <c r="B3192" s="130">
        <v>1505.849976</v>
      </c>
      <c r="C3192" s="125">
        <f t="shared" si="98"/>
        <v>7.8845237678049074E-3</v>
      </c>
      <c r="D3192" s="130">
        <f t="shared" si="99"/>
        <v>7884.523767804907</v>
      </c>
    </row>
    <row r="3193" spans="1:4" x14ac:dyDescent="0.3">
      <c r="A3193" s="73">
        <v>39212</v>
      </c>
      <c r="B3193" s="130">
        <v>1491.469971</v>
      </c>
      <c r="C3193" s="125">
        <f t="shared" si="98"/>
        <v>-1.8604845240086654E-3</v>
      </c>
      <c r="D3193" s="130">
        <f t="shared" si="99"/>
        <v>-1860.4845240086654</v>
      </c>
    </row>
    <row r="3194" spans="1:4" x14ac:dyDescent="0.3">
      <c r="A3194" s="73">
        <v>39211</v>
      </c>
      <c r="B3194" s="130">
        <v>1512.579956</v>
      </c>
      <c r="C3194" s="125">
        <f t="shared" si="98"/>
        <v>1.1474977929345043E-2</v>
      </c>
      <c r="D3194" s="130">
        <f t="shared" si="99"/>
        <v>11474.977929345043</v>
      </c>
    </row>
    <row r="3195" spans="1:4" x14ac:dyDescent="0.3">
      <c r="A3195" s="73">
        <v>39210</v>
      </c>
      <c r="B3195" s="130">
        <v>1507.719971</v>
      </c>
      <c r="C3195" s="125">
        <f t="shared" si="98"/>
        <v>1.8447549241617844E-2</v>
      </c>
      <c r="D3195" s="130">
        <f t="shared" si="99"/>
        <v>18447.549241617846</v>
      </c>
    </row>
    <row r="3196" spans="1:4" x14ac:dyDescent="0.3">
      <c r="A3196" s="73">
        <v>39209</v>
      </c>
      <c r="B3196" s="130">
        <v>1509.4799800000001</v>
      </c>
      <c r="C3196" s="125">
        <f t="shared" si="98"/>
        <v>1.9278375722665997E-2</v>
      </c>
      <c r="D3196" s="130">
        <f t="shared" si="99"/>
        <v>19278.375722665998</v>
      </c>
    </row>
    <row r="3197" spans="1:4" x14ac:dyDescent="0.3">
      <c r="A3197" s="73">
        <v>39206</v>
      </c>
      <c r="B3197" s="130">
        <v>1505.619995</v>
      </c>
      <c r="C3197" s="125">
        <f t="shared" si="98"/>
        <v>1.4329517528822944E-2</v>
      </c>
      <c r="D3197" s="130">
        <f t="shared" si="99"/>
        <v>14329.517528822944</v>
      </c>
    </row>
    <row r="3198" spans="1:4" x14ac:dyDescent="0.3">
      <c r="A3198" s="73">
        <v>39205</v>
      </c>
      <c r="B3198" s="130">
        <v>1502.3900149999999</v>
      </c>
      <c r="C3198" s="125">
        <f t="shared" si="98"/>
        <v>2.1526748914168392E-2</v>
      </c>
      <c r="D3198" s="130">
        <f t="shared" si="99"/>
        <v>21526.748914168391</v>
      </c>
    </row>
    <row r="3199" spans="1:4" x14ac:dyDescent="0.3">
      <c r="A3199" s="73">
        <v>39204</v>
      </c>
      <c r="B3199" s="130">
        <v>1495.920044</v>
      </c>
      <c r="C3199" s="125">
        <f t="shared" si="98"/>
        <v>1.5904953480475381E-2</v>
      </c>
      <c r="D3199" s="130">
        <f t="shared" si="99"/>
        <v>15904.95348047538</v>
      </c>
    </row>
    <row r="3200" spans="1:4" x14ac:dyDescent="0.3">
      <c r="A3200" s="73">
        <v>39203</v>
      </c>
      <c r="B3200" s="130">
        <v>1486.3000489999999</v>
      </c>
      <c r="C3200" s="125">
        <f t="shared" si="98"/>
        <v>1.0071539675313712E-2</v>
      </c>
      <c r="D3200" s="130">
        <f t="shared" si="99"/>
        <v>10071.539675313712</v>
      </c>
    </row>
    <row r="3201" spans="1:4" x14ac:dyDescent="0.3">
      <c r="A3201" s="73">
        <v>39202</v>
      </c>
      <c r="B3201" s="130">
        <v>1482.369995</v>
      </c>
      <c r="C3201" s="125">
        <f t="shared" si="98"/>
        <v>9.5619100752037944E-3</v>
      </c>
      <c r="D3201" s="130">
        <f t="shared" si="99"/>
        <v>9561.9100752037939</v>
      </c>
    </row>
    <row r="3202" spans="1:4" x14ac:dyDescent="0.3">
      <c r="A3202" s="73">
        <v>39199</v>
      </c>
      <c r="B3202" s="130">
        <v>1494.0699460000001</v>
      </c>
      <c r="C3202" s="125">
        <f t="shared" si="98"/>
        <v>2.837180072335288E-2</v>
      </c>
      <c r="D3202" s="130">
        <f t="shared" si="99"/>
        <v>28371.800723352881</v>
      </c>
    </row>
    <row r="3203" spans="1:4" x14ac:dyDescent="0.3">
      <c r="A3203" s="73">
        <v>39198</v>
      </c>
      <c r="B3203" s="130">
        <v>1494.25</v>
      </c>
      <c r="C3203" s="125">
        <f t="shared" si="98"/>
        <v>3.208312572726002E-2</v>
      </c>
      <c r="D3203" s="130">
        <f t="shared" si="99"/>
        <v>32083.12572726002</v>
      </c>
    </row>
    <row r="3204" spans="1:4" x14ac:dyDescent="0.3">
      <c r="A3204" s="73">
        <v>39197</v>
      </c>
      <c r="B3204" s="130">
        <v>1495.420044</v>
      </c>
      <c r="C3204" s="125">
        <f t="shared" si="98"/>
        <v>3.9301708421545012E-2</v>
      </c>
      <c r="D3204" s="130">
        <f t="shared" si="99"/>
        <v>39301.708421545009</v>
      </c>
    </row>
    <row r="3205" spans="1:4" x14ac:dyDescent="0.3">
      <c r="A3205" s="73">
        <v>39196</v>
      </c>
      <c r="B3205" s="130">
        <v>1480.410034</v>
      </c>
      <c r="C3205" s="125">
        <f t="shared" si="98"/>
        <v>2.2107318241903373E-2</v>
      </c>
      <c r="D3205" s="130">
        <f t="shared" si="99"/>
        <v>22107.318241903373</v>
      </c>
    </row>
    <row r="3206" spans="1:4" x14ac:dyDescent="0.3">
      <c r="A3206" s="73">
        <v>39195</v>
      </c>
      <c r="B3206" s="130">
        <v>1480.9300539999999</v>
      </c>
      <c r="C3206" s="125">
        <f t="shared" si="98"/>
        <v>2.5141781779945083E-2</v>
      </c>
      <c r="D3206" s="130">
        <f t="shared" si="99"/>
        <v>25141.781779945082</v>
      </c>
    </row>
    <row r="3207" spans="1:4" x14ac:dyDescent="0.3">
      <c r="A3207" s="73">
        <v>39192</v>
      </c>
      <c r="B3207" s="130">
        <v>1484.349976</v>
      </c>
      <c r="C3207" s="125">
        <f t="shared" si="98"/>
        <v>2.8114067240302631E-2</v>
      </c>
      <c r="D3207" s="130">
        <f t="shared" si="99"/>
        <v>28114.067240302633</v>
      </c>
    </row>
    <row r="3208" spans="1:4" x14ac:dyDescent="0.3">
      <c r="A3208" s="73">
        <v>39191</v>
      </c>
      <c r="B3208" s="130">
        <v>1470.7299800000001</v>
      </c>
      <c r="C3208" s="125">
        <f t="shared" ref="C3208:C3271" si="100">B3208/B3218-1</f>
        <v>2.1787299380240377E-2</v>
      </c>
      <c r="D3208" s="130">
        <f t="shared" ref="D3208:D3271" si="101">C3208*$B$5</f>
        <v>21787.299380240376</v>
      </c>
    </row>
    <row r="3209" spans="1:4" x14ac:dyDescent="0.3">
      <c r="A3209" s="73">
        <v>39190</v>
      </c>
      <c r="B3209" s="130">
        <v>1472.5</v>
      </c>
      <c r="C3209" s="125">
        <f t="shared" si="100"/>
        <v>2.4155448727467554E-2</v>
      </c>
      <c r="D3209" s="130">
        <f t="shared" si="101"/>
        <v>24155.448727467556</v>
      </c>
    </row>
    <row r="3210" spans="1:4" x14ac:dyDescent="0.3">
      <c r="A3210" s="73">
        <v>39189</v>
      </c>
      <c r="B3210" s="130">
        <v>1471.4799800000001</v>
      </c>
      <c r="C3210" s="125">
        <f t="shared" si="100"/>
        <v>3.2943687049074688E-2</v>
      </c>
      <c r="D3210" s="130">
        <f t="shared" si="101"/>
        <v>32943.687049074688</v>
      </c>
    </row>
    <row r="3211" spans="1:4" x14ac:dyDescent="0.3">
      <c r="A3211" s="73">
        <v>39188</v>
      </c>
      <c r="B3211" s="130">
        <v>1468.329956</v>
      </c>
      <c r="C3211" s="125">
        <f t="shared" si="100"/>
        <v>3.3409323579479899E-2</v>
      </c>
      <c r="D3211" s="130">
        <f t="shared" si="101"/>
        <v>33409.323579479897</v>
      </c>
    </row>
    <row r="3212" spans="1:4" x14ac:dyDescent="0.3">
      <c r="A3212" s="73">
        <v>39185</v>
      </c>
      <c r="B3212" s="130">
        <v>1452.849976</v>
      </c>
      <c r="C3212" s="125">
        <f t="shared" si="100"/>
        <v>2.1314099795358254E-2</v>
      </c>
      <c r="D3212" s="130">
        <f t="shared" si="101"/>
        <v>21314.099795358256</v>
      </c>
    </row>
    <row r="3213" spans="1:4" x14ac:dyDescent="0.3">
      <c r="A3213" s="73">
        <v>39184</v>
      </c>
      <c r="B3213" s="130">
        <v>1447.8000489999999</v>
      </c>
      <c r="C3213" s="125">
        <f t="shared" si="100"/>
        <v>2.1570295175381338E-2</v>
      </c>
      <c r="D3213" s="130">
        <f t="shared" si="101"/>
        <v>21570.295175381336</v>
      </c>
    </row>
    <row r="3214" spans="1:4" x14ac:dyDescent="0.3">
      <c r="A3214" s="73">
        <v>39183</v>
      </c>
      <c r="B3214" s="130">
        <v>1438.869995</v>
      </c>
      <c r="C3214" s="125">
        <f t="shared" si="100"/>
        <v>7.18181316645361E-3</v>
      </c>
      <c r="D3214" s="130">
        <f t="shared" si="101"/>
        <v>7181.8131664536104</v>
      </c>
    </row>
    <row r="3215" spans="1:4" x14ac:dyDescent="0.3">
      <c r="A3215" s="73">
        <v>39182</v>
      </c>
      <c r="B3215" s="130">
        <v>1448.3900149999999</v>
      </c>
      <c r="C3215" s="125">
        <f t="shared" si="100"/>
        <v>7.5756626086955769E-3</v>
      </c>
      <c r="D3215" s="130">
        <f t="shared" si="101"/>
        <v>7575.6626086955766</v>
      </c>
    </row>
    <row r="3216" spans="1:4" x14ac:dyDescent="0.3">
      <c r="A3216" s="73">
        <v>39181</v>
      </c>
      <c r="B3216" s="130">
        <v>1444.6099850000001</v>
      </c>
      <c r="C3216" s="125">
        <f t="shared" si="100"/>
        <v>5.9187667301121571E-3</v>
      </c>
      <c r="D3216" s="130">
        <f t="shared" si="101"/>
        <v>5918.7667301121573</v>
      </c>
    </row>
    <row r="3217" spans="1:4" x14ac:dyDescent="0.3">
      <c r="A3217" s="73">
        <v>39177</v>
      </c>
      <c r="B3217" s="130">
        <v>1443.76001</v>
      </c>
      <c r="C3217" s="125">
        <f t="shared" si="100"/>
        <v>6.4271269879836446E-3</v>
      </c>
      <c r="D3217" s="130">
        <f t="shared" si="101"/>
        <v>6427.1269879836445</v>
      </c>
    </row>
    <row r="3218" spans="1:4" x14ac:dyDescent="0.3">
      <c r="A3218" s="73">
        <v>39176</v>
      </c>
      <c r="B3218" s="130">
        <v>1439.369995</v>
      </c>
      <c r="C3218" s="125">
        <f t="shared" si="100"/>
        <v>3.0173067526515496E-3</v>
      </c>
      <c r="D3218" s="130">
        <f t="shared" si="101"/>
        <v>3017.3067526515497</v>
      </c>
    </row>
    <row r="3219" spans="1:4" x14ac:dyDescent="0.3">
      <c r="A3219" s="73">
        <v>39175</v>
      </c>
      <c r="B3219" s="130">
        <v>1437.7700199999999</v>
      </c>
      <c r="C3219" s="125">
        <f t="shared" si="100"/>
        <v>1.9015748452754222E-2</v>
      </c>
      <c r="D3219" s="130">
        <f t="shared" si="101"/>
        <v>19015.748452754222</v>
      </c>
    </row>
    <row r="3220" spans="1:4" x14ac:dyDescent="0.3">
      <c r="A3220" s="73">
        <v>39174</v>
      </c>
      <c r="B3220" s="130">
        <v>1424.5500489999999</v>
      </c>
      <c r="C3220" s="125">
        <f t="shared" si="100"/>
        <v>1.6040675187652509E-2</v>
      </c>
      <c r="D3220" s="130">
        <f t="shared" si="101"/>
        <v>16040.675187652509</v>
      </c>
    </row>
    <row r="3221" spans="1:4" x14ac:dyDescent="0.3">
      <c r="A3221" s="73">
        <v>39171</v>
      </c>
      <c r="B3221" s="130">
        <v>1420.8599850000001</v>
      </c>
      <c r="C3221" s="125">
        <f t="shared" si="100"/>
        <v>2.4449356644449027E-2</v>
      </c>
      <c r="D3221" s="130">
        <f t="shared" si="101"/>
        <v>24449.356644449028</v>
      </c>
    </row>
    <row r="3222" spans="1:4" x14ac:dyDescent="0.3">
      <c r="A3222" s="73">
        <v>39170</v>
      </c>
      <c r="B3222" s="130">
        <v>1422.530029</v>
      </c>
      <c r="C3222" s="125">
        <f t="shared" si="100"/>
        <v>2.1726951022724261E-2</v>
      </c>
      <c r="D3222" s="130">
        <f t="shared" si="101"/>
        <v>21726.951022724261</v>
      </c>
    </row>
    <row r="3223" spans="1:4" x14ac:dyDescent="0.3">
      <c r="A3223" s="73">
        <v>39169</v>
      </c>
      <c r="B3223" s="130">
        <v>1417.2299800000001</v>
      </c>
      <c r="C3223" s="125">
        <f t="shared" si="100"/>
        <v>2.1669971990831316E-2</v>
      </c>
      <c r="D3223" s="130">
        <f t="shared" si="101"/>
        <v>21669.971990831316</v>
      </c>
    </row>
    <row r="3224" spans="1:4" x14ac:dyDescent="0.3">
      <c r="A3224" s="73">
        <v>39168</v>
      </c>
      <c r="B3224" s="130">
        <v>1428.6099850000001</v>
      </c>
      <c r="C3224" s="125">
        <f t="shared" si="100"/>
        <v>3.6764785225497532E-2</v>
      </c>
      <c r="D3224" s="130">
        <f t="shared" si="101"/>
        <v>36764.78522549753</v>
      </c>
    </row>
    <row r="3225" spans="1:4" x14ac:dyDescent="0.3">
      <c r="A3225" s="73">
        <v>39167</v>
      </c>
      <c r="B3225" s="130">
        <v>1437.5</v>
      </c>
      <c r="C3225" s="125">
        <f t="shared" si="100"/>
        <v>2.1967883212874462E-2</v>
      </c>
      <c r="D3225" s="130">
        <f t="shared" si="101"/>
        <v>21967.883212874462</v>
      </c>
    </row>
    <row r="3226" spans="1:4" x14ac:dyDescent="0.3">
      <c r="A3226" s="73">
        <v>39164</v>
      </c>
      <c r="B3226" s="130">
        <v>1436.1099850000001</v>
      </c>
      <c r="C3226" s="125">
        <f t="shared" si="100"/>
        <v>2.3716189876500815E-2</v>
      </c>
      <c r="D3226" s="130">
        <f t="shared" si="101"/>
        <v>23716.189876500815</v>
      </c>
    </row>
    <row r="3227" spans="1:4" x14ac:dyDescent="0.3">
      <c r="A3227" s="73">
        <v>39163</v>
      </c>
      <c r="B3227" s="130">
        <v>1434.540039</v>
      </c>
      <c r="C3227" s="125">
        <f t="shared" si="100"/>
        <v>2.3290003959404837E-2</v>
      </c>
      <c r="D3227" s="130">
        <f t="shared" si="101"/>
        <v>23290.003959404836</v>
      </c>
    </row>
    <row r="3228" spans="1:4" x14ac:dyDescent="0.3">
      <c r="A3228" s="73">
        <v>39162</v>
      </c>
      <c r="B3228" s="130">
        <v>1435.040039</v>
      </c>
      <c r="C3228" s="125">
        <f t="shared" si="100"/>
        <v>3.0941808298535545E-2</v>
      </c>
      <c r="D3228" s="130">
        <f t="shared" si="101"/>
        <v>30941.808298535543</v>
      </c>
    </row>
    <row r="3229" spans="1:4" x14ac:dyDescent="0.3">
      <c r="A3229" s="73">
        <v>39161</v>
      </c>
      <c r="B3229" s="130">
        <v>1410.9399410000001</v>
      </c>
      <c r="C3229" s="125">
        <f t="shared" si="100"/>
        <v>1.1129278578772217E-2</v>
      </c>
      <c r="D3229" s="130">
        <f t="shared" si="101"/>
        <v>11129.278578772217</v>
      </c>
    </row>
    <row r="3230" spans="1:4" x14ac:dyDescent="0.3">
      <c r="A3230" s="73">
        <v>39160</v>
      </c>
      <c r="B3230" s="130">
        <v>1402.0600589999999</v>
      </c>
      <c r="C3230" s="125">
        <f t="shared" si="100"/>
        <v>2.0333059777650542E-2</v>
      </c>
      <c r="D3230" s="130">
        <f t="shared" si="101"/>
        <v>20333.059777650542</v>
      </c>
    </row>
    <row r="3231" spans="1:4" x14ac:dyDescent="0.3">
      <c r="A3231" s="73">
        <v>39157</v>
      </c>
      <c r="B3231" s="130">
        <v>1386.9499510000001</v>
      </c>
      <c r="C3231" s="125">
        <f t="shared" si="100"/>
        <v>-1.5866331669422973E-4</v>
      </c>
      <c r="D3231" s="130">
        <f t="shared" si="101"/>
        <v>-158.66331669422974</v>
      </c>
    </row>
    <row r="3232" spans="1:4" x14ac:dyDescent="0.3">
      <c r="A3232" s="73">
        <v>39156</v>
      </c>
      <c r="B3232" s="130">
        <v>1392.280029</v>
      </c>
      <c r="C3232" s="125">
        <f t="shared" si="100"/>
        <v>-7.7610087576812647E-3</v>
      </c>
      <c r="D3232" s="130">
        <f t="shared" si="101"/>
        <v>-7761.0087576812648</v>
      </c>
    </row>
    <row r="3233" spans="1:4" x14ac:dyDescent="0.3">
      <c r="A3233" s="73">
        <v>39155</v>
      </c>
      <c r="B3233" s="130">
        <v>1387.170044</v>
      </c>
      <c r="C3233" s="125">
        <f t="shared" si="100"/>
        <v>-1.3967602645861388E-2</v>
      </c>
      <c r="D3233" s="130">
        <f t="shared" si="101"/>
        <v>-13967.602645861387</v>
      </c>
    </row>
    <row r="3234" spans="1:4" x14ac:dyDescent="0.3">
      <c r="A3234" s="73">
        <v>39154</v>
      </c>
      <c r="B3234" s="130">
        <v>1377.9499510000001</v>
      </c>
      <c r="C3234" s="125">
        <f t="shared" si="100"/>
        <v>-1.5074685078401817E-2</v>
      </c>
      <c r="D3234" s="130">
        <f t="shared" si="101"/>
        <v>-15074.685078401817</v>
      </c>
    </row>
    <row r="3235" spans="1:4" x14ac:dyDescent="0.3">
      <c r="A3235" s="73">
        <v>39153</v>
      </c>
      <c r="B3235" s="130">
        <v>1406.599976</v>
      </c>
      <c r="C3235" s="125">
        <f t="shared" si="100"/>
        <v>-2.9509386248885328E-2</v>
      </c>
      <c r="D3235" s="130">
        <f t="shared" si="101"/>
        <v>-29509.386248885326</v>
      </c>
    </row>
    <row r="3236" spans="1:4" x14ac:dyDescent="0.3">
      <c r="A3236" s="73">
        <v>39150</v>
      </c>
      <c r="B3236" s="130">
        <v>1402.839966</v>
      </c>
      <c r="C3236" s="125">
        <f t="shared" si="100"/>
        <v>-3.3317468398852523E-2</v>
      </c>
      <c r="D3236" s="130">
        <f t="shared" si="101"/>
        <v>-33317.468398852521</v>
      </c>
    </row>
    <row r="3237" spans="1:4" x14ac:dyDescent="0.3">
      <c r="A3237" s="73">
        <v>39149</v>
      </c>
      <c r="B3237" s="130">
        <v>1401.8900149999999</v>
      </c>
      <c r="C3237" s="125">
        <f t="shared" si="100"/>
        <v>-3.7414678732835327E-2</v>
      </c>
      <c r="D3237" s="130">
        <f t="shared" si="101"/>
        <v>-37414.678732835324</v>
      </c>
    </row>
    <row r="3238" spans="1:4" x14ac:dyDescent="0.3">
      <c r="A3238" s="73">
        <v>39148</v>
      </c>
      <c r="B3238" s="130">
        <v>1391.969971</v>
      </c>
      <c r="C3238" s="125">
        <f t="shared" si="100"/>
        <v>-4.5045748080631776E-2</v>
      </c>
      <c r="D3238" s="130">
        <f t="shared" si="101"/>
        <v>-45045.748080631776</v>
      </c>
    </row>
    <row r="3239" spans="1:4" x14ac:dyDescent="0.3">
      <c r="A3239" s="73">
        <v>39147</v>
      </c>
      <c r="B3239" s="130">
        <v>1395.410034</v>
      </c>
      <c r="C3239" s="125">
        <f t="shared" si="100"/>
        <v>-4.4030210472410736E-2</v>
      </c>
      <c r="D3239" s="130">
        <f t="shared" si="101"/>
        <v>-44030.210472410734</v>
      </c>
    </row>
    <row r="3240" spans="1:4" x14ac:dyDescent="0.3">
      <c r="A3240" s="73">
        <v>39146</v>
      </c>
      <c r="B3240" s="130">
        <v>1374.119995</v>
      </c>
      <c r="C3240" s="125">
        <f t="shared" si="100"/>
        <v>-5.5938031121382292E-2</v>
      </c>
      <c r="D3240" s="130">
        <f t="shared" si="101"/>
        <v>-55938.031121382293</v>
      </c>
    </row>
    <row r="3241" spans="1:4" x14ac:dyDescent="0.3">
      <c r="A3241" s="73">
        <v>39143</v>
      </c>
      <c r="B3241" s="130">
        <v>1387.170044</v>
      </c>
      <c r="C3241" s="125">
        <f t="shared" si="100"/>
        <v>-4.7803084945612584E-2</v>
      </c>
      <c r="D3241" s="130">
        <f t="shared" si="101"/>
        <v>-47803.084945612587</v>
      </c>
    </row>
    <row r="3242" spans="1:4" x14ac:dyDescent="0.3">
      <c r="A3242" s="73">
        <v>39142</v>
      </c>
      <c r="B3242" s="130">
        <v>1403.170044</v>
      </c>
      <c r="C3242" s="125">
        <f t="shared" si="100"/>
        <v>-3.5820795193280408E-2</v>
      </c>
      <c r="D3242" s="130">
        <f t="shared" si="101"/>
        <v>-35820.795193280406</v>
      </c>
    </row>
    <row r="3243" spans="1:4" x14ac:dyDescent="0.3">
      <c r="A3243" s="73">
        <v>39141</v>
      </c>
      <c r="B3243" s="130">
        <v>1406.8199460000001</v>
      </c>
      <c r="C3243" s="125">
        <f t="shared" si="100"/>
        <v>-2.5923354341161775E-2</v>
      </c>
      <c r="D3243" s="130">
        <f t="shared" si="101"/>
        <v>-25923.354341161776</v>
      </c>
    </row>
    <row r="3244" spans="1:4" x14ac:dyDescent="0.3">
      <c r="A3244" s="73">
        <v>39140</v>
      </c>
      <c r="B3244" s="130">
        <v>1399.040039</v>
      </c>
      <c r="C3244" s="125">
        <f t="shared" si="100"/>
        <v>-2.3950519488863731E-2</v>
      </c>
      <c r="D3244" s="130">
        <f t="shared" si="101"/>
        <v>-23950.519488863731</v>
      </c>
    </row>
    <row r="3245" spans="1:4" x14ac:dyDescent="0.3">
      <c r="A3245" s="73">
        <v>39139</v>
      </c>
      <c r="B3245" s="130">
        <v>1449.369995</v>
      </c>
      <c r="C3245" s="125">
        <f t="shared" si="100"/>
        <v>7.8647174220698446E-3</v>
      </c>
      <c r="D3245" s="130">
        <f t="shared" si="101"/>
        <v>7864.7174220698444</v>
      </c>
    </row>
    <row r="3246" spans="1:4" x14ac:dyDescent="0.3">
      <c r="A3246" s="73">
        <v>39136</v>
      </c>
      <c r="B3246" s="130">
        <v>1451.1899410000001</v>
      </c>
      <c r="C3246" s="125">
        <f t="shared" si="100"/>
        <v>1.9884430009335929E-3</v>
      </c>
      <c r="D3246" s="130">
        <f t="shared" si="101"/>
        <v>1988.4430009335929</v>
      </c>
    </row>
    <row r="3247" spans="1:4" x14ac:dyDescent="0.3">
      <c r="A3247" s="73">
        <v>39135</v>
      </c>
      <c r="B3247" s="130">
        <v>1456.380005</v>
      </c>
      <c r="C3247" s="125">
        <f t="shared" si="100"/>
        <v>4.3861359927983568E-3</v>
      </c>
      <c r="D3247" s="130">
        <f t="shared" si="101"/>
        <v>4386.1359927983567</v>
      </c>
    </row>
    <row r="3248" spans="1:4" x14ac:dyDescent="0.3">
      <c r="A3248" s="73">
        <v>39134</v>
      </c>
      <c r="B3248" s="130">
        <v>1457.630005</v>
      </c>
      <c r="C3248" s="125">
        <f t="shared" si="100"/>
        <v>6.6505559392264768E-3</v>
      </c>
      <c r="D3248" s="130">
        <f t="shared" si="101"/>
        <v>6650.5559392264768</v>
      </c>
    </row>
    <row r="3249" spans="1:4" x14ac:dyDescent="0.3">
      <c r="A3249" s="73">
        <v>39133</v>
      </c>
      <c r="B3249" s="130">
        <v>1459.6800539999999</v>
      </c>
      <c r="C3249" s="125">
        <f t="shared" si="100"/>
        <v>8.7699735918698174E-3</v>
      </c>
      <c r="D3249" s="130">
        <f t="shared" si="101"/>
        <v>8769.973591869817</v>
      </c>
    </row>
    <row r="3250" spans="1:4" x14ac:dyDescent="0.3">
      <c r="A3250" s="73">
        <v>39129</v>
      </c>
      <c r="B3250" s="130">
        <v>1455.540039</v>
      </c>
      <c r="C3250" s="125">
        <f t="shared" si="100"/>
        <v>4.9365322364500752E-3</v>
      </c>
      <c r="D3250" s="130">
        <f t="shared" si="101"/>
        <v>4936.5322364500753</v>
      </c>
    </row>
    <row r="3251" spans="1:4" x14ac:dyDescent="0.3">
      <c r="A3251" s="73">
        <v>39128</v>
      </c>
      <c r="B3251" s="130">
        <v>1456.8100589999999</v>
      </c>
      <c r="C3251" s="125">
        <f t="shared" si="100"/>
        <v>7.517682921520441E-3</v>
      </c>
      <c r="D3251" s="130">
        <f t="shared" si="101"/>
        <v>7517.6829215204407</v>
      </c>
    </row>
    <row r="3252" spans="1:4" x14ac:dyDescent="0.3">
      <c r="A3252" s="73">
        <v>39127</v>
      </c>
      <c r="B3252" s="130">
        <v>1455.3000489999999</v>
      </c>
      <c r="C3252" s="125">
        <f t="shared" si="100"/>
        <v>1.186176098468783E-2</v>
      </c>
      <c r="D3252" s="130">
        <f t="shared" si="101"/>
        <v>11861.760984687829</v>
      </c>
    </row>
    <row r="3253" spans="1:4" x14ac:dyDescent="0.3">
      <c r="A3253" s="73">
        <v>39126</v>
      </c>
      <c r="B3253" s="130">
        <v>1444.26001</v>
      </c>
      <c r="C3253" s="125">
        <f t="shared" si="100"/>
        <v>1.0806164935774243E-2</v>
      </c>
      <c r="D3253" s="130">
        <f t="shared" si="101"/>
        <v>10806.164935774243</v>
      </c>
    </row>
    <row r="3254" spans="1:4" x14ac:dyDescent="0.3">
      <c r="A3254" s="73">
        <v>39125</v>
      </c>
      <c r="B3254" s="130">
        <v>1433.369995</v>
      </c>
      <c r="C3254" s="125">
        <f t="shared" si="100"/>
        <v>8.9749546288766524E-3</v>
      </c>
      <c r="D3254" s="130">
        <f t="shared" si="101"/>
        <v>8974.9546288766524</v>
      </c>
    </row>
    <row r="3255" spans="1:4" x14ac:dyDescent="0.3">
      <c r="A3255" s="73">
        <v>39122</v>
      </c>
      <c r="B3255" s="130">
        <v>1438.0600589999999</v>
      </c>
      <c r="C3255" s="125">
        <f t="shared" si="100"/>
        <v>1.1165959581092455E-2</v>
      </c>
      <c r="D3255" s="130">
        <f t="shared" si="101"/>
        <v>11165.959581092455</v>
      </c>
    </row>
    <row r="3256" spans="1:4" x14ac:dyDescent="0.3">
      <c r="A3256" s="73">
        <v>39121</v>
      </c>
      <c r="B3256" s="130">
        <v>1448.3100589999999</v>
      </c>
      <c r="C3256" s="125">
        <f t="shared" si="100"/>
        <v>1.7143082090431916E-2</v>
      </c>
      <c r="D3256" s="130">
        <f t="shared" si="101"/>
        <v>17143.082090431915</v>
      </c>
    </row>
    <row r="3257" spans="1:4" x14ac:dyDescent="0.3">
      <c r="A3257" s="73">
        <v>39120</v>
      </c>
      <c r="B3257" s="130">
        <v>1450.0200199999999</v>
      </c>
      <c r="C3257" s="125">
        <f t="shared" si="100"/>
        <v>6.8674459706157265E-3</v>
      </c>
      <c r="D3257" s="130">
        <f t="shared" si="101"/>
        <v>6867.4459706157268</v>
      </c>
    </row>
    <row r="3258" spans="1:4" x14ac:dyDescent="0.3">
      <c r="A3258" s="73">
        <v>39119</v>
      </c>
      <c r="B3258" s="130">
        <v>1448</v>
      </c>
      <c r="C3258" s="125">
        <f t="shared" si="100"/>
        <v>1.4012710271169349E-2</v>
      </c>
      <c r="D3258" s="130">
        <f t="shared" si="101"/>
        <v>14012.710271169348</v>
      </c>
    </row>
    <row r="3259" spans="1:4" x14ac:dyDescent="0.3">
      <c r="A3259" s="73">
        <v>39118</v>
      </c>
      <c r="B3259" s="130">
        <v>1446.98999</v>
      </c>
      <c r="C3259" s="125">
        <f t="shared" si="100"/>
        <v>1.6894507767546862E-2</v>
      </c>
      <c r="D3259" s="130">
        <f t="shared" si="101"/>
        <v>16894.507767546864</v>
      </c>
    </row>
    <row r="3260" spans="1:4" x14ac:dyDescent="0.3">
      <c r="A3260" s="73">
        <v>39115</v>
      </c>
      <c r="B3260" s="130">
        <v>1448.3900149999999</v>
      </c>
      <c r="C3260" s="125">
        <f t="shared" si="100"/>
        <v>1.2506127228241848E-2</v>
      </c>
      <c r="D3260" s="130">
        <f t="shared" si="101"/>
        <v>12506.127228241849</v>
      </c>
    </row>
    <row r="3261" spans="1:4" x14ac:dyDescent="0.3">
      <c r="A3261" s="73">
        <v>39114</v>
      </c>
      <c r="B3261" s="130">
        <v>1445.9399410000001</v>
      </c>
      <c r="C3261" s="125">
        <f t="shared" si="100"/>
        <v>1.3720104929717092E-2</v>
      </c>
      <c r="D3261" s="130">
        <f t="shared" si="101"/>
        <v>13720.104929717092</v>
      </c>
    </row>
    <row r="3262" spans="1:4" x14ac:dyDescent="0.3">
      <c r="A3262" s="73">
        <v>39113</v>
      </c>
      <c r="B3262" s="130">
        <v>1438.23999</v>
      </c>
      <c r="C3262" s="125">
        <f t="shared" si="100"/>
        <v>5.3263585205238773E-3</v>
      </c>
      <c r="D3262" s="130">
        <f t="shared" si="101"/>
        <v>5326.3585205238769</v>
      </c>
    </row>
    <row r="3263" spans="1:4" x14ac:dyDescent="0.3">
      <c r="A3263" s="73">
        <v>39112</v>
      </c>
      <c r="B3263" s="130">
        <v>1428.8199460000001</v>
      </c>
      <c r="C3263" s="125">
        <f t="shared" si="100"/>
        <v>-2.1510426345240363E-3</v>
      </c>
      <c r="D3263" s="130">
        <f t="shared" si="101"/>
        <v>-2151.0426345240362</v>
      </c>
    </row>
    <row r="3264" spans="1:4" x14ac:dyDescent="0.3">
      <c r="A3264" s="73">
        <v>39111</v>
      </c>
      <c r="B3264" s="130">
        <v>1420.619995</v>
      </c>
      <c r="C3264" s="125">
        <f t="shared" si="100"/>
        <v>-7.0663124008906175E-3</v>
      </c>
      <c r="D3264" s="130">
        <f t="shared" si="101"/>
        <v>-7066.3124008906179</v>
      </c>
    </row>
    <row r="3265" spans="1:4" x14ac:dyDescent="0.3">
      <c r="A3265" s="73">
        <v>39108</v>
      </c>
      <c r="B3265" s="130">
        <v>1422.1800539999999</v>
      </c>
      <c r="C3265" s="125">
        <f t="shared" si="100"/>
        <v>-1.1517551812693094E-3</v>
      </c>
      <c r="D3265" s="130">
        <f t="shared" si="101"/>
        <v>-1151.7551812693093</v>
      </c>
    </row>
    <row r="3266" spans="1:4" x14ac:dyDescent="0.3">
      <c r="A3266" s="73">
        <v>39107</v>
      </c>
      <c r="B3266" s="130">
        <v>1423.900024</v>
      </c>
      <c r="C3266" s="125">
        <f t="shared" si="100"/>
        <v>6.3964718192850434E-3</v>
      </c>
      <c r="D3266" s="130">
        <f t="shared" si="101"/>
        <v>6396.4718192850432</v>
      </c>
    </row>
    <row r="3267" spans="1:4" x14ac:dyDescent="0.3">
      <c r="A3267" s="73">
        <v>39106</v>
      </c>
      <c r="B3267" s="130">
        <v>1440.130005</v>
      </c>
      <c r="C3267" s="125">
        <f t="shared" si="100"/>
        <v>1.9842661193278044E-2</v>
      </c>
      <c r="D3267" s="130">
        <f t="shared" si="101"/>
        <v>19842.661193278043</v>
      </c>
    </row>
    <row r="3268" spans="1:4" x14ac:dyDescent="0.3">
      <c r="A3268" s="73">
        <v>39105</v>
      </c>
      <c r="B3268" s="130">
        <v>1427.98999</v>
      </c>
      <c r="C3268" s="125">
        <f t="shared" si="100"/>
        <v>1.0723099830543648E-2</v>
      </c>
      <c r="D3268" s="130">
        <f t="shared" si="101"/>
        <v>10723.099830543648</v>
      </c>
    </row>
    <row r="3269" spans="1:4" x14ac:dyDescent="0.3">
      <c r="A3269" s="73">
        <v>39104</v>
      </c>
      <c r="B3269" s="130">
        <v>1422.9499510000001</v>
      </c>
      <c r="C3269" s="125">
        <f t="shared" si="100"/>
        <v>9.391995776640405E-3</v>
      </c>
      <c r="D3269" s="130">
        <f t="shared" si="101"/>
        <v>9391.9957766404041</v>
      </c>
    </row>
    <row r="3270" spans="1:4" x14ac:dyDescent="0.3">
      <c r="A3270" s="73">
        <v>39101</v>
      </c>
      <c r="B3270" s="130">
        <v>1430.5</v>
      </c>
      <c r="C3270" s="125">
        <f t="shared" si="100"/>
        <v>8.5734268874151365E-3</v>
      </c>
      <c r="D3270" s="130">
        <f t="shared" si="101"/>
        <v>8573.4268874151367</v>
      </c>
    </row>
    <row r="3271" spans="1:4" x14ac:dyDescent="0.3">
      <c r="A3271" s="73">
        <v>39100</v>
      </c>
      <c r="B3271" s="130">
        <v>1426.369995</v>
      </c>
      <c r="C3271" s="125">
        <f t="shared" si="100"/>
        <v>6.8968086725422761E-3</v>
      </c>
      <c r="D3271" s="130">
        <f t="shared" si="101"/>
        <v>6896.8086725422763</v>
      </c>
    </row>
    <row r="3272" spans="1:4" x14ac:dyDescent="0.3">
      <c r="A3272" s="73">
        <v>39099</v>
      </c>
      <c r="B3272" s="130">
        <v>1430.619995</v>
      </c>
      <c r="C3272" s="125" t="e">
        <f t="shared" ref="C3272:C3281" si="102">B3272/B3282-1</f>
        <v>#DIV/0!</v>
      </c>
      <c r="D3272" s="130" t="e">
        <f t="shared" ref="D3272:D3281" si="103">C3272*$B$5</f>
        <v>#DIV/0!</v>
      </c>
    </row>
    <row r="3273" spans="1:4" x14ac:dyDescent="0.3">
      <c r="A3273" s="73">
        <v>39098</v>
      </c>
      <c r="B3273" s="130">
        <v>1431.900024</v>
      </c>
      <c r="C3273" s="125" t="e">
        <f t="shared" si="102"/>
        <v>#DIV/0!</v>
      </c>
      <c r="D3273" s="130" t="e">
        <f t="shared" si="103"/>
        <v>#DIV/0!</v>
      </c>
    </row>
    <row r="3274" spans="1:4" x14ac:dyDescent="0.3">
      <c r="A3274" s="73">
        <v>39094</v>
      </c>
      <c r="B3274" s="130">
        <v>1430.7299800000001</v>
      </c>
      <c r="C3274" s="125" t="e">
        <f t="shared" si="102"/>
        <v>#DIV/0!</v>
      </c>
      <c r="D3274" s="130" t="e">
        <f t="shared" si="103"/>
        <v>#DIV/0!</v>
      </c>
    </row>
    <row r="3275" spans="1:4" x14ac:dyDescent="0.3">
      <c r="A3275" s="73">
        <v>39093</v>
      </c>
      <c r="B3275" s="130">
        <v>1423.8199460000001</v>
      </c>
      <c r="C3275" s="125" t="e">
        <f t="shared" si="102"/>
        <v>#DIV/0!</v>
      </c>
      <c r="D3275" s="130" t="e">
        <f t="shared" si="103"/>
        <v>#DIV/0!</v>
      </c>
    </row>
    <row r="3276" spans="1:4" x14ac:dyDescent="0.3">
      <c r="A3276" s="73">
        <v>39092</v>
      </c>
      <c r="B3276" s="130">
        <v>1414.849976</v>
      </c>
      <c r="C3276" s="125" t="e">
        <f t="shared" si="102"/>
        <v>#DIV/0!</v>
      </c>
      <c r="D3276" s="130" t="e">
        <f t="shared" si="103"/>
        <v>#DIV/0!</v>
      </c>
    </row>
    <row r="3277" spans="1:4" x14ac:dyDescent="0.3">
      <c r="A3277" s="73">
        <v>39091</v>
      </c>
      <c r="B3277" s="130">
        <v>1412.1099850000001</v>
      </c>
      <c r="C3277" s="125" t="e">
        <f t="shared" si="102"/>
        <v>#DIV/0!</v>
      </c>
      <c r="D3277" s="130" t="e">
        <f t="shared" si="103"/>
        <v>#DIV/0!</v>
      </c>
    </row>
    <row r="3278" spans="1:4" x14ac:dyDescent="0.3">
      <c r="A3278" s="73">
        <v>39090</v>
      </c>
      <c r="B3278" s="130">
        <v>1412.839966</v>
      </c>
      <c r="C3278" s="125" t="e">
        <f t="shared" si="102"/>
        <v>#DIV/0!</v>
      </c>
      <c r="D3278" s="130" t="e">
        <f t="shared" si="103"/>
        <v>#DIV/0!</v>
      </c>
    </row>
    <row r="3279" spans="1:4" x14ac:dyDescent="0.3">
      <c r="A3279" s="73">
        <v>39087</v>
      </c>
      <c r="B3279" s="130">
        <v>1409.709961</v>
      </c>
      <c r="C3279" s="125" t="e">
        <f t="shared" si="102"/>
        <v>#DIV/0!</v>
      </c>
      <c r="D3279" s="130" t="e">
        <f t="shared" si="103"/>
        <v>#DIV/0!</v>
      </c>
    </row>
    <row r="3280" spans="1:4" x14ac:dyDescent="0.3">
      <c r="A3280" s="73">
        <v>39086</v>
      </c>
      <c r="B3280" s="130">
        <v>1418.339966</v>
      </c>
      <c r="C3280" s="125" t="e">
        <f t="shared" si="102"/>
        <v>#DIV/0!</v>
      </c>
      <c r="D3280" s="130" t="e">
        <f t="shared" si="103"/>
        <v>#DIV/0!</v>
      </c>
    </row>
    <row r="3281" spans="1:4" x14ac:dyDescent="0.3">
      <c r="A3281" s="73">
        <v>39085</v>
      </c>
      <c r="B3281" s="130">
        <v>1416.599976</v>
      </c>
      <c r="C3281" s="125" t="e">
        <f t="shared" si="102"/>
        <v>#DIV/0!</v>
      </c>
      <c r="D3281" s="130" t="e">
        <f t="shared" si="103"/>
        <v>#DIV/0!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70A39-A8C2-CD4D-965E-FF36666AF028}">
  <sheetPr codeName="Sheet34">
    <tabColor rgb="FFFF0000"/>
  </sheetPr>
  <dimension ref="A1:E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16384" width="10.83203125" style="1"/>
  </cols>
  <sheetData>
    <row r="1" spans="1:5" x14ac:dyDescent="0.3">
      <c r="E1" s="1" t="s">
        <v>280</v>
      </c>
    </row>
    <row r="2" spans="1:5" x14ac:dyDescent="0.3">
      <c r="E2" s="112">
        <v>250</v>
      </c>
    </row>
    <row r="3" spans="1:5" x14ac:dyDescent="0.3">
      <c r="B3" s="70"/>
    </row>
    <row r="4" spans="1:5" x14ac:dyDescent="0.3">
      <c r="A4" s="1" t="s">
        <v>277</v>
      </c>
      <c r="B4" s="105" t="s">
        <v>177</v>
      </c>
      <c r="E4" s="1" t="s">
        <v>279</v>
      </c>
    </row>
    <row r="5" spans="1:5" x14ac:dyDescent="0.3">
      <c r="A5" s="1" t="s">
        <v>276</v>
      </c>
      <c r="B5" s="70">
        <v>1000000</v>
      </c>
      <c r="E5" s="131">
        <v>0.99</v>
      </c>
    </row>
    <row r="7" spans="1:5" s="105" customFormat="1" x14ac:dyDescent="0.3">
      <c r="A7" s="105" t="s">
        <v>23</v>
      </c>
      <c r="B7" s="105" t="s">
        <v>276</v>
      </c>
      <c r="C7" s="105" t="s">
        <v>268</v>
      </c>
      <c r="D7" s="105" t="s">
        <v>275</v>
      </c>
      <c r="E7" s="105" t="s">
        <v>278</v>
      </c>
    </row>
    <row r="8" spans="1:5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 t="e">
        <f t="shared" ref="E8:E71" ca="1" si="2">ABS(_xlfn.PERCENTILE.INC(OFFSET(D8,0,0,Window),1-VaRLevel))</f>
        <v>#NAME?</v>
      </c>
    </row>
    <row r="9" spans="1:5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 t="e">
        <f t="shared" ca="1" si="2"/>
        <v>#NAME?</v>
      </c>
    </row>
    <row r="10" spans="1:5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 t="e">
        <f t="shared" ca="1" si="2"/>
        <v>#NAME?</v>
      </c>
    </row>
    <row r="11" spans="1:5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 t="e">
        <f t="shared" ca="1" si="2"/>
        <v>#NAME?</v>
      </c>
    </row>
    <row r="12" spans="1:5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 t="e">
        <f t="shared" ca="1" si="2"/>
        <v>#NAME?</v>
      </c>
    </row>
    <row r="13" spans="1:5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 t="e">
        <f t="shared" ca="1" si="2"/>
        <v>#NAME?</v>
      </c>
    </row>
    <row r="14" spans="1:5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 t="e">
        <f t="shared" ca="1" si="2"/>
        <v>#NAME?</v>
      </c>
    </row>
    <row r="15" spans="1:5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 t="e">
        <f t="shared" ca="1" si="2"/>
        <v>#NAME?</v>
      </c>
    </row>
    <row r="16" spans="1:5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 t="e">
        <f t="shared" ca="1" si="2"/>
        <v>#NAME?</v>
      </c>
    </row>
    <row r="17" spans="1:5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 t="e">
        <f t="shared" ca="1" si="2"/>
        <v>#NAME?</v>
      </c>
    </row>
    <row r="18" spans="1:5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 t="e">
        <f t="shared" ca="1" si="2"/>
        <v>#NAME?</v>
      </c>
    </row>
    <row r="19" spans="1:5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 t="e">
        <f t="shared" ca="1" si="2"/>
        <v>#NAME?</v>
      </c>
    </row>
    <row r="20" spans="1:5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 t="e">
        <f t="shared" ca="1" si="2"/>
        <v>#NAME?</v>
      </c>
    </row>
    <row r="21" spans="1:5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 t="e">
        <f t="shared" ca="1" si="2"/>
        <v>#NAME?</v>
      </c>
    </row>
    <row r="22" spans="1:5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 t="e">
        <f t="shared" ca="1" si="2"/>
        <v>#NAME?</v>
      </c>
    </row>
    <row r="23" spans="1:5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 t="e">
        <f t="shared" ca="1" si="2"/>
        <v>#NAME?</v>
      </c>
    </row>
    <row r="24" spans="1:5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 t="e">
        <f t="shared" ca="1" si="2"/>
        <v>#NAME?</v>
      </c>
    </row>
    <row r="25" spans="1:5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 t="e">
        <f t="shared" ca="1" si="2"/>
        <v>#NAME?</v>
      </c>
    </row>
    <row r="26" spans="1:5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 t="e">
        <f t="shared" ca="1" si="2"/>
        <v>#NAME?</v>
      </c>
    </row>
    <row r="27" spans="1:5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 t="e">
        <f t="shared" ca="1" si="2"/>
        <v>#NAME?</v>
      </c>
    </row>
    <row r="28" spans="1:5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 t="e">
        <f t="shared" ca="1" si="2"/>
        <v>#NAME?</v>
      </c>
    </row>
    <row r="29" spans="1:5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 t="e">
        <f t="shared" ca="1" si="2"/>
        <v>#NAME?</v>
      </c>
    </row>
    <row r="30" spans="1:5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 t="e">
        <f t="shared" ca="1" si="2"/>
        <v>#NAME?</v>
      </c>
    </row>
    <row r="31" spans="1:5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 t="e">
        <f t="shared" ca="1" si="2"/>
        <v>#NAME?</v>
      </c>
    </row>
    <row r="32" spans="1:5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 t="e">
        <f t="shared" ca="1" si="2"/>
        <v>#NAME?</v>
      </c>
    </row>
    <row r="33" spans="1:5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 t="e">
        <f t="shared" ca="1" si="2"/>
        <v>#NAME?</v>
      </c>
    </row>
    <row r="34" spans="1:5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 t="e">
        <f t="shared" ca="1" si="2"/>
        <v>#NAME?</v>
      </c>
    </row>
    <row r="35" spans="1:5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 t="e">
        <f t="shared" ca="1" si="2"/>
        <v>#NAME?</v>
      </c>
    </row>
    <row r="36" spans="1:5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 t="e">
        <f t="shared" ca="1" si="2"/>
        <v>#NAME?</v>
      </c>
    </row>
    <row r="37" spans="1:5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 t="e">
        <f t="shared" ca="1" si="2"/>
        <v>#NAME?</v>
      </c>
    </row>
    <row r="38" spans="1:5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 t="e">
        <f t="shared" ca="1" si="2"/>
        <v>#NAME?</v>
      </c>
    </row>
    <row r="39" spans="1:5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 t="e">
        <f t="shared" ca="1" si="2"/>
        <v>#NAME?</v>
      </c>
    </row>
    <row r="40" spans="1:5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 t="e">
        <f t="shared" ca="1" si="2"/>
        <v>#NAME?</v>
      </c>
    </row>
    <row r="41" spans="1:5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 t="e">
        <f t="shared" ca="1" si="2"/>
        <v>#NAME?</v>
      </c>
    </row>
    <row r="42" spans="1:5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 t="e">
        <f t="shared" ca="1" si="2"/>
        <v>#NAME?</v>
      </c>
    </row>
    <row r="43" spans="1:5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 t="e">
        <f t="shared" ca="1" si="2"/>
        <v>#NAME?</v>
      </c>
    </row>
    <row r="44" spans="1:5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 t="e">
        <f t="shared" ca="1" si="2"/>
        <v>#NAME?</v>
      </c>
    </row>
    <row r="45" spans="1:5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 t="e">
        <f t="shared" ca="1" si="2"/>
        <v>#NAME?</v>
      </c>
    </row>
    <row r="46" spans="1:5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 t="e">
        <f t="shared" ca="1" si="2"/>
        <v>#NAME?</v>
      </c>
    </row>
    <row r="47" spans="1:5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 t="e">
        <f t="shared" ca="1" si="2"/>
        <v>#NAME?</v>
      </c>
    </row>
    <row r="48" spans="1:5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 t="e">
        <f t="shared" ca="1" si="2"/>
        <v>#NAME?</v>
      </c>
    </row>
    <row r="49" spans="1:5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 t="e">
        <f t="shared" ca="1" si="2"/>
        <v>#NAME?</v>
      </c>
    </row>
    <row r="50" spans="1:5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 t="e">
        <f t="shared" ca="1" si="2"/>
        <v>#NAME?</v>
      </c>
    </row>
    <row r="51" spans="1:5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 t="e">
        <f t="shared" ca="1" si="2"/>
        <v>#NAME?</v>
      </c>
    </row>
    <row r="52" spans="1:5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 t="e">
        <f t="shared" ca="1" si="2"/>
        <v>#NAME?</v>
      </c>
    </row>
    <row r="53" spans="1:5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 t="e">
        <f t="shared" ca="1" si="2"/>
        <v>#NAME?</v>
      </c>
    </row>
    <row r="54" spans="1:5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 t="e">
        <f t="shared" ca="1" si="2"/>
        <v>#NAME?</v>
      </c>
    </row>
    <row r="55" spans="1:5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 t="e">
        <f t="shared" ca="1" si="2"/>
        <v>#NAME?</v>
      </c>
    </row>
    <row r="56" spans="1:5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 t="e">
        <f t="shared" ca="1" si="2"/>
        <v>#NAME?</v>
      </c>
    </row>
    <row r="57" spans="1:5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 t="e">
        <f t="shared" ca="1" si="2"/>
        <v>#NAME?</v>
      </c>
    </row>
    <row r="58" spans="1:5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 t="e">
        <f t="shared" ca="1" si="2"/>
        <v>#NAME?</v>
      </c>
    </row>
    <row r="59" spans="1:5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 t="e">
        <f t="shared" ca="1" si="2"/>
        <v>#NAME?</v>
      </c>
    </row>
    <row r="60" spans="1:5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 t="e">
        <f t="shared" ca="1" si="2"/>
        <v>#NAME?</v>
      </c>
    </row>
    <row r="61" spans="1:5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 t="e">
        <f t="shared" ca="1" si="2"/>
        <v>#NAME?</v>
      </c>
    </row>
    <row r="62" spans="1:5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 t="e">
        <f t="shared" ca="1" si="2"/>
        <v>#NAME?</v>
      </c>
    </row>
    <row r="63" spans="1:5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 t="e">
        <f t="shared" ca="1" si="2"/>
        <v>#NAME?</v>
      </c>
    </row>
    <row r="64" spans="1:5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 t="e">
        <f t="shared" ca="1" si="2"/>
        <v>#NAME?</v>
      </c>
    </row>
    <row r="65" spans="1:5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 t="e">
        <f t="shared" ca="1" si="2"/>
        <v>#NAME?</v>
      </c>
    </row>
    <row r="66" spans="1:5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 t="e">
        <f t="shared" ca="1" si="2"/>
        <v>#NAME?</v>
      </c>
    </row>
    <row r="67" spans="1:5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 t="e">
        <f t="shared" ca="1" si="2"/>
        <v>#NAME?</v>
      </c>
    </row>
    <row r="68" spans="1:5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 t="e">
        <f t="shared" ca="1" si="2"/>
        <v>#NAME?</v>
      </c>
    </row>
    <row r="69" spans="1:5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 t="e">
        <f t="shared" ca="1" si="2"/>
        <v>#NAME?</v>
      </c>
    </row>
    <row r="70" spans="1:5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 t="e">
        <f t="shared" ca="1" si="2"/>
        <v>#NAME?</v>
      </c>
    </row>
    <row r="71" spans="1:5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 t="e">
        <f t="shared" ca="1" si="2"/>
        <v>#NAME?</v>
      </c>
    </row>
    <row r="72" spans="1:5" x14ac:dyDescent="0.3">
      <c r="A72" s="73">
        <v>43747</v>
      </c>
      <c r="B72" s="130">
        <v>2919.3999020000001</v>
      </c>
      <c r="C72" s="125">
        <f t="shared" ref="C72:C135" si="3">B72/B82-1</f>
        <v>-2.1934024742691904E-2</v>
      </c>
      <c r="D72" s="128">
        <f t="shared" ref="D72:D135" si="4">C72*$B$5</f>
        <v>-21934.024742691905</v>
      </c>
      <c r="E72" s="128" t="e">
        <f t="shared" ref="E72:E135" ca="1" si="5">ABS(_xlfn.PERCENTILE.INC(OFFSET(D72,0,0,Window),1-VaRLevel))</f>
        <v>#NAME?</v>
      </c>
    </row>
    <row r="73" spans="1:5" x14ac:dyDescent="0.3">
      <c r="A73" s="73">
        <v>43746</v>
      </c>
      <c r="B73" s="130">
        <v>2893.0600589999999</v>
      </c>
      <c r="C73" s="125">
        <f t="shared" si="3"/>
        <v>-2.4789333435800365E-2</v>
      </c>
      <c r="D73" s="128">
        <f t="shared" si="4"/>
        <v>-24789.333435800363</v>
      </c>
      <c r="E73" s="128" t="e">
        <f t="shared" ca="1" si="5"/>
        <v>#NAME?</v>
      </c>
    </row>
    <row r="74" spans="1:5" x14ac:dyDescent="0.3">
      <c r="A74" s="73">
        <v>43745</v>
      </c>
      <c r="B74" s="130">
        <v>2938.790039</v>
      </c>
      <c r="C74" s="125">
        <f t="shared" si="3"/>
        <v>-1.7711860326078854E-2</v>
      </c>
      <c r="D74" s="128">
        <f t="shared" si="4"/>
        <v>-17711.860326078855</v>
      </c>
      <c r="E74" s="128" t="e">
        <f t="shared" ca="1" si="5"/>
        <v>#NAME?</v>
      </c>
    </row>
    <row r="75" spans="1:5" x14ac:dyDescent="0.3">
      <c r="A75" s="73">
        <v>43742</v>
      </c>
      <c r="B75" s="130">
        <v>2952.01001</v>
      </c>
      <c r="C75" s="125">
        <f t="shared" si="3"/>
        <v>-1.3388743274577619E-2</v>
      </c>
      <c r="D75" s="128">
        <f t="shared" si="4"/>
        <v>-13388.743274577619</v>
      </c>
      <c r="E75" s="128" t="e">
        <f t="shared" ca="1" si="5"/>
        <v>#NAME?</v>
      </c>
    </row>
    <row r="76" spans="1:5" x14ac:dyDescent="0.3">
      <c r="A76" s="73">
        <v>43741</v>
      </c>
      <c r="B76" s="130">
        <v>2910.6298830000001</v>
      </c>
      <c r="C76" s="125">
        <f t="shared" si="3"/>
        <v>-3.1981001251414565E-2</v>
      </c>
      <c r="D76" s="128">
        <f t="shared" si="4"/>
        <v>-31981.001251414564</v>
      </c>
      <c r="E76" s="128" t="e">
        <f t="shared" ca="1" si="5"/>
        <v>#NAME?</v>
      </c>
    </row>
    <row r="77" spans="1:5" x14ac:dyDescent="0.3">
      <c r="A77" s="73">
        <v>43740</v>
      </c>
      <c r="B77" s="130">
        <v>2887.610107</v>
      </c>
      <c r="C77" s="125">
        <f t="shared" si="3"/>
        <v>-3.9617748781019646E-2</v>
      </c>
      <c r="D77" s="128">
        <f t="shared" si="4"/>
        <v>-39617.748781019647</v>
      </c>
      <c r="E77" s="128" t="e">
        <f t="shared" ca="1" si="5"/>
        <v>#NAME?</v>
      </c>
    </row>
    <row r="78" spans="1:5" x14ac:dyDescent="0.3">
      <c r="A78" s="73">
        <v>43739</v>
      </c>
      <c r="B78" s="130">
        <v>2940.25</v>
      </c>
      <c r="C78" s="125">
        <f t="shared" si="3"/>
        <v>-2.1775277661439496E-2</v>
      </c>
      <c r="D78" s="128">
        <f t="shared" si="4"/>
        <v>-21775.277661439497</v>
      </c>
      <c r="E78" s="128" t="e">
        <f t="shared" ca="1" si="5"/>
        <v>#NAME?</v>
      </c>
    </row>
    <row r="79" spans="1:5" x14ac:dyDescent="0.3">
      <c r="A79" s="73">
        <v>43738</v>
      </c>
      <c r="B79" s="130">
        <v>2976.73999</v>
      </c>
      <c r="C79" s="125">
        <f t="shared" si="3"/>
        <v>-7.0781368917688381E-3</v>
      </c>
      <c r="D79" s="128">
        <f t="shared" si="4"/>
        <v>-7078.1368917688378</v>
      </c>
      <c r="E79" s="128" t="e">
        <f t="shared" ca="1" si="5"/>
        <v>#NAME?</v>
      </c>
    </row>
    <row r="80" spans="1:5" x14ac:dyDescent="0.3">
      <c r="A80" s="73">
        <v>43735</v>
      </c>
      <c r="B80" s="130">
        <v>2961.790039</v>
      </c>
      <c r="C80" s="125">
        <f t="shared" si="3"/>
        <v>-1.5162601332849523E-2</v>
      </c>
      <c r="D80" s="128">
        <f t="shared" si="4"/>
        <v>-15162.601332849523</v>
      </c>
      <c r="E80" s="128" t="e">
        <f t="shared" ca="1" si="5"/>
        <v>#NAME?</v>
      </c>
    </row>
    <row r="81" spans="1:5" x14ac:dyDescent="0.3">
      <c r="A81" s="73">
        <v>43734</v>
      </c>
      <c r="B81" s="130">
        <v>2977.6201169999999</v>
      </c>
      <c r="C81" s="125">
        <f t="shared" si="3"/>
        <v>-1.0616118009584063E-2</v>
      </c>
      <c r="D81" s="128">
        <f t="shared" si="4"/>
        <v>-10616.118009584063</v>
      </c>
      <c r="E81" s="128" t="e">
        <f t="shared" ca="1" si="5"/>
        <v>#NAME?</v>
      </c>
    </row>
    <row r="82" spans="1:5" x14ac:dyDescent="0.3">
      <c r="A82" s="73">
        <v>43733</v>
      </c>
      <c r="B82" s="130">
        <v>2984.8701169999999</v>
      </c>
      <c r="C82" s="125">
        <f t="shared" si="3"/>
        <v>-5.3516127880056663E-3</v>
      </c>
      <c r="D82" s="128">
        <f t="shared" si="4"/>
        <v>-5351.6127880056665</v>
      </c>
      <c r="E82" s="128" t="e">
        <f t="shared" ca="1" si="5"/>
        <v>#NAME?</v>
      </c>
    </row>
    <row r="83" spans="1:5" x14ac:dyDescent="0.3">
      <c r="A83" s="73">
        <v>43732</v>
      </c>
      <c r="B83" s="130">
        <v>2966.6000979999999</v>
      </c>
      <c r="C83" s="125">
        <f t="shared" si="3"/>
        <v>-4.2927563895042153E-3</v>
      </c>
      <c r="D83" s="128">
        <f t="shared" si="4"/>
        <v>-4292.7563895042149</v>
      </c>
      <c r="E83" s="128" t="e">
        <f t="shared" ca="1" si="5"/>
        <v>#NAME?</v>
      </c>
    </row>
    <row r="84" spans="1:5" x14ac:dyDescent="0.3">
      <c r="A84" s="73">
        <v>43731</v>
      </c>
      <c r="B84" s="130">
        <v>2991.780029</v>
      </c>
      <c r="C84" s="125">
        <f t="shared" si="3"/>
        <v>4.482259883493489E-3</v>
      </c>
      <c r="D84" s="128">
        <f t="shared" si="4"/>
        <v>4482.2598834934888</v>
      </c>
      <c r="E84" s="128" t="e">
        <f t="shared" ca="1" si="5"/>
        <v>#NAME?</v>
      </c>
    </row>
    <row r="85" spans="1:5" x14ac:dyDescent="0.3">
      <c r="A85" s="73">
        <v>43728</v>
      </c>
      <c r="B85" s="130">
        <v>2992.070068</v>
      </c>
      <c r="C85" s="125">
        <f t="shared" si="3"/>
        <v>4.4851990206911108E-3</v>
      </c>
      <c r="D85" s="128">
        <f t="shared" si="4"/>
        <v>4485.1990206911105</v>
      </c>
      <c r="E85" s="128" t="e">
        <f t="shared" ca="1" si="5"/>
        <v>#NAME?</v>
      </c>
    </row>
    <row r="86" spans="1:5" x14ac:dyDescent="0.3">
      <c r="A86" s="73">
        <v>43727</v>
      </c>
      <c r="B86" s="130">
        <v>3006.790039</v>
      </c>
      <c r="C86" s="125">
        <f t="shared" si="3"/>
        <v>1.034611525537632E-2</v>
      </c>
      <c r="D86" s="128">
        <f t="shared" si="4"/>
        <v>10346.11525537632</v>
      </c>
      <c r="E86" s="128" t="e">
        <f t="shared" ca="1" si="5"/>
        <v>#NAME?</v>
      </c>
    </row>
    <row r="87" spans="1:5" x14ac:dyDescent="0.3">
      <c r="A87" s="73">
        <v>43726</v>
      </c>
      <c r="B87" s="130">
        <v>3006.7299800000001</v>
      </c>
      <c r="C87" s="125">
        <f t="shared" si="3"/>
        <v>2.3470086364318465E-2</v>
      </c>
      <c r="D87" s="128">
        <f t="shared" si="4"/>
        <v>23470.086364318464</v>
      </c>
      <c r="E87" s="128" t="e">
        <f t="shared" ca="1" si="5"/>
        <v>#NAME?</v>
      </c>
    </row>
    <row r="88" spans="1:5" x14ac:dyDescent="0.3">
      <c r="A88" s="73">
        <v>43725</v>
      </c>
      <c r="B88" s="130">
        <v>3005.6999510000001</v>
      </c>
      <c r="C88" s="125">
        <f t="shared" si="3"/>
        <v>3.4212213702015326E-2</v>
      </c>
      <c r="D88" s="128">
        <f t="shared" si="4"/>
        <v>34212.213702015324</v>
      </c>
      <c r="E88" s="128" t="e">
        <f t="shared" ca="1" si="5"/>
        <v>#NAME?</v>
      </c>
    </row>
    <row r="89" spans="1:5" x14ac:dyDescent="0.3">
      <c r="A89" s="73">
        <v>43724</v>
      </c>
      <c r="B89" s="130">
        <v>2997.959961</v>
      </c>
      <c r="C89" s="125">
        <f t="shared" si="3"/>
        <v>2.4432249527708505E-2</v>
      </c>
      <c r="D89" s="128">
        <f t="shared" si="4"/>
        <v>24432.249527708504</v>
      </c>
      <c r="E89" s="128" t="e">
        <f t="shared" ca="1" si="5"/>
        <v>#NAME?</v>
      </c>
    </row>
    <row r="90" spans="1:5" x14ac:dyDescent="0.3">
      <c r="A90" s="73">
        <v>43721</v>
      </c>
      <c r="B90" s="130">
        <v>3007.389893</v>
      </c>
      <c r="C90" s="125">
        <f t="shared" si="3"/>
        <v>2.8315112867974612E-2</v>
      </c>
      <c r="D90" s="128">
        <f t="shared" si="4"/>
        <v>28315.112867974611</v>
      </c>
      <c r="E90" s="128" t="e">
        <f t="shared" ca="1" si="5"/>
        <v>#NAME?</v>
      </c>
    </row>
    <row r="91" spans="1:5" x14ac:dyDescent="0.3">
      <c r="A91" s="73">
        <v>43720</v>
      </c>
      <c r="B91" s="130">
        <v>3009.570068</v>
      </c>
      <c r="C91" s="125">
        <f t="shared" si="3"/>
        <v>4.2116570803021336E-2</v>
      </c>
      <c r="D91" s="128">
        <f t="shared" si="4"/>
        <v>42116.570803021335</v>
      </c>
      <c r="E91" s="128" t="e">
        <f t="shared" ca="1" si="5"/>
        <v>#NAME?</v>
      </c>
    </row>
    <row r="92" spans="1:5" x14ac:dyDescent="0.3">
      <c r="A92" s="73">
        <v>43719</v>
      </c>
      <c r="B92" s="130">
        <v>3000.929932</v>
      </c>
      <c r="C92" s="125">
        <f t="shared" si="3"/>
        <v>4.592634221915759E-2</v>
      </c>
      <c r="D92" s="128">
        <f t="shared" si="4"/>
        <v>45926.342219157588</v>
      </c>
      <c r="E92" s="128" t="e">
        <f t="shared" ca="1" si="5"/>
        <v>#NAME?</v>
      </c>
    </row>
    <row r="93" spans="1:5" x14ac:dyDescent="0.3">
      <c r="A93" s="73">
        <v>43718</v>
      </c>
      <c r="B93" s="130">
        <v>2979.389893</v>
      </c>
      <c r="C93" s="125">
        <f t="shared" si="3"/>
        <v>3.5092661186445717E-2</v>
      </c>
      <c r="D93" s="128">
        <f t="shared" si="4"/>
        <v>35092.661186445715</v>
      </c>
      <c r="E93" s="128" t="e">
        <f t="shared" ca="1" si="5"/>
        <v>#NAME?</v>
      </c>
    </row>
    <row r="94" spans="1:5" x14ac:dyDescent="0.3">
      <c r="A94" s="73">
        <v>43717</v>
      </c>
      <c r="B94" s="130">
        <v>2978.429932</v>
      </c>
      <c r="C94" s="125">
        <f t="shared" si="3"/>
        <v>4.6123901101377429E-2</v>
      </c>
      <c r="D94" s="128">
        <f t="shared" si="4"/>
        <v>46123.901101377429</v>
      </c>
      <c r="E94" s="128" t="e">
        <f t="shared" ca="1" si="5"/>
        <v>#NAME?</v>
      </c>
    </row>
    <row r="95" spans="1:5" x14ac:dyDescent="0.3">
      <c r="A95" s="73">
        <v>43714</v>
      </c>
      <c r="B95" s="130">
        <v>2978.709961</v>
      </c>
      <c r="C95" s="125">
        <f t="shared" si="3"/>
        <v>1.9076621541509242E-2</v>
      </c>
      <c r="D95" s="128">
        <f t="shared" si="4"/>
        <v>19076.621541509241</v>
      </c>
      <c r="E95" s="128" t="e">
        <f t="shared" ca="1" si="5"/>
        <v>#NAME?</v>
      </c>
    </row>
    <row r="96" spans="1:5" x14ac:dyDescent="0.3">
      <c r="A96" s="73">
        <v>43713</v>
      </c>
      <c r="B96" s="130">
        <v>2976</v>
      </c>
      <c r="C96" s="125">
        <f t="shared" si="3"/>
        <v>1.7634229302506021E-2</v>
      </c>
      <c r="D96" s="128">
        <f t="shared" si="4"/>
        <v>17634.229302506021</v>
      </c>
      <c r="E96" s="128" t="e">
        <f t="shared" ca="1" si="5"/>
        <v>#NAME?</v>
      </c>
    </row>
    <row r="97" spans="1:5" x14ac:dyDescent="0.3">
      <c r="A97" s="73">
        <v>43712</v>
      </c>
      <c r="B97" s="130">
        <v>2937.780029</v>
      </c>
      <c r="C97" s="125">
        <f t="shared" si="3"/>
        <v>1.2849470910807126E-2</v>
      </c>
      <c r="D97" s="128">
        <f t="shared" si="4"/>
        <v>12849.470910807126</v>
      </c>
      <c r="E97" s="128" t="e">
        <f t="shared" ca="1" si="5"/>
        <v>#NAME?</v>
      </c>
    </row>
    <row r="98" spans="1:5" x14ac:dyDescent="0.3">
      <c r="A98" s="73">
        <v>43711</v>
      </c>
      <c r="B98" s="130">
        <v>2906.2700199999999</v>
      </c>
      <c r="C98" s="125">
        <f t="shared" si="3"/>
        <v>-5.9445838532551365E-3</v>
      </c>
      <c r="D98" s="128">
        <f t="shared" si="4"/>
        <v>-5944.5838532551361</v>
      </c>
      <c r="E98" s="128" t="e">
        <f t="shared" ca="1" si="5"/>
        <v>#NAME?</v>
      </c>
    </row>
    <row r="99" spans="1:5" x14ac:dyDescent="0.3">
      <c r="A99" s="73">
        <v>43707</v>
      </c>
      <c r="B99" s="130">
        <v>2926.459961</v>
      </c>
      <c r="C99" s="125">
        <f t="shared" si="3"/>
        <v>1.3078648340885124E-2</v>
      </c>
      <c r="D99" s="128">
        <f t="shared" si="4"/>
        <v>13078.648340885124</v>
      </c>
      <c r="E99" s="128" t="e">
        <f t="shared" ca="1" si="5"/>
        <v>#NAME?</v>
      </c>
    </row>
    <row r="100" spans="1:5" x14ac:dyDescent="0.3">
      <c r="A100" s="73">
        <v>43706</v>
      </c>
      <c r="B100" s="130">
        <v>2924.580078</v>
      </c>
      <c r="C100" s="125">
        <f t="shared" si="3"/>
        <v>2.7033283238775851E-2</v>
      </c>
      <c r="D100" s="128">
        <f t="shared" si="4"/>
        <v>27033.28323877585</v>
      </c>
      <c r="E100" s="128" t="e">
        <f t="shared" ca="1" si="5"/>
        <v>#NAME?</v>
      </c>
    </row>
    <row r="101" spans="1:5" x14ac:dyDescent="0.3">
      <c r="A101" s="73">
        <v>43705</v>
      </c>
      <c r="B101" s="130">
        <v>2887.9399410000001</v>
      </c>
      <c r="C101" s="125">
        <f t="shared" si="3"/>
        <v>1.6665437360694035E-2</v>
      </c>
      <c r="D101" s="128">
        <f t="shared" si="4"/>
        <v>16665.437360694035</v>
      </c>
      <c r="E101" s="128" t="e">
        <f t="shared" ca="1" si="5"/>
        <v>#NAME?</v>
      </c>
    </row>
    <row r="102" spans="1:5" x14ac:dyDescent="0.3">
      <c r="A102" s="73">
        <v>43704</v>
      </c>
      <c r="B102" s="130">
        <v>2869.1599120000001</v>
      </c>
      <c r="C102" s="125">
        <f t="shared" si="3"/>
        <v>-1.9533118275427142E-2</v>
      </c>
      <c r="D102" s="128">
        <f t="shared" si="4"/>
        <v>-19533.118275427143</v>
      </c>
      <c r="E102" s="128" t="e">
        <f t="shared" ca="1" si="5"/>
        <v>#NAME?</v>
      </c>
    </row>
    <row r="103" spans="1:5" x14ac:dyDescent="0.3">
      <c r="A103" s="73">
        <v>43703</v>
      </c>
      <c r="B103" s="130">
        <v>2878.3798830000001</v>
      </c>
      <c r="C103" s="125">
        <f t="shared" si="3"/>
        <v>-1.4986186815943991E-3</v>
      </c>
      <c r="D103" s="128">
        <f t="shared" si="4"/>
        <v>-1498.618681594399</v>
      </c>
      <c r="E103" s="128" t="e">
        <f t="shared" ca="1" si="5"/>
        <v>#NAME?</v>
      </c>
    </row>
    <row r="104" spans="1:5" x14ac:dyDescent="0.3">
      <c r="A104" s="73">
        <v>43700</v>
      </c>
      <c r="B104" s="130">
        <v>2847.110107</v>
      </c>
      <c r="C104" s="125">
        <f t="shared" si="3"/>
        <v>-2.4511262879106432E-2</v>
      </c>
      <c r="D104" s="128">
        <f t="shared" si="4"/>
        <v>-24511.262879106431</v>
      </c>
      <c r="E104" s="128" t="e">
        <f t="shared" ca="1" si="5"/>
        <v>#NAME?</v>
      </c>
    </row>
    <row r="105" spans="1:5" x14ac:dyDescent="0.3">
      <c r="A105" s="73">
        <v>43699</v>
      </c>
      <c r="B105" s="130">
        <v>2922.9499510000001</v>
      </c>
      <c r="C105" s="125">
        <f t="shared" si="3"/>
        <v>-5.1530540407309644E-3</v>
      </c>
      <c r="D105" s="128">
        <f t="shared" si="4"/>
        <v>-5153.0540407309645</v>
      </c>
      <c r="E105" s="128" t="e">
        <f t="shared" ca="1" si="5"/>
        <v>#NAME?</v>
      </c>
    </row>
    <row r="106" spans="1:5" x14ac:dyDescent="0.3">
      <c r="A106" s="73">
        <v>43698</v>
      </c>
      <c r="B106" s="130">
        <v>2924.429932</v>
      </c>
      <c r="C106" s="125">
        <f t="shared" si="3"/>
        <v>1.4025739526804859E-2</v>
      </c>
      <c r="D106" s="128">
        <f t="shared" si="4"/>
        <v>14025.739526804859</v>
      </c>
      <c r="E106" s="128" t="e">
        <f t="shared" ca="1" si="5"/>
        <v>#NAME?</v>
      </c>
    </row>
    <row r="107" spans="1:5" x14ac:dyDescent="0.3">
      <c r="A107" s="73">
        <v>43697</v>
      </c>
      <c r="B107" s="130">
        <v>2900.51001</v>
      </c>
      <c r="C107" s="125">
        <f t="shared" si="3"/>
        <v>6.5029443258626252E-3</v>
      </c>
      <c r="D107" s="128">
        <f t="shared" si="4"/>
        <v>6502.9443258626252</v>
      </c>
      <c r="E107" s="128" t="e">
        <f t="shared" ca="1" si="5"/>
        <v>#NAME?</v>
      </c>
    </row>
    <row r="108" spans="1:5" x14ac:dyDescent="0.3">
      <c r="A108" s="73">
        <v>43696</v>
      </c>
      <c r="B108" s="130">
        <v>2923.6499020000001</v>
      </c>
      <c r="C108" s="125">
        <f t="shared" si="3"/>
        <v>2.7738883791625479E-2</v>
      </c>
      <c r="D108" s="128">
        <f t="shared" si="4"/>
        <v>27738.883791625478</v>
      </c>
      <c r="E108" s="128" t="e">
        <f t="shared" ca="1" si="5"/>
        <v>#NAME?</v>
      </c>
    </row>
    <row r="109" spans="1:5" x14ac:dyDescent="0.3">
      <c r="A109" s="73">
        <v>43693</v>
      </c>
      <c r="B109" s="130">
        <v>2888.679932</v>
      </c>
      <c r="C109" s="125">
        <f t="shared" si="3"/>
        <v>-1.4791738297506796E-2</v>
      </c>
      <c r="D109" s="128">
        <f t="shared" si="4"/>
        <v>-14791.738297506796</v>
      </c>
      <c r="E109" s="128" t="e">
        <f t="shared" ca="1" si="5"/>
        <v>#NAME?</v>
      </c>
    </row>
    <row r="110" spans="1:5" x14ac:dyDescent="0.3">
      <c r="A110" s="73">
        <v>43692</v>
      </c>
      <c r="B110" s="130">
        <v>2847.6000979999999</v>
      </c>
      <c r="C110" s="125">
        <f t="shared" si="3"/>
        <v>-3.5875336503526256E-2</v>
      </c>
      <c r="D110" s="128">
        <f t="shared" si="4"/>
        <v>-35875.336503526254</v>
      </c>
      <c r="E110" s="128" t="e">
        <f t="shared" ca="1" si="5"/>
        <v>#NAME?</v>
      </c>
    </row>
    <row r="111" spans="1:5" x14ac:dyDescent="0.3">
      <c r="A111" s="73">
        <v>43691</v>
      </c>
      <c r="B111" s="130">
        <v>2840.6000979999999</v>
      </c>
      <c r="C111" s="125">
        <f t="shared" si="3"/>
        <v>-4.6899989426616329E-2</v>
      </c>
      <c r="D111" s="128">
        <f t="shared" si="4"/>
        <v>-46899.989426616332</v>
      </c>
      <c r="E111" s="128" t="e">
        <f t="shared" ca="1" si="5"/>
        <v>#NAME?</v>
      </c>
    </row>
    <row r="112" spans="1:5" x14ac:dyDescent="0.3">
      <c r="A112" s="73">
        <v>43690</v>
      </c>
      <c r="B112" s="130">
        <v>2926.320068</v>
      </c>
      <c r="C112" s="125">
        <f t="shared" si="3"/>
        <v>-2.8826643599191515E-2</v>
      </c>
      <c r="D112" s="128">
        <f t="shared" si="4"/>
        <v>-28826.643599191513</v>
      </c>
      <c r="E112" s="128" t="e">
        <f t="shared" ca="1" si="5"/>
        <v>#NAME?</v>
      </c>
    </row>
    <row r="113" spans="1:5" x14ac:dyDescent="0.3">
      <c r="A113" s="73">
        <v>43689</v>
      </c>
      <c r="B113" s="130">
        <v>2882.6999510000001</v>
      </c>
      <c r="C113" s="125">
        <f t="shared" si="3"/>
        <v>-4.5770074289824825E-2</v>
      </c>
      <c r="D113" s="128">
        <f t="shared" si="4"/>
        <v>-45770.074289824828</v>
      </c>
      <c r="E113" s="128" t="e">
        <f t="shared" ca="1" si="5"/>
        <v>#NAME?</v>
      </c>
    </row>
    <row r="114" spans="1:5" x14ac:dyDescent="0.3">
      <c r="A114" s="73">
        <v>43686</v>
      </c>
      <c r="B114" s="130">
        <v>2918.6499020000001</v>
      </c>
      <c r="C114" s="125">
        <f t="shared" si="3"/>
        <v>-3.5431315794137608E-2</v>
      </c>
      <c r="D114" s="128">
        <f t="shared" si="4"/>
        <v>-35431.315794137605</v>
      </c>
      <c r="E114" s="128" t="e">
        <f t="shared" ca="1" si="5"/>
        <v>#NAME?</v>
      </c>
    </row>
    <row r="115" spans="1:5" x14ac:dyDescent="0.3">
      <c r="A115" s="73">
        <v>43685</v>
      </c>
      <c r="B115" s="130">
        <v>2938.0900879999999</v>
      </c>
      <c r="C115" s="125">
        <f t="shared" si="3"/>
        <v>-2.1833235909068716E-2</v>
      </c>
      <c r="D115" s="128">
        <f t="shared" si="4"/>
        <v>-21833.235909068717</v>
      </c>
      <c r="E115" s="128" t="e">
        <f t="shared" ca="1" si="5"/>
        <v>#NAME?</v>
      </c>
    </row>
    <row r="116" spans="1:5" x14ac:dyDescent="0.3">
      <c r="A116" s="73">
        <v>43684</v>
      </c>
      <c r="B116" s="130">
        <v>2883.9799800000001</v>
      </c>
      <c r="C116" s="125">
        <f t="shared" si="3"/>
        <v>-4.4900606827108613E-2</v>
      </c>
      <c r="D116" s="128">
        <f t="shared" si="4"/>
        <v>-44900.606827108611</v>
      </c>
      <c r="E116" s="128" t="e">
        <f t="shared" ca="1" si="5"/>
        <v>#NAME?</v>
      </c>
    </row>
    <row r="117" spans="1:5" x14ac:dyDescent="0.3">
      <c r="A117" s="73">
        <v>43683</v>
      </c>
      <c r="B117" s="130">
        <v>2881.7700199999999</v>
      </c>
      <c r="C117" s="125">
        <f t="shared" si="3"/>
        <v>-4.1158272148312913E-2</v>
      </c>
      <c r="D117" s="128">
        <f t="shared" si="4"/>
        <v>-41158.272148312913</v>
      </c>
      <c r="E117" s="128" t="e">
        <f t="shared" ca="1" si="5"/>
        <v>#NAME?</v>
      </c>
    </row>
    <row r="118" spans="1:5" x14ac:dyDescent="0.3">
      <c r="A118" s="73">
        <v>43682</v>
      </c>
      <c r="B118" s="130">
        <v>2844.73999</v>
      </c>
      <c r="C118" s="125">
        <f t="shared" si="3"/>
        <v>-4.6997865226500846E-2</v>
      </c>
      <c r="D118" s="128">
        <f t="shared" si="4"/>
        <v>-46997.865226500842</v>
      </c>
      <c r="E118" s="128" t="e">
        <f t="shared" ca="1" si="5"/>
        <v>#NAME?</v>
      </c>
    </row>
    <row r="119" spans="1:5" x14ac:dyDescent="0.3">
      <c r="A119" s="73">
        <v>43679</v>
      </c>
      <c r="B119" s="130">
        <v>2932.0500489999999</v>
      </c>
      <c r="C119" s="125">
        <f t="shared" si="3"/>
        <v>-1.4970068768902389E-2</v>
      </c>
      <c r="D119" s="128">
        <f t="shared" si="4"/>
        <v>-14970.068768902389</v>
      </c>
      <c r="E119" s="128" t="e">
        <f t="shared" ca="1" si="5"/>
        <v>#NAME?</v>
      </c>
    </row>
    <row r="120" spans="1:5" x14ac:dyDescent="0.3">
      <c r="A120" s="73">
        <v>43678</v>
      </c>
      <c r="B120" s="130">
        <v>2953.5600589999999</v>
      </c>
      <c r="C120" s="125">
        <f t="shared" si="3"/>
        <v>-1.3872627888668165E-2</v>
      </c>
      <c r="D120" s="128">
        <f t="shared" si="4"/>
        <v>-13872.627888668165</v>
      </c>
      <c r="E120" s="128" t="e">
        <f t="shared" ca="1" si="5"/>
        <v>#NAME?</v>
      </c>
    </row>
    <row r="121" spans="1:5" x14ac:dyDescent="0.3">
      <c r="A121" s="73">
        <v>43677</v>
      </c>
      <c r="B121" s="130">
        <v>2980.3798830000001</v>
      </c>
      <c r="C121" s="125">
        <f t="shared" si="3"/>
        <v>-1.3537099689686638E-3</v>
      </c>
      <c r="D121" s="128">
        <f t="shared" si="4"/>
        <v>-1353.7099689686638</v>
      </c>
      <c r="E121" s="128" t="e">
        <f t="shared" ca="1" si="5"/>
        <v>#NAME?</v>
      </c>
    </row>
    <row r="122" spans="1:5" x14ac:dyDescent="0.3">
      <c r="A122" s="73">
        <v>43676</v>
      </c>
      <c r="B122" s="130">
        <v>3013.179932</v>
      </c>
      <c r="C122" s="125">
        <f t="shared" si="3"/>
        <v>3.0425336817556659E-3</v>
      </c>
      <c r="D122" s="128">
        <f t="shared" si="4"/>
        <v>3042.5336817556658</v>
      </c>
      <c r="E122" s="128" t="e">
        <f t="shared" ca="1" si="5"/>
        <v>#NAME?</v>
      </c>
    </row>
    <row r="123" spans="1:5" x14ac:dyDescent="0.3">
      <c r="A123" s="73">
        <v>43675</v>
      </c>
      <c r="B123" s="130">
        <v>3020.969971</v>
      </c>
      <c r="C123" s="125">
        <f t="shared" si="3"/>
        <v>2.212759808769782E-3</v>
      </c>
      <c r="D123" s="128">
        <f t="shared" si="4"/>
        <v>2212.759808769782</v>
      </c>
      <c r="E123" s="128" t="e">
        <f t="shared" ca="1" si="5"/>
        <v>#NAME?</v>
      </c>
    </row>
    <row r="124" spans="1:5" x14ac:dyDescent="0.3">
      <c r="A124" s="73">
        <v>43672</v>
      </c>
      <c r="B124" s="130">
        <v>3025.860107</v>
      </c>
      <c r="C124" s="125">
        <f t="shared" si="3"/>
        <v>4.0116156573883899E-3</v>
      </c>
      <c r="D124" s="128">
        <f t="shared" si="4"/>
        <v>4011.61565738839</v>
      </c>
      <c r="E124" s="128" t="e">
        <f t="shared" ca="1" si="5"/>
        <v>#NAME?</v>
      </c>
    </row>
    <row r="125" spans="1:5" x14ac:dyDescent="0.3">
      <c r="A125" s="73">
        <v>43671</v>
      </c>
      <c r="B125" s="130">
        <v>3003.669922</v>
      </c>
      <c r="C125" s="125">
        <f t="shared" si="3"/>
        <v>1.2533743046614365E-3</v>
      </c>
      <c r="D125" s="128">
        <f t="shared" si="4"/>
        <v>1253.3743046614366</v>
      </c>
      <c r="E125" s="128" t="e">
        <f t="shared" ca="1" si="5"/>
        <v>#NAME?</v>
      </c>
    </row>
    <row r="126" spans="1:5" x14ac:dyDescent="0.3">
      <c r="A126" s="73">
        <v>43670</v>
      </c>
      <c r="B126" s="130">
        <v>3019.5600589999999</v>
      </c>
      <c r="C126" s="125">
        <f t="shared" si="3"/>
        <v>8.8504413188363884E-3</v>
      </c>
      <c r="D126" s="128">
        <f t="shared" si="4"/>
        <v>8850.4413188363887</v>
      </c>
      <c r="E126" s="128" t="e">
        <f t="shared" ca="1" si="5"/>
        <v>#NAME?</v>
      </c>
    </row>
    <row r="127" spans="1:5" x14ac:dyDescent="0.3">
      <c r="A127" s="73">
        <v>43669</v>
      </c>
      <c r="B127" s="130">
        <v>3005.469971</v>
      </c>
      <c r="C127" s="125">
        <f t="shared" si="3"/>
        <v>8.6722475658564946E-3</v>
      </c>
      <c r="D127" s="128">
        <f t="shared" si="4"/>
        <v>8672.2475658564945</v>
      </c>
      <c r="E127" s="128" t="e">
        <f t="shared" ca="1" si="5"/>
        <v>#NAME?</v>
      </c>
    </row>
    <row r="128" spans="1:5" x14ac:dyDescent="0.3">
      <c r="A128" s="73">
        <v>43668</v>
      </c>
      <c r="B128" s="130">
        <v>2985.030029</v>
      </c>
      <c r="C128" s="125">
        <f t="shared" si="3"/>
        <v>3.0511527913796854E-3</v>
      </c>
      <c r="D128" s="128">
        <f t="shared" si="4"/>
        <v>3051.1527913796854</v>
      </c>
      <c r="E128" s="128" t="e">
        <f t="shared" ca="1" si="5"/>
        <v>#NAME?</v>
      </c>
    </row>
    <row r="129" spans="1:5" x14ac:dyDescent="0.3">
      <c r="A129" s="73">
        <v>43665</v>
      </c>
      <c r="B129" s="130">
        <v>2976.610107</v>
      </c>
      <c r="C129" s="125">
        <f t="shared" si="3"/>
        <v>-6.4122545960594302E-3</v>
      </c>
      <c r="D129" s="128">
        <f t="shared" si="4"/>
        <v>-6412.2545960594298</v>
      </c>
      <c r="E129" s="128" t="e">
        <f t="shared" ca="1" si="5"/>
        <v>#NAME?</v>
      </c>
    </row>
    <row r="130" spans="1:5" x14ac:dyDescent="0.3">
      <c r="A130" s="73">
        <v>43664</v>
      </c>
      <c r="B130" s="130">
        <v>2995.110107</v>
      </c>
      <c r="C130" s="125">
        <f t="shared" si="3"/>
        <v>7.4335763840902569E-3</v>
      </c>
      <c r="D130" s="128">
        <f t="shared" si="4"/>
        <v>7433.5763840902573</v>
      </c>
      <c r="E130" s="128" t="e">
        <f t="shared" ca="1" si="5"/>
        <v>#NAME?</v>
      </c>
    </row>
    <row r="131" spans="1:5" x14ac:dyDescent="0.3">
      <c r="A131" s="73">
        <v>43663</v>
      </c>
      <c r="B131" s="130">
        <v>2984.419922</v>
      </c>
      <c r="C131" s="125">
        <f t="shared" si="3"/>
        <v>6.7771953430888487E-3</v>
      </c>
      <c r="D131" s="128">
        <f t="shared" si="4"/>
        <v>6777.1953430888489</v>
      </c>
      <c r="E131" s="128" t="e">
        <f t="shared" ca="1" si="5"/>
        <v>#NAME?</v>
      </c>
    </row>
    <row r="132" spans="1:5" x14ac:dyDescent="0.3">
      <c r="A132" s="73">
        <v>43662</v>
      </c>
      <c r="B132" s="130">
        <v>3004.040039</v>
      </c>
      <c r="C132" s="125">
        <f t="shared" si="3"/>
        <v>2.1171009459741708E-2</v>
      </c>
      <c r="D132" s="128">
        <f t="shared" si="4"/>
        <v>21171.009459741708</v>
      </c>
      <c r="E132" s="128" t="e">
        <f t="shared" ca="1" si="5"/>
        <v>#NAME?</v>
      </c>
    </row>
    <row r="133" spans="1:5" x14ac:dyDescent="0.3">
      <c r="A133" s="73">
        <v>43661</v>
      </c>
      <c r="B133" s="130">
        <v>3014.3000489999999</v>
      </c>
      <c r="C133" s="125">
        <f t="shared" si="3"/>
        <v>3.0558144969276224E-2</v>
      </c>
      <c r="D133" s="128">
        <f t="shared" si="4"/>
        <v>30558.144969276225</v>
      </c>
      <c r="E133" s="128" t="e">
        <f t="shared" ca="1" si="5"/>
        <v>#NAME?</v>
      </c>
    </row>
    <row r="134" spans="1:5" x14ac:dyDescent="0.3">
      <c r="A134" s="73">
        <v>43658</v>
      </c>
      <c r="B134" s="130">
        <v>3013.7700199999999</v>
      </c>
      <c r="C134" s="125">
        <f t="shared" si="3"/>
        <v>3.4316245565838566E-2</v>
      </c>
      <c r="D134" s="128">
        <f t="shared" si="4"/>
        <v>34316.245565838566</v>
      </c>
      <c r="E134" s="128" t="e">
        <f t="shared" ca="1" si="5"/>
        <v>#NAME?</v>
      </c>
    </row>
    <row r="135" spans="1:5" x14ac:dyDescent="0.3">
      <c r="A135" s="73">
        <v>43657</v>
      </c>
      <c r="B135" s="130">
        <v>2999.9099120000001</v>
      </c>
      <c r="C135" s="125">
        <f t="shared" si="3"/>
        <v>2.8289092373918967E-2</v>
      </c>
      <c r="D135" s="128">
        <f t="shared" si="4"/>
        <v>28289.092373918967</v>
      </c>
      <c r="E135" s="128" t="e">
        <f t="shared" ca="1" si="5"/>
        <v>#NAME?</v>
      </c>
    </row>
    <row r="136" spans="1:5" x14ac:dyDescent="0.3">
      <c r="A136" s="73">
        <v>43656</v>
      </c>
      <c r="B136" s="130">
        <v>2993.070068</v>
      </c>
      <c r="C136" s="125">
        <f t="shared" ref="C136:C199" si="6">B136/B146-1</f>
        <v>1.6201798907506282E-2</v>
      </c>
      <c r="D136" s="128">
        <f t="shared" ref="D136:D199" si="7">C136*$B$5</f>
        <v>16201.798907506281</v>
      </c>
      <c r="E136" s="128" t="e">
        <f t="shared" ref="E136:E199" ca="1" si="8">ABS(_xlfn.PERCENTILE.INC(OFFSET(D136,0,0,Window),1-VaRLevel))</f>
        <v>#NAME?</v>
      </c>
    </row>
    <row r="137" spans="1:5" x14ac:dyDescent="0.3">
      <c r="A137" s="73">
        <v>43655</v>
      </c>
      <c r="B137" s="130">
        <v>2979.6298830000001</v>
      </c>
      <c r="C137" s="125">
        <f t="shared" si="6"/>
        <v>9.8865676489687804E-3</v>
      </c>
      <c r="D137" s="128">
        <f t="shared" si="7"/>
        <v>9886.5676489687812</v>
      </c>
      <c r="E137" s="128" t="e">
        <f t="shared" ca="1" si="8"/>
        <v>#NAME?</v>
      </c>
    </row>
    <row r="138" spans="1:5" x14ac:dyDescent="0.3">
      <c r="A138" s="73">
        <v>43654</v>
      </c>
      <c r="B138" s="130">
        <v>2975.9499510000001</v>
      </c>
      <c r="C138" s="125">
        <f t="shared" si="6"/>
        <v>7.3692258092288299E-3</v>
      </c>
      <c r="D138" s="128">
        <f t="shared" si="7"/>
        <v>7369.2258092288303</v>
      </c>
      <c r="E138" s="128" t="e">
        <f t="shared" ca="1" si="8"/>
        <v>#NAME?</v>
      </c>
    </row>
    <row r="139" spans="1:5" x14ac:dyDescent="0.3">
      <c r="A139" s="73">
        <v>43649</v>
      </c>
      <c r="B139" s="130">
        <v>2995.820068</v>
      </c>
      <c r="C139" s="125">
        <f t="shared" si="6"/>
        <v>2.3701027153742116E-2</v>
      </c>
      <c r="D139" s="128">
        <f t="shared" si="7"/>
        <v>23701.027153742114</v>
      </c>
      <c r="E139" s="128" t="e">
        <f t="shared" ca="1" si="8"/>
        <v>#NAME?</v>
      </c>
    </row>
    <row r="140" spans="1:5" x14ac:dyDescent="0.3">
      <c r="A140" s="73">
        <v>43648</v>
      </c>
      <c r="B140" s="130">
        <v>2973.01001</v>
      </c>
      <c r="C140" s="125">
        <f t="shared" si="6"/>
        <v>1.8939254562591046E-2</v>
      </c>
      <c r="D140" s="128">
        <f t="shared" si="7"/>
        <v>18939.254562591046</v>
      </c>
      <c r="E140" s="128" t="e">
        <f t="shared" ca="1" si="8"/>
        <v>#NAME?</v>
      </c>
    </row>
    <row r="141" spans="1:5" x14ac:dyDescent="0.3">
      <c r="A141" s="73">
        <v>43647</v>
      </c>
      <c r="B141" s="130">
        <v>2964.330078</v>
      </c>
      <c r="C141" s="125">
        <f t="shared" si="6"/>
        <v>2.5836914947132028E-2</v>
      </c>
      <c r="D141" s="128">
        <f t="shared" si="7"/>
        <v>25836.914947132027</v>
      </c>
      <c r="E141" s="128" t="e">
        <f t="shared" ca="1" si="8"/>
        <v>#NAME?</v>
      </c>
    </row>
    <row r="142" spans="1:5" x14ac:dyDescent="0.3">
      <c r="A142" s="73">
        <v>43644</v>
      </c>
      <c r="B142" s="130">
        <v>2941.76001</v>
      </c>
      <c r="C142" s="125">
        <f t="shared" si="6"/>
        <v>1.8974856209428959E-2</v>
      </c>
      <c r="D142" s="128">
        <f t="shared" si="7"/>
        <v>18974.856209428959</v>
      </c>
      <c r="E142" s="128" t="e">
        <f t="shared" ca="1" si="8"/>
        <v>#NAME?</v>
      </c>
    </row>
    <row r="143" spans="1:5" x14ac:dyDescent="0.3">
      <c r="A143" s="73">
        <v>43643</v>
      </c>
      <c r="B143" s="130">
        <v>2924.919922</v>
      </c>
      <c r="C143" s="125">
        <f t="shared" si="6"/>
        <v>1.1509050307600077E-2</v>
      </c>
      <c r="D143" s="128">
        <f t="shared" si="7"/>
        <v>11509.050307600077</v>
      </c>
      <c r="E143" s="128" t="e">
        <f t="shared" ca="1" si="8"/>
        <v>#NAME?</v>
      </c>
    </row>
    <row r="144" spans="1:5" x14ac:dyDescent="0.3">
      <c r="A144" s="73">
        <v>43642</v>
      </c>
      <c r="B144" s="130">
        <v>2913.780029</v>
      </c>
      <c r="C144" s="125">
        <f t="shared" si="6"/>
        <v>1.1785356118009682E-2</v>
      </c>
      <c r="D144" s="128">
        <f t="shared" si="7"/>
        <v>11785.356118009682</v>
      </c>
      <c r="E144" s="128" t="e">
        <f t="shared" ca="1" si="8"/>
        <v>#NAME?</v>
      </c>
    </row>
    <row r="145" spans="1:5" x14ac:dyDescent="0.3">
      <c r="A145" s="73">
        <v>43641</v>
      </c>
      <c r="B145" s="130">
        <v>2917.3798830000001</v>
      </c>
      <c r="C145" s="125">
        <f t="shared" si="6"/>
        <v>1.0971235018701009E-2</v>
      </c>
      <c r="D145" s="128">
        <f t="shared" si="7"/>
        <v>10971.235018701009</v>
      </c>
      <c r="E145" s="128" t="e">
        <f t="shared" ca="1" si="8"/>
        <v>#NAME?</v>
      </c>
    </row>
    <row r="146" spans="1:5" x14ac:dyDescent="0.3">
      <c r="A146" s="73">
        <v>43640</v>
      </c>
      <c r="B146" s="130">
        <v>2945.3500979999999</v>
      </c>
      <c r="C146" s="125">
        <f t="shared" si="6"/>
        <v>2.0306754842376984E-2</v>
      </c>
      <c r="D146" s="128">
        <f t="shared" si="7"/>
        <v>20306.754842376984</v>
      </c>
      <c r="E146" s="128" t="e">
        <f t="shared" ca="1" si="8"/>
        <v>#NAME?</v>
      </c>
    </row>
    <row r="147" spans="1:5" x14ac:dyDescent="0.3">
      <c r="A147" s="73">
        <v>43637</v>
      </c>
      <c r="B147" s="130">
        <v>2950.459961</v>
      </c>
      <c r="C147" s="125">
        <f t="shared" si="6"/>
        <v>2.6839799897714123E-2</v>
      </c>
      <c r="D147" s="128">
        <f t="shared" si="7"/>
        <v>26839.799897714121</v>
      </c>
      <c r="E147" s="128" t="e">
        <f t="shared" ca="1" si="8"/>
        <v>#NAME?</v>
      </c>
    </row>
    <row r="148" spans="1:5" x14ac:dyDescent="0.3">
      <c r="A148" s="73">
        <v>43636</v>
      </c>
      <c r="B148" s="130">
        <v>2954.179932</v>
      </c>
      <c r="C148" s="125">
        <f t="shared" si="6"/>
        <v>3.8927494870484747E-2</v>
      </c>
      <c r="D148" s="128">
        <f t="shared" si="7"/>
        <v>38927.494870484748</v>
      </c>
      <c r="E148" s="128" t="e">
        <f t="shared" ca="1" si="8"/>
        <v>#NAME?</v>
      </c>
    </row>
    <row r="149" spans="1:5" x14ac:dyDescent="0.3">
      <c r="A149" s="73">
        <v>43635</v>
      </c>
      <c r="B149" s="130">
        <v>2926.459961</v>
      </c>
      <c r="C149" s="125">
        <f t="shared" si="6"/>
        <v>3.5493538021112325E-2</v>
      </c>
      <c r="D149" s="128">
        <f t="shared" si="7"/>
        <v>35493.538021112327</v>
      </c>
      <c r="E149" s="128" t="e">
        <f t="shared" ca="1" si="8"/>
        <v>#NAME?</v>
      </c>
    </row>
    <row r="150" spans="1:5" x14ac:dyDescent="0.3">
      <c r="A150" s="73">
        <v>43634</v>
      </c>
      <c r="B150" s="130">
        <v>2917.75</v>
      </c>
      <c r="C150" s="125">
        <f t="shared" si="6"/>
        <v>4.0838013884941349E-2</v>
      </c>
      <c r="D150" s="128">
        <f t="shared" si="7"/>
        <v>40838.013884941349</v>
      </c>
      <c r="E150" s="128" t="e">
        <f t="shared" ca="1" si="8"/>
        <v>#NAME?</v>
      </c>
    </row>
    <row r="151" spans="1:5" x14ac:dyDescent="0.3">
      <c r="A151" s="73">
        <v>43633</v>
      </c>
      <c r="B151" s="130">
        <v>2889.669922</v>
      </c>
      <c r="C151" s="125">
        <f t="shared" si="6"/>
        <v>5.2914053304956798E-2</v>
      </c>
      <c r="D151" s="128">
        <f t="shared" si="7"/>
        <v>52914.053304956797</v>
      </c>
      <c r="E151" s="128" t="e">
        <f t="shared" ca="1" si="8"/>
        <v>#NAME?</v>
      </c>
    </row>
    <row r="152" spans="1:5" x14ac:dyDescent="0.3">
      <c r="A152" s="73">
        <v>43630</v>
      </c>
      <c r="B152" s="130">
        <v>2886.9799800000001</v>
      </c>
      <c r="C152" s="125">
        <f t="shared" si="6"/>
        <v>4.9025064172845578E-2</v>
      </c>
      <c r="D152" s="128">
        <f t="shared" si="7"/>
        <v>49025.064172845581</v>
      </c>
      <c r="E152" s="128" t="e">
        <f t="shared" ca="1" si="8"/>
        <v>#NAME?</v>
      </c>
    </row>
    <row r="153" spans="1:5" x14ac:dyDescent="0.3">
      <c r="A153" s="73">
        <v>43629</v>
      </c>
      <c r="B153" s="130">
        <v>2891.639893</v>
      </c>
      <c r="C153" s="125">
        <f t="shared" si="6"/>
        <v>3.6853690058538335E-2</v>
      </c>
      <c r="D153" s="128">
        <f t="shared" si="7"/>
        <v>36853.690058538334</v>
      </c>
      <c r="E153" s="128" t="e">
        <f t="shared" ca="1" si="8"/>
        <v>#NAME?</v>
      </c>
    </row>
    <row r="154" spans="1:5" x14ac:dyDescent="0.3">
      <c r="A154" s="73">
        <v>43628</v>
      </c>
      <c r="B154" s="130">
        <v>2879.8400879999999</v>
      </c>
      <c r="C154" s="125">
        <f t="shared" si="6"/>
        <v>3.4789569354229721E-2</v>
      </c>
      <c r="D154" s="128">
        <f t="shared" si="7"/>
        <v>34789.569354229723</v>
      </c>
      <c r="E154" s="128" t="e">
        <f t="shared" ca="1" si="8"/>
        <v>#NAME?</v>
      </c>
    </row>
    <row r="155" spans="1:5" x14ac:dyDescent="0.3">
      <c r="A155" s="73">
        <v>43627</v>
      </c>
      <c r="B155" s="130">
        <v>2885.719971</v>
      </c>
      <c r="C155" s="125">
        <f t="shared" si="6"/>
        <v>2.973536202373106E-2</v>
      </c>
      <c r="D155" s="128">
        <f t="shared" si="7"/>
        <v>29735.362023731061</v>
      </c>
      <c r="E155" s="128" t="e">
        <f t="shared" ca="1" si="8"/>
        <v>#NAME?</v>
      </c>
    </row>
    <row r="156" spans="1:5" x14ac:dyDescent="0.3">
      <c r="A156" s="73">
        <v>43626</v>
      </c>
      <c r="B156" s="130">
        <v>2886.7299800000001</v>
      </c>
      <c r="C156" s="125">
        <f t="shared" si="6"/>
        <v>2.1468022523720931E-2</v>
      </c>
      <c r="D156" s="128">
        <f t="shared" si="7"/>
        <v>21468.022523720931</v>
      </c>
      <c r="E156" s="128" t="e">
        <f t="shared" ca="1" si="8"/>
        <v>#NAME?</v>
      </c>
    </row>
    <row r="157" spans="1:5" x14ac:dyDescent="0.3">
      <c r="A157" s="73">
        <v>43623</v>
      </c>
      <c r="B157" s="130">
        <v>2873.3400879999999</v>
      </c>
      <c r="C157" s="125">
        <f t="shared" si="6"/>
        <v>1.8106219946234958E-2</v>
      </c>
      <c r="D157" s="128">
        <f t="shared" si="7"/>
        <v>18106.21994623496</v>
      </c>
      <c r="E157" s="128" t="e">
        <f t="shared" ca="1" si="8"/>
        <v>#NAME?</v>
      </c>
    </row>
    <row r="158" spans="1:5" x14ac:dyDescent="0.3">
      <c r="A158" s="73">
        <v>43622</v>
      </c>
      <c r="B158" s="130">
        <v>2843.48999</v>
      </c>
      <c r="C158" s="125">
        <f t="shared" si="6"/>
        <v>-4.4743773909722284E-3</v>
      </c>
      <c r="D158" s="128">
        <f t="shared" si="7"/>
        <v>-4474.3773909722286</v>
      </c>
      <c r="E158" s="128" t="e">
        <f t="shared" ca="1" si="8"/>
        <v>#NAME?</v>
      </c>
    </row>
    <row r="159" spans="1:5" x14ac:dyDescent="0.3">
      <c r="A159" s="73">
        <v>43621</v>
      </c>
      <c r="B159" s="130">
        <v>2826.1499020000001</v>
      </c>
      <c r="C159" s="125">
        <f t="shared" si="6"/>
        <v>-1.33398747268616E-2</v>
      </c>
      <c r="D159" s="128">
        <f t="shared" si="7"/>
        <v>-13339.874726861601</v>
      </c>
      <c r="E159" s="128" t="e">
        <f t="shared" ca="1" si="8"/>
        <v>#NAME?</v>
      </c>
    </row>
    <row r="160" spans="1:5" x14ac:dyDescent="0.3">
      <c r="A160" s="73">
        <v>43620</v>
      </c>
      <c r="B160" s="130">
        <v>2803.2700199999999</v>
      </c>
      <c r="C160" s="125">
        <f t="shared" si="6"/>
        <v>-1.3013016643110054E-2</v>
      </c>
      <c r="D160" s="128">
        <f t="shared" si="7"/>
        <v>-13013.016643110053</v>
      </c>
      <c r="E160" s="128" t="e">
        <f t="shared" ca="1" si="8"/>
        <v>#NAME?</v>
      </c>
    </row>
    <row r="161" spans="1:5" x14ac:dyDescent="0.3">
      <c r="A161" s="73">
        <v>43619</v>
      </c>
      <c r="B161" s="130">
        <v>2744.4499510000001</v>
      </c>
      <c r="C161" s="125">
        <f t="shared" si="6"/>
        <v>-4.0244402693069281E-2</v>
      </c>
      <c r="D161" s="128">
        <f t="shared" si="7"/>
        <v>-40244.402693069278</v>
      </c>
      <c r="E161" s="128" t="e">
        <f t="shared" ca="1" si="8"/>
        <v>#NAME?</v>
      </c>
    </row>
    <row r="162" spans="1:5" x14ac:dyDescent="0.3">
      <c r="A162" s="73">
        <v>43616</v>
      </c>
      <c r="B162" s="130">
        <v>2752.0600589999999</v>
      </c>
      <c r="C162" s="125">
        <f t="shared" si="6"/>
        <v>-4.320103676306164E-2</v>
      </c>
      <c r="D162" s="128">
        <f t="shared" si="7"/>
        <v>-43201.036763061638</v>
      </c>
      <c r="E162" s="128" t="e">
        <f t="shared" ca="1" si="8"/>
        <v>#NAME?</v>
      </c>
    </row>
    <row r="163" spans="1:5" x14ac:dyDescent="0.3">
      <c r="A163" s="73">
        <v>43615</v>
      </c>
      <c r="B163" s="130">
        <v>2788.860107</v>
      </c>
      <c r="C163" s="125">
        <f t="shared" si="6"/>
        <v>-2.1782085630630221E-2</v>
      </c>
      <c r="D163" s="128">
        <f t="shared" si="7"/>
        <v>-21782.085630630223</v>
      </c>
      <c r="E163" s="128" t="e">
        <f t="shared" ca="1" si="8"/>
        <v>#NAME?</v>
      </c>
    </row>
    <row r="164" spans="1:5" x14ac:dyDescent="0.3">
      <c r="A164" s="73">
        <v>43614</v>
      </c>
      <c r="B164" s="130">
        <v>2783.0200199999999</v>
      </c>
      <c r="C164" s="125">
        <f t="shared" si="6"/>
        <v>-1.8130719830759645E-2</v>
      </c>
      <c r="D164" s="128">
        <f t="shared" si="7"/>
        <v>-18130.719830759645</v>
      </c>
      <c r="E164" s="128" t="e">
        <f t="shared" ca="1" si="8"/>
        <v>#NAME?</v>
      </c>
    </row>
    <row r="165" spans="1:5" x14ac:dyDescent="0.3">
      <c r="A165" s="73">
        <v>43613</v>
      </c>
      <c r="B165" s="130">
        <v>2802.389893</v>
      </c>
      <c r="C165" s="125">
        <f t="shared" si="6"/>
        <v>-3.3715013871673527E-3</v>
      </c>
      <c r="D165" s="128">
        <f t="shared" si="7"/>
        <v>-3371.5013871673527</v>
      </c>
      <c r="E165" s="128" t="e">
        <f t="shared" ca="1" si="8"/>
        <v>#NAME?</v>
      </c>
    </row>
    <row r="166" spans="1:5" x14ac:dyDescent="0.3">
      <c r="A166" s="73">
        <v>43609</v>
      </c>
      <c r="B166" s="130">
        <v>2826.0600589999999</v>
      </c>
      <c r="C166" s="125">
        <f t="shared" si="6"/>
        <v>-1.9205887722002268E-2</v>
      </c>
      <c r="D166" s="128">
        <f t="shared" si="7"/>
        <v>-19205.88772200227</v>
      </c>
      <c r="E166" s="128" t="e">
        <f t="shared" ca="1" si="8"/>
        <v>#NAME?</v>
      </c>
    </row>
    <row r="167" spans="1:5" x14ac:dyDescent="0.3">
      <c r="A167" s="73">
        <v>43608</v>
      </c>
      <c r="B167" s="130">
        <v>2822.23999</v>
      </c>
      <c r="C167" s="125">
        <f t="shared" si="6"/>
        <v>-1.6887742966832153E-2</v>
      </c>
      <c r="D167" s="128">
        <f t="shared" si="7"/>
        <v>-16887.742966832153</v>
      </c>
      <c r="E167" s="128" t="e">
        <f t="shared" ca="1" si="8"/>
        <v>#NAME?</v>
      </c>
    </row>
    <row r="168" spans="1:5" x14ac:dyDescent="0.3">
      <c r="A168" s="73">
        <v>43607</v>
      </c>
      <c r="B168" s="130">
        <v>2856.2700199999999</v>
      </c>
      <c r="C168" s="125">
        <f t="shared" si="6"/>
        <v>-8.0397797567228757E-3</v>
      </c>
      <c r="D168" s="128">
        <f t="shared" si="7"/>
        <v>-8039.7797567228754</v>
      </c>
      <c r="E168" s="128" t="e">
        <f t="shared" ca="1" si="8"/>
        <v>#NAME?</v>
      </c>
    </row>
    <row r="169" spans="1:5" x14ac:dyDescent="0.3">
      <c r="A169" s="73">
        <v>43606</v>
      </c>
      <c r="B169" s="130">
        <v>2864.360107</v>
      </c>
      <c r="C169" s="125">
        <f t="shared" si="6"/>
        <v>-6.8271845722049918E-3</v>
      </c>
      <c r="D169" s="128">
        <f t="shared" si="7"/>
        <v>-6827.184572204992</v>
      </c>
      <c r="E169" s="128" t="e">
        <f t="shared" ca="1" si="8"/>
        <v>#NAME?</v>
      </c>
    </row>
    <row r="170" spans="1:5" x14ac:dyDescent="0.3">
      <c r="A170" s="73">
        <v>43605</v>
      </c>
      <c r="B170" s="130">
        <v>2840.2299800000001</v>
      </c>
      <c r="C170" s="125">
        <f t="shared" si="6"/>
        <v>-3.1454709481149479E-2</v>
      </c>
      <c r="D170" s="128">
        <f t="shared" si="7"/>
        <v>-31454.709481149479</v>
      </c>
      <c r="E170" s="128" t="e">
        <f t="shared" ca="1" si="8"/>
        <v>#NAME?</v>
      </c>
    </row>
    <row r="171" spans="1:5" x14ac:dyDescent="0.3">
      <c r="A171" s="73">
        <v>43602</v>
      </c>
      <c r="B171" s="130">
        <v>2859.530029</v>
      </c>
      <c r="C171" s="125">
        <f t="shared" si="6"/>
        <v>-2.9232990836602579E-2</v>
      </c>
      <c r="D171" s="128">
        <f t="shared" si="7"/>
        <v>-29232.990836602577</v>
      </c>
      <c r="E171" s="128" t="e">
        <f t="shared" ca="1" si="8"/>
        <v>#NAME?</v>
      </c>
    </row>
    <row r="172" spans="1:5" x14ac:dyDescent="0.3">
      <c r="A172" s="73">
        <v>43601</v>
      </c>
      <c r="B172" s="130">
        <v>2876.320068</v>
      </c>
      <c r="C172" s="125">
        <f t="shared" si="6"/>
        <v>-1.4121566164951305E-2</v>
      </c>
      <c r="D172" s="128">
        <f t="shared" si="7"/>
        <v>-14121.566164951304</v>
      </c>
      <c r="E172" s="128" t="e">
        <f t="shared" ca="1" si="8"/>
        <v>#NAME?</v>
      </c>
    </row>
    <row r="173" spans="1:5" x14ac:dyDescent="0.3">
      <c r="A173" s="73">
        <v>43600</v>
      </c>
      <c r="B173" s="130">
        <v>2850.959961</v>
      </c>
      <c r="C173" s="125">
        <f t="shared" si="6"/>
        <v>-2.488944584410635E-2</v>
      </c>
      <c r="D173" s="128">
        <f t="shared" si="7"/>
        <v>-24889.445844106351</v>
      </c>
      <c r="E173" s="128" t="e">
        <f t="shared" ca="1" si="8"/>
        <v>#NAME?</v>
      </c>
    </row>
    <row r="174" spans="1:5" x14ac:dyDescent="0.3">
      <c r="A174" s="73">
        <v>43599</v>
      </c>
      <c r="B174" s="130">
        <v>2834.4099120000001</v>
      </c>
      <c r="C174" s="125">
        <f t="shared" si="6"/>
        <v>-3.7823011867556877E-2</v>
      </c>
      <c r="D174" s="128">
        <f t="shared" si="7"/>
        <v>-37823.011867556874</v>
      </c>
      <c r="E174" s="128" t="e">
        <f t="shared" ca="1" si="8"/>
        <v>#NAME?</v>
      </c>
    </row>
    <row r="175" spans="1:5" x14ac:dyDescent="0.3">
      <c r="A175" s="73">
        <v>43598</v>
      </c>
      <c r="B175" s="130">
        <v>2811.8701169999999</v>
      </c>
      <c r="C175" s="125">
        <f t="shared" si="6"/>
        <v>-4.4566283968419551E-2</v>
      </c>
      <c r="D175" s="128">
        <f t="shared" si="7"/>
        <v>-44566.28396841955</v>
      </c>
      <c r="E175" s="128" t="e">
        <f t="shared" ca="1" si="8"/>
        <v>#NAME?</v>
      </c>
    </row>
    <row r="176" spans="1:5" x14ac:dyDescent="0.3">
      <c r="A176" s="73">
        <v>43595</v>
      </c>
      <c r="B176" s="130">
        <v>2881.3999020000001</v>
      </c>
      <c r="C176" s="125">
        <f t="shared" si="6"/>
        <v>-1.9891962708464161E-2</v>
      </c>
      <c r="D176" s="128">
        <f t="shared" si="7"/>
        <v>-19891.962708464162</v>
      </c>
      <c r="E176" s="128" t="e">
        <f t="shared" ca="1" si="8"/>
        <v>#NAME?</v>
      </c>
    </row>
    <row r="177" spans="1:5" x14ac:dyDescent="0.3">
      <c r="A177" s="73">
        <v>43594</v>
      </c>
      <c r="B177" s="130">
        <v>2870.719971</v>
      </c>
      <c r="C177" s="125">
        <f t="shared" si="6"/>
        <v>-1.8949668842915601E-2</v>
      </c>
      <c r="D177" s="128">
        <f t="shared" si="7"/>
        <v>-18949.668842915602</v>
      </c>
      <c r="E177" s="128" t="e">
        <f t="shared" ca="1" si="8"/>
        <v>#NAME?</v>
      </c>
    </row>
    <row r="178" spans="1:5" x14ac:dyDescent="0.3">
      <c r="A178" s="73">
        <v>43593</v>
      </c>
      <c r="B178" s="130">
        <v>2879.419922</v>
      </c>
      <c r="C178" s="125">
        <f t="shared" si="6"/>
        <v>-1.6339594499957255E-2</v>
      </c>
      <c r="D178" s="128">
        <f t="shared" si="7"/>
        <v>-16339.594499957255</v>
      </c>
      <c r="E178" s="128" t="e">
        <f t="shared" ca="1" si="8"/>
        <v>#NAME?</v>
      </c>
    </row>
    <row r="179" spans="1:5" x14ac:dyDescent="0.3">
      <c r="A179" s="73">
        <v>43592</v>
      </c>
      <c r="B179" s="130">
        <v>2884.0500489999999</v>
      </c>
      <c r="C179" s="125">
        <f t="shared" si="6"/>
        <v>-1.6917279372792859E-2</v>
      </c>
      <c r="D179" s="128">
        <f t="shared" si="7"/>
        <v>-16917.279372792858</v>
      </c>
      <c r="E179" s="128" t="e">
        <f t="shared" ca="1" si="8"/>
        <v>#NAME?</v>
      </c>
    </row>
    <row r="180" spans="1:5" x14ac:dyDescent="0.3">
      <c r="A180" s="73">
        <v>43591</v>
      </c>
      <c r="B180" s="130">
        <v>2932.469971</v>
      </c>
      <c r="C180" s="125">
        <f t="shared" si="6"/>
        <v>8.425121388572876E-3</v>
      </c>
      <c r="D180" s="128">
        <f t="shared" si="7"/>
        <v>8425.1213885728757</v>
      </c>
      <c r="E180" s="128" t="e">
        <f t="shared" ca="1" si="8"/>
        <v>#NAME?</v>
      </c>
    </row>
    <row r="181" spans="1:5" x14ac:dyDescent="0.3">
      <c r="A181" s="73">
        <v>43588</v>
      </c>
      <c r="B181" s="130">
        <v>2945.639893</v>
      </c>
      <c r="C181" s="125">
        <f t="shared" si="6"/>
        <v>1.3979154636821089E-2</v>
      </c>
      <c r="D181" s="128">
        <f t="shared" si="7"/>
        <v>13979.154636821089</v>
      </c>
      <c r="E181" s="128" t="e">
        <f t="shared" ca="1" si="8"/>
        <v>#NAME?</v>
      </c>
    </row>
    <row r="182" spans="1:5" x14ac:dyDescent="0.3">
      <c r="A182" s="73">
        <v>43587</v>
      </c>
      <c r="B182" s="130">
        <v>2917.5200199999999</v>
      </c>
      <c r="C182" s="125">
        <f t="shared" si="6"/>
        <v>5.8853175501665245E-3</v>
      </c>
      <c r="D182" s="128">
        <f t="shared" si="7"/>
        <v>5885.3175501665246</v>
      </c>
      <c r="E182" s="128" t="e">
        <f t="shared" ca="1" si="8"/>
        <v>#NAME?</v>
      </c>
    </row>
    <row r="183" spans="1:5" x14ac:dyDescent="0.3">
      <c r="A183" s="73">
        <v>43586</v>
      </c>
      <c r="B183" s="130">
        <v>2923.7299800000001</v>
      </c>
      <c r="C183" s="125">
        <f t="shared" si="6"/>
        <v>5.7342884775948288E-3</v>
      </c>
      <c r="D183" s="128">
        <f t="shared" si="7"/>
        <v>5734.2884775948287</v>
      </c>
      <c r="E183" s="128" t="e">
        <f t="shared" ca="1" si="8"/>
        <v>#NAME?</v>
      </c>
    </row>
    <row r="184" spans="1:5" x14ac:dyDescent="0.3">
      <c r="A184" s="73">
        <v>43585</v>
      </c>
      <c r="B184" s="130">
        <v>2945.830078</v>
      </c>
      <c r="C184" s="125">
        <f t="shared" si="6"/>
        <v>1.3852655552245352E-2</v>
      </c>
      <c r="D184" s="128">
        <f t="shared" si="7"/>
        <v>13852.655552245353</v>
      </c>
      <c r="E184" s="128" t="e">
        <f t="shared" ca="1" si="8"/>
        <v>#NAME?</v>
      </c>
    </row>
    <row r="185" spans="1:5" x14ac:dyDescent="0.3">
      <c r="A185" s="73">
        <v>43584</v>
      </c>
      <c r="B185" s="130">
        <v>2943.030029</v>
      </c>
      <c r="C185" s="125">
        <f t="shared" si="6"/>
        <v>1.2251494656113637E-2</v>
      </c>
      <c r="D185" s="128">
        <f t="shared" si="7"/>
        <v>12251.494656113637</v>
      </c>
      <c r="E185" s="128" t="e">
        <f t="shared" ca="1" si="8"/>
        <v>#NAME?</v>
      </c>
    </row>
    <row r="186" spans="1:5" x14ac:dyDescent="0.3">
      <c r="A186" s="73">
        <v>43581</v>
      </c>
      <c r="B186" s="130">
        <v>2939.8798830000001</v>
      </c>
      <c r="C186" s="125">
        <f t="shared" si="6"/>
        <v>1.7851143151078164E-2</v>
      </c>
      <c r="D186" s="128">
        <f t="shared" si="7"/>
        <v>17851.143151078162</v>
      </c>
      <c r="E186" s="128" t="e">
        <f t="shared" ca="1" si="8"/>
        <v>#NAME?</v>
      </c>
    </row>
    <row r="187" spans="1:5" x14ac:dyDescent="0.3">
      <c r="A187" s="73">
        <v>43580</v>
      </c>
      <c r="B187" s="130">
        <v>2926.169922</v>
      </c>
      <c r="C187" s="125">
        <f t="shared" si="6"/>
        <v>1.3143075300127149E-2</v>
      </c>
      <c r="D187" s="128">
        <f t="shared" si="7"/>
        <v>13143.07530012715</v>
      </c>
      <c r="E187" s="128" t="e">
        <f t="shared" ca="1" si="8"/>
        <v>#NAME?</v>
      </c>
    </row>
    <row r="188" spans="1:5" x14ac:dyDescent="0.3">
      <c r="A188" s="73">
        <v>43579</v>
      </c>
      <c r="B188" s="130">
        <v>2927.25</v>
      </c>
      <c r="C188" s="125">
        <f t="shared" si="6"/>
        <v>1.7041918502902487E-2</v>
      </c>
      <c r="D188" s="128">
        <f t="shared" si="7"/>
        <v>17041.918502902488</v>
      </c>
      <c r="E188" s="128" t="e">
        <f t="shared" ca="1" si="8"/>
        <v>#NAME?</v>
      </c>
    </row>
    <row r="189" spans="1:5" x14ac:dyDescent="0.3">
      <c r="A189" s="73">
        <v>43578</v>
      </c>
      <c r="B189" s="130">
        <v>2933.679932</v>
      </c>
      <c r="C189" s="125">
        <f t="shared" si="6"/>
        <v>1.3091478859913019E-2</v>
      </c>
      <c r="D189" s="128">
        <f t="shared" si="7"/>
        <v>13091.478859913019</v>
      </c>
      <c r="E189" s="128" t="e">
        <f t="shared" ca="1" si="8"/>
        <v>#NAME?</v>
      </c>
    </row>
    <row r="190" spans="1:5" x14ac:dyDescent="0.3">
      <c r="A190" s="73">
        <v>43577</v>
      </c>
      <c r="B190" s="130">
        <v>2907.969971</v>
      </c>
      <c r="C190" s="125">
        <f t="shared" si="6"/>
        <v>5.2648980041929416E-3</v>
      </c>
      <c r="D190" s="128">
        <f t="shared" si="7"/>
        <v>5264.8980041929417</v>
      </c>
      <c r="E190" s="128" t="e">
        <f t="shared" ca="1" si="8"/>
        <v>#NAME?</v>
      </c>
    </row>
    <row r="191" spans="1:5" x14ac:dyDescent="0.3">
      <c r="A191" s="73">
        <v>43573</v>
      </c>
      <c r="B191" s="130">
        <v>2905.030029</v>
      </c>
      <c r="C191" s="125">
        <f t="shared" si="6"/>
        <v>8.904711398179499E-3</v>
      </c>
      <c r="D191" s="128">
        <f t="shared" si="7"/>
        <v>8904.7113981794992</v>
      </c>
      <c r="E191" s="128" t="e">
        <f t="shared" ca="1" si="8"/>
        <v>#NAME?</v>
      </c>
    </row>
    <row r="192" spans="1:5" x14ac:dyDescent="0.3">
      <c r="A192" s="73">
        <v>43572</v>
      </c>
      <c r="B192" s="130">
        <v>2900.4499510000001</v>
      </c>
      <c r="C192" s="125">
        <f t="shared" si="6"/>
        <v>9.4139520855318626E-3</v>
      </c>
      <c r="D192" s="128">
        <f t="shared" si="7"/>
        <v>9413.9520855318624</v>
      </c>
      <c r="E192" s="128" t="e">
        <f t="shared" ca="1" si="8"/>
        <v>#NAME?</v>
      </c>
    </row>
    <row r="193" spans="1:5" x14ac:dyDescent="0.3">
      <c r="A193" s="73">
        <v>43571</v>
      </c>
      <c r="B193" s="130">
        <v>2907.0600589999999</v>
      </c>
      <c r="C193" s="125">
        <f t="shared" si="6"/>
        <v>1.388794420379158E-2</v>
      </c>
      <c r="D193" s="128">
        <f t="shared" si="7"/>
        <v>13887.94420379158</v>
      </c>
      <c r="E193" s="128" t="e">
        <f t="shared" ca="1" si="8"/>
        <v>#NAME?</v>
      </c>
    </row>
    <row r="194" spans="1:5" x14ac:dyDescent="0.3">
      <c r="A194" s="73">
        <v>43570</v>
      </c>
      <c r="B194" s="130">
        <v>2905.580078</v>
      </c>
      <c r="C194" s="125">
        <f t="shared" si="6"/>
        <v>1.3389464175718402E-2</v>
      </c>
      <c r="D194" s="128">
        <f t="shared" si="7"/>
        <v>13389.464175718402</v>
      </c>
      <c r="E194" s="128" t="e">
        <f t="shared" ca="1" si="8"/>
        <v>#NAME?</v>
      </c>
    </row>
    <row r="195" spans="1:5" x14ac:dyDescent="0.3">
      <c r="A195" s="73">
        <v>43567</v>
      </c>
      <c r="B195" s="130">
        <v>2907.4099120000001</v>
      </c>
      <c r="C195" s="125">
        <f t="shared" si="6"/>
        <v>2.575854238086972E-2</v>
      </c>
      <c r="D195" s="128">
        <f t="shared" si="7"/>
        <v>25758.54238086972</v>
      </c>
      <c r="E195" s="128" t="e">
        <f t="shared" ca="1" si="8"/>
        <v>#NAME?</v>
      </c>
    </row>
    <row r="196" spans="1:5" x14ac:dyDescent="0.3">
      <c r="A196" s="73">
        <v>43566</v>
      </c>
      <c r="B196" s="130">
        <v>2888.320068</v>
      </c>
      <c r="C196" s="125">
        <f t="shared" si="6"/>
        <v>2.5885875219243459E-2</v>
      </c>
      <c r="D196" s="128">
        <f t="shared" si="7"/>
        <v>25885.875219243459</v>
      </c>
      <c r="E196" s="128" t="e">
        <f t="shared" ca="1" si="8"/>
        <v>#NAME?</v>
      </c>
    </row>
    <row r="197" spans="1:5" x14ac:dyDescent="0.3">
      <c r="A197" s="73">
        <v>43565</v>
      </c>
      <c r="B197" s="130">
        <v>2888.209961</v>
      </c>
      <c r="C197" s="125">
        <f t="shared" si="6"/>
        <v>2.9529024886237432E-2</v>
      </c>
      <c r="D197" s="128">
        <f t="shared" si="7"/>
        <v>29529.024886237432</v>
      </c>
      <c r="E197" s="128" t="e">
        <f t="shared" ca="1" si="8"/>
        <v>#NAME?</v>
      </c>
    </row>
    <row r="198" spans="1:5" x14ac:dyDescent="0.3">
      <c r="A198" s="73">
        <v>43564</v>
      </c>
      <c r="B198" s="130">
        <v>2878.1999510000001</v>
      </c>
      <c r="C198" s="125">
        <f t="shared" si="6"/>
        <v>2.1195969013802829E-2</v>
      </c>
      <c r="D198" s="128">
        <f t="shared" si="7"/>
        <v>21195.969013802827</v>
      </c>
      <c r="E198" s="128" t="e">
        <f t="shared" ca="1" si="8"/>
        <v>#NAME?</v>
      </c>
    </row>
    <row r="199" spans="1:5" x14ac:dyDescent="0.3">
      <c r="A199" s="73">
        <v>43563</v>
      </c>
      <c r="B199" s="130">
        <v>2895.7700199999999</v>
      </c>
      <c r="C199" s="125">
        <f t="shared" si="6"/>
        <v>3.4809641817124426E-2</v>
      </c>
      <c r="D199" s="128">
        <f t="shared" si="7"/>
        <v>34809.64181712443</v>
      </c>
      <c r="E199" s="128" t="e">
        <f t="shared" ca="1" si="8"/>
        <v>#NAME?</v>
      </c>
    </row>
    <row r="200" spans="1:5" x14ac:dyDescent="0.3">
      <c r="A200" s="73">
        <v>43560</v>
      </c>
      <c r="B200" s="130">
        <v>2892.73999</v>
      </c>
      <c r="C200" s="125">
        <f t="shared" ref="C200:C263" si="9">B200/B210-1</f>
        <v>3.2859535718272159E-2</v>
      </c>
      <c r="D200" s="128">
        <f t="shared" ref="D200:D263" si="10">C200*$B$5</f>
        <v>32859.535718272156</v>
      </c>
      <c r="E200" s="128" t="e">
        <f t="shared" ref="E200:E263" ca="1" si="11">ABS(_xlfn.PERCENTILE.INC(OFFSET(D200,0,0,Window),1-VaRLevel))</f>
        <v>#NAME?</v>
      </c>
    </row>
    <row r="201" spans="1:5" x14ac:dyDescent="0.3">
      <c r="A201" s="73">
        <v>43559</v>
      </c>
      <c r="B201" s="130">
        <v>2879.389893</v>
      </c>
      <c r="C201" s="125">
        <f t="shared" si="9"/>
        <v>8.5853034118703597E-3</v>
      </c>
      <c r="D201" s="128">
        <f t="shared" si="10"/>
        <v>8585.3034118703599</v>
      </c>
      <c r="E201" s="128" t="e">
        <f t="shared" ca="1" si="11"/>
        <v>#NAME?</v>
      </c>
    </row>
    <row r="202" spans="1:5" x14ac:dyDescent="0.3">
      <c r="A202" s="73">
        <v>43558</v>
      </c>
      <c r="B202" s="130">
        <v>2873.3999020000001</v>
      </c>
      <c r="C202" s="125">
        <f t="shared" si="9"/>
        <v>1.7410027635214043E-2</v>
      </c>
      <c r="D202" s="128">
        <f t="shared" si="10"/>
        <v>17410.027635214043</v>
      </c>
      <c r="E202" s="128" t="e">
        <f t="shared" ca="1" si="11"/>
        <v>#NAME?</v>
      </c>
    </row>
    <row r="203" spans="1:5" x14ac:dyDescent="0.3">
      <c r="A203" s="73">
        <v>43557</v>
      </c>
      <c r="B203" s="130">
        <v>2867.23999</v>
      </c>
      <c r="C203" s="125">
        <f t="shared" si="9"/>
        <v>1.2239740295102219E-2</v>
      </c>
      <c r="D203" s="128">
        <f t="shared" si="10"/>
        <v>12239.74029510222</v>
      </c>
      <c r="E203" s="128" t="e">
        <f t="shared" ca="1" si="11"/>
        <v>#NAME?</v>
      </c>
    </row>
    <row r="204" spans="1:5" x14ac:dyDescent="0.3">
      <c r="A204" s="73">
        <v>43556</v>
      </c>
      <c r="B204" s="130">
        <v>2867.1899410000001</v>
      </c>
      <c r="C204" s="125">
        <f t="shared" si="9"/>
        <v>1.2089913910391603E-2</v>
      </c>
      <c r="D204" s="128">
        <f t="shared" si="10"/>
        <v>12089.913910391602</v>
      </c>
      <c r="E204" s="128" t="e">
        <f t="shared" ca="1" si="11"/>
        <v>#NAME?</v>
      </c>
    </row>
    <row r="205" spans="1:5" x14ac:dyDescent="0.3">
      <c r="A205" s="73">
        <v>43553</v>
      </c>
      <c r="B205" s="130">
        <v>2834.3999020000001</v>
      </c>
      <c r="C205" s="125">
        <f t="shared" si="9"/>
        <v>4.2232086974802741E-3</v>
      </c>
      <c r="D205" s="128">
        <f t="shared" si="10"/>
        <v>4223.2086974802742</v>
      </c>
      <c r="E205" s="128" t="e">
        <f t="shared" ca="1" si="11"/>
        <v>#NAME?</v>
      </c>
    </row>
    <row r="206" spans="1:5" x14ac:dyDescent="0.3">
      <c r="A206" s="73">
        <v>43552</v>
      </c>
      <c r="B206" s="130">
        <v>2815.4399410000001</v>
      </c>
      <c r="C206" s="125">
        <f t="shared" si="9"/>
        <v>2.4781949843202256E-3</v>
      </c>
      <c r="D206" s="128">
        <f t="shared" si="10"/>
        <v>2478.1949843202256</v>
      </c>
      <c r="E206" s="128" t="e">
        <f t="shared" ca="1" si="11"/>
        <v>#NAME?</v>
      </c>
    </row>
    <row r="207" spans="1:5" x14ac:dyDescent="0.3">
      <c r="A207" s="73">
        <v>43551</v>
      </c>
      <c r="B207" s="130">
        <v>2805.3701169999999</v>
      </c>
      <c r="C207" s="125">
        <f t="shared" si="9"/>
        <v>-1.9743732137524894E-3</v>
      </c>
      <c r="D207" s="128">
        <f t="shared" si="10"/>
        <v>-1974.3732137524894</v>
      </c>
      <c r="E207" s="128" t="e">
        <f t="shared" ca="1" si="11"/>
        <v>#NAME?</v>
      </c>
    </row>
    <row r="208" spans="1:5" x14ac:dyDescent="0.3">
      <c r="A208" s="73">
        <v>43550</v>
      </c>
      <c r="B208" s="130">
        <v>2818.459961</v>
      </c>
      <c r="C208" s="125">
        <f t="shared" si="9"/>
        <v>9.6506350687035614E-3</v>
      </c>
      <c r="D208" s="128">
        <f t="shared" si="10"/>
        <v>9650.635068703561</v>
      </c>
      <c r="E208" s="128" t="e">
        <f t="shared" ca="1" si="11"/>
        <v>#NAME?</v>
      </c>
    </row>
    <row r="209" spans="1:5" x14ac:dyDescent="0.3">
      <c r="A209" s="73">
        <v>43549</v>
      </c>
      <c r="B209" s="130">
        <v>2798.360107</v>
      </c>
      <c r="C209" s="125">
        <f t="shared" si="9"/>
        <v>5.410863986946346E-3</v>
      </c>
      <c r="D209" s="128">
        <f t="shared" si="10"/>
        <v>5410.8639869463459</v>
      </c>
      <c r="E209" s="128" t="e">
        <f t="shared" ca="1" si="11"/>
        <v>#NAME?</v>
      </c>
    </row>
    <row r="210" spans="1:5" x14ac:dyDescent="0.3">
      <c r="A210" s="73">
        <v>43546</v>
      </c>
      <c r="B210" s="130">
        <v>2800.709961</v>
      </c>
      <c r="C210" s="125">
        <f t="shared" si="9"/>
        <v>2.1012913112360199E-2</v>
      </c>
      <c r="D210" s="128">
        <f t="shared" si="10"/>
        <v>21012.913112360198</v>
      </c>
      <c r="E210" s="128" t="e">
        <f t="shared" ca="1" si="11"/>
        <v>#NAME?</v>
      </c>
    </row>
    <row r="211" spans="1:5" x14ac:dyDescent="0.3">
      <c r="A211" s="73">
        <v>43545</v>
      </c>
      <c r="B211" s="130">
        <v>2854.8798830000001</v>
      </c>
      <c r="C211" s="125">
        <f t="shared" si="9"/>
        <v>3.8542252302122382E-2</v>
      </c>
      <c r="D211" s="128">
        <f t="shared" si="10"/>
        <v>38542.252302122382</v>
      </c>
      <c r="E211" s="128" t="e">
        <f t="shared" ca="1" si="11"/>
        <v>#NAME?</v>
      </c>
    </row>
    <row r="212" spans="1:5" x14ac:dyDescent="0.3">
      <c r="A212" s="73">
        <v>43544</v>
      </c>
      <c r="B212" s="130">
        <v>2824.2299800000001</v>
      </c>
      <c r="C212" s="125">
        <f t="shared" si="9"/>
        <v>1.9044193448615632E-2</v>
      </c>
      <c r="D212" s="128">
        <f t="shared" si="10"/>
        <v>19044.193448615631</v>
      </c>
      <c r="E212" s="128" t="e">
        <f t="shared" ca="1" si="11"/>
        <v>#NAME?</v>
      </c>
    </row>
    <row r="213" spans="1:5" x14ac:dyDescent="0.3">
      <c r="A213" s="73">
        <v>43543</v>
      </c>
      <c r="B213" s="130">
        <v>2832.570068</v>
      </c>
      <c r="C213" s="125">
        <f t="shared" si="9"/>
        <v>1.5385502664412742E-2</v>
      </c>
      <c r="D213" s="128">
        <f t="shared" si="10"/>
        <v>15385.502664412743</v>
      </c>
      <c r="E213" s="128" t="e">
        <f t="shared" ca="1" si="11"/>
        <v>#NAME?</v>
      </c>
    </row>
    <row r="214" spans="1:5" x14ac:dyDescent="0.3">
      <c r="A214" s="73">
        <v>43542</v>
      </c>
      <c r="B214" s="130">
        <v>2832.9399410000001</v>
      </c>
      <c r="C214" s="125">
        <f t="shared" si="9"/>
        <v>1.4368997945520601E-2</v>
      </c>
      <c r="D214" s="128">
        <f t="shared" si="10"/>
        <v>14368.997945520601</v>
      </c>
      <c r="E214" s="128" t="e">
        <f t="shared" ca="1" si="11"/>
        <v>#NAME?</v>
      </c>
    </row>
    <row r="215" spans="1:5" x14ac:dyDescent="0.3">
      <c r="A215" s="73">
        <v>43539</v>
      </c>
      <c r="B215" s="130">
        <v>2822.4799800000001</v>
      </c>
      <c r="C215" s="125">
        <f t="shared" si="9"/>
        <v>6.7018962137082028E-3</v>
      </c>
      <c r="D215" s="128">
        <f t="shared" si="10"/>
        <v>6701.8962137082026</v>
      </c>
      <c r="E215" s="128" t="e">
        <f t="shared" ca="1" si="11"/>
        <v>#NAME?</v>
      </c>
    </row>
    <row r="216" spans="1:5" x14ac:dyDescent="0.3">
      <c r="A216" s="73">
        <v>43538</v>
      </c>
      <c r="B216" s="130">
        <v>2808.4799800000001</v>
      </c>
      <c r="C216" s="125">
        <f t="shared" si="9"/>
        <v>8.6155777489436147E-3</v>
      </c>
      <c r="D216" s="128">
        <f t="shared" si="10"/>
        <v>8615.577748943615</v>
      </c>
      <c r="E216" s="128" t="e">
        <f t="shared" ca="1" si="11"/>
        <v>#NAME?</v>
      </c>
    </row>
    <row r="217" spans="1:5" x14ac:dyDescent="0.3">
      <c r="A217" s="73">
        <v>43537</v>
      </c>
      <c r="B217" s="130">
        <v>2810.919922</v>
      </c>
      <c r="C217" s="125">
        <f t="shared" si="9"/>
        <v>6.6395117343709398E-3</v>
      </c>
      <c r="D217" s="128">
        <f t="shared" si="10"/>
        <v>6639.5117343709398</v>
      </c>
      <c r="E217" s="128" t="e">
        <f t="shared" ca="1" si="11"/>
        <v>#NAME?</v>
      </c>
    </row>
    <row r="218" spans="1:5" x14ac:dyDescent="0.3">
      <c r="A218" s="73">
        <v>43536</v>
      </c>
      <c r="B218" s="130">
        <v>2791.5200199999999</v>
      </c>
      <c r="C218" s="125">
        <f t="shared" si="9"/>
        <v>-8.5181362377961811E-4</v>
      </c>
      <c r="D218" s="128">
        <f t="shared" si="10"/>
        <v>-851.81362377961807</v>
      </c>
      <c r="E218" s="128" t="e">
        <f t="shared" ca="1" si="11"/>
        <v>#NAME?</v>
      </c>
    </row>
    <row r="219" spans="1:5" x14ac:dyDescent="0.3">
      <c r="A219" s="73">
        <v>43535</v>
      </c>
      <c r="B219" s="130">
        <v>2783.3000489999999</v>
      </c>
      <c r="C219" s="125">
        <f t="shared" si="9"/>
        <v>-4.5813853924887571E-3</v>
      </c>
      <c r="D219" s="128">
        <f t="shared" si="10"/>
        <v>-4581.3853924887571</v>
      </c>
      <c r="E219" s="128" t="e">
        <f t="shared" ca="1" si="11"/>
        <v>#NAME?</v>
      </c>
    </row>
    <row r="220" spans="1:5" x14ac:dyDescent="0.3">
      <c r="A220" s="73">
        <v>43532</v>
      </c>
      <c r="B220" s="130">
        <v>2743.070068</v>
      </c>
      <c r="C220" s="125">
        <f t="shared" si="9"/>
        <v>-1.7760729117775043E-2</v>
      </c>
      <c r="D220" s="128">
        <f t="shared" si="10"/>
        <v>-17760.729117775041</v>
      </c>
      <c r="E220" s="128" t="e">
        <f t="shared" ca="1" si="11"/>
        <v>#NAME?</v>
      </c>
    </row>
    <row r="221" spans="1:5" x14ac:dyDescent="0.3">
      <c r="A221" s="73">
        <v>43531</v>
      </c>
      <c r="B221" s="130">
        <v>2748.929932</v>
      </c>
      <c r="C221" s="125">
        <f t="shared" si="9"/>
        <v>-9.3517384874853837E-3</v>
      </c>
      <c r="D221" s="128">
        <f t="shared" si="10"/>
        <v>-9351.7384874853833</v>
      </c>
      <c r="E221" s="128" t="e">
        <f t="shared" ca="1" si="11"/>
        <v>#NAME?</v>
      </c>
    </row>
    <row r="222" spans="1:5" x14ac:dyDescent="0.3">
      <c r="A222" s="73">
        <v>43530</v>
      </c>
      <c r="B222" s="130">
        <v>2771.4499510000001</v>
      </c>
      <c r="C222" s="125">
        <f t="shared" si="9"/>
        <v>-4.7581427920957431E-3</v>
      </c>
      <c r="D222" s="128">
        <f t="shared" si="10"/>
        <v>-4758.1427920957431</v>
      </c>
      <c r="E222" s="128" t="e">
        <f t="shared" ca="1" si="11"/>
        <v>#NAME?</v>
      </c>
    </row>
    <row r="223" spans="1:5" x14ac:dyDescent="0.3">
      <c r="A223" s="73">
        <v>43529</v>
      </c>
      <c r="B223" s="130">
        <v>2789.6499020000001</v>
      </c>
      <c r="C223" s="125">
        <f t="shared" si="9"/>
        <v>3.5578222452377073E-3</v>
      </c>
      <c r="D223" s="128">
        <f t="shared" si="10"/>
        <v>3557.8222452377072</v>
      </c>
      <c r="E223" s="128" t="e">
        <f t="shared" ca="1" si="11"/>
        <v>#NAME?</v>
      </c>
    </row>
    <row r="224" spans="1:5" x14ac:dyDescent="0.3">
      <c r="A224" s="73">
        <v>43528</v>
      </c>
      <c r="B224" s="130">
        <v>2792.8100589999999</v>
      </c>
      <c r="C224" s="125">
        <f t="shared" si="9"/>
        <v>6.2004468916112554E-3</v>
      </c>
      <c r="D224" s="128">
        <f t="shared" si="10"/>
        <v>6200.4468916112555</v>
      </c>
      <c r="E224" s="128" t="e">
        <f t="shared" ca="1" si="11"/>
        <v>#NAME?</v>
      </c>
    </row>
    <row r="225" spans="1:5" x14ac:dyDescent="0.3">
      <c r="A225" s="73">
        <v>43525</v>
      </c>
      <c r="B225" s="130">
        <v>2803.6899410000001</v>
      </c>
      <c r="C225" s="125">
        <f t="shared" si="9"/>
        <v>2.1109126324213356E-2</v>
      </c>
      <c r="D225" s="128">
        <f t="shared" si="10"/>
        <v>21109.126324213357</v>
      </c>
      <c r="E225" s="128" t="e">
        <f t="shared" ca="1" si="11"/>
        <v>#NAME?</v>
      </c>
    </row>
    <row r="226" spans="1:5" x14ac:dyDescent="0.3">
      <c r="A226" s="73">
        <v>43524</v>
      </c>
      <c r="B226" s="130">
        <v>2784.48999</v>
      </c>
      <c r="C226" s="125">
        <f t="shared" si="9"/>
        <v>1.1427394786328371E-2</v>
      </c>
      <c r="D226" s="128">
        <f t="shared" si="10"/>
        <v>11427.39478632837</v>
      </c>
      <c r="E226" s="128" t="e">
        <f t="shared" ca="1" si="11"/>
        <v>#NAME?</v>
      </c>
    </row>
    <row r="227" spans="1:5" x14ac:dyDescent="0.3">
      <c r="A227" s="73">
        <v>43523</v>
      </c>
      <c r="B227" s="130">
        <v>2792.3798830000001</v>
      </c>
      <c r="C227" s="125">
        <f t="shared" si="9"/>
        <v>1.7360506624407579E-2</v>
      </c>
      <c r="D227" s="128">
        <f t="shared" si="10"/>
        <v>17360.506624407579</v>
      </c>
      <c r="E227" s="128" t="e">
        <f t="shared" ca="1" si="11"/>
        <v>#NAME?</v>
      </c>
    </row>
    <row r="228" spans="1:5" x14ac:dyDescent="0.3">
      <c r="A228" s="73">
        <v>43522</v>
      </c>
      <c r="B228" s="130">
        <v>2793.8999020000001</v>
      </c>
      <c r="C228" s="125">
        <f t="shared" si="9"/>
        <v>3.1035445966220099E-2</v>
      </c>
      <c r="D228" s="128">
        <f t="shared" si="10"/>
        <v>31035.445966220097</v>
      </c>
      <c r="E228" s="128" t="e">
        <f t="shared" ca="1" si="11"/>
        <v>#NAME?</v>
      </c>
    </row>
    <row r="229" spans="1:5" x14ac:dyDescent="0.3">
      <c r="A229" s="73">
        <v>43521</v>
      </c>
      <c r="B229" s="130">
        <v>2796.110107</v>
      </c>
      <c r="C229" s="125">
        <f t="shared" si="9"/>
        <v>3.2582768738712131E-2</v>
      </c>
      <c r="D229" s="128">
        <f t="shared" si="10"/>
        <v>32582.76873871213</v>
      </c>
      <c r="E229" s="128" t="e">
        <f t="shared" ca="1" si="11"/>
        <v>#NAME?</v>
      </c>
    </row>
    <row r="230" spans="1:5" x14ac:dyDescent="0.3">
      <c r="A230" s="73">
        <v>43518</v>
      </c>
      <c r="B230" s="130">
        <v>2792.669922</v>
      </c>
      <c r="C230" s="125">
        <f t="shared" si="9"/>
        <v>3.2009708405803527E-2</v>
      </c>
      <c r="D230" s="128">
        <f t="shared" si="10"/>
        <v>32009.708405803529</v>
      </c>
      <c r="E230" s="128" t="e">
        <f t="shared" ca="1" si="11"/>
        <v>#NAME?</v>
      </c>
    </row>
    <row r="231" spans="1:5" x14ac:dyDescent="0.3">
      <c r="A231" s="73">
        <v>43517</v>
      </c>
      <c r="B231" s="130">
        <v>2774.8798830000001</v>
      </c>
      <c r="C231" s="125">
        <f t="shared" si="9"/>
        <v>1.5840392407802772E-2</v>
      </c>
      <c r="D231" s="128">
        <f t="shared" si="10"/>
        <v>15840.392407802772</v>
      </c>
      <c r="E231" s="128" t="e">
        <f t="shared" ca="1" si="11"/>
        <v>#NAME?</v>
      </c>
    </row>
    <row r="232" spans="1:5" x14ac:dyDescent="0.3">
      <c r="A232" s="73">
        <v>43516</v>
      </c>
      <c r="B232" s="130">
        <v>2784.6999510000001</v>
      </c>
      <c r="C232" s="125">
        <f t="shared" si="9"/>
        <v>1.7167695818101736E-2</v>
      </c>
      <c r="D232" s="128">
        <f t="shared" si="10"/>
        <v>17167.695818101736</v>
      </c>
      <c r="E232" s="128" t="e">
        <f t="shared" ca="1" si="11"/>
        <v>#NAME?</v>
      </c>
    </row>
    <row r="233" spans="1:5" x14ac:dyDescent="0.3">
      <c r="A233" s="73">
        <v>43515</v>
      </c>
      <c r="B233" s="130">
        <v>2779.76001</v>
      </c>
      <c r="C233" s="125">
        <f t="shared" si="9"/>
        <v>2.0144040135179786E-2</v>
      </c>
      <c r="D233" s="128">
        <f t="shared" si="10"/>
        <v>20144.040135179785</v>
      </c>
      <c r="E233" s="128" t="e">
        <f t="shared" ca="1" si="11"/>
        <v>#NAME?</v>
      </c>
    </row>
    <row r="234" spans="1:5" x14ac:dyDescent="0.3">
      <c r="A234" s="73">
        <v>43511</v>
      </c>
      <c r="B234" s="130">
        <v>2775.6000979999999</v>
      </c>
      <c r="C234" s="125">
        <f t="shared" si="9"/>
        <v>2.5519786686246215E-2</v>
      </c>
      <c r="D234" s="128">
        <f t="shared" si="10"/>
        <v>25519.786686246214</v>
      </c>
      <c r="E234" s="128" t="e">
        <f t="shared" ca="1" si="11"/>
        <v>#NAME?</v>
      </c>
    </row>
    <row r="235" spans="1:5" x14ac:dyDescent="0.3">
      <c r="A235" s="73">
        <v>43510</v>
      </c>
      <c r="B235" s="130">
        <v>2745.7299800000001</v>
      </c>
      <c r="C235" s="125">
        <f t="shared" si="9"/>
        <v>1.539509651687454E-2</v>
      </c>
      <c r="D235" s="128">
        <f t="shared" si="10"/>
        <v>15395.096516874541</v>
      </c>
      <c r="E235" s="128" t="e">
        <f t="shared" ca="1" si="11"/>
        <v>#NAME?</v>
      </c>
    </row>
    <row r="236" spans="1:5" x14ac:dyDescent="0.3">
      <c r="A236" s="73">
        <v>43509</v>
      </c>
      <c r="B236" s="130">
        <v>2753.030029</v>
      </c>
      <c r="C236" s="125">
        <f t="shared" si="9"/>
        <v>2.6847682320159549E-2</v>
      </c>
      <c r="D236" s="128">
        <f t="shared" si="10"/>
        <v>26847.682320159551</v>
      </c>
      <c r="E236" s="128" t="e">
        <f t="shared" ca="1" si="11"/>
        <v>#NAME?</v>
      </c>
    </row>
    <row r="237" spans="1:5" x14ac:dyDescent="0.3">
      <c r="A237" s="73">
        <v>43508</v>
      </c>
      <c r="B237" s="130">
        <v>2744.7299800000001</v>
      </c>
      <c r="C237" s="125">
        <f t="shared" si="9"/>
        <v>3.9670446969696904E-2</v>
      </c>
      <c r="D237" s="128">
        <f t="shared" si="10"/>
        <v>39670.446969696903</v>
      </c>
      <c r="E237" s="128" t="e">
        <f t="shared" ca="1" si="11"/>
        <v>#NAME?</v>
      </c>
    </row>
    <row r="238" spans="1:5" x14ac:dyDescent="0.3">
      <c r="A238" s="73">
        <v>43507</v>
      </c>
      <c r="B238" s="130">
        <v>2709.8000489999999</v>
      </c>
      <c r="C238" s="125">
        <f t="shared" si="9"/>
        <v>2.4944663485229057E-2</v>
      </c>
      <c r="D238" s="128">
        <f t="shared" si="10"/>
        <v>24944.663485229059</v>
      </c>
      <c r="E238" s="128" t="e">
        <f t="shared" ca="1" si="11"/>
        <v>#NAME?</v>
      </c>
    </row>
    <row r="239" spans="1:5" x14ac:dyDescent="0.3">
      <c r="A239" s="73">
        <v>43504</v>
      </c>
      <c r="B239" s="130">
        <v>2707.8798830000001</v>
      </c>
      <c r="C239" s="125">
        <f t="shared" si="9"/>
        <v>1.6181522102622692E-2</v>
      </c>
      <c r="D239" s="128">
        <f t="shared" si="10"/>
        <v>16181.522102622692</v>
      </c>
      <c r="E239" s="128" t="e">
        <f t="shared" ca="1" si="11"/>
        <v>#NAME?</v>
      </c>
    </row>
    <row r="240" spans="1:5" x14ac:dyDescent="0.3">
      <c r="A240" s="73">
        <v>43503</v>
      </c>
      <c r="B240" s="130">
        <v>2706.0500489999999</v>
      </c>
      <c r="C240" s="125">
        <f t="shared" si="9"/>
        <v>2.4115068564117603E-2</v>
      </c>
      <c r="D240" s="128">
        <f t="shared" si="10"/>
        <v>24115.068564117602</v>
      </c>
      <c r="E240" s="128" t="e">
        <f t="shared" ca="1" si="11"/>
        <v>#NAME?</v>
      </c>
    </row>
    <row r="241" spans="1:5" x14ac:dyDescent="0.3">
      <c r="A241" s="73">
        <v>43502</v>
      </c>
      <c r="B241" s="130">
        <v>2731.610107</v>
      </c>
      <c r="C241" s="125">
        <f t="shared" si="9"/>
        <v>3.5210580105854428E-2</v>
      </c>
      <c r="D241" s="128">
        <f t="shared" si="10"/>
        <v>35210.580105854431</v>
      </c>
      <c r="E241" s="128" t="e">
        <f t="shared" ca="1" si="11"/>
        <v>#NAME?</v>
      </c>
    </row>
    <row r="242" spans="1:5" x14ac:dyDescent="0.3">
      <c r="A242" s="73">
        <v>43501</v>
      </c>
      <c r="B242" s="130">
        <v>2737.6999510000001</v>
      </c>
      <c r="C242" s="125">
        <f t="shared" si="9"/>
        <v>3.9804038474988035E-2</v>
      </c>
      <c r="D242" s="128">
        <f t="shared" si="10"/>
        <v>39804.038474988032</v>
      </c>
      <c r="E242" s="128" t="e">
        <f t="shared" ca="1" si="11"/>
        <v>#NAME?</v>
      </c>
    </row>
    <row r="243" spans="1:5" x14ac:dyDescent="0.3">
      <c r="A243" s="73">
        <v>43500</v>
      </c>
      <c r="B243" s="130">
        <v>2724.8701169999999</v>
      </c>
      <c r="C243" s="125">
        <f t="shared" si="9"/>
        <v>2.0279310292354191E-2</v>
      </c>
      <c r="D243" s="128">
        <f t="shared" si="10"/>
        <v>20279.310292354192</v>
      </c>
      <c r="E243" s="128" t="e">
        <f t="shared" ca="1" si="11"/>
        <v>#NAME?</v>
      </c>
    </row>
    <row r="244" spans="1:5" x14ac:dyDescent="0.3">
      <c r="A244" s="73">
        <v>43497</v>
      </c>
      <c r="B244" s="130">
        <v>2706.530029</v>
      </c>
      <c r="C244" s="125">
        <f t="shared" si="9"/>
        <v>2.6772056117737142E-2</v>
      </c>
      <c r="D244" s="128">
        <f t="shared" si="10"/>
        <v>26772.056117737142</v>
      </c>
      <c r="E244" s="128" t="e">
        <f t="shared" ca="1" si="11"/>
        <v>#NAME?</v>
      </c>
    </row>
    <row r="245" spans="1:5" x14ac:dyDescent="0.3">
      <c r="A245" s="73">
        <v>43496</v>
      </c>
      <c r="B245" s="130">
        <v>2704.1000979999999</v>
      </c>
      <c r="C245" s="125">
        <f t="shared" si="9"/>
        <v>3.3637856619964879E-2</v>
      </c>
      <c r="D245" s="128">
        <f t="shared" si="10"/>
        <v>33637.856619964878</v>
      </c>
      <c r="E245" s="128" t="e">
        <f t="shared" ca="1" si="11"/>
        <v>#NAME?</v>
      </c>
    </row>
    <row r="246" spans="1:5" x14ac:dyDescent="0.3">
      <c r="A246" s="73">
        <v>43495</v>
      </c>
      <c r="B246" s="130">
        <v>2681.0500489999999</v>
      </c>
      <c r="C246" s="125">
        <f t="shared" si="9"/>
        <v>2.7104163763512323E-2</v>
      </c>
      <c r="D246" s="128">
        <f t="shared" si="10"/>
        <v>27104.163763512322</v>
      </c>
      <c r="E246" s="128" t="e">
        <f t="shared" ca="1" si="11"/>
        <v>#NAME?</v>
      </c>
    </row>
    <row r="247" spans="1:5" x14ac:dyDescent="0.3">
      <c r="A247" s="73">
        <v>43494</v>
      </c>
      <c r="B247" s="130">
        <v>2640</v>
      </c>
      <c r="C247" s="125">
        <f t="shared" si="9"/>
        <v>2.2221663597013164E-2</v>
      </c>
      <c r="D247" s="128">
        <f t="shared" si="10"/>
        <v>22221.663597013165</v>
      </c>
      <c r="E247" s="128" t="e">
        <f t="shared" ca="1" si="11"/>
        <v>#NAME?</v>
      </c>
    </row>
    <row r="248" spans="1:5" x14ac:dyDescent="0.3">
      <c r="A248" s="73">
        <v>43493</v>
      </c>
      <c r="B248" s="130">
        <v>2643.8500979999999</v>
      </c>
      <c r="C248" s="125">
        <f t="shared" si="9"/>
        <v>1.8330247285209378E-2</v>
      </c>
      <c r="D248" s="128">
        <f t="shared" si="10"/>
        <v>18330.247285209378</v>
      </c>
      <c r="E248" s="128" t="e">
        <f t="shared" ca="1" si="11"/>
        <v>#NAME?</v>
      </c>
    </row>
    <row r="249" spans="1:5" x14ac:dyDescent="0.3">
      <c r="A249" s="73">
        <v>43490</v>
      </c>
      <c r="B249" s="130">
        <v>2664.76001</v>
      </c>
      <c r="C249" s="125">
        <f t="shared" si="9"/>
        <v>2.623394841296145E-2</v>
      </c>
      <c r="D249" s="128">
        <f t="shared" si="10"/>
        <v>26233.94841296145</v>
      </c>
      <c r="E249" s="128" t="e">
        <f t="shared" ca="1" si="11"/>
        <v>#NAME?</v>
      </c>
    </row>
    <row r="250" spans="1:5" x14ac:dyDescent="0.3">
      <c r="A250" s="73">
        <v>43489</v>
      </c>
      <c r="B250" s="130">
        <v>2642.330078</v>
      </c>
      <c r="C250" s="125">
        <f t="shared" si="9"/>
        <v>2.219381261820641E-2</v>
      </c>
      <c r="D250" s="128">
        <f t="shared" si="10"/>
        <v>22193.812618206412</v>
      </c>
      <c r="E250" s="128" t="e">
        <f t="shared" ca="1" si="11"/>
        <v>#NAME?</v>
      </c>
    </row>
    <row r="251" spans="1:5" x14ac:dyDescent="0.3">
      <c r="A251" s="73">
        <v>43488</v>
      </c>
      <c r="B251" s="130">
        <v>2638.6999510000001</v>
      </c>
      <c r="C251" s="125">
        <f t="shared" si="9"/>
        <v>2.4972728196984928E-2</v>
      </c>
      <c r="D251" s="128">
        <f t="shared" si="10"/>
        <v>24972.728196984928</v>
      </c>
      <c r="E251" s="128" t="e">
        <f t="shared" ca="1" si="11"/>
        <v>#NAME?</v>
      </c>
    </row>
    <row r="252" spans="1:5" x14ac:dyDescent="0.3">
      <c r="A252" s="73">
        <v>43487</v>
      </c>
      <c r="B252" s="130">
        <v>2632.8999020000001</v>
      </c>
      <c r="C252" s="125">
        <f t="shared" si="9"/>
        <v>3.2635325441714214E-2</v>
      </c>
      <c r="D252" s="128">
        <f t="shared" si="10"/>
        <v>32635.325441714213</v>
      </c>
      <c r="E252" s="128" t="e">
        <f t="shared" ca="1" si="11"/>
        <v>#NAME?</v>
      </c>
    </row>
    <row r="253" spans="1:5" x14ac:dyDescent="0.3">
      <c r="A253" s="73">
        <v>43483</v>
      </c>
      <c r="B253" s="130">
        <v>2670.709961</v>
      </c>
      <c r="C253" s="125">
        <f t="shared" si="9"/>
        <v>5.4807785031896206E-2</v>
      </c>
      <c r="D253" s="128">
        <f t="shared" si="10"/>
        <v>54807.785031896208</v>
      </c>
      <c r="E253" s="128" t="e">
        <f t="shared" ca="1" si="11"/>
        <v>#NAME?</v>
      </c>
    </row>
    <row r="254" spans="1:5" x14ac:dyDescent="0.3">
      <c r="A254" s="73">
        <v>43482</v>
      </c>
      <c r="B254" s="130">
        <v>2635.959961</v>
      </c>
      <c r="C254" s="125">
        <f t="shared" si="9"/>
        <v>7.6829463832424061E-2</v>
      </c>
      <c r="D254" s="128">
        <f t="shared" si="10"/>
        <v>76829.463832424066</v>
      </c>
      <c r="E254" s="128" t="e">
        <f t="shared" ca="1" si="11"/>
        <v>#NAME?</v>
      </c>
    </row>
    <row r="255" spans="1:5" x14ac:dyDescent="0.3">
      <c r="A255" s="73">
        <v>43481</v>
      </c>
      <c r="B255" s="130">
        <v>2616.1000979999999</v>
      </c>
      <c r="C255" s="125">
        <f t="shared" si="9"/>
        <v>4.2258486063713852E-2</v>
      </c>
      <c r="D255" s="128">
        <f t="shared" si="10"/>
        <v>42258.486063713848</v>
      </c>
      <c r="E255" s="128" t="e">
        <f t="shared" ca="1" si="11"/>
        <v>#NAME?</v>
      </c>
    </row>
    <row r="256" spans="1:5" x14ac:dyDescent="0.3">
      <c r="A256" s="73">
        <v>43480</v>
      </c>
      <c r="B256" s="130">
        <v>2610.3000489999999</v>
      </c>
      <c r="C256" s="125">
        <f t="shared" si="9"/>
        <v>5.0109850387047183E-2</v>
      </c>
      <c r="D256" s="128">
        <f t="shared" si="10"/>
        <v>50109.850387047183</v>
      </c>
      <c r="E256" s="128" t="e">
        <f t="shared" ca="1" si="11"/>
        <v>#NAME?</v>
      </c>
    </row>
    <row r="257" spans="1:5" x14ac:dyDescent="0.3">
      <c r="A257" s="73">
        <v>43479</v>
      </c>
      <c r="B257" s="130">
        <v>2582.610107</v>
      </c>
      <c r="C257" s="125">
        <f t="shared" si="9"/>
        <v>3.7680366301005463E-2</v>
      </c>
      <c r="D257" s="128">
        <f t="shared" si="10"/>
        <v>37680.366301005466</v>
      </c>
      <c r="E257" s="128" t="e">
        <f t="shared" ca="1" si="11"/>
        <v>#NAME?</v>
      </c>
    </row>
    <row r="258" spans="1:5" x14ac:dyDescent="0.3">
      <c r="A258" s="73">
        <v>43476</v>
      </c>
      <c r="B258" s="130">
        <v>2596.26001</v>
      </c>
      <c r="C258" s="125">
        <f t="shared" si="9"/>
        <v>5.2097119403800685E-2</v>
      </c>
      <c r="D258" s="128">
        <f t="shared" si="10"/>
        <v>52097.119403800687</v>
      </c>
      <c r="E258" s="128" t="e">
        <f t="shared" ca="1" si="11"/>
        <v>#NAME?</v>
      </c>
    </row>
    <row r="259" spans="1:5" x14ac:dyDescent="0.3">
      <c r="A259" s="73">
        <v>43475</v>
      </c>
      <c r="B259" s="130">
        <v>2596.639893</v>
      </c>
      <c r="C259" s="125">
        <f t="shared" si="9"/>
        <v>7.4492376660125315E-2</v>
      </c>
      <c r="D259" s="128">
        <f t="shared" si="10"/>
        <v>74492.376660125316</v>
      </c>
      <c r="E259" s="128" t="e">
        <f t="shared" ca="1" si="11"/>
        <v>#NAME?</v>
      </c>
    </row>
    <row r="260" spans="1:5" x14ac:dyDescent="0.3">
      <c r="A260" s="73">
        <v>43474</v>
      </c>
      <c r="B260" s="130">
        <v>2584.959961</v>
      </c>
      <c r="C260" s="125">
        <f t="shared" si="9"/>
        <v>4.7636820126152779E-2</v>
      </c>
      <c r="D260" s="128">
        <f t="shared" si="10"/>
        <v>47636.820126152779</v>
      </c>
      <c r="E260" s="128" t="e">
        <f t="shared" ca="1" si="11"/>
        <v>#NAME?</v>
      </c>
    </row>
    <row r="261" spans="1:5" x14ac:dyDescent="0.3">
      <c r="A261" s="73">
        <v>43473</v>
      </c>
      <c r="B261" s="130">
        <v>2574.4099120000001</v>
      </c>
      <c r="C261" s="125">
        <f t="shared" si="9"/>
        <v>2.6905077085114248E-2</v>
      </c>
      <c r="D261" s="128">
        <f t="shared" si="10"/>
        <v>26905.077085114248</v>
      </c>
      <c r="E261" s="128" t="e">
        <f t="shared" ca="1" si="11"/>
        <v>#NAME?</v>
      </c>
    </row>
    <row r="262" spans="1:5" x14ac:dyDescent="0.3">
      <c r="A262" s="73">
        <v>43472</v>
      </c>
      <c r="B262" s="130">
        <v>2549.6899410000001</v>
      </c>
      <c r="C262" s="125">
        <f t="shared" si="9"/>
        <v>1.3864129206351272E-3</v>
      </c>
      <c r="D262" s="128">
        <f t="shared" si="10"/>
        <v>1386.4129206351272</v>
      </c>
      <c r="E262" s="128" t="e">
        <f t="shared" ca="1" si="11"/>
        <v>#NAME?</v>
      </c>
    </row>
    <row r="263" spans="1:5" x14ac:dyDescent="0.3">
      <c r="A263" s="73">
        <v>43469</v>
      </c>
      <c r="B263" s="130">
        <v>2531.9399410000001</v>
      </c>
      <c r="C263" s="125">
        <f t="shared" si="9"/>
        <v>-5.4989513988695782E-3</v>
      </c>
      <c r="D263" s="128">
        <f t="shared" si="10"/>
        <v>-5498.951398869578</v>
      </c>
      <c r="E263" s="128" t="e">
        <f t="shared" ca="1" si="11"/>
        <v>#NAME?</v>
      </c>
    </row>
    <row r="264" spans="1:5" x14ac:dyDescent="0.3">
      <c r="A264" s="73">
        <v>43468</v>
      </c>
      <c r="B264" s="130">
        <v>2447.889893</v>
      </c>
      <c r="C264" s="125">
        <f t="shared" ref="C264:C327" si="12">B264/B274-1</f>
        <v>-5.8485763520760958E-2</v>
      </c>
      <c r="D264" s="128">
        <f t="shared" ref="D264:D327" si="13">C264*$B$5</f>
        <v>-58485.763520760956</v>
      </c>
      <c r="E264" s="128" t="e">
        <f t="shared" ref="E264:E327" ca="1" si="14">ABS(_xlfn.PERCENTILE.INC(OFFSET(D264,0,0,Window),1-VaRLevel))</f>
        <v>#NAME?</v>
      </c>
    </row>
    <row r="265" spans="1:5" x14ac:dyDescent="0.3">
      <c r="A265" s="73">
        <v>43467</v>
      </c>
      <c r="B265" s="130">
        <v>2510.030029</v>
      </c>
      <c r="C265" s="125">
        <f t="shared" si="12"/>
        <v>-5.3011842089739525E-2</v>
      </c>
      <c r="D265" s="128">
        <f t="shared" si="13"/>
        <v>-53011.842089739526</v>
      </c>
      <c r="E265" s="128" t="e">
        <f t="shared" ca="1" si="14"/>
        <v>#NAME?</v>
      </c>
    </row>
    <row r="266" spans="1:5" x14ac:dyDescent="0.3">
      <c r="A266" s="73">
        <v>43462</v>
      </c>
      <c r="B266" s="130">
        <v>2485.73999</v>
      </c>
      <c r="C266" s="125">
        <f t="shared" si="12"/>
        <v>-6.236352633437825E-2</v>
      </c>
      <c r="D266" s="128">
        <f t="shared" si="13"/>
        <v>-62363.52633437825</v>
      </c>
      <c r="E266" s="128" t="e">
        <f t="shared" ca="1" si="14"/>
        <v>#NAME?</v>
      </c>
    </row>
    <row r="267" spans="1:5" x14ac:dyDescent="0.3">
      <c r="A267" s="73">
        <v>43461</v>
      </c>
      <c r="B267" s="130">
        <v>2488.830078</v>
      </c>
      <c r="C267" s="125">
        <f t="shared" si="12"/>
        <v>-5.6110084790087722E-2</v>
      </c>
      <c r="D267" s="128">
        <f t="shared" si="13"/>
        <v>-56110.08479008772</v>
      </c>
      <c r="E267" s="128" t="e">
        <f t="shared" ca="1" si="14"/>
        <v>#NAME?</v>
      </c>
    </row>
    <row r="268" spans="1:5" x14ac:dyDescent="0.3">
      <c r="A268" s="73">
        <v>43460</v>
      </c>
      <c r="B268" s="130">
        <v>2467.6999510000001</v>
      </c>
      <c r="C268" s="125">
        <f t="shared" si="12"/>
        <v>-6.4457191009378745E-2</v>
      </c>
      <c r="D268" s="128">
        <f t="shared" si="13"/>
        <v>-64457.191009378745</v>
      </c>
      <c r="E268" s="128" t="e">
        <f t="shared" ca="1" si="14"/>
        <v>#NAME?</v>
      </c>
    </row>
    <row r="269" spans="1:5" x14ac:dyDescent="0.3">
      <c r="A269" s="73">
        <v>43455</v>
      </c>
      <c r="B269" s="130">
        <v>2416.6201169999999</v>
      </c>
      <c r="C269" s="125">
        <f t="shared" si="12"/>
        <v>-8.2207891362125141E-2</v>
      </c>
      <c r="D269" s="128">
        <f t="shared" si="13"/>
        <v>-82207.891362125141</v>
      </c>
      <c r="E269" s="128" t="e">
        <f t="shared" ca="1" si="14"/>
        <v>#NAME?</v>
      </c>
    </row>
    <row r="270" spans="1:5" x14ac:dyDescent="0.3">
      <c r="A270" s="73">
        <v>43454</v>
      </c>
      <c r="B270" s="130">
        <v>2467.419922</v>
      </c>
      <c r="C270" s="125">
        <f t="shared" si="12"/>
        <v>-8.476790487717778E-2</v>
      </c>
      <c r="D270" s="128">
        <f t="shared" si="13"/>
        <v>-84767.904877177774</v>
      </c>
      <c r="E270" s="128" t="e">
        <f t="shared" ca="1" si="14"/>
        <v>#NAME?</v>
      </c>
    </row>
    <row r="271" spans="1:5" x14ac:dyDescent="0.3">
      <c r="A271" s="73">
        <v>43453</v>
      </c>
      <c r="B271" s="130">
        <v>2506.959961</v>
      </c>
      <c r="C271" s="125">
        <f t="shared" si="12"/>
        <v>-7.1516963986170357E-2</v>
      </c>
      <c r="D271" s="128">
        <f t="shared" si="13"/>
        <v>-71516.963986170362</v>
      </c>
      <c r="E271" s="128" t="e">
        <f t="shared" ca="1" si="14"/>
        <v>#NAME?</v>
      </c>
    </row>
    <row r="272" spans="1:5" x14ac:dyDescent="0.3">
      <c r="A272" s="73">
        <v>43452</v>
      </c>
      <c r="B272" s="130">
        <v>2546.1599120000001</v>
      </c>
      <c r="C272" s="125">
        <f t="shared" si="12"/>
        <v>-8.7518929303384563E-2</v>
      </c>
      <c r="D272" s="128">
        <f t="shared" si="13"/>
        <v>-87518.929303384561</v>
      </c>
      <c r="E272" s="128" t="e">
        <f t="shared" ca="1" si="14"/>
        <v>#NAME?</v>
      </c>
    </row>
    <row r="273" spans="1:5" x14ac:dyDescent="0.3">
      <c r="A273" s="73">
        <v>43451</v>
      </c>
      <c r="B273" s="130">
        <v>2545.9399410000001</v>
      </c>
      <c r="C273" s="125">
        <f t="shared" si="12"/>
        <v>-7.7614779906293063E-2</v>
      </c>
      <c r="D273" s="128">
        <f t="shared" si="13"/>
        <v>-77614.779906293057</v>
      </c>
      <c r="E273" s="128" t="e">
        <f t="shared" ca="1" si="14"/>
        <v>#NAME?</v>
      </c>
    </row>
    <row r="274" spans="1:5" x14ac:dyDescent="0.3">
      <c r="A274" s="73">
        <v>43448</v>
      </c>
      <c r="B274" s="130">
        <v>2599.9499510000001</v>
      </c>
      <c r="C274" s="125">
        <f t="shared" si="12"/>
        <v>-5.0350681398501185E-2</v>
      </c>
      <c r="D274" s="128">
        <f t="shared" si="13"/>
        <v>-50350.681398501183</v>
      </c>
      <c r="E274" s="128" t="e">
        <f t="shared" ca="1" si="14"/>
        <v>#NAME?</v>
      </c>
    </row>
    <row r="275" spans="1:5" x14ac:dyDescent="0.3">
      <c r="A275" s="73">
        <v>43447</v>
      </c>
      <c r="B275" s="130">
        <v>2650.540039</v>
      </c>
      <c r="C275" s="125">
        <f t="shared" si="12"/>
        <v>-3.3985836625453292E-2</v>
      </c>
      <c r="D275" s="128">
        <f t="shared" si="13"/>
        <v>-33985.836625453288</v>
      </c>
      <c r="E275" s="128" t="e">
        <f t="shared" ca="1" si="14"/>
        <v>#NAME?</v>
      </c>
    </row>
    <row r="276" spans="1:5" x14ac:dyDescent="0.3">
      <c r="A276" s="73">
        <v>43446</v>
      </c>
      <c r="B276" s="130">
        <v>2651.070068</v>
      </c>
      <c r="C276" s="125">
        <f t="shared" si="12"/>
        <v>-1.1595034954686945E-2</v>
      </c>
      <c r="D276" s="128">
        <f t="shared" si="13"/>
        <v>-11595.034954686944</v>
      </c>
      <c r="E276" s="128" t="e">
        <f t="shared" ca="1" si="14"/>
        <v>#NAME?</v>
      </c>
    </row>
    <row r="277" spans="1:5" x14ac:dyDescent="0.3">
      <c r="A277" s="73">
        <v>43445</v>
      </c>
      <c r="B277" s="130">
        <v>2636.780029</v>
      </c>
      <c r="C277" s="125">
        <f t="shared" si="12"/>
        <v>-1.3716330087377826E-2</v>
      </c>
      <c r="D277" s="128">
        <f t="shared" si="13"/>
        <v>-13716.330087377826</v>
      </c>
      <c r="E277" s="128" t="e">
        <f t="shared" ca="1" si="14"/>
        <v>#NAME?</v>
      </c>
    </row>
    <row r="278" spans="1:5" x14ac:dyDescent="0.3">
      <c r="A278" s="73">
        <v>43444</v>
      </c>
      <c r="B278" s="130">
        <v>2637.719971</v>
      </c>
      <c r="C278" s="125">
        <f t="shared" si="12"/>
        <v>-4.607654282686946E-3</v>
      </c>
      <c r="D278" s="128">
        <f t="shared" si="13"/>
        <v>-4607.6542826869463</v>
      </c>
      <c r="E278" s="128" t="e">
        <f t="shared" ca="1" si="14"/>
        <v>#NAME?</v>
      </c>
    </row>
    <row r="279" spans="1:5" x14ac:dyDescent="0.3">
      <c r="A279" s="73">
        <v>43441</v>
      </c>
      <c r="B279" s="130">
        <v>2633.080078</v>
      </c>
      <c r="C279" s="125">
        <f t="shared" si="12"/>
        <v>-3.3346639552779278E-3</v>
      </c>
      <c r="D279" s="128">
        <f t="shared" si="13"/>
        <v>-3334.6639552779279</v>
      </c>
      <c r="E279" s="128" t="e">
        <f t="shared" ca="1" si="14"/>
        <v>#NAME?</v>
      </c>
    </row>
    <row r="280" spans="1:5" x14ac:dyDescent="0.3">
      <c r="A280" s="73">
        <v>43440</v>
      </c>
      <c r="B280" s="130">
        <v>2695.9499510000001</v>
      </c>
      <c r="C280" s="125">
        <f t="shared" si="12"/>
        <v>1.9399832160045261E-3</v>
      </c>
      <c r="D280" s="128">
        <f t="shared" si="13"/>
        <v>1939.983216004526</v>
      </c>
      <c r="E280" s="128" t="e">
        <f t="shared" ca="1" si="14"/>
        <v>#NAME?</v>
      </c>
    </row>
    <row r="281" spans="1:5" x14ac:dyDescent="0.3">
      <c r="A281" s="73">
        <v>43438</v>
      </c>
      <c r="B281" s="130">
        <v>2700.0600589999999</v>
      </c>
      <c r="C281" s="125">
        <f t="shared" si="12"/>
        <v>-1.3233328851075865E-2</v>
      </c>
      <c r="D281" s="128">
        <f t="shared" si="13"/>
        <v>-13233.328851075865</v>
      </c>
      <c r="E281" s="128" t="e">
        <f t="shared" ca="1" si="14"/>
        <v>#NAME?</v>
      </c>
    </row>
    <row r="282" spans="1:5" x14ac:dyDescent="0.3">
      <c r="A282" s="73">
        <v>43437</v>
      </c>
      <c r="B282" s="130">
        <v>2790.3701169999999</v>
      </c>
      <c r="C282" s="125">
        <f t="shared" si="12"/>
        <v>2.2038739682037178E-2</v>
      </c>
      <c r="D282" s="128">
        <f t="shared" si="13"/>
        <v>22038.73968203718</v>
      </c>
      <c r="E282" s="128" t="e">
        <f t="shared" ca="1" si="14"/>
        <v>#NAME?</v>
      </c>
    </row>
    <row r="283" spans="1:5" x14ac:dyDescent="0.3">
      <c r="A283" s="73">
        <v>43434</v>
      </c>
      <c r="B283" s="130">
        <v>2760.169922</v>
      </c>
      <c r="C283" s="125">
        <f t="shared" si="12"/>
        <v>2.1687250537979486E-2</v>
      </c>
      <c r="D283" s="128">
        <f t="shared" si="13"/>
        <v>21687.250537979486</v>
      </c>
      <c r="E283" s="128" t="e">
        <f t="shared" ca="1" si="14"/>
        <v>#NAME?</v>
      </c>
    </row>
    <row r="284" spans="1:5" x14ac:dyDescent="0.3">
      <c r="A284" s="73">
        <v>43433</v>
      </c>
      <c r="B284" s="130">
        <v>2737.8000489999999</v>
      </c>
      <c r="C284" s="125">
        <f t="shared" si="12"/>
        <v>5.738091305567572E-3</v>
      </c>
      <c r="D284" s="128">
        <f t="shared" si="13"/>
        <v>5738.0913055675719</v>
      </c>
      <c r="E284" s="128" t="e">
        <f t="shared" ca="1" si="14"/>
        <v>#NAME?</v>
      </c>
    </row>
    <row r="285" spans="1:5" x14ac:dyDescent="0.3">
      <c r="A285" s="73">
        <v>43432</v>
      </c>
      <c r="B285" s="130">
        <v>2743.790039</v>
      </c>
      <c r="C285" s="125">
        <f t="shared" si="12"/>
        <v>6.4448460457704471E-3</v>
      </c>
      <c r="D285" s="128">
        <f t="shared" si="13"/>
        <v>6444.8460457704468</v>
      </c>
      <c r="E285" s="128" t="e">
        <f t="shared" ca="1" si="14"/>
        <v>#NAME?</v>
      </c>
    </row>
    <row r="286" spans="1:5" x14ac:dyDescent="0.3">
      <c r="A286" s="73">
        <v>43431</v>
      </c>
      <c r="B286" s="130">
        <v>2682.169922</v>
      </c>
      <c r="C286" s="125">
        <f t="shared" si="12"/>
        <v>-3.554107595606959E-2</v>
      </c>
      <c r="D286" s="128">
        <f t="shared" si="13"/>
        <v>-35541.075956069588</v>
      </c>
      <c r="E286" s="128" t="e">
        <f t="shared" ca="1" si="14"/>
        <v>#NAME?</v>
      </c>
    </row>
    <row r="287" spans="1:5" x14ac:dyDescent="0.3">
      <c r="A287" s="73">
        <v>43430</v>
      </c>
      <c r="B287" s="130">
        <v>2673.4499510000001</v>
      </c>
      <c r="C287" s="125">
        <f t="shared" si="12"/>
        <v>-4.7519843842859011E-2</v>
      </c>
      <c r="D287" s="128">
        <f t="shared" si="13"/>
        <v>-47519.843842859009</v>
      </c>
      <c r="E287" s="128" t="e">
        <f t="shared" ca="1" si="14"/>
        <v>#NAME?</v>
      </c>
    </row>
    <row r="288" spans="1:5" x14ac:dyDescent="0.3">
      <c r="A288" s="73">
        <v>43425</v>
      </c>
      <c r="B288" s="130">
        <v>2649.929932</v>
      </c>
      <c r="C288" s="125">
        <f t="shared" si="12"/>
        <v>-5.826807985908633E-2</v>
      </c>
      <c r="D288" s="128">
        <f t="shared" si="13"/>
        <v>-58268.079859086327</v>
      </c>
      <c r="E288" s="128" t="e">
        <f t="shared" ca="1" si="14"/>
        <v>#NAME?</v>
      </c>
    </row>
    <row r="289" spans="1:5" x14ac:dyDescent="0.3">
      <c r="A289" s="73">
        <v>43424</v>
      </c>
      <c r="B289" s="130">
        <v>2641.889893</v>
      </c>
      <c r="C289" s="125">
        <f t="shared" si="12"/>
        <v>-4.1212890823434156E-2</v>
      </c>
      <c r="D289" s="128">
        <f t="shared" si="13"/>
        <v>-41212.890823434158</v>
      </c>
      <c r="E289" s="128" t="e">
        <f t="shared" ca="1" si="14"/>
        <v>#NAME?</v>
      </c>
    </row>
    <row r="290" spans="1:5" x14ac:dyDescent="0.3">
      <c r="A290" s="73">
        <v>43423</v>
      </c>
      <c r="B290" s="130">
        <v>2690.7299800000001</v>
      </c>
      <c r="C290" s="125">
        <f t="shared" si="12"/>
        <v>-1.7375709096060343E-2</v>
      </c>
      <c r="D290" s="128">
        <f t="shared" si="13"/>
        <v>-17375.709096060342</v>
      </c>
      <c r="E290" s="128" t="e">
        <f t="shared" ca="1" si="14"/>
        <v>#NAME?</v>
      </c>
    </row>
    <row r="291" spans="1:5" x14ac:dyDescent="0.3">
      <c r="A291" s="73">
        <v>43420</v>
      </c>
      <c r="B291" s="130">
        <v>2736.2700199999999</v>
      </c>
      <c r="C291" s="125">
        <f t="shared" si="12"/>
        <v>4.8511456647237772E-3</v>
      </c>
      <c r="D291" s="128">
        <f t="shared" si="13"/>
        <v>4851.1456647237774</v>
      </c>
      <c r="E291" s="128" t="e">
        <f t="shared" ca="1" si="14"/>
        <v>#NAME?</v>
      </c>
    </row>
    <row r="292" spans="1:5" x14ac:dyDescent="0.3">
      <c r="A292" s="73">
        <v>43419</v>
      </c>
      <c r="B292" s="130">
        <v>2730.1999510000001</v>
      </c>
      <c r="C292" s="125">
        <f t="shared" si="12"/>
        <v>-3.7112381049949628E-3</v>
      </c>
      <c r="D292" s="128">
        <f t="shared" si="13"/>
        <v>-3711.2381049949627</v>
      </c>
      <c r="E292" s="128" t="e">
        <f t="shared" ca="1" si="14"/>
        <v>#NAME?</v>
      </c>
    </row>
    <row r="293" spans="1:5" x14ac:dyDescent="0.3">
      <c r="A293" s="73">
        <v>43418</v>
      </c>
      <c r="B293" s="130">
        <v>2701.580078</v>
      </c>
      <c r="C293" s="125">
        <f t="shared" si="12"/>
        <v>-3.7466394409001458E-3</v>
      </c>
      <c r="D293" s="128">
        <f t="shared" si="13"/>
        <v>-3746.6394409001459</v>
      </c>
      <c r="E293" s="128" t="e">
        <f t="shared" ca="1" si="14"/>
        <v>#NAME?</v>
      </c>
    </row>
    <row r="294" spans="1:5" x14ac:dyDescent="0.3">
      <c r="A294" s="73">
        <v>43417</v>
      </c>
      <c r="B294" s="130">
        <v>2722.179932</v>
      </c>
      <c r="C294" s="125">
        <f t="shared" si="12"/>
        <v>1.4743013656349335E-2</v>
      </c>
      <c r="D294" s="128">
        <f t="shared" si="13"/>
        <v>14743.013656349336</v>
      </c>
      <c r="E294" s="128" t="e">
        <f t="shared" ca="1" si="14"/>
        <v>#NAME?</v>
      </c>
    </row>
    <row r="295" spans="1:5" x14ac:dyDescent="0.3">
      <c r="A295" s="73">
        <v>43416</v>
      </c>
      <c r="B295" s="130">
        <v>2726.219971</v>
      </c>
      <c r="C295" s="125">
        <f t="shared" si="12"/>
        <v>3.2170362896355886E-2</v>
      </c>
      <c r="D295" s="128">
        <f t="shared" si="13"/>
        <v>32170.362896355888</v>
      </c>
      <c r="E295" s="128" t="e">
        <f t="shared" ca="1" si="14"/>
        <v>#NAME?</v>
      </c>
    </row>
    <row r="296" spans="1:5" x14ac:dyDescent="0.3">
      <c r="A296" s="73">
        <v>43413</v>
      </c>
      <c r="B296" s="130">
        <v>2781.01001</v>
      </c>
      <c r="C296" s="125">
        <f t="shared" si="12"/>
        <v>4.6007647267809038E-2</v>
      </c>
      <c r="D296" s="128">
        <f t="shared" si="13"/>
        <v>46007.647267809036</v>
      </c>
      <c r="E296" s="128" t="e">
        <f t="shared" ca="1" si="14"/>
        <v>#NAME?</v>
      </c>
    </row>
    <row r="297" spans="1:5" x14ac:dyDescent="0.3">
      <c r="A297" s="73">
        <v>43412</v>
      </c>
      <c r="B297" s="130">
        <v>2806.830078</v>
      </c>
      <c r="C297" s="125">
        <f t="shared" si="12"/>
        <v>3.7426496987695179E-2</v>
      </c>
      <c r="D297" s="128">
        <f t="shared" si="13"/>
        <v>37426.49698769518</v>
      </c>
      <c r="E297" s="128" t="e">
        <f t="shared" ca="1" si="14"/>
        <v>#NAME?</v>
      </c>
    </row>
    <row r="298" spans="1:5" x14ac:dyDescent="0.3">
      <c r="A298" s="73">
        <v>43411</v>
      </c>
      <c r="B298" s="130">
        <v>2813.889893</v>
      </c>
      <c r="C298" s="125">
        <f t="shared" si="12"/>
        <v>5.9406569473346771E-2</v>
      </c>
      <c r="D298" s="128">
        <f t="shared" si="13"/>
        <v>59406.569473346768</v>
      </c>
      <c r="E298" s="128" t="e">
        <f t="shared" ca="1" si="14"/>
        <v>#NAME?</v>
      </c>
    </row>
    <row r="299" spans="1:5" x14ac:dyDescent="0.3">
      <c r="A299" s="73">
        <v>43410</v>
      </c>
      <c r="B299" s="130">
        <v>2755.4499510000001</v>
      </c>
      <c r="C299" s="125">
        <f t="shared" si="12"/>
        <v>5.3855088746792568E-3</v>
      </c>
      <c r="D299" s="128">
        <f t="shared" si="13"/>
        <v>5385.5088746792571</v>
      </c>
      <c r="E299" s="128" t="e">
        <f t="shared" ca="1" si="14"/>
        <v>#NAME?</v>
      </c>
    </row>
    <row r="300" spans="1:5" x14ac:dyDescent="0.3">
      <c r="A300" s="73">
        <v>43409</v>
      </c>
      <c r="B300" s="130">
        <v>2738.3100589999999</v>
      </c>
      <c r="C300" s="125">
        <f t="shared" si="12"/>
        <v>-6.3753954257520506E-3</v>
      </c>
      <c r="D300" s="128">
        <f t="shared" si="13"/>
        <v>-6375.3954257520509</v>
      </c>
      <c r="E300" s="128" t="e">
        <f t="shared" ca="1" si="14"/>
        <v>#NAME?</v>
      </c>
    </row>
    <row r="301" spans="1:5" x14ac:dyDescent="0.3">
      <c r="A301" s="73">
        <v>43406</v>
      </c>
      <c r="B301" s="130">
        <v>2723.0600589999999</v>
      </c>
      <c r="C301" s="125">
        <f t="shared" si="12"/>
        <v>-1.6157342538582253E-2</v>
      </c>
      <c r="D301" s="128">
        <f t="shared" si="13"/>
        <v>-16157.342538582254</v>
      </c>
      <c r="E301" s="128" t="e">
        <f t="shared" ca="1" si="14"/>
        <v>#NAME?</v>
      </c>
    </row>
    <row r="302" spans="1:5" x14ac:dyDescent="0.3">
      <c r="A302" s="73">
        <v>43405</v>
      </c>
      <c r="B302" s="130">
        <v>2740.3701169999999</v>
      </c>
      <c r="C302" s="125">
        <f t="shared" si="12"/>
        <v>-1.0260805012473617E-2</v>
      </c>
      <c r="D302" s="128">
        <f t="shared" si="13"/>
        <v>-10260.805012473616</v>
      </c>
      <c r="E302" s="128" t="e">
        <f t="shared" ca="1" si="14"/>
        <v>#NAME?</v>
      </c>
    </row>
    <row r="303" spans="1:5" x14ac:dyDescent="0.3">
      <c r="A303" s="73">
        <v>43404</v>
      </c>
      <c r="B303" s="130">
        <v>2711.73999</v>
      </c>
      <c r="C303" s="125">
        <f t="shared" si="12"/>
        <v>-3.469657745528687E-2</v>
      </c>
      <c r="D303" s="128">
        <f t="shared" si="13"/>
        <v>-34696.577455286868</v>
      </c>
      <c r="E303" s="128" t="e">
        <f t="shared" ca="1" si="14"/>
        <v>#NAME?</v>
      </c>
    </row>
    <row r="304" spans="1:5" x14ac:dyDescent="0.3">
      <c r="A304" s="73">
        <v>43403</v>
      </c>
      <c r="B304" s="130">
        <v>2682.6298830000001</v>
      </c>
      <c r="C304" s="125">
        <f t="shared" si="12"/>
        <v>-4.5300237207258065E-2</v>
      </c>
      <c r="D304" s="128">
        <f t="shared" si="13"/>
        <v>-45300.237207258062</v>
      </c>
      <c r="E304" s="128" t="e">
        <f t="shared" ca="1" si="14"/>
        <v>#NAME?</v>
      </c>
    </row>
    <row r="305" spans="1:5" x14ac:dyDescent="0.3">
      <c r="A305" s="73">
        <v>43402</v>
      </c>
      <c r="B305" s="130">
        <v>2641.25</v>
      </c>
      <c r="C305" s="125">
        <f t="shared" si="12"/>
        <v>-3.9821301315974389E-2</v>
      </c>
      <c r="D305" s="128">
        <f t="shared" si="13"/>
        <v>-39821.301315974386</v>
      </c>
      <c r="E305" s="128" t="e">
        <f t="shared" ca="1" si="14"/>
        <v>#NAME?</v>
      </c>
    </row>
    <row r="306" spans="1:5" x14ac:dyDescent="0.3">
      <c r="A306" s="73">
        <v>43399</v>
      </c>
      <c r="B306" s="130">
        <v>2658.6899410000001</v>
      </c>
      <c r="C306" s="125">
        <f t="shared" si="12"/>
        <v>-3.9188598506418537E-2</v>
      </c>
      <c r="D306" s="128">
        <f t="shared" si="13"/>
        <v>-39188.598506418537</v>
      </c>
      <c r="E306" s="128" t="e">
        <f t="shared" ca="1" si="14"/>
        <v>#NAME?</v>
      </c>
    </row>
    <row r="307" spans="1:5" x14ac:dyDescent="0.3">
      <c r="A307" s="73">
        <v>43398</v>
      </c>
      <c r="B307" s="130">
        <v>2705.570068</v>
      </c>
      <c r="C307" s="125">
        <f t="shared" si="12"/>
        <v>-8.3566554471246057E-3</v>
      </c>
      <c r="D307" s="128">
        <f t="shared" si="13"/>
        <v>-8356.6554471246054</v>
      </c>
      <c r="E307" s="128" t="e">
        <f t="shared" ca="1" si="14"/>
        <v>#NAME?</v>
      </c>
    </row>
    <row r="308" spans="1:5" x14ac:dyDescent="0.3">
      <c r="A308" s="73">
        <v>43397</v>
      </c>
      <c r="B308" s="130">
        <v>2656.1000979999999</v>
      </c>
      <c r="C308" s="125">
        <f t="shared" si="12"/>
        <v>-4.651641149131136E-2</v>
      </c>
      <c r="D308" s="128">
        <f t="shared" si="13"/>
        <v>-46516.411491311359</v>
      </c>
      <c r="E308" s="128" t="e">
        <f t="shared" ca="1" si="14"/>
        <v>#NAME?</v>
      </c>
    </row>
    <row r="309" spans="1:5" x14ac:dyDescent="0.3">
      <c r="A309" s="73">
        <v>43396</v>
      </c>
      <c r="B309" s="130">
        <v>2740.6899410000001</v>
      </c>
      <c r="C309" s="125">
        <f t="shared" si="12"/>
        <v>-4.8483909098723021E-2</v>
      </c>
      <c r="D309" s="128">
        <f t="shared" si="13"/>
        <v>-48483.909098723023</v>
      </c>
      <c r="E309" s="128" t="e">
        <f t="shared" ca="1" si="14"/>
        <v>#NAME?</v>
      </c>
    </row>
    <row r="310" spans="1:5" x14ac:dyDescent="0.3">
      <c r="A310" s="73">
        <v>43395</v>
      </c>
      <c r="B310" s="130">
        <v>2755.8798830000001</v>
      </c>
      <c r="C310" s="125">
        <f t="shared" si="12"/>
        <v>-4.4566882202219493E-2</v>
      </c>
      <c r="D310" s="128">
        <f t="shared" si="13"/>
        <v>-44566.882202219495</v>
      </c>
      <c r="E310" s="128" t="e">
        <f t="shared" ca="1" si="14"/>
        <v>#NAME?</v>
      </c>
    </row>
    <row r="311" spans="1:5" x14ac:dyDescent="0.3">
      <c r="A311" s="73">
        <v>43392</v>
      </c>
      <c r="B311" s="130">
        <v>2767.780029</v>
      </c>
      <c r="C311" s="125">
        <f t="shared" si="12"/>
        <v>-4.0820370403149009E-2</v>
      </c>
      <c r="D311" s="128">
        <f t="shared" si="13"/>
        <v>-40820.370403149012</v>
      </c>
      <c r="E311" s="128" t="e">
        <f t="shared" ca="1" si="14"/>
        <v>#NAME?</v>
      </c>
    </row>
    <row r="312" spans="1:5" x14ac:dyDescent="0.3">
      <c r="A312" s="73">
        <v>43391</v>
      </c>
      <c r="B312" s="130">
        <v>2768.780029</v>
      </c>
      <c r="C312" s="125">
        <f t="shared" si="12"/>
        <v>-4.5778058767976249E-2</v>
      </c>
      <c r="D312" s="128">
        <f t="shared" si="13"/>
        <v>-45778.058767976247</v>
      </c>
      <c r="E312" s="128" t="e">
        <f t="shared" ca="1" si="14"/>
        <v>#NAME?</v>
      </c>
    </row>
    <row r="313" spans="1:5" x14ac:dyDescent="0.3">
      <c r="A313" s="73">
        <v>43390</v>
      </c>
      <c r="B313" s="130">
        <v>2809.209961</v>
      </c>
      <c r="C313" s="125">
        <f t="shared" si="12"/>
        <v>-3.9753768950529067E-2</v>
      </c>
      <c r="D313" s="128">
        <f t="shared" si="13"/>
        <v>-39753.768950529069</v>
      </c>
      <c r="E313" s="128" t="e">
        <f t="shared" ca="1" si="14"/>
        <v>#NAME?</v>
      </c>
    </row>
    <row r="314" spans="1:5" x14ac:dyDescent="0.3">
      <c r="A314" s="73">
        <v>43389</v>
      </c>
      <c r="B314" s="130">
        <v>2809.919922</v>
      </c>
      <c r="C314" s="125">
        <f t="shared" si="12"/>
        <v>-3.8827682769993599E-2</v>
      </c>
      <c r="D314" s="128">
        <f t="shared" si="13"/>
        <v>-38827.682769993597</v>
      </c>
      <c r="E314" s="128" t="e">
        <f t="shared" ca="1" si="14"/>
        <v>#NAME?</v>
      </c>
    </row>
    <row r="315" spans="1:5" x14ac:dyDescent="0.3">
      <c r="A315" s="73">
        <v>43388</v>
      </c>
      <c r="B315" s="130">
        <v>2750.790039</v>
      </c>
      <c r="C315" s="125">
        <f t="shared" si="12"/>
        <v>-5.9427148342301228E-2</v>
      </c>
      <c r="D315" s="128">
        <f t="shared" si="13"/>
        <v>-59427.148342301225</v>
      </c>
      <c r="E315" s="128" t="e">
        <f t="shared" ca="1" si="14"/>
        <v>#NAME?</v>
      </c>
    </row>
    <row r="316" spans="1:5" x14ac:dyDescent="0.3">
      <c r="A316" s="73">
        <v>43385</v>
      </c>
      <c r="B316" s="130">
        <v>2767.1298830000001</v>
      </c>
      <c r="C316" s="125">
        <f t="shared" si="12"/>
        <v>-5.0395026049561253E-2</v>
      </c>
      <c r="D316" s="128">
        <f t="shared" si="13"/>
        <v>-50395.026049561253</v>
      </c>
      <c r="E316" s="128" t="e">
        <f t="shared" ca="1" si="14"/>
        <v>#NAME?</v>
      </c>
    </row>
    <row r="317" spans="1:5" x14ac:dyDescent="0.3">
      <c r="A317" s="73">
        <v>43384</v>
      </c>
      <c r="B317" s="130">
        <v>2728.3701169999999</v>
      </c>
      <c r="C317" s="125">
        <f t="shared" si="12"/>
        <v>-6.3702773850377481E-2</v>
      </c>
      <c r="D317" s="128">
        <f t="shared" si="13"/>
        <v>-63702.773850377482</v>
      </c>
      <c r="E317" s="128" t="e">
        <f t="shared" ca="1" si="14"/>
        <v>#NAME?</v>
      </c>
    </row>
    <row r="318" spans="1:5" x14ac:dyDescent="0.3">
      <c r="A318" s="73">
        <v>43383</v>
      </c>
      <c r="B318" s="130">
        <v>2785.679932</v>
      </c>
      <c r="C318" s="125">
        <f t="shared" si="12"/>
        <v>-4.1394109436927784E-2</v>
      </c>
      <c r="D318" s="128">
        <f t="shared" si="13"/>
        <v>-41394.109436927785</v>
      </c>
      <c r="E318" s="128" t="e">
        <f t="shared" ca="1" si="14"/>
        <v>#NAME?</v>
      </c>
    </row>
    <row r="319" spans="1:5" x14ac:dyDescent="0.3">
      <c r="A319" s="73">
        <v>43382</v>
      </c>
      <c r="B319" s="130">
        <v>2880.3400879999999</v>
      </c>
      <c r="C319" s="125">
        <f t="shared" si="12"/>
        <v>-1.2080001882067259E-2</v>
      </c>
      <c r="D319" s="128">
        <f t="shared" si="13"/>
        <v>-12080.001882067259</v>
      </c>
      <c r="E319" s="128" t="e">
        <f t="shared" ca="1" si="14"/>
        <v>#NAME?</v>
      </c>
    </row>
    <row r="320" spans="1:5" x14ac:dyDescent="0.3">
      <c r="A320" s="73">
        <v>43381</v>
      </c>
      <c r="B320" s="130">
        <v>2884.429932</v>
      </c>
      <c r="C320" s="125">
        <f t="shared" si="12"/>
        <v>-1.196839852423548E-2</v>
      </c>
      <c r="D320" s="128">
        <f t="shared" si="13"/>
        <v>-11968.398524235479</v>
      </c>
      <c r="E320" s="128" t="e">
        <f t="shared" ca="1" si="14"/>
        <v>#NAME?</v>
      </c>
    </row>
    <row r="321" spans="1:5" x14ac:dyDescent="0.3">
      <c r="A321" s="73">
        <v>43378</v>
      </c>
      <c r="B321" s="130">
        <v>2885.570068</v>
      </c>
      <c r="C321" s="125">
        <f t="shared" si="12"/>
        <v>-1.5052840481733942E-2</v>
      </c>
      <c r="D321" s="128">
        <f t="shared" si="13"/>
        <v>-15052.840481733941</v>
      </c>
      <c r="E321" s="128" t="e">
        <f t="shared" ca="1" si="14"/>
        <v>#NAME?</v>
      </c>
    </row>
    <row r="322" spans="1:5" x14ac:dyDescent="0.3">
      <c r="A322" s="73">
        <v>43377</v>
      </c>
      <c r="B322" s="130">
        <v>2901.610107</v>
      </c>
      <c r="C322" s="125">
        <f t="shared" si="12"/>
        <v>-9.9428108845858176E-3</v>
      </c>
      <c r="D322" s="128">
        <f t="shared" si="13"/>
        <v>-9942.8108845858169</v>
      </c>
      <c r="E322" s="128" t="e">
        <f t="shared" ca="1" si="14"/>
        <v>#NAME?</v>
      </c>
    </row>
    <row r="323" spans="1:5" x14ac:dyDescent="0.3">
      <c r="A323" s="73">
        <v>43376</v>
      </c>
      <c r="B323" s="130">
        <v>2925.51001</v>
      </c>
      <c r="C323" s="125">
        <f t="shared" si="12"/>
        <v>6.0386386615634002E-3</v>
      </c>
      <c r="D323" s="128">
        <f t="shared" si="13"/>
        <v>6038.6386615634001</v>
      </c>
      <c r="E323" s="128" t="e">
        <f t="shared" ca="1" si="14"/>
        <v>#NAME?</v>
      </c>
    </row>
    <row r="324" spans="1:5" x14ac:dyDescent="0.3">
      <c r="A324" s="73">
        <v>43375</v>
      </c>
      <c r="B324" s="130">
        <v>2923.429932</v>
      </c>
      <c r="C324" s="125">
        <f t="shared" si="12"/>
        <v>6.5832754119177217E-3</v>
      </c>
      <c r="D324" s="128">
        <f t="shared" si="13"/>
        <v>6583.2754119177216</v>
      </c>
      <c r="E324" s="128" t="e">
        <f t="shared" ca="1" si="14"/>
        <v>#NAME?</v>
      </c>
    </row>
    <row r="325" spans="1:5" x14ac:dyDescent="0.3">
      <c r="A325" s="73">
        <v>43374</v>
      </c>
      <c r="B325" s="130">
        <v>2924.5900879999999</v>
      </c>
      <c r="C325" s="125">
        <f t="shared" si="12"/>
        <v>1.2389240651110134E-2</v>
      </c>
      <c r="D325" s="128">
        <f t="shared" si="13"/>
        <v>12389.240651110134</v>
      </c>
      <c r="E325" s="128" t="e">
        <f t="shared" ca="1" si="14"/>
        <v>#NAME?</v>
      </c>
    </row>
    <row r="326" spans="1:5" x14ac:dyDescent="0.3">
      <c r="A326" s="73">
        <v>43371</v>
      </c>
      <c r="B326" s="130">
        <v>2913.9799800000001</v>
      </c>
      <c r="C326" s="125">
        <f t="shared" si="12"/>
        <v>3.0981280635193897E-3</v>
      </c>
      <c r="D326" s="128">
        <f t="shared" si="13"/>
        <v>3098.1280635193898</v>
      </c>
      <c r="E326" s="128" t="e">
        <f t="shared" ca="1" si="14"/>
        <v>#NAME?</v>
      </c>
    </row>
    <row r="327" spans="1:5" x14ac:dyDescent="0.3">
      <c r="A327" s="73">
        <v>43370</v>
      </c>
      <c r="B327" s="130">
        <v>2914</v>
      </c>
      <c r="C327" s="125">
        <f t="shared" si="12"/>
        <v>3.3813566066607237E-3</v>
      </c>
      <c r="D327" s="128">
        <f t="shared" si="13"/>
        <v>3381.3566066607236</v>
      </c>
      <c r="E327" s="128" t="e">
        <f t="shared" ca="1" si="14"/>
        <v>#NAME?</v>
      </c>
    </row>
    <row r="328" spans="1:5" x14ac:dyDescent="0.3">
      <c r="A328" s="73">
        <v>43369</v>
      </c>
      <c r="B328" s="130">
        <v>2905.969971</v>
      </c>
      <c r="C328" s="125">
        <f t="shared" ref="C328:C391" si="15">B328/B338-1</f>
        <v>5.9018766391407684E-3</v>
      </c>
      <c r="D328" s="128">
        <f t="shared" ref="D328:D391" si="16">C328*$B$5</f>
        <v>5901.876639140768</v>
      </c>
      <c r="E328" s="128" t="e">
        <f t="shared" ref="E328:E391" ca="1" si="17">ABS(_xlfn.PERCENTILE.INC(OFFSET(D328,0,0,Window),1-VaRLevel))</f>
        <v>#NAME?</v>
      </c>
    </row>
    <row r="329" spans="1:5" x14ac:dyDescent="0.3">
      <c r="A329" s="73">
        <v>43368</v>
      </c>
      <c r="B329" s="130">
        <v>2915.5600589999999</v>
      </c>
      <c r="C329" s="125">
        <f t="shared" si="15"/>
        <v>9.5814477093014716E-3</v>
      </c>
      <c r="D329" s="128">
        <f t="shared" si="16"/>
        <v>9581.4477093014721</v>
      </c>
      <c r="E329" s="128" t="e">
        <f t="shared" ca="1" si="17"/>
        <v>#NAME?</v>
      </c>
    </row>
    <row r="330" spans="1:5" x14ac:dyDescent="0.3">
      <c r="A330" s="73">
        <v>43367</v>
      </c>
      <c r="B330" s="130">
        <v>2919.3701169999999</v>
      </c>
      <c r="C330" s="125">
        <f t="shared" si="15"/>
        <v>1.468137891500243E-2</v>
      </c>
      <c r="D330" s="128">
        <f t="shared" si="16"/>
        <v>14681.378915002429</v>
      </c>
      <c r="E330" s="128" t="e">
        <f t="shared" ca="1" si="17"/>
        <v>#NAME?</v>
      </c>
    </row>
    <row r="331" spans="1:5" x14ac:dyDescent="0.3">
      <c r="A331" s="73">
        <v>43364</v>
      </c>
      <c r="B331" s="130">
        <v>2929.669922</v>
      </c>
      <c r="C331" s="125">
        <f t="shared" si="15"/>
        <v>2.0193751174634844E-2</v>
      </c>
      <c r="D331" s="128">
        <f t="shared" si="16"/>
        <v>20193.751174634843</v>
      </c>
      <c r="E331" s="128" t="e">
        <f t="shared" ca="1" si="17"/>
        <v>#NAME?</v>
      </c>
    </row>
    <row r="332" spans="1:5" x14ac:dyDescent="0.3">
      <c r="A332" s="73">
        <v>43363</v>
      </c>
      <c r="B332" s="130">
        <v>2930.75</v>
      </c>
      <c r="C332" s="125">
        <f t="shared" si="15"/>
        <v>1.8310991853081493E-2</v>
      </c>
      <c r="D332" s="128">
        <f t="shared" si="16"/>
        <v>18310.991853081494</v>
      </c>
      <c r="E332" s="128" t="e">
        <f t="shared" ca="1" si="17"/>
        <v>#NAME?</v>
      </c>
    </row>
    <row r="333" spans="1:5" x14ac:dyDescent="0.3">
      <c r="A333" s="73">
        <v>43362</v>
      </c>
      <c r="B333" s="130">
        <v>2907.9499510000001</v>
      </c>
      <c r="C333" s="125">
        <f t="shared" si="15"/>
        <v>6.6986956807892906E-3</v>
      </c>
      <c r="D333" s="128">
        <f t="shared" si="16"/>
        <v>6698.6956807892902</v>
      </c>
      <c r="E333" s="128" t="e">
        <f t="shared" ca="1" si="17"/>
        <v>#NAME?</v>
      </c>
    </row>
    <row r="334" spans="1:5" x14ac:dyDescent="0.3">
      <c r="A334" s="73">
        <v>43361</v>
      </c>
      <c r="B334" s="130">
        <v>2904.3100589999999</v>
      </c>
      <c r="C334" s="125">
        <f t="shared" si="15"/>
        <v>2.6202353268478529E-3</v>
      </c>
      <c r="D334" s="128">
        <f t="shared" si="16"/>
        <v>2620.2353268478528</v>
      </c>
      <c r="E334" s="128" t="e">
        <f t="shared" ca="1" si="17"/>
        <v>#NAME?</v>
      </c>
    </row>
    <row r="335" spans="1:5" x14ac:dyDescent="0.3">
      <c r="A335" s="73">
        <v>43360</v>
      </c>
      <c r="B335" s="130">
        <v>2888.8000489999999</v>
      </c>
      <c r="C335" s="125">
        <f t="shared" si="15"/>
        <v>-4.3838990985145543E-3</v>
      </c>
      <c r="D335" s="128">
        <f t="shared" si="16"/>
        <v>-4383.8990985145547</v>
      </c>
      <c r="E335" s="128" t="e">
        <f t="shared" ca="1" si="17"/>
        <v>#NAME?</v>
      </c>
    </row>
    <row r="336" spans="1:5" x14ac:dyDescent="0.3">
      <c r="A336" s="73">
        <v>43357</v>
      </c>
      <c r="B336" s="130">
        <v>2904.9799800000001</v>
      </c>
      <c r="C336" s="125">
        <f t="shared" si="15"/>
        <v>1.3271025963230709E-3</v>
      </c>
      <c r="D336" s="128">
        <f t="shared" si="16"/>
        <v>1327.1025963230709</v>
      </c>
      <c r="E336" s="128" t="e">
        <f t="shared" ca="1" si="17"/>
        <v>#NAME?</v>
      </c>
    </row>
    <row r="337" spans="1:5" x14ac:dyDescent="0.3">
      <c r="A337" s="73">
        <v>43356</v>
      </c>
      <c r="B337" s="130">
        <v>2904.179932</v>
      </c>
      <c r="C337" s="125">
        <f t="shared" si="15"/>
        <v>-3.3836552923217633E-3</v>
      </c>
      <c r="D337" s="128">
        <f t="shared" si="16"/>
        <v>-3383.6552923217632</v>
      </c>
      <c r="E337" s="128" t="e">
        <f t="shared" ca="1" si="17"/>
        <v>#NAME?</v>
      </c>
    </row>
    <row r="338" spans="1:5" x14ac:dyDescent="0.3">
      <c r="A338" s="73">
        <v>43355</v>
      </c>
      <c r="B338" s="130">
        <v>2888.919922</v>
      </c>
      <c r="C338" s="125">
        <f t="shared" si="15"/>
        <v>-2.9680892420546057E-3</v>
      </c>
      <c r="D338" s="128">
        <f t="shared" si="16"/>
        <v>-2968.0892420546056</v>
      </c>
      <c r="E338" s="128" t="e">
        <f t="shared" ca="1" si="17"/>
        <v>#NAME?</v>
      </c>
    </row>
    <row r="339" spans="1:5" x14ac:dyDescent="0.3">
      <c r="A339" s="73">
        <v>43354</v>
      </c>
      <c r="B339" s="130">
        <v>2887.889893</v>
      </c>
      <c r="C339" s="125">
        <f t="shared" si="15"/>
        <v>-3.0551920540166089E-3</v>
      </c>
      <c r="D339" s="128">
        <f t="shared" si="16"/>
        <v>-3055.1920540166088</v>
      </c>
      <c r="E339" s="128" t="e">
        <f t="shared" ca="1" si="17"/>
        <v>#NAME?</v>
      </c>
    </row>
    <row r="340" spans="1:5" x14ac:dyDescent="0.3">
      <c r="A340" s="73">
        <v>43353</v>
      </c>
      <c r="B340" s="130">
        <v>2877.1298830000001</v>
      </c>
      <c r="C340" s="125">
        <f t="shared" si="15"/>
        <v>8.4876701490488315E-4</v>
      </c>
      <c r="D340" s="128">
        <f t="shared" si="16"/>
        <v>848.76701490488313</v>
      </c>
      <c r="E340" s="128" t="e">
        <f t="shared" ca="1" si="17"/>
        <v>#NAME?</v>
      </c>
    </row>
    <row r="341" spans="1:5" x14ac:dyDescent="0.3">
      <c r="A341" s="73">
        <v>43350</v>
      </c>
      <c r="B341" s="130">
        <v>2871.679932</v>
      </c>
      <c r="C341" s="125">
        <f t="shared" si="15"/>
        <v>5.1452765167783188E-3</v>
      </c>
      <c r="D341" s="128">
        <f t="shared" si="16"/>
        <v>5145.2765167783191</v>
      </c>
      <c r="E341" s="128" t="e">
        <f t="shared" ca="1" si="17"/>
        <v>#NAME?</v>
      </c>
    </row>
    <row r="342" spans="1:5" x14ac:dyDescent="0.3">
      <c r="A342" s="73">
        <v>43349</v>
      </c>
      <c r="B342" s="130">
        <v>2878.0500489999999</v>
      </c>
      <c r="C342" s="125">
        <f t="shared" si="15"/>
        <v>5.6712094451634165E-3</v>
      </c>
      <c r="D342" s="128">
        <f t="shared" si="16"/>
        <v>5671.2094451634166</v>
      </c>
      <c r="E342" s="128" t="e">
        <f t="shared" ca="1" si="17"/>
        <v>#NAME?</v>
      </c>
    </row>
    <row r="343" spans="1:5" x14ac:dyDescent="0.3">
      <c r="A343" s="73">
        <v>43348</v>
      </c>
      <c r="B343" s="130">
        <v>2888.6000979999999</v>
      </c>
      <c r="C343" s="125">
        <f t="shared" si="15"/>
        <v>8.9558140348717785E-3</v>
      </c>
      <c r="D343" s="128">
        <f t="shared" si="16"/>
        <v>8955.8140348717789</v>
      </c>
      <c r="E343" s="128" t="e">
        <f t="shared" ca="1" si="17"/>
        <v>#NAME?</v>
      </c>
    </row>
    <row r="344" spans="1:5" x14ac:dyDescent="0.3">
      <c r="A344" s="73">
        <v>43347</v>
      </c>
      <c r="B344" s="130">
        <v>2896.719971</v>
      </c>
      <c r="C344" s="125">
        <f t="shared" si="15"/>
        <v>1.3884923721894538E-2</v>
      </c>
      <c r="D344" s="128">
        <f t="shared" si="16"/>
        <v>13884.923721894538</v>
      </c>
      <c r="E344" s="128" t="e">
        <f t="shared" ca="1" si="17"/>
        <v>#NAME?</v>
      </c>
    </row>
    <row r="345" spans="1:5" x14ac:dyDescent="0.3">
      <c r="A345" s="73">
        <v>43343</v>
      </c>
      <c r="B345" s="130">
        <v>2901.5200199999999</v>
      </c>
      <c r="C345" s="125">
        <f t="shared" si="15"/>
        <v>1.8030805299970254E-2</v>
      </c>
      <c r="D345" s="128">
        <f t="shared" si="16"/>
        <v>18030.805299970252</v>
      </c>
      <c r="E345" s="128" t="e">
        <f t="shared" ca="1" si="17"/>
        <v>#NAME?</v>
      </c>
    </row>
    <row r="346" spans="1:5" x14ac:dyDescent="0.3">
      <c r="A346" s="73">
        <v>43342</v>
      </c>
      <c r="B346" s="130">
        <v>2901.1298830000001</v>
      </c>
      <c r="C346" s="125">
        <f t="shared" si="15"/>
        <v>2.127650086961741E-2</v>
      </c>
      <c r="D346" s="128">
        <f t="shared" si="16"/>
        <v>21276.500869617408</v>
      </c>
      <c r="E346" s="128" t="e">
        <f t="shared" ca="1" si="17"/>
        <v>#NAME?</v>
      </c>
    </row>
    <row r="347" spans="1:5" x14ac:dyDescent="0.3">
      <c r="A347" s="73">
        <v>43341</v>
      </c>
      <c r="B347" s="130">
        <v>2914.040039</v>
      </c>
      <c r="C347" s="125">
        <f t="shared" si="15"/>
        <v>3.3945123609895322E-2</v>
      </c>
      <c r="D347" s="128">
        <f t="shared" si="16"/>
        <v>33945.123609895323</v>
      </c>
      <c r="E347" s="128" t="e">
        <f t="shared" ca="1" si="17"/>
        <v>#NAME?</v>
      </c>
    </row>
    <row r="348" spans="1:5" x14ac:dyDescent="0.3">
      <c r="A348" s="73">
        <v>43340</v>
      </c>
      <c r="B348" s="130">
        <v>2897.5200199999999</v>
      </c>
      <c r="C348" s="125">
        <f t="shared" si="15"/>
        <v>2.0267912150329082E-2</v>
      </c>
      <c r="D348" s="128">
        <f t="shared" si="16"/>
        <v>20267.912150329081</v>
      </c>
      <c r="E348" s="128" t="e">
        <f t="shared" ca="1" si="17"/>
        <v>#NAME?</v>
      </c>
    </row>
    <row r="349" spans="1:5" x14ac:dyDescent="0.3">
      <c r="A349" s="73">
        <v>43339</v>
      </c>
      <c r="B349" s="130">
        <v>2896.73999</v>
      </c>
      <c r="C349" s="125">
        <f t="shared" si="15"/>
        <v>2.6510246463482989E-2</v>
      </c>
      <c r="D349" s="128">
        <f t="shared" si="16"/>
        <v>26510.246463482988</v>
      </c>
      <c r="E349" s="128" t="e">
        <f t="shared" ca="1" si="17"/>
        <v>#NAME?</v>
      </c>
    </row>
    <row r="350" spans="1:5" x14ac:dyDescent="0.3">
      <c r="A350" s="73">
        <v>43336</v>
      </c>
      <c r="B350" s="130">
        <v>2874.6899410000001</v>
      </c>
      <c r="C350" s="125">
        <f t="shared" si="15"/>
        <v>1.4615538025239072E-2</v>
      </c>
      <c r="D350" s="128">
        <f t="shared" si="16"/>
        <v>14615.538025239071</v>
      </c>
      <c r="E350" s="128" t="e">
        <f t="shared" ca="1" si="17"/>
        <v>#NAME?</v>
      </c>
    </row>
    <row r="351" spans="1:5" x14ac:dyDescent="0.3">
      <c r="A351" s="73">
        <v>43335</v>
      </c>
      <c r="B351" s="130">
        <v>2856.9799800000001</v>
      </c>
      <c r="C351" s="125">
        <f t="shared" si="15"/>
        <v>1.1914514073783078E-3</v>
      </c>
      <c r="D351" s="128">
        <f t="shared" si="16"/>
        <v>1191.4514073783077</v>
      </c>
      <c r="E351" s="128" t="e">
        <f t="shared" ca="1" si="17"/>
        <v>#NAME?</v>
      </c>
    </row>
    <row r="352" spans="1:5" x14ac:dyDescent="0.3">
      <c r="A352" s="73">
        <v>43334</v>
      </c>
      <c r="B352" s="130">
        <v>2861.820068</v>
      </c>
      <c r="C352" s="125">
        <f t="shared" si="15"/>
        <v>1.4417598315590308E-3</v>
      </c>
      <c r="D352" s="128">
        <f t="shared" si="16"/>
        <v>1441.7598315590308</v>
      </c>
      <c r="E352" s="128" t="e">
        <f t="shared" ca="1" si="17"/>
        <v>#NAME?</v>
      </c>
    </row>
    <row r="353" spans="1:5" x14ac:dyDescent="0.3">
      <c r="A353" s="73">
        <v>43333</v>
      </c>
      <c r="B353" s="130">
        <v>2862.959961</v>
      </c>
      <c r="C353" s="125">
        <f t="shared" si="15"/>
        <v>1.5777816919348986E-3</v>
      </c>
      <c r="D353" s="128">
        <f t="shared" si="16"/>
        <v>1577.7816919348986</v>
      </c>
      <c r="E353" s="128" t="e">
        <f t="shared" ca="1" si="17"/>
        <v>#NAME?</v>
      </c>
    </row>
    <row r="354" spans="1:5" x14ac:dyDescent="0.3">
      <c r="A354" s="73">
        <v>43332</v>
      </c>
      <c r="B354" s="130">
        <v>2857.0500489999999</v>
      </c>
      <c r="C354" s="125">
        <f t="shared" si="15"/>
        <v>2.333057545832018E-3</v>
      </c>
      <c r="D354" s="128">
        <f t="shared" si="16"/>
        <v>2333.0575458320181</v>
      </c>
      <c r="E354" s="128" t="e">
        <f t="shared" ca="1" si="17"/>
        <v>#NAME?</v>
      </c>
    </row>
    <row r="355" spans="1:5" x14ac:dyDescent="0.3">
      <c r="A355" s="73">
        <v>43329</v>
      </c>
      <c r="B355" s="130">
        <v>2850.1298830000001</v>
      </c>
      <c r="C355" s="125">
        <f t="shared" si="15"/>
        <v>3.4431618154699972E-3</v>
      </c>
      <c r="D355" s="128">
        <f t="shared" si="16"/>
        <v>3443.1618154699972</v>
      </c>
      <c r="E355" s="128" t="e">
        <f t="shared" ca="1" si="17"/>
        <v>#NAME?</v>
      </c>
    </row>
    <row r="356" spans="1:5" x14ac:dyDescent="0.3">
      <c r="A356" s="73">
        <v>43328</v>
      </c>
      <c r="B356" s="130">
        <v>2840.6899410000001</v>
      </c>
      <c r="C356" s="125">
        <f t="shared" si="15"/>
        <v>4.7643869731281985E-3</v>
      </c>
      <c r="D356" s="128">
        <f t="shared" si="16"/>
        <v>4764.3869731281984</v>
      </c>
      <c r="E356" s="128" t="e">
        <f t="shared" ca="1" si="17"/>
        <v>#NAME?</v>
      </c>
    </row>
    <row r="357" spans="1:5" x14ac:dyDescent="0.3">
      <c r="A357" s="73">
        <v>43327</v>
      </c>
      <c r="B357" s="130">
        <v>2818.3701169999999</v>
      </c>
      <c r="C357" s="125">
        <f t="shared" si="15"/>
        <v>1.7807922944290677E-3</v>
      </c>
      <c r="D357" s="128">
        <f t="shared" si="16"/>
        <v>1780.7922944290676</v>
      </c>
      <c r="E357" s="128" t="e">
        <f t="shared" ca="1" si="17"/>
        <v>#NAME?</v>
      </c>
    </row>
    <row r="358" spans="1:5" x14ac:dyDescent="0.3">
      <c r="A358" s="73">
        <v>43326</v>
      </c>
      <c r="B358" s="130">
        <v>2839.959961</v>
      </c>
      <c r="C358" s="125">
        <f t="shared" si="15"/>
        <v>8.404646422143669E-3</v>
      </c>
      <c r="D358" s="128">
        <f t="shared" si="16"/>
        <v>8404.646422143669</v>
      </c>
      <c r="E358" s="128" t="e">
        <f t="shared" ca="1" si="17"/>
        <v>#NAME?</v>
      </c>
    </row>
    <row r="359" spans="1:5" x14ac:dyDescent="0.3">
      <c r="A359" s="73">
        <v>43325</v>
      </c>
      <c r="B359" s="130">
        <v>2821.929932</v>
      </c>
      <c r="C359" s="125">
        <f t="shared" si="15"/>
        <v>6.897107444545636E-3</v>
      </c>
      <c r="D359" s="128">
        <f t="shared" si="16"/>
        <v>6897.1074445456361</v>
      </c>
      <c r="E359" s="128" t="e">
        <f t="shared" ca="1" si="17"/>
        <v>#NAME?</v>
      </c>
    </row>
    <row r="360" spans="1:5" x14ac:dyDescent="0.3">
      <c r="A360" s="73">
        <v>43322</v>
      </c>
      <c r="B360" s="130">
        <v>2833.280029</v>
      </c>
      <c r="C360" s="125">
        <f t="shared" si="15"/>
        <v>5.1297921297472904E-3</v>
      </c>
      <c r="D360" s="128">
        <f t="shared" si="16"/>
        <v>5129.7921297472903</v>
      </c>
      <c r="E360" s="128" t="e">
        <f t="shared" ca="1" si="17"/>
        <v>#NAME?</v>
      </c>
    </row>
    <row r="361" spans="1:5" x14ac:dyDescent="0.3">
      <c r="A361" s="73">
        <v>43321</v>
      </c>
      <c r="B361" s="130">
        <v>2853.580078</v>
      </c>
      <c r="C361" s="125">
        <f t="shared" si="15"/>
        <v>5.6882744077788594E-3</v>
      </c>
      <c r="D361" s="128">
        <f t="shared" si="16"/>
        <v>5688.2744077788593</v>
      </c>
      <c r="E361" s="128" t="e">
        <f t="shared" ca="1" si="17"/>
        <v>#NAME?</v>
      </c>
    </row>
    <row r="362" spans="1:5" x14ac:dyDescent="0.3">
      <c r="A362" s="73">
        <v>43320</v>
      </c>
      <c r="B362" s="130">
        <v>2857.6999510000001</v>
      </c>
      <c r="C362" s="125">
        <f t="shared" si="15"/>
        <v>4.0862953905322907E-3</v>
      </c>
      <c r="D362" s="128">
        <f t="shared" si="16"/>
        <v>4086.2953905322906</v>
      </c>
      <c r="E362" s="128" t="e">
        <f t="shared" ca="1" si="17"/>
        <v>#NAME?</v>
      </c>
    </row>
    <row r="363" spans="1:5" x14ac:dyDescent="0.3">
      <c r="A363" s="73">
        <v>43319</v>
      </c>
      <c r="B363" s="130">
        <v>2858.4499510000001</v>
      </c>
      <c r="C363" s="125">
        <f t="shared" si="15"/>
        <v>1.3491012027414317E-2</v>
      </c>
      <c r="D363" s="128">
        <f t="shared" si="16"/>
        <v>13491.012027414317</v>
      </c>
      <c r="E363" s="128" t="e">
        <f t="shared" ca="1" si="17"/>
        <v>#NAME?</v>
      </c>
    </row>
    <row r="364" spans="1:5" x14ac:dyDescent="0.3">
      <c r="A364" s="73">
        <v>43318</v>
      </c>
      <c r="B364" s="130">
        <v>2850.3999020000001</v>
      </c>
      <c r="C364" s="125">
        <f t="shared" si="15"/>
        <v>1.5468554214626007E-2</v>
      </c>
      <c r="D364" s="128">
        <f t="shared" si="16"/>
        <v>15468.554214626007</v>
      </c>
      <c r="E364" s="128" t="e">
        <f t="shared" ca="1" si="17"/>
        <v>#NAME?</v>
      </c>
    </row>
    <row r="365" spans="1:5" x14ac:dyDescent="0.3">
      <c r="A365" s="73">
        <v>43315</v>
      </c>
      <c r="B365" s="130">
        <v>2840.3500979999999</v>
      </c>
      <c r="C365" s="125">
        <f t="shared" si="15"/>
        <v>1.3748164209692604E-2</v>
      </c>
      <c r="D365" s="128">
        <f t="shared" si="16"/>
        <v>13748.164209692604</v>
      </c>
      <c r="E365" s="128" t="e">
        <f t="shared" ca="1" si="17"/>
        <v>#NAME?</v>
      </c>
    </row>
    <row r="366" spans="1:5" x14ac:dyDescent="0.3">
      <c r="A366" s="73">
        <v>43314</v>
      </c>
      <c r="B366" s="130">
        <v>2827.219971</v>
      </c>
      <c r="C366" s="125">
        <f t="shared" si="15"/>
        <v>8.1048536743038024E-3</v>
      </c>
      <c r="D366" s="128">
        <f t="shared" si="16"/>
        <v>8104.8536743038021</v>
      </c>
      <c r="E366" s="128" t="e">
        <f t="shared" ca="1" si="17"/>
        <v>#NAME?</v>
      </c>
    </row>
    <row r="367" spans="1:5" x14ac:dyDescent="0.3">
      <c r="A367" s="73">
        <v>43313</v>
      </c>
      <c r="B367" s="130">
        <v>2813.360107</v>
      </c>
      <c r="C367" s="125">
        <f t="shared" si="15"/>
        <v>-8.0266865063027826E-4</v>
      </c>
      <c r="D367" s="128">
        <f t="shared" si="16"/>
        <v>-802.66865063027831</v>
      </c>
      <c r="E367" s="128" t="e">
        <f t="shared" ca="1" si="17"/>
        <v>#NAME?</v>
      </c>
    </row>
    <row r="368" spans="1:5" x14ac:dyDescent="0.3">
      <c r="A368" s="73">
        <v>43312</v>
      </c>
      <c r="B368" s="130">
        <v>2816.290039</v>
      </c>
      <c r="C368" s="125">
        <f t="shared" si="15"/>
        <v>2.3989570865268206E-3</v>
      </c>
      <c r="D368" s="128">
        <f t="shared" si="16"/>
        <v>2398.9570865268206</v>
      </c>
      <c r="E368" s="128" t="e">
        <f t="shared" ca="1" si="17"/>
        <v>#NAME?</v>
      </c>
    </row>
    <row r="369" spans="1:5" x14ac:dyDescent="0.3">
      <c r="A369" s="73">
        <v>43311</v>
      </c>
      <c r="B369" s="130">
        <v>2802.6000979999999</v>
      </c>
      <c r="C369" s="125">
        <f t="shared" si="15"/>
        <v>1.4901806017417751E-3</v>
      </c>
      <c r="D369" s="128">
        <f t="shared" si="16"/>
        <v>1490.180601741775</v>
      </c>
      <c r="E369" s="128" t="e">
        <f t="shared" ca="1" si="17"/>
        <v>#NAME?</v>
      </c>
    </row>
    <row r="370" spans="1:5" x14ac:dyDescent="0.3">
      <c r="A370" s="73">
        <v>43308</v>
      </c>
      <c r="B370" s="130">
        <v>2818.820068</v>
      </c>
      <c r="C370" s="125">
        <f t="shared" si="15"/>
        <v>6.2506500998502634E-3</v>
      </c>
      <c r="D370" s="128">
        <f t="shared" si="16"/>
        <v>6250.6500998502634</v>
      </c>
      <c r="E370" s="128" t="e">
        <f t="shared" ca="1" si="17"/>
        <v>#NAME?</v>
      </c>
    </row>
    <row r="371" spans="1:5" x14ac:dyDescent="0.3">
      <c r="A371" s="73">
        <v>43307</v>
      </c>
      <c r="B371" s="130">
        <v>2837.4399410000001</v>
      </c>
      <c r="C371" s="125">
        <f t="shared" si="15"/>
        <v>1.3990651953287525E-2</v>
      </c>
      <c r="D371" s="128">
        <f t="shared" si="16"/>
        <v>13990.651953287525</v>
      </c>
      <c r="E371" s="128" t="e">
        <f t="shared" ca="1" si="17"/>
        <v>#NAME?</v>
      </c>
    </row>
    <row r="372" spans="1:5" x14ac:dyDescent="0.3">
      <c r="A372" s="73">
        <v>43306</v>
      </c>
      <c r="B372" s="130">
        <v>2846.070068</v>
      </c>
      <c r="C372" s="125">
        <f t="shared" si="15"/>
        <v>2.5973153575149732E-2</v>
      </c>
      <c r="D372" s="128">
        <f t="shared" si="16"/>
        <v>25973.153575149732</v>
      </c>
      <c r="E372" s="128" t="e">
        <f t="shared" ca="1" si="17"/>
        <v>#NAME?</v>
      </c>
    </row>
    <row r="373" spans="1:5" x14ac:dyDescent="0.3">
      <c r="A373" s="73">
        <v>43305</v>
      </c>
      <c r="B373" s="130">
        <v>2820.3999020000001</v>
      </c>
      <c r="C373" s="125">
        <f t="shared" si="15"/>
        <v>9.5065619947536373E-3</v>
      </c>
      <c r="D373" s="128">
        <f t="shared" si="16"/>
        <v>9506.5619947536379</v>
      </c>
      <c r="E373" s="128" t="e">
        <f t="shared" ca="1" si="17"/>
        <v>#NAME?</v>
      </c>
    </row>
    <row r="374" spans="1:5" x14ac:dyDescent="0.3">
      <c r="A374" s="73">
        <v>43304</v>
      </c>
      <c r="B374" s="130">
        <v>2806.9799800000001</v>
      </c>
      <c r="C374" s="125">
        <f t="shared" si="15"/>
        <v>8.1927679125326502E-3</v>
      </c>
      <c r="D374" s="128">
        <f t="shared" si="16"/>
        <v>8192.7679125326504</v>
      </c>
      <c r="E374" s="128" t="e">
        <f t="shared" ca="1" si="17"/>
        <v>#NAME?</v>
      </c>
    </row>
    <row r="375" spans="1:5" x14ac:dyDescent="0.3">
      <c r="A375" s="73">
        <v>43301</v>
      </c>
      <c r="B375" s="130">
        <v>2801.830078</v>
      </c>
      <c r="C375" s="125">
        <f t="shared" si="15"/>
        <v>1.5222010480721027E-2</v>
      </c>
      <c r="D375" s="128">
        <f t="shared" si="16"/>
        <v>15222.010480721026</v>
      </c>
      <c r="E375" s="128" t="e">
        <f t="shared" ca="1" si="17"/>
        <v>#NAME?</v>
      </c>
    </row>
    <row r="376" spans="1:5" x14ac:dyDescent="0.3">
      <c r="A376" s="73">
        <v>43300</v>
      </c>
      <c r="B376" s="130">
        <v>2804.48999</v>
      </c>
      <c r="C376" s="125">
        <f t="shared" si="15"/>
        <v>2.4804367573725505E-2</v>
      </c>
      <c r="D376" s="128">
        <f t="shared" si="16"/>
        <v>24804.367573725507</v>
      </c>
      <c r="E376" s="128" t="e">
        <f t="shared" ca="1" si="17"/>
        <v>#NAME?</v>
      </c>
    </row>
    <row r="377" spans="1:5" x14ac:dyDescent="0.3">
      <c r="A377" s="73">
        <v>43299</v>
      </c>
      <c r="B377" s="130">
        <v>2815.6201169999999</v>
      </c>
      <c r="C377" s="125">
        <f t="shared" si="15"/>
        <v>3.7741188364561085E-2</v>
      </c>
      <c r="D377" s="128">
        <f t="shared" si="16"/>
        <v>37741.188364561087</v>
      </c>
      <c r="E377" s="128" t="e">
        <f t="shared" ca="1" si="17"/>
        <v>#NAME?</v>
      </c>
    </row>
    <row r="378" spans="1:5" x14ac:dyDescent="0.3">
      <c r="A378" s="73">
        <v>43298</v>
      </c>
      <c r="B378" s="130">
        <v>2809.5500489999999</v>
      </c>
      <c r="C378" s="125">
        <f t="shared" si="15"/>
        <v>3.0380967974173112E-2</v>
      </c>
      <c r="D378" s="128">
        <f t="shared" si="16"/>
        <v>30380.967974173112</v>
      </c>
      <c r="E378" s="128" t="e">
        <f t="shared" ca="1" si="17"/>
        <v>#NAME?</v>
      </c>
    </row>
    <row r="379" spans="1:5" x14ac:dyDescent="0.3">
      <c r="A379" s="73">
        <v>43297</v>
      </c>
      <c r="B379" s="130">
        <v>2798.429932</v>
      </c>
      <c r="C379" s="125">
        <f t="shared" si="15"/>
        <v>2.9451403434479495E-2</v>
      </c>
      <c r="D379" s="128">
        <f t="shared" si="16"/>
        <v>29451.403434479496</v>
      </c>
      <c r="E379" s="128" t="e">
        <f t="shared" ca="1" si="17"/>
        <v>#NAME?</v>
      </c>
    </row>
    <row r="380" spans="1:5" x14ac:dyDescent="0.3">
      <c r="A380" s="73">
        <v>43294</v>
      </c>
      <c r="B380" s="130">
        <v>2801.3100589999999</v>
      </c>
      <c r="C380" s="125">
        <f t="shared" si="15"/>
        <v>3.1292451212764805E-2</v>
      </c>
      <c r="D380" s="128">
        <f t="shared" si="16"/>
        <v>31292.451212764805</v>
      </c>
      <c r="E380" s="128" t="e">
        <f t="shared" ca="1" si="17"/>
        <v>#NAME?</v>
      </c>
    </row>
    <row r="381" spans="1:5" x14ac:dyDescent="0.3">
      <c r="A381" s="73">
        <v>43293</v>
      </c>
      <c r="B381" s="130">
        <v>2798.290039</v>
      </c>
      <c r="C381" s="125">
        <f t="shared" si="15"/>
        <v>3.6545808231446264E-2</v>
      </c>
      <c r="D381" s="128">
        <f t="shared" si="16"/>
        <v>36545.808231446266</v>
      </c>
      <c r="E381" s="128" t="e">
        <f t="shared" ca="1" si="17"/>
        <v>#NAME?</v>
      </c>
    </row>
    <row r="382" spans="1:5" x14ac:dyDescent="0.3">
      <c r="A382" s="73">
        <v>43292</v>
      </c>
      <c r="B382" s="130">
        <v>2774.0200199999999</v>
      </c>
      <c r="C382" s="125">
        <f t="shared" si="15"/>
        <v>1.8714225869375101E-2</v>
      </c>
      <c r="D382" s="128">
        <f t="shared" si="16"/>
        <v>18714.225869375099</v>
      </c>
      <c r="E382" s="128" t="e">
        <f t="shared" ca="1" si="17"/>
        <v>#NAME?</v>
      </c>
    </row>
    <row r="383" spans="1:5" x14ac:dyDescent="0.3">
      <c r="A383" s="73">
        <v>43291</v>
      </c>
      <c r="B383" s="130">
        <v>2793.8400879999999</v>
      </c>
      <c r="C383" s="125">
        <f t="shared" si="15"/>
        <v>2.8254707489567821E-2</v>
      </c>
      <c r="D383" s="128">
        <f t="shared" si="16"/>
        <v>28254.70748956782</v>
      </c>
      <c r="E383" s="128" t="e">
        <f t="shared" ca="1" si="17"/>
        <v>#NAME?</v>
      </c>
    </row>
    <row r="384" spans="1:5" x14ac:dyDescent="0.3">
      <c r="A384" s="73">
        <v>43290</v>
      </c>
      <c r="B384" s="130">
        <v>2784.169922</v>
      </c>
      <c r="C384" s="125">
        <f t="shared" si="15"/>
        <v>1.0632056657259303E-2</v>
      </c>
      <c r="D384" s="128">
        <f t="shared" si="16"/>
        <v>10632.056657259303</v>
      </c>
      <c r="E384" s="128" t="e">
        <f t="shared" ca="1" si="17"/>
        <v>#NAME?</v>
      </c>
    </row>
    <row r="385" spans="1:5" x14ac:dyDescent="0.3">
      <c r="A385" s="73">
        <v>43287</v>
      </c>
      <c r="B385" s="130">
        <v>2759.820068</v>
      </c>
      <c r="C385" s="125">
        <f t="shared" si="15"/>
        <v>3.6585221849960714E-3</v>
      </c>
      <c r="D385" s="128">
        <f t="shared" si="16"/>
        <v>3658.5221849960712</v>
      </c>
      <c r="E385" s="128" t="e">
        <f t="shared" ca="1" si="17"/>
        <v>#NAME?</v>
      </c>
    </row>
    <row r="386" spans="1:5" x14ac:dyDescent="0.3">
      <c r="A386" s="73">
        <v>43286</v>
      </c>
      <c r="B386" s="130">
        <v>2736.610107</v>
      </c>
      <c r="C386" s="125">
        <f t="shared" si="15"/>
        <v>-1.1097365048270191E-2</v>
      </c>
      <c r="D386" s="128">
        <f t="shared" si="16"/>
        <v>-11097.365048270191</v>
      </c>
      <c r="E386" s="128" t="e">
        <f t="shared" ca="1" si="17"/>
        <v>#NAME?</v>
      </c>
    </row>
    <row r="387" spans="1:5" x14ac:dyDescent="0.3">
      <c r="A387" s="73">
        <v>43284</v>
      </c>
      <c r="B387" s="130">
        <v>2713.219971</v>
      </c>
      <c r="C387" s="125">
        <f t="shared" si="15"/>
        <v>-1.7870952775242088E-2</v>
      </c>
      <c r="D387" s="128">
        <f t="shared" si="16"/>
        <v>-17870.952775242087</v>
      </c>
      <c r="E387" s="128" t="e">
        <f t="shared" ca="1" si="17"/>
        <v>#NAME?</v>
      </c>
    </row>
    <row r="388" spans="1:5" x14ac:dyDescent="0.3">
      <c r="A388" s="73">
        <v>43283</v>
      </c>
      <c r="B388" s="130">
        <v>2726.709961</v>
      </c>
      <c r="C388" s="125">
        <f t="shared" si="15"/>
        <v>-1.6959004596665106E-2</v>
      </c>
      <c r="D388" s="128">
        <f t="shared" si="16"/>
        <v>-16959.004596665105</v>
      </c>
      <c r="E388" s="128" t="e">
        <f t="shared" ca="1" si="17"/>
        <v>#NAME?</v>
      </c>
    </row>
    <row r="389" spans="1:5" x14ac:dyDescent="0.3">
      <c r="A389" s="73">
        <v>43280</v>
      </c>
      <c r="B389" s="130">
        <v>2718.3701169999999</v>
      </c>
      <c r="C389" s="125">
        <f t="shared" si="15"/>
        <v>-2.2049386234412216E-2</v>
      </c>
      <c r="D389" s="128">
        <f t="shared" si="16"/>
        <v>-22049.386234412217</v>
      </c>
      <c r="E389" s="128" t="e">
        <f t="shared" ca="1" si="17"/>
        <v>#NAME?</v>
      </c>
    </row>
    <row r="390" spans="1:5" x14ac:dyDescent="0.3">
      <c r="A390" s="73">
        <v>43279</v>
      </c>
      <c r="B390" s="130">
        <v>2716.3100589999999</v>
      </c>
      <c r="C390" s="125">
        <f t="shared" si="15"/>
        <v>-2.3784427343079173E-2</v>
      </c>
      <c r="D390" s="128">
        <f t="shared" si="16"/>
        <v>-23784.427343079173</v>
      </c>
      <c r="E390" s="128" t="e">
        <f t="shared" ca="1" si="17"/>
        <v>#NAME?</v>
      </c>
    </row>
    <row r="391" spans="1:5" x14ac:dyDescent="0.3">
      <c r="A391" s="73">
        <v>43278</v>
      </c>
      <c r="B391" s="130">
        <v>2699.6298830000001</v>
      </c>
      <c r="C391" s="125">
        <f t="shared" si="15"/>
        <v>-2.7381172275698584E-2</v>
      </c>
      <c r="D391" s="128">
        <f t="shared" si="16"/>
        <v>-27381.172275698584</v>
      </c>
      <c r="E391" s="128" t="e">
        <f t="shared" ca="1" si="17"/>
        <v>#NAME?</v>
      </c>
    </row>
    <row r="392" spans="1:5" x14ac:dyDescent="0.3">
      <c r="A392" s="73">
        <v>43277</v>
      </c>
      <c r="B392" s="130">
        <v>2723.0600589999999</v>
      </c>
      <c r="C392" s="125">
        <f t="shared" ref="C392:C455" si="18">B392/B402-1</f>
        <v>-2.2889655617207127E-2</v>
      </c>
      <c r="D392" s="128">
        <f t="shared" ref="D392:D455" si="19">C392*$B$5</f>
        <v>-22889.655617207129</v>
      </c>
      <c r="E392" s="128" t="e">
        <f t="shared" ref="E392:E455" ca="1" si="20">ABS(_xlfn.PERCENTILE.INC(OFFSET(D392,0,0,Window),1-VaRLevel))</f>
        <v>#NAME?</v>
      </c>
    </row>
    <row r="393" spans="1:5" x14ac:dyDescent="0.3">
      <c r="A393" s="73">
        <v>43276</v>
      </c>
      <c r="B393" s="130">
        <v>2717.070068</v>
      </c>
      <c r="C393" s="125">
        <f t="shared" si="18"/>
        <v>-2.3339299784327805E-2</v>
      </c>
      <c r="D393" s="128">
        <f t="shared" si="19"/>
        <v>-23339.299784327806</v>
      </c>
      <c r="E393" s="128" t="e">
        <f t="shared" ca="1" si="20"/>
        <v>#NAME?</v>
      </c>
    </row>
    <row r="394" spans="1:5" x14ac:dyDescent="0.3">
      <c r="A394" s="73">
        <v>43273</v>
      </c>
      <c r="B394" s="130">
        <v>2754.8798830000001</v>
      </c>
      <c r="C394" s="125">
        <f t="shared" si="18"/>
        <v>-8.6901349564365571E-3</v>
      </c>
      <c r="D394" s="128">
        <f t="shared" si="19"/>
        <v>-8690.1349564365573</v>
      </c>
      <c r="E394" s="128" t="e">
        <f t="shared" ca="1" si="20"/>
        <v>#NAME?</v>
      </c>
    </row>
    <row r="395" spans="1:5" x14ac:dyDescent="0.3">
      <c r="A395" s="73">
        <v>43272</v>
      </c>
      <c r="B395" s="130">
        <v>2749.76001</v>
      </c>
      <c r="C395" s="125">
        <f t="shared" si="18"/>
        <v>-7.4394778060623556E-3</v>
      </c>
      <c r="D395" s="128">
        <f t="shared" si="19"/>
        <v>-7439.4778060623557</v>
      </c>
      <c r="E395" s="128" t="e">
        <f t="shared" ca="1" si="20"/>
        <v>#NAME?</v>
      </c>
    </row>
    <row r="396" spans="1:5" x14ac:dyDescent="0.3">
      <c r="A396" s="73">
        <v>43271</v>
      </c>
      <c r="B396" s="130">
        <v>2767.320068</v>
      </c>
      <c r="C396" s="125">
        <f t="shared" si="18"/>
        <v>-1.8143559875892779E-3</v>
      </c>
      <c r="D396" s="128">
        <f t="shared" si="19"/>
        <v>-1814.3559875892779</v>
      </c>
      <c r="E396" s="128" t="e">
        <f t="shared" ca="1" si="20"/>
        <v>#NAME?</v>
      </c>
    </row>
    <row r="397" spans="1:5" x14ac:dyDescent="0.3">
      <c r="A397" s="73">
        <v>43270</v>
      </c>
      <c r="B397" s="130">
        <v>2762.5900879999999</v>
      </c>
      <c r="C397" s="125">
        <f t="shared" si="18"/>
        <v>5.0167486736683031E-3</v>
      </c>
      <c r="D397" s="128">
        <f t="shared" si="19"/>
        <v>5016.7486736683031</v>
      </c>
      <c r="E397" s="128" t="e">
        <f t="shared" ca="1" si="20"/>
        <v>#NAME?</v>
      </c>
    </row>
    <row r="398" spans="1:5" x14ac:dyDescent="0.3">
      <c r="A398" s="73">
        <v>43269</v>
      </c>
      <c r="B398" s="130">
        <v>2773.75</v>
      </c>
      <c r="C398" s="125">
        <f t="shared" si="18"/>
        <v>9.7856403306599837E-3</v>
      </c>
      <c r="D398" s="128">
        <f t="shared" si="19"/>
        <v>9785.6403306599841</v>
      </c>
      <c r="E398" s="128" t="e">
        <f t="shared" ca="1" si="20"/>
        <v>#NAME?</v>
      </c>
    </row>
    <row r="399" spans="1:5" x14ac:dyDescent="0.3">
      <c r="A399" s="73">
        <v>43266</v>
      </c>
      <c r="B399" s="130">
        <v>2779.6599120000001</v>
      </c>
      <c r="C399" s="125">
        <f t="shared" si="18"/>
        <v>1.6470220020691873E-2</v>
      </c>
      <c r="D399" s="128">
        <f t="shared" si="19"/>
        <v>16470.220020691871</v>
      </c>
      <c r="E399" s="128" t="e">
        <f t="shared" ca="1" si="20"/>
        <v>#NAME?</v>
      </c>
    </row>
    <row r="400" spans="1:5" x14ac:dyDescent="0.3">
      <c r="A400" s="73">
        <v>43265</v>
      </c>
      <c r="B400" s="130">
        <v>2782.48999</v>
      </c>
      <c r="C400" s="125">
        <f t="shared" si="18"/>
        <v>2.8544274482441567E-2</v>
      </c>
      <c r="D400" s="128">
        <f t="shared" si="19"/>
        <v>28544.274482441568</v>
      </c>
      <c r="E400" s="128" t="e">
        <f t="shared" ca="1" si="20"/>
        <v>#NAME?</v>
      </c>
    </row>
    <row r="401" spans="1:5" x14ac:dyDescent="0.3">
      <c r="A401" s="73">
        <v>43264</v>
      </c>
      <c r="B401" s="130">
        <v>2775.6298830000001</v>
      </c>
      <c r="C401" s="125">
        <f t="shared" si="18"/>
        <v>1.8949957162602393E-2</v>
      </c>
      <c r="D401" s="128">
        <f t="shared" si="19"/>
        <v>18949.957162602394</v>
      </c>
      <c r="E401" s="128" t="e">
        <f t="shared" ca="1" si="20"/>
        <v>#NAME?</v>
      </c>
    </row>
    <row r="402" spans="1:5" x14ac:dyDescent="0.3">
      <c r="A402" s="73">
        <v>43263</v>
      </c>
      <c r="B402" s="130">
        <v>2786.8500979999999</v>
      </c>
      <c r="C402" s="125">
        <f t="shared" si="18"/>
        <v>3.6057633907278897E-2</v>
      </c>
      <c r="D402" s="128">
        <f t="shared" si="19"/>
        <v>36057.633907278898</v>
      </c>
      <c r="E402" s="128" t="e">
        <f t="shared" ca="1" si="20"/>
        <v>#NAME?</v>
      </c>
    </row>
    <row r="403" spans="1:5" x14ac:dyDescent="0.3">
      <c r="A403" s="73">
        <v>43262</v>
      </c>
      <c r="B403" s="130">
        <v>2782</v>
      </c>
      <c r="C403" s="125">
        <f t="shared" si="18"/>
        <v>2.229421652686403E-2</v>
      </c>
      <c r="D403" s="128">
        <f t="shared" si="19"/>
        <v>22294.216526864031</v>
      </c>
      <c r="E403" s="128" t="e">
        <f t="shared" ca="1" si="20"/>
        <v>#NAME?</v>
      </c>
    </row>
    <row r="404" spans="1:5" x14ac:dyDescent="0.3">
      <c r="A404" s="73">
        <v>43259</v>
      </c>
      <c r="B404" s="130">
        <v>2779.030029</v>
      </c>
      <c r="C404" s="125">
        <f t="shared" si="18"/>
        <v>1.8795648741840809E-2</v>
      </c>
      <c r="D404" s="128">
        <f t="shared" si="19"/>
        <v>18795.648741840811</v>
      </c>
      <c r="E404" s="128" t="e">
        <f t="shared" ca="1" si="20"/>
        <v>#NAME?</v>
      </c>
    </row>
    <row r="405" spans="1:5" x14ac:dyDescent="0.3">
      <c r="A405" s="73">
        <v>43258</v>
      </c>
      <c r="B405" s="130">
        <v>2770.3701169999999</v>
      </c>
      <c r="C405" s="125">
        <f t="shared" si="18"/>
        <v>1.356609707382761E-2</v>
      </c>
      <c r="D405" s="128">
        <f t="shared" si="19"/>
        <v>13566.09707382761</v>
      </c>
      <c r="E405" s="128" t="e">
        <f t="shared" ca="1" si="20"/>
        <v>#NAME?</v>
      </c>
    </row>
    <row r="406" spans="1:5" x14ac:dyDescent="0.3">
      <c r="A406" s="73">
        <v>43257</v>
      </c>
      <c r="B406" s="130">
        <v>2772.3500979999999</v>
      </c>
      <c r="C406" s="125">
        <f t="shared" si="18"/>
        <v>1.7585323236163797E-2</v>
      </c>
      <c r="D406" s="128">
        <f t="shared" si="19"/>
        <v>17585.323236163797</v>
      </c>
      <c r="E406" s="128" t="e">
        <f t="shared" ca="1" si="20"/>
        <v>#NAME?</v>
      </c>
    </row>
    <row r="407" spans="1:5" x14ac:dyDescent="0.3">
      <c r="A407" s="73">
        <v>43256</v>
      </c>
      <c r="B407" s="130">
        <v>2748.8000489999999</v>
      </c>
      <c r="C407" s="125">
        <f t="shared" si="18"/>
        <v>5.7775269546123109E-3</v>
      </c>
      <c r="D407" s="128">
        <f t="shared" si="19"/>
        <v>5777.5269546123109</v>
      </c>
      <c r="E407" s="128" t="e">
        <f t="shared" ca="1" si="20"/>
        <v>#NAME?</v>
      </c>
    </row>
    <row r="408" spans="1:5" x14ac:dyDescent="0.3">
      <c r="A408" s="73">
        <v>43255</v>
      </c>
      <c r="B408" s="130">
        <v>2746.8701169999999</v>
      </c>
      <c r="C408" s="125">
        <f t="shared" si="18"/>
        <v>1.2495584677446381E-2</v>
      </c>
      <c r="D408" s="128">
        <f t="shared" si="19"/>
        <v>12495.584677446381</v>
      </c>
      <c r="E408" s="128" t="e">
        <f t="shared" ca="1" si="20"/>
        <v>#NAME?</v>
      </c>
    </row>
    <row r="409" spans="1:5" x14ac:dyDescent="0.3">
      <c r="A409" s="73">
        <v>43252</v>
      </c>
      <c r="B409" s="130">
        <v>2734.6201169999999</v>
      </c>
      <c r="C409" s="125">
        <f t="shared" si="18"/>
        <v>5.3270375398466463E-3</v>
      </c>
      <c r="D409" s="128">
        <f t="shared" si="19"/>
        <v>5327.0375398466467</v>
      </c>
      <c r="E409" s="128" t="e">
        <f t="shared" ca="1" si="20"/>
        <v>#NAME?</v>
      </c>
    </row>
    <row r="410" spans="1:5" x14ac:dyDescent="0.3">
      <c r="A410" s="73">
        <v>43251</v>
      </c>
      <c r="B410" s="130">
        <v>2705.2700199999999</v>
      </c>
      <c r="C410" s="125">
        <f t="shared" si="18"/>
        <v>-6.3141207754203732E-3</v>
      </c>
      <c r="D410" s="128">
        <f t="shared" si="19"/>
        <v>-6314.1207754203733</v>
      </c>
      <c r="E410" s="128" t="e">
        <f t="shared" ca="1" si="20"/>
        <v>#NAME?</v>
      </c>
    </row>
    <row r="411" spans="1:5" x14ac:dyDescent="0.3">
      <c r="A411" s="73">
        <v>43250</v>
      </c>
      <c r="B411" s="130">
        <v>2724.01001</v>
      </c>
      <c r="C411" s="125">
        <f t="shared" si="18"/>
        <v>4.6322297025500614E-3</v>
      </c>
      <c r="D411" s="128">
        <f t="shared" si="19"/>
        <v>4632.2297025500611</v>
      </c>
      <c r="E411" s="128" t="e">
        <f t="shared" ca="1" si="20"/>
        <v>#NAME?</v>
      </c>
    </row>
    <row r="412" spans="1:5" x14ac:dyDescent="0.3">
      <c r="A412" s="73">
        <v>43249</v>
      </c>
      <c r="B412" s="130">
        <v>2689.860107</v>
      </c>
      <c r="C412" s="125">
        <f t="shared" si="18"/>
        <v>-1.4750131944546774E-2</v>
      </c>
      <c r="D412" s="128">
        <f t="shared" si="19"/>
        <v>-14750.131944546774</v>
      </c>
      <c r="E412" s="128" t="e">
        <f t="shared" ca="1" si="20"/>
        <v>#NAME?</v>
      </c>
    </row>
    <row r="413" spans="1:5" x14ac:dyDescent="0.3">
      <c r="A413" s="73">
        <v>43245</v>
      </c>
      <c r="B413" s="130">
        <v>2721.330078</v>
      </c>
      <c r="C413" s="125">
        <f t="shared" si="18"/>
        <v>-2.3425766090121591E-3</v>
      </c>
      <c r="D413" s="128">
        <f t="shared" si="19"/>
        <v>-2342.5766090121592</v>
      </c>
      <c r="E413" s="128" t="e">
        <f t="shared" ca="1" si="20"/>
        <v>#NAME?</v>
      </c>
    </row>
    <row r="414" spans="1:5" x14ac:dyDescent="0.3">
      <c r="A414" s="73">
        <v>43244</v>
      </c>
      <c r="B414" s="130">
        <v>2727.76001</v>
      </c>
      <c r="C414" s="125">
        <f t="shared" si="18"/>
        <v>1.7222994204642017E-3</v>
      </c>
      <c r="D414" s="128">
        <f t="shared" si="19"/>
        <v>1722.2994204642016</v>
      </c>
      <c r="E414" s="128" t="e">
        <f t="shared" ca="1" si="20"/>
        <v>#NAME?</v>
      </c>
    </row>
    <row r="415" spans="1:5" x14ac:dyDescent="0.3">
      <c r="A415" s="73">
        <v>43243</v>
      </c>
      <c r="B415" s="130">
        <v>2733.290039</v>
      </c>
      <c r="C415" s="125">
        <f t="shared" si="18"/>
        <v>1.3158918776777329E-2</v>
      </c>
      <c r="D415" s="128">
        <f t="shared" si="19"/>
        <v>13158.918776777329</v>
      </c>
      <c r="E415" s="128" t="e">
        <f t="shared" ca="1" si="20"/>
        <v>#NAME?</v>
      </c>
    </row>
    <row r="416" spans="1:5" x14ac:dyDescent="0.3">
      <c r="A416" s="73">
        <v>43242</v>
      </c>
      <c r="B416" s="130">
        <v>2724.4399410000001</v>
      </c>
      <c r="C416" s="125">
        <f t="shared" si="18"/>
        <v>1.9656284818853287E-2</v>
      </c>
      <c r="D416" s="128">
        <f t="shared" si="19"/>
        <v>19656.284818853288</v>
      </c>
      <c r="E416" s="128" t="e">
        <f t="shared" ca="1" si="20"/>
        <v>#NAME?</v>
      </c>
    </row>
    <row r="417" spans="1:5" x14ac:dyDescent="0.3">
      <c r="A417" s="73">
        <v>43241</v>
      </c>
      <c r="B417" s="130">
        <v>2733.01001</v>
      </c>
      <c r="C417" s="125">
        <f t="shared" si="18"/>
        <v>2.2592027195409425E-2</v>
      </c>
      <c r="D417" s="128">
        <f t="shared" si="19"/>
        <v>22592.027195409424</v>
      </c>
      <c r="E417" s="128" t="e">
        <f t="shared" ca="1" si="20"/>
        <v>#NAME?</v>
      </c>
    </row>
    <row r="418" spans="1:5" x14ac:dyDescent="0.3">
      <c r="A418" s="73">
        <v>43238</v>
      </c>
      <c r="B418" s="130">
        <v>2712.969971</v>
      </c>
      <c r="C418" s="125">
        <f t="shared" si="18"/>
        <v>1.8603919190779417E-2</v>
      </c>
      <c r="D418" s="128">
        <f t="shared" si="19"/>
        <v>18603.919190779416</v>
      </c>
      <c r="E418" s="128" t="e">
        <f t="shared" ca="1" si="20"/>
        <v>#NAME?</v>
      </c>
    </row>
    <row r="419" spans="1:5" x14ac:dyDescent="0.3">
      <c r="A419" s="73">
        <v>43237</v>
      </c>
      <c r="B419" s="130">
        <v>2720.1298830000001</v>
      </c>
      <c r="C419" s="125">
        <f t="shared" si="18"/>
        <v>3.4376116060402584E-2</v>
      </c>
      <c r="D419" s="128">
        <f t="shared" si="19"/>
        <v>34376.116060402586</v>
      </c>
      <c r="E419" s="128" t="e">
        <f t="shared" ca="1" si="20"/>
        <v>#NAME?</v>
      </c>
    </row>
    <row r="420" spans="1:5" x14ac:dyDescent="0.3">
      <c r="A420" s="73">
        <v>43236</v>
      </c>
      <c r="B420" s="130">
        <v>2722.459961</v>
      </c>
      <c r="C420" s="125">
        <f t="shared" si="18"/>
        <v>3.2929024334785506E-2</v>
      </c>
      <c r="D420" s="128">
        <f t="shared" si="19"/>
        <v>32929.024334785507</v>
      </c>
      <c r="E420" s="128" t="e">
        <f t="shared" ca="1" si="20"/>
        <v>#NAME?</v>
      </c>
    </row>
    <row r="421" spans="1:5" x14ac:dyDescent="0.3">
      <c r="A421" s="73">
        <v>43235</v>
      </c>
      <c r="B421" s="130">
        <v>2711.4499510000001</v>
      </c>
      <c r="C421" s="125">
        <f t="shared" si="18"/>
        <v>2.1338669939131139E-2</v>
      </c>
      <c r="D421" s="128">
        <f t="shared" si="19"/>
        <v>21338.669939131138</v>
      </c>
      <c r="E421" s="128" t="e">
        <f t="shared" ca="1" si="20"/>
        <v>#NAME?</v>
      </c>
    </row>
    <row r="422" spans="1:5" x14ac:dyDescent="0.3">
      <c r="A422" s="73">
        <v>43234</v>
      </c>
      <c r="B422" s="130">
        <v>2730.1298830000001</v>
      </c>
      <c r="C422" s="125">
        <f t="shared" si="18"/>
        <v>3.0996330311429121E-2</v>
      </c>
      <c r="D422" s="128">
        <f t="shared" si="19"/>
        <v>30996.330311429119</v>
      </c>
      <c r="E422" s="128" t="e">
        <f t="shared" ca="1" si="20"/>
        <v>#NAME?</v>
      </c>
    </row>
    <row r="423" spans="1:5" x14ac:dyDescent="0.3">
      <c r="A423" s="73">
        <v>43231</v>
      </c>
      <c r="B423" s="130">
        <v>2727.719971</v>
      </c>
      <c r="C423" s="125">
        <f t="shared" si="18"/>
        <v>2.1652438061737778E-2</v>
      </c>
      <c r="D423" s="128">
        <f t="shared" si="19"/>
        <v>21652.438061737779</v>
      </c>
      <c r="E423" s="128" t="e">
        <f t="shared" ca="1" si="20"/>
        <v>#NAME?</v>
      </c>
    </row>
    <row r="424" spans="1:5" x14ac:dyDescent="0.3">
      <c r="A424" s="73">
        <v>43230</v>
      </c>
      <c r="B424" s="130">
        <v>2723.070068</v>
      </c>
      <c r="C424" s="125">
        <f t="shared" si="18"/>
        <v>2.1046640809973871E-2</v>
      </c>
      <c r="D424" s="128">
        <f t="shared" si="19"/>
        <v>21046.640809973873</v>
      </c>
      <c r="E424" s="128" t="e">
        <f t="shared" ca="1" si="20"/>
        <v>#NAME?</v>
      </c>
    </row>
    <row r="425" spans="1:5" x14ac:dyDescent="0.3">
      <c r="A425" s="73">
        <v>43229</v>
      </c>
      <c r="B425" s="130">
        <v>2697.790039</v>
      </c>
      <c r="C425" s="125">
        <f t="shared" si="18"/>
        <v>2.2122504799577669E-2</v>
      </c>
      <c r="D425" s="128">
        <f t="shared" si="19"/>
        <v>22122.504799577669</v>
      </c>
      <c r="E425" s="128" t="e">
        <f t="shared" ca="1" si="20"/>
        <v>#NAME?</v>
      </c>
    </row>
    <row r="426" spans="1:5" x14ac:dyDescent="0.3">
      <c r="A426" s="73">
        <v>43228</v>
      </c>
      <c r="B426" s="130">
        <v>2671.919922</v>
      </c>
      <c r="C426" s="125">
        <f t="shared" si="18"/>
        <v>1.4180683743524547E-2</v>
      </c>
      <c r="D426" s="128">
        <f t="shared" si="19"/>
        <v>14180.683743524547</v>
      </c>
      <c r="E426" s="128" t="e">
        <f t="shared" ca="1" si="20"/>
        <v>#NAME?</v>
      </c>
    </row>
    <row r="427" spans="1:5" x14ac:dyDescent="0.3">
      <c r="A427" s="73">
        <v>43227</v>
      </c>
      <c r="B427" s="130">
        <v>2672.6298830000001</v>
      </c>
      <c r="C427" s="125">
        <f t="shared" si="18"/>
        <v>8.7625088129983375E-4</v>
      </c>
      <c r="D427" s="128">
        <f t="shared" si="19"/>
        <v>876.25088129983374</v>
      </c>
      <c r="E427" s="128" t="e">
        <f t="shared" ca="1" si="20"/>
        <v>#NAME?</v>
      </c>
    </row>
    <row r="428" spans="1:5" x14ac:dyDescent="0.3">
      <c r="A428" s="73">
        <v>43224</v>
      </c>
      <c r="B428" s="130">
        <v>2663.419922</v>
      </c>
      <c r="C428" s="125">
        <f t="shared" si="18"/>
        <v>-2.5167112096324828E-3</v>
      </c>
      <c r="D428" s="128">
        <f t="shared" si="19"/>
        <v>-2516.7112096324827</v>
      </c>
      <c r="E428" s="128" t="e">
        <f t="shared" ca="1" si="20"/>
        <v>#NAME?</v>
      </c>
    </row>
    <row r="429" spans="1:5" x14ac:dyDescent="0.3">
      <c r="A429" s="73">
        <v>43223</v>
      </c>
      <c r="B429" s="130">
        <v>2629.7299800000001</v>
      </c>
      <c r="C429" s="125">
        <f t="shared" si="18"/>
        <v>-2.354134622329318E-2</v>
      </c>
      <c r="D429" s="128">
        <f t="shared" si="19"/>
        <v>-23541.346223293182</v>
      </c>
      <c r="E429" s="128" t="e">
        <f t="shared" ca="1" si="20"/>
        <v>#NAME?</v>
      </c>
    </row>
    <row r="430" spans="1:5" x14ac:dyDescent="0.3">
      <c r="A430" s="73">
        <v>43222</v>
      </c>
      <c r="B430" s="130">
        <v>2635.669922</v>
      </c>
      <c r="C430" s="125">
        <f t="shared" si="18"/>
        <v>-2.6939709183408933E-2</v>
      </c>
      <c r="D430" s="128">
        <f t="shared" si="19"/>
        <v>-26939.709183408933</v>
      </c>
      <c r="E430" s="128" t="e">
        <f t="shared" ca="1" si="20"/>
        <v>#NAME?</v>
      </c>
    </row>
    <row r="431" spans="1:5" x14ac:dyDescent="0.3">
      <c r="A431" s="73">
        <v>43221</v>
      </c>
      <c r="B431" s="130">
        <v>2654.8000489999999</v>
      </c>
      <c r="C431" s="125">
        <f t="shared" si="18"/>
        <v>-1.9062236425518631E-2</v>
      </c>
      <c r="D431" s="128">
        <f t="shared" si="19"/>
        <v>-19062.236425518629</v>
      </c>
      <c r="E431" s="128" t="e">
        <f t="shared" ca="1" si="20"/>
        <v>#NAME?</v>
      </c>
    </row>
    <row r="432" spans="1:5" x14ac:dyDescent="0.3">
      <c r="A432" s="73">
        <v>43220</v>
      </c>
      <c r="B432" s="130">
        <v>2648.0500489999999</v>
      </c>
      <c r="C432" s="125">
        <f t="shared" si="18"/>
        <v>-1.1124651966148313E-2</v>
      </c>
      <c r="D432" s="128">
        <f t="shared" si="19"/>
        <v>-11124.651966148313</v>
      </c>
      <c r="E432" s="128" t="e">
        <f t="shared" ca="1" si="20"/>
        <v>#NAME?</v>
      </c>
    </row>
    <row r="433" spans="1:5" x14ac:dyDescent="0.3">
      <c r="A433" s="73">
        <v>43217</v>
      </c>
      <c r="B433" s="130">
        <v>2669.9099120000001</v>
      </c>
      <c r="C433" s="125">
        <f t="shared" si="18"/>
        <v>5.1236165903485453E-3</v>
      </c>
      <c r="D433" s="128">
        <f t="shared" si="19"/>
        <v>5123.6165903485453</v>
      </c>
      <c r="E433" s="128" t="e">
        <f t="shared" ca="1" si="20"/>
        <v>#NAME?</v>
      </c>
    </row>
    <row r="434" spans="1:5" x14ac:dyDescent="0.3">
      <c r="A434" s="73">
        <v>43216</v>
      </c>
      <c r="B434" s="130">
        <v>2666.9399410000001</v>
      </c>
      <c r="C434" s="125">
        <f t="shared" si="18"/>
        <v>1.1073431248140864E-3</v>
      </c>
      <c r="D434" s="128">
        <f t="shared" si="19"/>
        <v>1107.3431248140864</v>
      </c>
      <c r="E434" s="128" t="e">
        <f t="shared" ca="1" si="20"/>
        <v>#NAME?</v>
      </c>
    </row>
    <row r="435" spans="1:5" x14ac:dyDescent="0.3">
      <c r="A435" s="73">
        <v>43215</v>
      </c>
      <c r="B435" s="130">
        <v>2639.3999020000001</v>
      </c>
      <c r="C435" s="125">
        <f t="shared" si="18"/>
        <v>-1.0559570138034546E-3</v>
      </c>
      <c r="D435" s="128">
        <f t="shared" si="19"/>
        <v>-1055.9570138034546</v>
      </c>
      <c r="E435" s="128" t="e">
        <f t="shared" ca="1" si="20"/>
        <v>#NAME?</v>
      </c>
    </row>
    <row r="436" spans="1:5" x14ac:dyDescent="0.3">
      <c r="A436" s="73">
        <v>43214</v>
      </c>
      <c r="B436" s="130">
        <v>2634.5600589999999</v>
      </c>
      <c r="C436" s="125">
        <f t="shared" si="18"/>
        <v>-8.3971203022868979E-3</v>
      </c>
      <c r="D436" s="128">
        <f t="shared" si="19"/>
        <v>-8397.1203022868976</v>
      </c>
      <c r="E436" s="128" t="e">
        <f t="shared" ca="1" si="20"/>
        <v>#NAME?</v>
      </c>
    </row>
    <row r="437" spans="1:5" x14ac:dyDescent="0.3">
      <c r="A437" s="73">
        <v>43213</v>
      </c>
      <c r="B437" s="130">
        <v>2670.290039</v>
      </c>
      <c r="C437" s="125">
        <f t="shared" si="18"/>
        <v>2.186246878258391E-2</v>
      </c>
      <c r="D437" s="128">
        <f t="shared" si="19"/>
        <v>21862.46878258391</v>
      </c>
      <c r="E437" s="128" t="e">
        <f t="shared" ca="1" si="20"/>
        <v>#NAME?</v>
      </c>
    </row>
    <row r="438" spans="1:5" x14ac:dyDescent="0.3">
      <c r="A438" s="73">
        <v>43210</v>
      </c>
      <c r="B438" s="130">
        <v>2670.139893</v>
      </c>
      <c r="C438" s="125">
        <f t="shared" si="18"/>
        <v>2.5214313365565788E-2</v>
      </c>
      <c r="D438" s="128">
        <f t="shared" si="19"/>
        <v>25214.313365565788</v>
      </c>
      <c r="E438" s="128" t="e">
        <f t="shared" ca="1" si="20"/>
        <v>#NAME?</v>
      </c>
    </row>
    <row r="439" spans="1:5" x14ac:dyDescent="0.3">
      <c r="A439" s="73">
        <v>43209</v>
      </c>
      <c r="B439" s="130">
        <v>2693.1298830000001</v>
      </c>
      <c r="C439" s="125">
        <f t="shared" si="18"/>
        <v>1.1374995868696836E-2</v>
      </c>
      <c r="D439" s="128">
        <f t="shared" si="19"/>
        <v>11374.995868696835</v>
      </c>
      <c r="E439" s="128" t="e">
        <f t="shared" ca="1" si="20"/>
        <v>#NAME?</v>
      </c>
    </row>
    <row r="440" spans="1:5" x14ac:dyDescent="0.3">
      <c r="A440" s="73">
        <v>43208</v>
      </c>
      <c r="B440" s="130">
        <v>2708.639893</v>
      </c>
      <c r="C440" s="125">
        <f t="shared" si="18"/>
        <v>2.4180510164385938E-2</v>
      </c>
      <c r="D440" s="128">
        <f t="shared" si="19"/>
        <v>24180.510164385938</v>
      </c>
      <c r="E440" s="128" t="e">
        <f t="shared" ca="1" si="20"/>
        <v>#NAME?</v>
      </c>
    </row>
    <row r="441" spans="1:5" x14ac:dyDescent="0.3">
      <c r="A441" s="73">
        <v>43207</v>
      </c>
      <c r="B441" s="130">
        <v>2706.389893</v>
      </c>
      <c r="C441" s="125">
        <f t="shared" si="18"/>
        <v>3.5166074594326746E-2</v>
      </c>
      <c r="D441" s="128">
        <f t="shared" si="19"/>
        <v>35166.074594326747</v>
      </c>
      <c r="E441" s="128" t="e">
        <f t="shared" ca="1" si="20"/>
        <v>#NAME?</v>
      </c>
    </row>
    <row r="442" spans="1:5" x14ac:dyDescent="0.3">
      <c r="A442" s="73">
        <v>43206</v>
      </c>
      <c r="B442" s="130">
        <v>2677.8400879999999</v>
      </c>
      <c r="C442" s="125">
        <f t="shared" si="18"/>
        <v>3.7166796810275793E-2</v>
      </c>
      <c r="D442" s="128">
        <f t="shared" si="19"/>
        <v>37166.796810275795</v>
      </c>
      <c r="E442" s="128" t="e">
        <f t="shared" ca="1" si="20"/>
        <v>#NAME?</v>
      </c>
    </row>
    <row r="443" spans="1:5" x14ac:dyDescent="0.3">
      <c r="A443" s="73">
        <v>43203</v>
      </c>
      <c r="B443" s="130">
        <v>2656.3000489999999</v>
      </c>
      <c r="C443" s="125">
        <f t="shared" si="18"/>
        <v>5.8427455029588238E-3</v>
      </c>
      <c r="D443" s="128">
        <f t="shared" si="19"/>
        <v>5842.7455029588236</v>
      </c>
      <c r="E443" s="128" t="e">
        <f t="shared" ca="1" si="20"/>
        <v>#NAME?</v>
      </c>
    </row>
    <row r="444" spans="1:5" x14ac:dyDescent="0.3">
      <c r="A444" s="73">
        <v>43202</v>
      </c>
      <c r="B444" s="130">
        <v>2663.98999</v>
      </c>
      <c r="C444" s="125">
        <f t="shared" si="18"/>
        <v>2.2644909788867684E-2</v>
      </c>
      <c r="D444" s="128">
        <f t="shared" si="19"/>
        <v>22644.909788867684</v>
      </c>
      <c r="E444" s="128" t="e">
        <f t="shared" ca="1" si="20"/>
        <v>#NAME?</v>
      </c>
    </row>
    <row r="445" spans="1:5" x14ac:dyDescent="0.3">
      <c r="A445" s="73">
        <v>43201</v>
      </c>
      <c r="B445" s="130">
        <v>2642.1899410000001</v>
      </c>
      <c r="C445" s="125">
        <f t="shared" si="18"/>
        <v>1.1318072538595514E-2</v>
      </c>
      <c r="D445" s="128">
        <f t="shared" si="19"/>
        <v>11318.072538595514</v>
      </c>
      <c r="E445" s="128" t="e">
        <f t="shared" ca="1" si="20"/>
        <v>#NAME?</v>
      </c>
    </row>
    <row r="446" spans="1:5" x14ac:dyDescent="0.3">
      <c r="A446" s="73">
        <v>43200</v>
      </c>
      <c r="B446" s="130">
        <v>2656.8701169999999</v>
      </c>
      <c r="C446" s="125">
        <f t="shared" si="18"/>
        <v>-6.3189782740102896E-4</v>
      </c>
      <c r="D446" s="128">
        <f t="shared" si="19"/>
        <v>-631.89782740102896</v>
      </c>
      <c r="E446" s="128" t="e">
        <f t="shared" ca="1" si="20"/>
        <v>#NAME?</v>
      </c>
    </row>
    <row r="447" spans="1:5" x14ac:dyDescent="0.3">
      <c r="A447" s="73">
        <v>43199</v>
      </c>
      <c r="B447" s="130">
        <v>2613.1599120000001</v>
      </c>
      <c r="C447" s="125">
        <f t="shared" si="18"/>
        <v>9.6203248142756603E-3</v>
      </c>
      <c r="D447" s="128">
        <f t="shared" si="19"/>
        <v>9620.3248142756602</v>
      </c>
      <c r="E447" s="128" t="e">
        <f t="shared" ca="1" si="20"/>
        <v>#NAME?</v>
      </c>
    </row>
    <row r="448" spans="1:5" x14ac:dyDescent="0.3">
      <c r="A448" s="73">
        <v>43196</v>
      </c>
      <c r="B448" s="130">
        <v>2604.469971</v>
      </c>
      <c r="C448" s="125">
        <f t="shared" si="18"/>
        <v>-1.4835313851201737E-2</v>
      </c>
      <c r="D448" s="128">
        <f t="shared" si="19"/>
        <v>-14835.313851201738</v>
      </c>
      <c r="E448" s="128" t="e">
        <f t="shared" ca="1" si="20"/>
        <v>#NAME?</v>
      </c>
    </row>
    <row r="449" spans="1:5" x14ac:dyDescent="0.3">
      <c r="A449" s="73">
        <v>43195</v>
      </c>
      <c r="B449" s="130">
        <v>2662.8400879999999</v>
      </c>
      <c r="C449" s="125">
        <f t="shared" si="18"/>
        <v>-1.8101442600250817E-2</v>
      </c>
      <c r="D449" s="128">
        <f t="shared" si="19"/>
        <v>-18101.442600250815</v>
      </c>
      <c r="E449" s="128" t="e">
        <f t="shared" ca="1" si="20"/>
        <v>#NAME?</v>
      </c>
    </row>
    <row r="450" spans="1:5" x14ac:dyDescent="0.3">
      <c r="A450" s="73">
        <v>43194</v>
      </c>
      <c r="B450" s="130">
        <v>2644.6899410000001</v>
      </c>
      <c r="C450" s="125">
        <f t="shared" si="18"/>
        <v>-2.6592417045997574E-2</v>
      </c>
      <c r="D450" s="128">
        <f t="shared" si="19"/>
        <v>-26592.417045997572</v>
      </c>
      <c r="E450" s="128" t="e">
        <f t="shared" ca="1" si="20"/>
        <v>#NAME?</v>
      </c>
    </row>
    <row r="451" spans="1:5" x14ac:dyDescent="0.3">
      <c r="A451" s="73">
        <v>43193</v>
      </c>
      <c r="B451" s="130">
        <v>2614.4499510000001</v>
      </c>
      <c r="C451" s="125">
        <f t="shared" si="18"/>
        <v>-3.6296674369734716E-2</v>
      </c>
      <c r="D451" s="128">
        <f t="shared" si="19"/>
        <v>-36296.674369734719</v>
      </c>
      <c r="E451" s="128" t="e">
        <f t="shared" ca="1" si="20"/>
        <v>#NAME?</v>
      </c>
    </row>
    <row r="452" spans="1:5" x14ac:dyDescent="0.3">
      <c r="A452" s="73">
        <v>43192</v>
      </c>
      <c r="B452" s="130">
        <v>2581.8798830000001</v>
      </c>
      <c r="C452" s="125">
        <f t="shared" si="18"/>
        <v>-6.1820315471890264E-2</v>
      </c>
      <c r="D452" s="128">
        <f t="shared" si="19"/>
        <v>-61820.315471890266</v>
      </c>
      <c r="E452" s="128" t="e">
        <f t="shared" ca="1" si="20"/>
        <v>#NAME?</v>
      </c>
    </row>
    <row r="453" spans="1:5" x14ac:dyDescent="0.3">
      <c r="A453" s="73">
        <v>43188</v>
      </c>
      <c r="B453" s="130">
        <v>2640.8701169999999</v>
      </c>
      <c r="C453" s="125">
        <f t="shared" si="18"/>
        <v>-3.8750335044379081E-2</v>
      </c>
      <c r="D453" s="128">
        <f t="shared" si="19"/>
        <v>-38750.335044379084</v>
      </c>
      <c r="E453" s="128" t="e">
        <f t="shared" ca="1" si="20"/>
        <v>#NAME?</v>
      </c>
    </row>
    <row r="454" spans="1:5" x14ac:dyDescent="0.3">
      <c r="A454" s="73">
        <v>43187</v>
      </c>
      <c r="B454" s="130">
        <v>2605</v>
      </c>
      <c r="C454" s="125">
        <f t="shared" si="18"/>
        <v>-5.2548111297758937E-2</v>
      </c>
      <c r="D454" s="128">
        <f t="shared" si="19"/>
        <v>-52548.111297758936</v>
      </c>
      <c r="E454" s="128" t="e">
        <f t="shared" ca="1" si="20"/>
        <v>#NAME?</v>
      </c>
    </row>
    <row r="455" spans="1:5" x14ac:dyDescent="0.3">
      <c r="A455" s="73">
        <v>43186</v>
      </c>
      <c r="B455" s="130">
        <v>2612.6201169999999</v>
      </c>
      <c r="C455" s="125">
        <f t="shared" si="18"/>
        <v>-5.5216210385903741E-2</v>
      </c>
      <c r="D455" s="128">
        <f t="shared" si="19"/>
        <v>-55216.210385903738</v>
      </c>
      <c r="E455" s="128" t="e">
        <f t="shared" ca="1" si="20"/>
        <v>#NAME?</v>
      </c>
    </row>
    <row r="456" spans="1:5" x14ac:dyDescent="0.3">
      <c r="A456" s="73">
        <v>43185</v>
      </c>
      <c r="B456" s="130">
        <v>2658.5500489999999</v>
      </c>
      <c r="C456" s="125">
        <f t="shared" ref="C456:C519" si="21">B456/B466-1</f>
        <v>-4.4724784624438296E-2</v>
      </c>
      <c r="D456" s="128">
        <f t="shared" ref="D456:D519" si="22">C456*$B$5</f>
        <v>-44724.784624438296</v>
      </c>
      <c r="E456" s="128" t="e">
        <f t="shared" ref="E456:E519" ca="1" si="23">ABS(_xlfn.PERCENTILE.INC(OFFSET(D456,0,0,Window),1-VaRLevel))</f>
        <v>#NAME?</v>
      </c>
    </row>
    <row r="457" spans="1:5" x14ac:dyDescent="0.3">
      <c r="A457" s="73">
        <v>43182</v>
      </c>
      <c r="B457" s="130">
        <v>2588.26001</v>
      </c>
      <c r="C457" s="125">
        <f t="shared" si="21"/>
        <v>-7.1166363364526086E-2</v>
      </c>
      <c r="D457" s="128">
        <f t="shared" si="22"/>
        <v>-71166.363364526085</v>
      </c>
      <c r="E457" s="128" t="e">
        <f t="shared" ca="1" si="23"/>
        <v>#NAME?</v>
      </c>
    </row>
    <row r="458" spans="1:5" x14ac:dyDescent="0.3">
      <c r="A458" s="73">
        <v>43181</v>
      </c>
      <c r="B458" s="130">
        <v>2643.6899410000001</v>
      </c>
      <c r="C458" s="125">
        <f t="shared" si="21"/>
        <v>-3.4786810738641649E-2</v>
      </c>
      <c r="D458" s="128">
        <f t="shared" si="22"/>
        <v>-34786.810738641652</v>
      </c>
      <c r="E458" s="128" t="e">
        <f t="shared" ca="1" si="23"/>
        <v>#NAME?</v>
      </c>
    </row>
    <row r="459" spans="1:5" x14ac:dyDescent="0.3">
      <c r="A459" s="73">
        <v>43180</v>
      </c>
      <c r="B459" s="130">
        <v>2711.929932</v>
      </c>
      <c r="C459" s="125">
        <f t="shared" si="21"/>
        <v>-5.4533213777274714E-3</v>
      </c>
      <c r="D459" s="128">
        <f t="shared" si="22"/>
        <v>-5453.3213777274714</v>
      </c>
      <c r="E459" s="128" t="e">
        <f t="shared" ca="1" si="23"/>
        <v>#NAME?</v>
      </c>
    </row>
    <row r="460" spans="1:5" x14ac:dyDescent="0.3">
      <c r="A460" s="73">
        <v>43179</v>
      </c>
      <c r="B460" s="130">
        <v>2716.9399410000001</v>
      </c>
      <c r="C460" s="125">
        <f t="shared" si="21"/>
        <v>-4.0981245401665589E-3</v>
      </c>
      <c r="D460" s="128">
        <f t="shared" si="22"/>
        <v>-4098.1245401665592</v>
      </c>
      <c r="E460" s="128" t="e">
        <f t="shared" ca="1" si="23"/>
        <v>#NAME?</v>
      </c>
    </row>
    <row r="461" spans="1:5" x14ac:dyDescent="0.3">
      <c r="A461" s="73">
        <v>43178</v>
      </c>
      <c r="B461" s="130">
        <v>2712.919922</v>
      </c>
      <c r="C461" s="125">
        <f t="shared" si="21"/>
        <v>-2.9475178335074403E-3</v>
      </c>
      <c r="D461" s="128">
        <f t="shared" si="22"/>
        <v>-2947.5178335074402</v>
      </c>
      <c r="E461" s="128" t="e">
        <f t="shared" ca="1" si="23"/>
        <v>#NAME?</v>
      </c>
    </row>
    <row r="462" spans="1:5" x14ac:dyDescent="0.3">
      <c r="A462" s="73">
        <v>43175</v>
      </c>
      <c r="B462" s="130">
        <v>2752.01001</v>
      </c>
      <c r="C462" s="125">
        <f t="shared" si="21"/>
        <v>2.2576873200185865E-2</v>
      </c>
      <c r="D462" s="128">
        <f t="shared" si="22"/>
        <v>22576.873200185866</v>
      </c>
      <c r="E462" s="128" t="e">
        <f t="shared" ca="1" si="23"/>
        <v>#NAME?</v>
      </c>
    </row>
    <row r="463" spans="1:5" x14ac:dyDescent="0.3">
      <c r="A463" s="73">
        <v>43174</v>
      </c>
      <c r="B463" s="130">
        <v>2747.330078</v>
      </c>
      <c r="C463" s="125">
        <f t="shared" si="21"/>
        <v>2.6015213984242447E-2</v>
      </c>
      <c r="D463" s="128">
        <f t="shared" si="22"/>
        <v>26015.213984242448</v>
      </c>
      <c r="E463" s="128" t="e">
        <f t="shared" ca="1" si="23"/>
        <v>#NAME?</v>
      </c>
    </row>
    <row r="464" spans="1:5" x14ac:dyDescent="0.3">
      <c r="A464" s="73">
        <v>43173</v>
      </c>
      <c r="B464" s="130">
        <v>2749.4799800000001</v>
      </c>
      <c r="C464" s="125">
        <f t="shared" si="21"/>
        <v>1.3136379572546097E-2</v>
      </c>
      <c r="D464" s="128">
        <f t="shared" si="22"/>
        <v>13136.379572546097</v>
      </c>
      <c r="E464" s="128" t="e">
        <f t="shared" ca="1" si="23"/>
        <v>#NAME?</v>
      </c>
    </row>
    <row r="465" spans="1:5" x14ac:dyDescent="0.3">
      <c r="A465" s="73">
        <v>43172</v>
      </c>
      <c r="B465" s="130">
        <v>2765.3100589999999</v>
      </c>
      <c r="C465" s="125">
        <f t="shared" si="21"/>
        <v>7.6632230595152784E-3</v>
      </c>
      <c r="D465" s="128">
        <f t="shared" si="22"/>
        <v>7663.2230595152787</v>
      </c>
      <c r="E465" s="128" t="e">
        <f t="shared" ca="1" si="23"/>
        <v>#NAME?</v>
      </c>
    </row>
    <row r="466" spans="1:5" x14ac:dyDescent="0.3">
      <c r="A466" s="73">
        <v>43171</v>
      </c>
      <c r="B466" s="130">
        <v>2783.0200199999999</v>
      </c>
      <c r="C466" s="125">
        <f t="shared" si="21"/>
        <v>1.2303647573119747E-3</v>
      </c>
      <c r="D466" s="128">
        <f t="shared" si="22"/>
        <v>1230.3647573119747</v>
      </c>
      <c r="E466" s="128" t="e">
        <f t="shared" ca="1" si="23"/>
        <v>#NAME?</v>
      </c>
    </row>
    <row r="467" spans="1:5" x14ac:dyDescent="0.3">
      <c r="A467" s="73">
        <v>43168</v>
      </c>
      <c r="B467" s="130">
        <v>2786.570068</v>
      </c>
      <c r="C467" s="125">
        <f t="shared" si="21"/>
        <v>1.4294040803549679E-2</v>
      </c>
      <c r="D467" s="128">
        <f t="shared" si="22"/>
        <v>14294.040803549678</v>
      </c>
      <c r="E467" s="128" t="e">
        <f t="shared" ca="1" si="23"/>
        <v>#NAME?</v>
      </c>
    </row>
    <row r="468" spans="1:5" x14ac:dyDescent="0.3">
      <c r="A468" s="73">
        <v>43167</v>
      </c>
      <c r="B468" s="130">
        <v>2738.969971</v>
      </c>
      <c r="C468" s="125">
        <f t="shared" si="21"/>
        <v>1.2947680625807978E-2</v>
      </c>
      <c r="D468" s="128">
        <f t="shared" si="22"/>
        <v>12947.680625807978</v>
      </c>
      <c r="E468" s="128" t="e">
        <f t="shared" ca="1" si="23"/>
        <v>#NAME?</v>
      </c>
    </row>
    <row r="469" spans="1:5" x14ac:dyDescent="0.3">
      <c r="A469" s="73">
        <v>43166</v>
      </c>
      <c r="B469" s="130">
        <v>2726.8000489999999</v>
      </c>
      <c r="C469" s="125">
        <f t="shared" si="21"/>
        <v>9.4286778233547697E-3</v>
      </c>
      <c r="D469" s="128">
        <f t="shared" si="22"/>
        <v>9428.6778233547702</v>
      </c>
      <c r="E469" s="128" t="e">
        <f t="shared" ca="1" si="23"/>
        <v>#NAME?</v>
      </c>
    </row>
    <row r="470" spans="1:5" x14ac:dyDescent="0.3">
      <c r="A470" s="73">
        <v>43165</v>
      </c>
      <c r="B470" s="130">
        <v>2728.1201169999999</v>
      </c>
      <c r="C470" s="125">
        <f t="shared" si="21"/>
        <v>4.3663371534155004E-3</v>
      </c>
      <c r="D470" s="128">
        <f t="shared" si="22"/>
        <v>4366.3371534155003</v>
      </c>
      <c r="E470" s="128" t="e">
        <f t="shared" ca="1" si="23"/>
        <v>#NAME?</v>
      </c>
    </row>
    <row r="471" spans="1:5" x14ac:dyDescent="0.3">
      <c r="A471" s="73">
        <v>43164</v>
      </c>
      <c r="B471" s="130">
        <v>2720.9399410000001</v>
      </c>
      <c r="C471" s="125">
        <f t="shared" si="21"/>
        <v>-4.1285219051639954E-3</v>
      </c>
      <c r="D471" s="128">
        <f t="shared" si="22"/>
        <v>-4128.5219051639951</v>
      </c>
      <c r="E471" s="128" t="e">
        <f t="shared" ca="1" si="23"/>
        <v>#NAME?</v>
      </c>
    </row>
    <row r="472" spans="1:5" x14ac:dyDescent="0.3">
      <c r="A472" s="73">
        <v>43161</v>
      </c>
      <c r="B472" s="130">
        <v>2691.25</v>
      </c>
      <c r="C472" s="125">
        <f t="shared" si="21"/>
        <v>-1.4627252386033796E-2</v>
      </c>
      <c r="D472" s="128">
        <f t="shared" si="22"/>
        <v>-14627.252386033795</v>
      </c>
      <c r="E472" s="128" t="e">
        <f t="shared" ca="1" si="23"/>
        <v>#NAME?</v>
      </c>
    </row>
    <row r="473" spans="1:5" x14ac:dyDescent="0.3">
      <c r="A473" s="73">
        <v>43160</v>
      </c>
      <c r="B473" s="130">
        <v>2677.669922</v>
      </c>
      <c r="C473" s="125">
        <f t="shared" si="21"/>
        <v>-7.7668898325172764E-3</v>
      </c>
      <c r="D473" s="128">
        <f t="shared" si="22"/>
        <v>-7766.8898325172768</v>
      </c>
      <c r="E473" s="128" t="e">
        <f t="shared" ca="1" si="23"/>
        <v>#NAME?</v>
      </c>
    </row>
    <row r="474" spans="1:5" x14ac:dyDescent="0.3">
      <c r="A474" s="73">
        <v>43159</v>
      </c>
      <c r="B474" s="130">
        <v>2713.830078</v>
      </c>
      <c r="C474" s="125">
        <f t="shared" si="21"/>
        <v>1.9110508733775511E-2</v>
      </c>
      <c r="D474" s="128">
        <f t="shared" si="22"/>
        <v>19110.50873377551</v>
      </c>
      <c r="E474" s="128" t="e">
        <f t="shared" ca="1" si="23"/>
        <v>#NAME?</v>
      </c>
    </row>
    <row r="475" spans="1:5" x14ac:dyDescent="0.3">
      <c r="A475" s="73">
        <v>43158</v>
      </c>
      <c r="B475" s="130">
        <v>2744.280029</v>
      </c>
      <c r="C475" s="125">
        <f t="shared" si="21"/>
        <v>3.3237962725903625E-2</v>
      </c>
      <c r="D475" s="128">
        <f t="shared" si="22"/>
        <v>33237.962725903628</v>
      </c>
      <c r="E475" s="128" t="e">
        <f t="shared" ca="1" si="23"/>
        <v>#NAME?</v>
      </c>
    </row>
    <row r="476" spans="1:5" x14ac:dyDescent="0.3">
      <c r="A476" s="73">
        <v>43157</v>
      </c>
      <c r="B476" s="130">
        <v>2779.6000979999999</v>
      </c>
      <c r="C476" s="125">
        <f t="shared" si="21"/>
        <v>6.1098297801600809E-2</v>
      </c>
      <c r="D476" s="128">
        <f t="shared" si="22"/>
        <v>61098.297801600813</v>
      </c>
      <c r="E476" s="128" t="e">
        <f t="shared" ca="1" si="23"/>
        <v>#NAME?</v>
      </c>
    </row>
    <row r="477" spans="1:5" x14ac:dyDescent="0.3">
      <c r="A477" s="73">
        <v>43154</v>
      </c>
      <c r="B477" s="130">
        <v>2747.3000489999999</v>
      </c>
      <c r="C477" s="125">
        <f t="shared" si="21"/>
        <v>6.443240953118945E-2</v>
      </c>
      <c r="D477" s="128">
        <f t="shared" si="22"/>
        <v>64432.409531189449</v>
      </c>
      <c r="E477" s="128" t="e">
        <f t="shared" ca="1" si="23"/>
        <v>#NAME?</v>
      </c>
    </row>
    <row r="478" spans="1:5" x14ac:dyDescent="0.3">
      <c r="A478" s="73">
        <v>43153</v>
      </c>
      <c r="B478" s="130">
        <v>2703.959961</v>
      </c>
      <c r="C478" s="125">
        <f t="shared" si="21"/>
        <v>8.3157632704322637E-3</v>
      </c>
      <c r="D478" s="128">
        <f t="shared" si="22"/>
        <v>8315.7632704322641</v>
      </c>
      <c r="E478" s="128" t="e">
        <f t="shared" ca="1" si="23"/>
        <v>#NAME?</v>
      </c>
    </row>
    <row r="479" spans="1:5" x14ac:dyDescent="0.3">
      <c r="A479" s="73">
        <v>43152</v>
      </c>
      <c r="B479" s="130">
        <v>2701.330078</v>
      </c>
      <c r="C479" s="125">
        <f t="shared" si="21"/>
        <v>2.2967954339132568E-3</v>
      </c>
      <c r="D479" s="128">
        <f t="shared" si="22"/>
        <v>2296.7954339132566</v>
      </c>
      <c r="E479" s="128" t="e">
        <f t="shared" ca="1" si="23"/>
        <v>#NAME?</v>
      </c>
    </row>
    <row r="480" spans="1:5" x14ac:dyDescent="0.3">
      <c r="A480" s="73">
        <v>43151</v>
      </c>
      <c r="B480" s="130">
        <v>2716.26001</v>
      </c>
      <c r="C480" s="125">
        <f t="shared" si="21"/>
        <v>2.5413965774771841E-2</v>
      </c>
      <c r="D480" s="128">
        <f t="shared" si="22"/>
        <v>25413.965774771841</v>
      </c>
      <c r="E480" s="128" t="e">
        <f t="shared" ca="1" si="23"/>
        <v>#NAME?</v>
      </c>
    </row>
    <row r="481" spans="1:5" x14ac:dyDescent="0.3">
      <c r="A481" s="73">
        <v>43147</v>
      </c>
      <c r="B481" s="130">
        <v>2732.219971</v>
      </c>
      <c r="C481" s="125">
        <f t="shared" si="21"/>
        <v>-1.0828568266860183E-2</v>
      </c>
      <c r="D481" s="128">
        <f t="shared" si="22"/>
        <v>-10828.568266860184</v>
      </c>
      <c r="E481" s="128" t="e">
        <f t="shared" ca="1" si="23"/>
        <v>#NAME?</v>
      </c>
    </row>
    <row r="482" spans="1:5" x14ac:dyDescent="0.3">
      <c r="A482" s="73">
        <v>43146</v>
      </c>
      <c r="B482" s="130">
        <v>2731.1999510000001</v>
      </c>
      <c r="C482" s="125">
        <f t="shared" si="21"/>
        <v>-3.2168913189809412E-2</v>
      </c>
      <c r="D482" s="128">
        <f t="shared" si="22"/>
        <v>-32168.913189809413</v>
      </c>
      <c r="E482" s="128" t="e">
        <f t="shared" ca="1" si="23"/>
        <v>#NAME?</v>
      </c>
    </row>
    <row r="483" spans="1:5" x14ac:dyDescent="0.3">
      <c r="A483" s="73">
        <v>43145</v>
      </c>
      <c r="B483" s="130">
        <v>2698.6298830000001</v>
      </c>
      <c r="C483" s="125">
        <f t="shared" si="21"/>
        <v>-4.4330239422806672E-2</v>
      </c>
      <c r="D483" s="128">
        <f t="shared" si="22"/>
        <v>-44330.23942280667</v>
      </c>
      <c r="E483" s="128" t="e">
        <f t="shared" ca="1" si="23"/>
        <v>#NAME?</v>
      </c>
    </row>
    <row r="484" spans="1:5" x14ac:dyDescent="0.3">
      <c r="A484" s="73">
        <v>43144</v>
      </c>
      <c r="B484" s="130">
        <v>2662.9399410000001</v>
      </c>
      <c r="C484" s="125">
        <f t="shared" si="21"/>
        <v>-5.6508042659179081E-2</v>
      </c>
      <c r="D484" s="128">
        <f t="shared" si="22"/>
        <v>-56508.042659179082</v>
      </c>
      <c r="E484" s="128" t="e">
        <f t="shared" ca="1" si="23"/>
        <v>#NAME?</v>
      </c>
    </row>
    <row r="485" spans="1:5" x14ac:dyDescent="0.3">
      <c r="A485" s="73">
        <v>43143</v>
      </c>
      <c r="B485" s="130">
        <v>2656</v>
      </c>
      <c r="C485" s="125">
        <f t="shared" si="21"/>
        <v>-6.9223041983974887E-2</v>
      </c>
      <c r="D485" s="128">
        <f t="shared" si="22"/>
        <v>-69223.041983974894</v>
      </c>
      <c r="E485" s="128" t="e">
        <f t="shared" ca="1" si="23"/>
        <v>#NAME?</v>
      </c>
    </row>
    <row r="486" spans="1:5" x14ac:dyDescent="0.3">
      <c r="A486" s="73">
        <v>43140</v>
      </c>
      <c r="B486" s="130">
        <v>2619.5500489999999</v>
      </c>
      <c r="C486" s="125">
        <f t="shared" si="21"/>
        <v>-8.8176651809281914E-2</v>
      </c>
      <c r="D486" s="128">
        <f t="shared" si="22"/>
        <v>-88176.651809281917</v>
      </c>
      <c r="E486" s="128" t="e">
        <f t="shared" ca="1" si="23"/>
        <v>#NAME?</v>
      </c>
    </row>
    <row r="487" spans="1:5" x14ac:dyDescent="0.3">
      <c r="A487" s="73">
        <v>43139</v>
      </c>
      <c r="B487" s="130">
        <v>2581</v>
      </c>
      <c r="C487" s="125">
        <f t="shared" si="21"/>
        <v>-9.0957118957471161E-2</v>
      </c>
      <c r="D487" s="128">
        <f t="shared" si="22"/>
        <v>-90957.118957471161</v>
      </c>
      <c r="E487" s="128" t="e">
        <f t="shared" ca="1" si="23"/>
        <v>#NAME?</v>
      </c>
    </row>
    <row r="488" spans="1:5" x14ac:dyDescent="0.3">
      <c r="A488" s="73">
        <v>43138</v>
      </c>
      <c r="B488" s="130">
        <v>2681.6599120000001</v>
      </c>
      <c r="C488" s="125">
        <f t="shared" si="21"/>
        <v>-5.4934952408613347E-2</v>
      </c>
      <c r="D488" s="128">
        <f t="shared" si="22"/>
        <v>-54934.952408613346</v>
      </c>
      <c r="E488" s="128" t="e">
        <f t="shared" ca="1" si="23"/>
        <v>#NAME?</v>
      </c>
    </row>
    <row r="489" spans="1:5" x14ac:dyDescent="0.3">
      <c r="A489" s="73">
        <v>43137</v>
      </c>
      <c r="B489" s="130">
        <v>2695.139893</v>
      </c>
      <c r="C489" s="125">
        <f t="shared" si="21"/>
        <v>-5.071623910627554E-2</v>
      </c>
      <c r="D489" s="128">
        <f t="shared" si="22"/>
        <v>-50716.239106275541</v>
      </c>
      <c r="E489" s="128" t="e">
        <f t="shared" ca="1" si="23"/>
        <v>#NAME?</v>
      </c>
    </row>
    <row r="490" spans="1:5" x14ac:dyDescent="0.3">
      <c r="A490" s="73">
        <v>43136</v>
      </c>
      <c r="B490" s="130">
        <v>2648.9399410000001</v>
      </c>
      <c r="C490" s="125">
        <f t="shared" si="21"/>
        <v>-6.496010613731984E-2</v>
      </c>
      <c r="D490" s="128">
        <f t="shared" si="22"/>
        <v>-64960.106137319839</v>
      </c>
      <c r="E490" s="128" t="e">
        <f t="shared" ca="1" si="23"/>
        <v>#NAME?</v>
      </c>
    </row>
    <row r="491" spans="1:5" x14ac:dyDescent="0.3">
      <c r="A491" s="73">
        <v>43133</v>
      </c>
      <c r="B491" s="130">
        <v>2762.1298830000001</v>
      </c>
      <c r="C491" s="125">
        <f t="shared" si="21"/>
        <v>-1.7140577575387561E-2</v>
      </c>
      <c r="D491" s="128">
        <f t="shared" si="22"/>
        <v>-17140.577575387561</v>
      </c>
      <c r="E491" s="128" t="e">
        <f t="shared" ca="1" si="23"/>
        <v>#NAME?</v>
      </c>
    </row>
    <row r="492" spans="1:5" x14ac:dyDescent="0.3">
      <c r="A492" s="73">
        <v>43132</v>
      </c>
      <c r="B492" s="130">
        <v>2821.9799800000001</v>
      </c>
      <c r="C492" s="125">
        <f t="shared" si="21"/>
        <v>8.5595761131125325E-3</v>
      </c>
      <c r="D492" s="128">
        <f t="shared" si="22"/>
        <v>8559.5761131125328</v>
      </c>
      <c r="E492" s="128" t="e">
        <f t="shared" ca="1" si="23"/>
        <v>#NAME?</v>
      </c>
    </row>
    <row r="493" spans="1:5" x14ac:dyDescent="0.3">
      <c r="A493" s="73">
        <v>43131</v>
      </c>
      <c r="B493" s="130">
        <v>2823.8100589999999</v>
      </c>
      <c r="C493" s="125">
        <f t="shared" si="21"/>
        <v>7.5823531173788705E-3</v>
      </c>
      <c r="D493" s="128">
        <f t="shared" si="22"/>
        <v>7582.3531173788706</v>
      </c>
      <c r="E493" s="128" t="e">
        <f t="shared" ca="1" si="23"/>
        <v>#NAME?</v>
      </c>
    </row>
    <row r="494" spans="1:5" x14ac:dyDescent="0.3">
      <c r="A494" s="73">
        <v>43130</v>
      </c>
      <c r="B494" s="130">
        <v>2822.429932</v>
      </c>
      <c r="C494" s="125">
        <f t="shared" si="21"/>
        <v>1.6571704314402247E-2</v>
      </c>
      <c r="D494" s="128">
        <f t="shared" si="22"/>
        <v>16571.704314402246</v>
      </c>
      <c r="E494" s="128" t="e">
        <f t="shared" ca="1" si="23"/>
        <v>#NAME?</v>
      </c>
    </row>
    <row r="495" spans="1:5" x14ac:dyDescent="0.3">
      <c r="A495" s="73">
        <v>43129</v>
      </c>
      <c r="B495" s="130">
        <v>2853.530029</v>
      </c>
      <c r="C495" s="125">
        <f t="shared" si="21"/>
        <v>2.415084100490561E-2</v>
      </c>
      <c r="D495" s="128">
        <f t="shared" si="22"/>
        <v>24150.841004905611</v>
      </c>
      <c r="E495" s="128" t="e">
        <f t="shared" ca="1" si="23"/>
        <v>#NAME?</v>
      </c>
    </row>
    <row r="496" spans="1:5" x14ac:dyDescent="0.3">
      <c r="A496" s="73">
        <v>43126</v>
      </c>
      <c r="B496" s="130">
        <v>2872.8701169999999</v>
      </c>
      <c r="C496" s="125">
        <f t="shared" si="21"/>
        <v>3.8051589036897537E-2</v>
      </c>
      <c r="D496" s="128">
        <f t="shared" si="22"/>
        <v>38051.589036897538</v>
      </c>
      <c r="E496" s="128" t="e">
        <f t="shared" ca="1" si="23"/>
        <v>#NAME?</v>
      </c>
    </row>
    <row r="497" spans="1:5" x14ac:dyDescent="0.3">
      <c r="A497" s="73">
        <v>43125</v>
      </c>
      <c r="B497" s="130">
        <v>2839.25</v>
      </c>
      <c r="C497" s="125">
        <f t="shared" si="21"/>
        <v>3.3119506250346653E-2</v>
      </c>
      <c r="D497" s="128">
        <f t="shared" si="22"/>
        <v>33119.506250346654</v>
      </c>
      <c r="E497" s="128" t="e">
        <f t="shared" ca="1" si="23"/>
        <v>#NAME?</v>
      </c>
    </row>
    <row r="498" spans="1:5" x14ac:dyDescent="0.3">
      <c r="A498" s="73">
        <v>43124</v>
      </c>
      <c r="B498" s="130">
        <v>2837.540039</v>
      </c>
      <c r="C498" s="125">
        <f t="shared" si="21"/>
        <v>3.1348930420781462E-2</v>
      </c>
      <c r="D498" s="128">
        <f t="shared" si="22"/>
        <v>31348.930420781464</v>
      </c>
      <c r="E498" s="128" t="e">
        <f t="shared" ca="1" si="23"/>
        <v>#NAME?</v>
      </c>
    </row>
    <row r="499" spans="1:5" x14ac:dyDescent="0.3">
      <c r="A499" s="73">
        <v>43123</v>
      </c>
      <c r="B499" s="130">
        <v>2839.1298830000001</v>
      </c>
      <c r="C499" s="125">
        <f t="shared" si="21"/>
        <v>3.3271314402750329E-2</v>
      </c>
      <c r="D499" s="128">
        <f t="shared" si="22"/>
        <v>33271.314402750329</v>
      </c>
      <c r="E499" s="128" t="e">
        <f t="shared" ca="1" si="23"/>
        <v>#NAME?</v>
      </c>
    </row>
    <row r="500" spans="1:5" x14ac:dyDescent="0.3">
      <c r="A500" s="73">
        <v>43122</v>
      </c>
      <c r="B500" s="130">
        <v>2832.969971</v>
      </c>
      <c r="C500" s="125">
        <f t="shared" si="21"/>
        <v>3.2743405285476035E-2</v>
      </c>
      <c r="D500" s="128">
        <f t="shared" si="22"/>
        <v>32743.405285476034</v>
      </c>
      <c r="E500" s="128" t="e">
        <f t="shared" ca="1" si="23"/>
        <v>#NAME?</v>
      </c>
    </row>
    <row r="501" spans="1:5" x14ac:dyDescent="0.3">
      <c r="A501" s="73">
        <v>43119</v>
      </c>
      <c r="B501" s="130">
        <v>2810.3000489999999</v>
      </c>
      <c r="C501" s="125">
        <f t="shared" si="21"/>
        <v>3.1685160120577427E-2</v>
      </c>
      <c r="D501" s="128">
        <f t="shared" si="22"/>
        <v>31685.160120577428</v>
      </c>
      <c r="E501" s="128" t="e">
        <f t="shared" ca="1" si="23"/>
        <v>#NAME?</v>
      </c>
    </row>
    <row r="502" spans="1:5" x14ac:dyDescent="0.3">
      <c r="A502" s="73">
        <v>43118</v>
      </c>
      <c r="B502" s="130">
        <v>2798.030029</v>
      </c>
      <c r="C502" s="125">
        <f t="shared" si="21"/>
        <v>3.1318868050167259E-2</v>
      </c>
      <c r="D502" s="128">
        <f t="shared" si="22"/>
        <v>31318.868050167261</v>
      </c>
      <c r="E502" s="128" t="e">
        <f t="shared" ca="1" si="23"/>
        <v>#NAME?</v>
      </c>
    </row>
    <row r="503" spans="1:5" x14ac:dyDescent="0.3">
      <c r="A503" s="73">
        <v>43117</v>
      </c>
      <c r="B503" s="130">
        <v>2802.5600589999999</v>
      </c>
      <c r="C503" s="125">
        <f t="shared" si="21"/>
        <v>3.9598487157362472E-2</v>
      </c>
      <c r="D503" s="128">
        <f t="shared" si="22"/>
        <v>39598.48715736247</v>
      </c>
      <c r="E503" s="128" t="e">
        <f t="shared" ca="1" si="23"/>
        <v>#NAME?</v>
      </c>
    </row>
    <row r="504" spans="1:5" x14ac:dyDescent="0.3">
      <c r="A504" s="73">
        <v>43116</v>
      </c>
      <c r="B504" s="130">
        <v>2776.419922</v>
      </c>
      <c r="C504" s="125">
        <f t="shared" si="21"/>
        <v>3.8453555636562387E-2</v>
      </c>
      <c r="D504" s="128">
        <f t="shared" si="22"/>
        <v>38453.555636562385</v>
      </c>
      <c r="E504" s="128" t="e">
        <f t="shared" ca="1" si="23"/>
        <v>#NAME?</v>
      </c>
    </row>
    <row r="505" spans="1:5" x14ac:dyDescent="0.3">
      <c r="A505" s="73">
        <v>43112</v>
      </c>
      <c r="B505" s="130">
        <v>2786.23999</v>
      </c>
      <c r="C505" s="125">
        <f t="shared" si="21"/>
        <v>3.6725016024961255E-2</v>
      </c>
      <c r="D505" s="128">
        <f t="shared" si="22"/>
        <v>36725.016024961253</v>
      </c>
      <c r="E505" s="128" t="e">
        <f t="shared" ca="1" si="23"/>
        <v>#NAME?</v>
      </c>
    </row>
    <row r="506" spans="1:5" x14ac:dyDescent="0.3">
      <c r="A506" s="73">
        <v>43111</v>
      </c>
      <c r="B506" s="130">
        <v>2767.5600589999999</v>
      </c>
      <c r="C506" s="125">
        <f t="shared" si="21"/>
        <v>3.1663052648315038E-2</v>
      </c>
      <c r="D506" s="128">
        <f t="shared" si="22"/>
        <v>31663.052648315039</v>
      </c>
      <c r="E506" s="128" t="e">
        <f t="shared" ca="1" si="23"/>
        <v>#NAME?</v>
      </c>
    </row>
    <row r="507" spans="1:5" x14ac:dyDescent="0.3">
      <c r="A507" s="73">
        <v>43110</v>
      </c>
      <c r="B507" s="130">
        <v>2748.2299800000001</v>
      </c>
      <c r="C507" s="125">
        <f t="shared" si="21"/>
        <v>2.5267666480134343E-2</v>
      </c>
      <c r="D507" s="128">
        <f t="shared" si="22"/>
        <v>25267.666480134343</v>
      </c>
      <c r="E507" s="128" t="e">
        <f t="shared" ca="1" si="23"/>
        <v>#NAME?</v>
      </c>
    </row>
    <row r="508" spans="1:5" x14ac:dyDescent="0.3">
      <c r="A508" s="73">
        <v>43109</v>
      </c>
      <c r="B508" s="130">
        <v>2751.290039</v>
      </c>
      <c r="C508" s="125">
        <f t="shared" si="21"/>
        <v>2.5322899361089224E-2</v>
      </c>
      <c r="D508" s="128">
        <f t="shared" si="22"/>
        <v>25322.899361089225</v>
      </c>
      <c r="E508" s="128" t="e">
        <f t="shared" ca="1" si="23"/>
        <v>#NAME?</v>
      </c>
    </row>
    <row r="509" spans="1:5" x14ac:dyDescent="0.3">
      <c r="A509" s="73">
        <v>43108</v>
      </c>
      <c r="B509" s="130">
        <v>2747.709961</v>
      </c>
      <c r="C509" s="125">
        <f t="shared" si="21"/>
        <v>2.3519554863784542E-2</v>
      </c>
      <c r="D509" s="128">
        <f t="shared" si="22"/>
        <v>23519.554863784542</v>
      </c>
      <c r="E509" s="128" t="e">
        <f t="shared" ca="1" si="23"/>
        <v>#NAME?</v>
      </c>
    </row>
    <row r="510" spans="1:5" x14ac:dyDescent="0.3">
      <c r="A510" s="73">
        <v>43105</v>
      </c>
      <c r="B510" s="130">
        <v>2743.1499020000001</v>
      </c>
      <c r="C510" s="125">
        <f t="shared" si="21"/>
        <v>2.3849921433237053E-2</v>
      </c>
      <c r="D510" s="128">
        <f t="shared" si="22"/>
        <v>23849.921433237054</v>
      </c>
      <c r="E510" s="128" t="e">
        <f t="shared" ca="1" si="23"/>
        <v>#NAME?</v>
      </c>
    </row>
    <row r="511" spans="1:5" x14ac:dyDescent="0.3">
      <c r="A511" s="73">
        <v>43104</v>
      </c>
      <c r="B511" s="130">
        <v>2723.98999</v>
      </c>
      <c r="C511" s="125">
        <f t="shared" si="21"/>
        <v>1.5856981230389477E-2</v>
      </c>
      <c r="D511" s="128">
        <f t="shared" si="22"/>
        <v>15856.981230389478</v>
      </c>
      <c r="E511" s="128" t="e">
        <f t="shared" ca="1" si="23"/>
        <v>#NAME?</v>
      </c>
    </row>
    <row r="512" spans="1:5" x14ac:dyDescent="0.3">
      <c r="A512" s="73">
        <v>43103</v>
      </c>
      <c r="B512" s="130">
        <v>2713.0600589999999</v>
      </c>
      <c r="C512" s="125">
        <f t="shared" si="21"/>
        <v>8.5125597544775111E-3</v>
      </c>
      <c r="D512" s="128">
        <f t="shared" si="22"/>
        <v>8512.5597544775119</v>
      </c>
      <c r="E512" s="128" t="e">
        <f t="shared" ca="1" si="23"/>
        <v>#NAME?</v>
      </c>
    </row>
    <row r="513" spans="1:5" x14ac:dyDescent="0.3">
      <c r="A513" s="73">
        <v>43102</v>
      </c>
      <c r="B513" s="130">
        <v>2695.8100589999999</v>
      </c>
      <c r="C513" s="125">
        <f t="shared" si="21"/>
        <v>7.4743720813554848E-3</v>
      </c>
      <c r="D513" s="128">
        <f t="shared" si="22"/>
        <v>7474.3720813554846</v>
      </c>
      <c r="E513" s="128" t="e">
        <f t="shared" ca="1" si="23"/>
        <v>#NAME?</v>
      </c>
    </row>
    <row r="514" spans="1:5" x14ac:dyDescent="0.3">
      <c r="A514" s="73">
        <v>43098</v>
      </c>
      <c r="B514" s="130">
        <v>2673.610107</v>
      </c>
      <c r="C514" s="125">
        <f t="shared" si="21"/>
        <v>8.1448022136236808E-3</v>
      </c>
      <c r="D514" s="128">
        <f t="shared" si="22"/>
        <v>8144.8022136236805</v>
      </c>
      <c r="E514" s="128" t="e">
        <f t="shared" ca="1" si="23"/>
        <v>#NAME?</v>
      </c>
    </row>
    <row r="515" spans="1:5" x14ac:dyDescent="0.3">
      <c r="A515" s="73">
        <v>43097</v>
      </c>
      <c r="B515" s="130">
        <v>2687.540039</v>
      </c>
      <c r="C515" s="125">
        <f t="shared" si="21"/>
        <v>9.2719980815083591E-3</v>
      </c>
      <c r="D515" s="128">
        <f t="shared" si="22"/>
        <v>9271.99808150836</v>
      </c>
      <c r="E515" s="128" t="e">
        <f t="shared" ca="1" si="23"/>
        <v>#NAME?</v>
      </c>
    </row>
    <row r="516" spans="1:5" x14ac:dyDescent="0.3">
      <c r="A516" s="73">
        <v>43096</v>
      </c>
      <c r="B516" s="130">
        <v>2682.6201169999999</v>
      </c>
      <c r="C516" s="125">
        <f t="shared" si="21"/>
        <v>6.9479147845146194E-3</v>
      </c>
      <c r="D516" s="128">
        <f t="shared" si="22"/>
        <v>6947.914784514619</v>
      </c>
      <c r="E516" s="128" t="e">
        <f t="shared" ca="1" si="23"/>
        <v>#NAME?</v>
      </c>
    </row>
    <row r="517" spans="1:5" x14ac:dyDescent="0.3">
      <c r="A517" s="73">
        <v>43095</v>
      </c>
      <c r="B517" s="130">
        <v>2680.5</v>
      </c>
      <c r="C517" s="125">
        <f t="shared" si="21"/>
        <v>7.7105590912391886E-3</v>
      </c>
      <c r="D517" s="128">
        <f t="shared" si="22"/>
        <v>7710.559091239189</v>
      </c>
      <c r="E517" s="128" t="e">
        <f t="shared" ca="1" si="23"/>
        <v>#NAME?</v>
      </c>
    </row>
    <row r="518" spans="1:5" x14ac:dyDescent="0.3">
      <c r="A518" s="73">
        <v>43091</v>
      </c>
      <c r="B518" s="130">
        <v>2683.3400879999999</v>
      </c>
      <c r="C518" s="125">
        <f t="shared" si="21"/>
        <v>1.2008330379030818E-2</v>
      </c>
      <c r="D518" s="128">
        <f t="shared" si="22"/>
        <v>12008.330379030818</v>
      </c>
      <c r="E518" s="128" t="e">
        <f t="shared" ca="1" si="23"/>
        <v>#NAME?</v>
      </c>
    </row>
    <row r="519" spans="1:5" x14ac:dyDescent="0.3">
      <c r="A519" s="73">
        <v>43090</v>
      </c>
      <c r="B519" s="130">
        <v>2684.570068</v>
      </c>
      <c r="C519" s="125">
        <f t="shared" si="21"/>
        <v>1.8047193517183979E-2</v>
      </c>
      <c r="D519" s="128">
        <f t="shared" si="22"/>
        <v>18047.19351718398</v>
      </c>
      <c r="E519" s="128" t="e">
        <f t="shared" ca="1" si="23"/>
        <v>#NAME?</v>
      </c>
    </row>
    <row r="520" spans="1:5" x14ac:dyDescent="0.3">
      <c r="A520" s="73">
        <v>43089</v>
      </c>
      <c r="B520" s="130">
        <v>2679.25</v>
      </c>
      <c r="C520" s="125">
        <f t="shared" ref="C520:C583" si="24">B520/B530-1</f>
        <v>1.9009070814263618E-2</v>
      </c>
      <c r="D520" s="128">
        <f t="shared" ref="D520:D583" si="25">C520*$B$5</f>
        <v>19009.070814263618</v>
      </c>
      <c r="E520" s="128" t="e">
        <f t="shared" ref="E520:E583" ca="1" si="26">ABS(_xlfn.PERCENTILE.INC(OFFSET(D520,0,0,Window),1-VaRLevel))</f>
        <v>#NAME?</v>
      </c>
    </row>
    <row r="521" spans="1:5" x14ac:dyDescent="0.3">
      <c r="A521" s="73">
        <v>43088</v>
      </c>
      <c r="B521" s="130">
        <v>2681.469971</v>
      </c>
      <c r="C521" s="125">
        <f t="shared" si="24"/>
        <v>1.9737029878604373E-2</v>
      </c>
      <c r="D521" s="128">
        <f t="shared" si="25"/>
        <v>19737.029878604371</v>
      </c>
      <c r="E521" s="128" t="e">
        <f t="shared" ca="1" si="26"/>
        <v>#NAME?</v>
      </c>
    </row>
    <row r="522" spans="1:5" x14ac:dyDescent="0.3">
      <c r="A522" s="73">
        <v>43087</v>
      </c>
      <c r="B522" s="130">
        <v>2690.1599120000001</v>
      </c>
      <c r="C522" s="125">
        <f t="shared" si="24"/>
        <v>1.9216186817565539E-2</v>
      </c>
      <c r="D522" s="128">
        <f t="shared" si="25"/>
        <v>19216.18681756554</v>
      </c>
      <c r="E522" s="128" t="e">
        <f t="shared" ca="1" si="26"/>
        <v>#NAME?</v>
      </c>
    </row>
    <row r="523" spans="1:5" x14ac:dyDescent="0.3">
      <c r="A523" s="73">
        <v>43084</v>
      </c>
      <c r="B523" s="130">
        <v>2675.8100589999999</v>
      </c>
      <c r="C523" s="125">
        <f t="shared" si="24"/>
        <v>1.271282798883977E-2</v>
      </c>
      <c r="D523" s="128">
        <f t="shared" si="25"/>
        <v>12712.82798883977</v>
      </c>
      <c r="E523" s="128" t="e">
        <f t="shared" ca="1" si="26"/>
        <v>#NAME?</v>
      </c>
    </row>
    <row r="524" spans="1:5" x14ac:dyDescent="0.3">
      <c r="A524" s="73">
        <v>43083</v>
      </c>
      <c r="B524" s="130">
        <v>2652.01001</v>
      </c>
      <c r="C524" s="125">
        <f t="shared" si="24"/>
        <v>1.673200382798834E-3</v>
      </c>
      <c r="D524" s="128">
        <f t="shared" si="25"/>
        <v>1673.200382798834</v>
      </c>
      <c r="E524" s="128" t="e">
        <f t="shared" ca="1" si="26"/>
        <v>#NAME?</v>
      </c>
    </row>
    <row r="525" spans="1:5" x14ac:dyDescent="0.3">
      <c r="A525" s="73">
        <v>43082</v>
      </c>
      <c r="B525" s="130">
        <v>2662.8500979999999</v>
      </c>
      <c r="C525" s="125">
        <f t="shared" si="24"/>
        <v>1.400573063460242E-2</v>
      </c>
      <c r="D525" s="128">
        <f t="shared" si="25"/>
        <v>14005.73063460242</v>
      </c>
      <c r="E525" s="128" t="e">
        <f t="shared" ca="1" si="26"/>
        <v>#NAME?</v>
      </c>
    </row>
    <row r="526" spans="1:5" x14ac:dyDescent="0.3">
      <c r="A526" s="73">
        <v>43081</v>
      </c>
      <c r="B526" s="130">
        <v>2664.110107</v>
      </c>
      <c r="C526" s="125">
        <f t="shared" si="24"/>
        <v>1.411096422196545E-2</v>
      </c>
      <c r="D526" s="128">
        <f t="shared" si="25"/>
        <v>14110.964221965449</v>
      </c>
      <c r="E526" s="128" t="e">
        <f t="shared" ca="1" si="26"/>
        <v>#NAME?</v>
      </c>
    </row>
    <row r="527" spans="1:5" x14ac:dyDescent="0.3">
      <c r="A527" s="73">
        <v>43080</v>
      </c>
      <c r="B527" s="130">
        <v>2659.98999</v>
      </c>
      <c r="C527" s="125">
        <f t="shared" si="24"/>
        <v>2.2514653441636945E-2</v>
      </c>
      <c r="D527" s="128">
        <f t="shared" si="25"/>
        <v>22514.653441636943</v>
      </c>
      <c r="E527" s="128" t="e">
        <f t="shared" ca="1" si="26"/>
        <v>#NAME?</v>
      </c>
    </row>
    <row r="528" spans="1:5" x14ac:dyDescent="0.3">
      <c r="A528" s="73">
        <v>43077</v>
      </c>
      <c r="B528" s="130">
        <v>2651.5</v>
      </c>
      <c r="C528" s="125">
        <f t="shared" si="24"/>
        <v>1.8859399893573325E-2</v>
      </c>
      <c r="D528" s="128">
        <f t="shared" si="25"/>
        <v>18859.399893573325</v>
      </c>
      <c r="E528" s="128" t="e">
        <f t="shared" ca="1" si="26"/>
        <v>#NAME?</v>
      </c>
    </row>
    <row r="529" spans="1:5" x14ac:dyDescent="0.3">
      <c r="A529" s="73">
        <v>43076</v>
      </c>
      <c r="B529" s="130">
        <v>2636.9799800000001</v>
      </c>
      <c r="C529" s="125">
        <f t="shared" si="24"/>
        <v>1.5363369939184413E-2</v>
      </c>
      <c r="D529" s="128">
        <f t="shared" si="25"/>
        <v>15363.369939184413</v>
      </c>
      <c r="E529" s="128" t="e">
        <f t="shared" ca="1" si="26"/>
        <v>#NAME?</v>
      </c>
    </row>
    <row r="530" spans="1:5" x14ac:dyDescent="0.3">
      <c r="A530" s="73">
        <v>43075</v>
      </c>
      <c r="B530" s="130">
        <v>2629.2700199999999</v>
      </c>
      <c r="C530" s="125">
        <f t="shared" si="24"/>
        <v>1.163510642916088E-2</v>
      </c>
      <c r="D530" s="128">
        <f t="shared" si="25"/>
        <v>11635.10642916088</v>
      </c>
      <c r="E530" s="128" t="e">
        <f t="shared" ca="1" si="26"/>
        <v>#NAME?</v>
      </c>
    </row>
    <row r="531" spans="1:5" x14ac:dyDescent="0.3">
      <c r="A531" s="73">
        <v>43074</v>
      </c>
      <c r="B531" s="130">
        <v>2629.570068</v>
      </c>
      <c r="C531" s="125">
        <f t="shared" si="24"/>
        <v>1.8368553589439562E-2</v>
      </c>
      <c r="D531" s="128">
        <f t="shared" si="25"/>
        <v>18368.553589439562</v>
      </c>
      <c r="E531" s="128" t="e">
        <f t="shared" ca="1" si="26"/>
        <v>#NAME?</v>
      </c>
    </row>
    <row r="532" spans="1:5" x14ac:dyDescent="0.3">
      <c r="A532" s="73">
        <v>43073</v>
      </c>
      <c r="B532" s="130">
        <v>2639.4399410000001</v>
      </c>
      <c r="C532" s="125">
        <f t="shared" si="24"/>
        <v>2.3494906914903746E-2</v>
      </c>
      <c r="D532" s="128">
        <f t="shared" si="25"/>
        <v>23494.906914903746</v>
      </c>
      <c r="E532" s="128" t="e">
        <f t="shared" ca="1" si="26"/>
        <v>#NAME?</v>
      </c>
    </row>
    <row r="533" spans="1:5" x14ac:dyDescent="0.3">
      <c r="A533" s="73">
        <v>43070</v>
      </c>
      <c r="B533" s="130">
        <v>2642.219971</v>
      </c>
      <c r="C533" s="125">
        <f t="shared" si="24"/>
        <v>2.1882427693499462E-2</v>
      </c>
      <c r="D533" s="128">
        <f t="shared" si="25"/>
        <v>21882.427693499463</v>
      </c>
      <c r="E533" s="128" t="e">
        <f t="shared" ca="1" si="26"/>
        <v>#NAME?</v>
      </c>
    </row>
    <row r="534" spans="1:5" x14ac:dyDescent="0.3">
      <c r="A534" s="73">
        <v>43069</v>
      </c>
      <c r="B534" s="130">
        <v>2647.580078</v>
      </c>
      <c r="C534" s="125">
        <f t="shared" si="24"/>
        <v>3.2347855516724033E-2</v>
      </c>
      <c r="D534" s="128">
        <f t="shared" si="25"/>
        <v>32347.855516724034</v>
      </c>
      <c r="E534" s="128" t="e">
        <f t="shared" ca="1" si="26"/>
        <v>#NAME?</v>
      </c>
    </row>
    <row r="535" spans="1:5" x14ac:dyDescent="0.3">
      <c r="A535" s="73">
        <v>43068</v>
      </c>
      <c r="B535" s="130">
        <v>2626.070068</v>
      </c>
      <c r="C535" s="125">
        <f t="shared" si="24"/>
        <v>1.8302570063089441E-2</v>
      </c>
      <c r="D535" s="128">
        <f t="shared" si="25"/>
        <v>18302.570063089439</v>
      </c>
      <c r="E535" s="128" t="e">
        <f t="shared" ca="1" si="26"/>
        <v>#NAME?</v>
      </c>
    </row>
    <row r="536" spans="1:5" x14ac:dyDescent="0.3">
      <c r="A536" s="73">
        <v>43067</v>
      </c>
      <c r="B536" s="130">
        <v>2627.040039</v>
      </c>
      <c r="C536" s="125">
        <f t="shared" si="24"/>
        <v>1.6325942636030488E-2</v>
      </c>
      <c r="D536" s="128">
        <f t="shared" si="25"/>
        <v>16325.942636030488</v>
      </c>
      <c r="E536" s="128" t="e">
        <f t="shared" ca="1" si="26"/>
        <v>#NAME?</v>
      </c>
    </row>
    <row r="537" spans="1:5" x14ac:dyDescent="0.3">
      <c r="A537" s="73">
        <v>43066</v>
      </c>
      <c r="B537" s="130">
        <v>2601.419922</v>
      </c>
      <c r="C537" s="125">
        <f t="shared" si="24"/>
        <v>7.404202701930096E-3</v>
      </c>
      <c r="D537" s="128">
        <f t="shared" si="25"/>
        <v>7404.2027019300958</v>
      </c>
      <c r="E537" s="128" t="e">
        <f t="shared" ca="1" si="26"/>
        <v>#NAME?</v>
      </c>
    </row>
    <row r="538" spans="1:5" x14ac:dyDescent="0.3">
      <c r="A538" s="73">
        <v>43063</v>
      </c>
      <c r="B538" s="130">
        <v>2602.419922</v>
      </c>
      <c r="C538" s="125">
        <f t="shared" si="24"/>
        <v>6.8868167058377949E-3</v>
      </c>
      <c r="D538" s="128">
        <f t="shared" si="25"/>
        <v>6886.8167058377949</v>
      </c>
      <c r="E538" s="128" t="e">
        <f t="shared" ca="1" si="26"/>
        <v>#NAME?</v>
      </c>
    </row>
    <row r="539" spans="1:5" x14ac:dyDescent="0.3">
      <c r="A539" s="73">
        <v>43061</v>
      </c>
      <c r="B539" s="130">
        <v>2597.080078</v>
      </c>
      <c r="C539" s="125">
        <f t="shared" si="24"/>
        <v>1.0407862848818006E-3</v>
      </c>
      <c r="D539" s="128">
        <f t="shared" si="25"/>
        <v>1040.7862848818006</v>
      </c>
      <c r="E539" s="128" t="e">
        <f t="shared" ca="1" si="26"/>
        <v>#NAME?</v>
      </c>
    </row>
    <row r="540" spans="1:5" x14ac:dyDescent="0.3">
      <c r="A540" s="73">
        <v>43060</v>
      </c>
      <c r="B540" s="130">
        <v>2599.030029</v>
      </c>
      <c r="C540" s="125">
        <f t="shared" si="24"/>
        <v>3.2386346024664281E-3</v>
      </c>
      <c r="D540" s="128">
        <f t="shared" si="25"/>
        <v>3238.6346024664281</v>
      </c>
      <c r="E540" s="128" t="e">
        <f t="shared" ca="1" si="26"/>
        <v>#NAME?</v>
      </c>
    </row>
    <row r="541" spans="1:5" x14ac:dyDescent="0.3">
      <c r="A541" s="73">
        <v>43059</v>
      </c>
      <c r="B541" s="130">
        <v>2582.139893</v>
      </c>
      <c r="C541" s="125">
        <f t="shared" si="24"/>
        <v>-3.4695250357699159E-3</v>
      </c>
      <c r="D541" s="128">
        <f t="shared" si="25"/>
        <v>-3469.525035769916</v>
      </c>
      <c r="E541" s="128" t="e">
        <f t="shared" ca="1" si="26"/>
        <v>#NAME?</v>
      </c>
    </row>
    <row r="542" spans="1:5" x14ac:dyDescent="0.3">
      <c r="A542" s="73">
        <v>43056</v>
      </c>
      <c r="B542" s="130">
        <v>2578.8500979999999</v>
      </c>
      <c r="C542" s="125">
        <f t="shared" si="24"/>
        <v>-3.4739356738799909E-3</v>
      </c>
      <c r="D542" s="128">
        <f t="shared" si="25"/>
        <v>-3473.9356738799911</v>
      </c>
      <c r="E542" s="128" t="e">
        <f t="shared" ca="1" si="26"/>
        <v>#NAME?</v>
      </c>
    </row>
    <row r="543" spans="1:5" x14ac:dyDescent="0.3">
      <c r="A543" s="73">
        <v>43055</v>
      </c>
      <c r="B543" s="130">
        <v>2585.639893</v>
      </c>
      <c r="C543" s="125">
        <f t="shared" si="24"/>
        <v>2.2442369827955222E-3</v>
      </c>
      <c r="D543" s="128">
        <f t="shared" si="25"/>
        <v>2244.2369827955222</v>
      </c>
      <c r="E543" s="128" t="e">
        <f t="shared" ca="1" si="26"/>
        <v>#NAME?</v>
      </c>
    </row>
    <row r="544" spans="1:5" x14ac:dyDescent="0.3">
      <c r="A544" s="73">
        <v>43054</v>
      </c>
      <c r="B544" s="130">
        <v>2564.6201169999999</v>
      </c>
      <c r="C544" s="125">
        <f t="shared" si="24"/>
        <v>-5.7145917547526404E-3</v>
      </c>
      <c r="D544" s="128">
        <f t="shared" si="25"/>
        <v>-5714.5917547526406</v>
      </c>
      <c r="E544" s="128" t="e">
        <f t="shared" ca="1" si="26"/>
        <v>#NAME?</v>
      </c>
    </row>
    <row r="545" spans="1:5" x14ac:dyDescent="0.3">
      <c r="A545" s="73">
        <v>43053</v>
      </c>
      <c r="B545" s="130">
        <v>2578.8701169999999</v>
      </c>
      <c r="C545" s="125">
        <f t="shared" si="24"/>
        <v>1.4018417503403047E-3</v>
      </c>
      <c r="D545" s="128">
        <f t="shared" si="25"/>
        <v>1401.8417503403048</v>
      </c>
      <c r="E545" s="128" t="e">
        <f t="shared" ca="1" si="26"/>
        <v>#NAME?</v>
      </c>
    </row>
    <row r="546" spans="1:5" x14ac:dyDescent="0.3">
      <c r="A546" s="73">
        <v>43052</v>
      </c>
      <c r="B546" s="130">
        <v>2584.8400879999999</v>
      </c>
      <c r="C546" s="125">
        <f t="shared" si="24"/>
        <v>4.6680152345450754E-3</v>
      </c>
      <c r="D546" s="128">
        <f t="shared" si="25"/>
        <v>4668.0152345450751</v>
      </c>
      <c r="E546" s="128" t="e">
        <f t="shared" ca="1" si="26"/>
        <v>#NAME?</v>
      </c>
    </row>
    <row r="547" spans="1:5" x14ac:dyDescent="0.3">
      <c r="A547" s="73">
        <v>43049</v>
      </c>
      <c r="B547" s="130">
        <v>2582.3000489999999</v>
      </c>
      <c r="C547" s="125">
        <f t="shared" si="24"/>
        <v>4.7653917468148954E-4</v>
      </c>
      <c r="D547" s="128">
        <f t="shared" si="25"/>
        <v>476.53917468148956</v>
      </c>
      <c r="E547" s="128" t="e">
        <f t="shared" ca="1" si="26"/>
        <v>#NAME?</v>
      </c>
    </row>
    <row r="548" spans="1:5" x14ac:dyDescent="0.3">
      <c r="A548" s="73">
        <v>43048</v>
      </c>
      <c r="B548" s="130">
        <v>2584.6201169999999</v>
      </c>
      <c r="C548" s="125">
        <f t="shared" si="24"/>
        <v>9.4595437927804671E-3</v>
      </c>
      <c r="D548" s="128">
        <f t="shared" si="25"/>
        <v>9459.5437927804669</v>
      </c>
      <c r="E548" s="128" t="e">
        <f t="shared" ca="1" si="26"/>
        <v>#NAME?</v>
      </c>
    </row>
    <row r="549" spans="1:5" x14ac:dyDescent="0.3">
      <c r="A549" s="73">
        <v>43047</v>
      </c>
      <c r="B549" s="130">
        <v>2594.3798830000001</v>
      </c>
      <c r="C549" s="125">
        <f t="shared" si="24"/>
        <v>1.4559170336819749E-2</v>
      </c>
      <c r="D549" s="128">
        <f t="shared" si="25"/>
        <v>14559.170336819749</v>
      </c>
      <c r="E549" s="128" t="e">
        <f t="shared" ca="1" si="26"/>
        <v>#NAME?</v>
      </c>
    </row>
    <row r="550" spans="1:5" x14ac:dyDescent="0.3">
      <c r="A550" s="73">
        <v>43046</v>
      </c>
      <c r="B550" s="130">
        <v>2590.639893</v>
      </c>
      <c r="C550" s="125">
        <f t="shared" si="24"/>
        <v>8.3724883441402831E-3</v>
      </c>
      <c r="D550" s="128">
        <f t="shared" si="25"/>
        <v>8372.4883441402835</v>
      </c>
      <c r="E550" s="128" t="e">
        <f t="shared" ca="1" si="26"/>
        <v>#NAME?</v>
      </c>
    </row>
    <row r="551" spans="1:5" x14ac:dyDescent="0.3">
      <c r="A551" s="73">
        <v>43045</v>
      </c>
      <c r="B551" s="130">
        <v>2591.1298830000001</v>
      </c>
      <c r="C551" s="125">
        <f t="shared" si="24"/>
        <v>1.0194973529578988E-2</v>
      </c>
      <c r="D551" s="128">
        <f t="shared" si="25"/>
        <v>10194.973529578987</v>
      </c>
      <c r="E551" s="128" t="e">
        <f t="shared" ca="1" si="26"/>
        <v>#NAME?</v>
      </c>
    </row>
    <row r="552" spans="1:5" x14ac:dyDescent="0.3">
      <c r="A552" s="73">
        <v>43042</v>
      </c>
      <c r="B552" s="130">
        <v>2587.8400879999999</v>
      </c>
      <c r="C552" s="125">
        <f t="shared" si="24"/>
        <v>4.9045037846526807E-3</v>
      </c>
      <c r="D552" s="128">
        <f t="shared" si="25"/>
        <v>4904.5037846526802</v>
      </c>
      <c r="E552" s="128" t="e">
        <f t="shared" ca="1" si="26"/>
        <v>#NAME?</v>
      </c>
    </row>
    <row r="553" spans="1:5" x14ac:dyDescent="0.3">
      <c r="A553" s="73">
        <v>43041</v>
      </c>
      <c r="B553" s="130">
        <v>2579.8500979999999</v>
      </c>
      <c r="C553" s="125">
        <f t="shared" si="24"/>
        <v>6.9279104332635733E-3</v>
      </c>
      <c r="D553" s="128">
        <f t="shared" si="25"/>
        <v>6927.9104332635734</v>
      </c>
      <c r="E553" s="128" t="e">
        <f t="shared" ca="1" si="26"/>
        <v>#NAME?</v>
      </c>
    </row>
    <row r="554" spans="1:5" x14ac:dyDescent="0.3">
      <c r="A554" s="73">
        <v>43040</v>
      </c>
      <c r="B554" s="130">
        <v>2579.360107</v>
      </c>
      <c r="C554" s="125">
        <f t="shared" si="24"/>
        <v>7.0668721368900567E-3</v>
      </c>
      <c r="D554" s="128">
        <f t="shared" si="25"/>
        <v>7066.8721368900569</v>
      </c>
      <c r="E554" s="128" t="e">
        <f t="shared" ca="1" si="26"/>
        <v>#NAME?</v>
      </c>
    </row>
    <row r="555" spans="1:5" x14ac:dyDescent="0.3">
      <c r="A555" s="73">
        <v>43039</v>
      </c>
      <c r="B555" s="130">
        <v>2575.26001</v>
      </c>
      <c r="C555" s="125">
        <f t="shared" si="24"/>
        <v>6.2124524628295319E-3</v>
      </c>
      <c r="D555" s="128">
        <f t="shared" si="25"/>
        <v>6212.4524628295321</v>
      </c>
      <c r="E555" s="128" t="e">
        <f t="shared" ca="1" si="26"/>
        <v>#NAME?</v>
      </c>
    </row>
    <row r="556" spans="1:5" x14ac:dyDescent="0.3">
      <c r="A556" s="73">
        <v>43038</v>
      </c>
      <c r="B556" s="130">
        <v>2572.830078</v>
      </c>
      <c r="C556" s="125">
        <f t="shared" si="24"/>
        <v>5.9391414098497464E-3</v>
      </c>
      <c r="D556" s="128">
        <f t="shared" si="25"/>
        <v>5939.1414098497462</v>
      </c>
      <c r="E556" s="128" t="e">
        <f t="shared" ca="1" si="26"/>
        <v>#NAME?</v>
      </c>
    </row>
    <row r="557" spans="1:5" x14ac:dyDescent="0.3">
      <c r="A557" s="73">
        <v>43035</v>
      </c>
      <c r="B557" s="130">
        <v>2581.070068</v>
      </c>
      <c r="C557" s="125">
        <f t="shared" si="24"/>
        <v>1.0927649491556224E-2</v>
      </c>
      <c r="D557" s="128">
        <f t="shared" si="25"/>
        <v>10927.649491556223</v>
      </c>
      <c r="E557" s="128" t="e">
        <f t="shared" ca="1" si="26"/>
        <v>#NAME?</v>
      </c>
    </row>
    <row r="558" spans="1:5" x14ac:dyDescent="0.3">
      <c r="A558" s="73">
        <v>43034</v>
      </c>
      <c r="B558" s="130">
        <v>2560.3999020000001</v>
      </c>
      <c r="C558" s="125">
        <f t="shared" si="24"/>
        <v>3.7123599049917466E-3</v>
      </c>
      <c r="D558" s="128">
        <f t="shared" si="25"/>
        <v>3712.3599049917466</v>
      </c>
      <c r="E558" s="128" t="e">
        <f t="shared" ca="1" si="26"/>
        <v>#NAME?</v>
      </c>
    </row>
    <row r="559" spans="1:5" x14ac:dyDescent="0.3">
      <c r="A559" s="73">
        <v>43033</v>
      </c>
      <c r="B559" s="130">
        <v>2557.1499020000001</v>
      </c>
      <c r="C559" s="125">
        <f t="shared" si="24"/>
        <v>7.4744916621316548E-4</v>
      </c>
      <c r="D559" s="128">
        <f t="shared" si="25"/>
        <v>747.44916621316543</v>
      </c>
      <c r="E559" s="128" t="e">
        <f t="shared" ca="1" si="26"/>
        <v>#NAME?</v>
      </c>
    </row>
    <row r="560" spans="1:5" x14ac:dyDescent="0.3">
      <c r="A560" s="73">
        <v>43032</v>
      </c>
      <c r="B560" s="130">
        <v>2569.1298830000001</v>
      </c>
      <c r="C560" s="125">
        <f t="shared" si="24"/>
        <v>7.249157378407034E-3</v>
      </c>
      <c r="D560" s="128">
        <f t="shared" si="25"/>
        <v>7249.1573784070342</v>
      </c>
      <c r="E560" s="128" t="e">
        <f t="shared" ca="1" si="26"/>
        <v>#NAME?</v>
      </c>
    </row>
    <row r="561" spans="1:5" x14ac:dyDescent="0.3">
      <c r="A561" s="73">
        <v>43031</v>
      </c>
      <c r="B561" s="130">
        <v>2564.9799800000001</v>
      </c>
      <c r="C561" s="125">
        <f t="shared" si="24"/>
        <v>7.9576222857247192E-3</v>
      </c>
      <c r="D561" s="128">
        <f t="shared" si="25"/>
        <v>7957.6222857247194</v>
      </c>
      <c r="E561" s="128" t="e">
        <f t="shared" ca="1" si="26"/>
        <v>#NAME?</v>
      </c>
    </row>
    <row r="562" spans="1:5" x14ac:dyDescent="0.3">
      <c r="A562" s="73">
        <v>43028</v>
      </c>
      <c r="B562" s="130">
        <v>2575.209961</v>
      </c>
      <c r="C562" s="125">
        <f t="shared" si="24"/>
        <v>1.0151640708802701E-2</v>
      </c>
      <c r="D562" s="128">
        <f t="shared" si="25"/>
        <v>10151.640708802701</v>
      </c>
      <c r="E562" s="128" t="e">
        <f t="shared" ca="1" si="26"/>
        <v>#NAME?</v>
      </c>
    </row>
    <row r="563" spans="1:5" x14ac:dyDescent="0.3">
      <c r="A563" s="73">
        <v>43027</v>
      </c>
      <c r="B563" s="130">
        <v>2562.1000979999999</v>
      </c>
      <c r="C563" s="125">
        <f t="shared" si="24"/>
        <v>3.9301546324157499E-3</v>
      </c>
      <c r="D563" s="128">
        <f t="shared" si="25"/>
        <v>3930.1546324157498</v>
      </c>
      <c r="E563" s="128" t="e">
        <f t="shared" ca="1" si="26"/>
        <v>#NAME?</v>
      </c>
    </row>
    <row r="564" spans="1:5" x14ac:dyDescent="0.3">
      <c r="A564" s="73">
        <v>43026</v>
      </c>
      <c r="B564" s="130">
        <v>2561.26001</v>
      </c>
      <c r="C564" s="125">
        <f t="shared" si="24"/>
        <v>9.268096847069085E-3</v>
      </c>
      <c r="D564" s="128">
        <f t="shared" si="25"/>
        <v>9268.0968470690841</v>
      </c>
      <c r="E564" s="128" t="e">
        <f t="shared" ca="1" si="26"/>
        <v>#NAME?</v>
      </c>
    </row>
    <row r="565" spans="1:5" x14ac:dyDescent="0.3">
      <c r="A565" s="73">
        <v>43025</v>
      </c>
      <c r="B565" s="130">
        <v>2559.360107</v>
      </c>
      <c r="C565" s="125">
        <f t="shared" si="24"/>
        <v>9.7767788893667884E-3</v>
      </c>
      <c r="D565" s="128">
        <f t="shared" si="25"/>
        <v>9776.7788893667876</v>
      </c>
      <c r="E565" s="128" t="e">
        <f t="shared" ca="1" si="26"/>
        <v>#NAME?</v>
      </c>
    </row>
    <row r="566" spans="1:5" x14ac:dyDescent="0.3">
      <c r="A566" s="73">
        <v>43024</v>
      </c>
      <c r="B566" s="130">
        <v>2557.639893</v>
      </c>
      <c r="C566" s="125">
        <f t="shared" si="24"/>
        <v>1.1276560495604215E-2</v>
      </c>
      <c r="D566" s="128">
        <f t="shared" si="25"/>
        <v>11276.560495604215</v>
      </c>
      <c r="E566" s="128" t="e">
        <f t="shared" ca="1" si="26"/>
        <v>#NAME?</v>
      </c>
    </row>
    <row r="567" spans="1:5" x14ac:dyDescent="0.3">
      <c r="A567" s="73">
        <v>43021</v>
      </c>
      <c r="B567" s="130">
        <v>2553.169922</v>
      </c>
      <c r="C567" s="125">
        <f t="shared" si="24"/>
        <v>1.3420000938357379E-2</v>
      </c>
      <c r="D567" s="128">
        <f t="shared" si="25"/>
        <v>13420.00093835738</v>
      </c>
      <c r="E567" s="128" t="e">
        <f t="shared" ca="1" si="26"/>
        <v>#NAME?</v>
      </c>
    </row>
    <row r="568" spans="1:5" x14ac:dyDescent="0.3">
      <c r="A568" s="73">
        <v>43020</v>
      </c>
      <c r="B568" s="130">
        <v>2550.929932</v>
      </c>
      <c r="C568" s="125">
        <f t="shared" si="24"/>
        <v>1.6282428324158271E-2</v>
      </c>
      <c r="D568" s="128">
        <f t="shared" si="25"/>
        <v>16282.428324158271</v>
      </c>
      <c r="E568" s="128" t="e">
        <f t="shared" ca="1" si="26"/>
        <v>#NAME?</v>
      </c>
    </row>
    <row r="569" spans="1:5" x14ac:dyDescent="0.3">
      <c r="A569" s="73">
        <v>43019</v>
      </c>
      <c r="B569" s="130">
        <v>2555.23999</v>
      </c>
      <c r="C569" s="125">
        <f t="shared" si="24"/>
        <v>1.9225840134258876E-2</v>
      </c>
      <c r="D569" s="128">
        <f t="shared" si="25"/>
        <v>19225.840134258877</v>
      </c>
      <c r="E569" s="128" t="e">
        <f t="shared" ca="1" si="26"/>
        <v>#NAME?</v>
      </c>
    </row>
    <row r="570" spans="1:5" x14ac:dyDescent="0.3">
      <c r="A570" s="73">
        <v>43018</v>
      </c>
      <c r="B570" s="130">
        <v>2550.639893</v>
      </c>
      <c r="C570" s="125">
        <f t="shared" si="24"/>
        <v>2.1547156847795845E-2</v>
      </c>
      <c r="D570" s="128">
        <f t="shared" si="25"/>
        <v>21547.156847795846</v>
      </c>
      <c r="E570" s="128" t="e">
        <f t="shared" ca="1" si="26"/>
        <v>#NAME?</v>
      </c>
    </row>
    <row r="571" spans="1:5" x14ac:dyDescent="0.3">
      <c r="A571" s="73">
        <v>43017</v>
      </c>
      <c r="B571" s="130">
        <v>2544.7299800000001</v>
      </c>
      <c r="C571" s="125">
        <f t="shared" si="24"/>
        <v>1.9253750888919674E-2</v>
      </c>
      <c r="D571" s="128">
        <f t="shared" si="25"/>
        <v>19253.750888919672</v>
      </c>
      <c r="E571" s="128" t="e">
        <f t="shared" ca="1" si="26"/>
        <v>#NAME?</v>
      </c>
    </row>
    <row r="572" spans="1:5" x14ac:dyDescent="0.3">
      <c r="A572" s="73">
        <v>43014</v>
      </c>
      <c r="B572" s="130">
        <v>2549.330078</v>
      </c>
      <c r="C572" s="125">
        <f t="shared" si="24"/>
        <v>1.8827324354370178E-2</v>
      </c>
      <c r="D572" s="128">
        <f t="shared" si="25"/>
        <v>18827.324354370179</v>
      </c>
      <c r="E572" s="128" t="e">
        <f t="shared" ca="1" si="26"/>
        <v>#NAME?</v>
      </c>
    </row>
    <row r="573" spans="1:5" x14ac:dyDescent="0.3">
      <c r="A573" s="73">
        <v>43013</v>
      </c>
      <c r="B573" s="130">
        <v>2552.070068</v>
      </c>
      <c r="C573" s="125">
        <f t="shared" si="24"/>
        <v>2.0583047261801823E-2</v>
      </c>
      <c r="D573" s="128">
        <f t="shared" si="25"/>
        <v>20583.047261801825</v>
      </c>
      <c r="E573" s="128" t="e">
        <f t="shared" ca="1" si="26"/>
        <v>#NAME?</v>
      </c>
    </row>
    <row r="574" spans="1:5" x14ac:dyDescent="0.3">
      <c r="A574" s="73">
        <v>43012</v>
      </c>
      <c r="B574" s="130">
        <v>2537.73999</v>
      </c>
      <c r="C574" s="125">
        <f t="shared" si="24"/>
        <v>1.1761235016430893E-2</v>
      </c>
      <c r="D574" s="128">
        <f t="shared" si="25"/>
        <v>11761.235016430894</v>
      </c>
      <c r="E574" s="128" t="e">
        <f t="shared" ca="1" si="26"/>
        <v>#NAME?</v>
      </c>
    </row>
    <row r="575" spans="1:5" x14ac:dyDescent="0.3">
      <c r="A575" s="73">
        <v>43011</v>
      </c>
      <c r="B575" s="130">
        <v>2534.580078</v>
      </c>
      <c r="C575" s="125">
        <f t="shared" si="24"/>
        <v>1.1142431967749111E-2</v>
      </c>
      <c r="D575" s="128">
        <f t="shared" si="25"/>
        <v>11142.431967749111</v>
      </c>
      <c r="E575" s="128" t="e">
        <f t="shared" ca="1" si="26"/>
        <v>#NAME?</v>
      </c>
    </row>
    <row r="576" spans="1:5" x14ac:dyDescent="0.3">
      <c r="A576" s="73">
        <v>43010</v>
      </c>
      <c r="B576" s="130">
        <v>2529.1201169999999</v>
      </c>
      <c r="C576" s="125">
        <f t="shared" si="24"/>
        <v>1.0084388894042728E-2</v>
      </c>
      <c r="D576" s="128">
        <f t="shared" si="25"/>
        <v>10084.388894042728</v>
      </c>
      <c r="E576" s="128" t="e">
        <f t="shared" ca="1" si="26"/>
        <v>#NAME?</v>
      </c>
    </row>
    <row r="577" spans="1:5" x14ac:dyDescent="0.3">
      <c r="A577" s="73">
        <v>43007</v>
      </c>
      <c r="B577" s="130">
        <v>2519.360107</v>
      </c>
      <c r="C577" s="125">
        <f t="shared" si="24"/>
        <v>7.6513469372925247E-3</v>
      </c>
      <c r="D577" s="128">
        <f t="shared" si="25"/>
        <v>7651.3469372925247</v>
      </c>
      <c r="E577" s="128" t="e">
        <f t="shared" ca="1" si="26"/>
        <v>#NAME?</v>
      </c>
    </row>
    <row r="578" spans="1:5" x14ac:dyDescent="0.3">
      <c r="A578" s="73">
        <v>43006</v>
      </c>
      <c r="B578" s="130">
        <v>2510.0600589999999</v>
      </c>
      <c r="C578" s="125">
        <f t="shared" si="24"/>
        <v>5.786113800588577E-3</v>
      </c>
      <c r="D578" s="128">
        <f t="shared" si="25"/>
        <v>5786.1138005885769</v>
      </c>
      <c r="E578" s="128" t="e">
        <f t="shared" ca="1" si="26"/>
        <v>#NAME?</v>
      </c>
    </row>
    <row r="579" spans="1:5" x14ac:dyDescent="0.3">
      <c r="A579" s="73">
        <v>43005</v>
      </c>
      <c r="B579" s="130">
        <v>2507.040039</v>
      </c>
      <c r="C579" s="125">
        <f t="shared" si="24"/>
        <v>3.4702312283541037E-3</v>
      </c>
      <c r="D579" s="128">
        <f t="shared" si="25"/>
        <v>3470.2312283541037</v>
      </c>
      <c r="E579" s="128" t="e">
        <f t="shared" ca="1" si="26"/>
        <v>#NAME?</v>
      </c>
    </row>
    <row r="580" spans="1:5" x14ac:dyDescent="0.3">
      <c r="A580" s="73">
        <v>43004</v>
      </c>
      <c r="B580" s="130">
        <v>2496.8400879999999</v>
      </c>
      <c r="C580" s="125">
        <f t="shared" si="24"/>
        <v>1.4424629994413962E-4</v>
      </c>
      <c r="D580" s="128">
        <f t="shared" si="25"/>
        <v>144.24629994413962</v>
      </c>
      <c r="E580" s="128" t="e">
        <f t="shared" ca="1" si="26"/>
        <v>#NAME?</v>
      </c>
    </row>
    <row r="581" spans="1:5" x14ac:dyDescent="0.3">
      <c r="A581" s="73">
        <v>43003</v>
      </c>
      <c r="B581" s="130">
        <v>2496.6599120000001</v>
      </c>
      <c r="C581" s="125">
        <f t="shared" si="24"/>
        <v>3.4362647279742031E-3</v>
      </c>
      <c r="D581" s="128">
        <f t="shared" si="25"/>
        <v>3436.2647279742032</v>
      </c>
      <c r="E581" s="128" t="e">
        <f t="shared" ca="1" si="26"/>
        <v>#NAME?</v>
      </c>
    </row>
    <row r="582" spans="1:5" x14ac:dyDescent="0.3">
      <c r="A582" s="73">
        <v>43000</v>
      </c>
      <c r="B582" s="130">
        <v>2502.219971</v>
      </c>
      <c r="C582" s="125">
        <f t="shared" si="24"/>
        <v>1.6571683991368547E-2</v>
      </c>
      <c r="D582" s="128">
        <f t="shared" si="25"/>
        <v>16571.683991368547</v>
      </c>
      <c r="E582" s="128" t="e">
        <f t="shared" ca="1" si="26"/>
        <v>#NAME?</v>
      </c>
    </row>
    <row r="583" spans="1:5" x14ac:dyDescent="0.3">
      <c r="A583" s="73">
        <v>42999</v>
      </c>
      <c r="B583" s="130">
        <v>2500.6000979999999</v>
      </c>
      <c r="C583" s="125">
        <f t="shared" si="24"/>
        <v>1.4401037924911098E-2</v>
      </c>
      <c r="D583" s="128">
        <f t="shared" si="25"/>
        <v>14401.037924911097</v>
      </c>
      <c r="E583" s="128" t="e">
        <f t="shared" ca="1" si="26"/>
        <v>#NAME?</v>
      </c>
    </row>
    <row r="584" spans="1:5" x14ac:dyDescent="0.3">
      <c r="A584" s="73">
        <v>42998</v>
      </c>
      <c r="B584" s="130">
        <v>2508.23999</v>
      </c>
      <c r="C584" s="125">
        <f t="shared" ref="C584:C647" si="27">B584/B594-1</f>
        <v>1.7318701105871526E-2</v>
      </c>
      <c r="D584" s="128">
        <f t="shared" ref="D584:D647" si="28">C584*$B$5</f>
        <v>17318.701105871525</v>
      </c>
      <c r="E584" s="128" t="e">
        <f t="shared" ref="E584:E647" ca="1" si="29">ABS(_xlfn.PERCENTILE.INC(OFFSET(D584,0,0,Window),1-VaRLevel))</f>
        <v>#NAME?</v>
      </c>
    </row>
    <row r="585" spans="1:5" x14ac:dyDescent="0.3">
      <c r="A585" s="73">
        <v>42997</v>
      </c>
      <c r="B585" s="130">
        <v>2506.6499020000001</v>
      </c>
      <c r="C585" s="125">
        <f t="shared" si="27"/>
        <v>1.9854670567464483E-2</v>
      </c>
      <c r="D585" s="128">
        <f t="shared" si="28"/>
        <v>19854.670567464484</v>
      </c>
      <c r="E585" s="128" t="e">
        <f t="shared" ca="1" si="29"/>
        <v>#NAME?</v>
      </c>
    </row>
    <row r="586" spans="1:5" x14ac:dyDescent="0.3">
      <c r="A586" s="73">
        <v>42996</v>
      </c>
      <c r="B586" s="130">
        <v>2503.8701169999999</v>
      </c>
      <c r="C586" s="125">
        <f t="shared" si="27"/>
        <v>1.1031502477016897E-2</v>
      </c>
      <c r="D586" s="128">
        <f t="shared" si="28"/>
        <v>11031.502477016897</v>
      </c>
      <c r="E586" s="128" t="e">
        <f t="shared" ca="1" si="29"/>
        <v>#NAME?</v>
      </c>
    </row>
    <row r="587" spans="1:5" x14ac:dyDescent="0.3">
      <c r="A587" s="73">
        <v>42993</v>
      </c>
      <c r="B587" s="130">
        <v>2500.2299800000001</v>
      </c>
      <c r="C587" s="125">
        <f t="shared" si="27"/>
        <v>1.1563157863447193E-2</v>
      </c>
      <c r="D587" s="128">
        <f t="shared" si="28"/>
        <v>11563.157863447193</v>
      </c>
      <c r="E587" s="128" t="e">
        <f t="shared" ca="1" si="29"/>
        <v>#NAME?</v>
      </c>
    </row>
    <row r="588" spans="1:5" x14ac:dyDescent="0.3">
      <c r="A588" s="73">
        <v>42992</v>
      </c>
      <c r="B588" s="130">
        <v>2495.6201169999999</v>
      </c>
      <c r="C588" s="125">
        <f t="shared" si="27"/>
        <v>1.5474520826599392E-2</v>
      </c>
      <c r="D588" s="128">
        <f t="shared" si="28"/>
        <v>15474.520826599392</v>
      </c>
      <c r="E588" s="128" t="e">
        <f t="shared" ca="1" si="29"/>
        <v>#NAME?</v>
      </c>
    </row>
    <row r="589" spans="1:5" x14ac:dyDescent="0.3">
      <c r="A589" s="73">
        <v>42991</v>
      </c>
      <c r="B589" s="130">
        <v>2498.3701169999999</v>
      </c>
      <c r="C589" s="125">
        <f t="shared" si="27"/>
        <v>2.1285233600549125E-2</v>
      </c>
      <c r="D589" s="128">
        <f t="shared" si="28"/>
        <v>21285.233600549123</v>
      </c>
      <c r="E589" s="128" t="e">
        <f t="shared" ca="1" si="29"/>
        <v>#NAME?</v>
      </c>
    </row>
    <row r="590" spans="1:5" x14ac:dyDescent="0.3">
      <c r="A590" s="73">
        <v>42990</v>
      </c>
      <c r="B590" s="130">
        <v>2496.4799800000001</v>
      </c>
      <c r="C590" s="125">
        <f t="shared" si="27"/>
        <v>2.1372692621725697E-2</v>
      </c>
      <c r="D590" s="128">
        <f t="shared" si="28"/>
        <v>21372.692621725699</v>
      </c>
      <c r="E590" s="128" t="e">
        <f t="shared" ca="1" si="29"/>
        <v>#NAME?</v>
      </c>
    </row>
    <row r="591" spans="1:5" x14ac:dyDescent="0.3">
      <c r="A591" s="73">
        <v>42989</v>
      </c>
      <c r="B591" s="130">
        <v>2488.110107</v>
      </c>
      <c r="C591" s="125">
        <f t="shared" si="27"/>
        <v>1.8444181288240102E-2</v>
      </c>
      <c r="D591" s="128">
        <f t="shared" si="28"/>
        <v>18444.181288240103</v>
      </c>
      <c r="E591" s="128" t="e">
        <f t="shared" ca="1" si="29"/>
        <v>#NAME?</v>
      </c>
    </row>
    <row r="592" spans="1:5" x14ac:dyDescent="0.3">
      <c r="A592" s="73">
        <v>42986</v>
      </c>
      <c r="B592" s="130">
        <v>2461.429932</v>
      </c>
      <c r="C592" s="125">
        <f t="shared" si="27"/>
        <v>9.2087894754977473E-3</v>
      </c>
      <c r="D592" s="128">
        <f t="shared" si="28"/>
        <v>9208.7894754977478</v>
      </c>
      <c r="E592" s="128" t="e">
        <f t="shared" ca="1" si="29"/>
        <v>#NAME?</v>
      </c>
    </row>
    <row r="593" spans="1:5" x14ac:dyDescent="0.3">
      <c r="A593" s="73">
        <v>42985</v>
      </c>
      <c r="B593" s="130">
        <v>2465.1000979999999</v>
      </c>
      <c r="C593" s="125">
        <f t="shared" si="27"/>
        <v>8.6169042503152493E-3</v>
      </c>
      <c r="D593" s="128">
        <f t="shared" si="28"/>
        <v>8616.9042503152486</v>
      </c>
      <c r="E593" s="128" t="e">
        <f t="shared" ca="1" si="29"/>
        <v>#NAME?</v>
      </c>
    </row>
    <row r="594" spans="1:5" x14ac:dyDescent="0.3">
      <c r="A594" s="73">
        <v>42984</v>
      </c>
      <c r="B594" s="130">
        <v>2465.540039</v>
      </c>
      <c r="C594" s="125">
        <f t="shared" si="27"/>
        <v>5.3129361131536434E-3</v>
      </c>
      <c r="D594" s="128">
        <f t="shared" si="28"/>
        <v>5312.9361131536434</v>
      </c>
      <c r="E594" s="128" t="e">
        <f t="shared" ca="1" si="29"/>
        <v>#NAME?</v>
      </c>
    </row>
    <row r="595" spans="1:5" x14ac:dyDescent="0.3">
      <c r="A595" s="73">
        <v>42983</v>
      </c>
      <c r="B595" s="130">
        <v>2457.8500979999999</v>
      </c>
      <c r="C595" s="125">
        <f t="shared" si="27"/>
        <v>1.2139822012148471E-2</v>
      </c>
      <c r="D595" s="128">
        <f t="shared" si="28"/>
        <v>12139.822012148472</v>
      </c>
      <c r="E595" s="128" t="e">
        <f t="shared" ca="1" si="29"/>
        <v>#NAME?</v>
      </c>
    </row>
    <row r="596" spans="1:5" x14ac:dyDescent="0.3">
      <c r="A596" s="73">
        <v>42979</v>
      </c>
      <c r="B596" s="130">
        <v>2476.5500489999999</v>
      </c>
      <c r="C596" s="125">
        <f t="shared" si="27"/>
        <v>2.1026158590718991E-2</v>
      </c>
      <c r="D596" s="128">
        <f t="shared" si="28"/>
        <v>21026.158590718991</v>
      </c>
      <c r="E596" s="128" t="e">
        <f t="shared" ca="1" si="29"/>
        <v>#NAME?</v>
      </c>
    </row>
    <row r="597" spans="1:5" x14ac:dyDescent="0.3">
      <c r="A597" s="73">
        <v>42978</v>
      </c>
      <c r="B597" s="130">
        <v>2471.6499020000001</v>
      </c>
      <c r="C597" s="125">
        <f t="shared" si="27"/>
        <v>1.7135687436941938E-2</v>
      </c>
      <c r="D597" s="128">
        <f t="shared" si="28"/>
        <v>17135.687436941938</v>
      </c>
      <c r="E597" s="128" t="e">
        <f t="shared" ca="1" si="29"/>
        <v>#NAME?</v>
      </c>
    </row>
    <row r="598" spans="1:5" x14ac:dyDescent="0.3">
      <c r="A598" s="73">
        <v>42977</v>
      </c>
      <c r="B598" s="130">
        <v>2457.5900879999999</v>
      </c>
      <c r="C598" s="125">
        <f t="shared" si="27"/>
        <v>-4.2623783153610262E-3</v>
      </c>
      <c r="D598" s="128">
        <f t="shared" si="28"/>
        <v>-4262.3783153610266</v>
      </c>
      <c r="E598" s="128" t="e">
        <f t="shared" ca="1" si="29"/>
        <v>#NAME?</v>
      </c>
    </row>
    <row r="599" spans="1:5" x14ac:dyDescent="0.3">
      <c r="A599" s="73">
        <v>42976</v>
      </c>
      <c r="B599" s="130">
        <v>2446.3000489999999</v>
      </c>
      <c r="C599" s="125">
        <f t="shared" si="27"/>
        <v>-7.4291905027881189E-3</v>
      </c>
      <c r="D599" s="128">
        <f t="shared" si="28"/>
        <v>-7429.1905027881185</v>
      </c>
      <c r="E599" s="128" t="e">
        <f t="shared" ca="1" si="29"/>
        <v>#NAME?</v>
      </c>
    </row>
    <row r="600" spans="1:5" x14ac:dyDescent="0.3">
      <c r="A600" s="73">
        <v>42975</v>
      </c>
      <c r="B600" s="130">
        <v>2444.23999</v>
      </c>
      <c r="C600" s="125">
        <f t="shared" si="27"/>
        <v>-8.7597318679003555E-3</v>
      </c>
      <c r="D600" s="128">
        <f t="shared" si="28"/>
        <v>-8759.7318679003547</v>
      </c>
      <c r="E600" s="128" t="e">
        <f t="shared" ca="1" si="29"/>
        <v>#NAME?</v>
      </c>
    </row>
    <row r="601" spans="1:5" x14ac:dyDescent="0.3">
      <c r="A601" s="73">
        <v>42972</v>
      </c>
      <c r="B601" s="130">
        <v>2443.0500489999999</v>
      </c>
      <c r="C601" s="125">
        <f t="shared" si="27"/>
        <v>7.0862523217507523E-4</v>
      </c>
      <c r="D601" s="128">
        <f t="shared" si="28"/>
        <v>708.62523217507521</v>
      </c>
      <c r="E601" s="128" t="e">
        <f t="shared" ca="1" si="29"/>
        <v>#NAME?</v>
      </c>
    </row>
    <row r="602" spans="1:5" x14ac:dyDescent="0.3">
      <c r="A602" s="73">
        <v>42971</v>
      </c>
      <c r="B602" s="130">
        <v>2438.969971</v>
      </c>
      <c r="C602" s="125">
        <f t="shared" si="27"/>
        <v>3.1170818434689274E-4</v>
      </c>
      <c r="D602" s="128">
        <f t="shared" si="28"/>
        <v>311.70818434689272</v>
      </c>
      <c r="E602" s="128" t="e">
        <f t="shared" ca="1" si="29"/>
        <v>#NAME?</v>
      </c>
    </row>
    <row r="603" spans="1:5" x14ac:dyDescent="0.3">
      <c r="A603" s="73">
        <v>42970</v>
      </c>
      <c r="B603" s="130">
        <v>2444.040039</v>
      </c>
      <c r="C603" s="125">
        <f t="shared" si="27"/>
        <v>-1.2117921745839366E-2</v>
      </c>
      <c r="D603" s="128">
        <f t="shared" si="28"/>
        <v>-12117.921745839367</v>
      </c>
      <c r="E603" s="128" t="e">
        <f t="shared" ca="1" si="29"/>
        <v>#NAME?</v>
      </c>
    </row>
    <row r="604" spans="1:5" x14ac:dyDescent="0.3">
      <c r="A604" s="73">
        <v>42969</v>
      </c>
      <c r="B604" s="130">
        <v>2452.51001</v>
      </c>
      <c r="C604" s="125">
        <f t="shared" si="27"/>
        <v>-9.0548028648500534E-3</v>
      </c>
      <c r="D604" s="128">
        <f t="shared" si="28"/>
        <v>-9054.8028648500531</v>
      </c>
      <c r="E604" s="128" t="e">
        <f t="shared" ca="1" si="29"/>
        <v>#NAME?</v>
      </c>
    </row>
    <row r="605" spans="1:5" x14ac:dyDescent="0.3">
      <c r="A605" s="73">
        <v>42968</v>
      </c>
      <c r="B605" s="130">
        <v>2428.3701169999999</v>
      </c>
      <c r="C605" s="125">
        <f t="shared" si="27"/>
        <v>-2.1177631136813369E-2</v>
      </c>
      <c r="D605" s="128">
        <f t="shared" si="28"/>
        <v>-21177.631136813368</v>
      </c>
      <c r="E605" s="128" t="e">
        <f t="shared" ca="1" si="29"/>
        <v>#NAME?</v>
      </c>
    </row>
    <row r="606" spans="1:5" x14ac:dyDescent="0.3">
      <c r="A606" s="73">
        <v>42965</v>
      </c>
      <c r="B606" s="130">
        <v>2425.5500489999999</v>
      </c>
      <c r="C606" s="125">
        <f t="shared" si="27"/>
        <v>-2.07038946496515E-2</v>
      </c>
      <c r="D606" s="128">
        <f t="shared" si="28"/>
        <v>-20703.894649651498</v>
      </c>
      <c r="E606" s="128" t="e">
        <f t="shared" ca="1" si="29"/>
        <v>#NAME?</v>
      </c>
    </row>
    <row r="607" spans="1:5" x14ac:dyDescent="0.3">
      <c r="A607" s="73">
        <v>42964</v>
      </c>
      <c r="B607" s="130">
        <v>2430.01001</v>
      </c>
      <c r="C607" s="125">
        <f t="shared" si="27"/>
        <v>-1.704982828796886E-2</v>
      </c>
      <c r="D607" s="128">
        <f t="shared" si="28"/>
        <v>-17049.82828796886</v>
      </c>
      <c r="E607" s="128" t="e">
        <f t="shared" ca="1" si="29"/>
        <v>#NAME?</v>
      </c>
    </row>
    <row r="608" spans="1:5" x14ac:dyDescent="0.3">
      <c r="A608" s="73">
        <v>42963</v>
      </c>
      <c r="B608" s="130">
        <v>2468.110107</v>
      </c>
      <c r="C608" s="125">
        <f t="shared" si="27"/>
        <v>-3.8182415594149033E-3</v>
      </c>
      <c r="D608" s="128">
        <f t="shared" si="28"/>
        <v>-3818.2415594149033</v>
      </c>
      <c r="E608" s="128" t="e">
        <f t="shared" ca="1" si="29"/>
        <v>#NAME?</v>
      </c>
    </row>
    <row r="609" spans="1:5" x14ac:dyDescent="0.3">
      <c r="A609" s="73">
        <v>42962</v>
      </c>
      <c r="B609" s="130">
        <v>2464.610107</v>
      </c>
      <c r="C609" s="125">
        <f t="shared" si="27"/>
        <v>-4.7408446041137253E-3</v>
      </c>
      <c r="D609" s="128">
        <f t="shared" si="28"/>
        <v>-4740.8446041137249</v>
      </c>
      <c r="E609" s="128" t="e">
        <f t="shared" ca="1" si="29"/>
        <v>#NAME?</v>
      </c>
    </row>
    <row r="610" spans="1:5" x14ac:dyDescent="0.3">
      <c r="A610" s="73">
        <v>42961</v>
      </c>
      <c r="B610" s="130">
        <v>2465.8400879999999</v>
      </c>
      <c r="C610" s="125">
        <f t="shared" si="27"/>
        <v>-1.8054329075553044E-3</v>
      </c>
      <c r="D610" s="128">
        <f t="shared" si="28"/>
        <v>-1805.4329075553044</v>
      </c>
      <c r="E610" s="128" t="e">
        <f t="shared" ca="1" si="29"/>
        <v>#NAME?</v>
      </c>
    </row>
    <row r="611" spans="1:5" x14ac:dyDescent="0.3">
      <c r="A611" s="73">
        <v>42958</v>
      </c>
      <c r="B611" s="130">
        <v>2441.320068</v>
      </c>
      <c r="C611" s="125">
        <f t="shared" si="27"/>
        <v>-1.245096427321124E-2</v>
      </c>
      <c r="D611" s="128">
        <f t="shared" si="28"/>
        <v>-12450.964273211241</v>
      </c>
      <c r="E611" s="128" t="e">
        <f t="shared" ca="1" si="29"/>
        <v>#NAME?</v>
      </c>
    </row>
    <row r="612" spans="1:5" x14ac:dyDescent="0.3">
      <c r="A612" s="73">
        <v>42957</v>
      </c>
      <c r="B612" s="130">
        <v>2438.209961</v>
      </c>
      <c r="C612" s="125">
        <f t="shared" si="27"/>
        <v>-1.5031777303438854E-2</v>
      </c>
      <c r="D612" s="128">
        <f t="shared" si="28"/>
        <v>-15031.777303438854</v>
      </c>
      <c r="E612" s="128" t="e">
        <f t="shared" ca="1" si="29"/>
        <v>#NAME?</v>
      </c>
    </row>
    <row r="613" spans="1:5" x14ac:dyDescent="0.3">
      <c r="A613" s="73">
        <v>42956</v>
      </c>
      <c r="B613" s="130">
        <v>2474.0200199999999</v>
      </c>
      <c r="C613" s="125">
        <f t="shared" si="27"/>
        <v>-1.5376591130394912E-3</v>
      </c>
      <c r="D613" s="128">
        <f t="shared" si="28"/>
        <v>-1537.6591130394911</v>
      </c>
      <c r="E613" s="128" t="e">
        <f t="shared" ca="1" si="29"/>
        <v>#NAME?</v>
      </c>
    </row>
    <row r="614" spans="1:5" x14ac:dyDescent="0.3">
      <c r="A614" s="73">
        <v>42955</v>
      </c>
      <c r="B614" s="130">
        <v>2474.919922</v>
      </c>
      <c r="C614" s="125">
        <f t="shared" si="27"/>
        <v>-8.9214579145269202E-4</v>
      </c>
      <c r="D614" s="128">
        <f t="shared" si="28"/>
        <v>-892.14579145269204</v>
      </c>
      <c r="E614" s="128" t="e">
        <f t="shared" ca="1" si="29"/>
        <v>#NAME?</v>
      </c>
    </row>
    <row r="615" spans="1:5" x14ac:dyDescent="0.3">
      <c r="A615" s="73">
        <v>42954</v>
      </c>
      <c r="B615" s="130">
        <v>2480.9099120000001</v>
      </c>
      <c r="C615" s="125">
        <f t="shared" si="27"/>
        <v>4.4536037312765675E-3</v>
      </c>
      <c r="D615" s="128">
        <f t="shared" si="28"/>
        <v>4453.6037312765675</v>
      </c>
      <c r="E615" s="128" t="e">
        <f t="shared" ca="1" si="29"/>
        <v>#NAME?</v>
      </c>
    </row>
    <row r="616" spans="1:5" x14ac:dyDescent="0.3">
      <c r="A616" s="73">
        <v>42951</v>
      </c>
      <c r="B616" s="130">
        <v>2476.830078</v>
      </c>
      <c r="C616" s="125">
        <f t="shared" si="27"/>
        <v>1.7350736215924201E-3</v>
      </c>
      <c r="D616" s="128">
        <f t="shared" si="28"/>
        <v>1735.0736215924201</v>
      </c>
      <c r="E616" s="128" t="e">
        <f t="shared" ca="1" si="29"/>
        <v>#NAME?</v>
      </c>
    </row>
    <row r="617" spans="1:5" x14ac:dyDescent="0.3">
      <c r="A617" s="73">
        <v>42950</v>
      </c>
      <c r="B617" s="130">
        <v>2472.1599120000001</v>
      </c>
      <c r="C617" s="125">
        <f t="shared" si="27"/>
        <v>-5.2155451921653828E-4</v>
      </c>
      <c r="D617" s="128">
        <f t="shared" si="28"/>
        <v>-521.55451921653832</v>
      </c>
      <c r="E617" s="128" t="e">
        <f t="shared" ca="1" si="29"/>
        <v>#NAME?</v>
      </c>
    </row>
    <row r="618" spans="1:5" x14ac:dyDescent="0.3">
      <c r="A618" s="73">
        <v>42949</v>
      </c>
      <c r="B618" s="130">
        <v>2477.570068</v>
      </c>
      <c r="C618" s="125">
        <f t="shared" si="27"/>
        <v>1.5118217024119307E-3</v>
      </c>
      <c r="D618" s="128">
        <f t="shared" si="28"/>
        <v>1511.8217024119308</v>
      </c>
      <c r="E618" s="128" t="e">
        <f t="shared" ca="1" si="29"/>
        <v>#NAME?</v>
      </c>
    </row>
    <row r="619" spans="1:5" x14ac:dyDescent="0.3">
      <c r="A619" s="73">
        <v>42948</v>
      </c>
      <c r="B619" s="130">
        <v>2476.3500979999999</v>
      </c>
      <c r="C619" s="125">
        <f t="shared" si="27"/>
        <v>6.3967838525991194E-3</v>
      </c>
      <c r="D619" s="128">
        <f t="shared" si="28"/>
        <v>6396.7838525991192</v>
      </c>
      <c r="E619" s="128" t="e">
        <f t="shared" ca="1" si="29"/>
        <v>#NAME?</v>
      </c>
    </row>
    <row r="620" spans="1:5" x14ac:dyDescent="0.3">
      <c r="A620" s="73">
        <v>42947</v>
      </c>
      <c r="B620" s="130">
        <v>2470.3000489999999</v>
      </c>
      <c r="C620" s="125">
        <f t="shared" si="27"/>
        <v>4.5382355155016985E-3</v>
      </c>
      <c r="D620" s="128">
        <f t="shared" si="28"/>
        <v>4538.2355155016985</v>
      </c>
      <c r="E620" s="128" t="e">
        <f t="shared" ca="1" si="29"/>
        <v>#NAME?</v>
      </c>
    </row>
    <row r="621" spans="1:5" x14ac:dyDescent="0.3">
      <c r="A621" s="73">
        <v>42944</v>
      </c>
      <c r="B621" s="130">
        <v>2472.1000979999999</v>
      </c>
      <c r="C621" s="125">
        <f t="shared" si="27"/>
        <v>5.2170269615208209E-3</v>
      </c>
      <c r="D621" s="128">
        <f t="shared" si="28"/>
        <v>5217.0269615208208</v>
      </c>
      <c r="E621" s="128" t="e">
        <f t="shared" ca="1" si="29"/>
        <v>#NAME?</v>
      </c>
    </row>
    <row r="622" spans="1:5" x14ac:dyDescent="0.3">
      <c r="A622" s="73">
        <v>42943</v>
      </c>
      <c r="B622" s="130">
        <v>2475.419922</v>
      </c>
      <c r="C622" s="125">
        <f t="shared" si="27"/>
        <v>1.1271143470278133E-2</v>
      </c>
      <c r="D622" s="128">
        <f t="shared" si="28"/>
        <v>11271.143470278133</v>
      </c>
      <c r="E622" s="128" t="e">
        <f t="shared" ca="1" si="29"/>
        <v>#NAME?</v>
      </c>
    </row>
    <row r="623" spans="1:5" x14ac:dyDescent="0.3">
      <c r="A623" s="73">
        <v>42942</v>
      </c>
      <c r="B623" s="130">
        <v>2477.830078</v>
      </c>
      <c r="C623" s="125">
        <f t="shared" si="27"/>
        <v>1.4153311368054755E-2</v>
      </c>
      <c r="D623" s="128">
        <f t="shared" si="28"/>
        <v>14153.311368054756</v>
      </c>
      <c r="E623" s="128" t="e">
        <f t="shared" ca="1" si="29"/>
        <v>#NAME?</v>
      </c>
    </row>
    <row r="624" spans="1:5" x14ac:dyDescent="0.3">
      <c r="A624" s="73">
        <v>42941</v>
      </c>
      <c r="B624" s="130">
        <v>2477.1298830000001</v>
      </c>
      <c r="C624" s="125">
        <f t="shared" si="27"/>
        <v>2.1273640558172602E-2</v>
      </c>
      <c r="D624" s="128">
        <f t="shared" si="28"/>
        <v>21273.640558172603</v>
      </c>
      <c r="E624" s="128" t="e">
        <f t="shared" ca="1" si="29"/>
        <v>#NAME?</v>
      </c>
    </row>
    <row r="625" spans="1:5" x14ac:dyDescent="0.3">
      <c r="A625" s="73">
        <v>42940</v>
      </c>
      <c r="B625" s="130">
        <v>2469.9099120000001</v>
      </c>
      <c r="C625" s="125">
        <f t="shared" si="27"/>
        <v>1.7499981952105337E-2</v>
      </c>
      <c r="D625" s="128">
        <f t="shared" si="28"/>
        <v>17499.981952105336</v>
      </c>
      <c r="E625" s="128" t="e">
        <f t="shared" ca="1" si="29"/>
        <v>#NAME?</v>
      </c>
    </row>
    <row r="626" spans="1:5" x14ac:dyDescent="0.3">
      <c r="A626" s="73">
        <v>42937</v>
      </c>
      <c r="B626" s="130">
        <v>2472.540039</v>
      </c>
      <c r="C626" s="125">
        <f t="shared" si="27"/>
        <v>1.9528492040977286E-2</v>
      </c>
      <c r="D626" s="128">
        <f t="shared" si="28"/>
        <v>19528.492040977286</v>
      </c>
      <c r="E626" s="128" t="e">
        <f t="shared" ca="1" si="29"/>
        <v>#NAME?</v>
      </c>
    </row>
    <row r="627" spans="1:5" x14ac:dyDescent="0.3">
      <c r="A627" s="73">
        <v>42936</v>
      </c>
      <c r="B627" s="130">
        <v>2473.4499510000001</v>
      </c>
      <c r="C627" s="125">
        <f t="shared" si="27"/>
        <v>2.643425708060998E-2</v>
      </c>
      <c r="D627" s="128">
        <f t="shared" si="28"/>
        <v>26434.257080609979</v>
      </c>
      <c r="E627" s="128" t="e">
        <f t="shared" ca="1" si="29"/>
        <v>#NAME?</v>
      </c>
    </row>
    <row r="628" spans="1:5" x14ac:dyDescent="0.3">
      <c r="A628" s="73">
        <v>42935</v>
      </c>
      <c r="B628" s="130">
        <v>2473.830078</v>
      </c>
      <c r="C628" s="125">
        <f t="shared" si="27"/>
        <v>1.6974042909063014E-2</v>
      </c>
      <c r="D628" s="128">
        <f t="shared" si="28"/>
        <v>16974.042909063013</v>
      </c>
      <c r="E628" s="128" t="e">
        <f t="shared" ca="1" si="29"/>
        <v>#NAME?</v>
      </c>
    </row>
    <row r="629" spans="1:5" x14ac:dyDescent="0.3">
      <c r="A629" s="73">
        <v>42934</v>
      </c>
      <c r="B629" s="130">
        <v>2460.610107</v>
      </c>
      <c r="C629" s="125">
        <f t="shared" si="27"/>
        <v>1.535035192180878E-2</v>
      </c>
      <c r="D629" s="128">
        <f t="shared" si="28"/>
        <v>15350.35192180878</v>
      </c>
      <c r="E629" s="128" t="e">
        <f t="shared" ca="1" si="29"/>
        <v>#NAME?</v>
      </c>
    </row>
    <row r="630" spans="1:5" x14ac:dyDescent="0.3">
      <c r="A630" s="73">
        <v>42933</v>
      </c>
      <c r="B630" s="130">
        <v>2459.139893</v>
      </c>
      <c r="C630" s="125">
        <f t="shared" si="27"/>
        <v>1.6299517625604887E-2</v>
      </c>
      <c r="D630" s="128">
        <f t="shared" si="28"/>
        <v>16299.517625604887</v>
      </c>
      <c r="E630" s="128" t="e">
        <f t="shared" ca="1" si="29"/>
        <v>#NAME?</v>
      </c>
    </row>
    <row r="631" spans="1:5" x14ac:dyDescent="0.3">
      <c r="A631" s="73">
        <v>42930</v>
      </c>
      <c r="B631" s="130">
        <v>2459.2700199999999</v>
      </c>
      <c r="C631" s="125">
        <f t="shared" si="27"/>
        <v>7.6126339064548354E-3</v>
      </c>
      <c r="D631" s="128">
        <f t="shared" si="28"/>
        <v>7612.6339064548356</v>
      </c>
      <c r="E631" s="128" t="e">
        <f t="shared" ca="1" si="29"/>
        <v>#NAME?</v>
      </c>
    </row>
    <row r="632" spans="1:5" x14ac:dyDescent="0.3">
      <c r="A632" s="73">
        <v>42929</v>
      </c>
      <c r="B632" s="130">
        <v>2447.830078</v>
      </c>
      <c r="C632" s="125">
        <f t="shared" si="27"/>
        <v>1.175929220537375E-2</v>
      </c>
      <c r="D632" s="128">
        <f t="shared" si="28"/>
        <v>11759.292205373751</v>
      </c>
      <c r="E632" s="128" t="e">
        <f t="shared" ca="1" si="29"/>
        <v>#NAME?</v>
      </c>
    </row>
    <row r="633" spans="1:5" x14ac:dyDescent="0.3">
      <c r="A633" s="73">
        <v>42928</v>
      </c>
      <c r="B633" s="130">
        <v>2443.25</v>
      </c>
      <c r="C633" s="125">
        <f t="shared" si="27"/>
        <v>1.7137400252824619E-3</v>
      </c>
      <c r="D633" s="128">
        <f t="shared" si="28"/>
        <v>1713.7400252824618</v>
      </c>
      <c r="E633" s="128" t="e">
        <f t="shared" ca="1" si="29"/>
        <v>#NAME?</v>
      </c>
    </row>
    <row r="634" spans="1:5" x14ac:dyDescent="0.3">
      <c r="A634" s="73">
        <v>42927</v>
      </c>
      <c r="B634" s="130">
        <v>2425.530029</v>
      </c>
      <c r="C634" s="125">
        <f t="shared" si="27"/>
        <v>-5.2372635620613339E-3</v>
      </c>
      <c r="D634" s="128">
        <f t="shared" si="28"/>
        <v>-5237.2635620613337</v>
      </c>
      <c r="E634" s="128" t="e">
        <f t="shared" ca="1" si="29"/>
        <v>#NAME?</v>
      </c>
    </row>
    <row r="635" spans="1:5" x14ac:dyDescent="0.3">
      <c r="A635" s="73">
        <v>42926</v>
      </c>
      <c r="B635" s="130">
        <v>2427.429932</v>
      </c>
      <c r="C635" s="125">
        <f t="shared" si="27"/>
        <v>-2.9041150133497506E-3</v>
      </c>
      <c r="D635" s="128">
        <f t="shared" si="28"/>
        <v>-2904.1150133497508</v>
      </c>
      <c r="E635" s="128" t="e">
        <f t="shared" ca="1" si="29"/>
        <v>#NAME?</v>
      </c>
    </row>
    <row r="636" spans="1:5" x14ac:dyDescent="0.3">
      <c r="A636" s="73">
        <v>42923</v>
      </c>
      <c r="B636" s="130">
        <v>2425.179932</v>
      </c>
      <c r="C636" s="125">
        <f t="shared" si="27"/>
        <v>-4.2823664469215927E-3</v>
      </c>
      <c r="D636" s="128">
        <f t="shared" si="28"/>
        <v>-4282.3664469215928</v>
      </c>
      <c r="E636" s="128" t="e">
        <f t="shared" ca="1" si="29"/>
        <v>#NAME?</v>
      </c>
    </row>
    <row r="637" spans="1:5" x14ac:dyDescent="0.3">
      <c r="A637" s="73">
        <v>42922</v>
      </c>
      <c r="B637" s="130">
        <v>2409.75</v>
      </c>
      <c r="C637" s="125">
        <f t="shared" si="27"/>
        <v>-1.1193965062135103E-2</v>
      </c>
      <c r="D637" s="128">
        <f t="shared" si="28"/>
        <v>-11193.965062135103</v>
      </c>
      <c r="E637" s="128" t="e">
        <f t="shared" ca="1" si="29"/>
        <v>#NAME?</v>
      </c>
    </row>
    <row r="638" spans="1:5" x14ac:dyDescent="0.3">
      <c r="A638" s="73">
        <v>42921</v>
      </c>
      <c r="B638" s="130">
        <v>2432.540039</v>
      </c>
      <c r="C638" s="125">
        <f t="shared" si="27"/>
        <v>-8.5267020177794972E-3</v>
      </c>
      <c r="D638" s="128">
        <f t="shared" si="28"/>
        <v>-8526.7020177794966</v>
      </c>
      <c r="E638" s="128" t="e">
        <f t="shared" ca="1" si="29"/>
        <v>#NAME?</v>
      </c>
    </row>
    <row r="639" spans="1:5" x14ac:dyDescent="0.3">
      <c r="A639" s="73">
        <v>42916</v>
      </c>
      <c r="B639" s="130">
        <v>2423.4099120000001</v>
      </c>
      <c r="C639" s="125">
        <f t="shared" si="27"/>
        <v>-4.0030373763629834E-3</v>
      </c>
      <c r="D639" s="128">
        <f t="shared" si="28"/>
        <v>-4003.0373763629832</v>
      </c>
      <c r="E639" s="128" t="e">
        <f t="shared" ca="1" si="29"/>
        <v>#NAME?</v>
      </c>
    </row>
    <row r="640" spans="1:5" x14ac:dyDescent="0.3">
      <c r="A640" s="73">
        <v>42915</v>
      </c>
      <c r="B640" s="130">
        <v>2419.6999510000001</v>
      </c>
      <c r="C640" s="125">
        <f t="shared" si="27"/>
        <v>-5.2457225214733727E-3</v>
      </c>
      <c r="D640" s="128">
        <f t="shared" si="28"/>
        <v>-5245.7225214733726</v>
      </c>
      <c r="E640" s="128" t="e">
        <f t="shared" ca="1" si="29"/>
        <v>#NAME?</v>
      </c>
    </row>
    <row r="641" spans="1:5" x14ac:dyDescent="0.3">
      <c r="A641" s="73">
        <v>42914</v>
      </c>
      <c r="B641" s="130">
        <v>2440.6899410000001</v>
      </c>
      <c r="C641" s="125">
        <f t="shared" si="27"/>
        <v>1.1362223077973077E-3</v>
      </c>
      <c r="D641" s="128">
        <f t="shared" si="28"/>
        <v>1136.2223077973076</v>
      </c>
      <c r="E641" s="128" t="e">
        <f t="shared" ca="1" si="29"/>
        <v>#NAME?</v>
      </c>
    </row>
    <row r="642" spans="1:5" x14ac:dyDescent="0.3">
      <c r="A642" s="73">
        <v>42913</v>
      </c>
      <c r="B642" s="130">
        <v>2419.3798830000001</v>
      </c>
      <c r="C642" s="125">
        <f t="shared" si="27"/>
        <v>-8.593117445396925E-3</v>
      </c>
      <c r="D642" s="128">
        <f t="shared" si="28"/>
        <v>-8593.1174453969252</v>
      </c>
      <c r="E642" s="128" t="e">
        <f t="shared" ca="1" si="29"/>
        <v>#NAME?</v>
      </c>
    </row>
    <row r="643" spans="1:5" x14ac:dyDescent="0.3">
      <c r="A643" s="73">
        <v>42912</v>
      </c>
      <c r="B643" s="130">
        <v>2439.070068</v>
      </c>
      <c r="C643" s="125">
        <f t="shared" si="27"/>
        <v>3.9846115388444403E-3</v>
      </c>
      <c r="D643" s="128">
        <f t="shared" si="28"/>
        <v>3984.6115388444405</v>
      </c>
      <c r="E643" s="128" t="e">
        <f t="shared" ca="1" si="29"/>
        <v>#NAME?</v>
      </c>
    </row>
    <row r="644" spans="1:5" x14ac:dyDescent="0.3">
      <c r="A644" s="73">
        <v>42909</v>
      </c>
      <c r="B644" s="130">
        <v>2438.3000489999999</v>
      </c>
      <c r="C644" s="125">
        <f t="shared" si="27"/>
        <v>2.6852987520586957E-3</v>
      </c>
      <c r="D644" s="128">
        <f t="shared" si="28"/>
        <v>2685.2987520586958</v>
      </c>
      <c r="E644" s="128" t="e">
        <f t="shared" ca="1" si="29"/>
        <v>#NAME?</v>
      </c>
    </row>
    <row r="645" spans="1:5" x14ac:dyDescent="0.3">
      <c r="A645" s="73">
        <v>42908</v>
      </c>
      <c r="B645" s="130">
        <v>2434.5</v>
      </c>
      <c r="C645" s="125">
        <f t="shared" si="27"/>
        <v>2.9171004426165048E-4</v>
      </c>
      <c r="D645" s="128">
        <f t="shared" si="28"/>
        <v>291.71004426165047</v>
      </c>
      <c r="E645" s="128" t="e">
        <f t="shared" ca="1" si="29"/>
        <v>#NAME?</v>
      </c>
    </row>
    <row r="646" spans="1:5" x14ac:dyDescent="0.3">
      <c r="A646" s="73">
        <v>42907</v>
      </c>
      <c r="B646" s="130">
        <v>2435.610107</v>
      </c>
      <c r="C646" s="125">
        <f t="shared" si="27"/>
        <v>1.0152371456761955E-3</v>
      </c>
      <c r="D646" s="128">
        <f t="shared" si="28"/>
        <v>1015.2371456761955</v>
      </c>
      <c r="E646" s="128" t="e">
        <f t="shared" ca="1" si="29"/>
        <v>#NAME?</v>
      </c>
    </row>
    <row r="647" spans="1:5" x14ac:dyDescent="0.3">
      <c r="A647" s="73">
        <v>42906</v>
      </c>
      <c r="B647" s="130">
        <v>2437.030029</v>
      </c>
      <c r="C647" s="125">
        <f t="shared" si="27"/>
        <v>3.169577930035361E-3</v>
      </c>
      <c r="D647" s="128">
        <f t="shared" si="28"/>
        <v>3169.5779300353611</v>
      </c>
      <c r="E647" s="128" t="e">
        <f t="shared" ca="1" si="29"/>
        <v>#NAME?</v>
      </c>
    </row>
    <row r="648" spans="1:5" x14ac:dyDescent="0.3">
      <c r="A648" s="73">
        <v>42905</v>
      </c>
      <c r="B648" s="130">
        <v>2453.459961</v>
      </c>
      <c r="C648" s="125">
        <f t="shared" ref="C648:C711" si="30">B648/B658-1</f>
        <v>7.1260877228536135E-3</v>
      </c>
      <c r="D648" s="128">
        <f t="shared" ref="D648:D711" si="31">C648*$B$5</f>
        <v>7126.0877228536137</v>
      </c>
      <c r="E648" s="128" t="e">
        <f t="shared" ref="E648:E711" ca="1" si="32">ABS(_xlfn.PERCENTILE.INC(OFFSET(D648,0,0,Window),1-VaRLevel))</f>
        <v>#NAME?</v>
      </c>
    </row>
    <row r="649" spans="1:5" x14ac:dyDescent="0.3">
      <c r="A649" s="73">
        <v>42902</v>
      </c>
      <c r="B649" s="130">
        <v>2433.1499020000001</v>
      </c>
      <c r="C649" s="125">
        <f t="shared" si="30"/>
        <v>-2.4272226032663324E-3</v>
      </c>
      <c r="D649" s="128">
        <f t="shared" si="31"/>
        <v>-2427.2226032663325</v>
      </c>
      <c r="E649" s="128" t="e">
        <f t="shared" ca="1" si="32"/>
        <v>#NAME?</v>
      </c>
    </row>
    <row r="650" spans="1:5" x14ac:dyDescent="0.3">
      <c r="A650" s="73">
        <v>42901</v>
      </c>
      <c r="B650" s="130">
        <v>2432.459961</v>
      </c>
      <c r="C650" s="125">
        <f t="shared" si="30"/>
        <v>9.8758958286304654E-4</v>
      </c>
      <c r="D650" s="128">
        <f t="shared" si="31"/>
        <v>987.58958286304653</v>
      </c>
      <c r="E650" s="128" t="e">
        <f t="shared" ca="1" si="32"/>
        <v>#NAME?</v>
      </c>
    </row>
    <row r="651" spans="1:5" x14ac:dyDescent="0.3">
      <c r="A651" s="73">
        <v>42900</v>
      </c>
      <c r="B651" s="130">
        <v>2437.919922</v>
      </c>
      <c r="C651" s="125">
        <f t="shared" si="30"/>
        <v>1.0830032535587009E-2</v>
      </c>
      <c r="D651" s="128">
        <f t="shared" si="31"/>
        <v>10830.032535587008</v>
      </c>
      <c r="E651" s="128" t="e">
        <f t="shared" ca="1" si="32"/>
        <v>#NAME?</v>
      </c>
    </row>
    <row r="652" spans="1:5" x14ac:dyDescent="0.3">
      <c r="A652" s="73">
        <v>42899</v>
      </c>
      <c r="B652" s="130">
        <v>2440.3500979999999</v>
      </c>
      <c r="C652" s="125">
        <f t="shared" si="30"/>
        <v>1.1372238086276187E-2</v>
      </c>
      <c r="D652" s="128">
        <f t="shared" si="31"/>
        <v>11372.238086276187</v>
      </c>
      <c r="E652" s="128" t="e">
        <f t="shared" ca="1" si="32"/>
        <v>#NAME?</v>
      </c>
    </row>
    <row r="653" spans="1:5" x14ac:dyDescent="0.3">
      <c r="A653" s="73">
        <v>42898</v>
      </c>
      <c r="B653" s="130">
        <v>2429.389893</v>
      </c>
      <c r="C653" s="125">
        <f t="shared" si="30"/>
        <v>5.6170677525806401E-3</v>
      </c>
      <c r="D653" s="128">
        <f t="shared" si="31"/>
        <v>5617.0677525806404</v>
      </c>
      <c r="E653" s="128" t="e">
        <f t="shared" ca="1" si="32"/>
        <v>#NAME?</v>
      </c>
    </row>
    <row r="654" spans="1:5" x14ac:dyDescent="0.3">
      <c r="A654" s="73">
        <v>42895</v>
      </c>
      <c r="B654" s="130">
        <v>2431.7700199999999</v>
      </c>
      <c r="C654" s="125">
        <f t="shared" si="30"/>
        <v>6.9148933694622716E-3</v>
      </c>
      <c r="D654" s="128">
        <f t="shared" si="31"/>
        <v>6914.8933694622719</v>
      </c>
      <c r="E654" s="128" t="e">
        <f t="shared" ca="1" si="32"/>
        <v>#NAME?</v>
      </c>
    </row>
    <row r="655" spans="1:5" x14ac:dyDescent="0.3">
      <c r="A655" s="73">
        <v>42894</v>
      </c>
      <c r="B655" s="130">
        <v>2433.790039</v>
      </c>
      <c r="C655" s="125">
        <f t="shared" si="30"/>
        <v>1.2227694886588036E-2</v>
      </c>
      <c r="D655" s="128">
        <f t="shared" si="31"/>
        <v>12227.694886588037</v>
      </c>
      <c r="E655" s="128" t="e">
        <f t="shared" ca="1" si="32"/>
        <v>#NAME?</v>
      </c>
    </row>
    <row r="656" spans="1:5" x14ac:dyDescent="0.3">
      <c r="A656" s="73">
        <v>42893</v>
      </c>
      <c r="B656" s="130">
        <v>2433.139893</v>
      </c>
      <c r="C656" s="125">
        <f t="shared" si="30"/>
        <v>1.4476185209072012E-2</v>
      </c>
      <c r="D656" s="128">
        <f t="shared" si="31"/>
        <v>14476.185209072013</v>
      </c>
      <c r="E656" s="128" t="e">
        <f t="shared" ca="1" si="32"/>
        <v>#NAME?</v>
      </c>
    </row>
    <row r="657" spans="1:5" x14ac:dyDescent="0.3">
      <c r="A657" s="73">
        <v>42892</v>
      </c>
      <c r="B657" s="130">
        <v>2429.330078</v>
      </c>
      <c r="C657" s="125">
        <f t="shared" si="30"/>
        <v>1.4749274318934136E-2</v>
      </c>
      <c r="D657" s="128">
        <f t="shared" si="31"/>
        <v>14749.274318934136</v>
      </c>
      <c r="E657" s="128" t="e">
        <f t="shared" ca="1" si="32"/>
        <v>#NAME?</v>
      </c>
    </row>
    <row r="658" spans="1:5" x14ac:dyDescent="0.3">
      <c r="A658" s="73">
        <v>42891</v>
      </c>
      <c r="B658" s="130">
        <v>2436.1000979999999</v>
      </c>
      <c r="C658" s="125">
        <f t="shared" si="30"/>
        <v>2.2827994128872486E-2</v>
      </c>
      <c r="D658" s="128">
        <f t="shared" si="31"/>
        <v>22827.994128872488</v>
      </c>
      <c r="E658" s="128" t="e">
        <f t="shared" ca="1" si="32"/>
        <v>#NAME?</v>
      </c>
    </row>
    <row r="659" spans="1:5" x14ac:dyDescent="0.3">
      <c r="A659" s="73">
        <v>42888</v>
      </c>
      <c r="B659" s="130">
        <v>2439.070068</v>
      </c>
      <c r="C659" s="125">
        <f t="shared" si="30"/>
        <v>3.1005401272828914E-2</v>
      </c>
      <c r="D659" s="128">
        <f t="shared" si="31"/>
        <v>31005.401272828913</v>
      </c>
      <c r="E659" s="128" t="e">
        <f t="shared" ca="1" si="32"/>
        <v>#NAME?</v>
      </c>
    </row>
    <row r="660" spans="1:5" x14ac:dyDescent="0.3">
      <c r="A660" s="73">
        <v>42887</v>
      </c>
      <c r="B660" s="130">
        <v>2430.0600589999999</v>
      </c>
      <c r="C660" s="125">
        <f t="shared" si="30"/>
        <v>3.0983920061037118E-2</v>
      </c>
      <c r="D660" s="128">
        <f t="shared" si="31"/>
        <v>30983.920061037119</v>
      </c>
      <c r="E660" s="128" t="e">
        <f t="shared" ca="1" si="32"/>
        <v>#NAME?</v>
      </c>
    </row>
    <row r="661" spans="1:5" x14ac:dyDescent="0.3">
      <c r="A661" s="73">
        <v>42886</v>
      </c>
      <c r="B661" s="130">
        <v>2411.8000489999999</v>
      </c>
      <c r="C661" s="125">
        <f t="shared" si="30"/>
        <v>4.6362587784360976E-3</v>
      </c>
      <c r="D661" s="128">
        <f t="shared" si="31"/>
        <v>4636.2587784360976</v>
      </c>
      <c r="E661" s="128" t="e">
        <f t="shared" ca="1" si="32"/>
        <v>#NAME?</v>
      </c>
    </row>
    <row r="662" spans="1:5" x14ac:dyDescent="0.3">
      <c r="A662" s="73">
        <v>42885</v>
      </c>
      <c r="B662" s="130">
        <v>2412.9099120000001</v>
      </c>
      <c r="C662" s="125">
        <f t="shared" si="30"/>
        <v>4.4081736405825467E-3</v>
      </c>
      <c r="D662" s="128">
        <f t="shared" si="31"/>
        <v>4408.1736405825468</v>
      </c>
      <c r="E662" s="128" t="e">
        <f t="shared" ca="1" si="32"/>
        <v>#NAME?</v>
      </c>
    </row>
    <row r="663" spans="1:5" x14ac:dyDescent="0.3">
      <c r="A663" s="73">
        <v>42881</v>
      </c>
      <c r="B663" s="130">
        <v>2415.820068</v>
      </c>
      <c r="C663" s="125">
        <f t="shared" si="30"/>
        <v>1.042292317597826E-2</v>
      </c>
      <c r="D663" s="128">
        <f t="shared" si="31"/>
        <v>10422.92317597826</v>
      </c>
      <c r="E663" s="128" t="e">
        <f t="shared" ca="1" si="32"/>
        <v>#NAME?</v>
      </c>
    </row>
    <row r="664" spans="1:5" x14ac:dyDescent="0.3">
      <c r="A664" s="73">
        <v>42880</v>
      </c>
      <c r="B664" s="130">
        <v>2415.070068</v>
      </c>
      <c r="C664" s="125">
        <f t="shared" si="30"/>
        <v>8.6158465062122769E-3</v>
      </c>
      <c r="D664" s="128">
        <f t="shared" si="31"/>
        <v>8615.8465062122777</v>
      </c>
      <c r="E664" s="128" t="e">
        <f t="shared" ca="1" si="32"/>
        <v>#NAME?</v>
      </c>
    </row>
    <row r="665" spans="1:5" x14ac:dyDescent="0.3">
      <c r="A665" s="73">
        <v>42879</v>
      </c>
      <c r="B665" s="130">
        <v>2404.389893</v>
      </c>
      <c r="C665" s="125">
        <f t="shared" si="30"/>
        <v>1.9836434083946308E-3</v>
      </c>
      <c r="D665" s="128">
        <f t="shared" si="31"/>
        <v>1983.6434083946308</v>
      </c>
      <c r="E665" s="128" t="e">
        <f t="shared" ca="1" si="32"/>
        <v>#NAME?</v>
      </c>
    </row>
    <row r="666" spans="1:5" x14ac:dyDescent="0.3">
      <c r="A666" s="73">
        <v>42878</v>
      </c>
      <c r="B666" s="130">
        <v>2398.419922</v>
      </c>
      <c r="C666" s="125">
        <f t="shared" si="30"/>
        <v>6.2580313436111368E-4</v>
      </c>
      <c r="D666" s="128">
        <f t="shared" si="31"/>
        <v>625.80313436111373</v>
      </c>
      <c r="E666" s="128" t="e">
        <f t="shared" ca="1" si="32"/>
        <v>#NAME?</v>
      </c>
    </row>
    <row r="667" spans="1:5" x14ac:dyDescent="0.3">
      <c r="A667" s="73">
        <v>42877</v>
      </c>
      <c r="B667" s="130">
        <v>2394.0200199999999</v>
      </c>
      <c r="C667" s="125">
        <f t="shared" si="30"/>
        <v>-2.2338534377051023E-3</v>
      </c>
      <c r="D667" s="128">
        <f t="shared" si="31"/>
        <v>-2233.8534377051024</v>
      </c>
      <c r="E667" s="128" t="e">
        <f t="shared" ca="1" si="32"/>
        <v>#NAME?</v>
      </c>
    </row>
    <row r="668" spans="1:5" x14ac:dyDescent="0.3">
      <c r="A668" s="73">
        <v>42874</v>
      </c>
      <c r="B668" s="130">
        <v>2381.7299800000001</v>
      </c>
      <c r="C668" s="125">
        <f t="shared" si="30"/>
        <v>-7.318856292721776E-3</v>
      </c>
      <c r="D668" s="128">
        <f t="shared" si="31"/>
        <v>-7318.8562927217763</v>
      </c>
      <c r="E668" s="128" t="e">
        <f t="shared" ca="1" si="32"/>
        <v>#NAME?</v>
      </c>
    </row>
    <row r="669" spans="1:5" x14ac:dyDescent="0.3">
      <c r="A669" s="73">
        <v>42873</v>
      </c>
      <c r="B669" s="130">
        <v>2365.719971</v>
      </c>
      <c r="C669" s="125">
        <f t="shared" si="30"/>
        <v>-9.9601797853946517E-3</v>
      </c>
      <c r="D669" s="128">
        <f t="shared" si="31"/>
        <v>-9960.1797853946518</v>
      </c>
      <c r="E669" s="128" t="e">
        <f t="shared" ca="1" si="32"/>
        <v>#NAME?</v>
      </c>
    </row>
    <row r="670" spans="1:5" x14ac:dyDescent="0.3">
      <c r="A670" s="73">
        <v>42872</v>
      </c>
      <c r="B670" s="130">
        <v>2357.030029</v>
      </c>
      <c r="C670" s="125">
        <f t="shared" si="30"/>
        <v>-1.3022681145353765E-2</v>
      </c>
      <c r="D670" s="128">
        <f t="shared" si="31"/>
        <v>-13022.681145353765</v>
      </c>
      <c r="E670" s="128" t="e">
        <f t="shared" ca="1" si="32"/>
        <v>#NAME?</v>
      </c>
    </row>
    <row r="671" spans="1:5" x14ac:dyDescent="0.3">
      <c r="A671" s="73">
        <v>42871</v>
      </c>
      <c r="B671" s="130">
        <v>2400.669922</v>
      </c>
      <c r="C671" s="125">
        <f t="shared" si="30"/>
        <v>3.9729506099064338E-3</v>
      </c>
      <c r="D671" s="128">
        <f t="shared" si="31"/>
        <v>3972.9506099064338</v>
      </c>
      <c r="E671" s="128" t="e">
        <f t="shared" ca="1" si="32"/>
        <v>#NAME?</v>
      </c>
    </row>
    <row r="672" spans="1:5" x14ac:dyDescent="0.3">
      <c r="A672" s="73">
        <v>42870</v>
      </c>
      <c r="B672" s="130">
        <v>2402.320068</v>
      </c>
      <c r="C672" s="125">
        <f t="shared" si="30"/>
        <v>5.8576451089689119E-3</v>
      </c>
      <c r="D672" s="128">
        <f t="shared" si="31"/>
        <v>5857.6451089689117</v>
      </c>
      <c r="E672" s="128" t="e">
        <f t="shared" ca="1" si="32"/>
        <v>#NAME?</v>
      </c>
    </row>
    <row r="673" spans="1:5" x14ac:dyDescent="0.3">
      <c r="A673" s="73">
        <v>42867</v>
      </c>
      <c r="B673" s="130">
        <v>2390.8999020000001</v>
      </c>
      <c r="C673" s="125">
        <f t="shared" si="30"/>
        <v>2.8101464380911878E-3</v>
      </c>
      <c r="D673" s="128">
        <f t="shared" si="31"/>
        <v>2810.146438091188</v>
      </c>
      <c r="E673" s="128" t="e">
        <f t="shared" ca="1" si="32"/>
        <v>#NAME?</v>
      </c>
    </row>
    <row r="674" spans="1:5" x14ac:dyDescent="0.3">
      <c r="A674" s="73">
        <v>42866</v>
      </c>
      <c r="B674" s="130">
        <v>2394.4399410000001</v>
      </c>
      <c r="C674" s="125">
        <f t="shared" si="30"/>
        <v>2.3735734091305805E-3</v>
      </c>
      <c r="D674" s="128">
        <f t="shared" si="31"/>
        <v>2373.5734091305803</v>
      </c>
      <c r="E674" s="128" t="e">
        <f t="shared" ca="1" si="32"/>
        <v>#NAME?</v>
      </c>
    </row>
    <row r="675" spans="1:5" x14ac:dyDescent="0.3">
      <c r="A675" s="73">
        <v>42865</v>
      </c>
      <c r="B675" s="130">
        <v>2399.6298830000001</v>
      </c>
      <c r="C675" s="125">
        <f t="shared" si="30"/>
        <v>5.1016491444766388E-3</v>
      </c>
      <c r="D675" s="128">
        <f t="shared" si="31"/>
        <v>5101.6491444766389</v>
      </c>
      <c r="E675" s="128" t="e">
        <f t="shared" ca="1" si="32"/>
        <v>#NAME?</v>
      </c>
    </row>
    <row r="676" spans="1:5" x14ac:dyDescent="0.3">
      <c r="A676" s="73">
        <v>42864</v>
      </c>
      <c r="B676" s="130">
        <v>2396.919922</v>
      </c>
      <c r="C676" s="125">
        <f t="shared" si="30"/>
        <v>3.4789331987030714E-3</v>
      </c>
      <c r="D676" s="128">
        <f t="shared" si="31"/>
        <v>3478.9331987030714</v>
      </c>
      <c r="E676" s="128" t="e">
        <f t="shared" ca="1" si="32"/>
        <v>#NAME?</v>
      </c>
    </row>
    <row r="677" spans="1:5" x14ac:dyDescent="0.3">
      <c r="A677" s="73">
        <v>42863</v>
      </c>
      <c r="B677" s="130">
        <v>2399.3798830000001</v>
      </c>
      <c r="C677" s="125">
        <f t="shared" si="30"/>
        <v>1.0626953664023553E-2</v>
      </c>
      <c r="D677" s="128">
        <f t="shared" si="31"/>
        <v>10626.953664023553</v>
      </c>
      <c r="E677" s="128" t="e">
        <f t="shared" ca="1" si="32"/>
        <v>#NAME?</v>
      </c>
    </row>
    <row r="678" spans="1:5" x14ac:dyDescent="0.3">
      <c r="A678" s="73">
        <v>42860</v>
      </c>
      <c r="B678" s="130">
        <v>2399.290039</v>
      </c>
      <c r="C678" s="125">
        <f t="shared" si="30"/>
        <v>2.1543966752144428E-2</v>
      </c>
      <c r="D678" s="128">
        <f t="shared" si="31"/>
        <v>21543.966752144428</v>
      </c>
      <c r="E678" s="128" t="e">
        <f t="shared" ca="1" si="32"/>
        <v>#NAME?</v>
      </c>
    </row>
    <row r="679" spans="1:5" x14ac:dyDescent="0.3">
      <c r="A679" s="73">
        <v>42859</v>
      </c>
      <c r="B679" s="130">
        <v>2389.5200199999999</v>
      </c>
      <c r="C679" s="125">
        <f t="shared" si="30"/>
        <v>1.4296357452934227E-2</v>
      </c>
      <c r="D679" s="128">
        <f t="shared" si="31"/>
        <v>14296.357452934228</v>
      </c>
      <c r="E679" s="128" t="e">
        <f t="shared" ca="1" si="32"/>
        <v>#NAME?</v>
      </c>
    </row>
    <row r="680" spans="1:5" x14ac:dyDescent="0.3">
      <c r="A680" s="73">
        <v>42858</v>
      </c>
      <c r="B680" s="130">
        <v>2388.1298830000001</v>
      </c>
      <c r="C680" s="125">
        <f t="shared" si="30"/>
        <v>2.1367121580824211E-2</v>
      </c>
      <c r="D680" s="128">
        <f t="shared" si="31"/>
        <v>21367.121580824212</v>
      </c>
      <c r="E680" s="128" t="e">
        <f t="shared" ca="1" si="32"/>
        <v>#NAME?</v>
      </c>
    </row>
    <row r="681" spans="1:5" x14ac:dyDescent="0.3">
      <c r="A681" s="73">
        <v>42857</v>
      </c>
      <c r="B681" s="130">
        <v>2391.169922</v>
      </c>
      <c r="C681" s="125">
        <f t="shared" si="30"/>
        <v>2.0912044810118102E-2</v>
      </c>
      <c r="D681" s="128">
        <f t="shared" si="31"/>
        <v>20912.044810118103</v>
      </c>
      <c r="E681" s="128" t="e">
        <f t="shared" ca="1" si="32"/>
        <v>#NAME?</v>
      </c>
    </row>
    <row r="682" spans="1:5" x14ac:dyDescent="0.3">
      <c r="A682" s="73">
        <v>42856</v>
      </c>
      <c r="B682" s="130">
        <v>2388.330078</v>
      </c>
      <c r="C682" s="125">
        <f t="shared" si="30"/>
        <v>1.6738995505600318E-2</v>
      </c>
      <c r="D682" s="128">
        <f t="shared" si="31"/>
        <v>16738.995505600316</v>
      </c>
      <c r="E682" s="128" t="e">
        <f t="shared" ca="1" si="32"/>
        <v>#NAME?</v>
      </c>
    </row>
    <row r="683" spans="1:5" x14ac:dyDescent="0.3">
      <c r="A683" s="73">
        <v>42853</v>
      </c>
      <c r="B683" s="130">
        <v>2384.1999510000001</v>
      </c>
      <c r="C683" s="125">
        <f t="shared" si="30"/>
        <v>2.3723137535126781E-2</v>
      </c>
      <c r="D683" s="128">
        <f t="shared" si="31"/>
        <v>23723.137535126782</v>
      </c>
      <c r="E683" s="128" t="e">
        <f t="shared" ca="1" si="32"/>
        <v>#NAME?</v>
      </c>
    </row>
    <row r="684" spans="1:5" x14ac:dyDescent="0.3">
      <c r="A684" s="73">
        <v>42852</v>
      </c>
      <c r="B684" s="130">
        <v>2388.7700199999999</v>
      </c>
      <c r="C684" s="125">
        <f t="shared" si="30"/>
        <v>1.8695692097975947E-2</v>
      </c>
      <c r="D684" s="128">
        <f t="shared" si="31"/>
        <v>18695.692097975945</v>
      </c>
      <c r="E684" s="128" t="e">
        <f t="shared" ca="1" si="32"/>
        <v>#NAME?</v>
      </c>
    </row>
    <row r="685" spans="1:5" x14ac:dyDescent="0.3">
      <c r="A685" s="73">
        <v>42851</v>
      </c>
      <c r="B685" s="130">
        <v>2387.4499510000001</v>
      </c>
      <c r="C685" s="125">
        <f t="shared" si="30"/>
        <v>1.4304617077707471E-2</v>
      </c>
      <c r="D685" s="128">
        <f t="shared" si="31"/>
        <v>14304.617077707471</v>
      </c>
      <c r="E685" s="128" t="e">
        <f t="shared" ca="1" si="32"/>
        <v>#NAME?</v>
      </c>
    </row>
    <row r="686" spans="1:5" x14ac:dyDescent="0.3">
      <c r="A686" s="73">
        <v>42850</v>
      </c>
      <c r="B686" s="130">
        <v>2388.610107</v>
      </c>
      <c r="C686" s="125">
        <f t="shared" si="30"/>
        <v>1.3342410432101381E-2</v>
      </c>
      <c r="D686" s="128">
        <f t="shared" si="31"/>
        <v>13342.410432101382</v>
      </c>
      <c r="E686" s="128" t="e">
        <f t="shared" ca="1" si="32"/>
        <v>#NAME?</v>
      </c>
    </row>
    <row r="687" spans="1:5" x14ac:dyDescent="0.3">
      <c r="A687" s="73">
        <v>42849</v>
      </c>
      <c r="B687" s="130">
        <v>2374.1499020000001</v>
      </c>
      <c r="C687" s="125">
        <f t="shared" si="30"/>
        <v>7.9004655798169399E-3</v>
      </c>
      <c r="D687" s="128">
        <f t="shared" si="31"/>
        <v>7900.4655798169397</v>
      </c>
      <c r="E687" s="128" t="e">
        <f t="shared" ca="1" si="32"/>
        <v>#NAME?</v>
      </c>
    </row>
    <row r="688" spans="1:5" x14ac:dyDescent="0.3">
      <c r="A688" s="73">
        <v>42846</v>
      </c>
      <c r="B688" s="130">
        <v>2348.6899410000001</v>
      </c>
      <c r="C688" s="125">
        <f t="shared" si="30"/>
        <v>-3.7328043967643776E-3</v>
      </c>
      <c r="D688" s="128">
        <f t="shared" si="31"/>
        <v>-3732.8043967643775</v>
      </c>
      <c r="E688" s="128" t="e">
        <f t="shared" ca="1" si="32"/>
        <v>#NAME?</v>
      </c>
    </row>
    <row r="689" spans="1:5" x14ac:dyDescent="0.3">
      <c r="A689" s="73">
        <v>42845</v>
      </c>
      <c r="B689" s="130">
        <v>2355.8400879999999</v>
      </c>
      <c r="C689" s="125">
        <f t="shared" si="30"/>
        <v>1.2283036444407092E-3</v>
      </c>
      <c r="D689" s="128">
        <f t="shared" si="31"/>
        <v>1228.3036444407091</v>
      </c>
      <c r="E689" s="128" t="e">
        <f t="shared" ca="1" si="32"/>
        <v>#NAME?</v>
      </c>
    </row>
    <row r="690" spans="1:5" x14ac:dyDescent="0.3">
      <c r="A690" s="73">
        <v>42844</v>
      </c>
      <c r="B690" s="130">
        <v>2338.169922</v>
      </c>
      <c r="C690" s="125">
        <f t="shared" si="30"/>
        <v>-9.317161048365441E-3</v>
      </c>
      <c r="D690" s="128">
        <f t="shared" si="31"/>
        <v>-9317.1610483654404</v>
      </c>
      <c r="E690" s="128" t="e">
        <f t="shared" ca="1" si="32"/>
        <v>#NAME?</v>
      </c>
    </row>
    <row r="691" spans="1:5" x14ac:dyDescent="0.3">
      <c r="A691" s="73">
        <v>42843</v>
      </c>
      <c r="B691" s="130">
        <v>2342.1899410000001</v>
      </c>
      <c r="C691" s="125">
        <f t="shared" si="30"/>
        <v>-7.0586162600437818E-3</v>
      </c>
      <c r="D691" s="128">
        <f t="shared" si="31"/>
        <v>-7058.6162600437819</v>
      </c>
      <c r="E691" s="128" t="e">
        <f t="shared" ca="1" si="32"/>
        <v>#NAME?</v>
      </c>
    </row>
    <row r="692" spans="1:5" x14ac:dyDescent="0.3">
      <c r="A692" s="73">
        <v>42842</v>
      </c>
      <c r="B692" s="130">
        <v>2349.01001</v>
      </c>
      <c r="C692" s="125">
        <f t="shared" si="30"/>
        <v>-5.8026178168704146E-3</v>
      </c>
      <c r="D692" s="128">
        <f t="shared" si="31"/>
        <v>-5802.6178168704146</v>
      </c>
      <c r="E692" s="128" t="e">
        <f t="shared" ca="1" si="32"/>
        <v>#NAME?</v>
      </c>
    </row>
    <row r="693" spans="1:5" x14ac:dyDescent="0.3">
      <c r="A693" s="73">
        <v>42838</v>
      </c>
      <c r="B693" s="130">
        <v>2328.9499510000001</v>
      </c>
      <c r="C693" s="125">
        <f t="shared" si="30"/>
        <v>-1.6515674022438254E-2</v>
      </c>
      <c r="D693" s="128">
        <f t="shared" si="31"/>
        <v>-16515.674022438252</v>
      </c>
      <c r="E693" s="128" t="e">
        <f t="shared" ca="1" si="32"/>
        <v>#NAME?</v>
      </c>
    </row>
    <row r="694" spans="1:5" x14ac:dyDescent="0.3">
      <c r="A694" s="73">
        <v>42837</v>
      </c>
      <c r="B694" s="130">
        <v>2344.929932</v>
      </c>
      <c r="C694" s="125">
        <f t="shared" si="30"/>
        <v>-6.8611011688254342E-3</v>
      </c>
      <c r="D694" s="128">
        <f t="shared" si="31"/>
        <v>-6861.1011688254339</v>
      </c>
      <c r="E694" s="128" t="e">
        <f t="shared" ca="1" si="32"/>
        <v>#NAME?</v>
      </c>
    </row>
    <row r="695" spans="1:5" x14ac:dyDescent="0.3">
      <c r="A695" s="73">
        <v>42836</v>
      </c>
      <c r="B695" s="130">
        <v>2353.780029</v>
      </c>
      <c r="C695" s="125">
        <f t="shared" si="30"/>
        <v>-2.0309080764607801E-3</v>
      </c>
      <c r="D695" s="128">
        <f t="shared" si="31"/>
        <v>-2030.9080764607802</v>
      </c>
      <c r="E695" s="128" t="e">
        <f t="shared" ca="1" si="32"/>
        <v>#NAME?</v>
      </c>
    </row>
    <row r="696" spans="1:5" x14ac:dyDescent="0.3">
      <c r="A696" s="73">
        <v>42835</v>
      </c>
      <c r="B696" s="130">
        <v>2357.1599120000001</v>
      </c>
      <c r="C696" s="125">
        <f t="shared" si="30"/>
        <v>6.6492526082131409E-3</v>
      </c>
      <c r="D696" s="128">
        <f t="shared" si="31"/>
        <v>6649.2526082131408</v>
      </c>
      <c r="E696" s="128" t="e">
        <f t="shared" ca="1" si="32"/>
        <v>#NAME?</v>
      </c>
    </row>
    <row r="697" spans="1:5" x14ac:dyDescent="0.3">
      <c r="A697" s="73">
        <v>42832</v>
      </c>
      <c r="B697" s="130">
        <v>2355.540039</v>
      </c>
      <c r="C697" s="125">
        <f t="shared" si="30"/>
        <v>4.9318079073354948E-3</v>
      </c>
      <c r="D697" s="128">
        <f t="shared" si="31"/>
        <v>4931.8079073354947</v>
      </c>
      <c r="E697" s="128" t="e">
        <f t="shared" ca="1" si="32"/>
        <v>#NAME?</v>
      </c>
    </row>
    <row r="698" spans="1:5" x14ac:dyDescent="0.3">
      <c r="A698" s="73">
        <v>42831</v>
      </c>
      <c r="B698" s="130">
        <v>2357.48999</v>
      </c>
      <c r="C698" s="125">
        <f t="shared" si="30"/>
        <v>4.9148447508393645E-3</v>
      </c>
      <c r="D698" s="128">
        <f t="shared" si="31"/>
        <v>4914.8447508393647</v>
      </c>
      <c r="E698" s="128" t="e">
        <f t="shared" ca="1" si="32"/>
        <v>#NAME?</v>
      </c>
    </row>
    <row r="699" spans="1:5" x14ac:dyDescent="0.3">
      <c r="A699" s="73">
        <v>42830</v>
      </c>
      <c r="B699" s="130">
        <v>2352.9499510000001</v>
      </c>
      <c r="C699" s="125">
        <f t="shared" si="30"/>
        <v>1.9161575055426372E-3</v>
      </c>
      <c r="D699" s="128">
        <f t="shared" si="31"/>
        <v>1916.1575055426372</v>
      </c>
      <c r="E699" s="128" t="e">
        <f t="shared" ca="1" si="32"/>
        <v>#NAME?</v>
      </c>
    </row>
    <row r="700" spans="1:5" x14ac:dyDescent="0.3">
      <c r="A700" s="73">
        <v>42829</v>
      </c>
      <c r="B700" s="130">
        <v>2360.1599120000001</v>
      </c>
      <c r="C700" s="125">
        <f t="shared" si="30"/>
        <v>6.8855606446569517E-3</v>
      </c>
      <c r="D700" s="128">
        <f t="shared" si="31"/>
        <v>6885.5606446569518</v>
      </c>
      <c r="E700" s="128" t="e">
        <f t="shared" ca="1" si="32"/>
        <v>#NAME?</v>
      </c>
    </row>
    <row r="701" spans="1:5" x14ac:dyDescent="0.3">
      <c r="A701" s="73">
        <v>42828</v>
      </c>
      <c r="B701" s="130">
        <v>2358.8400879999999</v>
      </c>
      <c r="C701" s="125">
        <f t="shared" si="30"/>
        <v>-6.163921675333528E-3</v>
      </c>
      <c r="D701" s="128">
        <f t="shared" si="31"/>
        <v>-6163.9216753335277</v>
      </c>
      <c r="E701" s="128" t="e">
        <f t="shared" ca="1" si="32"/>
        <v>#NAME?</v>
      </c>
    </row>
    <row r="702" spans="1:5" x14ac:dyDescent="0.3">
      <c r="A702" s="73">
        <v>42825</v>
      </c>
      <c r="B702" s="130">
        <v>2362.719971</v>
      </c>
      <c r="C702" s="125">
        <f t="shared" si="30"/>
        <v>-6.5300237569642094E-3</v>
      </c>
      <c r="D702" s="128">
        <f t="shared" si="31"/>
        <v>-6530.0237569642095</v>
      </c>
      <c r="E702" s="128" t="e">
        <f t="shared" ca="1" si="32"/>
        <v>#NAME?</v>
      </c>
    </row>
    <row r="703" spans="1:5" x14ac:dyDescent="0.3">
      <c r="A703" s="73">
        <v>42824</v>
      </c>
      <c r="B703" s="130">
        <v>2368.0600589999999</v>
      </c>
      <c r="C703" s="125">
        <f t="shared" si="30"/>
        <v>-5.5933217942616409E-3</v>
      </c>
      <c r="D703" s="128">
        <f t="shared" si="31"/>
        <v>-5593.3217942616411</v>
      </c>
      <c r="E703" s="128" t="e">
        <f t="shared" ca="1" si="32"/>
        <v>#NAME?</v>
      </c>
    </row>
    <row r="704" spans="1:5" x14ac:dyDescent="0.3">
      <c r="A704" s="73">
        <v>42823</v>
      </c>
      <c r="B704" s="130">
        <v>2361.1298830000001</v>
      </c>
      <c r="C704" s="125">
        <f t="shared" si="30"/>
        <v>-1.0116350795651763E-2</v>
      </c>
      <c r="D704" s="128">
        <f t="shared" si="31"/>
        <v>-10116.350795651762</v>
      </c>
      <c r="E704" s="128" t="e">
        <f t="shared" ca="1" si="32"/>
        <v>#NAME?</v>
      </c>
    </row>
    <row r="705" spans="1:5" x14ac:dyDescent="0.3">
      <c r="A705" s="73">
        <v>42822</v>
      </c>
      <c r="B705" s="130">
        <v>2358.570068</v>
      </c>
      <c r="C705" s="125">
        <f t="shared" si="30"/>
        <v>-2.9084880857832562E-3</v>
      </c>
      <c r="D705" s="128">
        <f t="shared" si="31"/>
        <v>-2908.4880857832563</v>
      </c>
      <c r="E705" s="128" t="e">
        <f t="shared" ca="1" si="32"/>
        <v>#NAME?</v>
      </c>
    </row>
    <row r="706" spans="1:5" x14ac:dyDescent="0.3">
      <c r="A706" s="73">
        <v>42821</v>
      </c>
      <c r="B706" s="130">
        <v>2341.5900879999999</v>
      </c>
      <c r="C706" s="125">
        <f t="shared" si="30"/>
        <v>-1.3431761677847653E-2</v>
      </c>
      <c r="D706" s="128">
        <f t="shared" si="31"/>
        <v>-13431.761677847653</v>
      </c>
      <c r="E706" s="128" t="e">
        <f t="shared" ca="1" si="32"/>
        <v>#NAME?</v>
      </c>
    </row>
    <row r="707" spans="1:5" x14ac:dyDescent="0.3">
      <c r="A707" s="73">
        <v>42818</v>
      </c>
      <c r="B707" s="130">
        <v>2343.9799800000001</v>
      </c>
      <c r="C707" s="125">
        <f t="shared" si="30"/>
        <v>-1.2062765243972318E-2</v>
      </c>
      <c r="D707" s="128">
        <f t="shared" si="31"/>
        <v>-12062.765243972317</v>
      </c>
      <c r="E707" s="128" t="e">
        <f t="shared" ca="1" si="32"/>
        <v>#NAME?</v>
      </c>
    </row>
    <row r="708" spans="1:5" x14ac:dyDescent="0.3">
      <c r="A708" s="73">
        <v>42817</v>
      </c>
      <c r="B708" s="130">
        <v>2345.959961</v>
      </c>
      <c r="C708" s="125">
        <f t="shared" si="30"/>
        <v>-7.9962767781889266E-3</v>
      </c>
      <c r="D708" s="128">
        <f t="shared" si="31"/>
        <v>-7996.276778188927</v>
      </c>
      <c r="E708" s="128" t="e">
        <f t="shared" ca="1" si="32"/>
        <v>#NAME?</v>
      </c>
    </row>
    <row r="709" spans="1:5" x14ac:dyDescent="0.3">
      <c r="A709" s="73">
        <v>42816</v>
      </c>
      <c r="B709" s="130">
        <v>2348.4499510000001</v>
      </c>
      <c r="C709" s="125">
        <f t="shared" si="30"/>
        <v>-6.1490275512194881E-3</v>
      </c>
      <c r="D709" s="128">
        <f t="shared" si="31"/>
        <v>-6149.0275512194885</v>
      </c>
      <c r="E709" s="128" t="e">
        <f t="shared" ca="1" si="32"/>
        <v>#NAME?</v>
      </c>
    </row>
    <row r="710" spans="1:5" x14ac:dyDescent="0.3">
      <c r="A710" s="73">
        <v>42815</v>
      </c>
      <c r="B710" s="130">
        <v>2344.0200199999999</v>
      </c>
      <c r="C710" s="125">
        <f t="shared" si="30"/>
        <v>-1.0289637306774346E-2</v>
      </c>
      <c r="D710" s="128">
        <f t="shared" si="31"/>
        <v>-10289.637306774346</v>
      </c>
      <c r="E710" s="128" t="e">
        <f t="shared" ca="1" si="32"/>
        <v>#NAME?</v>
      </c>
    </row>
    <row r="711" spans="1:5" x14ac:dyDescent="0.3">
      <c r="A711" s="73">
        <v>42814</v>
      </c>
      <c r="B711" s="130">
        <v>2373.469971</v>
      </c>
      <c r="C711" s="125">
        <f t="shared" si="30"/>
        <v>-7.7467276031095711E-4</v>
      </c>
      <c r="D711" s="128">
        <f t="shared" si="31"/>
        <v>-774.67276031095707</v>
      </c>
      <c r="E711" s="128" t="e">
        <f t="shared" ca="1" si="32"/>
        <v>#NAME?</v>
      </c>
    </row>
    <row r="712" spans="1:5" x14ac:dyDescent="0.3">
      <c r="A712" s="73">
        <v>42811</v>
      </c>
      <c r="B712" s="130">
        <v>2378.25</v>
      </c>
      <c r="C712" s="125">
        <f t="shared" ref="C712:C775" si="33">B712/B722-1</f>
        <v>-2.0435885565561751E-3</v>
      </c>
      <c r="D712" s="128">
        <f t="shared" ref="D712:D775" si="34">C712*$B$5</f>
        <v>-2043.588556556175</v>
      </c>
      <c r="E712" s="128" t="e">
        <f t="shared" ref="E712:E775" ca="1" si="35">ABS(_xlfn.PERCENTILE.INC(OFFSET(D712,0,0,Window),1-VaRLevel))</f>
        <v>#NAME?</v>
      </c>
    </row>
    <row r="713" spans="1:5" x14ac:dyDescent="0.3">
      <c r="A713" s="73">
        <v>42810</v>
      </c>
      <c r="B713" s="130">
        <v>2381.3798830000001</v>
      </c>
      <c r="C713" s="125">
        <f t="shared" si="33"/>
        <v>-2.2672424669356595E-4</v>
      </c>
      <c r="D713" s="128">
        <f t="shared" si="34"/>
        <v>-226.72424669356593</v>
      </c>
      <c r="E713" s="128" t="e">
        <f t="shared" ca="1" si="35"/>
        <v>#NAME?</v>
      </c>
    </row>
    <row r="714" spans="1:5" x14ac:dyDescent="0.3">
      <c r="A714" s="73">
        <v>42809</v>
      </c>
      <c r="B714" s="130">
        <v>2385.26001</v>
      </c>
      <c r="C714" s="125">
        <f t="shared" si="33"/>
        <v>-4.465830470528509E-3</v>
      </c>
      <c r="D714" s="128">
        <f t="shared" si="34"/>
        <v>-4465.8304705285091</v>
      </c>
      <c r="E714" s="128" t="e">
        <f t="shared" ca="1" si="35"/>
        <v>#NAME?</v>
      </c>
    </row>
    <row r="715" spans="1:5" x14ac:dyDescent="0.3">
      <c r="A715" s="73">
        <v>42808</v>
      </c>
      <c r="B715" s="130">
        <v>2365.4499510000001</v>
      </c>
      <c r="C715" s="125">
        <f t="shared" si="33"/>
        <v>7.6579262575515727E-4</v>
      </c>
      <c r="D715" s="128">
        <f t="shared" si="34"/>
        <v>765.79262575515725</v>
      </c>
      <c r="E715" s="128" t="e">
        <f t="shared" ca="1" si="35"/>
        <v>#NAME?</v>
      </c>
    </row>
    <row r="716" spans="1:5" x14ac:dyDescent="0.3">
      <c r="A716" s="73">
        <v>42807</v>
      </c>
      <c r="B716" s="130">
        <v>2373.469971</v>
      </c>
      <c r="C716" s="125">
        <f t="shared" si="33"/>
        <v>1.569773604810587E-3</v>
      </c>
      <c r="D716" s="128">
        <f t="shared" si="34"/>
        <v>1569.7736048105871</v>
      </c>
      <c r="E716" s="128" t="e">
        <f t="shared" ca="1" si="35"/>
        <v>#NAME?</v>
      </c>
    </row>
    <row r="717" spans="1:5" x14ac:dyDescent="0.3">
      <c r="A717" s="73">
        <v>42804</v>
      </c>
      <c r="B717" s="130">
        <v>2372.6000979999999</v>
      </c>
      <c r="C717" s="125">
        <f t="shared" si="33"/>
        <v>2.2219072057549916E-3</v>
      </c>
      <c r="D717" s="128">
        <f t="shared" si="34"/>
        <v>2221.9072057549915</v>
      </c>
      <c r="E717" s="128" t="e">
        <f t="shared" ca="1" si="35"/>
        <v>#NAME?</v>
      </c>
    </row>
    <row r="718" spans="1:5" x14ac:dyDescent="0.3">
      <c r="A718" s="73">
        <v>42803</v>
      </c>
      <c r="B718" s="130">
        <v>2364.8701169999999</v>
      </c>
      <c r="C718" s="125">
        <f t="shared" si="33"/>
        <v>4.4845312167285378E-4</v>
      </c>
      <c r="D718" s="128">
        <f t="shared" si="34"/>
        <v>448.4531216728538</v>
      </c>
      <c r="E718" s="128" t="e">
        <f t="shared" ca="1" si="35"/>
        <v>#NAME?</v>
      </c>
    </row>
    <row r="719" spans="1:5" x14ac:dyDescent="0.3">
      <c r="A719" s="73">
        <v>42802</v>
      </c>
      <c r="B719" s="130">
        <v>2362.9799800000001</v>
      </c>
      <c r="C719" s="125">
        <f t="shared" si="33"/>
        <v>6.7678450071495533E-5</v>
      </c>
      <c r="D719" s="128">
        <f t="shared" si="34"/>
        <v>67.678450071495533</v>
      </c>
      <c r="E719" s="128" t="e">
        <f t="shared" ca="1" si="35"/>
        <v>#NAME?</v>
      </c>
    </row>
    <row r="720" spans="1:5" x14ac:dyDescent="0.3">
      <c r="A720" s="73">
        <v>42801</v>
      </c>
      <c r="B720" s="130">
        <v>2368.389893</v>
      </c>
      <c r="C720" s="125">
        <f t="shared" si="33"/>
        <v>1.2725270987687942E-3</v>
      </c>
      <c r="D720" s="128">
        <f t="shared" si="34"/>
        <v>1272.5270987687943</v>
      </c>
      <c r="E720" s="128" t="e">
        <f t="shared" ca="1" si="35"/>
        <v>#NAME?</v>
      </c>
    </row>
    <row r="721" spans="1:5" x14ac:dyDescent="0.3">
      <c r="A721" s="73">
        <v>42800</v>
      </c>
      <c r="B721" s="130">
        <v>2375.3100589999999</v>
      </c>
      <c r="C721" s="125">
        <f t="shared" si="33"/>
        <v>1.0271588451615132E-2</v>
      </c>
      <c r="D721" s="128">
        <f t="shared" si="34"/>
        <v>10271.588451615133</v>
      </c>
      <c r="E721" s="128" t="e">
        <f t="shared" ca="1" si="35"/>
        <v>#NAME?</v>
      </c>
    </row>
    <row r="722" spans="1:5" x14ac:dyDescent="0.3">
      <c r="A722" s="73">
        <v>42797</v>
      </c>
      <c r="B722" s="130">
        <v>2383.1201169999999</v>
      </c>
      <c r="C722" s="125">
        <f t="shared" si="33"/>
        <v>1.5294751426601527E-2</v>
      </c>
      <c r="D722" s="128">
        <f t="shared" si="34"/>
        <v>15294.751426601528</v>
      </c>
      <c r="E722" s="128" t="e">
        <f t="shared" ca="1" si="35"/>
        <v>#NAME?</v>
      </c>
    </row>
    <row r="723" spans="1:5" x14ac:dyDescent="0.3">
      <c r="A723" s="73">
        <v>42796</v>
      </c>
      <c r="B723" s="130">
        <v>2381.919922</v>
      </c>
      <c r="C723" s="125">
        <f t="shared" si="33"/>
        <v>1.3906532723209519E-2</v>
      </c>
      <c r="D723" s="128">
        <f t="shared" si="34"/>
        <v>13906.532723209519</v>
      </c>
      <c r="E723" s="128" t="e">
        <f t="shared" ca="1" si="35"/>
        <v>#NAME?</v>
      </c>
    </row>
    <row r="724" spans="1:5" x14ac:dyDescent="0.3">
      <c r="A724" s="73">
        <v>42795</v>
      </c>
      <c r="B724" s="130">
        <v>2395.959961</v>
      </c>
      <c r="C724" s="125">
        <f t="shared" si="33"/>
        <v>2.4974495440579281E-2</v>
      </c>
      <c r="D724" s="128">
        <f t="shared" si="34"/>
        <v>24974.495440579281</v>
      </c>
      <c r="E724" s="128" t="e">
        <f t="shared" ca="1" si="35"/>
        <v>#NAME?</v>
      </c>
    </row>
    <row r="725" spans="1:5" x14ac:dyDescent="0.3">
      <c r="A725" s="73">
        <v>42794</v>
      </c>
      <c r="B725" s="130">
        <v>2363.639893</v>
      </c>
      <c r="C725" s="125">
        <f t="shared" si="33"/>
        <v>1.5200211747020242E-2</v>
      </c>
      <c r="D725" s="128">
        <f t="shared" si="34"/>
        <v>15200.211747020243</v>
      </c>
      <c r="E725" s="128" t="e">
        <f t="shared" ca="1" si="35"/>
        <v>#NAME?</v>
      </c>
    </row>
    <row r="726" spans="1:5" x14ac:dyDescent="0.3">
      <c r="A726" s="73">
        <v>42793</v>
      </c>
      <c r="B726" s="130">
        <v>2369.75</v>
      </c>
      <c r="C726" s="125">
        <f t="shared" si="33"/>
        <v>2.3163896088225222E-2</v>
      </c>
      <c r="D726" s="128">
        <f t="shared" si="34"/>
        <v>23163.896088225221</v>
      </c>
      <c r="E726" s="128" t="e">
        <f t="shared" ca="1" si="35"/>
        <v>#NAME?</v>
      </c>
    </row>
    <row r="727" spans="1:5" x14ac:dyDescent="0.3">
      <c r="A727" s="73">
        <v>42790</v>
      </c>
      <c r="B727" s="130">
        <v>2367.3400879999999</v>
      </c>
      <c r="C727" s="125">
        <f t="shared" si="33"/>
        <v>2.5768335298394174E-2</v>
      </c>
      <c r="D727" s="128">
        <f t="shared" si="34"/>
        <v>25768.335298394173</v>
      </c>
      <c r="E727" s="128" t="e">
        <f t="shared" ca="1" si="35"/>
        <v>#NAME?</v>
      </c>
    </row>
    <row r="728" spans="1:5" x14ac:dyDescent="0.3">
      <c r="A728" s="73">
        <v>42789</v>
      </c>
      <c r="B728" s="130">
        <v>2363.8100589999999</v>
      </c>
      <c r="C728" s="125">
        <f t="shared" si="33"/>
        <v>3.0130754901662948E-2</v>
      </c>
      <c r="D728" s="128">
        <f t="shared" si="34"/>
        <v>30130.754901662949</v>
      </c>
      <c r="E728" s="128" t="e">
        <f t="shared" ca="1" si="35"/>
        <v>#NAME?</v>
      </c>
    </row>
    <row r="729" spans="1:5" x14ac:dyDescent="0.3">
      <c r="A729" s="73">
        <v>42788</v>
      </c>
      <c r="B729" s="130">
        <v>2362.820068</v>
      </c>
      <c r="C729" s="125">
        <f t="shared" si="33"/>
        <v>3.0413237927925607E-2</v>
      </c>
      <c r="D729" s="128">
        <f t="shared" si="34"/>
        <v>30413.237927925606</v>
      </c>
      <c r="E729" s="128" t="e">
        <f t="shared" ca="1" si="35"/>
        <v>#NAME?</v>
      </c>
    </row>
    <row r="730" spans="1:5" x14ac:dyDescent="0.3">
      <c r="A730" s="73">
        <v>42787</v>
      </c>
      <c r="B730" s="130">
        <v>2365.3798830000001</v>
      </c>
      <c r="C730" s="125">
        <f t="shared" si="33"/>
        <v>3.1763540376675614E-2</v>
      </c>
      <c r="D730" s="128">
        <f t="shared" si="34"/>
        <v>31763.540376675614</v>
      </c>
      <c r="E730" s="128" t="e">
        <f t="shared" ca="1" si="35"/>
        <v>#NAME?</v>
      </c>
    </row>
    <row r="731" spans="1:5" x14ac:dyDescent="0.3">
      <c r="A731" s="73">
        <v>42783</v>
      </c>
      <c r="B731" s="130">
        <v>2351.1599120000001</v>
      </c>
      <c r="C731" s="125">
        <f t="shared" si="33"/>
        <v>2.3391452944839575E-2</v>
      </c>
      <c r="D731" s="128">
        <f t="shared" si="34"/>
        <v>23391.452944839573</v>
      </c>
      <c r="E731" s="128" t="e">
        <f t="shared" ca="1" si="35"/>
        <v>#NAME?</v>
      </c>
    </row>
    <row r="732" spans="1:5" x14ac:dyDescent="0.3">
      <c r="A732" s="73">
        <v>42782</v>
      </c>
      <c r="B732" s="130">
        <v>2347.219971</v>
      </c>
      <c r="C732" s="125">
        <f t="shared" si="33"/>
        <v>2.9098743954369288E-2</v>
      </c>
      <c r="D732" s="128">
        <f t="shared" si="34"/>
        <v>29098.743954369289</v>
      </c>
      <c r="E732" s="128" t="e">
        <f t="shared" ca="1" si="35"/>
        <v>#NAME?</v>
      </c>
    </row>
    <row r="733" spans="1:5" x14ac:dyDescent="0.3">
      <c r="A733" s="73">
        <v>42781</v>
      </c>
      <c r="B733" s="130">
        <v>2349.25</v>
      </c>
      <c r="C733" s="125">
        <f t="shared" si="33"/>
        <v>3.0576188064208587E-2</v>
      </c>
      <c r="D733" s="128">
        <f t="shared" si="34"/>
        <v>30576.188064208585</v>
      </c>
      <c r="E733" s="128" t="e">
        <f t="shared" ca="1" si="35"/>
        <v>#NAME?</v>
      </c>
    </row>
    <row r="734" spans="1:5" x14ac:dyDescent="0.3">
      <c r="A734" s="73">
        <v>42780</v>
      </c>
      <c r="B734" s="130">
        <v>2337.580078</v>
      </c>
      <c r="C734" s="125">
        <f t="shared" si="33"/>
        <v>2.5762749953160302E-2</v>
      </c>
      <c r="D734" s="128">
        <f t="shared" si="34"/>
        <v>25762.749953160303</v>
      </c>
      <c r="E734" s="128" t="e">
        <f t="shared" ca="1" si="35"/>
        <v>#NAME?</v>
      </c>
    </row>
    <row r="735" spans="1:5" x14ac:dyDescent="0.3">
      <c r="A735" s="73">
        <v>42779</v>
      </c>
      <c r="B735" s="130">
        <v>2328.25</v>
      </c>
      <c r="C735" s="125">
        <f t="shared" si="33"/>
        <v>2.0759393237064439E-2</v>
      </c>
      <c r="D735" s="128">
        <f t="shared" si="34"/>
        <v>20759.39323706444</v>
      </c>
      <c r="E735" s="128" t="e">
        <f t="shared" ca="1" si="35"/>
        <v>#NAME?</v>
      </c>
    </row>
    <row r="736" spans="1:5" x14ac:dyDescent="0.3">
      <c r="A736" s="73">
        <v>42776</v>
      </c>
      <c r="B736" s="130">
        <v>2316.1000979999999</v>
      </c>
      <c r="C736" s="125">
        <f t="shared" si="33"/>
        <v>9.3303049869428722E-3</v>
      </c>
      <c r="D736" s="128">
        <f t="shared" si="34"/>
        <v>9330.3049869428723</v>
      </c>
      <c r="E736" s="128" t="e">
        <f t="shared" ca="1" si="35"/>
        <v>#NAME?</v>
      </c>
    </row>
    <row r="737" spans="1:5" x14ac:dyDescent="0.3">
      <c r="A737" s="73">
        <v>42775</v>
      </c>
      <c r="B737" s="130">
        <v>2307.8701169999999</v>
      </c>
      <c r="C737" s="125">
        <f t="shared" si="33"/>
        <v>4.8723310741236592E-3</v>
      </c>
      <c r="D737" s="128">
        <f t="shared" si="34"/>
        <v>4872.3310741236592</v>
      </c>
      <c r="E737" s="128" t="e">
        <f t="shared" ca="1" si="35"/>
        <v>#NAME?</v>
      </c>
    </row>
    <row r="738" spans="1:5" x14ac:dyDescent="0.3">
      <c r="A738" s="73">
        <v>42774</v>
      </c>
      <c r="B738" s="130">
        <v>2294.669922</v>
      </c>
      <c r="C738" s="125">
        <f t="shared" si="33"/>
        <v>-1.6099212971101284E-3</v>
      </c>
      <c r="D738" s="128">
        <f t="shared" si="34"/>
        <v>-1609.9212971101285</v>
      </c>
      <c r="E738" s="128" t="e">
        <f t="shared" ca="1" si="35"/>
        <v>#NAME?</v>
      </c>
    </row>
    <row r="739" spans="1:5" x14ac:dyDescent="0.3">
      <c r="A739" s="73">
        <v>42773</v>
      </c>
      <c r="B739" s="130">
        <v>2293.080078</v>
      </c>
      <c r="C739" s="125">
        <f t="shared" si="33"/>
        <v>5.7059693833934055E-3</v>
      </c>
      <c r="D739" s="128">
        <f t="shared" si="34"/>
        <v>5705.9693833934052</v>
      </c>
      <c r="E739" s="128" t="e">
        <f t="shared" ca="1" si="35"/>
        <v>#NAME?</v>
      </c>
    </row>
    <row r="740" spans="1:5" x14ac:dyDescent="0.3">
      <c r="A740" s="73">
        <v>42772</v>
      </c>
      <c r="B740" s="130">
        <v>2292.5600589999999</v>
      </c>
      <c r="C740" s="125">
        <f t="shared" si="33"/>
        <v>1.207845161215082E-2</v>
      </c>
      <c r="D740" s="128">
        <f t="shared" si="34"/>
        <v>12078.45161215082</v>
      </c>
      <c r="E740" s="128" t="e">
        <f t="shared" ca="1" si="35"/>
        <v>#NAME?</v>
      </c>
    </row>
    <row r="741" spans="1:5" x14ac:dyDescent="0.3">
      <c r="A741" s="73">
        <v>42769</v>
      </c>
      <c r="B741" s="130">
        <v>2297.419922</v>
      </c>
      <c r="C741" s="125">
        <f t="shared" si="33"/>
        <v>1.1495508020378242E-2</v>
      </c>
      <c r="D741" s="128">
        <f t="shared" si="34"/>
        <v>11495.508020378242</v>
      </c>
      <c r="E741" s="128" t="e">
        <f t="shared" ca="1" si="35"/>
        <v>#NAME?</v>
      </c>
    </row>
    <row r="742" spans="1:5" x14ac:dyDescent="0.3">
      <c r="A742" s="73">
        <v>42768</v>
      </c>
      <c r="B742" s="130">
        <v>2280.8500979999999</v>
      </c>
      <c r="C742" s="125">
        <f t="shared" si="33"/>
        <v>7.5806128256323824E-3</v>
      </c>
      <c r="D742" s="128">
        <f t="shared" si="34"/>
        <v>7580.6128256323827</v>
      </c>
      <c r="E742" s="128" t="e">
        <f t="shared" ca="1" si="35"/>
        <v>#NAME?</v>
      </c>
    </row>
    <row r="743" spans="1:5" x14ac:dyDescent="0.3">
      <c r="A743" s="73">
        <v>42767</v>
      </c>
      <c r="B743" s="130">
        <v>2279.5500489999999</v>
      </c>
      <c r="C743" s="125">
        <f t="shared" si="33"/>
        <v>3.3717109370492437E-3</v>
      </c>
      <c r="D743" s="128">
        <f t="shared" si="34"/>
        <v>3371.7109370492435</v>
      </c>
      <c r="E743" s="128" t="e">
        <f t="shared" ca="1" si="35"/>
        <v>#NAME?</v>
      </c>
    </row>
    <row r="744" spans="1:5" x14ac:dyDescent="0.3">
      <c r="A744" s="73">
        <v>42766</v>
      </c>
      <c r="B744" s="130">
        <v>2278.8701169999999</v>
      </c>
      <c r="C744" s="125">
        <f t="shared" si="33"/>
        <v>4.841603657166571E-3</v>
      </c>
      <c r="D744" s="128">
        <f t="shared" si="34"/>
        <v>4841.6036571665709</v>
      </c>
      <c r="E744" s="128" t="e">
        <f t="shared" ca="1" si="35"/>
        <v>#NAME?</v>
      </c>
    </row>
    <row r="745" spans="1:5" x14ac:dyDescent="0.3">
      <c r="A745" s="73">
        <v>42765</v>
      </c>
      <c r="B745" s="130">
        <v>2280.8999020000001</v>
      </c>
      <c r="C745" s="125">
        <f t="shared" si="33"/>
        <v>2.7520879323643666E-3</v>
      </c>
      <c r="D745" s="128">
        <f t="shared" si="34"/>
        <v>2752.0879323643667</v>
      </c>
      <c r="E745" s="128" t="e">
        <f t="shared" ca="1" si="35"/>
        <v>#NAME?</v>
      </c>
    </row>
    <row r="746" spans="1:5" x14ac:dyDescent="0.3">
      <c r="A746" s="73">
        <v>42762</v>
      </c>
      <c r="B746" s="130">
        <v>2294.6899410000001</v>
      </c>
      <c r="C746" s="125">
        <f t="shared" si="33"/>
        <v>1.068074938345176E-2</v>
      </c>
      <c r="D746" s="128">
        <f t="shared" si="34"/>
        <v>10680.749383451759</v>
      </c>
      <c r="E746" s="128" t="e">
        <f t="shared" ca="1" si="35"/>
        <v>#NAME?</v>
      </c>
    </row>
    <row r="747" spans="1:5" x14ac:dyDescent="0.3">
      <c r="A747" s="73">
        <v>42761</v>
      </c>
      <c r="B747" s="130">
        <v>2296.679932</v>
      </c>
      <c r="C747" s="125">
        <f t="shared" si="33"/>
        <v>9.3876304702815716E-3</v>
      </c>
      <c r="D747" s="128">
        <f t="shared" si="34"/>
        <v>9387.6304702815723</v>
      </c>
      <c r="E747" s="128" t="e">
        <f t="shared" ca="1" si="35"/>
        <v>#NAME?</v>
      </c>
    </row>
    <row r="748" spans="1:5" x14ac:dyDescent="0.3">
      <c r="A748" s="73">
        <v>42760</v>
      </c>
      <c r="B748" s="130">
        <v>2298.3701169999999</v>
      </c>
      <c r="C748" s="125">
        <f t="shared" si="33"/>
        <v>1.2988768245801641E-2</v>
      </c>
      <c r="D748" s="128">
        <f t="shared" si="34"/>
        <v>12988.768245801641</v>
      </c>
      <c r="E748" s="128" t="e">
        <f t="shared" ca="1" si="35"/>
        <v>#NAME?</v>
      </c>
    </row>
    <row r="749" spans="1:5" x14ac:dyDescent="0.3">
      <c r="A749" s="73">
        <v>42759</v>
      </c>
      <c r="B749" s="130">
        <v>2280.070068</v>
      </c>
      <c r="C749" s="125">
        <f t="shared" si="33"/>
        <v>4.9231638602273975E-3</v>
      </c>
      <c r="D749" s="128">
        <f t="shared" si="34"/>
        <v>4923.1638602273979</v>
      </c>
      <c r="E749" s="128" t="e">
        <f t="shared" ca="1" si="35"/>
        <v>#NAME?</v>
      </c>
    </row>
    <row r="750" spans="1:5" x14ac:dyDescent="0.3">
      <c r="A750" s="73">
        <v>42758</v>
      </c>
      <c r="B750" s="130">
        <v>2265.1999510000001</v>
      </c>
      <c r="C750" s="125">
        <f t="shared" si="33"/>
        <v>-5.1735320922760009E-3</v>
      </c>
      <c r="D750" s="128">
        <f t="shared" si="34"/>
        <v>-5173.5320922760011</v>
      </c>
      <c r="E750" s="128" t="e">
        <f t="shared" ca="1" si="35"/>
        <v>#NAME?</v>
      </c>
    </row>
    <row r="751" spans="1:5" x14ac:dyDescent="0.3">
      <c r="A751" s="73">
        <v>42755</v>
      </c>
      <c r="B751" s="130">
        <v>2271.3100589999999</v>
      </c>
      <c r="C751" s="125">
        <f t="shared" si="33"/>
        <v>1.0180956368444072E-3</v>
      </c>
      <c r="D751" s="128">
        <f t="shared" si="34"/>
        <v>1018.0956368444072</v>
      </c>
      <c r="E751" s="128" t="e">
        <f t="shared" ca="1" si="35"/>
        <v>#NAME?</v>
      </c>
    </row>
    <row r="752" spans="1:5" x14ac:dyDescent="0.3">
      <c r="A752" s="73">
        <v>42754</v>
      </c>
      <c r="B752" s="130">
        <v>2263.6899410000001</v>
      </c>
      <c r="C752" s="125">
        <f t="shared" si="33"/>
        <v>-3.1091309038863146E-3</v>
      </c>
      <c r="D752" s="128">
        <f t="shared" si="34"/>
        <v>-3109.1309038863146</v>
      </c>
      <c r="E752" s="128" t="e">
        <f t="shared" ca="1" si="35"/>
        <v>#NAME?</v>
      </c>
    </row>
    <row r="753" spans="1:5" x14ac:dyDescent="0.3">
      <c r="A753" s="73">
        <v>42753</v>
      </c>
      <c r="B753" s="130">
        <v>2271.889893</v>
      </c>
      <c r="C753" s="125">
        <f t="shared" si="33"/>
        <v>6.2271360174519508E-3</v>
      </c>
      <c r="D753" s="128">
        <f t="shared" si="34"/>
        <v>6227.1360174519505</v>
      </c>
      <c r="E753" s="128" t="e">
        <f t="shared" ca="1" si="35"/>
        <v>#NAME?</v>
      </c>
    </row>
    <row r="754" spans="1:5" x14ac:dyDescent="0.3">
      <c r="A754" s="73">
        <v>42752</v>
      </c>
      <c r="B754" s="130">
        <v>2267.889893</v>
      </c>
      <c r="C754" s="125">
        <f t="shared" si="33"/>
        <v>1.2979910930069227E-2</v>
      </c>
      <c r="D754" s="128">
        <f t="shared" si="34"/>
        <v>12979.910930069227</v>
      </c>
      <c r="E754" s="128" t="e">
        <f t="shared" ca="1" si="35"/>
        <v>#NAME?</v>
      </c>
    </row>
    <row r="755" spans="1:5" x14ac:dyDescent="0.3">
      <c r="A755" s="73">
        <v>42748</v>
      </c>
      <c r="B755" s="130">
        <v>2274.639893</v>
      </c>
      <c r="C755" s="125">
        <f t="shared" si="33"/>
        <v>1.1283659019928116E-2</v>
      </c>
      <c r="D755" s="128">
        <f t="shared" si="34"/>
        <v>11283.659019928116</v>
      </c>
      <c r="E755" s="128" t="e">
        <f t="shared" ca="1" si="35"/>
        <v>#NAME?</v>
      </c>
    </row>
    <row r="756" spans="1:5" x14ac:dyDescent="0.3">
      <c r="A756" s="73">
        <v>42747</v>
      </c>
      <c r="B756" s="130">
        <v>2270.4399410000001</v>
      </c>
      <c r="C756" s="125">
        <f t="shared" si="33"/>
        <v>9.1203330391240733E-3</v>
      </c>
      <c r="D756" s="128">
        <f t="shared" si="34"/>
        <v>9120.3330391240725</v>
      </c>
      <c r="E756" s="128" t="e">
        <f t="shared" ca="1" si="35"/>
        <v>#NAME?</v>
      </c>
    </row>
    <row r="757" spans="1:5" x14ac:dyDescent="0.3">
      <c r="A757" s="73">
        <v>42746</v>
      </c>
      <c r="B757" s="130">
        <v>2275.320068</v>
      </c>
      <c r="C757" s="125">
        <f t="shared" si="33"/>
        <v>2.8384865361337219E-3</v>
      </c>
      <c r="D757" s="128">
        <f t="shared" si="34"/>
        <v>2838.486536133722</v>
      </c>
      <c r="E757" s="128" t="e">
        <f t="shared" ca="1" si="35"/>
        <v>#NAME?</v>
      </c>
    </row>
    <row r="758" spans="1:5" x14ac:dyDescent="0.3">
      <c r="A758" s="73">
        <v>42745</v>
      </c>
      <c r="B758" s="130">
        <v>2268.8999020000001</v>
      </c>
      <c r="C758" s="125">
        <f t="shared" si="33"/>
        <v>2.2572159572966655E-3</v>
      </c>
      <c r="D758" s="128">
        <f t="shared" si="34"/>
        <v>2257.2159572966657</v>
      </c>
      <c r="E758" s="128" t="e">
        <f t="shared" ca="1" si="35"/>
        <v>#NAME?</v>
      </c>
    </row>
    <row r="759" spans="1:5" x14ac:dyDescent="0.3">
      <c r="A759" s="73">
        <v>42744</v>
      </c>
      <c r="B759" s="130">
        <v>2268.8999020000001</v>
      </c>
      <c r="C759" s="125">
        <f t="shared" si="33"/>
        <v>3.511756571084268E-3</v>
      </c>
      <c r="D759" s="128">
        <f t="shared" si="34"/>
        <v>3511.7565710842678</v>
      </c>
      <c r="E759" s="128" t="e">
        <f t="shared" ca="1" si="35"/>
        <v>#NAME?</v>
      </c>
    </row>
    <row r="760" spans="1:5" x14ac:dyDescent="0.3">
      <c r="A760" s="73">
        <v>42741</v>
      </c>
      <c r="B760" s="130">
        <v>2276.9799800000001</v>
      </c>
      <c r="C760" s="125">
        <f t="shared" si="33"/>
        <v>5.2093203870040572E-3</v>
      </c>
      <c r="D760" s="128">
        <f t="shared" si="34"/>
        <v>5209.320387004057</v>
      </c>
      <c r="E760" s="128" t="e">
        <f t="shared" ca="1" si="35"/>
        <v>#NAME?</v>
      </c>
    </row>
    <row r="761" spans="1:5" x14ac:dyDescent="0.3">
      <c r="A761" s="73">
        <v>42740</v>
      </c>
      <c r="B761" s="130">
        <v>2269</v>
      </c>
      <c r="C761" s="125">
        <f t="shared" si="33"/>
        <v>-7.750753017709E-4</v>
      </c>
      <c r="D761" s="128">
        <f t="shared" si="34"/>
        <v>-775.07530177089996</v>
      </c>
      <c r="E761" s="128" t="e">
        <f t="shared" ca="1" si="35"/>
        <v>#NAME?</v>
      </c>
    </row>
    <row r="762" spans="1:5" x14ac:dyDescent="0.3">
      <c r="A762" s="73">
        <v>42739</v>
      </c>
      <c r="B762" s="130">
        <v>2270.75</v>
      </c>
      <c r="C762" s="125">
        <f t="shared" si="33"/>
        <v>3.6330881334791787E-3</v>
      </c>
      <c r="D762" s="128">
        <f t="shared" si="34"/>
        <v>3633.0881334791789</v>
      </c>
      <c r="E762" s="128" t="e">
        <f t="shared" ca="1" si="35"/>
        <v>#NAME?</v>
      </c>
    </row>
    <row r="763" spans="1:5" x14ac:dyDescent="0.3">
      <c r="A763" s="73">
        <v>42738</v>
      </c>
      <c r="B763" s="130">
        <v>2257.830078</v>
      </c>
      <c r="C763" s="125">
        <f t="shared" si="33"/>
        <v>-1.0628102440268794E-4</v>
      </c>
      <c r="D763" s="128">
        <f t="shared" si="34"/>
        <v>-106.28102440268793</v>
      </c>
      <c r="E763" s="128" t="e">
        <f t="shared" ca="1" si="35"/>
        <v>#NAME?</v>
      </c>
    </row>
    <row r="764" spans="1:5" x14ac:dyDescent="0.3">
      <c r="A764" s="73">
        <v>42734</v>
      </c>
      <c r="B764" s="130">
        <v>2238.830078</v>
      </c>
      <c r="C764" s="125">
        <f t="shared" si="33"/>
        <v>-1.0256252438105906E-2</v>
      </c>
      <c r="D764" s="128">
        <f t="shared" si="34"/>
        <v>-10256.252438105907</v>
      </c>
      <c r="E764" s="128" t="e">
        <f t="shared" ca="1" si="35"/>
        <v>#NAME?</v>
      </c>
    </row>
    <row r="765" spans="1:5" x14ac:dyDescent="0.3">
      <c r="A765" s="73">
        <v>42733</v>
      </c>
      <c r="B765" s="130">
        <v>2249.26001</v>
      </c>
      <c r="C765" s="125">
        <f t="shared" si="33"/>
        <v>-1.7840743042417673E-3</v>
      </c>
      <c r="D765" s="128">
        <f t="shared" si="34"/>
        <v>-1784.0743042417673</v>
      </c>
      <c r="E765" s="128" t="e">
        <f t="shared" ca="1" si="35"/>
        <v>#NAME?</v>
      </c>
    </row>
    <row r="766" spans="1:5" x14ac:dyDescent="0.3">
      <c r="A766" s="73">
        <v>42732</v>
      </c>
      <c r="B766" s="130">
        <v>2249.919922</v>
      </c>
      <c r="C766" s="125">
        <f t="shared" si="33"/>
        <v>-9.5962747514182212E-3</v>
      </c>
      <c r="D766" s="128">
        <f t="shared" si="34"/>
        <v>-9596.2747514182211</v>
      </c>
      <c r="E766" s="128" t="e">
        <f t="shared" ca="1" si="35"/>
        <v>#NAME?</v>
      </c>
    </row>
    <row r="767" spans="1:5" x14ac:dyDescent="0.3">
      <c r="A767" s="73">
        <v>42731</v>
      </c>
      <c r="B767" s="130">
        <v>2268.8798830000001</v>
      </c>
      <c r="C767" s="125">
        <f t="shared" si="33"/>
        <v>5.2814060532639928E-3</v>
      </c>
      <c r="D767" s="128">
        <f t="shared" si="34"/>
        <v>5281.4060532639924</v>
      </c>
      <c r="E767" s="128" t="e">
        <f t="shared" ca="1" si="35"/>
        <v>#NAME?</v>
      </c>
    </row>
    <row r="768" spans="1:5" x14ac:dyDescent="0.3">
      <c r="A768" s="73">
        <v>42727</v>
      </c>
      <c r="B768" s="130">
        <v>2263.790039</v>
      </c>
      <c r="C768" s="125">
        <f t="shared" si="33"/>
        <v>1.8853522393262878E-3</v>
      </c>
      <c r="D768" s="128">
        <f t="shared" si="34"/>
        <v>1885.3522393262879</v>
      </c>
      <c r="E768" s="128" t="e">
        <f t="shared" ca="1" si="35"/>
        <v>#NAME?</v>
      </c>
    </row>
    <row r="769" spans="1:5" x14ac:dyDescent="0.3">
      <c r="A769" s="73">
        <v>42726</v>
      </c>
      <c r="B769" s="130">
        <v>2260.959961</v>
      </c>
      <c r="C769" s="125">
        <f t="shared" si="33"/>
        <v>6.575588168391544E-3</v>
      </c>
      <c r="D769" s="128">
        <f t="shared" si="34"/>
        <v>6575.5881683915441</v>
      </c>
      <c r="E769" s="128" t="e">
        <f t="shared" ca="1" si="35"/>
        <v>#NAME?</v>
      </c>
    </row>
    <row r="770" spans="1:5" x14ac:dyDescent="0.3">
      <c r="A770" s="73">
        <v>42725</v>
      </c>
      <c r="B770" s="130">
        <v>2265.179932</v>
      </c>
      <c r="C770" s="125">
        <f t="shared" si="33"/>
        <v>1.063191066012581E-2</v>
      </c>
      <c r="D770" s="128">
        <f t="shared" si="34"/>
        <v>10631.91066012581</v>
      </c>
      <c r="E770" s="128" t="e">
        <f t="shared" ca="1" si="35"/>
        <v>#NAME?</v>
      </c>
    </row>
    <row r="771" spans="1:5" x14ac:dyDescent="0.3">
      <c r="A771" s="73">
        <v>42724</v>
      </c>
      <c r="B771" s="130">
        <v>2270.76001</v>
      </c>
      <c r="C771" s="125">
        <f t="shared" si="33"/>
        <v>2.6457479796019978E-2</v>
      </c>
      <c r="D771" s="128">
        <f t="shared" si="34"/>
        <v>26457.479796019979</v>
      </c>
      <c r="E771" s="128" t="e">
        <f t="shared" ca="1" si="35"/>
        <v>#NAME?</v>
      </c>
    </row>
    <row r="772" spans="1:5" x14ac:dyDescent="0.3">
      <c r="A772" s="73">
        <v>42723</v>
      </c>
      <c r="B772" s="130">
        <v>2262.530029</v>
      </c>
      <c r="C772" s="125">
        <f t="shared" si="33"/>
        <v>2.6225702710470866E-2</v>
      </c>
      <c r="D772" s="128">
        <f t="shared" si="34"/>
        <v>26225.702710470865</v>
      </c>
      <c r="E772" s="128" t="e">
        <f t="shared" ca="1" si="35"/>
        <v>#NAME?</v>
      </c>
    </row>
    <row r="773" spans="1:5" x14ac:dyDescent="0.3">
      <c r="A773" s="73">
        <v>42720</v>
      </c>
      <c r="B773" s="130">
        <v>2258.070068</v>
      </c>
      <c r="C773" s="125">
        <f t="shared" si="33"/>
        <v>3.0164975696564067E-2</v>
      </c>
      <c r="D773" s="128">
        <f t="shared" si="34"/>
        <v>30164.975696564066</v>
      </c>
      <c r="E773" s="128" t="e">
        <f t="shared" ca="1" si="35"/>
        <v>#NAME?</v>
      </c>
    </row>
    <row r="774" spans="1:5" x14ac:dyDescent="0.3">
      <c r="A774" s="73">
        <v>42719</v>
      </c>
      <c r="B774" s="130">
        <v>2262.030029</v>
      </c>
      <c r="C774" s="125">
        <f t="shared" si="33"/>
        <v>3.2381267901793187E-2</v>
      </c>
      <c r="D774" s="128">
        <f t="shared" si="34"/>
        <v>32381.267901793188</v>
      </c>
      <c r="E774" s="128" t="e">
        <f t="shared" ca="1" si="35"/>
        <v>#NAME?</v>
      </c>
    </row>
    <row r="775" spans="1:5" x14ac:dyDescent="0.3">
      <c r="A775" s="73">
        <v>42718</v>
      </c>
      <c r="B775" s="130">
        <v>2253.280029</v>
      </c>
      <c r="C775" s="125">
        <f t="shared" si="33"/>
        <v>2.4772476265991106E-2</v>
      </c>
      <c r="D775" s="128">
        <f t="shared" si="34"/>
        <v>24772.476265991107</v>
      </c>
      <c r="E775" s="128" t="e">
        <f t="shared" ca="1" si="35"/>
        <v>#NAME?</v>
      </c>
    </row>
    <row r="776" spans="1:5" x14ac:dyDescent="0.3">
      <c r="A776" s="73">
        <v>42717</v>
      </c>
      <c r="B776" s="130">
        <v>2271.719971</v>
      </c>
      <c r="C776" s="125">
        <f t="shared" ref="C776:C839" si="36">B776/B786-1</f>
        <v>3.041741659790298E-2</v>
      </c>
      <c r="D776" s="128">
        <f t="shared" ref="D776:D839" si="37">C776*$B$5</f>
        <v>30417.416597902979</v>
      </c>
      <c r="E776" s="128" t="e">
        <f t="shared" ref="E776:E839" ca="1" si="38">ABS(_xlfn.PERCENTILE.INC(OFFSET(D776,0,0,Window),1-VaRLevel))</f>
        <v>#NAME?</v>
      </c>
    </row>
    <row r="777" spans="1:5" x14ac:dyDescent="0.3">
      <c r="A777" s="73">
        <v>42716</v>
      </c>
      <c r="B777" s="130">
        <v>2256.959961</v>
      </c>
      <c r="C777" s="125">
        <f t="shared" si="36"/>
        <v>2.508947128953487E-2</v>
      </c>
      <c r="D777" s="128">
        <f t="shared" si="37"/>
        <v>25089.471289534871</v>
      </c>
      <c r="E777" s="128" t="e">
        <f t="shared" ca="1" si="38"/>
        <v>#NAME?</v>
      </c>
    </row>
    <row r="778" spans="1:5" x14ac:dyDescent="0.3">
      <c r="A778" s="73">
        <v>42713</v>
      </c>
      <c r="B778" s="130">
        <v>2259.530029</v>
      </c>
      <c r="C778" s="125">
        <f t="shared" si="36"/>
        <v>2.0864268622360571E-2</v>
      </c>
      <c r="D778" s="128">
        <f t="shared" si="37"/>
        <v>20864.268622360571</v>
      </c>
      <c r="E778" s="128" t="e">
        <f t="shared" ca="1" si="38"/>
        <v>#NAME?</v>
      </c>
    </row>
    <row r="779" spans="1:5" x14ac:dyDescent="0.3">
      <c r="A779" s="73">
        <v>42712</v>
      </c>
      <c r="B779" s="130">
        <v>2246.1899410000001</v>
      </c>
      <c r="C779" s="125">
        <f t="shared" si="36"/>
        <v>1.8809631402390892E-2</v>
      </c>
      <c r="D779" s="128">
        <f t="shared" si="37"/>
        <v>18809.631402390893</v>
      </c>
      <c r="E779" s="128" t="e">
        <f t="shared" ca="1" si="38"/>
        <v>#NAME?</v>
      </c>
    </row>
    <row r="780" spans="1:5" x14ac:dyDescent="0.3">
      <c r="A780" s="73">
        <v>42711</v>
      </c>
      <c r="B780" s="130">
        <v>2241.3500979999999</v>
      </c>
      <c r="C780" s="125">
        <f t="shared" si="36"/>
        <v>1.7435862088261977E-2</v>
      </c>
      <c r="D780" s="128">
        <f t="shared" si="37"/>
        <v>17435.862088261976</v>
      </c>
      <c r="E780" s="128" t="e">
        <f t="shared" ca="1" si="38"/>
        <v>#NAME?</v>
      </c>
    </row>
    <row r="781" spans="1:5" x14ac:dyDescent="0.3">
      <c r="A781" s="73">
        <v>42710</v>
      </c>
      <c r="B781" s="130">
        <v>2212.2299800000001</v>
      </c>
      <c r="C781" s="125">
        <f t="shared" si="36"/>
        <v>6.3916733091164968E-3</v>
      </c>
      <c r="D781" s="128">
        <f t="shared" si="37"/>
        <v>6391.673309116497</v>
      </c>
      <c r="E781" s="128" t="e">
        <f t="shared" ca="1" si="38"/>
        <v>#NAME?</v>
      </c>
    </row>
    <row r="782" spans="1:5" x14ac:dyDescent="0.3">
      <c r="A782" s="73">
        <v>42709</v>
      </c>
      <c r="B782" s="130">
        <v>2204.709961</v>
      </c>
      <c r="C782" s="125">
        <f t="shared" si="36"/>
        <v>1.0454218811363214E-2</v>
      </c>
      <c r="D782" s="128">
        <f t="shared" si="37"/>
        <v>10454.218811363215</v>
      </c>
      <c r="E782" s="128" t="e">
        <f t="shared" ca="1" si="38"/>
        <v>#NAME?</v>
      </c>
    </row>
    <row r="783" spans="1:5" x14ac:dyDescent="0.3">
      <c r="A783" s="73">
        <v>42706</v>
      </c>
      <c r="B783" s="130">
        <v>2191.9499510000001</v>
      </c>
      <c r="C783" s="125">
        <f t="shared" si="36"/>
        <v>2.2083076107521915E-3</v>
      </c>
      <c r="D783" s="128">
        <f t="shared" si="37"/>
        <v>2208.3076107521915</v>
      </c>
      <c r="E783" s="128" t="e">
        <f t="shared" ca="1" si="38"/>
        <v>#NAME?</v>
      </c>
    </row>
    <row r="784" spans="1:5" x14ac:dyDescent="0.3">
      <c r="A784" s="73">
        <v>42705</v>
      </c>
      <c r="B784" s="130">
        <v>2191.080078</v>
      </c>
      <c r="C784" s="125">
        <f t="shared" si="36"/>
        <v>6.4954189749049096E-3</v>
      </c>
      <c r="D784" s="128">
        <f t="shared" si="37"/>
        <v>6495.4189749049092</v>
      </c>
      <c r="E784" s="128" t="e">
        <f t="shared" ca="1" si="38"/>
        <v>#NAME?</v>
      </c>
    </row>
    <row r="785" spans="1:5" x14ac:dyDescent="0.3">
      <c r="A785" s="73">
        <v>42704</v>
      </c>
      <c r="B785" s="130">
        <v>2198.8100589999999</v>
      </c>
      <c r="C785" s="125">
        <f t="shared" si="36"/>
        <v>8.4481064873473954E-3</v>
      </c>
      <c r="D785" s="128">
        <f t="shared" si="37"/>
        <v>8448.1064873473952</v>
      </c>
      <c r="E785" s="128" t="e">
        <f t="shared" ca="1" si="38"/>
        <v>#NAME?</v>
      </c>
    </row>
    <row r="786" spans="1:5" x14ac:dyDescent="0.3">
      <c r="A786" s="73">
        <v>42703</v>
      </c>
      <c r="B786" s="130">
        <v>2204.6599120000001</v>
      </c>
      <c r="C786" s="125">
        <f t="shared" si="36"/>
        <v>1.8695112242889111E-2</v>
      </c>
      <c r="D786" s="128">
        <f t="shared" si="37"/>
        <v>18695.11224288911</v>
      </c>
      <c r="E786" s="128" t="e">
        <f t="shared" ca="1" si="38"/>
        <v>#NAME?</v>
      </c>
    </row>
    <row r="787" spans="1:5" x14ac:dyDescent="0.3">
      <c r="A787" s="73">
        <v>42702</v>
      </c>
      <c r="B787" s="130">
        <v>2201.719971</v>
      </c>
      <c r="C787" s="125">
        <f t="shared" si="36"/>
        <v>1.7219164611674609E-2</v>
      </c>
      <c r="D787" s="128">
        <f t="shared" si="37"/>
        <v>17219.164611674609</v>
      </c>
      <c r="E787" s="128" t="e">
        <f t="shared" ca="1" si="38"/>
        <v>#NAME?</v>
      </c>
    </row>
    <row r="788" spans="1:5" x14ac:dyDescent="0.3">
      <c r="A788" s="73">
        <v>42699</v>
      </c>
      <c r="B788" s="130">
        <v>2213.3500979999999</v>
      </c>
      <c r="C788" s="125">
        <f t="shared" si="36"/>
        <v>2.116287966821262E-2</v>
      </c>
      <c r="D788" s="128">
        <f t="shared" si="37"/>
        <v>21162.879668212619</v>
      </c>
      <c r="E788" s="128" t="e">
        <f t="shared" ca="1" si="38"/>
        <v>#NAME?</v>
      </c>
    </row>
    <row r="789" spans="1:5" x14ac:dyDescent="0.3">
      <c r="A789" s="73">
        <v>42697</v>
      </c>
      <c r="B789" s="130">
        <v>2204.719971</v>
      </c>
      <c r="C789" s="125">
        <f t="shared" si="36"/>
        <v>1.9165500590934581E-2</v>
      </c>
      <c r="D789" s="128">
        <f t="shared" si="37"/>
        <v>19165.500590934582</v>
      </c>
      <c r="E789" s="128" t="e">
        <f t="shared" ca="1" si="38"/>
        <v>#NAME?</v>
      </c>
    </row>
    <row r="790" spans="1:5" x14ac:dyDescent="0.3">
      <c r="A790" s="73">
        <v>42696</v>
      </c>
      <c r="B790" s="130">
        <v>2202.9399410000001</v>
      </c>
      <c r="C790" s="125">
        <f t="shared" si="36"/>
        <v>2.9622857153924986E-2</v>
      </c>
      <c r="D790" s="128">
        <f t="shared" si="37"/>
        <v>29622.857153924986</v>
      </c>
      <c r="E790" s="128" t="e">
        <f t="shared" ca="1" si="38"/>
        <v>#NAME?</v>
      </c>
    </row>
    <row r="791" spans="1:5" x14ac:dyDescent="0.3">
      <c r="A791" s="73">
        <v>42695</v>
      </c>
      <c r="B791" s="130">
        <v>2198.179932</v>
      </c>
      <c r="C791" s="125">
        <f t="shared" si="36"/>
        <v>3.1273415860292975E-2</v>
      </c>
      <c r="D791" s="128">
        <f t="shared" si="37"/>
        <v>31273.415860292975</v>
      </c>
      <c r="E791" s="128" t="e">
        <f t="shared" ca="1" si="38"/>
        <v>#NAME?</v>
      </c>
    </row>
    <row r="792" spans="1:5" x14ac:dyDescent="0.3">
      <c r="A792" s="73">
        <v>42692</v>
      </c>
      <c r="B792" s="130">
        <v>2181.8999020000001</v>
      </c>
      <c r="C792" s="125">
        <f t="shared" si="36"/>
        <v>4.6384471918081038E-2</v>
      </c>
      <c r="D792" s="128">
        <f t="shared" si="37"/>
        <v>46384.471918081035</v>
      </c>
      <c r="E792" s="128" t="e">
        <f t="shared" ca="1" si="38"/>
        <v>#NAME?</v>
      </c>
    </row>
    <row r="793" spans="1:5" x14ac:dyDescent="0.3">
      <c r="A793" s="73">
        <v>42691</v>
      </c>
      <c r="B793" s="130">
        <v>2187.1201169999999</v>
      </c>
      <c r="C793" s="125">
        <f t="shared" si="36"/>
        <v>4.7140371888365173E-2</v>
      </c>
      <c r="D793" s="128">
        <f t="shared" si="37"/>
        <v>47140.371888365175</v>
      </c>
      <c r="E793" s="128" t="e">
        <f t="shared" ca="1" si="38"/>
        <v>#NAME?</v>
      </c>
    </row>
    <row r="794" spans="1:5" x14ac:dyDescent="0.3">
      <c r="A794" s="73">
        <v>42690</v>
      </c>
      <c r="B794" s="130">
        <v>2176.9399410000001</v>
      </c>
      <c r="C794" s="125">
        <f t="shared" si="36"/>
        <v>3.7655987407505975E-2</v>
      </c>
      <c r="D794" s="128">
        <f t="shared" si="37"/>
        <v>37655.987407505978</v>
      </c>
      <c r="E794" s="128" t="e">
        <f t="shared" ca="1" si="38"/>
        <v>#NAME?</v>
      </c>
    </row>
    <row r="795" spans="1:5" x14ac:dyDescent="0.3">
      <c r="A795" s="73">
        <v>42689</v>
      </c>
      <c r="B795" s="130">
        <v>2180.389893</v>
      </c>
      <c r="C795" s="125">
        <f t="shared" si="36"/>
        <v>3.2518479222167773E-2</v>
      </c>
      <c r="D795" s="128">
        <f t="shared" si="37"/>
        <v>32518.479222167774</v>
      </c>
      <c r="E795" s="128" t="e">
        <f t="shared" ca="1" si="38"/>
        <v>#NAME?</v>
      </c>
    </row>
    <row r="796" spans="1:5" x14ac:dyDescent="0.3">
      <c r="A796" s="73">
        <v>42688</v>
      </c>
      <c r="B796" s="130">
        <v>2164.1999510000001</v>
      </c>
      <c r="C796" s="125">
        <f t="shared" si="36"/>
        <v>1.7896221223257847E-2</v>
      </c>
      <c r="D796" s="128">
        <f t="shared" si="37"/>
        <v>17896.221223257846</v>
      </c>
      <c r="E796" s="128" t="e">
        <f t="shared" ca="1" si="38"/>
        <v>#NAME?</v>
      </c>
    </row>
    <row r="797" spans="1:5" x14ac:dyDescent="0.3">
      <c r="A797" s="73">
        <v>42685</v>
      </c>
      <c r="B797" s="130">
        <v>2164.4499510000001</v>
      </c>
      <c r="C797" s="125">
        <f t="shared" si="36"/>
        <v>1.7889325470751505E-2</v>
      </c>
      <c r="D797" s="128">
        <f t="shared" si="37"/>
        <v>17889.325470751504</v>
      </c>
      <c r="E797" s="128" t="e">
        <f t="shared" ca="1" si="38"/>
        <v>#NAME?</v>
      </c>
    </row>
    <row r="798" spans="1:5" x14ac:dyDescent="0.3">
      <c r="A798" s="73">
        <v>42684</v>
      </c>
      <c r="B798" s="130">
        <v>2167.4799800000001</v>
      </c>
      <c r="C798" s="125">
        <f t="shared" si="36"/>
        <v>1.6145942115622924E-2</v>
      </c>
      <c r="D798" s="128">
        <f t="shared" si="37"/>
        <v>16145.942115622924</v>
      </c>
      <c r="E798" s="128" t="e">
        <f t="shared" ca="1" si="38"/>
        <v>#NAME?</v>
      </c>
    </row>
    <row r="799" spans="1:5" x14ac:dyDescent="0.3">
      <c r="A799" s="73">
        <v>42683</v>
      </c>
      <c r="B799" s="130">
        <v>2163.26001</v>
      </c>
      <c r="C799" s="125">
        <f t="shared" si="36"/>
        <v>1.1138517622646837E-2</v>
      </c>
      <c r="D799" s="128">
        <f t="shared" si="37"/>
        <v>11138.517622646837</v>
      </c>
      <c r="E799" s="128" t="e">
        <f t="shared" ca="1" si="38"/>
        <v>#NAME?</v>
      </c>
    </row>
    <row r="800" spans="1:5" x14ac:dyDescent="0.3">
      <c r="A800" s="73">
        <v>42682</v>
      </c>
      <c r="B800" s="130">
        <v>2139.5600589999999</v>
      </c>
      <c r="C800" s="125">
        <f t="shared" si="36"/>
        <v>-1.6796940722173526E-3</v>
      </c>
      <c r="D800" s="128">
        <f t="shared" si="37"/>
        <v>-1679.6940722173526</v>
      </c>
      <c r="E800" s="128" t="e">
        <f t="shared" ca="1" si="38"/>
        <v>#NAME?</v>
      </c>
    </row>
    <row r="801" spans="1:5" x14ac:dyDescent="0.3">
      <c r="A801" s="73">
        <v>42681</v>
      </c>
      <c r="B801" s="130">
        <v>2131.5200199999999</v>
      </c>
      <c r="C801" s="125">
        <f t="shared" si="36"/>
        <v>-9.2082838438333203E-3</v>
      </c>
      <c r="D801" s="128">
        <f t="shared" si="37"/>
        <v>-9208.2838438333201</v>
      </c>
      <c r="E801" s="128" t="e">
        <f t="shared" ca="1" si="38"/>
        <v>#NAME?</v>
      </c>
    </row>
    <row r="802" spans="1:5" x14ac:dyDescent="0.3">
      <c r="A802" s="73">
        <v>42678</v>
      </c>
      <c r="B802" s="130">
        <v>2085.179932</v>
      </c>
      <c r="C802" s="125">
        <f t="shared" si="36"/>
        <v>-2.614469834142874E-2</v>
      </c>
      <c r="D802" s="128">
        <f t="shared" si="37"/>
        <v>-26144.698341428739</v>
      </c>
      <c r="E802" s="128" t="e">
        <f t="shared" ca="1" si="38"/>
        <v>#NAME?</v>
      </c>
    </row>
    <row r="803" spans="1:5" x14ac:dyDescent="0.3">
      <c r="A803" s="73">
        <v>42677</v>
      </c>
      <c r="B803" s="130">
        <v>2088.6599120000001</v>
      </c>
      <c r="C803" s="125">
        <f t="shared" si="36"/>
        <v>-2.4601498984312631E-2</v>
      </c>
      <c r="D803" s="128">
        <f t="shared" si="37"/>
        <v>-24601.498984312631</v>
      </c>
      <c r="E803" s="128" t="e">
        <f t="shared" ca="1" si="38"/>
        <v>#NAME?</v>
      </c>
    </row>
    <row r="804" spans="1:5" x14ac:dyDescent="0.3">
      <c r="A804" s="73">
        <v>42676</v>
      </c>
      <c r="B804" s="130">
        <v>2097.9399410000001</v>
      </c>
      <c r="C804" s="125">
        <f t="shared" si="36"/>
        <v>-2.1615591714269855E-2</v>
      </c>
      <c r="D804" s="128">
        <f t="shared" si="37"/>
        <v>-21615.591714269856</v>
      </c>
      <c r="E804" s="128" t="e">
        <f t="shared" ca="1" si="38"/>
        <v>#NAME?</v>
      </c>
    </row>
    <row r="805" spans="1:5" x14ac:dyDescent="0.3">
      <c r="A805" s="73">
        <v>42675</v>
      </c>
      <c r="B805" s="130">
        <v>2111.719971</v>
      </c>
      <c r="C805" s="125">
        <f t="shared" si="36"/>
        <v>-1.3030531745657048E-2</v>
      </c>
      <c r="D805" s="128">
        <f t="shared" si="37"/>
        <v>-13030.531745657048</v>
      </c>
      <c r="E805" s="128" t="e">
        <f t="shared" ca="1" si="38"/>
        <v>#NAME?</v>
      </c>
    </row>
    <row r="806" spans="1:5" x14ac:dyDescent="0.3">
      <c r="A806" s="73">
        <v>42674</v>
      </c>
      <c r="B806" s="130">
        <v>2126.1499020000001</v>
      </c>
      <c r="C806" s="125">
        <f t="shared" si="36"/>
        <v>-1.6463578650360855E-4</v>
      </c>
      <c r="D806" s="128">
        <f t="shared" si="37"/>
        <v>-164.63578650360856</v>
      </c>
      <c r="E806" s="128" t="e">
        <f t="shared" ca="1" si="38"/>
        <v>#NAME?</v>
      </c>
    </row>
    <row r="807" spans="1:5" x14ac:dyDescent="0.3">
      <c r="A807" s="73">
        <v>42671</v>
      </c>
      <c r="B807" s="130">
        <v>2126.4099120000001</v>
      </c>
      <c r="C807" s="125">
        <f t="shared" si="36"/>
        <v>-3.0802295668991286E-3</v>
      </c>
      <c r="D807" s="128">
        <f t="shared" si="37"/>
        <v>-3080.2295668991287</v>
      </c>
      <c r="E807" s="128" t="e">
        <f t="shared" ca="1" si="38"/>
        <v>#NAME?</v>
      </c>
    </row>
    <row r="808" spans="1:5" x14ac:dyDescent="0.3">
      <c r="A808" s="73">
        <v>42670</v>
      </c>
      <c r="B808" s="130">
        <v>2133.040039</v>
      </c>
      <c r="C808" s="125">
        <f t="shared" si="36"/>
        <v>2.2976717485700959E-4</v>
      </c>
      <c r="D808" s="128">
        <f t="shared" si="37"/>
        <v>229.76717485700959</v>
      </c>
      <c r="E808" s="128" t="e">
        <f t="shared" ca="1" si="38"/>
        <v>#NAME?</v>
      </c>
    </row>
    <row r="809" spans="1:5" x14ac:dyDescent="0.3">
      <c r="A809" s="73">
        <v>42669</v>
      </c>
      <c r="B809" s="130">
        <v>2139.429932</v>
      </c>
      <c r="C809" s="125">
        <f t="shared" si="36"/>
        <v>1.168672145153149E-4</v>
      </c>
      <c r="D809" s="128">
        <f t="shared" si="37"/>
        <v>116.8672145153149</v>
      </c>
      <c r="E809" s="128" t="e">
        <f t="shared" ca="1" si="38"/>
        <v>#NAME?</v>
      </c>
    </row>
    <row r="810" spans="1:5" x14ac:dyDescent="0.3">
      <c r="A810" s="73">
        <v>42668</v>
      </c>
      <c r="B810" s="130">
        <v>2143.1599120000001</v>
      </c>
      <c r="C810" s="125">
        <f t="shared" si="36"/>
        <v>3.009239379886397E-3</v>
      </c>
      <c r="D810" s="128">
        <f t="shared" si="37"/>
        <v>3009.2393798863968</v>
      </c>
      <c r="E810" s="128" t="e">
        <f t="shared" ca="1" si="38"/>
        <v>#NAME?</v>
      </c>
    </row>
    <row r="811" spans="1:5" x14ac:dyDescent="0.3">
      <c r="A811" s="73">
        <v>42667</v>
      </c>
      <c r="B811" s="130">
        <v>2151.330078</v>
      </c>
      <c r="C811" s="125">
        <f t="shared" si="36"/>
        <v>-5.6986007512627168E-3</v>
      </c>
      <c r="D811" s="128">
        <f t="shared" si="37"/>
        <v>-5698.6007512627166</v>
      </c>
      <c r="E811" s="128" t="e">
        <f t="shared" ca="1" si="38"/>
        <v>#NAME?</v>
      </c>
    </row>
    <row r="812" spans="1:5" x14ac:dyDescent="0.3">
      <c r="A812" s="73">
        <v>42664</v>
      </c>
      <c r="B812" s="130">
        <v>2141.1599120000001</v>
      </c>
      <c r="C812" s="125">
        <f t="shared" si="36"/>
        <v>-5.8410384068691146E-3</v>
      </c>
      <c r="D812" s="128">
        <f t="shared" si="37"/>
        <v>-5841.0384068691146</v>
      </c>
      <c r="E812" s="128" t="e">
        <f t="shared" ca="1" si="38"/>
        <v>#NAME?</v>
      </c>
    </row>
    <row r="813" spans="1:5" x14ac:dyDescent="0.3">
      <c r="A813" s="73">
        <v>42663</v>
      </c>
      <c r="B813" s="130">
        <v>2141.3400879999999</v>
      </c>
      <c r="C813" s="125">
        <f t="shared" si="36"/>
        <v>-8.9921332766362827E-3</v>
      </c>
      <c r="D813" s="128">
        <f t="shared" si="37"/>
        <v>-8992.133276636283</v>
      </c>
      <c r="E813" s="128" t="e">
        <f t="shared" ca="1" si="38"/>
        <v>#NAME?</v>
      </c>
    </row>
    <row r="814" spans="1:5" x14ac:dyDescent="0.3">
      <c r="A814" s="73">
        <v>42662</v>
      </c>
      <c r="B814" s="130">
        <v>2144.290039</v>
      </c>
      <c r="C814" s="125">
        <f t="shared" si="36"/>
        <v>-7.1490145263437554E-3</v>
      </c>
      <c r="D814" s="128">
        <f t="shared" si="37"/>
        <v>-7149.0145263437553</v>
      </c>
      <c r="E814" s="128" t="e">
        <f t="shared" ca="1" si="38"/>
        <v>#NAME?</v>
      </c>
    </row>
    <row r="815" spans="1:5" x14ac:dyDescent="0.3">
      <c r="A815" s="73">
        <v>42661</v>
      </c>
      <c r="B815" s="130">
        <v>2139.6000979999999</v>
      </c>
      <c r="C815" s="125">
        <f t="shared" si="36"/>
        <v>-5.063911969197421E-3</v>
      </c>
      <c r="D815" s="128">
        <f t="shared" si="37"/>
        <v>-5063.9119691974211</v>
      </c>
      <c r="E815" s="128" t="e">
        <f t="shared" ca="1" si="38"/>
        <v>#NAME?</v>
      </c>
    </row>
    <row r="816" spans="1:5" x14ac:dyDescent="0.3">
      <c r="A816" s="73">
        <v>42660</v>
      </c>
      <c r="B816" s="130">
        <v>2126.5</v>
      </c>
      <c r="C816" s="125">
        <f t="shared" si="36"/>
        <v>-1.6055872564657458E-2</v>
      </c>
      <c r="D816" s="128">
        <f t="shared" si="37"/>
        <v>-16055.872564657458</v>
      </c>
      <c r="E816" s="128" t="e">
        <f t="shared" ca="1" si="38"/>
        <v>#NAME?</v>
      </c>
    </row>
    <row r="817" spans="1:5" x14ac:dyDescent="0.3">
      <c r="A817" s="73">
        <v>42657</v>
      </c>
      <c r="B817" s="130">
        <v>2132.9799800000001</v>
      </c>
      <c r="C817" s="125">
        <f t="shared" si="36"/>
        <v>-1.6275666625690799E-2</v>
      </c>
      <c r="D817" s="128">
        <f t="shared" si="37"/>
        <v>-16275.666625690799</v>
      </c>
      <c r="E817" s="128" t="e">
        <f t="shared" ca="1" si="38"/>
        <v>#NAME?</v>
      </c>
    </row>
    <row r="818" spans="1:5" x14ac:dyDescent="0.3">
      <c r="A818" s="73">
        <v>42656</v>
      </c>
      <c r="B818" s="130">
        <v>2132.5500489999999</v>
      </c>
      <c r="C818" s="125">
        <f t="shared" si="36"/>
        <v>-8.6372441510079723E-3</v>
      </c>
      <c r="D818" s="128">
        <f t="shared" si="37"/>
        <v>-8637.2441510079716</v>
      </c>
      <c r="E818" s="128" t="e">
        <f t="shared" ca="1" si="38"/>
        <v>#NAME?</v>
      </c>
    </row>
    <row r="819" spans="1:5" x14ac:dyDescent="0.3">
      <c r="A819" s="73">
        <v>42655</v>
      </c>
      <c r="B819" s="130">
        <v>2139.179932</v>
      </c>
      <c r="C819" s="125">
        <f t="shared" si="36"/>
        <v>-1.482482638403182E-2</v>
      </c>
      <c r="D819" s="128">
        <f t="shared" si="37"/>
        <v>-14824.82638403182</v>
      </c>
      <c r="E819" s="128" t="e">
        <f t="shared" ca="1" si="38"/>
        <v>#NAME?</v>
      </c>
    </row>
    <row r="820" spans="1:5" x14ac:dyDescent="0.3">
      <c r="A820" s="73">
        <v>42654</v>
      </c>
      <c r="B820" s="130">
        <v>2136.7299800000001</v>
      </c>
      <c r="C820" s="125">
        <f t="shared" si="36"/>
        <v>-1.0741066946795774E-2</v>
      </c>
      <c r="D820" s="128">
        <f t="shared" si="37"/>
        <v>-10741.066946795774</v>
      </c>
      <c r="E820" s="128" t="e">
        <f t="shared" ca="1" si="38"/>
        <v>#NAME?</v>
      </c>
    </row>
    <row r="821" spans="1:5" x14ac:dyDescent="0.3">
      <c r="A821" s="73">
        <v>42653</v>
      </c>
      <c r="B821" s="130">
        <v>2163.6599120000001</v>
      </c>
      <c r="C821" s="125">
        <f t="shared" si="36"/>
        <v>8.1821971008548822E-3</v>
      </c>
      <c r="D821" s="128">
        <f t="shared" si="37"/>
        <v>8182.1971008548826</v>
      </c>
      <c r="E821" s="128" t="e">
        <f t="shared" ca="1" si="38"/>
        <v>#NAME?</v>
      </c>
    </row>
    <row r="822" spans="1:5" x14ac:dyDescent="0.3">
      <c r="A822" s="73">
        <v>42650</v>
      </c>
      <c r="B822" s="130">
        <v>2153.73999</v>
      </c>
      <c r="C822" s="125">
        <f t="shared" si="36"/>
        <v>-5.05843852858745E-3</v>
      </c>
      <c r="D822" s="128">
        <f t="shared" si="37"/>
        <v>-5058.4385285874496</v>
      </c>
      <c r="E822" s="128" t="e">
        <f t="shared" ca="1" si="38"/>
        <v>#NAME?</v>
      </c>
    </row>
    <row r="823" spans="1:5" x14ac:dyDescent="0.3">
      <c r="A823" s="73">
        <v>42649</v>
      </c>
      <c r="B823" s="130">
        <v>2160.7700199999999</v>
      </c>
      <c r="C823" s="125">
        <f t="shared" si="36"/>
        <v>-7.5372328023093349E-3</v>
      </c>
      <c r="D823" s="128">
        <f t="shared" si="37"/>
        <v>-7537.2328023093351</v>
      </c>
      <c r="E823" s="128" t="e">
        <f t="shared" ca="1" si="38"/>
        <v>#NAME?</v>
      </c>
    </row>
    <row r="824" spans="1:5" x14ac:dyDescent="0.3">
      <c r="A824" s="73">
        <v>42648</v>
      </c>
      <c r="B824" s="130">
        <v>2159.7299800000001</v>
      </c>
      <c r="C824" s="125">
        <f t="shared" si="36"/>
        <v>-1.5672439886055267E-3</v>
      </c>
      <c r="D824" s="128">
        <f t="shared" si="37"/>
        <v>-1567.2439886055267</v>
      </c>
      <c r="E824" s="128" t="e">
        <f t="shared" ca="1" si="38"/>
        <v>#NAME?</v>
      </c>
    </row>
    <row r="825" spans="1:5" x14ac:dyDescent="0.3">
      <c r="A825" s="73">
        <v>42647</v>
      </c>
      <c r="B825" s="130">
        <v>2150.48999</v>
      </c>
      <c r="C825" s="125">
        <f t="shared" si="36"/>
        <v>5.0145717042351379E-3</v>
      </c>
      <c r="D825" s="128">
        <f t="shared" si="37"/>
        <v>5014.571704235138</v>
      </c>
      <c r="E825" s="128" t="e">
        <f t="shared" ca="1" si="38"/>
        <v>#NAME?</v>
      </c>
    </row>
    <row r="826" spans="1:5" x14ac:dyDescent="0.3">
      <c r="A826" s="73">
        <v>42646</v>
      </c>
      <c r="B826" s="130">
        <v>2161.1999510000001</v>
      </c>
      <c r="C826" s="125">
        <f t="shared" si="36"/>
        <v>1.032192340417315E-2</v>
      </c>
      <c r="D826" s="128">
        <f t="shared" si="37"/>
        <v>10321.923404173151</v>
      </c>
      <c r="E826" s="128" t="e">
        <f t="shared" ca="1" si="38"/>
        <v>#NAME?</v>
      </c>
    </row>
    <row r="827" spans="1:5" x14ac:dyDescent="0.3">
      <c r="A827" s="73">
        <v>42643</v>
      </c>
      <c r="B827" s="130">
        <v>2168.2700199999999</v>
      </c>
      <c r="C827" s="125">
        <f t="shared" si="36"/>
        <v>1.3608196300193054E-2</v>
      </c>
      <c r="D827" s="128">
        <f t="shared" si="37"/>
        <v>13608.196300193054</v>
      </c>
      <c r="E827" s="128" t="e">
        <f t="shared" ca="1" si="38"/>
        <v>#NAME?</v>
      </c>
    </row>
    <row r="828" spans="1:5" x14ac:dyDescent="0.3">
      <c r="A828" s="73">
        <v>42642</v>
      </c>
      <c r="B828" s="130">
        <v>2151.1298830000001</v>
      </c>
      <c r="C828" s="125">
        <f t="shared" si="36"/>
        <v>1.8022377271396106E-3</v>
      </c>
      <c r="D828" s="128">
        <f t="shared" si="37"/>
        <v>1802.2377271396106</v>
      </c>
      <c r="E828" s="128" t="e">
        <f t="shared" ca="1" si="38"/>
        <v>#NAME?</v>
      </c>
    </row>
    <row r="829" spans="1:5" x14ac:dyDescent="0.3">
      <c r="A829" s="73">
        <v>42641</v>
      </c>
      <c r="B829" s="130">
        <v>2171.3701169999999</v>
      </c>
      <c r="C829" s="125">
        <f t="shared" si="36"/>
        <v>2.1451096106812173E-2</v>
      </c>
      <c r="D829" s="128">
        <f t="shared" si="37"/>
        <v>21451.096106812172</v>
      </c>
      <c r="E829" s="128" t="e">
        <f t="shared" ca="1" si="38"/>
        <v>#NAME?</v>
      </c>
    </row>
    <row r="830" spans="1:5" x14ac:dyDescent="0.3">
      <c r="A830" s="73">
        <v>42640</v>
      </c>
      <c r="B830" s="130">
        <v>2159.929932</v>
      </c>
      <c r="C830" s="125">
        <f t="shared" si="36"/>
        <v>1.5472309470787149E-2</v>
      </c>
      <c r="D830" s="128">
        <f t="shared" si="37"/>
        <v>15472.30947078715</v>
      </c>
      <c r="E830" s="128" t="e">
        <f t="shared" ca="1" si="38"/>
        <v>#NAME?</v>
      </c>
    </row>
    <row r="831" spans="1:5" x14ac:dyDescent="0.3">
      <c r="A831" s="73">
        <v>42639</v>
      </c>
      <c r="B831" s="130">
        <v>2146.1000979999999</v>
      </c>
      <c r="C831" s="125">
        <f t="shared" si="36"/>
        <v>-5.9933770408414633E-3</v>
      </c>
      <c r="D831" s="128">
        <f t="shared" si="37"/>
        <v>-5993.377040841463</v>
      </c>
      <c r="E831" s="128" t="e">
        <f t="shared" ca="1" si="38"/>
        <v>#NAME?</v>
      </c>
    </row>
    <row r="832" spans="1:5" x14ac:dyDescent="0.3">
      <c r="A832" s="73">
        <v>42636</v>
      </c>
      <c r="B832" s="130">
        <v>2164.6899410000001</v>
      </c>
      <c r="C832" s="125">
        <f t="shared" si="36"/>
        <v>1.7332318664445401E-2</v>
      </c>
      <c r="D832" s="128">
        <f t="shared" si="37"/>
        <v>17332.3186644454</v>
      </c>
      <c r="E832" s="128" t="e">
        <f t="shared" ca="1" si="38"/>
        <v>#NAME?</v>
      </c>
    </row>
    <row r="833" spans="1:5" x14ac:dyDescent="0.3">
      <c r="A833" s="73">
        <v>42635</v>
      </c>
      <c r="B833" s="130">
        <v>2177.179932</v>
      </c>
      <c r="C833" s="125">
        <f t="shared" si="36"/>
        <v>-1.8888355143478197E-3</v>
      </c>
      <c r="D833" s="128">
        <f t="shared" si="37"/>
        <v>-1888.8355143478198</v>
      </c>
      <c r="E833" s="128" t="e">
        <f t="shared" ca="1" si="38"/>
        <v>#NAME?</v>
      </c>
    </row>
    <row r="834" spans="1:5" x14ac:dyDescent="0.3">
      <c r="A834" s="73">
        <v>42634</v>
      </c>
      <c r="B834" s="130">
        <v>2163.1201169999999</v>
      </c>
      <c r="C834" s="125">
        <f t="shared" si="36"/>
        <v>-1.0538933988100796E-2</v>
      </c>
      <c r="D834" s="128">
        <f t="shared" si="37"/>
        <v>-10538.933988100796</v>
      </c>
      <c r="E834" s="128" t="e">
        <f t="shared" ca="1" si="38"/>
        <v>#NAME?</v>
      </c>
    </row>
    <row r="835" spans="1:5" x14ac:dyDescent="0.3">
      <c r="A835" s="73">
        <v>42633</v>
      </c>
      <c r="B835" s="130">
        <v>2139.76001</v>
      </c>
      <c r="C835" s="125">
        <f t="shared" si="36"/>
        <v>-2.1367664203355785E-2</v>
      </c>
      <c r="D835" s="128">
        <f t="shared" si="37"/>
        <v>-21367.664203355784</v>
      </c>
      <c r="E835" s="128" t="e">
        <f t="shared" ca="1" si="38"/>
        <v>#NAME?</v>
      </c>
    </row>
    <row r="836" spans="1:5" x14ac:dyDescent="0.3">
      <c r="A836" s="73">
        <v>42632</v>
      </c>
      <c r="B836" s="130">
        <v>2139.1201169999999</v>
      </c>
      <c r="C836" s="125">
        <f t="shared" si="36"/>
        <v>-1.8743228550199831E-2</v>
      </c>
      <c r="D836" s="128">
        <f t="shared" si="37"/>
        <v>-18743.22855019983</v>
      </c>
      <c r="E836" s="128" t="e">
        <f t="shared" ca="1" si="38"/>
        <v>#NAME?</v>
      </c>
    </row>
    <row r="837" spans="1:5" x14ac:dyDescent="0.3">
      <c r="A837" s="73">
        <v>42629</v>
      </c>
      <c r="B837" s="130">
        <v>2139.1599120000001</v>
      </c>
      <c r="C837" s="125">
        <f t="shared" si="36"/>
        <v>-1.4602596868302009E-2</v>
      </c>
      <c r="D837" s="128">
        <f t="shared" si="37"/>
        <v>-14602.596868302009</v>
      </c>
      <c r="E837" s="128" t="e">
        <f t="shared" ca="1" si="38"/>
        <v>#NAME?</v>
      </c>
    </row>
    <row r="838" spans="1:5" x14ac:dyDescent="0.3">
      <c r="A838" s="73">
        <v>42628</v>
      </c>
      <c r="B838" s="130">
        <v>2147.26001</v>
      </c>
      <c r="C838" s="125">
        <f t="shared" si="36"/>
        <v>-1.091224649793876E-2</v>
      </c>
      <c r="D838" s="128">
        <f t="shared" si="37"/>
        <v>-10912.246497938761</v>
      </c>
      <c r="E838" s="128" t="e">
        <f t="shared" ca="1" si="38"/>
        <v>#NAME?</v>
      </c>
    </row>
    <row r="839" spans="1:5" x14ac:dyDescent="0.3">
      <c r="A839" s="73">
        <v>42627</v>
      </c>
      <c r="B839" s="130">
        <v>2125.7700199999999</v>
      </c>
      <c r="C839" s="125">
        <f t="shared" si="36"/>
        <v>-2.3137554129784244E-2</v>
      </c>
      <c r="D839" s="128">
        <f t="shared" si="37"/>
        <v>-23137.554129784243</v>
      </c>
      <c r="E839" s="128" t="e">
        <f t="shared" ca="1" si="38"/>
        <v>#NAME?</v>
      </c>
    </row>
    <row r="840" spans="1:5" x14ac:dyDescent="0.3">
      <c r="A840" s="73">
        <v>42626</v>
      </c>
      <c r="B840" s="130">
        <v>2127.0200199999999</v>
      </c>
      <c r="C840" s="125">
        <f t="shared" ref="C840:C903" si="39">B840/B850-1</f>
        <v>-2.4472736799691086E-2</v>
      </c>
      <c r="D840" s="128">
        <f t="shared" ref="D840:D903" si="40">C840*$B$5</f>
        <v>-24472.736799691087</v>
      </c>
      <c r="E840" s="128" t="e">
        <f t="shared" ref="E840:E903" ca="1" si="41">ABS(_xlfn.PERCENTILE.INC(OFFSET(D840,0,0,Window),1-VaRLevel))</f>
        <v>#NAME?</v>
      </c>
    </row>
    <row r="841" spans="1:5" x14ac:dyDescent="0.3">
      <c r="A841" s="73">
        <v>42625</v>
      </c>
      <c r="B841" s="130">
        <v>2159.040039</v>
      </c>
      <c r="C841" s="125">
        <f t="shared" si="39"/>
        <v>-4.6103344429779813E-3</v>
      </c>
      <c r="D841" s="128">
        <f t="shared" si="40"/>
        <v>-4610.3344429779818</v>
      </c>
      <c r="E841" s="128" t="e">
        <f t="shared" ca="1" si="41"/>
        <v>#NAME?</v>
      </c>
    </row>
    <row r="842" spans="1:5" x14ac:dyDescent="0.3">
      <c r="A842" s="73">
        <v>42622</v>
      </c>
      <c r="B842" s="130">
        <v>2127.8100589999999</v>
      </c>
      <c r="C842" s="125">
        <f t="shared" si="39"/>
        <v>-2.0557205667355194E-2</v>
      </c>
      <c r="D842" s="128">
        <f t="shared" si="40"/>
        <v>-20557.205667355192</v>
      </c>
      <c r="E842" s="128" t="e">
        <f t="shared" ca="1" si="41"/>
        <v>#NAME?</v>
      </c>
    </row>
    <row r="843" spans="1:5" x14ac:dyDescent="0.3">
      <c r="A843" s="73">
        <v>42621</v>
      </c>
      <c r="B843" s="130">
        <v>2181.3000489999999</v>
      </c>
      <c r="C843" s="125">
        <f t="shared" si="39"/>
        <v>2.6937576577297229E-3</v>
      </c>
      <c r="D843" s="128">
        <f t="shared" si="40"/>
        <v>2693.7576577297227</v>
      </c>
      <c r="E843" s="128" t="e">
        <f t="shared" ca="1" si="41"/>
        <v>#NAME?</v>
      </c>
    </row>
    <row r="844" spans="1:5" x14ac:dyDescent="0.3">
      <c r="A844" s="73">
        <v>42620</v>
      </c>
      <c r="B844" s="130">
        <v>2186.1599120000001</v>
      </c>
      <c r="C844" s="125">
        <f t="shared" si="39"/>
        <v>-3.3837396916214235E-4</v>
      </c>
      <c r="D844" s="128">
        <f t="shared" si="40"/>
        <v>-338.37396916214237</v>
      </c>
      <c r="E844" s="128" t="e">
        <f t="shared" ca="1" si="41"/>
        <v>#NAME?</v>
      </c>
    </row>
    <row r="845" spans="1:5" x14ac:dyDescent="0.3">
      <c r="A845" s="73">
        <v>42619</v>
      </c>
      <c r="B845" s="130">
        <v>2186.4799800000001</v>
      </c>
      <c r="C845" s="125">
        <f t="shared" si="39"/>
        <v>1.7593772625139614E-3</v>
      </c>
      <c r="D845" s="128">
        <f t="shared" si="40"/>
        <v>1759.3772625139613</v>
      </c>
      <c r="E845" s="128" t="e">
        <f t="shared" ca="1" si="41"/>
        <v>#NAME?</v>
      </c>
    </row>
    <row r="846" spans="1:5" x14ac:dyDescent="0.3">
      <c r="A846" s="73">
        <v>42615</v>
      </c>
      <c r="B846" s="130">
        <v>2179.9799800000001</v>
      </c>
      <c r="C846" s="125">
        <f t="shared" si="39"/>
        <v>-1.781304194657829E-3</v>
      </c>
      <c r="D846" s="128">
        <f t="shared" si="40"/>
        <v>-1781.3041946578289</v>
      </c>
      <c r="E846" s="128" t="e">
        <f t="shared" ca="1" si="41"/>
        <v>#NAME?</v>
      </c>
    </row>
    <row r="847" spans="1:5" x14ac:dyDescent="0.3">
      <c r="A847" s="73">
        <v>42614</v>
      </c>
      <c r="B847" s="130">
        <v>2170.860107</v>
      </c>
      <c r="C847" s="125">
        <f t="shared" si="39"/>
        <v>-7.3890100923721391E-3</v>
      </c>
      <c r="D847" s="128">
        <f t="shared" si="40"/>
        <v>-7389.0100923721393</v>
      </c>
      <c r="E847" s="128" t="e">
        <f t="shared" ca="1" si="41"/>
        <v>#NAME?</v>
      </c>
    </row>
    <row r="848" spans="1:5" x14ac:dyDescent="0.3">
      <c r="A848" s="73">
        <v>42613</v>
      </c>
      <c r="B848" s="130">
        <v>2170.9499510000001</v>
      </c>
      <c r="C848" s="125">
        <f t="shared" si="39"/>
        <v>-5.1644747778728517E-3</v>
      </c>
      <c r="D848" s="128">
        <f t="shared" si="40"/>
        <v>-5164.4747778728515</v>
      </c>
      <c r="E848" s="128" t="e">
        <f t="shared" ca="1" si="41"/>
        <v>#NAME?</v>
      </c>
    </row>
    <row r="849" spans="1:5" x14ac:dyDescent="0.3">
      <c r="A849" s="73">
        <v>42612</v>
      </c>
      <c r="B849" s="130">
        <v>2176.1201169999999</v>
      </c>
      <c r="C849" s="125">
        <f t="shared" si="39"/>
        <v>-9.3188489834261645E-4</v>
      </c>
      <c r="D849" s="128">
        <f t="shared" si="40"/>
        <v>-931.88489834261645</v>
      </c>
      <c r="E849" s="128" t="e">
        <f t="shared" ca="1" si="41"/>
        <v>#NAME?</v>
      </c>
    </row>
    <row r="850" spans="1:5" x14ac:dyDescent="0.3">
      <c r="A850" s="73">
        <v>42611</v>
      </c>
      <c r="B850" s="130">
        <v>2180.3798830000001</v>
      </c>
      <c r="C850" s="125">
        <f t="shared" si="39"/>
        <v>-4.4608905495820972E-3</v>
      </c>
      <c r="D850" s="128">
        <f t="shared" si="40"/>
        <v>-4460.8905495820973</v>
      </c>
      <c r="E850" s="128" t="e">
        <f t="shared" ca="1" si="41"/>
        <v>#NAME?</v>
      </c>
    </row>
    <row r="851" spans="1:5" x14ac:dyDescent="0.3">
      <c r="A851" s="73">
        <v>42608</v>
      </c>
      <c r="B851" s="130">
        <v>2169.040039</v>
      </c>
      <c r="C851" s="125">
        <f t="shared" si="39"/>
        <v>-6.8725577084978173E-3</v>
      </c>
      <c r="D851" s="128">
        <f t="shared" si="40"/>
        <v>-6872.5577084978177</v>
      </c>
      <c r="E851" s="128" t="e">
        <f t="shared" ca="1" si="41"/>
        <v>#NAME?</v>
      </c>
    </row>
    <row r="852" spans="1:5" x14ac:dyDescent="0.3">
      <c r="A852" s="73">
        <v>42607</v>
      </c>
      <c r="B852" s="130">
        <v>2172.469971</v>
      </c>
      <c r="C852" s="125">
        <f t="shared" si="39"/>
        <v>-6.0939375522517381E-3</v>
      </c>
      <c r="D852" s="128">
        <f t="shared" si="40"/>
        <v>-6093.9375522517385</v>
      </c>
      <c r="E852" s="128" t="e">
        <f t="shared" ca="1" si="41"/>
        <v>#NAME?</v>
      </c>
    </row>
    <row r="853" spans="1:5" x14ac:dyDescent="0.3">
      <c r="A853" s="73">
        <v>42606</v>
      </c>
      <c r="B853" s="130">
        <v>2175.4399410000001</v>
      </c>
      <c r="C853" s="125">
        <f t="shared" si="39"/>
        <v>-2.3005851661039856E-5</v>
      </c>
      <c r="D853" s="128">
        <f t="shared" si="40"/>
        <v>-23.005851661039856</v>
      </c>
      <c r="E853" s="128" t="e">
        <f t="shared" ca="1" si="41"/>
        <v>#NAME?</v>
      </c>
    </row>
    <row r="854" spans="1:5" x14ac:dyDescent="0.3">
      <c r="A854" s="73">
        <v>42605</v>
      </c>
      <c r="B854" s="130">
        <v>2186.8999020000001</v>
      </c>
      <c r="C854" s="125">
        <f t="shared" si="39"/>
        <v>2.3650444249316838E-3</v>
      </c>
      <c r="D854" s="128">
        <f t="shared" si="40"/>
        <v>2365.0444249316838</v>
      </c>
      <c r="E854" s="128" t="e">
        <f t="shared" ca="1" si="41"/>
        <v>#NAME?</v>
      </c>
    </row>
    <row r="855" spans="1:5" x14ac:dyDescent="0.3">
      <c r="A855" s="73">
        <v>42604</v>
      </c>
      <c r="B855" s="130">
        <v>2182.639893</v>
      </c>
      <c r="C855" s="125">
        <f t="shared" si="39"/>
        <v>8.0242473754266186E-4</v>
      </c>
      <c r="D855" s="128">
        <f t="shared" si="40"/>
        <v>802.42473754266189</v>
      </c>
      <c r="E855" s="128" t="e">
        <f t="shared" ca="1" si="41"/>
        <v>#NAME?</v>
      </c>
    </row>
    <row r="856" spans="1:5" x14ac:dyDescent="0.3">
      <c r="A856" s="73">
        <v>42601</v>
      </c>
      <c r="B856" s="130">
        <v>2183.8701169999999</v>
      </c>
      <c r="C856" s="125">
        <f t="shared" si="39"/>
        <v>4.5811246038507392E-4</v>
      </c>
      <c r="D856" s="128">
        <f t="shared" si="40"/>
        <v>458.11246038507392</v>
      </c>
      <c r="E856" s="128" t="e">
        <f t="shared" ca="1" si="41"/>
        <v>#NAME?</v>
      </c>
    </row>
    <row r="857" spans="1:5" x14ac:dyDescent="0.3">
      <c r="A857" s="73">
        <v>42600</v>
      </c>
      <c r="B857" s="130">
        <v>2187.0200199999999</v>
      </c>
      <c r="C857" s="125">
        <f t="shared" si="39"/>
        <v>1.052097493357973E-2</v>
      </c>
      <c r="D857" s="128">
        <f t="shared" si="40"/>
        <v>10520.97493357973</v>
      </c>
      <c r="E857" s="128" t="e">
        <f t="shared" ca="1" si="41"/>
        <v>#NAME?</v>
      </c>
    </row>
    <row r="858" spans="1:5" x14ac:dyDescent="0.3">
      <c r="A858" s="73">
        <v>42599</v>
      </c>
      <c r="B858" s="130">
        <v>2182.219971</v>
      </c>
      <c r="C858" s="125">
        <f t="shared" si="39"/>
        <v>8.5174308356263939E-3</v>
      </c>
      <c r="D858" s="128">
        <f t="shared" si="40"/>
        <v>8517.4308356263937</v>
      </c>
      <c r="E858" s="128" t="e">
        <f t="shared" ca="1" si="41"/>
        <v>#NAME?</v>
      </c>
    </row>
    <row r="859" spans="1:5" x14ac:dyDescent="0.3">
      <c r="A859" s="73">
        <v>42598</v>
      </c>
      <c r="B859" s="130">
        <v>2178.1499020000001</v>
      </c>
      <c r="C859" s="125">
        <f t="shared" si="39"/>
        <v>9.7911817248976796E-3</v>
      </c>
      <c r="D859" s="128">
        <f t="shared" si="40"/>
        <v>9791.1817248976804</v>
      </c>
      <c r="E859" s="128" t="e">
        <f t="shared" ca="1" si="41"/>
        <v>#NAME?</v>
      </c>
    </row>
    <row r="860" spans="1:5" x14ac:dyDescent="0.3">
      <c r="A860" s="73">
        <v>42597</v>
      </c>
      <c r="B860" s="130">
        <v>2190.1499020000001</v>
      </c>
      <c r="C860" s="125">
        <f t="shared" si="39"/>
        <v>8.8950881765732515E-3</v>
      </c>
      <c r="D860" s="128">
        <f t="shared" si="40"/>
        <v>8895.088176573252</v>
      </c>
      <c r="E860" s="128" t="e">
        <f t="shared" ca="1" si="41"/>
        <v>#NAME?</v>
      </c>
    </row>
    <row r="861" spans="1:5" x14ac:dyDescent="0.3">
      <c r="A861" s="73">
        <v>42594</v>
      </c>
      <c r="B861" s="130">
        <v>2184.0500489999999</v>
      </c>
      <c r="C861" s="125">
        <f t="shared" si="39"/>
        <v>4.8076695476850784E-3</v>
      </c>
      <c r="D861" s="128">
        <f t="shared" si="40"/>
        <v>4807.6695476850782</v>
      </c>
      <c r="E861" s="128" t="e">
        <f t="shared" ca="1" si="41"/>
        <v>#NAME?</v>
      </c>
    </row>
    <row r="862" spans="1:5" x14ac:dyDescent="0.3">
      <c r="A862" s="73">
        <v>42593</v>
      </c>
      <c r="B862" s="130">
        <v>2185.790039</v>
      </c>
      <c r="C862" s="125">
        <f t="shared" si="39"/>
        <v>7.2486380894216662E-3</v>
      </c>
      <c r="D862" s="128">
        <f t="shared" si="40"/>
        <v>7248.6380894216663</v>
      </c>
      <c r="E862" s="128" t="e">
        <f t="shared" ca="1" si="41"/>
        <v>#NAME?</v>
      </c>
    </row>
    <row r="863" spans="1:5" x14ac:dyDescent="0.3">
      <c r="A863" s="73">
        <v>42592</v>
      </c>
      <c r="B863" s="130">
        <v>2175.48999</v>
      </c>
      <c r="C863" s="125">
        <f t="shared" si="39"/>
        <v>4.1124314261327122E-3</v>
      </c>
      <c r="D863" s="128">
        <f t="shared" si="40"/>
        <v>4112.4314261327117</v>
      </c>
      <c r="E863" s="128" t="e">
        <f t="shared" ca="1" si="41"/>
        <v>#NAME?</v>
      </c>
    </row>
    <row r="864" spans="1:5" x14ac:dyDescent="0.3">
      <c r="A864" s="73">
        <v>42591</v>
      </c>
      <c r="B864" s="130">
        <v>2181.73999</v>
      </c>
      <c r="C864" s="125">
        <f t="shared" si="39"/>
        <v>5.7902333571837605E-3</v>
      </c>
      <c r="D864" s="128">
        <f t="shared" si="40"/>
        <v>5790.2333571837607</v>
      </c>
      <c r="E864" s="128" t="e">
        <f t="shared" ca="1" si="41"/>
        <v>#NAME?</v>
      </c>
    </row>
    <row r="865" spans="1:5" x14ac:dyDescent="0.3">
      <c r="A865" s="73">
        <v>42590</v>
      </c>
      <c r="B865" s="130">
        <v>2180.889893</v>
      </c>
      <c r="C865" s="125">
        <f t="shared" si="39"/>
        <v>5.7228626108873915E-3</v>
      </c>
      <c r="D865" s="128">
        <f t="shared" si="40"/>
        <v>5722.8626108873914</v>
      </c>
      <c r="E865" s="128" t="e">
        <f t="shared" ca="1" si="41"/>
        <v>#NAME?</v>
      </c>
    </row>
    <row r="866" spans="1:5" x14ac:dyDescent="0.3">
      <c r="A866" s="73">
        <v>42587</v>
      </c>
      <c r="B866" s="130">
        <v>2182.8701169999999</v>
      </c>
      <c r="C866" s="125">
        <f t="shared" si="39"/>
        <v>3.6045883943978119E-3</v>
      </c>
      <c r="D866" s="128">
        <f t="shared" si="40"/>
        <v>3604.588394397812</v>
      </c>
      <c r="E866" s="128" t="e">
        <f t="shared" ca="1" si="41"/>
        <v>#NAME?</v>
      </c>
    </row>
    <row r="867" spans="1:5" x14ac:dyDescent="0.3">
      <c r="A867" s="73">
        <v>42586</v>
      </c>
      <c r="B867" s="130">
        <v>2164.25</v>
      </c>
      <c r="C867" s="125">
        <f t="shared" si="39"/>
        <v>-4.2487288902959275E-4</v>
      </c>
      <c r="D867" s="128">
        <f t="shared" si="40"/>
        <v>-424.87288902959273</v>
      </c>
      <c r="E867" s="128" t="e">
        <f t="shared" ca="1" si="41"/>
        <v>#NAME?</v>
      </c>
    </row>
    <row r="868" spans="1:5" x14ac:dyDescent="0.3">
      <c r="A868" s="73">
        <v>42585</v>
      </c>
      <c r="B868" s="130">
        <v>2163.790039</v>
      </c>
      <c r="C868" s="125">
        <f t="shared" si="39"/>
        <v>-4.2475361087561669E-3</v>
      </c>
      <c r="D868" s="128">
        <f t="shared" si="40"/>
        <v>-4247.5361087561669</v>
      </c>
      <c r="E868" s="128" t="e">
        <f t="shared" ca="1" si="41"/>
        <v>#NAME?</v>
      </c>
    </row>
    <row r="869" spans="1:5" x14ac:dyDescent="0.3">
      <c r="A869" s="73">
        <v>42584</v>
      </c>
      <c r="B869" s="130">
        <v>2157.030029</v>
      </c>
      <c r="C869" s="125">
        <f t="shared" si="39"/>
        <v>-3.119540761784112E-3</v>
      </c>
      <c r="D869" s="128">
        <f t="shared" si="40"/>
        <v>-3119.540761784112</v>
      </c>
      <c r="E869" s="128" t="e">
        <f t="shared" ca="1" si="41"/>
        <v>#NAME?</v>
      </c>
    </row>
    <row r="870" spans="1:5" x14ac:dyDescent="0.3">
      <c r="A870" s="73">
        <v>42583</v>
      </c>
      <c r="B870" s="130">
        <v>2170.8400879999999</v>
      </c>
      <c r="C870" s="125">
        <f t="shared" si="39"/>
        <v>1.8229791060269118E-3</v>
      </c>
      <c r="D870" s="128">
        <f t="shared" si="40"/>
        <v>1822.9791060269117</v>
      </c>
      <c r="E870" s="128" t="e">
        <f t="shared" ca="1" si="41"/>
        <v>#NAME?</v>
      </c>
    </row>
    <row r="871" spans="1:5" x14ac:dyDescent="0.3">
      <c r="A871" s="73">
        <v>42580</v>
      </c>
      <c r="B871" s="130">
        <v>2173.6000979999999</v>
      </c>
      <c r="C871" s="125">
        <f t="shared" si="39"/>
        <v>5.4863711893491374E-3</v>
      </c>
      <c r="D871" s="128">
        <f t="shared" si="40"/>
        <v>5486.3711893491372</v>
      </c>
      <c r="E871" s="128" t="e">
        <f t="shared" ca="1" si="41"/>
        <v>#NAME?</v>
      </c>
    </row>
    <row r="872" spans="1:5" x14ac:dyDescent="0.3">
      <c r="A872" s="73">
        <v>42579</v>
      </c>
      <c r="B872" s="130">
        <v>2170.0600589999999</v>
      </c>
      <c r="C872" s="125">
        <f t="shared" si="39"/>
        <v>2.916260658578862E-3</v>
      </c>
      <c r="D872" s="128">
        <f t="shared" si="40"/>
        <v>2916.2606585788621</v>
      </c>
      <c r="E872" s="128" t="e">
        <f t="shared" ca="1" si="41"/>
        <v>#NAME?</v>
      </c>
    </row>
    <row r="873" spans="1:5" x14ac:dyDescent="0.3">
      <c r="A873" s="73">
        <v>42578</v>
      </c>
      <c r="B873" s="130">
        <v>2166.580078</v>
      </c>
      <c r="C873" s="125">
        <f t="shared" si="39"/>
        <v>6.5740332772885601E-3</v>
      </c>
      <c r="D873" s="128">
        <f t="shared" si="40"/>
        <v>6574.0332772885604</v>
      </c>
      <c r="E873" s="128" t="e">
        <f t="shared" ca="1" si="41"/>
        <v>#NAME?</v>
      </c>
    </row>
    <row r="874" spans="1:5" x14ac:dyDescent="0.3">
      <c r="A874" s="73">
        <v>42577</v>
      </c>
      <c r="B874" s="130">
        <v>2169.179932</v>
      </c>
      <c r="C874" s="125">
        <f t="shared" si="39"/>
        <v>7.9177190364920769E-3</v>
      </c>
      <c r="D874" s="128">
        <f t="shared" si="40"/>
        <v>7917.7190364920771</v>
      </c>
      <c r="E874" s="128" t="e">
        <f t="shared" ca="1" si="41"/>
        <v>#NAME?</v>
      </c>
    </row>
    <row r="875" spans="1:5" x14ac:dyDescent="0.3">
      <c r="A875" s="73">
        <v>42576</v>
      </c>
      <c r="B875" s="130">
        <v>2168.4799800000001</v>
      </c>
      <c r="C875" s="125">
        <f t="shared" si="39"/>
        <v>1.4654995082090005E-2</v>
      </c>
      <c r="D875" s="128">
        <f t="shared" si="40"/>
        <v>14654.995082090005</v>
      </c>
      <c r="E875" s="128" t="e">
        <f t="shared" ca="1" si="41"/>
        <v>#NAME?</v>
      </c>
    </row>
    <row r="876" spans="1:5" x14ac:dyDescent="0.3">
      <c r="A876" s="73">
        <v>42573</v>
      </c>
      <c r="B876" s="130">
        <v>2175.030029</v>
      </c>
      <c r="C876" s="125">
        <f t="shared" si="39"/>
        <v>2.1188848808163296E-2</v>
      </c>
      <c r="D876" s="128">
        <f t="shared" si="40"/>
        <v>21188.848808163297</v>
      </c>
      <c r="E876" s="128" t="e">
        <f t="shared" ca="1" si="41"/>
        <v>#NAME?</v>
      </c>
    </row>
    <row r="877" spans="1:5" x14ac:dyDescent="0.3">
      <c r="A877" s="73">
        <v>42572</v>
      </c>
      <c r="B877" s="130">
        <v>2165.169922</v>
      </c>
      <c r="C877" s="125">
        <f t="shared" si="39"/>
        <v>3.2065409763291974E-2</v>
      </c>
      <c r="D877" s="128">
        <f t="shared" si="40"/>
        <v>32065.409763291973</v>
      </c>
      <c r="E877" s="128" t="e">
        <f t="shared" ca="1" si="41"/>
        <v>#NAME?</v>
      </c>
    </row>
    <row r="878" spans="1:5" x14ac:dyDescent="0.3">
      <c r="A878" s="73">
        <v>42571</v>
      </c>
      <c r="B878" s="130">
        <v>2173.0200199999999</v>
      </c>
      <c r="C878" s="125">
        <f t="shared" si="39"/>
        <v>3.4904507102384574E-2</v>
      </c>
      <c r="D878" s="128">
        <f t="shared" si="40"/>
        <v>34904.507102384574</v>
      </c>
      <c r="E878" s="128" t="e">
        <f t="shared" ca="1" si="41"/>
        <v>#NAME?</v>
      </c>
    </row>
    <row r="879" spans="1:5" x14ac:dyDescent="0.3">
      <c r="A879" s="73">
        <v>42570</v>
      </c>
      <c r="B879" s="130">
        <v>2163.780029</v>
      </c>
      <c r="C879" s="125">
        <f t="shared" si="39"/>
        <v>3.6020194984563769E-2</v>
      </c>
      <c r="D879" s="128">
        <f t="shared" si="40"/>
        <v>36020.194984563772</v>
      </c>
      <c r="E879" s="128" t="e">
        <f t="shared" ca="1" si="41"/>
        <v>#NAME?</v>
      </c>
    </row>
    <row r="880" spans="1:5" x14ac:dyDescent="0.3">
      <c r="A880" s="73">
        <v>42569</v>
      </c>
      <c r="B880" s="130">
        <v>2166.889893</v>
      </c>
      <c r="C880" s="125">
        <f t="shared" si="39"/>
        <v>3.0404880520145117E-2</v>
      </c>
      <c r="D880" s="128">
        <f t="shared" si="40"/>
        <v>30404.880520145118</v>
      </c>
      <c r="E880" s="128" t="e">
        <f t="shared" ca="1" si="41"/>
        <v>#NAME?</v>
      </c>
    </row>
    <row r="881" spans="1:5" x14ac:dyDescent="0.3">
      <c r="A881" s="73">
        <v>42566</v>
      </c>
      <c r="B881" s="130">
        <v>2161.73999</v>
      </c>
      <c r="C881" s="125">
        <f t="shared" si="39"/>
        <v>2.9959063393642404E-2</v>
      </c>
      <c r="D881" s="128">
        <f t="shared" si="40"/>
        <v>29959.063393642406</v>
      </c>
      <c r="E881" s="128" t="e">
        <f t="shared" ca="1" si="41"/>
        <v>#NAME?</v>
      </c>
    </row>
    <row r="882" spans="1:5" x14ac:dyDescent="0.3">
      <c r="A882" s="73">
        <v>42565</v>
      </c>
      <c r="B882" s="130">
        <v>2163.75</v>
      </c>
      <c r="C882" s="125">
        <f t="shared" si="39"/>
        <v>4.4901161935887002E-2</v>
      </c>
      <c r="D882" s="128">
        <f t="shared" si="40"/>
        <v>44901.161935887001</v>
      </c>
      <c r="E882" s="128" t="e">
        <f t="shared" ca="1" si="41"/>
        <v>#NAME?</v>
      </c>
    </row>
    <row r="883" spans="1:5" x14ac:dyDescent="0.3">
      <c r="A883" s="73">
        <v>42564</v>
      </c>
      <c r="B883" s="130">
        <v>2152.429932</v>
      </c>
      <c r="C883" s="125">
        <f t="shared" si="39"/>
        <v>5.7138912298927425E-2</v>
      </c>
      <c r="D883" s="128">
        <f t="shared" si="40"/>
        <v>57138.912298927426</v>
      </c>
      <c r="E883" s="128" t="e">
        <f t="shared" ca="1" si="41"/>
        <v>#NAME?</v>
      </c>
    </row>
    <row r="884" spans="1:5" x14ac:dyDescent="0.3">
      <c r="A884" s="73">
        <v>42563</v>
      </c>
      <c r="B884" s="130">
        <v>2152.139893</v>
      </c>
      <c r="C884" s="125">
        <f t="shared" si="39"/>
        <v>7.5779465066732499E-2</v>
      </c>
      <c r="D884" s="128">
        <f t="shared" si="40"/>
        <v>75779.465066732504</v>
      </c>
      <c r="E884" s="128" t="e">
        <f t="shared" ca="1" si="41"/>
        <v>#NAME?</v>
      </c>
    </row>
    <row r="885" spans="1:5" x14ac:dyDescent="0.3">
      <c r="A885" s="73">
        <v>42562</v>
      </c>
      <c r="B885" s="130">
        <v>2137.1599120000001</v>
      </c>
      <c r="C885" s="125">
        <f t="shared" si="39"/>
        <v>4.8959157133511955E-2</v>
      </c>
      <c r="D885" s="128">
        <f t="shared" si="40"/>
        <v>48959.157133511952</v>
      </c>
      <c r="E885" s="128" t="e">
        <f t="shared" ca="1" si="41"/>
        <v>#NAME?</v>
      </c>
    </row>
    <row r="886" spans="1:5" x14ac:dyDescent="0.3">
      <c r="A886" s="73">
        <v>42559</v>
      </c>
      <c r="B886" s="130">
        <v>2129.8999020000001</v>
      </c>
      <c r="C886" s="125">
        <f t="shared" si="39"/>
        <v>7.845396563943563E-3</v>
      </c>
      <c r="D886" s="128">
        <f t="shared" si="40"/>
        <v>7845.3965639435628</v>
      </c>
      <c r="E886" s="128" t="e">
        <f t="shared" ca="1" si="41"/>
        <v>#NAME?</v>
      </c>
    </row>
    <row r="887" spans="1:5" x14ac:dyDescent="0.3">
      <c r="A887" s="73">
        <v>42558</v>
      </c>
      <c r="B887" s="130">
        <v>2097.8999020000001</v>
      </c>
      <c r="C887" s="125">
        <f t="shared" si="39"/>
        <v>5.9699111906426072E-3</v>
      </c>
      <c r="D887" s="128">
        <f t="shared" si="40"/>
        <v>5969.9111906426069</v>
      </c>
      <c r="E887" s="128" t="e">
        <f t="shared" ca="1" si="41"/>
        <v>#NAME?</v>
      </c>
    </row>
    <row r="888" spans="1:5" x14ac:dyDescent="0.3">
      <c r="A888" s="73">
        <v>42557</v>
      </c>
      <c r="B888" s="130">
        <v>2099.7299800000001</v>
      </c>
      <c r="C888" s="125">
        <f t="shared" si="39"/>
        <v>5.1845844741678082E-3</v>
      </c>
      <c r="D888" s="128">
        <f t="shared" si="40"/>
        <v>5184.5844741678084</v>
      </c>
      <c r="E888" s="128" t="e">
        <f t="shared" ca="1" si="41"/>
        <v>#NAME?</v>
      </c>
    </row>
    <row r="889" spans="1:5" x14ac:dyDescent="0.3">
      <c r="A889" s="73">
        <v>42556</v>
      </c>
      <c r="B889" s="130">
        <v>2088.5500489999999</v>
      </c>
      <c r="C889" s="125">
        <f t="shared" si="39"/>
        <v>2.544125285011356E-3</v>
      </c>
      <c r="D889" s="128">
        <f t="shared" si="40"/>
        <v>2544.125285011356</v>
      </c>
      <c r="E889" s="128" t="e">
        <f t="shared" ca="1" si="41"/>
        <v>#NAME?</v>
      </c>
    </row>
    <row r="890" spans="1:5" x14ac:dyDescent="0.3">
      <c r="A890" s="73">
        <v>42552</v>
      </c>
      <c r="B890" s="130">
        <v>2102.9499510000001</v>
      </c>
      <c r="C890" s="125">
        <f t="shared" si="39"/>
        <v>1.531946410534113E-2</v>
      </c>
      <c r="D890" s="128">
        <f t="shared" si="40"/>
        <v>15319.464105341129</v>
      </c>
      <c r="E890" s="128" t="e">
        <f t="shared" ca="1" si="41"/>
        <v>#NAME?</v>
      </c>
    </row>
    <row r="891" spans="1:5" x14ac:dyDescent="0.3">
      <c r="A891" s="73">
        <v>42551</v>
      </c>
      <c r="B891" s="130">
        <v>2098.860107</v>
      </c>
      <c r="C891" s="125">
        <f t="shared" si="39"/>
        <v>1.0043415560437863E-2</v>
      </c>
      <c r="D891" s="128">
        <f t="shared" si="40"/>
        <v>10043.415560437863</v>
      </c>
      <c r="E891" s="128" t="e">
        <f t="shared" ca="1" si="41"/>
        <v>#NAME?</v>
      </c>
    </row>
    <row r="892" spans="1:5" x14ac:dyDescent="0.3">
      <c r="A892" s="73">
        <v>42550</v>
      </c>
      <c r="B892" s="130">
        <v>2070.7700199999999</v>
      </c>
      <c r="C892" s="125">
        <f t="shared" si="39"/>
        <v>-3.523919864832914E-4</v>
      </c>
      <c r="D892" s="128">
        <f t="shared" si="40"/>
        <v>-352.39198648329142</v>
      </c>
      <c r="E892" s="128" t="e">
        <f t="shared" ca="1" si="41"/>
        <v>#NAME?</v>
      </c>
    </row>
    <row r="893" spans="1:5" x14ac:dyDescent="0.3">
      <c r="A893" s="73">
        <v>42549</v>
      </c>
      <c r="B893" s="130">
        <v>2036.089966</v>
      </c>
      <c r="C893" s="125">
        <f t="shared" si="39"/>
        <v>-1.8903157447808239E-2</v>
      </c>
      <c r="D893" s="128">
        <f t="shared" si="40"/>
        <v>-18903.15744780824</v>
      </c>
      <c r="E893" s="128" t="e">
        <f t="shared" ca="1" si="41"/>
        <v>#NAME?</v>
      </c>
    </row>
    <row r="894" spans="1:5" x14ac:dyDescent="0.3">
      <c r="A894" s="73">
        <v>42548</v>
      </c>
      <c r="B894" s="130">
        <v>2000.540039</v>
      </c>
      <c r="C894" s="125">
        <f t="shared" si="39"/>
        <v>-3.7767076357460794E-2</v>
      </c>
      <c r="D894" s="128">
        <f t="shared" si="40"/>
        <v>-37767.076357460792</v>
      </c>
      <c r="E894" s="128" t="e">
        <f t="shared" ca="1" si="41"/>
        <v>#NAME?</v>
      </c>
    </row>
    <row r="895" spans="1:5" x14ac:dyDescent="0.3">
      <c r="A895" s="73">
        <v>42545</v>
      </c>
      <c r="B895" s="130">
        <v>2037.410034</v>
      </c>
      <c r="C895" s="125">
        <f t="shared" si="39"/>
        <v>-2.7985721897155535E-2</v>
      </c>
      <c r="D895" s="128">
        <f t="shared" si="40"/>
        <v>-27985.721897155534</v>
      </c>
      <c r="E895" s="128" t="e">
        <f t="shared" ca="1" si="41"/>
        <v>#NAME?</v>
      </c>
    </row>
    <row r="896" spans="1:5" x14ac:dyDescent="0.3">
      <c r="A896" s="73">
        <v>42544</v>
      </c>
      <c r="B896" s="130">
        <v>2113.320068</v>
      </c>
      <c r="C896" s="125">
        <f t="shared" si="39"/>
        <v>-1.0210032807779212E-3</v>
      </c>
      <c r="D896" s="128">
        <f t="shared" si="40"/>
        <v>-1021.0032807779212</v>
      </c>
      <c r="E896" s="128" t="e">
        <f t="shared" ca="1" si="41"/>
        <v>#NAME?</v>
      </c>
    </row>
    <row r="897" spans="1:5" x14ac:dyDescent="0.3">
      <c r="A897" s="73">
        <v>42543</v>
      </c>
      <c r="B897" s="130">
        <v>2085.4499510000001</v>
      </c>
      <c r="C897" s="125">
        <f t="shared" si="39"/>
        <v>-1.5888748226158156E-2</v>
      </c>
      <c r="D897" s="128">
        <f t="shared" si="40"/>
        <v>-15888.748226158155</v>
      </c>
      <c r="E897" s="128" t="e">
        <f t="shared" ca="1" si="41"/>
        <v>#NAME?</v>
      </c>
    </row>
    <row r="898" spans="1:5" x14ac:dyDescent="0.3">
      <c r="A898" s="73">
        <v>42542</v>
      </c>
      <c r="B898" s="130">
        <v>2088.8999020000001</v>
      </c>
      <c r="C898" s="125">
        <f t="shared" si="39"/>
        <v>-1.0998367660517538E-2</v>
      </c>
      <c r="D898" s="128">
        <f t="shared" si="40"/>
        <v>-10998.367660517539</v>
      </c>
      <c r="E898" s="128" t="e">
        <f t="shared" ca="1" si="41"/>
        <v>#NAME?</v>
      </c>
    </row>
    <row r="899" spans="1:5" x14ac:dyDescent="0.3">
      <c r="A899" s="73">
        <v>42541</v>
      </c>
      <c r="B899" s="130">
        <v>2083.25</v>
      </c>
      <c r="C899" s="125">
        <f t="shared" si="39"/>
        <v>-1.2401530803084593E-2</v>
      </c>
      <c r="D899" s="128">
        <f t="shared" si="40"/>
        <v>-12401.530803084594</v>
      </c>
      <c r="E899" s="128" t="e">
        <f t="shared" ca="1" si="41"/>
        <v>#NAME?</v>
      </c>
    </row>
    <row r="900" spans="1:5" x14ac:dyDescent="0.3">
      <c r="A900" s="73">
        <v>42538</v>
      </c>
      <c r="B900" s="130">
        <v>2071.219971</v>
      </c>
      <c r="C900" s="125">
        <f t="shared" si="39"/>
        <v>-1.3295943345874472E-2</v>
      </c>
      <c r="D900" s="128">
        <f t="shared" si="40"/>
        <v>-13295.943345874472</v>
      </c>
      <c r="E900" s="128" t="e">
        <f t="shared" ca="1" si="41"/>
        <v>#NAME?</v>
      </c>
    </row>
    <row r="901" spans="1:5" x14ac:dyDescent="0.3">
      <c r="A901" s="73">
        <v>42537</v>
      </c>
      <c r="B901" s="130">
        <v>2077.98999</v>
      </c>
      <c r="C901" s="125">
        <f t="shared" si="39"/>
        <v>-1.295327886839015E-2</v>
      </c>
      <c r="D901" s="128">
        <f t="shared" si="40"/>
        <v>-12953.278868390151</v>
      </c>
      <c r="E901" s="128" t="e">
        <f t="shared" ca="1" si="41"/>
        <v>#NAME?</v>
      </c>
    </row>
    <row r="902" spans="1:5" x14ac:dyDescent="0.3">
      <c r="A902" s="73">
        <v>42536</v>
      </c>
      <c r="B902" s="130">
        <v>2071.5</v>
      </c>
      <c r="C902" s="125">
        <f t="shared" si="39"/>
        <v>-1.3256647104543551E-2</v>
      </c>
      <c r="D902" s="128">
        <f t="shared" si="40"/>
        <v>-13256.64710454355</v>
      </c>
      <c r="E902" s="128" t="e">
        <f t="shared" ca="1" si="41"/>
        <v>#NAME?</v>
      </c>
    </row>
    <row r="903" spans="1:5" x14ac:dyDescent="0.3">
      <c r="A903" s="73">
        <v>42535</v>
      </c>
      <c r="B903" s="130">
        <v>2075.320068</v>
      </c>
      <c r="C903" s="125">
        <f t="shared" si="39"/>
        <v>-1.0314925728048596E-2</v>
      </c>
      <c r="D903" s="128">
        <f t="shared" si="40"/>
        <v>-10314.925728048596</v>
      </c>
      <c r="E903" s="128" t="e">
        <f t="shared" ca="1" si="41"/>
        <v>#NAME?</v>
      </c>
    </row>
    <row r="904" spans="1:5" x14ac:dyDescent="0.3">
      <c r="A904" s="73">
        <v>42534</v>
      </c>
      <c r="B904" s="130">
        <v>2079.0600589999999</v>
      </c>
      <c r="C904" s="125">
        <f t="shared" ref="C904:C967" si="42">B904/B914-1</f>
        <v>-9.5280742036166766E-3</v>
      </c>
      <c r="D904" s="128">
        <f t="shared" ref="D904:D967" si="43">C904*$B$5</f>
        <v>-9528.0742036166757</v>
      </c>
      <c r="E904" s="128" t="e">
        <f t="shared" ref="E904:E967" ca="1" si="44">ABS(_xlfn.PERCENTILE.INC(OFFSET(D904,0,0,Window),1-VaRLevel))</f>
        <v>#NAME?</v>
      </c>
    </row>
    <row r="905" spans="1:5" x14ac:dyDescent="0.3">
      <c r="A905" s="73">
        <v>42531</v>
      </c>
      <c r="B905" s="130">
        <v>2096.070068</v>
      </c>
      <c r="C905" s="125">
        <f t="shared" si="42"/>
        <v>2.8563081766814769E-3</v>
      </c>
      <c r="D905" s="128">
        <f t="shared" si="43"/>
        <v>2856.3081766814767</v>
      </c>
      <c r="E905" s="128" t="e">
        <f t="shared" ca="1" si="44"/>
        <v>#NAME?</v>
      </c>
    </row>
    <row r="906" spans="1:5" x14ac:dyDescent="0.3">
      <c r="A906" s="73">
        <v>42530</v>
      </c>
      <c r="B906" s="130">
        <v>2115.4799800000001</v>
      </c>
      <c r="C906" s="125">
        <f t="shared" si="42"/>
        <v>1.1929903534366071E-2</v>
      </c>
      <c r="D906" s="128">
        <f t="shared" si="43"/>
        <v>11929.903534366071</v>
      </c>
      <c r="E906" s="128" t="e">
        <f t="shared" ca="1" si="44"/>
        <v>#NAME?</v>
      </c>
    </row>
    <row r="907" spans="1:5" x14ac:dyDescent="0.3">
      <c r="A907" s="73">
        <v>42529</v>
      </c>
      <c r="B907" s="130">
        <v>2119.1201169999999</v>
      </c>
      <c r="C907" s="125">
        <f t="shared" si="42"/>
        <v>2.0741239066436767E-2</v>
      </c>
      <c r="D907" s="128">
        <f t="shared" si="43"/>
        <v>20741.239066436767</v>
      </c>
      <c r="E907" s="128" t="e">
        <f t="shared" ca="1" si="44"/>
        <v>#NAME?</v>
      </c>
    </row>
    <row r="908" spans="1:5" x14ac:dyDescent="0.3">
      <c r="A908" s="73">
        <v>42528</v>
      </c>
      <c r="B908" s="130">
        <v>2112.1298830000001</v>
      </c>
      <c r="C908" s="125">
        <f t="shared" si="42"/>
        <v>3.1293257348276038E-2</v>
      </c>
      <c r="D908" s="128">
        <f t="shared" si="43"/>
        <v>31293.257348276038</v>
      </c>
      <c r="E908" s="128" t="e">
        <f t="shared" ca="1" si="44"/>
        <v>#NAME?</v>
      </c>
    </row>
    <row r="909" spans="1:5" x14ac:dyDescent="0.3">
      <c r="A909" s="73">
        <v>42527</v>
      </c>
      <c r="B909" s="130">
        <v>2109.4099120000001</v>
      </c>
      <c r="C909" s="125">
        <f t="shared" si="42"/>
        <v>2.7817222513267348E-2</v>
      </c>
      <c r="D909" s="128">
        <f t="shared" si="43"/>
        <v>27817.222513267348</v>
      </c>
      <c r="E909" s="128" t="e">
        <f t="shared" ca="1" si="44"/>
        <v>#NAME?</v>
      </c>
    </row>
    <row r="910" spans="1:5" x14ac:dyDescent="0.3">
      <c r="A910" s="73">
        <v>42524</v>
      </c>
      <c r="B910" s="130">
        <v>2099.1298830000001</v>
      </c>
      <c r="C910" s="125">
        <f t="shared" si="42"/>
        <v>2.8965041308191664E-2</v>
      </c>
      <c r="D910" s="128">
        <f t="shared" si="43"/>
        <v>28965.041308191663</v>
      </c>
      <c r="E910" s="128" t="e">
        <f t="shared" ca="1" si="44"/>
        <v>#NAME?</v>
      </c>
    </row>
    <row r="911" spans="1:5" x14ac:dyDescent="0.3">
      <c r="A911" s="73">
        <v>42523</v>
      </c>
      <c r="B911" s="130">
        <v>2105.26001</v>
      </c>
      <c r="C911" s="125">
        <f t="shared" si="42"/>
        <v>2.8144735552456446E-2</v>
      </c>
      <c r="D911" s="128">
        <f t="shared" si="43"/>
        <v>28144.735552456445</v>
      </c>
      <c r="E911" s="128" t="e">
        <f t="shared" ca="1" si="44"/>
        <v>#NAME?</v>
      </c>
    </row>
    <row r="912" spans="1:5" x14ac:dyDescent="0.3">
      <c r="A912" s="73">
        <v>42522</v>
      </c>
      <c r="B912" s="130">
        <v>2099.330078</v>
      </c>
      <c r="C912" s="125">
        <f t="shared" si="42"/>
        <v>2.5459097011496068E-2</v>
      </c>
      <c r="D912" s="128">
        <f t="shared" si="43"/>
        <v>25459.097011496069</v>
      </c>
      <c r="E912" s="128" t="e">
        <f t="shared" ca="1" si="44"/>
        <v>#NAME?</v>
      </c>
    </row>
    <row r="913" spans="1:5" x14ac:dyDescent="0.3">
      <c r="A913" s="73">
        <v>42521</v>
      </c>
      <c r="B913" s="130">
        <v>2096.9499510000001</v>
      </c>
      <c r="C913" s="125">
        <f t="shared" si="42"/>
        <v>1.4656518387046624E-2</v>
      </c>
      <c r="D913" s="128">
        <f t="shared" si="43"/>
        <v>14656.518387046624</v>
      </c>
      <c r="E913" s="128" t="e">
        <f t="shared" ca="1" si="44"/>
        <v>#NAME?</v>
      </c>
    </row>
    <row r="914" spans="1:5" x14ac:dyDescent="0.3">
      <c r="A914" s="73">
        <v>42517</v>
      </c>
      <c r="B914" s="130">
        <v>2099.0600589999999</v>
      </c>
      <c r="C914" s="125">
        <f t="shared" si="42"/>
        <v>2.5627781738785993E-2</v>
      </c>
      <c r="D914" s="128">
        <f t="shared" si="43"/>
        <v>25627.781738785994</v>
      </c>
      <c r="E914" s="128" t="e">
        <f t="shared" ca="1" si="44"/>
        <v>#NAME?</v>
      </c>
    </row>
    <row r="915" spans="1:5" x14ac:dyDescent="0.3">
      <c r="A915" s="73">
        <v>42516</v>
      </c>
      <c r="B915" s="130">
        <v>2090.1000979999999</v>
      </c>
      <c r="C915" s="125">
        <f t="shared" si="42"/>
        <v>1.2591378198217429E-2</v>
      </c>
      <c r="D915" s="128">
        <f t="shared" si="43"/>
        <v>12591.37819821743</v>
      </c>
      <c r="E915" s="128" t="e">
        <f t="shared" ca="1" si="44"/>
        <v>#NAME?</v>
      </c>
    </row>
    <row r="916" spans="1:5" x14ac:dyDescent="0.3">
      <c r="A916" s="73">
        <v>42515</v>
      </c>
      <c r="B916" s="130">
        <v>2090.540039</v>
      </c>
      <c r="C916" s="125">
        <f t="shared" si="42"/>
        <v>1.2632881476358104E-2</v>
      </c>
      <c r="D916" s="128">
        <f t="shared" si="43"/>
        <v>12632.881476358105</v>
      </c>
      <c r="E916" s="128" t="e">
        <f t="shared" ca="1" si="44"/>
        <v>#NAME?</v>
      </c>
    </row>
    <row r="917" spans="1:5" x14ac:dyDescent="0.3">
      <c r="A917" s="73">
        <v>42514</v>
      </c>
      <c r="B917" s="130">
        <v>2076.0600589999999</v>
      </c>
      <c r="C917" s="125">
        <f t="shared" si="42"/>
        <v>-3.9962936051332054E-3</v>
      </c>
      <c r="D917" s="128">
        <f t="shared" si="43"/>
        <v>-3996.2936051332053</v>
      </c>
      <c r="E917" s="128" t="e">
        <f t="shared" ca="1" si="44"/>
        <v>#NAME?</v>
      </c>
    </row>
    <row r="918" spans="1:5" x14ac:dyDescent="0.3">
      <c r="A918" s="73">
        <v>42513</v>
      </c>
      <c r="B918" s="130">
        <v>2048.040039</v>
      </c>
      <c r="C918" s="125">
        <f t="shared" si="42"/>
        <v>-5.1731452065224559E-3</v>
      </c>
      <c r="D918" s="128">
        <f t="shared" si="43"/>
        <v>-5173.1452065224557</v>
      </c>
      <c r="E918" s="128" t="e">
        <f t="shared" ca="1" si="44"/>
        <v>#NAME?</v>
      </c>
    </row>
    <row r="919" spans="1:5" x14ac:dyDescent="0.3">
      <c r="A919" s="73">
        <v>42510</v>
      </c>
      <c r="B919" s="130">
        <v>2052.320068</v>
      </c>
      <c r="C919" s="125">
        <f t="shared" si="42"/>
        <v>-2.3429738621086882E-3</v>
      </c>
      <c r="D919" s="128">
        <f t="shared" si="43"/>
        <v>-2342.9738621086881</v>
      </c>
      <c r="E919" s="128" t="e">
        <f t="shared" ca="1" si="44"/>
        <v>#NAME?</v>
      </c>
    </row>
    <row r="920" spans="1:5" x14ac:dyDescent="0.3">
      <c r="A920" s="73">
        <v>42509</v>
      </c>
      <c r="B920" s="130">
        <v>2040.040039</v>
      </c>
      <c r="C920" s="125">
        <f t="shared" si="42"/>
        <v>-5.1641908117068258E-3</v>
      </c>
      <c r="D920" s="128">
        <f t="shared" si="43"/>
        <v>-5164.190811706826</v>
      </c>
      <c r="E920" s="128" t="e">
        <f t="shared" ca="1" si="44"/>
        <v>#NAME?</v>
      </c>
    </row>
    <row r="921" spans="1:5" x14ac:dyDescent="0.3">
      <c r="A921" s="73">
        <v>42508</v>
      </c>
      <c r="B921" s="130">
        <v>2047.630005</v>
      </c>
      <c r="C921" s="125">
        <f t="shared" si="42"/>
        <v>-1.7015639264972293E-3</v>
      </c>
      <c r="D921" s="128">
        <f t="shared" si="43"/>
        <v>-1701.5639264972292</v>
      </c>
      <c r="E921" s="128" t="e">
        <f t="shared" ca="1" si="44"/>
        <v>#NAME?</v>
      </c>
    </row>
    <row r="922" spans="1:5" x14ac:dyDescent="0.3">
      <c r="A922" s="73">
        <v>42507</v>
      </c>
      <c r="B922" s="130">
        <v>2047.209961</v>
      </c>
      <c r="C922" s="125">
        <f t="shared" si="42"/>
        <v>-7.8319230596862743E-3</v>
      </c>
      <c r="D922" s="128">
        <f t="shared" si="43"/>
        <v>-7831.9230596862744</v>
      </c>
      <c r="E922" s="128" t="e">
        <f t="shared" ca="1" si="44"/>
        <v>#NAME?</v>
      </c>
    </row>
    <row r="923" spans="1:5" x14ac:dyDescent="0.3">
      <c r="A923" s="73">
        <v>42506</v>
      </c>
      <c r="B923" s="130">
        <v>2066.6599120000001</v>
      </c>
      <c r="C923" s="125">
        <f t="shared" si="42"/>
        <v>-7.0960928220186181E-3</v>
      </c>
      <c r="D923" s="128">
        <f t="shared" si="43"/>
        <v>-7096.0928220186179</v>
      </c>
      <c r="E923" s="128" t="e">
        <f t="shared" ca="1" si="44"/>
        <v>#NAME?</v>
      </c>
    </row>
    <row r="924" spans="1:5" x14ac:dyDescent="0.3">
      <c r="A924" s="73">
        <v>42503</v>
      </c>
      <c r="B924" s="130">
        <v>2046.6099850000001</v>
      </c>
      <c r="C924" s="125">
        <f t="shared" si="42"/>
        <v>-9.0495635290617216E-3</v>
      </c>
      <c r="D924" s="128">
        <f t="shared" si="43"/>
        <v>-9049.5635290617211</v>
      </c>
      <c r="E924" s="128" t="e">
        <f t="shared" ca="1" si="44"/>
        <v>#NAME?</v>
      </c>
    </row>
    <row r="925" spans="1:5" x14ac:dyDescent="0.3">
      <c r="A925" s="73">
        <v>42502</v>
      </c>
      <c r="B925" s="130">
        <v>2064.110107</v>
      </c>
      <c r="C925" s="125">
        <f t="shared" si="42"/>
        <v>-5.6363307178673994E-3</v>
      </c>
      <c r="D925" s="128">
        <f t="shared" si="43"/>
        <v>-5636.3307178673995</v>
      </c>
      <c r="E925" s="128" t="e">
        <f t="shared" ca="1" si="44"/>
        <v>#NAME?</v>
      </c>
    </row>
    <row r="926" spans="1:5" x14ac:dyDescent="0.3">
      <c r="A926" s="73">
        <v>42501</v>
      </c>
      <c r="B926" s="130">
        <v>2064.459961</v>
      </c>
      <c r="C926" s="125">
        <f t="shared" si="42"/>
        <v>-1.464808841157561E-2</v>
      </c>
      <c r="D926" s="128">
        <f t="shared" si="43"/>
        <v>-14648.088411575611</v>
      </c>
      <c r="E926" s="128" t="e">
        <f t="shared" ca="1" si="44"/>
        <v>#NAME?</v>
      </c>
    </row>
    <row r="927" spans="1:5" x14ac:dyDescent="0.3">
      <c r="A927" s="73">
        <v>42500</v>
      </c>
      <c r="B927" s="130">
        <v>2084.389893</v>
      </c>
      <c r="C927" s="125">
        <f t="shared" si="42"/>
        <v>-3.4947928341755308E-3</v>
      </c>
      <c r="D927" s="128">
        <f t="shared" si="43"/>
        <v>-3494.792834175531</v>
      </c>
      <c r="E927" s="128" t="e">
        <f t="shared" ca="1" si="44"/>
        <v>#NAME?</v>
      </c>
    </row>
    <row r="928" spans="1:5" x14ac:dyDescent="0.3">
      <c r="A928" s="73">
        <v>42499</v>
      </c>
      <c r="B928" s="130">
        <v>2058.6899410000001</v>
      </c>
      <c r="C928" s="125">
        <f t="shared" si="42"/>
        <v>-1.3938230117209516E-2</v>
      </c>
      <c r="D928" s="128">
        <f t="shared" si="43"/>
        <v>-13938.230117209516</v>
      </c>
      <c r="E928" s="128" t="e">
        <f t="shared" ca="1" si="44"/>
        <v>#NAME?</v>
      </c>
    </row>
    <row r="929" spans="1:5" x14ac:dyDescent="0.3">
      <c r="A929" s="73">
        <v>42496</v>
      </c>
      <c r="B929" s="130">
        <v>2057.139893</v>
      </c>
      <c r="C929" s="125">
        <f t="shared" si="42"/>
        <v>-1.6466108738677709E-2</v>
      </c>
      <c r="D929" s="128">
        <f t="shared" si="43"/>
        <v>-16466.108738677711</v>
      </c>
      <c r="E929" s="128" t="e">
        <f t="shared" ca="1" si="44"/>
        <v>#NAME?</v>
      </c>
    </row>
    <row r="930" spans="1:5" x14ac:dyDescent="0.3">
      <c r="A930" s="73">
        <v>42495</v>
      </c>
      <c r="B930" s="130">
        <v>2050.6298830000001</v>
      </c>
      <c r="C930" s="125">
        <f t="shared" si="42"/>
        <v>-1.9531670104726562E-2</v>
      </c>
      <c r="D930" s="128">
        <f t="shared" si="43"/>
        <v>-19531.670104726563</v>
      </c>
      <c r="E930" s="128" t="e">
        <f t="shared" ca="1" si="44"/>
        <v>#NAME?</v>
      </c>
    </row>
    <row r="931" spans="1:5" x14ac:dyDescent="0.3">
      <c r="A931" s="73">
        <v>42494</v>
      </c>
      <c r="B931" s="130">
        <v>2051.1201169999999</v>
      </c>
      <c r="C931" s="125">
        <f t="shared" si="42"/>
        <v>-2.4391070866783271E-2</v>
      </c>
      <c r="D931" s="128">
        <f t="shared" si="43"/>
        <v>-24391.07086678327</v>
      </c>
      <c r="E931" s="128" t="e">
        <f t="shared" ca="1" si="44"/>
        <v>#NAME?</v>
      </c>
    </row>
    <row r="932" spans="1:5" x14ac:dyDescent="0.3">
      <c r="A932" s="73">
        <v>42493</v>
      </c>
      <c r="B932" s="130">
        <v>2063.3701169999999</v>
      </c>
      <c r="C932" s="125">
        <f t="shared" si="42"/>
        <v>-1.7816989302631203E-2</v>
      </c>
      <c r="D932" s="128">
        <f t="shared" si="43"/>
        <v>-17816.989302631202</v>
      </c>
      <c r="E932" s="128" t="e">
        <f t="shared" ca="1" si="44"/>
        <v>#NAME?</v>
      </c>
    </row>
    <row r="933" spans="1:5" x14ac:dyDescent="0.3">
      <c r="A933" s="73">
        <v>42492</v>
      </c>
      <c r="B933" s="130">
        <v>2081.429932</v>
      </c>
      <c r="C933" s="125">
        <f t="shared" si="42"/>
        <v>-6.1643073510226909E-3</v>
      </c>
      <c r="D933" s="128">
        <f t="shared" si="43"/>
        <v>-6164.3073510226905</v>
      </c>
      <c r="E933" s="128" t="e">
        <f t="shared" ca="1" si="44"/>
        <v>#NAME?</v>
      </c>
    </row>
    <row r="934" spans="1:5" x14ac:dyDescent="0.3">
      <c r="A934" s="73">
        <v>42489</v>
      </c>
      <c r="B934" s="130">
        <v>2065.3000489999999</v>
      </c>
      <c r="C934" s="125">
        <f t="shared" si="42"/>
        <v>-7.4156335268452667E-3</v>
      </c>
      <c r="D934" s="128">
        <f t="shared" si="43"/>
        <v>-7415.6335268452667</v>
      </c>
      <c r="E934" s="128" t="e">
        <f t="shared" ca="1" si="44"/>
        <v>#NAME?</v>
      </c>
    </row>
    <row r="935" spans="1:5" x14ac:dyDescent="0.3">
      <c r="A935" s="73">
        <v>42488</v>
      </c>
      <c r="B935" s="130">
        <v>2075.8100589999999</v>
      </c>
      <c r="C935" s="125">
        <f t="shared" si="42"/>
        <v>-3.3464743770116323E-3</v>
      </c>
      <c r="D935" s="128">
        <f t="shared" si="43"/>
        <v>-3346.4743770116324</v>
      </c>
      <c r="E935" s="128" t="e">
        <f t="shared" ca="1" si="44"/>
        <v>#NAME?</v>
      </c>
    </row>
    <row r="936" spans="1:5" x14ac:dyDescent="0.3">
      <c r="A936" s="73">
        <v>42487</v>
      </c>
      <c r="B936" s="130">
        <v>2095.1499020000001</v>
      </c>
      <c r="C936" s="125">
        <f t="shared" si="42"/>
        <v>6.1130705990239953E-3</v>
      </c>
      <c r="D936" s="128">
        <f t="shared" si="43"/>
        <v>6113.0705990239949</v>
      </c>
      <c r="E936" s="128" t="e">
        <f t="shared" ca="1" si="44"/>
        <v>#NAME?</v>
      </c>
    </row>
    <row r="937" spans="1:5" x14ac:dyDescent="0.3">
      <c r="A937" s="73">
        <v>42486</v>
      </c>
      <c r="B937" s="130">
        <v>2091.6999510000001</v>
      </c>
      <c r="C937" s="125">
        <f t="shared" si="42"/>
        <v>1.4541247318596184E-2</v>
      </c>
      <c r="D937" s="128">
        <f t="shared" si="43"/>
        <v>14541.247318596184</v>
      </c>
      <c r="E937" s="128" t="e">
        <f t="shared" ca="1" si="44"/>
        <v>#NAME?</v>
      </c>
    </row>
    <row r="938" spans="1:5" x14ac:dyDescent="0.3">
      <c r="A938" s="73">
        <v>42485</v>
      </c>
      <c r="B938" s="130">
        <v>2087.790039</v>
      </c>
      <c r="C938" s="125">
        <f t="shared" si="42"/>
        <v>2.2429125130040362E-2</v>
      </c>
      <c r="D938" s="128">
        <f t="shared" si="43"/>
        <v>22429.12513004036</v>
      </c>
      <c r="E938" s="128" t="e">
        <f t="shared" ca="1" si="44"/>
        <v>#NAME?</v>
      </c>
    </row>
    <row r="939" spans="1:5" x14ac:dyDescent="0.3">
      <c r="A939" s="73">
        <v>42482</v>
      </c>
      <c r="B939" s="130">
        <v>2091.580078</v>
      </c>
      <c r="C939" s="125">
        <f t="shared" si="42"/>
        <v>2.1478854520166291E-2</v>
      </c>
      <c r="D939" s="128">
        <f t="shared" si="43"/>
        <v>21478.854520166289</v>
      </c>
      <c r="E939" s="128" t="e">
        <f t="shared" ca="1" si="44"/>
        <v>#NAME?</v>
      </c>
    </row>
    <row r="940" spans="1:5" x14ac:dyDescent="0.3">
      <c r="A940" s="73">
        <v>42481</v>
      </c>
      <c r="B940" s="130">
        <v>2091.4799800000001</v>
      </c>
      <c r="C940" s="125">
        <f t="shared" si="42"/>
        <v>2.4276263485955463E-2</v>
      </c>
      <c r="D940" s="128">
        <f t="shared" si="43"/>
        <v>24276.263485955464</v>
      </c>
      <c r="E940" s="128" t="e">
        <f t="shared" ca="1" si="44"/>
        <v>#NAME?</v>
      </c>
    </row>
    <row r="941" spans="1:5" x14ac:dyDescent="0.3">
      <c r="A941" s="73">
        <v>42480</v>
      </c>
      <c r="B941" s="130">
        <v>2102.3999020000001</v>
      </c>
      <c r="C941" s="125">
        <f t="shared" si="42"/>
        <v>1.7293600070566351E-2</v>
      </c>
      <c r="D941" s="128">
        <f t="shared" si="43"/>
        <v>17293.60007056635</v>
      </c>
      <c r="E941" s="128" t="e">
        <f t="shared" ca="1" si="44"/>
        <v>#NAME?</v>
      </c>
    </row>
    <row r="942" spans="1:5" x14ac:dyDescent="0.3">
      <c r="A942" s="73">
        <v>42479</v>
      </c>
      <c r="B942" s="130">
        <v>2100.8000489999999</v>
      </c>
      <c r="C942" s="125">
        <f t="shared" si="42"/>
        <v>2.7200674664292102E-2</v>
      </c>
      <c r="D942" s="128">
        <f t="shared" si="43"/>
        <v>27200.674664292103</v>
      </c>
      <c r="E942" s="128" t="e">
        <f t="shared" ca="1" si="44"/>
        <v>#NAME?</v>
      </c>
    </row>
    <row r="943" spans="1:5" x14ac:dyDescent="0.3">
      <c r="A943" s="73">
        <v>42478</v>
      </c>
      <c r="B943" s="130">
        <v>2094.3400879999999</v>
      </c>
      <c r="C943" s="125">
        <f t="shared" si="42"/>
        <v>1.3653645509951629E-2</v>
      </c>
      <c r="D943" s="128">
        <f t="shared" si="43"/>
        <v>13653.645509951628</v>
      </c>
      <c r="E943" s="128" t="e">
        <f t="shared" ca="1" si="44"/>
        <v>#NAME?</v>
      </c>
    </row>
    <row r="944" spans="1:5" x14ac:dyDescent="0.3">
      <c r="A944" s="73">
        <v>42475</v>
      </c>
      <c r="B944" s="130">
        <v>2080.7299800000001</v>
      </c>
      <c r="C944" s="125">
        <f t="shared" si="42"/>
        <v>3.835405054455121E-3</v>
      </c>
      <c r="D944" s="128">
        <f t="shared" si="43"/>
        <v>3835.405054455121</v>
      </c>
      <c r="E944" s="128" t="e">
        <f t="shared" ca="1" si="44"/>
        <v>#NAME?</v>
      </c>
    </row>
    <row r="945" spans="1:5" x14ac:dyDescent="0.3">
      <c r="A945" s="73">
        <v>42474</v>
      </c>
      <c r="B945" s="130">
        <v>2082.780029</v>
      </c>
      <c r="C945" s="125">
        <f t="shared" si="42"/>
        <v>1.1185896817976548E-2</v>
      </c>
      <c r="D945" s="128">
        <f t="shared" si="43"/>
        <v>11185.896817976549</v>
      </c>
      <c r="E945" s="128" t="e">
        <f t="shared" ca="1" si="44"/>
        <v>#NAME?</v>
      </c>
    </row>
    <row r="946" spans="1:5" x14ac:dyDescent="0.3">
      <c r="A946" s="73">
        <v>42473</v>
      </c>
      <c r="B946" s="130">
        <v>2082.419922</v>
      </c>
      <c r="C946" s="125">
        <f t="shared" si="42"/>
        <v>8.9488463569822319E-3</v>
      </c>
      <c r="D946" s="128">
        <f t="shared" si="43"/>
        <v>8948.8463569822325</v>
      </c>
      <c r="E946" s="128" t="e">
        <f t="shared" ca="1" si="44"/>
        <v>#NAME?</v>
      </c>
    </row>
    <row r="947" spans="1:5" x14ac:dyDescent="0.3">
      <c r="A947" s="73">
        <v>42472</v>
      </c>
      <c r="B947" s="130">
        <v>2061.719971</v>
      </c>
      <c r="C947" s="125">
        <f t="shared" si="42"/>
        <v>3.2651719297465132E-3</v>
      </c>
      <c r="D947" s="128">
        <f t="shared" si="43"/>
        <v>3265.1719297465133</v>
      </c>
      <c r="E947" s="128" t="e">
        <f t="shared" ca="1" si="44"/>
        <v>#NAME?</v>
      </c>
    </row>
    <row r="948" spans="1:5" x14ac:dyDescent="0.3">
      <c r="A948" s="73">
        <v>42471</v>
      </c>
      <c r="B948" s="130">
        <v>2041.98999</v>
      </c>
      <c r="C948" s="125">
        <f t="shared" si="42"/>
        <v>2.4250464550072959E-3</v>
      </c>
      <c r="D948" s="128">
        <f t="shared" si="43"/>
        <v>2425.0464550072957</v>
      </c>
      <c r="E948" s="128" t="e">
        <f t="shared" ca="1" si="44"/>
        <v>#NAME?</v>
      </c>
    </row>
    <row r="949" spans="1:5" x14ac:dyDescent="0.3">
      <c r="A949" s="73">
        <v>42468</v>
      </c>
      <c r="B949" s="130">
        <v>2047.599976</v>
      </c>
      <c r="C949" s="125">
        <f t="shared" si="42"/>
        <v>5.7271016522584262E-3</v>
      </c>
      <c r="D949" s="128">
        <f t="shared" si="43"/>
        <v>5727.1016522584259</v>
      </c>
      <c r="E949" s="128" t="e">
        <f t="shared" ca="1" si="44"/>
        <v>#NAME?</v>
      </c>
    </row>
    <row r="950" spans="1:5" x14ac:dyDescent="0.3">
      <c r="A950" s="73">
        <v>42467</v>
      </c>
      <c r="B950" s="130">
        <v>2041.910034</v>
      </c>
      <c r="C950" s="125">
        <f t="shared" si="42"/>
        <v>2.5531730583017165E-3</v>
      </c>
      <c r="D950" s="128">
        <f t="shared" si="43"/>
        <v>2553.1730583017165</v>
      </c>
      <c r="E950" s="128" t="e">
        <f t="shared" ca="1" si="44"/>
        <v>#NAME?</v>
      </c>
    </row>
    <row r="951" spans="1:5" x14ac:dyDescent="0.3">
      <c r="A951" s="73">
        <v>42466</v>
      </c>
      <c r="B951" s="130">
        <v>2066.6599120000001</v>
      </c>
      <c r="C951" s="125">
        <f t="shared" si="42"/>
        <v>8.2251256693184338E-3</v>
      </c>
      <c r="D951" s="128">
        <f t="shared" si="43"/>
        <v>8225.1256693184332</v>
      </c>
      <c r="E951" s="128" t="e">
        <f t="shared" ca="1" si="44"/>
        <v>#NAME?</v>
      </c>
    </row>
    <row r="952" spans="1:5" x14ac:dyDescent="0.3">
      <c r="A952" s="73">
        <v>42465</v>
      </c>
      <c r="B952" s="130">
        <v>2045.170044</v>
      </c>
      <c r="C952" s="125">
        <f t="shared" si="42"/>
        <v>-3.134165379631404E-3</v>
      </c>
      <c r="D952" s="128">
        <f t="shared" si="43"/>
        <v>-3134.165379631404</v>
      </c>
      <c r="E952" s="128" t="e">
        <f t="shared" ca="1" si="44"/>
        <v>#NAME?</v>
      </c>
    </row>
    <row r="953" spans="1:5" x14ac:dyDescent="0.3">
      <c r="A953" s="73">
        <v>42464</v>
      </c>
      <c r="B953" s="130">
        <v>2066.1298830000001</v>
      </c>
      <c r="C953" s="125">
        <f t="shared" si="42"/>
        <v>8.0747296373750999E-3</v>
      </c>
      <c r="D953" s="128">
        <f t="shared" si="43"/>
        <v>8074.7296373750996</v>
      </c>
      <c r="E953" s="128" t="e">
        <f t="shared" ca="1" si="44"/>
        <v>#NAME?</v>
      </c>
    </row>
    <row r="954" spans="1:5" x14ac:dyDescent="0.3">
      <c r="A954" s="73">
        <v>42461</v>
      </c>
      <c r="B954" s="130">
        <v>2072.780029</v>
      </c>
      <c r="C954" s="125">
        <f t="shared" si="42"/>
        <v>1.5774880567064331E-2</v>
      </c>
      <c r="D954" s="128">
        <f t="shared" si="43"/>
        <v>15774.880567064331</v>
      </c>
      <c r="E954" s="128" t="e">
        <f t="shared" ca="1" si="44"/>
        <v>#NAME?</v>
      </c>
    </row>
    <row r="955" spans="1:5" x14ac:dyDescent="0.3">
      <c r="A955" s="73">
        <v>42460</v>
      </c>
      <c r="B955" s="130">
        <v>2059.73999</v>
      </c>
      <c r="C955" s="125">
        <f t="shared" si="42"/>
        <v>1.6041682434668525E-2</v>
      </c>
      <c r="D955" s="128">
        <f t="shared" si="43"/>
        <v>16041.682434668524</v>
      </c>
      <c r="E955" s="128" t="e">
        <f t="shared" ca="1" si="44"/>
        <v>#NAME?</v>
      </c>
    </row>
    <row r="956" spans="1:5" x14ac:dyDescent="0.3">
      <c r="A956" s="73">
        <v>42459</v>
      </c>
      <c r="B956" s="130">
        <v>2063.9499510000001</v>
      </c>
      <c r="C956" s="125">
        <f t="shared" si="42"/>
        <v>2.3820219806098608E-2</v>
      </c>
      <c r="D956" s="128">
        <f t="shared" si="43"/>
        <v>23820.219806098608</v>
      </c>
      <c r="E956" s="128" t="e">
        <f t="shared" ca="1" si="44"/>
        <v>#NAME?</v>
      </c>
    </row>
    <row r="957" spans="1:5" x14ac:dyDescent="0.3">
      <c r="A957" s="73">
        <v>42458</v>
      </c>
      <c r="B957" s="130">
        <v>2055.01001</v>
      </c>
      <c r="C957" s="125">
        <f t="shared" si="42"/>
        <v>1.7513019516995465E-2</v>
      </c>
      <c r="D957" s="128">
        <f t="shared" si="43"/>
        <v>17513.019516995464</v>
      </c>
      <c r="E957" s="128" t="e">
        <f t="shared" ca="1" si="44"/>
        <v>#NAME?</v>
      </c>
    </row>
    <row r="958" spans="1:5" x14ac:dyDescent="0.3">
      <c r="A958" s="73">
        <v>42457</v>
      </c>
      <c r="B958" s="130">
        <v>2037.0500489999999</v>
      </c>
      <c r="C958" s="125">
        <f t="shared" si="42"/>
        <v>7.3485223611839956E-3</v>
      </c>
      <c r="D958" s="128">
        <f t="shared" si="43"/>
        <v>7348.5223611839956</v>
      </c>
      <c r="E958" s="128" t="e">
        <f t="shared" ca="1" si="44"/>
        <v>#NAME?</v>
      </c>
    </row>
    <row r="959" spans="1:5" x14ac:dyDescent="0.3">
      <c r="A959" s="73">
        <v>42453</v>
      </c>
      <c r="B959" s="130">
        <v>2035.9399410000001</v>
      </c>
      <c r="C959" s="125">
        <f t="shared" si="42"/>
        <v>2.3306541744473996E-2</v>
      </c>
      <c r="D959" s="128">
        <f t="shared" si="43"/>
        <v>23306.541744473998</v>
      </c>
      <c r="E959" s="128" t="e">
        <f t="shared" ca="1" si="44"/>
        <v>#NAME?</v>
      </c>
    </row>
    <row r="960" spans="1:5" x14ac:dyDescent="0.3">
      <c r="A960" s="73">
        <v>42452</v>
      </c>
      <c r="B960" s="130">
        <v>2036.709961</v>
      </c>
      <c r="C960" s="125">
        <f t="shared" si="42"/>
        <v>2.3853066347018226E-2</v>
      </c>
      <c r="D960" s="128">
        <f t="shared" si="43"/>
        <v>23853.066347018226</v>
      </c>
      <c r="E960" s="128" t="e">
        <f t="shared" ca="1" si="44"/>
        <v>#NAME?</v>
      </c>
    </row>
    <row r="961" spans="1:5" x14ac:dyDescent="0.3">
      <c r="A961" s="73">
        <v>42451</v>
      </c>
      <c r="B961" s="130">
        <v>2049.8000489999999</v>
      </c>
      <c r="C961" s="125">
        <f t="shared" si="42"/>
        <v>3.5639601994484682E-2</v>
      </c>
      <c r="D961" s="128">
        <f t="shared" si="43"/>
        <v>35639.601994484685</v>
      </c>
      <c r="E961" s="128" t="e">
        <f t="shared" ca="1" si="44"/>
        <v>#NAME?</v>
      </c>
    </row>
    <row r="962" spans="1:5" x14ac:dyDescent="0.3">
      <c r="A962" s="73">
        <v>42450</v>
      </c>
      <c r="B962" s="130">
        <v>2051.6000979999999</v>
      </c>
      <c r="C962" s="125">
        <f t="shared" si="42"/>
        <v>2.4898133518013399E-2</v>
      </c>
      <c r="D962" s="128">
        <f t="shared" si="43"/>
        <v>24898.133518013397</v>
      </c>
      <c r="E962" s="128" t="e">
        <f t="shared" ca="1" si="44"/>
        <v>#NAME?</v>
      </c>
    </row>
    <row r="963" spans="1:5" x14ac:dyDescent="0.3">
      <c r="A963" s="73">
        <v>42447</v>
      </c>
      <c r="B963" s="130">
        <v>2049.580078</v>
      </c>
      <c r="C963" s="125">
        <f t="shared" si="42"/>
        <v>2.4795168099816411E-2</v>
      </c>
      <c r="D963" s="128">
        <f t="shared" si="43"/>
        <v>24795.168099816412</v>
      </c>
      <c r="E963" s="128" t="e">
        <f t="shared" ca="1" si="44"/>
        <v>#NAME?</v>
      </c>
    </row>
    <row r="964" spans="1:5" x14ac:dyDescent="0.3">
      <c r="A964" s="73">
        <v>42446</v>
      </c>
      <c r="B964" s="130">
        <v>2040.589966</v>
      </c>
      <c r="C964" s="125">
        <f t="shared" si="42"/>
        <v>2.3673091919256484E-2</v>
      </c>
      <c r="D964" s="128">
        <f t="shared" si="43"/>
        <v>23673.091919256483</v>
      </c>
      <c r="E964" s="128" t="e">
        <f t="shared" ca="1" si="44"/>
        <v>#NAME?</v>
      </c>
    </row>
    <row r="965" spans="1:5" x14ac:dyDescent="0.3">
      <c r="A965" s="73">
        <v>42445</v>
      </c>
      <c r="B965" s="130">
        <v>2027.219971</v>
      </c>
      <c r="C965" s="125">
        <f t="shared" si="42"/>
        <v>2.0524061016224282E-2</v>
      </c>
      <c r="D965" s="128">
        <f t="shared" si="43"/>
        <v>20524.061016224281</v>
      </c>
      <c r="E965" s="128" t="e">
        <f t="shared" ca="1" si="44"/>
        <v>#NAME?</v>
      </c>
    </row>
    <row r="966" spans="1:5" x14ac:dyDescent="0.3">
      <c r="A966" s="73">
        <v>42444</v>
      </c>
      <c r="B966" s="130">
        <v>2015.9300539999999</v>
      </c>
      <c r="C966" s="125">
        <f t="shared" si="42"/>
        <v>1.8995667326760168E-2</v>
      </c>
      <c r="D966" s="128">
        <f t="shared" si="43"/>
        <v>18995.667326760169</v>
      </c>
      <c r="E966" s="128" t="e">
        <f t="shared" ca="1" si="44"/>
        <v>#NAME?</v>
      </c>
    </row>
    <row r="967" spans="1:5" x14ac:dyDescent="0.3">
      <c r="A967" s="73">
        <v>42443</v>
      </c>
      <c r="B967" s="130">
        <v>2019.6400149999999</v>
      </c>
      <c r="C967" s="125">
        <f t="shared" si="42"/>
        <v>4.5237904340972745E-2</v>
      </c>
      <c r="D967" s="128">
        <f t="shared" si="43"/>
        <v>45237.904340972746</v>
      </c>
      <c r="E967" s="128" t="e">
        <f t="shared" ca="1" si="44"/>
        <v>#NAME?</v>
      </c>
    </row>
    <row r="968" spans="1:5" x14ac:dyDescent="0.3">
      <c r="A968" s="73">
        <v>42440</v>
      </c>
      <c r="B968" s="130">
        <v>2022.1899410000001</v>
      </c>
      <c r="C968" s="125">
        <f t="shared" ref="C968:C1031" si="45">B968/B978-1</f>
        <v>3.8058514994549819E-2</v>
      </c>
      <c r="D968" s="128">
        <f t="shared" ref="D968:D1031" si="46">C968*$B$5</f>
        <v>38058.51499454982</v>
      </c>
      <c r="E968" s="128" t="e">
        <f t="shared" ref="E968:E1031" ca="1" si="47">ABS(_xlfn.PERCENTILE.INC(OFFSET(D968,0,0,Window),1-VaRLevel))</f>
        <v>#NAME?</v>
      </c>
    </row>
    <row r="969" spans="1:5" x14ac:dyDescent="0.3">
      <c r="A969" s="73">
        <v>42439</v>
      </c>
      <c r="B969" s="130">
        <v>1989.5699460000001</v>
      </c>
      <c r="C969" s="125">
        <f t="shared" si="45"/>
        <v>1.9403594789555889E-2</v>
      </c>
      <c r="D969" s="128">
        <f t="shared" si="46"/>
        <v>19403.594789555889</v>
      </c>
      <c r="E969" s="128" t="e">
        <f t="shared" ca="1" si="47"/>
        <v>#NAME?</v>
      </c>
    </row>
    <row r="970" spans="1:5" x14ac:dyDescent="0.3">
      <c r="A970" s="73">
        <v>42438</v>
      </c>
      <c r="B970" s="130">
        <v>1989.26001</v>
      </c>
      <c r="C970" s="125">
        <f t="shared" si="45"/>
        <v>3.0811462063549788E-2</v>
      </c>
      <c r="D970" s="128">
        <f t="shared" si="46"/>
        <v>30811.462063549789</v>
      </c>
      <c r="E970" s="128" t="e">
        <f t="shared" ca="1" si="47"/>
        <v>#NAME?</v>
      </c>
    </row>
    <row r="971" spans="1:5" x14ac:dyDescent="0.3">
      <c r="A971" s="73">
        <v>42437</v>
      </c>
      <c r="B971" s="130">
        <v>1979.26001</v>
      </c>
      <c r="C971" s="125">
        <f t="shared" si="45"/>
        <v>3.0183154578136806E-2</v>
      </c>
      <c r="D971" s="128">
        <f t="shared" si="46"/>
        <v>30183.154578136808</v>
      </c>
      <c r="E971" s="128" t="e">
        <f t="shared" ca="1" si="47"/>
        <v>#NAME?</v>
      </c>
    </row>
    <row r="972" spans="1:5" x14ac:dyDescent="0.3">
      <c r="A972" s="73">
        <v>42436</v>
      </c>
      <c r="B972" s="130">
        <v>2001.76001</v>
      </c>
      <c r="C972" s="125">
        <f t="shared" si="45"/>
        <v>2.8918021074273881E-2</v>
      </c>
      <c r="D972" s="128">
        <f t="shared" si="46"/>
        <v>28918.021074273882</v>
      </c>
      <c r="E972" s="128" t="e">
        <f t="shared" ca="1" si="47"/>
        <v>#NAME?</v>
      </c>
    </row>
    <row r="973" spans="1:5" x14ac:dyDescent="0.3">
      <c r="A973" s="73">
        <v>42433</v>
      </c>
      <c r="B973" s="130">
        <v>1999.98999</v>
      </c>
      <c r="C973" s="125">
        <f t="shared" si="45"/>
        <v>4.2867252634217534E-2</v>
      </c>
      <c r="D973" s="128">
        <f t="shared" si="46"/>
        <v>42867.252634217533</v>
      </c>
      <c r="E973" s="128" t="e">
        <f t="shared" ca="1" si="47"/>
        <v>#NAME?</v>
      </c>
    </row>
    <row r="974" spans="1:5" x14ac:dyDescent="0.3">
      <c r="A974" s="73">
        <v>42432</v>
      </c>
      <c r="B974" s="130">
        <v>1993.400024</v>
      </c>
      <c r="C974" s="125">
        <f t="shared" si="45"/>
        <v>3.9403945987795286E-2</v>
      </c>
      <c r="D974" s="128">
        <f t="shared" si="46"/>
        <v>39403.945987795283</v>
      </c>
      <c r="E974" s="128" t="e">
        <f t="shared" ca="1" si="47"/>
        <v>#NAME?</v>
      </c>
    </row>
    <row r="975" spans="1:5" x14ac:dyDescent="0.3">
      <c r="A975" s="73">
        <v>42431</v>
      </c>
      <c r="B975" s="130">
        <v>1986.4499510000001</v>
      </c>
      <c r="C975" s="125">
        <f t="shared" si="45"/>
        <v>3.0947367512875079E-2</v>
      </c>
      <c r="D975" s="128">
        <f t="shared" si="46"/>
        <v>30947.36751287508</v>
      </c>
      <c r="E975" s="128" t="e">
        <f t="shared" ca="1" si="47"/>
        <v>#NAME?</v>
      </c>
    </row>
    <row r="976" spans="1:5" x14ac:dyDescent="0.3">
      <c r="A976" s="73">
        <v>42430</v>
      </c>
      <c r="B976" s="130">
        <v>1978.349976</v>
      </c>
      <c r="C976" s="125">
        <f t="shared" si="45"/>
        <v>4.366474742361115E-2</v>
      </c>
      <c r="D976" s="128">
        <f t="shared" si="46"/>
        <v>43664.747423611152</v>
      </c>
      <c r="E976" s="128" t="e">
        <f t="shared" ca="1" si="47"/>
        <v>#NAME?</v>
      </c>
    </row>
    <row r="977" spans="1:5" x14ac:dyDescent="0.3">
      <c r="A977" s="73">
        <v>42429</v>
      </c>
      <c r="B977" s="130">
        <v>1932.2299800000001</v>
      </c>
      <c r="C977" s="125">
        <f t="shared" si="45"/>
        <v>3.6170459759894857E-2</v>
      </c>
      <c r="D977" s="128">
        <f t="shared" si="46"/>
        <v>36170.45975989486</v>
      </c>
      <c r="E977" s="128" t="e">
        <f t="shared" ca="1" si="47"/>
        <v>#NAME?</v>
      </c>
    </row>
    <row r="978" spans="1:5" x14ac:dyDescent="0.3">
      <c r="A978" s="73">
        <v>42426</v>
      </c>
      <c r="B978" s="130">
        <v>1948.0500489999999</v>
      </c>
      <c r="C978" s="125">
        <f t="shared" si="45"/>
        <v>6.5043680900737977E-2</v>
      </c>
      <c r="D978" s="128">
        <f t="shared" si="46"/>
        <v>65043.680900737978</v>
      </c>
      <c r="E978" s="128" t="e">
        <f t="shared" ca="1" si="47"/>
        <v>#NAME?</v>
      </c>
    </row>
    <row r="979" spans="1:5" x14ac:dyDescent="0.3">
      <c r="A979" s="73">
        <v>42425</v>
      </c>
      <c r="B979" s="130">
        <v>1951.6999510000001</v>
      </c>
      <c r="C979" s="125">
        <f t="shared" si="45"/>
        <v>5.3913344857980716E-2</v>
      </c>
      <c r="D979" s="128">
        <f t="shared" si="46"/>
        <v>53913.344857980715</v>
      </c>
      <c r="E979" s="128" t="e">
        <f t="shared" ca="1" si="47"/>
        <v>#NAME?</v>
      </c>
    </row>
    <row r="980" spans="1:5" x14ac:dyDescent="0.3">
      <c r="A980" s="73">
        <v>42424</v>
      </c>
      <c r="B980" s="130">
        <v>1929.8000489999999</v>
      </c>
      <c r="C980" s="125">
        <f t="shared" si="45"/>
        <v>4.189054677046955E-2</v>
      </c>
      <c r="D980" s="128">
        <f t="shared" si="46"/>
        <v>41890.546770469547</v>
      </c>
      <c r="E980" s="128" t="e">
        <f t="shared" ca="1" si="47"/>
        <v>#NAME?</v>
      </c>
    </row>
    <row r="981" spans="1:5" x14ac:dyDescent="0.3">
      <c r="A981" s="73">
        <v>42423</v>
      </c>
      <c r="B981" s="130">
        <v>1921.2700199999999</v>
      </c>
      <c r="C981" s="125">
        <f t="shared" si="45"/>
        <v>3.6596858360246065E-2</v>
      </c>
      <c r="D981" s="128">
        <f t="shared" si="46"/>
        <v>36596.858360246064</v>
      </c>
      <c r="E981" s="128" t="e">
        <f t="shared" ca="1" si="47"/>
        <v>#NAME?</v>
      </c>
    </row>
    <row r="982" spans="1:5" x14ac:dyDescent="0.3">
      <c r="A982" s="73">
        <v>42422</v>
      </c>
      <c r="B982" s="130">
        <v>1945.5</v>
      </c>
      <c r="C982" s="125">
        <f t="shared" si="45"/>
        <v>3.4812876941660686E-2</v>
      </c>
      <c r="D982" s="128">
        <f t="shared" si="46"/>
        <v>34812.876941660688</v>
      </c>
      <c r="E982" s="128" t="e">
        <f t="shared" ca="1" si="47"/>
        <v>#NAME?</v>
      </c>
    </row>
    <row r="983" spans="1:5" x14ac:dyDescent="0.3">
      <c r="A983" s="73">
        <v>42419</v>
      </c>
      <c r="B983" s="130">
        <v>1917.780029</v>
      </c>
      <c r="C983" s="125">
        <f t="shared" si="45"/>
        <v>1.2164650915484909E-3</v>
      </c>
      <c r="D983" s="128">
        <f t="shared" si="46"/>
        <v>1216.4650915484908</v>
      </c>
      <c r="E983" s="128" t="e">
        <f t="shared" ca="1" si="47"/>
        <v>#NAME?</v>
      </c>
    </row>
    <row r="984" spans="1:5" x14ac:dyDescent="0.3">
      <c r="A984" s="73">
        <v>42418</v>
      </c>
      <c r="B984" s="130">
        <v>1917.829956</v>
      </c>
      <c r="C984" s="125">
        <f t="shared" si="45"/>
        <v>2.7711601489317506E-3</v>
      </c>
      <c r="D984" s="128">
        <f t="shared" si="46"/>
        <v>2771.1601489317504</v>
      </c>
      <c r="E984" s="128" t="e">
        <f t="shared" ca="1" si="47"/>
        <v>#NAME?</v>
      </c>
    </row>
    <row r="985" spans="1:5" x14ac:dyDescent="0.3">
      <c r="A985" s="73">
        <v>42417</v>
      </c>
      <c r="B985" s="130">
        <v>1926.8199460000001</v>
      </c>
      <c r="C985" s="125">
        <f t="shared" si="45"/>
        <v>1.2501072835146454E-2</v>
      </c>
      <c r="D985" s="128">
        <f t="shared" si="46"/>
        <v>12501.072835146453</v>
      </c>
      <c r="E985" s="128" t="e">
        <f t="shared" ca="1" si="47"/>
        <v>#NAME?</v>
      </c>
    </row>
    <row r="986" spans="1:5" x14ac:dyDescent="0.3">
      <c r="A986" s="73">
        <v>42416</v>
      </c>
      <c r="B986" s="130">
        <v>1895.579956</v>
      </c>
      <c r="C986" s="125">
        <f t="shared" si="45"/>
        <v>-2.2584562533942365E-2</v>
      </c>
      <c r="D986" s="128">
        <f t="shared" si="46"/>
        <v>-22584.562533942364</v>
      </c>
      <c r="E986" s="128" t="e">
        <f t="shared" ca="1" si="47"/>
        <v>#NAME?</v>
      </c>
    </row>
    <row r="987" spans="1:5" x14ac:dyDescent="0.3">
      <c r="A987" s="73">
        <v>42412</v>
      </c>
      <c r="B987" s="130">
        <v>1864.780029</v>
      </c>
      <c r="C987" s="125">
        <f t="shared" si="45"/>
        <v>-3.8892075923040892E-2</v>
      </c>
      <c r="D987" s="128">
        <f t="shared" si="46"/>
        <v>-38892.075923040895</v>
      </c>
      <c r="E987" s="128" t="e">
        <f t="shared" ca="1" si="47"/>
        <v>#NAME?</v>
      </c>
    </row>
    <row r="988" spans="1:5" x14ac:dyDescent="0.3">
      <c r="A988" s="73">
        <v>42411</v>
      </c>
      <c r="B988" s="130">
        <v>1829.079956</v>
      </c>
      <c r="C988" s="125">
        <f t="shared" si="45"/>
        <v>-3.395024163880811E-2</v>
      </c>
      <c r="D988" s="128">
        <f t="shared" si="46"/>
        <v>-33950.241638808111</v>
      </c>
      <c r="E988" s="128" t="e">
        <f t="shared" ca="1" si="47"/>
        <v>#NAME?</v>
      </c>
    </row>
    <row r="989" spans="1:5" x14ac:dyDescent="0.3">
      <c r="A989" s="73">
        <v>42410</v>
      </c>
      <c r="B989" s="130">
        <v>1851.8599850000001</v>
      </c>
      <c r="C989" s="125">
        <f t="shared" si="45"/>
        <v>-1.651130768690301E-2</v>
      </c>
      <c r="D989" s="128">
        <f t="shared" si="46"/>
        <v>-16511.307686903008</v>
      </c>
      <c r="E989" s="128" t="e">
        <f t="shared" ca="1" si="47"/>
        <v>#NAME?</v>
      </c>
    </row>
    <row r="990" spans="1:5" x14ac:dyDescent="0.3">
      <c r="A990" s="73">
        <v>42409</v>
      </c>
      <c r="B990" s="130">
        <v>1852.209961</v>
      </c>
      <c r="C990" s="125">
        <f t="shared" si="45"/>
        <v>-2.7011574657334725E-2</v>
      </c>
      <c r="D990" s="128">
        <f t="shared" si="46"/>
        <v>-27011.574657334724</v>
      </c>
      <c r="E990" s="128" t="e">
        <f t="shared" ca="1" si="47"/>
        <v>#NAME?</v>
      </c>
    </row>
    <row r="991" spans="1:5" x14ac:dyDescent="0.3">
      <c r="A991" s="73">
        <v>42408</v>
      </c>
      <c r="B991" s="130">
        <v>1853.4399410000001</v>
      </c>
      <c r="C991" s="125">
        <f t="shared" si="45"/>
        <v>-1.259403731015063E-2</v>
      </c>
      <c r="D991" s="128">
        <f t="shared" si="46"/>
        <v>-12594.03731015063</v>
      </c>
      <c r="E991" s="128" t="e">
        <f t="shared" ca="1" si="47"/>
        <v>#NAME?</v>
      </c>
    </row>
    <row r="992" spans="1:5" x14ac:dyDescent="0.3">
      <c r="A992" s="73">
        <v>42405</v>
      </c>
      <c r="B992" s="130">
        <v>1880.0500489999999</v>
      </c>
      <c r="C992" s="125">
        <f t="shared" si="45"/>
        <v>-1.4080431413325156E-2</v>
      </c>
      <c r="D992" s="128">
        <f t="shared" si="46"/>
        <v>-14080.431413325156</v>
      </c>
      <c r="E992" s="128" t="e">
        <f t="shared" ca="1" si="47"/>
        <v>#NAME?</v>
      </c>
    </row>
    <row r="993" spans="1:5" x14ac:dyDescent="0.3">
      <c r="A993" s="73">
        <v>42404</v>
      </c>
      <c r="B993" s="130">
        <v>1915.4499510000001</v>
      </c>
      <c r="C993" s="125">
        <f t="shared" si="45"/>
        <v>2.4858325217675503E-2</v>
      </c>
      <c r="D993" s="128">
        <f t="shared" si="46"/>
        <v>24858.325217675505</v>
      </c>
      <c r="E993" s="128" t="e">
        <f t="shared" ca="1" si="47"/>
        <v>#NAME?</v>
      </c>
    </row>
    <row r="994" spans="1:5" x14ac:dyDescent="0.3">
      <c r="A994" s="73">
        <v>42403</v>
      </c>
      <c r="B994" s="130">
        <v>1912.530029</v>
      </c>
      <c r="C994" s="125">
        <f t="shared" si="45"/>
        <v>2.8612497113987168E-2</v>
      </c>
      <c r="D994" s="128">
        <f t="shared" si="46"/>
        <v>28612.497113987167</v>
      </c>
      <c r="E994" s="128" t="e">
        <f t="shared" ca="1" si="47"/>
        <v>#NAME?</v>
      </c>
    </row>
    <row r="995" spans="1:5" x14ac:dyDescent="0.3">
      <c r="A995" s="73">
        <v>42402</v>
      </c>
      <c r="B995" s="130">
        <v>1903.030029</v>
      </c>
      <c r="C995" s="125">
        <f t="shared" si="45"/>
        <v>1.1534432293917041E-2</v>
      </c>
      <c r="D995" s="128">
        <f t="shared" si="46"/>
        <v>11534.432293917042</v>
      </c>
      <c r="E995" s="128" t="e">
        <f t="shared" ca="1" si="47"/>
        <v>#NAME?</v>
      </c>
    </row>
    <row r="996" spans="1:5" x14ac:dyDescent="0.3">
      <c r="A996" s="73">
        <v>42401</v>
      </c>
      <c r="B996" s="130">
        <v>1939.380005</v>
      </c>
      <c r="C996" s="125">
        <f t="shared" si="45"/>
        <v>3.1404088847053258E-2</v>
      </c>
      <c r="D996" s="128">
        <f t="shared" si="46"/>
        <v>31404.088847053259</v>
      </c>
      <c r="E996" s="128" t="e">
        <f t="shared" ca="1" si="47"/>
        <v>#NAME?</v>
      </c>
    </row>
    <row r="997" spans="1:5" x14ac:dyDescent="0.3">
      <c r="A997" s="73">
        <v>42398</v>
      </c>
      <c r="B997" s="130">
        <v>1940.23999</v>
      </c>
      <c r="C997" s="125">
        <f t="shared" si="45"/>
        <v>9.574170755901612E-3</v>
      </c>
      <c r="D997" s="128">
        <f t="shared" si="46"/>
        <v>9574.1707559016122</v>
      </c>
      <c r="E997" s="128" t="e">
        <f t="shared" ca="1" si="47"/>
        <v>#NAME?</v>
      </c>
    </row>
    <row r="998" spans="1:5" x14ac:dyDescent="0.3">
      <c r="A998" s="73">
        <v>42397</v>
      </c>
      <c r="B998" s="130">
        <v>1893.3599850000001</v>
      </c>
      <c r="C998" s="125">
        <f t="shared" si="45"/>
        <v>1.6293649368075425E-3</v>
      </c>
      <c r="D998" s="128">
        <f t="shared" si="46"/>
        <v>1629.3649368075426</v>
      </c>
      <c r="E998" s="128" t="e">
        <f t="shared" ca="1" si="47"/>
        <v>#NAME?</v>
      </c>
    </row>
    <row r="999" spans="1:5" x14ac:dyDescent="0.3">
      <c r="A999" s="73">
        <v>42396</v>
      </c>
      <c r="B999" s="130">
        <v>1882.9499510000001</v>
      </c>
      <c r="C999" s="125">
        <f t="shared" si="45"/>
        <v>-2.8746415833295513E-2</v>
      </c>
      <c r="D999" s="128">
        <f t="shared" si="46"/>
        <v>-28746.415833295512</v>
      </c>
      <c r="E999" s="128" t="e">
        <f t="shared" ca="1" si="47"/>
        <v>#NAME?</v>
      </c>
    </row>
    <row r="1000" spans="1:5" x14ac:dyDescent="0.3">
      <c r="A1000" s="73">
        <v>42395</v>
      </c>
      <c r="B1000" s="130">
        <v>1903.630005</v>
      </c>
      <c r="C1000" s="125">
        <f t="shared" si="45"/>
        <v>-1.0417607251568706E-2</v>
      </c>
      <c r="D1000" s="128">
        <f t="shared" si="46"/>
        <v>-10417.607251568706</v>
      </c>
      <c r="E1000" s="128" t="e">
        <f t="shared" ca="1" si="47"/>
        <v>#NAME?</v>
      </c>
    </row>
    <row r="1001" spans="1:5" x14ac:dyDescent="0.3">
      <c r="A1001" s="73">
        <v>42394</v>
      </c>
      <c r="B1001" s="130">
        <v>1877.079956</v>
      </c>
      <c r="C1001" s="125">
        <f t="shared" si="45"/>
        <v>-2.3386769364569626E-2</v>
      </c>
      <c r="D1001" s="128">
        <f t="shared" si="46"/>
        <v>-23386.769364569627</v>
      </c>
      <c r="E1001" s="128" t="e">
        <f t="shared" ca="1" si="47"/>
        <v>#NAME?</v>
      </c>
    </row>
    <row r="1002" spans="1:5" x14ac:dyDescent="0.3">
      <c r="A1002" s="73">
        <v>42391</v>
      </c>
      <c r="B1002" s="130">
        <v>1906.900024</v>
      </c>
      <c r="C1002" s="125">
        <f t="shared" si="45"/>
        <v>-1.8624944101018559E-2</v>
      </c>
      <c r="D1002" s="128">
        <f t="shared" si="46"/>
        <v>-18624.944101018558</v>
      </c>
      <c r="E1002" s="128" t="e">
        <f t="shared" ca="1" si="47"/>
        <v>#NAME?</v>
      </c>
    </row>
    <row r="1003" spans="1:5" x14ac:dyDescent="0.3">
      <c r="A1003" s="73">
        <v>42390</v>
      </c>
      <c r="B1003" s="130">
        <v>1868.98999</v>
      </c>
      <c r="C1003" s="125">
        <f t="shared" si="45"/>
        <v>-6.0931747304715178E-2</v>
      </c>
      <c r="D1003" s="128">
        <f t="shared" si="46"/>
        <v>-60931.74730471518</v>
      </c>
      <c r="E1003" s="128" t="e">
        <f t="shared" ca="1" si="47"/>
        <v>#NAME?</v>
      </c>
    </row>
    <row r="1004" spans="1:5" x14ac:dyDescent="0.3">
      <c r="A1004" s="73">
        <v>42389</v>
      </c>
      <c r="B1004" s="130">
        <v>1859.329956</v>
      </c>
      <c r="C1004" s="125">
        <f t="shared" si="45"/>
        <v>-7.8037996560478162E-2</v>
      </c>
      <c r="D1004" s="128">
        <f t="shared" si="46"/>
        <v>-78037.996560478161</v>
      </c>
      <c r="E1004" s="128" t="e">
        <f t="shared" ca="1" si="47"/>
        <v>#NAME?</v>
      </c>
    </row>
    <row r="1005" spans="1:5" x14ac:dyDescent="0.3">
      <c r="A1005" s="73">
        <v>42388</v>
      </c>
      <c r="B1005" s="130">
        <v>1881.329956</v>
      </c>
      <c r="C1005" s="125">
        <f t="shared" si="45"/>
        <v>-6.5251992776441226E-2</v>
      </c>
      <c r="D1005" s="128">
        <f t="shared" si="46"/>
        <v>-65251.992776441228</v>
      </c>
      <c r="E1005" s="128" t="e">
        <f t="shared" ca="1" si="47"/>
        <v>#NAME?</v>
      </c>
    </row>
    <row r="1006" spans="1:5" x14ac:dyDescent="0.3">
      <c r="A1006" s="73">
        <v>42384</v>
      </c>
      <c r="B1006" s="130">
        <v>1880.329956</v>
      </c>
      <c r="C1006" s="125">
        <f t="shared" si="45"/>
        <v>-8.0046375981064122E-2</v>
      </c>
      <c r="D1006" s="128">
        <f t="shared" si="46"/>
        <v>-80046.37598106412</v>
      </c>
      <c r="E1006" s="128" t="e">
        <f t="shared" ca="1" si="47"/>
        <v>#NAME?</v>
      </c>
    </row>
    <row r="1007" spans="1:5" x14ac:dyDescent="0.3">
      <c r="A1007" s="73">
        <v>42383</v>
      </c>
      <c r="B1007" s="130">
        <v>1921.839966</v>
      </c>
      <c r="C1007" s="125">
        <f t="shared" si="45"/>
        <v>-6.858722358733671E-2</v>
      </c>
      <c r="D1007" s="128">
        <f t="shared" si="46"/>
        <v>-68587.223587336703</v>
      </c>
      <c r="E1007" s="128" t="e">
        <f t="shared" ca="1" si="47"/>
        <v>#NAME?</v>
      </c>
    </row>
    <row r="1008" spans="1:5" x14ac:dyDescent="0.3">
      <c r="A1008" s="73">
        <v>42382</v>
      </c>
      <c r="B1008" s="130">
        <v>1890.280029</v>
      </c>
      <c r="C1008" s="125">
        <f t="shared" si="45"/>
        <v>-9.0494461169909224E-2</v>
      </c>
      <c r="D1008" s="128">
        <f t="shared" si="46"/>
        <v>-90494.46116990922</v>
      </c>
      <c r="E1008" s="128" t="e">
        <f t="shared" ca="1" si="47"/>
        <v>#NAME?</v>
      </c>
    </row>
    <row r="1009" spans="1:5" x14ac:dyDescent="0.3">
      <c r="A1009" s="73">
        <v>42381</v>
      </c>
      <c r="B1009" s="130">
        <v>1938.6800539999999</v>
      </c>
      <c r="C1009" s="125">
        <f t="shared" si="45"/>
        <v>-5.7291488451252204E-2</v>
      </c>
      <c r="D1009" s="128">
        <f t="shared" si="46"/>
        <v>-57291.488451252204</v>
      </c>
      <c r="E1009" s="128" t="e">
        <f t="shared" ca="1" si="47"/>
        <v>#NAME?</v>
      </c>
    </row>
    <row r="1010" spans="1:5" x14ac:dyDescent="0.3">
      <c r="A1010" s="73">
        <v>42380</v>
      </c>
      <c r="B1010" s="130">
        <v>1923.670044</v>
      </c>
      <c r="C1010" s="125">
        <f t="shared" si="45"/>
        <v>-6.6628147961067974E-2</v>
      </c>
      <c r="D1010" s="128">
        <f t="shared" si="46"/>
        <v>-66628.147961067967</v>
      </c>
      <c r="E1010" s="128" t="e">
        <f t="shared" ca="1" si="47"/>
        <v>#NAME?</v>
      </c>
    </row>
    <row r="1011" spans="1:5" x14ac:dyDescent="0.3">
      <c r="A1011" s="73">
        <v>42377</v>
      </c>
      <c r="B1011" s="130">
        <v>1922.030029</v>
      </c>
      <c r="C1011" s="125">
        <f t="shared" si="45"/>
        <v>-6.8914739359452915E-2</v>
      </c>
      <c r="D1011" s="128">
        <f t="shared" si="46"/>
        <v>-68914.739359452913</v>
      </c>
      <c r="E1011" s="128" t="e">
        <f t="shared" ca="1" si="47"/>
        <v>#NAME?</v>
      </c>
    </row>
    <row r="1012" spans="1:5" x14ac:dyDescent="0.3">
      <c r="A1012" s="73">
        <v>42376</v>
      </c>
      <c r="B1012" s="130">
        <v>1943.089966</v>
      </c>
      <c r="C1012" s="125">
        <f t="shared" si="45"/>
        <v>-4.7023745500761938E-2</v>
      </c>
      <c r="D1012" s="128">
        <f t="shared" si="46"/>
        <v>-47023.745500761936</v>
      </c>
      <c r="E1012" s="128" t="e">
        <f t="shared" ca="1" si="47"/>
        <v>#NAME?</v>
      </c>
    </row>
    <row r="1013" spans="1:5" x14ac:dyDescent="0.3">
      <c r="A1013" s="73">
        <v>42375</v>
      </c>
      <c r="B1013" s="130">
        <v>1990.26001</v>
      </c>
      <c r="C1013" s="125">
        <f t="shared" si="45"/>
        <v>-1.5283385020012807E-2</v>
      </c>
      <c r="D1013" s="128">
        <f t="shared" si="46"/>
        <v>-15283.385020012807</v>
      </c>
      <c r="E1013" s="128" t="e">
        <f t="shared" ca="1" si="47"/>
        <v>#NAME?</v>
      </c>
    </row>
    <row r="1014" spans="1:5" x14ac:dyDescent="0.3">
      <c r="A1014" s="73">
        <v>42374</v>
      </c>
      <c r="B1014" s="130">
        <v>2016.709961</v>
      </c>
      <c r="C1014" s="125">
        <f t="shared" si="45"/>
        <v>5.5645143363860505E-3</v>
      </c>
      <c r="D1014" s="128">
        <f t="shared" si="46"/>
        <v>5564.5143363860507</v>
      </c>
      <c r="E1014" s="128" t="e">
        <f t="shared" ca="1" si="47"/>
        <v>#NAME?</v>
      </c>
    </row>
    <row r="1015" spans="1:5" x14ac:dyDescent="0.3">
      <c r="A1015" s="73">
        <v>42373</v>
      </c>
      <c r="B1015" s="130">
        <v>2012.660034</v>
      </c>
      <c r="C1015" s="125">
        <f t="shared" si="45"/>
        <v>-1.4315159379434061E-2</v>
      </c>
      <c r="D1015" s="128">
        <f t="shared" si="46"/>
        <v>-14315.159379434061</v>
      </c>
      <c r="E1015" s="128" t="e">
        <f t="shared" ca="1" si="47"/>
        <v>#NAME?</v>
      </c>
    </row>
    <row r="1016" spans="1:5" x14ac:dyDescent="0.3">
      <c r="A1016" s="73">
        <v>42369</v>
      </c>
      <c r="B1016" s="130">
        <v>2043.9399410000001</v>
      </c>
      <c r="C1016" s="125">
        <f t="shared" si="45"/>
        <v>-1.4051684720962299E-2</v>
      </c>
      <c r="D1016" s="128">
        <f t="shared" si="46"/>
        <v>-14051.684720962299</v>
      </c>
      <c r="E1016" s="128" t="e">
        <f t="shared" ca="1" si="47"/>
        <v>#NAME?</v>
      </c>
    </row>
    <row r="1017" spans="1:5" x14ac:dyDescent="0.3">
      <c r="A1017" s="73">
        <v>42368</v>
      </c>
      <c r="B1017" s="130">
        <v>2063.360107</v>
      </c>
      <c r="C1017" s="125">
        <f t="shared" si="45"/>
        <v>9.763127648417802E-3</v>
      </c>
      <c r="D1017" s="128">
        <f t="shared" si="46"/>
        <v>9763.1276484178015</v>
      </c>
      <c r="E1017" s="128" t="e">
        <f t="shared" ca="1" si="47"/>
        <v>#NAME?</v>
      </c>
    </row>
    <row r="1018" spans="1:5" x14ac:dyDescent="0.3">
      <c r="A1018" s="73">
        <v>42367</v>
      </c>
      <c r="B1018" s="130">
        <v>2078.360107</v>
      </c>
      <c r="C1018" s="125">
        <f t="shared" si="45"/>
        <v>2.7903977193356244E-2</v>
      </c>
      <c r="D1018" s="128">
        <f t="shared" si="46"/>
        <v>27903.977193356244</v>
      </c>
      <c r="E1018" s="128" t="e">
        <f t="shared" ca="1" si="47"/>
        <v>#NAME?</v>
      </c>
    </row>
    <row r="1019" spans="1:5" x14ac:dyDescent="0.3">
      <c r="A1019" s="73">
        <v>42366</v>
      </c>
      <c r="B1019" s="130">
        <v>2056.5</v>
      </c>
      <c r="C1019" s="125">
        <f t="shared" si="45"/>
        <v>2.1929369405053079E-2</v>
      </c>
      <c r="D1019" s="128">
        <f t="shared" si="46"/>
        <v>21929.369405053079</v>
      </c>
      <c r="E1019" s="128" t="e">
        <f t="shared" ca="1" si="47"/>
        <v>#NAME?</v>
      </c>
    </row>
    <row r="1020" spans="1:5" x14ac:dyDescent="0.3">
      <c r="A1020" s="73">
        <v>42362</v>
      </c>
      <c r="B1020" s="130">
        <v>2060.98999</v>
      </c>
      <c r="C1020" s="125">
        <f t="shared" si="45"/>
        <v>4.2685323211193449E-3</v>
      </c>
      <c r="D1020" s="128">
        <f t="shared" si="46"/>
        <v>4268.5323211193445</v>
      </c>
      <c r="E1020" s="128" t="e">
        <f t="shared" ca="1" si="47"/>
        <v>#NAME?</v>
      </c>
    </row>
    <row r="1021" spans="1:5" x14ac:dyDescent="0.3">
      <c r="A1021" s="73">
        <v>42361</v>
      </c>
      <c r="B1021" s="130">
        <v>2064.290039</v>
      </c>
      <c r="C1021" s="125">
        <f t="shared" si="45"/>
        <v>8.1411805123536851E-3</v>
      </c>
      <c r="D1021" s="128">
        <f t="shared" si="46"/>
        <v>8141.1805123536851</v>
      </c>
      <c r="E1021" s="128" t="e">
        <f t="shared" ca="1" si="47"/>
        <v>#NAME?</v>
      </c>
    </row>
    <row r="1022" spans="1:5" x14ac:dyDescent="0.3">
      <c r="A1022" s="73">
        <v>42360</v>
      </c>
      <c r="B1022" s="130">
        <v>2038.969971</v>
      </c>
      <c r="C1022" s="125">
        <f t="shared" si="45"/>
        <v>-1.1930720710071507E-2</v>
      </c>
      <c r="D1022" s="128">
        <f t="shared" si="46"/>
        <v>-11930.720710071508</v>
      </c>
      <c r="E1022" s="128" t="e">
        <f t="shared" ca="1" si="47"/>
        <v>#NAME?</v>
      </c>
    </row>
    <row r="1023" spans="1:5" x14ac:dyDescent="0.3">
      <c r="A1023" s="73">
        <v>42359</v>
      </c>
      <c r="B1023" s="130">
        <v>2021.150024</v>
      </c>
      <c r="C1023" s="125">
        <f t="shared" si="45"/>
        <v>-2.6922560226312009E-2</v>
      </c>
      <c r="D1023" s="128">
        <f t="shared" si="46"/>
        <v>-26922.560226312009</v>
      </c>
      <c r="E1023" s="128" t="e">
        <f t="shared" ca="1" si="47"/>
        <v>#NAME?</v>
      </c>
    </row>
    <row r="1024" spans="1:5" x14ac:dyDescent="0.3">
      <c r="A1024" s="73">
        <v>42356</v>
      </c>
      <c r="B1024" s="130">
        <v>2005.5500489999999</v>
      </c>
      <c r="C1024" s="125">
        <f t="shared" si="45"/>
        <v>-4.1181960247329119E-2</v>
      </c>
      <c r="D1024" s="128">
        <f t="shared" si="46"/>
        <v>-41181.960247329116</v>
      </c>
      <c r="E1024" s="128" t="e">
        <f t="shared" ca="1" si="47"/>
        <v>#NAME?</v>
      </c>
    </row>
    <row r="1025" spans="1:5" x14ac:dyDescent="0.3">
      <c r="A1025" s="73">
        <v>42355</v>
      </c>
      <c r="B1025" s="130">
        <v>2041.8900149999999</v>
      </c>
      <c r="C1025" s="125">
        <f t="shared" si="45"/>
        <v>-3.7714803518392737E-3</v>
      </c>
      <c r="D1025" s="128">
        <f t="shared" si="46"/>
        <v>-3771.4803518392737</v>
      </c>
      <c r="E1025" s="128" t="e">
        <f t="shared" ca="1" si="47"/>
        <v>#NAME?</v>
      </c>
    </row>
    <row r="1026" spans="1:5" x14ac:dyDescent="0.3">
      <c r="A1026" s="73">
        <v>42354</v>
      </c>
      <c r="B1026" s="130">
        <v>2073.070068</v>
      </c>
      <c r="C1026" s="125">
        <f t="shared" si="45"/>
        <v>-3.0968554943382465E-3</v>
      </c>
      <c r="D1026" s="128">
        <f t="shared" si="46"/>
        <v>-3096.8554943382464</v>
      </c>
      <c r="E1026" s="128" t="e">
        <f t="shared" ca="1" si="47"/>
        <v>#NAME?</v>
      </c>
    </row>
    <row r="1027" spans="1:5" x14ac:dyDescent="0.3">
      <c r="A1027" s="73">
        <v>42353</v>
      </c>
      <c r="B1027" s="130">
        <v>2043.410034</v>
      </c>
      <c r="C1027" s="125">
        <f t="shared" si="45"/>
        <v>-2.8164656784724351E-2</v>
      </c>
      <c r="D1027" s="128">
        <f t="shared" si="46"/>
        <v>-28164.65678472435</v>
      </c>
      <c r="E1027" s="128" t="e">
        <f t="shared" ca="1" si="47"/>
        <v>#NAME?</v>
      </c>
    </row>
    <row r="1028" spans="1:5" x14ac:dyDescent="0.3">
      <c r="A1028" s="73">
        <v>42352</v>
      </c>
      <c r="B1028" s="130">
        <v>2021.9399410000001</v>
      </c>
      <c r="C1028" s="125">
        <f t="shared" si="45"/>
        <v>-2.8105024237165765E-2</v>
      </c>
      <c r="D1028" s="128">
        <f t="shared" si="46"/>
        <v>-28105.024237165766</v>
      </c>
      <c r="E1028" s="128" t="e">
        <f t="shared" ca="1" si="47"/>
        <v>#NAME?</v>
      </c>
    </row>
    <row r="1029" spans="1:5" x14ac:dyDescent="0.3">
      <c r="A1029" s="73">
        <v>42349</v>
      </c>
      <c r="B1029" s="130">
        <v>2012.369995</v>
      </c>
      <c r="C1029" s="125">
        <f t="shared" si="45"/>
        <v>-3.7194266340151216E-2</v>
      </c>
      <c r="D1029" s="128">
        <f t="shared" si="46"/>
        <v>-37194.266340151218</v>
      </c>
      <c r="E1029" s="128" t="e">
        <f t="shared" ca="1" si="47"/>
        <v>#NAME?</v>
      </c>
    </row>
    <row r="1030" spans="1:5" x14ac:dyDescent="0.3">
      <c r="A1030" s="73">
        <v>42348</v>
      </c>
      <c r="B1030" s="130">
        <v>2052.2299800000001</v>
      </c>
      <c r="C1030" s="125">
        <f t="shared" si="45"/>
        <v>-1.7540648746807608E-2</v>
      </c>
      <c r="D1030" s="128">
        <f t="shared" si="46"/>
        <v>-17540.648746807608</v>
      </c>
      <c r="E1030" s="128" t="e">
        <f t="shared" ca="1" si="47"/>
        <v>#NAME?</v>
      </c>
    </row>
    <row r="1031" spans="1:5" x14ac:dyDescent="0.3">
      <c r="A1031" s="73">
        <v>42347</v>
      </c>
      <c r="B1031" s="130">
        <v>2047.619995</v>
      </c>
      <c r="C1031" s="125">
        <f t="shared" si="45"/>
        <v>-1.9874158805314623E-2</v>
      </c>
      <c r="D1031" s="128">
        <f t="shared" si="46"/>
        <v>-19874.158805314622</v>
      </c>
      <c r="E1031" s="128" t="e">
        <f t="shared" ca="1" si="47"/>
        <v>#NAME?</v>
      </c>
    </row>
    <row r="1032" spans="1:5" x14ac:dyDescent="0.3">
      <c r="A1032" s="73">
        <v>42346</v>
      </c>
      <c r="B1032" s="130">
        <v>2063.5900879999999</v>
      </c>
      <c r="C1032" s="125">
        <f t="shared" ref="C1032:C1095" si="48">B1032/B1042-1</f>
        <v>-1.1022768742300237E-2</v>
      </c>
      <c r="D1032" s="128">
        <f t="shared" ref="D1032:D1095" si="49">C1032*$B$5</f>
        <v>-11022.768742300237</v>
      </c>
      <c r="E1032" s="128" t="e">
        <f t="shared" ref="E1032:E1095" ca="1" si="50">ABS(_xlfn.PERCENTILE.INC(OFFSET(D1032,0,0,Window),1-VaRLevel))</f>
        <v>#NAME?</v>
      </c>
    </row>
    <row r="1033" spans="1:5" x14ac:dyDescent="0.3">
      <c r="A1033" s="73">
        <v>42345</v>
      </c>
      <c r="B1033" s="130">
        <v>2077.070068</v>
      </c>
      <c r="C1033" s="125">
        <f t="shared" si="48"/>
        <v>-5.7917040986387169E-3</v>
      </c>
      <c r="D1033" s="128">
        <f t="shared" si="49"/>
        <v>-5791.7040986387174</v>
      </c>
      <c r="E1033" s="128" t="e">
        <f t="shared" ca="1" si="50"/>
        <v>#NAME?</v>
      </c>
    </row>
    <row r="1034" spans="1:5" x14ac:dyDescent="0.3">
      <c r="A1034" s="73">
        <v>42342</v>
      </c>
      <c r="B1034" s="130">
        <v>2091.6899410000001</v>
      </c>
      <c r="C1034" s="125">
        <f t="shared" si="48"/>
        <v>5.0210216266313168E-3</v>
      </c>
      <c r="D1034" s="128">
        <f t="shared" si="49"/>
        <v>5021.0216266313164</v>
      </c>
      <c r="E1034" s="128" t="e">
        <f t="shared" ca="1" si="50"/>
        <v>#NAME?</v>
      </c>
    </row>
    <row r="1035" spans="1:5" x14ac:dyDescent="0.3">
      <c r="A1035" s="73">
        <v>42341</v>
      </c>
      <c r="B1035" s="130">
        <v>2049.6201169999999</v>
      </c>
      <c r="C1035" s="125">
        <f t="shared" si="48"/>
        <v>-1.6298850885826166E-2</v>
      </c>
      <c r="D1035" s="128">
        <f t="shared" si="49"/>
        <v>-16298.850885826167</v>
      </c>
      <c r="E1035" s="128" t="e">
        <f t="shared" ca="1" si="50"/>
        <v>#NAME?</v>
      </c>
    </row>
    <row r="1036" spans="1:5" x14ac:dyDescent="0.3">
      <c r="A1036" s="73">
        <v>42340</v>
      </c>
      <c r="B1036" s="130">
        <v>2079.51001</v>
      </c>
      <c r="C1036" s="125">
        <f t="shared" si="48"/>
        <v>1.4177478900368357E-2</v>
      </c>
      <c r="D1036" s="128">
        <f t="shared" si="49"/>
        <v>14177.478900368356</v>
      </c>
      <c r="E1036" s="128" t="e">
        <f t="shared" ca="1" si="50"/>
        <v>#NAME?</v>
      </c>
    </row>
    <row r="1037" spans="1:5" x14ac:dyDescent="0.3">
      <c r="A1037" s="73">
        <v>42339</v>
      </c>
      <c r="B1037" s="130">
        <v>2102.6298830000001</v>
      </c>
      <c r="C1037" s="125">
        <f t="shared" si="48"/>
        <v>2.4079575402517595E-2</v>
      </c>
      <c r="D1037" s="128">
        <f t="shared" si="49"/>
        <v>24079.575402517596</v>
      </c>
      <c r="E1037" s="128" t="e">
        <f t="shared" ca="1" si="50"/>
        <v>#NAME?</v>
      </c>
    </row>
    <row r="1038" spans="1:5" x14ac:dyDescent="0.3">
      <c r="A1038" s="73">
        <v>42338</v>
      </c>
      <c r="B1038" s="130">
        <v>2080.4099120000001</v>
      </c>
      <c r="C1038" s="125">
        <f t="shared" si="48"/>
        <v>2.8358248919462037E-2</v>
      </c>
      <c r="D1038" s="128">
        <f t="shared" si="49"/>
        <v>28358.248919462036</v>
      </c>
      <c r="E1038" s="128" t="e">
        <f t="shared" ca="1" si="50"/>
        <v>#NAME?</v>
      </c>
    </row>
    <row r="1039" spans="1:5" x14ac:dyDescent="0.3">
      <c r="A1039" s="73">
        <v>42335</v>
      </c>
      <c r="B1039" s="130">
        <v>2090.110107</v>
      </c>
      <c r="C1039" s="125">
        <f t="shared" si="48"/>
        <v>2.1574185655533151E-2</v>
      </c>
      <c r="D1039" s="128">
        <f t="shared" si="49"/>
        <v>21574.185655533151</v>
      </c>
      <c r="E1039" s="128" t="e">
        <f t="shared" ca="1" si="50"/>
        <v>#NAME?</v>
      </c>
    </row>
    <row r="1040" spans="1:5" x14ac:dyDescent="0.3">
      <c r="A1040" s="73">
        <v>42333</v>
      </c>
      <c r="B1040" s="130">
        <v>2088.8701169999999</v>
      </c>
      <c r="C1040" s="125">
        <f t="shared" si="48"/>
        <v>6.6843937349396754E-3</v>
      </c>
      <c r="D1040" s="128">
        <f t="shared" si="49"/>
        <v>6684.3937349396756</v>
      </c>
      <c r="E1040" s="128" t="e">
        <f t="shared" ca="1" si="50"/>
        <v>#NAME?</v>
      </c>
    </row>
    <row r="1041" spans="1:5" x14ac:dyDescent="0.3">
      <c r="A1041" s="73">
        <v>42332</v>
      </c>
      <c r="B1041" s="130">
        <v>2089.139893</v>
      </c>
      <c r="C1041" s="125">
        <f t="shared" si="48"/>
        <v>3.5643228212081102E-3</v>
      </c>
      <c r="D1041" s="128">
        <f t="shared" si="49"/>
        <v>3564.3228212081103</v>
      </c>
      <c r="E1041" s="128" t="e">
        <f t="shared" ca="1" si="50"/>
        <v>#NAME?</v>
      </c>
    </row>
    <row r="1042" spans="1:5" x14ac:dyDescent="0.3">
      <c r="A1042" s="73">
        <v>42331</v>
      </c>
      <c r="B1042" s="130">
        <v>2086.5900879999999</v>
      </c>
      <c r="C1042" s="125">
        <f t="shared" si="48"/>
        <v>3.8535970226882821E-3</v>
      </c>
      <c r="D1042" s="128">
        <f t="shared" si="49"/>
        <v>3853.5970226882819</v>
      </c>
      <c r="E1042" s="128" t="e">
        <f t="shared" ca="1" si="50"/>
        <v>#NAME?</v>
      </c>
    </row>
    <row r="1043" spans="1:5" x14ac:dyDescent="0.3">
      <c r="A1043" s="73">
        <v>42328</v>
      </c>
      <c r="B1043" s="130">
        <v>2089.169922</v>
      </c>
      <c r="C1043" s="125">
        <f t="shared" si="48"/>
        <v>-4.778024597048014E-3</v>
      </c>
      <c r="D1043" s="128">
        <f t="shared" si="49"/>
        <v>-4778.0245970480137</v>
      </c>
      <c r="E1043" s="128" t="e">
        <f t="shared" ca="1" si="50"/>
        <v>#NAME?</v>
      </c>
    </row>
    <row r="1044" spans="1:5" x14ac:dyDescent="0.3">
      <c r="A1044" s="73">
        <v>42327</v>
      </c>
      <c r="B1044" s="130">
        <v>2081.23999</v>
      </c>
      <c r="C1044" s="125">
        <f t="shared" si="48"/>
        <v>-8.9002693447963743E-3</v>
      </c>
      <c r="D1044" s="128">
        <f t="shared" si="49"/>
        <v>-8900.2693447963738</v>
      </c>
      <c r="E1044" s="128" t="e">
        <f t="shared" ca="1" si="50"/>
        <v>#NAME?</v>
      </c>
    </row>
    <row r="1045" spans="1:5" x14ac:dyDescent="0.3">
      <c r="A1045" s="73">
        <v>42326</v>
      </c>
      <c r="B1045" s="130">
        <v>2083.580078</v>
      </c>
      <c r="C1045" s="125">
        <f t="shared" si="48"/>
        <v>-8.9092381591463488E-3</v>
      </c>
      <c r="D1045" s="128">
        <f t="shared" si="49"/>
        <v>-8909.2381591463491</v>
      </c>
      <c r="E1045" s="128" t="e">
        <f t="shared" ca="1" si="50"/>
        <v>#NAME?</v>
      </c>
    </row>
    <row r="1046" spans="1:5" x14ac:dyDescent="0.3">
      <c r="A1046" s="73">
        <v>42325</v>
      </c>
      <c r="B1046" s="130">
        <v>2050.4399410000001</v>
      </c>
      <c r="C1046" s="125">
        <f t="shared" si="48"/>
        <v>-2.8130807759491838E-2</v>
      </c>
      <c r="D1046" s="128">
        <f t="shared" si="49"/>
        <v>-28130.80775949184</v>
      </c>
      <c r="E1046" s="128" t="e">
        <f t="shared" ca="1" si="50"/>
        <v>#NAME?</v>
      </c>
    </row>
    <row r="1047" spans="1:5" x14ac:dyDescent="0.3">
      <c r="A1047" s="73">
        <v>42324</v>
      </c>
      <c r="B1047" s="130">
        <v>2053.1899410000001</v>
      </c>
      <c r="C1047" s="125">
        <f t="shared" si="48"/>
        <v>-2.4172480129059815E-2</v>
      </c>
      <c r="D1047" s="128">
        <f t="shared" si="49"/>
        <v>-24172.480129059815</v>
      </c>
      <c r="E1047" s="128" t="e">
        <f t="shared" ca="1" si="50"/>
        <v>#NAME?</v>
      </c>
    </row>
    <row r="1048" spans="1:5" x14ac:dyDescent="0.3">
      <c r="A1048" s="73">
        <v>42321</v>
      </c>
      <c r="B1048" s="130">
        <v>2023.040039</v>
      </c>
      <c r="C1048" s="125">
        <f t="shared" si="48"/>
        <v>-2.7085288310765843E-2</v>
      </c>
      <c r="D1048" s="128">
        <f t="shared" si="49"/>
        <v>-27085.288310765842</v>
      </c>
      <c r="E1048" s="128" t="e">
        <f t="shared" ca="1" si="50"/>
        <v>#NAME?</v>
      </c>
    </row>
    <row r="1049" spans="1:5" x14ac:dyDescent="0.3">
      <c r="A1049" s="73">
        <v>42320</v>
      </c>
      <c r="B1049" s="130">
        <v>2045.969971</v>
      </c>
      <c r="C1049" s="125">
        <f t="shared" si="48"/>
        <v>-2.0790530738135082E-2</v>
      </c>
      <c r="D1049" s="128">
        <f t="shared" si="49"/>
        <v>-20790.530738135083</v>
      </c>
      <c r="E1049" s="128" t="e">
        <f t="shared" ca="1" si="50"/>
        <v>#NAME?</v>
      </c>
    </row>
    <row r="1050" spans="1:5" x14ac:dyDescent="0.3">
      <c r="A1050" s="73">
        <v>42319</v>
      </c>
      <c r="B1050" s="130">
        <v>2075</v>
      </c>
      <c r="C1050" s="125">
        <f t="shared" si="48"/>
        <v>-7.3433144116320515E-3</v>
      </c>
      <c r="D1050" s="128">
        <f t="shared" si="49"/>
        <v>-7343.3144116320518</v>
      </c>
      <c r="E1050" s="128" t="e">
        <f t="shared" ca="1" si="50"/>
        <v>#NAME?</v>
      </c>
    </row>
    <row r="1051" spans="1:5" x14ac:dyDescent="0.3">
      <c r="A1051" s="73">
        <v>42318</v>
      </c>
      <c r="B1051" s="130">
        <v>2081.719971</v>
      </c>
      <c r="C1051" s="125">
        <f t="shared" si="48"/>
        <v>7.6625952107312045E-3</v>
      </c>
      <c r="D1051" s="128">
        <f t="shared" si="49"/>
        <v>7662.5952107312041</v>
      </c>
      <c r="E1051" s="128" t="e">
        <f t="shared" ca="1" si="50"/>
        <v>#NAME?</v>
      </c>
    </row>
    <row r="1052" spans="1:5" x14ac:dyDescent="0.3">
      <c r="A1052" s="73">
        <v>42317</v>
      </c>
      <c r="B1052" s="130">
        <v>2078.580078</v>
      </c>
      <c r="C1052" s="125">
        <f t="shared" si="48"/>
        <v>3.5729131427293392E-3</v>
      </c>
      <c r="D1052" s="128">
        <f t="shared" si="49"/>
        <v>3572.9131427293391</v>
      </c>
      <c r="E1052" s="128" t="e">
        <f t="shared" ca="1" si="50"/>
        <v>#NAME?</v>
      </c>
    </row>
    <row r="1053" spans="1:5" x14ac:dyDescent="0.3">
      <c r="A1053" s="73">
        <v>42314</v>
      </c>
      <c r="B1053" s="130">
        <v>2099.1999510000001</v>
      </c>
      <c r="C1053" s="125">
        <f t="shared" si="48"/>
        <v>1.1589547808965817E-2</v>
      </c>
      <c r="D1053" s="128">
        <f t="shared" si="49"/>
        <v>11589.547808965817</v>
      </c>
      <c r="E1053" s="128" t="e">
        <f t="shared" ca="1" si="50"/>
        <v>#NAME?</v>
      </c>
    </row>
    <row r="1054" spans="1:5" x14ac:dyDescent="0.3">
      <c r="A1054" s="73">
        <v>42313</v>
      </c>
      <c r="B1054" s="130">
        <v>2099.929932</v>
      </c>
      <c r="C1054" s="125">
        <f t="shared" si="48"/>
        <v>2.3103381600560358E-2</v>
      </c>
      <c r="D1054" s="128">
        <f t="shared" si="49"/>
        <v>23103.381600560358</v>
      </c>
      <c r="E1054" s="128" t="e">
        <f t="shared" ca="1" si="50"/>
        <v>#NAME?</v>
      </c>
    </row>
    <row r="1055" spans="1:5" x14ac:dyDescent="0.3">
      <c r="A1055" s="73">
        <v>42312</v>
      </c>
      <c r="B1055" s="130">
        <v>2102.3100589999999</v>
      </c>
      <c r="C1055" s="125">
        <f t="shared" si="48"/>
        <v>4.1294005981528104E-2</v>
      </c>
      <c r="D1055" s="128">
        <f t="shared" si="49"/>
        <v>41294.005981528106</v>
      </c>
      <c r="E1055" s="128" t="e">
        <f t="shared" ca="1" si="50"/>
        <v>#NAME?</v>
      </c>
    </row>
    <row r="1056" spans="1:5" x14ac:dyDescent="0.3">
      <c r="A1056" s="73">
        <v>42311</v>
      </c>
      <c r="B1056" s="130">
        <v>2109.790039</v>
      </c>
      <c r="C1056" s="125">
        <f t="shared" si="48"/>
        <v>3.8911357870055729E-2</v>
      </c>
      <c r="D1056" s="128">
        <f t="shared" si="49"/>
        <v>38911.357870055726</v>
      </c>
      <c r="E1056" s="128" t="e">
        <f t="shared" ca="1" si="50"/>
        <v>#NAME?</v>
      </c>
    </row>
    <row r="1057" spans="1:5" x14ac:dyDescent="0.3">
      <c r="A1057" s="73">
        <v>42310</v>
      </c>
      <c r="B1057" s="130">
        <v>2104.0500489999999</v>
      </c>
      <c r="C1057" s="125">
        <f t="shared" si="48"/>
        <v>3.4612478891838272E-2</v>
      </c>
      <c r="D1057" s="128">
        <f t="shared" si="49"/>
        <v>34612.478891838269</v>
      </c>
      <c r="E1057" s="128" t="e">
        <f t="shared" ca="1" si="50"/>
        <v>#NAME?</v>
      </c>
    </row>
    <row r="1058" spans="1:5" x14ac:dyDescent="0.3">
      <c r="A1058" s="73">
        <v>42307</v>
      </c>
      <c r="B1058" s="130">
        <v>2079.360107</v>
      </c>
      <c r="C1058" s="125">
        <f t="shared" si="48"/>
        <v>2.2748460408549942E-2</v>
      </c>
      <c r="D1058" s="128">
        <f t="shared" si="49"/>
        <v>22748.460408549941</v>
      </c>
      <c r="E1058" s="128" t="e">
        <f t="shared" ca="1" si="50"/>
        <v>#NAME?</v>
      </c>
    </row>
    <row r="1059" spans="1:5" x14ac:dyDescent="0.3">
      <c r="A1059" s="73">
        <v>42306</v>
      </c>
      <c r="B1059" s="130">
        <v>2089.4099120000001</v>
      </c>
      <c r="C1059" s="125">
        <f t="shared" si="48"/>
        <v>3.2388568125180761E-2</v>
      </c>
      <c r="D1059" s="128">
        <f t="shared" si="49"/>
        <v>32388.568125180762</v>
      </c>
      <c r="E1059" s="128" t="e">
        <f t="shared" ca="1" si="50"/>
        <v>#NAME?</v>
      </c>
    </row>
    <row r="1060" spans="1:5" x14ac:dyDescent="0.3">
      <c r="A1060" s="73">
        <v>42305</v>
      </c>
      <c r="B1060" s="130">
        <v>2090.3500979999999</v>
      </c>
      <c r="C1060" s="125">
        <f t="shared" si="48"/>
        <v>4.8193852536273729E-2</v>
      </c>
      <c r="D1060" s="128">
        <f t="shared" si="49"/>
        <v>48193.852536273727</v>
      </c>
      <c r="E1060" s="128" t="e">
        <f t="shared" ca="1" si="50"/>
        <v>#NAME?</v>
      </c>
    </row>
    <row r="1061" spans="1:5" x14ac:dyDescent="0.3">
      <c r="A1061" s="73">
        <v>42304</v>
      </c>
      <c r="B1061" s="130">
        <v>2065.889893</v>
      </c>
      <c r="C1061" s="125">
        <f t="shared" si="48"/>
        <v>3.104270312848767E-2</v>
      </c>
      <c r="D1061" s="128">
        <f t="shared" si="49"/>
        <v>31042.703128487668</v>
      </c>
      <c r="E1061" s="128" t="e">
        <f t="shared" ca="1" si="50"/>
        <v>#NAME?</v>
      </c>
    </row>
    <row r="1062" spans="1:5" x14ac:dyDescent="0.3">
      <c r="A1062" s="73">
        <v>42303</v>
      </c>
      <c r="B1062" s="130">
        <v>2071.179932</v>
      </c>
      <c r="C1062" s="125">
        <f t="shared" si="48"/>
        <v>2.6627527702394849E-2</v>
      </c>
      <c r="D1062" s="128">
        <f t="shared" si="49"/>
        <v>26627.527702394847</v>
      </c>
      <c r="E1062" s="128" t="e">
        <f t="shared" ca="1" si="50"/>
        <v>#NAME?</v>
      </c>
    </row>
    <row r="1063" spans="1:5" x14ac:dyDescent="0.3">
      <c r="A1063" s="73">
        <v>42300</v>
      </c>
      <c r="B1063" s="130">
        <v>2075.1499020000001</v>
      </c>
      <c r="C1063" s="125">
        <f t="shared" si="48"/>
        <v>2.9907283549668096E-2</v>
      </c>
      <c r="D1063" s="128">
        <f t="shared" si="49"/>
        <v>29907.283549668096</v>
      </c>
      <c r="E1063" s="128" t="e">
        <f t="shared" ca="1" si="50"/>
        <v>#NAME?</v>
      </c>
    </row>
    <row r="1064" spans="1:5" x14ac:dyDescent="0.3">
      <c r="A1064" s="73">
        <v>42299</v>
      </c>
      <c r="B1064" s="130">
        <v>2052.51001</v>
      </c>
      <c r="C1064" s="125">
        <f t="shared" si="48"/>
        <v>1.9409641731711336E-2</v>
      </c>
      <c r="D1064" s="128">
        <f t="shared" si="49"/>
        <v>19409.641731711337</v>
      </c>
      <c r="E1064" s="128" t="e">
        <f t="shared" ca="1" si="50"/>
        <v>#NAME?</v>
      </c>
    </row>
    <row r="1065" spans="1:5" x14ac:dyDescent="0.3">
      <c r="A1065" s="73">
        <v>42298</v>
      </c>
      <c r="B1065" s="130">
        <v>2018.9399410000001</v>
      </c>
      <c r="C1065" s="125">
        <f t="shared" si="48"/>
        <v>1.1579135251740924E-2</v>
      </c>
      <c r="D1065" s="128">
        <f t="shared" si="49"/>
        <v>11579.135251740923</v>
      </c>
      <c r="E1065" s="128" t="e">
        <f t="shared" ca="1" si="50"/>
        <v>#NAME?</v>
      </c>
    </row>
    <row r="1066" spans="1:5" x14ac:dyDescent="0.3">
      <c r="A1066" s="73">
        <v>42297</v>
      </c>
      <c r="B1066" s="130">
        <v>2030.7700199999999</v>
      </c>
      <c r="C1066" s="125">
        <f t="shared" si="48"/>
        <v>2.568284318050984E-2</v>
      </c>
      <c r="D1066" s="128">
        <f t="shared" si="49"/>
        <v>25682.843180509841</v>
      </c>
      <c r="E1066" s="128" t="e">
        <f t="shared" ca="1" si="50"/>
        <v>#NAME?</v>
      </c>
    </row>
    <row r="1067" spans="1:5" x14ac:dyDescent="0.3">
      <c r="A1067" s="73">
        <v>42296</v>
      </c>
      <c r="B1067" s="130">
        <v>2033.660034</v>
      </c>
      <c r="C1067" s="125">
        <f t="shared" si="48"/>
        <v>2.3456875192175985E-2</v>
      </c>
      <c r="D1067" s="128">
        <f t="shared" si="49"/>
        <v>23456.875192175987</v>
      </c>
      <c r="E1067" s="128" t="e">
        <f t="shared" ca="1" si="50"/>
        <v>#NAME?</v>
      </c>
    </row>
    <row r="1068" spans="1:5" x14ac:dyDescent="0.3">
      <c r="A1068" s="73">
        <v>42293</v>
      </c>
      <c r="B1068" s="130">
        <v>2033.1099850000001</v>
      </c>
      <c r="C1068" s="125">
        <f t="shared" si="48"/>
        <v>4.1893858964213715E-2</v>
      </c>
      <c r="D1068" s="128">
        <f t="shared" si="49"/>
        <v>41893.858964213716</v>
      </c>
      <c r="E1068" s="128" t="e">
        <f t="shared" ca="1" si="50"/>
        <v>#NAME?</v>
      </c>
    </row>
    <row r="1069" spans="1:5" x14ac:dyDescent="0.3">
      <c r="A1069" s="73">
        <v>42292</v>
      </c>
      <c r="B1069" s="130">
        <v>2023.8599850000001</v>
      </c>
      <c r="C1069" s="125">
        <f t="shared" si="48"/>
        <v>5.2000728658626816E-2</v>
      </c>
      <c r="D1069" s="128">
        <f t="shared" si="49"/>
        <v>52000.728658626816</v>
      </c>
      <c r="E1069" s="128" t="e">
        <f t="shared" ca="1" si="50"/>
        <v>#NAME?</v>
      </c>
    </row>
    <row r="1070" spans="1:5" x14ac:dyDescent="0.3">
      <c r="A1070" s="73">
        <v>42291</v>
      </c>
      <c r="B1070" s="130">
        <v>1994.23999</v>
      </c>
      <c r="C1070" s="125">
        <f t="shared" si="48"/>
        <v>3.8650416857620939E-2</v>
      </c>
      <c r="D1070" s="128">
        <f t="shared" si="49"/>
        <v>38650.416857620941</v>
      </c>
      <c r="E1070" s="128" t="e">
        <f t="shared" ca="1" si="50"/>
        <v>#NAME?</v>
      </c>
    </row>
    <row r="1071" spans="1:5" x14ac:dyDescent="0.3">
      <c r="A1071" s="73">
        <v>42290</v>
      </c>
      <c r="B1071" s="130">
        <v>2003.6899410000001</v>
      </c>
      <c r="C1071" s="125">
        <f t="shared" si="48"/>
        <v>6.3478908734870831E-2</v>
      </c>
      <c r="D1071" s="128">
        <f t="shared" si="49"/>
        <v>63478.908734870834</v>
      </c>
      <c r="E1071" s="128" t="e">
        <f t="shared" ca="1" si="50"/>
        <v>#NAME?</v>
      </c>
    </row>
    <row r="1072" spans="1:5" x14ac:dyDescent="0.3">
      <c r="A1072" s="73">
        <v>42289</v>
      </c>
      <c r="B1072" s="130">
        <v>2017.459961</v>
      </c>
      <c r="C1072" s="125">
        <f t="shared" si="48"/>
        <v>7.2107611215955103E-2</v>
      </c>
      <c r="D1072" s="128">
        <f t="shared" si="49"/>
        <v>72107.611215955098</v>
      </c>
      <c r="E1072" s="128" t="e">
        <f t="shared" ca="1" si="50"/>
        <v>#NAME?</v>
      </c>
    </row>
    <row r="1073" spans="1:5" x14ac:dyDescent="0.3">
      <c r="A1073" s="73">
        <v>42286</v>
      </c>
      <c r="B1073" s="130">
        <v>2014.8900149999999</v>
      </c>
      <c r="C1073" s="125">
        <f t="shared" si="48"/>
        <v>4.3260146049294734E-2</v>
      </c>
      <c r="D1073" s="128">
        <f t="shared" si="49"/>
        <v>43260.146049294737</v>
      </c>
      <c r="E1073" s="128" t="e">
        <f t="shared" ca="1" si="50"/>
        <v>#NAME?</v>
      </c>
    </row>
    <row r="1074" spans="1:5" x14ac:dyDescent="0.3">
      <c r="A1074" s="73">
        <v>42285</v>
      </c>
      <c r="B1074" s="130">
        <v>2013.4300539999999</v>
      </c>
      <c r="C1074" s="125">
        <f t="shared" si="48"/>
        <v>4.2018623162850544E-2</v>
      </c>
      <c r="D1074" s="128">
        <f t="shared" si="49"/>
        <v>42018.623162850541</v>
      </c>
      <c r="E1074" s="128" t="e">
        <f t="shared" ca="1" si="50"/>
        <v>#NAME?</v>
      </c>
    </row>
    <row r="1075" spans="1:5" x14ac:dyDescent="0.3">
      <c r="A1075" s="73">
        <v>42284</v>
      </c>
      <c r="B1075" s="130">
        <v>1995.829956</v>
      </c>
      <c r="C1075" s="125">
        <f t="shared" si="48"/>
        <v>2.9436312749199001E-2</v>
      </c>
      <c r="D1075" s="128">
        <f t="shared" si="49"/>
        <v>29436.312749199002</v>
      </c>
      <c r="E1075" s="128" t="e">
        <f t="shared" ca="1" si="50"/>
        <v>#NAME?</v>
      </c>
    </row>
    <row r="1076" spans="1:5" x14ac:dyDescent="0.3">
      <c r="A1076" s="73">
        <v>42283</v>
      </c>
      <c r="B1076" s="130">
        <v>1979.920044</v>
      </c>
      <c r="C1076" s="125">
        <f t="shared" si="48"/>
        <v>1.9137946504102166E-2</v>
      </c>
      <c r="D1076" s="128">
        <f t="shared" si="49"/>
        <v>19137.946504102165</v>
      </c>
      <c r="E1076" s="128" t="e">
        <f t="shared" ca="1" si="50"/>
        <v>#NAME?</v>
      </c>
    </row>
    <row r="1077" spans="1:5" x14ac:dyDescent="0.3">
      <c r="A1077" s="73">
        <v>42282</v>
      </c>
      <c r="B1077" s="130">
        <v>1987.0500489999999</v>
      </c>
      <c r="C1077" s="125">
        <f t="shared" si="48"/>
        <v>1.0208634750936918E-2</v>
      </c>
      <c r="D1077" s="128">
        <f t="shared" si="49"/>
        <v>10208.634750936919</v>
      </c>
      <c r="E1077" s="128" t="e">
        <f t="shared" ca="1" si="50"/>
        <v>#NAME?</v>
      </c>
    </row>
    <row r="1078" spans="1:5" x14ac:dyDescent="0.3">
      <c r="A1078" s="73">
        <v>42279</v>
      </c>
      <c r="B1078" s="130">
        <v>1951.3599850000001</v>
      </c>
      <c r="C1078" s="125">
        <f t="shared" si="48"/>
        <v>-3.4065075107180265E-3</v>
      </c>
      <c r="D1078" s="128">
        <f t="shared" si="49"/>
        <v>-3406.5075107180264</v>
      </c>
      <c r="E1078" s="128" t="e">
        <f t="shared" ca="1" si="50"/>
        <v>#NAME?</v>
      </c>
    </row>
    <row r="1079" spans="1:5" x14ac:dyDescent="0.3">
      <c r="A1079" s="73">
        <v>42278</v>
      </c>
      <c r="B1079" s="130">
        <v>1923.8199460000001</v>
      </c>
      <c r="C1079" s="125">
        <f t="shared" si="48"/>
        <v>-3.3353435149391153E-2</v>
      </c>
      <c r="D1079" s="128">
        <f t="shared" si="49"/>
        <v>-33353.435149391153</v>
      </c>
      <c r="E1079" s="128" t="e">
        <f t="shared" ca="1" si="50"/>
        <v>#NAME?</v>
      </c>
    </row>
    <row r="1080" spans="1:5" x14ac:dyDescent="0.3">
      <c r="A1080" s="73">
        <v>42277</v>
      </c>
      <c r="B1080" s="130">
        <v>1920.030029</v>
      </c>
      <c r="C1080" s="125">
        <f t="shared" si="48"/>
        <v>-3.7728487189468862E-2</v>
      </c>
      <c r="D1080" s="128">
        <f t="shared" si="49"/>
        <v>-37728.487189468862</v>
      </c>
      <c r="E1080" s="128" t="e">
        <f t="shared" ca="1" si="50"/>
        <v>#NAME?</v>
      </c>
    </row>
    <row r="1081" spans="1:5" x14ac:dyDescent="0.3">
      <c r="A1081" s="73">
        <v>42276</v>
      </c>
      <c r="B1081" s="130">
        <v>1884.089966</v>
      </c>
      <c r="C1081" s="125">
        <f t="shared" si="48"/>
        <v>-4.7520588858798174E-2</v>
      </c>
      <c r="D1081" s="128">
        <f t="shared" si="49"/>
        <v>-47520.588858798175</v>
      </c>
      <c r="E1081" s="128" t="e">
        <f t="shared" ca="1" si="50"/>
        <v>#NAME?</v>
      </c>
    </row>
    <row r="1082" spans="1:5" x14ac:dyDescent="0.3">
      <c r="A1082" s="73">
        <v>42275</v>
      </c>
      <c r="B1082" s="130">
        <v>1881.7700199999999</v>
      </c>
      <c r="C1082" s="125">
        <f t="shared" si="48"/>
        <v>-3.6486898788999689E-2</v>
      </c>
      <c r="D1082" s="128">
        <f t="shared" si="49"/>
        <v>-36486.898788999686</v>
      </c>
      <c r="E1082" s="128" t="e">
        <f t="shared" ca="1" si="50"/>
        <v>#NAME?</v>
      </c>
    </row>
    <row r="1083" spans="1:5" x14ac:dyDescent="0.3">
      <c r="A1083" s="73">
        <v>42272</v>
      </c>
      <c r="B1083" s="130">
        <v>1931.339966</v>
      </c>
      <c r="C1083" s="125">
        <f t="shared" si="48"/>
        <v>-1.515008911432425E-2</v>
      </c>
      <c r="D1083" s="128">
        <f t="shared" si="49"/>
        <v>-15150.08911432425</v>
      </c>
      <c r="E1083" s="128" t="e">
        <f t="shared" ca="1" si="50"/>
        <v>#NAME?</v>
      </c>
    </row>
    <row r="1084" spans="1:5" x14ac:dyDescent="0.3">
      <c r="A1084" s="73">
        <v>42271</v>
      </c>
      <c r="B1084" s="130">
        <v>1932.23999</v>
      </c>
      <c r="C1084" s="125">
        <f t="shared" si="48"/>
        <v>-1.0270015519963427E-2</v>
      </c>
      <c r="D1084" s="128">
        <f t="shared" si="49"/>
        <v>-10270.015519963426</v>
      </c>
      <c r="E1084" s="128" t="e">
        <f t="shared" ca="1" si="50"/>
        <v>#NAME?</v>
      </c>
    </row>
    <row r="1085" spans="1:5" x14ac:dyDescent="0.3">
      <c r="A1085" s="73">
        <v>42270</v>
      </c>
      <c r="B1085" s="130">
        <v>1938.76001</v>
      </c>
      <c r="C1085" s="125">
        <f t="shared" si="48"/>
        <v>-1.6889605436193333E-3</v>
      </c>
      <c r="D1085" s="128">
        <f t="shared" si="49"/>
        <v>-1688.9605436193333</v>
      </c>
      <c r="E1085" s="128" t="e">
        <f t="shared" ca="1" si="50"/>
        <v>#NAME?</v>
      </c>
    </row>
    <row r="1086" spans="1:5" x14ac:dyDescent="0.3">
      <c r="A1086" s="73">
        <v>42269</v>
      </c>
      <c r="B1086" s="130">
        <v>1942.73999</v>
      </c>
      <c r="C1086" s="125">
        <f t="shared" si="48"/>
        <v>-1.3542148937786935E-2</v>
      </c>
      <c r="D1086" s="128">
        <f t="shared" si="49"/>
        <v>-13542.148937786935</v>
      </c>
      <c r="E1086" s="128" t="e">
        <f t="shared" ca="1" si="50"/>
        <v>#NAME?</v>
      </c>
    </row>
    <row r="1087" spans="1:5" x14ac:dyDescent="0.3">
      <c r="A1087" s="73">
        <v>42268</v>
      </c>
      <c r="B1087" s="130">
        <v>1966.969971</v>
      </c>
      <c r="C1087" s="125">
        <f t="shared" si="48"/>
        <v>2.3812994186286129E-2</v>
      </c>
      <c r="D1087" s="128">
        <f t="shared" si="49"/>
        <v>23812.994186286131</v>
      </c>
      <c r="E1087" s="128" t="e">
        <f t="shared" ca="1" si="50"/>
        <v>#NAME?</v>
      </c>
    </row>
    <row r="1088" spans="1:5" x14ac:dyDescent="0.3">
      <c r="A1088" s="73">
        <v>42265</v>
      </c>
      <c r="B1088" s="130">
        <v>1958.030029</v>
      </c>
      <c r="C1088" s="125">
        <f t="shared" si="48"/>
        <v>3.53642452441294E-3</v>
      </c>
      <c r="D1088" s="128">
        <f t="shared" si="49"/>
        <v>3536.4245244129402</v>
      </c>
      <c r="E1088" s="128" t="e">
        <f t="shared" ca="1" si="50"/>
        <v>#NAME?</v>
      </c>
    </row>
    <row r="1089" spans="1:5" x14ac:dyDescent="0.3">
      <c r="A1089" s="73">
        <v>42264</v>
      </c>
      <c r="B1089" s="130">
        <v>1990.1999510000001</v>
      </c>
      <c r="C1089" s="125">
        <f t="shared" si="48"/>
        <v>2.1212383813196345E-2</v>
      </c>
      <c r="D1089" s="128">
        <f t="shared" si="49"/>
        <v>21212.383813196346</v>
      </c>
      <c r="E1089" s="128" t="e">
        <f t="shared" ca="1" si="50"/>
        <v>#NAME?</v>
      </c>
    </row>
    <row r="1090" spans="1:5" x14ac:dyDescent="0.3">
      <c r="A1090" s="73">
        <v>42263</v>
      </c>
      <c r="B1090" s="130">
        <v>1995.3100589999999</v>
      </c>
      <c r="C1090" s="125">
        <f t="shared" si="48"/>
        <v>4.2563463187565986E-2</v>
      </c>
      <c r="D1090" s="128">
        <f t="shared" si="49"/>
        <v>42563.463187565983</v>
      </c>
      <c r="E1090" s="128" t="e">
        <f t="shared" ca="1" si="50"/>
        <v>#NAME?</v>
      </c>
    </row>
    <row r="1091" spans="1:5" x14ac:dyDescent="0.3">
      <c r="A1091" s="73">
        <v>42262</v>
      </c>
      <c r="B1091" s="130">
        <v>1978.089966</v>
      </c>
      <c r="C1091" s="125">
        <f t="shared" si="48"/>
        <v>2.9966391699447481E-3</v>
      </c>
      <c r="D1091" s="128">
        <f t="shared" si="49"/>
        <v>2996.6391699447481</v>
      </c>
      <c r="E1091" s="128" t="e">
        <f t="shared" ca="1" si="50"/>
        <v>#NAME?</v>
      </c>
    </row>
    <row r="1092" spans="1:5" x14ac:dyDescent="0.3">
      <c r="A1092" s="73">
        <v>42261</v>
      </c>
      <c r="B1092" s="130">
        <v>1953.030029</v>
      </c>
      <c r="C1092" s="125">
        <f t="shared" si="48"/>
        <v>-1.8020265824363224E-2</v>
      </c>
      <c r="D1092" s="128">
        <f t="shared" si="49"/>
        <v>-18020.265824363225</v>
      </c>
      <c r="E1092" s="128" t="e">
        <f t="shared" ca="1" si="50"/>
        <v>#NAME?</v>
      </c>
    </row>
    <row r="1093" spans="1:5" x14ac:dyDescent="0.3">
      <c r="A1093" s="73">
        <v>42258</v>
      </c>
      <c r="B1093" s="130">
        <v>1961.0500489999999</v>
      </c>
      <c r="C1093" s="125">
        <f t="shared" si="48"/>
        <v>-1.3387593725698532E-2</v>
      </c>
      <c r="D1093" s="128">
        <f t="shared" si="49"/>
        <v>-13387.593725698533</v>
      </c>
      <c r="E1093" s="128" t="e">
        <f t="shared" ca="1" si="50"/>
        <v>#NAME?</v>
      </c>
    </row>
    <row r="1094" spans="1:5" x14ac:dyDescent="0.3">
      <c r="A1094" s="73">
        <v>42257</v>
      </c>
      <c r="B1094" s="130">
        <v>1952.290039</v>
      </c>
      <c r="C1094" s="125">
        <f t="shared" si="48"/>
        <v>6.0705839904429126E-3</v>
      </c>
      <c r="D1094" s="128">
        <f t="shared" si="49"/>
        <v>6070.5839904429122</v>
      </c>
      <c r="E1094" s="128" t="e">
        <f t="shared" ca="1" si="50"/>
        <v>#NAME?</v>
      </c>
    </row>
    <row r="1095" spans="1:5" x14ac:dyDescent="0.3">
      <c r="A1095" s="73">
        <v>42256</v>
      </c>
      <c r="B1095" s="130">
        <v>1942.040039</v>
      </c>
      <c r="C1095" s="125">
        <f t="shared" si="48"/>
        <v>3.9853103484023045E-2</v>
      </c>
      <c r="D1095" s="128">
        <f t="shared" si="49"/>
        <v>39853.103484023042</v>
      </c>
      <c r="E1095" s="128" t="e">
        <f t="shared" ca="1" si="50"/>
        <v>#NAME?</v>
      </c>
    </row>
    <row r="1096" spans="1:5" x14ac:dyDescent="0.3">
      <c r="A1096" s="73">
        <v>42255</v>
      </c>
      <c r="B1096" s="130">
        <v>1969.410034</v>
      </c>
      <c r="C1096" s="125">
        <f t="shared" ref="C1096:C1159" si="51">B1096/B1106-1</f>
        <v>4.0249140121654037E-2</v>
      </c>
      <c r="D1096" s="128">
        <f t="shared" ref="D1096:D1159" si="52">C1096*$B$5</f>
        <v>40249.14012165404</v>
      </c>
      <c r="E1096" s="128" t="e">
        <f t="shared" ref="E1096:E1159" ca="1" si="53">ABS(_xlfn.PERCENTILE.INC(OFFSET(D1096,0,0,Window),1-VaRLevel))</f>
        <v>#NAME?</v>
      </c>
    </row>
    <row r="1097" spans="1:5" x14ac:dyDescent="0.3">
      <c r="A1097" s="73">
        <v>42251</v>
      </c>
      <c r="B1097" s="130">
        <v>1921.219971</v>
      </c>
      <c r="C1097" s="125">
        <f t="shared" si="51"/>
        <v>-2.5201834512312948E-2</v>
      </c>
      <c r="D1097" s="128">
        <f t="shared" si="52"/>
        <v>-25201.834512312947</v>
      </c>
      <c r="E1097" s="128" t="e">
        <f t="shared" ca="1" si="53"/>
        <v>#NAME?</v>
      </c>
    </row>
    <row r="1098" spans="1:5" x14ac:dyDescent="0.3">
      <c r="A1098" s="73">
        <v>42250</v>
      </c>
      <c r="B1098" s="130">
        <v>1951.130005</v>
      </c>
      <c r="C1098" s="125">
        <f t="shared" si="51"/>
        <v>-4.1557562069209242E-2</v>
      </c>
      <c r="D1098" s="128">
        <f t="shared" si="52"/>
        <v>-41557.562069209242</v>
      </c>
      <c r="E1098" s="128" t="e">
        <f t="shared" ca="1" si="53"/>
        <v>#NAME?</v>
      </c>
    </row>
    <row r="1099" spans="1:5" x14ac:dyDescent="0.3">
      <c r="A1099" s="73">
        <v>42249</v>
      </c>
      <c r="B1099" s="130">
        <v>1948.8599850000001</v>
      </c>
      <c r="C1099" s="125">
        <f t="shared" si="51"/>
        <v>-6.2872420921543437E-2</v>
      </c>
      <c r="D1099" s="128">
        <f t="shared" si="52"/>
        <v>-62872.420921543438</v>
      </c>
      <c r="E1099" s="128" t="e">
        <f t="shared" ca="1" si="53"/>
        <v>#NAME?</v>
      </c>
    </row>
    <row r="1100" spans="1:5" x14ac:dyDescent="0.3">
      <c r="A1100" s="73">
        <v>42248</v>
      </c>
      <c r="B1100" s="130">
        <v>1913.849976</v>
      </c>
      <c r="C1100" s="125">
        <f t="shared" si="51"/>
        <v>-8.73042141854381E-2</v>
      </c>
      <c r="D1100" s="128">
        <f t="shared" si="52"/>
        <v>-87304.214185438104</v>
      </c>
      <c r="E1100" s="128" t="e">
        <f t="shared" ca="1" si="53"/>
        <v>#NAME?</v>
      </c>
    </row>
    <row r="1101" spans="1:5" x14ac:dyDescent="0.3">
      <c r="A1101" s="73">
        <v>42247</v>
      </c>
      <c r="B1101" s="130">
        <v>1972.1800539999999</v>
      </c>
      <c r="C1101" s="125">
        <f t="shared" si="51"/>
        <v>-6.195653177043603E-2</v>
      </c>
      <c r="D1101" s="128">
        <f t="shared" si="52"/>
        <v>-61956.531770436028</v>
      </c>
      <c r="E1101" s="128" t="e">
        <f t="shared" ca="1" si="53"/>
        <v>#NAME?</v>
      </c>
    </row>
    <row r="1102" spans="1:5" x14ac:dyDescent="0.3">
      <c r="A1102" s="73">
        <v>42244</v>
      </c>
      <c r="B1102" s="130">
        <v>1988.869995</v>
      </c>
      <c r="C1102" s="125">
        <f t="shared" si="51"/>
        <v>-4.9088251759735968E-2</v>
      </c>
      <c r="D1102" s="128">
        <f t="shared" si="52"/>
        <v>-49088.251759735969</v>
      </c>
      <c r="E1102" s="128" t="e">
        <f t="shared" ca="1" si="53"/>
        <v>#NAME?</v>
      </c>
    </row>
    <row r="1103" spans="1:5" x14ac:dyDescent="0.3">
      <c r="A1103" s="73">
        <v>42243</v>
      </c>
      <c r="B1103" s="130">
        <v>1987.660034</v>
      </c>
      <c r="C1103" s="125">
        <f t="shared" si="51"/>
        <v>-4.5949084864836731E-2</v>
      </c>
      <c r="D1103" s="128">
        <f t="shared" si="52"/>
        <v>-45949.084864836732</v>
      </c>
      <c r="E1103" s="128" t="e">
        <f t="shared" ca="1" si="53"/>
        <v>#NAME?</v>
      </c>
    </row>
    <row r="1104" spans="1:5" x14ac:dyDescent="0.3">
      <c r="A1104" s="73">
        <v>42242</v>
      </c>
      <c r="B1104" s="130">
        <v>1940.51001</v>
      </c>
      <c r="C1104" s="125">
        <f t="shared" si="51"/>
        <v>-6.9768239295010304E-2</v>
      </c>
      <c r="D1104" s="128">
        <f t="shared" si="52"/>
        <v>-69768.239295010309</v>
      </c>
      <c r="E1104" s="128" t="e">
        <f t="shared" ca="1" si="53"/>
        <v>#NAME?</v>
      </c>
    </row>
    <row r="1105" spans="1:5" x14ac:dyDescent="0.3">
      <c r="A1105" s="73">
        <v>42241</v>
      </c>
      <c r="B1105" s="130">
        <v>1867.6099850000001</v>
      </c>
      <c r="C1105" s="125">
        <f t="shared" si="51"/>
        <v>-0.10386411010054386</v>
      </c>
      <c r="D1105" s="128">
        <f t="shared" si="52"/>
        <v>-103864.11010054385</v>
      </c>
      <c r="E1105" s="128" t="e">
        <f t="shared" ca="1" si="53"/>
        <v>#NAME?</v>
      </c>
    </row>
    <row r="1106" spans="1:5" x14ac:dyDescent="0.3">
      <c r="A1106" s="73">
        <v>42240</v>
      </c>
      <c r="B1106" s="130">
        <v>1893.209961</v>
      </c>
      <c r="C1106" s="125">
        <f t="shared" si="51"/>
        <v>-0.10026232442939198</v>
      </c>
      <c r="D1106" s="128">
        <f t="shared" si="52"/>
        <v>-100262.32442939199</v>
      </c>
      <c r="E1106" s="128" t="e">
        <f t="shared" ca="1" si="53"/>
        <v>#NAME?</v>
      </c>
    </row>
    <row r="1107" spans="1:5" x14ac:dyDescent="0.3">
      <c r="A1107" s="73">
        <v>42237</v>
      </c>
      <c r="B1107" s="130">
        <v>1970.8900149999999</v>
      </c>
      <c r="C1107" s="125">
        <f t="shared" si="51"/>
        <v>-5.134847418296562E-2</v>
      </c>
      <c r="D1107" s="128">
        <f t="shared" si="52"/>
        <v>-51348.47418296562</v>
      </c>
      <c r="E1107" s="128" t="e">
        <f t="shared" ca="1" si="53"/>
        <v>#NAME?</v>
      </c>
    </row>
    <row r="1108" spans="1:5" x14ac:dyDescent="0.3">
      <c r="A1108" s="73">
        <v>42236</v>
      </c>
      <c r="B1108" s="130">
        <v>2035.7299800000001</v>
      </c>
      <c r="C1108" s="125">
        <f t="shared" si="51"/>
        <v>-2.2955939663652281E-2</v>
      </c>
      <c r="D1108" s="128">
        <f t="shared" si="52"/>
        <v>-22955.93966365228</v>
      </c>
      <c r="E1108" s="128" t="e">
        <f t="shared" ca="1" si="53"/>
        <v>#NAME?</v>
      </c>
    </row>
    <row r="1109" spans="1:5" x14ac:dyDescent="0.3">
      <c r="A1109" s="73">
        <v>42235</v>
      </c>
      <c r="B1109" s="130">
        <v>2079.610107</v>
      </c>
      <c r="C1109" s="125">
        <f t="shared" si="51"/>
        <v>-9.6340579054607911E-3</v>
      </c>
      <c r="D1109" s="128">
        <f t="shared" si="52"/>
        <v>-9634.0579054607915</v>
      </c>
      <c r="E1109" s="128" t="e">
        <f t="shared" ca="1" si="53"/>
        <v>#NAME?</v>
      </c>
    </row>
    <row r="1110" spans="1:5" x14ac:dyDescent="0.3">
      <c r="A1110" s="73">
        <v>42234</v>
      </c>
      <c r="B1110" s="130">
        <v>2096.919922</v>
      </c>
      <c r="C1110" s="125">
        <f t="shared" si="51"/>
        <v>1.719686375261098E-3</v>
      </c>
      <c r="D1110" s="128">
        <f t="shared" si="52"/>
        <v>1719.686375261098</v>
      </c>
      <c r="E1110" s="128" t="e">
        <f t="shared" ca="1" si="53"/>
        <v>#NAME?</v>
      </c>
    </row>
    <row r="1111" spans="1:5" x14ac:dyDescent="0.3">
      <c r="A1111" s="73">
        <v>42233</v>
      </c>
      <c r="B1111" s="130">
        <v>2102.4399410000001</v>
      </c>
      <c r="C1111" s="125">
        <f t="shared" si="51"/>
        <v>2.0971487284375812E-3</v>
      </c>
      <c r="D1111" s="128">
        <f t="shared" si="52"/>
        <v>2097.1487284375812</v>
      </c>
      <c r="E1111" s="128" t="e">
        <f t="shared" ca="1" si="53"/>
        <v>#NAME?</v>
      </c>
    </row>
    <row r="1112" spans="1:5" x14ac:dyDescent="0.3">
      <c r="A1112" s="73">
        <v>42230</v>
      </c>
      <c r="B1112" s="130">
        <v>2091.540039</v>
      </c>
      <c r="C1112" s="125">
        <f t="shared" si="51"/>
        <v>-5.8464752478848414E-3</v>
      </c>
      <c r="D1112" s="128">
        <f t="shared" si="52"/>
        <v>-5846.4752478848413</v>
      </c>
      <c r="E1112" s="128" t="e">
        <f t="shared" ca="1" si="53"/>
        <v>#NAME?</v>
      </c>
    </row>
    <row r="1113" spans="1:5" x14ac:dyDescent="0.3">
      <c r="A1113" s="73">
        <v>42229</v>
      </c>
      <c r="B1113" s="130">
        <v>2083.389893</v>
      </c>
      <c r="C1113" s="125">
        <f t="shared" si="51"/>
        <v>-1.196985312761023E-2</v>
      </c>
      <c r="D1113" s="128">
        <f t="shared" si="52"/>
        <v>-11969.853127610231</v>
      </c>
      <c r="E1113" s="128" t="e">
        <f t="shared" ca="1" si="53"/>
        <v>#NAME?</v>
      </c>
    </row>
    <row r="1114" spans="1:5" x14ac:dyDescent="0.3">
      <c r="A1114" s="73">
        <v>42228</v>
      </c>
      <c r="B1114" s="130">
        <v>2086.0500489999999</v>
      </c>
      <c r="C1114" s="125">
        <f t="shared" si="51"/>
        <v>-1.0680232704507908E-2</v>
      </c>
      <c r="D1114" s="128">
        <f t="shared" si="52"/>
        <v>-10680.232704507907</v>
      </c>
      <c r="E1114" s="128" t="e">
        <f t="shared" ca="1" si="53"/>
        <v>#NAME?</v>
      </c>
    </row>
    <row r="1115" spans="1:5" x14ac:dyDescent="0.3">
      <c r="A1115" s="73">
        <v>42227</v>
      </c>
      <c r="B1115" s="130">
        <v>2084.070068</v>
      </c>
      <c r="C1115" s="125">
        <f t="shared" si="51"/>
        <v>-4.3854924160994235E-3</v>
      </c>
      <c r="D1115" s="128">
        <f t="shared" si="52"/>
        <v>-4385.4924160994233</v>
      </c>
      <c r="E1115" s="128" t="e">
        <f t="shared" ca="1" si="53"/>
        <v>#NAME?</v>
      </c>
    </row>
    <row r="1116" spans="1:5" x14ac:dyDescent="0.3">
      <c r="A1116" s="73">
        <v>42226</v>
      </c>
      <c r="B1116" s="130">
        <v>2104.179932</v>
      </c>
      <c r="C1116" s="125">
        <f t="shared" si="51"/>
        <v>1.7672341844296113E-2</v>
      </c>
      <c r="D1116" s="128">
        <f t="shared" si="52"/>
        <v>17672.341844296112</v>
      </c>
      <c r="E1116" s="128" t="e">
        <f t="shared" ca="1" si="53"/>
        <v>#NAME?</v>
      </c>
    </row>
    <row r="1117" spans="1:5" x14ac:dyDescent="0.3">
      <c r="A1117" s="73">
        <v>42223</v>
      </c>
      <c r="B1117" s="130">
        <v>2077.570068</v>
      </c>
      <c r="C1117" s="125">
        <f t="shared" si="51"/>
        <v>-1.0000885235538215E-3</v>
      </c>
      <c r="D1117" s="128">
        <f t="shared" si="52"/>
        <v>-1000.0885235538215</v>
      </c>
      <c r="E1117" s="128" t="e">
        <f t="shared" ca="1" si="53"/>
        <v>#NAME?</v>
      </c>
    </row>
    <row r="1118" spans="1:5" x14ac:dyDescent="0.3">
      <c r="A1118" s="73">
        <v>42222</v>
      </c>
      <c r="B1118" s="130">
        <v>2083.5600589999999</v>
      </c>
      <c r="C1118" s="125">
        <f t="shared" si="51"/>
        <v>-8.8432527967267083E-3</v>
      </c>
      <c r="D1118" s="128">
        <f t="shared" si="52"/>
        <v>-8843.2527967267088</v>
      </c>
      <c r="E1118" s="128" t="e">
        <f t="shared" ca="1" si="53"/>
        <v>#NAME?</v>
      </c>
    </row>
    <row r="1119" spans="1:5" x14ac:dyDescent="0.3">
      <c r="A1119" s="73">
        <v>42221</v>
      </c>
      <c r="B1119" s="130">
        <v>2099.8400879999999</v>
      </c>
      <c r="C1119" s="125">
        <f t="shared" si="51"/>
        <v>-6.7685900543111854E-3</v>
      </c>
      <c r="D1119" s="128">
        <f t="shared" si="52"/>
        <v>-6768.5900543111857</v>
      </c>
      <c r="E1119" s="128" t="e">
        <f t="shared" ca="1" si="53"/>
        <v>#NAME?</v>
      </c>
    </row>
    <row r="1120" spans="1:5" x14ac:dyDescent="0.3">
      <c r="A1120" s="73">
        <v>42220</v>
      </c>
      <c r="B1120" s="130">
        <v>2093.320068</v>
      </c>
      <c r="C1120" s="125">
        <f t="shared" si="51"/>
        <v>-1.2216766378251309E-2</v>
      </c>
      <c r="D1120" s="128">
        <f t="shared" si="52"/>
        <v>-12216.76637825131</v>
      </c>
      <c r="E1120" s="128" t="e">
        <f t="shared" ca="1" si="53"/>
        <v>#NAME?</v>
      </c>
    </row>
    <row r="1121" spans="1:5" x14ac:dyDescent="0.3">
      <c r="A1121" s="73">
        <v>42219</v>
      </c>
      <c r="B1121" s="130">
        <v>2098.040039</v>
      </c>
      <c r="C1121" s="125">
        <f t="shared" si="51"/>
        <v>-1.4208651863452659E-2</v>
      </c>
      <c r="D1121" s="128">
        <f t="shared" si="52"/>
        <v>-14208.65186345266</v>
      </c>
      <c r="E1121" s="128" t="e">
        <f t="shared" ca="1" si="53"/>
        <v>#NAME?</v>
      </c>
    </row>
    <row r="1122" spans="1:5" x14ac:dyDescent="0.3">
      <c r="A1122" s="73">
        <v>42216</v>
      </c>
      <c r="B1122" s="130">
        <v>2103.8400879999999</v>
      </c>
      <c r="C1122" s="125">
        <f t="shared" si="51"/>
        <v>-1.0721046414603363E-2</v>
      </c>
      <c r="D1122" s="128">
        <f t="shared" si="52"/>
        <v>-10721.046414603363</v>
      </c>
      <c r="E1122" s="128" t="e">
        <f t="shared" ca="1" si="53"/>
        <v>#NAME?</v>
      </c>
    </row>
    <row r="1123" spans="1:5" x14ac:dyDescent="0.3">
      <c r="A1123" s="73">
        <v>42215</v>
      </c>
      <c r="B1123" s="130">
        <v>2108.6298830000001</v>
      </c>
      <c r="C1123" s="125">
        <f t="shared" si="51"/>
        <v>-7.3719481391401054E-3</v>
      </c>
      <c r="D1123" s="128">
        <f t="shared" si="52"/>
        <v>-7371.948139140105</v>
      </c>
      <c r="E1123" s="128" t="e">
        <f t="shared" ca="1" si="53"/>
        <v>#NAME?</v>
      </c>
    </row>
    <row r="1124" spans="1:5" x14ac:dyDescent="0.3">
      <c r="A1124" s="73">
        <v>42214</v>
      </c>
      <c r="B1124" s="130">
        <v>2108.570068</v>
      </c>
      <c r="C1124" s="125">
        <f t="shared" si="51"/>
        <v>5.552652815867809E-4</v>
      </c>
      <c r="D1124" s="128">
        <f t="shared" si="52"/>
        <v>555.26528158678093</v>
      </c>
      <c r="E1124" s="128" t="e">
        <f t="shared" ca="1" si="53"/>
        <v>#NAME?</v>
      </c>
    </row>
    <row r="1125" spans="1:5" x14ac:dyDescent="0.3">
      <c r="A1125" s="73">
        <v>42213</v>
      </c>
      <c r="B1125" s="130">
        <v>2093.25</v>
      </c>
      <c r="C1125" s="125">
        <f t="shared" si="51"/>
        <v>-7.4444398230293363E-3</v>
      </c>
      <c r="D1125" s="128">
        <f t="shared" si="52"/>
        <v>-7444.4398230293364</v>
      </c>
      <c r="E1125" s="128" t="e">
        <f t="shared" ca="1" si="53"/>
        <v>#NAME?</v>
      </c>
    </row>
    <row r="1126" spans="1:5" x14ac:dyDescent="0.3">
      <c r="A1126" s="73">
        <v>42212</v>
      </c>
      <c r="B1126" s="130">
        <v>2067.639893</v>
      </c>
      <c r="C1126" s="125">
        <f t="shared" si="51"/>
        <v>-1.5222043964678744E-2</v>
      </c>
      <c r="D1126" s="128">
        <f t="shared" si="52"/>
        <v>-15222.043964678744</v>
      </c>
      <c r="E1126" s="128" t="e">
        <f t="shared" ca="1" si="53"/>
        <v>#NAME?</v>
      </c>
    </row>
    <row r="1127" spans="1:5" x14ac:dyDescent="0.3">
      <c r="A1127" s="73">
        <v>42209</v>
      </c>
      <c r="B1127" s="130">
        <v>2079.6499020000001</v>
      </c>
      <c r="C1127" s="125">
        <f t="shared" si="51"/>
        <v>1.4589981938426533E-3</v>
      </c>
      <c r="D1127" s="128">
        <f t="shared" si="52"/>
        <v>1458.9981938426533</v>
      </c>
      <c r="E1127" s="128" t="e">
        <f t="shared" ca="1" si="53"/>
        <v>#NAME?</v>
      </c>
    </row>
    <row r="1128" spans="1:5" x14ac:dyDescent="0.3">
      <c r="A1128" s="73">
        <v>42208</v>
      </c>
      <c r="B1128" s="130">
        <v>2102.1499020000001</v>
      </c>
      <c r="C1128" s="125">
        <f t="shared" si="51"/>
        <v>2.4784085066488881E-2</v>
      </c>
      <c r="D1128" s="128">
        <f t="shared" si="52"/>
        <v>24784.085066488882</v>
      </c>
      <c r="E1128" s="128" t="e">
        <f t="shared" ca="1" si="53"/>
        <v>#NAME?</v>
      </c>
    </row>
    <row r="1129" spans="1:5" x14ac:dyDescent="0.3">
      <c r="A1129" s="73">
        <v>42207</v>
      </c>
      <c r="B1129" s="130">
        <v>2114.1499020000001</v>
      </c>
      <c r="C1129" s="125">
        <f t="shared" si="51"/>
        <v>3.2965508149716882E-2</v>
      </c>
      <c r="D1129" s="128">
        <f t="shared" si="52"/>
        <v>32965.508149716879</v>
      </c>
      <c r="E1129" s="128" t="e">
        <f t="shared" ca="1" si="53"/>
        <v>#NAME?</v>
      </c>
    </row>
    <row r="1130" spans="1:5" x14ac:dyDescent="0.3">
      <c r="A1130" s="73">
        <v>42206</v>
      </c>
      <c r="B1130" s="130">
        <v>2119.209961</v>
      </c>
      <c r="C1130" s="125">
        <f t="shared" si="51"/>
        <v>1.8194947196923605E-2</v>
      </c>
      <c r="D1130" s="128">
        <f t="shared" si="52"/>
        <v>18194.947196923604</v>
      </c>
      <c r="E1130" s="128" t="e">
        <f t="shared" ca="1" si="53"/>
        <v>#NAME?</v>
      </c>
    </row>
    <row r="1131" spans="1:5" x14ac:dyDescent="0.3">
      <c r="A1131" s="73">
        <v>42205</v>
      </c>
      <c r="B1131" s="130">
        <v>2128.280029</v>
      </c>
      <c r="C1131" s="125">
        <f t="shared" si="51"/>
        <v>2.8770866950391216E-2</v>
      </c>
      <c r="D1131" s="128">
        <f t="shared" si="52"/>
        <v>28770.866950391217</v>
      </c>
      <c r="E1131" s="128" t="e">
        <f t="shared" ca="1" si="53"/>
        <v>#NAME?</v>
      </c>
    </row>
    <row r="1132" spans="1:5" x14ac:dyDescent="0.3">
      <c r="A1132" s="73">
        <v>42202</v>
      </c>
      <c r="B1132" s="130">
        <v>2126.639893</v>
      </c>
      <c r="C1132" s="125">
        <f t="shared" si="51"/>
        <v>2.4008254751952895E-2</v>
      </c>
      <c r="D1132" s="128">
        <f t="shared" si="52"/>
        <v>24008.254751952896</v>
      </c>
      <c r="E1132" s="128" t="e">
        <f t="shared" ca="1" si="53"/>
        <v>#NAME?</v>
      </c>
    </row>
    <row r="1133" spans="1:5" x14ac:dyDescent="0.3">
      <c r="A1133" s="73">
        <v>42201</v>
      </c>
      <c r="B1133" s="130">
        <v>2124.290039</v>
      </c>
      <c r="C1133" s="125">
        <f t="shared" si="51"/>
        <v>2.2561696122985309E-2</v>
      </c>
      <c r="D1133" s="128">
        <f t="shared" si="52"/>
        <v>22561.696122985308</v>
      </c>
      <c r="E1133" s="128" t="e">
        <f t="shared" ca="1" si="53"/>
        <v>#NAME?</v>
      </c>
    </row>
    <row r="1134" spans="1:5" x14ac:dyDescent="0.3">
      <c r="A1134" s="73">
        <v>42200</v>
      </c>
      <c r="B1134" s="130">
        <v>2107.3999020000001</v>
      </c>
      <c r="C1134" s="125">
        <f t="shared" si="51"/>
        <v>2.146748971357737E-2</v>
      </c>
      <c r="D1134" s="128">
        <f t="shared" si="52"/>
        <v>21467.489713577372</v>
      </c>
      <c r="E1134" s="128" t="e">
        <f t="shared" ca="1" si="53"/>
        <v>#NAME?</v>
      </c>
    </row>
    <row r="1135" spans="1:5" x14ac:dyDescent="0.3">
      <c r="A1135" s="73">
        <v>42199</v>
      </c>
      <c r="B1135" s="130">
        <v>2108.9499510000001</v>
      </c>
      <c r="C1135" s="125">
        <f t="shared" si="51"/>
        <v>2.4936364314550152E-2</v>
      </c>
      <c r="D1135" s="128">
        <f t="shared" si="52"/>
        <v>24936.364314550152</v>
      </c>
      <c r="E1135" s="128" t="e">
        <f t="shared" ca="1" si="53"/>
        <v>#NAME?</v>
      </c>
    </row>
    <row r="1136" spans="1:5" x14ac:dyDescent="0.3">
      <c r="A1136" s="73">
        <v>42198</v>
      </c>
      <c r="B1136" s="130">
        <v>2099.6000979999999</v>
      </c>
      <c r="C1136" s="125">
        <f t="shared" si="51"/>
        <v>-8.993104935037799E-4</v>
      </c>
      <c r="D1136" s="128">
        <f t="shared" si="52"/>
        <v>-899.31049350377987</v>
      </c>
      <c r="E1136" s="128" t="e">
        <f t="shared" ca="1" si="53"/>
        <v>#NAME?</v>
      </c>
    </row>
    <row r="1137" spans="1:5" x14ac:dyDescent="0.3">
      <c r="A1137" s="73">
        <v>42195</v>
      </c>
      <c r="B1137" s="130">
        <v>2076.6201169999999</v>
      </c>
      <c r="C1137" s="125">
        <f t="shared" si="51"/>
        <v>-1.22198635210925E-2</v>
      </c>
      <c r="D1137" s="128">
        <f t="shared" si="52"/>
        <v>-12219.8635210925</v>
      </c>
      <c r="E1137" s="128" t="e">
        <f t="shared" ca="1" si="53"/>
        <v>#NAME?</v>
      </c>
    </row>
    <row r="1138" spans="1:5" x14ac:dyDescent="0.3">
      <c r="A1138" s="73">
        <v>42194</v>
      </c>
      <c r="B1138" s="130">
        <v>2051.3100589999999</v>
      </c>
      <c r="C1138" s="125">
        <f t="shared" si="51"/>
        <v>-2.7160466703413544E-2</v>
      </c>
      <c r="D1138" s="128">
        <f t="shared" si="52"/>
        <v>-27160.466703413545</v>
      </c>
      <c r="E1138" s="128" t="e">
        <f t="shared" ca="1" si="53"/>
        <v>#NAME?</v>
      </c>
    </row>
    <row r="1139" spans="1:5" x14ac:dyDescent="0.3">
      <c r="A1139" s="73">
        <v>42193</v>
      </c>
      <c r="B1139" s="130">
        <v>2046.6800539999999</v>
      </c>
      <c r="C1139" s="125">
        <f t="shared" si="51"/>
        <v>-3.649369117229595E-2</v>
      </c>
      <c r="D1139" s="128">
        <f t="shared" si="52"/>
        <v>-36493.691172295948</v>
      </c>
      <c r="E1139" s="128" t="e">
        <f t="shared" ca="1" si="53"/>
        <v>#NAME?</v>
      </c>
    </row>
    <row r="1140" spans="1:5" x14ac:dyDescent="0.3">
      <c r="A1140" s="73">
        <v>42192</v>
      </c>
      <c r="B1140" s="130">
        <v>2081.3400879999999</v>
      </c>
      <c r="C1140" s="125">
        <f t="shared" si="51"/>
        <v>-1.9553905402509453E-2</v>
      </c>
      <c r="D1140" s="128">
        <f t="shared" si="52"/>
        <v>-19553.905402509452</v>
      </c>
      <c r="E1140" s="128" t="e">
        <f t="shared" ca="1" si="53"/>
        <v>#NAME?</v>
      </c>
    </row>
    <row r="1141" spans="1:5" x14ac:dyDescent="0.3">
      <c r="A1141" s="73">
        <v>42191</v>
      </c>
      <c r="B1141" s="130">
        <v>2068.76001</v>
      </c>
      <c r="C1141" s="125">
        <f t="shared" si="51"/>
        <v>-1.9540367582502216E-2</v>
      </c>
      <c r="D1141" s="128">
        <f t="shared" si="52"/>
        <v>-19540.367582502215</v>
      </c>
      <c r="E1141" s="128" t="e">
        <f t="shared" ca="1" si="53"/>
        <v>#NAME?</v>
      </c>
    </row>
    <row r="1142" spans="1:5" x14ac:dyDescent="0.3">
      <c r="A1142" s="73">
        <v>42187</v>
      </c>
      <c r="B1142" s="130">
        <v>2076.780029</v>
      </c>
      <c r="C1142" s="125">
        <f t="shared" si="51"/>
        <v>-2.0959420532138839E-2</v>
      </c>
      <c r="D1142" s="128">
        <f t="shared" si="52"/>
        <v>-20959.42053213884</v>
      </c>
      <c r="E1142" s="128" t="e">
        <f t="shared" ca="1" si="53"/>
        <v>#NAME?</v>
      </c>
    </row>
    <row r="1143" spans="1:5" x14ac:dyDescent="0.3">
      <c r="A1143" s="73">
        <v>42186</v>
      </c>
      <c r="B1143" s="130">
        <v>2077.419922</v>
      </c>
      <c r="C1143" s="125">
        <f t="shared" si="51"/>
        <v>-1.0959617816561074E-2</v>
      </c>
      <c r="D1143" s="128">
        <f t="shared" si="52"/>
        <v>-10959.617816561073</v>
      </c>
      <c r="E1143" s="128" t="e">
        <f t="shared" ca="1" si="53"/>
        <v>#NAME?</v>
      </c>
    </row>
    <row r="1144" spans="1:5" x14ac:dyDescent="0.3">
      <c r="A1144" s="73">
        <v>42185</v>
      </c>
      <c r="B1144" s="130">
        <v>2063.110107</v>
      </c>
      <c r="C1144" s="125">
        <f t="shared" si="51"/>
        <v>-1.582793000143623E-2</v>
      </c>
      <c r="D1144" s="128">
        <f t="shared" si="52"/>
        <v>-15827.930001436231</v>
      </c>
      <c r="E1144" s="128" t="e">
        <f t="shared" ca="1" si="53"/>
        <v>#NAME?</v>
      </c>
    </row>
    <row r="1145" spans="1:5" x14ac:dyDescent="0.3">
      <c r="A1145" s="73">
        <v>42184</v>
      </c>
      <c r="B1145" s="130">
        <v>2057.639893</v>
      </c>
      <c r="C1145" s="125">
        <f t="shared" si="51"/>
        <v>-1.2852453607924863E-2</v>
      </c>
      <c r="D1145" s="128">
        <f t="shared" si="52"/>
        <v>-12852.453607924863</v>
      </c>
      <c r="E1145" s="128" t="e">
        <f t="shared" ca="1" si="53"/>
        <v>#NAME?</v>
      </c>
    </row>
    <row r="1146" spans="1:5" x14ac:dyDescent="0.3">
      <c r="A1146" s="73">
        <v>42181</v>
      </c>
      <c r="B1146" s="130">
        <v>2101.48999</v>
      </c>
      <c r="C1146" s="125">
        <f t="shared" si="51"/>
        <v>3.5241141214739091E-3</v>
      </c>
      <c r="D1146" s="128">
        <f t="shared" si="52"/>
        <v>3524.1141214739091</v>
      </c>
      <c r="E1146" s="128" t="e">
        <f t="shared" ca="1" si="53"/>
        <v>#NAME?</v>
      </c>
    </row>
    <row r="1147" spans="1:5" x14ac:dyDescent="0.3">
      <c r="A1147" s="73">
        <v>42180</v>
      </c>
      <c r="B1147" s="130">
        <v>2102.3100589999999</v>
      </c>
      <c r="C1147" s="125">
        <f t="shared" si="51"/>
        <v>-3.1059660990591098E-3</v>
      </c>
      <c r="D1147" s="128">
        <f t="shared" si="52"/>
        <v>-3105.9660990591096</v>
      </c>
      <c r="E1147" s="128" t="e">
        <f t="shared" ca="1" si="53"/>
        <v>#NAME?</v>
      </c>
    </row>
    <row r="1148" spans="1:5" x14ac:dyDescent="0.3">
      <c r="A1148" s="73">
        <v>42179</v>
      </c>
      <c r="B1148" s="130">
        <v>2108.580078</v>
      </c>
      <c r="C1148" s="125">
        <f t="shared" si="51"/>
        <v>1.6056085306264123E-3</v>
      </c>
      <c r="D1148" s="128">
        <f t="shared" si="52"/>
        <v>1605.6085306264122</v>
      </c>
      <c r="E1148" s="128" t="e">
        <f t="shared" ca="1" si="53"/>
        <v>#NAME?</v>
      </c>
    </row>
    <row r="1149" spans="1:5" x14ac:dyDescent="0.3">
      <c r="A1149" s="73">
        <v>42178</v>
      </c>
      <c r="B1149" s="130">
        <v>2124.1999510000001</v>
      </c>
      <c r="C1149" s="125">
        <f t="shared" si="51"/>
        <v>2.117638202787564E-2</v>
      </c>
      <c r="D1149" s="128">
        <f t="shared" si="52"/>
        <v>21176.382027875639</v>
      </c>
      <c r="E1149" s="128" t="e">
        <f t="shared" ca="1" si="53"/>
        <v>#NAME?</v>
      </c>
    </row>
    <row r="1150" spans="1:5" x14ac:dyDescent="0.3">
      <c r="A1150" s="73">
        <v>42177</v>
      </c>
      <c r="B1150" s="130">
        <v>2122.8500979999999</v>
      </c>
      <c r="C1150" s="125">
        <f t="shared" si="51"/>
        <v>2.0954401712286019E-2</v>
      </c>
      <c r="D1150" s="128">
        <f t="shared" si="52"/>
        <v>20954.40171228602</v>
      </c>
      <c r="E1150" s="128" t="e">
        <f t="shared" ca="1" si="53"/>
        <v>#NAME?</v>
      </c>
    </row>
    <row r="1151" spans="1:5" x14ac:dyDescent="0.3">
      <c r="A1151" s="73">
        <v>42174</v>
      </c>
      <c r="B1151" s="130">
        <v>2109.98999</v>
      </c>
      <c r="C1151" s="125">
        <f t="shared" si="51"/>
        <v>8.1993813928740167E-3</v>
      </c>
      <c r="D1151" s="128">
        <f t="shared" si="52"/>
        <v>8199.3813928740165</v>
      </c>
      <c r="E1151" s="128" t="e">
        <f t="shared" ca="1" si="53"/>
        <v>#NAME?</v>
      </c>
    </row>
    <row r="1152" spans="1:5" x14ac:dyDescent="0.3">
      <c r="A1152" s="73">
        <v>42173</v>
      </c>
      <c r="B1152" s="130">
        <v>2121.23999</v>
      </c>
      <c r="C1152" s="125">
        <f t="shared" si="51"/>
        <v>1.2119198475795123E-2</v>
      </c>
      <c r="D1152" s="128">
        <f t="shared" si="52"/>
        <v>12119.198475795123</v>
      </c>
      <c r="E1152" s="128" t="e">
        <f t="shared" ca="1" si="53"/>
        <v>#NAME?</v>
      </c>
    </row>
    <row r="1153" spans="1:5" x14ac:dyDescent="0.3">
      <c r="A1153" s="73">
        <v>42172</v>
      </c>
      <c r="B1153" s="130">
        <v>2100.4399410000001</v>
      </c>
      <c r="C1153" s="125">
        <f t="shared" si="51"/>
        <v>-6.4473392846882138E-3</v>
      </c>
      <c r="D1153" s="128">
        <f t="shared" si="52"/>
        <v>-6447.3392846882134</v>
      </c>
      <c r="E1153" s="128" t="e">
        <f t="shared" ca="1" si="53"/>
        <v>#NAME?</v>
      </c>
    </row>
    <row r="1154" spans="1:5" x14ac:dyDescent="0.3">
      <c r="A1154" s="73">
        <v>42171</v>
      </c>
      <c r="B1154" s="130">
        <v>2096.290039</v>
      </c>
      <c r="C1154" s="125">
        <f t="shared" si="51"/>
        <v>-6.3092806132396539E-3</v>
      </c>
      <c r="D1154" s="128">
        <f t="shared" si="52"/>
        <v>-6309.2806132396536</v>
      </c>
      <c r="E1154" s="128" t="e">
        <f t="shared" ca="1" si="53"/>
        <v>#NAME?</v>
      </c>
    </row>
    <row r="1155" spans="1:5" x14ac:dyDescent="0.3">
      <c r="A1155" s="73">
        <v>42170</v>
      </c>
      <c r="B1155" s="130">
        <v>2084.429932</v>
      </c>
      <c r="C1155" s="125">
        <f t="shared" si="51"/>
        <v>-1.2927811916559562E-2</v>
      </c>
      <c r="D1155" s="128">
        <f t="shared" si="52"/>
        <v>-12927.811916559562</v>
      </c>
      <c r="E1155" s="128" t="e">
        <f t="shared" ca="1" si="53"/>
        <v>#NAME?</v>
      </c>
    </row>
    <row r="1156" spans="1:5" x14ac:dyDescent="0.3">
      <c r="A1156" s="73">
        <v>42167</v>
      </c>
      <c r="B1156" s="130">
        <v>2094.110107</v>
      </c>
      <c r="C1156" s="125">
        <f t="shared" si="51"/>
        <v>-6.3015325470198169E-3</v>
      </c>
      <c r="D1156" s="128">
        <f t="shared" si="52"/>
        <v>-6301.5325470198168</v>
      </c>
      <c r="E1156" s="128" t="e">
        <f t="shared" ca="1" si="53"/>
        <v>#NAME?</v>
      </c>
    </row>
    <row r="1157" spans="1:5" x14ac:dyDescent="0.3">
      <c r="A1157" s="73">
        <v>42166</v>
      </c>
      <c r="B1157" s="130">
        <v>2108.860107</v>
      </c>
      <c r="C1157" s="125">
        <f t="shared" si="51"/>
        <v>-5.6252301173694841E-3</v>
      </c>
      <c r="D1157" s="128">
        <f t="shared" si="52"/>
        <v>-5625.2301173694841</v>
      </c>
      <c r="E1157" s="128" t="e">
        <f t="shared" ca="1" si="53"/>
        <v>#NAME?</v>
      </c>
    </row>
    <row r="1158" spans="1:5" x14ac:dyDescent="0.3">
      <c r="A1158" s="73">
        <v>42165</v>
      </c>
      <c r="B1158" s="130">
        <v>2105.1999510000001</v>
      </c>
      <c r="C1158" s="125">
        <f t="shared" si="51"/>
        <v>-8.6085242960473041E-3</v>
      </c>
      <c r="D1158" s="128">
        <f t="shared" si="52"/>
        <v>-8608.5242960473042</v>
      </c>
      <c r="E1158" s="128" t="e">
        <f t="shared" ca="1" si="53"/>
        <v>#NAME?</v>
      </c>
    </row>
    <row r="1159" spans="1:5" x14ac:dyDescent="0.3">
      <c r="A1159" s="73">
        <v>42164</v>
      </c>
      <c r="B1159" s="130">
        <v>2080.1499020000001</v>
      </c>
      <c r="C1159" s="125">
        <f t="shared" si="51"/>
        <v>-1.1429545461480672E-2</v>
      </c>
      <c r="D1159" s="128">
        <f t="shared" si="52"/>
        <v>-11429.545461480673</v>
      </c>
      <c r="E1159" s="128" t="e">
        <f t="shared" ca="1" si="53"/>
        <v>#NAME?</v>
      </c>
    </row>
    <row r="1160" spans="1:5" x14ac:dyDescent="0.3">
      <c r="A1160" s="73">
        <v>42163</v>
      </c>
      <c r="B1160" s="130">
        <v>2079.280029</v>
      </c>
      <c r="C1160" s="125">
        <f t="shared" ref="C1160:C1223" si="54">B1160/B1170-1</f>
        <v>-2.2003155462128832E-2</v>
      </c>
      <c r="D1160" s="128">
        <f t="shared" ref="D1160:D1223" si="55">C1160*$B$5</f>
        <v>-22003.155462128831</v>
      </c>
      <c r="E1160" s="128" t="e">
        <f t="shared" ref="E1160:E1223" ca="1" si="56">ABS(_xlfn.PERCENTILE.INC(OFFSET(D1160,0,0,Window),1-VaRLevel))</f>
        <v>#NAME?</v>
      </c>
    </row>
    <row r="1161" spans="1:5" x14ac:dyDescent="0.3">
      <c r="A1161" s="73">
        <v>42160</v>
      </c>
      <c r="B1161" s="130">
        <v>2092.830078</v>
      </c>
      <c r="C1161" s="125">
        <f t="shared" si="54"/>
        <v>-1.7828811813124013E-2</v>
      </c>
      <c r="D1161" s="128">
        <f t="shared" si="55"/>
        <v>-17828.811813124012</v>
      </c>
      <c r="E1161" s="128" t="e">
        <f t="shared" ca="1" si="56"/>
        <v>#NAME?</v>
      </c>
    </row>
    <row r="1162" spans="1:5" x14ac:dyDescent="0.3">
      <c r="A1162" s="73">
        <v>42159</v>
      </c>
      <c r="B1162" s="130">
        <v>2095.8400879999999</v>
      </c>
      <c r="C1162" s="125">
        <f t="shared" si="54"/>
        <v>-1.4116710311904535E-2</v>
      </c>
      <c r="D1162" s="128">
        <f t="shared" si="55"/>
        <v>-14116.710311904535</v>
      </c>
      <c r="E1162" s="128" t="e">
        <f t="shared" ca="1" si="56"/>
        <v>#NAME?</v>
      </c>
    </row>
    <row r="1163" spans="1:5" x14ac:dyDescent="0.3">
      <c r="A1163" s="73">
        <v>42158</v>
      </c>
      <c r="B1163" s="130">
        <v>2114.070068</v>
      </c>
      <c r="C1163" s="125">
        <f t="shared" si="54"/>
        <v>-6.466686481344075E-3</v>
      </c>
      <c r="D1163" s="128">
        <f t="shared" si="55"/>
        <v>-6466.6864813440752</v>
      </c>
      <c r="E1163" s="128" t="e">
        <f t="shared" ca="1" si="56"/>
        <v>#NAME?</v>
      </c>
    </row>
    <row r="1164" spans="1:5" x14ac:dyDescent="0.3">
      <c r="A1164" s="73">
        <v>42157</v>
      </c>
      <c r="B1164" s="130">
        <v>2109.6000979999999</v>
      </c>
      <c r="C1164" s="125">
        <f t="shared" si="54"/>
        <v>-9.2052665090448516E-3</v>
      </c>
      <c r="D1164" s="128">
        <f t="shared" si="55"/>
        <v>-9205.2665090448518</v>
      </c>
      <c r="E1164" s="128" t="e">
        <f t="shared" ca="1" si="56"/>
        <v>#NAME?</v>
      </c>
    </row>
    <row r="1165" spans="1:5" x14ac:dyDescent="0.3">
      <c r="A1165" s="73">
        <v>42156</v>
      </c>
      <c r="B1165" s="130">
        <v>2111.7299800000001</v>
      </c>
      <c r="C1165" s="125">
        <f t="shared" si="54"/>
        <v>-5.1820062389659194E-3</v>
      </c>
      <c r="D1165" s="128">
        <f t="shared" si="55"/>
        <v>-5182.0062389659197</v>
      </c>
      <c r="E1165" s="128" t="e">
        <f t="shared" ca="1" si="56"/>
        <v>#NAME?</v>
      </c>
    </row>
    <row r="1166" spans="1:5" x14ac:dyDescent="0.3">
      <c r="A1166" s="73">
        <v>42153</v>
      </c>
      <c r="B1166" s="130">
        <v>2107.389893</v>
      </c>
      <c r="C1166" s="125">
        <f t="shared" si="54"/>
        <v>-6.46372371248638E-3</v>
      </c>
      <c r="D1166" s="128">
        <f t="shared" si="55"/>
        <v>-6463.7237124863796</v>
      </c>
      <c r="E1166" s="128" t="e">
        <f t="shared" ca="1" si="56"/>
        <v>#NAME?</v>
      </c>
    </row>
    <row r="1167" spans="1:5" x14ac:dyDescent="0.3">
      <c r="A1167" s="73">
        <v>42152</v>
      </c>
      <c r="B1167" s="130">
        <v>2120.790039</v>
      </c>
      <c r="C1167" s="125">
        <f t="shared" si="54"/>
        <v>1.063153292508412E-2</v>
      </c>
      <c r="D1167" s="128">
        <f t="shared" si="55"/>
        <v>10631.532925084119</v>
      </c>
      <c r="E1167" s="128" t="e">
        <f t="shared" ca="1" si="56"/>
        <v>#NAME?</v>
      </c>
    </row>
    <row r="1168" spans="1:5" x14ac:dyDescent="0.3">
      <c r="A1168" s="73">
        <v>42151</v>
      </c>
      <c r="B1168" s="130">
        <v>2123.4799800000001</v>
      </c>
      <c r="C1168" s="125">
        <f t="shared" si="54"/>
        <v>1.1604797077936935E-2</v>
      </c>
      <c r="D1168" s="128">
        <f t="shared" si="55"/>
        <v>11604.797077936935</v>
      </c>
      <c r="E1168" s="128" t="e">
        <f t="shared" ca="1" si="56"/>
        <v>#NAME?</v>
      </c>
    </row>
    <row r="1169" spans="1:5" x14ac:dyDescent="0.3">
      <c r="A1169" s="73">
        <v>42150</v>
      </c>
      <c r="B1169" s="130">
        <v>2104.1999510000001</v>
      </c>
      <c r="C1169" s="125">
        <f t="shared" si="54"/>
        <v>-5.3679326192568322E-4</v>
      </c>
      <c r="D1169" s="128">
        <f t="shared" si="55"/>
        <v>-536.79326192568317</v>
      </c>
      <c r="E1169" s="128" t="e">
        <f t="shared" ca="1" si="56"/>
        <v>#NAME?</v>
      </c>
    </row>
    <row r="1170" spans="1:5" x14ac:dyDescent="0.3">
      <c r="A1170" s="73">
        <v>42146</v>
      </c>
      <c r="B1170" s="130">
        <v>2126.0600589999999</v>
      </c>
      <c r="C1170" s="125">
        <f t="shared" si="54"/>
        <v>4.7067532435793868E-3</v>
      </c>
      <c r="D1170" s="128">
        <f t="shared" si="55"/>
        <v>4706.7532435793864</v>
      </c>
      <c r="E1170" s="128" t="e">
        <f t="shared" ca="1" si="56"/>
        <v>#NAME?</v>
      </c>
    </row>
    <row r="1171" spans="1:5" x14ac:dyDescent="0.3">
      <c r="A1171" s="73">
        <v>42145</v>
      </c>
      <c r="B1171" s="130">
        <v>2130.820068</v>
      </c>
      <c r="C1171" s="125">
        <f t="shared" si="54"/>
        <v>2.0507695402298909E-2</v>
      </c>
      <c r="D1171" s="128">
        <f t="shared" si="55"/>
        <v>20507.695402298908</v>
      </c>
      <c r="E1171" s="128" t="e">
        <f t="shared" ca="1" si="56"/>
        <v>#NAME?</v>
      </c>
    </row>
    <row r="1172" spans="1:5" x14ac:dyDescent="0.3">
      <c r="A1172" s="73">
        <v>42144</v>
      </c>
      <c r="B1172" s="130">
        <v>2125.8500979999999</v>
      </c>
      <c r="C1172" s="125">
        <f t="shared" si="54"/>
        <v>2.1969664761207985E-2</v>
      </c>
      <c r="D1172" s="128">
        <f t="shared" si="55"/>
        <v>21969.664761207987</v>
      </c>
      <c r="E1172" s="128" t="e">
        <f t="shared" ca="1" si="56"/>
        <v>#NAME?</v>
      </c>
    </row>
    <row r="1173" spans="1:5" x14ac:dyDescent="0.3">
      <c r="A1173" s="73">
        <v>42143</v>
      </c>
      <c r="B1173" s="130">
        <v>2127.830078</v>
      </c>
      <c r="C1173" s="125">
        <f t="shared" si="54"/>
        <v>1.8363652673983877E-2</v>
      </c>
      <c r="D1173" s="128">
        <f t="shared" si="55"/>
        <v>18363.652673983877</v>
      </c>
      <c r="E1173" s="128" t="e">
        <f t="shared" ca="1" si="56"/>
        <v>#NAME?</v>
      </c>
    </row>
    <row r="1174" spans="1:5" x14ac:dyDescent="0.3">
      <c r="A1174" s="73">
        <v>42142</v>
      </c>
      <c r="B1174" s="130">
        <v>2129.1999510000001</v>
      </c>
      <c r="C1174" s="125">
        <f t="shared" si="54"/>
        <v>6.9567418477114451E-3</v>
      </c>
      <c r="D1174" s="128">
        <f t="shared" si="55"/>
        <v>6956.7418477114452</v>
      </c>
      <c r="E1174" s="128" t="e">
        <f t="shared" ca="1" si="56"/>
        <v>#NAME?</v>
      </c>
    </row>
    <row r="1175" spans="1:5" x14ac:dyDescent="0.3">
      <c r="A1175" s="73">
        <v>42139</v>
      </c>
      <c r="B1175" s="130">
        <v>2122.7299800000001</v>
      </c>
      <c r="C1175" s="125">
        <f t="shared" si="54"/>
        <v>6.8491245193422756E-3</v>
      </c>
      <c r="D1175" s="128">
        <f t="shared" si="55"/>
        <v>6849.1245193422756</v>
      </c>
      <c r="E1175" s="128" t="e">
        <f t="shared" ca="1" si="56"/>
        <v>#NAME?</v>
      </c>
    </row>
    <row r="1176" spans="1:5" x14ac:dyDescent="0.3">
      <c r="A1176" s="73">
        <v>42138</v>
      </c>
      <c r="B1176" s="130">
        <v>2121.1000979999999</v>
      </c>
      <c r="C1176" s="125">
        <f t="shared" si="54"/>
        <v>1.7065412215403253E-2</v>
      </c>
      <c r="D1176" s="128">
        <f t="shared" si="55"/>
        <v>17065.412215403252</v>
      </c>
      <c r="E1176" s="128" t="e">
        <f t="shared" ca="1" si="56"/>
        <v>#NAME?</v>
      </c>
    </row>
    <row r="1177" spans="1:5" x14ac:dyDescent="0.3">
      <c r="A1177" s="73">
        <v>42137</v>
      </c>
      <c r="B1177" s="130">
        <v>2098.4799800000001</v>
      </c>
      <c r="C1177" s="125">
        <f t="shared" si="54"/>
        <v>-3.9728113585040248E-3</v>
      </c>
      <c r="D1177" s="128">
        <f t="shared" si="55"/>
        <v>-3972.8113585040246</v>
      </c>
      <c r="E1177" s="128" t="e">
        <f t="shared" ca="1" si="56"/>
        <v>#NAME?</v>
      </c>
    </row>
    <row r="1178" spans="1:5" x14ac:dyDescent="0.3">
      <c r="A1178" s="73">
        <v>42136</v>
      </c>
      <c r="B1178" s="130">
        <v>2099.1201169999999</v>
      </c>
      <c r="C1178" s="125">
        <f t="shared" si="54"/>
        <v>-7.3955876440088275E-3</v>
      </c>
      <c r="D1178" s="128">
        <f t="shared" si="55"/>
        <v>-7395.5876440088277</v>
      </c>
      <c r="E1178" s="128" t="e">
        <f t="shared" ca="1" si="56"/>
        <v>#NAME?</v>
      </c>
    </row>
    <row r="1179" spans="1:5" x14ac:dyDescent="0.3">
      <c r="A1179" s="73">
        <v>42135</v>
      </c>
      <c r="B1179" s="130">
        <v>2105.330078</v>
      </c>
      <c r="C1179" s="125">
        <f t="shared" si="54"/>
        <v>-1.7022192083024912E-3</v>
      </c>
      <c r="D1179" s="128">
        <f t="shared" si="55"/>
        <v>-1702.2192083024911</v>
      </c>
      <c r="E1179" s="128" t="e">
        <f t="shared" ca="1" si="56"/>
        <v>#NAME?</v>
      </c>
    </row>
    <row r="1180" spans="1:5" x14ac:dyDescent="0.3">
      <c r="A1180" s="73">
        <v>42132</v>
      </c>
      <c r="B1180" s="130">
        <v>2116.1000979999999</v>
      </c>
      <c r="C1180" s="125">
        <f t="shared" si="54"/>
        <v>-7.5074399194130503E-4</v>
      </c>
      <c r="D1180" s="128">
        <f t="shared" si="55"/>
        <v>-750.74399194130501</v>
      </c>
      <c r="E1180" s="128" t="e">
        <f t="shared" ca="1" si="56"/>
        <v>#NAME?</v>
      </c>
    </row>
    <row r="1181" spans="1:5" x14ac:dyDescent="0.3">
      <c r="A1181" s="73">
        <v>42131</v>
      </c>
      <c r="B1181" s="130">
        <v>2088</v>
      </c>
      <c r="C1181" s="125">
        <f t="shared" si="54"/>
        <v>-1.1798749983347734E-2</v>
      </c>
      <c r="D1181" s="128">
        <f t="shared" si="55"/>
        <v>-11798.749983347734</v>
      </c>
      <c r="E1181" s="128" t="e">
        <f t="shared" ca="1" si="56"/>
        <v>#NAME?</v>
      </c>
    </row>
    <row r="1182" spans="1:5" x14ac:dyDescent="0.3">
      <c r="A1182" s="73">
        <v>42130</v>
      </c>
      <c r="B1182" s="130">
        <v>2080.1499020000001</v>
      </c>
      <c r="C1182" s="125">
        <f t="shared" si="54"/>
        <v>-1.3192878192433533E-2</v>
      </c>
      <c r="D1182" s="128">
        <f t="shared" si="55"/>
        <v>-13192.878192433533</v>
      </c>
      <c r="E1182" s="128" t="e">
        <f t="shared" ca="1" si="56"/>
        <v>#NAME?</v>
      </c>
    </row>
    <row r="1183" spans="1:5" x14ac:dyDescent="0.3">
      <c r="A1183" s="73">
        <v>42129</v>
      </c>
      <c r="B1183" s="130">
        <v>2089.459961</v>
      </c>
      <c r="C1183" s="125">
        <f t="shared" si="54"/>
        <v>-3.73342639997154E-3</v>
      </c>
      <c r="D1183" s="128">
        <f t="shared" si="55"/>
        <v>-3733.4263999715399</v>
      </c>
      <c r="E1183" s="128" t="e">
        <f t="shared" ca="1" si="56"/>
        <v>#NAME?</v>
      </c>
    </row>
    <row r="1184" spans="1:5" x14ac:dyDescent="0.3">
      <c r="A1184" s="73">
        <v>42128</v>
      </c>
      <c r="B1184" s="130">
        <v>2114.48999</v>
      </c>
      <c r="C1184" s="125">
        <f t="shared" si="54"/>
        <v>6.708288258147066E-3</v>
      </c>
      <c r="D1184" s="128">
        <f t="shared" si="55"/>
        <v>6708.2882581470658</v>
      </c>
      <c r="E1184" s="128" t="e">
        <f t="shared" ca="1" si="56"/>
        <v>#NAME?</v>
      </c>
    </row>
    <row r="1185" spans="1:5" x14ac:dyDescent="0.3">
      <c r="A1185" s="73">
        <v>42125</v>
      </c>
      <c r="B1185" s="130">
        <v>2108.290039</v>
      </c>
      <c r="C1185" s="125">
        <f t="shared" si="54"/>
        <v>1.3026315785174436E-2</v>
      </c>
      <c r="D1185" s="128">
        <f t="shared" si="55"/>
        <v>13026.315785174436</v>
      </c>
      <c r="E1185" s="128" t="e">
        <f t="shared" ca="1" si="56"/>
        <v>#NAME?</v>
      </c>
    </row>
    <row r="1186" spans="1:5" x14ac:dyDescent="0.3">
      <c r="A1186" s="73">
        <v>42124</v>
      </c>
      <c r="B1186" s="130">
        <v>2085.51001</v>
      </c>
      <c r="C1186" s="125">
        <f t="shared" si="54"/>
        <v>-9.2541912752753808E-3</v>
      </c>
      <c r="D1186" s="128">
        <f t="shared" si="55"/>
        <v>-9254.1912752753815</v>
      </c>
      <c r="E1186" s="128" t="e">
        <f t="shared" ca="1" si="56"/>
        <v>#NAME?</v>
      </c>
    </row>
    <row r="1187" spans="1:5" x14ac:dyDescent="0.3">
      <c r="A1187" s="73">
        <v>42123</v>
      </c>
      <c r="B1187" s="130">
        <v>2106.8500979999999</v>
      </c>
      <c r="C1187" s="125">
        <f t="shared" si="54"/>
        <v>1.0453426193990367E-4</v>
      </c>
      <c r="D1187" s="128">
        <f t="shared" si="55"/>
        <v>104.53426193990367</v>
      </c>
      <c r="E1187" s="128" t="e">
        <f t="shared" ca="1" si="56"/>
        <v>#NAME?</v>
      </c>
    </row>
    <row r="1188" spans="1:5" x14ac:dyDescent="0.3">
      <c r="A1188" s="73">
        <v>42122</v>
      </c>
      <c r="B1188" s="130">
        <v>2114.76001</v>
      </c>
      <c r="C1188" s="125">
        <f t="shared" si="54"/>
        <v>9.0273690766431436E-3</v>
      </c>
      <c r="D1188" s="128">
        <f t="shared" si="55"/>
        <v>9027.3690766431428</v>
      </c>
      <c r="E1188" s="128" t="e">
        <f t="shared" ca="1" si="56"/>
        <v>#NAME?</v>
      </c>
    </row>
    <row r="1189" spans="1:5" x14ac:dyDescent="0.3">
      <c r="A1189" s="73">
        <v>42121</v>
      </c>
      <c r="B1189" s="130">
        <v>2108.919922</v>
      </c>
      <c r="C1189" s="125">
        <f t="shared" si="54"/>
        <v>7.8807847984847523E-3</v>
      </c>
      <c r="D1189" s="128">
        <f t="shared" si="55"/>
        <v>7880.7847984847522</v>
      </c>
      <c r="E1189" s="128" t="e">
        <f t="shared" ca="1" si="56"/>
        <v>#NAME?</v>
      </c>
    </row>
    <row r="1190" spans="1:5" x14ac:dyDescent="0.3">
      <c r="A1190" s="73">
        <v>42118</v>
      </c>
      <c r="B1190" s="130">
        <v>2117.6899410000001</v>
      </c>
      <c r="C1190" s="125">
        <f t="shared" si="54"/>
        <v>7.4355068653155776E-3</v>
      </c>
      <c r="D1190" s="128">
        <f t="shared" si="55"/>
        <v>7435.5068653155777</v>
      </c>
      <c r="E1190" s="128" t="e">
        <f t="shared" ca="1" si="56"/>
        <v>#NAME?</v>
      </c>
    </row>
    <row r="1191" spans="1:5" x14ac:dyDescent="0.3">
      <c r="A1191" s="73">
        <v>42117</v>
      </c>
      <c r="B1191" s="130">
        <v>2112.929932</v>
      </c>
      <c r="C1191" s="125">
        <f t="shared" si="54"/>
        <v>1.0400826665928342E-2</v>
      </c>
      <c r="D1191" s="128">
        <f t="shared" si="55"/>
        <v>10400.826665928342</v>
      </c>
      <c r="E1191" s="128" t="e">
        <f t="shared" ca="1" si="56"/>
        <v>#NAME?</v>
      </c>
    </row>
    <row r="1192" spans="1:5" x14ac:dyDescent="0.3">
      <c r="A1192" s="73">
        <v>42116</v>
      </c>
      <c r="B1192" s="130">
        <v>2107.959961</v>
      </c>
      <c r="C1192" s="125">
        <f t="shared" si="54"/>
        <v>1.25174409081652E-2</v>
      </c>
      <c r="D1192" s="128">
        <f t="shared" si="55"/>
        <v>12517.440908165201</v>
      </c>
      <c r="E1192" s="128" t="e">
        <f t="shared" ca="1" si="56"/>
        <v>#NAME?</v>
      </c>
    </row>
    <row r="1193" spans="1:5" x14ac:dyDescent="0.3">
      <c r="A1193" s="73">
        <v>42115</v>
      </c>
      <c r="B1193" s="130">
        <v>2097.290039</v>
      </c>
      <c r="C1193" s="125">
        <f t="shared" si="54"/>
        <v>1.0094715296996348E-2</v>
      </c>
      <c r="D1193" s="128">
        <f t="shared" si="55"/>
        <v>10094.715296996348</v>
      </c>
      <c r="E1193" s="128" t="e">
        <f t="shared" ca="1" si="56"/>
        <v>#NAME?</v>
      </c>
    </row>
    <row r="1194" spans="1:5" x14ac:dyDescent="0.3">
      <c r="A1194" s="73">
        <v>42114</v>
      </c>
      <c r="B1194" s="130">
        <v>2100.3999020000001</v>
      </c>
      <c r="C1194" s="125">
        <f t="shared" si="54"/>
        <v>9.5066777632237809E-3</v>
      </c>
      <c r="D1194" s="128">
        <f t="shared" si="55"/>
        <v>9506.6777632237809</v>
      </c>
      <c r="E1194" s="128" t="e">
        <f t="shared" ca="1" si="56"/>
        <v>#NAME?</v>
      </c>
    </row>
    <row r="1195" spans="1:5" x14ac:dyDescent="0.3">
      <c r="A1195" s="73">
        <v>42111</v>
      </c>
      <c r="B1195" s="130">
        <v>2081.179932</v>
      </c>
      <c r="C1195" s="125">
        <f t="shared" si="54"/>
        <v>6.8796547917262529E-3</v>
      </c>
      <c r="D1195" s="128">
        <f t="shared" si="55"/>
        <v>6879.6547917262533</v>
      </c>
      <c r="E1195" s="128" t="e">
        <f t="shared" ca="1" si="56"/>
        <v>#NAME?</v>
      </c>
    </row>
    <row r="1196" spans="1:5" x14ac:dyDescent="0.3">
      <c r="A1196" s="73">
        <v>42110</v>
      </c>
      <c r="B1196" s="130">
        <v>2104.98999</v>
      </c>
      <c r="C1196" s="125">
        <f t="shared" si="54"/>
        <v>2.1993625398785133E-2</v>
      </c>
      <c r="D1196" s="128">
        <f t="shared" si="55"/>
        <v>21993.625398785134</v>
      </c>
      <c r="E1196" s="128" t="e">
        <f t="shared" ca="1" si="56"/>
        <v>#NAME?</v>
      </c>
    </row>
    <row r="1197" spans="1:5" x14ac:dyDescent="0.3">
      <c r="A1197" s="73">
        <v>42109</v>
      </c>
      <c r="B1197" s="130">
        <v>2106.6298830000001</v>
      </c>
      <c r="C1197" s="125">
        <f t="shared" si="54"/>
        <v>1.8734068061911024E-2</v>
      </c>
      <c r="D1197" s="128">
        <f t="shared" si="55"/>
        <v>18734.068061911024</v>
      </c>
      <c r="E1197" s="128" t="e">
        <f t="shared" ca="1" si="56"/>
        <v>#NAME?</v>
      </c>
    </row>
    <row r="1198" spans="1:5" x14ac:dyDescent="0.3">
      <c r="A1198" s="73">
        <v>42108</v>
      </c>
      <c r="B1198" s="130">
        <v>2095.8400879999999</v>
      </c>
      <c r="C1198" s="125">
        <f t="shared" si="54"/>
        <v>4.6016268722754994E-3</v>
      </c>
      <c r="D1198" s="128">
        <f t="shared" si="55"/>
        <v>4601.6268722754994</v>
      </c>
      <c r="E1198" s="128" t="e">
        <f t="shared" ca="1" si="56"/>
        <v>#NAME?</v>
      </c>
    </row>
    <row r="1199" spans="1:5" x14ac:dyDescent="0.3">
      <c r="A1199" s="73">
        <v>42107</v>
      </c>
      <c r="B1199" s="130">
        <v>2092.429932</v>
      </c>
      <c r="C1199" s="125">
        <f t="shared" si="54"/>
        <v>1.5239983937662238E-2</v>
      </c>
      <c r="D1199" s="128">
        <f t="shared" si="55"/>
        <v>15239.983937662239</v>
      </c>
      <c r="E1199" s="128" t="e">
        <f t="shared" ca="1" si="56"/>
        <v>#NAME?</v>
      </c>
    </row>
    <row r="1200" spans="1:5" x14ac:dyDescent="0.3">
      <c r="A1200" s="73">
        <v>42104</v>
      </c>
      <c r="B1200" s="130">
        <v>2102.0600589999999</v>
      </c>
      <c r="C1200" s="125">
        <f t="shared" si="54"/>
        <v>2.232821495910553E-2</v>
      </c>
      <c r="D1200" s="128">
        <f t="shared" si="55"/>
        <v>22328.214959105531</v>
      </c>
      <c r="E1200" s="128" t="e">
        <f t="shared" ca="1" si="56"/>
        <v>#NAME?</v>
      </c>
    </row>
    <row r="1201" spans="1:5" x14ac:dyDescent="0.3">
      <c r="A1201" s="73">
        <v>42103</v>
      </c>
      <c r="B1201" s="130">
        <v>2091.179932</v>
      </c>
      <c r="C1201" s="125">
        <f t="shared" si="54"/>
        <v>1.4618705166630441E-2</v>
      </c>
      <c r="D1201" s="128">
        <f t="shared" si="55"/>
        <v>14618.705166630441</v>
      </c>
      <c r="E1201" s="128" t="e">
        <f t="shared" ca="1" si="56"/>
        <v>#NAME?</v>
      </c>
    </row>
    <row r="1202" spans="1:5" x14ac:dyDescent="0.3">
      <c r="A1202" s="73">
        <v>42102</v>
      </c>
      <c r="B1202" s="130">
        <v>2081.8999020000001</v>
      </c>
      <c r="C1202" s="125">
        <f t="shared" si="54"/>
        <v>-4.5900540282093338E-3</v>
      </c>
      <c r="D1202" s="128">
        <f t="shared" si="55"/>
        <v>-4590.0540282093334</v>
      </c>
      <c r="E1202" s="128" t="e">
        <f t="shared" ca="1" si="56"/>
        <v>#NAME?</v>
      </c>
    </row>
    <row r="1203" spans="1:5" x14ac:dyDescent="0.3">
      <c r="A1203" s="73">
        <v>42101</v>
      </c>
      <c r="B1203" s="130">
        <v>2076.330078</v>
      </c>
      <c r="C1203" s="125">
        <f t="shared" si="54"/>
        <v>-1.3348022277466343E-2</v>
      </c>
      <c r="D1203" s="128">
        <f t="shared" si="55"/>
        <v>-13348.022277466343</v>
      </c>
      <c r="E1203" s="128" t="e">
        <f t="shared" ca="1" si="56"/>
        <v>#NAME?</v>
      </c>
    </row>
    <row r="1204" spans="1:5" x14ac:dyDescent="0.3">
      <c r="A1204" s="73">
        <v>42100</v>
      </c>
      <c r="B1204" s="130">
        <v>2080.6201169999999</v>
      </c>
      <c r="C1204" s="125">
        <f t="shared" si="54"/>
        <v>-1.30354251328344E-2</v>
      </c>
      <c r="D1204" s="128">
        <f t="shared" si="55"/>
        <v>-13035.4251328344</v>
      </c>
      <c r="E1204" s="128" t="e">
        <f t="shared" ca="1" si="56"/>
        <v>#NAME?</v>
      </c>
    </row>
    <row r="1205" spans="1:5" x14ac:dyDescent="0.3">
      <c r="A1205" s="73">
        <v>42096</v>
      </c>
      <c r="B1205" s="130">
        <v>2066.959961</v>
      </c>
      <c r="C1205" s="125">
        <f t="shared" si="54"/>
        <v>-1.0678399051549992E-2</v>
      </c>
      <c r="D1205" s="128">
        <f t="shared" si="55"/>
        <v>-10678.399051549992</v>
      </c>
      <c r="E1205" s="128" t="e">
        <f t="shared" ca="1" si="56"/>
        <v>#NAME?</v>
      </c>
    </row>
    <row r="1206" spans="1:5" x14ac:dyDescent="0.3">
      <c r="A1206" s="73">
        <v>42095</v>
      </c>
      <c r="B1206" s="130">
        <v>2059.6899410000001</v>
      </c>
      <c r="C1206" s="125">
        <f t="shared" si="54"/>
        <v>-1.8961685639437897E-2</v>
      </c>
      <c r="D1206" s="128">
        <f t="shared" si="55"/>
        <v>-18961.685639437899</v>
      </c>
      <c r="E1206" s="128" t="e">
        <f t="shared" ca="1" si="56"/>
        <v>#NAME?</v>
      </c>
    </row>
    <row r="1207" spans="1:5" x14ac:dyDescent="0.3">
      <c r="A1207" s="73">
        <v>42094</v>
      </c>
      <c r="B1207" s="130">
        <v>2067.889893</v>
      </c>
      <c r="C1207" s="125">
        <f t="shared" si="54"/>
        <v>-3.0806525207113244E-3</v>
      </c>
      <c r="D1207" s="128">
        <f t="shared" si="55"/>
        <v>-3080.6525207113245</v>
      </c>
      <c r="E1207" s="128" t="e">
        <f t="shared" ca="1" si="56"/>
        <v>#NAME?</v>
      </c>
    </row>
    <row r="1208" spans="1:5" x14ac:dyDescent="0.3">
      <c r="A1208" s="73">
        <v>42093</v>
      </c>
      <c r="B1208" s="130">
        <v>2086.23999</v>
      </c>
      <c r="C1208" s="125">
        <f t="shared" si="54"/>
        <v>2.4265199924873304E-3</v>
      </c>
      <c r="D1208" s="128">
        <f t="shared" si="55"/>
        <v>2426.5199924873305</v>
      </c>
      <c r="E1208" s="128" t="e">
        <f t="shared" ca="1" si="56"/>
        <v>#NAME?</v>
      </c>
    </row>
    <row r="1209" spans="1:5" x14ac:dyDescent="0.3">
      <c r="A1209" s="73">
        <v>42090</v>
      </c>
      <c r="B1209" s="130">
        <v>2061.0200199999999</v>
      </c>
      <c r="C1209" s="125">
        <f t="shared" si="54"/>
        <v>3.7109761194484836E-3</v>
      </c>
      <c r="D1209" s="128">
        <f t="shared" si="55"/>
        <v>3710.9761194484836</v>
      </c>
      <c r="E1209" s="128" t="e">
        <f t="shared" ca="1" si="56"/>
        <v>#NAME?</v>
      </c>
    </row>
    <row r="1210" spans="1:5" x14ac:dyDescent="0.3">
      <c r="A1210" s="73">
        <v>42089</v>
      </c>
      <c r="B1210" s="130">
        <v>2056.1499020000001</v>
      </c>
      <c r="C1210" s="125">
        <f t="shared" si="54"/>
        <v>-4.7436042655614186E-3</v>
      </c>
      <c r="D1210" s="128">
        <f t="shared" si="55"/>
        <v>-4743.6042655614183</v>
      </c>
      <c r="E1210" s="128" t="e">
        <f t="shared" ca="1" si="56"/>
        <v>#NAME?</v>
      </c>
    </row>
    <row r="1211" spans="1:5" x14ac:dyDescent="0.3">
      <c r="A1211" s="73">
        <v>42088</v>
      </c>
      <c r="B1211" s="130">
        <v>2061.0500489999999</v>
      </c>
      <c r="C1211" s="125">
        <f t="shared" si="54"/>
        <v>1.0199809386149727E-2</v>
      </c>
      <c r="D1211" s="128">
        <f t="shared" si="55"/>
        <v>10199.809386149727</v>
      </c>
      <c r="E1211" s="128" t="e">
        <f t="shared" ca="1" si="56"/>
        <v>#NAME?</v>
      </c>
    </row>
    <row r="1212" spans="1:5" x14ac:dyDescent="0.3">
      <c r="A1212" s="73">
        <v>42087</v>
      </c>
      <c r="B1212" s="130">
        <v>2091.5</v>
      </c>
      <c r="C1212" s="125">
        <f t="shared" si="54"/>
        <v>2.3158639838665396E-2</v>
      </c>
      <c r="D1212" s="128">
        <f t="shared" si="55"/>
        <v>23158.639838665396</v>
      </c>
      <c r="E1212" s="128" t="e">
        <f t="shared" ca="1" si="56"/>
        <v>#NAME?</v>
      </c>
    </row>
    <row r="1213" spans="1:5" x14ac:dyDescent="0.3">
      <c r="A1213" s="73">
        <v>42086</v>
      </c>
      <c r="B1213" s="130">
        <v>2104.419922</v>
      </c>
      <c r="C1213" s="125">
        <f t="shared" si="54"/>
        <v>1.2017711977418966E-2</v>
      </c>
      <c r="D1213" s="128">
        <f t="shared" si="55"/>
        <v>12017.711977418965</v>
      </c>
      <c r="E1213" s="128" t="e">
        <f t="shared" ca="1" si="56"/>
        <v>#NAME?</v>
      </c>
    </row>
    <row r="1214" spans="1:5" x14ac:dyDescent="0.3">
      <c r="A1214" s="73">
        <v>42083</v>
      </c>
      <c r="B1214" s="130">
        <v>2108.1000979999999</v>
      </c>
      <c r="C1214" s="125">
        <f t="shared" si="54"/>
        <v>1.7786317421345732E-2</v>
      </c>
      <c r="D1214" s="128">
        <f t="shared" si="55"/>
        <v>17786.317421345731</v>
      </c>
      <c r="E1214" s="128" t="e">
        <f t="shared" ca="1" si="56"/>
        <v>#NAME?</v>
      </c>
    </row>
    <row r="1215" spans="1:5" x14ac:dyDescent="0.3">
      <c r="A1215" s="73">
        <v>42082</v>
      </c>
      <c r="B1215" s="130">
        <v>2089.2700199999999</v>
      </c>
      <c r="C1215" s="125">
        <f t="shared" si="54"/>
        <v>-5.6019965262547045E-3</v>
      </c>
      <c r="D1215" s="128">
        <f t="shared" si="55"/>
        <v>-5601.9965262547048</v>
      </c>
      <c r="E1215" s="128" t="e">
        <f t="shared" ca="1" si="56"/>
        <v>#NAME?</v>
      </c>
    </row>
    <row r="1216" spans="1:5" x14ac:dyDescent="0.3">
      <c r="A1216" s="73">
        <v>42081</v>
      </c>
      <c r="B1216" s="130">
        <v>2099.5</v>
      </c>
      <c r="C1216" s="125">
        <f t="shared" si="54"/>
        <v>4.6221449614525234E-4</v>
      </c>
      <c r="D1216" s="128">
        <f t="shared" si="55"/>
        <v>462.21449614525233</v>
      </c>
      <c r="E1216" s="128" t="e">
        <f t="shared" ca="1" si="56"/>
        <v>#NAME?</v>
      </c>
    </row>
    <row r="1217" spans="1:5" x14ac:dyDescent="0.3">
      <c r="A1217" s="73">
        <v>42080</v>
      </c>
      <c r="B1217" s="130">
        <v>2074.280029</v>
      </c>
      <c r="C1217" s="125">
        <f t="shared" si="54"/>
        <v>-1.5893499102889508E-2</v>
      </c>
      <c r="D1217" s="128">
        <f t="shared" si="55"/>
        <v>-15893.499102889507</v>
      </c>
      <c r="E1217" s="128" t="e">
        <f t="shared" ca="1" si="56"/>
        <v>#NAME?</v>
      </c>
    </row>
    <row r="1218" spans="1:5" x14ac:dyDescent="0.3">
      <c r="A1218" s="73">
        <v>42079</v>
      </c>
      <c r="B1218" s="130">
        <v>2081.1899410000001</v>
      </c>
      <c r="C1218" s="125">
        <f t="shared" si="54"/>
        <v>-1.7096497966517799E-2</v>
      </c>
      <c r="D1218" s="128">
        <f t="shared" si="55"/>
        <v>-17096.4979665178</v>
      </c>
      <c r="E1218" s="128" t="e">
        <f t="shared" ca="1" si="56"/>
        <v>#NAME?</v>
      </c>
    </row>
    <row r="1219" spans="1:5" x14ac:dyDescent="0.3">
      <c r="A1219" s="73">
        <v>42076</v>
      </c>
      <c r="B1219" s="130">
        <v>2053.3999020000001</v>
      </c>
      <c r="C1219" s="125">
        <f t="shared" si="54"/>
        <v>-2.4281348538845227E-2</v>
      </c>
      <c r="D1219" s="128">
        <f t="shared" si="55"/>
        <v>-24281.348538845228</v>
      </c>
      <c r="E1219" s="128" t="e">
        <f t="shared" ca="1" si="56"/>
        <v>#NAME?</v>
      </c>
    </row>
    <row r="1220" spans="1:5" x14ac:dyDescent="0.3">
      <c r="A1220" s="73">
        <v>42075</v>
      </c>
      <c r="B1220" s="130">
        <v>2065.9499510000001</v>
      </c>
      <c r="C1220" s="125">
        <f t="shared" si="54"/>
        <v>-2.1220064627666457E-2</v>
      </c>
      <c r="D1220" s="128">
        <f t="shared" si="55"/>
        <v>-21220.064627666456</v>
      </c>
      <c r="E1220" s="128" t="e">
        <f t="shared" ca="1" si="56"/>
        <v>#NAME?</v>
      </c>
    </row>
    <row r="1221" spans="1:5" x14ac:dyDescent="0.3">
      <c r="A1221" s="73">
        <v>42074</v>
      </c>
      <c r="B1221" s="130">
        <v>2040.23999</v>
      </c>
      <c r="C1221" s="125">
        <f t="shared" si="54"/>
        <v>-3.4827336376805906E-2</v>
      </c>
      <c r="D1221" s="128">
        <f t="shared" si="55"/>
        <v>-34827.336376805906</v>
      </c>
      <c r="E1221" s="128" t="e">
        <f t="shared" ca="1" si="56"/>
        <v>#NAME?</v>
      </c>
    </row>
    <row r="1222" spans="1:5" x14ac:dyDescent="0.3">
      <c r="A1222" s="73">
        <v>42073</v>
      </c>
      <c r="B1222" s="130">
        <v>2044.160034</v>
      </c>
      <c r="C1222" s="125">
        <f t="shared" si="54"/>
        <v>-3.3713363716162403E-2</v>
      </c>
      <c r="D1222" s="128">
        <f t="shared" si="55"/>
        <v>-33713.363716162406</v>
      </c>
      <c r="E1222" s="128" t="e">
        <f t="shared" ca="1" si="56"/>
        <v>#NAME?</v>
      </c>
    </row>
    <row r="1223" spans="1:5" x14ac:dyDescent="0.3">
      <c r="A1223" s="73">
        <v>42072</v>
      </c>
      <c r="B1223" s="130">
        <v>2079.429932</v>
      </c>
      <c r="C1223" s="125">
        <f t="shared" si="54"/>
        <v>-1.432931432599549E-2</v>
      </c>
      <c r="D1223" s="128">
        <f t="shared" si="55"/>
        <v>-14329.31432599549</v>
      </c>
      <c r="E1223" s="128" t="e">
        <f t="shared" ca="1" si="56"/>
        <v>#NAME?</v>
      </c>
    </row>
    <row r="1224" spans="1:5" x14ac:dyDescent="0.3">
      <c r="A1224" s="73">
        <v>42069</v>
      </c>
      <c r="B1224" s="130">
        <v>2071.26001</v>
      </c>
      <c r="C1224" s="125">
        <f t="shared" ref="C1224:C1287" si="57">B1224/B1234-1</f>
        <v>-1.8499757424779384E-2</v>
      </c>
      <c r="D1224" s="128">
        <f t="shared" ref="D1224:D1287" si="58">C1224*$B$5</f>
        <v>-18499.757424779385</v>
      </c>
      <c r="E1224" s="128" t="e">
        <f t="shared" ref="E1224:E1287" ca="1" si="59">ABS(_xlfn.PERCENTILE.INC(OFFSET(D1224,0,0,Window),1-VaRLevel))</f>
        <v>#NAME?</v>
      </c>
    </row>
    <row r="1225" spans="1:5" x14ac:dyDescent="0.3">
      <c r="A1225" s="73">
        <v>42068</v>
      </c>
      <c r="B1225" s="130">
        <v>2101.040039</v>
      </c>
      <c r="C1225" s="125">
        <f t="shared" si="57"/>
        <v>1.7116441792988102E-3</v>
      </c>
      <c r="D1225" s="128">
        <f t="shared" si="58"/>
        <v>1711.6441792988103</v>
      </c>
      <c r="E1225" s="128" t="e">
        <f t="shared" ca="1" si="59"/>
        <v>#NAME?</v>
      </c>
    </row>
    <row r="1226" spans="1:5" x14ac:dyDescent="0.3">
      <c r="A1226" s="73">
        <v>42067</v>
      </c>
      <c r="B1226" s="130">
        <v>2098.530029</v>
      </c>
      <c r="C1226" s="125">
        <f t="shared" si="57"/>
        <v>-5.4765632726916369E-4</v>
      </c>
      <c r="D1226" s="128">
        <f t="shared" si="58"/>
        <v>-547.65632726916374</v>
      </c>
      <c r="E1226" s="128" t="e">
        <f t="shared" ca="1" si="59"/>
        <v>#NAME?</v>
      </c>
    </row>
    <row r="1227" spans="1:5" x14ac:dyDescent="0.3">
      <c r="A1227" s="73">
        <v>42066</v>
      </c>
      <c r="B1227" s="130">
        <v>2107.780029</v>
      </c>
      <c r="C1227" s="125">
        <f t="shared" si="57"/>
        <v>3.5422553911659271E-3</v>
      </c>
      <c r="D1227" s="128">
        <f t="shared" si="58"/>
        <v>3542.255391165927</v>
      </c>
      <c r="E1227" s="128" t="e">
        <f t="shared" ca="1" si="59"/>
        <v>#NAME?</v>
      </c>
    </row>
    <row r="1228" spans="1:5" x14ac:dyDescent="0.3">
      <c r="A1228" s="73">
        <v>42065</v>
      </c>
      <c r="B1228" s="130">
        <v>2117.389893</v>
      </c>
      <c r="C1228" s="125">
        <f t="shared" si="57"/>
        <v>9.7281832995301798E-3</v>
      </c>
      <c r="D1228" s="128">
        <f t="shared" si="58"/>
        <v>9728.1832995301793</v>
      </c>
      <c r="E1228" s="128" t="e">
        <f t="shared" ca="1" si="59"/>
        <v>#NAME?</v>
      </c>
    </row>
    <row r="1229" spans="1:5" x14ac:dyDescent="0.3">
      <c r="A1229" s="73">
        <v>42062</v>
      </c>
      <c r="B1229" s="130">
        <v>2104.5</v>
      </c>
      <c r="C1229" s="125">
        <f t="shared" si="57"/>
        <v>7.6706600749889553E-3</v>
      </c>
      <c r="D1229" s="128">
        <f t="shared" si="58"/>
        <v>7670.6600749889549</v>
      </c>
      <c r="E1229" s="128" t="e">
        <f t="shared" ca="1" si="59"/>
        <v>#NAME?</v>
      </c>
    </row>
    <row r="1230" spans="1:5" x14ac:dyDescent="0.3">
      <c r="A1230" s="73">
        <v>42061</v>
      </c>
      <c r="B1230" s="130">
        <v>2110.73999</v>
      </c>
      <c r="C1230" s="125">
        <f t="shared" si="57"/>
        <v>2.0405776279885934E-2</v>
      </c>
      <c r="D1230" s="128">
        <f t="shared" si="58"/>
        <v>20405.776279885933</v>
      </c>
      <c r="E1230" s="128" t="e">
        <f t="shared" ca="1" si="59"/>
        <v>#NAME?</v>
      </c>
    </row>
    <row r="1231" spans="1:5" x14ac:dyDescent="0.3">
      <c r="A1231" s="73">
        <v>42060</v>
      </c>
      <c r="B1231" s="130">
        <v>2113.860107</v>
      </c>
      <c r="C1231" s="125">
        <f t="shared" si="57"/>
        <v>2.1884480285685237E-2</v>
      </c>
      <c r="D1231" s="128">
        <f t="shared" si="58"/>
        <v>21884.480285685237</v>
      </c>
      <c r="E1231" s="128" t="e">
        <f t="shared" ca="1" si="59"/>
        <v>#NAME?</v>
      </c>
    </row>
    <row r="1232" spans="1:5" x14ac:dyDescent="0.3">
      <c r="A1232" s="73">
        <v>42059</v>
      </c>
      <c r="B1232" s="130">
        <v>2115.4799800000001</v>
      </c>
      <c r="C1232" s="125">
        <f t="shared" si="57"/>
        <v>3.3585111121027245E-2</v>
      </c>
      <c r="D1232" s="128">
        <f t="shared" si="58"/>
        <v>33585.111121027243</v>
      </c>
      <c r="E1232" s="128" t="e">
        <f t="shared" ca="1" si="59"/>
        <v>#NAME?</v>
      </c>
    </row>
    <row r="1233" spans="1:5" x14ac:dyDescent="0.3">
      <c r="A1233" s="73">
        <v>42058</v>
      </c>
      <c r="B1233" s="130">
        <v>2109.6599120000001</v>
      </c>
      <c r="C1233" s="125">
        <f t="shared" si="57"/>
        <v>2.6363771674872138E-2</v>
      </c>
      <c r="D1233" s="128">
        <f t="shared" si="58"/>
        <v>26363.77167487214</v>
      </c>
      <c r="E1233" s="128" t="e">
        <f t="shared" ca="1" si="59"/>
        <v>#NAME?</v>
      </c>
    </row>
    <row r="1234" spans="1:5" x14ac:dyDescent="0.3">
      <c r="A1234" s="73">
        <v>42055</v>
      </c>
      <c r="B1234" s="130">
        <v>2110.3000489999999</v>
      </c>
      <c r="C1234" s="125">
        <f t="shared" si="57"/>
        <v>2.3165849803484573E-2</v>
      </c>
      <c r="D1234" s="128">
        <f t="shared" si="58"/>
        <v>23165.849803484572</v>
      </c>
      <c r="E1234" s="128" t="e">
        <f t="shared" ca="1" si="59"/>
        <v>#NAME?</v>
      </c>
    </row>
    <row r="1235" spans="1:5" x14ac:dyDescent="0.3">
      <c r="A1235" s="73">
        <v>42054</v>
      </c>
      <c r="B1235" s="130">
        <v>2097.4499510000001</v>
      </c>
      <c r="C1235" s="125">
        <f t="shared" si="57"/>
        <v>2.7401257268388379E-2</v>
      </c>
      <c r="D1235" s="128">
        <f t="shared" si="58"/>
        <v>27401.257268388381</v>
      </c>
      <c r="E1235" s="128" t="e">
        <f t="shared" ca="1" si="59"/>
        <v>#NAME?</v>
      </c>
    </row>
    <row r="1236" spans="1:5" x14ac:dyDescent="0.3">
      <c r="A1236" s="73">
        <v>42053</v>
      </c>
      <c r="B1236" s="130">
        <v>2099.679932</v>
      </c>
      <c r="C1236" s="125">
        <f t="shared" si="57"/>
        <v>2.4219110109435338E-2</v>
      </c>
      <c r="D1236" s="128">
        <f t="shared" si="58"/>
        <v>24219.110109435336</v>
      </c>
      <c r="E1236" s="128" t="e">
        <f t="shared" ca="1" si="59"/>
        <v>#NAME?</v>
      </c>
    </row>
    <row r="1237" spans="1:5" x14ac:dyDescent="0.3">
      <c r="A1237" s="73">
        <v>42052</v>
      </c>
      <c r="B1237" s="130">
        <v>2100.3400879999999</v>
      </c>
      <c r="C1237" s="125">
        <f t="shared" si="57"/>
        <v>3.9334989209510729E-2</v>
      </c>
      <c r="D1237" s="128">
        <f t="shared" si="58"/>
        <v>39334.989209510728</v>
      </c>
      <c r="E1237" s="128" t="e">
        <f t="shared" ca="1" si="59"/>
        <v>#NAME?</v>
      </c>
    </row>
    <row r="1238" spans="1:5" x14ac:dyDescent="0.3">
      <c r="A1238" s="73">
        <v>42048</v>
      </c>
      <c r="B1238" s="130">
        <v>2096.98999</v>
      </c>
      <c r="C1238" s="125">
        <f t="shared" si="57"/>
        <v>5.1128076086236485E-2</v>
      </c>
      <c r="D1238" s="128">
        <f t="shared" si="58"/>
        <v>51128.076086236484</v>
      </c>
      <c r="E1238" s="128" t="e">
        <f t="shared" ca="1" si="59"/>
        <v>#NAME?</v>
      </c>
    </row>
    <row r="1239" spans="1:5" x14ac:dyDescent="0.3">
      <c r="A1239" s="73">
        <v>42047</v>
      </c>
      <c r="B1239" s="130">
        <v>2088.4799800000001</v>
      </c>
      <c r="C1239" s="125">
        <f t="shared" si="57"/>
        <v>3.3261585652442749E-2</v>
      </c>
      <c r="D1239" s="128">
        <f t="shared" si="58"/>
        <v>33261.585652442751</v>
      </c>
      <c r="E1239" s="128" t="e">
        <f t="shared" ca="1" si="59"/>
        <v>#NAME?</v>
      </c>
    </row>
    <row r="1240" spans="1:5" x14ac:dyDescent="0.3">
      <c r="A1240" s="73">
        <v>42046</v>
      </c>
      <c r="B1240" s="130">
        <v>2068.530029</v>
      </c>
      <c r="C1240" s="125">
        <f t="shared" si="57"/>
        <v>3.3149195804994314E-2</v>
      </c>
      <c r="D1240" s="128">
        <f t="shared" si="58"/>
        <v>33149.195804994313</v>
      </c>
      <c r="E1240" s="128" t="e">
        <f t="shared" ca="1" si="59"/>
        <v>#NAME?</v>
      </c>
    </row>
    <row r="1241" spans="1:5" x14ac:dyDescent="0.3">
      <c r="A1241" s="73">
        <v>42045</v>
      </c>
      <c r="B1241" s="130">
        <v>2068.5900879999999</v>
      </c>
      <c r="C1241" s="125">
        <f t="shared" si="57"/>
        <v>1.9235809936904769E-2</v>
      </c>
      <c r="D1241" s="128">
        <f t="shared" si="58"/>
        <v>19235.809936904767</v>
      </c>
      <c r="E1241" s="128" t="e">
        <f t="shared" ca="1" si="59"/>
        <v>#NAME?</v>
      </c>
    </row>
    <row r="1242" spans="1:5" x14ac:dyDescent="0.3">
      <c r="A1242" s="73">
        <v>42044</v>
      </c>
      <c r="B1242" s="130">
        <v>2046.73999</v>
      </c>
      <c r="C1242" s="125">
        <f t="shared" si="57"/>
        <v>-5.0314267033695348E-3</v>
      </c>
      <c r="D1242" s="128">
        <f t="shared" si="58"/>
        <v>-5031.4267033695351</v>
      </c>
      <c r="E1242" s="128" t="e">
        <f t="shared" ca="1" si="59"/>
        <v>#NAME?</v>
      </c>
    </row>
    <row r="1243" spans="1:5" x14ac:dyDescent="0.3">
      <c r="A1243" s="73">
        <v>42041</v>
      </c>
      <c r="B1243" s="130">
        <v>2055.469971</v>
      </c>
      <c r="C1243" s="125">
        <f t="shared" si="57"/>
        <v>1.7788611471949434E-3</v>
      </c>
      <c r="D1243" s="128">
        <f t="shared" si="58"/>
        <v>1778.8611471949434</v>
      </c>
      <c r="E1243" s="128" t="e">
        <f t="shared" ca="1" si="59"/>
        <v>#NAME?</v>
      </c>
    </row>
    <row r="1244" spans="1:5" x14ac:dyDescent="0.3">
      <c r="A1244" s="73">
        <v>42040</v>
      </c>
      <c r="B1244" s="130">
        <v>2062.5200199999999</v>
      </c>
      <c r="C1244" s="125">
        <f t="shared" si="57"/>
        <v>-3.0530113172555495E-4</v>
      </c>
      <c r="D1244" s="128">
        <f t="shared" si="58"/>
        <v>-305.30113172555497</v>
      </c>
      <c r="E1244" s="128" t="e">
        <f t="shared" ca="1" si="59"/>
        <v>#NAME?</v>
      </c>
    </row>
    <row r="1245" spans="1:5" x14ac:dyDescent="0.3">
      <c r="A1245" s="73">
        <v>42039</v>
      </c>
      <c r="B1245" s="130">
        <v>2041.51001</v>
      </c>
      <c r="C1245" s="125">
        <f t="shared" si="57"/>
        <v>4.6207975036434146E-3</v>
      </c>
      <c r="D1245" s="128">
        <f t="shared" si="58"/>
        <v>4620.7975036434145</v>
      </c>
      <c r="E1245" s="128" t="e">
        <f t="shared" ca="1" si="59"/>
        <v>#NAME?</v>
      </c>
    </row>
    <row r="1246" spans="1:5" x14ac:dyDescent="0.3">
      <c r="A1246" s="73">
        <v>42038</v>
      </c>
      <c r="B1246" s="130">
        <v>2050.030029</v>
      </c>
      <c r="C1246" s="125">
        <f t="shared" si="57"/>
        <v>1.3586798513879561E-2</v>
      </c>
      <c r="D1246" s="128">
        <f t="shared" si="58"/>
        <v>13586.798513879561</v>
      </c>
      <c r="E1246" s="128" t="e">
        <f t="shared" ca="1" si="59"/>
        <v>#NAME?</v>
      </c>
    </row>
    <row r="1247" spans="1:5" x14ac:dyDescent="0.3">
      <c r="A1247" s="73">
        <v>42037</v>
      </c>
      <c r="B1247" s="130">
        <v>2020.849976</v>
      </c>
      <c r="C1247" s="125">
        <f t="shared" si="57"/>
        <v>7.0809042638186881E-4</v>
      </c>
      <c r="D1247" s="128">
        <f t="shared" si="58"/>
        <v>708.09042638186884</v>
      </c>
      <c r="E1247" s="128" t="e">
        <f t="shared" ca="1" si="59"/>
        <v>#NAME?</v>
      </c>
    </row>
    <row r="1248" spans="1:5" x14ac:dyDescent="0.3">
      <c r="A1248" s="73">
        <v>42034</v>
      </c>
      <c r="B1248" s="130">
        <v>1994.98999</v>
      </c>
      <c r="C1248" s="125">
        <f t="shared" si="57"/>
        <v>1.1642399136704285E-3</v>
      </c>
      <c r="D1248" s="128">
        <f t="shared" si="58"/>
        <v>1164.2399136704285</v>
      </c>
      <c r="E1248" s="128" t="e">
        <f t="shared" ca="1" si="59"/>
        <v>#NAME?</v>
      </c>
    </row>
    <row r="1249" spans="1:5" x14ac:dyDescent="0.3">
      <c r="A1249" s="73">
        <v>42033</v>
      </c>
      <c r="B1249" s="130">
        <v>2021.25</v>
      </c>
      <c r="C1249" s="125">
        <f t="shared" si="57"/>
        <v>4.962028917429917E-3</v>
      </c>
      <c r="D1249" s="128">
        <f t="shared" si="58"/>
        <v>4962.0289174299169</v>
      </c>
      <c r="E1249" s="128" t="e">
        <f t="shared" ca="1" si="59"/>
        <v>#NAME?</v>
      </c>
    </row>
    <row r="1250" spans="1:5" x14ac:dyDescent="0.3">
      <c r="A1250" s="73">
        <v>42032</v>
      </c>
      <c r="B1250" s="130">
        <v>2002.160034</v>
      </c>
      <c r="C1250" s="125">
        <f t="shared" si="57"/>
        <v>-1.0316206235611913E-2</v>
      </c>
      <c r="D1250" s="128">
        <f t="shared" si="58"/>
        <v>-10316.206235611913</v>
      </c>
      <c r="E1250" s="128" t="e">
        <f t="shared" ca="1" si="59"/>
        <v>#NAME?</v>
      </c>
    </row>
    <row r="1251" spans="1:5" x14ac:dyDescent="0.3">
      <c r="A1251" s="73">
        <v>42031</v>
      </c>
      <c r="B1251" s="130">
        <v>2029.5500489999999</v>
      </c>
      <c r="C1251" s="125">
        <f t="shared" si="57"/>
        <v>6.3603235957887527E-4</v>
      </c>
      <c r="D1251" s="128">
        <f t="shared" si="58"/>
        <v>636.03235957887523</v>
      </c>
      <c r="E1251" s="128" t="e">
        <f t="shared" ca="1" si="59"/>
        <v>#NAME?</v>
      </c>
    </row>
    <row r="1252" spans="1:5" x14ac:dyDescent="0.3">
      <c r="A1252" s="73">
        <v>42030</v>
      </c>
      <c r="B1252" s="130">
        <v>2057.0900879999999</v>
      </c>
      <c r="C1252" s="125">
        <f t="shared" si="57"/>
        <v>6.0054619478961957E-3</v>
      </c>
      <c r="D1252" s="128">
        <f t="shared" si="58"/>
        <v>6005.4619478961959</v>
      </c>
      <c r="E1252" s="128" t="e">
        <f t="shared" ca="1" si="59"/>
        <v>#NAME?</v>
      </c>
    </row>
    <row r="1253" spans="1:5" x14ac:dyDescent="0.3">
      <c r="A1253" s="73">
        <v>42027</v>
      </c>
      <c r="B1253" s="130">
        <v>2051.820068</v>
      </c>
      <c r="C1253" s="125">
        <f t="shared" si="57"/>
        <v>-5.0044252744593232E-3</v>
      </c>
      <c r="D1253" s="128">
        <f t="shared" si="58"/>
        <v>-5004.4252744593232</v>
      </c>
      <c r="E1253" s="128" t="e">
        <f t="shared" ca="1" si="59"/>
        <v>#NAME?</v>
      </c>
    </row>
    <row r="1254" spans="1:5" x14ac:dyDescent="0.3">
      <c r="A1254" s="73">
        <v>42026</v>
      </c>
      <c r="B1254" s="130">
        <v>2063.1499020000001</v>
      </c>
      <c r="C1254" s="125">
        <f t="shared" si="57"/>
        <v>1.8386829339412714E-2</v>
      </c>
      <c r="D1254" s="128">
        <f t="shared" si="58"/>
        <v>18386.829339412714</v>
      </c>
      <c r="E1254" s="128" t="e">
        <f t="shared" ca="1" si="59"/>
        <v>#NAME?</v>
      </c>
    </row>
    <row r="1255" spans="1:5" x14ac:dyDescent="0.3">
      <c r="A1255" s="73">
        <v>42025</v>
      </c>
      <c r="B1255" s="130">
        <v>2032.119995</v>
      </c>
      <c r="C1255" s="125">
        <f t="shared" si="57"/>
        <v>1.4735774924242051E-2</v>
      </c>
      <c r="D1255" s="128">
        <f t="shared" si="58"/>
        <v>14735.77492424205</v>
      </c>
      <c r="E1255" s="128" t="e">
        <f t="shared" ca="1" si="59"/>
        <v>#NAME?</v>
      </c>
    </row>
    <row r="1256" spans="1:5" x14ac:dyDescent="0.3">
      <c r="A1256" s="73">
        <v>42024</v>
      </c>
      <c r="B1256" s="130">
        <v>2022.5500489999999</v>
      </c>
      <c r="C1256" s="125">
        <f t="shared" si="57"/>
        <v>9.750136311854618E-4</v>
      </c>
      <c r="D1256" s="128">
        <f t="shared" si="58"/>
        <v>975.0136311854618</v>
      </c>
      <c r="E1256" s="128" t="e">
        <f t="shared" ca="1" si="59"/>
        <v>#NAME?</v>
      </c>
    </row>
    <row r="1257" spans="1:5" x14ac:dyDescent="0.3">
      <c r="A1257" s="73">
        <v>42020</v>
      </c>
      <c r="B1257" s="130">
        <v>2019.420044</v>
      </c>
      <c r="C1257" s="125">
        <f t="shared" si="57"/>
        <v>-1.8841661608804516E-2</v>
      </c>
      <c r="D1257" s="128">
        <f t="shared" si="58"/>
        <v>-18841.661608804516</v>
      </c>
      <c r="E1257" s="128" t="e">
        <f t="shared" ca="1" si="59"/>
        <v>#NAME?</v>
      </c>
    </row>
    <row r="1258" spans="1:5" x14ac:dyDescent="0.3">
      <c r="A1258" s="73">
        <v>42019</v>
      </c>
      <c r="B1258" s="130">
        <v>1992.670044</v>
      </c>
      <c r="C1258" s="125">
        <f t="shared" si="57"/>
        <v>-3.2167594906223895E-2</v>
      </c>
      <c r="D1258" s="128">
        <f t="shared" si="58"/>
        <v>-32167.594906223894</v>
      </c>
      <c r="E1258" s="128" t="e">
        <f t="shared" ca="1" si="59"/>
        <v>#NAME?</v>
      </c>
    </row>
    <row r="1259" spans="1:5" x14ac:dyDescent="0.3">
      <c r="A1259" s="73">
        <v>42018</v>
      </c>
      <c r="B1259" s="130">
        <v>2011.2700199999999</v>
      </c>
      <c r="C1259" s="125">
        <f t="shared" si="57"/>
        <v>-3.3205986851161273E-2</v>
      </c>
      <c r="D1259" s="128">
        <f t="shared" si="58"/>
        <v>-33205.986851161273</v>
      </c>
      <c r="E1259" s="128" t="e">
        <f t="shared" ca="1" si="59"/>
        <v>#NAME?</v>
      </c>
    </row>
    <row r="1260" spans="1:5" x14ac:dyDescent="0.3">
      <c r="A1260" s="73">
        <v>42017</v>
      </c>
      <c r="B1260" s="130">
        <v>2023.030029</v>
      </c>
      <c r="C1260" s="125">
        <f t="shared" si="57"/>
        <v>-3.2306996083902639E-2</v>
      </c>
      <c r="D1260" s="128">
        <f t="shared" si="58"/>
        <v>-32306.996083902639</v>
      </c>
      <c r="E1260" s="128" t="e">
        <f t="shared" ca="1" si="59"/>
        <v>#NAME?</v>
      </c>
    </row>
    <row r="1261" spans="1:5" x14ac:dyDescent="0.3">
      <c r="A1261" s="73">
        <v>42016</v>
      </c>
      <c r="B1261" s="130">
        <v>2028.26001</v>
      </c>
      <c r="C1261" s="125">
        <f t="shared" si="57"/>
        <v>-2.8969206480663701E-2</v>
      </c>
      <c r="D1261" s="128">
        <f t="shared" si="58"/>
        <v>-28969.206480663699</v>
      </c>
      <c r="E1261" s="128" t="e">
        <f t="shared" ca="1" si="59"/>
        <v>#NAME?</v>
      </c>
    </row>
    <row r="1262" spans="1:5" x14ac:dyDescent="0.3">
      <c r="A1262" s="73">
        <v>42013</v>
      </c>
      <c r="B1262" s="130">
        <v>2044.8100589999999</v>
      </c>
      <c r="C1262" s="125">
        <f t="shared" si="57"/>
        <v>-1.7805937942290129E-2</v>
      </c>
      <c r="D1262" s="128">
        <f t="shared" si="58"/>
        <v>-17805.937942290129</v>
      </c>
      <c r="E1262" s="128" t="e">
        <f t="shared" ca="1" si="59"/>
        <v>#NAME?</v>
      </c>
    </row>
    <row r="1263" spans="1:5" x14ac:dyDescent="0.3">
      <c r="A1263" s="73">
        <v>42012</v>
      </c>
      <c r="B1263" s="130">
        <v>2062.139893</v>
      </c>
      <c r="C1263" s="125">
        <f t="shared" si="57"/>
        <v>-9.6197859686496523E-3</v>
      </c>
      <c r="D1263" s="128">
        <f t="shared" si="58"/>
        <v>-9619.7859686496522</v>
      </c>
      <c r="E1263" s="128" t="e">
        <f t="shared" ca="1" si="59"/>
        <v>#NAME?</v>
      </c>
    </row>
    <row r="1264" spans="1:5" x14ac:dyDescent="0.3">
      <c r="A1264" s="73">
        <v>42011</v>
      </c>
      <c r="B1264" s="130">
        <v>2025.900024</v>
      </c>
      <c r="C1264" s="125">
        <f t="shared" si="57"/>
        <v>-2.532547558012177E-2</v>
      </c>
      <c r="D1264" s="128">
        <f t="shared" si="58"/>
        <v>-25325.475580121769</v>
      </c>
      <c r="E1264" s="128" t="e">
        <f t="shared" ca="1" si="59"/>
        <v>#NAME?</v>
      </c>
    </row>
    <row r="1265" spans="1:5" x14ac:dyDescent="0.3">
      <c r="A1265" s="73">
        <v>42010</v>
      </c>
      <c r="B1265" s="130">
        <v>2002.6099850000001</v>
      </c>
      <c r="C1265" s="125">
        <f t="shared" si="57"/>
        <v>-3.2859208567455833E-2</v>
      </c>
      <c r="D1265" s="128">
        <f t="shared" si="58"/>
        <v>-32859.208567455833</v>
      </c>
      <c r="E1265" s="128" t="e">
        <f t="shared" ca="1" si="59"/>
        <v>#NAME?</v>
      </c>
    </row>
    <row r="1266" spans="1:5" x14ac:dyDescent="0.3">
      <c r="A1266" s="73">
        <v>42009</v>
      </c>
      <c r="B1266" s="130">
        <v>2020.579956</v>
      </c>
      <c r="C1266" s="125">
        <f t="shared" si="57"/>
        <v>-1.9721246243468715E-2</v>
      </c>
      <c r="D1266" s="128">
        <f t="shared" si="58"/>
        <v>-19721.246243468715</v>
      </c>
      <c r="E1266" s="128" t="e">
        <f t="shared" ca="1" si="59"/>
        <v>#NAME?</v>
      </c>
    </row>
    <row r="1267" spans="1:5" x14ac:dyDescent="0.3">
      <c r="A1267" s="73">
        <v>42006</v>
      </c>
      <c r="B1267" s="130">
        <v>2058.1999510000001</v>
      </c>
      <c r="C1267" s="125">
        <f t="shared" si="57"/>
        <v>2.2509891579943098E-2</v>
      </c>
      <c r="D1267" s="128">
        <f t="shared" si="58"/>
        <v>22509.891579943098</v>
      </c>
      <c r="E1267" s="128" t="e">
        <f t="shared" ca="1" si="59"/>
        <v>#NAME?</v>
      </c>
    </row>
    <row r="1268" spans="1:5" x14ac:dyDescent="0.3">
      <c r="A1268" s="73">
        <v>42004</v>
      </c>
      <c r="B1268" s="130">
        <v>2058.8999020000001</v>
      </c>
      <c r="C1268" s="125">
        <f t="shared" si="57"/>
        <v>4.3675249874161048E-2</v>
      </c>
      <c r="D1268" s="128">
        <f t="shared" si="58"/>
        <v>43675.249874161047</v>
      </c>
      <c r="E1268" s="128" t="e">
        <f t="shared" ca="1" si="59"/>
        <v>#NAME?</v>
      </c>
    </row>
    <row r="1269" spans="1:5" x14ac:dyDescent="0.3">
      <c r="A1269" s="73">
        <v>42003</v>
      </c>
      <c r="B1269" s="130">
        <v>2080.3500979999999</v>
      </c>
      <c r="C1269" s="125">
        <f t="shared" si="57"/>
        <v>4.5596464052118924E-2</v>
      </c>
      <c r="D1269" s="128">
        <f t="shared" si="58"/>
        <v>45596.464052118921</v>
      </c>
      <c r="E1269" s="128" t="e">
        <f t="shared" ca="1" si="59"/>
        <v>#NAME?</v>
      </c>
    </row>
    <row r="1270" spans="1:5" x14ac:dyDescent="0.3">
      <c r="A1270" s="73">
        <v>42002</v>
      </c>
      <c r="B1270" s="130">
        <v>2090.570068</v>
      </c>
      <c r="C1270" s="125">
        <f t="shared" si="57"/>
        <v>4.4068716914306583E-2</v>
      </c>
      <c r="D1270" s="128">
        <f t="shared" si="58"/>
        <v>44068.716914306584</v>
      </c>
      <c r="E1270" s="128" t="e">
        <f t="shared" ca="1" si="59"/>
        <v>#NAME?</v>
      </c>
    </row>
    <row r="1271" spans="1:5" x14ac:dyDescent="0.3">
      <c r="A1271" s="73">
        <v>41999</v>
      </c>
      <c r="B1271" s="130">
        <v>2088.7700199999999</v>
      </c>
      <c r="C1271" s="125">
        <f t="shared" si="57"/>
        <v>2.6256216512935637E-2</v>
      </c>
      <c r="D1271" s="128">
        <f t="shared" si="58"/>
        <v>26256.216512935636</v>
      </c>
      <c r="E1271" s="128" t="e">
        <f t="shared" ca="1" si="59"/>
        <v>#NAME?</v>
      </c>
    </row>
    <row r="1272" spans="1:5" x14ac:dyDescent="0.3">
      <c r="A1272" s="73">
        <v>41997</v>
      </c>
      <c r="B1272" s="130">
        <v>2081.8798830000001</v>
      </c>
      <c r="C1272" s="125">
        <f t="shared" si="57"/>
        <v>2.7510373215742456E-2</v>
      </c>
      <c r="D1272" s="128">
        <f t="shared" si="58"/>
        <v>27510.373215742457</v>
      </c>
      <c r="E1272" s="128" t="e">
        <f t="shared" ca="1" si="59"/>
        <v>#NAME?</v>
      </c>
    </row>
    <row r="1273" spans="1:5" x14ac:dyDescent="0.3">
      <c r="A1273" s="73">
        <v>41996</v>
      </c>
      <c r="B1273" s="130">
        <v>2082.169922</v>
      </c>
      <c r="C1273" s="125">
        <f t="shared" si="57"/>
        <v>1.0850391423606665E-2</v>
      </c>
      <c r="D1273" s="128">
        <f t="shared" si="58"/>
        <v>10850.391423606665</v>
      </c>
      <c r="E1273" s="128" t="e">
        <f t="shared" ca="1" si="59"/>
        <v>#NAME?</v>
      </c>
    </row>
    <row r="1274" spans="1:5" x14ac:dyDescent="0.3">
      <c r="A1274" s="73">
        <v>41995</v>
      </c>
      <c r="B1274" s="130">
        <v>2078.540039</v>
      </c>
      <c r="C1274" s="125">
        <f t="shared" si="57"/>
        <v>8.8481730797587144E-3</v>
      </c>
      <c r="D1274" s="128">
        <f t="shared" si="58"/>
        <v>8848.1730797587152</v>
      </c>
      <c r="E1274" s="128" t="e">
        <f t="shared" ca="1" si="59"/>
        <v>#NAME?</v>
      </c>
    </row>
    <row r="1275" spans="1:5" x14ac:dyDescent="0.3">
      <c r="A1275" s="73">
        <v>41992</v>
      </c>
      <c r="B1275" s="130">
        <v>2070.6499020000001</v>
      </c>
      <c r="C1275" s="125">
        <f t="shared" si="57"/>
        <v>-2.2743967263164633E-3</v>
      </c>
      <c r="D1275" s="128">
        <f t="shared" si="58"/>
        <v>-2274.3967263164632</v>
      </c>
      <c r="E1275" s="128" t="e">
        <f t="shared" ca="1" si="59"/>
        <v>#NAME?</v>
      </c>
    </row>
    <row r="1276" spans="1:5" x14ac:dyDescent="0.3">
      <c r="A1276" s="73">
        <v>41991</v>
      </c>
      <c r="B1276" s="130">
        <v>2061.2299800000001</v>
      </c>
      <c r="C1276" s="125">
        <f t="shared" si="57"/>
        <v>-5.1594378173076549E-3</v>
      </c>
      <c r="D1276" s="128">
        <f t="shared" si="58"/>
        <v>-5159.4378173076548</v>
      </c>
      <c r="E1276" s="128" t="e">
        <f t="shared" ca="1" si="59"/>
        <v>#NAME?</v>
      </c>
    </row>
    <row r="1277" spans="1:5" x14ac:dyDescent="0.3">
      <c r="A1277" s="73">
        <v>41990</v>
      </c>
      <c r="B1277" s="130">
        <v>2012.8900149999999</v>
      </c>
      <c r="C1277" s="125">
        <f t="shared" si="57"/>
        <v>-2.9619231602348695E-2</v>
      </c>
      <c r="D1277" s="128">
        <f t="shared" si="58"/>
        <v>-29619.231602348693</v>
      </c>
      <c r="E1277" s="128" t="e">
        <f t="shared" ca="1" si="59"/>
        <v>#NAME?</v>
      </c>
    </row>
    <row r="1278" spans="1:5" x14ac:dyDescent="0.3">
      <c r="A1278" s="73">
        <v>41989</v>
      </c>
      <c r="B1278" s="130">
        <v>1972.73999</v>
      </c>
      <c r="C1278" s="125">
        <f t="shared" si="57"/>
        <v>-4.5394525550152776E-2</v>
      </c>
      <c r="D1278" s="128">
        <f t="shared" si="58"/>
        <v>-45394.525550152779</v>
      </c>
      <c r="E1278" s="128" t="e">
        <f t="shared" ca="1" si="59"/>
        <v>#NAME?</v>
      </c>
    </row>
    <row r="1279" spans="1:5" x14ac:dyDescent="0.3">
      <c r="A1279" s="73">
        <v>41988</v>
      </c>
      <c r="B1279" s="130">
        <v>1989.630005</v>
      </c>
      <c r="C1279" s="125">
        <f t="shared" si="57"/>
        <v>-3.1074654157611015E-2</v>
      </c>
      <c r="D1279" s="128">
        <f t="shared" si="58"/>
        <v>-31074.654157611014</v>
      </c>
      <c r="E1279" s="128" t="e">
        <f t="shared" ca="1" si="59"/>
        <v>#NAME?</v>
      </c>
    </row>
    <row r="1280" spans="1:5" x14ac:dyDescent="0.3">
      <c r="A1280" s="73">
        <v>41985</v>
      </c>
      <c r="B1280" s="130">
        <v>2002.329956</v>
      </c>
      <c r="C1280" s="125">
        <f t="shared" si="57"/>
        <v>-3.1549314718117172E-2</v>
      </c>
      <c r="D1280" s="128">
        <f t="shared" si="58"/>
        <v>-31549.314718117173</v>
      </c>
      <c r="E1280" s="128" t="e">
        <f t="shared" ca="1" si="59"/>
        <v>#NAME?</v>
      </c>
    </row>
    <row r="1281" spans="1:5" x14ac:dyDescent="0.3">
      <c r="A1281" s="73">
        <v>41984</v>
      </c>
      <c r="B1281" s="130">
        <v>2035.329956</v>
      </c>
      <c r="C1281" s="125">
        <f t="shared" si="57"/>
        <v>-1.8091266813429541E-2</v>
      </c>
      <c r="D1281" s="128">
        <f t="shared" si="58"/>
        <v>-18091.266813429542</v>
      </c>
      <c r="E1281" s="128" t="e">
        <f t="shared" ca="1" si="59"/>
        <v>#NAME?</v>
      </c>
    </row>
    <row r="1282" spans="1:5" x14ac:dyDescent="0.3">
      <c r="A1282" s="73">
        <v>41983</v>
      </c>
      <c r="B1282" s="130">
        <v>2026.1400149999999</v>
      </c>
      <c r="C1282" s="125">
        <f t="shared" si="57"/>
        <v>-1.9782012562140738E-2</v>
      </c>
      <c r="D1282" s="128">
        <f t="shared" si="58"/>
        <v>-19782.012562140739</v>
      </c>
      <c r="E1282" s="128" t="e">
        <f t="shared" ca="1" si="59"/>
        <v>#NAME?</v>
      </c>
    </row>
    <row r="1283" spans="1:5" x14ac:dyDescent="0.3">
      <c r="A1283" s="73">
        <v>41982</v>
      </c>
      <c r="B1283" s="130">
        <v>2059.820068</v>
      </c>
      <c r="C1283" s="125">
        <f t="shared" si="57"/>
        <v>-4.634095905499902E-3</v>
      </c>
      <c r="D1283" s="128">
        <f t="shared" si="58"/>
        <v>-4634.0959054999021</v>
      </c>
      <c r="E1283" s="128" t="e">
        <f t="shared" ca="1" si="59"/>
        <v>#NAME?</v>
      </c>
    </row>
    <row r="1284" spans="1:5" x14ac:dyDescent="0.3">
      <c r="A1284" s="73">
        <v>41981</v>
      </c>
      <c r="B1284" s="130">
        <v>2060.3100589999999</v>
      </c>
      <c r="C1284" s="125">
        <f t="shared" si="57"/>
        <v>-1.545888538890261E-3</v>
      </c>
      <c r="D1284" s="128">
        <f t="shared" si="58"/>
        <v>-1545.8885388902611</v>
      </c>
      <c r="E1284" s="128" t="e">
        <f t="shared" ca="1" si="59"/>
        <v>#NAME?</v>
      </c>
    </row>
    <row r="1285" spans="1:5" x14ac:dyDescent="0.3">
      <c r="A1285" s="73">
        <v>41978</v>
      </c>
      <c r="B1285" s="130">
        <v>2075.3701169999999</v>
      </c>
      <c r="C1285" s="125">
        <f t="shared" si="57"/>
        <v>1.1019421264157891E-2</v>
      </c>
      <c r="D1285" s="128">
        <f t="shared" si="58"/>
        <v>11019.421264157891</v>
      </c>
      <c r="E1285" s="128" t="e">
        <f t="shared" ca="1" si="59"/>
        <v>#NAME?</v>
      </c>
    </row>
    <row r="1286" spans="1:5" x14ac:dyDescent="0.3">
      <c r="A1286" s="73">
        <v>41977</v>
      </c>
      <c r="B1286" s="130">
        <v>2071.919922</v>
      </c>
      <c r="C1286" s="125">
        <f t="shared" si="57"/>
        <v>1.1324120098597845E-2</v>
      </c>
      <c r="D1286" s="128">
        <f t="shared" si="58"/>
        <v>11324.120098597845</v>
      </c>
      <c r="E1286" s="128" t="e">
        <f t="shared" ca="1" si="59"/>
        <v>#NAME?</v>
      </c>
    </row>
    <row r="1287" spans="1:5" x14ac:dyDescent="0.3">
      <c r="A1287" s="73">
        <v>41976</v>
      </c>
      <c r="B1287" s="130">
        <v>2074.330078</v>
      </c>
      <c r="C1287" s="125">
        <f t="shared" si="57"/>
        <v>1.0980616269592458E-2</v>
      </c>
      <c r="D1287" s="128">
        <f t="shared" si="58"/>
        <v>10980.616269592458</v>
      </c>
      <c r="E1287" s="128" t="e">
        <f t="shared" ca="1" si="59"/>
        <v>#NAME?</v>
      </c>
    </row>
    <row r="1288" spans="1:5" x14ac:dyDescent="0.3">
      <c r="A1288" s="73">
        <v>41975</v>
      </c>
      <c r="B1288" s="130">
        <v>2066.5500489999999</v>
      </c>
      <c r="C1288" s="125">
        <f t="shared" ref="C1288:C1351" si="60">B1288/B1298-1</f>
        <v>1.2359700422973185E-2</v>
      </c>
      <c r="D1288" s="128">
        <f t="shared" ref="D1288:D1351" si="61">C1288*$B$5</f>
        <v>12359.700422973185</v>
      </c>
      <c r="E1288" s="128" t="e">
        <f t="shared" ref="E1288:E1351" ca="1" si="62">ABS(_xlfn.PERCENTILE.INC(OFFSET(D1288,0,0,Window),1-VaRLevel))</f>
        <v>#NAME?</v>
      </c>
    </row>
    <row r="1289" spans="1:5" x14ac:dyDescent="0.3">
      <c r="A1289" s="73">
        <v>41974</v>
      </c>
      <c r="B1289" s="130">
        <v>2053.4399410000001</v>
      </c>
      <c r="C1289" s="125">
        <f t="shared" si="60"/>
        <v>6.6770574661298987E-3</v>
      </c>
      <c r="D1289" s="128">
        <f t="shared" si="61"/>
        <v>6677.0574661298988</v>
      </c>
      <c r="E1289" s="128" t="e">
        <f t="shared" ca="1" si="62"/>
        <v>#NAME?</v>
      </c>
    </row>
    <row r="1290" spans="1:5" x14ac:dyDescent="0.3">
      <c r="A1290" s="73">
        <v>41971</v>
      </c>
      <c r="B1290" s="130">
        <v>2067.5600589999999</v>
      </c>
      <c r="C1290" s="125">
        <f t="shared" si="60"/>
        <v>1.3842832503363711E-2</v>
      </c>
      <c r="D1290" s="128">
        <f t="shared" si="61"/>
        <v>13842.832503363712</v>
      </c>
      <c r="E1290" s="128" t="e">
        <f t="shared" ca="1" si="62"/>
        <v>#NAME?</v>
      </c>
    </row>
    <row r="1291" spans="1:5" x14ac:dyDescent="0.3">
      <c r="A1291" s="73">
        <v>41969</v>
      </c>
      <c r="B1291" s="130">
        <v>2072.830078</v>
      </c>
      <c r="C1291" s="125">
        <f t="shared" si="60"/>
        <v>1.6965572427327436E-2</v>
      </c>
      <c r="D1291" s="128">
        <f t="shared" si="61"/>
        <v>16965.572427327435</v>
      </c>
      <c r="E1291" s="128" t="e">
        <f t="shared" ca="1" si="62"/>
        <v>#NAME?</v>
      </c>
    </row>
    <row r="1292" spans="1:5" x14ac:dyDescent="0.3">
      <c r="A1292" s="73">
        <v>41968</v>
      </c>
      <c r="B1292" s="130">
        <v>2067.030029</v>
      </c>
      <c r="C1292" s="125">
        <f t="shared" si="60"/>
        <v>1.3408953500508192E-2</v>
      </c>
      <c r="D1292" s="128">
        <f t="shared" si="61"/>
        <v>13408.953500508193</v>
      </c>
      <c r="E1292" s="128" t="e">
        <f t="shared" ca="1" si="62"/>
        <v>#NAME?</v>
      </c>
    </row>
    <row r="1293" spans="1:5" x14ac:dyDescent="0.3">
      <c r="A1293" s="73">
        <v>41967</v>
      </c>
      <c r="B1293" s="130">
        <v>2069.4099120000001</v>
      </c>
      <c r="C1293" s="125">
        <f t="shared" si="60"/>
        <v>1.5282594883466283E-2</v>
      </c>
      <c r="D1293" s="128">
        <f t="shared" si="61"/>
        <v>15282.594883466283</v>
      </c>
      <c r="E1293" s="128" t="e">
        <f t="shared" ca="1" si="62"/>
        <v>#NAME?</v>
      </c>
    </row>
    <row r="1294" spans="1:5" x14ac:dyDescent="0.3">
      <c r="A1294" s="73">
        <v>41964</v>
      </c>
      <c r="B1294" s="130">
        <v>2063.5</v>
      </c>
      <c r="C1294" s="125">
        <f t="shared" si="60"/>
        <v>1.5541928479544165E-2</v>
      </c>
      <c r="D1294" s="128">
        <f t="shared" si="61"/>
        <v>15541.928479544165</v>
      </c>
      <c r="E1294" s="128" t="e">
        <f t="shared" ca="1" si="62"/>
        <v>#NAME?</v>
      </c>
    </row>
    <row r="1295" spans="1:5" x14ac:dyDescent="0.3">
      <c r="A1295" s="73">
        <v>41963</v>
      </c>
      <c r="B1295" s="130">
        <v>2052.75</v>
      </c>
      <c r="C1295" s="125">
        <f t="shared" si="60"/>
        <v>1.0604535923699032E-2</v>
      </c>
      <c r="D1295" s="128">
        <f t="shared" si="61"/>
        <v>10604.535923699032</v>
      </c>
      <c r="E1295" s="128" t="e">
        <f t="shared" ca="1" si="62"/>
        <v>#NAME?</v>
      </c>
    </row>
    <row r="1296" spans="1:5" x14ac:dyDescent="0.3">
      <c r="A1296" s="73">
        <v>41962</v>
      </c>
      <c r="B1296" s="130">
        <v>2048.719971</v>
      </c>
      <c r="C1296" s="125">
        <f t="shared" si="60"/>
        <v>1.242854246264824E-2</v>
      </c>
      <c r="D1296" s="128">
        <f t="shared" si="61"/>
        <v>12428.54246264824</v>
      </c>
      <c r="E1296" s="128" t="e">
        <f t="shared" ca="1" si="62"/>
        <v>#NAME?</v>
      </c>
    </row>
    <row r="1297" spans="1:5" x14ac:dyDescent="0.3">
      <c r="A1297" s="73">
        <v>41961</v>
      </c>
      <c r="B1297" s="130">
        <v>2051.8000489999999</v>
      </c>
      <c r="C1297" s="125">
        <f t="shared" si="60"/>
        <v>1.9730666206220437E-2</v>
      </c>
      <c r="D1297" s="128">
        <f t="shared" si="61"/>
        <v>19730.666206220438</v>
      </c>
      <c r="E1297" s="128" t="e">
        <f t="shared" ca="1" si="62"/>
        <v>#NAME?</v>
      </c>
    </row>
    <row r="1298" spans="1:5" x14ac:dyDescent="0.3">
      <c r="A1298" s="73">
        <v>41960</v>
      </c>
      <c r="B1298" s="130">
        <v>2041.3199460000001</v>
      </c>
      <c r="C1298" s="125">
        <f t="shared" si="60"/>
        <v>1.1651189315436072E-2</v>
      </c>
      <c r="D1298" s="128">
        <f t="shared" si="61"/>
        <v>11651.189315436073</v>
      </c>
      <c r="E1298" s="128" t="e">
        <f t="shared" ca="1" si="62"/>
        <v>#NAME?</v>
      </c>
    </row>
    <row r="1299" spans="1:5" x14ac:dyDescent="0.3">
      <c r="A1299" s="73">
        <v>41957</v>
      </c>
      <c r="B1299" s="130">
        <v>2039.8199460000001</v>
      </c>
      <c r="C1299" s="125">
        <f t="shared" si="60"/>
        <v>1.078759023384368E-2</v>
      </c>
      <c r="D1299" s="128">
        <f t="shared" si="61"/>
        <v>10787.590233843681</v>
      </c>
      <c r="E1299" s="128" t="e">
        <f t="shared" ca="1" si="62"/>
        <v>#NAME?</v>
      </c>
    </row>
    <row r="1300" spans="1:5" x14ac:dyDescent="0.3">
      <c r="A1300" s="73">
        <v>41956</v>
      </c>
      <c r="B1300" s="130">
        <v>2039.329956</v>
      </c>
      <c r="C1300" s="125">
        <f t="shared" si="60"/>
        <v>2.2399885424712496E-2</v>
      </c>
      <c r="D1300" s="128">
        <f t="shared" si="61"/>
        <v>22399.885424712495</v>
      </c>
      <c r="E1300" s="128" t="e">
        <f t="shared" ca="1" si="62"/>
        <v>#NAME?</v>
      </c>
    </row>
    <row r="1301" spans="1:5" x14ac:dyDescent="0.3">
      <c r="A1301" s="73">
        <v>41955</v>
      </c>
      <c r="B1301" s="130">
        <v>2038.25</v>
      </c>
      <c r="C1301" s="125">
        <f t="shared" si="60"/>
        <v>2.8224763969624478E-2</v>
      </c>
      <c r="D1301" s="128">
        <f t="shared" si="61"/>
        <v>28224.763969624477</v>
      </c>
      <c r="E1301" s="128" t="e">
        <f t="shared" ca="1" si="62"/>
        <v>#NAME?</v>
      </c>
    </row>
    <row r="1302" spans="1:5" x14ac:dyDescent="0.3">
      <c r="A1302" s="73">
        <v>41954</v>
      </c>
      <c r="B1302" s="130">
        <v>2039.6800539999999</v>
      </c>
      <c r="C1302" s="125">
        <f t="shared" si="60"/>
        <v>2.7520719201775679E-2</v>
      </c>
      <c r="D1302" s="128">
        <f t="shared" si="61"/>
        <v>27520.719201775679</v>
      </c>
      <c r="E1302" s="128" t="e">
        <f t="shared" ca="1" si="62"/>
        <v>#NAME?</v>
      </c>
    </row>
    <row r="1303" spans="1:5" x14ac:dyDescent="0.3">
      <c r="A1303" s="73">
        <v>41953</v>
      </c>
      <c r="B1303" s="130">
        <v>2038.26001</v>
      </c>
      <c r="C1303" s="125">
        <f t="shared" si="60"/>
        <v>3.9064453951396461E-2</v>
      </c>
      <c r="D1303" s="128">
        <f t="shared" si="61"/>
        <v>39064.453951396463</v>
      </c>
      <c r="E1303" s="128" t="e">
        <f t="shared" ca="1" si="62"/>
        <v>#NAME?</v>
      </c>
    </row>
    <row r="1304" spans="1:5" x14ac:dyDescent="0.3">
      <c r="A1304" s="73">
        <v>41950</v>
      </c>
      <c r="B1304" s="130">
        <v>2031.920044</v>
      </c>
      <c r="C1304" s="125">
        <f t="shared" si="60"/>
        <v>3.4277092054379121E-2</v>
      </c>
      <c r="D1304" s="128">
        <f t="shared" si="61"/>
        <v>34277.092054379122</v>
      </c>
      <c r="E1304" s="128" t="e">
        <f t="shared" ca="1" si="62"/>
        <v>#NAME?</v>
      </c>
    </row>
    <row r="1305" spans="1:5" x14ac:dyDescent="0.3">
      <c r="A1305" s="73">
        <v>41949</v>
      </c>
      <c r="B1305" s="130">
        <v>2031.209961</v>
      </c>
      <c r="C1305" s="125">
        <f t="shared" si="60"/>
        <v>4.1208321231712475E-2</v>
      </c>
      <c r="D1305" s="128">
        <f t="shared" si="61"/>
        <v>41208.321231712478</v>
      </c>
      <c r="E1305" s="128" t="e">
        <f t="shared" ca="1" si="62"/>
        <v>#NAME?</v>
      </c>
    </row>
    <row r="1306" spans="1:5" x14ac:dyDescent="0.3">
      <c r="A1306" s="73">
        <v>41948</v>
      </c>
      <c r="B1306" s="130">
        <v>2023.5699460000001</v>
      </c>
      <c r="C1306" s="125">
        <f t="shared" si="60"/>
        <v>5.0054206428700621E-2</v>
      </c>
      <c r="D1306" s="128">
        <f t="shared" si="61"/>
        <v>50054.206428700621</v>
      </c>
      <c r="E1306" s="128" t="e">
        <f t="shared" ca="1" si="62"/>
        <v>#NAME?</v>
      </c>
    </row>
    <row r="1307" spans="1:5" x14ac:dyDescent="0.3">
      <c r="A1307" s="73">
        <v>41947</v>
      </c>
      <c r="B1307" s="130">
        <v>2012.099976</v>
      </c>
      <c r="C1307" s="125">
        <f t="shared" si="60"/>
        <v>3.648105679863245E-2</v>
      </c>
      <c r="D1307" s="128">
        <f t="shared" si="61"/>
        <v>36481.056798632453</v>
      </c>
      <c r="E1307" s="128" t="e">
        <f t="shared" ca="1" si="62"/>
        <v>#NAME?</v>
      </c>
    </row>
    <row r="1308" spans="1:5" x14ac:dyDescent="0.3">
      <c r="A1308" s="73">
        <v>41946</v>
      </c>
      <c r="B1308" s="130">
        <v>2017.8100589999999</v>
      </c>
      <c r="C1308" s="125">
        <f t="shared" si="60"/>
        <v>5.9768619073593987E-2</v>
      </c>
      <c r="D1308" s="128">
        <f t="shared" si="61"/>
        <v>59768.619073593989</v>
      </c>
      <c r="E1308" s="128" t="e">
        <f t="shared" ca="1" si="62"/>
        <v>#NAME?</v>
      </c>
    </row>
    <row r="1309" spans="1:5" x14ac:dyDescent="0.3">
      <c r="A1309" s="73">
        <v>41943</v>
      </c>
      <c r="B1309" s="130">
        <v>2018.0500489999999</v>
      </c>
      <c r="C1309" s="125">
        <f t="shared" si="60"/>
        <v>6.9584917161775062E-2</v>
      </c>
      <c r="D1309" s="128">
        <f t="shared" si="61"/>
        <v>69584.917161775069</v>
      </c>
      <c r="E1309" s="128" t="e">
        <f t="shared" ca="1" si="62"/>
        <v>#NAME?</v>
      </c>
    </row>
    <row r="1310" spans="1:5" x14ac:dyDescent="0.3">
      <c r="A1310" s="73">
        <v>41942</v>
      </c>
      <c r="B1310" s="130">
        <v>1994.650024</v>
      </c>
      <c r="C1310" s="125">
        <f t="shared" si="60"/>
        <v>7.0803545970476334E-2</v>
      </c>
      <c r="D1310" s="128">
        <f t="shared" si="61"/>
        <v>70803.545970476334</v>
      </c>
      <c r="E1310" s="128" t="e">
        <f t="shared" ca="1" si="62"/>
        <v>#NAME?</v>
      </c>
    </row>
    <row r="1311" spans="1:5" x14ac:dyDescent="0.3">
      <c r="A1311" s="73">
        <v>41941</v>
      </c>
      <c r="B1311" s="130">
        <v>1982.3000489999999</v>
      </c>
      <c r="C1311" s="125">
        <f t="shared" si="60"/>
        <v>6.4327894186427148E-2</v>
      </c>
      <c r="D1311" s="128">
        <f t="shared" si="61"/>
        <v>64327.894186427147</v>
      </c>
      <c r="E1311" s="128" t="e">
        <f t="shared" ca="1" si="62"/>
        <v>#NAME?</v>
      </c>
    </row>
    <row r="1312" spans="1:5" x14ac:dyDescent="0.3">
      <c r="A1312" s="73">
        <v>41940</v>
      </c>
      <c r="B1312" s="130">
        <v>1985.0500489999999</v>
      </c>
      <c r="C1312" s="125">
        <f t="shared" si="60"/>
        <v>5.7171060766566528E-2</v>
      </c>
      <c r="D1312" s="128">
        <f t="shared" si="61"/>
        <v>57171.06076656653</v>
      </c>
      <c r="E1312" s="128" t="e">
        <f t="shared" ca="1" si="62"/>
        <v>#NAME?</v>
      </c>
    </row>
    <row r="1313" spans="1:5" x14ac:dyDescent="0.3">
      <c r="A1313" s="73">
        <v>41939</v>
      </c>
      <c r="B1313" s="130">
        <v>1961.630005</v>
      </c>
      <c r="C1313" s="125">
        <f t="shared" si="60"/>
        <v>4.6347768471082684E-2</v>
      </c>
      <c r="D1313" s="128">
        <f t="shared" si="61"/>
        <v>46347.768471082687</v>
      </c>
      <c r="E1313" s="128" t="e">
        <f t="shared" ca="1" si="62"/>
        <v>#NAME?</v>
      </c>
    </row>
    <row r="1314" spans="1:5" x14ac:dyDescent="0.3">
      <c r="A1314" s="73">
        <v>41936</v>
      </c>
      <c r="B1314" s="130">
        <v>1964.579956</v>
      </c>
      <c r="C1314" s="125">
        <f t="shared" si="60"/>
        <v>3.0664199633120059E-2</v>
      </c>
      <c r="D1314" s="128">
        <f t="shared" si="61"/>
        <v>30664.199633120061</v>
      </c>
      <c r="E1314" s="128" t="e">
        <f t="shared" ca="1" si="62"/>
        <v>#NAME?</v>
      </c>
    </row>
    <row r="1315" spans="1:5" x14ac:dyDescent="0.3">
      <c r="A1315" s="73">
        <v>41935</v>
      </c>
      <c r="B1315" s="130">
        <v>1950.8199460000001</v>
      </c>
      <c r="C1315" s="125">
        <f t="shared" si="60"/>
        <v>1.1725893682384081E-2</v>
      </c>
      <c r="D1315" s="128">
        <f t="shared" si="61"/>
        <v>11725.893682384081</v>
      </c>
      <c r="E1315" s="128" t="e">
        <f t="shared" ca="1" si="62"/>
        <v>#NAME?</v>
      </c>
    </row>
    <row r="1316" spans="1:5" x14ac:dyDescent="0.3">
      <c r="A1316" s="73">
        <v>41934</v>
      </c>
      <c r="B1316" s="130">
        <v>1927.1099850000001</v>
      </c>
      <c r="C1316" s="125">
        <f t="shared" si="60"/>
        <v>-2.1220093393586437E-2</v>
      </c>
      <c r="D1316" s="128">
        <f t="shared" si="61"/>
        <v>-21220.093393586438</v>
      </c>
      <c r="E1316" s="128" t="e">
        <f t="shared" ca="1" si="62"/>
        <v>#NAME?</v>
      </c>
    </row>
    <row r="1317" spans="1:5" x14ac:dyDescent="0.3">
      <c r="A1317" s="73">
        <v>41933</v>
      </c>
      <c r="B1317" s="130">
        <v>1941.280029</v>
      </c>
      <c r="C1317" s="125">
        <f t="shared" si="60"/>
        <v>3.1936608323330784E-3</v>
      </c>
      <c r="D1317" s="128">
        <f t="shared" si="61"/>
        <v>3193.6608323330784</v>
      </c>
      <c r="E1317" s="128" t="e">
        <f t="shared" ca="1" si="62"/>
        <v>#NAME?</v>
      </c>
    </row>
    <row r="1318" spans="1:5" x14ac:dyDescent="0.3">
      <c r="A1318" s="73">
        <v>41932</v>
      </c>
      <c r="B1318" s="130">
        <v>1904.01001</v>
      </c>
      <c r="C1318" s="125">
        <f t="shared" si="60"/>
        <v>-3.0949368222669804E-2</v>
      </c>
      <c r="D1318" s="128">
        <f t="shared" si="61"/>
        <v>-30949.368222669804</v>
      </c>
      <c r="E1318" s="128" t="e">
        <f t="shared" ca="1" si="62"/>
        <v>#NAME?</v>
      </c>
    </row>
    <row r="1319" spans="1:5" x14ac:dyDescent="0.3">
      <c r="A1319" s="73">
        <v>41929</v>
      </c>
      <c r="B1319" s="130">
        <v>1886.76001</v>
      </c>
      <c r="C1319" s="125">
        <f t="shared" si="60"/>
        <v>-4.1231776518338092E-2</v>
      </c>
      <c r="D1319" s="128">
        <f t="shared" si="61"/>
        <v>-41231.776518338091</v>
      </c>
      <c r="E1319" s="128" t="e">
        <f t="shared" ca="1" si="62"/>
        <v>#NAME?</v>
      </c>
    </row>
    <row r="1320" spans="1:5" x14ac:dyDescent="0.3">
      <c r="A1320" s="73">
        <v>41928</v>
      </c>
      <c r="B1320" s="130">
        <v>1862.76001</v>
      </c>
      <c r="C1320" s="125">
        <f t="shared" si="60"/>
        <v>-4.285855403907346E-2</v>
      </c>
      <c r="D1320" s="128">
        <f t="shared" si="61"/>
        <v>-42858.55403907346</v>
      </c>
      <c r="E1320" s="128" t="e">
        <f t="shared" ca="1" si="62"/>
        <v>#NAME?</v>
      </c>
    </row>
    <row r="1321" spans="1:5" x14ac:dyDescent="0.3">
      <c r="A1321" s="73">
        <v>41927</v>
      </c>
      <c r="B1321" s="130">
        <v>1862.48999</v>
      </c>
      <c r="C1321" s="125">
        <f t="shared" si="60"/>
        <v>-4.299237603190853E-2</v>
      </c>
      <c r="D1321" s="128">
        <f t="shared" si="61"/>
        <v>-42992.376031908527</v>
      </c>
      <c r="E1321" s="128" t="e">
        <f t="shared" ca="1" si="62"/>
        <v>#NAME?</v>
      </c>
    </row>
    <row r="1322" spans="1:5" x14ac:dyDescent="0.3">
      <c r="A1322" s="73">
        <v>41926</v>
      </c>
      <c r="B1322" s="130">
        <v>1877.6999510000001</v>
      </c>
      <c r="C1322" s="125">
        <f t="shared" si="60"/>
        <v>-4.7959522245500708E-2</v>
      </c>
      <c r="D1322" s="128">
        <f t="shared" si="61"/>
        <v>-47959.52224550071</v>
      </c>
      <c r="E1322" s="128" t="e">
        <f t="shared" ca="1" si="62"/>
        <v>#NAME?</v>
      </c>
    </row>
    <row r="1323" spans="1:5" x14ac:dyDescent="0.3">
      <c r="A1323" s="73">
        <v>41925</v>
      </c>
      <c r="B1323" s="130">
        <v>1874.73999</v>
      </c>
      <c r="C1323" s="125">
        <f t="shared" si="60"/>
        <v>-5.2108431816506595E-2</v>
      </c>
      <c r="D1323" s="128">
        <f t="shared" si="61"/>
        <v>-52108.431816506592</v>
      </c>
      <c r="E1323" s="128" t="e">
        <f t="shared" ca="1" si="62"/>
        <v>#NAME?</v>
      </c>
    </row>
    <row r="1324" spans="1:5" x14ac:dyDescent="0.3">
      <c r="A1324" s="73">
        <v>41922</v>
      </c>
      <c r="B1324" s="130">
        <v>1906.130005</v>
      </c>
      <c r="C1324" s="125">
        <f t="shared" si="60"/>
        <v>-3.8691767873819227E-2</v>
      </c>
      <c r="D1324" s="128">
        <f t="shared" si="61"/>
        <v>-38691.767873819226</v>
      </c>
      <c r="E1324" s="128" t="e">
        <f t="shared" ca="1" si="62"/>
        <v>#NAME?</v>
      </c>
    </row>
    <row r="1325" spans="1:5" x14ac:dyDescent="0.3">
      <c r="A1325" s="73">
        <v>41921</v>
      </c>
      <c r="B1325" s="130">
        <v>1928.209961</v>
      </c>
      <c r="C1325" s="125">
        <f t="shared" si="60"/>
        <v>-1.9216796215732468E-2</v>
      </c>
      <c r="D1325" s="128">
        <f t="shared" si="61"/>
        <v>-19216.796215732469</v>
      </c>
      <c r="E1325" s="128" t="e">
        <f t="shared" ca="1" si="62"/>
        <v>#NAME?</v>
      </c>
    </row>
    <row r="1326" spans="1:5" x14ac:dyDescent="0.3">
      <c r="A1326" s="73">
        <v>41920</v>
      </c>
      <c r="B1326" s="130">
        <v>1968.8900149999999</v>
      </c>
      <c r="C1326" s="125">
        <f t="shared" si="60"/>
        <v>-1.4717526536976999E-2</v>
      </c>
      <c r="D1326" s="128">
        <f t="shared" si="61"/>
        <v>-14717.526536976999</v>
      </c>
      <c r="E1326" s="128" t="e">
        <f t="shared" ca="1" si="62"/>
        <v>#NAME?</v>
      </c>
    </row>
    <row r="1327" spans="1:5" x14ac:dyDescent="0.3">
      <c r="A1327" s="73">
        <v>41919</v>
      </c>
      <c r="B1327" s="130">
        <v>1935.099976</v>
      </c>
      <c r="C1327" s="125">
        <f t="shared" si="60"/>
        <v>-2.4042144837352342E-2</v>
      </c>
      <c r="D1327" s="128">
        <f t="shared" si="61"/>
        <v>-24042.144837352342</v>
      </c>
      <c r="E1327" s="128" t="e">
        <f t="shared" ca="1" si="62"/>
        <v>#NAME?</v>
      </c>
    </row>
    <row r="1328" spans="1:5" x14ac:dyDescent="0.3">
      <c r="A1328" s="73">
        <v>41918</v>
      </c>
      <c r="B1328" s="130">
        <v>1964.8199460000001</v>
      </c>
      <c r="C1328" s="125">
        <f t="shared" si="60"/>
        <v>-1.4777235218392359E-2</v>
      </c>
      <c r="D1328" s="128">
        <f t="shared" si="61"/>
        <v>-14777.235218392359</v>
      </c>
      <c r="E1328" s="128" t="e">
        <f t="shared" ca="1" si="62"/>
        <v>#NAME?</v>
      </c>
    </row>
    <row r="1329" spans="1:5" x14ac:dyDescent="0.3">
      <c r="A1329" s="73">
        <v>41915</v>
      </c>
      <c r="B1329" s="130">
        <v>1967.900024</v>
      </c>
      <c r="C1329" s="125">
        <f t="shared" si="60"/>
        <v>-2.1140071375168268E-2</v>
      </c>
      <c r="D1329" s="128">
        <f t="shared" si="61"/>
        <v>-21140.071375168267</v>
      </c>
      <c r="E1329" s="128" t="e">
        <f t="shared" ca="1" si="62"/>
        <v>#NAME?</v>
      </c>
    </row>
    <row r="1330" spans="1:5" x14ac:dyDescent="0.3">
      <c r="A1330" s="73">
        <v>41914</v>
      </c>
      <c r="B1330" s="130">
        <v>1946.170044</v>
      </c>
      <c r="C1330" s="125">
        <f t="shared" si="60"/>
        <v>-3.2410876961937785E-2</v>
      </c>
      <c r="D1330" s="128">
        <f t="shared" si="61"/>
        <v>-32410.876961937785</v>
      </c>
      <c r="E1330" s="128" t="e">
        <f t="shared" ca="1" si="62"/>
        <v>#NAME?</v>
      </c>
    </row>
    <row r="1331" spans="1:5" x14ac:dyDescent="0.3">
      <c r="A1331" s="73">
        <v>41913</v>
      </c>
      <c r="B1331" s="130">
        <v>1946.160034</v>
      </c>
      <c r="C1331" s="125">
        <f t="shared" si="60"/>
        <v>-2.7683225415495949E-2</v>
      </c>
      <c r="D1331" s="128">
        <f t="shared" si="61"/>
        <v>-27683.225415495948</v>
      </c>
      <c r="E1331" s="128" t="e">
        <f t="shared" ca="1" si="62"/>
        <v>#NAME?</v>
      </c>
    </row>
    <row r="1332" spans="1:5" x14ac:dyDescent="0.3">
      <c r="A1332" s="73">
        <v>41912</v>
      </c>
      <c r="B1332" s="130">
        <v>1972.290039</v>
      </c>
      <c r="C1332" s="125">
        <f t="shared" si="60"/>
        <v>-1.3351780041338968E-2</v>
      </c>
      <c r="D1332" s="128">
        <f t="shared" si="61"/>
        <v>-13351.780041338967</v>
      </c>
      <c r="E1332" s="128" t="e">
        <f t="shared" ca="1" si="62"/>
        <v>#NAME?</v>
      </c>
    </row>
    <row r="1333" spans="1:5" x14ac:dyDescent="0.3">
      <c r="A1333" s="73">
        <v>41911</v>
      </c>
      <c r="B1333" s="130">
        <v>1977.8000489999999</v>
      </c>
      <c r="C1333" s="125">
        <f t="shared" si="60"/>
        <v>-3.1902929667151358E-3</v>
      </c>
      <c r="D1333" s="128">
        <f t="shared" si="61"/>
        <v>-3190.2929667151357</v>
      </c>
      <c r="E1333" s="128" t="e">
        <f t="shared" ca="1" si="62"/>
        <v>#NAME?</v>
      </c>
    </row>
    <row r="1334" spans="1:5" x14ac:dyDescent="0.3">
      <c r="A1334" s="73">
        <v>41908</v>
      </c>
      <c r="B1334" s="130">
        <v>1982.849976</v>
      </c>
      <c r="C1334" s="125">
        <f t="shared" si="60"/>
        <v>-1.3548268718645007E-3</v>
      </c>
      <c r="D1334" s="128">
        <f t="shared" si="61"/>
        <v>-1354.8268718645006</v>
      </c>
      <c r="E1334" s="128" t="e">
        <f t="shared" ca="1" si="62"/>
        <v>#NAME?</v>
      </c>
    </row>
    <row r="1335" spans="1:5" x14ac:dyDescent="0.3">
      <c r="A1335" s="73">
        <v>41907</v>
      </c>
      <c r="B1335" s="130">
        <v>1965.98999</v>
      </c>
      <c r="C1335" s="125">
        <f t="shared" si="60"/>
        <v>-1.5750062215200922E-2</v>
      </c>
      <c r="D1335" s="128">
        <f t="shared" si="61"/>
        <v>-15750.062215200922</v>
      </c>
      <c r="E1335" s="128" t="e">
        <f t="shared" ca="1" si="62"/>
        <v>#NAME?</v>
      </c>
    </row>
    <row r="1336" spans="1:5" x14ac:dyDescent="0.3">
      <c r="A1336" s="73">
        <v>41906</v>
      </c>
      <c r="B1336" s="130">
        <v>1998.3000489999999</v>
      </c>
      <c r="C1336" s="125">
        <f t="shared" si="60"/>
        <v>1.3078725038280226E-3</v>
      </c>
      <c r="D1336" s="128">
        <f t="shared" si="61"/>
        <v>1307.8725038280227</v>
      </c>
      <c r="E1336" s="128" t="e">
        <f t="shared" ca="1" si="62"/>
        <v>#NAME?</v>
      </c>
    </row>
    <row r="1337" spans="1:5" x14ac:dyDescent="0.3">
      <c r="A1337" s="73">
        <v>41905</v>
      </c>
      <c r="B1337" s="130">
        <v>1982.7700199999999</v>
      </c>
      <c r="C1337" s="125">
        <f t="shared" si="60"/>
        <v>-2.851441918406028E-3</v>
      </c>
      <c r="D1337" s="128">
        <f t="shared" si="61"/>
        <v>-2851.441918406028</v>
      </c>
      <c r="E1337" s="128" t="e">
        <f t="shared" ca="1" si="62"/>
        <v>#NAME?</v>
      </c>
    </row>
    <row r="1338" spans="1:5" x14ac:dyDescent="0.3">
      <c r="A1338" s="73">
        <v>41904</v>
      </c>
      <c r="B1338" s="130">
        <v>1994.290039</v>
      </c>
      <c r="C1338" s="125">
        <f t="shared" si="60"/>
        <v>-3.6222108270300701E-3</v>
      </c>
      <c r="D1338" s="128">
        <f t="shared" si="61"/>
        <v>-3622.21082703007</v>
      </c>
      <c r="E1338" s="128" t="e">
        <f t="shared" ca="1" si="62"/>
        <v>#NAME?</v>
      </c>
    </row>
    <row r="1339" spans="1:5" x14ac:dyDescent="0.3">
      <c r="A1339" s="73">
        <v>41901</v>
      </c>
      <c r="B1339" s="130">
        <v>2010.400024</v>
      </c>
      <c r="C1339" s="125">
        <f t="shared" si="60"/>
        <v>1.3398663413812795E-3</v>
      </c>
      <c r="D1339" s="128">
        <f t="shared" si="61"/>
        <v>1339.8663413812794</v>
      </c>
      <c r="E1339" s="128" t="e">
        <f t="shared" ca="1" si="62"/>
        <v>#NAME?</v>
      </c>
    </row>
    <row r="1340" spans="1:5" x14ac:dyDescent="0.3">
      <c r="A1340" s="73">
        <v>41900</v>
      </c>
      <c r="B1340" s="130">
        <v>2011.3599850000001</v>
      </c>
      <c r="C1340" s="125">
        <f t="shared" si="60"/>
        <v>6.8630444949249192E-3</v>
      </c>
      <c r="D1340" s="128">
        <f t="shared" si="61"/>
        <v>6863.0444949249195</v>
      </c>
      <c r="E1340" s="128" t="e">
        <f t="shared" ca="1" si="62"/>
        <v>#NAME?</v>
      </c>
    </row>
    <row r="1341" spans="1:5" x14ac:dyDescent="0.3">
      <c r="A1341" s="73">
        <v>41899</v>
      </c>
      <c r="B1341" s="130">
        <v>2001.5699460000001</v>
      </c>
      <c r="C1341" s="125">
        <f t="shared" si="60"/>
        <v>4.2483456571651423E-4</v>
      </c>
      <c r="D1341" s="128">
        <f t="shared" si="61"/>
        <v>424.83456571651425</v>
      </c>
      <c r="E1341" s="128" t="e">
        <f t="shared" ca="1" si="62"/>
        <v>#NAME?</v>
      </c>
    </row>
    <row r="1342" spans="1:5" x14ac:dyDescent="0.3">
      <c r="A1342" s="73">
        <v>41898</v>
      </c>
      <c r="B1342" s="130">
        <v>1998.9799800000001</v>
      </c>
      <c r="C1342" s="125">
        <f t="shared" si="60"/>
        <v>-1.6481455901291575E-3</v>
      </c>
      <c r="D1342" s="128">
        <f t="shared" si="61"/>
        <v>-1648.1455901291574</v>
      </c>
      <c r="E1342" s="128" t="e">
        <f t="shared" ca="1" si="62"/>
        <v>#NAME?</v>
      </c>
    </row>
    <row r="1343" spans="1:5" x14ac:dyDescent="0.3">
      <c r="A1343" s="73">
        <v>41897</v>
      </c>
      <c r="B1343" s="130">
        <v>1984.130005</v>
      </c>
      <c r="C1343" s="125">
        <f t="shared" si="60"/>
        <v>-9.6038125997789381E-3</v>
      </c>
      <c r="D1343" s="128">
        <f t="shared" si="61"/>
        <v>-9603.8125997789375</v>
      </c>
      <c r="E1343" s="128" t="e">
        <f t="shared" ca="1" si="62"/>
        <v>#NAME?</v>
      </c>
    </row>
    <row r="1344" spans="1:5" x14ac:dyDescent="0.3">
      <c r="A1344" s="73">
        <v>41894</v>
      </c>
      <c r="B1344" s="130">
        <v>1985.540039</v>
      </c>
      <c r="C1344" s="125">
        <f t="shared" si="60"/>
        <v>-5.6091183910229603E-3</v>
      </c>
      <c r="D1344" s="128">
        <f t="shared" si="61"/>
        <v>-5609.1183910229602</v>
      </c>
      <c r="E1344" s="128" t="e">
        <f t="shared" ca="1" si="62"/>
        <v>#NAME?</v>
      </c>
    </row>
    <row r="1345" spans="1:5" x14ac:dyDescent="0.3">
      <c r="A1345" s="73">
        <v>41893</v>
      </c>
      <c r="B1345" s="130">
        <v>1997.4499510000001</v>
      </c>
      <c r="C1345" s="125">
        <f t="shared" si="60"/>
        <v>-1.3349419068229285E-3</v>
      </c>
      <c r="D1345" s="128">
        <f t="shared" si="61"/>
        <v>-1334.9419068229286</v>
      </c>
      <c r="E1345" s="128" t="e">
        <f t="shared" ca="1" si="62"/>
        <v>#NAME?</v>
      </c>
    </row>
    <row r="1346" spans="1:5" x14ac:dyDescent="0.3">
      <c r="A1346" s="73">
        <v>41892</v>
      </c>
      <c r="B1346" s="130">
        <v>1995.6899410000001</v>
      </c>
      <c r="C1346" s="125">
        <f t="shared" si="60"/>
        <v>-2.1650178281714672E-3</v>
      </c>
      <c r="D1346" s="128">
        <f t="shared" si="61"/>
        <v>-2165.017828171467</v>
      </c>
      <c r="E1346" s="128" t="e">
        <f t="shared" ca="1" si="62"/>
        <v>#NAME?</v>
      </c>
    </row>
    <row r="1347" spans="1:5" x14ac:dyDescent="0.3">
      <c r="A1347" s="73">
        <v>41891</v>
      </c>
      <c r="B1347" s="130">
        <v>1988.4399410000001</v>
      </c>
      <c r="C1347" s="125">
        <f t="shared" si="60"/>
        <v>-4.7449861812387528E-3</v>
      </c>
      <c r="D1347" s="128">
        <f t="shared" si="61"/>
        <v>-4744.9861812387526</v>
      </c>
      <c r="E1347" s="128" t="e">
        <f t="shared" ca="1" si="62"/>
        <v>#NAME?</v>
      </c>
    </row>
    <row r="1348" spans="1:5" x14ac:dyDescent="0.3">
      <c r="A1348" s="73">
        <v>41890</v>
      </c>
      <c r="B1348" s="130">
        <v>2001.540039</v>
      </c>
      <c r="C1348" s="125">
        <f t="shared" si="60"/>
        <v>6.6083357681552268E-3</v>
      </c>
      <c r="D1348" s="128">
        <f t="shared" si="61"/>
        <v>6608.335768155227</v>
      </c>
      <c r="E1348" s="128" t="e">
        <f t="shared" ca="1" si="62"/>
        <v>#NAME?</v>
      </c>
    </row>
    <row r="1349" spans="1:5" x14ac:dyDescent="0.3">
      <c r="A1349" s="73">
        <v>41887</v>
      </c>
      <c r="B1349" s="130">
        <v>2007.709961</v>
      </c>
      <c r="C1349" s="125">
        <f t="shared" si="60"/>
        <v>7.6993560626272828E-3</v>
      </c>
      <c r="D1349" s="128">
        <f t="shared" si="61"/>
        <v>7699.3560626272829</v>
      </c>
      <c r="E1349" s="128" t="e">
        <f t="shared" ca="1" si="62"/>
        <v>#NAME?</v>
      </c>
    </row>
    <row r="1350" spans="1:5" x14ac:dyDescent="0.3">
      <c r="A1350" s="73">
        <v>41886</v>
      </c>
      <c r="B1350" s="130">
        <v>1997.650024</v>
      </c>
      <c r="C1350" s="125">
        <f t="shared" si="60"/>
        <v>5.6078317974346259E-3</v>
      </c>
      <c r="D1350" s="128">
        <f t="shared" si="61"/>
        <v>5607.8317974346255</v>
      </c>
      <c r="E1350" s="128" t="e">
        <f t="shared" ca="1" si="62"/>
        <v>#NAME?</v>
      </c>
    </row>
    <row r="1351" spans="1:5" x14ac:dyDescent="0.3">
      <c r="A1351" s="73">
        <v>41885</v>
      </c>
      <c r="B1351" s="130">
        <v>2000.719971</v>
      </c>
      <c r="C1351" s="125">
        <f t="shared" si="60"/>
        <v>9.6487662654272111E-3</v>
      </c>
      <c r="D1351" s="128">
        <f t="shared" si="61"/>
        <v>9648.7662654272117</v>
      </c>
      <c r="E1351" s="128" t="e">
        <f t="shared" ca="1" si="62"/>
        <v>#NAME?</v>
      </c>
    </row>
    <row r="1352" spans="1:5" x14ac:dyDescent="0.3">
      <c r="A1352" s="73">
        <v>41884</v>
      </c>
      <c r="B1352" s="130">
        <v>2002.280029</v>
      </c>
      <c r="C1352" s="125">
        <f t="shared" ref="C1352:C1415" si="63">B1352/B1362-1</f>
        <v>1.5488877415322788E-2</v>
      </c>
      <c r="D1352" s="128">
        <f t="shared" ref="D1352:D1415" si="64">C1352*$B$5</f>
        <v>15488.877415322788</v>
      </c>
      <c r="E1352" s="128" t="e">
        <f t="shared" ref="E1352:E1415" ca="1" si="65">ABS(_xlfn.PERCENTILE.INC(OFFSET(D1352,0,0,Window),1-VaRLevel))</f>
        <v>#NAME?</v>
      </c>
    </row>
    <row r="1353" spans="1:5" x14ac:dyDescent="0.3">
      <c r="A1353" s="73">
        <v>41880</v>
      </c>
      <c r="B1353" s="130">
        <v>2003.369995</v>
      </c>
      <c r="C1353" s="125">
        <f t="shared" si="63"/>
        <v>2.4710205590671386E-2</v>
      </c>
      <c r="D1353" s="128">
        <f t="shared" si="64"/>
        <v>24710.205590671387</v>
      </c>
      <c r="E1353" s="128" t="e">
        <f t="shared" ca="1" si="65"/>
        <v>#NAME?</v>
      </c>
    </row>
    <row r="1354" spans="1:5" x14ac:dyDescent="0.3">
      <c r="A1354" s="73">
        <v>41879</v>
      </c>
      <c r="B1354" s="130">
        <v>1996.73999</v>
      </c>
      <c r="C1354" s="125">
        <f t="shared" si="63"/>
        <v>2.1256321592977967E-2</v>
      </c>
      <c r="D1354" s="128">
        <f t="shared" si="64"/>
        <v>21256.321592977965</v>
      </c>
      <c r="E1354" s="128" t="e">
        <f t="shared" ca="1" si="65"/>
        <v>#NAME?</v>
      </c>
    </row>
    <row r="1355" spans="1:5" x14ac:dyDescent="0.3">
      <c r="A1355" s="73">
        <v>41878</v>
      </c>
      <c r="B1355" s="130">
        <v>2000.119995</v>
      </c>
      <c r="C1355" s="125">
        <f t="shared" si="63"/>
        <v>2.7430768058833488E-2</v>
      </c>
      <c r="D1355" s="128">
        <f t="shared" si="64"/>
        <v>27430.768058833488</v>
      </c>
      <c r="E1355" s="128" t="e">
        <f t="shared" ca="1" si="65"/>
        <v>#NAME?</v>
      </c>
    </row>
    <row r="1356" spans="1:5" x14ac:dyDescent="0.3">
      <c r="A1356" s="73">
        <v>41877</v>
      </c>
      <c r="B1356" s="130">
        <v>2000.0200199999999</v>
      </c>
      <c r="C1356" s="125">
        <f t="shared" si="63"/>
        <v>3.4270210730446005E-2</v>
      </c>
      <c r="D1356" s="128">
        <f t="shared" si="64"/>
        <v>34270.210730446008</v>
      </c>
      <c r="E1356" s="128" t="e">
        <f t="shared" ca="1" si="65"/>
        <v>#NAME?</v>
      </c>
    </row>
    <row r="1357" spans="1:5" x14ac:dyDescent="0.3">
      <c r="A1357" s="73">
        <v>41876</v>
      </c>
      <c r="B1357" s="130">
        <v>1997.920044</v>
      </c>
      <c r="C1357" s="125">
        <f t="shared" si="63"/>
        <v>3.1493297923659735E-2</v>
      </c>
      <c r="D1357" s="128">
        <f t="shared" si="64"/>
        <v>31493.297923659735</v>
      </c>
      <c r="E1357" s="128" t="e">
        <f t="shared" ca="1" si="65"/>
        <v>#NAME?</v>
      </c>
    </row>
    <row r="1358" spans="1:5" x14ac:dyDescent="0.3">
      <c r="A1358" s="73">
        <v>41873</v>
      </c>
      <c r="B1358" s="130">
        <v>1988.400024</v>
      </c>
      <c r="C1358" s="125">
        <f t="shared" si="63"/>
        <v>2.9411033915051954E-2</v>
      </c>
      <c r="D1358" s="128">
        <f t="shared" si="64"/>
        <v>29411.033915051954</v>
      </c>
      <c r="E1358" s="128" t="e">
        <f t="shared" ca="1" si="65"/>
        <v>#NAME?</v>
      </c>
    </row>
    <row r="1359" spans="1:5" x14ac:dyDescent="0.3">
      <c r="A1359" s="73">
        <v>41872</v>
      </c>
      <c r="B1359" s="130">
        <v>1992.369995</v>
      </c>
      <c r="C1359" s="125">
        <f t="shared" si="63"/>
        <v>4.3360574025288923E-2</v>
      </c>
      <c r="D1359" s="128">
        <f t="shared" si="64"/>
        <v>43360.574025288923</v>
      </c>
      <c r="E1359" s="128" t="e">
        <f t="shared" ca="1" si="65"/>
        <v>#NAME?</v>
      </c>
    </row>
    <row r="1360" spans="1:5" x14ac:dyDescent="0.3">
      <c r="A1360" s="73">
        <v>41871</v>
      </c>
      <c r="B1360" s="130">
        <v>1986.51001</v>
      </c>
      <c r="C1360" s="125">
        <f t="shared" si="63"/>
        <v>3.4511321681202967E-2</v>
      </c>
      <c r="D1360" s="128">
        <f t="shared" si="64"/>
        <v>34511.321681202964</v>
      </c>
      <c r="E1360" s="128" t="e">
        <f t="shared" ca="1" si="65"/>
        <v>#NAME?</v>
      </c>
    </row>
    <row r="1361" spans="1:5" x14ac:dyDescent="0.3">
      <c r="A1361" s="73">
        <v>41870</v>
      </c>
      <c r="B1361" s="130">
        <v>1981.599976</v>
      </c>
      <c r="C1361" s="125">
        <f t="shared" si="63"/>
        <v>3.1970470025074471E-2</v>
      </c>
      <c r="D1361" s="128">
        <f t="shared" si="64"/>
        <v>31970.470025074472</v>
      </c>
      <c r="E1361" s="128" t="e">
        <f t="shared" ca="1" si="65"/>
        <v>#NAME?</v>
      </c>
    </row>
    <row r="1362" spans="1:5" x14ac:dyDescent="0.3">
      <c r="A1362" s="73">
        <v>41869</v>
      </c>
      <c r="B1362" s="130">
        <v>1971.73999</v>
      </c>
      <c r="C1362" s="125">
        <f t="shared" si="63"/>
        <v>1.6890236756714749E-2</v>
      </c>
      <c r="D1362" s="128">
        <f t="shared" si="64"/>
        <v>16890.236756714748</v>
      </c>
      <c r="E1362" s="128" t="e">
        <f t="shared" ca="1" si="65"/>
        <v>#NAME?</v>
      </c>
    </row>
    <row r="1363" spans="1:5" x14ac:dyDescent="0.3">
      <c r="A1363" s="73">
        <v>41866</v>
      </c>
      <c r="B1363" s="130">
        <v>1955.0600589999999</v>
      </c>
      <c r="C1363" s="125">
        <f t="shared" si="63"/>
        <v>1.5536469691777022E-2</v>
      </c>
      <c r="D1363" s="128">
        <f t="shared" si="64"/>
        <v>15536.469691777022</v>
      </c>
      <c r="E1363" s="128" t="e">
        <f t="shared" ca="1" si="65"/>
        <v>#NAME?</v>
      </c>
    </row>
    <row r="1364" spans="1:5" x14ac:dyDescent="0.3">
      <c r="A1364" s="73">
        <v>41865</v>
      </c>
      <c r="B1364" s="130">
        <v>1955.1800539999999</v>
      </c>
      <c r="C1364" s="125">
        <f t="shared" si="63"/>
        <v>1.2695079657018882E-2</v>
      </c>
      <c r="D1364" s="128">
        <f t="shared" si="64"/>
        <v>12695.079657018881</v>
      </c>
      <c r="E1364" s="128" t="e">
        <f t="shared" ca="1" si="65"/>
        <v>#NAME?</v>
      </c>
    </row>
    <row r="1365" spans="1:5" x14ac:dyDescent="0.3">
      <c r="A1365" s="73">
        <v>41864</v>
      </c>
      <c r="B1365" s="130">
        <v>1946.719971</v>
      </c>
      <c r="C1365" s="125">
        <f t="shared" si="63"/>
        <v>-1.1852358362914761E-2</v>
      </c>
      <c r="D1365" s="128">
        <f t="shared" si="64"/>
        <v>-11852.358362914762</v>
      </c>
      <c r="E1365" s="128" t="e">
        <f t="shared" ca="1" si="65"/>
        <v>#NAME?</v>
      </c>
    </row>
    <row r="1366" spans="1:5" x14ac:dyDescent="0.3">
      <c r="A1366" s="73">
        <v>41863</v>
      </c>
      <c r="B1366" s="130">
        <v>1933.75</v>
      </c>
      <c r="C1366" s="125">
        <f t="shared" si="63"/>
        <v>-1.8376076499620697E-2</v>
      </c>
      <c r="D1366" s="128">
        <f t="shared" si="64"/>
        <v>-18376.076499620696</v>
      </c>
      <c r="E1366" s="128" t="e">
        <f t="shared" ca="1" si="65"/>
        <v>#NAME?</v>
      </c>
    </row>
    <row r="1367" spans="1:5" x14ac:dyDescent="0.3">
      <c r="A1367" s="73">
        <v>41862</v>
      </c>
      <c r="B1367" s="130">
        <v>1936.920044</v>
      </c>
      <c r="C1367" s="125">
        <f t="shared" si="63"/>
        <v>-2.1218746319217496E-2</v>
      </c>
      <c r="D1367" s="128">
        <f t="shared" si="64"/>
        <v>-21218.746319217495</v>
      </c>
      <c r="E1367" s="128" t="e">
        <f t="shared" ca="1" si="65"/>
        <v>#NAME?</v>
      </c>
    </row>
    <row r="1368" spans="1:5" x14ac:dyDescent="0.3">
      <c r="A1368" s="73">
        <v>41859</v>
      </c>
      <c r="B1368" s="130">
        <v>1931.589966</v>
      </c>
      <c r="C1368" s="125">
        <f t="shared" si="63"/>
        <v>-2.3630923301076301E-2</v>
      </c>
      <c r="D1368" s="128">
        <f t="shared" si="64"/>
        <v>-23630.923301076302</v>
      </c>
      <c r="E1368" s="128" t="e">
        <f t="shared" ca="1" si="65"/>
        <v>#NAME?</v>
      </c>
    </row>
    <row r="1369" spans="1:5" x14ac:dyDescent="0.3">
      <c r="A1369" s="73">
        <v>41858</v>
      </c>
      <c r="B1369" s="130">
        <v>1909.5699460000001</v>
      </c>
      <c r="C1369" s="125">
        <f t="shared" si="63"/>
        <v>-3.9442064200264193E-2</v>
      </c>
      <c r="D1369" s="128">
        <f t="shared" si="64"/>
        <v>-39442.064200264191</v>
      </c>
      <c r="E1369" s="128" t="e">
        <f t="shared" ca="1" si="65"/>
        <v>#NAME?</v>
      </c>
    </row>
    <row r="1370" spans="1:5" x14ac:dyDescent="0.3">
      <c r="A1370" s="73">
        <v>41857</v>
      </c>
      <c r="B1370" s="130">
        <v>1920.23999</v>
      </c>
      <c r="C1370" s="125">
        <f t="shared" si="63"/>
        <v>-3.360326302533323E-2</v>
      </c>
      <c r="D1370" s="128">
        <f t="shared" si="64"/>
        <v>-33603.263025333232</v>
      </c>
      <c r="E1370" s="128" t="e">
        <f t="shared" ca="1" si="65"/>
        <v>#NAME?</v>
      </c>
    </row>
    <row r="1371" spans="1:5" x14ac:dyDescent="0.3">
      <c r="A1371" s="73">
        <v>41856</v>
      </c>
      <c r="B1371" s="130">
        <v>1920.209961</v>
      </c>
      <c r="C1371" s="125">
        <f t="shared" si="63"/>
        <v>-3.192291877321507E-2</v>
      </c>
      <c r="D1371" s="128">
        <f t="shared" si="64"/>
        <v>-31922.918773215071</v>
      </c>
      <c r="E1371" s="128" t="e">
        <f t="shared" ca="1" si="65"/>
        <v>#NAME?</v>
      </c>
    </row>
    <row r="1372" spans="1:5" x14ac:dyDescent="0.3">
      <c r="A1372" s="73">
        <v>41855</v>
      </c>
      <c r="B1372" s="130">
        <v>1938.98999</v>
      </c>
      <c r="C1372" s="125">
        <f t="shared" si="63"/>
        <v>-1.7551422967953867E-2</v>
      </c>
      <c r="D1372" s="128">
        <f t="shared" si="64"/>
        <v>-17551.422967953866</v>
      </c>
      <c r="E1372" s="128" t="e">
        <f t="shared" ca="1" si="65"/>
        <v>#NAME?</v>
      </c>
    </row>
    <row r="1373" spans="1:5" x14ac:dyDescent="0.3">
      <c r="A1373" s="73">
        <v>41852</v>
      </c>
      <c r="B1373" s="130">
        <v>1925.150024</v>
      </c>
      <c r="C1373" s="125">
        <f t="shared" si="63"/>
        <v>-2.6827121239289098E-2</v>
      </c>
      <c r="D1373" s="128">
        <f t="shared" si="64"/>
        <v>-26827.121239289099</v>
      </c>
      <c r="E1373" s="128" t="e">
        <f t="shared" ca="1" si="65"/>
        <v>#NAME?</v>
      </c>
    </row>
    <row r="1374" spans="1:5" x14ac:dyDescent="0.3">
      <c r="A1374" s="73">
        <v>41851</v>
      </c>
      <c r="B1374" s="130">
        <v>1930.670044</v>
      </c>
      <c r="C1374" s="125">
        <f t="shared" si="63"/>
        <v>-1.4018523415364026E-2</v>
      </c>
      <c r="D1374" s="128">
        <f t="shared" si="64"/>
        <v>-14018.523415364027</v>
      </c>
      <c r="E1374" s="128" t="e">
        <f t="shared" ca="1" si="65"/>
        <v>#NAME?</v>
      </c>
    </row>
    <row r="1375" spans="1:5" x14ac:dyDescent="0.3">
      <c r="A1375" s="73">
        <v>41850</v>
      </c>
      <c r="B1375" s="130">
        <v>1970.0699460000001</v>
      </c>
      <c r="C1375" s="125">
        <f t="shared" si="63"/>
        <v>-5.8034792176848704E-3</v>
      </c>
      <c r="D1375" s="128">
        <f t="shared" si="64"/>
        <v>-5803.4792176848705</v>
      </c>
      <c r="E1375" s="128" t="e">
        <f t="shared" ca="1" si="65"/>
        <v>#NAME?</v>
      </c>
    </row>
    <row r="1376" spans="1:5" x14ac:dyDescent="0.3">
      <c r="A1376" s="73">
        <v>41849</v>
      </c>
      <c r="B1376" s="130">
        <v>1969.9499510000001</v>
      </c>
      <c r="C1376" s="125">
        <f t="shared" si="63"/>
        <v>-1.6875851126347818E-3</v>
      </c>
      <c r="D1376" s="128">
        <f t="shared" si="64"/>
        <v>-1687.5851126347818</v>
      </c>
      <c r="E1376" s="128" t="e">
        <f t="shared" ca="1" si="65"/>
        <v>#NAME?</v>
      </c>
    </row>
    <row r="1377" spans="1:5" x14ac:dyDescent="0.3">
      <c r="A1377" s="73">
        <v>41848</v>
      </c>
      <c r="B1377" s="130">
        <v>1978.910034</v>
      </c>
      <c r="C1377" s="125">
        <f t="shared" si="63"/>
        <v>9.1551161902403422E-4</v>
      </c>
      <c r="D1377" s="128">
        <f t="shared" si="64"/>
        <v>915.51161902403419</v>
      </c>
      <c r="E1377" s="128" t="e">
        <f t="shared" ca="1" si="65"/>
        <v>#NAME?</v>
      </c>
    </row>
    <row r="1378" spans="1:5" x14ac:dyDescent="0.3">
      <c r="A1378" s="73">
        <v>41845</v>
      </c>
      <c r="B1378" s="130">
        <v>1978.339966</v>
      </c>
      <c r="C1378" s="125">
        <f t="shared" si="63"/>
        <v>5.4737672843068186E-3</v>
      </c>
      <c r="D1378" s="128">
        <f t="shared" si="64"/>
        <v>5473.7672843068185</v>
      </c>
      <c r="E1378" s="128" t="e">
        <f t="shared" ca="1" si="65"/>
        <v>#NAME?</v>
      </c>
    </row>
    <row r="1379" spans="1:5" x14ac:dyDescent="0.3">
      <c r="A1379" s="73">
        <v>41844</v>
      </c>
      <c r="B1379" s="130">
        <v>1987.9799800000001</v>
      </c>
      <c r="C1379" s="125">
        <f t="shared" si="63"/>
        <v>1.1859399678111782E-2</v>
      </c>
      <c r="D1379" s="128">
        <f t="shared" si="64"/>
        <v>11859.399678111782</v>
      </c>
      <c r="E1379" s="128" t="e">
        <f t="shared" ca="1" si="65"/>
        <v>#NAME?</v>
      </c>
    </row>
    <row r="1380" spans="1:5" x14ac:dyDescent="0.3">
      <c r="A1380" s="73">
        <v>41843</v>
      </c>
      <c r="B1380" s="130">
        <v>1987.01001</v>
      </c>
      <c r="C1380" s="125">
        <f t="shared" si="63"/>
        <v>7.187671677872709E-3</v>
      </c>
      <c r="D1380" s="128">
        <f t="shared" si="64"/>
        <v>7187.6716778727086</v>
      </c>
      <c r="E1380" s="128" t="e">
        <f t="shared" ca="1" si="65"/>
        <v>#NAME?</v>
      </c>
    </row>
    <row r="1381" spans="1:5" x14ac:dyDescent="0.3">
      <c r="A1381" s="73">
        <v>41842</v>
      </c>
      <c r="B1381" s="130">
        <v>1983.530029</v>
      </c>
      <c r="C1381" s="125">
        <f t="shared" si="63"/>
        <v>1.0093174854552744E-2</v>
      </c>
      <c r="D1381" s="128">
        <f t="shared" si="64"/>
        <v>10093.174854552744</v>
      </c>
      <c r="E1381" s="128" t="e">
        <f t="shared" ca="1" si="65"/>
        <v>#NAME?</v>
      </c>
    </row>
    <row r="1382" spans="1:5" x14ac:dyDescent="0.3">
      <c r="A1382" s="73">
        <v>41841</v>
      </c>
      <c r="B1382" s="130">
        <v>1973.630005</v>
      </c>
      <c r="C1382" s="125">
        <f t="shared" si="63"/>
        <v>-2.0327251794880485E-3</v>
      </c>
      <c r="D1382" s="128">
        <f t="shared" si="64"/>
        <v>-2032.7251794880485</v>
      </c>
      <c r="E1382" s="128" t="e">
        <f t="shared" ca="1" si="65"/>
        <v>#NAME?</v>
      </c>
    </row>
    <row r="1383" spans="1:5" x14ac:dyDescent="0.3">
      <c r="A1383" s="73">
        <v>41838</v>
      </c>
      <c r="B1383" s="130">
        <v>1978.219971</v>
      </c>
      <c r="C1383" s="125">
        <f t="shared" si="63"/>
        <v>-3.6364585253400028E-3</v>
      </c>
      <c r="D1383" s="128">
        <f t="shared" si="64"/>
        <v>-3636.4585253400028</v>
      </c>
      <c r="E1383" s="128" t="e">
        <f t="shared" ca="1" si="65"/>
        <v>#NAME?</v>
      </c>
    </row>
    <row r="1384" spans="1:5" x14ac:dyDescent="0.3">
      <c r="A1384" s="73">
        <v>41837</v>
      </c>
      <c r="B1384" s="130">
        <v>1958.119995</v>
      </c>
      <c r="C1384" s="125">
        <f t="shared" si="63"/>
        <v>-8.3560381449494514E-3</v>
      </c>
      <c r="D1384" s="128">
        <f t="shared" si="64"/>
        <v>-8356.0381449494507</v>
      </c>
      <c r="E1384" s="128" t="e">
        <f t="shared" ca="1" si="65"/>
        <v>#NAME?</v>
      </c>
    </row>
    <row r="1385" spans="1:5" x14ac:dyDescent="0.3">
      <c r="A1385" s="73">
        <v>41836</v>
      </c>
      <c r="B1385" s="130">
        <v>1981.5699460000001</v>
      </c>
      <c r="C1385" s="125">
        <f t="shared" si="63"/>
        <v>4.1807716061061928E-3</v>
      </c>
      <c r="D1385" s="128">
        <f t="shared" si="64"/>
        <v>4180.7716061061928</v>
      </c>
      <c r="E1385" s="128" t="e">
        <f t="shared" ca="1" si="65"/>
        <v>#NAME?</v>
      </c>
    </row>
    <row r="1386" spans="1:5" x14ac:dyDescent="0.3">
      <c r="A1386" s="73">
        <v>41835</v>
      </c>
      <c r="B1386" s="130">
        <v>1973.280029</v>
      </c>
      <c r="C1386" s="125">
        <f t="shared" si="63"/>
        <v>6.6574071068945528E-3</v>
      </c>
      <c r="D1386" s="128">
        <f t="shared" si="64"/>
        <v>6657.4071068945532</v>
      </c>
      <c r="E1386" s="128" t="e">
        <f t="shared" ca="1" si="65"/>
        <v>#NAME?</v>
      </c>
    </row>
    <row r="1387" spans="1:5" x14ac:dyDescent="0.3">
      <c r="A1387" s="73">
        <v>41834</v>
      </c>
      <c r="B1387" s="130">
        <v>1977.099976</v>
      </c>
      <c r="C1387" s="125">
        <f t="shared" si="63"/>
        <v>8.2306703456449526E-3</v>
      </c>
      <c r="D1387" s="128">
        <f t="shared" si="64"/>
        <v>8230.6703456449522</v>
      </c>
      <c r="E1387" s="128" t="e">
        <f t="shared" ca="1" si="65"/>
        <v>#NAME?</v>
      </c>
    </row>
    <row r="1388" spans="1:5" x14ac:dyDescent="0.3">
      <c r="A1388" s="73">
        <v>41831</v>
      </c>
      <c r="B1388" s="130">
        <v>1967.5699460000001</v>
      </c>
      <c r="C1388" s="125">
        <f t="shared" si="63"/>
        <v>5.2881000364572994E-3</v>
      </c>
      <c r="D1388" s="128">
        <f t="shared" si="64"/>
        <v>5288.1000364572992</v>
      </c>
      <c r="E1388" s="128" t="e">
        <f t="shared" ca="1" si="65"/>
        <v>#NAME?</v>
      </c>
    </row>
    <row r="1389" spans="1:5" x14ac:dyDescent="0.3">
      <c r="A1389" s="73">
        <v>41830</v>
      </c>
      <c r="B1389" s="130">
        <v>1964.6800539999999</v>
      </c>
      <c r="C1389" s="125">
        <f t="shared" si="63"/>
        <v>2.6281939668095777E-3</v>
      </c>
      <c r="D1389" s="128">
        <f t="shared" si="64"/>
        <v>2628.1939668095779</v>
      </c>
      <c r="E1389" s="128" t="e">
        <f t="shared" ca="1" si="65"/>
        <v>#NAME?</v>
      </c>
    </row>
    <row r="1390" spans="1:5" x14ac:dyDescent="0.3">
      <c r="A1390" s="73">
        <v>41829</v>
      </c>
      <c r="B1390" s="130">
        <v>1972.829956</v>
      </c>
      <c r="C1390" s="125">
        <f t="shared" si="63"/>
        <v>1.1718056715638747E-2</v>
      </c>
      <c r="D1390" s="128">
        <f t="shared" si="64"/>
        <v>11718.056715638748</v>
      </c>
      <c r="E1390" s="128" t="e">
        <f t="shared" ca="1" si="65"/>
        <v>#NAME?</v>
      </c>
    </row>
    <row r="1391" spans="1:5" x14ac:dyDescent="0.3">
      <c r="A1391" s="73">
        <v>41828</v>
      </c>
      <c r="B1391" s="130">
        <v>1963.709961</v>
      </c>
      <c r="C1391" s="125">
        <f t="shared" si="63"/>
        <v>5.6046591447467264E-4</v>
      </c>
      <c r="D1391" s="128">
        <f t="shared" si="64"/>
        <v>560.46591447467267</v>
      </c>
      <c r="E1391" s="128" t="e">
        <f t="shared" ca="1" si="65"/>
        <v>#NAME?</v>
      </c>
    </row>
    <row r="1392" spans="1:5" x14ac:dyDescent="0.3">
      <c r="A1392" s="73">
        <v>41827</v>
      </c>
      <c r="B1392" s="130">
        <v>1977.650024</v>
      </c>
      <c r="C1392" s="125">
        <f t="shared" si="63"/>
        <v>7.529805355244612E-3</v>
      </c>
      <c r="D1392" s="128">
        <f t="shared" si="64"/>
        <v>7529.8053552446117</v>
      </c>
      <c r="E1392" s="128" t="e">
        <f t="shared" ca="1" si="65"/>
        <v>#NAME?</v>
      </c>
    </row>
    <row r="1393" spans="1:5" x14ac:dyDescent="0.3">
      <c r="A1393" s="73">
        <v>41823</v>
      </c>
      <c r="B1393" s="130">
        <v>1985.4399410000001</v>
      </c>
      <c r="C1393" s="125">
        <f t="shared" si="63"/>
        <v>1.3248393076207954E-2</v>
      </c>
      <c r="D1393" s="128">
        <f t="shared" si="64"/>
        <v>13248.393076207954</v>
      </c>
      <c r="E1393" s="128" t="e">
        <f t="shared" ca="1" si="65"/>
        <v>#NAME?</v>
      </c>
    </row>
    <row r="1394" spans="1:5" x14ac:dyDescent="0.3">
      <c r="A1394" s="73">
        <v>41822</v>
      </c>
      <c r="B1394" s="130">
        <v>1974.619995</v>
      </c>
      <c r="C1394" s="125">
        <f t="shared" si="63"/>
        <v>9.0138965039385788E-3</v>
      </c>
      <c r="D1394" s="128">
        <f t="shared" si="64"/>
        <v>9013.8965039385785</v>
      </c>
      <c r="E1394" s="128" t="e">
        <f t="shared" ca="1" si="65"/>
        <v>#NAME?</v>
      </c>
    </row>
    <row r="1395" spans="1:5" x14ac:dyDescent="0.3">
      <c r="A1395" s="73">
        <v>41821</v>
      </c>
      <c r="B1395" s="130">
        <v>1973.3199460000001</v>
      </c>
      <c r="C1395" s="125">
        <f t="shared" si="63"/>
        <v>1.6132913228867896E-2</v>
      </c>
      <c r="D1395" s="128">
        <f t="shared" si="64"/>
        <v>16132.913228867896</v>
      </c>
      <c r="E1395" s="128" t="e">
        <f t="shared" ca="1" si="65"/>
        <v>#NAME?</v>
      </c>
    </row>
    <row r="1396" spans="1:5" x14ac:dyDescent="0.3">
      <c r="A1396" s="73">
        <v>41820</v>
      </c>
      <c r="B1396" s="130">
        <v>1960.2299800000001</v>
      </c>
      <c r="C1396" s="125">
        <f t="shared" si="63"/>
        <v>1.1585397033731182E-2</v>
      </c>
      <c r="D1396" s="128">
        <f t="shared" si="64"/>
        <v>11585.397033731182</v>
      </c>
      <c r="E1396" s="128" t="e">
        <f t="shared" ca="1" si="65"/>
        <v>#NAME?</v>
      </c>
    </row>
    <row r="1397" spans="1:5" x14ac:dyDescent="0.3">
      <c r="A1397" s="73">
        <v>41817</v>
      </c>
      <c r="B1397" s="130">
        <v>1960.959961</v>
      </c>
      <c r="C1397" s="125">
        <f t="shared" si="63"/>
        <v>1.280882084357704E-2</v>
      </c>
      <c r="D1397" s="128">
        <f t="shared" si="64"/>
        <v>12808.820843577039</v>
      </c>
      <c r="E1397" s="128" t="e">
        <f t="shared" ca="1" si="65"/>
        <v>#NAME?</v>
      </c>
    </row>
    <row r="1398" spans="1:5" x14ac:dyDescent="0.3">
      <c r="A1398" s="73">
        <v>41816</v>
      </c>
      <c r="B1398" s="130">
        <v>1957.219971</v>
      </c>
      <c r="C1398" s="125">
        <f t="shared" si="63"/>
        <v>1.4045824440414023E-2</v>
      </c>
      <c r="D1398" s="128">
        <f t="shared" si="64"/>
        <v>14045.824440414022</v>
      </c>
      <c r="E1398" s="128" t="e">
        <f t="shared" ca="1" si="65"/>
        <v>#NAME?</v>
      </c>
    </row>
    <row r="1399" spans="1:5" x14ac:dyDescent="0.3">
      <c r="A1399" s="73">
        <v>41815</v>
      </c>
      <c r="B1399" s="130">
        <v>1959.530029</v>
      </c>
      <c r="C1399" s="125">
        <f t="shared" si="63"/>
        <v>8.0457298917706588E-3</v>
      </c>
      <c r="D1399" s="128">
        <f t="shared" si="64"/>
        <v>8045.7298917706585</v>
      </c>
      <c r="E1399" s="128" t="e">
        <f t="shared" ca="1" si="65"/>
        <v>#NAME?</v>
      </c>
    </row>
    <row r="1400" spans="1:5" x14ac:dyDescent="0.3">
      <c r="A1400" s="73">
        <v>41814</v>
      </c>
      <c r="B1400" s="130">
        <v>1949.9799800000001</v>
      </c>
      <c r="C1400" s="125">
        <f t="shared" si="63"/>
        <v>-4.1524663536585127E-4</v>
      </c>
      <c r="D1400" s="128">
        <f t="shared" si="64"/>
        <v>-415.24663536585126</v>
      </c>
      <c r="E1400" s="128" t="e">
        <f t="shared" ca="1" si="65"/>
        <v>#NAME?</v>
      </c>
    </row>
    <row r="1401" spans="1:5" x14ac:dyDescent="0.3">
      <c r="A1401" s="73">
        <v>41813</v>
      </c>
      <c r="B1401" s="130">
        <v>1962.6099850000001</v>
      </c>
      <c r="C1401" s="125">
        <f t="shared" si="63"/>
        <v>5.811581628256679E-3</v>
      </c>
      <c r="D1401" s="128">
        <f t="shared" si="64"/>
        <v>5811.5816282566793</v>
      </c>
      <c r="E1401" s="128" t="e">
        <f t="shared" ca="1" si="65"/>
        <v>#NAME?</v>
      </c>
    </row>
    <row r="1402" spans="1:5" x14ac:dyDescent="0.3">
      <c r="A1402" s="73">
        <v>41810</v>
      </c>
      <c r="B1402" s="130">
        <v>1962.869995</v>
      </c>
      <c r="C1402" s="125">
        <f t="shared" si="63"/>
        <v>6.8891858207802414E-3</v>
      </c>
      <c r="D1402" s="128">
        <f t="shared" si="64"/>
        <v>6889.1858207802416</v>
      </c>
      <c r="E1402" s="128" t="e">
        <f t="shared" ca="1" si="65"/>
        <v>#NAME?</v>
      </c>
    </row>
    <row r="1403" spans="1:5" x14ac:dyDescent="0.3">
      <c r="A1403" s="73">
        <v>41809</v>
      </c>
      <c r="B1403" s="130">
        <v>1959.4799800000001</v>
      </c>
      <c r="C1403" s="125">
        <f t="shared" si="63"/>
        <v>9.801809561789776E-3</v>
      </c>
      <c r="D1403" s="128">
        <f t="shared" si="64"/>
        <v>9801.8095617897761</v>
      </c>
      <c r="E1403" s="128" t="e">
        <f t="shared" ca="1" si="65"/>
        <v>#NAME?</v>
      </c>
    </row>
    <row r="1404" spans="1:5" x14ac:dyDescent="0.3">
      <c r="A1404" s="73">
        <v>41808</v>
      </c>
      <c r="B1404" s="130">
        <v>1956.9799800000001</v>
      </c>
      <c r="C1404" s="125">
        <f t="shared" si="63"/>
        <v>1.5094287468373935E-2</v>
      </c>
      <c r="D1404" s="128">
        <f t="shared" si="64"/>
        <v>15094.287468373936</v>
      </c>
      <c r="E1404" s="128" t="e">
        <f t="shared" ca="1" si="65"/>
        <v>#NAME?</v>
      </c>
    </row>
    <row r="1405" spans="1:5" x14ac:dyDescent="0.3">
      <c r="A1405" s="73">
        <v>41807</v>
      </c>
      <c r="B1405" s="130">
        <v>1941.98999</v>
      </c>
      <c r="C1405" s="125">
        <f t="shared" si="63"/>
        <v>9.2244211180747548E-3</v>
      </c>
      <c r="D1405" s="128">
        <f t="shared" si="64"/>
        <v>9224.4211180747552</v>
      </c>
      <c r="E1405" s="128" t="e">
        <f t="shared" ca="1" si="65"/>
        <v>#NAME?</v>
      </c>
    </row>
    <row r="1406" spans="1:5" x14ac:dyDescent="0.3">
      <c r="A1406" s="73">
        <v>41806</v>
      </c>
      <c r="B1406" s="130">
        <v>1937.780029</v>
      </c>
      <c r="C1406" s="125">
        <f t="shared" si="63"/>
        <v>6.6546793939572524E-3</v>
      </c>
      <c r="D1406" s="128">
        <f t="shared" si="64"/>
        <v>6654.6793939572526</v>
      </c>
      <c r="E1406" s="128" t="e">
        <f t="shared" ca="1" si="65"/>
        <v>#NAME?</v>
      </c>
    </row>
    <row r="1407" spans="1:5" x14ac:dyDescent="0.3">
      <c r="A1407" s="73">
        <v>41803</v>
      </c>
      <c r="B1407" s="130">
        <v>1936.160034</v>
      </c>
      <c r="C1407" s="125">
        <f t="shared" si="63"/>
        <v>6.545167762773918E-3</v>
      </c>
      <c r="D1407" s="128">
        <f t="shared" si="64"/>
        <v>6545.1677627739182</v>
      </c>
      <c r="E1407" s="128" t="e">
        <f t="shared" ca="1" si="65"/>
        <v>#NAME?</v>
      </c>
    </row>
    <row r="1408" spans="1:5" x14ac:dyDescent="0.3">
      <c r="A1408" s="73">
        <v>41802</v>
      </c>
      <c r="B1408" s="130">
        <v>1930.1099850000001</v>
      </c>
      <c r="C1408" s="125">
        <f t="shared" si="63"/>
        <v>5.2498949744290702E-3</v>
      </c>
      <c r="D1408" s="128">
        <f t="shared" si="64"/>
        <v>5249.8949744290703</v>
      </c>
      <c r="E1408" s="128" t="e">
        <f t="shared" ca="1" si="65"/>
        <v>#NAME?</v>
      </c>
    </row>
    <row r="1409" spans="1:5" x14ac:dyDescent="0.3">
      <c r="A1409" s="73">
        <v>41801</v>
      </c>
      <c r="B1409" s="130">
        <v>1943.8900149999999</v>
      </c>
      <c r="C1409" s="125">
        <f t="shared" si="63"/>
        <v>1.7860688394495616E-2</v>
      </c>
      <c r="D1409" s="128">
        <f t="shared" si="64"/>
        <v>17860.688394495617</v>
      </c>
      <c r="E1409" s="128" t="e">
        <f t="shared" ca="1" si="65"/>
        <v>#NAME?</v>
      </c>
    </row>
    <row r="1410" spans="1:5" x14ac:dyDescent="0.3">
      <c r="A1410" s="73">
        <v>41800</v>
      </c>
      <c r="B1410" s="130">
        <v>1950.790039</v>
      </c>
      <c r="C1410" s="125">
        <f t="shared" si="63"/>
        <v>2.0335687510702138E-2</v>
      </c>
      <c r="D1410" s="128">
        <f t="shared" si="64"/>
        <v>20335.687510702137</v>
      </c>
      <c r="E1410" s="128" t="e">
        <f t="shared" ca="1" si="65"/>
        <v>#NAME?</v>
      </c>
    </row>
    <row r="1411" spans="1:5" x14ac:dyDescent="0.3">
      <c r="A1411" s="73">
        <v>41799</v>
      </c>
      <c r="B1411" s="130">
        <v>1951.2700199999999</v>
      </c>
      <c r="C1411" s="125">
        <f t="shared" si="63"/>
        <v>2.669781072951416E-2</v>
      </c>
      <c r="D1411" s="128">
        <f t="shared" si="64"/>
        <v>26697.81072951416</v>
      </c>
      <c r="E1411" s="128" t="e">
        <f t="shared" ca="1" si="65"/>
        <v>#NAME?</v>
      </c>
    </row>
    <row r="1412" spans="1:5" x14ac:dyDescent="0.3">
      <c r="A1412" s="73">
        <v>41796</v>
      </c>
      <c r="B1412" s="130">
        <v>1949.4399410000001</v>
      </c>
      <c r="C1412" s="125">
        <f t="shared" si="63"/>
        <v>3.0092603554537245E-2</v>
      </c>
      <c r="D1412" s="128">
        <f t="shared" si="64"/>
        <v>30092.603554537243</v>
      </c>
      <c r="E1412" s="128" t="e">
        <f t="shared" ca="1" si="65"/>
        <v>#NAME?</v>
      </c>
    </row>
    <row r="1413" spans="1:5" x14ac:dyDescent="0.3">
      <c r="A1413" s="73">
        <v>41795</v>
      </c>
      <c r="B1413" s="130">
        <v>1940.459961</v>
      </c>
      <c r="C1413" s="125">
        <f t="shared" si="63"/>
        <v>2.776964942012583E-2</v>
      </c>
      <c r="D1413" s="128">
        <f t="shared" si="64"/>
        <v>27769.649420125832</v>
      </c>
      <c r="E1413" s="128" t="e">
        <f t="shared" ca="1" si="65"/>
        <v>#NAME?</v>
      </c>
    </row>
    <row r="1414" spans="1:5" x14ac:dyDescent="0.3">
      <c r="A1414" s="73">
        <v>41794</v>
      </c>
      <c r="B1414" s="130">
        <v>1927.880005</v>
      </c>
      <c r="C1414" s="125">
        <f t="shared" si="63"/>
        <v>2.9394045531809132E-2</v>
      </c>
      <c r="D1414" s="128">
        <f t="shared" si="64"/>
        <v>29394.045531809134</v>
      </c>
      <c r="E1414" s="128" t="e">
        <f t="shared" ca="1" si="65"/>
        <v>#NAME?</v>
      </c>
    </row>
    <row r="1415" spans="1:5" x14ac:dyDescent="0.3">
      <c r="A1415" s="73">
        <v>41793</v>
      </c>
      <c r="B1415" s="130">
        <v>1924.23999</v>
      </c>
      <c r="C1415" s="125">
        <f t="shared" si="63"/>
        <v>2.0773672689775369E-2</v>
      </c>
      <c r="D1415" s="128">
        <f t="shared" si="64"/>
        <v>20773.672689775369</v>
      </c>
      <c r="E1415" s="128" t="e">
        <f t="shared" ca="1" si="65"/>
        <v>#NAME?</v>
      </c>
    </row>
    <row r="1416" spans="1:5" x14ac:dyDescent="0.3">
      <c r="A1416" s="73">
        <v>41792</v>
      </c>
      <c r="B1416" s="130">
        <v>1924.969971</v>
      </c>
      <c r="C1416" s="125">
        <f t="shared" ref="C1416:C1479" si="66">B1416/B1426-1</f>
        <v>2.5087059938603495E-2</v>
      </c>
      <c r="D1416" s="128">
        <f t="shared" ref="D1416:D1479" si="67">C1416*$B$5</f>
        <v>25087.059938603496</v>
      </c>
      <c r="E1416" s="128" t="e">
        <f t="shared" ref="E1416:E1479" ca="1" si="68">ABS(_xlfn.PERCENTILE.INC(OFFSET(D1416,0,0,Window),1-VaRLevel))</f>
        <v>#NAME?</v>
      </c>
    </row>
    <row r="1417" spans="1:5" x14ac:dyDescent="0.3">
      <c r="A1417" s="73">
        <v>41789</v>
      </c>
      <c r="B1417" s="130">
        <v>1923.5699460000001</v>
      </c>
      <c r="C1417" s="125">
        <f t="shared" si="66"/>
        <v>2.8179688738441122E-2</v>
      </c>
      <c r="D1417" s="128">
        <f t="shared" si="67"/>
        <v>28179.688738441124</v>
      </c>
      <c r="E1417" s="128" t="e">
        <f t="shared" ca="1" si="68"/>
        <v>#NAME?</v>
      </c>
    </row>
    <row r="1418" spans="1:5" x14ac:dyDescent="0.3">
      <c r="A1418" s="73">
        <v>41788</v>
      </c>
      <c r="B1418" s="130">
        <v>1920.030029</v>
      </c>
      <c r="C1418" s="125">
        <f t="shared" si="66"/>
        <v>1.6679639463651919E-2</v>
      </c>
      <c r="D1418" s="128">
        <f t="shared" si="67"/>
        <v>16679.639463651918</v>
      </c>
      <c r="E1418" s="128" t="e">
        <f t="shared" ca="1" si="68"/>
        <v>#NAME?</v>
      </c>
    </row>
    <row r="1419" spans="1:5" x14ac:dyDescent="0.3">
      <c r="A1419" s="73">
        <v>41787</v>
      </c>
      <c r="B1419" s="130">
        <v>1909.780029</v>
      </c>
      <c r="C1419" s="125">
        <f t="shared" si="66"/>
        <v>6.4982362214622835E-3</v>
      </c>
      <c r="D1419" s="128">
        <f t="shared" si="67"/>
        <v>6498.2362214622835</v>
      </c>
      <c r="E1419" s="128" t="e">
        <f t="shared" ca="1" si="68"/>
        <v>#NAME?</v>
      </c>
    </row>
    <row r="1420" spans="1:5" x14ac:dyDescent="0.3">
      <c r="A1420" s="73">
        <v>41786</v>
      </c>
      <c r="B1420" s="130">
        <v>1911.910034</v>
      </c>
      <c r="C1420" s="125">
        <f t="shared" si="66"/>
        <v>8.04577007191698E-3</v>
      </c>
      <c r="D1420" s="128">
        <f t="shared" si="67"/>
        <v>8045.7700719169798</v>
      </c>
      <c r="E1420" s="128" t="e">
        <f t="shared" ca="1" si="68"/>
        <v>#NAME?</v>
      </c>
    </row>
    <row r="1421" spans="1:5" x14ac:dyDescent="0.3">
      <c r="A1421" s="73">
        <v>41782</v>
      </c>
      <c r="B1421" s="130">
        <v>1900.530029</v>
      </c>
      <c r="C1421" s="125">
        <f t="shared" si="66"/>
        <v>1.1738240084943508E-2</v>
      </c>
      <c r="D1421" s="128">
        <f t="shared" si="67"/>
        <v>11738.240084943507</v>
      </c>
      <c r="E1421" s="128" t="e">
        <f t="shared" ca="1" si="68"/>
        <v>#NAME?</v>
      </c>
    </row>
    <row r="1422" spans="1:5" x14ac:dyDescent="0.3">
      <c r="A1422" s="73">
        <v>41781</v>
      </c>
      <c r="B1422" s="130">
        <v>1892.48999</v>
      </c>
      <c r="C1422" s="125">
        <f t="shared" si="66"/>
        <v>8.9889716815443332E-3</v>
      </c>
      <c r="D1422" s="128">
        <f t="shared" si="67"/>
        <v>8988.9716815443335</v>
      </c>
      <c r="E1422" s="128" t="e">
        <f t="shared" ca="1" si="68"/>
        <v>#NAME?</v>
      </c>
    </row>
    <row r="1423" spans="1:5" x14ac:dyDescent="0.3">
      <c r="A1423" s="73">
        <v>41780</v>
      </c>
      <c r="B1423" s="130">
        <v>1888.030029</v>
      </c>
      <c r="C1423" s="125">
        <f t="shared" si="66"/>
        <v>5.2284186560120904E-3</v>
      </c>
      <c r="D1423" s="128">
        <f t="shared" si="67"/>
        <v>5228.4186560120907</v>
      </c>
      <c r="E1423" s="128" t="e">
        <f t="shared" ca="1" si="68"/>
        <v>#NAME?</v>
      </c>
    </row>
    <row r="1424" spans="1:5" x14ac:dyDescent="0.3">
      <c r="A1424" s="73">
        <v>41779</v>
      </c>
      <c r="B1424" s="130">
        <v>1872.829956</v>
      </c>
      <c r="C1424" s="125">
        <f t="shared" si="66"/>
        <v>2.7359481503343996E-3</v>
      </c>
      <c r="D1424" s="128">
        <f t="shared" si="67"/>
        <v>2735.9481503343995</v>
      </c>
      <c r="E1424" s="128" t="e">
        <f t="shared" ca="1" si="68"/>
        <v>#NAME?</v>
      </c>
    </row>
    <row r="1425" spans="1:5" x14ac:dyDescent="0.3">
      <c r="A1425" s="73">
        <v>41778</v>
      </c>
      <c r="B1425" s="130">
        <v>1885.079956</v>
      </c>
      <c r="C1425" s="125">
        <f t="shared" si="66"/>
        <v>2.2281047638528229E-4</v>
      </c>
      <c r="D1425" s="128">
        <f t="shared" si="67"/>
        <v>222.8104763852823</v>
      </c>
      <c r="E1425" s="128" t="e">
        <f t="shared" ca="1" si="68"/>
        <v>#NAME?</v>
      </c>
    </row>
    <row r="1426" spans="1:5" x14ac:dyDescent="0.3">
      <c r="A1426" s="73">
        <v>41775</v>
      </c>
      <c r="B1426" s="130">
        <v>1877.8599850000001</v>
      </c>
      <c r="C1426" s="125">
        <f t="shared" si="66"/>
        <v>-1.7436394812960776E-3</v>
      </c>
      <c r="D1426" s="128">
        <f t="shared" si="67"/>
        <v>-1743.6394812960775</v>
      </c>
      <c r="E1426" s="128" t="e">
        <f t="shared" ca="1" si="68"/>
        <v>#NAME?</v>
      </c>
    </row>
    <row r="1427" spans="1:5" x14ac:dyDescent="0.3">
      <c r="A1427" s="73">
        <v>41774</v>
      </c>
      <c r="B1427" s="130">
        <v>1870.849976</v>
      </c>
      <c r="C1427" s="125">
        <f t="shared" si="66"/>
        <v>-6.8111768624163904E-3</v>
      </c>
      <c r="D1427" s="128">
        <f t="shared" si="67"/>
        <v>-6811.1768624163906</v>
      </c>
      <c r="E1427" s="128" t="e">
        <f t="shared" ca="1" si="68"/>
        <v>#NAME?</v>
      </c>
    </row>
    <row r="1428" spans="1:5" x14ac:dyDescent="0.3">
      <c r="A1428" s="73">
        <v>41773</v>
      </c>
      <c r="B1428" s="130">
        <v>1888.530029</v>
      </c>
      <c r="C1428" s="125">
        <f t="shared" si="66"/>
        <v>2.4311038611024571E-3</v>
      </c>
      <c r="D1428" s="128">
        <f t="shared" si="67"/>
        <v>2431.1038611024569</v>
      </c>
      <c r="E1428" s="128" t="e">
        <f t="shared" ca="1" si="68"/>
        <v>#NAME?</v>
      </c>
    </row>
    <row r="1429" spans="1:5" x14ac:dyDescent="0.3">
      <c r="A1429" s="73">
        <v>41772</v>
      </c>
      <c r="B1429" s="130">
        <v>1897.4499510000001</v>
      </c>
      <c r="C1429" s="125">
        <f t="shared" si="66"/>
        <v>1.0179252553005558E-2</v>
      </c>
      <c r="D1429" s="128">
        <f t="shared" si="67"/>
        <v>10179.252553005557</v>
      </c>
      <c r="E1429" s="128" t="e">
        <f t="shared" ca="1" si="68"/>
        <v>#NAME?</v>
      </c>
    </row>
    <row r="1430" spans="1:5" x14ac:dyDescent="0.3">
      <c r="A1430" s="73">
        <v>41771</v>
      </c>
      <c r="B1430" s="130">
        <v>1896.650024</v>
      </c>
      <c r="C1430" s="125">
        <f t="shared" si="66"/>
        <v>1.4560571518446475E-2</v>
      </c>
      <c r="D1430" s="128">
        <f t="shared" si="67"/>
        <v>14560.571518446475</v>
      </c>
      <c r="E1430" s="128" t="e">
        <f t="shared" ca="1" si="68"/>
        <v>#NAME?</v>
      </c>
    </row>
    <row r="1431" spans="1:5" x14ac:dyDescent="0.3">
      <c r="A1431" s="73">
        <v>41768</v>
      </c>
      <c r="B1431" s="130">
        <v>1878.4799800000001</v>
      </c>
      <c r="C1431" s="125">
        <f t="shared" si="66"/>
        <v>8.0927099955860893E-3</v>
      </c>
      <c r="D1431" s="128">
        <f t="shared" si="67"/>
        <v>8092.7099955860895</v>
      </c>
      <c r="E1431" s="128" t="e">
        <f t="shared" ca="1" si="68"/>
        <v>#NAME?</v>
      </c>
    </row>
    <row r="1432" spans="1:5" x14ac:dyDescent="0.3">
      <c r="A1432" s="73">
        <v>41767</v>
      </c>
      <c r="B1432" s="130">
        <v>1875.630005</v>
      </c>
      <c r="C1432" s="125">
        <f t="shared" si="66"/>
        <v>-1.5862685835772439E-3</v>
      </c>
      <c r="D1432" s="128">
        <f t="shared" si="67"/>
        <v>-1586.2685835772438</v>
      </c>
      <c r="E1432" s="128" t="e">
        <f t="shared" ca="1" si="68"/>
        <v>#NAME?</v>
      </c>
    </row>
    <row r="1433" spans="1:5" x14ac:dyDescent="0.3">
      <c r="A1433" s="73">
        <v>41766</v>
      </c>
      <c r="B1433" s="130">
        <v>1878.209961</v>
      </c>
      <c r="C1433" s="125">
        <f t="shared" si="66"/>
        <v>1.5036584270180509E-3</v>
      </c>
      <c r="D1433" s="128">
        <f t="shared" si="67"/>
        <v>1503.6584270180508</v>
      </c>
      <c r="E1433" s="128" t="e">
        <f t="shared" ca="1" si="68"/>
        <v>#NAME?</v>
      </c>
    </row>
    <row r="1434" spans="1:5" x14ac:dyDescent="0.3">
      <c r="A1434" s="73">
        <v>41765</v>
      </c>
      <c r="B1434" s="130">
        <v>1867.719971</v>
      </c>
      <c r="C1434" s="125">
        <f t="shared" si="66"/>
        <v>-6.2941010835514399E-3</v>
      </c>
      <c r="D1434" s="128">
        <f t="shared" si="67"/>
        <v>-6294.1010835514398</v>
      </c>
      <c r="E1434" s="128" t="e">
        <f t="shared" ca="1" si="68"/>
        <v>#NAME?</v>
      </c>
    </row>
    <row r="1435" spans="1:5" x14ac:dyDescent="0.3">
      <c r="A1435" s="73">
        <v>41764</v>
      </c>
      <c r="B1435" s="130">
        <v>1884.660034</v>
      </c>
      <c r="C1435" s="125">
        <f t="shared" si="66"/>
        <v>6.8219921564141028E-3</v>
      </c>
      <c r="D1435" s="128">
        <f t="shared" si="67"/>
        <v>6821.9921564141032</v>
      </c>
      <c r="E1435" s="128" t="e">
        <f t="shared" ca="1" si="68"/>
        <v>#NAME?</v>
      </c>
    </row>
    <row r="1436" spans="1:5" x14ac:dyDescent="0.3">
      <c r="A1436" s="73">
        <v>41761</v>
      </c>
      <c r="B1436" s="130">
        <v>1881.1400149999999</v>
      </c>
      <c r="C1436" s="125">
        <f t="shared" si="66"/>
        <v>8.7353080460343957E-3</v>
      </c>
      <c r="D1436" s="128">
        <f t="shared" si="67"/>
        <v>8735.3080460343954</v>
      </c>
      <c r="E1436" s="128" t="e">
        <f t="shared" ca="1" si="68"/>
        <v>#NAME?</v>
      </c>
    </row>
    <row r="1437" spans="1:5" x14ac:dyDescent="0.3">
      <c r="A1437" s="73">
        <v>41760</v>
      </c>
      <c r="B1437" s="130">
        <v>1883.6800539999999</v>
      </c>
      <c r="C1437" s="125">
        <f t="shared" si="66"/>
        <v>1.1474993058607552E-2</v>
      </c>
      <c r="D1437" s="128">
        <f t="shared" si="67"/>
        <v>11474.993058607552</v>
      </c>
      <c r="E1437" s="128" t="e">
        <f t="shared" ca="1" si="68"/>
        <v>#NAME?</v>
      </c>
    </row>
    <row r="1438" spans="1:5" x14ac:dyDescent="0.3">
      <c r="A1438" s="73">
        <v>41759</v>
      </c>
      <c r="B1438" s="130">
        <v>1883.9499510000001</v>
      </c>
      <c r="C1438" s="125">
        <f t="shared" si="66"/>
        <v>2.2230285431532382E-2</v>
      </c>
      <c r="D1438" s="128">
        <f t="shared" si="67"/>
        <v>22230.285431532382</v>
      </c>
      <c r="E1438" s="128" t="e">
        <f t="shared" ca="1" si="68"/>
        <v>#NAME?</v>
      </c>
    </row>
    <row r="1439" spans="1:5" x14ac:dyDescent="0.3">
      <c r="A1439" s="73">
        <v>41758</v>
      </c>
      <c r="B1439" s="130">
        <v>1878.329956</v>
      </c>
      <c r="C1439" s="125">
        <f t="shared" si="66"/>
        <v>2.6067797832971973E-2</v>
      </c>
      <c r="D1439" s="128">
        <f t="shared" si="67"/>
        <v>26067.797832971974</v>
      </c>
      <c r="E1439" s="128" t="e">
        <f t="shared" ca="1" si="68"/>
        <v>#NAME?</v>
      </c>
    </row>
    <row r="1440" spans="1:5" x14ac:dyDescent="0.3">
      <c r="A1440" s="73">
        <v>41757</v>
      </c>
      <c r="B1440" s="130">
        <v>1869.4300539999999</v>
      </c>
      <c r="C1440" s="125">
        <f t="shared" si="66"/>
        <v>2.9597626657777321E-2</v>
      </c>
      <c r="D1440" s="128">
        <f t="shared" si="67"/>
        <v>29597.62665777732</v>
      </c>
      <c r="E1440" s="128" t="e">
        <f t="shared" ca="1" si="68"/>
        <v>#NAME?</v>
      </c>
    </row>
    <row r="1441" spans="1:5" x14ac:dyDescent="0.3">
      <c r="A1441" s="73">
        <v>41754</v>
      </c>
      <c r="B1441" s="130">
        <v>1863.400024</v>
      </c>
      <c r="C1441" s="125">
        <f t="shared" si="66"/>
        <v>1.6540504903104214E-2</v>
      </c>
      <c r="D1441" s="128">
        <f t="shared" si="67"/>
        <v>16540.504903104214</v>
      </c>
      <c r="E1441" s="128" t="e">
        <f t="shared" ca="1" si="68"/>
        <v>#NAME?</v>
      </c>
    </row>
    <row r="1442" spans="1:5" x14ac:dyDescent="0.3">
      <c r="A1442" s="73">
        <v>41753</v>
      </c>
      <c r="B1442" s="130">
        <v>1878.6099850000001</v>
      </c>
      <c r="C1442" s="125">
        <f t="shared" si="66"/>
        <v>3.4344618650659076E-3</v>
      </c>
      <c r="D1442" s="128">
        <f t="shared" si="67"/>
        <v>3434.4618650659077</v>
      </c>
      <c r="E1442" s="128" t="e">
        <f t="shared" ca="1" si="68"/>
        <v>#NAME?</v>
      </c>
    </row>
    <row r="1443" spans="1:5" x14ac:dyDescent="0.3">
      <c r="A1443" s="73">
        <v>41752</v>
      </c>
      <c r="B1443" s="130">
        <v>1875.3900149999999</v>
      </c>
      <c r="C1443" s="125">
        <f t="shared" si="66"/>
        <v>1.2651490579390412E-2</v>
      </c>
      <c r="D1443" s="128">
        <f t="shared" si="67"/>
        <v>12651.490579390413</v>
      </c>
      <c r="E1443" s="128" t="e">
        <f t="shared" ca="1" si="68"/>
        <v>#NAME?</v>
      </c>
    </row>
    <row r="1444" spans="1:5" x14ac:dyDescent="0.3">
      <c r="A1444" s="73">
        <v>41751</v>
      </c>
      <c r="B1444" s="130">
        <v>1879.5500489999999</v>
      </c>
      <c r="C1444" s="125">
        <f t="shared" si="66"/>
        <v>1.8704206559497782E-2</v>
      </c>
      <c r="D1444" s="128">
        <f t="shared" si="67"/>
        <v>18704.206559497783</v>
      </c>
      <c r="E1444" s="128" t="e">
        <f t="shared" ca="1" si="68"/>
        <v>#NAME?</v>
      </c>
    </row>
    <row r="1445" spans="1:5" x14ac:dyDescent="0.3">
      <c r="A1445" s="73">
        <v>41750</v>
      </c>
      <c r="B1445" s="130">
        <v>1871.8900149999999</v>
      </c>
      <c r="C1445" s="125">
        <f t="shared" si="66"/>
        <v>3.6459629958676132E-3</v>
      </c>
      <c r="D1445" s="128">
        <f t="shared" si="67"/>
        <v>3645.9629958676132</v>
      </c>
      <c r="E1445" s="128" t="e">
        <f t="shared" ca="1" si="68"/>
        <v>#NAME?</v>
      </c>
    </row>
    <row r="1446" spans="1:5" x14ac:dyDescent="0.3">
      <c r="A1446" s="73">
        <v>41746</v>
      </c>
      <c r="B1446" s="130">
        <v>1864.849976</v>
      </c>
      <c r="C1446" s="125">
        <f t="shared" si="66"/>
        <v>-1.266434968085739E-2</v>
      </c>
      <c r="D1446" s="128">
        <f t="shared" si="67"/>
        <v>-12664.349680857389</v>
      </c>
      <c r="E1446" s="128" t="e">
        <f t="shared" ca="1" si="68"/>
        <v>#NAME?</v>
      </c>
    </row>
    <row r="1447" spans="1:5" x14ac:dyDescent="0.3">
      <c r="A1447" s="73">
        <v>41745</v>
      </c>
      <c r="B1447" s="130">
        <v>1862.3100589999999</v>
      </c>
      <c r="C1447" s="125">
        <f t="shared" si="66"/>
        <v>-1.5119765528121887E-2</v>
      </c>
      <c r="D1447" s="128">
        <f t="shared" si="67"/>
        <v>-15119.765528121887</v>
      </c>
      <c r="E1447" s="128" t="e">
        <f t="shared" ca="1" si="68"/>
        <v>#NAME?</v>
      </c>
    </row>
    <row r="1448" spans="1:5" x14ac:dyDescent="0.3">
      <c r="A1448" s="73">
        <v>41744</v>
      </c>
      <c r="B1448" s="130">
        <v>1842.9799800000001</v>
      </c>
      <c r="C1448" s="125">
        <f t="shared" si="66"/>
        <v>-2.2561436393552459E-2</v>
      </c>
      <c r="D1448" s="128">
        <f t="shared" si="67"/>
        <v>-22561.43639355246</v>
      </c>
      <c r="E1448" s="128" t="e">
        <f t="shared" ca="1" si="68"/>
        <v>#NAME?</v>
      </c>
    </row>
    <row r="1449" spans="1:5" x14ac:dyDescent="0.3">
      <c r="A1449" s="73">
        <v>41743</v>
      </c>
      <c r="B1449" s="130">
        <v>1830.6099850000001</v>
      </c>
      <c r="C1449" s="125">
        <f t="shared" si="66"/>
        <v>-2.2287608958724725E-2</v>
      </c>
      <c r="D1449" s="128">
        <f t="shared" si="67"/>
        <v>-22287.608958724726</v>
      </c>
      <c r="E1449" s="128" t="e">
        <f t="shared" ca="1" si="68"/>
        <v>#NAME?</v>
      </c>
    </row>
    <row r="1450" spans="1:5" x14ac:dyDescent="0.3">
      <c r="A1450" s="73">
        <v>41740</v>
      </c>
      <c r="B1450" s="130">
        <v>1815.6899410000001</v>
      </c>
      <c r="C1450" s="125">
        <f t="shared" si="66"/>
        <v>-2.2571922197682781E-2</v>
      </c>
      <c r="D1450" s="128">
        <f t="shared" si="67"/>
        <v>-22571.922197682779</v>
      </c>
      <c r="E1450" s="128" t="e">
        <f t="shared" ca="1" si="68"/>
        <v>#NAME?</v>
      </c>
    </row>
    <row r="1451" spans="1:5" x14ac:dyDescent="0.3">
      <c r="A1451" s="73">
        <v>41739</v>
      </c>
      <c r="B1451" s="130">
        <v>1833.079956</v>
      </c>
      <c r="C1451" s="125">
        <f t="shared" si="66"/>
        <v>-8.6315507849313855E-3</v>
      </c>
      <c r="D1451" s="128">
        <f t="shared" si="67"/>
        <v>-8631.5507849313854</v>
      </c>
      <c r="E1451" s="128" t="e">
        <f t="shared" ca="1" si="68"/>
        <v>#NAME?</v>
      </c>
    </row>
    <row r="1452" spans="1:5" x14ac:dyDescent="0.3">
      <c r="A1452" s="73">
        <v>41738</v>
      </c>
      <c r="B1452" s="130">
        <v>1872.1800539999999</v>
      </c>
      <c r="C1452" s="125">
        <f t="shared" si="66"/>
        <v>1.0590747060902794E-2</v>
      </c>
      <c r="D1452" s="128">
        <f t="shared" si="67"/>
        <v>10590.747060902795</v>
      </c>
      <c r="E1452" s="128" t="e">
        <f t="shared" ca="1" si="68"/>
        <v>#NAME?</v>
      </c>
    </row>
    <row r="1453" spans="1:5" x14ac:dyDescent="0.3">
      <c r="A1453" s="73">
        <v>41737</v>
      </c>
      <c r="B1453" s="130">
        <v>1851.959961</v>
      </c>
      <c r="C1453" s="125">
        <f t="shared" si="66"/>
        <v>-7.3219809160546268E-3</v>
      </c>
      <c r="D1453" s="128">
        <f t="shared" si="67"/>
        <v>-7321.9809160546265</v>
      </c>
      <c r="E1453" s="128" t="e">
        <f t="shared" ca="1" si="68"/>
        <v>#NAME?</v>
      </c>
    </row>
    <row r="1454" spans="1:5" x14ac:dyDescent="0.3">
      <c r="A1454" s="73">
        <v>41736</v>
      </c>
      <c r="B1454" s="130">
        <v>1845.040039</v>
      </c>
      <c r="C1454" s="125">
        <f t="shared" si="66"/>
        <v>-6.6758023913948694E-3</v>
      </c>
      <c r="D1454" s="128">
        <f t="shared" si="67"/>
        <v>-6675.8023913948691</v>
      </c>
      <c r="E1454" s="128" t="e">
        <f t="shared" ca="1" si="68"/>
        <v>#NAME?</v>
      </c>
    </row>
    <row r="1455" spans="1:5" x14ac:dyDescent="0.3">
      <c r="A1455" s="73">
        <v>41733</v>
      </c>
      <c r="B1455" s="130">
        <v>1865.089966</v>
      </c>
      <c r="C1455" s="125">
        <f t="shared" si="66"/>
        <v>-7.6616054726263982E-4</v>
      </c>
      <c r="D1455" s="128">
        <f t="shared" si="67"/>
        <v>-766.16054726263985</v>
      </c>
      <c r="E1455" s="128" t="e">
        <f t="shared" ca="1" si="68"/>
        <v>#NAME?</v>
      </c>
    </row>
    <row r="1456" spans="1:5" x14ac:dyDescent="0.3">
      <c r="A1456" s="73">
        <v>41732</v>
      </c>
      <c r="B1456" s="130">
        <v>1888.7700199999999</v>
      </c>
      <c r="C1456" s="125">
        <f t="shared" si="66"/>
        <v>8.9529489214643654E-3</v>
      </c>
      <c r="D1456" s="128">
        <f t="shared" si="67"/>
        <v>8952.9489214643654</v>
      </c>
      <c r="E1456" s="128" t="e">
        <f t="shared" ca="1" si="68"/>
        <v>#NAME?</v>
      </c>
    </row>
    <row r="1457" spans="1:5" x14ac:dyDescent="0.3">
      <c r="A1457" s="73">
        <v>41731</v>
      </c>
      <c r="B1457" s="130">
        <v>1890.900024</v>
      </c>
      <c r="C1457" s="125">
        <f t="shared" si="66"/>
        <v>1.6192223475311573E-2</v>
      </c>
      <c r="D1457" s="128">
        <f t="shared" si="67"/>
        <v>16192.223475311574</v>
      </c>
      <c r="E1457" s="128" t="e">
        <f t="shared" ca="1" si="68"/>
        <v>#NAME?</v>
      </c>
    </row>
    <row r="1458" spans="1:5" x14ac:dyDescent="0.3">
      <c r="A1458" s="73">
        <v>41730</v>
      </c>
      <c r="B1458" s="130">
        <v>1885.5200199999999</v>
      </c>
      <c r="C1458" s="125">
        <f t="shared" si="66"/>
        <v>7.0877393510482278E-3</v>
      </c>
      <c r="D1458" s="128">
        <f t="shared" si="67"/>
        <v>7087.7393510482279</v>
      </c>
      <c r="E1458" s="128" t="e">
        <f t="shared" ca="1" si="68"/>
        <v>#NAME?</v>
      </c>
    </row>
    <row r="1459" spans="1:5" x14ac:dyDescent="0.3">
      <c r="A1459" s="73">
        <v>41729</v>
      </c>
      <c r="B1459" s="130">
        <v>1872.339966</v>
      </c>
      <c r="C1459" s="125">
        <f t="shared" si="66"/>
        <v>7.2680182264073245E-3</v>
      </c>
      <c r="D1459" s="128">
        <f t="shared" si="67"/>
        <v>7268.0182264073246</v>
      </c>
      <c r="E1459" s="128" t="e">
        <f t="shared" ca="1" si="68"/>
        <v>#NAME?</v>
      </c>
    </row>
    <row r="1460" spans="1:5" x14ac:dyDescent="0.3">
      <c r="A1460" s="73">
        <v>41726</v>
      </c>
      <c r="B1460" s="130">
        <v>1857.619995</v>
      </c>
      <c r="C1460" s="125">
        <f t="shared" si="66"/>
        <v>8.9564506336965444E-3</v>
      </c>
      <c r="D1460" s="128">
        <f t="shared" si="67"/>
        <v>8956.4506336965442</v>
      </c>
      <c r="E1460" s="128" t="e">
        <f t="shared" ca="1" si="68"/>
        <v>#NAME?</v>
      </c>
    </row>
    <row r="1461" spans="1:5" x14ac:dyDescent="0.3">
      <c r="A1461" s="73">
        <v>41725</v>
      </c>
      <c r="B1461" s="130">
        <v>1849.040039</v>
      </c>
      <c r="C1461" s="125">
        <f t="shared" si="66"/>
        <v>1.4623921107279614E-3</v>
      </c>
      <c r="D1461" s="128">
        <f t="shared" si="67"/>
        <v>1462.3921107279614</v>
      </c>
      <c r="E1461" s="128" t="e">
        <f t="shared" ca="1" si="68"/>
        <v>#NAME?</v>
      </c>
    </row>
    <row r="1462" spans="1:5" x14ac:dyDescent="0.3">
      <c r="A1462" s="73">
        <v>41724</v>
      </c>
      <c r="B1462" s="130">
        <v>1852.5600589999999</v>
      </c>
      <c r="C1462" s="125">
        <f t="shared" si="66"/>
        <v>-8.371637089289341E-3</v>
      </c>
      <c r="D1462" s="128">
        <f t="shared" si="67"/>
        <v>-8371.637089289341</v>
      </c>
      <c r="E1462" s="128" t="e">
        <f t="shared" ca="1" si="68"/>
        <v>#NAME?</v>
      </c>
    </row>
    <row r="1463" spans="1:5" x14ac:dyDescent="0.3">
      <c r="A1463" s="73">
        <v>41723</v>
      </c>
      <c r="B1463" s="130">
        <v>1865.619995</v>
      </c>
      <c r="C1463" s="125">
        <f t="shared" si="66"/>
        <v>-1.0762356540743312E-3</v>
      </c>
      <c r="D1463" s="128">
        <f t="shared" si="67"/>
        <v>-1076.2356540743313</v>
      </c>
      <c r="E1463" s="128" t="e">
        <f t="shared" ca="1" si="68"/>
        <v>#NAME?</v>
      </c>
    </row>
    <row r="1464" spans="1:5" x14ac:dyDescent="0.3">
      <c r="A1464" s="73">
        <v>41722</v>
      </c>
      <c r="B1464" s="130">
        <v>1857.4399410000001</v>
      </c>
      <c r="C1464" s="125">
        <f t="shared" si="66"/>
        <v>-1.0510557135227638E-2</v>
      </c>
      <c r="D1464" s="128">
        <f t="shared" si="67"/>
        <v>-10510.557135227638</v>
      </c>
      <c r="E1464" s="128" t="e">
        <f t="shared" ca="1" si="68"/>
        <v>#NAME?</v>
      </c>
    </row>
    <row r="1465" spans="1:5" x14ac:dyDescent="0.3">
      <c r="A1465" s="73">
        <v>41719</v>
      </c>
      <c r="B1465" s="130">
        <v>1866.5200199999999</v>
      </c>
      <c r="C1465" s="125">
        <f t="shared" si="66"/>
        <v>-6.1340646422715084E-3</v>
      </c>
      <c r="D1465" s="128">
        <f t="shared" si="67"/>
        <v>-6134.0646422715081</v>
      </c>
      <c r="E1465" s="128" t="e">
        <f t="shared" ca="1" si="68"/>
        <v>#NAME?</v>
      </c>
    </row>
    <row r="1466" spans="1:5" x14ac:dyDescent="0.3">
      <c r="A1466" s="73">
        <v>41718</v>
      </c>
      <c r="B1466" s="130">
        <v>1872.01001</v>
      </c>
      <c r="C1466" s="125">
        <f t="shared" si="66"/>
        <v>-2.6744478897199331E-3</v>
      </c>
      <c r="D1466" s="128">
        <f t="shared" si="67"/>
        <v>-2674.4478897199333</v>
      </c>
      <c r="E1466" s="128" t="e">
        <f t="shared" ca="1" si="68"/>
        <v>#NAME?</v>
      </c>
    </row>
    <row r="1467" spans="1:5" x14ac:dyDescent="0.3">
      <c r="A1467" s="73">
        <v>41717</v>
      </c>
      <c r="B1467" s="130">
        <v>1860.7700199999999</v>
      </c>
      <c r="C1467" s="125">
        <f t="shared" si="66"/>
        <v>-6.9591039589994574E-3</v>
      </c>
      <c r="D1467" s="128">
        <f t="shared" si="67"/>
        <v>-6959.1039589994571</v>
      </c>
      <c r="E1467" s="128" t="e">
        <f t="shared" ca="1" si="68"/>
        <v>#NAME?</v>
      </c>
    </row>
    <row r="1468" spans="1:5" x14ac:dyDescent="0.3">
      <c r="A1468" s="73">
        <v>41716</v>
      </c>
      <c r="B1468" s="130">
        <v>1872.25</v>
      </c>
      <c r="C1468" s="125">
        <f t="shared" si="66"/>
        <v>-8.858664342901168E-4</v>
      </c>
      <c r="D1468" s="128">
        <f t="shared" si="67"/>
        <v>-885.86643429011679</v>
      </c>
      <c r="E1468" s="128" t="e">
        <f t="shared" ca="1" si="68"/>
        <v>#NAME?</v>
      </c>
    </row>
    <row r="1469" spans="1:5" x14ac:dyDescent="0.3">
      <c r="A1469" s="73">
        <v>41715</v>
      </c>
      <c r="B1469" s="130">
        <v>1858.829956</v>
      </c>
      <c r="C1469" s="125">
        <f t="shared" si="66"/>
        <v>7.0974498664209129E-3</v>
      </c>
      <c r="D1469" s="128">
        <f t="shared" si="67"/>
        <v>7097.4498664209132</v>
      </c>
      <c r="E1469" s="128" t="e">
        <f t="shared" ca="1" si="68"/>
        <v>#NAME?</v>
      </c>
    </row>
    <row r="1470" spans="1:5" x14ac:dyDescent="0.3">
      <c r="A1470" s="73">
        <v>41712</v>
      </c>
      <c r="B1470" s="130">
        <v>1841.130005</v>
      </c>
      <c r="C1470" s="125">
        <f t="shared" si="66"/>
        <v>-9.8523469212751236E-3</v>
      </c>
      <c r="D1470" s="128">
        <f t="shared" si="67"/>
        <v>-9852.3469212751243</v>
      </c>
      <c r="E1470" s="128" t="e">
        <f t="shared" ca="1" si="68"/>
        <v>#NAME?</v>
      </c>
    </row>
    <row r="1471" spans="1:5" x14ac:dyDescent="0.3">
      <c r="A1471" s="73">
        <v>41711</v>
      </c>
      <c r="B1471" s="130">
        <v>1846.339966</v>
      </c>
      <c r="C1471" s="125">
        <f t="shared" si="66"/>
        <v>-4.2873945460480956E-3</v>
      </c>
      <c r="D1471" s="128">
        <f t="shared" si="67"/>
        <v>-4287.3945460480954</v>
      </c>
      <c r="E1471" s="128" t="e">
        <f t="shared" ca="1" si="68"/>
        <v>#NAME?</v>
      </c>
    </row>
    <row r="1472" spans="1:5" x14ac:dyDescent="0.3">
      <c r="A1472" s="73">
        <v>41710</v>
      </c>
      <c r="B1472" s="130">
        <v>1868.1999510000001</v>
      </c>
      <c r="C1472" s="125">
        <f t="shared" si="66"/>
        <v>1.2486676806050978E-2</v>
      </c>
      <c r="D1472" s="128">
        <f t="shared" si="67"/>
        <v>12486.676806050978</v>
      </c>
      <c r="E1472" s="128" t="e">
        <f t="shared" ca="1" si="68"/>
        <v>#NAME?</v>
      </c>
    </row>
    <row r="1473" spans="1:5" x14ac:dyDescent="0.3">
      <c r="A1473" s="73">
        <v>41709</v>
      </c>
      <c r="B1473" s="130">
        <v>1867.630005</v>
      </c>
      <c r="C1473" s="125">
        <f t="shared" si="66"/>
        <v>1.219975397860229E-2</v>
      </c>
      <c r="D1473" s="128">
        <f t="shared" si="67"/>
        <v>12199.75397860229</v>
      </c>
      <c r="E1473" s="128" t="e">
        <f t="shared" ca="1" si="68"/>
        <v>#NAME?</v>
      </c>
    </row>
    <row r="1474" spans="1:5" x14ac:dyDescent="0.3">
      <c r="A1474" s="73">
        <v>41708</v>
      </c>
      <c r="B1474" s="130">
        <v>1877.170044</v>
      </c>
      <c r="C1474" s="125">
        <f t="shared" si="66"/>
        <v>1.5999079481051837E-2</v>
      </c>
      <c r="D1474" s="128">
        <f t="shared" si="67"/>
        <v>15999.079481051836</v>
      </c>
      <c r="E1474" s="128" t="e">
        <f t="shared" ca="1" si="68"/>
        <v>#NAME?</v>
      </c>
    </row>
    <row r="1475" spans="1:5" x14ac:dyDescent="0.3">
      <c r="A1475" s="73">
        <v>41705</v>
      </c>
      <c r="B1475" s="130">
        <v>1878.040039</v>
      </c>
      <c r="C1475" s="125">
        <f t="shared" si="66"/>
        <v>2.2758360245064724E-2</v>
      </c>
      <c r="D1475" s="128">
        <f t="shared" si="67"/>
        <v>22758.360245064723</v>
      </c>
      <c r="E1475" s="128" t="e">
        <f t="shared" ca="1" si="68"/>
        <v>#NAME?</v>
      </c>
    </row>
    <row r="1476" spans="1:5" x14ac:dyDescent="0.3">
      <c r="A1476" s="73">
        <v>41704</v>
      </c>
      <c r="B1476" s="130">
        <v>1877.030029</v>
      </c>
      <c r="C1476" s="125">
        <f t="shared" si="66"/>
        <v>2.0246985733531897E-2</v>
      </c>
      <c r="D1476" s="128">
        <f t="shared" si="67"/>
        <v>20246.985733531896</v>
      </c>
      <c r="E1476" s="128" t="e">
        <f t="shared" ca="1" si="68"/>
        <v>#NAME?</v>
      </c>
    </row>
    <row r="1477" spans="1:5" x14ac:dyDescent="0.3">
      <c r="A1477" s="73">
        <v>41703</v>
      </c>
      <c r="B1477" s="130">
        <v>1873.8100589999999</v>
      </c>
      <c r="C1477" s="125">
        <f t="shared" si="66"/>
        <v>2.4639813533834598E-2</v>
      </c>
      <c r="D1477" s="128">
        <f t="shared" si="67"/>
        <v>24639.813533834596</v>
      </c>
      <c r="E1477" s="128" t="e">
        <f t="shared" ca="1" si="68"/>
        <v>#NAME?</v>
      </c>
    </row>
    <row r="1478" spans="1:5" x14ac:dyDescent="0.3">
      <c r="A1478" s="73">
        <v>41702</v>
      </c>
      <c r="B1478" s="130">
        <v>1873.910034</v>
      </c>
      <c r="C1478" s="125">
        <f t="shared" si="66"/>
        <v>1.8008878843472909E-2</v>
      </c>
      <c r="D1478" s="128">
        <f t="shared" si="67"/>
        <v>18008.87884347291</v>
      </c>
      <c r="E1478" s="128" t="e">
        <f t="shared" ca="1" si="68"/>
        <v>#NAME?</v>
      </c>
    </row>
    <row r="1479" spans="1:5" x14ac:dyDescent="0.3">
      <c r="A1479" s="73">
        <v>41701</v>
      </c>
      <c r="B1479" s="130">
        <v>1845.7299800000001</v>
      </c>
      <c r="C1479" s="125">
        <f t="shared" si="66"/>
        <v>3.8615572359268491E-3</v>
      </c>
      <c r="D1479" s="128">
        <f t="shared" si="67"/>
        <v>3861.557235926849</v>
      </c>
      <c r="E1479" s="128" t="e">
        <f t="shared" ca="1" si="68"/>
        <v>#NAME?</v>
      </c>
    </row>
    <row r="1480" spans="1:5" x14ac:dyDescent="0.3">
      <c r="A1480" s="73">
        <v>41698</v>
      </c>
      <c r="B1480" s="130">
        <v>1859.4499510000001</v>
      </c>
      <c r="C1480" s="125">
        <f t="shared" ref="C1480:C1543" si="69">B1480/B1490-1</f>
        <v>1.6187293744359232E-2</v>
      </c>
      <c r="D1480" s="128">
        <f t="shared" ref="D1480:D1543" si="70">C1480*$B$5</f>
        <v>16187.293744359233</v>
      </c>
      <c r="E1480" s="128" t="e">
        <f t="shared" ref="E1480:E1543" ca="1" si="71">ABS(_xlfn.PERCENTILE.INC(OFFSET(D1480,0,0,Window),1-VaRLevel))</f>
        <v>#NAME?</v>
      </c>
    </row>
    <row r="1481" spans="1:5" x14ac:dyDescent="0.3">
      <c r="A1481" s="73">
        <v>41697</v>
      </c>
      <c r="B1481" s="130">
        <v>1854.290039</v>
      </c>
      <c r="C1481" s="125">
        <f t="shared" si="69"/>
        <v>1.9255097571237334E-2</v>
      </c>
      <c r="D1481" s="128">
        <f t="shared" si="70"/>
        <v>19255.097571237333</v>
      </c>
      <c r="E1481" s="128" t="e">
        <f t="shared" ca="1" si="71"/>
        <v>#NAME?</v>
      </c>
    </row>
    <row r="1482" spans="1:5" x14ac:dyDescent="0.3">
      <c r="A1482" s="73">
        <v>41696</v>
      </c>
      <c r="B1482" s="130">
        <v>1845.160034</v>
      </c>
      <c r="C1482" s="125">
        <f t="shared" si="69"/>
        <v>1.3963475202637632E-2</v>
      </c>
      <c r="D1482" s="128">
        <f t="shared" si="70"/>
        <v>13963.475202637632</v>
      </c>
      <c r="E1482" s="128" t="e">
        <f t="shared" ca="1" si="71"/>
        <v>#NAME?</v>
      </c>
    </row>
    <row r="1483" spans="1:5" x14ac:dyDescent="0.3">
      <c r="A1483" s="73">
        <v>41695</v>
      </c>
      <c r="B1483" s="130">
        <v>1845.119995</v>
      </c>
      <c r="C1483" s="125">
        <f t="shared" si="69"/>
        <v>2.5157808391504499E-2</v>
      </c>
      <c r="D1483" s="128">
        <f t="shared" si="70"/>
        <v>25157.808391504499</v>
      </c>
      <c r="E1483" s="128" t="e">
        <f t="shared" ca="1" si="71"/>
        <v>#NAME?</v>
      </c>
    </row>
    <row r="1484" spans="1:5" x14ac:dyDescent="0.3">
      <c r="A1484" s="73">
        <v>41694</v>
      </c>
      <c r="B1484" s="130">
        <v>1847.6099850000001</v>
      </c>
      <c r="C1484" s="125">
        <f t="shared" si="69"/>
        <v>2.8152143235443905E-2</v>
      </c>
      <c r="D1484" s="128">
        <f t="shared" si="70"/>
        <v>28152.143235443906</v>
      </c>
      <c r="E1484" s="128" t="e">
        <f t="shared" ca="1" si="71"/>
        <v>#NAME?</v>
      </c>
    </row>
    <row r="1485" spans="1:5" x14ac:dyDescent="0.3">
      <c r="A1485" s="73">
        <v>41691</v>
      </c>
      <c r="B1485" s="130">
        <v>1836.25</v>
      </c>
      <c r="C1485" s="125">
        <f t="shared" si="69"/>
        <v>3.5422849555475144E-2</v>
      </c>
      <c r="D1485" s="128">
        <f t="shared" si="70"/>
        <v>35422.849555475143</v>
      </c>
      <c r="E1485" s="128" t="e">
        <f t="shared" ca="1" si="71"/>
        <v>#NAME?</v>
      </c>
    </row>
    <row r="1486" spans="1:5" x14ac:dyDescent="0.3">
      <c r="A1486" s="73">
        <v>41690</v>
      </c>
      <c r="B1486" s="130">
        <v>1839.780029</v>
      </c>
      <c r="C1486" s="125">
        <f t="shared" si="69"/>
        <v>5.0318566169544887E-2</v>
      </c>
      <c r="D1486" s="128">
        <f t="shared" si="70"/>
        <v>50318.566169544887</v>
      </c>
      <c r="E1486" s="128" t="e">
        <f t="shared" ca="1" si="71"/>
        <v>#NAME?</v>
      </c>
    </row>
    <row r="1487" spans="1:5" x14ac:dyDescent="0.3">
      <c r="A1487" s="73">
        <v>41689</v>
      </c>
      <c r="B1487" s="130">
        <v>1828.75</v>
      </c>
      <c r="C1487" s="125">
        <f t="shared" si="69"/>
        <v>4.1904085604660413E-2</v>
      </c>
      <c r="D1487" s="128">
        <f t="shared" si="70"/>
        <v>41904.085604660409</v>
      </c>
      <c r="E1487" s="128" t="e">
        <f t="shared" ca="1" si="71"/>
        <v>#NAME?</v>
      </c>
    </row>
    <row r="1488" spans="1:5" x14ac:dyDescent="0.3">
      <c r="A1488" s="73">
        <v>41688</v>
      </c>
      <c r="B1488" s="130">
        <v>1840.76001</v>
      </c>
      <c r="C1488" s="125">
        <f t="shared" si="69"/>
        <v>5.6760182415994898E-2</v>
      </c>
      <c r="D1488" s="128">
        <f t="shared" si="70"/>
        <v>56760.182415994896</v>
      </c>
      <c r="E1488" s="128" t="e">
        <f t="shared" ca="1" si="71"/>
        <v>#NAME?</v>
      </c>
    </row>
    <row r="1489" spans="1:5" x14ac:dyDescent="0.3">
      <c r="A1489" s="73">
        <v>41684</v>
      </c>
      <c r="B1489" s="130">
        <v>1838.630005</v>
      </c>
      <c r="C1489" s="125">
        <f t="shared" si="69"/>
        <v>3.143742535797478E-2</v>
      </c>
      <c r="D1489" s="128">
        <f t="shared" si="70"/>
        <v>31437.425357974778</v>
      </c>
      <c r="E1489" s="128" t="e">
        <f t="shared" ca="1" si="71"/>
        <v>#NAME?</v>
      </c>
    </row>
    <row r="1490" spans="1:5" x14ac:dyDescent="0.3">
      <c r="A1490" s="73">
        <v>41683</v>
      </c>
      <c r="B1490" s="130">
        <v>1829.829956</v>
      </c>
      <c r="C1490" s="125">
        <f t="shared" si="69"/>
        <v>1.9864125968812374E-2</v>
      </c>
      <c r="D1490" s="128">
        <f t="shared" si="70"/>
        <v>19864.125968812376</v>
      </c>
      <c r="E1490" s="128" t="e">
        <f t="shared" ca="1" si="71"/>
        <v>#NAME?</v>
      </c>
    </row>
    <row r="1491" spans="1:5" x14ac:dyDescent="0.3">
      <c r="A1491" s="73">
        <v>41682</v>
      </c>
      <c r="B1491" s="130">
        <v>1819.26001</v>
      </c>
      <c r="C1491" s="125">
        <f t="shared" si="69"/>
        <v>2.5397396147261997E-2</v>
      </c>
      <c r="D1491" s="128">
        <f t="shared" si="70"/>
        <v>25397.396147261996</v>
      </c>
      <c r="E1491" s="128" t="e">
        <f t="shared" ca="1" si="71"/>
        <v>#NAME?</v>
      </c>
    </row>
    <row r="1492" spans="1:5" x14ac:dyDescent="0.3">
      <c r="A1492" s="73">
        <v>41681</v>
      </c>
      <c r="B1492" s="130">
        <v>1819.75</v>
      </c>
      <c r="C1492" s="125">
        <f t="shared" si="69"/>
        <v>1.5202231520223153E-2</v>
      </c>
      <c r="D1492" s="128">
        <f t="shared" si="70"/>
        <v>15202.231520223153</v>
      </c>
      <c r="E1492" s="128" t="e">
        <f t="shared" ca="1" si="71"/>
        <v>#NAME?</v>
      </c>
    </row>
    <row r="1493" spans="1:5" x14ac:dyDescent="0.3">
      <c r="A1493" s="73">
        <v>41680</v>
      </c>
      <c r="B1493" s="130">
        <v>1799.839966</v>
      </c>
      <c r="C1493" s="125">
        <f t="shared" si="69"/>
        <v>1.0260617882430934E-2</v>
      </c>
      <c r="D1493" s="128">
        <f t="shared" si="70"/>
        <v>10260.617882430934</v>
      </c>
      <c r="E1493" s="128" t="e">
        <f t="shared" ca="1" si="71"/>
        <v>#NAME?</v>
      </c>
    </row>
    <row r="1494" spans="1:5" x14ac:dyDescent="0.3">
      <c r="A1494" s="73">
        <v>41677</v>
      </c>
      <c r="B1494" s="130">
        <v>1797.0200199999999</v>
      </c>
      <c r="C1494" s="125">
        <f t="shared" si="69"/>
        <v>3.7591568144785814E-3</v>
      </c>
      <c r="D1494" s="128">
        <f t="shared" si="70"/>
        <v>3759.1568144785815</v>
      </c>
      <c r="E1494" s="128" t="e">
        <f t="shared" ca="1" si="71"/>
        <v>#NAME?</v>
      </c>
    </row>
    <row r="1495" spans="1:5" x14ac:dyDescent="0.3">
      <c r="A1495" s="73">
        <v>41676</v>
      </c>
      <c r="B1495" s="130">
        <v>1773.4300539999999</v>
      </c>
      <c r="C1495" s="125">
        <f t="shared" si="69"/>
        <v>-3.0096315026719944E-2</v>
      </c>
      <c r="D1495" s="128">
        <f t="shared" si="70"/>
        <v>-30096.315026719945</v>
      </c>
      <c r="E1495" s="128" t="e">
        <f t="shared" ca="1" si="71"/>
        <v>#NAME?</v>
      </c>
    </row>
    <row r="1496" spans="1:5" x14ac:dyDescent="0.3">
      <c r="A1496" s="73">
        <v>41675</v>
      </c>
      <c r="B1496" s="130">
        <v>1751.6400149999999</v>
      </c>
      <c r="C1496" s="125">
        <f t="shared" si="69"/>
        <v>-5.0529563629729934E-2</v>
      </c>
      <c r="D1496" s="128">
        <f t="shared" si="70"/>
        <v>-50529.563629729935</v>
      </c>
      <c r="E1496" s="128" t="e">
        <f t="shared" ca="1" si="71"/>
        <v>#NAME?</v>
      </c>
    </row>
    <row r="1497" spans="1:5" x14ac:dyDescent="0.3">
      <c r="A1497" s="73">
        <v>41674</v>
      </c>
      <c r="B1497" s="130">
        <v>1755.1999510000001</v>
      </c>
      <c r="C1497" s="125">
        <f t="shared" si="69"/>
        <v>-4.8052986031784095E-2</v>
      </c>
      <c r="D1497" s="128">
        <f t="shared" si="70"/>
        <v>-48052.986031784094</v>
      </c>
      <c r="E1497" s="128" t="e">
        <f t="shared" ca="1" si="71"/>
        <v>#NAME?</v>
      </c>
    </row>
    <row r="1498" spans="1:5" x14ac:dyDescent="0.3">
      <c r="A1498" s="73">
        <v>41673</v>
      </c>
      <c r="B1498" s="130">
        <v>1741.8900149999999</v>
      </c>
      <c r="C1498" s="125">
        <f t="shared" si="69"/>
        <v>-5.2651296339758291E-2</v>
      </c>
      <c r="D1498" s="128">
        <f t="shared" si="70"/>
        <v>-52651.296339758293</v>
      </c>
      <c r="E1498" s="128" t="e">
        <f t="shared" ca="1" si="71"/>
        <v>#NAME?</v>
      </c>
    </row>
    <row r="1499" spans="1:5" x14ac:dyDescent="0.3">
      <c r="A1499" s="73">
        <v>41670</v>
      </c>
      <c r="B1499" s="130">
        <v>1782.589966</v>
      </c>
      <c r="C1499" s="125">
        <f t="shared" si="69"/>
        <v>-3.4292427222431199E-2</v>
      </c>
      <c r="D1499" s="128">
        <f t="shared" si="70"/>
        <v>-34292.427222431201</v>
      </c>
      <c r="E1499" s="128" t="e">
        <f t="shared" ca="1" si="71"/>
        <v>#NAME?</v>
      </c>
    </row>
    <row r="1500" spans="1:5" x14ac:dyDescent="0.3">
      <c r="A1500" s="73">
        <v>41669</v>
      </c>
      <c r="B1500" s="130">
        <v>1794.1899410000001</v>
      </c>
      <c r="C1500" s="125">
        <f t="shared" si="69"/>
        <v>-2.931759911566445E-2</v>
      </c>
      <c r="D1500" s="128">
        <f t="shared" si="70"/>
        <v>-29317.599115664449</v>
      </c>
      <c r="E1500" s="128" t="e">
        <f t="shared" ca="1" si="71"/>
        <v>#NAME?</v>
      </c>
    </row>
    <row r="1501" spans="1:5" x14ac:dyDescent="0.3">
      <c r="A1501" s="73">
        <v>41668</v>
      </c>
      <c r="B1501" s="130">
        <v>1774.1999510000001</v>
      </c>
      <c r="C1501" s="125">
        <f t="shared" si="69"/>
        <v>-3.5173613190709441E-2</v>
      </c>
      <c r="D1501" s="128">
        <f t="shared" si="70"/>
        <v>-35173.613190709439</v>
      </c>
      <c r="E1501" s="128" t="e">
        <f t="shared" ca="1" si="71"/>
        <v>#NAME?</v>
      </c>
    </row>
    <row r="1502" spans="1:5" x14ac:dyDescent="0.3">
      <c r="A1502" s="73">
        <v>41667</v>
      </c>
      <c r="B1502" s="130">
        <v>1792.5</v>
      </c>
      <c r="C1502" s="125">
        <f t="shared" si="69"/>
        <v>-1.4676754463039288E-2</v>
      </c>
      <c r="D1502" s="128">
        <f t="shared" si="70"/>
        <v>-14676.754463039288</v>
      </c>
      <c r="E1502" s="128" t="e">
        <f t="shared" ca="1" si="71"/>
        <v>#NAME?</v>
      </c>
    </row>
    <row r="1503" spans="1:5" x14ac:dyDescent="0.3">
      <c r="A1503" s="73">
        <v>41666</v>
      </c>
      <c r="B1503" s="130">
        <v>1781.5600589999999</v>
      </c>
      <c r="C1503" s="125">
        <f t="shared" si="69"/>
        <v>-3.3006364717745096E-2</v>
      </c>
      <c r="D1503" s="128">
        <f t="shared" si="70"/>
        <v>-33006.364717745098</v>
      </c>
      <c r="E1503" s="128" t="e">
        <f t="shared" ca="1" si="71"/>
        <v>#NAME?</v>
      </c>
    </row>
    <row r="1504" spans="1:5" x14ac:dyDescent="0.3">
      <c r="A1504" s="73">
        <v>41663</v>
      </c>
      <c r="B1504" s="130">
        <v>1790.290039</v>
      </c>
      <c r="C1504" s="125">
        <f t="shared" si="69"/>
        <v>-2.6026432227246099E-2</v>
      </c>
      <c r="D1504" s="128">
        <f t="shared" si="70"/>
        <v>-26026.4322272461</v>
      </c>
      <c r="E1504" s="128" t="e">
        <f t="shared" ca="1" si="71"/>
        <v>#NAME?</v>
      </c>
    </row>
    <row r="1505" spans="1:5" x14ac:dyDescent="0.3">
      <c r="A1505" s="73">
        <v>41662</v>
      </c>
      <c r="B1505" s="130">
        <v>1828.459961</v>
      </c>
      <c r="C1505" s="125">
        <f t="shared" si="69"/>
        <v>-4.9143282679868783E-3</v>
      </c>
      <c r="D1505" s="128">
        <f t="shared" si="70"/>
        <v>-4914.328267986878</v>
      </c>
      <c r="E1505" s="128" t="e">
        <f t="shared" ca="1" si="71"/>
        <v>#NAME?</v>
      </c>
    </row>
    <row r="1506" spans="1:5" x14ac:dyDescent="0.3">
      <c r="A1506" s="73">
        <v>41661</v>
      </c>
      <c r="B1506" s="130">
        <v>1844.8599850000001</v>
      </c>
      <c r="C1506" s="125">
        <f t="shared" si="69"/>
        <v>3.7978431567953219E-3</v>
      </c>
      <c r="D1506" s="128">
        <f t="shared" si="70"/>
        <v>3797.8431567953221</v>
      </c>
      <c r="E1506" s="128" t="e">
        <f t="shared" ca="1" si="71"/>
        <v>#NAME?</v>
      </c>
    </row>
    <row r="1507" spans="1:5" x14ac:dyDescent="0.3">
      <c r="A1507" s="73">
        <v>41660</v>
      </c>
      <c r="B1507" s="130">
        <v>1843.8000489999999</v>
      </c>
      <c r="C1507" s="125">
        <f t="shared" si="69"/>
        <v>9.3224811079393177E-3</v>
      </c>
      <c r="D1507" s="128">
        <f t="shared" si="70"/>
        <v>9322.4811079393185</v>
      </c>
      <c r="E1507" s="128" t="e">
        <f t="shared" ca="1" si="71"/>
        <v>#NAME?</v>
      </c>
    </row>
    <row r="1508" spans="1:5" x14ac:dyDescent="0.3">
      <c r="A1508" s="73">
        <v>41656</v>
      </c>
      <c r="B1508" s="130">
        <v>1838.6999510000001</v>
      </c>
      <c r="C1508" s="125">
        <f t="shared" si="69"/>
        <v>4.0024440828518859E-3</v>
      </c>
      <c r="D1508" s="128">
        <f t="shared" si="70"/>
        <v>4002.4440828518859</v>
      </c>
      <c r="E1508" s="128" t="e">
        <f t="shared" ca="1" si="71"/>
        <v>#NAME?</v>
      </c>
    </row>
    <row r="1509" spans="1:5" x14ac:dyDescent="0.3">
      <c r="A1509" s="73">
        <v>41655</v>
      </c>
      <c r="B1509" s="130">
        <v>1845.8900149999999</v>
      </c>
      <c r="C1509" s="125">
        <f t="shared" si="69"/>
        <v>7.5928968394074481E-3</v>
      </c>
      <c r="D1509" s="128">
        <f t="shared" si="70"/>
        <v>7592.8968394074482</v>
      </c>
      <c r="E1509" s="128" t="e">
        <f t="shared" ca="1" si="71"/>
        <v>#NAME?</v>
      </c>
    </row>
    <row r="1510" spans="1:5" x14ac:dyDescent="0.3">
      <c r="A1510" s="73">
        <v>41654</v>
      </c>
      <c r="B1510" s="130">
        <v>1848.380005</v>
      </c>
      <c r="C1510" s="125">
        <f t="shared" si="69"/>
        <v>1.083122344258669E-5</v>
      </c>
      <c r="D1510" s="128">
        <f t="shared" si="70"/>
        <v>10.83122344258669</v>
      </c>
      <c r="E1510" s="128" t="e">
        <f t="shared" ca="1" si="71"/>
        <v>#NAME?</v>
      </c>
    </row>
    <row r="1511" spans="1:5" x14ac:dyDescent="0.3">
      <c r="A1511" s="73">
        <v>41653</v>
      </c>
      <c r="B1511" s="130">
        <v>1838.880005</v>
      </c>
      <c r="C1511" s="125">
        <f t="shared" si="69"/>
        <v>-1.1894936445832061E-3</v>
      </c>
      <c r="D1511" s="128">
        <f t="shared" si="70"/>
        <v>-1189.4936445832061</v>
      </c>
      <c r="E1511" s="128" t="e">
        <f t="shared" ca="1" si="71"/>
        <v>#NAME?</v>
      </c>
    </row>
    <row r="1512" spans="1:5" x14ac:dyDescent="0.3">
      <c r="A1512" s="73">
        <v>41652</v>
      </c>
      <c r="B1512" s="130">
        <v>1819.1999510000001</v>
      </c>
      <c r="C1512" s="125">
        <f t="shared" si="69"/>
        <v>-1.2056083800724426E-2</v>
      </c>
      <c r="D1512" s="128">
        <f t="shared" si="70"/>
        <v>-12056.083800724426</v>
      </c>
      <c r="E1512" s="128" t="e">
        <f t="shared" ca="1" si="71"/>
        <v>#NAME?</v>
      </c>
    </row>
    <row r="1513" spans="1:5" x14ac:dyDescent="0.3">
      <c r="A1513" s="73">
        <v>41649</v>
      </c>
      <c r="B1513" s="130">
        <v>1842.369995</v>
      </c>
      <c r="C1513" s="125">
        <f t="shared" si="69"/>
        <v>1.8999522057305818E-4</v>
      </c>
      <c r="D1513" s="128">
        <f t="shared" si="70"/>
        <v>189.99522057305819</v>
      </c>
      <c r="E1513" s="128" t="e">
        <f t="shared" ca="1" si="71"/>
        <v>#NAME?</v>
      </c>
    </row>
    <row r="1514" spans="1:5" x14ac:dyDescent="0.3">
      <c r="A1514" s="73">
        <v>41648</v>
      </c>
      <c r="B1514" s="130">
        <v>1838.130005</v>
      </c>
      <c r="C1514" s="125">
        <f t="shared" si="69"/>
        <v>2.6236877040990425E-3</v>
      </c>
      <c r="D1514" s="128">
        <f t="shared" si="70"/>
        <v>2623.6877040990425</v>
      </c>
      <c r="E1514" s="128" t="e">
        <f t="shared" ca="1" si="71"/>
        <v>#NAME?</v>
      </c>
    </row>
    <row r="1515" spans="1:5" x14ac:dyDescent="0.3">
      <c r="A1515" s="73">
        <v>41647</v>
      </c>
      <c r="B1515" s="130">
        <v>1837.48999</v>
      </c>
      <c r="C1515" s="125">
        <f t="shared" si="69"/>
        <v>5.1969650008860668E-3</v>
      </c>
      <c r="D1515" s="128">
        <f t="shared" si="70"/>
        <v>5196.9650008860672</v>
      </c>
      <c r="E1515" s="128" t="e">
        <f t="shared" ca="1" si="71"/>
        <v>#NAME?</v>
      </c>
    </row>
    <row r="1516" spans="1:5" x14ac:dyDescent="0.3">
      <c r="A1516" s="73">
        <v>41646</v>
      </c>
      <c r="B1516" s="130">
        <v>1837.880005</v>
      </c>
      <c r="C1516" s="125">
        <f t="shared" si="69"/>
        <v>1.0757215221132377E-2</v>
      </c>
      <c r="D1516" s="128">
        <f t="shared" si="70"/>
        <v>10757.215221132377</v>
      </c>
      <c r="E1516" s="128" t="e">
        <f t="shared" ca="1" si="71"/>
        <v>#NAME?</v>
      </c>
    </row>
    <row r="1517" spans="1:5" x14ac:dyDescent="0.3">
      <c r="A1517" s="73">
        <v>41645</v>
      </c>
      <c r="B1517" s="130">
        <v>1826.7700199999999</v>
      </c>
      <c r="C1517" s="125">
        <f t="shared" si="69"/>
        <v>9.4883091444073475E-3</v>
      </c>
      <c r="D1517" s="128">
        <f t="shared" si="70"/>
        <v>9488.309144407347</v>
      </c>
      <c r="E1517" s="128" t="e">
        <f t="shared" ca="1" si="71"/>
        <v>#NAME?</v>
      </c>
    </row>
    <row r="1518" spans="1:5" x14ac:dyDescent="0.3">
      <c r="A1518" s="73">
        <v>41642</v>
      </c>
      <c r="B1518" s="130">
        <v>1831.369995</v>
      </c>
      <c r="C1518" s="125">
        <f t="shared" si="69"/>
        <v>1.1443388134293686E-2</v>
      </c>
      <c r="D1518" s="128">
        <f t="shared" si="70"/>
        <v>11443.388134293686</v>
      </c>
      <c r="E1518" s="128" t="e">
        <f t="shared" ca="1" si="71"/>
        <v>#NAME?</v>
      </c>
    </row>
    <row r="1519" spans="1:5" x14ac:dyDescent="0.3">
      <c r="A1519" s="73">
        <v>41641</v>
      </c>
      <c r="B1519" s="130">
        <v>1831.9799800000001</v>
      </c>
      <c r="C1519" s="125">
        <f t="shared" si="69"/>
        <v>2.8624357102751352E-2</v>
      </c>
      <c r="D1519" s="128">
        <f t="shared" si="70"/>
        <v>28624.357102751354</v>
      </c>
      <c r="E1519" s="128" t="e">
        <f t="shared" ca="1" si="71"/>
        <v>#NAME?</v>
      </c>
    </row>
    <row r="1520" spans="1:5" x14ac:dyDescent="0.3">
      <c r="A1520" s="73">
        <v>41639</v>
      </c>
      <c r="B1520" s="130">
        <v>1848.3599850000001</v>
      </c>
      <c r="C1520" s="125">
        <f t="shared" si="69"/>
        <v>3.4603168499152792E-2</v>
      </c>
      <c r="D1520" s="128">
        <f t="shared" si="70"/>
        <v>34603.168499152795</v>
      </c>
      <c r="E1520" s="128" t="e">
        <f t="shared" ca="1" si="71"/>
        <v>#NAME?</v>
      </c>
    </row>
    <row r="1521" spans="1:5" x14ac:dyDescent="0.3">
      <c r="A1521" s="73">
        <v>41638</v>
      </c>
      <c r="B1521" s="130">
        <v>1841.0699460000001</v>
      </c>
      <c r="C1521" s="125">
        <f t="shared" si="69"/>
        <v>3.7035577811279863E-2</v>
      </c>
      <c r="D1521" s="128">
        <f t="shared" si="70"/>
        <v>37035.577811279865</v>
      </c>
      <c r="E1521" s="128" t="e">
        <f t="shared" ca="1" si="71"/>
        <v>#NAME?</v>
      </c>
    </row>
    <row r="1522" spans="1:5" x14ac:dyDescent="0.3">
      <c r="A1522" s="73">
        <v>41635</v>
      </c>
      <c r="B1522" s="130">
        <v>1841.400024</v>
      </c>
      <c r="C1522" s="125">
        <f t="shared" si="69"/>
        <v>3.7116318783441349E-2</v>
      </c>
      <c r="D1522" s="128">
        <f t="shared" si="70"/>
        <v>37116.318783441347</v>
      </c>
      <c r="E1522" s="128" t="e">
        <f t="shared" ca="1" si="71"/>
        <v>#NAME?</v>
      </c>
    </row>
    <row r="1523" spans="1:5" x14ac:dyDescent="0.3">
      <c r="A1523" s="73">
        <v>41634</v>
      </c>
      <c r="B1523" s="130">
        <v>1842.0200199999999</v>
      </c>
      <c r="C1523" s="125">
        <f t="shared" si="69"/>
        <v>3.3553685837358405E-2</v>
      </c>
      <c r="D1523" s="128">
        <f t="shared" si="70"/>
        <v>33553.685837358404</v>
      </c>
      <c r="E1523" s="128" t="e">
        <f t="shared" ca="1" si="71"/>
        <v>#NAME?</v>
      </c>
    </row>
    <row r="1524" spans="1:5" x14ac:dyDescent="0.3">
      <c r="A1524" s="73">
        <v>41632</v>
      </c>
      <c r="B1524" s="130">
        <v>1833.3199460000001</v>
      </c>
      <c r="C1524" s="125">
        <f t="shared" si="69"/>
        <v>1.7030739193592437E-2</v>
      </c>
      <c r="D1524" s="128">
        <f t="shared" si="70"/>
        <v>17030.739193592435</v>
      </c>
      <c r="E1524" s="128" t="e">
        <f t="shared" ca="1" si="71"/>
        <v>#NAME?</v>
      </c>
    </row>
    <row r="1525" spans="1:5" x14ac:dyDescent="0.3">
      <c r="A1525" s="73">
        <v>41631</v>
      </c>
      <c r="B1525" s="130">
        <v>1827.98999</v>
      </c>
      <c r="C1525" s="125">
        <f t="shared" si="69"/>
        <v>1.0849546859463377E-2</v>
      </c>
      <c r="D1525" s="128">
        <f t="shared" si="70"/>
        <v>10849.546859463377</v>
      </c>
      <c r="E1525" s="128" t="e">
        <f t="shared" ca="1" si="71"/>
        <v>#NAME?</v>
      </c>
    </row>
    <row r="1526" spans="1:5" x14ac:dyDescent="0.3">
      <c r="A1526" s="73">
        <v>41628</v>
      </c>
      <c r="B1526" s="130">
        <v>1818.3199460000001</v>
      </c>
      <c r="C1526" s="125">
        <f t="shared" si="69"/>
        <v>7.3292634988808558E-3</v>
      </c>
      <c r="D1526" s="128">
        <f t="shared" si="70"/>
        <v>7329.2634988808559</v>
      </c>
      <c r="E1526" s="128" t="e">
        <f t="shared" ca="1" si="71"/>
        <v>#NAME?</v>
      </c>
    </row>
    <row r="1527" spans="1:5" x14ac:dyDescent="0.3">
      <c r="A1527" s="73">
        <v>41627</v>
      </c>
      <c r="B1527" s="130">
        <v>1809.599976</v>
      </c>
      <c r="C1527" s="125">
        <f t="shared" si="69"/>
        <v>1.3764444631648276E-2</v>
      </c>
      <c r="D1527" s="128">
        <f t="shared" si="70"/>
        <v>13764.444631648275</v>
      </c>
      <c r="E1527" s="128" t="e">
        <f t="shared" ca="1" si="71"/>
        <v>#NAME?</v>
      </c>
    </row>
    <row r="1528" spans="1:5" x14ac:dyDescent="0.3">
      <c r="A1528" s="73">
        <v>41626</v>
      </c>
      <c r="B1528" s="130">
        <v>1810.650024</v>
      </c>
      <c r="C1528" s="125">
        <f t="shared" si="69"/>
        <v>9.950839415721946E-3</v>
      </c>
      <c r="D1528" s="128">
        <f t="shared" si="70"/>
        <v>9950.8394157219464</v>
      </c>
      <c r="E1528" s="128" t="e">
        <f t="shared" ca="1" si="71"/>
        <v>#NAME?</v>
      </c>
    </row>
    <row r="1529" spans="1:5" x14ac:dyDescent="0.3">
      <c r="A1529" s="73">
        <v>41625</v>
      </c>
      <c r="B1529" s="130">
        <v>1781</v>
      </c>
      <c r="C1529" s="125">
        <f t="shared" si="69"/>
        <v>-7.8823629283476526E-3</v>
      </c>
      <c r="D1529" s="128">
        <f t="shared" si="70"/>
        <v>-7882.362928347653</v>
      </c>
      <c r="E1529" s="128" t="e">
        <f t="shared" ca="1" si="71"/>
        <v>#NAME?</v>
      </c>
    </row>
    <row r="1530" spans="1:5" x14ac:dyDescent="0.3">
      <c r="A1530" s="73">
        <v>41624</v>
      </c>
      <c r="B1530" s="130">
        <v>1786.540039</v>
      </c>
      <c r="C1530" s="125">
        <f t="shared" si="69"/>
        <v>-7.9737824469039431E-3</v>
      </c>
      <c r="D1530" s="128">
        <f t="shared" si="70"/>
        <v>-7973.7824469039433</v>
      </c>
      <c r="E1530" s="128" t="e">
        <f t="shared" ca="1" si="71"/>
        <v>#NAME?</v>
      </c>
    </row>
    <row r="1531" spans="1:5" x14ac:dyDescent="0.3">
      <c r="A1531" s="73">
        <v>41621</v>
      </c>
      <c r="B1531" s="130">
        <v>1775.3199460000001</v>
      </c>
      <c r="C1531" s="125">
        <f t="shared" si="69"/>
        <v>-1.6884451854745075E-2</v>
      </c>
      <c r="D1531" s="128">
        <f t="shared" si="70"/>
        <v>-16884.451854745075</v>
      </c>
      <c r="E1531" s="128" t="e">
        <f t="shared" ca="1" si="71"/>
        <v>#NAME?</v>
      </c>
    </row>
    <row r="1532" spans="1:5" x14ac:dyDescent="0.3">
      <c r="A1532" s="73">
        <v>41620</v>
      </c>
      <c r="B1532" s="130">
        <v>1775.5</v>
      </c>
      <c r="C1532" s="125">
        <f t="shared" si="69"/>
        <v>-1.7557245259953058E-2</v>
      </c>
      <c r="D1532" s="128">
        <f t="shared" si="70"/>
        <v>-17557.245259953059</v>
      </c>
      <c r="E1532" s="128" t="e">
        <f t="shared" ca="1" si="71"/>
        <v>#NAME?</v>
      </c>
    </row>
    <row r="1533" spans="1:5" x14ac:dyDescent="0.3">
      <c r="A1533" s="73">
        <v>41619</v>
      </c>
      <c r="B1533" s="130">
        <v>1782.219971</v>
      </c>
      <c r="C1533" s="125">
        <f t="shared" si="69"/>
        <v>-1.138817306892248E-2</v>
      </c>
      <c r="D1533" s="128">
        <f t="shared" si="70"/>
        <v>-11388.173068922481</v>
      </c>
      <c r="E1533" s="128" t="e">
        <f t="shared" ca="1" si="71"/>
        <v>#NAME?</v>
      </c>
    </row>
    <row r="1534" spans="1:5" x14ac:dyDescent="0.3">
      <c r="A1534" s="73">
        <v>41618</v>
      </c>
      <c r="B1534" s="130">
        <v>1802.619995</v>
      </c>
      <c r="C1534" s="125">
        <f t="shared" si="69"/>
        <v>7.7679087453708107E-5</v>
      </c>
      <c r="D1534" s="128">
        <f t="shared" si="70"/>
        <v>77.679087453708107</v>
      </c>
      <c r="E1534" s="128" t="e">
        <f t="shared" ca="1" si="71"/>
        <v>#NAME?</v>
      </c>
    </row>
    <row r="1535" spans="1:5" x14ac:dyDescent="0.3">
      <c r="A1535" s="73">
        <v>41617</v>
      </c>
      <c r="B1535" s="130">
        <v>1808.369995</v>
      </c>
      <c r="C1535" s="125">
        <f t="shared" si="69"/>
        <v>2.0002576409037243E-3</v>
      </c>
      <c r="D1535" s="128">
        <f t="shared" si="70"/>
        <v>2000.2576409037242</v>
      </c>
      <c r="E1535" s="128" t="e">
        <f t="shared" ca="1" si="71"/>
        <v>#NAME?</v>
      </c>
    </row>
    <row r="1536" spans="1:5" x14ac:dyDescent="0.3">
      <c r="A1536" s="73">
        <v>41614</v>
      </c>
      <c r="B1536" s="130">
        <v>1805.089966</v>
      </c>
      <c r="C1536" s="125">
        <f t="shared" si="69"/>
        <v>5.1451903686190459E-3</v>
      </c>
      <c r="D1536" s="128">
        <f t="shared" si="70"/>
        <v>5145.1903686190462</v>
      </c>
      <c r="E1536" s="128" t="e">
        <f t="shared" ca="1" si="71"/>
        <v>#NAME?</v>
      </c>
    </row>
    <row r="1537" spans="1:5" x14ac:dyDescent="0.3">
      <c r="A1537" s="73">
        <v>41613</v>
      </c>
      <c r="B1537" s="130">
        <v>1785.030029</v>
      </c>
      <c r="C1537" s="125">
        <f t="shared" si="69"/>
        <v>2.0546175192537319E-3</v>
      </c>
      <c r="D1537" s="128">
        <f t="shared" si="70"/>
        <v>2054.6175192537321</v>
      </c>
      <c r="E1537" s="128" t="e">
        <f t="shared" ca="1" si="71"/>
        <v>#NAME?</v>
      </c>
    </row>
    <row r="1538" spans="1:5" x14ac:dyDescent="0.3">
      <c r="A1538" s="73">
        <v>41612</v>
      </c>
      <c r="B1538" s="130">
        <v>1792.8100589999999</v>
      </c>
      <c r="C1538" s="125">
        <f t="shared" si="69"/>
        <v>2.7631002331351961E-3</v>
      </c>
      <c r="D1538" s="128">
        <f t="shared" si="70"/>
        <v>2763.100233135196</v>
      </c>
      <c r="E1538" s="128" t="e">
        <f t="shared" ca="1" si="71"/>
        <v>#NAME?</v>
      </c>
    </row>
    <row r="1539" spans="1:5" x14ac:dyDescent="0.3">
      <c r="A1539" s="73">
        <v>41611</v>
      </c>
      <c r="B1539" s="130">
        <v>1795.150024</v>
      </c>
      <c r="C1539" s="125">
        <f t="shared" si="69"/>
        <v>2.0206164236167279E-3</v>
      </c>
      <c r="D1539" s="128">
        <f t="shared" si="70"/>
        <v>2020.6164236167278</v>
      </c>
      <c r="E1539" s="128" t="e">
        <f t="shared" ca="1" si="71"/>
        <v>#NAME?</v>
      </c>
    </row>
    <row r="1540" spans="1:5" x14ac:dyDescent="0.3">
      <c r="A1540" s="73">
        <v>41610</v>
      </c>
      <c r="B1540" s="130">
        <v>1800.900024</v>
      </c>
      <c r="C1540" s="125">
        <f t="shared" si="69"/>
        <v>1.5126238298270867E-3</v>
      </c>
      <c r="D1540" s="128">
        <f t="shared" si="70"/>
        <v>1512.6238298270866</v>
      </c>
      <c r="E1540" s="128" t="e">
        <f t="shared" ca="1" si="71"/>
        <v>#NAME?</v>
      </c>
    </row>
    <row r="1541" spans="1:5" x14ac:dyDescent="0.3">
      <c r="A1541" s="73">
        <v>41607</v>
      </c>
      <c r="B1541" s="130">
        <v>1805.8100589999999</v>
      </c>
      <c r="C1541" s="125">
        <f t="shared" si="69"/>
        <v>8.4831310062523091E-3</v>
      </c>
      <c r="D1541" s="128">
        <f t="shared" si="70"/>
        <v>8483.1310062523098</v>
      </c>
      <c r="E1541" s="128" t="e">
        <f t="shared" ca="1" si="71"/>
        <v>#NAME?</v>
      </c>
    </row>
    <row r="1542" spans="1:5" x14ac:dyDescent="0.3">
      <c r="A1542" s="73">
        <v>41605</v>
      </c>
      <c r="B1542" s="130">
        <v>1807.2299800000001</v>
      </c>
      <c r="C1542" s="125">
        <f t="shared" si="69"/>
        <v>1.4158237934904561E-2</v>
      </c>
      <c r="D1542" s="128">
        <f t="shared" si="70"/>
        <v>14158.23793490456</v>
      </c>
      <c r="E1542" s="128" t="e">
        <f t="shared" ca="1" si="71"/>
        <v>#NAME?</v>
      </c>
    </row>
    <row r="1543" spans="1:5" x14ac:dyDescent="0.3">
      <c r="A1543" s="73">
        <v>41604</v>
      </c>
      <c r="B1543" s="130">
        <v>1802.75</v>
      </c>
      <c r="C1543" s="125">
        <f t="shared" si="69"/>
        <v>1.9833828425909417E-2</v>
      </c>
      <c r="D1543" s="128">
        <f t="shared" si="70"/>
        <v>19833.828425909418</v>
      </c>
      <c r="E1543" s="128" t="e">
        <f t="shared" ca="1" si="71"/>
        <v>#NAME?</v>
      </c>
    </row>
    <row r="1544" spans="1:5" x14ac:dyDescent="0.3">
      <c r="A1544" s="73">
        <v>41603</v>
      </c>
      <c r="B1544" s="130">
        <v>1802.4799800000001</v>
      </c>
      <c r="C1544" s="125">
        <f t="shared" ref="C1544:C1607" si="72">B1544/B1554-1</f>
        <v>1.7264031481096342E-2</v>
      </c>
      <c r="D1544" s="128">
        <f t="shared" ref="D1544:D1607" si="73">C1544*$B$5</f>
        <v>17264.031481096343</v>
      </c>
      <c r="E1544" s="128" t="e">
        <f t="shared" ref="E1544:E1607" ca="1" si="74">ABS(_xlfn.PERCENTILE.INC(OFFSET(D1544,0,0,Window),1-VaRLevel))</f>
        <v>#NAME?</v>
      </c>
    </row>
    <row r="1545" spans="1:5" x14ac:dyDescent="0.3">
      <c r="A1545" s="73">
        <v>41600</v>
      </c>
      <c r="B1545" s="130">
        <v>1804.76001</v>
      </c>
      <c r="C1545" s="125">
        <f t="shared" si="72"/>
        <v>1.9287152613679526E-2</v>
      </c>
      <c r="D1545" s="128">
        <f t="shared" si="73"/>
        <v>19287.152613679526</v>
      </c>
      <c r="E1545" s="128" t="e">
        <f t="shared" ca="1" si="74"/>
        <v>#NAME?</v>
      </c>
    </row>
    <row r="1546" spans="1:5" x14ac:dyDescent="0.3">
      <c r="A1546" s="73">
        <v>41599</v>
      </c>
      <c r="B1546" s="130">
        <v>1795.849976</v>
      </c>
      <c r="C1546" s="125">
        <f t="shared" si="72"/>
        <v>2.7873938317274138E-2</v>
      </c>
      <c r="D1546" s="128">
        <f t="shared" si="73"/>
        <v>27873.93831727414</v>
      </c>
      <c r="E1546" s="128" t="e">
        <f t="shared" ca="1" si="74"/>
        <v>#NAME?</v>
      </c>
    </row>
    <row r="1547" spans="1:5" x14ac:dyDescent="0.3">
      <c r="A1547" s="73">
        <v>41598</v>
      </c>
      <c r="B1547" s="130">
        <v>1781.369995</v>
      </c>
      <c r="C1547" s="125">
        <f t="shared" si="72"/>
        <v>6.1451943029624534E-3</v>
      </c>
      <c r="D1547" s="128">
        <f t="shared" si="73"/>
        <v>6145.1943029624535</v>
      </c>
      <c r="E1547" s="128" t="e">
        <f t="shared" ca="1" si="74"/>
        <v>#NAME?</v>
      </c>
    </row>
    <row r="1548" spans="1:5" x14ac:dyDescent="0.3">
      <c r="A1548" s="73">
        <v>41597</v>
      </c>
      <c r="B1548" s="130">
        <v>1787.869995</v>
      </c>
      <c r="C1548" s="125">
        <f t="shared" si="72"/>
        <v>1.4123907048669837E-2</v>
      </c>
      <c r="D1548" s="128">
        <f t="shared" si="73"/>
        <v>14123.907048669837</v>
      </c>
      <c r="E1548" s="128" t="e">
        <f t="shared" ca="1" si="74"/>
        <v>#NAME?</v>
      </c>
    </row>
    <row r="1549" spans="1:5" x14ac:dyDescent="0.3">
      <c r="A1549" s="73">
        <v>41596</v>
      </c>
      <c r="B1549" s="130">
        <v>1791.530029</v>
      </c>
      <c r="C1549" s="125">
        <f t="shared" si="72"/>
        <v>1.3348930262599756E-2</v>
      </c>
      <c r="D1549" s="128">
        <f t="shared" si="73"/>
        <v>13348.930262599757</v>
      </c>
      <c r="E1549" s="128" t="e">
        <f t="shared" ca="1" si="74"/>
        <v>#NAME?</v>
      </c>
    </row>
    <row r="1550" spans="1:5" x14ac:dyDescent="0.3">
      <c r="A1550" s="73">
        <v>41593</v>
      </c>
      <c r="B1550" s="130">
        <v>1798.1800539999999</v>
      </c>
      <c r="C1550" s="125">
        <f t="shared" si="72"/>
        <v>2.0742057792096702E-2</v>
      </c>
      <c r="D1550" s="128">
        <f t="shared" si="73"/>
        <v>20742.057792096701</v>
      </c>
      <c r="E1550" s="128" t="e">
        <f t="shared" ca="1" si="74"/>
        <v>#NAME?</v>
      </c>
    </row>
    <row r="1551" spans="1:5" x14ac:dyDescent="0.3">
      <c r="A1551" s="73">
        <v>41592</v>
      </c>
      <c r="B1551" s="130">
        <v>1790.619995</v>
      </c>
      <c r="C1551" s="125">
        <f t="shared" si="72"/>
        <v>1.9401753016345502E-2</v>
      </c>
      <c r="D1551" s="128">
        <f t="shared" si="73"/>
        <v>19401.753016345501</v>
      </c>
      <c r="E1551" s="128" t="e">
        <f t="shared" ca="1" si="74"/>
        <v>#NAME?</v>
      </c>
    </row>
    <row r="1552" spans="1:5" x14ac:dyDescent="0.3">
      <c r="A1552" s="73">
        <v>41591</v>
      </c>
      <c r="B1552" s="130">
        <v>1782</v>
      </c>
      <c r="C1552" s="125">
        <f t="shared" si="72"/>
        <v>1.0599350298381216E-2</v>
      </c>
      <c r="D1552" s="128">
        <f t="shared" si="73"/>
        <v>10599.350298381216</v>
      </c>
      <c r="E1552" s="128" t="e">
        <f t="shared" ca="1" si="74"/>
        <v>#NAME?</v>
      </c>
    </row>
    <row r="1553" spans="1:5" x14ac:dyDescent="0.3">
      <c r="A1553" s="73">
        <v>41590</v>
      </c>
      <c r="B1553" s="130">
        <v>1767.6899410000001</v>
      </c>
      <c r="C1553" s="125">
        <f t="shared" si="72"/>
        <v>-2.4041367520543089E-3</v>
      </c>
      <c r="D1553" s="128">
        <f t="shared" si="73"/>
        <v>-2404.136752054309</v>
      </c>
      <c r="E1553" s="128" t="e">
        <f t="shared" ca="1" si="74"/>
        <v>#NAME?</v>
      </c>
    </row>
    <row r="1554" spans="1:5" x14ac:dyDescent="0.3">
      <c r="A1554" s="73">
        <v>41589</v>
      </c>
      <c r="B1554" s="130">
        <v>1771.8900149999999</v>
      </c>
      <c r="C1554" s="125">
        <f t="shared" si="72"/>
        <v>5.5501813639629027E-3</v>
      </c>
      <c r="D1554" s="128">
        <f t="shared" si="73"/>
        <v>5550.1813639629027</v>
      </c>
      <c r="E1554" s="128" t="e">
        <f t="shared" ca="1" si="74"/>
        <v>#NAME?</v>
      </c>
    </row>
    <row r="1555" spans="1:5" x14ac:dyDescent="0.3">
      <c r="A1555" s="73">
        <v>41586</v>
      </c>
      <c r="B1555" s="130">
        <v>1770.6099850000001</v>
      </c>
      <c r="C1555" s="125">
        <f t="shared" si="72"/>
        <v>6.1598759365160127E-3</v>
      </c>
      <c r="D1555" s="128">
        <f t="shared" si="73"/>
        <v>6159.8759365160131</v>
      </c>
      <c r="E1555" s="128" t="e">
        <f t="shared" ca="1" si="74"/>
        <v>#NAME?</v>
      </c>
    </row>
    <row r="1556" spans="1:5" x14ac:dyDescent="0.3">
      <c r="A1556" s="73">
        <v>41585</v>
      </c>
      <c r="B1556" s="130">
        <v>1747.150024</v>
      </c>
      <c r="C1556" s="125">
        <f t="shared" si="72"/>
        <v>-2.8080625498041467E-3</v>
      </c>
      <c r="D1556" s="128">
        <f t="shared" si="73"/>
        <v>-2808.0625498041468</v>
      </c>
      <c r="E1556" s="128" t="e">
        <f t="shared" ca="1" si="74"/>
        <v>#NAME?</v>
      </c>
    </row>
    <row r="1557" spans="1:5" x14ac:dyDescent="0.3">
      <c r="A1557" s="73">
        <v>41584</v>
      </c>
      <c r="B1557" s="130">
        <v>1770.48999</v>
      </c>
      <c r="C1557" s="125">
        <f t="shared" si="72"/>
        <v>1.3805692306927186E-2</v>
      </c>
      <c r="D1557" s="128">
        <f t="shared" si="73"/>
        <v>13805.692306927187</v>
      </c>
      <c r="E1557" s="128" t="e">
        <f t="shared" ca="1" si="74"/>
        <v>#NAME?</v>
      </c>
    </row>
    <row r="1558" spans="1:5" x14ac:dyDescent="0.3">
      <c r="A1558" s="73">
        <v>41583</v>
      </c>
      <c r="B1558" s="130">
        <v>1762.969971</v>
      </c>
      <c r="C1558" s="125">
        <f t="shared" si="72"/>
        <v>4.7301924532086037E-3</v>
      </c>
      <c r="D1558" s="128">
        <f t="shared" si="73"/>
        <v>4730.1924532086041</v>
      </c>
      <c r="E1558" s="128" t="e">
        <f t="shared" ca="1" si="74"/>
        <v>#NAME?</v>
      </c>
    </row>
    <row r="1559" spans="1:5" x14ac:dyDescent="0.3">
      <c r="A1559" s="73">
        <v>41582</v>
      </c>
      <c r="B1559" s="130">
        <v>1767.9300539999999</v>
      </c>
      <c r="C1559" s="125">
        <f t="shared" si="72"/>
        <v>1.3337853533933686E-2</v>
      </c>
      <c r="D1559" s="128">
        <f t="shared" si="73"/>
        <v>13337.853533933685</v>
      </c>
      <c r="E1559" s="128" t="e">
        <f t="shared" ca="1" si="74"/>
        <v>#NAME?</v>
      </c>
    </row>
    <row r="1560" spans="1:5" x14ac:dyDescent="0.3">
      <c r="A1560" s="73">
        <v>41579</v>
      </c>
      <c r="B1560" s="130">
        <v>1761.6400149999999</v>
      </c>
      <c r="C1560" s="125">
        <f t="shared" si="72"/>
        <v>9.825173402120857E-3</v>
      </c>
      <c r="D1560" s="128">
        <f t="shared" si="73"/>
        <v>9825.1734021208576</v>
      </c>
      <c r="E1560" s="128" t="e">
        <f t="shared" ca="1" si="74"/>
        <v>#NAME?</v>
      </c>
    </row>
    <row r="1561" spans="1:5" x14ac:dyDescent="0.3">
      <c r="A1561" s="73">
        <v>41578</v>
      </c>
      <c r="B1561" s="130">
        <v>1756.540039</v>
      </c>
      <c r="C1561" s="125">
        <f t="shared" si="72"/>
        <v>1.3495666662495465E-2</v>
      </c>
      <c r="D1561" s="128">
        <f t="shared" si="73"/>
        <v>13495.666662495465</v>
      </c>
      <c r="E1561" s="128" t="e">
        <f t="shared" ca="1" si="74"/>
        <v>#NAME?</v>
      </c>
    </row>
    <row r="1562" spans="1:5" x14ac:dyDescent="0.3">
      <c r="A1562" s="73">
        <v>41577</v>
      </c>
      <c r="B1562" s="130">
        <v>1763.3100589999999</v>
      </c>
      <c r="C1562" s="125">
        <f t="shared" si="72"/>
        <v>2.4263170796923861E-2</v>
      </c>
      <c r="D1562" s="128">
        <f t="shared" si="73"/>
        <v>24263.17079692386</v>
      </c>
      <c r="E1562" s="128" t="e">
        <f t="shared" ca="1" si="74"/>
        <v>#NAME?</v>
      </c>
    </row>
    <row r="1563" spans="1:5" x14ac:dyDescent="0.3">
      <c r="A1563" s="73">
        <v>41576</v>
      </c>
      <c r="B1563" s="130">
        <v>1771.9499510000001</v>
      </c>
      <c r="C1563" s="125">
        <f t="shared" si="72"/>
        <v>4.3514298336134516E-2</v>
      </c>
      <c r="D1563" s="128">
        <f t="shared" si="73"/>
        <v>43514.298336134518</v>
      </c>
      <c r="E1563" s="128" t="e">
        <f t="shared" ca="1" si="74"/>
        <v>#NAME?</v>
      </c>
    </row>
    <row r="1564" spans="1:5" x14ac:dyDescent="0.3">
      <c r="A1564" s="73">
        <v>41575</v>
      </c>
      <c r="B1564" s="130">
        <v>1762.1099850000001</v>
      </c>
      <c r="C1564" s="125">
        <f t="shared" si="72"/>
        <v>3.0389307041622571E-2</v>
      </c>
      <c r="D1564" s="128">
        <f t="shared" si="73"/>
        <v>30389.307041622571</v>
      </c>
      <c r="E1564" s="128" t="e">
        <f t="shared" ca="1" si="74"/>
        <v>#NAME?</v>
      </c>
    </row>
    <row r="1565" spans="1:5" x14ac:dyDescent="0.3">
      <c r="A1565" s="73">
        <v>41572</v>
      </c>
      <c r="B1565" s="130">
        <v>1759.7700199999999</v>
      </c>
      <c r="C1565" s="125">
        <f t="shared" si="72"/>
        <v>3.3213991678890054E-2</v>
      </c>
      <c r="D1565" s="128">
        <f t="shared" si="73"/>
        <v>33213.991678890052</v>
      </c>
      <c r="E1565" s="128" t="e">
        <f t="shared" ca="1" si="74"/>
        <v>#NAME?</v>
      </c>
    </row>
    <row r="1566" spans="1:5" x14ac:dyDescent="0.3">
      <c r="A1566" s="73">
        <v>41571</v>
      </c>
      <c r="B1566" s="130">
        <v>1752.0699460000001</v>
      </c>
      <c r="C1566" s="125">
        <f t="shared" si="72"/>
        <v>3.5159690011331124E-2</v>
      </c>
      <c r="D1566" s="128">
        <f t="shared" si="73"/>
        <v>35159.69001133112</v>
      </c>
      <c r="E1566" s="128" t="e">
        <f t="shared" ca="1" si="74"/>
        <v>#NAME?</v>
      </c>
    </row>
    <row r="1567" spans="1:5" x14ac:dyDescent="0.3">
      <c r="A1567" s="73">
        <v>41570</v>
      </c>
      <c r="B1567" s="130">
        <v>1746.380005</v>
      </c>
      <c r="C1567" s="125">
        <f t="shared" si="72"/>
        <v>5.4322615126936258E-2</v>
      </c>
      <c r="D1567" s="128">
        <f t="shared" si="73"/>
        <v>54322.61512693626</v>
      </c>
      <c r="E1567" s="128" t="e">
        <f t="shared" ca="1" si="74"/>
        <v>#NAME?</v>
      </c>
    </row>
    <row r="1568" spans="1:5" x14ac:dyDescent="0.3">
      <c r="A1568" s="73">
        <v>41569</v>
      </c>
      <c r="B1568" s="130">
        <v>1754.670044</v>
      </c>
      <c r="C1568" s="125">
        <f t="shared" si="72"/>
        <v>5.9935422958612872E-2</v>
      </c>
      <c r="D1568" s="128">
        <f t="shared" si="73"/>
        <v>59935.422958612871</v>
      </c>
      <c r="E1568" s="128" t="e">
        <f t="shared" ca="1" si="74"/>
        <v>#NAME?</v>
      </c>
    </row>
    <row r="1569" spans="1:5" x14ac:dyDescent="0.3">
      <c r="A1569" s="73">
        <v>41568</v>
      </c>
      <c r="B1569" s="130">
        <v>1744.660034</v>
      </c>
      <c r="C1569" s="125">
        <f t="shared" si="72"/>
        <v>4.0892083624358921E-2</v>
      </c>
      <c r="D1569" s="128">
        <f t="shared" si="73"/>
        <v>40892.083624358922</v>
      </c>
      <c r="E1569" s="128" t="e">
        <f t="shared" ca="1" si="74"/>
        <v>#NAME?</v>
      </c>
    </row>
    <row r="1570" spans="1:5" x14ac:dyDescent="0.3">
      <c r="A1570" s="73">
        <v>41565</v>
      </c>
      <c r="B1570" s="130">
        <v>1744.5</v>
      </c>
      <c r="C1570" s="125">
        <f t="shared" si="72"/>
        <v>3.1943212067435667E-2</v>
      </c>
      <c r="D1570" s="128">
        <f t="shared" si="73"/>
        <v>31943.212067435667</v>
      </c>
      <c r="E1570" s="128" t="e">
        <f t="shared" ca="1" si="74"/>
        <v>#NAME?</v>
      </c>
    </row>
    <row r="1571" spans="1:5" x14ac:dyDescent="0.3">
      <c r="A1571" s="73">
        <v>41564</v>
      </c>
      <c r="B1571" s="130">
        <v>1733.150024</v>
      </c>
      <c r="C1571" s="125">
        <f t="shared" si="72"/>
        <v>3.2460408240111871E-2</v>
      </c>
      <c r="D1571" s="128">
        <f t="shared" si="73"/>
        <v>32460.408240111872</v>
      </c>
      <c r="E1571" s="128" t="e">
        <f t="shared" ca="1" si="74"/>
        <v>#NAME?</v>
      </c>
    </row>
    <row r="1572" spans="1:5" x14ac:dyDescent="0.3">
      <c r="A1572" s="73">
        <v>41563</v>
      </c>
      <c r="B1572" s="130">
        <v>1721.540039</v>
      </c>
      <c r="C1572" s="125">
        <f t="shared" si="72"/>
        <v>1.6335400049399817E-2</v>
      </c>
      <c r="D1572" s="128">
        <f t="shared" si="73"/>
        <v>16335.400049399817</v>
      </c>
      <c r="E1572" s="128" t="e">
        <f t="shared" ca="1" si="74"/>
        <v>#NAME?</v>
      </c>
    </row>
    <row r="1573" spans="1:5" x14ac:dyDescent="0.3">
      <c r="A1573" s="73">
        <v>41562</v>
      </c>
      <c r="B1573" s="130">
        <v>1698.0600589999999</v>
      </c>
      <c r="C1573" s="125">
        <f t="shared" si="72"/>
        <v>1.8053445427728132E-3</v>
      </c>
      <c r="D1573" s="128">
        <f t="shared" si="73"/>
        <v>1805.3445427728132</v>
      </c>
      <c r="E1573" s="128" t="e">
        <f t="shared" ca="1" si="74"/>
        <v>#NAME?</v>
      </c>
    </row>
    <row r="1574" spans="1:5" x14ac:dyDescent="0.3">
      <c r="A1574" s="73">
        <v>41561</v>
      </c>
      <c r="B1574" s="130">
        <v>1710.1400149999999</v>
      </c>
      <c r="C1574" s="125">
        <f t="shared" si="72"/>
        <v>1.7002149901516272E-2</v>
      </c>
      <c r="D1574" s="128">
        <f t="shared" si="73"/>
        <v>17002.149901516274</v>
      </c>
      <c r="E1574" s="128" t="e">
        <f t="shared" ca="1" si="74"/>
        <v>#NAME?</v>
      </c>
    </row>
    <row r="1575" spans="1:5" x14ac:dyDescent="0.3">
      <c r="A1575" s="73">
        <v>41558</v>
      </c>
      <c r="B1575" s="130">
        <v>1703.1999510000001</v>
      </c>
      <c r="C1575" s="125">
        <f t="shared" si="72"/>
        <v>6.7681105364267857E-3</v>
      </c>
      <c r="D1575" s="128">
        <f t="shared" si="73"/>
        <v>6768.110536426786</v>
      </c>
      <c r="E1575" s="128" t="e">
        <f t="shared" ca="1" si="74"/>
        <v>#NAME?</v>
      </c>
    </row>
    <row r="1576" spans="1:5" x14ac:dyDescent="0.3">
      <c r="A1576" s="73">
        <v>41557</v>
      </c>
      <c r="B1576" s="130">
        <v>1692.5600589999999</v>
      </c>
      <c r="C1576" s="125">
        <f t="shared" si="72"/>
        <v>-3.5969227935593873E-3</v>
      </c>
      <c r="D1576" s="128">
        <f t="shared" si="73"/>
        <v>-3596.9227935593872</v>
      </c>
      <c r="E1576" s="128" t="e">
        <f t="shared" ca="1" si="74"/>
        <v>#NAME?</v>
      </c>
    </row>
    <row r="1577" spans="1:5" x14ac:dyDescent="0.3">
      <c r="A1577" s="73">
        <v>41556</v>
      </c>
      <c r="B1577" s="130">
        <v>1656.400024</v>
      </c>
      <c r="C1577" s="125">
        <f t="shared" si="72"/>
        <v>-2.1485491573155269E-2</v>
      </c>
      <c r="D1577" s="128">
        <f t="shared" si="73"/>
        <v>-21485.491573155268</v>
      </c>
      <c r="E1577" s="128" t="e">
        <f t="shared" ca="1" si="74"/>
        <v>#NAME?</v>
      </c>
    </row>
    <row r="1578" spans="1:5" x14ac:dyDescent="0.3">
      <c r="A1578" s="73">
        <v>41555</v>
      </c>
      <c r="B1578" s="130">
        <v>1655.4499510000001</v>
      </c>
      <c r="C1578" s="125">
        <f t="shared" si="72"/>
        <v>-2.4725814419568559E-2</v>
      </c>
      <c r="D1578" s="128">
        <f t="shared" si="73"/>
        <v>-24725.81441956856</v>
      </c>
      <c r="E1578" s="128" t="e">
        <f t="shared" ca="1" si="74"/>
        <v>#NAME?</v>
      </c>
    </row>
    <row r="1579" spans="1:5" x14ac:dyDescent="0.3">
      <c r="A1579" s="73">
        <v>41554</v>
      </c>
      <c r="B1579" s="130">
        <v>1676.119995</v>
      </c>
      <c r="C1579" s="125">
        <f t="shared" si="72"/>
        <v>-1.511303736769809E-2</v>
      </c>
      <c r="D1579" s="128">
        <f t="shared" si="73"/>
        <v>-15113.037367698091</v>
      </c>
      <c r="E1579" s="128" t="e">
        <f t="shared" ca="1" si="74"/>
        <v>#NAME?</v>
      </c>
    </row>
    <row r="1580" spans="1:5" x14ac:dyDescent="0.3">
      <c r="A1580" s="73">
        <v>41551</v>
      </c>
      <c r="B1580" s="130">
        <v>1690.5</v>
      </c>
      <c r="C1580" s="125">
        <f t="shared" si="72"/>
        <v>-1.1351494297389464E-2</v>
      </c>
      <c r="D1580" s="128">
        <f t="shared" si="73"/>
        <v>-11351.494297389463</v>
      </c>
      <c r="E1580" s="128" t="e">
        <f t="shared" ca="1" si="74"/>
        <v>#NAME?</v>
      </c>
    </row>
    <row r="1581" spans="1:5" x14ac:dyDescent="0.3">
      <c r="A1581" s="73">
        <v>41550</v>
      </c>
      <c r="B1581" s="130">
        <v>1678.660034</v>
      </c>
      <c r="C1581" s="125">
        <f t="shared" si="72"/>
        <v>-2.5360807309977917E-2</v>
      </c>
      <c r="D1581" s="128">
        <f t="shared" si="73"/>
        <v>-25360.807309977918</v>
      </c>
      <c r="E1581" s="128" t="e">
        <f t="shared" ca="1" si="74"/>
        <v>#NAME?</v>
      </c>
    </row>
    <row r="1582" spans="1:5" x14ac:dyDescent="0.3">
      <c r="A1582" s="73">
        <v>41549</v>
      </c>
      <c r="B1582" s="130">
        <v>1693.869995</v>
      </c>
      <c r="C1582" s="125">
        <f t="shared" si="72"/>
        <v>-1.8342311090658869E-2</v>
      </c>
      <c r="D1582" s="128">
        <f t="shared" si="73"/>
        <v>-18342.31109065887</v>
      </c>
      <c r="E1582" s="128" t="e">
        <f t="shared" ca="1" si="74"/>
        <v>#NAME?</v>
      </c>
    </row>
    <row r="1583" spans="1:5" x14ac:dyDescent="0.3">
      <c r="A1583" s="73">
        <v>41548</v>
      </c>
      <c r="B1583" s="130">
        <v>1695</v>
      </c>
      <c r="C1583" s="125">
        <f t="shared" si="72"/>
        <v>-5.7251518939607227E-3</v>
      </c>
      <c r="D1583" s="128">
        <f t="shared" si="73"/>
        <v>-5725.1518939607231</v>
      </c>
      <c r="E1583" s="128" t="e">
        <f t="shared" ca="1" si="74"/>
        <v>#NAME?</v>
      </c>
    </row>
    <row r="1584" spans="1:5" x14ac:dyDescent="0.3">
      <c r="A1584" s="73">
        <v>41547</v>
      </c>
      <c r="B1584" s="130">
        <v>1681.5500489999999</v>
      </c>
      <c r="C1584" s="125">
        <f t="shared" si="72"/>
        <v>-9.4544811657090166E-3</v>
      </c>
      <c r="D1584" s="128">
        <f t="shared" si="73"/>
        <v>-9454.4811657090158</v>
      </c>
      <c r="E1584" s="128" t="e">
        <f t="shared" ca="1" si="74"/>
        <v>#NAME?</v>
      </c>
    </row>
    <row r="1585" spans="1:5" x14ac:dyDescent="0.3">
      <c r="A1585" s="73">
        <v>41544</v>
      </c>
      <c r="B1585" s="130">
        <v>1691.75</v>
      </c>
      <c r="C1585" s="125">
        <f t="shared" si="72"/>
        <v>2.2275072851587474E-3</v>
      </c>
      <c r="D1585" s="128">
        <f t="shared" si="73"/>
        <v>2227.5072851587474</v>
      </c>
      <c r="E1585" s="128" t="e">
        <f t="shared" ca="1" si="74"/>
        <v>#NAME?</v>
      </c>
    </row>
    <row r="1586" spans="1:5" x14ac:dyDescent="0.3">
      <c r="A1586" s="73">
        <v>41543</v>
      </c>
      <c r="B1586" s="130">
        <v>1698.670044</v>
      </c>
      <c r="C1586" s="125">
        <f t="shared" si="72"/>
        <v>9.0589393029705256E-3</v>
      </c>
      <c r="D1586" s="128">
        <f t="shared" si="73"/>
        <v>9058.9393029705261</v>
      </c>
      <c r="E1586" s="128" t="e">
        <f t="shared" ca="1" si="74"/>
        <v>#NAME?</v>
      </c>
    </row>
    <row r="1587" spans="1:5" x14ac:dyDescent="0.3">
      <c r="A1587" s="73">
        <v>41542</v>
      </c>
      <c r="B1587" s="130">
        <v>1692.7700199999999</v>
      </c>
      <c r="C1587" s="125">
        <f t="shared" si="72"/>
        <v>2.1549643835732102E-3</v>
      </c>
      <c r="D1587" s="128">
        <f t="shared" si="73"/>
        <v>2154.9643835732104</v>
      </c>
      <c r="E1587" s="128" t="e">
        <f t="shared" ca="1" si="74"/>
        <v>#NAME?</v>
      </c>
    </row>
    <row r="1588" spans="1:5" x14ac:dyDescent="0.3">
      <c r="A1588" s="73">
        <v>41541</v>
      </c>
      <c r="B1588" s="130">
        <v>1697.420044</v>
      </c>
      <c r="C1588" s="125">
        <f t="shared" si="72"/>
        <v>7.9751388545961088E-3</v>
      </c>
      <c r="D1588" s="128">
        <f t="shared" si="73"/>
        <v>7975.138854596109</v>
      </c>
      <c r="E1588" s="128" t="e">
        <f t="shared" ca="1" si="74"/>
        <v>#NAME?</v>
      </c>
    </row>
    <row r="1589" spans="1:5" x14ac:dyDescent="0.3">
      <c r="A1589" s="73">
        <v>41540</v>
      </c>
      <c r="B1589" s="130">
        <v>1701.839966</v>
      </c>
      <c r="C1589" s="125">
        <f t="shared" si="72"/>
        <v>1.8023464418418955E-2</v>
      </c>
      <c r="D1589" s="128">
        <f t="shared" si="73"/>
        <v>18023.464418418956</v>
      </c>
      <c r="E1589" s="128" t="e">
        <f t="shared" ca="1" si="74"/>
        <v>#NAME?</v>
      </c>
    </row>
    <row r="1590" spans="1:5" x14ac:dyDescent="0.3">
      <c r="A1590" s="73">
        <v>41537</v>
      </c>
      <c r="B1590" s="130">
        <v>1709.910034</v>
      </c>
      <c r="C1590" s="125">
        <f t="shared" si="72"/>
        <v>3.3072124642681056E-2</v>
      </c>
      <c r="D1590" s="128">
        <f t="shared" si="73"/>
        <v>33072.124642681054</v>
      </c>
      <c r="E1590" s="128" t="e">
        <f t="shared" ca="1" si="74"/>
        <v>#NAME?</v>
      </c>
    </row>
    <row r="1591" spans="1:5" x14ac:dyDescent="0.3">
      <c r="A1591" s="73">
        <v>41536</v>
      </c>
      <c r="B1591" s="130">
        <v>1722.339966</v>
      </c>
      <c r="C1591" s="125">
        <f t="shared" si="72"/>
        <v>4.0638526106348438E-2</v>
      </c>
      <c r="D1591" s="128">
        <f t="shared" si="73"/>
        <v>40638.526106348436</v>
      </c>
      <c r="E1591" s="128" t="e">
        <f t="shared" ca="1" si="74"/>
        <v>#NAME?</v>
      </c>
    </row>
    <row r="1592" spans="1:5" x14ac:dyDescent="0.3">
      <c r="A1592" s="73">
        <v>41535</v>
      </c>
      <c r="B1592" s="130">
        <v>1725.5200199999999</v>
      </c>
      <c r="C1592" s="125">
        <f t="shared" si="72"/>
        <v>4.3821270554441183E-2</v>
      </c>
      <c r="D1592" s="128">
        <f t="shared" si="73"/>
        <v>43821.27055444118</v>
      </c>
      <c r="E1592" s="128" t="e">
        <f t="shared" ca="1" si="74"/>
        <v>#NAME?</v>
      </c>
    </row>
    <row r="1593" spans="1:5" x14ac:dyDescent="0.3">
      <c r="A1593" s="73">
        <v>41534</v>
      </c>
      <c r="B1593" s="130">
        <v>1704.76001</v>
      </c>
      <c r="C1593" s="125">
        <f t="shared" si="72"/>
        <v>3.9633600570401883E-2</v>
      </c>
      <c r="D1593" s="128">
        <f t="shared" si="73"/>
        <v>39633.600570401883</v>
      </c>
      <c r="E1593" s="128" t="e">
        <f t="shared" ca="1" si="74"/>
        <v>#NAME?</v>
      </c>
    </row>
    <row r="1594" spans="1:5" x14ac:dyDescent="0.3">
      <c r="A1594" s="73">
        <v>41533</v>
      </c>
      <c r="B1594" s="130">
        <v>1697.599976</v>
      </c>
      <c r="C1594" s="125">
        <f t="shared" si="72"/>
        <v>3.957819564827747E-2</v>
      </c>
      <c r="D1594" s="128">
        <f t="shared" si="73"/>
        <v>39578.195648277469</v>
      </c>
      <c r="E1594" s="128" t="e">
        <f t="shared" ca="1" si="74"/>
        <v>#NAME?</v>
      </c>
    </row>
    <row r="1595" spans="1:5" x14ac:dyDescent="0.3">
      <c r="A1595" s="73">
        <v>41530</v>
      </c>
      <c r="B1595" s="130">
        <v>1687.98999</v>
      </c>
      <c r="C1595" s="125">
        <f t="shared" si="72"/>
        <v>3.0411950323760317E-2</v>
      </c>
      <c r="D1595" s="128">
        <f t="shared" si="73"/>
        <v>30411.950323760317</v>
      </c>
      <c r="E1595" s="128" t="e">
        <f t="shared" ca="1" si="74"/>
        <v>#NAME?</v>
      </c>
    </row>
    <row r="1596" spans="1:5" x14ac:dyDescent="0.3">
      <c r="A1596" s="73">
        <v>41529</v>
      </c>
      <c r="B1596" s="130">
        <v>1683.420044</v>
      </c>
      <c r="C1596" s="125">
        <f t="shared" si="72"/>
        <v>2.9639920338085934E-2</v>
      </c>
      <c r="D1596" s="128">
        <f t="shared" si="73"/>
        <v>29639.920338085933</v>
      </c>
      <c r="E1596" s="128" t="e">
        <f t="shared" ca="1" si="74"/>
        <v>#NAME?</v>
      </c>
    </row>
    <row r="1597" spans="1:5" x14ac:dyDescent="0.3">
      <c r="A1597" s="73">
        <v>41528</v>
      </c>
      <c r="B1597" s="130">
        <v>1689.130005</v>
      </c>
      <c r="C1597" s="125">
        <f t="shared" si="72"/>
        <v>3.5971018178340364E-2</v>
      </c>
      <c r="D1597" s="128">
        <f t="shared" si="73"/>
        <v>35971.01817834036</v>
      </c>
      <c r="E1597" s="128" t="e">
        <f t="shared" ca="1" si="74"/>
        <v>#NAME?</v>
      </c>
    </row>
    <row r="1598" spans="1:5" x14ac:dyDescent="0.3">
      <c r="A1598" s="73">
        <v>41527</v>
      </c>
      <c r="B1598" s="130">
        <v>1683.98999</v>
      </c>
      <c r="C1598" s="125">
        <f t="shared" si="72"/>
        <v>1.6423399922573578E-2</v>
      </c>
      <c r="D1598" s="128">
        <f t="shared" si="73"/>
        <v>16423.399922573579</v>
      </c>
      <c r="E1598" s="128" t="e">
        <f t="shared" ca="1" si="74"/>
        <v>#NAME?</v>
      </c>
    </row>
    <row r="1599" spans="1:5" x14ac:dyDescent="0.3">
      <c r="A1599" s="73">
        <v>41526</v>
      </c>
      <c r="B1599" s="130">
        <v>1671.709961</v>
      </c>
      <c r="C1599" s="125">
        <f t="shared" si="72"/>
        <v>4.9353537721670282E-3</v>
      </c>
      <c r="D1599" s="128">
        <f t="shared" si="73"/>
        <v>4935.3537721670282</v>
      </c>
      <c r="E1599" s="128" t="e">
        <f t="shared" ca="1" si="74"/>
        <v>#NAME?</v>
      </c>
    </row>
    <row r="1600" spans="1:5" x14ac:dyDescent="0.3">
      <c r="A1600" s="73">
        <v>41523</v>
      </c>
      <c r="B1600" s="130">
        <v>1655.170044</v>
      </c>
      <c r="C1600" s="125">
        <f t="shared" si="72"/>
        <v>-1.080241552076977E-3</v>
      </c>
      <c r="D1600" s="128">
        <f t="shared" si="73"/>
        <v>-1080.2415520769771</v>
      </c>
      <c r="E1600" s="128" t="e">
        <f t="shared" ca="1" si="74"/>
        <v>#NAME?</v>
      </c>
    </row>
    <row r="1601" spans="1:5" x14ac:dyDescent="0.3">
      <c r="A1601" s="73">
        <v>41522</v>
      </c>
      <c r="B1601" s="130">
        <v>1655.079956</v>
      </c>
      <c r="C1601" s="125">
        <f t="shared" si="72"/>
        <v>7.4749857765556982E-3</v>
      </c>
      <c r="D1601" s="128">
        <f t="shared" si="73"/>
        <v>7474.9857765556981</v>
      </c>
      <c r="E1601" s="128" t="e">
        <f t="shared" ca="1" si="74"/>
        <v>#NAME?</v>
      </c>
    </row>
    <row r="1602" spans="1:5" x14ac:dyDescent="0.3">
      <c r="A1602" s="73">
        <v>41521</v>
      </c>
      <c r="B1602" s="130">
        <v>1653.079956</v>
      </c>
      <c r="C1602" s="125">
        <f t="shared" si="72"/>
        <v>4.4178292165875099E-4</v>
      </c>
      <c r="D1602" s="128">
        <f t="shared" si="73"/>
        <v>441.78292165875098</v>
      </c>
      <c r="E1602" s="128" t="e">
        <f t="shared" ca="1" si="74"/>
        <v>#NAME?</v>
      </c>
    </row>
    <row r="1603" spans="1:5" x14ac:dyDescent="0.3">
      <c r="A1603" s="73">
        <v>41520</v>
      </c>
      <c r="B1603" s="130">
        <v>1639.7700199999999</v>
      </c>
      <c r="C1603" s="125">
        <f t="shared" si="72"/>
        <v>-3.8212694400842073E-3</v>
      </c>
      <c r="D1603" s="128">
        <f t="shared" si="73"/>
        <v>-3821.2694400842074</v>
      </c>
      <c r="E1603" s="128" t="e">
        <f t="shared" ca="1" si="74"/>
        <v>#NAME?</v>
      </c>
    </row>
    <row r="1604" spans="1:5" x14ac:dyDescent="0.3">
      <c r="A1604" s="73">
        <v>41516</v>
      </c>
      <c r="B1604" s="130">
        <v>1632.969971</v>
      </c>
      <c r="C1604" s="125">
        <f t="shared" si="72"/>
        <v>-1.3805756392536228E-2</v>
      </c>
      <c r="D1604" s="128">
        <f t="shared" si="73"/>
        <v>-13805.756392536228</v>
      </c>
      <c r="E1604" s="128" t="e">
        <f t="shared" ca="1" si="74"/>
        <v>#NAME?</v>
      </c>
    </row>
    <row r="1605" spans="1:5" x14ac:dyDescent="0.3">
      <c r="A1605" s="73">
        <v>41515</v>
      </c>
      <c r="B1605" s="130">
        <v>1638.170044</v>
      </c>
      <c r="C1605" s="125">
        <f t="shared" si="72"/>
        <v>-1.3934643989400475E-2</v>
      </c>
      <c r="D1605" s="128">
        <f t="shared" si="73"/>
        <v>-13934.643989400474</v>
      </c>
      <c r="E1605" s="128" t="e">
        <f t="shared" ca="1" si="74"/>
        <v>#NAME?</v>
      </c>
    </row>
    <row r="1606" spans="1:5" x14ac:dyDescent="0.3">
      <c r="A1606" s="73">
        <v>41514</v>
      </c>
      <c r="B1606" s="130">
        <v>1634.959961</v>
      </c>
      <c r="C1606" s="125">
        <f t="shared" si="72"/>
        <v>-2.9921889622681719E-2</v>
      </c>
      <c r="D1606" s="128">
        <f t="shared" si="73"/>
        <v>-29921.88962268172</v>
      </c>
      <c r="E1606" s="128" t="e">
        <f t="shared" ca="1" si="74"/>
        <v>#NAME?</v>
      </c>
    </row>
    <row r="1607" spans="1:5" x14ac:dyDescent="0.3">
      <c r="A1607" s="73">
        <v>41513</v>
      </c>
      <c r="B1607" s="130">
        <v>1630.4799800000001</v>
      </c>
      <c r="C1607" s="125">
        <f t="shared" si="72"/>
        <v>-3.7587980310011204E-2</v>
      </c>
      <c r="D1607" s="128">
        <f t="shared" si="73"/>
        <v>-37587.980310011204</v>
      </c>
      <c r="E1607" s="128" t="e">
        <f t="shared" ca="1" si="74"/>
        <v>#NAME?</v>
      </c>
    </row>
    <row r="1608" spans="1:5" x14ac:dyDescent="0.3">
      <c r="A1608" s="73">
        <v>41512</v>
      </c>
      <c r="B1608" s="130">
        <v>1656.780029</v>
      </c>
      <c r="C1608" s="125">
        <f t="shared" ref="C1608:C1671" si="75">B1608/B1618-1</f>
        <v>-1.9349229380295374E-2</v>
      </c>
      <c r="D1608" s="128">
        <f t="shared" ref="D1608:D1671" si="76">C1608*$B$5</f>
        <v>-19349.229380295375</v>
      </c>
      <c r="E1608" s="128" t="e">
        <f t="shared" ref="E1608:E1671" ca="1" si="77">ABS(_xlfn.PERCENTILE.INC(OFFSET(D1608,0,0,Window),1-VaRLevel))</f>
        <v>#NAME?</v>
      </c>
    </row>
    <row r="1609" spans="1:5" x14ac:dyDescent="0.3">
      <c r="A1609" s="73">
        <v>41509</v>
      </c>
      <c r="B1609" s="130">
        <v>1663.5</v>
      </c>
      <c r="C1609" s="125">
        <f t="shared" si="75"/>
        <v>-1.650686599052742E-2</v>
      </c>
      <c r="D1609" s="128">
        <f t="shared" si="76"/>
        <v>-16506.865990527418</v>
      </c>
      <c r="E1609" s="128" t="e">
        <f t="shared" ca="1" si="77"/>
        <v>#NAME?</v>
      </c>
    </row>
    <row r="1610" spans="1:5" x14ac:dyDescent="0.3">
      <c r="A1610" s="73">
        <v>41508</v>
      </c>
      <c r="B1610" s="130">
        <v>1656.959961</v>
      </c>
      <c r="C1610" s="125">
        <f t="shared" si="75"/>
        <v>-2.3870690363016811E-2</v>
      </c>
      <c r="D1610" s="128">
        <f t="shared" si="76"/>
        <v>-23870.690363016813</v>
      </c>
      <c r="E1610" s="128" t="e">
        <f t="shared" ca="1" si="77"/>
        <v>#NAME?</v>
      </c>
    </row>
    <row r="1611" spans="1:5" x14ac:dyDescent="0.3">
      <c r="A1611" s="73">
        <v>41507</v>
      </c>
      <c r="B1611" s="130">
        <v>1642.8000489999999</v>
      </c>
      <c r="C1611" s="125">
        <f t="shared" si="75"/>
        <v>-2.8452125797722938E-2</v>
      </c>
      <c r="D1611" s="128">
        <f t="shared" si="76"/>
        <v>-28452.12579772294</v>
      </c>
      <c r="E1611" s="128" t="e">
        <f t="shared" ca="1" si="77"/>
        <v>#NAME?</v>
      </c>
    </row>
    <row r="1612" spans="1:5" x14ac:dyDescent="0.3">
      <c r="A1612" s="73">
        <v>41506</v>
      </c>
      <c r="B1612" s="130">
        <v>1652.349976</v>
      </c>
      <c r="C1612" s="125">
        <f t="shared" si="75"/>
        <v>-2.6523397451714725E-2</v>
      </c>
      <c r="D1612" s="128">
        <f t="shared" si="76"/>
        <v>-26523.397451714725</v>
      </c>
      <c r="E1612" s="128" t="e">
        <f t="shared" ca="1" si="77"/>
        <v>#NAME?</v>
      </c>
    </row>
    <row r="1613" spans="1:5" x14ac:dyDescent="0.3">
      <c r="A1613" s="73">
        <v>41505</v>
      </c>
      <c r="B1613" s="130">
        <v>1646.0600589999999</v>
      </c>
      <c r="C1613" s="125">
        <f t="shared" si="75"/>
        <v>-3.5779113290833386E-2</v>
      </c>
      <c r="D1613" s="128">
        <f t="shared" si="76"/>
        <v>-35779.113290833389</v>
      </c>
      <c r="E1613" s="128" t="e">
        <f t="shared" ca="1" si="77"/>
        <v>#NAME?</v>
      </c>
    </row>
    <row r="1614" spans="1:5" x14ac:dyDescent="0.3">
      <c r="A1614" s="73">
        <v>41502</v>
      </c>
      <c r="B1614" s="130">
        <v>1655.829956</v>
      </c>
      <c r="C1614" s="125">
        <f t="shared" si="75"/>
        <v>-3.1491508077215791E-2</v>
      </c>
      <c r="D1614" s="128">
        <f t="shared" si="76"/>
        <v>-31491.508077215789</v>
      </c>
      <c r="E1614" s="128" t="e">
        <f t="shared" ca="1" si="77"/>
        <v>#NAME?</v>
      </c>
    </row>
    <row r="1615" spans="1:5" x14ac:dyDescent="0.3">
      <c r="A1615" s="73">
        <v>41501</v>
      </c>
      <c r="B1615" s="130">
        <v>1661.3199460000001</v>
      </c>
      <c r="C1615" s="125">
        <f t="shared" si="75"/>
        <v>-2.6686302491362279E-2</v>
      </c>
      <c r="D1615" s="128">
        <f t="shared" si="76"/>
        <v>-26686.302491362279</v>
      </c>
      <c r="E1615" s="128" t="e">
        <f t="shared" ca="1" si="77"/>
        <v>#NAME?</v>
      </c>
    </row>
    <row r="1616" spans="1:5" x14ac:dyDescent="0.3">
      <c r="A1616" s="73">
        <v>41500</v>
      </c>
      <c r="B1616" s="130">
        <v>1685.3900149999999</v>
      </c>
      <c r="C1616" s="125">
        <f t="shared" si="75"/>
        <v>-2.0167227493939066E-4</v>
      </c>
      <c r="D1616" s="128">
        <f t="shared" si="76"/>
        <v>-201.67227493939066</v>
      </c>
      <c r="E1616" s="128" t="e">
        <f t="shared" ca="1" si="77"/>
        <v>#NAME?</v>
      </c>
    </row>
    <row r="1617" spans="1:5" x14ac:dyDescent="0.3">
      <c r="A1617" s="73">
        <v>41499</v>
      </c>
      <c r="B1617" s="130">
        <v>1694.160034</v>
      </c>
      <c r="C1617" s="125">
        <f t="shared" si="75"/>
        <v>4.8637412451575379E-3</v>
      </c>
      <c r="D1617" s="128">
        <f t="shared" si="76"/>
        <v>4863.7412451575383</v>
      </c>
      <c r="E1617" s="128" t="e">
        <f t="shared" ca="1" si="77"/>
        <v>#NAME?</v>
      </c>
    </row>
    <row r="1618" spans="1:5" x14ac:dyDescent="0.3">
      <c r="A1618" s="73">
        <v>41498</v>
      </c>
      <c r="B1618" s="130">
        <v>1689.469971</v>
      </c>
      <c r="C1618" s="125">
        <f t="shared" si="75"/>
        <v>2.4565011648081114E-3</v>
      </c>
      <c r="D1618" s="128">
        <f t="shared" si="76"/>
        <v>2456.5011648081113</v>
      </c>
      <c r="E1618" s="128" t="e">
        <f t="shared" ca="1" si="77"/>
        <v>#NAME?</v>
      </c>
    </row>
    <row r="1619" spans="1:5" x14ac:dyDescent="0.3">
      <c r="A1619" s="73">
        <v>41495</v>
      </c>
      <c r="B1619" s="130">
        <v>1691.420044</v>
      </c>
      <c r="C1619" s="125">
        <f t="shared" si="75"/>
        <v>-1.3595010595413015E-4</v>
      </c>
      <c r="D1619" s="128">
        <f t="shared" si="76"/>
        <v>-135.95010595413015</v>
      </c>
      <c r="E1619" s="128" t="e">
        <f t="shared" ca="1" si="77"/>
        <v>#NAME?</v>
      </c>
    </row>
    <row r="1620" spans="1:5" x14ac:dyDescent="0.3">
      <c r="A1620" s="73">
        <v>41494</v>
      </c>
      <c r="B1620" s="130">
        <v>1697.4799800000001</v>
      </c>
      <c r="C1620" s="125">
        <f t="shared" si="75"/>
        <v>4.2774619139180903E-3</v>
      </c>
      <c r="D1620" s="128">
        <f t="shared" si="76"/>
        <v>4277.4619139180904</v>
      </c>
      <c r="E1620" s="128" t="e">
        <f t="shared" ca="1" si="77"/>
        <v>#NAME?</v>
      </c>
    </row>
    <row r="1621" spans="1:5" x14ac:dyDescent="0.3">
      <c r="A1621" s="73">
        <v>41493</v>
      </c>
      <c r="B1621" s="130">
        <v>1690.910034</v>
      </c>
      <c r="C1621" s="125">
        <f t="shared" si="75"/>
        <v>2.9479656298148083E-3</v>
      </c>
      <c r="D1621" s="128">
        <f t="shared" si="76"/>
        <v>2947.9656298148084</v>
      </c>
      <c r="E1621" s="128" t="e">
        <f t="shared" ca="1" si="77"/>
        <v>#NAME?</v>
      </c>
    </row>
    <row r="1622" spans="1:5" x14ac:dyDescent="0.3">
      <c r="A1622" s="73">
        <v>41492</v>
      </c>
      <c r="B1622" s="130">
        <v>1697.369995</v>
      </c>
      <c r="C1622" s="125">
        <f t="shared" si="75"/>
        <v>2.9425723124465453E-3</v>
      </c>
      <c r="D1622" s="128">
        <f t="shared" si="76"/>
        <v>2942.5723124465453</v>
      </c>
      <c r="E1622" s="128" t="e">
        <f t="shared" ca="1" si="77"/>
        <v>#NAME?</v>
      </c>
    </row>
    <row r="1623" spans="1:5" x14ac:dyDescent="0.3">
      <c r="A1623" s="73">
        <v>41491</v>
      </c>
      <c r="B1623" s="130">
        <v>1707.1400149999999</v>
      </c>
      <c r="C1623" s="125">
        <f t="shared" si="75"/>
        <v>6.8474080679346017E-3</v>
      </c>
      <c r="D1623" s="128">
        <f t="shared" si="76"/>
        <v>6847.4080679346016</v>
      </c>
      <c r="E1623" s="128" t="e">
        <f t="shared" ca="1" si="77"/>
        <v>#NAME?</v>
      </c>
    </row>
    <row r="1624" spans="1:5" x14ac:dyDescent="0.3">
      <c r="A1624" s="73">
        <v>41488</v>
      </c>
      <c r="B1624" s="130">
        <v>1709.670044</v>
      </c>
      <c r="C1624" s="125">
        <f t="shared" si="75"/>
        <v>1.0389564593635825E-2</v>
      </c>
      <c r="D1624" s="128">
        <f t="shared" si="76"/>
        <v>10389.564593635825</v>
      </c>
      <c r="E1624" s="128" t="e">
        <f t="shared" ca="1" si="77"/>
        <v>#NAME?</v>
      </c>
    </row>
    <row r="1625" spans="1:5" x14ac:dyDescent="0.3">
      <c r="A1625" s="73">
        <v>41487</v>
      </c>
      <c r="B1625" s="130">
        <v>1706.869995</v>
      </c>
      <c r="C1625" s="125">
        <f t="shared" si="75"/>
        <v>1.0358891214946597E-2</v>
      </c>
      <c r="D1625" s="128">
        <f t="shared" si="76"/>
        <v>10358.891214946598</v>
      </c>
      <c r="E1625" s="128" t="e">
        <f t="shared" ca="1" si="77"/>
        <v>#NAME?</v>
      </c>
    </row>
    <row r="1626" spans="1:5" x14ac:dyDescent="0.3">
      <c r="A1626" s="73">
        <v>41486</v>
      </c>
      <c r="B1626" s="130">
        <v>1685.7299800000001</v>
      </c>
      <c r="C1626" s="125">
        <f t="shared" si="75"/>
        <v>2.8674622094617686E-3</v>
      </c>
      <c r="D1626" s="128">
        <f t="shared" si="76"/>
        <v>2867.4622094617685</v>
      </c>
      <c r="E1626" s="128" t="e">
        <f t="shared" ca="1" si="77"/>
        <v>#NAME?</v>
      </c>
    </row>
    <row r="1627" spans="1:5" x14ac:dyDescent="0.3">
      <c r="A1627" s="73">
        <v>41485</v>
      </c>
      <c r="B1627" s="130">
        <v>1685.959961</v>
      </c>
      <c r="C1627" s="125">
        <f t="shared" si="75"/>
        <v>5.7866625357243517E-3</v>
      </c>
      <c r="D1627" s="128">
        <f t="shared" si="76"/>
        <v>5786.662535724352</v>
      </c>
      <c r="E1627" s="128" t="e">
        <f t="shared" ca="1" si="77"/>
        <v>#NAME?</v>
      </c>
    </row>
    <row r="1628" spans="1:5" x14ac:dyDescent="0.3">
      <c r="A1628" s="73">
        <v>41484</v>
      </c>
      <c r="B1628" s="130">
        <v>1685.329956</v>
      </c>
      <c r="C1628" s="125">
        <f t="shared" si="75"/>
        <v>1.6819946508173089E-3</v>
      </c>
      <c r="D1628" s="128">
        <f t="shared" si="76"/>
        <v>1681.9946508173089</v>
      </c>
      <c r="E1628" s="128" t="e">
        <f t="shared" ca="1" si="77"/>
        <v>#NAME?</v>
      </c>
    </row>
    <row r="1629" spans="1:5" x14ac:dyDescent="0.3">
      <c r="A1629" s="73">
        <v>41481</v>
      </c>
      <c r="B1629" s="130">
        <v>1691.650024</v>
      </c>
      <c r="C1629" s="125">
        <f t="shared" si="75"/>
        <v>6.8207068262646775E-3</v>
      </c>
      <c r="D1629" s="128">
        <f t="shared" si="76"/>
        <v>6820.7068262646771</v>
      </c>
      <c r="E1629" s="128" t="e">
        <f t="shared" ca="1" si="77"/>
        <v>#NAME?</v>
      </c>
    </row>
    <row r="1630" spans="1:5" x14ac:dyDescent="0.3">
      <c r="A1630" s="73">
        <v>41480</v>
      </c>
      <c r="B1630" s="130">
        <v>1690.25</v>
      </c>
      <c r="C1630" s="125">
        <f t="shared" si="75"/>
        <v>9.0924166983987753E-3</v>
      </c>
      <c r="D1630" s="128">
        <f t="shared" si="76"/>
        <v>9092.4166983987761</v>
      </c>
      <c r="E1630" s="128" t="e">
        <f t="shared" ca="1" si="77"/>
        <v>#NAME?</v>
      </c>
    </row>
    <row r="1631" spans="1:5" x14ac:dyDescent="0.3">
      <c r="A1631" s="73">
        <v>41479</v>
      </c>
      <c r="B1631" s="130">
        <v>1685.9399410000001</v>
      </c>
      <c r="C1631" s="125">
        <f t="shared" si="75"/>
        <v>2.0161892086994815E-2</v>
      </c>
      <c r="D1631" s="128">
        <f t="shared" si="76"/>
        <v>20161.892086994816</v>
      </c>
      <c r="E1631" s="128" t="e">
        <f t="shared" ca="1" si="77"/>
        <v>#NAME?</v>
      </c>
    </row>
    <row r="1632" spans="1:5" x14ac:dyDescent="0.3">
      <c r="A1632" s="73">
        <v>41478</v>
      </c>
      <c r="B1632" s="130">
        <v>1692.3900149999999</v>
      </c>
      <c r="C1632" s="125">
        <f t="shared" si="75"/>
        <v>2.4250793011972638E-2</v>
      </c>
      <c r="D1632" s="128">
        <f t="shared" si="76"/>
        <v>24250.793011972637</v>
      </c>
      <c r="E1632" s="128" t="e">
        <f t="shared" ca="1" si="77"/>
        <v>#NAME?</v>
      </c>
    </row>
    <row r="1633" spans="1:5" x14ac:dyDescent="0.3">
      <c r="A1633" s="73">
        <v>41477</v>
      </c>
      <c r="B1633" s="130">
        <v>1695.530029</v>
      </c>
      <c r="C1633" s="125">
        <f t="shared" si="75"/>
        <v>3.3569894608357354E-2</v>
      </c>
      <c r="D1633" s="128">
        <f t="shared" si="76"/>
        <v>33569.894608357354</v>
      </c>
      <c r="E1633" s="128" t="e">
        <f t="shared" ca="1" si="77"/>
        <v>#NAME?</v>
      </c>
    </row>
    <row r="1634" spans="1:5" x14ac:dyDescent="0.3">
      <c r="A1634" s="73">
        <v>41474</v>
      </c>
      <c r="B1634" s="130">
        <v>1692.089966</v>
      </c>
      <c r="C1634" s="125">
        <f t="shared" si="75"/>
        <v>3.6889710977243695E-2</v>
      </c>
      <c r="D1634" s="128">
        <f t="shared" si="76"/>
        <v>36889.710977243696</v>
      </c>
      <c r="E1634" s="128" t="e">
        <f t="shared" ca="1" si="77"/>
        <v>#NAME?</v>
      </c>
    </row>
    <row r="1635" spans="1:5" x14ac:dyDescent="0.3">
      <c r="A1635" s="73">
        <v>41473</v>
      </c>
      <c r="B1635" s="130">
        <v>1689.369995</v>
      </c>
      <c r="C1635" s="125">
        <f t="shared" si="75"/>
        <v>4.5784017335130711E-2</v>
      </c>
      <c r="D1635" s="128">
        <f t="shared" si="76"/>
        <v>45784.017335130709</v>
      </c>
      <c r="E1635" s="128" t="e">
        <f t="shared" ca="1" si="77"/>
        <v>#NAME?</v>
      </c>
    </row>
    <row r="1636" spans="1:5" x14ac:dyDescent="0.3">
      <c r="A1636" s="73">
        <v>41472</v>
      </c>
      <c r="B1636" s="130">
        <v>1680.910034</v>
      </c>
      <c r="C1636" s="125">
        <f t="shared" si="75"/>
        <v>4.1404440809498455E-2</v>
      </c>
      <c r="D1636" s="128">
        <f t="shared" si="76"/>
        <v>41404.440809498454</v>
      </c>
      <c r="E1636" s="128" t="e">
        <f t="shared" ca="1" si="77"/>
        <v>#NAME?</v>
      </c>
    </row>
    <row r="1637" spans="1:5" x14ac:dyDescent="0.3">
      <c r="A1637" s="73">
        <v>41471</v>
      </c>
      <c r="B1637" s="130">
        <v>1676.26001</v>
      </c>
      <c r="C1637" s="125">
        <f t="shared" si="75"/>
        <v>3.7957627730932808E-2</v>
      </c>
      <c r="D1637" s="128">
        <f t="shared" si="76"/>
        <v>37957.627730932807</v>
      </c>
      <c r="E1637" s="128" t="e">
        <f t="shared" ca="1" si="77"/>
        <v>#NAME?</v>
      </c>
    </row>
    <row r="1638" spans="1:5" x14ac:dyDescent="0.3">
      <c r="A1638" s="73">
        <v>41470</v>
      </c>
      <c r="B1638" s="130">
        <v>1682.5</v>
      </c>
      <c r="C1638" s="125">
        <f t="shared" si="75"/>
        <v>4.7451234917893714E-2</v>
      </c>
      <c r="D1638" s="128">
        <f t="shared" si="76"/>
        <v>47451.234917893715</v>
      </c>
      <c r="E1638" s="128" t="e">
        <f t="shared" ca="1" si="77"/>
        <v>#NAME?</v>
      </c>
    </row>
    <row r="1639" spans="1:5" x14ac:dyDescent="0.3">
      <c r="A1639" s="73">
        <v>41467</v>
      </c>
      <c r="B1639" s="130">
        <v>1680.1899410000001</v>
      </c>
      <c r="C1639" s="125">
        <f t="shared" si="75"/>
        <v>4.1526154249182712E-2</v>
      </c>
      <c r="D1639" s="128">
        <f t="shared" si="76"/>
        <v>41526.154249182713</v>
      </c>
      <c r="E1639" s="128" t="e">
        <f t="shared" ca="1" si="77"/>
        <v>#NAME?</v>
      </c>
    </row>
    <row r="1640" spans="1:5" x14ac:dyDescent="0.3">
      <c r="A1640" s="73">
        <v>41466</v>
      </c>
      <c r="B1640" s="130">
        <v>1675.0200199999999</v>
      </c>
      <c r="C1640" s="125">
        <f t="shared" si="75"/>
        <v>4.4758809895096174E-2</v>
      </c>
      <c r="D1640" s="128">
        <f t="shared" si="76"/>
        <v>44758.809895096172</v>
      </c>
      <c r="E1640" s="128" t="e">
        <f t="shared" ca="1" si="77"/>
        <v>#NAME?</v>
      </c>
    </row>
    <row r="1641" spans="1:5" x14ac:dyDescent="0.3">
      <c r="A1641" s="73">
        <v>41465</v>
      </c>
      <c r="B1641" s="130">
        <v>1652.619995</v>
      </c>
      <c r="C1641" s="125">
        <f t="shared" si="75"/>
        <v>4.0673012991242263E-2</v>
      </c>
      <c r="D1641" s="128">
        <f t="shared" si="76"/>
        <v>40673.012991242264</v>
      </c>
      <c r="E1641" s="128" t="e">
        <f t="shared" ca="1" si="77"/>
        <v>#NAME?</v>
      </c>
    </row>
    <row r="1642" spans="1:5" x14ac:dyDescent="0.3">
      <c r="A1642" s="73">
        <v>41464</v>
      </c>
      <c r="B1642" s="130">
        <v>1652.3199460000001</v>
      </c>
      <c r="C1642" s="125">
        <f t="shared" si="75"/>
        <v>5.0365828854317396E-2</v>
      </c>
      <c r="D1642" s="128">
        <f t="shared" si="76"/>
        <v>50365.828854317399</v>
      </c>
      <c r="E1642" s="128" t="e">
        <f t="shared" ca="1" si="77"/>
        <v>#NAME?</v>
      </c>
    </row>
    <row r="1643" spans="1:5" x14ac:dyDescent="0.3">
      <c r="A1643" s="73">
        <v>41463</v>
      </c>
      <c r="B1643" s="130">
        <v>1640.459961</v>
      </c>
      <c r="C1643" s="125">
        <f t="shared" si="75"/>
        <v>3.016139194268197E-2</v>
      </c>
      <c r="D1643" s="128">
        <f t="shared" si="76"/>
        <v>30161.39194268197</v>
      </c>
      <c r="E1643" s="128" t="e">
        <f t="shared" ca="1" si="77"/>
        <v>#NAME?</v>
      </c>
    </row>
    <row r="1644" spans="1:5" x14ac:dyDescent="0.3">
      <c r="A1644" s="73">
        <v>41460</v>
      </c>
      <c r="B1644" s="130">
        <v>1631.8900149999999</v>
      </c>
      <c r="C1644" s="125">
        <f t="shared" si="75"/>
        <v>2.7515647135055055E-2</v>
      </c>
      <c r="D1644" s="128">
        <f t="shared" si="76"/>
        <v>27515.647135055056</v>
      </c>
      <c r="E1644" s="128" t="e">
        <f t="shared" ca="1" si="77"/>
        <v>#NAME?</v>
      </c>
    </row>
    <row r="1645" spans="1:5" x14ac:dyDescent="0.3">
      <c r="A1645" s="73">
        <v>41458</v>
      </c>
      <c r="B1645" s="130">
        <v>1615.410034</v>
      </c>
      <c r="C1645" s="125">
        <f t="shared" si="75"/>
        <v>-8.2999389487597997E-3</v>
      </c>
      <c r="D1645" s="128">
        <f t="shared" si="76"/>
        <v>-8299.9389487598</v>
      </c>
      <c r="E1645" s="128" t="e">
        <f t="shared" ca="1" si="77"/>
        <v>#NAME?</v>
      </c>
    </row>
    <row r="1646" spans="1:5" x14ac:dyDescent="0.3">
      <c r="A1646" s="73">
        <v>41457</v>
      </c>
      <c r="B1646" s="130">
        <v>1614.079956</v>
      </c>
      <c r="C1646" s="125">
        <f t="shared" si="75"/>
        <v>-2.2841671652515272E-2</v>
      </c>
      <c r="D1646" s="128">
        <f t="shared" si="76"/>
        <v>-22841.671652515273</v>
      </c>
      <c r="E1646" s="128" t="e">
        <f t="shared" ca="1" si="77"/>
        <v>#NAME?</v>
      </c>
    </row>
    <row r="1647" spans="1:5" x14ac:dyDescent="0.3">
      <c r="A1647" s="73">
        <v>41456</v>
      </c>
      <c r="B1647" s="130">
        <v>1614.959961</v>
      </c>
      <c r="C1647" s="125">
        <f t="shared" si="75"/>
        <v>-1.4691573986619355E-2</v>
      </c>
      <c r="D1647" s="128">
        <f t="shared" si="76"/>
        <v>-14691.573986619354</v>
      </c>
      <c r="E1647" s="128" t="e">
        <f t="shared" ca="1" si="77"/>
        <v>#NAME?</v>
      </c>
    </row>
    <row r="1648" spans="1:5" x14ac:dyDescent="0.3">
      <c r="A1648" s="73">
        <v>41453</v>
      </c>
      <c r="B1648" s="130">
        <v>1606.280029</v>
      </c>
      <c r="C1648" s="125">
        <f t="shared" si="75"/>
        <v>-1.2571201890555939E-2</v>
      </c>
      <c r="D1648" s="128">
        <f t="shared" si="76"/>
        <v>-12571.201890555938</v>
      </c>
      <c r="E1648" s="128" t="e">
        <f t="shared" ca="1" si="77"/>
        <v>#NAME?</v>
      </c>
    </row>
    <row r="1649" spans="1:5" x14ac:dyDescent="0.3">
      <c r="A1649" s="73">
        <v>41452</v>
      </c>
      <c r="B1649" s="130">
        <v>1613.1999510000001</v>
      </c>
      <c r="C1649" s="125">
        <f t="shared" si="75"/>
        <v>-1.4153385692818654E-2</v>
      </c>
      <c r="D1649" s="128">
        <f t="shared" si="76"/>
        <v>-14153.385692818654</v>
      </c>
      <c r="E1649" s="128" t="e">
        <f t="shared" ca="1" si="77"/>
        <v>#NAME?</v>
      </c>
    </row>
    <row r="1650" spans="1:5" x14ac:dyDescent="0.3">
      <c r="A1650" s="73">
        <v>41451</v>
      </c>
      <c r="B1650" s="130">
        <v>1603.26001</v>
      </c>
      <c r="C1650" s="125">
        <f t="shared" si="75"/>
        <v>-5.7425705635579805E-3</v>
      </c>
      <c r="D1650" s="128">
        <f t="shared" si="76"/>
        <v>-5742.5705635579807</v>
      </c>
      <c r="E1650" s="128" t="e">
        <f t="shared" ca="1" si="77"/>
        <v>#NAME?</v>
      </c>
    </row>
    <row r="1651" spans="1:5" x14ac:dyDescent="0.3">
      <c r="A1651" s="73">
        <v>41450</v>
      </c>
      <c r="B1651" s="130">
        <v>1588.030029</v>
      </c>
      <c r="C1651" s="125">
        <f t="shared" si="75"/>
        <v>-2.3429846250208053E-2</v>
      </c>
      <c r="D1651" s="128">
        <f t="shared" si="76"/>
        <v>-23429.846250208055</v>
      </c>
      <c r="E1651" s="128" t="e">
        <f t="shared" ca="1" si="77"/>
        <v>#NAME?</v>
      </c>
    </row>
    <row r="1652" spans="1:5" x14ac:dyDescent="0.3">
      <c r="A1652" s="73">
        <v>41449</v>
      </c>
      <c r="B1652" s="130">
        <v>1573.089966</v>
      </c>
      <c r="C1652" s="125">
        <f t="shared" si="75"/>
        <v>-4.2439533784227934E-2</v>
      </c>
      <c r="D1652" s="128">
        <f t="shared" si="76"/>
        <v>-42439.533784227933</v>
      </c>
      <c r="E1652" s="128" t="e">
        <f t="shared" ca="1" si="77"/>
        <v>#NAME?</v>
      </c>
    </row>
    <row r="1653" spans="1:5" x14ac:dyDescent="0.3">
      <c r="A1653" s="73">
        <v>41446</v>
      </c>
      <c r="B1653" s="130">
        <v>1592.4300539999999</v>
      </c>
      <c r="C1653" s="125">
        <f t="shared" si="75"/>
        <v>-3.1003146469461895E-2</v>
      </c>
      <c r="D1653" s="128">
        <f t="shared" si="76"/>
        <v>-31003.146469461895</v>
      </c>
      <c r="E1653" s="128" t="e">
        <f t="shared" ca="1" si="77"/>
        <v>#NAME?</v>
      </c>
    </row>
    <row r="1654" spans="1:5" x14ac:dyDescent="0.3">
      <c r="A1654" s="73">
        <v>41445</v>
      </c>
      <c r="B1654" s="130">
        <v>1588.1899410000001</v>
      </c>
      <c r="C1654" s="125">
        <f t="shared" si="75"/>
        <v>-2.1182647637205121E-2</v>
      </c>
      <c r="D1654" s="128">
        <f t="shared" si="76"/>
        <v>-21182.647637205122</v>
      </c>
      <c r="E1654" s="128" t="e">
        <f t="shared" ca="1" si="77"/>
        <v>#NAME?</v>
      </c>
    </row>
    <row r="1655" spans="1:5" x14ac:dyDescent="0.3">
      <c r="A1655" s="73">
        <v>41444</v>
      </c>
      <c r="B1655" s="130">
        <v>1628.9300539999999</v>
      </c>
      <c r="C1655" s="125">
        <f t="shared" si="75"/>
        <v>1.2449518118721858E-2</v>
      </c>
      <c r="D1655" s="128">
        <f t="shared" si="76"/>
        <v>12449.518118721859</v>
      </c>
      <c r="E1655" s="128" t="e">
        <f t="shared" ca="1" si="77"/>
        <v>#NAME?</v>
      </c>
    </row>
    <row r="1656" spans="1:5" x14ac:dyDescent="0.3">
      <c r="A1656" s="73">
        <v>41443</v>
      </c>
      <c r="B1656" s="130">
        <v>1651.8100589999999</v>
      </c>
      <c r="C1656" s="125">
        <f t="shared" si="75"/>
        <v>1.252317298077954E-2</v>
      </c>
      <c r="D1656" s="128">
        <f t="shared" si="76"/>
        <v>12523.17298077954</v>
      </c>
      <c r="E1656" s="128" t="e">
        <f t="shared" ca="1" si="77"/>
        <v>#NAME?</v>
      </c>
    </row>
    <row r="1657" spans="1:5" x14ac:dyDescent="0.3">
      <c r="A1657" s="73">
        <v>41442</v>
      </c>
      <c r="B1657" s="130">
        <v>1639.040039</v>
      </c>
      <c r="C1657" s="125">
        <f t="shared" si="75"/>
        <v>-8.4125099851561913E-4</v>
      </c>
      <c r="D1657" s="128">
        <f t="shared" si="76"/>
        <v>-841.25099851561913</v>
      </c>
      <c r="E1657" s="128" t="e">
        <f t="shared" ca="1" si="77"/>
        <v>#NAME?</v>
      </c>
    </row>
    <row r="1658" spans="1:5" x14ac:dyDescent="0.3">
      <c r="A1658" s="73">
        <v>41439</v>
      </c>
      <c r="B1658" s="130">
        <v>1626.7299800000001</v>
      </c>
      <c r="C1658" s="125">
        <f t="shared" si="75"/>
        <v>-2.4590124879442232E-3</v>
      </c>
      <c r="D1658" s="128">
        <f t="shared" si="76"/>
        <v>-2459.0124879442233</v>
      </c>
      <c r="E1658" s="128" t="e">
        <f t="shared" ca="1" si="77"/>
        <v>#NAME?</v>
      </c>
    </row>
    <row r="1659" spans="1:5" x14ac:dyDescent="0.3">
      <c r="A1659" s="73">
        <v>41438</v>
      </c>
      <c r="B1659" s="130">
        <v>1636.3599850000001</v>
      </c>
      <c r="C1659" s="125">
        <f t="shared" si="75"/>
        <v>-1.0910263253396058E-2</v>
      </c>
      <c r="D1659" s="128">
        <f t="shared" si="76"/>
        <v>-10910.263253396057</v>
      </c>
      <c r="E1659" s="128" t="e">
        <f t="shared" ca="1" si="77"/>
        <v>#NAME?</v>
      </c>
    </row>
    <row r="1660" spans="1:5" x14ac:dyDescent="0.3">
      <c r="A1660" s="73">
        <v>41437</v>
      </c>
      <c r="B1660" s="130">
        <v>1612.5200199999999</v>
      </c>
      <c r="C1660" s="125">
        <f t="shared" si="75"/>
        <v>-2.1742802134328776E-2</v>
      </c>
      <c r="D1660" s="128">
        <f t="shared" si="76"/>
        <v>-21742.802134328776</v>
      </c>
      <c r="E1660" s="128" t="e">
        <f t="shared" ca="1" si="77"/>
        <v>#NAME?</v>
      </c>
    </row>
    <row r="1661" spans="1:5" x14ac:dyDescent="0.3">
      <c r="A1661" s="73">
        <v>41436</v>
      </c>
      <c r="B1661" s="130">
        <v>1626.130005</v>
      </c>
      <c r="C1661" s="125">
        <f t="shared" si="75"/>
        <v>-2.043905207889829E-2</v>
      </c>
      <c r="D1661" s="128">
        <f t="shared" si="76"/>
        <v>-20439.05207889829</v>
      </c>
      <c r="E1661" s="128" t="e">
        <f t="shared" ca="1" si="77"/>
        <v>#NAME?</v>
      </c>
    </row>
    <row r="1662" spans="1:5" x14ac:dyDescent="0.3">
      <c r="A1662" s="73">
        <v>41435</v>
      </c>
      <c r="B1662" s="130">
        <v>1642.8100589999999</v>
      </c>
      <c r="C1662" s="125">
        <f t="shared" si="75"/>
        <v>-4.1160991142012993E-3</v>
      </c>
      <c r="D1662" s="128">
        <f t="shared" si="76"/>
        <v>-4116.099114201299</v>
      </c>
      <c r="E1662" s="128" t="e">
        <f t="shared" ca="1" si="77"/>
        <v>#NAME?</v>
      </c>
    </row>
    <row r="1663" spans="1:5" x14ac:dyDescent="0.3">
      <c r="A1663" s="73">
        <v>41432</v>
      </c>
      <c r="B1663" s="130">
        <v>1643.380005</v>
      </c>
      <c r="C1663" s="125">
        <f t="shared" si="75"/>
        <v>-4.3198798897318147E-3</v>
      </c>
      <c r="D1663" s="128">
        <f t="shared" si="76"/>
        <v>-4319.8798897318147</v>
      </c>
      <c r="E1663" s="128" t="e">
        <f t="shared" ca="1" si="77"/>
        <v>#NAME?</v>
      </c>
    </row>
    <row r="1664" spans="1:5" x14ac:dyDescent="0.3">
      <c r="A1664" s="73">
        <v>41431</v>
      </c>
      <c r="B1664" s="130">
        <v>1622.5600589999999</v>
      </c>
      <c r="C1664" s="125">
        <f t="shared" si="75"/>
        <v>-1.980844985978969E-2</v>
      </c>
      <c r="D1664" s="128">
        <f t="shared" si="76"/>
        <v>-19808.449859789689</v>
      </c>
      <c r="E1664" s="128" t="e">
        <f t="shared" ca="1" si="77"/>
        <v>#NAME?</v>
      </c>
    </row>
    <row r="1665" spans="1:5" x14ac:dyDescent="0.3">
      <c r="A1665" s="73">
        <v>41430</v>
      </c>
      <c r="B1665" s="130">
        <v>1608.900024</v>
      </c>
      <c r="C1665" s="125">
        <f t="shared" si="75"/>
        <v>-3.6101996676491166E-2</v>
      </c>
      <c r="D1665" s="128">
        <f t="shared" si="76"/>
        <v>-36101.996676491166</v>
      </c>
      <c r="E1665" s="128" t="e">
        <f t="shared" ca="1" si="77"/>
        <v>#NAME?</v>
      </c>
    </row>
    <row r="1666" spans="1:5" x14ac:dyDescent="0.3">
      <c r="A1666" s="73">
        <v>41429</v>
      </c>
      <c r="B1666" s="130">
        <v>1631.380005</v>
      </c>
      <c r="C1666" s="125">
        <f t="shared" si="75"/>
        <v>-2.0950754780332703E-2</v>
      </c>
      <c r="D1666" s="128">
        <f t="shared" si="76"/>
        <v>-20950.754780332703</v>
      </c>
      <c r="E1666" s="128" t="e">
        <f t="shared" ca="1" si="77"/>
        <v>#NAME?</v>
      </c>
    </row>
    <row r="1667" spans="1:5" x14ac:dyDescent="0.3">
      <c r="A1667" s="73">
        <v>41428</v>
      </c>
      <c r="B1667" s="130">
        <v>1640.420044</v>
      </c>
      <c r="C1667" s="125">
        <f t="shared" si="75"/>
        <v>-1.62221374120326E-2</v>
      </c>
      <c r="D1667" s="128">
        <f t="shared" si="76"/>
        <v>-16222.1374120326</v>
      </c>
      <c r="E1667" s="128" t="e">
        <f t="shared" ca="1" si="77"/>
        <v>#NAME?</v>
      </c>
    </row>
    <row r="1668" spans="1:5" x14ac:dyDescent="0.3">
      <c r="A1668" s="73">
        <v>41425</v>
      </c>
      <c r="B1668" s="130">
        <v>1630.73999</v>
      </c>
      <c r="C1668" s="125">
        <f t="shared" si="75"/>
        <v>-1.1954159328355307E-2</v>
      </c>
      <c r="D1668" s="128">
        <f t="shared" si="76"/>
        <v>-11954.159328355307</v>
      </c>
      <c r="E1668" s="128" t="e">
        <f t="shared" ca="1" si="77"/>
        <v>#NAME?</v>
      </c>
    </row>
    <row r="1669" spans="1:5" x14ac:dyDescent="0.3">
      <c r="A1669" s="73">
        <v>41424</v>
      </c>
      <c r="B1669" s="130">
        <v>1654.410034</v>
      </c>
      <c r="C1669" s="125">
        <f t="shared" si="75"/>
        <v>-2.6344632341844809E-3</v>
      </c>
      <c r="D1669" s="128">
        <f t="shared" si="76"/>
        <v>-2634.4632341844808</v>
      </c>
      <c r="E1669" s="128" t="e">
        <f t="shared" ca="1" si="77"/>
        <v>#NAME?</v>
      </c>
    </row>
    <row r="1670" spans="1:5" x14ac:dyDescent="0.3">
      <c r="A1670" s="73">
        <v>41423</v>
      </c>
      <c r="B1670" s="130">
        <v>1648.3599850000001</v>
      </c>
      <c r="C1670" s="125">
        <f t="shared" si="75"/>
        <v>-1.1997412901529891E-3</v>
      </c>
      <c r="D1670" s="128">
        <f t="shared" si="76"/>
        <v>-1199.7412901529892</v>
      </c>
      <c r="E1670" s="128" t="e">
        <f t="shared" ca="1" si="77"/>
        <v>#NAME?</v>
      </c>
    </row>
    <row r="1671" spans="1:5" x14ac:dyDescent="0.3">
      <c r="A1671" s="73">
        <v>41422</v>
      </c>
      <c r="B1671" s="130">
        <v>1660.0600589999999</v>
      </c>
      <c r="C1671" s="125">
        <f t="shared" si="75"/>
        <v>1.6091639997164231E-2</v>
      </c>
      <c r="D1671" s="128">
        <f t="shared" si="76"/>
        <v>16091.639997164231</v>
      </c>
      <c r="E1671" s="128" t="e">
        <f t="shared" ca="1" si="77"/>
        <v>#NAME?</v>
      </c>
    </row>
    <row r="1672" spans="1:5" x14ac:dyDescent="0.3">
      <c r="A1672" s="73">
        <v>41418</v>
      </c>
      <c r="B1672" s="130">
        <v>1649.599976</v>
      </c>
      <c r="C1672" s="125">
        <f t="shared" ref="C1672:C1735" si="78">B1672/B1682-1</f>
        <v>9.7325246231827478E-3</v>
      </c>
      <c r="D1672" s="128">
        <f t="shared" ref="D1672:D1735" si="79">C1672*$B$5</f>
        <v>9732.5246231827477</v>
      </c>
      <c r="E1672" s="128" t="e">
        <f t="shared" ref="E1672:E1735" ca="1" si="80">ABS(_xlfn.PERCENTILE.INC(OFFSET(D1672,0,0,Window),1-VaRLevel))</f>
        <v>#NAME?</v>
      </c>
    </row>
    <row r="1673" spans="1:5" x14ac:dyDescent="0.3">
      <c r="A1673" s="73">
        <v>41417</v>
      </c>
      <c r="B1673" s="130">
        <v>1650.51001</v>
      </c>
      <c r="C1673" s="125">
        <f t="shared" si="78"/>
        <v>1.4655686374710264E-2</v>
      </c>
      <c r="D1673" s="128">
        <f t="shared" si="79"/>
        <v>14655.686374710263</v>
      </c>
      <c r="E1673" s="128" t="e">
        <f t="shared" ca="1" si="80"/>
        <v>#NAME?</v>
      </c>
    </row>
    <row r="1674" spans="1:5" x14ac:dyDescent="0.3">
      <c r="A1674" s="73">
        <v>41416</v>
      </c>
      <c r="B1674" s="130">
        <v>1655.349976</v>
      </c>
      <c r="C1674" s="125">
        <f t="shared" si="78"/>
        <v>1.3878957927627722E-2</v>
      </c>
      <c r="D1674" s="128">
        <f t="shared" si="79"/>
        <v>13878.957927627722</v>
      </c>
      <c r="E1674" s="128" t="e">
        <f t="shared" ca="1" si="80"/>
        <v>#NAME?</v>
      </c>
    </row>
    <row r="1675" spans="1:5" x14ac:dyDescent="0.3">
      <c r="A1675" s="73">
        <v>41415</v>
      </c>
      <c r="B1675" s="130">
        <v>1669.160034</v>
      </c>
      <c r="C1675" s="125">
        <f t="shared" si="78"/>
        <v>2.6568964818439289E-2</v>
      </c>
      <c r="D1675" s="128">
        <f t="shared" si="79"/>
        <v>26568.96481843929</v>
      </c>
      <c r="E1675" s="128" t="e">
        <f t="shared" ca="1" si="80"/>
        <v>#NAME?</v>
      </c>
    </row>
    <row r="1676" spans="1:5" x14ac:dyDescent="0.3">
      <c r="A1676" s="73">
        <v>41414</v>
      </c>
      <c r="B1676" s="130">
        <v>1666.290039</v>
      </c>
      <c r="C1676" s="125">
        <f t="shared" si="78"/>
        <v>3.0163857187017085E-2</v>
      </c>
      <c r="D1676" s="128">
        <f t="shared" si="79"/>
        <v>30163.857187017085</v>
      </c>
      <c r="E1676" s="128" t="e">
        <f t="shared" ca="1" si="80"/>
        <v>#NAME?</v>
      </c>
    </row>
    <row r="1677" spans="1:5" x14ac:dyDescent="0.3">
      <c r="A1677" s="73">
        <v>41411</v>
      </c>
      <c r="B1677" s="130">
        <v>1667.469971</v>
      </c>
      <c r="C1677" s="125">
        <f t="shared" si="78"/>
        <v>3.2860052250441418E-2</v>
      </c>
      <c r="D1677" s="128">
        <f t="shared" si="79"/>
        <v>32860.052250441418</v>
      </c>
      <c r="E1677" s="128" t="e">
        <f t="shared" ca="1" si="80"/>
        <v>#NAME?</v>
      </c>
    </row>
    <row r="1678" spans="1:5" x14ac:dyDescent="0.3">
      <c r="A1678" s="73">
        <v>41410</v>
      </c>
      <c r="B1678" s="130">
        <v>1650.469971</v>
      </c>
      <c r="C1678" s="125">
        <f t="shared" si="78"/>
        <v>3.3099860493239985E-2</v>
      </c>
      <c r="D1678" s="128">
        <f t="shared" si="79"/>
        <v>33099.860493239983</v>
      </c>
      <c r="E1678" s="128" t="e">
        <f t="shared" ca="1" si="80"/>
        <v>#NAME?</v>
      </c>
    </row>
    <row r="1679" spans="1:5" x14ac:dyDescent="0.3">
      <c r="A1679" s="73">
        <v>41409</v>
      </c>
      <c r="B1679" s="130">
        <v>1658.780029</v>
      </c>
      <c r="C1679" s="125">
        <f t="shared" si="78"/>
        <v>4.8069804988576825E-2</v>
      </c>
      <c r="D1679" s="128">
        <f t="shared" si="79"/>
        <v>48069.804988576827</v>
      </c>
      <c r="E1679" s="128" t="e">
        <f t="shared" ca="1" si="80"/>
        <v>#NAME?</v>
      </c>
    </row>
    <row r="1680" spans="1:5" x14ac:dyDescent="0.3">
      <c r="A1680" s="73">
        <v>41408</v>
      </c>
      <c r="B1680" s="130">
        <v>1650.339966</v>
      </c>
      <c r="C1680" s="125">
        <f t="shared" si="78"/>
        <v>3.3031430099274006E-2</v>
      </c>
      <c r="D1680" s="128">
        <f t="shared" si="79"/>
        <v>33031.430099274003</v>
      </c>
      <c r="E1680" s="128" t="e">
        <f t="shared" ca="1" si="80"/>
        <v>#NAME?</v>
      </c>
    </row>
    <row r="1681" spans="1:5" x14ac:dyDescent="0.3">
      <c r="A1681" s="73">
        <v>41407</v>
      </c>
      <c r="B1681" s="130">
        <v>1633.7700199999999</v>
      </c>
      <c r="C1681" s="125">
        <f t="shared" si="78"/>
        <v>2.5200667276190414E-2</v>
      </c>
      <c r="D1681" s="128">
        <f t="shared" si="79"/>
        <v>25200.667276190416</v>
      </c>
      <c r="E1681" s="128" t="e">
        <f t="shared" ca="1" si="80"/>
        <v>#NAME?</v>
      </c>
    </row>
    <row r="1682" spans="1:5" x14ac:dyDescent="0.3">
      <c r="A1682" s="73">
        <v>41404</v>
      </c>
      <c r="B1682" s="130">
        <v>1633.6999510000001</v>
      </c>
      <c r="C1682" s="125">
        <f t="shared" si="78"/>
        <v>3.252348652874093E-2</v>
      </c>
      <c r="D1682" s="128">
        <f t="shared" si="79"/>
        <v>32523.48652874093</v>
      </c>
      <c r="E1682" s="128" t="e">
        <f t="shared" ca="1" si="80"/>
        <v>#NAME?</v>
      </c>
    </row>
    <row r="1683" spans="1:5" x14ac:dyDescent="0.3">
      <c r="A1683" s="73">
        <v>41403</v>
      </c>
      <c r="B1683" s="130">
        <v>1626.670044</v>
      </c>
      <c r="C1683" s="125">
        <f t="shared" si="78"/>
        <v>2.6186636749384595E-2</v>
      </c>
      <c r="D1683" s="128">
        <f t="shared" si="79"/>
        <v>26186.636749384594</v>
      </c>
      <c r="E1683" s="128" t="e">
        <f t="shared" ca="1" si="80"/>
        <v>#NAME?</v>
      </c>
    </row>
    <row r="1684" spans="1:5" x14ac:dyDescent="0.3">
      <c r="A1684" s="73">
        <v>41402</v>
      </c>
      <c r="B1684" s="130">
        <v>1632.6899410000001</v>
      </c>
      <c r="C1684" s="125">
        <f t="shared" si="78"/>
        <v>3.4140006377377574E-2</v>
      </c>
      <c r="D1684" s="128">
        <f t="shared" si="79"/>
        <v>34140.006377377576</v>
      </c>
      <c r="E1684" s="128" t="e">
        <f t="shared" ca="1" si="80"/>
        <v>#NAME?</v>
      </c>
    </row>
    <row r="1685" spans="1:5" x14ac:dyDescent="0.3">
      <c r="A1685" s="73">
        <v>41401</v>
      </c>
      <c r="B1685" s="130">
        <v>1625.959961</v>
      </c>
      <c r="C1685" s="125">
        <f t="shared" si="78"/>
        <v>2.9883790732952109E-2</v>
      </c>
      <c r="D1685" s="128">
        <f t="shared" si="79"/>
        <v>29883.790732952108</v>
      </c>
      <c r="E1685" s="128" t="e">
        <f t="shared" ca="1" si="80"/>
        <v>#NAME?</v>
      </c>
    </row>
    <row r="1686" spans="1:5" x14ac:dyDescent="0.3">
      <c r="A1686" s="73">
        <v>41400</v>
      </c>
      <c r="B1686" s="130">
        <v>1617.5</v>
      </c>
      <c r="C1686" s="125">
        <f t="shared" si="78"/>
        <v>3.5199999999999898E-2</v>
      </c>
      <c r="D1686" s="128">
        <f t="shared" si="79"/>
        <v>35199.999999999898</v>
      </c>
      <c r="E1686" s="128" t="e">
        <f t="shared" ca="1" si="80"/>
        <v>#NAME?</v>
      </c>
    </row>
    <row r="1687" spans="1:5" x14ac:dyDescent="0.3">
      <c r="A1687" s="73">
        <v>41397</v>
      </c>
      <c r="B1687" s="130">
        <v>1614.420044</v>
      </c>
      <c r="C1687" s="125">
        <f t="shared" si="78"/>
        <v>3.804535862401548E-2</v>
      </c>
      <c r="D1687" s="128">
        <f t="shared" si="79"/>
        <v>38045.358624015476</v>
      </c>
      <c r="E1687" s="128" t="e">
        <f t="shared" ca="1" si="80"/>
        <v>#NAME?</v>
      </c>
    </row>
    <row r="1688" spans="1:5" x14ac:dyDescent="0.3">
      <c r="A1688" s="73">
        <v>41396</v>
      </c>
      <c r="B1688" s="130">
        <v>1597.589966</v>
      </c>
      <c r="C1688" s="125">
        <f t="shared" si="78"/>
        <v>3.6312674116469212E-2</v>
      </c>
      <c r="D1688" s="128">
        <f t="shared" si="79"/>
        <v>36312.674116469214</v>
      </c>
      <c r="E1688" s="128" t="e">
        <f t="shared" ca="1" si="80"/>
        <v>#NAME?</v>
      </c>
    </row>
    <row r="1689" spans="1:5" x14ac:dyDescent="0.3">
      <c r="A1689" s="73">
        <v>41395</v>
      </c>
      <c r="B1689" s="130">
        <v>1582.6999510000001</v>
      </c>
      <c r="C1689" s="125">
        <f t="shared" si="78"/>
        <v>1.977431898135773E-2</v>
      </c>
      <c r="D1689" s="128">
        <f t="shared" si="79"/>
        <v>19774.31898135773</v>
      </c>
      <c r="E1689" s="128" t="e">
        <f t="shared" ca="1" si="80"/>
        <v>#NAME?</v>
      </c>
    </row>
    <row r="1690" spans="1:5" x14ac:dyDescent="0.3">
      <c r="A1690" s="73">
        <v>41394</v>
      </c>
      <c r="B1690" s="130">
        <v>1597.5699460000001</v>
      </c>
      <c r="C1690" s="125">
        <f t="shared" si="78"/>
        <v>1.460716309137533E-2</v>
      </c>
      <c r="D1690" s="128">
        <f t="shared" si="79"/>
        <v>14607.163091375331</v>
      </c>
      <c r="E1690" s="128" t="e">
        <f t="shared" ca="1" si="80"/>
        <v>#NAME?</v>
      </c>
    </row>
    <row r="1691" spans="1:5" x14ac:dyDescent="0.3">
      <c r="A1691" s="73">
        <v>41393</v>
      </c>
      <c r="B1691" s="130">
        <v>1593.6099850000001</v>
      </c>
      <c r="C1691" s="125">
        <f t="shared" si="78"/>
        <v>2.6572444792823058E-2</v>
      </c>
      <c r="D1691" s="128">
        <f t="shared" si="79"/>
        <v>26572.444792823058</v>
      </c>
      <c r="E1691" s="128" t="e">
        <f t="shared" ca="1" si="80"/>
        <v>#NAME?</v>
      </c>
    </row>
    <row r="1692" spans="1:5" x14ac:dyDescent="0.3">
      <c r="A1692" s="73">
        <v>41390</v>
      </c>
      <c r="B1692" s="130">
        <v>1582.23999</v>
      </c>
      <c r="C1692" s="125">
        <f t="shared" si="78"/>
        <v>-4.1602329356739132E-3</v>
      </c>
      <c r="D1692" s="128">
        <f t="shared" si="79"/>
        <v>-4160.2329356739128</v>
      </c>
      <c r="E1692" s="128" t="e">
        <f t="shared" ca="1" si="80"/>
        <v>#NAME?</v>
      </c>
    </row>
    <row r="1693" spans="1:5" x14ac:dyDescent="0.3">
      <c r="A1693" s="73">
        <v>41389</v>
      </c>
      <c r="B1693" s="130">
        <v>1585.160034</v>
      </c>
      <c r="C1693" s="125">
        <f t="shared" si="78"/>
        <v>-5.1525766305144938E-3</v>
      </c>
      <c r="D1693" s="128">
        <f t="shared" si="79"/>
        <v>-5152.5766305144934</v>
      </c>
      <c r="E1693" s="128" t="e">
        <f t="shared" ca="1" si="80"/>
        <v>#NAME?</v>
      </c>
    </row>
    <row r="1694" spans="1:5" x14ac:dyDescent="0.3">
      <c r="A1694" s="73">
        <v>41388</v>
      </c>
      <c r="B1694" s="130">
        <v>1578.790039</v>
      </c>
      <c r="C1694" s="125">
        <f t="shared" si="78"/>
        <v>-5.6306431903491161E-3</v>
      </c>
      <c r="D1694" s="128">
        <f t="shared" si="79"/>
        <v>-5630.6431903491157</v>
      </c>
      <c r="E1694" s="128" t="e">
        <f t="shared" ca="1" si="80"/>
        <v>#NAME?</v>
      </c>
    </row>
    <row r="1695" spans="1:5" x14ac:dyDescent="0.3">
      <c r="A1695" s="73">
        <v>41387</v>
      </c>
      <c r="B1695" s="130">
        <v>1578.780029</v>
      </c>
      <c r="C1695" s="125">
        <f t="shared" si="78"/>
        <v>6.4834752406601748E-3</v>
      </c>
      <c r="D1695" s="128">
        <f t="shared" si="79"/>
        <v>6483.4752406601747</v>
      </c>
      <c r="E1695" s="128" t="e">
        <f t="shared" ca="1" si="80"/>
        <v>#NAME?</v>
      </c>
    </row>
    <row r="1696" spans="1:5" x14ac:dyDescent="0.3">
      <c r="A1696" s="73">
        <v>41386</v>
      </c>
      <c r="B1696" s="130">
        <v>1562.5</v>
      </c>
      <c r="C1696" s="125">
        <f t="shared" si="78"/>
        <v>-3.6463243468953799E-4</v>
      </c>
      <c r="D1696" s="128">
        <f t="shared" si="79"/>
        <v>-364.632434689538</v>
      </c>
      <c r="E1696" s="128" t="e">
        <f t="shared" ca="1" si="80"/>
        <v>#NAME?</v>
      </c>
    </row>
    <row r="1697" spans="1:5" x14ac:dyDescent="0.3">
      <c r="A1697" s="73">
        <v>41383</v>
      </c>
      <c r="B1697" s="130">
        <v>1555.25</v>
      </c>
      <c r="C1697" s="125">
        <f t="shared" si="78"/>
        <v>1.268265195727869E-3</v>
      </c>
      <c r="D1697" s="128">
        <f t="shared" si="79"/>
        <v>1268.265195727869</v>
      </c>
      <c r="E1697" s="128" t="e">
        <f t="shared" ca="1" si="80"/>
        <v>#NAME?</v>
      </c>
    </row>
    <row r="1698" spans="1:5" x14ac:dyDescent="0.3">
      <c r="A1698" s="73">
        <v>41382</v>
      </c>
      <c r="B1698" s="130">
        <v>1541.6099850000001</v>
      </c>
      <c r="C1698" s="125">
        <f t="shared" si="78"/>
        <v>-1.1775788943137577E-2</v>
      </c>
      <c r="D1698" s="128">
        <f t="shared" si="79"/>
        <v>-11775.788943137577</v>
      </c>
      <c r="E1698" s="128" t="e">
        <f t="shared" ca="1" si="80"/>
        <v>#NAME?</v>
      </c>
    </row>
    <row r="1699" spans="1:5" x14ac:dyDescent="0.3">
      <c r="A1699" s="73">
        <v>41381</v>
      </c>
      <c r="B1699" s="130">
        <v>1552.01001</v>
      </c>
      <c r="C1699" s="125">
        <f t="shared" si="78"/>
        <v>-1.0812524144417912E-3</v>
      </c>
      <c r="D1699" s="128">
        <f t="shared" si="79"/>
        <v>-1081.2524144417912</v>
      </c>
      <c r="E1699" s="128" t="e">
        <f t="shared" ca="1" si="80"/>
        <v>#NAME?</v>
      </c>
    </row>
    <row r="1700" spans="1:5" x14ac:dyDescent="0.3">
      <c r="A1700" s="73">
        <v>41380</v>
      </c>
      <c r="B1700" s="130">
        <v>1574.5699460000001</v>
      </c>
      <c r="C1700" s="125">
        <f t="shared" si="78"/>
        <v>2.7511198853686913E-3</v>
      </c>
      <c r="D1700" s="128">
        <f t="shared" si="79"/>
        <v>2751.1198853686915</v>
      </c>
      <c r="E1700" s="128" t="e">
        <f t="shared" ca="1" si="80"/>
        <v>#NAME?</v>
      </c>
    </row>
    <row r="1701" spans="1:5" x14ac:dyDescent="0.3">
      <c r="A1701" s="73">
        <v>41379</v>
      </c>
      <c r="B1701" s="130">
        <v>1552.3599850000001</v>
      </c>
      <c r="C1701" s="125">
        <f t="shared" si="78"/>
        <v>-6.2797638692909663E-3</v>
      </c>
      <c r="D1701" s="128">
        <f t="shared" si="79"/>
        <v>-6279.7638692909659</v>
      </c>
      <c r="E1701" s="128" t="e">
        <f t="shared" ca="1" si="80"/>
        <v>#NAME?</v>
      </c>
    </row>
    <row r="1702" spans="1:5" x14ac:dyDescent="0.3">
      <c r="A1702" s="73">
        <v>41376</v>
      </c>
      <c r="B1702" s="130">
        <v>1588.849976</v>
      </c>
      <c r="C1702" s="125">
        <f t="shared" si="78"/>
        <v>1.2528779650136546E-2</v>
      </c>
      <c r="D1702" s="128">
        <f t="shared" si="79"/>
        <v>12528.779650136546</v>
      </c>
      <c r="E1702" s="128" t="e">
        <f t="shared" ca="1" si="80"/>
        <v>#NAME?</v>
      </c>
    </row>
    <row r="1703" spans="1:5" x14ac:dyDescent="0.3">
      <c r="A1703" s="73">
        <v>41375</v>
      </c>
      <c r="B1703" s="130">
        <v>1593.369995</v>
      </c>
      <c r="C1703" s="125">
        <f t="shared" si="78"/>
        <v>1.9528438089824629E-2</v>
      </c>
      <c r="D1703" s="128">
        <f t="shared" si="79"/>
        <v>19528.438089824627</v>
      </c>
      <c r="E1703" s="128" t="e">
        <f t="shared" ca="1" si="80"/>
        <v>#NAME?</v>
      </c>
    </row>
    <row r="1704" spans="1:5" x14ac:dyDescent="0.3">
      <c r="A1704" s="73">
        <v>41374</v>
      </c>
      <c r="B1704" s="130">
        <v>1587.7299800000001</v>
      </c>
      <c r="C1704" s="125">
        <f t="shared" si="78"/>
        <v>1.5321920546859102E-2</v>
      </c>
      <c r="D1704" s="128">
        <f t="shared" si="79"/>
        <v>15321.920546859103</v>
      </c>
      <c r="E1704" s="128" t="e">
        <f t="shared" ca="1" si="80"/>
        <v>#NAME?</v>
      </c>
    </row>
    <row r="1705" spans="1:5" x14ac:dyDescent="0.3">
      <c r="A1705" s="73">
        <v>41373</v>
      </c>
      <c r="B1705" s="130">
        <v>1568.6099850000001</v>
      </c>
      <c r="C1705" s="125">
        <f t="shared" si="78"/>
        <v>1.0904268664070571E-2</v>
      </c>
      <c r="D1705" s="128">
        <f t="shared" si="79"/>
        <v>10904.268664070571</v>
      </c>
      <c r="E1705" s="128" t="e">
        <f t="shared" ca="1" si="80"/>
        <v>#NAME?</v>
      </c>
    </row>
    <row r="1706" spans="1:5" x14ac:dyDescent="0.3">
      <c r="A1706" s="73">
        <v>41372</v>
      </c>
      <c r="B1706" s="130">
        <v>1563.0699460000001</v>
      </c>
      <c r="C1706" s="125">
        <f t="shared" si="78"/>
        <v>3.9694075628071701E-3</v>
      </c>
      <c r="D1706" s="128">
        <f t="shared" si="79"/>
        <v>3969.4075628071701</v>
      </c>
      <c r="E1706" s="128" t="e">
        <f t="shared" ca="1" si="80"/>
        <v>#NAME?</v>
      </c>
    </row>
    <row r="1707" spans="1:5" x14ac:dyDescent="0.3">
      <c r="A1707" s="73">
        <v>41369</v>
      </c>
      <c r="B1707" s="130">
        <v>1553.280029</v>
      </c>
      <c r="C1707" s="125">
        <f t="shared" si="78"/>
        <v>4.8389052677537681E-3</v>
      </c>
      <c r="D1707" s="128">
        <f t="shared" si="79"/>
        <v>4838.9052677537684</v>
      </c>
      <c r="E1707" s="128" t="e">
        <f t="shared" ca="1" si="80"/>
        <v>#NAME?</v>
      </c>
    </row>
    <row r="1708" spans="1:5" x14ac:dyDescent="0.3">
      <c r="A1708" s="73">
        <v>41368</v>
      </c>
      <c r="B1708" s="130">
        <v>1559.9799800000001</v>
      </c>
      <c r="C1708" s="125">
        <f t="shared" si="78"/>
        <v>8.1478853139893559E-4</v>
      </c>
      <c r="D1708" s="128">
        <f t="shared" si="79"/>
        <v>814.78853139893556</v>
      </c>
      <c r="E1708" s="128" t="e">
        <f t="shared" ca="1" si="80"/>
        <v>#NAME?</v>
      </c>
    </row>
    <row r="1709" spans="1:5" x14ac:dyDescent="0.3">
      <c r="A1709" s="73">
        <v>41367</v>
      </c>
      <c r="B1709" s="130">
        <v>1553.6899410000001</v>
      </c>
      <c r="C1709" s="125">
        <f t="shared" si="78"/>
        <v>3.4552973620007865E-3</v>
      </c>
      <c r="D1709" s="128">
        <f t="shared" si="79"/>
        <v>3455.2973620007865</v>
      </c>
      <c r="E1709" s="128" t="e">
        <f t="shared" ca="1" si="80"/>
        <v>#NAME?</v>
      </c>
    </row>
    <row r="1710" spans="1:5" x14ac:dyDescent="0.3">
      <c r="A1710" s="73">
        <v>41366</v>
      </c>
      <c r="B1710" s="130">
        <v>1570.25</v>
      </c>
      <c r="C1710" s="125">
        <f t="shared" si="78"/>
        <v>1.1693849803912304E-2</v>
      </c>
      <c r="D1710" s="128">
        <f t="shared" si="79"/>
        <v>11693.849803912304</v>
      </c>
      <c r="E1710" s="128" t="e">
        <f t="shared" ca="1" si="80"/>
        <v>#NAME?</v>
      </c>
    </row>
    <row r="1711" spans="1:5" x14ac:dyDescent="0.3">
      <c r="A1711" s="73">
        <v>41365</v>
      </c>
      <c r="B1711" s="130">
        <v>1562.170044</v>
      </c>
      <c r="C1711" s="125">
        <f t="shared" si="78"/>
        <v>9.4194466979891089E-4</v>
      </c>
      <c r="D1711" s="128">
        <f t="shared" si="79"/>
        <v>941.94466979891092</v>
      </c>
      <c r="E1711" s="128" t="e">
        <f t="shared" ca="1" si="80"/>
        <v>#NAME?</v>
      </c>
    </row>
    <row r="1712" spans="1:5" x14ac:dyDescent="0.3">
      <c r="A1712" s="73">
        <v>41361</v>
      </c>
      <c r="B1712" s="130">
        <v>1569.1899410000001</v>
      </c>
      <c r="C1712" s="125">
        <f t="shared" si="78"/>
        <v>3.812593844956913E-3</v>
      </c>
      <c r="D1712" s="128">
        <f t="shared" si="79"/>
        <v>3812.593844956913</v>
      </c>
      <c r="E1712" s="128" t="e">
        <f t="shared" ca="1" si="80"/>
        <v>#NAME?</v>
      </c>
    </row>
    <row r="1713" spans="1:5" x14ac:dyDescent="0.3">
      <c r="A1713" s="73">
        <v>41360</v>
      </c>
      <c r="B1713" s="130">
        <v>1562.849976</v>
      </c>
      <c r="C1713" s="125">
        <f t="shared" si="78"/>
        <v>5.3585389012873463E-3</v>
      </c>
      <c r="D1713" s="128">
        <f t="shared" si="79"/>
        <v>5358.5389012873466</v>
      </c>
      <c r="E1713" s="128" t="e">
        <f t="shared" ca="1" si="80"/>
        <v>#NAME?</v>
      </c>
    </row>
    <row r="1714" spans="1:5" x14ac:dyDescent="0.3">
      <c r="A1714" s="73">
        <v>41359</v>
      </c>
      <c r="B1714" s="130">
        <v>1563.7700199999999</v>
      </c>
      <c r="C1714" s="125">
        <f t="shared" si="78"/>
        <v>7.2722612500291106E-3</v>
      </c>
      <c r="D1714" s="128">
        <f t="shared" si="79"/>
        <v>7272.2612500291107</v>
      </c>
      <c r="E1714" s="128" t="e">
        <f t="shared" ca="1" si="80"/>
        <v>#NAME?</v>
      </c>
    </row>
    <row r="1715" spans="1:5" x14ac:dyDescent="0.3">
      <c r="A1715" s="73">
        <v>41358</v>
      </c>
      <c r="B1715" s="130">
        <v>1551.6899410000001</v>
      </c>
      <c r="C1715" s="125">
        <f t="shared" si="78"/>
        <v>-2.9109188189436752E-3</v>
      </c>
      <c r="D1715" s="128">
        <f t="shared" si="79"/>
        <v>-2910.9188189436754</v>
      </c>
      <c r="E1715" s="128" t="e">
        <f t="shared" ca="1" si="80"/>
        <v>#NAME?</v>
      </c>
    </row>
    <row r="1716" spans="1:5" x14ac:dyDescent="0.3">
      <c r="A1716" s="73">
        <v>41355</v>
      </c>
      <c r="B1716" s="130">
        <v>1556.8900149999999</v>
      </c>
      <c r="C1716" s="125">
        <f t="shared" si="78"/>
        <v>3.6810433355405348E-3</v>
      </c>
      <c r="D1716" s="128">
        <f t="shared" si="79"/>
        <v>3681.0433355405348</v>
      </c>
      <c r="E1716" s="128" t="e">
        <f t="shared" ca="1" si="80"/>
        <v>#NAME?</v>
      </c>
    </row>
    <row r="1717" spans="1:5" x14ac:dyDescent="0.3">
      <c r="A1717" s="73">
        <v>41354</v>
      </c>
      <c r="B1717" s="130">
        <v>1545.8000489999999</v>
      </c>
      <c r="C1717" s="125">
        <f t="shared" si="78"/>
        <v>9.9726664553068112E-4</v>
      </c>
      <c r="D1717" s="128">
        <f t="shared" si="79"/>
        <v>997.2666455306811</v>
      </c>
      <c r="E1717" s="128" t="e">
        <f t="shared" ca="1" si="80"/>
        <v>#NAME?</v>
      </c>
    </row>
    <row r="1718" spans="1:5" x14ac:dyDescent="0.3">
      <c r="A1718" s="73">
        <v>41353</v>
      </c>
      <c r="B1718" s="130">
        <v>1558.709961</v>
      </c>
      <c r="C1718" s="125">
        <f t="shared" si="78"/>
        <v>1.1190689629595907E-2</v>
      </c>
      <c r="D1718" s="128">
        <f t="shared" si="79"/>
        <v>11190.689629595907</v>
      </c>
      <c r="E1718" s="128" t="e">
        <f t="shared" ca="1" si="80"/>
        <v>#NAME?</v>
      </c>
    </row>
    <row r="1719" spans="1:5" x14ac:dyDescent="0.3">
      <c r="A1719" s="73">
        <v>41352</v>
      </c>
      <c r="B1719" s="130">
        <v>1548.339966</v>
      </c>
      <c r="C1719" s="125">
        <f t="shared" si="78"/>
        <v>5.5526576893254465E-3</v>
      </c>
      <c r="D1719" s="128">
        <f t="shared" si="79"/>
        <v>5552.6576893254469</v>
      </c>
      <c r="E1719" s="128" t="e">
        <f t="shared" ca="1" si="80"/>
        <v>#NAME?</v>
      </c>
    </row>
    <row r="1720" spans="1:5" x14ac:dyDescent="0.3">
      <c r="A1720" s="73">
        <v>41351</v>
      </c>
      <c r="B1720" s="130">
        <v>1552.099976</v>
      </c>
      <c r="C1720" s="125">
        <f t="shared" si="78"/>
        <v>1.7637048166939007E-2</v>
      </c>
      <c r="D1720" s="128">
        <f t="shared" si="79"/>
        <v>17637.048166939006</v>
      </c>
      <c r="E1720" s="128" t="e">
        <f t="shared" ca="1" si="80"/>
        <v>#NAME?</v>
      </c>
    </row>
    <row r="1721" spans="1:5" x14ac:dyDescent="0.3">
      <c r="A1721" s="73">
        <v>41348</v>
      </c>
      <c r="B1721" s="130">
        <v>1560.6999510000001</v>
      </c>
      <c r="C1721" s="125">
        <f t="shared" si="78"/>
        <v>2.799367762593219E-2</v>
      </c>
      <c r="D1721" s="128">
        <f t="shared" si="79"/>
        <v>27993.677625932189</v>
      </c>
      <c r="E1721" s="128" t="e">
        <f t="shared" ca="1" si="80"/>
        <v>#NAME?</v>
      </c>
    </row>
    <row r="1722" spans="1:5" x14ac:dyDescent="0.3">
      <c r="A1722" s="73">
        <v>41347</v>
      </c>
      <c r="B1722" s="130">
        <v>1563.2299800000001</v>
      </c>
      <c r="C1722" s="125">
        <f t="shared" si="78"/>
        <v>3.2052924887858936E-2</v>
      </c>
      <c r="D1722" s="128">
        <f t="shared" si="79"/>
        <v>32052.924887858935</v>
      </c>
      <c r="E1722" s="128" t="e">
        <f t="shared" ca="1" si="80"/>
        <v>#NAME?</v>
      </c>
    </row>
    <row r="1723" spans="1:5" x14ac:dyDescent="0.3">
      <c r="A1723" s="73">
        <v>41346</v>
      </c>
      <c r="B1723" s="130">
        <v>1554.5200199999999</v>
      </c>
      <c r="C1723" s="125">
        <f t="shared" si="78"/>
        <v>2.5415754888988396E-2</v>
      </c>
      <c r="D1723" s="128">
        <f t="shared" si="79"/>
        <v>25415.754888988395</v>
      </c>
      <c r="E1723" s="128" t="e">
        <f t="shared" ca="1" si="80"/>
        <v>#NAME?</v>
      </c>
    </row>
    <row r="1724" spans="1:5" x14ac:dyDescent="0.3">
      <c r="A1724" s="73">
        <v>41345</v>
      </c>
      <c r="B1724" s="130">
        <v>1552.4799800000001</v>
      </c>
      <c r="C1724" s="125">
        <f t="shared" si="78"/>
        <v>3.7102382987321159E-2</v>
      </c>
      <c r="D1724" s="128">
        <f t="shared" si="79"/>
        <v>37102.382987321158</v>
      </c>
      <c r="E1724" s="128" t="e">
        <f t="shared" ca="1" si="80"/>
        <v>#NAME?</v>
      </c>
    </row>
    <row r="1725" spans="1:5" x14ac:dyDescent="0.3">
      <c r="A1725" s="73">
        <v>41344</v>
      </c>
      <c r="B1725" s="130">
        <v>1556.219971</v>
      </c>
      <c r="C1725" s="125">
        <f t="shared" si="78"/>
        <v>4.5952210305375552E-2</v>
      </c>
      <c r="D1725" s="128">
        <f t="shared" si="79"/>
        <v>45952.210305375549</v>
      </c>
      <c r="E1725" s="128" t="e">
        <f t="shared" ca="1" si="80"/>
        <v>#NAME?</v>
      </c>
    </row>
    <row r="1726" spans="1:5" x14ac:dyDescent="0.3">
      <c r="A1726" s="73">
        <v>41341</v>
      </c>
      <c r="B1726" s="130">
        <v>1551.1800539999999</v>
      </c>
      <c r="C1726" s="125">
        <f t="shared" si="78"/>
        <v>2.3475902984574804E-2</v>
      </c>
      <c r="D1726" s="128">
        <f t="shared" si="79"/>
        <v>23475.902984574805</v>
      </c>
      <c r="E1726" s="128" t="e">
        <f t="shared" ca="1" si="80"/>
        <v>#NAME?</v>
      </c>
    </row>
    <row r="1727" spans="1:5" x14ac:dyDescent="0.3">
      <c r="A1727" s="73">
        <v>41340</v>
      </c>
      <c r="B1727" s="130">
        <v>1544.26001</v>
      </c>
      <c r="C1727" s="125">
        <f t="shared" si="78"/>
        <v>2.7848381128227295E-2</v>
      </c>
      <c r="D1727" s="128">
        <f t="shared" si="79"/>
        <v>27848.381128227295</v>
      </c>
      <c r="E1727" s="128" t="e">
        <f t="shared" ca="1" si="80"/>
        <v>#NAME?</v>
      </c>
    </row>
    <row r="1728" spans="1:5" x14ac:dyDescent="0.3">
      <c r="A1728" s="73">
        <v>41339</v>
      </c>
      <c r="B1728" s="130">
        <v>1541.459961</v>
      </c>
      <c r="C1728" s="125">
        <f t="shared" si="78"/>
        <v>1.9517848444971397E-2</v>
      </c>
      <c r="D1728" s="128">
        <f t="shared" si="79"/>
        <v>19517.848444971398</v>
      </c>
      <c r="E1728" s="128" t="e">
        <f t="shared" ca="1" si="80"/>
        <v>#NAME?</v>
      </c>
    </row>
    <row r="1729" spans="1:5" x14ac:dyDescent="0.3">
      <c r="A1729" s="73">
        <v>41338</v>
      </c>
      <c r="B1729" s="130">
        <v>1539.790039</v>
      </c>
      <c r="C1729" s="125">
        <f t="shared" si="78"/>
        <v>5.7808263818757144E-3</v>
      </c>
      <c r="D1729" s="128">
        <f t="shared" si="79"/>
        <v>5780.8263818757141</v>
      </c>
      <c r="E1729" s="128" t="e">
        <f t="shared" ca="1" si="80"/>
        <v>#NAME?</v>
      </c>
    </row>
    <row r="1730" spans="1:5" x14ac:dyDescent="0.3">
      <c r="A1730" s="73">
        <v>41337</v>
      </c>
      <c r="B1730" s="130">
        <v>1525.1999510000001</v>
      </c>
      <c r="C1730" s="125">
        <f t="shared" si="78"/>
        <v>3.5596443332130967E-3</v>
      </c>
      <c r="D1730" s="128">
        <f t="shared" si="79"/>
        <v>3559.6443332130966</v>
      </c>
      <c r="E1730" s="128" t="e">
        <f t="shared" ca="1" si="80"/>
        <v>#NAME?</v>
      </c>
    </row>
    <row r="1731" spans="1:5" x14ac:dyDescent="0.3">
      <c r="A1731" s="73">
        <v>41334</v>
      </c>
      <c r="B1731" s="130">
        <v>1518.1999510000001</v>
      </c>
      <c r="C1731" s="125">
        <f t="shared" si="78"/>
        <v>-2.0902430619231804E-3</v>
      </c>
      <c r="D1731" s="128">
        <f t="shared" si="79"/>
        <v>-2090.2430619231804</v>
      </c>
      <c r="E1731" s="128" t="e">
        <f t="shared" ca="1" si="80"/>
        <v>#NAME?</v>
      </c>
    </row>
    <row r="1732" spans="1:5" x14ac:dyDescent="0.3">
      <c r="A1732" s="73">
        <v>41333</v>
      </c>
      <c r="B1732" s="130">
        <v>1514.6800539999999</v>
      </c>
      <c r="C1732" s="125">
        <f t="shared" si="78"/>
        <v>-3.7162340830704244E-3</v>
      </c>
      <c r="D1732" s="128">
        <f t="shared" si="79"/>
        <v>-3716.2340830704243</v>
      </c>
      <c r="E1732" s="128" t="e">
        <f t="shared" ca="1" si="80"/>
        <v>#NAME?</v>
      </c>
    </row>
    <row r="1733" spans="1:5" x14ac:dyDescent="0.3">
      <c r="A1733" s="73">
        <v>41332</v>
      </c>
      <c r="B1733" s="130">
        <v>1515.98999</v>
      </c>
      <c r="C1733" s="125">
        <f t="shared" si="78"/>
        <v>-2.2640489379183171E-3</v>
      </c>
      <c r="D1733" s="128">
        <f t="shared" si="79"/>
        <v>-2264.0489379183173</v>
      </c>
      <c r="E1733" s="128" t="e">
        <f t="shared" ca="1" si="80"/>
        <v>#NAME?</v>
      </c>
    </row>
    <row r="1734" spans="1:5" x14ac:dyDescent="0.3">
      <c r="A1734" s="73">
        <v>41331</v>
      </c>
      <c r="B1734" s="130">
        <v>1496.9399410000001</v>
      </c>
      <c r="C1734" s="125">
        <f t="shared" si="78"/>
        <v>-1.3230017513200076E-2</v>
      </c>
      <c r="D1734" s="128">
        <f t="shared" si="79"/>
        <v>-13230.017513200077</v>
      </c>
      <c r="E1734" s="128" t="e">
        <f t="shared" ca="1" si="80"/>
        <v>#NAME?</v>
      </c>
    </row>
    <row r="1735" spans="1:5" x14ac:dyDescent="0.3">
      <c r="A1735" s="73">
        <v>41330</v>
      </c>
      <c r="B1735" s="130">
        <v>1487.849976</v>
      </c>
      <c r="C1735" s="125">
        <f t="shared" si="78"/>
        <v>-1.9816511255399405E-2</v>
      </c>
      <c r="D1735" s="128">
        <f t="shared" si="79"/>
        <v>-19816.511255399404</v>
      </c>
      <c r="E1735" s="128" t="e">
        <f t="shared" ca="1" si="80"/>
        <v>#NAME?</v>
      </c>
    </row>
    <row r="1736" spans="1:5" x14ac:dyDescent="0.3">
      <c r="A1736" s="73">
        <v>41327</v>
      </c>
      <c r="B1736" s="130">
        <v>1515.599976</v>
      </c>
      <c r="C1736" s="125">
        <f t="shared" ref="C1736:C1799" si="81">B1736/B1746-1</f>
        <v>4.1142189482419322E-3</v>
      </c>
      <c r="D1736" s="128">
        <f t="shared" ref="D1736:D1799" si="82">C1736*$B$5</f>
        <v>4114.2189482419326</v>
      </c>
      <c r="E1736" s="128" t="e">
        <f t="shared" ref="E1736:E1799" ca="1" si="83">ABS(_xlfn.PERCENTILE.INC(OFFSET(D1736,0,0,Window),1-VaRLevel))</f>
        <v>#NAME?</v>
      </c>
    </row>
    <row r="1737" spans="1:5" x14ac:dyDescent="0.3">
      <c r="A1737" s="73">
        <v>41326</v>
      </c>
      <c r="B1737" s="130">
        <v>1502.420044</v>
      </c>
      <c r="C1737" s="125">
        <f t="shared" si="81"/>
        <v>-6.4148024178465324E-3</v>
      </c>
      <c r="D1737" s="128">
        <f t="shared" si="82"/>
        <v>-6414.8024178465321</v>
      </c>
      <c r="E1737" s="128" t="e">
        <f t="shared" ca="1" si="83"/>
        <v>#NAME?</v>
      </c>
    </row>
    <row r="1738" spans="1:5" x14ac:dyDescent="0.3">
      <c r="A1738" s="73">
        <v>41325</v>
      </c>
      <c r="B1738" s="130">
        <v>1511.9499510000001</v>
      </c>
      <c r="C1738" s="125">
        <f t="shared" si="81"/>
        <v>4.3665476709997542E-4</v>
      </c>
      <c r="D1738" s="128">
        <f t="shared" si="82"/>
        <v>436.6547670999754</v>
      </c>
      <c r="E1738" s="128" t="e">
        <f t="shared" ca="1" si="83"/>
        <v>#NAME?</v>
      </c>
    </row>
    <row r="1739" spans="1:5" x14ac:dyDescent="0.3">
      <c r="A1739" s="73">
        <v>41324</v>
      </c>
      <c r="B1739" s="130">
        <v>1530.9399410000001</v>
      </c>
      <c r="C1739" s="125">
        <f t="shared" si="81"/>
        <v>2.3554018438471935E-2</v>
      </c>
      <c r="D1739" s="128">
        <f t="shared" si="82"/>
        <v>23554.018438471936</v>
      </c>
      <c r="E1739" s="128" t="e">
        <f t="shared" ca="1" si="83"/>
        <v>#NAME?</v>
      </c>
    </row>
    <row r="1740" spans="1:5" x14ac:dyDescent="0.3">
      <c r="A1740" s="73">
        <v>41320</v>
      </c>
      <c r="B1740" s="130">
        <v>1519.790039</v>
      </c>
      <c r="C1740" s="125">
        <f t="shared" si="81"/>
        <v>4.3749180908316809E-3</v>
      </c>
      <c r="D1740" s="128">
        <f t="shared" si="82"/>
        <v>4374.9180908316812</v>
      </c>
      <c r="E1740" s="128" t="e">
        <f t="shared" ca="1" si="83"/>
        <v>#NAME?</v>
      </c>
    </row>
    <row r="1741" spans="1:5" x14ac:dyDescent="0.3">
      <c r="A1741" s="73">
        <v>41319</v>
      </c>
      <c r="B1741" s="130">
        <v>1521.380005</v>
      </c>
      <c r="C1741" s="125">
        <f t="shared" si="81"/>
        <v>1.5532918299052678E-2</v>
      </c>
      <c r="D1741" s="128">
        <f t="shared" si="82"/>
        <v>15532.918299052679</v>
      </c>
      <c r="E1741" s="128" t="e">
        <f t="shared" ca="1" si="83"/>
        <v>#NAME?</v>
      </c>
    </row>
    <row r="1742" spans="1:5" x14ac:dyDescent="0.3">
      <c r="A1742" s="73">
        <v>41318</v>
      </c>
      <c r="B1742" s="130">
        <v>1520.329956</v>
      </c>
      <c r="C1742" s="125">
        <f t="shared" si="81"/>
        <v>1.223068222655499E-2</v>
      </c>
      <c r="D1742" s="128">
        <f t="shared" si="82"/>
        <v>12230.682226554989</v>
      </c>
      <c r="E1742" s="128" t="e">
        <f t="shared" ca="1" si="83"/>
        <v>#NAME?</v>
      </c>
    </row>
    <row r="1743" spans="1:5" x14ac:dyDescent="0.3">
      <c r="A1743" s="73">
        <v>41317</v>
      </c>
      <c r="B1743" s="130">
        <v>1519.4300539999999</v>
      </c>
      <c r="C1743" s="125">
        <f t="shared" si="81"/>
        <v>7.6865504704362042E-3</v>
      </c>
      <c r="D1743" s="128">
        <f t="shared" si="82"/>
        <v>7686.5504704362038</v>
      </c>
      <c r="E1743" s="128" t="e">
        <f t="shared" ca="1" si="83"/>
        <v>#NAME?</v>
      </c>
    </row>
    <row r="1744" spans="1:5" x14ac:dyDescent="0.3">
      <c r="A1744" s="73">
        <v>41316</v>
      </c>
      <c r="B1744" s="130">
        <v>1517.01001</v>
      </c>
      <c r="C1744" s="125">
        <f t="shared" si="81"/>
        <v>1.1218624027912849E-2</v>
      </c>
      <c r="D1744" s="128">
        <f t="shared" si="82"/>
        <v>11218.624027912849</v>
      </c>
      <c r="E1744" s="128" t="e">
        <f t="shared" ca="1" si="83"/>
        <v>#NAME?</v>
      </c>
    </row>
    <row r="1745" spans="1:5" x14ac:dyDescent="0.3">
      <c r="A1745" s="73">
        <v>41313</v>
      </c>
      <c r="B1745" s="130">
        <v>1517.9300539999999</v>
      </c>
      <c r="C1745" s="125">
        <f t="shared" si="81"/>
        <v>9.9604070557139934E-3</v>
      </c>
      <c r="D1745" s="128">
        <f t="shared" si="82"/>
        <v>9960.407055713993</v>
      </c>
      <c r="E1745" s="128" t="e">
        <f t="shared" ca="1" si="83"/>
        <v>#NAME?</v>
      </c>
    </row>
    <row r="1746" spans="1:5" x14ac:dyDescent="0.3">
      <c r="A1746" s="73">
        <v>41312</v>
      </c>
      <c r="B1746" s="130">
        <v>1509.3900149999999</v>
      </c>
      <c r="C1746" s="125">
        <f t="shared" si="81"/>
        <v>9.7470394604968202E-3</v>
      </c>
      <c r="D1746" s="128">
        <f t="shared" si="82"/>
        <v>9747.0394604968205</v>
      </c>
      <c r="E1746" s="128" t="e">
        <f t="shared" ca="1" si="83"/>
        <v>#NAME?</v>
      </c>
    </row>
    <row r="1747" spans="1:5" x14ac:dyDescent="0.3">
      <c r="A1747" s="73">
        <v>41311</v>
      </c>
      <c r="B1747" s="130">
        <v>1512.119995</v>
      </c>
      <c r="C1747" s="125">
        <f t="shared" si="81"/>
        <v>1.1580023760062286E-2</v>
      </c>
      <c r="D1747" s="128">
        <f t="shared" si="82"/>
        <v>11580.023760062286</v>
      </c>
      <c r="E1747" s="128" t="e">
        <f t="shared" ca="1" si="83"/>
        <v>#NAME?</v>
      </c>
    </row>
    <row r="1748" spans="1:5" x14ac:dyDescent="0.3">
      <c r="A1748" s="73">
        <v>41310</v>
      </c>
      <c r="B1748" s="130">
        <v>1511.290039</v>
      </c>
      <c r="C1748" s="125">
        <f t="shared" si="81"/>
        <v>1.254889536073267E-2</v>
      </c>
      <c r="D1748" s="128">
        <f t="shared" si="82"/>
        <v>12548.895360732671</v>
      </c>
      <c r="E1748" s="128" t="e">
        <f t="shared" ca="1" si="83"/>
        <v>#NAME?</v>
      </c>
    </row>
    <row r="1749" spans="1:5" x14ac:dyDescent="0.3">
      <c r="A1749" s="73">
        <v>41309</v>
      </c>
      <c r="B1749" s="130">
        <v>1495.709961</v>
      </c>
      <c r="C1749" s="125">
        <f t="shared" si="81"/>
        <v>6.5478547025916711E-3</v>
      </c>
      <c r="D1749" s="128">
        <f t="shared" si="82"/>
        <v>6547.8547025916714</v>
      </c>
      <c r="E1749" s="128" t="e">
        <f t="shared" ca="1" si="83"/>
        <v>#NAME?</v>
      </c>
    </row>
    <row r="1750" spans="1:5" x14ac:dyDescent="0.3">
      <c r="A1750" s="73">
        <v>41306</v>
      </c>
      <c r="B1750" s="130">
        <v>1513.170044</v>
      </c>
      <c r="C1750" s="125">
        <f t="shared" si="81"/>
        <v>2.1763274868686899E-2</v>
      </c>
      <c r="D1750" s="128">
        <f t="shared" si="82"/>
        <v>21763.274868686898</v>
      </c>
      <c r="E1750" s="128" t="e">
        <f t="shared" ca="1" si="83"/>
        <v>#NAME?</v>
      </c>
    </row>
    <row r="1751" spans="1:5" x14ac:dyDescent="0.3">
      <c r="A1751" s="73">
        <v>41305</v>
      </c>
      <c r="B1751" s="130">
        <v>1498.1099850000001</v>
      </c>
      <c r="C1751" s="125">
        <f t="shared" si="81"/>
        <v>1.7302363739356341E-2</v>
      </c>
      <c r="D1751" s="128">
        <f t="shared" si="82"/>
        <v>17302.36373935634</v>
      </c>
      <c r="E1751" s="128" t="e">
        <f t="shared" ca="1" si="83"/>
        <v>#NAME?</v>
      </c>
    </row>
    <row r="1752" spans="1:5" x14ac:dyDescent="0.3">
      <c r="A1752" s="73">
        <v>41304</v>
      </c>
      <c r="B1752" s="130">
        <v>1501.959961</v>
      </c>
      <c r="C1752" s="125">
        <f t="shared" si="81"/>
        <v>2.0117632940760632E-2</v>
      </c>
      <c r="D1752" s="128">
        <f t="shared" si="82"/>
        <v>20117.632940760632</v>
      </c>
      <c r="E1752" s="128" t="e">
        <f t="shared" ca="1" si="83"/>
        <v>#NAME?</v>
      </c>
    </row>
    <row r="1753" spans="1:5" x14ac:dyDescent="0.3">
      <c r="A1753" s="73">
        <v>41303</v>
      </c>
      <c r="B1753" s="130">
        <v>1507.839966</v>
      </c>
      <c r="C1753" s="125">
        <f t="shared" si="81"/>
        <v>2.5267162561245948E-2</v>
      </c>
      <c r="D1753" s="128">
        <f t="shared" si="82"/>
        <v>25267.162561245947</v>
      </c>
      <c r="E1753" s="128" t="e">
        <f t="shared" ca="1" si="83"/>
        <v>#NAME?</v>
      </c>
    </row>
    <row r="1754" spans="1:5" x14ac:dyDescent="0.3">
      <c r="A1754" s="73">
        <v>41302</v>
      </c>
      <c r="B1754" s="130">
        <v>1500.1800539999999</v>
      </c>
      <c r="C1754" s="125">
        <f t="shared" si="81"/>
        <v>1.9109408011710904E-2</v>
      </c>
      <c r="D1754" s="128">
        <f t="shared" si="82"/>
        <v>19109.408011710904</v>
      </c>
      <c r="E1754" s="128" t="e">
        <f t="shared" ca="1" si="83"/>
        <v>#NAME?</v>
      </c>
    </row>
    <row r="1755" spans="1:5" x14ac:dyDescent="0.3">
      <c r="A1755" s="73">
        <v>41299</v>
      </c>
      <c r="B1755" s="130">
        <v>1502.959961</v>
      </c>
      <c r="C1755" s="125">
        <f t="shared" si="81"/>
        <v>2.0949356101912064E-2</v>
      </c>
      <c r="D1755" s="128">
        <f t="shared" si="82"/>
        <v>20949.356101912064</v>
      </c>
      <c r="E1755" s="128" t="e">
        <f t="shared" ca="1" si="83"/>
        <v>#NAME?</v>
      </c>
    </row>
    <row r="1756" spans="1:5" x14ac:dyDescent="0.3">
      <c r="A1756" s="73">
        <v>41298</v>
      </c>
      <c r="B1756" s="130">
        <v>1494.8199460000001</v>
      </c>
      <c r="C1756" s="125">
        <f t="shared" si="81"/>
        <v>2.3134471490678266E-2</v>
      </c>
      <c r="D1756" s="128">
        <f t="shared" si="82"/>
        <v>23134.471490678265</v>
      </c>
      <c r="E1756" s="128" t="e">
        <f t="shared" ca="1" si="83"/>
        <v>#NAME?</v>
      </c>
    </row>
    <row r="1757" spans="1:5" x14ac:dyDescent="0.3">
      <c r="A1757" s="73">
        <v>41297</v>
      </c>
      <c r="B1757" s="130">
        <v>1494.8100589999999</v>
      </c>
      <c r="C1757" s="125">
        <f t="shared" si="81"/>
        <v>2.5844994941989441E-2</v>
      </c>
      <c r="D1757" s="128">
        <f t="shared" si="82"/>
        <v>25844.99494198944</v>
      </c>
      <c r="E1757" s="128" t="e">
        <f t="shared" ca="1" si="83"/>
        <v>#NAME?</v>
      </c>
    </row>
    <row r="1758" spans="1:5" x14ac:dyDescent="0.3">
      <c r="A1758" s="73">
        <v>41296</v>
      </c>
      <c r="B1758" s="130">
        <v>1492.5600589999999</v>
      </c>
      <c r="C1758" s="125">
        <f t="shared" si="81"/>
        <v>2.0979720557158243E-2</v>
      </c>
      <c r="D1758" s="128">
        <f t="shared" si="82"/>
        <v>20979.720557158242</v>
      </c>
      <c r="E1758" s="128" t="e">
        <f t="shared" ca="1" si="83"/>
        <v>#NAME?</v>
      </c>
    </row>
    <row r="1759" spans="1:5" x14ac:dyDescent="0.3">
      <c r="A1759" s="73">
        <v>41292</v>
      </c>
      <c r="B1759" s="130">
        <v>1485.9799800000001</v>
      </c>
      <c r="C1759" s="125">
        <f t="shared" si="81"/>
        <v>1.3304063080607165E-2</v>
      </c>
      <c r="D1759" s="128">
        <f t="shared" si="82"/>
        <v>13304.063080607164</v>
      </c>
      <c r="E1759" s="128" t="e">
        <f t="shared" ca="1" si="83"/>
        <v>#NAME?</v>
      </c>
    </row>
    <row r="1760" spans="1:5" x14ac:dyDescent="0.3">
      <c r="A1760" s="73">
        <v>41291</v>
      </c>
      <c r="B1760" s="130">
        <v>1480.9399410000001</v>
      </c>
      <c r="C1760" s="125">
        <f t="shared" si="81"/>
        <v>1.4780313473554685E-2</v>
      </c>
      <c r="D1760" s="128">
        <f t="shared" si="82"/>
        <v>14780.313473554685</v>
      </c>
      <c r="E1760" s="128" t="e">
        <f t="shared" ca="1" si="83"/>
        <v>#NAME?</v>
      </c>
    </row>
    <row r="1761" spans="1:5" x14ac:dyDescent="0.3">
      <c r="A1761" s="73">
        <v>41290</v>
      </c>
      <c r="B1761" s="130">
        <v>1472.630005</v>
      </c>
      <c r="C1761" s="125">
        <f t="shared" si="81"/>
        <v>6.9815516013262968E-3</v>
      </c>
      <c r="D1761" s="128">
        <f t="shared" si="82"/>
        <v>6981.5516013262968</v>
      </c>
      <c r="E1761" s="128" t="e">
        <f t="shared" ca="1" si="83"/>
        <v>#NAME?</v>
      </c>
    </row>
    <row r="1762" spans="1:5" x14ac:dyDescent="0.3">
      <c r="A1762" s="73">
        <v>41289</v>
      </c>
      <c r="B1762" s="130">
        <v>1472.339966</v>
      </c>
      <c r="C1762" s="125">
        <f t="shared" si="81"/>
        <v>3.2358961224786764E-2</v>
      </c>
      <c r="D1762" s="128">
        <f t="shared" si="82"/>
        <v>32358.961224786763</v>
      </c>
      <c r="E1762" s="128" t="e">
        <f t="shared" ca="1" si="83"/>
        <v>#NAME?</v>
      </c>
    </row>
    <row r="1763" spans="1:5" x14ac:dyDescent="0.3">
      <c r="A1763" s="73">
        <v>41288</v>
      </c>
      <c r="B1763" s="130">
        <v>1470.6800539999999</v>
      </c>
      <c r="C1763" s="125">
        <f t="shared" si="81"/>
        <v>4.8665528669567415E-2</v>
      </c>
      <c r="D1763" s="128">
        <f t="shared" si="82"/>
        <v>48665.528669567415</v>
      </c>
      <c r="E1763" s="128" t="e">
        <f t="shared" ca="1" si="83"/>
        <v>#NAME?</v>
      </c>
    </row>
    <row r="1764" spans="1:5" x14ac:dyDescent="0.3">
      <c r="A1764" s="73">
        <v>41285</v>
      </c>
      <c r="B1764" s="130">
        <v>1472.0500489999999</v>
      </c>
      <c r="C1764" s="125">
        <f t="shared" si="81"/>
        <v>3.8043913626016446E-2</v>
      </c>
      <c r="D1764" s="128">
        <f t="shared" si="82"/>
        <v>38043.913626016445</v>
      </c>
      <c r="E1764" s="128" t="e">
        <f t="shared" ca="1" si="83"/>
        <v>#NAME?</v>
      </c>
    </row>
    <row r="1765" spans="1:5" x14ac:dyDescent="0.3">
      <c r="A1765" s="73">
        <v>41284</v>
      </c>
      <c r="B1765" s="130">
        <v>1472.119995</v>
      </c>
      <c r="C1765" s="125">
        <f t="shared" si="81"/>
        <v>3.6828381299485624E-2</v>
      </c>
      <c r="D1765" s="128">
        <f t="shared" si="82"/>
        <v>36828.381299485627</v>
      </c>
      <c r="E1765" s="128" t="e">
        <f t="shared" ca="1" si="83"/>
        <v>#NAME?</v>
      </c>
    </row>
    <row r="1766" spans="1:5" x14ac:dyDescent="0.3">
      <c r="A1766" s="73">
        <v>41283</v>
      </c>
      <c r="B1766" s="130">
        <v>1461.0200199999999</v>
      </c>
      <c r="C1766" s="125">
        <f t="shared" si="81"/>
        <v>2.4084214305536422E-2</v>
      </c>
      <c r="D1766" s="128">
        <f t="shared" si="82"/>
        <v>24084.214305536421</v>
      </c>
      <c r="E1766" s="128" t="e">
        <f t="shared" ca="1" si="83"/>
        <v>#NAME?</v>
      </c>
    </row>
    <row r="1767" spans="1:5" x14ac:dyDescent="0.3">
      <c r="A1767" s="73">
        <v>41282</v>
      </c>
      <c r="B1767" s="130">
        <v>1457.150024</v>
      </c>
      <c r="C1767" s="125">
        <f t="shared" si="81"/>
        <v>1.8879138235080806E-2</v>
      </c>
      <c r="D1767" s="128">
        <f t="shared" si="82"/>
        <v>18879.138235080805</v>
      </c>
      <c r="E1767" s="128" t="e">
        <f t="shared" ca="1" si="83"/>
        <v>#NAME?</v>
      </c>
    </row>
    <row r="1768" spans="1:5" x14ac:dyDescent="0.3">
      <c r="A1768" s="73">
        <v>41281</v>
      </c>
      <c r="B1768" s="130">
        <v>1461.8900149999999</v>
      </c>
      <c r="C1768" s="125">
        <f t="shared" si="81"/>
        <v>1.2606636288809536E-2</v>
      </c>
      <c r="D1768" s="128">
        <f t="shared" si="82"/>
        <v>12606.636288809535</v>
      </c>
      <c r="E1768" s="128" t="e">
        <f t="shared" ca="1" si="83"/>
        <v>#NAME?</v>
      </c>
    </row>
    <row r="1769" spans="1:5" x14ac:dyDescent="0.3">
      <c r="A1769" s="73">
        <v>41278</v>
      </c>
      <c r="B1769" s="130">
        <v>1466.469971</v>
      </c>
      <c r="C1769" s="125">
        <f t="shared" si="81"/>
        <v>2.1353738127001254E-2</v>
      </c>
      <c r="D1769" s="128">
        <f t="shared" si="82"/>
        <v>21353.738127001256</v>
      </c>
      <c r="E1769" s="128" t="e">
        <f t="shared" ca="1" si="83"/>
        <v>#NAME?</v>
      </c>
    </row>
    <row r="1770" spans="1:5" x14ac:dyDescent="0.3">
      <c r="A1770" s="73">
        <v>41277</v>
      </c>
      <c r="B1770" s="130">
        <v>1459.369995</v>
      </c>
      <c r="C1770" s="125">
        <f t="shared" si="81"/>
        <v>8.6950805997358938E-3</v>
      </c>
      <c r="D1770" s="128">
        <f t="shared" si="82"/>
        <v>8695.080599735893</v>
      </c>
      <c r="E1770" s="128" t="e">
        <f t="shared" ca="1" si="83"/>
        <v>#NAME?</v>
      </c>
    </row>
    <row r="1771" spans="1:5" x14ac:dyDescent="0.3">
      <c r="A1771" s="73">
        <v>41276</v>
      </c>
      <c r="B1771" s="130">
        <v>1462.420044</v>
      </c>
      <c r="C1771" s="125">
        <f t="shared" si="81"/>
        <v>2.2413979233346648E-2</v>
      </c>
      <c r="D1771" s="128">
        <f t="shared" si="82"/>
        <v>22413.979233346647</v>
      </c>
      <c r="E1771" s="128" t="e">
        <f t="shared" ca="1" si="83"/>
        <v>#NAME?</v>
      </c>
    </row>
    <row r="1772" spans="1:5" x14ac:dyDescent="0.3">
      <c r="A1772" s="73">
        <v>41274</v>
      </c>
      <c r="B1772" s="130">
        <v>1426.1899410000001</v>
      </c>
      <c r="C1772" s="125">
        <f t="shared" si="81"/>
        <v>8.9206025782102571E-3</v>
      </c>
      <c r="D1772" s="128">
        <f t="shared" si="82"/>
        <v>8920.602578210257</v>
      </c>
      <c r="E1772" s="128" t="e">
        <f t="shared" ca="1" si="83"/>
        <v>#NAME?</v>
      </c>
    </row>
    <row r="1773" spans="1:5" x14ac:dyDescent="0.3">
      <c r="A1773" s="73">
        <v>41271</v>
      </c>
      <c r="B1773" s="130">
        <v>1402.4300539999999</v>
      </c>
      <c r="C1773" s="125">
        <f t="shared" si="81"/>
        <v>-1.1990487574436548E-2</v>
      </c>
      <c r="D1773" s="128">
        <f t="shared" si="82"/>
        <v>-11990.487574436547</v>
      </c>
      <c r="E1773" s="128" t="e">
        <f t="shared" ca="1" si="83"/>
        <v>#NAME?</v>
      </c>
    </row>
    <row r="1774" spans="1:5" x14ac:dyDescent="0.3">
      <c r="A1774" s="73">
        <v>41270</v>
      </c>
      <c r="B1774" s="130">
        <v>1418.099976</v>
      </c>
      <c r="C1774" s="125">
        <f t="shared" si="81"/>
        <v>-7.2664679556797562E-3</v>
      </c>
      <c r="D1774" s="128">
        <f t="shared" si="82"/>
        <v>-7266.4679556797564</v>
      </c>
      <c r="E1774" s="128" t="e">
        <f t="shared" ca="1" si="83"/>
        <v>#NAME?</v>
      </c>
    </row>
    <row r="1775" spans="1:5" x14ac:dyDescent="0.3">
      <c r="A1775" s="73">
        <v>41269</v>
      </c>
      <c r="B1775" s="130">
        <v>1419.829956</v>
      </c>
      <c r="C1775" s="125">
        <f t="shared" si="81"/>
        <v>-5.6098793917637169E-3</v>
      </c>
      <c r="D1775" s="128">
        <f t="shared" si="82"/>
        <v>-5609.8793917637167</v>
      </c>
      <c r="E1775" s="128" t="e">
        <f t="shared" ca="1" si="83"/>
        <v>#NAME?</v>
      </c>
    </row>
    <row r="1776" spans="1:5" x14ac:dyDescent="0.3">
      <c r="A1776" s="73">
        <v>41267</v>
      </c>
      <c r="B1776" s="130">
        <v>1426.660034</v>
      </c>
      <c r="C1776" s="125">
        <f t="shared" si="81"/>
        <v>5.7170947233882163E-3</v>
      </c>
      <c r="D1776" s="128">
        <f t="shared" si="82"/>
        <v>5717.0947233882162</v>
      </c>
      <c r="E1776" s="128" t="e">
        <f t="shared" ca="1" si="83"/>
        <v>#NAME?</v>
      </c>
    </row>
    <row r="1777" spans="1:5" x14ac:dyDescent="0.3">
      <c r="A1777" s="73">
        <v>41264</v>
      </c>
      <c r="B1777" s="130">
        <v>1430.150024</v>
      </c>
      <c r="C1777" s="125">
        <f t="shared" si="81"/>
        <v>8.5186757071289421E-3</v>
      </c>
      <c r="D1777" s="128">
        <f t="shared" si="82"/>
        <v>8518.6757071289412</v>
      </c>
      <c r="E1777" s="128" t="e">
        <f t="shared" ca="1" si="83"/>
        <v>#NAME?</v>
      </c>
    </row>
    <row r="1778" spans="1:5" x14ac:dyDescent="0.3">
      <c r="A1778" s="73">
        <v>41263</v>
      </c>
      <c r="B1778" s="130">
        <v>1443.6899410000001</v>
      </c>
      <c r="C1778" s="125">
        <f t="shared" si="81"/>
        <v>2.1040497645861356E-2</v>
      </c>
      <c r="D1778" s="128">
        <f t="shared" si="82"/>
        <v>21040.497645861356</v>
      </c>
      <c r="E1778" s="128" t="e">
        <f t="shared" ca="1" si="83"/>
        <v>#NAME?</v>
      </c>
    </row>
    <row r="1779" spans="1:5" x14ac:dyDescent="0.3">
      <c r="A1779" s="73">
        <v>41262</v>
      </c>
      <c r="B1779" s="130">
        <v>1435.8100589999999</v>
      </c>
      <c r="C1779" s="125">
        <f t="shared" si="81"/>
        <v>1.8825236613070562E-2</v>
      </c>
      <c r="D1779" s="128">
        <f t="shared" si="82"/>
        <v>18825.236613070563</v>
      </c>
      <c r="E1779" s="128" t="e">
        <f t="shared" ca="1" si="83"/>
        <v>#NAME?</v>
      </c>
    </row>
    <row r="1780" spans="1:5" x14ac:dyDescent="0.3">
      <c r="A1780" s="73">
        <v>41261</v>
      </c>
      <c r="B1780" s="130">
        <v>1446.790039</v>
      </c>
      <c r="C1780" s="125">
        <f t="shared" si="81"/>
        <v>2.824348005832733E-2</v>
      </c>
      <c r="D1780" s="128">
        <f t="shared" si="82"/>
        <v>28243.480058327332</v>
      </c>
      <c r="E1780" s="128" t="e">
        <f t="shared" ca="1" si="83"/>
        <v>#NAME?</v>
      </c>
    </row>
    <row r="1781" spans="1:5" x14ac:dyDescent="0.3">
      <c r="A1781" s="73">
        <v>41260</v>
      </c>
      <c r="B1781" s="130">
        <v>1430.3599850000001</v>
      </c>
      <c r="C1781" s="125">
        <f t="shared" si="81"/>
        <v>1.48283914253029E-2</v>
      </c>
      <c r="D1781" s="128">
        <f t="shared" si="82"/>
        <v>14828.3914253029</v>
      </c>
      <c r="E1781" s="128" t="e">
        <f t="shared" ca="1" si="83"/>
        <v>#NAME?</v>
      </c>
    </row>
    <row r="1782" spans="1:5" x14ac:dyDescent="0.3">
      <c r="A1782" s="73">
        <v>41257</v>
      </c>
      <c r="B1782" s="130">
        <v>1413.579956</v>
      </c>
      <c r="C1782" s="125">
        <f t="shared" si="81"/>
        <v>-1.8359939420526938E-3</v>
      </c>
      <c r="D1782" s="128">
        <f t="shared" si="82"/>
        <v>-1835.9939420526939</v>
      </c>
      <c r="E1782" s="128" t="e">
        <f t="shared" ca="1" si="83"/>
        <v>#NAME?</v>
      </c>
    </row>
    <row r="1783" spans="1:5" x14ac:dyDescent="0.3">
      <c r="A1783" s="73">
        <v>41256</v>
      </c>
      <c r="B1783" s="130">
        <v>1419.4499510000001</v>
      </c>
      <c r="C1783" s="125">
        <f t="shared" si="81"/>
        <v>2.4718387804090192E-3</v>
      </c>
      <c r="D1783" s="128">
        <f t="shared" si="82"/>
        <v>2471.8387804090194</v>
      </c>
      <c r="E1783" s="128" t="e">
        <f t="shared" ca="1" si="83"/>
        <v>#NAME?</v>
      </c>
    </row>
    <row r="1784" spans="1:5" x14ac:dyDescent="0.3">
      <c r="A1784" s="73">
        <v>41255</v>
      </c>
      <c r="B1784" s="130">
        <v>1428.4799800000001</v>
      </c>
      <c r="C1784" s="125">
        <f t="shared" si="81"/>
        <v>1.3156628548610438E-2</v>
      </c>
      <c r="D1784" s="128">
        <f t="shared" si="82"/>
        <v>13156.628548610439</v>
      </c>
      <c r="E1784" s="128" t="e">
        <f t="shared" ca="1" si="83"/>
        <v>#NAME?</v>
      </c>
    </row>
    <row r="1785" spans="1:5" x14ac:dyDescent="0.3">
      <c r="A1785" s="73">
        <v>41254</v>
      </c>
      <c r="B1785" s="130">
        <v>1427.839966</v>
      </c>
      <c r="C1785" s="125">
        <f t="shared" si="81"/>
        <v>2.0658517319436465E-2</v>
      </c>
      <c r="D1785" s="128">
        <f t="shared" si="82"/>
        <v>20658.517319436465</v>
      </c>
      <c r="E1785" s="128" t="e">
        <f t="shared" ca="1" si="83"/>
        <v>#NAME?</v>
      </c>
    </row>
    <row r="1786" spans="1:5" x14ac:dyDescent="0.3">
      <c r="A1786" s="73">
        <v>41253</v>
      </c>
      <c r="B1786" s="130">
        <v>1418.5500489999999</v>
      </c>
      <c r="C1786" s="125">
        <f t="shared" si="81"/>
        <v>8.7179811134252549E-3</v>
      </c>
      <c r="D1786" s="128">
        <f t="shared" si="82"/>
        <v>8717.9811134252541</v>
      </c>
      <c r="E1786" s="128" t="e">
        <f t="shared" ca="1" si="83"/>
        <v>#NAME?</v>
      </c>
    </row>
    <row r="1787" spans="1:5" x14ac:dyDescent="0.3">
      <c r="A1787" s="73">
        <v>41250</v>
      </c>
      <c r="B1787" s="130">
        <v>1418.0699460000001</v>
      </c>
      <c r="C1787" s="125">
        <f t="shared" si="81"/>
        <v>6.3300016663094816E-3</v>
      </c>
      <c r="D1787" s="128">
        <f t="shared" si="82"/>
        <v>6330.0016663094812</v>
      </c>
      <c r="E1787" s="128" t="e">
        <f t="shared" ca="1" si="83"/>
        <v>#NAME?</v>
      </c>
    </row>
    <row r="1788" spans="1:5" x14ac:dyDescent="0.3">
      <c r="A1788" s="73">
        <v>41249</v>
      </c>
      <c r="B1788" s="130">
        <v>1413.9399410000001</v>
      </c>
      <c r="C1788" s="125">
        <f t="shared" si="81"/>
        <v>1.6469746534853558E-2</v>
      </c>
      <c r="D1788" s="128">
        <f t="shared" si="82"/>
        <v>16469.746534853559</v>
      </c>
      <c r="E1788" s="128" t="e">
        <f t="shared" ca="1" si="83"/>
        <v>#NAME?</v>
      </c>
    </row>
    <row r="1789" spans="1:5" x14ac:dyDescent="0.3">
      <c r="A1789" s="73">
        <v>41248</v>
      </c>
      <c r="B1789" s="130">
        <v>1409.280029</v>
      </c>
      <c r="C1789" s="125">
        <f t="shared" si="81"/>
        <v>1.5470395145766869E-2</v>
      </c>
      <c r="D1789" s="128">
        <f t="shared" si="82"/>
        <v>15470.395145766868</v>
      </c>
      <c r="E1789" s="128" t="e">
        <f t="shared" ca="1" si="83"/>
        <v>#NAME?</v>
      </c>
    </row>
    <row r="1790" spans="1:5" x14ac:dyDescent="0.3">
      <c r="A1790" s="73">
        <v>41247</v>
      </c>
      <c r="B1790" s="130">
        <v>1407.0500489999999</v>
      </c>
      <c r="C1790" s="125">
        <f t="shared" si="81"/>
        <v>1.4536144742523183E-2</v>
      </c>
      <c r="D1790" s="128">
        <f t="shared" si="82"/>
        <v>14536.144742523182</v>
      </c>
      <c r="E1790" s="128" t="e">
        <f t="shared" ca="1" si="83"/>
        <v>#NAME?</v>
      </c>
    </row>
    <row r="1791" spans="1:5" x14ac:dyDescent="0.3">
      <c r="A1791" s="73">
        <v>41246</v>
      </c>
      <c r="B1791" s="130">
        <v>1409.459961</v>
      </c>
      <c r="C1791" s="125">
        <f t="shared" si="81"/>
        <v>3.6459066842445376E-2</v>
      </c>
      <c r="D1791" s="128">
        <f t="shared" si="82"/>
        <v>36459.066842445376</v>
      </c>
      <c r="E1791" s="128" t="e">
        <f t="shared" ca="1" si="83"/>
        <v>#NAME?</v>
      </c>
    </row>
    <row r="1792" spans="1:5" x14ac:dyDescent="0.3">
      <c r="A1792" s="73">
        <v>41243</v>
      </c>
      <c r="B1792" s="130">
        <v>1416.1800539999999</v>
      </c>
      <c r="C1792" s="125">
        <f t="shared" si="81"/>
        <v>4.6441075010091648E-2</v>
      </c>
      <c r="D1792" s="128">
        <f t="shared" si="82"/>
        <v>46441.075010091648</v>
      </c>
      <c r="E1792" s="128" t="e">
        <f t="shared" ca="1" si="83"/>
        <v>#NAME?</v>
      </c>
    </row>
    <row r="1793" spans="1:5" x14ac:dyDescent="0.3">
      <c r="A1793" s="73">
        <v>41242</v>
      </c>
      <c r="B1793" s="130">
        <v>1415.9499510000001</v>
      </c>
      <c r="C1793" s="125">
        <f t="shared" si="81"/>
        <v>4.4603767970282204E-2</v>
      </c>
      <c r="D1793" s="128">
        <f t="shared" si="82"/>
        <v>44603.767970282206</v>
      </c>
      <c r="E1793" s="128" t="e">
        <f t="shared" ca="1" si="83"/>
        <v>#NAME?</v>
      </c>
    </row>
    <row r="1794" spans="1:5" x14ac:dyDescent="0.3">
      <c r="A1794" s="73">
        <v>41241</v>
      </c>
      <c r="B1794" s="130">
        <v>1409.9300539999999</v>
      </c>
      <c r="C1794" s="125">
        <f t="shared" si="81"/>
        <v>2.5754275463704568E-2</v>
      </c>
      <c r="D1794" s="128">
        <f t="shared" si="82"/>
        <v>25754.275463704569</v>
      </c>
      <c r="E1794" s="128" t="e">
        <f t="shared" ca="1" si="83"/>
        <v>#NAME?</v>
      </c>
    </row>
    <row r="1795" spans="1:5" x14ac:dyDescent="0.3">
      <c r="A1795" s="73">
        <v>41240</v>
      </c>
      <c r="B1795" s="130">
        <v>1398.9399410000001</v>
      </c>
      <c r="C1795" s="125">
        <f t="shared" si="81"/>
        <v>1.3702536613426242E-2</v>
      </c>
      <c r="D1795" s="128">
        <f t="shared" si="82"/>
        <v>13702.536613426242</v>
      </c>
      <c r="E1795" s="128" t="e">
        <f t="shared" ca="1" si="83"/>
        <v>#NAME?</v>
      </c>
    </row>
    <row r="1796" spans="1:5" x14ac:dyDescent="0.3">
      <c r="A1796" s="73">
        <v>41239</v>
      </c>
      <c r="B1796" s="130">
        <v>1406.290039</v>
      </c>
      <c r="C1796" s="125">
        <f t="shared" si="81"/>
        <v>1.916154905234424E-2</v>
      </c>
      <c r="D1796" s="128">
        <f t="shared" si="82"/>
        <v>19161.549052344239</v>
      </c>
      <c r="E1796" s="128" t="e">
        <f t="shared" ca="1" si="83"/>
        <v>#NAME?</v>
      </c>
    </row>
    <row r="1797" spans="1:5" x14ac:dyDescent="0.3">
      <c r="A1797" s="73">
        <v>41236</v>
      </c>
      <c r="B1797" s="130">
        <v>1409.150024</v>
      </c>
      <c r="C1797" s="125">
        <f t="shared" si="81"/>
        <v>2.2968990258009025E-2</v>
      </c>
      <c r="D1797" s="128">
        <f t="shared" si="82"/>
        <v>22968.990258009024</v>
      </c>
      <c r="E1797" s="128" t="e">
        <f t="shared" ca="1" si="83"/>
        <v>#NAME?</v>
      </c>
    </row>
    <row r="1798" spans="1:5" x14ac:dyDescent="0.3">
      <c r="A1798" s="73">
        <v>41234</v>
      </c>
      <c r="B1798" s="130">
        <v>1391.030029</v>
      </c>
      <c r="C1798" s="125">
        <f t="shared" si="81"/>
        <v>-2.5098061190620413E-3</v>
      </c>
      <c r="D1798" s="128">
        <f t="shared" si="82"/>
        <v>-2509.8061190620415</v>
      </c>
      <c r="E1798" s="128" t="e">
        <f t="shared" ca="1" si="83"/>
        <v>#NAME?</v>
      </c>
    </row>
    <row r="1799" spans="1:5" x14ac:dyDescent="0.3">
      <c r="A1799" s="73">
        <v>41233</v>
      </c>
      <c r="B1799" s="130">
        <v>1387.8100589999999</v>
      </c>
      <c r="C1799" s="125">
        <f t="shared" si="81"/>
        <v>-2.8409576917968082E-2</v>
      </c>
      <c r="D1799" s="128">
        <f t="shared" si="82"/>
        <v>-28409.576917968083</v>
      </c>
      <c r="E1799" s="128" t="e">
        <f t="shared" ca="1" si="83"/>
        <v>#NAME?</v>
      </c>
    </row>
    <row r="1800" spans="1:5" x14ac:dyDescent="0.3">
      <c r="A1800" s="73">
        <v>41232</v>
      </c>
      <c r="B1800" s="130">
        <v>1386.8900149999999</v>
      </c>
      <c r="C1800" s="125">
        <f t="shared" ref="C1800:C1863" si="84">B1800/B1810-1</f>
        <v>-2.1428668547558871E-2</v>
      </c>
      <c r="D1800" s="128">
        <f t="shared" ref="D1800:D1863" si="85">C1800*$B$5</f>
        <v>-21428.668547558871</v>
      </c>
      <c r="E1800" s="128" t="e">
        <f t="shared" ref="E1800:E1863" ca="1" si="86">ABS(_xlfn.PERCENTILE.INC(OFFSET(D1800,0,0,Window),1-VaRLevel))</f>
        <v>#NAME?</v>
      </c>
    </row>
    <row r="1801" spans="1:5" x14ac:dyDescent="0.3">
      <c r="A1801" s="73">
        <v>41229</v>
      </c>
      <c r="B1801" s="130">
        <v>1359.880005</v>
      </c>
      <c r="C1801" s="125">
        <f t="shared" si="84"/>
        <v>-3.841037185837104E-2</v>
      </c>
      <c r="D1801" s="128">
        <f t="shared" si="85"/>
        <v>-38410.371858371036</v>
      </c>
      <c r="E1801" s="128" t="e">
        <f t="shared" ca="1" si="86"/>
        <v>#NAME?</v>
      </c>
    </row>
    <row r="1802" spans="1:5" x14ac:dyDescent="0.3">
      <c r="A1802" s="73">
        <v>41228</v>
      </c>
      <c r="B1802" s="130">
        <v>1353.329956</v>
      </c>
      <c r="C1802" s="125">
        <f t="shared" si="84"/>
        <v>-5.2017744428444646E-2</v>
      </c>
      <c r="D1802" s="128">
        <f t="shared" si="85"/>
        <v>-52017.744428444646</v>
      </c>
      <c r="E1802" s="128" t="e">
        <f t="shared" ca="1" si="86"/>
        <v>#NAME?</v>
      </c>
    </row>
    <row r="1803" spans="1:5" x14ac:dyDescent="0.3">
      <c r="A1803" s="73">
        <v>41227</v>
      </c>
      <c r="B1803" s="130">
        <v>1355.48999</v>
      </c>
      <c r="C1803" s="125">
        <f t="shared" si="84"/>
        <v>-4.0130043787940828E-2</v>
      </c>
      <c r="D1803" s="128">
        <f t="shared" si="85"/>
        <v>-40130.043787940827</v>
      </c>
      <c r="E1803" s="128" t="e">
        <f t="shared" ca="1" si="86"/>
        <v>#NAME?</v>
      </c>
    </row>
    <row r="1804" spans="1:5" x14ac:dyDescent="0.3">
      <c r="A1804" s="73">
        <v>41226</v>
      </c>
      <c r="B1804" s="130">
        <v>1374.530029</v>
      </c>
      <c r="C1804" s="125">
        <f t="shared" si="84"/>
        <v>-2.6495398928586655E-2</v>
      </c>
      <c r="D1804" s="128">
        <f t="shared" si="85"/>
        <v>-26495.398928586656</v>
      </c>
      <c r="E1804" s="128" t="e">
        <f t="shared" ca="1" si="86"/>
        <v>#NAME?</v>
      </c>
    </row>
    <row r="1805" spans="1:5" x14ac:dyDescent="0.3">
      <c r="A1805" s="73">
        <v>41225</v>
      </c>
      <c r="B1805" s="130">
        <v>1380.030029</v>
      </c>
      <c r="C1805" s="125">
        <f t="shared" si="84"/>
        <v>-2.3312556300603804E-2</v>
      </c>
      <c r="D1805" s="128">
        <f t="shared" si="85"/>
        <v>-23312.556300603803</v>
      </c>
      <c r="E1805" s="128" t="e">
        <f t="shared" ca="1" si="86"/>
        <v>#NAME?</v>
      </c>
    </row>
    <row r="1806" spans="1:5" x14ac:dyDescent="0.3">
      <c r="A1806" s="73">
        <v>41222</v>
      </c>
      <c r="B1806" s="130">
        <v>1379.849976</v>
      </c>
      <c r="C1806" s="125">
        <f t="shared" si="84"/>
        <v>-2.0514657675244075E-2</v>
      </c>
      <c r="D1806" s="128">
        <f t="shared" si="85"/>
        <v>-20514.657675244074</v>
      </c>
      <c r="E1806" s="128" t="e">
        <f t="shared" ca="1" si="86"/>
        <v>#NAME?</v>
      </c>
    </row>
    <row r="1807" spans="1:5" x14ac:dyDescent="0.3">
      <c r="A1807" s="73">
        <v>41221</v>
      </c>
      <c r="B1807" s="130">
        <v>1377.51001</v>
      </c>
      <c r="C1807" s="125">
        <f t="shared" si="84"/>
        <v>-2.5192642736863835E-2</v>
      </c>
      <c r="D1807" s="128">
        <f t="shared" si="85"/>
        <v>-25192.642736863836</v>
      </c>
      <c r="E1807" s="128" t="e">
        <f t="shared" ca="1" si="86"/>
        <v>#NAME?</v>
      </c>
    </row>
    <row r="1808" spans="1:5" x14ac:dyDescent="0.3">
      <c r="A1808" s="73">
        <v>41220</v>
      </c>
      <c r="B1808" s="130">
        <v>1394.530029</v>
      </c>
      <c r="C1808" s="125">
        <f t="shared" si="84"/>
        <v>-2.7402267006822689E-2</v>
      </c>
      <c r="D1808" s="128">
        <f t="shared" si="85"/>
        <v>-27402.267006822691</v>
      </c>
      <c r="E1808" s="128" t="e">
        <f t="shared" ca="1" si="86"/>
        <v>#NAME?</v>
      </c>
    </row>
    <row r="1809" spans="1:5" x14ac:dyDescent="0.3">
      <c r="A1809" s="73">
        <v>41219</v>
      </c>
      <c r="B1809" s="130">
        <v>1428.3900149999999</v>
      </c>
      <c r="C1809" s="125">
        <f t="shared" si="84"/>
        <v>-3.3491206313177591E-3</v>
      </c>
      <c r="D1809" s="128">
        <f t="shared" si="85"/>
        <v>-3349.120631317759</v>
      </c>
      <c r="E1809" s="128" t="e">
        <f t="shared" ca="1" si="86"/>
        <v>#NAME?</v>
      </c>
    </row>
    <row r="1810" spans="1:5" x14ac:dyDescent="0.3">
      <c r="A1810" s="73">
        <v>41218</v>
      </c>
      <c r="B1810" s="130">
        <v>1417.26001</v>
      </c>
      <c r="C1810" s="125">
        <f t="shared" si="84"/>
        <v>-2.7502131921907425E-2</v>
      </c>
      <c r="D1810" s="128">
        <f t="shared" si="85"/>
        <v>-27502.131921907425</v>
      </c>
      <c r="E1810" s="128" t="e">
        <f t="shared" ca="1" si="86"/>
        <v>#NAME?</v>
      </c>
    </row>
    <row r="1811" spans="1:5" x14ac:dyDescent="0.3">
      <c r="A1811" s="73">
        <v>41215</v>
      </c>
      <c r="B1811" s="130">
        <v>1414.1999510000001</v>
      </c>
      <c r="C1811" s="125">
        <f t="shared" si="84"/>
        <v>-3.197327823952778E-2</v>
      </c>
      <c r="D1811" s="128">
        <f t="shared" si="85"/>
        <v>-31973.278239527779</v>
      </c>
      <c r="E1811" s="128" t="e">
        <f t="shared" ca="1" si="86"/>
        <v>#NAME?</v>
      </c>
    </row>
    <row r="1812" spans="1:5" x14ac:dyDescent="0.3">
      <c r="A1812" s="73">
        <v>41214</v>
      </c>
      <c r="B1812" s="130">
        <v>1427.589966</v>
      </c>
      <c r="C1812" s="125">
        <f t="shared" si="84"/>
        <v>-1.8784591024577302E-2</v>
      </c>
      <c r="D1812" s="128">
        <f t="shared" si="85"/>
        <v>-18784.591024577301</v>
      </c>
      <c r="E1812" s="128" t="e">
        <f t="shared" ca="1" si="86"/>
        <v>#NAME?</v>
      </c>
    </row>
    <row r="1813" spans="1:5" x14ac:dyDescent="0.3">
      <c r="A1813" s="73">
        <v>41213</v>
      </c>
      <c r="B1813" s="130">
        <v>1412.160034</v>
      </c>
      <c r="C1813" s="125">
        <f t="shared" si="84"/>
        <v>-1.942183754445137E-2</v>
      </c>
      <c r="D1813" s="128">
        <f t="shared" si="85"/>
        <v>-19421.837544451369</v>
      </c>
      <c r="E1813" s="128" t="e">
        <f t="shared" ca="1" si="86"/>
        <v>#NAME?</v>
      </c>
    </row>
    <row r="1814" spans="1:5" x14ac:dyDescent="0.3">
      <c r="A1814" s="73">
        <v>41208</v>
      </c>
      <c r="B1814" s="130">
        <v>1411.9399410000001</v>
      </c>
      <c r="C1814" s="125">
        <f t="shared" si="84"/>
        <v>-1.1654866264124375E-2</v>
      </c>
      <c r="D1814" s="128">
        <f t="shared" si="85"/>
        <v>-11654.866264124375</v>
      </c>
      <c r="E1814" s="128" t="e">
        <f t="shared" ca="1" si="86"/>
        <v>#NAME?</v>
      </c>
    </row>
    <row r="1815" spans="1:5" x14ac:dyDescent="0.3">
      <c r="A1815" s="73">
        <v>41207</v>
      </c>
      <c r="B1815" s="130">
        <v>1412.969971</v>
      </c>
      <c r="C1815" s="125">
        <f t="shared" si="84"/>
        <v>-1.3867560559097325E-2</v>
      </c>
      <c r="D1815" s="128">
        <f t="shared" si="85"/>
        <v>-13867.560559097325</v>
      </c>
      <c r="E1815" s="128" t="e">
        <f t="shared" ca="1" si="86"/>
        <v>#NAME?</v>
      </c>
    </row>
    <row r="1816" spans="1:5" x14ac:dyDescent="0.3">
      <c r="A1816" s="73">
        <v>41206</v>
      </c>
      <c r="B1816" s="130">
        <v>1408.75</v>
      </c>
      <c r="C1816" s="125">
        <f t="shared" si="84"/>
        <v>-1.6620635798418548E-2</v>
      </c>
      <c r="D1816" s="128">
        <f t="shared" si="85"/>
        <v>-16620.635798418549</v>
      </c>
      <c r="E1816" s="128" t="e">
        <f t="shared" ca="1" si="86"/>
        <v>#NAME?</v>
      </c>
    </row>
    <row r="1817" spans="1:5" x14ac:dyDescent="0.3">
      <c r="A1817" s="73">
        <v>41205</v>
      </c>
      <c r="B1817" s="130">
        <v>1413.1099850000001</v>
      </c>
      <c r="C1817" s="125">
        <f t="shared" si="84"/>
        <v>-1.9681157833354002E-2</v>
      </c>
      <c r="D1817" s="128">
        <f t="shared" si="85"/>
        <v>-19681.157833354002</v>
      </c>
      <c r="E1817" s="128" t="e">
        <f t="shared" ca="1" si="86"/>
        <v>#NAME?</v>
      </c>
    </row>
    <row r="1818" spans="1:5" x14ac:dyDescent="0.3">
      <c r="A1818" s="73">
        <v>41204</v>
      </c>
      <c r="B1818" s="130">
        <v>1433.8199460000001</v>
      </c>
      <c r="C1818" s="125">
        <f t="shared" si="84"/>
        <v>-1.5152388194245359E-2</v>
      </c>
      <c r="D1818" s="128">
        <f t="shared" si="85"/>
        <v>-15152.388194245359</v>
      </c>
      <c r="E1818" s="128" t="e">
        <f t="shared" ca="1" si="86"/>
        <v>#NAME?</v>
      </c>
    </row>
    <row r="1819" spans="1:5" x14ac:dyDescent="0.3">
      <c r="A1819" s="73">
        <v>41201</v>
      </c>
      <c r="B1819" s="130">
        <v>1433.1899410000001</v>
      </c>
      <c r="C1819" s="125">
        <f t="shared" si="84"/>
        <v>-1.8987981610788185E-2</v>
      </c>
      <c r="D1819" s="128">
        <f t="shared" si="85"/>
        <v>-18987.981610788185</v>
      </c>
      <c r="E1819" s="128" t="e">
        <f t="shared" ca="1" si="86"/>
        <v>#NAME?</v>
      </c>
    </row>
    <row r="1820" spans="1:5" x14ac:dyDescent="0.3">
      <c r="A1820" s="73">
        <v>41200</v>
      </c>
      <c r="B1820" s="130">
        <v>1457.339966</v>
      </c>
      <c r="C1820" s="125">
        <f t="shared" si="84"/>
        <v>-2.778197573096497E-3</v>
      </c>
      <c r="D1820" s="128">
        <f t="shared" si="85"/>
        <v>-2778.1975730964969</v>
      </c>
      <c r="E1820" s="128" t="e">
        <f t="shared" ca="1" si="86"/>
        <v>#NAME?</v>
      </c>
    </row>
    <row r="1821" spans="1:5" x14ac:dyDescent="0.3">
      <c r="A1821" s="73">
        <v>41199</v>
      </c>
      <c r="B1821" s="130">
        <v>1460.910034</v>
      </c>
      <c r="C1821" s="125">
        <f t="shared" si="84"/>
        <v>6.8367418578814121E-3</v>
      </c>
      <c r="D1821" s="128">
        <f t="shared" si="85"/>
        <v>6836.7418578814122</v>
      </c>
      <c r="E1821" s="128" t="e">
        <f t="shared" ca="1" si="86"/>
        <v>#NAME?</v>
      </c>
    </row>
    <row r="1822" spans="1:5" x14ac:dyDescent="0.3">
      <c r="A1822" s="73">
        <v>41198</v>
      </c>
      <c r="B1822" s="130">
        <v>1454.920044</v>
      </c>
      <c r="C1822" s="125">
        <f t="shared" si="84"/>
        <v>6.3427591215632351E-3</v>
      </c>
      <c r="D1822" s="128">
        <f t="shared" si="85"/>
        <v>6342.7591215632347</v>
      </c>
      <c r="E1822" s="128" t="e">
        <f t="shared" ca="1" si="86"/>
        <v>#NAME?</v>
      </c>
    </row>
    <row r="1823" spans="1:5" x14ac:dyDescent="0.3">
      <c r="A1823" s="73">
        <v>41197</v>
      </c>
      <c r="B1823" s="130">
        <v>1440.130005</v>
      </c>
      <c r="C1823" s="125">
        <f t="shared" si="84"/>
        <v>-3.0183559804385363E-3</v>
      </c>
      <c r="D1823" s="128">
        <f t="shared" si="85"/>
        <v>-3018.3559804385363</v>
      </c>
      <c r="E1823" s="128" t="e">
        <f t="shared" ca="1" si="86"/>
        <v>#NAME?</v>
      </c>
    </row>
    <row r="1824" spans="1:5" x14ac:dyDescent="0.3">
      <c r="A1824" s="73">
        <v>41194</v>
      </c>
      <c r="B1824" s="130">
        <v>1428.589966</v>
      </c>
      <c r="C1824" s="125">
        <f t="shared" si="84"/>
        <v>-8.3850414259046824E-3</v>
      </c>
      <c r="D1824" s="128">
        <f t="shared" si="85"/>
        <v>-8385.0414259046829</v>
      </c>
      <c r="E1824" s="128" t="e">
        <f t="shared" ca="1" si="86"/>
        <v>#NAME?</v>
      </c>
    </row>
    <row r="1825" spans="1:5" x14ac:dyDescent="0.3">
      <c r="A1825" s="73">
        <v>41193</v>
      </c>
      <c r="B1825" s="130">
        <v>1432.839966</v>
      </c>
      <c r="C1825" s="125">
        <f t="shared" si="84"/>
        <v>-9.8884412553483791E-3</v>
      </c>
      <c r="D1825" s="128">
        <f t="shared" si="85"/>
        <v>-9888.4412553483799</v>
      </c>
      <c r="E1825" s="128" t="e">
        <f t="shared" ca="1" si="86"/>
        <v>#NAME?</v>
      </c>
    </row>
    <row r="1826" spans="1:5" x14ac:dyDescent="0.3">
      <c r="A1826" s="73">
        <v>41192</v>
      </c>
      <c r="B1826" s="130">
        <v>1432.5600589999999</v>
      </c>
      <c r="C1826" s="125">
        <f t="shared" si="84"/>
        <v>-5.3015867261230198E-4</v>
      </c>
      <c r="D1826" s="128">
        <f t="shared" si="85"/>
        <v>-530.15867261230198</v>
      </c>
      <c r="E1826" s="128" t="e">
        <f t="shared" ca="1" si="86"/>
        <v>#NAME?</v>
      </c>
    </row>
    <row r="1827" spans="1:5" x14ac:dyDescent="0.3">
      <c r="A1827" s="73">
        <v>41191</v>
      </c>
      <c r="B1827" s="130">
        <v>1441.4799800000001</v>
      </c>
      <c r="C1827" s="125">
        <f t="shared" si="84"/>
        <v>-7.6294926153686049E-5</v>
      </c>
      <c r="D1827" s="128">
        <f t="shared" si="85"/>
        <v>-76.294926153686049</v>
      </c>
      <c r="E1827" s="128" t="e">
        <f t="shared" ca="1" si="86"/>
        <v>#NAME?</v>
      </c>
    </row>
    <row r="1828" spans="1:5" x14ac:dyDescent="0.3">
      <c r="A1828" s="73">
        <v>41190</v>
      </c>
      <c r="B1828" s="130">
        <v>1455.880005</v>
      </c>
      <c r="C1828" s="125">
        <f t="shared" si="84"/>
        <v>-6.9326441227612889E-4</v>
      </c>
      <c r="D1828" s="128">
        <f t="shared" si="85"/>
        <v>-693.26441227612895</v>
      </c>
      <c r="E1828" s="128" t="e">
        <f t="shared" ca="1" si="86"/>
        <v>#NAME?</v>
      </c>
    </row>
    <row r="1829" spans="1:5" x14ac:dyDescent="0.3">
      <c r="A1829" s="73">
        <v>41187</v>
      </c>
      <c r="B1829" s="130">
        <v>1460.9300539999999</v>
      </c>
      <c r="C1829" s="125">
        <f t="shared" si="84"/>
        <v>5.342122296878582E-4</v>
      </c>
      <c r="D1829" s="128">
        <f t="shared" si="85"/>
        <v>534.21222968785821</v>
      </c>
      <c r="E1829" s="128" t="e">
        <f t="shared" ca="1" si="86"/>
        <v>#NAME?</v>
      </c>
    </row>
    <row r="1830" spans="1:5" x14ac:dyDescent="0.3">
      <c r="A1830" s="73">
        <v>41186</v>
      </c>
      <c r="B1830" s="130">
        <v>1461.400024</v>
      </c>
      <c r="C1830" s="125">
        <f t="shared" si="84"/>
        <v>7.8069247407519526E-4</v>
      </c>
      <c r="D1830" s="128">
        <f t="shared" si="85"/>
        <v>780.69247407519526</v>
      </c>
      <c r="E1830" s="128" t="e">
        <f t="shared" ca="1" si="86"/>
        <v>#NAME?</v>
      </c>
    </row>
    <row r="1831" spans="1:5" x14ac:dyDescent="0.3">
      <c r="A1831" s="73">
        <v>41185</v>
      </c>
      <c r="B1831" s="130">
        <v>1450.98999</v>
      </c>
      <c r="C1831" s="125">
        <f t="shared" si="84"/>
        <v>-6.8854992386369052E-3</v>
      </c>
      <c r="D1831" s="128">
        <f t="shared" si="85"/>
        <v>-6885.4992386369049</v>
      </c>
      <c r="E1831" s="128" t="e">
        <f t="shared" ca="1" si="86"/>
        <v>#NAME?</v>
      </c>
    </row>
    <row r="1832" spans="1:5" x14ac:dyDescent="0.3">
      <c r="A1832" s="73">
        <v>41184</v>
      </c>
      <c r="B1832" s="130">
        <v>1445.75</v>
      </c>
      <c r="C1832" s="125">
        <f t="shared" si="84"/>
        <v>-9.298814860439153E-3</v>
      </c>
      <c r="D1832" s="128">
        <f t="shared" si="85"/>
        <v>-9298.8148604391536</v>
      </c>
      <c r="E1832" s="128" t="e">
        <f t="shared" ca="1" si="86"/>
        <v>#NAME?</v>
      </c>
    </row>
    <row r="1833" spans="1:5" x14ac:dyDescent="0.3">
      <c r="A1833" s="73">
        <v>41183</v>
      </c>
      <c r="B1833" s="130">
        <v>1444.48999</v>
      </c>
      <c r="C1833" s="125">
        <f t="shared" si="84"/>
        <v>-1.1429007640561095E-2</v>
      </c>
      <c r="D1833" s="128">
        <f t="shared" si="85"/>
        <v>-11429.007640561094</v>
      </c>
      <c r="E1833" s="128" t="e">
        <f t="shared" ca="1" si="86"/>
        <v>#NAME?</v>
      </c>
    </row>
    <row r="1834" spans="1:5" x14ac:dyDescent="0.3">
      <c r="A1834" s="73">
        <v>41180</v>
      </c>
      <c r="B1834" s="130">
        <v>1440.670044</v>
      </c>
      <c r="C1834" s="125">
        <f t="shared" si="84"/>
        <v>-1.7124088811695026E-2</v>
      </c>
      <c r="D1834" s="128">
        <f t="shared" si="85"/>
        <v>-17124.088811695026</v>
      </c>
      <c r="E1834" s="128" t="e">
        <f t="shared" ca="1" si="86"/>
        <v>#NAME?</v>
      </c>
    </row>
    <row r="1835" spans="1:5" x14ac:dyDescent="0.3">
      <c r="A1835" s="73">
        <v>41179</v>
      </c>
      <c r="B1835" s="130">
        <v>1447.150024</v>
      </c>
      <c r="C1835" s="125">
        <f t="shared" si="84"/>
        <v>-8.7945575572062618E-3</v>
      </c>
      <c r="D1835" s="128">
        <f t="shared" si="85"/>
        <v>-8794.5575572062626</v>
      </c>
      <c r="E1835" s="128" t="e">
        <f t="shared" ca="1" si="86"/>
        <v>#NAME?</v>
      </c>
    </row>
    <row r="1836" spans="1:5" x14ac:dyDescent="0.3">
      <c r="A1836" s="73">
        <v>41178</v>
      </c>
      <c r="B1836" s="130">
        <v>1433.3199460000001</v>
      </c>
      <c r="C1836" s="125">
        <f t="shared" si="84"/>
        <v>-2.2554664385249223E-3</v>
      </c>
      <c r="D1836" s="128">
        <f t="shared" si="85"/>
        <v>-2255.4664385249225</v>
      </c>
      <c r="E1836" s="128" t="e">
        <f t="shared" ca="1" si="86"/>
        <v>#NAME?</v>
      </c>
    </row>
    <row r="1837" spans="1:5" x14ac:dyDescent="0.3">
      <c r="A1837" s="73">
        <v>41177</v>
      </c>
      <c r="B1837" s="130">
        <v>1441.589966</v>
      </c>
      <c r="C1837" s="125">
        <f t="shared" si="84"/>
        <v>5.601374668321446E-3</v>
      </c>
      <c r="D1837" s="128">
        <f t="shared" si="85"/>
        <v>5601.3746683214458</v>
      </c>
      <c r="E1837" s="128" t="e">
        <f t="shared" ca="1" si="86"/>
        <v>#NAME?</v>
      </c>
    </row>
    <row r="1838" spans="1:5" x14ac:dyDescent="0.3">
      <c r="A1838" s="73">
        <v>41176</v>
      </c>
      <c r="B1838" s="130">
        <v>1456.8900149999999</v>
      </c>
      <c r="C1838" s="125">
        <f t="shared" si="84"/>
        <v>1.9460114098752257E-2</v>
      </c>
      <c r="D1838" s="128">
        <f t="shared" si="85"/>
        <v>19460.114098752256</v>
      </c>
      <c r="E1838" s="128" t="e">
        <f t="shared" ca="1" si="86"/>
        <v>#NAME?</v>
      </c>
    </row>
    <row r="1839" spans="1:5" x14ac:dyDescent="0.3">
      <c r="A1839" s="73">
        <v>41173</v>
      </c>
      <c r="B1839" s="130">
        <v>1460.150024</v>
      </c>
      <c r="C1839" s="125">
        <f t="shared" si="84"/>
        <v>1.5459816484761468E-2</v>
      </c>
      <c r="D1839" s="128">
        <f t="shared" si="85"/>
        <v>15459.816484761468</v>
      </c>
      <c r="E1839" s="128" t="e">
        <f t="shared" ca="1" si="86"/>
        <v>#NAME?</v>
      </c>
    </row>
    <row r="1840" spans="1:5" x14ac:dyDescent="0.3">
      <c r="A1840" s="73">
        <v>41172</v>
      </c>
      <c r="B1840" s="130">
        <v>1460.26001</v>
      </c>
      <c r="C1840" s="125">
        <f t="shared" si="84"/>
        <v>1.9649201951125628E-2</v>
      </c>
      <c r="D1840" s="128">
        <f t="shared" si="85"/>
        <v>19649.201951125629</v>
      </c>
      <c r="E1840" s="128" t="e">
        <f t="shared" ca="1" si="86"/>
        <v>#NAME?</v>
      </c>
    </row>
    <row r="1841" spans="1:5" x14ac:dyDescent="0.3">
      <c r="A1841" s="73">
        <v>41171</v>
      </c>
      <c r="B1841" s="130">
        <v>1461.0500489999999</v>
      </c>
      <c r="C1841" s="125">
        <f t="shared" si="84"/>
        <v>4.1049215087145541E-2</v>
      </c>
      <c r="D1841" s="128">
        <f t="shared" si="85"/>
        <v>41049.215087145538</v>
      </c>
      <c r="E1841" s="128" t="e">
        <f t="shared" ca="1" si="86"/>
        <v>#NAME?</v>
      </c>
    </row>
    <row r="1842" spans="1:5" x14ac:dyDescent="0.3">
      <c r="A1842" s="73">
        <v>41170</v>
      </c>
      <c r="B1842" s="130">
        <v>1459.3199460000001</v>
      </c>
      <c r="C1842" s="125">
        <f t="shared" si="84"/>
        <v>3.8706284456041296E-2</v>
      </c>
      <c r="D1842" s="128">
        <f t="shared" si="85"/>
        <v>38706.284456041292</v>
      </c>
      <c r="E1842" s="128" t="e">
        <f t="shared" ca="1" si="86"/>
        <v>#NAME?</v>
      </c>
    </row>
    <row r="1843" spans="1:5" x14ac:dyDescent="0.3">
      <c r="A1843" s="73">
        <v>41169</v>
      </c>
      <c r="B1843" s="130">
        <v>1461.1899410000001</v>
      </c>
      <c r="C1843" s="125">
        <f t="shared" si="84"/>
        <v>3.882465747293784E-2</v>
      </c>
      <c r="D1843" s="128">
        <f t="shared" si="85"/>
        <v>38824.657472937841</v>
      </c>
      <c r="E1843" s="128" t="e">
        <f t="shared" ca="1" si="86"/>
        <v>#NAME?</v>
      </c>
    </row>
    <row r="1844" spans="1:5" x14ac:dyDescent="0.3">
      <c r="A1844" s="73">
        <v>41166</v>
      </c>
      <c r="B1844" s="130">
        <v>1465.7700199999999</v>
      </c>
      <c r="C1844" s="125">
        <f t="shared" si="84"/>
        <v>4.7367622936628218E-2</v>
      </c>
      <c r="D1844" s="128">
        <f t="shared" si="85"/>
        <v>47367.62293662822</v>
      </c>
      <c r="E1844" s="128" t="e">
        <f t="shared" ca="1" si="86"/>
        <v>#NAME?</v>
      </c>
    </row>
    <row r="1845" spans="1:5" x14ac:dyDescent="0.3">
      <c r="A1845" s="73">
        <v>41165</v>
      </c>
      <c r="B1845" s="130">
        <v>1459.98999</v>
      </c>
      <c r="C1845" s="125">
        <f t="shared" si="84"/>
        <v>3.5094187375268149E-2</v>
      </c>
      <c r="D1845" s="128">
        <f t="shared" si="85"/>
        <v>35094.187375268149</v>
      </c>
      <c r="E1845" s="128" t="e">
        <f t="shared" ca="1" si="86"/>
        <v>#NAME?</v>
      </c>
    </row>
    <row r="1846" spans="1:5" x14ac:dyDescent="0.3">
      <c r="A1846" s="73">
        <v>41164</v>
      </c>
      <c r="B1846" s="130">
        <v>1436.5600589999999</v>
      </c>
      <c r="C1846" s="125">
        <f t="shared" si="84"/>
        <v>1.9342942632651461E-2</v>
      </c>
      <c r="D1846" s="128">
        <f t="shared" si="85"/>
        <v>19342.942632651462</v>
      </c>
      <c r="E1846" s="128" t="e">
        <f t="shared" ca="1" si="86"/>
        <v>#NAME?</v>
      </c>
    </row>
    <row r="1847" spans="1:5" x14ac:dyDescent="0.3">
      <c r="A1847" s="73">
        <v>41163</v>
      </c>
      <c r="B1847" s="130">
        <v>1433.5600589999999</v>
      </c>
      <c r="C1847" s="125">
        <f t="shared" si="84"/>
        <v>1.6392132219120059E-2</v>
      </c>
      <c r="D1847" s="128">
        <f t="shared" si="85"/>
        <v>16392.13221912006</v>
      </c>
      <c r="E1847" s="128" t="e">
        <f t="shared" ca="1" si="86"/>
        <v>#NAME?</v>
      </c>
    </row>
    <row r="1848" spans="1:5" x14ac:dyDescent="0.3">
      <c r="A1848" s="73">
        <v>41162</v>
      </c>
      <c r="B1848" s="130">
        <v>1429.079956</v>
      </c>
      <c r="C1848" s="125">
        <f t="shared" si="84"/>
        <v>1.2720267400167851E-2</v>
      </c>
      <c r="D1848" s="128">
        <f t="shared" si="85"/>
        <v>12720.267400167852</v>
      </c>
      <c r="E1848" s="128" t="e">
        <f t="shared" ca="1" si="86"/>
        <v>#NAME?</v>
      </c>
    </row>
    <row r="1849" spans="1:5" x14ac:dyDescent="0.3">
      <c r="A1849" s="73">
        <v>41159</v>
      </c>
      <c r="B1849" s="130">
        <v>1437.920044</v>
      </c>
      <c r="C1849" s="125">
        <f t="shared" si="84"/>
        <v>2.5562085704618598E-2</v>
      </c>
      <c r="D1849" s="128">
        <f t="shared" si="85"/>
        <v>25562.085704618599</v>
      </c>
      <c r="E1849" s="128" t="e">
        <f t="shared" ca="1" si="86"/>
        <v>#NAME?</v>
      </c>
    </row>
    <row r="1850" spans="1:5" x14ac:dyDescent="0.3">
      <c r="A1850" s="73">
        <v>41158</v>
      </c>
      <c r="B1850" s="130">
        <v>1432.119995</v>
      </c>
      <c r="C1850" s="125">
        <f t="shared" si="84"/>
        <v>1.3180146397782311E-2</v>
      </c>
      <c r="D1850" s="128">
        <f t="shared" si="85"/>
        <v>13180.146397782311</v>
      </c>
      <c r="E1850" s="128" t="e">
        <f t="shared" ca="1" si="86"/>
        <v>#NAME?</v>
      </c>
    </row>
    <row r="1851" spans="1:5" x14ac:dyDescent="0.3">
      <c r="A1851" s="73">
        <v>41157</v>
      </c>
      <c r="B1851" s="130">
        <v>1403.4399410000001</v>
      </c>
      <c r="C1851" s="125">
        <f t="shared" si="84"/>
        <v>-6.8853023323779405E-3</v>
      </c>
      <c r="D1851" s="128">
        <f t="shared" si="85"/>
        <v>-6885.3023323779407</v>
      </c>
      <c r="E1851" s="128" t="e">
        <f t="shared" ca="1" si="86"/>
        <v>#NAME?</v>
      </c>
    </row>
    <row r="1852" spans="1:5" x14ac:dyDescent="0.3">
      <c r="A1852" s="73">
        <v>41156</v>
      </c>
      <c r="B1852" s="130">
        <v>1404.9399410000001</v>
      </c>
      <c r="C1852" s="125">
        <f t="shared" si="84"/>
        <v>-9.3010259662335004E-3</v>
      </c>
      <c r="D1852" s="128">
        <f t="shared" si="85"/>
        <v>-9301.0259662335011</v>
      </c>
      <c r="E1852" s="128" t="e">
        <f t="shared" ca="1" si="86"/>
        <v>#NAME?</v>
      </c>
    </row>
    <row r="1853" spans="1:5" x14ac:dyDescent="0.3">
      <c r="A1853" s="73">
        <v>41152</v>
      </c>
      <c r="B1853" s="130">
        <v>1406.579956</v>
      </c>
      <c r="C1853" s="125">
        <f t="shared" si="84"/>
        <v>-8.1655650436980309E-3</v>
      </c>
      <c r="D1853" s="128">
        <f t="shared" si="85"/>
        <v>-8165.5650436980313</v>
      </c>
      <c r="E1853" s="128" t="e">
        <f t="shared" ca="1" si="86"/>
        <v>#NAME?</v>
      </c>
    </row>
    <row r="1854" spans="1:5" x14ac:dyDescent="0.3">
      <c r="A1854" s="73">
        <v>41151</v>
      </c>
      <c r="B1854" s="130">
        <v>1399.4799800000001</v>
      </c>
      <c r="C1854" s="125">
        <f t="shared" si="84"/>
        <v>-1.132456138547544E-2</v>
      </c>
      <c r="D1854" s="128">
        <f t="shared" si="85"/>
        <v>-11324.561385475439</v>
      </c>
      <c r="E1854" s="128" t="e">
        <f t="shared" ca="1" si="86"/>
        <v>#NAME?</v>
      </c>
    </row>
    <row r="1855" spans="1:5" x14ac:dyDescent="0.3">
      <c r="A1855" s="73">
        <v>41150</v>
      </c>
      <c r="B1855" s="130">
        <v>1410.48999</v>
      </c>
      <c r="C1855" s="125">
        <f t="shared" si="84"/>
        <v>3.5288900967338499E-3</v>
      </c>
      <c r="D1855" s="128">
        <f t="shared" si="85"/>
        <v>3528.89009673385</v>
      </c>
      <c r="E1855" s="128" t="e">
        <f t="shared" ca="1" si="86"/>
        <v>#NAME?</v>
      </c>
    </row>
    <row r="1856" spans="1:5" x14ac:dyDescent="0.3">
      <c r="A1856" s="73">
        <v>41149</v>
      </c>
      <c r="B1856" s="130">
        <v>1409.3000489999999</v>
      </c>
      <c r="C1856" s="125">
        <f t="shared" si="84"/>
        <v>3.8249733202164737E-3</v>
      </c>
      <c r="D1856" s="128">
        <f t="shared" si="85"/>
        <v>3824.9733202164739</v>
      </c>
      <c r="E1856" s="128" t="e">
        <f t="shared" ca="1" si="86"/>
        <v>#NAME?</v>
      </c>
    </row>
    <row r="1857" spans="1:5" x14ac:dyDescent="0.3">
      <c r="A1857" s="73">
        <v>41148</v>
      </c>
      <c r="B1857" s="130">
        <v>1410.4399410000001</v>
      </c>
      <c r="C1857" s="125">
        <f t="shared" si="84"/>
        <v>4.5081625140641624E-3</v>
      </c>
      <c r="D1857" s="128">
        <f t="shared" si="85"/>
        <v>4508.1625140641627</v>
      </c>
      <c r="E1857" s="128" t="e">
        <f t="shared" ca="1" si="86"/>
        <v>#NAME?</v>
      </c>
    </row>
    <row r="1858" spans="1:5" x14ac:dyDescent="0.3">
      <c r="A1858" s="73">
        <v>41145</v>
      </c>
      <c r="B1858" s="130">
        <v>1411.130005</v>
      </c>
      <c r="C1858" s="125">
        <f t="shared" si="84"/>
        <v>3.7414625951952551E-3</v>
      </c>
      <c r="D1858" s="128">
        <f t="shared" si="85"/>
        <v>3741.4625951952553</v>
      </c>
      <c r="E1858" s="128" t="e">
        <f t="shared" ca="1" si="86"/>
        <v>#NAME?</v>
      </c>
    </row>
    <row r="1859" spans="1:5" x14ac:dyDescent="0.3">
      <c r="A1859" s="73">
        <v>41144</v>
      </c>
      <c r="B1859" s="130">
        <v>1402.079956</v>
      </c>
      <c r="C1859" s="125">
        <f t="shared" si="84"/>
        <v>-5.1332547394278283E-4</v>
      </c>
      <c r="D1859" s="128">
        <f t="shared" si="85"/>
        <v>-513.32547394278288</v>
      </c>
      <c r="E1859" s="128" t="e">
        <f t="shared" ca="1" si="86"/>
        <v>#NAME?</v>
      </c>
    </row>
    <row r="1860" spans="1:5" x14ac:dyDescent="0.3">
      <c r="A1860" s="73">
        <v>41143</v>
      </c>
      <c r="B1860" s="130">
        <v>1413.48999</v>
      </c>
      <c r="C1860" s="125">
        <f t="shared" si="84"/>
        <v>8.0372689257612873E-3</v>
      </c>
      <c r="D1860" s="128">
        <f t="shared" si="85"/>
        <v>8037.2689257612874</v>
      </c>
      <c r="E1860" s="128" t="e">
        <f t="shared" ca="1" si="86"/>
        <v>#NAME?</v>
      </c>
    </row>
    <row r="1861" spans="1:5" x14ac:dyDescent="0.3">
      <c r="A1861" s="73">
        <v>41142</v>
      </c>
      <c r="B1861" s="130">
        <v>1413.170044</v>
      </c>
      <c r="C1861" s="125">
        <f t="shared" si="84"/>
        <v>8.4347723284221576E-3</v>
      </c>
      <c r="D1861" s="128">
        <f t="shared" si="85"/>
        <v>8434.7723284221574</v>
      </c>
      <c r="E1861" s="128" t="e">
        <f t="shared" ca="1" si="86"/>
        <v>#NAME?</v>
      </c>
    </row>
    <row r="1862" spans="1:5" x14ac:dyDescent="0.3">
      <c r="A1862" s="73">
        <v>41141</v>
      </c>
      <c r="B1862" s="130">
        <v>1418.130005</v>
      </c>
      <c r="C1862" s="125">
        <f t="shared" si="84"/>
        <v>1.7142096600160528E-2</v>
      </c>
      <c r="D1862" s="128">
        <f t="shared" si="85"/>
        <v>17142.096600160527</v>
      </c>
      <c r="E1862" s="128" t="e">
        <f t="shared" ca="1" si="86"/>
        <v>#NAME?</v>
      </c>
    </row>
    <row r="1863" spans="1:5" x14ac:dyDescent="0.3">
      <c r="A1863" s="73">
        <v>41138</v>
      </c>
      <c r="B1863" s="130">
        <v>1418.160034</v>
      </c>
      <c r="C1863" s="125">
        <f t="shared" si="84"/>
        <v>1.9532882476027025E-2</v>
      </c>
      <c r="D1863" s="128">
        <f t="shared" si="85"/>
        <v>19532.882476027025</v>
      </c>
      <c r="E1863" s="128" t="e">
        <f t="shared" ca="1" si="86"/>
        <v>#NAME?</v>
      </c>
    </row>
    <row r="1864" spans="1:5" x14ac:dyDescent="0.3">
      <c r="A1864" s="73">
        <v>41137</v>
      </c>
      <c r="B1864" s="130">
        <v>1415.51001</v>
      </c>
      <c r="C1864" s="125">
        <f t="shared" ref="C1864:C1927" si="87">B1864/B1874-1</f>
        <v>3.7003670329670335E-2</v>
      </c>
      <c r="D1864" s="128">
        <f t="shared" ref="D1864:D1927" si="88">C1864*$B$5</f>
        <v>37003.670329670334</v>
      </c>
      <c r="E1864" s="128" t="e">
        <f t="shared" ref="E1864:E1927" ca="1" si="89">ABS(_xlfn.PERCENTILE.INC(OFFSET(D1864,0,0,Window),1-VaRLevel))</f>
        <v>#NAME?</v>
      </c>
    </row>
    <row r="1865" spans="1:5" x14ac:dyDescent="0.3">
      <c r="A1865" s="73">
        <v>41136</v>
      </c>
      <c r="B1865" s="130">
        <v>1405.530029</v>
      </c>
      <c r="C1865" s="125">
        <f t="shared" si="87"/>
        <v>2.1965858262917859E-2</v>
      </c>
      <c r="D1865" s="128">
        <f t="shared" si="88"/>
        <v>21965.85826291786</v>
      </c>
      <c r="E1865" s="128" t="e">
        <f t="shared" ca="1" si="89"/>
        <v>#NAME?</v>
      </c>
    </row>
    <row r="1866" spans="1:5" x14ac:dyDescent="0.3">
      <c r="A1866" s="73">
        <v>41135</v>
      </c>
      <c r="B1866" s="130">
        <v>1403.9300539999999</v>
      </c>
      <c r="C1866" s="125">
        <f t="shared" si="87"/>
        <v>1.7842204103093451E-2</v>
      </c>
      <c r="D1866" s="128">
        <f t="shared" si="88"/>
        <v>17842.204103093452</v>
      </c>
      <c r="E1866" s="128" t="e">
        <f t="shared" ca="1" si="89"/>
        <v>#NAME?</v>
      </c>
    </row>
    <row r="1867" spans="1:5" x14ac:dyDescent="0.3">
      <c r="A1867" s="73">
        <v>41134</v>
      </c>
      <c r="B1867" s="130">
        <v>1404.1099850000001</v>
      </c>
      <c r="C1867" s="125">
        <f t="shared" si="87"/>
        <v>1.3578239612117571E-2</v>
      </c>
      <c r="D1867" s="128">
        <f t="shared" si="88"/>
        <v>13578.239612117572</v>
      </c>
      <c r="E1867" s="128" t="e">
        <f t="shared" ca="1" si="89"/>
        <v>#NAME?</v>
      </c>
    </row>
    <row r="1868" spans="1:5" x14ac:dyDescent="0.3">
      <c r="A1868" s="73">
        <v>41131</v>
      </c>
      <c r="B1868" s="130">
        <v>1405.869995</v>
      </c>
      <c r="C1868" s="125">
        <f t="shared" si="87"/>
        <v>1.4358192757698562E-2</v>
      </c>
      <c r="D1868" s="128">
        <f t="shared" si="88"/>
        <v>14358.192757698562</v>
      </c>
      <c r="E1868" s="128" t="e">
        <f t="shared" ca="1" si="89"/>
        <v>#NAME?</v>
      </c>
    </row>
    <row r="1869" spans="1:5" x14ac:dyDescent="0.3">
      <c r="A1869" s="73">
        <v>41130</v>
      </c>
      <c r="B1869" s="130">
        <v>1402.8000489999999</v>
      </c>
      <c r="C1869" s="125">
        <f t="shared" si="87"/>
        <v>3.1455440633881171E-2</v>
      </c>
      <c r="D1869" s="128">
        <f t="shared" si="88"/>
        <v>31455.440633881171</v>
      </c>
      <c r="E1869" s="128" t="e">
        <f t="shared" ca="1" si="89"/>
        <v>#NAME?</v>
      </c>
    </row>
    <row r="1870" spans="1:5" x14ac:dyDescent="0.3">
      <c r="A1870" s="73">
        <v>41129</v>
      </c>
      <c r="B1870" s="130">
        <v>1402.219971</v>
      </c>
      <c r="C1870" s="125">
        <f t="shared" si="87"/>
        <v>4.8083142320185512E-2</v>
      </c>
      <c r="D1870" s="128">
        <f t="shared" si="88"/>
        <v>48083.142320185514</v>
      </c>
      <c r="E1870" s="128" t="e">
        <f t="shared" ca="1" si="89"/>
        <v>#NAME?</v>
      </c>
    </row>
    <row r="1871" spans="1:5" x14ac:dyDescent="0.3">
      <c r="A1871" s="73">
        <v>41128</v>
      </c>
      <c r="B1871" s="130">
        <v>1401.349976</v>
      </c>
      <c r="C1871" s="125">
        <f t="shared" si="87"/>
        <v>4.7104119539461697E-2</v>
      </c>
      <c r="D1871" s="128">
        <f t="shared" si="88"/>
        <v>47104.119539461695</v>
      </c>
      <c r="E1871" s="128" t="e">
        <f t="shared" ca="1" si="89"/>
        <v>#NAME?</v>
      </c>
    </row>
    <row r="1872" spans="1:5" x14ac:dyDescent="0.3">
      <c r="A1872" s="73">
        <v>41127</v>
      </c>
      <c r="B1872" s="130">
        <v>1394.2299800000001</v>
      </c>
      <c r="C1872" s="125">
        <f t="shared" si="87"/>
        <v>3.2365281041890848E-2</v>
      </c>
      <c r="D1872" s="128">
        <f t="shared" si="88"/>
        <v>32365.281041890848</v>
      </c>
      <c r="E1872" s="128" t="e">
        <f t="shared" ca="1" si="89"/>
        <v>#NAME?</v>
      </c>
    </row>
    <row r="1873" spans="1:5" x14ac:dyDescent="0.3">
      <c r="A1873" s="73">
        <v>41124</v>
      </c>
      <c r="B1873" s="130">
        <v>1390.98999</v>
      </c>
      <c r="C1873" s="125">
        <f t="shared" si="87"/>
        <v>2.0790186321704374E-2</v>
      </c>
      <c r="D1873" s="128">
        <f t="shared" si="88"/>
        <v>20790.186321704372</v>
      </c>
      <c r="E1873" s="128" t="e">
        <f t="shared" ca="1" si="89"/>
        <v>#NAME?</v>
      </c>
    </row>
    <row r="1874" spans="1:5" x14ac:dyDescent="0.3">
      <c r="A1874" s="73">
        <v>41123</v>
      </c>
      <c r="B1874" s="130">
        <v>1365</v>
      </c>
      <c r="C1874" s="125">
        <f t="shared" si="87"/>
        <v>-8.3617335990168185E-3</v>
      </c>
      <c r="D1874" s="128">
        <f t="shared" si="88"/>
        <v>-8361.7335990168176</v>
      </c>
      <c r="E1874" s="128" t="e">
        <f t="shared" ca="1" si="89"/>
        <v>#NAME?</v>
      </c>
    </row>
    <row r="1875" spans="1:5" x14ac:dyDescent="0.3">
      <c r="A1875" s="73">
        <v>41122</v>
      </c>
      <c r="B1875" s="130">
        <v>1375.3199460000001</v>
      </c>
      <c r="C1875" s="125">
        <f t="shared" si="87"/>
        <v>1.8501995558970474E-3</v>
      </c>
      <c r="D1875" s="128">
        <f t="shared" si="88"/>
        <v>1850.1995558970475</v>
      </c>
      <c r="E1875" s="128" t="e">
        <f t="shared" ca="1" si="89"/>
        <v>#NAME?</v>
      </c>
    </row>
    <row r="1876" spans="1:5" x14ac:dyDescent="0.3">
      <c r="A1876" s="73">
        <v>41121</v>
      </c>
      <c r="B1876" s="130">
        <v>1379.3199460000001</v>
      </c>
      <c r="C1876" s="125">
        <f t="shared" si="87"/>
        <v>1.1476311347351276E-2</v>
      </c>
      <c r="D1876" s="128">
        <f t="shared" si="88"/>
        <v>11476.311347351275</v>
      </c>
      <c r="E1876" s="128" t="e">
        <f t="shared" ca="1" si="89"/>
        <v>#NAME?</v>
      </c>
    </row>
    <row r="1877" spans="1:5" x14ac:dyDescent="0.3">
      <c r="A1877" s="73">
        <v>41120</v>
      </c>
      <c r="B1877" s="130">
        <v>1385.3000489999999</v>
      </c>
      <c r="C1877" s="125">
        <f t="shared" si="87"/>
        <v>2.3388813605661696E-2</v>
      </c>
      <c r="D1877" s="128">
        <f t="shared" si="88"/>
        <v>23388.813605661697</v>
      </c>
      <c r="E1877" s="128" t="e">
        <f t="shared" ca="1" si="89"/>
        <v>#NAME?</v>
      </c>
    </row>
    <row r="1878" spans="1:5" x14ac:dyDescent="0.3">
      <c r="A1878" s="73">
        <v>41117</v>
      </c>
      <c r="B1878" s="130">
        <v>1385.969971</v>
      </c>
      <c r="C1878" s="125">
        <f t="shared" si="87"/>
        <v>2.1514130055049652E-2</v>
      </c>
      <c r="D1878" s="128">
        <f t="shared" si="88"/>
        <v>21514.130055049653</v>
      </c>
      <c r="E1878" s="128" t="e">
        <f t="shared" ca="1" si="89"/>
        <v>#NAME?</v>
      </c>
    </row>
    <row r="1879" spans="1:5" x14ac:dyDescent="0.3">
      <c r="A1879" s="73">
        <v>41116</v>
      </c>
      <c r="B1879" s="130">
        <v>1360.0200199999999</v>
      </c>
      <c r="C1879" s="125">
        <f t="shared" si="87"/>
        <v>1.8924757867146536E-2</v>
      </c>
      <c r="D1879" s="128">
        <f t="shared" si="88"/>
        <v>18924.757867146534</v>
      </c>
      <c r="E1879" s="128" t="e">
        <f t="shared" ca="1" si="89"/>
        <v>#NAME?</v>
      </c>
    </row>
    <row r="1880" spans="1:5" x14ac:dyDescent="0.3">
      <c r="A1880" s="73">
        <v>41115</v>
      </c>
      <c r="B1880" s="130">
        <v>1337.8900149999999</v>
      </c>
      <c r="C1880" s="125">
        <f t="shared" si="87"/>
        <v>-2.6537971076343592E-3</v>
      </c>
      <c r="D1880" s="128">
        <f t="shared" si="88"/>
        <v>-2653.7971076343592</v>
      </c>
      <c r="E1880" s="128" t="e">
        <f t="shared" ca="1" si="89"/>
        <v>#NAME?</v>
      </c>
    </row>
    <row r="1881" spans="1:5" x14ac:dyDescent="0.3">
      <c r="A1881" s="73">
        <v>41114</v>
      </c>
      <c r="B1881" s="130">
        <v>1338.3100589999999</v>
      </c>
      <c r="C1881" s="125">
        <f t="shared" si="87"/>
        <v>-2.355559250904804E-3</v>
      </c>
      <c r="D1881" s="128">
        <f t="shared" si="88"/>
        <v>-2355.5592509048038</v>
      </c>
      <c r="E1881" s="128" t="e">
        <f t="shared" ca="1" si="89"/>
        <v>#NAME?</v>
      </c>
    </row>
    <row r="1882" spans="1:5" x14ac:dyDescent="0.3">
      <c r="A1882" s="73">
        <v>41113</v>
      </c>
      <c r="B1882" s="130">
        <v>1350.5200199999999</v>
      </c>
      <c r="C1882" s="125">
        <f t="shared" si="87"/>
        <v>-1.4343796163589495E-3</v>
      </c>
      <c r="D1882" s="128">
        <f t="shared" si="88"/>
        <v>-1434.3796163589495</v>
      </c>
      <c r="E1882" s="128" t="e">
        <f t="shared" ca="1" si="89"/>
        <v>#NAME?</v>
      </c>
    </row>
    <row r="1883" spans="1:5" x14ac:dyDescent="0.3">
      <c r="A1883" s="73">
        <v>41110</v>
      </c>
      <c r="B1883" s="130">
        <v>1362.660034</v>
      </c>
      <c r="C1883" s="125">
        <f t="shared" si="87"/>
        <v>5.8906750538161301E-3</v>
      </c>
      <c r="D1883" s="128">
        <f t="shared" si="88"/>
        <v>5890.6750538161305</v>
      </c>
      <c r="E1883" s="128" t="e">
        <f t="shared" ca="1" si="89"/>
        <v>#NAME?</v>
      </c>
    </row>
    <row r="1884" spans="1:5" x14ac:dyDescent="0.3">
      <c r="A1884" s="73">
        <v>41109</v>
      </c>
      <c r="B1884" s="130">
        <v>1376.51001</v>
      </c>
      <c r="C1884" s="125">
        <f t="shared" si="87"/>
        <v>6.529822231468696E-3</v>
      </c>
      <c r="D1884" s="128">
        <f t="shared" si="88"/>
        <v>6529.8222314686964</v>
      </c>
      <c r="E1884" s="128" t="e">
        <f t="shared" ca="1" si="89"/>
        <v>#NAME?</v>
      </c>
    </row>
    <row r="1885" spans="1:5" x14ac:dyDescent="0.3">
      <c r="A1885" s="73">
        <v>41108</v>
      </c>
      <c r="B1885" s="130">
        <v>1372.780029</v>
      </c>
      <c r="C1885" s="125">
        <f t="shared" si="87"/>
        <v>-9.0245482740480831E-4</v>
      </c>
      <c r="D1885" s="128">
        <f t="shared" si="88"/>
        <v>-902.45482740480827</v>
      </c>
      <c r="E1885" s="128" t="e">
        <f t="shared" ca="1" si="89"/>
        <v>#NAME?</v>
      </c>
    </row>
    <row r="1886" spans="1:5" x14ac:dyDescent="0.3">
      <c r="A1886" s="73">
        <v>41107</v>
      </c>
      <c r="B1886" s="130">
        <v>1363.670044</v>
      </c>
      <c r="C1886" s="125">
        <f t="shared" si="87"/>
        <v>-1.3474569842223394E-3</v>
      </c>
      <c r="D1886" s="128">
        <f t="shared" si="88"/>
        <v>-1347.4569842223393</v>
      </c>
      <c r="E1886" s="128" t="e">
        <f t="shared" ca="1" si="89"/>
        <v>#NAME?</v>
      </c>
    </row>
    <row r="1887" spans="1:5" x14ac:dyDescent="0.3">
      <c r="A1887" s="73">
        <v>41106</v>
      </c>
      <c r="B1887" s="130">
        <v>1353.6400149999999</v>
      </c>
      <c r="C1887" s="125">
        <f t="shared" si="87"/>
        <v>-6.2547856252843648E-3</v>
      </c>
      <c r="D1887" s="128">
        <f t="shared" si="88"/>
        <v>-6254.7856252843649</v>
      </c>
      <c r="E1887" s="128" t="e">
        <f t="shared" ca="1" si="89"/>
        <v>#NAME?</v>
      </c>
    </row>
    <row r="1888" spans="1:5" x14ac:dyDescent="0.3">
      <c r="A1888" s="73">
        <v>41103</v>
      </c>
      <c r="B1888" s="130">
        <v>1356.780029</v>
      </c>
      <c r="C1888" s="125">
        <f t="shared" si="87"/>
        <v>2.0872200374694616E-2</v>
      </c>
      <c r="D1888" s="128">
        <f t="shared" si="88"/>
        <v>20872.200374694617</v>
      </c>
      <c r="E1888" s="128" t="e">
        <f t="shared" ca="1" si="89"/>
        <v>#NAME?</v>
      </c>
    </row>
    <row r="1889" spans="1:5" x14ac:dyDescent="0.3">
      <c r="A1889" s="73">
        <v>41102</v>
      </c>
      <c r="B1889" s="130">
        <v>1334.76001</v>
      </c>
      <c r="C1889" s="125">
        <f t="shared" si="87"/>
        <v>2.1849563032165786E-3</v>
      </c>
      <c r="D1889" s="128">
        <f t="shared" si="88"/>
        <v>2184.9563032165788</v>
      </c>
      <c r="E1889" s="128" t="e">
        <f t="shared" ca="1" si="89"/>
        <v>#NAME?</v>
      </c>
    </row>
    <row r="1890" spans="1:5" x14ac:dyDescent="0.3">
      <c r="A1890" s="73">
        <v>41101</v>
      </c>
      <c r="B1890" s="130">
        <v>1341.4499510000001</v>
      </c>
      <c r="C1890" s="125">
        <f t="shared" si="87"/>
        <v>1.6257669499448291E-2</v>
      </c>
      <c r="D1890" s="128">
        <f t="shared" si="88"/>
        <v>16257.669499448291</v>
      </c>
      <c r="E1890" s="128" t="e">
        <f t="shared" ca="1" si="89"/>
        <v>#NAME?</v>
      </c>
    </row>
    <row r="1891" spans="1:5" x14ac:dyDescent="0.3">
      <c r="A1891" s="73">
        <v>41100</v>
      </c>
      <c r="B1891" s="130">
        <v>1341.469971</v>
      </c>
      <c r="C1891" s="125">
        <f t="shared" si="87"/>
        <v>2.1123223070801611E-2</v>
      </c>
      <c r="D1891" s="128">
        <f t="shared" si="88"/>
        <v>21123.22307080161</v>
      </c>
      <c r="E1891" s="128" t="e">
        <f t="shared" ca="1" si="89"/>
        <v>#NAME?</v>
      </c>
    </row>
    <row r="1892" spans="1:5" x14ac:dyDescent="0.3">
      <c r="A1892" s="73">
        <v>41099</v>
      </c>
      <c r="B1892" s="130">
        <v>1352.459961</v>
      </c>
      <c r="C1892" s="125">
        <f t="shared" si="87"/>
        <v>1.3063430314700586E-2</v>
      </c>
      <c r="D1892" s="128">
        <f t="shared" si="88"/>
        <v>13063.430314700587</v>
      </c>
      <c r="E1892" s="128" t="e">
        <f t="shared" ca="1" si="89"/>
        <v>#NAME?</v>
      </c>
    </row>
    <row r="1893" spans="1:5" x14ac:dyDescent="0.3">
      <c r="A1893" s="73">
        <v>41096</v>
      </c>
      <c r="B1893" s="130">
        <v>1354.6800539999999</v>
      </c>
      <c r="C1893" s="125">
        <f t="shared" si="87"/>
        <v>2.2006656894277166E-2</v>
      </c>
      <c r="D1893" s="128">
        <f t="shared" si="88"/>
        <v>22006.656894277166</v>
      </c>
      <c r="E1893" s="128" t="e">
        <f t="shared" ca="1" si="89"/>
        <v>#NAME?</v>
      </c>
    </row>
    <row r="1894" spans="1:5" x14ac:dyDescent="0.3">
      <c r="A1894" s="73">
        <v>41095</v>
      </c>
      <c r="B1894" s="130">
        <v>1367.579956</v>
      </c>
      <c r="C1894" s="125">
        <f t="shared" si="87"/>
        <v>8.7704530663033076E-3</v>
      </c>
      <c r="D1894" s="128">
        <f t="shared" si="88"/>
        <v>8770.4530663033074</v>
      </c>
      <c r="E1894" s="128" t="e">
        <f t="shared" ca="1" si="89"/>
        <v>#NAME?</v>
      </c>
    </row>
    <row r="1895" spans="1:5" x14ac:dyDescent="0.3">
      <c r="A1895" s="73">
        <v>41093</v>
      </c>
      <c r="B1895" s="130">
        <v>1374.0200199999999</v>
      </c>
      <c r="C1895" s="125">
        <f t="shared" si="87"/>
        <v>1.1811691067787233E-2</v>
      </c>
      <c r="D1895" s="128">
        <f t="shared" si="88"/>
        <v>11811.691067787233</v>
      </c>
      <c r="E1895" s="128" t="e">
        <f t="shared" ca="1" si="89"/>
        <v>#NAME?</v>
      </c>
    </row>
    <row r="1896" spans="1:5" x14ac:dyDescent="0.3">
      <c r="A1896" s="73">
        <v>41092</v>
      </c>
      <c r="B1896" s="130">
        <v>1365.51001</v>
      </c>
      <c r="C1896" s="125">
        <f t="shared" si="87"/>
        <v>1.5415146383022327E-2</v>
      </c>
      <c r="D1896" s="128">
        <f t="shared" si="88"/>
        <v>15415.146383022327</v>
      </c>
      <c r="E1896" s="128" t="e">
        <f t="shared" ca="1" si="89"/>
        <v>#NAME?</v>
      </c>
    </row>
    <row r="1897" spans="1:5" x14ac:dyDescent="0.3">
      <c r="A1897" s="73">
        <v>41089</v>
      </c>
      <c r="B1897" s="130">
        <v>1362.160034</v>
      </c>
      <c r="C1897" s="125">
        <f t="shared" si="87"/>
        <v>1.4387468714943008E-2</v>
      </c>
      <c r="D1897" s="128">
        <f t="shared" si="88"/>
        <v>14387.468714943008</v>
      </c>
      <c r="E1897" s="128" t="e">
        <f t="shared" ca="1" si="89"/>
        <v>#NAME?</v>
      </c>
    </row>
    <row r="1898" spans="1:5" x14ac:dyDescent="0.3">
      <c r="A1898" s="73">
        <v>41088</v>
      </c>
      <c r="B1898" s="130">
        <v>1329.040039</v>
      </c>
      <c r="C1898" s="125">
        <f t="shared" si="87"/>
        <v>-4.509593039070392E-5</v>
      </c>
      <c r="D1898" s="128">
        <f t="shared" si="88"/>
        <v>-45.09593039070392</v>
      </c>
      <c r="E1898" s="128" t="e">
        <f t="shared" ca="1" si="89"/>
        <v>#NAME?</v>
      </c>
    </row>
    <row r="1899" spans="1:5" x14ac:dyDescent="0.3">
      <c r="A1899" s="73">
        <v>41087</v>
      </c>
      <c r="B1899" s="130">
        <v>1331.849976</v>
      </c>
      <c r="C1899" s="125">
        <f t="shared" si="87"/>
        <v>1.2906098606313421E-2</v>
      </c>
      <c r="D1899" s="128">
        <f t="shared" si="88"/>
        <v>12906.098606313421</v>
      </c>
      <c r="E1899" s="128" t="e">
        <f t="shared" ca="1" si="89"/>
        <v>#NAME?</v>
      </c>
    </row>
    <row r="1900" spans="1:5" x14ac:dyDescent="0.3">
      <c r="A1900" s="73">
        <v>41086</v>
      </c>
      <c r="B1900" s="130">
        <v>1319.98999</v>
      </c>
      <c r="C1900" s="125">
        <f t="shared" si="87"/>
        <v>-3.1642705894434631E-3</v>
      </c>
      <c r="D1900" s="128">
        <f t="shared" si="88"/>
        <v>-3164.270589443463</v>
      </c>
      <c r="E1900" s="128" t="e">
        <f t="shared" ca="1" si="89"/>
        <v>#NAME?</v>
      </c>
    </row>
    <row r="1901" spans="1:5" x14ac:dyDescent="0.3">
      <c r="A1901" s="73">
        <v>41085</v>
      </c>
      <c r="B1901" s="130">
        <v>1313.719971</v>
      </c>
      <c r="C1901" s="125">
        <f t="shared" si="87"/>
        <v>3.659414027023411E-3</v>
      </c>
      <c r="D1901" s="128">
        <f t="shared" si="88"/>
        <v>3659.4140270234111</v>
      </c>
      <c r="E1901" s="128" t="e">
        <f t="shared" ca="1" si="89"/>
        <v>#NAME?</v>
      </c>
    </row>
    <row r="1902" spans="1:5" x14ac:dyDescent="0.3">
      <c r="A1902" s="73">
        <v>41082</v>
      </c>
      <c r="B1902" s="130">
        <v>1335.0200199999999</v>
      </c>
      <c r="C1902" s="125">
        <f t="shared" si="87"/>
        <v>7.0606232065075769E-3</v>
      </c>
      <c r="D1902" s="128">
        <f t="shared" si="88"/>
        <v>7060.6232065075765</v>
      </c>
      <c r="E1902" s="128" t="e">
        <f t="shared" ca="1" si="89"/>
        <v>#NAME?</v>
      </c>
    </row>
    <row r="1903" spans="1:5" x14ac:dyDescent="0.3">
      <c r="A1903" s="73">
        <v>41081</v>
      </c>
      <c r="B1903" s="130">
        <v>1325.51001</v>
      </c>
      <c r="C1903" s="125">
        <f t="shared" si="87"/>
        <v>8.0000761070431192E-3</v>
      </c>
      <c r="D1903" s="128">
        <f t="shared" si="88"/>
        <v>8000.076107043119</v>
      </c>
      <c r="E1903" s="128" t="e">
        <f t="shared" ca="1" si="89"/>
        <v>#NAME?</v>
      </c>
    </row>
    <row r="1904" spans="1:5" x14ac:dyDescent="0.3">
      <c r="A1904" s="73">
        <v>41080</v>
      </c>
      <c r="B1904" s="130">
        <v>1355.6899410000001</v>
      </c>
      <c r="C1904" s="125">
        <f t="shared" si="87"/>
        <v>3.0841008756393062E-2</v>
      </c>
      <c r="D1904" s="128">
        <f t="shared" si="88"/>
        <v>30841.008756393061</v>
      </c>
      <c r="E1904" s="128" t="e">
        <f t="shared" ca="1" si="89"/>
        <v>#NAME?</v>
      </c>
    </row>
    <row r="1905" spans="1:5" x14ac:dyDescent="0.3">
      <c r="A1905" s="73">
        <v>41079</v>
      </c>
      <c r="B1905" s="130">
        <v>1357.9799800000001</v>
      </c>
      <c r="C1905" s="125">
        <f t="shared" si="87"/>
        <v>5.6382714896927366E-2</v>
      </c>
      <c r="D1905" s="128">
        <f t="shared" si="88"/>
        <v>56382.714896927369</v>
      </c>
      <c r="E1905" s="128" t="e">
        <f t="shared" ca="1" si="89"/>
        <v>#NAME?</v>
      </c>
    </row>
    <row r="1906" spans="1:5" x14ac:dyDescent="0.3">
      <c r="A1906" s="73">
        <v>41078</v>
      </c>
      <c r="B1906" s="130">
        <v>1344.780029</v>
      </c>
      <c r="C1906" s="125">
        <f t="shared" si="87"/>
        <v>5.2105315516056461E-2</v>
      </c>
      <c r="D1906" s="128">
        <f t="shared" si="88"/>
        <v>52105.315516056464</v>
      </c>
      <c r="E1906" s="128" t="e">
        <f t="shared" ca="1" si="89"/>
        <v>#NAME?</v>
      </c>
    </row>
    <row r="1907" spans="1:5" x14ac:dyDescent="0.3">
      <c r="A1907" s="73">
        <v>41075</v>
      </c>
      <c r="B1907" s="130">
        <v>1342.839966</v>
      </c>
      <c r="C1907" s="125">
        <f t="shared" si="87"/>
        <v>5.0702579749146715E-2</v>
      </c>
      <c r="D1907" s="128">
        <f t="shared" si="88"/>
        <v>50702.579749146716</v>
      </c>
      <c r="E1907" s="128" t="e">
        <f t="shared" ca="1" si="89"/>
        <v>#NAME?</v>
      </c>
    </row>
    <row r="1908" spans="1:5" x14ac:dyDescent="0.3">
      <c r="A1908" s="73">
        <v>41074</v>
      </c>
      <c r="B1908" s="130">
        <v>1329.099976</v>
      </c>
      <c r="C1908" s="125">
        <f t="shared" si="87"/>
        <v>1.4324651523115906E-2</v>
      </c>
      <c r="D1908" s="128">
        <f t="shared" si="88"/>
        <v>14324.651523115905</v>
      </c>
      <c r="E1908" s="128" t="e">
        <f t="shared" ca="1" si="89"/>
        <v>#NAME?</v>
      </c>
    </row>
    <row r="1909" spans="1:5" x14ac:dyDescent="0.3">
      <c r="A1909" s="73">
        <v>41073</v>
      </c>
      <c r="B1909" s="130">
        <v>1314.880005</v>
      </c>
      <c r="C1909" s="125">
        <f t="shared" si="87"/>
        <v>1.1878742912201368E-3</v>
      </c>
      <c r="D1909" s="128">
        <f t="shared" si="88"/>
        <v>1187.8742912201367</v>
      </c>
      <c r="E1909" s="128" t="e">
        <f t="shared" ca="1" si="89"/>
        <v>#NAME?</v>
      </c>
    </row>
    <row r="1910" spans="1:5" x14ac:dyDescent="0.3">
      <c r="A1910" s="73">
        <v>41072</v>
      </c>
      <c r="B1910" s="130">
        <v>1324.1800539999999</v>
      </c>
      <c r="C1910" s="125">
        <f t="shared" si="87"/>
        <v>-6.1842284924378266E-3</v>
      </c>
      <c r="D1910" s="128">
        <f t="shared" si="88"/>
        <v>-6184.2284924378264</v>
      </c>
      <c r="E1910" s="128" t="e">
        <f t="shared" ca="1" si="89"/>
        <v>#NAME?</v>
      </c>
    </row>
    <row r="1911" spans="1:5" x14ac:dyDescent="0.3">
      <c r="A1911" s="73">
        <v>41071</v>
      </c>
      <c r="B1911" s="130">
        <v>1308.9300539999999</v>
      </c>
      <c r="C1911" s="125">
        <f t="shared" si="87"/>
        <v>-6.7459079117627718E-3</v>
      </c>
      <c r="D1911" s="128">
        <f t="shared" si="88"/>
        <v>-6745.9079117627716</v>
      </c>
      <c r="E1911" s="128" t="e">
        <f t="shared" ca="1" si="89"/>
        <v>#NAME?</v>
      </c>
    </row>
    <row r="1912" spans="1:5" x14ac:dyDescent="0.3">
      <c r="A1912" s="73">
        <v>41068</v>
      </c>
      <c r="B1912" s="130">
        <v>1325.660034</v>
      </c>
      <c r="C1912" s="125">
        <f t="shared" si="87"/>
        <v>3.77076944935828E-3</v>
      </c>
      <c r="D1912" s="128">
        <f t="shared" si="88"/>
        <v>3770.7694493582799</v>
      </c>
      <c r="E1912" s="128" t="e">
        <f t="shared" ca="1" si="89"/>
        <v>#NAME?</v>
      </c>
    </row>
    <row r="1913" spans="1:5" x14ac:dyDescent="0.3">
      <c r="A1913" s="73">
        <v>41067</v>
      </c>
      <c r="B1913" s="130">
        <v>1314.98999</v>
      </c>
      <c r="C1913" s="125">
        <f t="shared" si="87"/>
        <v>-2.934348637471218E-3</v>
      </c>
      <c r="D1913" s="128">
        <f t="shared" si="88"/>
        <v>-2934.3486374712179</v>
      </c>
      <c r="E1913" s="128" t="e">
        <f t="shared" ca="1" si="89"/>
        <v>#NAME?</v>
      </c>
    </row>
    <row r="1914" spans="1:5" x14ac:dyDescent="0.3">
      <c r="A1914" s="73">
        <v>41066</v>
      </c>
      <c r="B1914" s="130">
        <v>1315.130005</v>
      </c>
      <c r="C1914" s="125">
        <f t="shared" si="87"/>
        <v>-1.139272228571131E-3</v>
      </c>
      <c r="D1914" s="128">
        <f t="shared" si="88"/>
        <v>-1139.2722285711309</v>
      </c>
      <c r="E1914" s="128" t="e">
        <f t="shared" ca="1" si="89"/>
        <v>#NAME?</v>
      </c>
    </row>
    <row r="1915" spans="1:5" x14ac:dyDescent="0.3">
      <c r="A1915" s="73">
        <v>41065</v>
      </c>
      <c r="B1915" s="130">
        <v>1285.5</v>
      </c>
      <c r="C1915" s="125">
        <f t="shared" si="87"/>
        <v>-2.3168861641569172E-2</v>
      </c>
      <c r="D1915" s="128">
        <f t="shared" si="88"/>
        <v>-23168.861641569172</v>
      </c>
      <c r="E1915" s="128" t="e">
        <f t="shared" ca="1" si="89"/>
        <v>#NAME?</v>
      </c>
    </row>
    <row r="1916" spans="1:5" x14ac:dyDescent="0.3">
      <c r="A1916" s="73">
        <v>41064</v>
      </c>
      <c r="B1916" s="130">
        <v>1278.1800539999999</v>
      </c>
      <c r="C1916" s="125">
        <f t="shared" si="87"/>
        <v>-1.3156002363709729E-2</v>
      </c>
      <c r="D1916" s="128">
        <f t="shared" si="88"/>
        <v>-13156.002363709729</v>
      </c>
      <c r="E1916" s="128" t="e">
        <f t="shared" ca="1" si="89"/>
        <v>#NAME?</v>
      </c>
    </row>
    <row r="1917" spans="1:5" x14ac:dyDescent="0.3">
      <c r="A1917" s="73">
        <v>41061</v>
      </c>
      <c r="B1917" s="130">
        <v>1278.040039</v>
      </c>
      <c r="C1917" s="125">
        <f t="shared" si="87"/>
        <v>-2.0553888009677945E-2</v>
      </c>
      <c r="D1917" s="128">
        <f t="shared" si="88"/>
        <v>-20553.888009677947</v>
      </c>
      <c r="E1917" s="128" t="e">
        <f t="shared" ca="1" si="89"/>
        <v>#NAME?</v>
      </c>
    </row>
    <row r="1918" spans="1:5" x14ac:dyDescent="0.3">
      <c r="A1918" s="73">
        <v>41060</v>
      </c>
      <c r="B1918" s="130">
        <v>1310.329956</v>
      </c>
      <c r="C1918" s="125">
        <f t="shared" si="87"/>
        <v>-1.0922473176931402E-2</v>
      </c>
      <c r="D1918" s="128">
        <f t="shared" si="88"/>
        <v>-10922.473176931402</v>
      </c>
      <c r="E1918" s="128" t="e">
        <f t="shared" ca="1" si="89"/>
        <v>#NAME?</v>
      </c>
    </row>
    <row r="1919" spans="1:5" x14ac:dyDescent="0.3">
      <c r="A1919" s="73">
        <v>41059</v>
      </c>
      <c r="B1919" s="130">
        <v>1313.3199460000001</v>
      </c>
      <c r="C1919" s="125">
        <f t="shared" si="87"/>
        <v>-1.3031193210090719E-2</v>
      </c>
      <c r="D1919" s="128">
        <f t="shared" si="88"/>
        <v>-13031.19321009072</v>
      </c>
      <c r="E1919" s="128" t="e">
        <f t="shared" ca="1" si="89"/>
        <v>#NAME?</v>
      </c>
    </row>
    <row r="1920" spans="1:5" x14ac:dyDescent="0.3">
      <c r="A1920" s="73">
        <v>41058</v>
      </c>
      <c r="B1920" s="130">
        <v>1332.420044</v>
      </c>
      <c r="C1920" s="125">
        <f t="shared" si="87"/>
        <v>-4.4307782764887449E-3</v>
      </c>
      <c r="D1920" s="128">
        <f t="shared" si="88"/>
        <v>-4430.7782764887452</v>
      </c>
      <c r="E1920" s="128" t="e">
        <f t="shared" ca="1" si="89"/>
        <v>#NAME?</v>
      </c>
    </row>
    <row r="1921" spans="1:5" x14ac:dyDescent="0.3">
      <c r="A1921" s="73">
        <v>41054</v>
      </c>
      <c r="B1921" s="130">
        <v>1317.8199460000001</v>
      </c>
      <c r="C1921" s="125">
        <f t="shared" si="87"/>
        <v>-2.6282201439176367E-2</v>
      </c>
      <c r="D1921" s="128">
        <f t="shared" si="88"/>
        <v>-26282.201439176366</v>
      </c>
      <c r="E1921" s="128" t="e">
        <f t="shared" ca="1" si="89"/>
        <v>#NAME?</v>
      </c>
    </row>
    <row r="1922" spans="1:5" x14ac:dyDescent="0.3">
      <c r="A1922" s="73">
        <v>41053</v>
      </c>
      <c r="B1922" s="130">
        <v>1320.6800539999999</v>
      </c>
      <c r="C1922" s="125">
        <f t="shared" si="87"/>
        <v>-2.7474382193347413E-2</v>
      </c>
      <c r="D1922" s="128">
        <f t="shared" si="88"/>
        <v>-27474.382193347414</v>
      </c>
      <c r="E1922" s="128" t="e">
        <f t="shared" ca="1" si="89"/>
        <v>#NAME?</v>
      </c>
    </row>
    <row r="1923" spans="1:5" x14ac:dyDescent="0.3">
      <c r="A1923" s="73">
        <v>41052</v>
      </c>
      <c r="B1923" s="130">
        <v>1318.8599850000001</v>
      </c>
      <c r="C1923" s="125">
        <f t="shared" si="87"/>
        <v>-2.6369776728041305E-2</v>
      </c>
      <c r="D1923" s="128">
        <f t="shared" si="88"/>
        <v>-26369.776728041306</v>
      </c>
      <c r="E1923" s="128" t="e">
        <f t="shared" ca="1" si="89"/>
        <v>#NAME?</v>
      </c>
    </row>
    <row r="1924" spans="1:5" x14ac:dyDescent="0.3">
      <c r="A1924" s="73">
        <v>41051</v>
      </c>
      <c r="B1924" s="130">
        <v>1316.630005</v>
      </c>
      <c r="C1924" s="125">
        <f t="shared" si="87"/>
        <v>-3.4530524595507317E-2</v>
      </c>
      <c r="D1924" s="128">
        <f t="shared" si="88"/>
        <v>-34530.524595507319</v>
      </c>
      <c r="E1924" s="128" t="e">
        <f t="shared" ca="1" si="89"/>
        <v>#NAME?</v>
      </c>
    </row>
    <row r="1925" spans="1:5" x14ac:dyDescent="0.3">
      <c r="A1925" s="73">
        <v>41050</v>
      </c>
      <c r="B1925" s="130">
        <v>1315.98999</v>
      </c>
      <c r="C1925" s="125">
        <f t="shared" si="87"/>
        <v>-3.9128760438722376E-2</v>
      </c>
      <c r="D1925" s="128">
        <f t="shared" si="88"/>
        <v>-39128.760438722376</v>
      </c>
      <c r="E1925" s="128" t="e">
        <f t="shared" ca="1" si="89"/>
        <v>#NAME?</v>
      </c>
    </row>
    <row r="1926" spans="1:5" x14ac:dyDescent="0.3">
      <c r="A1926" s="73">
        <v>41047</v>
      </c>
      <c r="B1926" s="130">
        <v>1295.219971</v>
      </c>
      <c r="C1926" s="125">
        <f t="shared" si="87"/>
        <v>-5.3962461686581698E-2</v>
      </c>
      <c r="D1926" s="128">
        <f t="shared" si="88"/>
        <v>-53962.461686581701</v>
      </c>
      <c r="E1926" s="128" t="e">
        <f t="shared" ca="1" si="89"/>
        <v>#NAME?</v>
      </c>
    </row>
    <row r="1927" spans="1:5" x14ac:dyDescent="0.3">
      <c r="A1927" s="73">
        <v>41046</v>
      </c>
      <c r="B1927" s="130">
        <v>1304.8599850000001</v>
      </c>
      <c r="C1927" s="125">
        <f t="shared" si="87"/>
        <v>-6.2310889401746228E-2</v>
      </c>
      <c r="D1927" s="128">
        <f t="shared" si="88"/>
        <v>-62310.88940174623</v>
      </c>
      <c r="E1927" s="128" t="e">
        <f t="shared" ca="1" si="89"/>
        <v>#NAME?</v>
      </c>
    </row>
    <row r="1928" spans="1:5" x14ac:dyDescent="0.3">
      <c r="A1928" s="73">
        <v>41045</v>
      </c>
      <c r="B1928" s="130">
        <v>1324.8000489999999</v>
      </c>
      <c r="C1928" s="125">
        <f t="shared" ref="C1928:C1991" si="90">B1928/B1938-1</f>
        <v>-5.5273089929393393E-2</v>
      </c>
      <c r="D1928" s="128">
        <f t="shared" ref="D1928:D1991" si="91">C1928*$B$5</f>
        <v>-55273.089929393391</v>
      </c>
      <c r="E1928" s="128" t="e">
        <f t="shared" ref="E1928:E1991" ca="1" si="92">ABS(_xlfn.PERCENTILE.INC(OFFSET(D1928,0,0,Window),1-VaRLevel))</f>
        <v>#NAME?</v>
      </c>
    </row>
    <row r="1929" spans="1:5" x14ac:dyDescent="0.3">
      <c r="A1929" s="73">
        <v>41044</v>
      </c>
      <c r="B1929" s="130">
        <v>1330.660034</v>
      </c>
      <c r="C1929" s="125">
        <f t="shared" si="90"/>
        <v>-5.3463398505515403E-2</v>
      </c>
      <c r="D1929" s="128">
        <f t="shared" si="91"/>
        <v>-53463.398505515404</v>
      </c>
      <c r="E1929" s="128" t="e">
        <f t="shared" ca="1" si="92"/>
        <v>#NAME?</v>
      </c>
    </row>
    <row r="1930" spans="1:5" x14ac:dyDescent="0.3">
      <c r="A1930" s="73">
        <v>41043</v>
      </c>
      <c r="B1930" s="130">
        <v>1338.349976</v>
      </c>
      <c r="C1930" s="125">
        <f t="shared" si="90"/>
        <v>-4.2606502958973724E-2</v>
      </c>
      <c r="D1930" s="128">
        <f t="shared" si="91"/>
        <v>-42606.502958973724</v>
      </c>
      <c r="E1930" s="128" t="e">
        <f t="shared" ca="1" si="92"/>
        <v>#NAME?</v>
      </c>
    </row>
    <row r="1931" spans="1:5" x14ac:dyDescent="0.3">
      <c r="A1931" s="73">
        <v>41040</v>
      </c>
      <c r="B1931" s="130">
        <v>1353.3900149999999</v>
      </c>
      <c r="C1931" s="125">
        <f t="shared" si="90"/>
        <v>-3.5607378387663036E-2</v>
      </c>
      <c r="D1931" s="128">
        <f t="shared" si="91"/>
        <v>-35607.378387663033</v>
      </c>
      <c r="E1931" s="128" t="e">
        <f t="shared" ca="1" si="92"/>
        <v>#NAME?</v>
      </c>
    </row>
    <row r="1932" spans="1:5" x14ac:dyDescent="0.3">
      <c r="A1932" s="73">
        <v>41039</v>
      </c>
      <c r="B1932" s="130">
        <v>1357.98999</v>
      </c>
      <c r="C1932" s="125">
        <f t="shared" si="90"/>
        <v>-2.9993278903888365E-2</v>
      </c>
      <c r="D1932" s="128">
        <f t="shared" si="91"/>
        <v>-29993.278903888364</v>
      </c>
      <c r="E1932" s="128" t="e">
        <f t="shared" ca="1" si="92"/>
        <v>#NAME?</v>
      </c>
    </row>
    <row r="1933" spans="1:5" x14ac:dyDescent="0.3">
      <c r="A1933" s="73">
        <v>41038</v>
      </c>
      <c r="B1933" s="130">
        <v>1354.579956</v>
      </c>
      <c r="C1933" s="125">
        <f t="shared" si="90"/>
        <v>-2.5965518218988848E-2</v>
      </c>
      <c r="D1933" s="128">
        <f t="shared" si="91"/>
        <v>-25965.518218988847</v>
      </c>
      <c r="E1933" s="128" t="e">
        <f t="shared" ca="1" si="92"/>
        <v>#NAME?</v>
      </c>
    </row>
    <row r="1934" spans="1:5" x14ac:dyDescent="0.3">
      <c r="A1934" s="73">
        <v>41037</v>
      </c>
      <c r="B1934" s="130">
        <v>1363.719971</v>
      </c>
      <c r="C1934" s="125">
        <f t="shared" si="90"/>
        <v>-6.013251145713272E-3</v>
      </c>
      <c r="D1934" s="128">
        <f t="shared" si="91"/>
        <v>-6013.2511457132723</v>
      </c>
      <c r="E1934" s="128" t="e">
        <f t="shared" ca="1" si="92"/>
        <v>#NAME?</v>
      </c>
    </row>
    <row r="1935" spans="1:5" x14ac:dyDescent="0.3">
      <c r="A1935" s="73">
        <v>41036</v>
      </c>
      <c r="B1935" s="130">
        <v>1369.579956</v>
      </c>
      <c r="C1935" s="125">
        <f t="shared" si="90"/>
        <v>1.9313321096379177E-3</v>
      </c>
      <c r="D1935" s="128">
        <f t="shared" si="91"/>
        <v>1931.3321096379177</v>
      </c>
      <c r="E1935" s="128" t="e">
        <f t="shared" ca="1" si="92"/>
        <v>#NAME?</v>
      </c>
    </row>
    <row r="1936" spans="1:5" x14ac:dyDescent="0.3">
      <c r="A1936" s="73">
        <v>41033</v>
      </c>
      <c r="B1936" s="130">
        <v>1369.099976</v>
      </c>
      <c r="C1936" s="125">
        <f t="shared" si="90"/>
        <v>-6.8406583836557733E-3</v>
      </c>
      <c r="D1936" s="128">
        <f t="shared" si="91"/>
        <v>-6840.6583836557729</v>
      </c>
      <c r="E1936" s="128" t="e">
        <f t="shared" ca="1" si="92"/>
        <v>#NAME?</v>
      </c>
    </row>
    <row r="1937" spans="1:5" x14ac:dyDescent="0.3">
      <c r="A1937" s="73">
        <v>41032</v>
      </c>
      <c r="B1937" s="130">
        <v>1391.5699460000001</v>
      </c>
      <c r="C1937" s="125">
        <f t="shared" si="90"/>
        <v>1.0639617066973361E-2</v>
      </c>
      <c r="D1937" s="128">
        <f t="shared" si="91"/>
        <v>10639.617066973362</v>
      </c>
      <c r="E1937" s="128" t="e">
        <f t="shared" ca="1" si="92"/>
        <v>#NAME?</v>
      </c>
    </row>
    <row r="1938" spans="1:5" x14ac:dyDescent="0.3">
      <c r="A1938" s="73">
        <v>41031</v>
      </c>
      <c r="B1938" s="130">
        <v>1402.3100589999999</v>
      </c>
      <c r="C1938" s="125">
        <f t="shared" si="90"/>
        <v>1.239589053385326E-2</v>
      </c>
      <c r="D1938" s="128">
        <f t="shared" si="91"/>
        <v>12395.89053385326</v>
      </c>
      <c r="E1938" s="128" t="e">
        <f t="shared" ca="1" si="92"/>
        <v>#NAME?</v>
      </c>
    </row>
    <row r="1939" spans="1:5" x14ac:dyDescent="0.3">
      <c r="A1939" s="73">
        <v>41030</v>
      </c>
      <c r="B1939" s="130">
        <v>1405.8199460000001</v>
      </c>
      <c r="C1939" s="125">
        <f t="shared" si="90"/>
        <v>1.0814015650493669E-2</v>
      </c>
      <c r="D1939" s="128">
        <f t="shared" si="91"/>
        <v>10814.015650493669</v>
      </c>
      <c r="E1939" s="128" t="e">
        <f t="shared" ca="1" si="92"/>
        <v>#NAME?</v>
      </c>
    </row>
    <row r="1940" spans="1:5" x14ac:dyDescent="0.3">
      <c r="A1940" s="73">
        <v>41029</v>
      </c>
      <c r="B1940" s="130">
        <v>1397.910034</v>
      </c>
      <c r="C1940" s="125">
        <f t="shared" si="90"/>
        <v>2.0692691222358395E-2</v>
      </c>
      <c r="D1940" s="128">
        <f t="shared" si="91"/>
        <v>20692.691222358393</v>
      </c>
      <c r="E1940" s="128" t="e">
        <f t="shared" ca="1" si="92"/>
        <v>#NAME?</v>
      </c>
    </row>
    <row r="1941" spans="1:5" x14ac:dyDescent="0.3">
      <c r="A1941" s="73">
        <v>41026</v>
      </c>
      <c r="B1941" s="130">
        <v>1403.3599850000001</v>
      </c>
      <c r="C1941" s="125">
        <f t="shared" si="90"/>
        <v>2.4155981170318253E-2</v>
      </c>
      <c r="D1941" s="128">
        <f t="shared" si="91"/>
        <v>24155.981170318253</v>
      </c>
      <c r="E1941" s="128" t="e">
        <f t="shared" ca="1" si="92"/>
        <v>#NAME?</v>
      </c>
    </row>
    <row r="1942" spans="1:5" x14ac:dyDescent="0.3">
      <c r="A1942" s="73">
        <v>41025</v>
      </c>
      <c r="B1942" s="130">
        <v>1399.9799800000001</v>
      </c>
      <c r="C1942" s="125">
        <f t="shared" si="90"/>
        <v>8.9437177821376501E-3</v>
      </c>
      <c r="D1942" s="128">
        <f t="shared" si="91"/>
        <v>8943.7177821376499</v>
      </c>
      <c r="E1942" s="128" t="e">
        <f t="shared" ca="1" si="92"/>
        <v>#NAME?</v>
      </c>
    </row>
    <row r="1943" spans="1:5" x14ac:dyDescent="0.3">
      <c r="A1943" s="73">
        <v>41024</v>
      </c>
      <c r="B1943" s="130">
        <v>1390.6899410000001</v>
      </c>
      <c r="C1943" s="125">
        <f t="shared" si="90"/>
        <v>1.6058902635545325E-2</v>
      </c>
      <c r="D1943" s="128">
        <f t="shared" si="91"/>
        <v>16058.902635545324</v>
      </c>
      <c r="E1943" s="128" t="e">
        <f t="shared" ca="1" si="92"/>
        <v>#NAME?</v>
      </c>
    </row>
    <row r="1944" spans="1:5" x14ac:dyDescent="0.3">
      <c r="A1944" s="73">
        <v>41023</v>
      </c>
      <c r="B1944" s="130">
        <v>1371.969971</v>
      </c>
      <c r="C1944" s="125">
        <f t="shared" si="90"/>
        <v>9.8484497418995787E-3</v>
      </c>
      <c r="D1944" s="128">
        <f t="shared" si="91"/>
        <v>9848.4497418995779</v>
      </c>
      <c r="E1944" s="128" t="e">
        <f t="shared" ca="1" si="92"/>
        <v>#NAME?</v>
      </c>
    </row>
    <row r="1945" spans="1:5" x14ac:dyDescent="0.3">
      <c r="A1945" s="73">
        <v>41022</v>
      </c>
      <c r="B1945" s="130">
        <v>1366.9399410000001</v>
      </c>
      <c r="C1945" s="125">
        <f t="shared" si="90"/>
        <v>-1.1040378050194199E-2</v>
      </c>
      <c r="D1945" s="128">
        <f t="shared" si="91"/>
        <v>-11040.3780501942</v>
      </c>
      <c r="E1945" s="128" t="e">
        <f t="shared" ca="1" si="92"/>
        <v>#NAME?</v>
      </c>
    </row>
    <row r="1946" spans="1:5" x14ac:dyDescent="0.3">
      <c r="A1946" s="73">
        <v>41019</v>
      </c>
      <c r="B1946" s="130">
        <v>1378.530029</v>
      </c>
      <c r="C1946" s="125">
        <f t="shared" si="90"/>
        <v>-1.3983411260636069E-2</v>
      </c>
      <c r="D1946" s="128">
        <f t="shared" si="91"/>
        <v>-13983.411260636069</v>
      </c>
      <c r="E1946" s="128" t="e">
        <f t="shared" ca="1" si="92"/>
        <v>#NAME?</v>
      </c>
    </row>
    <row r="1947" spans="1:5" x14ac:dyDescent="0.3">
      <c r="A1947" s="73">
        <v>41018</v>
      </c>
      <c r="B1947" s="130">
        <v>1376.920044</v>
      </c>
      <c r="C1947" s="125">
        <f t="shared" si="90"/>
        <v>-1.5754501640093843E-2</v>
      </c>
      <c r="D1947" s="128">
        <f t="shared" si="91"/>
        <v>-15754.501640093844</v>
      </c>
      <c r="E1947" s="128" t="e">
        <f t="shared" ca="1" si="92"/>
        <v>#NAME?</v>
      </c>
    </row>
    <row r="1948" spans="1:5" x14ac:dyDescent="0.3">
      <c r="A1948" s="73">
        <v>41017</v>
      </c>
      <c r="B1948" s="130">
        <v>1385.1400149999999</v>
      </c>
      <c r="C1948" s="125">
        <f t="shared" si="90"/>
        <v>-1.9980465196973052E-2</v>
      </c>
      <c r="D1948" s="128">
        <f t="shared" si="91"/>
        <v>-19980.465196973051</v>
      </c>
      <c r="E1948" s="128" t="e">
        <f t="shared" ca="1" si="92"/>
        <v>#NAME?</v>
      </c>
    </row>
    <row r="1949" spans="1:5" x14ac:dyDescent="0.3">
      <c r="A1949" s="73">
        <v>41016</v>
      </c>
      <c r="B1949" s="130">
        <v>1390.780029</v>
      </c>
      <c r="C1949" s="125">
        <f t="shared" si="90"/>
        <v>-1.9914878525848279E-2</v>
      </c>
      <c r="D1949" s="128">
        <f t="shared" si="91"/>
        <v>-19914.878525848279</v>
      </c>
      <c r="E1949" s="128" t="e">
        <f t="shared" ca="1" si="92"/>
        <v>#NAME?</v>
      </c>
    </row>
    <row r="1950" spans="1:5" x14ac:dyDescent="0.3">
      <c r="A1950" s="73">
        <v>41015</v>
      </c>
      <c r="B1950" s="130">
        <v>1369.5699460000001</v>
      </c>
      <c r="C1950" s="125">
        <f t="shared" si="90"/>
        <v>-2.7618639943300494E-2</v>
      </c>
      <c r="D1950" s="128">
        <f t="shared" si="91"/>
        <v>-27618.639943300495</v>
      </c>
      <c r="E1950" s="128" t="e">
        <f t="shared" ca="1" si="92"/>
        <v>#NAME?</v>
      </c>
    </row>
    <row r="1951" spans="1:5" x14ac:dyDescent="0.3">
      <c r="A1951" s="73">
        <v>41012</v>
      </c>
      <c r="B1951" s="130">
        <v>1370.26001</v>
      </c>
      <c r="C1951" s="125">
        <f t="shared" si="90"/>
        <v>-2.3530598538860859E-2</v>
      </c>
      <c r="D1951" s="128">
        <f t="shared" si="91"/>
        <v>-23530.598538860857</v>
      </c>
      <c r="E1951" s="128" t="e">
        <f t="shared" ca="1" si="92"/>
        <v>#NAME?</v>
      </c>
    </row>
    <row r="1952" spans="1:5" x14ac:dyDescent="0.3">
      <c r="A1952" s="73">
        <v>41011</v>
      </c>
      <c r="B1952" s="130">
        <v>1387.5699460000001</v>
      </c>
      <c r="C1952" s="125">
        <f t="shared" si="90"/>
        <v>-1.2785187544557708E-2</v>
      </c>
      <c r="D1952" s="128">
        <f t="shared" si="91"/>
        <v>-12785.187544557708</v>
      </c>
      <c r="E1952" s="128" t="e">
        <f t="shared" ca="1" si="92"/>
        <v>#NAME?</v>
      </c>
    </row>
    <row r="1953" spans="1:5" x14ac:dyDescent="0.3">
      <c r="A1953" s="73">
        <v>41010</v>
      </c>
      <c r="B1953" s="130">
        <v>1368.709961</v>
      </c>
      <c r="C1953" s="125">
        <f t="shared" si="90"/>
        <v>-3.1015531376326955E-2</v>
      </c>
      <c r="D1953" s="128">
        <f t="shared" si="91"/>
        <v>-31015.531376326955</v>
      </c>
      <c r="E1953" s="128" t="e">
        <f t="shared" ca="1" si="92"/>
        <v>#NAME?</v>
      </c>
    </row>
    <row r="1954" spans="1:5" x14ac:dyDescent="0.3">
      <c r="A1954" s="73">
        <v>41009</v>
      </c>
      <c r="B1954" s="130">
        <v>1358.589966</v>
      </c>
      <c r="C1954" s="125">
        <f t="shared" si="90"/>
        <v>-4.0889258523489014E-2</v>
      </c>
      <c r="D1954" s="128">
        <f t="shared" si="91"/>
        <v>-40889.258523489014</v>
      </c>
      <c r="E1954" s="128" t="e">
        <f t="shared" ca="1" si="92"/>
        <v>#NAME?</v>
      </c>
    </row>
    <row r="1955" spans="1:5" x14ac:dyDescent="0.3">
      <c r="A1955" s="73">
        <v>41008</v>
      </c>
      <c r="B1955" s="130">
        <v>1382.1999510000001</v>
      </c>
      <c r="C1955" s="125">
        <f t="shared" si="90"/>
        <v>-1.0672054569848322E-2</v>
      </c>
      <c r="D1955" s="128">
        <f t="shared" si="91"/>
        <v>-10672.054569848322</v>
      </c>
      <c r="E1955" s="128" t="e">
        <f t="shared" ca="1" si="92"/>
        <v>#NAME?</v>
      </c>
    </row>
    <row r="1956" spans="1:5" x14ac:dyDescent="0.3">
      <c r="A1956" s="73">
        <v>41004</v>
      </c>
      <c r="B1956" s="130">
        <v>1398.079956</v>
      </c>
      <c r="C1956" s="125">
        <f t="shared" si="90"/>
        <v>3.8052864699713584E-3</v>
      </c>
      <c r="D1956" s="128">
        <f t="shared" si="91"/>
        <v>3805.2864699713587</v>
      </c>
      <c r="E1956" s="128" t="e">
        <f t="shared" ca="1" si="92"/>
        <v>#NAME?</v>
      </c>
    </row>
    <row r="1957" spans="1:5" x14ac:dyDescent="0.3">
      <c r="A1957" s="73">
        <v>41003</v>
      </c>
      <c r="B1957" s="130">
        <v>1398.959961</v>
      </c>
      <c r="C1957" s="125">
        <f t="shared" si="90"/>
        <v>-2.8013985116288609E-3</v>
      </c>
      <c r="D1957" s="128">
        <f t="shared" si="91"/>
        <v>-2801.3985116288609</v>
      </c>
      <c r="E1957" s="128" t="e">
        <f t="shared" ca="1" si="92"/>
        <v>#NAME?</v>
      </c>
    </row>
    <row r="1958" spans="1:5" x14ac:dyDescent="0.3">
      <c r="A1958" s="73">
        <v>41002</v>
      </c>
      <c r="B1958" s="130">
        <v>1413.380005</v>
      </c>
      <c r="C1958" s="125">
        <f t="shared" si="90"/>
        <v>5.5922255735638693E-3</v>
      </c>
      <c r="D1958" s="128">
        <f t="shared" si="91"/>
        <v>5592.2255735638691</v>
      </c>
      <c r="E1958" s="128" t="e">
        <f t="shared" ca="1" si="92"/>
        <v>#NAME?</v>
      </c>
    </row>
    <row r="1959" spans="1:5" x14ac:dyDescent="0.3">
      <c r="A1959" s="73">
        <v>41001</v>
      </c>
      <c r="B1959" s="130">
        <v>1419.040039</v>
      </c>
      <c r="C1959" s="125">
        <f t="shared" si="90"/>
        <v>6.5898485547082331E-3</v>
      </c>
      <c r="D1959" s="128">
        <f t="shared" si="91"/>
        <v>6589.8485547082328</v>
      </c>
      <c r="E1959" s="128" t="e">
        <f t="shared" ca="1" si="92"/>
        <v>#NAME?</v>
      </c>
    </row>
    <row r="1960" spans="1:5" x14ac:dyDescent="0.3">
      <c r="A1960" s="73">
        <v>40998</v>
      </c>
      <c r="B1960" s="130">
        <v>1408.469971</v>
      </c>
      <c r="C1960" s="125">
        <f t="shared" si="90"/>
        <v>3.0622551865235881E-3</v>
      </c>
      <c r="D1960" s="128">
        <f t="shared" si="91"/>
        <v>3062.2551865235882</v>
      </c>
      <c r="E1960" s="128" t="e">
        <f t="shared" ca="1" si="92"/>
        <v>#NAME?</v>
      </c>
    </row>
    <row r="1961" spans="1:5" x14ac:dyDescent="0.3">
      <c r="A1961" s="73">
        <v>40997</v>
      </c>
      <c r="B1961" s="130">
        <v>1403.280029</v>
      </c>
      <c r="C1961" s="125">
        <f t="shared" si="90"/>
        <v>4.8485171227463653E-4</v>
      </c>
      <c r="D1961" s="128">
        <f t="shared" si="91"/>
        <v>484.8517122746365</v>
      </c>
      <c r="E1961" s="128" t="e">
        <f t="shared" ca="1" si="92"/>
        <v>#NAME?</v>
      </c>
    </row>
    <row r="1962" spans="1:5" x14ac:dyDescent="0.3">
      <c r="A1962" s="73">
        <v>40996</v>
      </c>
      <c r="B1962" s="130">
        <v>1405.540039</v>
      </c>
      <c r="C1962" s="125">
        <f t="shared" si="90"/>
        <v>8.0758597740768767E-3</v>
      </c>
      <c r="D1962" s="128">
        <f t="shared" si="91"/>
        <v>8075.8597740768764</v>
      </c>
      <c r="E1962" s="128" t="e">
        <f t="shared" ca="1" si="92"/>
        <v>#NAME?</v>
      </c>
    </row>
    <row r="1963" spans="1:5" x14ac:dyDescent="0.3">
      <c r="A1963" s="73">
        <v>40995</v>
      </c>
      <c r="B1963" s="130">
        <v>1412.5200199999999</v>
      </c>
      <c r="C1963" s="125">
        <f t="shared" si="90"/>
        <v>1.1870102497678836E-2</v>
      </c>
      <c r="D1963" s="128">
        <f t="shared" si="91"/>
        <v>11870.102497678836</v>
      </c>
      <c r="E1963" s="128" t="e">
        <f t="shared" ca="1" si="92"/>
        <v>#NAME?</v>
      </c>
    </row>
    <row r="1964" spans="1:5" x14ac:dyDescent="0.3">
      <c r="A1964" s="73">
        <v>40994</v>
      </c>
      <c r="B1964" s="130">
        <v>1416.51001</v>
      </c>
      <c r="C1964" s="125">
        <f t="shared" si="90"/>
        <v>3.312696112313307E-2</v>
      </c>
      <c r="D1964" s="128">
        <f t="shared" si="91"/>
        <v>33126.961123133071</v>
      </c>
      <c r="E1964" s="128" t="e">
        <f t="shared" ca="1" si="92"/>
        <v>#NAME?</v>
      </c>
    </row>
    <row r="1965" spans="1:5" x14ac:dyDescent="0.3">
      <c r="A1965" s="73">
        <v>40991</v>
      </c>
      <c r="B1965" s="130">
        <v>1397.1099850000001</v>
      </c>
      <c r="C1965" s="125">
        <f t="shared" si="90"/>
        <v>1.9141122130986732E-2</v>
      </c>
      <c r="D1965" s="128">
        <f t="shared" si="91"/>
        <v>19141.122130986732</v>
      </c>
      <c r="E1965" s="128" t="e">
        <f t="shared" ca="1" si="92"/>
        <v>#NAME?</v>
      </c>
    </row>
    <row r="1966" spans="1:5" x14ac:dyDescent="0.3">
      <c r="A1966" s="73">
        <v>40990</v>
      </c>
      <c r="B1966" s="130">
        <v>1392.780029</v>
      </c>
      <c r="C1966" s="125">
        <f t="shared" si="90"/>
        <v>1.9671862956678554E-2</v>
      </c>
      <c r="D1966" s="128">
        <f t="shared" si="91"/>
        <v>19671.862956678553</v>
      </c>
      <c r="E1966" s="128" t="e">
        <f t="shared" ca="1" si="92"/>
        <v>#NAME?</v>
      </c>
    </row>
    <row r="1967" spans="1:5" x14ac:dyDescent="0.3">
      <c r="A1967" s="73">
        <v>40989</v>
      </c>
      <c r="B1967" s="130">
        <v>1402.8900149999999</v>
      </c>
      <c r="C1967" s="125">
        <f t="shared" si="90"/>
        <v>3.7157249073444865E-2</v>
      </c>
      <c r="D1967" s="128">
        <f t="shared" si="91"/>
        <v>37157.249073444866</v>
      </c>
      <c r="E1967" s="128" t="e">
        <f t="shared" ca="1" si="92"/>
        <v>#NAME?</v>
      </c>
    </row>
    <row r="1968" spans="1:5" x14ac:dyDescent="0.3">
      <c r="A1968" s="73">
        <v>40988</v>
      </c>
      <c r="B1968" s="130">
        <v>1405.5200199999999</v>
      </c>
      <c r="C1968" s="125">
        <f t="shared" si="90"/>
        <v>4.6272060872797116E-2</v>
      </c>
      <c r="D1968" s="128">
        <f t="shared" si="91"/>
        <v>46272.060872797119</v>
      </c>
      <c r="E1968" s="128" t="e">
        <f t="shared" ca="1" si="92"/>
        <v>#NAME?</v>
      </c>
    </row>
    <row r="1969" spans="1:5" x14ac:dyDescent="0.3">
      <c r="A1969" s="73">
        <v>40987</v>
      </c>
      <c r="B1969" s="130">
        <v>1409.75</v>
      </c>
      <c r="C1969" s="125">
        <f t="shared" si="90"/>
        <v>3.3291099268365043E-2</v>
      </c>
      <c r="D1969" s="128">
        <f t="shared" si="91"/>
        <v>33291.09926836504</v>
      </c>
      <c r="E1969" s="128" t="e">
        <f t="shared" ca="1" si="92"/>
        <v>#NAME?</v>
      </c>
    </row>
    <row r="1970" spans="1:5" x14ac:dyDescent="0.3">
      <c r="A1970" s="73">
        <v>40984</v>
      </c>
      <c r="B1970" s="130">
        <v>1404.170044</v>
      </c>
      <c r="C1970" s="125">
        <f t="shared" si="90"/>
        <v>2.521851804787234E-2</v>
      </c>
      <c r="D1970" s="128">
        <f t="shared" si="91"/>
        <v>25218.518047872341</v>
      </c>
      <c r="E1970" s="128" t="e">
        <f t="shared" ca="1" si="92"/>
        <v>#NAME?</v>
      </c>
    </row>
    <row r="1971" spans="1:5" x14ac:dyDescent="0.3">
      <c r="A1971" s="73">
        <v>40983</v>
      </c>
      <c r="B1971" s="130">
        <v>1402.599976</v>
      </c>
      <c r="C1971" s="125">
        <f t="shared" si="90"/>
        <v>2.0748284832464936E-2</v>
      </c>
      <c r="D1971" s="128">
        <f t="shared" si="91"/>
        <v>20748.284832464935</v>
      </c>
      <c r="E1971" s="128" t="e">
        <f t="shared" ca="1" si="92"/>
        <v>#NAME?</v>
      </c>
    </row>
    <row r="1972" spans="1:5" x14ac:dyDescent="0.3">
      <c r="A1972" s="73">
        <v>40982</v>
      </c>
      <c r="B1972" s="130">
        <v>1394.280029</v>
      </c>
      <c r="C1972" s="125">
        <f t="shared" si="90"/>
        <v>2.0941929199472797E-2</v>
      </c>
      <c r="D1972" s="128">
        <f t="shared" si="91"/>
        <v>20941.929199472797</v>
      </c>
      <c r="E1972" s="128" t="e">
        <f t="shared" ca="1" si="92"/>
        <v>#NAME?</v>
      </c>
    </row>
    <row r="1973" spans="1:5" x14ac:dyDescent="0.3">
      <c r="A1973" s="73">
        <v>40981</v>
      </c>
      <c r="B1973" s="130">
        <v>1395.9499510000001</v>
      </c>
      <c r="C1973" s="125">
        <f t="shared" si="90"/>
        <v>1.7322724470968165E-2</v>
      </c>
      <c r="D1973" s="128">
        <f t="shared" si="91"/>
        <v>17322.724470968165</v>
      </c>
      <c r="E1973" s="128" t="e">
        <f t="shared" ca="1" si="92"/>
        <v>#NAME?</v>
      </c>
    </row>
    <row r="1974" spans="1:5" x14ac:dyDescent="0.3">
      <c r="A1974" s="73">
        <v>40980</v>
      </c>
      <c r="B1974" s="130">
        <v>1371.089966</v>
      </c>
      <c r="C1974" s="125">
        <f t="shared" si="90"/>
        <v>2.5592466214394705E-3</v>
      </c>
      <c r="D1974" s="128">
        <f t="shared" si="91"/>
        <v>2559.2466214394703</v>
      </c>
      <c r="E1974" s="128" t="e">
        <f t="shared" ca="1" si="92"/>
        <v>#NAME?</v>
      </c>
    </row>
    <row r="1975" spans="1:5" x14ac:dyDescent="0.3">
      <c r="A1975" s="73">
        <v>40977</v>
      </c>
      <c r="B1975" s="130">
        <v>1370.869995</v>
      </c>
      <c r="C1975" s="125">
        <f t="shared" si="90"/>
        <v>3.7562091156164712E-3</v>
      </c>
      <c r="D1975" s="128">
        <f t="shared" si="91"/>
        <v>3756.2091156164711</v>
      </c>
      <c r="E1975" s="128" t="e">
        <f t="shared" ca="1" si="92"/>
        <v>#NAME?</v>
      </c>
    </row>
    <row r="1976" spans="1:5" x14ac:dyDescent="0.3">
      <c r="A1976" s="73">
        <v>40976</v>
      </c>
      <c r="B1976" s="130">
        <v>1365.910034</v>
      </c>
      <c r="C1976" s="125">
        <f t="shared" si="90"/>
        <v>1.796952657269868E-3</v>
      </c>
      <c r="D1976" s="128">
        <f t="shared" si="91"/>
        <v>1796.952657269868</v>
      </c>
      <c r="E1976" s="128" t="e">
        <f t="shared" ca="1" si="92"/>
        <v>#NAME?</v>
      </c>
    </row>
    <row r="1977" spans="1:5" x14ac:dyDescent="0.3">
      <c r="A1977" s="73">
        <v>40975</v>
      </c>
      <c r="B1977" s="130">
        <v>1352.630005</v>
      </c>
      <c r="C1977" s="125">
        <f t="shared" si="90"/>
        <v>-3.7049252935437149E-3</v>
      </c>
      <c r="D1977" s="128">
        <f t="shared" si="91"/>
        <v>-3704.9252935437148</v>
      </c>
      <c r="E1977" s="128" t="e">
        <f t="shared" ca="1" si="92"/>
        <v>#NAME?</v>
      </c>
    </row>
    <row r="1978" spans="1:5" x14ac:dyDescent="0.3">
      <c r="A1978" s="73">
        <v>40974</v>
      </c>
      <c r="B1978" s="130">
        <v>1343.3599850000001</v>
      </c>
      <c r="C1978" s="125">
        <f t="shared" si="90"/>
        <v>-1.3837790457913113E-2</v>
      </c>
      <c r="D1978" s="128">
        <f t="shared" si="91"/>
        <v>-13837.790457913114</v>
      </c>
      <c r="E1978" s="128" t="e">
        <f t="shared" ca="1" si="92"/>
        <v>#NAME?</v>
      </c>
    </row>
    <row r="1979" spans="1:5" x14ac:dyDescent="0.3">
      <c r="A1979" s="73">
        <v>40973</v>
      </c>
      <c r="B1979" s="130">
        <v>1364.329956</v>
      </c>
      <c r="C1979" s="125">
        <f t="shared" si="90"/>
        <v>2.2773345030204784E-3</v>
      </c>
      <c r="D1979" s="128">
        <f t="shared" si="91"/>
        <v>2277.3345030204782</v>
      </c>
      <c r="E1979" s="128" t="e">
        <f t="shared" ca="1" si="92"/>
        <v>#NAME?</v>
      </c>
    </row>
    <row r="1980" spans="1:5" x14ac:dyDescent="0.3">
      <c r="A1980" s="73">
        <v>40970</v>
      </c>
      <c r="B1980" s="130">
        <v>1369.630005</v>
      </c>
      <c r="C1980" s="125">
        <f t="shared" si="90"/>
        <v>8.5343330587912547E-3</v>
      </c>
      <c r="D1980" s="128">
        <f t="shared" si="91"/>
        <v>8534.3330587912551</v>
      </c>
      <c r="E1980" s="128" t="e">
        <f t="shared" ca="1" si="92"/>
        <v>#NAME?</v>
      </c>
    </row>
    <row r="1981" spans="1:5" x14ac:dyDescent="0.3">
      <c r="A1981" s="73">
        <v>40969</v>
      </c>
      <c r="B1981" s="130">
        <v>1374.089966</v>
      </c>
      <c r="C1981" s="125">
        <f t="shared" si="90"/>
        <v>2.2974461901155596E-2</v>
      </c>
      <c r="D1981" s="128">
        <f t="shared" si="91"/>
        <v>22974.461901155595</v>
      </c>
      <c r="E1981" s="128" t="e">
        <f t="shared" ca="1" si="92"/>
        <v>#NAME?</v>
      </c>
    </row>
    <row r="1982" spans="1:5" x14ac:dyDescent="0.3">
      <c r="A1982" s="73">
        <v>40968</v>
      </c>
      <c r="B1982" s="130">
        <v>1365.6800539999999</v>
      </c>
      <c r="C1982" s="125">
        <f t="shared" si="90"/>
        <v>1.1240321362458339E-2</v>
      </c>
      <c r="D1982" s="128">
        <f t="shared" si="91"/>
        <v>11240.321362458339</v>
      </c>
      <c r="E1982" s="128" t="e">
        <f t="shared" ca="1" si="92"/>
        <v>#NAME?</v>
      </c>
    </row>
    <row r="1983" spans="1:5" x14ac:dyDescent="0.3">
      <c r="A1983" s="73">
        <v>40967</v>
      </c>
      <c r="B1983" s="130">
        <v>1372.1800539999999</v>
      </c>
      <c r="C1983" s="125">
        <f t="shared" si="90"/>
        <v>1.5098747344611141E-2</v>
      </c>
      <c r="D1983" s="128">
        <f t="shared" si="91"/>
        <v>15098.747344611142</v>
      </c>
      <c r="E1983" s="128" t="e">
        <f t="shared" ca="1" si="92"/>
        <v>#NAME?</v>
      </c>
    </row>
    <row r="1984" spans="1:5" x14ac:dyDescent="0.3">
      <c r="A1984" s="73">
        <v>40966</v>
      </c>
      <c r="B1984" s="130">
        <v>1367.589966</v>
      </c>
      <c r="C1984" s="125">
        <f t="shared" si="90"/>
        <v>1.8582755408194762E-2</v>
      </c>
      <c r="D1984" s="128">
        <f t="shared" si="91"/>
        <v>18582.755408194764</v>
      </c>
      <c r="E1984" s="128" t="e">
        <f t="shared" ca="1" si="92"/>
        <v>#NAME?</v>
      </c>
    </row>
    <row r="1985" spans="1:5" x14ac:dyDescent="0.3">
      <c r="A1985" s="73">
        <v>40963</v>
      </c>
      <c r="B1985" s="130">
        <v>1365.73999</v>
      </c>
      <c r="C1985" s="125">
        <f t="shared" si="90"/>
        <v>1.0200110580868671E-2</v>
      </c>
      <c r="D1985" s="128">
        <f t="shared" si="91"/>
        <v>10200.110580868672</v>
      </c>
      <c r="E1985" s="128" t="e">
        <f t="shared" ca="1" si="92"/>
        <v>#NAME?</v>
      </c>
    </row>
    <row r="1986" spans="1:5" x14ac:dyDescent="0.3">
      <c r="A1986" s="73">
        <v>40962</v>
      </c>
      <c r="B1986" s="130">
        <v>1363.459961</v>
      </c>
      <c r="C1986" s="125">
        <f t="shared" si="90"/>
        <v>1.0000296593981828E-2</v>
      </c>
      <c r="D1986" s="128">
        <f t="shared" si="91"/>
        <v>10000.296593981828</v>
      </c>
      <c r="E1986" s="128" t="e">
        <f t="shared" ca="1" si="92"/>
        <v>#NAME?</v>
      </c>
    </row>
    <row r="1987" spans="1:5" x14ac:dyDescent="0.3">
      <c r="A1987" s="73">
        <v>40961</v>
      </c>
      <c r="B1987" s="130">
        <v>1357.660034</v>
      </c>
      <c r="C1987" s="125">
        <f t="shared" si="90"/>
        <v>7.876459384620782E-3</v>
      </c>
      <c r="D1987" s="128">
        <f t="shared" si="91"/>
        <v>7876.4593846207817</v>
      </c>
      <c r="E1987" s="128" t="e">
        <f t="shared" ca="1" si="92"/>
        <v>#NAME?</v>
      </c>
    </row>
    <row r="1988" spans="1:5" x14ac:dyDescent="0.3">
      <c r="A1988" s="73">
        <v>40960</v>
      </c>
      <c r="B1988" s="130">
        <v>1362.209961</v>
      </c>
      <c r="C1988" s="125">
        <f t="shared" si="90"/>
        <v>1.3300309883149009E-2</v>
      </c>
      <c r="D1988" s="128">
        <f t="shared" si="91"/>
        <v>13300.309883149008</v>
      </c>
      <c r="E1988" s="128" t="e">
        <f t="shared" ca="1" si="92"/>
        <v>#NAME?</v>
      </c>
    </row>
    <row r="1989" spans="1:5" x14ac:dyDescent="0.3">
      <c r="A1989" s="73">
        <v>40956</v>
      </c>
      <c r="B1989" s="130">
        <v>1361.2299800000001</v>
      </c>
      <c r="C1989" s="125">
        <f t="shared" si="90"/>
        <v>1.2142133770978392E-2</v>
      </c>
      <c r="D1989" s="128">
        <f t="shared" si="91"/>
        <v>12142.133770978391</v>
      </c>
      <c r="E1989" s="128" t="e">
        <f t="shared" ca="1" si="92"/>
        <v>#NAME?</v>
      </c>
    </row>
    <row r="1990" spans="1:5" x14ac:dyDescent="0.3">
      <c r="A1990" s="73">
        <v>40955</v>
      </c>
      <c r="B1990" s="130">
        <v>1358.040039</v>
      </c>
      <c r="C1990" s="125">
        <f t="shared" si="90"/>
        <v>2.4518308797762289E-2</v>
      </c>
      <c r="D1990" s="128">
        <f t="shared" si="91"/>
        <v>24518.308797762289</v>
      </c>
      <c r="E1990" s="128" t="e">
        <f t="shared" ca="1" si="92"/>
        <v>#NAME?</v>
      </c>
    </row>
    <row r="1991" spans="1:5" x14ac:dyDescent="0.3">
      <c r="A1991" s="73">
        <v>40954</v>
      </c>
      <c r="B1991" s="130">
        <v>1343.2299800000001</v>
      </c>
      <c r="C1991" s="125">
        <f t="shared" si="90"/>
        <v>1.4455221692994957E-2</v>
      </c>
      <c r="D1991" s="128">
        <f t="shared" si="91"/>
        <v>14455.221692994957</v>
      </c>
      <c r="E1991" s="128" t="e">
        <f t="shared" ca="1" si="92"/>
        <v>#NAME?</v>
      </c>
    </row>
    <row r="1992" spans="1:5" x14ac:dyDescent="0.3">
      <c r="A1992" s="73">
        <v>40953</v>
      </c>
      <c r="B1992" s="130">
        <v>1350.5</v>
      </c>
      <c r="C1992" s="125">
        <f t="shared" ref="C1992:C2055" si="93">B1992/B2002-1</f>
        <v>2.9022915867161103E-2</v>
      </c>
      <c r="D1992" s="128">
        <f t="shared" ref="D1992:D2055" si="94">C1992*$B$5</f>
        <v>29022.915867161104</v>
      </c>
      <c r="E1992" s="128" t="e">
        <f t="shared" ref="E1992:E2055" ca="1" si="95">ABS(_xlfn.PERCENTILE.INC(OFFSET(D1992,0,0,Window),1-VaRLevel))</f>
        <v>#NAME?</v>
      </c>
    </row>
    <row r="1993" spans="1:5" x14ac:dyDescent="0.3">
      <c r="A1993" s="73">
        <v>40952</v>
      </c>
      <c r="B1993" s="130">
        <v>1351.7700199999999</v>
      </c>
      <c r="C1993" s="125">
        <f t="shared" si="93"/>
        <v>2.9519965350454536E-2</v>
      </c>
      <c r="D1993" s="128">
        <f t="shared" si="94"/>
        <v>29519.965350454535</v>
      </c>
      <c r="E1993" s="128" t="e">
        <f t="shared" ca="1" si="95"/>
        <v>#NAME?</v>
      </c>
    </row>
    <row r="1994" spans="1:5" x14ac:dyDescent="0.3">
      <c r="A1994" s="73">
        <v>40949</v>
      </c>
      <c r="B1994" s="130">
        <v>1342.6400149999999</v>
      </c>
      <c r="C1994" s="125">
        <f t="shared" si="93"/>
        <v>1.998743467021713E-2</v>
      </c>
      <c r="D1994" s="128">
        <f t="shared" si="94"/>
        <v>19987.434670217131</v>
      </c>
      <c r="E1994" s="128" t="e">
        <f t="shared" ca="1" si="95"/>
        <v>#NAME?</v>
      </c>
    </row>
    <row r="1995" spans="1:5" x14ac:dyDescent="0.3">
      <c r="A1995" s="73">
        <v>40948</v>
      </c>
      <c r="B1995" s="130">
        <v>1351.9499510000001</v>
      </c>
      <c r="C1995" s="125">
        <f t="shared" si="93"/>
        <v>2.5424099593530647E-2</v>
      </c>
      <c r="D1995" s="128">
        <f t="shared" si="94"/>
        <v>25424.099593530646</v>
      </c>
      <c r="E1995" s="128" t="e">
        <f t="shared" ca="1" si="95"/>
        <v>#NAME?</v>
      </c>
    </row>
    <row r="1996" spans="1:5" x14ac:dyDescent="0.3">
      <c r="A1996" s="73">
        <v>40947</v>
      </c>
      <c r="B1996" s="130">
        <v>1349.959961</v>
      </c>
      <c r="C1996" s="125">
        <f t="shared" si="93"/>
        <v>1.8023242490255997E-2</v>
      </c>
      <c r="D1996" s="128">
        <f t="shared" si="94"/>
        <v>18023.242490255998</v>
      </c>
      <c r="E1996" s="128" t="e">
        <f t="shared" ca="1" si="95"/>
        <v>#NAME?</v>
      </c>
    </row>
    <row r="1997" spans="1:5" x14ac:dyDescent="0.3">
      <c r="A1997" s="73">
        <v>40946</v>
      </c>
      <c r="B1997" s="130">
        <v>1347.0500489999999</v>
      </c>
      <c r="C1997" s="125">
        <f t="shared" si="93"/>
        <v>2.4645361433469848E-2</v>
      </c>
      <c r="D1997" s="128">
        <f t="shared" si="94"/>
        <v>24645.361433469847</v>
      </c>
      <c r="E1997" s="128" t="e">
        <f t="shared" ca="1" si="95"/>
        <v>#NAME?</v>
      </c>
    </row>
    <row r="1998" spans="1:5" x14ac:dyDescent="0.3">
      <c r="A1998" s="73">
        <v>40945</v>
      </c>
      <c r="B1998" s="130">
        <v>1344.329956</v>
      </c>
      <c r="C1998" s="125">
        <f t="shared" si="93"/>
        <v>2.1527322188449771E-2</v>
      </c>
      <c r="D1998" s="128">
        <f t="shared" si="94"/>
        <v>21527.322188449773</v>
      </c>
      <c r="E1998" s="128" t="e">
        <f t="shared" ca="1" si="95"/>
        <v>#NAME?</v>
      </c>
    </row>
    <row r="1999" spans="1:5" x14ac:dyDescent="0.3">
      <c r="A1999" s="73">
        <v>40942</v>
      </c>
      <c r="B1999" s="130">
        <v>1344.900024</v>
      </c>
      <c r="C1999" s="125">
        <f t="shared" si="93"/>
        <v>2.2442198366851462E-2</v>
      </c>
      <c r="D1999" s="128">
        <f t="shared" si="94"/>
        <v>22442.198366851462</v>
      </c>
      <c r="E1999" s="128" t="e">
        <f t="shared" ca="1" si="95"/>
        <v>#NAME?</v>
      </c>
    </row>
    <row r="2000" spans="1:5" x14ac:dyDescent="0.3">
      <c r="A2000" s="73">
        <v>40941</v>
      </c>
      <c r="B2000" s="130">
        <v>1325.540039</v>
      </c>
      <c r="C2000" s="125">
        <f t="shared" si="93"/>
        <v>8.3986603271206661E-3</v>
      </c>
      <c r="D2000" s="128">
        <f t="shared" si="94"/>
        <v>8398.6603271206659</v>
      </c>
      <c r="E2000" s="128" t="e">
        <f t="shared" ca="1" si="95"/>
        <v>#NAME?</v>
      </c>
    </row>
    <row r="2001" spans="1:5" x14ac:dyDescent="0.3">
      <c r="A2001" s="73">
        <v>40940</v>
      </c>
      <c r="B2001" s="130">
        <v>1324.089966</v>
      </c>
      <c r="C2001" s="125">
        <f t="shared" si="93"/>
        <v>1.2270210789778524E-2</v>
      </c>
      <c r="D2001" s="128">
        <f t="shared" si="94"/>
        <v>12270.210789778524</v>
      </c>
      <c r="E2001" s="128" t="e">
        <f t="shared" ca="1" si="95"/>
        <v>#NAME?</v>
      </c>
    </row>
    <row r="2002" spans="1:5" x14ac:dyDescent="0.3">
      <c r="A2002" s="73">
        <v>40939</v>
      </c>
      <c r="B2002" s="130">
        <v>1312.410034</v>
      </c>
      <c r="C2002" s="125">
        <f t="shared" si="93"/>
        <v>1.4485911679655405E-2</v>
      </c>
      <c r="D2002" s="128">
        <f t="shared" si="94"/>
        <v>14485.911679655406</v>
      </c>
      <c r="E2002" s="128" t="e">
        <f t="shared" ca="1" si="95"/>
        <v>#NAME?</v>
      </c>
    </row>
    <row r="2003" spans="1:5" x14ac:dyDescent="0.3">
      <c r="A2003" s="73">
        <v>40938</v>
      </c>
      <c r="B2003" s="130">
        <v>1313.01001</v>
      </c>
      <c r="C2003" s="125">
        <f t="shared" si="93"/>
        <v>1.8555759978663877E-2</v>
      </c>
      <c r="D2003" s="128">
        <f t="shared" si="94"/>
        <v>18555.759978663878</v>
      </c>
      <c r="E2003" s="128" t="e">
        <f t="shared" ca="1" si="95"/>
        <v>#NAME?</v>
      </c>
    </row>
    <row r="2004" spans="1:5" x14ac:dyDescent="0.3">
      <c r="A2004" s="73">
        <v>40935</v>
      </c>
      <c r="B2004" s="130">
        <v>1316.329956</v>
      </c>
      <c r="C2004" s="125">
        <f t="shared" si="93"/>
        <v>1.6078700115785383E-2</v>
      </c>
      <c r="D2004" s="128">
        <f t="shared" si="94"/>
        <v>16078.700115785383</v>
      </c>
      <c r="E2004" s="128" t="e">
        <f t="shared" ca="1" si="95"/>
        <v>#NAME?</v>
      </c>
    </row>
    <row r="2005" spans="1:5" x14ac:dyDescent="0.3">
      <c r="A2005" s="73">
        <v>40934</v>
      </c>
      <c r="B2005" s="130">
        <v>1318.4300539999999</v>
      </c>
      <c r="C2005" s="125">
        <f t="shared" si="93"/>
        <v>2.0077737683797503E-2</v>
      </c>
      <c r="D2005" s="128">
        <f t="shared" si="94"/>
        <v>20077.737683797503</v>
      </c>
      <c r="E2005" s="128" t="e">
        <f t="shared" ca="1" si="95"/>
        <v>#NAME?</v>
      </c>
    </row>
    <row r="2006" spans="1:5" x14ac:dyDescent="0.3">
      <c r="A2006" s="73">
        <v>40933</v>
      </c>
      <c r="B2006" s="130">
        <v>1326.0600589999999</v>
      </c>
      <c r="C2006" s="125">
        <f t="shared" si="93"/>
        <v>2.6298761808204896E-2</v>
      </c>
      <c r="D2006" s="128">
        <f t="shared" si="94"/>
        <v>26298.761808204898</v>
      </c>
      <c r="E2006" s="128" t="e">
        <f t="shared" ca="1" si="95"/>
        <v>#NAME?</v>
      </c>
    </row>
    <row r="2007" spans="1:5" x14ac:dyDescent="0.3">
      <c r="A2007" s="73">
        <v>40932</v>
      </c>
      <c r="B2007" s="130">
        <v>1314.650024</v>
      </c>
      <c r="C2007" s="125">
        <f t="shared" si="93"/>
        <v>2.6508998437527076E-2</v>
      </c>
      <c r="D2007" s="128">
        <f t="shared" si="94"/>
        <v>26508.998437527076</v>
      </c>
      <c r="E2007" s="128" t="e">
        <f t="shared" ca="1" si="95"/>
        <v>#NAME?</v>
      </c>
    </row>
    <row r="2008" spans="1:5" x14ac:dyDescent="0.3">
      <c r="A2008" s="73">
        <v>40931</v>
      </c>
      <c r="B2008" s="130">
        <v>1316</v>
      </c>
      <c r="C2008" s="125">
        <f t="shared" si="93"/>
        <v>2.9887024860241862E-2</v>
      </c>
      <c r="D2008" s="128">
        <f t="shared" si="94"/>
        <v>29887.024860241861</v>
      </c>
      <c r="E2008" s="128" t="e">
        <f t="shared" ca="1" si="95"/>
        <v>#NAME?</v>
      </c>
    </row>
    <row r="2009" spans="1:5" x14ac:dyDescent="0.3">
      <c r="A2009" s="73">
        <v>40928</v>
      </c>
      <c r="B2009" s="130">
        <v>1315.380005</v>
      </c>
      <c r="C2009" s="125">
        <f t="shared" si="93"/>
        <v>2.6790270884559764E-2</v>
      </c>
      <c r="D2009" s="128">
        <f t="shared" si="94"/>
        <v>26790.270884559763</v>
      </c>
      <c r="E2009" s="128" t="e">
        <f t="shared" ca="1" si="95"/>
        <v>#NAME?</v>
      </c>
    </row>
    <row r="2010" spans="1:5" x14ac:dyDescent="0.3">
      <c r="A2010" s="73">
        <v>40927</v>
      </c>
      <c r="B2010" s="130">
        <v>1314.5</v>
      </c>
      <c r="C2010" s="125">
        <f t="shared" si="93"/>
        <v>2.9123893817371904E-2</v>
      </c>
      <c r="D2010" s="128">
        <f t="shared" si="94"/>
        <v>29123.893817371903</v>
      </c>
      <c r="E2010" s="128" t="e">
        <f t="shared" ca="1" si="95"/>
        <v>#NAME?</v>
      </c>
    </row>
    <row r="2011" spans="1:5" x14ac:dyDescent="0.3">
      <c r="A2011" s="73">
        <v>40926</v>
      </c>
      <c r="B2011" s="130">
        <v>1308.040039</v>
      </c>
      <c r="C2011" s="125">
        <f t="shared" si="93"/>
        <v>2.4258827751812095E-2</v>
      </c>
      <c r="D2011" s="128">
        <f t="shared" si="94"/>
        <v>24258.827751812096</v>
      </c>
      <c r="E2011" s="128" t="e">
        <f t="shared" ca="1" si="95"/>
        <v>#NAME?</v>
      </c>
    </row>
    <row r="2012" spans="1:5" x14ac:dyDescent="0.3">
      <c r="A2012" s="73">
        <v>40925</v>
      </c>
      <c r="B2012" s="130">
        <v>1293.670044</v>
      </c>
      <c r="C2012" s="125">
        <f t="shared" si="93"/>
        <v>2.8681670394688386E-2</v>
      </c>
      <c r="D2012" s="128">
        <f t="shared" si="94"/>
        <v>28681.670394688386</v>
      </c>
      <c r="E2012" s="128" t="e">
        <f t="shared" ca="1" si="95"/>
        <v>#NAME?</v>
      </c>
    </row>
    <row r="2013" spans="1:5" x14ac:dyDescent="0.3">
      <c r="A2013" s="73">
        <v>40921</v>
      </c>
      <c r="B2013" s="130">
        <v>1289.089966</v>
      </c>
      <c r="C2013" s="125">
        <f t="shared" si="93"/>
        <v>2.0640960228009764E-2</v>
      </c>
      <c r="D2013" s="128">
        <f t="shared" si="94"/>
        <v>20640.960228009764</v>
      </c>
      <c r="E2013" s="128" t="e">
        <f t="shared" ca="1" si="95"/>
        <v>#NAME?</v>
      </c>
    </row>
    <row r="2014" spans="1:5" x14ac:dyDescent="0.3">
      <c r="A2014" s="73">
        <v>40920</v>
      </c>
      <c r="B2014" s="130">
        <v>1295.5</v>
      </c>
      <c r="C2014" s="125">
        <f t="shared" si="93"/>
        <v>3.669855674395972E-2</v>
      </c>
      <c r="D2014" s="128">
        <f t="shared" si="94"/>
        <v>36698.556743959722</v>
      </c>
      <c r="E2014" s="128" t="e">
        <f t="shared" ca="1" si="95"/>
        <v>#NAME?</v>
      </c>
    </row>
    <row r="2015" spans="1:5" x14ac:dyDescent="0.3">
      <c r="A2015" s="73">
        <v>40919</v>
      </c>
      <c r="B2015" s="130">
        <v>1292.4799800000001</v>
      </c>
      <c r="C2015" s="125">
        <f t="shared" si="93"/>
        <v>2.1376073623742275E-2</v>
      </c>
      <c r="D2015" s="128">
        <f t="shared" si="94"/>
        <v>21376.073623742275</v>
      </c>
      <c r="E2015" s="128" t="e">
        <f t="shared" ca="1" si="95"/>
        <v>#NAME?</v>
      </c>
    </row>
    <row r="2016" spans="1:5" x14ac:dyDescent="0.3">
      <c r="A2016" s="73">
        <v>40918</v>
      </c>
      <c r="B2016" s="130">
        <v>1292.079956</v>
      </c>
      <c r="C2016" s="125">
        <f t="shared" si="93"/>
        <v>2.1140730821360476E-2</v>
      </c>
      <c r="D2016" s="128">
        <f t="shared" si="94"/>
        <v>21140.730821360477</v>
      </c>
      <c r="E2016" s="128" t="e">
        <f t="shared" ca="1" si="95"/>
        <v>#NAME?</v>
      </c>
    </row>
    <row r="2017" spans="1:5" x14ac:dyDescent="0.3">
      <c r="A2017" s="73">
        <v>40917</v>
      </c>
      <c r="B2017" s="130">
        <v>1280.6999510000001</v>
      </c>
      <c r="C2017" s="125">
        <f t="shared" si="93"/>
        <v>2.1291826953748094E-2</v>
      </c>
      <c r="D2017" s="128">
        <f t="shared" si="94"/>
        <v>21291.826953748096</v>
      </c>
      <c r="E2017" s="128" t="e">
        <f t="shared" ca="1" si="95"/>
        <v>#NAME?</v>
      </c>
    </row>
    <row r="2018" spans="1:5" x14ac:dyDescent="0.3">
      <c r="A2018" s="73">
        <v>40914</v>
      </c>
      <c r="B2018" s="130">
        <v>1277.8100589999999</v>
      </c>
      <c r="C2018" s="125">
        <f t="shared" si="93"/>
        <v>2.7409777759369813E-2</v>
      </c>
      <c r="D2018" s="128">
        <f t="shared" si="94"/>
        <v>27409.777759369812</v>
      </c>
      <c r="E2018" s="128" t="e">
        <f t="shared" ca="1" si="95"/>
        <v>#NAME?</v>
      </c>
    </row>
    <row r="2019" spans="1:5" x14ac:dyDescent="0.3">
      <c r="A2019" s="73">
        <v>40913</v>
      </c>
      <c r="B2019" s="130">
        <v>1281.0600589999999</v>
      </c>
      <c r="C2019" s="125">
        <f t="shared" si="93"/>
        <v>3.2030942101412885E-2</v>
      </c>
      <c r="D2019" s="128">
        <f t="shared" si="94"/>
        <v>32030.942101412886</v>
      </c>
      <c r="E2019" s="128" t="e">
        <f t="shared" ca="1" si="95"/>
        <v>#NAME?</v>
      </c>
    </row>
    <row r="2020" spans="1:5" x14ac:dyDescent="0.3">
      <c r="A2020" s="73">
        <v>40912</v>
      </c>
      <c r="B2020" s="130">
        <v>1277.3000489999999</v>
      </c>
      <c r="C2020" s="125">
        <f t="shared" si="93"/>
        <v>5.9692267335308635E-2</v>
      </c>
      <c r="D2020" s="128">
        <f t="shared" si="94"/>
        <v>59692.267335308636</v>
      </c>
      <c r="E2020" s="128" t="e">
        <f t="shared" ca="1" si="95"/>
        <v>#NAME?</v>
      </c>
    </row>
    <row r="2021" spans="1:5" x14ac:dyDescent="0.3">
      <c r="A2021" s="73">
        <v>40911</v>
      </c>
      <c r="B2021" s="130">
        <v>1277.0600589999999</v>
      </c>
      <c r="C2021" s="125">
        <f t="shared" si="93"/>
        <v>4.7062315235296026E-2</v>
      </c>
      <c r="D2021" s="128">
        <f t="shared" si="94"/>
        <v>47062.315235296024</v>
      </c>
      <c r="E2021" s="128" t="e">
        <f t="shared" ca="1" si="95"/>
        <v>#NAME?</v>
      </c>
    </row>
    <row r="2022" spans="1:5" x14ac:dyDescent="0.3">
      <c r="A2022" s="73">
        <v>40907</v>
      </c>
      <c r="B2022" s="130">
        <v>1257.599976</v>
      </c>
      <c r="C2022" s="125">
        <f t="shared" si="93"/>
        <v>3.4423175817396734E-2</v>
      </c>
      <c r="D2022" s="128">
        <f t="shared" si="94"/>
        <v>34423.175817396732</v>
      </c>
      <c r="E2022" s="128" t="e">
        <f t="shared" ca="1" si="95"/>
        <v>#NAME?</v>
      </c>
    </row>
    <row r="2023" spans="1:5" x14ac:dyDescent="0.3">
      <c r="A2023" s="73">
        <v>40906</v>
      </c>
      <c r="B2023" s="130">
        <v>1263.0200199999999</v>
      </c>
      <c r="C2023" s="125">
        <f t="shared" si="93"/>
        <v>4.2250562196968433E-2</v>
      </c>
      <c r="D2023" s="128">
        <f t="shared" si="94"/>
        <v>42250.562196968436</v>
      </c>
      <c r="E2023" s="128" t="e">
        <f t="shared" ca="1" si="95"/>
        <v>#NAME?</v>
      </c>
    </row>
    <row r="2024" spans="1:5" x14ac:dyDescent="0.3">
      <c r="A2024" s="73">
        <v>40905</v>
      </c>
      <c r="B2024" s="130">
        <v>1249.6400149999999</v>
      </c>
      <c r="C2024" s="125">
        <f t="shared" si="93"/>
        <v>1.9506771793246003E-2</v>
      </c>
      <c r="D2024" s="128">
        <f t="shared" si="94"/>
        <v>19506.771793246004</v>
      </c>
      <c r="E2024" s="128" t="e">
        <f t="shared" ca="1" si="95"/>
        <v>#NAME?</v>
      </c>
    </row>
    <row r="2025" spans="1:5" x14ac:dyDescent="0.3">
      <c r="A2025" s="73">
        <v>40904</v>
      </c>
      <c r="B2025" s="130">
        <v>1265.4300539999999</v>
      </c>
      <c r="C2025" s="125">
        <f t="shared" si="93"/>
        <v>2.3421582148556608E-2</v>
      </c>
      <c r="D2025" s="128">
        <f t="shared" si="94"/>
        <v>23421.582148556608</v>
      </c>
      <c r="E2025" s="128" t="e">
        <f t="shared" ca="1" si="95"/>
        <v>#NAME?</v>
      </c>
    </row>
    <row r="2026" spans="1:5" x14ac:dyDescent="0.3">
      <c r="A2026" s="73">
        <v>40900</v>
      </c>
      <c r="B2026" s="130">
        <v>1265.329956</v>
      </c>
      <c r="C2026" s="125">
        <f t="shared" si="93"/>
        <v>8.0784705714909144E-3</v>
      </c>
      <c r="D2026" s="128">
        <f t="shared" si="94"/>
        <v>8078.4705714909142</v>
      </c>
      <c r="E2026" s="128" t="e">
        <f t="shared" ca="1" si="95"/>
        <v>#NAME?</v>
      </c>
    </row>
    <row r="2027" spans="1:5" x14ac:dyDescent="0.3">
      <c r="A2027" s="73">
        <v>40899</v>
      </c>
      <c r="B2027" s="130">
        <v>1254</v>
      </c>
      <c r="C2027" s="125">
        <f t="shared" si="93"/>
        <v>1.5919329511130398E-2</v>
      </c>
      <c r="D2027" s="128">
        <f t="shared" si="94"/>
        <v>15919.329511130398</v>
      </c>
      <c r="E2027" s="128" t="e">
        <f t="shared" ca="1" si="95"/>
        <v>#NAME?</v>
      </c>
    </row>
    <row r="2028" spans="1:5" x14ac:dyDescent="0.3">
      <c r="A2028" s="73">
        <v>40898</v>
      </c>
      <c r="B2028" s="130">
        <v>1243.719971</v>
      </c>
      <c r="C2028" s="125">
        <f t="shared" si="93"/>
        <v>-1.3711262292041559E-2</v>
      </c>
      <c r="D2028" s="128">
        <f t="shared" si="94"/>
        <v>-13711.26229204156</v>
      </c>
      <c r="E2028" s="128" t="e">
        <f t="shared" ca="1" si="95"/>
        <v>#NAME?</v>
      </c>
    </row>
    <row r="2029" spans="1:5" x14ac:dyDescent="0.3">
      <c r="A2029" s="73">
        <v>40897</v>
      </c>
      <c r="B2029" s="130">
        <v>1241.3000489999999</v>
      </c>
      <c r="C2029" s="125">
        <f t="shared" si="93"/>
        <v>-1.3643489630790762E-2</v>
      </c>
      <c r="D2029" s="128">
        <f t="shared" si="94"/>
        <v>-13643.489630790762</v>
      </c>
      <c r="E2029" s="128" t="e">
        <f t="shared" ca="1" si="95"/>
        <v>#NAME?</v>
      </c>
    </row>
    <row r="2030" spans="1:5" x14ac:dyDescent="0.3">
      <c r="A2030" s="73">
        <v>40896</v>
      </c>
      <c r="B2030" s="130">
        <v>1205.349976</v>
      </c>
      <c r="C2030" s="125">
        <f t="shared" si="93"/>
        <v>-4.1150906712890123E-2</v>
      </c>
      <c r="D2030" s="128">
        <f t="shared" si="94"/>
        <v>-41150.906712890122</v>
      </c>
      <c r="E2030" s="128" t="e">
        <f t="shared" ca="1" si="95"/>
        <v>#NAME?</v>
      </c>
    </row>
    <row r="2031" spans="1:5" x14ac:dyDescent="0.3">
      <c r="A2031" s="73">
        <v>40893</v>
      </c>
      <c r="B2031" s="130">
        <v>1219.660034</v>
      </c>
      <c r="C2031" s="125">
        <f t="shared" si="93"/>
        <v>-1.9786538742236792E-2</v>
      </c>
      <c r="D2031" s="128">
        <f t="shared" si="94"/>
        <v>-19786.538742236793</v>
      </c>
      <c r="E2031" s="128" t="e">
        <f t="shared" ca="1" si="95"/>
        <v>#NAME?</v>
      </c>
    </row>
    <row r="2032" spans="1:5" x14ac:dyDescent="0.3">
      <c r="A2032" s="73">
        <v>40892</v>
      </c>
      <c r="B2032" s="130">
        <v>1215.75</v>
      </c>
      <c r="C2032" s="125">
        <f t="shared" si="93"/>
        <v>-2.3164406481892663E-2</v>
      </c>
      <c r="D2032" s="128">
        <f t="shared" si="94"/>
        <v>-23164.406481892664</v>
      </c>
      <c r="E2032" s="128" t="e">
        <f t="shared" ca="1" si="95"/>
        <v>#NAME?</v>
      </c>
    </row>
    <row r="2033" spans="1:5" x14ac:dyDescent="0.3">
      <c r="A2033" s="73">
        <v>40891</v>
      </c>
      <c r="B2033" s="130">
        <v>1211.8199460000001</v>
      </c>
      <c r="C2033" s="125">
        <f t="shared" si="93"/>
        <v>-2.8180547971900727E-2</v>
      </c>
      <c r="D2033" s="128">
        <f t="shared" si="94"/>
        <v>-28180.547971900727</v>
      </c>
      <c r="E2033" s="128" t="e">
        <f t="shared" ca="1" si="95"/>
        <v>#NAME?</v>
      </c>
    </row>
    <row r="2034" spans="1:5" x14ac:dyDescent="0.3">
      <c r="A2034" s="73">
        <v>40890</v>
      </c>
      <c r="B2034" s="130">
        <v>1225.7299800000001</v>
      </c>
      <c r="C2034" s="125">
        <f t="shared" si="93"/>
        <v>2.5552456519544853E-2</v>
      </c>
      <c r="D2034" s="128">
        <f t="shared" si="94"/>
        <v>25552.456519544852</v>
      </c>
      <c r="E2034" s="128" t="e">
        <f t="shared" ca="1" si="95"/>
        <v>#NAME?</v>
      </c>
    </row>
    <row r="2035" spans="1:5" x14ac:dyDescent="0.3">
      <c r="A2035" s="73">
        <v>40889</v>
      </c>
      <c r="B2035" s="130">
        <v>1236.469971</v>
      </c>
      <c r="C2035" s="125">
        <f t="shared" si="93"/>
        <v>3.6828577581987876E-2</v>
      </c>
      <c r="D2035" s="128">
        <f t="shared" si="94"/>
        <v>36828.577581987876</v>
      </c>
      <c r="E2035" s="128" t="e">
        <f t="shared" ca="1" si="95"/>
        <v>#NAME?</v>
      </c>
    </row>
    <row r="2036" spans="1:5" x14ac:dyDescent="0.3">
      <c r="A2036" s="73">
        <v>40886</v>
      </c>
      <c r="B2036" s="130">
        <v>1255.1899410000001</v>
      </c>
      <c r="C2036" s="125">
        <f t="shared" si="93"/>
        <v>8.3302315011779315E-2</v>
      </c>
      <c r="D2036" s="128">
        <f t="shared" si="94"/>
        <v>83302.315011779312</v>
      </c>
      <c r="E2036" s="128" t="e">
        <f t="shared" ca="1" si="95"/>
        <v>#NAME?</v>
      </c>
    </row>
    <row r="2037" spans="1:5" x14ac:dyDescent="0.3">
      <c r="A2037" s="73">
        <v>40885</v>
      </c>
      <c r="B2037" s="130">
        <v>1234.349976</v>
      </c>
      <c r="C2037" s="125">
        <f t="shared" si="93"/>
        <v>6.2455292750190239E-2</v>
      </c>
      <c r="D2037" s="128">
        <f t="shared" si="94"/>
        <v>62455.292750190238</v>
      </c>
      <c r="E2037" s="128" t="e">
        <f t="shared" ca="1" si="95"/>
        <v>#NAME?</v>
      </c>
    </row>
    <row r="2038" spans="1:5" x14ac:dyDescent="0.3">
      <c r="A2038" s="73">
        <v>40884</v>
      </c>
      <c r="B2038" s="130">
        <v>1261.01001</v>
      </c>
      <c r="C2038" s="125">
        <f t="shared" si="93"/>
        <v>6.1420464466349411E-2</v>
      </c>
      <c r="D2038" s="128">
        <f t="shared" si="94"/>
        <v>61420.464466349411</v>
      </c>
      <c r="E2038" s="128" t="e">
        <f t="shared" ca="1" si="95"/>
        <v>#NAME?</v>
      </c>
    </row>
    <row r="2039" spans="1:5" x14ac:dyDescent="0.3">
      <c r="A2039" s="73">
        <v>40883</v>
      </c>
      <c r="B2039" s="130">
        <v>1258.469971</v>
      </c>
      <c r="C2039" s="125">
        <f t="shared" si="93"/>
        <v>5.4896135809420654E-2</v>
      </c>
      <c r="D2039" s="128">
        <f t="shared" si="94"/>
        <v>54896.135809420652</v>
      </c>
      <c r="E2039" s="128" t="e">
        <f t="shared" ca="1" si="95"/>
        <v>#NAME?</v>
      </c>
    </row>
    <row r="2040" spans="1:5" x14ac:dyDescent="0.3">
      <c r="A2040" s="73">
        <v>40882</v>
      </c>
      <c r="B2040" s="130">
        <v>1257.079956</v>
      </c>
      <c r="C2040" s="125">
        <f t="shared" si="93"/>
        <v>3.4080476438175911E-2</v>
      </c>
      <c r="D2040" s="128">
        <f t="shared" si="94"/>
        <v>34080.476438175909</v>
      </c>
      <c r="E2040" s="128" t="e">
        <f t="shared" ca="1" si="95"/>
        <v>#NAME?</v>
      </c>
    </row>
    <row r="2041" spans="1:5" x14ac:dyDescent="0.3">
      <c r="A2041" s="73">
        <v>40879</v>
      </c>
      <c r="B2041" s="130">
        <v>1244.280029</v>
      </c>
      <c r="C2041" s="125">
        <f t="shared" si="93"/>
        <v>2.3147216074156596E-2</v>
      </c>
      <c r="D2041" s="128">
        <f t="shared" si="94"/>
        <v>23147.216074156597</v>
      </c>
      <c r="E2041" s="128" t="e">
        <f t="shared" ca="1" si="95"/>
        <v>#NAME?</v>
      </c>
    </row>
    <row r="2042" spans="1:5" x14ac:dyDescent="0.3">
      <c r="A2042" s="73">
        <v>40878</v>
      </c>
      <c r="B2042" s="130">
        <v>1244.579956</v>
      </c>
      <c r="C2042" s="125">
        <f t="shared" si="93"/>
        <v>6.2008729731106715E-3</v>
      </c>
      <c r="D2042" s="128">
        <f t="shared" si="94"/>
        <v>6200.8729731106714</v>
      </c>
      <c r="E2042" s="128" t="e">
        <f t="shared" ca="1" si="95"/>
        <v>#NAME?</v>
      </c>
    </row>
    <row r="2043" spans="1:5" x14ac:dyDescent="0.3">
      <c r="A2043" s="73">
        <v>40877</v>
      </c>
      <c r="B2043" s="130">
        <v>1246.959961</v>
      </c>
      <c r="C2043" s="125">
        <f t="shared" si="93"/>
        <v>-8.6261816101439459E-3</v>
      </c>
      <c r="D2043" s="128">
        <f t="shared" si="94"/>
        <v>-8626.1816101439454</v>
      </c>
      <c r="E2043" s="128" t="e">
        <f t="shared" ca="1" si="95"/>
        <v>#NAME?</v>
      </c>
    </row>
    <row r="2044" spans="1:5" x14ac:dyDescent="0.3">
      <c r="A2044" s="73">
        <v>40876</v>
      </c>
      <c r="B2044" s="130">
        <v>1195.1899410000001</v>
      </c>
      <c r="C2044" s="125">
        <f t="shared" si="93"/>
        <v>-4.5207693595501475E-2</v>
      </c>
      <c r="D2044" s="128">
        <f t="shared" si="94"/>
        <v>-45207.693595501478</v>
      </c>
      <c r="E2044" s="128" t="e">
        <f t="shared" ca="1" si="95"/>
        <v>#NAME?</v>
      </c>
    </row>
    <row r="2045" spans="1:5" x14ac:dyDescent="0.3">
      <c r="A2045" s="73">
        <v>40875</v>
      </c>
      <c r="B2045" s="130">
        <v>1192.5500489999999</v>
      </c>
      <c r="C2045" s="125">
        <f t="shared" si="93"/>
        <v>-5.6414865968237415E-2</v>
      </c>
      <c r="D2045" s="128">
        <f t="shared" si="94"/>
        <v>-56414.865968237413</v>
      </c>
      <c r="E2045" s="128" t="e">
        <f t="shared" ca="1" si="95"/>
        <v>#NAME?</v>
      </c>
    </row>
    <row r="2046" spans="1:5" x14ac:dyDescent="0.3">
      <c r="A2046" s="73">
        <v>40872</v>
      </c>
      <c r="B2046" s="130">
        <v>1158.670044</v>
      </c>
      <c r="C2046" s="125">
        <f t="shared" si="93"/>
        <v>-6.5362515288185263E-2</v>
      </c>
      <c r="D2046" s="128">
        <f t="shared" si="94"/>
        <v>-65362.515288185263</v>
      </c>
      <c r="E2046" s="128" t="e">
        <f t="shared" ca="1" si="95"/>
        <v>#NAME?</v>
      </c>
    </row>
    <row r="2047" spans="1:5" x14ac:dyDescent="0.3">
      <c r="A2047" s="73">
        <v>40870</v>
      </c>
      <c r="B2047" s="130">
        <v>1161.790039</v>
      </c>
      <c r="C2047" s="125">
        <f t="shared" si="93"/>
        <v>-5.4763598010191483E-2</v>
      </c>
      <c r="D2047" s="128">
        <f t="shared" si="94"/>
        <v>-54763.598010191483</v>
      </c>
      <c r="E2047" s="128" t="e">
        <f t="shared" ca="1" si="95"/>
        <v>#NAME?</v>
      </c>
    </row>
    <row r="2048" spans="1:5" x14ac:dyDescent="0.3">
      <c r="A2048" s="73">
        <v>40869</v>
      </c>
      <c r="B2048" s="130">
        <v>1188.040039</v>
      </c>
      <c r="C2048" s="125">
        <f t="shared" si="93"/>
        <v>-6.8875793129244078E-2</v>
      </c>
      <c r="D2048" s="128">
        <f t="shared" si="94"/>
        <v>-68875.793129244077</v>
      </c>
      <c r="E2048" s="128" t="e">
        <f t="shared" ca="1" si="95"/>
        <v>#NAME?</v>
      </c>
    </row>
    <row r="2049" spans="1:5" x14ac:dyDescent="0.3">
      <c r="A2049" s="73">
        <v>40868</v>
      </c>
      <c r="B2049" s="130">
        <v>1192.9799800000001</v>
      </c>
      <c r="C2049" s="125">
        <f t="shared" si="93"/>
        <v>-5.4031349332463785E-2</v>
      </c>
      <c r="D2049" s="128">
        <f t="shared" si="94"/>
        <v>-54031.349332463782</v>
      </c>
      <c r="E2049" s="128" t="e">
        <f t="shared" ca="1" si="95"/>
        <v>#NAME?</v>
      </c>
    </row>
    <row r="2050" spans="1:5" x14ac:dyDescent="0.3">
      <c r="A2050" s="73">
        <v>40865</v>
      </c>
      <c r="B2050" s="130">
        <v>1215.650024</v>
      </c>
      <c r="C2050" s="125">
        <f t="shared" si="93"/>
        <v>-2.9986480214908351E-2</v>
      </c>
      <c r="D2050" s="128">
        <f t="shared" si="94"/>
        <v>-29986.480214908352</v>
      </c>
      <c r="E2050" s="128" t="e">
        <f t="shared" ca="1" si="95"/>
        <v>#NAME?</v>
      </c>
    </row>
    <row r="2051" spans="1:5" x14ac:dyDescent="0.3">
      <c r="A2051" s="73">
        <v>40864</v>
      </c>
      <c r="B2051" s="130">
        <v>1216.130005</v>
      </c>
      <c r="C2051" s="125">
        <f t="shared" si="93"/>
        <v>-3.5697591994019562E-2</v>
      </c>
      <c r="D2051" s="128">
        <f t="shared" si="94"/>
        <v>-35697.59199401956</v>
      </c>
      <c r="E2051" s="128" t="e">
        <f t="shared" ca="1" si="95"/>
        <v>#NAME?</v>
      </c>
    </row>
    <row r="2052" spans="1:5" x14ac:dyDescent="0.3">
      <c r="A2052" s="73">
        <v>40863</v>
      </c>
      <c r="B2052" s="130">
        <v>1236.910034</v>
      </c>
      <c r="C2052" s="125">
        <f t="shared" si="93"/>
        <v>-7.9973340399586146E-4</v>
      </c>
      <c r="D2052" s="128">
        <f t="shared" si="94"/>
        <v>-799.73340399586141</v>
      </c>
      <c r="E2052" s="128" t="e">
        <f t="shared" ca="1" si="95"/>
        <v>#NAME?</v>
      </c>
    </row>
    <row r="2053" spans="1:5" x14ac:dyDescent="0.3">
      <c r="A2053" s="73">
        <v>40862</v>
      </c>
      <c r="B2053" s="130">
        <v>1257.8100589999999</v>
      </c>
      <c r="C2053" s="125">
        <f t="shared" si="93"/>
        <v>3.2447408690140955E-2</v>
      </c>
      <c r="D2053" s="128">
        <f t="shared" si="94"/>
        <v>32447.408690140954</v>
      </c>
      <c r="E2053" s="128" t="e">
        <f t="shared" ca="1" si="95"/>
        <v>#NAME?</v>
      </c>
    </row>
    <row r="2054" spans="1:5" x14ac:dyDescent="0.3">
      <c r="A2054" s="73">
        <v>40861</v>
      </c>
      <c r="B2054" s="130">
        <v>1251.780029</v>
      </c>
      <c r="C2054" s="125">
        <f t="shared" si="93"/>
        <v>-1.2128141231724232E-3</v>
      </c>
      <c r="D2054" s="128">
        <f t="shared" si="94"/>
        <v>-1212.8141231724233</v>
      </c>
      <c r="E2054" s="128" t="e">
        <f t="shared" ca="1" si="95"/>
        <v>#NAME?</v>
      </c>
    </row>
    <row r="2055" spans="1:5" x14ac:dyDescent="0.3">
      <c r="A2055" s="73">
        <v>40858</v>
      </c>
      <c r="B2055" s="130">
        <v>1263.849976</v>
      </c>
      <c r="C2055" s="125">
        <f t="shared" si="93"/>
        <v>-1.6528017930224848E-2</v>
      </c>
      <c r="D2055" s="128">
        <f t="shared" si="94"/>
        <v>-16528.017930224847</v>
      </c>
      <c r="E2055" s="128" t="e">
        <f t="shared" ca="1" si="95"/>
        <v>#NAME?</v>
      </c>
    </row>
    <row r="2056" spans="1:5" x14ac:dyDescent="0.3">
      <c r="A2056" s="73">
        <v>40857</v>
      </c>
      <c r="B2056" s="130">
        <v>1239.6999510000001</v>
      </c>
      <c r="C2056" s="125">
        <f t="shared" ref="C2056:C2119" si="96">B2056/B2066-1</f>
        <v>-3.4945014509010996E-2</v>
      </c>
      <c r="D2056" s="128">
        <f t="shared" ref="D2056:D2119" si="97">C2056*$B$5</f>
        <v>-34945.014509010995</v>
      </c>
      <c r="E2056" s="128" t="e">
        <f t="shared" ref="E2056:E2119" ca="1" si="98">ABS(_xlfn.PERCENTILE.INC(OFFSET(D2056,0,0,Window),1-VaRLevel))</f>
        <v>#NAME?</v>
      </c>
    </row>
    <row r="2057" spans="1:5" x14ac:dyDescent="0.3">
      <c r="A2057" s="73">
        <v>40856</v>
      </c>
      <c r="B2057" s="130">
        <v>1229.099976</v>
      </c>
      <c r="C2057" s="125">
        <f t="shared" si="96"/>
        <v>-1.0386492753623244E-2</v>
      </c>
      <c r="D2057" s="128">
        <f t="shared" si="97"/>
        <v>-10386.492753623244</v>
      </c>
      <c r="E2057" s="128" t="e">
        <f t="shared" ca="1" si="98"/>
        <v>#NAME?</v>
      </c>
    </row>
    <row r="2058" spans="1:5" x14ac:dyDescent="0.3">
      <c r="A2058" s="73">
        <v>40855</v>
      </c>
      <c r="B2058" s="130">
        <v>1275.920044</v>
      </c>
      <c r="C2058" s="125">
        <f t="shared" si="96"/>
        <v>3.8135139442152965E-2</v>
      </c>
      <c r="D2058" s="128">
        <f t="shared" si="97"/>
        <v>38135.139442152962</v>
      </c>
      <c r="E2058" s="128" t="e">
        <f t="shared" ca="1" si="98"/>
        <v>#NAME?</v>
      </c>
    </row>
    <row r="2059" spans="1:5" x14ac:dyDescent="0.3">
      <c r="A2059" s="73">
        <v>40854</v>
      </c>
      <c r="B2059" s="130">
        <v>1261.119995</v>
      </c>
      <c r="C2059" s="125">
        <f t="shared" si="96"/>
        <v>5.5255219113576892E-3</v>
      </c>
      <c r="D2059" s="128">
        <f t="shared" si="97"/>
        <v>5525.5219113576895</v>
      </c>
      <c r="E2059" s="128" t="e">
        <f t="shared" ca="1" si="98"/>
        <v>#NAME?</v>
      </c>
    </row>
    <row r="2060" spans="1:5" x14ac:dyDescent="0.3">
      <c r="A2060" s="73">
        <v>40851</v>
      </c>
      <c r="B2060" s="130">
        <v>1253.2299800000001</v>
      </c>
      <c r="C2060" s="125">
        <f t="shared" si="96"/>
        <v>1.2097702402584343E-2</v>
      </c>
      <c r="D2060" s="128">
        <f t="shared" si="97"/>
        <v>12097.702402584342</v>
      </c>
      <c r="E2060" s="128" t="e">
        <f t="shared" ca="1" si="98"/>
        <v>#NAME?</v>
      </c>
    </row>
    <row r="2061" spans="1:5" x14ac:dyDescent="0.3">
      <c r="A2061" s="73">
        <v>40850</v>
      </c>
      <c r="B2061" s="130">
        <v>1261.150024</v>
      </c>
      <c r="C2061" s="125">
        <f t="shared" si="96"/>
        <v>3.7650473045888866E-2</v>
      </c>
      <c r="D2061" s="128">
        <f t="shared" si="97"/>
        <v>37650.473045888866</v>
      </c>
      <c r="E2061" s="128" t="e">
        <f t="shared" ca="1" si="98"/>
        <v>#NAME?</v>
      </c>
    </row>
    <row r="2062" spans="1:5" x14ac:dyDescent="0.3">
      <c r="A2062" s="73">
        <v>40849</v>
      </c>
      <c r="B2062" s="130">
        <v>1237.900024</v>
      </c>
      <c r="C2062" s="125">
        <f t="shared" si="96"/>
        <v>2.3159337193939367E-2</v>
      </c>
      <c r="D2062" s="128">
        <f t="shared" si="97"/>
        <v>23159.337193939366</v>
      </c>
      <c r="E2062" s="128" t="e">
        <f t="shared" ca="1" si="98"/>
        <v>#NAME?</v>
      </c>
    </row>
    <row r="2063" spans="1:5" x14ac:dyDescent="0.3">
      <c r="A2063" s="73">
        <v>40848</v>
      </c>
      <c r="B2063" s="130">
        <v>1218.280029</v>
      </c>
      <c r="C2063" s="125">
        <f t="shared" si="96"/>
        <v>-5.7941013979577738E-3</v>
      </c>
      <c r="D2063" s="128">
        <f t="shared" si="97"/>
        <v>-5794.1013979577738</v>
      </c>
      <c r="E2063" s="128" t="e">
        <f t="shared" ca="1" si="98"/>
        <v>#NAME?</v>
      </c>
    </row>
    <row r="2064" spans="1:5" x14ac:dyDescent="0.3">
      <c r="A2064" s="73">
        <v>40847</v>
      </c>
      <c r="B2064" s="130">
        <v>1253.3000489999999</v>
      </c>
      <c r="C2064" s="125">
        <f t="shared" si="96"/>
        <v>4.3668757936005331E-2</v>
      </c>
      <c r="D2064" s="128">
        <f t="shared" si="97"/>
        <v>43668.757936005328</v>
      </c>
      <c r="E2064" s="128" t="e">
        <f t="shared" ca="1" si="98"/>
        <v>#NAME?</v>
      </c>
    </row>
    <row r="2065" spans="1:5" x14ac:dyDescent="0.3">
      <c r="A2065" s="73">
        <v>40844</v>
      </c>
      <c r="B2065" s="130">
        <v>1285.089966</v>
      </c>
      <c r="C2065" s="125">
        <f t="shared" si="96"/>
        <v>4.9412869860822717E-2</v>
      </c>
      <c r="D2065" s="128">
        <f t="shared" si="97"/>
        <v>49412.869860822713</v>
      </c>
      <c r="E2065" s="128" t="e">
        <f t="shared" ca="1" si="98"/>
        <v>#NAME?</v>
      </c>
    </row>
    <row r="2066" spans="1:5" x14ac:dyDescent="0.3">
      <c r="A2066" s="73">
        <v>40843</v>
      </c>
      <c r="B2066" s="130">
        <v>1284.589966</v>
      </c>
      <c r="C2066" s="125">
        <f t="shared" si="96"/>
        <v>6.723653665815732E-2</v>
      </c>
      <c r="D2066" s="128">
        <f t="shared" si="97"/>
        <v>67236.536658157318</v>
      </c>
      <c r="E2066" s="128" t="e">
        <f t="shared" ca="1" si="98"/>
        <v>#NAME?</v>
      </c>
    </row>
    <row r="2067" spans="1:5" x14ac:dyDescent="0.3">
      <c r="A2067" s="73">
        <v>40842</v>
      </c>
      <c r="B2067" s="130">
        <v>1242</v>
      </c>
      <c r="C2067" s="125">
        <f t="shared" si="96"/>
        <v>2.8784427417684721E-2</v>
      </c>
      <c r="D2067" s="128">
        <f t="shared" si="97"/>
        <v>28784.427417684721</v>
      </c>
      <c r="E2067" s="128" t="e">
        <f t="shared" ca="1" si="98"/>
        <v>#NAME?</v>
      </c>
    </row>
    <row r="2068" spans="1:5" x14ac:dyDescent="0.3">
      <c r="A2068" s="73">
        <v>40841</v>
      </c>
      <c r="B2068" s="130">
        <v>1229.0500489999999</v>
      </c>
      <c r="C2068" s="125">
        <f t="shared" si="96"/>
        <v>2.8029182550865617E-2</v>
      </c>
      <c r="D2068" s="128">
        <f t="shared" si="97"/>
        <v>28029.182550865618</v>
      </c>
      <c r="E2068" s="128" t="e">
        <f t="shared" ca="1" si="98"/>
        <v>#NAME?</v>
      </c>
    </row>
    <row r="2069" spans="1:5" x14ac:dyDescent="0.3">
      <c r="A2069" s="73">
        <v>40840</v>
      </c>
      <c r="B2069" s="130">
        <v>1254.1899410000001</v>
      </c>
      <c r="C2069" s="125">
        <f t="shared" si="96"/>
        <v>4.9627936676665652E-2</v>
      </c>
      <c r="D2069" s="128">
        <f t="shared" si="97"/>
        <v>49627.936676665653</v>
      </c>
      <c r="E2069" s="128" t="e">
        <f t="shared" ca="1" si="98"/>
        <v>#NAME?</v>
      </c>
    </row>
    <row r="2070" spans="1:5" x14ac:dyDescent="0.3">
      <c r="A2070" s="73">
        <v>40837</v>
      </c>
      <c r="B2070" s="130">
        <v>1238.25</v>
      </c>
      <c r="C2070" s="125">
        <f t="shared" si="96"/>
        <v>7.1651153475148499E-2</v>
      </c>
      <c r="D2070" s="128">
        <f t="shared" si="97"/>
        <v>71651.153475148501</v>
      </c>
      <c r="E2070" s="128" t="e">
        <f t="shared" ca="1" si="98"/>
        <v>#NAME?</v>
      </c>
    </row>
    <row r="2071" spans="1:5" x14ac:dyDescent="0.3">
      <c r="A2071" s="73">
        <v>40836</v>
      </c>
      <c r="B2071" s="130">
        <v>1215.3900149999999</v>
      </c>
      <c r="C2071" s="125">
        <f t="shared" si="96"/>
        <v>4.3280123312294361E-2</v>
      </c>
      <c r="D2071" s="128">
        <f t="shared" si="97"/>
        <v>43280.123312294359</v>
      </c>
      <c r="E2071" s="128" t="e">
        <f t="shared" ca="1" si="98"/>
        <v>#NAME?</v>
      </c>
    </row>
    <row r="2072" spans="1:5" x14ac:dyDescent="0.3">
      <c r="A2072" s="73">
        <v>40835</v>
      </c>
      <c r="B2072" s="130">
        <v>1209.880005</v>
      </c>
      <c r="C2072" s="125">
        <f t="shared" si="96"/>
        <v>5.7559656941487569E-2</v>
      </c>
      <c r="D2072" s="128">
        <f t="shared" si="97"/>
        <v>57559.65694148757</v>
      </c>
      <c r="E2072" s="128" t="e">
        <f t="shared" ca="1" si="98"/>
        <v>#NAME?</v>
      </c>
    </row>
    <row r="2073" spans="1:5" x14ac:dyDescent="0.3">
      <c r="A2073" s="73">
        <v>40834</v>
      </c>
      <c r="B2073" s="130">
        <v>1225.380005</v>
      </c>
      <c r="C2073" s="125">
        <f t="shared" si="96"/>
        <v>9.0244279925236537E-2</v>
      </c>
      <c r="D2073" s="128">
        <f t="shared" si="97"/>
        <v>90244.279925236537</v>
      </c>
      <c r="E2073" s="128" t="e">
        <f t="shared" ca="1" si="98"/>
        <v>#NAME?</v>
      </c>
    </row>
    <row r="2074" spans="1:5" x14ac:dyDescent="0.3">
      <c r="A2074" s="73">
        <v>40833</v>
      </c>
      <c r="B2074" s="130">
        <v>1200.8599850000001</v>
      </c>
      <c r="C2074" s="125">
        <f t="shared" si="96"/>
        <v>9.2455634261358055E-2</v>
      </c>
      <c r="D2074" s="128">
        <f t="shared" si="97"/>
        <v>92455.634261358049</v>
      </c>
      <c r="E2074" s="128" t="e">
        <f t="shared" ca="1" si="98"/>
        <v>#NAME?</v>
      </c>
    </row>
    <row r="2075" spans="1:5" x14ac:dyDescent="0.3">
      <c r="A2075" s="73">
        <v>40830</v>
      </c>
      <c r="B2075" s="130">
        <v>1224.579956</v>
      </c>
      <c r="C2075" s="125">
        <f t="shared" si="96"/>
        <v>8.2338926638284127E-2</v>
      </c>
      <c r="D2075" s="128">
        <f t="shared" si="97"/>
        <v>82338.926638284131</v>
      </c>
      <c r="E2075" s="128" t="e">
        <f t="shared" ca="1" si="98"/>
        <v>#NAME?</v>
      </c>
    </row>
    <row r="2076" spans="1:5" x14ac:dyDescent="0.3">
      <c r="A2076" s="73">
        <v>40829</v>
      </c>
      <c r="B2076" s="130">
        <v>1203.660034</v>
      </c>
      <c r="C2076" s="125">
        <f t="shared" si="96"/>
        <v>3.7280256036947401E-2</v>
      </c>
      <c r="D2076" s="128">
        <f t="shared" si="97"/>
        <v>37280.256036947401</v>
      </c>
      <c r="E2076" s="128" t="e">
        <f t="shared" ca="1" si="98"/>
        <v>#NAME?</v>
      </c>
    </row>
    <row r="2077" spans="1:5" x14ac:dyDescent="0.3">
      <c r="A2077" s="73">
        <v>40828</v>
      </c>
      <c r="B2077" s="130">
        <v>1207.25</v>
      </c>
      <c r="C2077" s="125">
        <f t="shared" si="96"/>
        <v>4.8815820304646707E-2</v>
      </c>
      <c r="D2077" s="128">
        <f t="shared" si="97"/>
        <v>48815.82030464671</v>
      </c>
      <c r="E2077" s="128" t="e">
        <f t="shared" ca="1" si="98"/>
        <v>#NAME?</v>
      </c>
    </row>
    <row r="2078" spans="1:5" x14ac:dyDescent="0.3">
      <c r="A2078" s="73">
        <v>40827</v>
      </c>
      <c r="B2078" s="130">
        <v>1195.540039</v>
      </c>
      <c r="C2078" s="125">
        <f t="shared" si="96"/>
        <v>1.7151928664976834E-2</v>
      </c>
      <c r="D2078" s="128">
        <f t="shared" si="97"/>
        <v>17151.928664976833</v>
      </c>
      <c r="E2078" s="128" t="e">
        <f t="shared" ca="1" si="98"/>
        <v>#NAME?</v>
      </c>
    </row>
    <row r="2079" spans="1:5" x14ac:dyDescent="0.3">
      <c r="A2079" s="73">
        <v>40826</v>
      </c>
      <c r="B2079" s="130">
        <v>1194.8900149999999</v>
      </c>
      <c r="C2079" s="125">
        <f t="shared" si="96"/>
        <v>2.7464693534347884E-2</v>
      </c>
      <c r="D2079" s="128">
        <f t="shared" si="97"/>
        <v>27464.693534347884</v>
      </c>
      <c r="E2079" s="128" t="e">
        <f t="shared" ca="1" si="98"/>
        <v>#NAME?</v>
      </c>
    </row>
    <row r="2080" spans="1:5" x14ac:dyDescent="0.3">
      <c r="A2080" s="73">
        <v>40823</v>
      </c>
      <c r="B2080" s="130">
        <v>1155.459961</v>
      </c>
      <c r="C2080" s="125">
        <f t="shared" si="96"/>
        <v>1.6745339436438522E-2</v>
      </c>
      <c r="D2080" s="128">
        <f t="shared" si="97"/>
        <v>16745.339436438524</v>
      </c>
      <c r="E2080" s="128" t="e">
        <f t="shared" ca="1" si="98"/>
        <v>#NAME?</v>
      </c>
    </row>
    <row r="2081" spans="1:5" x14ac:dyDescent="0.3">
      <c r="A2081" s="73">
        <v>40822</v>
      </c>
      <c r="B2081" s="130">
        <v>1164.969971</v>
      </c>
      <c r="C2081" s="125">
        <f t="shared" si="96"/>
        <v>3.1348410133542171E-2</v>
      </c>
      <c r="D2081" s="128">
        <f t="shared" si="97"/>
        <v>31348.410133542169</v>
      </c>
      <c r="E2081" s="128" t="e">
        <f t="shared" ca="1" si="98"/>
        <v>#NAME?</v>
      </c>
    </row>
    <row r="2082" spans="1:5" x14ac:dyDescent="0.3">
      <c r="A2082" s="73">
        <v>40821</v>
      </c>
      <c r="B2082" s="130">
        <v>1144.030029</v>
      </c>
      <c r="C2082" s="125">
        <f t="shared" si="96"/>
        <v>-1.948128218758538E-2</v>
      </c>
      <c r="D2082" s="128">
        <f t="shared" si="97"/>
        <v>-19481.282187585381</v>
      </c>
      <c r="E2082" s="128" t="e">
        <f t="shared" ca="1" si="98"/>
        <v>#NAME?</v>
      </c>
    </row>
    <row r="2083" spans="1:5" x14ac:dyDescent="0.3">
      <c r="A2083" s="73">
        <v>40820</v>
      </c>
      <c r="B2083" s="130">
        <v>1123.9499510000001</v>
      </c>
      <c r="C2083" s="125">
        <f t="shared" si="96"/>
        <v>-6.5003466637371443E-2</v>
      </c>
      <c r="D2083" s="128">
        <f t="shared" si="97"/>
        <v>-65003.466637371443</v>
      </c>
      <c r="E2083" s="128" t="e">
        <f t="shared" ca="1" si="98"/>
        <v>#NAME?</v>
      </c>
    </row>
    <row r="2084" spans="1:5" x14ac:dyDescent="0.3">
      <c r="A2084" s="73">
        <v>40819</v>
      </c>
      <c r="B2084" s="130">
        <v>1099.2299800000001</v>
      </c>
      <c r="C2084" s="125">
        <f t="shared" si="96"/>
        <v>-8.7086504298633072E-2</v>
      </c>
      <c r="D2084" s="128">
        <f t="shared" si="97"/>
        <v>-87086.504298633066</v>
      </c>
      <c r="E2084" s="128" t="e">
        <f t="shared" ca="1" si="98"/>
        <v>#NAME?</v>
      </c>
    </row>
    <row r="2085" spans="1:5" x14ac:dyDescent="0.3">
      <c r="A2085" s="73">
        <v>40816</v>
      </c>
      <c r="B2085" s="130">
        <v>1131.420044</v>
      </c>
      <c r="C2085" s="125">
        <f t="shared" si="96"/>
        <v>-6.9563544135627597E-2</v>
      </c>
      <c r="D2085" s="128">
        <f t="shared" si="97"/>
        <v>-69563.544135627599</v>
      </c>
      <c r="E2085" s="128" t="e">
        <f t="shared" ca="1" si="98"/>
        <v>#NAME?</v>
      </c>
    </row>
    <row r="2086" spans="1:5" x14ac:dyDescent="0.3">
      <c r="A2086" s="73">
        <v>40815</v>
      </c>
      <c r="B2086" s="130">
        <v>1160.400024</v>
      </c>
      <c r="C2086" s="125">
        <f t="shared" si="96"/>
        <v>-4.028579831800827E-2</v>
      </c>
      <c r="D2086" s="128">
        <f t="shared" si="97"/>
        <v>-40285.798318008274</v>
      </c>
      <c r="E2086" s="128" t="e">
        <f t="shared" ca="1" si="98"/>
        <v>#NAME?</v>
      </c>
    </row>
    <row r="2087" spans="1:5" x14ac:dyDescent="0.3">
      <c r="A2087" s="73">
        <v>40814</v>
      </c>
      <c r="B2087" s="130">
        <v>1151.0600589999999</v>
      </c>
      <c r="C2087" s="125">
        <f t="shared" si="96"/>
        <v>-3.1648545690159291E-2</v>
      </c>
      <c r="D2087" s="128">
        <f t="shared" si="97"/>
        <v>-31648.545690159292</v>
      </c>
      <c r="E2087" s="128" t="e">
        <f t="shared" ca="1" si="98"/>
        <v>#NAME?</v>
      </c>
    </row>
    <row r="2088" spans="1:5" x14ac:dyDescent="0.3">
      <c r="A2088" s="73">
        <v>40813</v>
      </c>
      <c r="B2088" s="130">
        <v>1175.380005</v>
      </c>
      <c r="C2088" s="125">
        <f t="shared" si="96"/>
        <v>2.1400581570849564E-3</v>
      </c>
      <c r="D2088" s="128">
        <f t="shared" si="97"/>
        <v>2140.0581570849563</v>
      </c>
      <c r="E2088" s="128" t="e">
        <f t="shared" ca="1" si="98"/>
        <v>#NAME?</v>
      </c>
    </row>
    <row r="2089" spans="1:5" x14ac:dyDescent="0.3">
      <c r="A2089" s="73">
        <v>40812</v>
      </c>
      <c r="B2089" s="130">
        <v>1162.9499510000001</v>
      </c>
      <c r="C2089" s="125">
        <f t="shared" si="96"/>
        <v>5.8500261410876497E-4</v>
      </c>
      <c r="D2089" s="128">
        <f t="shared" si="97"/>
        <v>585.00261410876499</v>
      </c>
      <c r="E2089" s="128" t="e">
        <f t="shared" ca="1" si="98"/>
        <v>#NAME?</v>
      </c>
    </row>
    <row r="2090" spans="1:5" x14ac:dyDescent="0.3">
      <c r="A2090" s="73">
        <v>40809</v>
      </c>
      <c r="B2090" s="130">
        <v>1136.4300539999999</v>
      </c>
      <c r="C2090" s="125">
        <f t="shared" si="96"/>
        <v>-1.5421472590757102E-2</v>
      </c>
      <c r="D2090" s="128">
        <f t="shared" si="97"/>
        <v>-15421.472590757101</v>
      </c>
      <c r="E2090" s="128" t="e">
        <f t="shared" ca="1" si="98"/>
        <v>#NAME?</v>
      </c>
    </row>
    <row r="2091" spans="1:5" x14ac:dyDescent="0.3">
      <c r="A2091" s="73">
        <v>40808</v>
      </c>
      <c r="B2091" s="130">
        <v>1129.5600589999999</v>
      </c>
      <c r="C2091" s="125">
        <f t="shared" si="96"/>
        <v>-4.7508191128934563E-2</v>
      </c>
      <c r="D2091" s="128">
        <f t="shared" si="97"/>
        <v>-47508.191128934566</v>
      </c>
      <c r="E2091" s="128" t="e">
        <f t="shared" ca="1" si="98"/>
        <v>#NAME?</v>
      </c>
    </row>
    <row r="2092" spans="1:5" x14ac:dyDescent="0.3">
      <c r="A2092" s="73">
        <v>40807</v>
      </c>
      <c r="B2092" s="130">
        <v>1166.76001</v>
      </c>
      <c r="C2092" s="125">
        <f t="shared" si="96"/>
        <v>-2.658055524928904E-2</v>
      </c>
      <c r="D2092" s="128">
        <f t="shared" si="97"/>
        <v>-26580.555249289038</v>
      </c>
      <c r="E2092" s="128" t="e">
        <f t="shared" ca="1" si="98"/>
        <v>#NAME?</v>
      </c>
    </row>
    <row r="2093" spans="1:5" x14ac:dyDescent="0.3">
      <c r="A2093" s="73">
        <v>40806</v>
      </c>
      <c r="B2093" s="130">
        <v>1202.089966</v>
      </c>
      <c r="C2093" s="125">
        <f t="shared" si="96"/>
        <v>3.162436606728547E-2</v>
      </c>
      <c r="D2093" s="128">
        <f t="shared" si="97"/>
        <v>31624.366067285471</v>
      </c>
      <c r="E2093" s="128" t="e">
        <f t="shared" ca="1" si="98"/>
        <v>#NAME?</v>
      </c>
    </row>
    <row r="2094" spans="1:5" x14ac:dyDescent="0.3">
      <c r="A2094" s="73">
        <v>40805</v>
      </c>
      <c r="B2094" s="130">
        <v>1204.089966</v>
      </c>
      <c r="C2094" s="125">
        <f t="shared" si="96"/>
        <v>2.5656529335536193E-2</v>
      </c>
      <c r="D2094" s="128">
        <f t="shared" si="97"/>
        <v>25656.529335536194</v>
      </c>
      <c r="E2094" s="128" t="e">
        <f t="shared" ca="1" si="98"/>
        <v>#NAME?</v>
      </c>
    </row>
    <row r="2095" spans="1:5" x14ac:dyDescent="0.3">
      <c r="A2095" s="73">
        <v>40802</v>
      </c>
      <c r="B2095" s="130">
        <v>1216.01001</v>
      </c>
      <c r="C2095" s="125">
        <f t="shared" si="96"/>
        <v>9.6228604445245391E-3</v>
      </c>
      <c r="D2095" s="128">
        <f t="shared" si="97"/>
        <v>9622.8604445245383</v>
      </c>
      <c r="E2095" s="128" t="e">
        <f t="shared" ca="1" si="98"/>
        <v>#NAME?</v>
      </c>
    </row>
    <row r="2096" spans="1:5" x14ac:dyDescent="0.3">
      <c r="A2096" s="73">
        <v>40801</v>
      </c>
      <c r="B2096" s="130">
        <v>1209.1099850000001</v>
      </c>
      <c r="C2096" s="125">
        <f t="shared" si="96"/>
        <v>-8.0237182023350506E-3</v>
      </c>
      <c r="D2096" s="128">
        <f t="shared" si="97"/>
        <v>-8023.7182023350506</v>
      </c>
      <c r="E2096" s="128" t="e">
        <f t="shared" ca="1" si="98"/>
        <v>#NAME?</v>
      </c>
    </row>
    <row r="2097" spans="1:5" x14ac:dyDescent="0.3">
      <c r="A2097" s="73">
        <v>40800</v>
      </c>
      <c r="B2097" s="130">
        <v>1188.6800539999999</v>
      </c>
      <c r="C2097" s="125">
        <f t="shared" si="96"/>
        <v>-1.9984821027493882E-2</v>
      </c>
      <c r="D2097" s="128">
        <f t="shared" si="97"/>
        <v>-19984.821027493883</v>
      </c>
      <c r="E2097" s="128" t="e">
        <f t="shared" ca="1" si="98"/>
        <v>#NAME?</v>
      </c>
    </row>
    <row r="2098" spans="1:5" x14ac:dyDescent="0.3">
      <c r="A2098" s="73">
        <v>40799</v>
      </c>
      <c r="B2098" s="130">
        <v>1172.869995</v>
      </c>
      <c r="C2098" s="125">
        <f t="shared" si="96"/>
        <v>-3.0750001944499616E-2</v>
      </c>
      <c r="D2098" s="128">
        <f t="shared" si="97"/>
        <v>-30750.001944499618</v>
      </c>
      <c r="E2098" s="128" t="e">
        <f t="shared" ca="1" si="98"/>
        <v>#NAME?</v>
      </c>
    </row>
    <row r="2099" spans="1:5" x14ac:dyDescent="0.3">
      <c r="A2099" s="73">
        <v>40798</v>
      </c>
      <c r="B2099" s="130">
        <v>1162.2700199999999</v>
      </c>
      <c r="C2099" s="125">
        <f t="shared" si="96"/>
        <v>-1.2347066956996722E-2</v>
      </c>
      <c r="D2099" s="128">
        <f t="shared" si="97"/>
        <v>-12347.066956996721</v>
      </c>
      <c r="E2099" s="128" t="e">
        <f t="shared" ca="1" si="98"/>
        <v>#NAME?</v>
      </c>
    </row>
    <row r="2100" spans="1:5" x14ac:dyDescent="0.3">
      <c r="A2100" s="73">
        <v>40795</v>
      </c>
      <c r="B2100" s="130">
        <v>1154.2299800000001</v>
      </c>
      <c r="C2100" s="125">
        <f t="shared" si="96"/>
        <v>-4.3475979823922595E-3</v>
      </c>
      <c r="D2100" s="128">
        <f t="shared" si="97"/>
        <v>-4347.5979823922598</v>
      </c>
      <c r="E2100" s="128" t="e">
        <f t="shared" ca="1" si="98"/>
        <v>#NAME?</v>
      </c>
    </row>
    <row r="2101" spans="1:5" x14ac:dyDescent="0.3">
      <c r="A2101" s="73">
        <v>40794</v>
      </c>
      <c r="B2101" s="130">
        <v>1185.900024</v>
      </c>
      <c r="C2101" s="125">
        <f t="shared" si="96"/>
        <v>7.0482746001687691E-3</v>
      </c>
      <c r="D2101" s="128">
        <f t="shared" si="97"/>
        <v>7048.2746001687692</v>
      </c>
      <c r="E2101" s="128" t="e">
        <f t="shared" ca="1" si="98"/>
        <v>#NAME?</v>
      </c>
    </row>
    <row r="2102" spans="1:5" x14ac:dyDescent="0.3">
      <c r="A2102" s="73">
        <v>40793</v>
      </c>
      <c r="B2102" s="130">
        <v>1198.619995</v>
      </c>
      <c r="C2102" s="125">
        <f t="shared" si="96"/>
        <v>3.1204043316468422E-2</v>
      </c>
      <c r="D2102" s="128">
        <f t="shared" si="97"/>
        <v>31204.043316468422</v>
      </c>
      <c r="E2102" s="128" t="e">
        <f t="shared" ca="1" si="98"/>
        <v>#NAME?</v>
      </c>
    </row>
    <row r="2103" spans="1:5" x14ac:dyDescent="0.3">
      <c r="A2103" s="73">
        <v>40792</v>
      </c>
      <c r="B2103" s="130">
        <v>1165.23999</v>
      </c>
      <c r="C2103" s="125">
        <f t="shared" si="96"/>
        <v>3.6856477007216171E-2</v>
      </c>
      <c r="D2103" s="128">
        <f t="shared" si="97"/>
        <v>36856.47700721617</v>
      </c>
      <c r="E2103" s="128" t="e">
        <f t="shared" ca="1" si="98"/>
        <v>#NAME?</v>
      </c>
    </row>
    <row r="2104" spans="1:5" x14ac:dyDescent="0.3">
      <c r="A2104" s="73">
        <v>40788</v>
      </c>
      <c r="B2104" s="130">
        <v>1173.969971</v>
      </c>
      <c r="C2104" s="125">
        <f t="shared" si="96"/>
        <v>4.4894164551074978E-2</v>
      </c>
      <c r="D2104" s="128">
        <f t="shared" si="97"/>
        <v>44894.16455107498</v>
      </c>
      <c r="E2104" s="128" t="e">
        <f t="shared" ca="1" si="98"/>
        <v>#NAME?</v>
      </c>
    </row>
    <row r="2105" spans="1:5" x14ac:dyDescent="0.3">
      <c r="A2105" s="73">
        <v>40787</v>
      </c>
      <c r="B2105" s="130">
        <v>1204.420044</v>
      </c>
      <c r="C2105" s="125">
        <f t="shared" si="96"/>
        <v>5.590673621026454E-2</v>
      </c>
      <c r="D2105" s="128">
        <f t="shared" si="97"/>
        <v>55906.736210264542</v>
      </c>
      <c r="E2105" s="128" t="e">
        <f t="shared" ca="1" si="98"/>
        <v>#NAME?</v>
      </c>
    </row>
    <row r="2106" spans="1:5" x14ac:dyDescent="0.3">
      <c r="A2106" s="73">
        <v>40786</v>
      </c>
      <c r="B2106" s="130">
        <v>1218.8900149999999</v>
      </c>
      <c r="C2106" s="125">
        <f t="shared" si="96"/>
        <v>2.0939952328858258E-2</v>
      </c>
      <c r="D2106" s="128">
        <f t="shared" si="97"/>
        <v>20939.952328858257</v>
      </c>
      <c r="E2106" s="128" t="e">
        <f t="shared" ca="1" si="98"/>
        <v>#NAME?</v>
      </c>
    </row>
    <row r="2107" spans="1:5" x14ac:dyDescent="0.3">
      <c r="A2107" s="73">
        <v>40785</v>
      </c>
      <c r="B2107" s="130">
        <v>1212.920044</v>
      </c>
      <c r="C2107" s="125">
        <f t="shared" si="96"/>
        <v>1.6902003614289507E-2</v>
      </c>
      <c r="D2107" s="128">
        <f t="shared" si="97"/>
        <v>16902.003614289508</v>
      </c>
      <c r="E2107" s="128" t="e">
        <f t="shared" ca="1" si="98"/>
        <v>#NAME?</v>
      </c>
    </row>
    <row r="2108" spans="1:5" x14ac:dyDescent="0.3">
      <c r="A2108" s="73">
        <v>40784</v>
      </c>
      <c r="B2108" s="130">
        <v>1210.079956</v>
      </c>
      <c r="C2108" s="125">
        <f t="shared" si="96"/>
        <v>4.6409401874729639E-3</v>
      </c>
      <c r="D2108" s="128">
        <f t="shared" si="97"/>
        <v>4640.9401874729638</v>
      </c>
      <c r="E2108" s="128" t="e">
        <f t="shared" ca="1" si="98"/>
        <v>#NAME?</v>
      </c>
    </row>
    <row r="2109" spans="1:5" x14ac:dyDescent="0.3">
      <c r="A2109" s="73">
        <v>40781</v>
      </c>
      <c r="B2109" s="130">
        <v>1176.8000489999999</v>
      </c>
      <c r="C2109" s="125">
        <f t="shared" si="96"/>
        <v>-1.7051177877673851E-3</v>
      </c>
      <c r="D2109" s="128">
        <f t="shared" si="97"/>
        <v>-1705.1177877673852</v>
      </c>
      <c r="E2109" s="128" t="e">
        <f t="shared" ca="1" si="98"/>
        <v>#NAME?</v>
      </c>
    </row>
    <row r="2110" spans="1:5" x14ac:dyDescent="0.3">
      <c r="A2110" s="73">
        <v>40780</v>
      </c>
      <c r="B2110" s="130">
        <v>1159.2700199999999</v>
      </c>
      <c r="C2110" s="125">
        <f t="shared" si="96"/>
        <v>-1.1401619276995234E-2</v>
      </c>
      <c r="D2110" s="128">
        <f t="shared" si="97"/>
        <v>-11401.619276995234</v>
      </c>
      <c r="E2110" s="128" t="e">
        <f t="shared" ca="1" si="98"/>
        <v>#NAME?</v>
      </c>
    </row>
    <row r="2111" spans="1:5" x14ac:dyDescent="0.3">
      <c r="A2111" s="73">
        <v>40779</v>
      </c>
      <c r="B2111" s="130">
        <v>1177.599976</v>
      </c>
      <c r="C2111" s="125">
        <f t="shared" si="96"/>
        <v>5.0715555063389539E-2</v>
      </c>
      <c r="D2111" s="128">
        <f t="shared" si="97"/>
        <v>50715.55506338954</v>
      </c>
      <c r="E2111" s="128" t="e">
        <f t="shared" ca="1" si="98"/>
        <v>#NAME?</v>
      </c>
    </row>
    <row r="2112" spans="1:5" x14ac:dyDescent="0.3">
      <c r="A2112" s="73">
        <v>40778</v>
      </c>
      <c r="B2112" s="130">
        <v>1162.349976</v>
      </c>
      <c r="C2112" s="125">
        <f t="shared" si="96"/>
        <v>-8.6821256157355586E-3</v>
      </c>
      <c r="D2112" s="128">
        <f t="shared" si="97"/>
        <v>-8682.1256157355583</v>
      </c>
      <c r="E2112" s="128" t="e">
        <f t="shared" ca="1" si="98"/>
        <v>#NAME?</v>
      </c>
    </row>
    <row r="2113" spans="1:5" x14ac:dyDescent="0.3">
      <c r="A2113" s="73">
        <v>40777</v>
      </c>
      <c r="B2113" s="130">
        <v>1123.8199460000001</v>
      </c>
      <c r="C2113" s="125">
        <f t="shared" si="96"/>
        <v>3.8947216978670873E-3</v>
      </c>
      <c r="D2113" s="128">
        <f t="shared" si="97"/>
        <v>3894.7216978670872</v>
      </c>
      <c r="E2113" s="128" t="e">
        <f t="shared" ca="1" si="98"/>
        <v>#NAME?</v>
      </c>
    </row>
    <row r="2114" spans="1:5" x14ac:dyDescent="0.3">
      <c r="A2114" s="73">
        <v>40774</v>
      </c>
      <c r="B2114" s="130">
        <v>1123.530029</v>
      </c>
      <c r="C2114" s="125">
        <f t="shared" si="96"/>
        <v>-6.32409875800789E-2</v>
      </c>
      <c r="D2114" s="128">
        <f t="shared" si="97"/>
        <v>-63240.987580078901</v>
      </c>
      <c r="E2114" s="128" t="e">
        <f t="shared" ca="1" si="98"/>
        <v>#NAME?</v>
      </c>
    </row>
    <row r="2115" spans="1:5" x14ac:dyDescent="0.3">
      <c r="A2115" s="73">
        <v>40773</v>
      </c>
      <c r="B2115" s="130">
        <v>1140.650024</v>
      </c>
      <c r="C2115" s="125">
        <f t="shared" si="96"/>
        <v>-4.9513715594707519E-2</v>
      </c>
      <c r="D2115" s="128">
        <f t="shared" si="97"/>
        <v>-49513.715594707523</v>
      </c>
      <c r="E2115" s="128" t="e">
        <f t="shared" ca="1" si="98"/>
        <v>#NAME?</v>
      </c>
    </row>
    <row r="2116" spans="1:5" x14ac:dyDescent="0.3">
      <c r="A2116" s="73">
        <v>40772</v>
      </c>
      <c r="B2116" s="130">
        <v>1193.8900149999999</v>
      </c>
      <c r="C2116" s="125">
        <f t="shared" si="96"/>
        <v>-5.2723830706484232E-2</v>
      </c>
      <c r="D2116" s="128">
        <f t="shared" si="97"/>
        <v>-52723.83070648423</v>
      </c>
      <c r="E2116" s="128" t="e">
        <f t="shared" ca="1" si="98"/>
        <v>#NAME?</v>
      </c>
    </row>
    <row r="2117" spans="1:5" x14ac:dyDescent="0.3">
      <c r="A2117" s="73">
        <v>40771</v>
      </c>
      <c r="B2117" s="130">
        <v>1192.76001</v>
      </c>
      <c r="C2117" s="125">
        <f t="shared" si="96"/>
        <v>-4.887367856559921E-2</v>
      </c>
      <c r="D2117" s="128">
        <f t="shared" si="97"/>
        <v>-48873.678565599213</v>
      </c>
      <c r="E2117" s="128" t="e">
        <f t="shared" ca="1" si="98"/>
        <v>#NAME?</v>
      </c>
    </row>
    <row r="2118" spans="1:5" x14ac:dyDescent="0.3">
      <c r="A2118" s="73">
        <v>40770</v>
      </c>
      <c r="B2118" s="130">
        <v>1204.48999</v>
      </c>
      <c r="C2118" s="125">
        <f t="shared" si="96"/>
        <v>-6.4066665718629734E-2</v>
      </c>
      <c r="D2118" s="128">
        <f t="shared" si="97"/>
        <v>-64066.665718629731</v>
      </c>
      <c r="E2118" s="128" t="e">
        <f t="shared" ca="1" si="98"/>
        <v>#NAME?</v>
      </c>
    </row>
    <row r="2119" spans="1:5" x14ac:dyDescent="0.3">
      <c r="A2119" s="73">
        <v>40767</v>
      </c>
      <c r="B2119" s="130">
        <v>1178.8100589999999</v>
      </c>
      <c r="C2119" s="125">
        <f t="shared" si="96"/>
        <v>-8.7806023039608605E-2</v>
      </c>
      <c r="D2119" s="128">
        <f t="shared" si="97"/>
        <v>-87806.023039608612</v>
      </c>
      <c r="E2119" s="128" t="e">
        <f t="shared" ca="1" si="98"/>
        <v>#NAME?</v>
      </c>
    </row>
    <row r="2120" spans="1:5" x14ac:dyDescent="0.3">
      <c r="A2120" s="73">
        <v>40766</v>
      </c>
      <c r="B2120" s="130">
        <v>1172.6400149999999</v>
      </c>
      <c r="C2120" s="125">
        <f t="shared" ref="C2120:C2183" si="99">B2120/B2130-1</f>
        <v>-9.8433903041438842E-2</v>
      </c>
      <c r="D2120" s="128">
        <f t="shared" ref="D2120:D2183" si="100">C2120*$B$5</f>
        <v>-98433.90304143884</v>
      </c>
      <c r="E2120" s="128" t="e">
        <f t="shared" ref="E2120:E2183" ca="1" si="101">ABS(_xlfn.PERCENTILE.INC(OFFSET(D2120,0,0,Window),1-VaRLevel))</f>
        <v>#NAME?</v>
      </c>
    </row>
    <row r="2121" spans="1:5" x14ac:dyDescent="0.3">
      <c r="A2121" s="73">
        <v>40765</v>
      </c>
      <c r="B2121" s="130">
        <v>1120.76001</v>
      </c>
      <c r="C2121" s="125">
        <f t="shared" si="99"/>
        <v>-0.14110768178419997</v>
      </c>
      <c r="D2121" s="128">
        <f t="shared" si="100"/>
        <v>-141107.68178419996</v>
      </c>
      <c r="E2121" s="128" t="e">
        <f t="shared" ca="1" si="101"/>
        <v>#NAME?</v>
      </c>
    </row>
    <row r="2122" spans="1:5" x14ac:dyDescent="0.3">
      <c r="A2122" s="73">
        <v>40764</v>
      </c>
      <c r="B2122" s="130">
        <v>1172.530029</v>
      </c>
      <c r="C2122" s="125">
        <f t="shared" si="99"/>
        <v>-0.11968250751630549</v>
      </c>
      <c r="D2122" s="128">
        <f t="shared" si="100"/>
        <v>-119682.50751630549</v>
      </c>
      <c r="E2122" s="128" t="e">
        <f t="shared" ca="1" si="101"/>
        <v>#NAME?</v>
      </c>
    </row>
    <row r="2123" spans="1:5" x14ac:dyDescent="0.3">
      <c r="A2123" s="73">
        <v>40763</v>
      </c>
      <c r="B2123" s="130">
        <v>1119.459961</v>
      </c>
      <c r="C2123" s="125">
        <f t="shared" si="99"/>
        <v>-0.16297681687957633</v>
      </c>
      <c r="D2123" s="128">
        <f t="shared" si="100"/>
        <v>-162976.81687957633</v>
      </c>
      <c r="E2123" s="128" t="e">
        <f t="shared" ca="1" si="101"/>
        <v>#NAME?</v>
      </c>
    </row>
    <row r="2124" spans="1:5" x14ac:dyDescent="0.3">
      <c r="A2124" s="73">
        <v>40760</v>
      </c>
      <c r="B2124" s="130">
        <v>1199.380005</v>
      </c>
      <c r="C2124" s="125">
        <f t="shared" si="99"/>
        <v>-0.10828092729801897</v>
      </c>
      <c r="D2124" s="128">
        <f t="shared" si="100"/>
        <v>-108280.92729801897</v>
      </c>
      <c r="E2124" s="128" t="e">
        <f t="shared" ca="1" si="101"/>
        <v>#NAME?</v>
      </c>
    </row>
    <row r="2125" spans="1:5" x14ac:dyDescent="0.3">
      <c r="A2125" s="73">
        <v>40759</v>
      </c>
      <c r="B2125" s="130">
        <v>1200.0699460000001</v>
      </c>
      <c r="C2125" s="125">
        <f t="shared" si="99"/>
        <v>-0.10695795338522118</v>
      </c>
      <c r="D2125" s="128">
        <f t="shared" si="100"/>
        <v>-106957.95338522119</v>
      </c>
      <c r="E2125" s="128" t="e">
        <f t="shared" ca="1" si="101"/>
        <v>#NAME?</v>
      </c>
    </row>
    <row r="2126" spans="1:5" x14ac:dyDescent="0.3">
      <c r="A2126" s="73">
        <v>40758</v>
      </c>
      <c r="B2126" s="130">
        <v>1260.339966</v>
      </c>
      <c r="C2126" s="125">
        <f t="shared" si="99"/>
        <v>-4.9402644119720285E-2</v>
      </c>
      <c r="D2126" s="128">
        <f t="shared" si="100"/>
        <v>-49402.644119720288</v>
      </c>
      <c r="E2126" s="128" t="e">
        <f t="shared" ca="1" si="101"/>
        <v>#NAME?</v>
      </c>
    </row>
    <row r="2127" spans="1:5" x14ac:dyDescent="0.3">
      <c r="A2127" s="73">
        <v>40757</v>
      </c>
      <c r="B2127" s="130">
        <v>1254.0500489999999</v>
      </c>
      <c r="C2127" s="125">
        <f t="shared" si="99"/>
        <v>-5.4781253228332161E-2</v>
      </c>
      <c r="D2127" s="128">
        <f t="shared" si="100"/>
        <v>-54781.253228332163</v>
      </c>
      <c r="E2127" s="128" t="e">
        <f t="shared" ca="1" si="101"/>
        <v>#NAME?</v>
      </c>
    </row>
    <row r="2128" spans="1:5" x14ac:dyDescent="0.3">
      <c r="A2128" s="73">
        <v>40756</v>
      </c>
      <c r="B2128" s="130">
        <v>1286.9399410000001</v>
      </c>
      <c r="C2128" s="125">
        <f t="shared" si="99"/>
        <v>-1.4171467732041809E-2</v>
      </c>
      <c r="D2128" s="128">
        <f t="shared" si="100"/>
        <v>-14171.467732041809</v>
      </c>
      <c r="E2128" s="128" t="e">
        <f t="shared" ca="1" si="101"/>
        <v>#NAME?</v>
      </c>
    </row>
    <row r="2129" spans="1:5" x14ac:dyDescent="0.3">
      <c r="A2129" s="73">
        <v>40753</v>
      </c>
      <c r="B2129" s="130">
        <v>1292.280029</v>
      </c>
      <c r="C2129" s="125">
        <f t="shared" si="99"/>
        <v>-1.8128759651760862E-2</v>
      </c>
      <c r="D2129" s="128">
        <f t="shared" si="100"/>
        <v>-18128.759651760862</v>
      </c>
      <c r="E2129" s="128" t="e">
        <f t="shared" ca="1" si="101"/>
        <v>#NAME?</v>
      </c>
    </row>
    <row r="2130" spans="1:5" x14ac:dyDescent="0.3">
      <c r="A2130" s="73">
        <v>40752</v>
      </c>
      <c r="B2130" s="130">
        <v>1300.670044</v>
      </c>
      <c r="C2130" s="125">
        <f t="shared" si="99"/>
        <v>-6.2649086856025882E-3</v>
      </c>
      <c r="D2130" s="128">
        <f t="shared" si="100"/>
        <v>-6264.9086856025879</v>
      </c>
      <c r="E2130" s="128" t="e">
        <f t="shared" ca="1" si="101"/>
        <v>#NAME?</v>
      </c>
    </row>
    <row r="2131" spans="1:5" x14ac:dyDescent="0.3">
      <c r="A2131" s="73">
        <v>40751</v>
      </c>
      <c r="B2131" s="130">
        <v>1304.8900149999999</v>
      </c>
      <c r="C2131" s="125">
        <f t="shared" si="99"/>
        <v>-9.7364814090686869E-3</v>
      </c>
      <c r="D2131" s="128">
        <f t="shared" si="100"/>
        <v>-9736.4814090686868</v>
      </c>
      <c r="E2131" s="128" t="e">
        <f t="shared" ca="1" si="101"/>
        <v>#NAME?</v>
      </c>
    </row>
    <row r="2132" spans="1:5" x14ac:dyDescent="0.3">
      <c r="A2132" s="73">
        <v>40750</v>
      </c>
      <c r="B2132" s="130">
        <v>1331.9399410000001</v>
      </c>
      <c r="C2132" s="125">
        <f t="shared" si="99"/>
        <v>1.3930700794007267E-2</v>
      </c>
      <c r="D2132" s="128">
        <f t="shared" si="100"/>
        <v>13930.700794007267</v>
      </c>
      <c r="E2132" s="128" t="e">
        <f t="shared" ca="1" si="101"/>
        <v>#NAME?</v>
      </c>
    </row>
    <row r="2133" spans="1:5" x14ac:dyDescent="0.3">
      <c r="A2133" s="73">
        <v>40749</v>
      </c>
      <c r="B2133" s="130">
        <v>1337.4300539999999</v>
      </c>
      <c r="C2133" s="125">
        <f t="shared" si="99"/>
        <v>1.3596210760189242E-2</v>
      </c>
      <c r="D2133" s="128">
        <f t="shared" si="100"/>
        <v>13596.210760189242</v>
      </c>
      <c r="E2133" s="128" t="e">
        <f t="shared" ca="1" si="101"/>
        <v>#NAME?</v>
      </c>
    </row>
    <row r="2134" spans="1:5" x14ac:dyDescent="0.3">
      <c r="A2134" s="73">
        <v>40746</v>
      </c>
      <c r="B2134" s="130">
        <v>1345.0200199999999</v>
      </c>
      <c r="C2134" s="125">
        <f t="shared" si="99"/>
        <v>9.0785158172002056E-4</v>
      </c>
      <c r="D2134" s="128">
        <f t="shared" si="100"/>
        <v>907.85158172002059</v>
      </c>
      <c r="E2134" s="128" t="e">
        <f t="shared" ca="1" si="101"/>
        <v>#NAME?</v>
      </c>
    </row>
    <row r="2135" spans="1:5" x14ac:dyDescent="0.3">
      <c r="A2135" s="73">
        <v>40745</v>
      </c>
      <c r="B2135" s="130">
        <v>1343.8000489999999</v>
      </c>
      <c r="C2135" s="125">
        <f t="shared" si="99"/>
        <v>-6.9611165973547662E-3</v>
      </c>
      <c r="D2135" s="128">
        <f t="shared" si="100"/>
        <v>-6961.1165973547659</v>
      </c>
      <c r="E2135" s="128" t="e">
        <f t="shared" ca="1" si="101"/>
        <v>#NAME?</v>
      </c>
    </row>
    <row r="2136" spans="1:5" x14ac:dyDescent="0.3">
      <c r="A2136" s="73">
        <v>40744</v>
      </c>
      <c r="B2136" s="130">
        <v>1325.839966</v>
      </c>
      <c r="C2136" s="125">
        <f t="shared" si="99"/>
        <v>-9.9908941695433517E-3</v>
      </c>
      <c r="D2136" s="128">
        <f t="shared" si="100"/>
        <v>-9990.8941695433514</v>
      </c>
      <c r="E2136" s="128" t="e">
        <f t="shared" ca="1" si="101"/>
        <v>#NAME?</v>
      </c>
    </row>
    <row r="2137" spans="1:5" x14ac:dyDescent="0.3">
      <c r="A2137" s="73">
        <v>40743</v>
      </c>
      <c r="B2137" s="130">
        <v>1326.7299800000001</v>
      </c>
      <c r="C2137" s="125">
        <f t="shared" si="99"/>
        <v>-8.3340994396577939E-3</v>
      </c>
      <c r="D2137" s="128">
        <f t="shared" si="100"/>
        <v>-8334.0994396577935</v>
      </c>
      <c r="E2137" s="128" t="e">
        <f t="shared" ca="1" si="101"/>
        <v>#NAME?</v>
      </c>
    </row>
    <row r="2138" spans="1:5" x14ac:dyDescent="0.3">
      <c r="A2138" s="73">
        <v>40742</v>
      </c>
      <c r="B2138" s="130">
        <v>1305.4399410000001</v>
      </c>
      <c r="C2138" s="125">
        <f t="shared" si="99"/>
        <v>-2.5551144592138031E-2</v>
      </c>
      <c r="D2138" s="128">
        <f t="shared" si="100"/>
        <v>-25551.144592138029</v>
      </c>
      <c r="E2138" s="128" t="e">
        <f t="shared" ca="1" si="101"/>
        <v>#NAME?</v>
      </c>
    </row>
    <row r="2139" spans="1:5" x14ac:dyDescent="0.3">
      <c r="A2139" s="73">
        <v>40739</v>
      </c>
      <c r="B2139" s="130">
        <v>1316.1400149999999</v>
      </c>
      <c r="C2139" s="125">
        <f t="shared" si="99"/>
        <v>-3.4074387788408655E-3</v>
      </c>
      <c r="D2139" s="128">
        <f t="shared" si="100"/>
        <v>-3407.4387788408653</v>
      </c>
      <c r="E2139" s="128" t="e">
        <f t="shared" ca="1" si="101"/>
        <v>#NAME?</v>
      </c>
    </row>
    <row r="2140" spans="1:5" x14ac:dyDescent="0.3">
      <c r="A2140" s="73">
        <v>40738</v>
      </c>
      <c r="B2140" s="130">
        <v>1308.869995</v>
      </c>
      <c r="C2140" s="125">
        <f t="shared" si="99"/>
        <v>1.1166818075682983E-3</v>
      </c>
      <c r="D2140" s="128">
        <f t="shared" si="100"/>
        <v>1116.6818075682982</v>
      </c>
      <c r="E2140" s="128" t="e">
        <f t="shared" ca="1" si="101"/>
        <v>#NAME?</v>
      </c>
    </row>
    <row r="2141" spans="1:5" x14ac:dyDescent="0.3">
      <c r="A2141" s="73">
        <v>40737</v>
      </c>
      <c r="B2141" s="130">
        <v>1317.719971</v>
      </c>
      <c r="C2141" s="125">
        <f t="shared" si="99"/>
        <v>1.6233834580665407E-2</v>
      </c>
      <c r="D2141" s="128">
        <f t="shared" si="100"/>
        <v>16233.834580665407</v>
      </c>
      <c r="E2141" s="128" t="e">
        <f t="shared" ca="1" si="101"/>
        <v>#NAME?</v>
      </c>
    </row>
    <row r="2142" spans="1:5" x14ac:dyDescent="0.3">
      <c r="A2142" s="73">
        <v>40736</v>
      </c>
      <c r="B2142" s="130">
        <v>1313.6400149999999</v>
      </c>
      <c r="C2142" s="125">
        <f t="shared" si="99"/>
        <v>2.620110899838024E-2</v>
      </c>
      <c r="D2142" s="128">
        <f t="shared" si="100"/>
        <v>26201.108998380241</v>
      </c>
      <c r="E2142" s="128" t="e">
        <f t="shared" ca="1" si="101"/>
        <v>#NAME?</v>
      </c>
    </row>
    <row r="2143" spans="1:5" x14ac:dyDescent="0.3">
      <c r="A2143" s="73">
        <v>40735</v>
      </c>
      <c r="B2143" s="130">
        <v>1319.48999</v>
      </c>
      <c r="C2143" s="125">
        <f t="shared" si="99"/>
        <v>4.0238118153390179E-2</v>
      </c>
      <c r="D2143" s="128">
        <f t="shared" si="100"/>
        <v>40238.118153390176</v>
      </c>
      <c r="E2143" s="128" t="e">
        <f t="shared" ca="1" si="101"/>
        <v>#NAME?</v>
      </c>
    </row>
    <row r="2144" spans="1:5" x14ac:dyDescent="0.3">
      <c r="A2144" s="73">
        <v>40732</v>
      </c>
      <c r="B2144" s="130">
        <v>1343.8000489999999</v>
      </c>
      <c r="C2144" s="125">
        <f t="shared" si="99"/>
        <v>4.6980949746786127E-2</v>
      </c>
      <c r="D2144" s="128">
        <f t="shared" si="100"/>
        <v>46980.949746786129</v>
      </c>
      <c r="E2144" s="128" t="e">
        <f t="shared" ca="1" si="101"/>
        <v>#NAME?</v>
      </c>
    </row>
    <row r="2145" spans="1:5" x14ac:dyDescent="0.3">
      <c r="A2145" s="73">
        <v>40731</v>
      </c>
      <c r="B2145" s="130">
        <v>1353.219971</v>
      </c>
      <c r="C2145" s="125">
        <f t="shared" si="99"/>
        <v>5.1338591940209399E-2</v>
      </c>
      <c r="D2145" s="128">
        <f t="shared" si="100"/>
        <v>51338.5919402094</v>
      </c>
      <c r="E2145" s="128" t="e">
        <f t="shared" ca="1" si="101"/>
        <v>#NAME?</v>
      </c>
    </row>
    <row r="2146" spans="1:5" x14ac:dyDescent="0.3">
      <c r="A2146" s="73">
        <v>40730</v>
      </c>
      <c r="B2146" s="130">
        <v>1339.219971</v>
      </c>
      <c r="C2146" s="125">
        <f t="shared" si="99"/>
        <v>3.3731590655001975E-2</v>
      </c>
      <c r="D2146" s="128">
        <f t="shared" si="100"/>
        <v>33731.590655001972</v>
      </c>
      <c r="E2146" s="128" t="e">
        <f t="shared" ca="1" si="101"/>
        <v>#NAME?</v>
      </c>
    </row>
    <row r="2147" spans="1:5" x14ac:dyDescent="0.3">
      <c r="A2147" s="73">
        <v>40729</v>
      </c>
      <c r="B2147" s="130">
        <v>1337.880005</v>
      </c>
      <c r="C2147" s="125">
        <f t="shared" si="99"/>
        <v>4.6559670748767878E-2</v>
      </c>
      <c r="D2147" s="128">
        <f t="shared" si="100"/>
        <v>46559.67074876788</v>
      </c>
      <c r="E2147" s="128" t="e">
        <f t="shared" ca="1" si="101"/>
        <v>#NAME?</v>
      </c>
    </row>
    <row r="2148" spans="1:5" x14ac:dyDescent="0.3">
      <c r="A2148" s="73">
        <v>40725</v>
      </c>
      <c r="B2148" s="130">
        <v>1339.670044</v>
      </c>
      <c r="C2148" s="125">
        <f t="shared" si="99"/>
        <v>5.3613876523790793E-2</v>
      </c>
      <c r="D2148" s="128">
        <f t="shared" si="100"/>
        <v>53613.876523790794</v>
      </c>
      <c r="E2148" s="128" t="e">
        <f t="shared" ca="1" si="101"/>
        <v>#NAME?</v>
      </c>
    </row>
    <row r="2149" spans="1:5" x14ac:dyDescent="0.3">
      <c r="A2149" s="73">
        <v>40724</v>
      </c>
      <c r="B2149" s="130">
        <v>1320.6400149999999</v>
      </c>
      <c r="C2149" s="125">
        <f t="shared" si="99"/>
        <v>4.1809977101424867E-2</v>
      </c>
      <c r="D2149" s="128">
        <f t="shared" si="100"/>
        <v>41809.977101424869</v>
      </c>
      <c r="E2149" s="128" t="e">
        <f t="shared" ca="1" si="101"/>
        <v>#NAME?</v>
      </c>
    </row>
    <row r="2150" spans="1:5" x14ac:dyDescent="0.3">
      <c r="A2150" s="73">
        <v>40723</v>
      </c>
      <c r="B2150" s="130">
        <v>1307.410034</v>
      </c>
      <c r="C2150" s="125">
        <f t="shared" si="99"/>
        <v>3.3182649665694841E-2</v>
      </c>
      <c r="D2150" s="128">
        <f t="shared" si="100"/>
        <v>33182.649665694844</v>
      </c>
      <c r="E2150" s="128" t="e">
        <f t="shared" ca="1" si="101"/>
        <v>#NAME?</v>
      </c>
    </row>
    <row r="2151" spans="1:5" x14ac:dyDescent="0.3">
      <c r="A2151" s="73">
        <v>40722</v>
      </c>
      <c r="B2151" s="130">
        <v>1296.670044</v>
      </c>
      <c r="C2151" s="125">
        <f t="shared" si="99"/>
        <v>6.8330258754105699E-3</v>
      </c>
      <c r="D2151" s="128">
        <f t="shared" si="100"/>
        <v>6833.0258754105698</v>
      </c>
      <c r="E2151" s="128" t="e">
        <f t="shared" ca="1" si="101"/>
        <v>#NAME?</v>
      </c>
    </row>
    <row r="2152" spans="1:5" x14ac:dyDescent="0.3">
      <c r="A2152" s="73">
        <v>40721</v>
      </c>
      <c r="B2152" s="130">
        <v>1280.099976</v>
      </c>
      <c r="C2152" s="125">
        <f t="shared" si="99"/>
        <v>6.5024573143486197E-3</v>
      </c>
      <c r="D2152" s="128">
        <f t="shared" si="100"/>
        <v>6502.4573143486195</v>
      </c>
      <c r="E2152" s="128" t="e">
        <f t="shared" ca="1" si="101"/>
        <v>#NAME?</v>
      </c>
    </row>
    <row r="2153" spans="1:5" x14ac:dyDescent="0.3">
      <c r="A2153" s="73">
        <v>40718</v>
      </c>
      <c r="B2153" s="130">
        <v>1268.4499510000001</v>
      </c>
      <c r="C2153" s="125">
        <f t="shared" si="99"/>
        <v>-1.9906127868355439E-3</v>
      </c>
      <c r="D2153" s="128">
        <f t="shared" si="100"/>
        <v>-1990.6127868355438</v>
      </c>
      <c r="E2153" s="128" t="e">
        <f t="shared" ca="1" si="101"/>
        <v>#NAME?</v>
      </c>
    </row>
    <row r="2154" spans="1:5" x14ac:dyDescent="0.3">
      <c r="A2154" s="73">
        <v>40717</v>
      </c>
      <c r="B2154" s="130">
        <v>1283.5</v>
      </c>
      <c r="C2154" s="125">
        <f t="shared" si="99"/>
        <v>-4.2668735453840201E-3</v>
      </c>
      <c r="D2154" s="128">
        <f t="shared" si="100"/>
        <v>-4266.87354538402</v>
      </c>
      <c r="E2154" s="128" t="e">
        <f t="shared" ca="1" si="101"/>
        <v>#NAME?</v>
      </c>
    </row>
    <row r="2155" spans="1:5" x14ac:dyDescent="0.3">
      <c r="A2155" s="73">
        <v>40716</v>
      </c>
      <c r="B2155" s="130">
        <v>1287.1400149999999</v>
      </c>
      <c r="C2155" s="125">
        <f t="shared" si="99"/>
        <v>5.9238766845566282E-3</v>
      </c>
      <c r="D2155" s="128">
        <f t="shared" si="100"/>
        <v>5923.8766845566279</v>
      </c>
      <c r="E2155" s="128" t="e">
        <f t="shared" ca="1" si="101"/>
        <v>#NAME?</v>
      </c>
    </row>
    <row r="2156" spans="1:5" x14ac:dyDescent="0.3">
      <c r="A2156" s="73">
        <v>40715</v>
      </c>
      <c r="B2156" s="130">
        <v>1295.5200199999999</v>
      </c>
      <c r="C2156" s="125">
        <f t="shared" si="99"/>
        <v>8.2339093543670749E-3</v>
      </c>
      <c r="D2156" s="128">
        <f t="shared" si="100"/>
        <v>8233.9093543670751</v>
      </c>
      <c r="E2156" s="128" t="e">
        <f t="shared" ca="1" si="101"/>
        <v>#NAME?</v>
      </c>
    </row>
    <row r="2157" spans="1:5" x14ac:dyDescent="0.3">
      <c r="A2157" s="73">
        <v>40714</v>
      </c>
      <c r="B2157" s="130">
        <v>1278.3599850000001</v>
      </c>
      <c r="C2157" s="125">
        <f t="shared" si="99"/>
        <v>-6.0723378191196442E-3</v>
      </c>
      <c r="D2157" s="128">
        <f t="shared" si="100"/>
        <v>-6072.3378191196443</v>
      </c>
      <c r="E2157" s="128" t="e">
        <f t="shared" ca="1" si="101"/>
        <v>#NAME?</v>
      </c>
    </row>
    <row r="2158" spans="1:5" x14ac:dyDescent="0.3">
      <c r="A2158" s="73">
        <v>40711</v>
      </c>
      <c r="B2158" s="130">
        <v>1271.5</v>
      </c>
      <c r="C2158" s="125">
        <f t="shared" si="99"/>
        <v>-2.2043466381462373E-2</v>
      </c>
      <c r="D2158" s="128">
        <f t="shared" si="100"/>
        <v>-22043.466381462375</v>
      </c>
      <c r="E2158" s="128" t="e">
        <f t="shared" ca="1" si="101"/>
        <v>#NAME?</v>
      </c>
    </row>
    <row r="2159" spans="1:5" x14ac:dyDescent="0.3">
      <c r="A2159" s="73">
        <v>40710</v>
      </c>
      <c r="B2159" s="130">
        <v>1267.6400149999999</v>
      </c>
      <c r="C2159" s="125">
        <f t="shared" si="99"/>
        <v>-3.4502664276857553E-2</v>
      </c>
      <c r="D2159" s="128">
        <f t="shared" si="100"/>
        <v>-34502.664276857555</v>
      </c>
      <c r="E2159" s="128" t="e">
        <f t="shared" ca="1" si="101"/>
        <v>#NAME?</v>
      </c>
    </row>
    <row r="2160" spans="1:5" x14ac:dyDescent="0.3">
      <c r="A2160" s="73">
        <v>40709</v>
      </c>
      <c r="B2160" s="130">
        <v>1265.420044</v>
      </c>
      <c r="C2160" s="125">
        <f t="shared" si="99"/>
        <v>-3.7374008724410324E-2</v>
      </c>
      <c r="D2160" s="128">
        <f t="shared" si="100"/>
        <v>-37374.008724410327</v>
      </c>
      <c r="E2160" s="128" t="e">
        <f t="shared" ca="1" si="101"/>
        <v>#NAME?</v>
      </c>
    </row>
    <row r="2161" spans="1:5" x14ac:dyDescent="0.3">
      <c r="A2161" s="73">
        <v>40708</v>
      </c>
      <c r="B2161" s="130">
        <v>1287.869995</v>
      </c>
      <c r="C2161" s="125">
        <f t="shared" si="99"/>
        <v>-4.2618166880976971E-2</v>
      </c>
      <c r="D2161" s="128">
        <f t="shared" si="100"/>
        <v>-42618.166880976969</v>
      </c>
      <c r="E2161" s="128" t="e">
        <f t="shared" ca="1" si="101"/>
        <v>#NAME?</v>
      </c>
    </row>
    <row r="2162" spans="1:5" x14ac:dyDescent="0.3">
      <c r="A2162" s="73">
        <v>40707</v>
      </c>
      <c r="B2162" s="130">
        <v>1271.829956</v>
      </c>
      <c r="C2162" s="125">
        <f t="shared" si="99"/>
        <v>-4.4527098691796496E-2</v>
      </c>
      <c r="D2162" s="128">
        <f t="shared" si="100"/>
        <v>-44527.098691796498</v>
      </c>
      <c r="E2162" s="128" t="e">
        <f t="shared" ca="1" si="101"/>
        <v>#NAME?</v>
      </c>
    </row>
    <row r="2163" spans="1:5" x14ac:dyDescent="0.3">
      <c r="A2163" s="73">
        <v>40704</v>
      </c>
      <c r="B2163" s="130">
        <v>1270.9799800000001</v>
      </c>
      <c r="C2163" s="125">
        <f t="shared" si="99"/>
        <v>-4.1269047390320335E-2</v>
      </c>
      <c r="D2163" s="128">
        <f t="shared" si="100"/>
        <v>-41269.047390320338</v>
      </c>
      <c r="E2163" s="128" t="e">
        <f t="shared" ca="1" si="101"/>
        <v>#NAME?</v>
      </c>
    </row>
    <row r="2164" spans="1:5" x14ac:dyDescent="0.3">
      <c r="A2164" s="73">
        <v>40703</v>
      </c>
      <c r="B2164" s="130">
        <v>1289</v>
      </c>
      <c r="C2164" s="125">
        <f t="shared" si="99"/>
        <v>-2.3832401865350739E-2</v>
      </c>
      <c r="D2164" s="128">
        <f t="shared" si="100"/>
        <v>-23832.401865350737</v>
      </c>
      <c r="E2164" s="128" t="e">
        <f t="shared" ca="1" si="101"/>
        <v>#NAME?</v>
      </c>
    </row>
    <row r="2165" spans="1:5" x14ac:dyDescent="0.3">
      <c r="A2165" s="73">
        <v>40702</v>
      </c>
      <c r="B2165" s="130">
        <v>1279.5600589999999</v>
      </c>
      <c r="C2165" s="125">
        <f t="shared" si="99"/>
        <v>-2.7896776666813783E-2</v>
      </c>
      <c r="D2165" s="128">
        <f t="shared" si="100"/>
        <v>-27896.776666813785</v>
      </c>
      <c r="E2165" s="128" t="e">
        <f t="shared" ca="1" si="101"/>
        <v>#NAME?</v>
      </c>
    </row>
    <row r="2166" spans="1:5" x14ac:dyDescent="0.3">
      <c r="A2166" s="73">
        <v>40701</v>
      </c>
      <c r="B2166" s="130">
        <v>1284.9399410000001</v>
      </c>
      <c r="C2166" s="125">
        <f t="shared" si="99"/>
        <v>-2.4617270867779206E-2</v>
      </c>
      <c r="D2166" s="128">
        <f t="shared" si="100"/>
        <v>-24617.270867779207</v>
      </c>
      <c r="E2166" s="128" t="e">
        <f t="shared" ca="1" si="101"/>
        <v>#NAME?</v>
      </c>
    </row>
    <row r="2167" spans="1:5" x14ac:dyDescent="0.3">
      <c r="A2167" s="73">
        <v>40700</v>
      </c>
      <c r="B2167" s="130">
        <v>1286.170044</v>
      </c>
      <c r="C2167" s="125">
        <f t="shared" si="99"/>
        <v>-3.532665948642566E-2</v>
      </c>
      <c r="D2167" s="128">
        <f t="shared" si="100"/>
        <v>-35326.659486425662</v>
      </c>
      <c r="E2167" s="128" t="e">
        <f t="shared" ca="1" si="101"/>
        <v>#NAME?</v>
      </c>
    </row>
    <row r="2168" spans="1:5" x14ac:dyDescent="0.3">
      <c r="A2168" s="73">
        <v>40697</v>
      </c>
      <c r="B2168" s="130">
        <v>1300.160034</v>
      </c>
      <c r="C2168" s="125">
        <f t="shared" si="99"/>
        <v>-3.2331008317910248E-2</v>
      </c>
      <c r="D2168" s="128">
        <f t="shared" si="100"/>
        <v>-32331.008317910248</v>
      </c>
      <c r="E2168" s="128" t="e">
        <f t="shared" ca="1" si="101"/>
        <v>#NAME?</v>
      </c>
    </row>
    <row r="2169" spans="1:5" x14ac:dyDescent="0.3">
      <c r="A2169" s="73">
        <v>40696</v>
      </c>
      <c r="B2169" s="130">
        <v>1312.9399410000001</v>
      </c>
      <c r="C2169" s="125">
        <f t="shared" si="99"/>
        <v>-2.0691076082795079E-2</v>
      </c>
      <c r="D2169" s="128">
        <f t="shared" si="100"/>
        <v>-20691.07608279508</v>
      </c>
      <c r="E2169" s="128" t="e">
        <f t="shared" ca="1" si="101"/>
        <v>#NAME?</v>
      </c>
    </row>
    <row r="2170" spans="1:5" x14ac:dyDescent="0.3">
      <c r="A2170" s="73">
        <v>40695</v>
      </c>
      <c r="B2170" s="130">
        <v>1314.5500489999999</v>
      </c>
      <c r="C2170" s="125">
        <f t="shared" si="99"/>
        <v>-1.0857899454587816E-2</v>
      </c>
      <c r="D2170" s="128">
        <f t="shared" si="100"/>
        <v>-10857.899454587816</v>
      </c>
      <c r="E2170" s="128" t="e">
        <f t="shared" ca="1" si="101"/>
        <v>#NAME?</v>
      </c>
    </row>
    <row r="2171" spans="1:5" x14ac:dyDescent="0.3">
      <c r="A2171" s="73">
        <v>40694</v>
      </c>
      <c r="B2171" s="130">
        <v>1345.1999510000001</v>
      </c>
      <c r="C2171" s="125">
        <f t="shared" si="99"/>
        <v>1.1831767804554749E-2</v>
      </c>
      <c r="D2171" s="128">
        <f t="shared" si="100"/>
        <v>11831.767804554749</v>
      </c>
      <c r="E2171" s="128" t="e">
        <f t="shared" ca="1" si="101"/>
        <v>#NAME?</v>
      </c>
    </row>
    <row r="2172" spans="1:5" x14ac:dyDescent="0.3">
      <c r="A2172" s="73">
        <v>40690</v>
      </c>
      <c r="B2172" s="130">
        <v>1331.099976</v>
      </c>
      <c r="C2172" s="125">
        <f t="shared" si="99"/>
        <v>-4.9859422025319011E-3</v>
      </c>
      <c r="D2172" s="128">
        <f t="shared" si="100"/>
        <v>-4985.9422025319009</v>
      </c>
      <c r="E2172" s="128" t="e">
        <f t="shared" ca="1" si="101"/>
        <v>#NAME?</v>
      </c>
    </row>
    <row r="2173" spans="1:5" x14ac:dyDescent="0.3">
      <c r="A2173" s="73">
        <v>40689</v>
      </c>
      <c r="B2173" s="130">
        <v>1325.6899410000001</v>
      </c>
      <c r="C2173" s="125">
        <f t="shared" si="99"/>
        <v>-1.7024493079310532E-2</v>
      </c>
      <c r="D2173" s="128">
        <f t="shared" si="100"/>
        <v>-17024.49307931053</v>
      </c>
      <c r="E2173" s="128" t="e">
        <f t="shared" ca="1" si="101"/>
        <v>#NAME?</v>
      </c>
    </row>
    <row r="2174" spans="1:5" x14ac:dyDescent="0.3">
      <c r="A2174" s="73">
        <v>40688</v>
      </c>
      <c r="B2174" s="130">
        <v>1320.469971</v>
      </c>
      <c r="C2174" s="125">
        <f t="shared" si="99"/>
        <v>-1.6101861072724377E-2</v>
      </c>
      <c r="D2174" s="128">
        <f t="shared" si="100"/>
        <v>-16101.861072724378</v>
      </c>
      <c r="E2174" s="128" t="e">
        <f t="shared" ca="1" si="101"/>
        <v>#NAME?</v>
      </c>
    </row>
    <row r="2175" spans="1:5" x14ac:dyDescent="0.3">
      <c r="A2175" s="73">
        <v>40687</v>
      </c>
      <c r="B2175" s="130">
        <v>1316.280029</v>
      </c>
      <c r="C2175" s="125">
        <f t="shared" si="99"/>
        <v>-3.0121727707758339E-2</v>
      </c>
      <c r="D2175" s="128">
        <f t="shared" si="100"/>
        <v>-30121.727707758339</v>
      </c>
      <c r="E2175" s="128" t="e">
        <f t="shared" ca="1" si="101"/>
        <v>#NAME?</v>
      </c>
    </row>
    <row r="2176" spans="1:5" x14ac:dyDescent="0.3">
      <c r="A2176" s="73">
        <v>40686</v>
      </c>
      <c r="B2176" s="130">
        <v>1317.369995</v>
      </c>
      <c r="C2176" s="125">
        <f t="shared" si="99"/>
        <v>-2.1481287955960271E-2</v>
      </c>
      <c r="D2176" s="128">
        <f t="shared" si="100"/>
        <v>-21481.28795596027</v>
      </c>
      <c r="E2176" s="128" t="e">
        <f t="shared" ca="1" si="101"/>
        <v>#NAME?</v>
      </c>
    </row>
    <row r="2177" spans="1:5" x14ac:dyDescent="0.3">
      <c r="A2177" s="73">
        <v>40683</v>
      </c>
      <c r="B2177" s="130">
        <v>1333.2700199999999</v>
      </c>
      <c r="C2177" s="125">
        <f t="shared" si="99"/>
        <v>-5.1708187236011449E-3</v>
      </c>
      <c r="D2177" s="128">
        <f t="shared" si="100"/>
        <v>-5170.8187236011445</v>
      </c>
      <c r="E2177" s="128" t="e">
        <f t="shared" ca="1" si="101"/>
        <v>#NAME?</v>
      </c>
    </row>
    <row r="2178" spans="1:5" x14ac:dyDescent="0.3">
      <c r="A2178" s="73">
        <v>40682</v>
      </c>
      <c r="B2178" s="130">
        <v>1343.599976</v>
      </c>
      <c r="C2178" s="125">
        <f t="shared" si="99"/>
        <v>6.366564416745879E-3</v>
      </c>
      <c r="D2178" s="128">
        <f t="shared" si="100"/>
        <v>6366.5644167458786</v>
      </c>
      <c r="E2178" s="128" t="e">
        <f t="shared" ca="1" si="101"/>
        <v>#NAME?</v>
      </c>
    </row>
    <row r="2179" spans="1:5" x14ac:dyDescent="0.3">
      <c r="A2179" s="73">
        <v>40681</v>
      </c>
      <c r="B2179" s="130">
        <v>1340.6800539999999</v>
      </c>
      <c r="C2179" s="125">
        <f t="shared" si="99"/>
        <v>-4.9282221492474854E-3</v>
      </c>
      <c r="D2179" s="128">
        <f t="shared" si="100"/>
        <v>-4928.2221492474855</v>
      </c>
      <c r="E2179" s="128" t="e">
        <f t="shared" ca="1" si="101"/>
        <v>#NAME?</v>
      </c>
    </row>
    <row r="2180" spans="1:5" x14ac:dyDescent="0.3">
      <c r="A2180" s="73">
        <v>40680</v>
      </c>
      <c r="B2180" s="130">
        <v>1328.9799800000001</v>
      </c>
      <c r="C2180" s="125">
        <f t="shared" si="99"/>
        <v>-2.0374176336682925E-2</v>
      </c>
      <c r="D2180" s="128">
        <f t="shared" si="100"/>
        <v>-20374.176336682925</v>
      </c>
      <c r="E2180" s="128" t="e">
        <f t="shared" ca="1" si="101"/>
        <v>#NAME?</v>
      </c>
    </row>
    <row r="2181" spans="1:5" x14ac:dyDescent="0.3">
      <c r="A2181" s="73">
        <v>40679</v>
      </c>
      <c r="B2181" s="130">
        <v>1329.469971</v>
      </c>
      <c r="C2181" s="125">
        <f t="shared" si="99"/>
        <v>-2.3324665135992184E-2</v>
      </c>
      <c r="D2181" s="128">
        <f t="shared" si="100"/>
        <v>-23324.665135992185</v>
      </c>
      <c r="E2181" s="128" t="e">
        <f t="shared" ca="1" si="101"/>
        <v>#NAME?</v>
      </c>
    </row>
    <row r="2182" spans="1:5" x14ac:dyDescent="0.3">
      <c r="A2182" s="73">
        <v>40676</v>
      </c>
      <c r="B2182" s="130">
        <v>1337.7700199999999</v>
      </c>
      <c r="C2182" s="125">
        <f t="shared" si="99"/>
        <v>-1.8949674235481773E-2</v>
      </c>
      <c r="D2182" s="128">
        <f t="shared" si="100"/>
        <v>-18949.674235481772</v>
      </c>
      <c r="E2182" s="128" t="e">
        <f t="shared" ca="1" si="101"/>
        <v>#NAME?</v>
      </c>
    </row>
    <row r="2183" spans="1:5" x14ac:dyDescent="0.3">
      <c r="A2183" s="73">
        <v>40675</v>
      </c>
      <c r="B2183" s="130">
        <v>1348.650024</v>
      </c>
      <c r="C2183" s="125">
        <f t="shared" si="99"/>
        <v>-8.6954282120343951E-3</v>
      </c>
      <c r="D2183" s="128">
        <f t="shared" si="100"/>
        <v>-8695.428212034396</v>
      </c>
      <c r="E2183" s="128" t="e">
        <f t="shared" ca="1" si="101"/>
        <v>#NAME?</v>
      </c>
    </row>
    <row r="2184" spans="1:5" x14ac:dyDescent="0.3">
      <c r="A2184" s="73">
        <v>40674</v>
      </c>
      <c r="B2184" s="130">
        <v>1342.079956</v>
      </c>
      <c r="C2184" s="125">
        <f t="shared" ref="C2184:C2247" si="102">B2184/B2194-1</f>
        <v>-1.0017318250454488E-2</v>
      </c>
      <c r="D2184" s="128">
        <f t="shared" ref="D2184:D2247" si="103">C2184*$B$5</f>
        <v>-10017.318250454487</v>
      </c>
      <c r="E2184" s="128" t="e">
        <f t="shared" ref="E2184:E2247" ca="1" si="104">ABS(_xlfn.PERCENTILE.INC(OFFSET(D2184,0,0,Window),1-VaRLevel))</f>
        <v>#NAME?</v>
      </c>
    </row>
    <row r="2185" spans="1:5" x14ac:dyDescent="0.3">
      <c r="A2185" s="73">
        <v>40673</v>
      </c>
      <c r="B2185" s="130">
        <v>1357.160034</v>
      </c>
      <c r="C2185" s="125">
        <f t="shared" si="102"/>
        <v>7.3632345191891879E-3</v>
      </c>
      <c r="D2185" s="128">
        <f t="shared" si="103"/>
        <v>7363.2345191891882</v>
      </c>
      <c r="E2185" s="128" t="e">
        <f t="shared" ca="1" si="104"/>
        <v>#NAME?</v>
      </c>
    </row>
    <row r="2186" spans="1:5" x14ac:dyDescent="0.3">
      <c r="A2186" s="73">
        <v>40672</v>
      </c>
      <c r="B2186" s="130">
        <v>1346.290039</v>
      </c>
      <c r="C2186" s="125">
        <f t="shared" si="102"/>
        <v>8.2681437932972113E-3</v>
      </c>
      <c r="D2186" s="128">
        <f t="shared" si="103"/>
        <v>8268.1437932972112</v>
      </c>
      <c r="E2186" s="128" t="e">
        <f t="shared" ca="1" si="104"/>
        <v>#NAME?</v>
      </c>
    </row>
    <row r="2187" spans="1:5" x14ac:dyDescent="0.3">
      <c r="A2187" s="73">
        <v>40669</v>
      </c>
      <c r="B2187" s="130">
        <v>1340.1999510000001</v>
      </c>
      <c r="C2187" s="125">
        <f t="shared" si="102"/>
        <v>2.1085600124550741E-3</v>
      </c>
      <c r="D2187" s="128">
        <f t="shared" si="103"/>
        <v>2108.5600124550742</v>
      </c>
      <c r="E2187" s="128" t="e">
        <f t="shared" ca="1" si="104"/>
        <v>#NAME?</v>
      </c>
    </row>
    <row r="2188" spans="1:5" x14ac:dyDescent="0.3">
      <c r="A2188" s="73">
        <v>40668</v>
      </c>
      <c r="B2188" s="130">
        <v>1335.099976</v>
      </c>
      <c r="C2188" s="125">
        <f t="shared" si="102"/>
        <v>3.5629386432574073E-3</v>
      </c>
      <c r="D2188" s="128">
        <f t="shared" si="103"/>
        <v>3562.9386432574074</v>
      </c>
      <c r="E2188" s="128" t="e">
        <f t="shared" ca="1" si="104"/>
        <v>#NAME?</v>
      </c>
    </row>
    <row r="2189" spans="1:5" x14ac:dyDescent="0.3">
      <c r="A2189" s="73">
        <v>40667</v>
      </c>
      <c r="B2189" s="130">
        <v>1347.3199460000001</v>
      </c>
      <c r="C2189" s="125">
        <f t="shared" si="102"/>
        <v>2.6435641032574786E-2</v>
      </c>
      <c r="D2189" s="128">
        <f t="shared" si="103"/>
        <v>26435.641032574786</v>
      </c>
      <c r="E2189" s="128" t="e">
        <f t="shared" ca="1" si="104"/>
        <v>#NAME?</v>
      </c>
    </row>
    <row r="2190" spans="1:5" x14ac:dyDescent="0.3">
      <c r="A2190" s="73">
        <v>40666</v>
      </c>
      <c r="B2190" s="130">
        <v>1356.619995</v>
      </c>
      <c r="C2190" s="125">
        <f t="shared" si="102"/>
        <v>3.9444028539727283E-2</v>
      </c>
      <c r="D2190" s="128">
        <f t="shared" si="103"/>
        <v>39444.028539727282</v>
      </c>
      <c r="E2190" s="128" t="e">
        <f t="shared" ca="1" si="104"/>
        <v>#NAME?</v>
      </c>
    </row>
    <row r="2191" spans="1:5" x14ac:dyDescent="0.3">
      <c r="A2191" s="73">
        <v>40665</v>
      </c>
      <c r="B2191" s="130">
        <v>1361.219971</v>
      </c>
      <c r="C2191" s="125">
        <f t="shared" si="102"/>
        <v>3.1477263654998033E-2</v>
      </c>
      <c r="D2191" s="128">
        <f t="shared" si="103"/>
        <v>31477.263654998034</v>
      </c>
      <c r="E2191" s="128" t="e">
        <f t="shared" ca="1" si="104"/>
        <v>#NAME?</v>
      </c>
    </row>
    <row r="2192" spans="1:5" x14ac:dyDescent="0.3">
      <c r="A2192" s="73">
        <v>40662</v>
      </c>
      <c r="B2192" s="130">
        <v>1363.6099850000001</v>
      </c>
      <c r="C2192" s="125">
        <f t="shared" si="102"/>
        <v>3.734440271210171E-2</v>
      </c>
      <c r="D2192" s="128">
        <f t="shared" si="103"/>
        <v>37344.402712101706</v>
      </c>
      <c r="E2192" s="128" t="e">
        <f t="shared" ca="1" si="104"/>
        <v>#NAME?</v>
      </c>
    </row>
    <row r="2193" spans="1:5" x14ac:dyDescent="0.3">
      <c r="A2193" s="73">
        <v>40661</v>
      </c>
      <c r="B2193" s="130">
        <v>1360.4799800000001</v>
      </c>
      <c r="C2193" s="125">
        <f t="shared" si="102"/>
        <v>3.5049904374056196E-2</v>
      </c>
      <c r="D2193" s="128">
        <f t="shared" si="103"/>
        <v>35049.904374056197</v>
      </c>
      <c r="E2193" s="128" t="e">
        <f t="shared" ca="1" si="104"/>
        <v>#NAME?</v>
      </c>
    </row>
    <row r="2194" spans="1:5" x14ac:dyDescent="0.3">
      <c r="A2194" s="73">
        <v>40660</v>
      </c>
      <c r="B2194" s="130">
        <v>1355.660034</v>
      </c>
      <c r="C2194" s="125">
        <f t="shared" si="102"/>
        <v>3.1579106749794805E-2</v>
      </c>
      <c r="D2194" s="128">
        <f t="shared" si="103"/>
        <v>31579.106749794806</v>
      </c>
      <c r="E2194" s="128" t="e">
        <f t="shared" ca="1" si="104"/>
        <v>#NAME?</v>
      </c>
    </row>
    <row r="2195" spans="1:5" x14ac:dyDescent="0.3">
      <c r="A2195" s="73">
        <v>40659</v>
      </c>
      <c r="B2195" s="130">
        <v>1347.23999</v>
      </c>
      <c r="C2195" s="125">
        <f t="shared" si="102"/>
        <v>1.7199484824592659E-2</v>
      </c>
      <c r="D2195" s="128">
        <f t="shared" si="103"/>
        <v>17199.484824592659</v>
      </c>
      <c r="E2195" s="128" t="e">
        <f t="shared" ca="1" si="104"/>
        <v>#NAME?</v>
      </c>
    </row>
    <row r="2196" spans="1:5" x14ac:dyDescent="0.3">
      <c r="A2196" s="73">
        <v>40658</v>
      </c>
      <c r="B2196" s="130">
        <v>1335.25</v>
      </c>
      <c r="C2196" s="125">
        <f t="shared" si="102"/>
        <v>5.3306096098038047E-3</v>
      </c>
      <c r="D2196" s="128">
        <f t="shared" si="103"/>
        <v>5330.6096098038051</v>
      </c>
      <c r="E2196" s="128" t="e">
        <f t="shared" ca="1" si="104"/>
        <v>#NAME?</v>
      </c>
    </row>
    <row r="2197" spans="1:5" x14ac:dyDescent="0.3">
      <c r="A2197" s="73">
        <v>40654</v>
      </c>
      <c r="B2197" s="130">
        <v>1337.380005</v>
      </c>
      <c r="C2197" s="125">
        <f t="shared" si="102"/>
        <v>2.9021116984342399E-3</v>
      </c>
      <c r="D2197" s="128">
        <f t="shared" si="103"/>
        <v>2902.1116984342398</v>
      </c>
      <c r="E2197" s="128" t="e">
        <f t="shared" ca="1" si="104"/>
        <v>#NAME?</v>
      </c>
    </row>
    <row r="2198" spans="1:5" x14ac:dyDescent="0.3">
      <c r="A2198" s="73">
        <v>40653</v>
      </c>
      <c r="B2198" s="130">
        <v>1330.3599850000001</v>
      </c>
      <c r="C2198" s="125">
        <f t="shared" si="102"/>
        <v>-3.8786212683511456E-3</v>
      </c>
      <c r="D2198" s="128">
        <f t="shared" si="103"/>
        <v>-3878.6212683511458</v>
      </c>
      <c r="E2198" s="128" t="e">
        <f t="shared" ca="1" si="104"/>
        <v>#NAME?</v>
      </c>
    </row>
    <row r="2199" spans="1:5" x14ac:dyDescent="0.3">
      <c r="A2199" s="73">
        <v>40652</v>
      </c>
      <c r="B2199" s="130">
        <v>1312.619995</v>
      </c>
      <c r="C2199" s="125">
        <f t="shared" si="102"/>
        <v>-1.50154280820054E-2</v>
      </c>
      <c r="D2199" s="128">
        <f t="shared" si="103"/>
        <v>-15015.428082005399</v>
      </c>
      <c r="E2199" s="128" t="e">
        <f t="shared" ca="1" si="104"/>
        <v>#NAME?</v>
      </c>
    </row>
    <row r="2200" spans="1:5" x14ac:dyDescent="0.3">
      <c r="A2200" s="73">
        <v>40651</v>
      </c>
      <c r="B2200" s="130">
        <v>1305.1400149999999</v>
      </c>
      <c r="C2200" s="125">
        <f t="shared" si="102"/>
        <v>-2.0804714716381678E-2</v>
      </c>
      <c r="D2200" s="128">
        <f t="shared" si="103"/>
        <v>-20804.714716381677</v>
      </c>
      <c r="E2200" s="128" t="e">
        <f t="shared" ca="1" si="104"/>
        <v>#NAME?</v>
      </c>
    </row>
    <row r="2201" spans="1:5" x14ac:dyDescent="0.3">
      <c r="A2201" s="73">
        <v>40648</v>
      </c>
      <c r="B2201" s="130">
        <v>1319.6800539999999</v>
      </c>
      <c r="C2201" s="125">
        <f t="shared" si="102"/>
        <v>-9.5541009712930558E-3</v>
      </c>
      <c r="D2201" s="128">
        <f t="shared" si="103"/>
        <v>-9554.1009712930554</v>
      </c>
      <c r="E2201" s="128" t="e">
        <f t="shared" ca="1" si="104"/>
        <v>#NAME?</v>
      </c>
    </row>
    <row r="2202" spans="1:5" x14ac:dyDescent="0.3">
      <c r="A2202" s="73">
        <v>40647</v>
      </c>
      <c r="B2202" s="130">
        <v>1314.5200199999999</v>
      </c>
      <c r="C2202" s="125">
        <f t="shared" si="102"/>
        <v>-8.5304574306964698E-3</v>
      </c>
      <c r="D2202" s="128">
        <f t="shared" si="103"/>
        <v>-8530.4574306964696</v>
      </c>
      <c r="E2202" s="128" t="e">
        <f t="shared" ca="1" si="104"/>
        <v>#NAME?</v>
      </c>
    </row>
    <row r="2203" spans="1:5" x14ac:dyDescent="0.3">
      <c r="A2203" s="73">
        <v>40646</v>
      </c>
      <c r="B2203" s="130">
        <v>1314.410034</v>
      </c>
      <c r="C2203" s="125">
        <f t="shared" si="102"/>
        <v>-1.0427157255152197E-2</v>
      </c>
      <c r="D2203" s="128">
        <f t="shared" si="103"/>
        <v>-10427.157255152197</v>
      </c>
      <c r="E2203" s="128" t="e">
        <f t="shared" ca="1" si="104"/>
        <v>#NAME?</v>
      </c>
    </row>
    <row r="2204" spans="1:5" x14ac:dyDescent="0.3">
      <c r="A2204" s="73">
        <v>40645</v>
      </c>
      <c r="B2204" s="130">
        <v>1314.160034</v>
      </c>
      <c r="C2204" s="125">
        <f t="shared" si="102"/>
        <v>-4.001627384417672E-3</v>
      </c>
      <c r="D2204" s="128">
        <f t="shared" si="103"/>
        <v>-4001.6273844176721</v>
      </c>
      <c r="E2204" s="128" t="e">
        <f t="shared" ca="1" si="104"/>
        <v>#NAME?</v>
      </c>
    </row>
    <row r="2205" spans="1:5" x14ac:dyDescent="0.3">
      <c r="A2205" s="73">
        <v>40644</v>
      </c>
      <c r="B2205" s="130">
        <v>1324.459961</v>
      </c>
      <c r="C2205" s="125">
        <f t="shared" si="102"/>
        <v>1.0891565835949191E-2</v>
      </c>
      <c r="D2205" s="128">
        <f t="shared" si="103"/>
        <v>10891.56583594919</v>
      </c>
      <c r="E2205" s="128" t="e">
        <f t="shared" ca="1" si="104"/>
        <v>#NAME?</v>
      </c>
    </row>
    <row r="2206" spans="1:5" x14ac:dyDescent="0.3">
      <c r="A2206" s="73">
        <v>40641</v>
      </c>
      <c r="B2206" s="130">
        <v>1328.170044</v>
      </c>
      <c r="C2206" s="125">
        <f t="shared" si="102"/>
        <v>1.093773364595152E-2</v>
      </c>
      <c r="D2206" s="128">
        <f t="shared" si="103"/>
        <v>10937.733645951519</v>
      </c>
      <c r="E2206" s="128" t="e">
        <f t="shared" ca="1" si="104"/>
        <v>#NAME?</v>
      </c>
    </row>
    <row r="2207" spans="1:5" x14ac:dyDescent="0.3">
      <c r="A2207" s="73">
        <v>40640</v>
      </c>
      <c r="B2207" s="130">
        <v>1333.51001</v>
      </c>
      <c r="C2207" s="125">
        <f t="shared" si="102"/>
        <v>1.8210814547922505E-2</v>
      </c>
      <c r="D2207" s="128">
        <f t="shared" si="103"/>
        <v>18210.814547922506</v>
      </c>
      <c r="E2207" s="128" t="e">
        <f t="shared" ca="1" si="104"/>
        <v>#NAME?</v>
      </c>
    </row>
    <row r="2208" spans="1:5" x14ac:dyDescent="0.3">
      <c r="A2208" s="73">
        <v>40639</v>
      </c>
      <c r="B2208" s="130">
        <v>1335.540039</v>
      </c>
      <c r="C2208" s="125">
        <f t="shared" si="102"/>
        <v>2.9286186828798133E-2</v>
      </c>
      <c r="D2208" s="128">
        <f t="shared" si="103"/>
        <v>29286.186828798134</v>
      </c>
      <c r="E2208" s="128" t="e">
        <f t="shared" ca="1" si="104"/>
        <v>#NAME?</v>
      </c>
    </row>
    <row r="2209" spans="1:5" x14ac:dyDescent="0.3">
      <c r="A2209" s="73">
        <v>40638</v>
      </c>
      <c r="B2209" s="130">
        <v>1332.630005</v>
      </c>
      <c r="C2209" s="125">
        <f t="shared" si="102"/>
        <v>3.0036238588988295E-2</v>
      </c>
      <c r="D2209" s="128">
        <f t="shared" si="103"/>
        <v>30036.238588988297</v>
      </c>
      <c r="E2209" s="128" t="e">
        <f t="shared" ca="1" si="104"/>
        <v>#NAME?</v>
      </c>
    </row>
    <row r="2210" spans="1:5" x14ac:dyDescent="0.3">
      <c r="A2210" s="73">
        <v>40637</v>
      </c>
      <c r="B2210" s="130">
        <v>1332.869995</v>
      </c>
      <c r="C2210" s="125">
        <f t="shared" si="102"/>
        <v>2.6563864097706835E-2</v>
      </c>
      <c r="D2210" s="128">
        <f t="shared" si="103"/>
        <v>26563.864097706835</v>
      </c>
      <c r="E2210" s="128" t="e">
        <f t="shared" ca="1" si="104"/>
        <v>#NAME?</v>
      </c>
    </row>
    <row r="2211" spans="1:5" x14ac:dyDescent="0.3">
      <c r="A2211" s="73">
        <v>40634</v>
      </c>
      <c r="B2211" s="130">
        <v>1332.410034</v>
      </c>
      <c r="C2211" s="125">
        <f t="shared" si="102"/>
        <v>4.1588226031645137E-2</v>
      </c>
      <c r="D2211" s="128">
        <f t="shared" si="103"/>
        <v>41588.226031645136</v>
      </c>
      <c r="E2211" s="128" t="e">
        <f t="shared" ca="1" si="104"/>
        <v>#NAME?</v>
      </c>
    </row>
    <row r="2212" spans="1:5" x14ac:dyDescent="0.3">
      <c r="A2212" s="73">
        <v>40633</v>
      </c>
      <c r="B2212" s="130">
        <v>1325.829956</v>
      </c>
      <c r="C2212" s="125">
        <f t="shared" si="102"/>
        <v>4.091164948845738E-2</v>
      </c>
      <c r="D2212" s="128">
        <f t="shared" si="103"/>
        <v>40911.649488457377</v>
      </c>
      <c r="E2212" s="128" t="e">
        <f t="shared" ca="1" si="104"/>
        <v>#NAME?</v>
      </c>
    </row>
    <row r="2213" spans="1:5" x14ac:dyDescent="0.3">
      <c r="A2213" s="73">
        <v>40632</v>
      </c>
      <c r="B2213" s="130">
        <v>1328.26001</v>
      </c>
      <c r="C2213" s="125">
        <f t="shared" si="102"/>
        <v>5.6791423776369143E-2</v>
      </c>
      <c r="D2213" s="128">
        <f t="shared" si="103"/>
        <v>56791.423776369142</v>
      </c>
      <c r="E2213" s="128" t="e">
        <f t="shared" ca="1" si="104"/>
        <v>#NAME?</v>
      </c>
    </row>
    <row r="2214" spans="1:5" x14ac:dyDescent="0.3">
      <c r="A2214" s="73">
        <v>40631</v>
      </c>
      <c r="B2214" s="130">
        <v>1319.4399410000001</v>
      </c>
      <c r="C2214" s="125">
        <f t="shared" si="102"/>
        <v>2.930870224480131E-2</v>
      </c>
      <c r="D2214" s="128">
        <f t="shared" si="103"/>
        <v>29308.702244801309</v>
      </c>
      <c r="E2214" s="128" t="e">
        <f t="shared" ca="1" si="104"/>
        <v>#NAME?</v>
      </c>
    </row>
    <row r="2215" spans="1:5" x14ac:dyDescent="0.3">
      <c r="A2215" s="73">
        <v>40630</v>
      </c>
      <c r="B2215" s="130">
        <v>1310.1899410000001</v>
      </c>
      <c r="C2215" s="125">
        <f t="shared" si="102"/>
        <v>1.064488760351967E-2</v>
      </c>
      <c r="D2215" s="128">
        <f t="shared" si="103"/>
        <v>10644.88760351967</v>
      </c>
      <c r="E2215" s="128" t="e">
        <f t="shared" ca="1" si="104"/>
        <v>#NAME?</v>
      </c>
    </row>
    <row r="2216" spans="1:5" x14ac:dyDescent="0.3">
      <c r="A2216" s="73">
        <v>40627</v>
      </c>
      <c r="B2216" s="130">
        <v>1313.8000489999999</v>
      </c>
      <c r="C2216" s="125">
        <f t="shared" si="102"/>
        <v>7.2990613889096778E-3</v>
      </c>
      <c r="D2216" s="128">
        <f t="shared" si="103"/>
        <v>7299.0613889096776</v>
      </c>
      <c r="E2216" s="128" t="e">
        <f t="shared" ca="1" si="104"/>
        <v>#NAME?</v>
      </c>
    </row>
    <row r="2217" spans="1:5" x14ac:dyDescent="0.3">
      <c r="A2217" s="73">
        <v>40626</v>
      </c>
      <c r="B2217" s="130">
        <v>1309.660034</v>
      </c>
      <c r="C2217" s="125">
        <f t="shared" si="102"/>
        <v>1.1234604912724766E-2</v>
      </c>
      <c r="D2217" s="128">
        <f t="shared" si="103"/>
        <v>11234.604912724766</v>
      </c>
      <c r="E2217" s="128" t="e">
        <f t="shared" ca="1" si="104"/>
        <v>#NAME?</v>
      </c>
    </row>
    <row r="2218" spans="1:5" x14ac:dyDescent="0.3">
      <c r="A2218" s="73">
        <v>40625</v>
      </c>
      <c r="B2218" s="130">
        <v>1297.540039</v>
      </c>
      <c r="C2218" s="125">
        <f t="shared" si="102"/>
        <v>-1.7030030347570002E-2</v>
      </c>
      <c r="D2218" s="128">
        <f t="shared" si="103"/>
        <v>-17030.030347570002</v>
      </c>
      <c r="E2218" s="128" t="e">
        <f t="shared" ca="1" si="104"/>
        <v>#NAME?</v>
      </c>
    </row>
    <row r="2219" spans="1:5" x14ac:dyDescent="0.3">
      <c r="A2219" s="73">
        <v>40624</v>
      </c>
      <c r="B2219" s="130">
        <v>1293.7700199999999</v>
      </c>
      <c r="C2219" s="125">
        <f t="shared" si="102"/>
        <v>-2.1220685982900278E-2</v>
      </c>
      <c r="D2219" s="128">
        <f t="shared" si="103"/>
        <v>-21220.685982900279</v>
      </c>
      <c r="E2219" s="128" t="e">
        <f t="shared" ca="1" si="104"/>
        <v>#NAME?</v>
      </c>
    </row>
    <row r="2220" spans="1:5" x14ac:dyDescent="0.3">
      <c r="A2220" s="73">
        <v>40623</v>
      </c>
      <c r="B2220" s="130">
        <v>1298.380005</v>
      </c>
      <c r="C2220" s="125">
        <f t="shared" si="102"/>
        <v>-8.9685756033043296E-3</v>
      </c>
      <c r="D2220" s="128">
        <f t="shared" si="103"/>
        <v>-8968.575603304329</v>
      </c>
      <c r="E2220" s="128" t="e">
        <f t="shared" ca="1" si="104"/>
        <v>#NAME?</v>
      </c>
    </row>
    <row r="2221" spans="1:5" x14ac:dyDescent="0.3">
      <c r="A2221" s="73">
        <v>40620</v>
      </c>
      <c r="B2221" s="130">
        <v>1279.209961</v>
      </c>
      <c r="C2221" s="125">
        <f t="shared" si="102"/>
        <v>-3.1745117691493907E-2</v>
      </c>
      <c r="D2221" s="128">
        <f t="shared" si="103"/>
        <v>-31745.117691493906</v>
      </c>
      <c r="E2221" s="128" t="e">
        <f t="shared" ca="1" si="104"/>
        <v>#NAME?</v>
      </c>
    </row>
    <row r="2222" spans="1:5" x14ac:dyDescent="0.3">
      <c r="A2222" s="73">
        <v>40619</v>
      </c>
      <c r="B2222" s="130">
        <v>1273.719971</v>
      </c>
      <c r="C2222" s="125">
        <f t="shared" si="102"/>
        <v>-4.3013742794652421E-2</v>
      </c>
      <c r="D2222" s="128">
        <f t="shared" si="103"/>
        <v>-43013.742794652419</v>
      </c>
      <c r="E2222" s="128" t="e">
        <f t="shared" ca="1" si="104"/>
        <v>#NAME?</v>
      </c>
    </row>
    <row r="2223" spans="1:5" x14ac:dyDescent="0.3">
      <c r="A2223" s="73">
        <v>40618</v>
      </c>
      <c r="B2223" s="130">
        <v>1256.880005</v>
      </c>
      <c r="C2223" s="125">
        <f t="shared" si="102"/>
        <v>-3.9405657366737401E-2</v>
      </c>
      <c r="D2223" s="128">
        <f t="shared" si="103"/>
        <v>-39405.657366737403</v>
      </c>
      <c r="E2223" s="128" t="e">
        <f t="shared" ca="1" si="104"/>
        <v>#NAME?</v>
      </c>
    </row>
    <row r="2224" spans="1:5" x14ac:dyDescent="0.3">
      <c r="A2224" s="73">
        <v>40617</v>
      </c>
      <c r="B2224" s="130">
        <v>1281.869995</v>
      </c>
      <c r="C2224" s="125">
        <f t="shared" si="102"/>
        <v>-1.872418288170985E-2</v>
      </c>
      <c r="D2224" s="128">
        <f t="shared" si="103"/>
        <v>-18724.18288170985</v>
      </c>
      <c r="E2224" s="128" t="e">
        <f t="shared" ca="1" si="104"/>
        <v>#NAME?</v>
      </c>
    </row>
    <row r="2225" spans="1:5" x14ac:dyDescent="0.3">
      <c r="A2225" s="73">
        <v>40616</v>
      </c>
      <c r="B2225" s="130">
        <v>1296.3900149999999</v>
      </c>
      <c r="C2225" s="125">
        <f t="shared" si="102"/>
        <v>-2.3228972343424803E-2</v>
      </c>
      <c r="D2225" s="128">
        <f t="shared" si="103"/>
        <v>-23228.972343424804</v>
      </c>
      <c r="E2225" s="128" t="e">
        <f t="shared" ca="1" si="104"/>
        <v>#NAME?</v>
      </c>
    </row>
    <row r="2226" spans="1:5" x14ac:dyDescent="0.3">
      <c r="A2226" s="73">
        <v>40613</v>
      </c>
      <c r="B2226" s="130">
        <v>1304.280029</v>
      </c>
      <c r="C2226" s="125">
        <f t="shared" si="102"/>
        <v>-1.1819238067781734E-2</v>
      </c>
      <c r="D2226" s="128">
        <f t="shared" si="103"/>
        <v>-11819.238067781735</v>
      </c>
      <c r="E2226" s="128" t="e">
        <f t="shared" ca="1" si="104"/>
        <v>#NAME?</v>
      </c>
    </row>
    <row r="2227" spans="1:5" x14ac:dyDescent="0.3">
      <c r="A2227" s="73">
        <v>40612</v>
      </c>
      <c r="B2227" s="130">
        <v>1295.1099850000001</v>
      </c>
      <c r="C2227" s="125">
        <f t="shared" si="102"/>
        <v>-8.4143566357434141E-3</v>
      </c>
      <c r="D2227" s="128">
        <f t="shared" si="103"/>
        <v>-8414.3566357434138</v>
      </c>
      <c r="E2227" s="128" t="e">
        <f t="shared" ca="1" si="104"/>
        <v>#NAME?</v>
      </c>
    </row>
    <row r="2228" spans="1:5" x14ac:dyDescent="0.3">
      <c r="A2228" s="73">
        <v>40611</v>
      </c>
      <c r="B2228" s="130">
        <v>1320.0200199999999</v>
      </c>
      <c r="C2228" s="125">
        <f t="shared" si="102"/>
        <v>9.6527426712054165E-3</v>
      </c>
      <c r="D2228" s="128">
        <f t="shared" si="103"/>
        <v>9652.7426712054166</v>
      </c>
      <c r="E2228" s="128" t="e">
        <f t="shared" ca="1" si="104"/>
        <v>#NAME?</v>
      </c>
    </row>
    <row r="2229" spans="1:5" x14ac:dyDescent="0.3">
      <c r="A2229" s="73">
        <v>40610</v>
      </c>
      <c r="B2229" s="130">
        <v>1321.8199460000001</v>
      </c>
      <c r="C2229" s="125">
        <f t="shared" si="102"/>
        <v>4.8500922019669712E-3</v>
      </c>
      <c r="D2229" s="128">
        <f t="shared" si="103"/>
        <v>4850.0922019669715</v>
      </c>
      <c r="E2229" s="128" t="e">
        <f t="shared" ca="1" si="104"/>
        <v>#NAME?</v>
      </c>
    </row>
    <row r="2230" spans="1:5" x14ac:dyDescent="0.3">
      <c r="A2230" s="73">
        <v>40609</v>
      </c>
      <c r="B2230" s="130">
        <v>1310.130005</v>
      </c>
      <c r="C2230" s="125">
        <f t="shared" si="102"/>
        <v>-2.4482323106437609E-2</v>
      </c>
      <c r="D2230" s="128">
        <f t="shared" si="103"/>
        <v>-24482.323106437609</v>
      </c>
      <c r="E2230" s="128" t="e">
        <f t="shared" ca="1" si="104"/>
        <v>#NAME?</v>
      </c>
    </row>
    <row r="2231" spans="1:5" x14ac:dyDescent="0.3">
      <c r="A2231" s="73">
        <v>40606</v>
      </c>
      <c r="B2231" s="130">
        <v>1321.150024</v>
      </c>
      <c r="C2231" s="125">
        <f t="shared" si="102"/>
        <v>-1.438346592010975E-2</v>
      </c>
      <c r="D2231" s="128">
        <f t="shared" si="103"/>
        <v>-14383.465920109751</v>
      </c>
      <c r="E2231" s="128" t="e">
        <f t="shared" ca="1" si="104"/>
        <v>#NAME?</v>
      </c>
    </row>
    <row r="2232" spans="1:5" x14ac:dyDescent="0.3">
      <c r="A2232" s="73">
        <v>40605</v>
      </c>
      <c r="B2232" s="130">
        <v>1330.969971</v>
      </c>
      <c r="C2232" s="125">
        <f t="shared" si="102"/>
        <v>-4.0035135418087231E-3</v>
      </c>
      <c r="D2232" s="128">
        <f t="shared" si="103"/>
        <v>-4003.5135418087229</v>
      </c>
      <c r="E2232" s="128" t="e">
        <f t="shared" ca="1" si="104"/>
        <v>#NAME?</v>
      </c>
    </row>
    <row r="2233" spans="1:5" x14ac:dyDescent="0.3">
      <c r="A2233" s="73">
        <v>40604</v>
      </c>
      <c r="B2233" s="130">
        <v>1308.4399410000001</v>
      </c>
      <c r="C2233" s="125">
        <f t="shared" si="102"/>
        <v>-1.4736386663229961E-2</v>
      </c>
      <c r="D2233" s="128">
        <f t="shared" si="103"/>
        <v>-14736.386663229961</v>
      </c>
      <c r="E2233" s="128" t="e">
        <f t="shared" ca="1" si="104"/>
        <v>#NAME?</v>
      </c>
    </row>
    <row r="2234" spans="1:5" x14ac:dyDescent="0.3">
      <c r="A2234" s="73">
        <v>40603</v>
      </c>
      <c r="B2234" s="130">
        <v>1306.329956</v>
      </c>
      <c r="C2234" s="125">
        <f t="shared" si="102"/>
        <v>-1.9507318852374222E-2</v>
      </c>
      <c r="D2234" s="128">
        <f t="shared" si="103"/>
        <v>-19507.318852374221</v>
      </c>
      <c r="E2234" s="128" t="e">
        <f t="shared" ca="1" si="104"/>
        <v>#NAME?</v>
      </c>
    </row>
    <row r="2235" spans="1:5" x14ac:dyDescent="0.3">
      <c r="A2235" s="73">
        <v>40602</v>
      </c>
      <c r="B2235" s="130">
        <v>1327.219971</v>
      </c>
      <c r="C2235" s="125">
        <f t="shared" si="102"/>
        <v>-1.4520956740395885E-3</v>
      </c>
      <c r="D2235" s="128">
        <f t="shared" si="103"/>
        <v>-1452.0956740395884</v>
      </c>
      <c r="E2235" s="128" t="e">
        <f t="shared" ca="1" si="104"/>
        <v>#NAME?</v>
      </c>
    </row>
    <row r="2236" spans="1:5" x14ac:dyDescent="0.3">
      <c r="A2236" s="73">
        <v>40599</v>
      </c>
      <c r="B2236" s="130">
        <v>1319.880005</v>
      </c>
      <c r="C2236" s="125">
        <f t="shared" si="102"/>
        <v>-1.5054354872470199E-3</v>
      </c>
      <c r="D2236" s="128">
        <f t="shared" si="103"/>
        <v>-1505.4354872470199</v>
      </c>
      <c r="E2236" s="128" t="e">
        <f t="shared" ca="1" si="104"/>
        <v>#NAME?</v>
      </c>
    </row>
    <row r="2237" spans="1:5" x14ac:dyDescent="0.3">
      <c r="A2237" s="73">
        <v>40598</v>
      </c>
      <c r="B2237" s="130">
        <v>1306.099976</v>
      </c>
      <c r="C2237" s="125">
        <f t="shared" si="102"/>
        <v>-1.1189531936324548E-2</v>
      </c>
      <c r="D2237" s="128">
        <f t="shared" si="103"/>
        <v>-11189.531936324549</v>
      </c>
      <c r="E2237" s="128" t="e">
        <f t="shared" ca="1" si="104"/>
        <v>#NAME?</v>
      </c>
    </row>
    <row r="2238" spans="1:5" x14ac:dyDescent="0.3">
      <c r="A2238" s="73">
        <v>40597</v>
      </c>
      <c r="B2238" s="130">
        <v>1307.400024</v>
      </c>
      <c r="C2238" s="125">
        <f t="shared" si="102"/>
        <v>-1.2962638969614693E-2</v>
      </c>
      <c r="D2238" s="128">
        <f t="shared" si="103"/>
        <v>-12962.638969614693</v>
      </c>
      <c r="E2238" s="128" t="e">
        <f t="shared" ca="1" si="104"/>
        <v>#NAME?</v>
      </c>
    </row>
    <row r="2239" spans="1:5" x14ac:dyDescent="0.3">
      <c r="A2239" s="73">
        <v>40596</v>
      </c>
      <c r="B2239" s="130">
        <v>1315.4399410000001</v>
      </c>
      <c r="C2239" s="125">
        <f t="shared" si="102"/>
        <v>-2.7368999400263494E-3</v>
      </c>
      <c r="D2239" s="128">
        <f t="shared" si="103"/>
        <v>-2736.8999400263492</v>
      </c>
      <c r="E2239" s="128" t="e">
        <f t="shared" ca="1" si="104"/>
        <v>#NAME?</v>
      </c>
    </row>
    <row r="2240" spans="1:5" x14ac:dyDescent="0.3">
      <c r="A2240" s="73">
        <v>40592</v>
      </c>
      <c r="B2240" s="130">
        <v>1343.01001</v>
      </c>
      <c r="C2240" s="125">
        <f t="shared" si="102"/>
        <v>2.4518079689511918E-2</v>
      </c>
      <c r="D2240" s="128">
        <f t="shared" si="103"/>
        <v>24518.079689511917</v>
      </c>
      <c r="E2240" s="128" t="e">
        <f t="shared" ca="1" si="104"/>
        <v>#NAME?</v>
      </c>
    </row>
    <row r="2241" spans="1:5" x14ac:dyDescent="0.3">
      <c r="A2241" s="73">
        <v>40591</v>
      </c>
      <c r="B2241" s="130">
        <v>1340.4300539999999</v>
      </c>
      <c r="C2241" s="125">
        <f t="shared" si="102"/>
        <v>2.5499256837259621E-2</v>
      </c>
      <c r="D2241" s="128">
        <f t="shared" si="103"/>
        <v>25499.256837259622</v>
      </c>
      <c r="E2241" s="128" t="e">
        <f t="shared" ca="1" si="104"/>
        <v>#NAME?</v>
      </c>
    </row>
    <row r="2242" spans="1:5" x14ac:dyDescent="0.3">
      <c r="A2242" s="73">
        <v>40590</v>
      </c>
      <c r="B2242" s="130">
        <v>1336.3199460000001</v>
      </c>
      <c r="C2242" s="125">
        <f t="shared" si="102"/>
        <v>2.476163606812154E-2</v>
      </c>
      <c r="D2242" s="128">
        <f t="shared" si="103"/>
        <v>24761.636068121541</v>
      </c>
      <c r="E2242" s="128" t="e">
        <f t="shared" ca="1" si="104"/>
        <v>#NAME?</v>
      </c>
    </row>
    <row r="2243" spans="1:5" x14ac:dyDescent="0.3">
      <c r="A2243" s="73">
        <v>40589</v>
      </c>
      <c r="B2243" s="130">
        <v>1328.01001</v>
      </c>
      <c r="C2243" s="125">
        <f t="shared" si="102"/>
        <v>1.5616549936113611E-2</v>
      </c>
      <c r="D2243" s="128">
        <f t="shared" si="103"/>
        <v>15616.54993611361</v>
      </c>
      <c r="E2243" s="128" t="e">
        <f t="shared" ca="1" si="104"/>
        <v>#NAME?</v>
      </c>
    </row>
    <row r="2244" spans="1:5" x14ac:dyDescent="0.3">
      <c r="A2244" s="73">
        <v>40588</v>
      </c>
      <c r="B2244" s="130">
        <v>1332.3199460000001</v>
      </c>
      <c r="C2244" s="125">
        <f t="shared" si="102"/>
        <v>3.5921959987878171E-2</v>
      </c>
      <c r="D2244" s="128">
        <f t="shared" si="103"/>
        <v>35921.959987878174</v>
      </c>
      <c r="E2244" s="128" t="e">
        <f t="shared" ca="1" si="104"/>
        <v>#NAME?</v>
      </c>
    </row>
    <row r="2245" spans="1:5" x14ac:dyDescent="0.3">
      <c r="A2245" s="73">
        <v>40585</v>
      </c>
      <c r="B2245" s="130">
        <v>1329.150024</v>
      </c>
      <c r="C2245" s="125">
        <f t="shared" si="102"/>
        <v>4.1376168894487142E-2</v>
      </c>
      <c r="D2245" s="128">
        <f t="shared" si="103"/>
        <v>41376.168894487142</v>
      </c>
      <c r="E2245" s="128" t="e">
        <f t="shared" ca="1" si="104"/>
        <v>#NAME?</v>
      </c>
    </row>
    <row r="2246" spans="1:5" x14ac:dyDescent="0.3">
      <c r="A2246" s="73">
        <v>40584</v>
      </c>
      <c r="B2246" s="130">
        <v>1321.869995</v>
      </c>
      <c r="C2246" s="125">
        <f t="shared" si="102"/>
        <v>1.718296884271675E-2</v>
      </c>
      <c r="D2246" s="128">
        <f t="shared" si="103"/>
        <v>17182.968842716749</v>
      </c>
      <c r="E2246" s="128" t="e">
        <f t="shared" ca="1" si="104"/>
        <v>#NAME?</v>
      </c>
    </row>
    <row r="2247" spans="1:5" x14ac:dyDescent="0.3">
      <c r="A2247" s="73">
        <v>40583</v>
      </c>
      <c r="B2247" s="130">
        <v>1320.880005</v>
      </c>
      <c r="C2247" s="125">
        <f t="shared" si="102"/>
        <v>1.8702328271356095E-2</v>
      </c>
      <c r="D2247" s="128">
        <f t="shared" si="103"/>
        <v>18702.328271356095</v>
      </c>
      <c r="E2247" s="128" t="e">
        <f t="shared" ca="1" si="104"/>
        <v>#NAME?</v>
      </c>
    </row>
    <row r="2248" spans="1:5" x14ac:dyDescent="0.3">
      <c r="A2248" s="73">
        <v>40582</v>
      </c>
      <c r="B2248" s="130">
        <v>1324.5699460000001</v>
      </c>
      <c r="C2248" s="125">
        <f t="shared" ref="C2248:C2311" si="105">B2248/B2258-1</f>
        <v>2.5859981260212495E-2</v>
      </c>
      <c r="D2248" s="128">
        <f t="shared" ref="D2248:D2311" si="106">C2248*$B$5</f>
        <v>25859.981260212495</v>
      </c>
      <c r="E2248" s="128" t="e">
        <f t="shared" ref="E2248:E2311" ca="1" si="107">ABS(_xlfn.PERCENTILE.INC(OFFSET(D2248,0,0,Window),1-VaRLevel))</f>
        <v>#NAME?</v>
      </c>
    </row>
    <row r="2249" spans="1:5" x14ac:dyDescent="0.3">
      <c r="A2249" s="73">
        <v>40581</v>
      </c>
      <c r="B2249" s="130">
        <v>1319.0500489999999</v>
      </c>
      <c r="C2249" s="125">
        <f t="shared" si="105"/>
        <v>2.1854051426232202E-2</v>
      </c>
      <c r="D2249" s="128">
        <f t="shared" si="106"/>
        <v>21854.051426232203</v>
      </c>
      <c r="E2249" s="128" t="e">
        <f t="shared" ca="1" si="107"/>
        <v>#NAME?</v>
      </c>
    </row>
    <row r="2250" spans="1:5" x14ac:dyDescent="0.3">
      <c r="A2250" s="73">
        <v>40578</v>
      </c>
      <c r="B2250" s="130">
        <v>1310.869995</v>
      </c>
      <c r="C2250" s="125">
        <f t="shared" si="105"/>
        <v>2.1443892558268285E-2</v>
      </c>
      <c r="D2250" s="128">
        <f t="shared" si="106"/>
        <v>21443.892558268286</v>
      </c>
      <c r="E2250" s="128" t="e">
        <f t="shared" ca="1" si="107"/>
        <v>#NAME?</v>
      </c>
    </row>
    <row r="2251" spans="1:5" x14ac:dyDescent="0.3">
      <c r="A2251" s="73">
        <v>40577</v>
      </c>
      <c r="B2251" s="130">
        <v>1307.099976</v>
      </c>
      <c r="C2251" s="125">
        <f t="shared" si="105"/>
        <v>2.0964464866789045E-2</v>
      </c>
      <c r="D2251" s="128">
        <f t="shared" si="106"/>
        <v>20964.464866789047</v>
      </c>
      <c r="E2251" s="128" t="e">
        <f t="shared" ca="1" si="107"/>
        <v>#NAME?</v>
      </c>
    </row>
    <row r="2252" spans="1:5" x14ac:dyDescent="0.3">
      <c r="A2252" s="73">
        <v>40576</v>
      </c>
      <c r="B2252" s="130">
        <v>1304.030029</v>
      </c>
      <c r="C2252" s="125">
        <f t="shared" si="105"/>
        <v>1.7247553857578923E-2</v>
      </c>
      <c r="D2252" s="128">
        <f t="shared" si="106"/>
        <v>17247.553857578925</v>
      </c>
      <c r="E2252" s="128" t="e">
        <f t="shared" ca="1" si="107"/>
        <v>#NAME?</v>
      </c>
    </row>
    <row r="2253" spans="1:5" x14ac:dyDescent="0.3">
      <c r="A2253" s="73">
        <v>40575</v>
      </c>
      <c r="B2253" s="130">
        <v>1307.589966</v>
      </c>
      <c r="C2253" s="125">
        <f t="shared" si="105"/>
        <v>9.7063719524583814E-3</v>
      </c>
      <c r="D2253" s="128">
        <f t="shared" si="106"/>
        <v>9706.3719524583812</v>
      </c>
      <c r="E2253" s="128" t="e">
        <f t="shared" ca="1" si="107"/>
        <v>#NAME?</v>
      </c>
    </row>
    <row r="2254" spans="1:5" x14ac:dyDescent="0.3">
      <c r="A2254" s="73">
        <v>40574</v>
      </c>
      <c r="B2254" s="130">
        <v>1286.119995</v>
      </c>
      <c r="C2254" s="125">
        <f t="shared" si="105"/>
        <v>-5.5055481233611259E-3</v>
      </c>
      <c r="D2254" s="128">
        <f t="shared" si="106"/>
        <v>-5505.5481233611263</v>
      </c>
      <c r="E2254" s="128" t="e">
        <f t="shared" ca="1" si="107"/>
        <v>#NAME?</v>
      </c>
    </row>
    <row r="2255" spans="1:5" x14ac:dyDescent="0.3">
      <c r="A2255" s="73">
        <v>40571</v>
      </c>
      <c r="B2255" s="130">
        <v>1276.339966</v>
      </c>
      <c r="C2255" s="125">
        <f t="shared" si="105"/>
        <v>-5.7799307831687408E-3</v>
      </c>
      <c r="D2255" s="128">
        <f t="shared" si="106"/>
        <v>-5779.9307831687411</v>
      </c>
      <c r="E2255" s="128" t="e">
        <f t="shared" ca="1" si="107"/>
        <v>#NAME?</v>
      </c>
    </row>
    <row r="2256" spans="1:5" x14ac:dyDescent="0.3">
      <c r="A2256" s="73">
        <v>40570</v>
      </c>
      <c r="B2256" s="130">
        <v>1299.540039</v>
      </c>
      <c r="C2256" s="125">
        <f t="shared" si="105"/>
        <v>1.0560265025234328E-2</v>
      </c>
      <c r="D2256" s="128">
        <f t="shared" si="106"/>
        <v>10560.265025234328</v>
      </c>
      <c r="E2256" s="128" t="e">
        <f t="shared" ca="1" si="107"/>
        <v>#NAME?</v>
      </c>
    </row>
    <row r="2257" spans="1:5" x14ac:dyDescent="0.3">
      <c r="A2257" s="73">
        <v>40569</v>
      </c>
      <c r="B2257" s="130">
        <v>1296.630005</v>
      </c>
      <c r="C2257" s="125">
        <f t="shared" si="105"/>
        <v>1.7379657073938404E-2</v>
      </c>
      <c r="D2257" s="128">
        <f t="shared" si="106"/>
        <v>17379.657073938404</v>
      </c>
      <c r="E2257" s="128" t="e">
        <f t="shared" ca="1" si="107"/>
        <v>#NAME?</v>
      </c>
    </row>
    <row r="2258" spans="1:5" x14ac:dyDescent="0.3">
      <c r="A2258" s="73">
        <v>40568</v>
      </c>
      <c r="B2258" s="130">
        <v>1291.1800539999999</v>
      </c>
      <c r="C2258" s="125">
        <f t="shared" si="105"/>
        <v>1.6877380586729718E-2</v>
      </c>
      <c r="D2258" s="128">
        <f t="shared" si="106"/>
        <v>16877.380586729716</v>
      </c>
      <c r="E2258" s="128" t="e">
        <f t="shared" ca="1" si="107"/>
        <v>#NAME?</v>
      </c>
    </row>
    <row r="2259" spans="1:5" x14ac:dyDescent="0.3">
      <c r="A2259" s="73">
        <v>40567</v>
      </c>
      <c r="B2259" s="130">
        <v>1290.839966</v>
      </c>
      <c r="C2259" s="125">
        <f t="shared" si="105"/>
        <v>1.52103546991742E-2</v>
      </c>
      <c r="D2259" s="128">
        <f t="shared" si="106"/>
        <v>15210.354699174201</v>
      </c>
      <c r="E2259" s="128" t="e">
        <f t="shared" ca="1" si="107"/>
        <v>#NAME?</v>
      </c>
    </row>
    <row r="2260" spans="1:5" x14ac:dyDescent="0.3">
      <c r="A2260" s="73">
        <v>40564</v>
      </c>
      <c r="B2260" s="130">
        <v>1283.349976</v>
      </c>
      <c r="C2260" s="125">
        <f t="shared" si="105"/>
        <v>7.4577070918750987E-3</v>
      </c>
      <c r="D2260" s="128">
        <f t="shared" si="106"/>
        <v>7457.7070918750987</v>
      </c>
      <c r="E2260" s="128" t="e">
        <f t="shared" ca="1" si="107"/>
        <v>#NAME?</v>
      </c>
    </row>
    <row r="2261" spans="1:5" x14ac:dyDescent="0.3">
      <c r="A2261" s="73">
        <v>40563</v>
      </c>
      <c r="B2261" s="130">
        <v>1280.26001</v>
      </c>
      <c r="C2261" s="125">
        <f t="shared" si="105"/>
        <v>2.8983759705738521E-3</v>
      </c>
      <c r="D2261" s="128">
        <f t="shared" si="106"/>
        <v>2898.3759705738521</v>
      </c>
      <c r="E2261" s="128" t="e">
        <f t="shared" ca="1" si="107"/>
        <v>#NAME?</v>
      </c>
    </row>
    <row r="2262" spans="1:5" x14ac:dyDescent="0.3">
      <c r="A2262" s="73">
        <v>40562</v>
      </c>
      <c r="B2262" s="130">
        <v>1281.920044</v>
      </c>
      <c r="C2262" s="125">
        <f t="shared" si="105"/>
        <v>9.2269669753750616E-3</v>
      </c>
      <c r="D2262" s="128">
        <f t="shared" si="106"/>
        <v>9226.9669753750622</v>
      </c>
      <c r="E2262" s="128" t="e">
        <f t="shared" ca="1" si="107"/>
        <v>#NAME?</v>
      </c>
    </row>
    <row r="2263" spans="1:5" x14ac:dyDescent="0.3">
      <c r="A2263" s="73">
        <v>40561</v>
      </c>
      <c r="B2263" s="130">
        <v>1295.0200199999999</v>
      </c>
      <c r="C2263" s="125">
        <f t="shared" si="105"/>
        <v>1.820156548311358E-2</v>
      </c>
      <c r="D2263" s="128">
        <f t="shared" si="106"/>
        <v>18201.56548311358</v>
      </c>
      <c r="E2263" s="128" t="e">
        <f t="shared" ca="1" si="107"/>
        <v>#NAME?</v>
      </c>
    </row>
    <row r="2264" spans="1:5" x14ac:dyDescent="0.3">
      <c r="A2264" s="73">
        <v>40557</v>
      </c>
      <c r="B2264" s="130">
        <v>1293.23999</v>
      </c>
      <c r="C2264" s="125">
        <f t="shared" si="105"/>
        <v>2.8306967475108635E-2</v>
      </c>
      <c r="D2264" s="128">
        <f t="shared" si="106"/>
        <v>28306.967475108635</v>
      </c>
      <c r="E2264" s="128" t="e">
        <f t="shared" ca="1" si="107"/>
        <v>#NAME?</v>
      </c>
    </row>
    <row r="2265" spans="1:5" x14ac:dyDescent="0.3">
      <c r="A2265" s="73">
        <v>40556</v>
      </c>
      <c r="B2265" s="130">
        <v>1283.76001</v>
      </c>
      <c r="C2265" s="125">
        <f t="shared" si="105"/>
        <v>2.0574303508385849E-2</v>
      </c>
      <c r="D2265" s="128">
        <f t="shared" si="106"/>
        <v>20574.303508385849</v>
      </c>
      <c r="E2265" s="128" t="e">
        <f t="shared" ca="1" si="107"/>
        <v>#NAME?</v>
      </c>
    </row>
    <row r="2266" spans="1:5" x14ac:dyDescent="0.3">
      <c r="A2266" s="73">
        <v>40555</v>
      </c>
      <c r="B2266" s="130">
        <v>1285.959961</v>
      </c>
      <c r="C2266" s="125">
        <f t="shared" si="105"/>
        <v>2.0781351821223426E-2</v>
      </c>
      <c r="D2266" s="128">
        <f t="shared" si="106"/>
        <v>20781.351821223427</v>
      </c>
      <c r="E2266" s="128" t="e">
        <f t="shared" ca="1" si="107"/>
        <v>#NAME?</v>
      </c>
    </row>
    <row r="2267" spans="1:5" x14ac:dyDescent="0.3">
      <c r="A2267" s="73">
        <v>40554</v>
      </c>
      <c r="B2267" s="130">
        <v>1274.4799800000001</v>
      </c>
      <c r="C2267" s="125">
        <f t="shared" si="105"/>
        <v>1.2689585202425357E-2</v>
      </c>
      <c r="D2267" s="128">
        <f t="shared" si="106"/>
        <v>12689.585202425358</v>
      </c>
      <c r="E2267" s="128" t="e">
        <f t="shared" ca="1" si="107"/>
        <v>#NAME?</v>
      </c>
    </row>
    <row r="2268" spans="1:5" x14ac:dyDescent="0.3">
      <c r="A2268" s="73">
        <v>40553</v>
      </c>
      <c r="B2268" s="130">
        <v>1269.75</v>
      </c>
      <c r="C2268" s="125">
        <f t="shared" si="105"/>
        <v>9.7094013878948893E-3</v>
      </c>
      <c r="D2268" s="128">
        <f t="shared" si="106"/>
        <v>9709.4013878948899</v>
      </c>
      <c r="E2268" s="128" t="e">
        <f t="shared" ca="1" si="107"/>
        <v>#NAME?</v>
      </c>
    </row>
    <row r="2269" spans="1:5" x14ac:dyDescent="0.3">
      <c r="A2269" s="73">
        <v>40550</v>
      </c>
      <c r="B2269" s="130">
        <v>1271.5</v>
      </c>
      <c r="C2269" s="125">
        <f t="shared" si="105"/>
        <v>1.1720505554389415E-2</v>
      </c>
      <c r="D2269" s="128">
        <f t="shared" si="106"/>
        <v>11720.505554389416</v>
      </c>
      <c r="E2269" s="128" t="e">
        <f t="shared" ca="1" si="107"/>
        <v>#NAME?</v>
      </c>
    </row>
    <row r="2270" spans="1:5" x14ac:dyDescent="0.3">
      <c r="A2270" s="73">
        <v>40549</v>
      </c>
      <c r="B2270" s="130">
        <v>1273.849976</v>
      </c>
      <c r="C2270" s="125">
        <f t="shared" si="105"/>
        <v>1.1923684030857862E-2</v>
      </c>
      <c r="D2270" s="128">
        <f t="shared" si="106"/>
        <v>11923.684030857861</v>
      </c>
      <c r="E2270" s="128" t="e">
        <f t="shared" ca="1" si="107"/>
        <v>#NAME?</v>
      </c>
    </row>
    <row r="2271" spans="1:5" x14ac:dyDescent="0.3">
      <c r="A2271" s="73">
        <v>40548</v>
      </c>
      <c r="B2271" s="130">
        <v>1276.5600589999999</v>
      </c>
      <c r="C2271" s="125">
        <f t="shared" si="105"/>
        <v>1.750365329195569E-2</v>
      </c>
      <c r="D2271" s="128">
        <f t="shared" si="106"/>
        <v>17503.653291955688</v>
      </c>
      <c r="E2271" s="128" t="e">
        <f t="shared" ca="1" si="107"/>
        <v>#NAME?</v>
      </c>
    </row>
    <row r="2272" spans="1:5" x14ac:dyDescent="0.3">
      <c r="A2272" s="73">
        <v>40547</v>
      </c>
      <c r="B2272" s="130">
        <v>1270.1999510000001</v>
      </c>
      <c r="C2272" s="125">
        <f t="shared" si="105"/>
        <v>1.8539304467820372E-2</v>
      </c>
      <c r="D2272" s="128">
        <f t="shared" si="106"/>
        <v>18539.304467820373</v>
      </c>
      <c r="E2272" s="128" t="e">
        <f t="shared" ca="1" si="107"/>
        <v>#NAME?</v>
      </c>
    </row>
    <row r="2273" spans="1:5" x14ac:dyDescent="0.3">
      <c r="A2273" s="73">
        <v>40546</v>
      </c>
      <c r="B2273" s="130">
        <v>1271.869995</v>
      </c>
      <c r="C2273" s="125">
        <f t="shared" si="105"/>
        <v>2.2477478463687639E-2</v>
      </c>
      <c r="D2273" s="128">
        <f t="shared" si="106"/>
        <v>22477.478463687639</v>
      </c>
      <c r="E2273" s="128" t="e">
        <f t="shared" ca="1" si="107"/>
        <v>#NAME?</v>
      </c>
    </row>
    <row r="2274" spans="1:5" x14ac:dyDescent="0.3">
      <c r="A2274" s="73">
        <v>40543</v>
      </c>
      <c r="B2274" s="130">
        <v>1257.6400149999999</v>
      </c>
      <c r="C2274" s="125">
        <f t="shared" si="105"/>
        <v>1.1883801249864323E-2</v>
      </c>
      <c r="D2274" s="128">
        <f t="shared" si="106"/>
        <v>11883.801249864324</v>
      </c>
      <c r="E2274" s="128" t="e">
        <f t="shared" ca="1" si="107"/>
        <v>#NAME?</v>
      </c>
    </row>
    <row r="2275" spans="1:5" x14ac:dyDescent="0.3">
      <c r="A2275" s="73">
        <v>40542</v>
      </c>
      <c r="B2275" s="130">
        <v>1257.880005</v>
      </c>
      <c r="C2275" s="125">
        <f t="shared" si="105"/>
        <v>1.833668658204024E-2</v>
      </c>
      <c r="D2275" s="128">
        <f t="shared" si="106"/>
        <v>18336.686582040242</v>
      </c>
      <c r="E2275" s="128" t="e">
        <f t="shared" ca="1" si="107"/>
        <v>#NAME?</v>
      </c>
    </row>
    <row r="2276" spans="1:5" x14ac:dyDescent="0.3">
      <c r="A2276" s="73">
        <v>40541</v>
      </c>
      <c r="B2276" s="130">
        <v>1259.780029</v>
      </c>
      <c r="C2276" s="125">
        <f t="shared" si="105"/>
        <v>1.4650620171007489E-2</v>
      </c>
      <c r="D2276" s="128">
        <f t="shared" si="106"/>
        <v>14650.620171007489</v>
      </c>
      <c r="E2276" s="128" t="e">
        <f t="shared" ca="1" si="107"/>
        <v>#NAME?</v>
      </c>
    </row>
    <row r="2277" spans="1:5" x14ac:dyDescent="0.3">
      <c r="A2277" s="73">
        <v>40540</v>
      </c>
      <c r="B2277" s="130">
        <v>1258.51001</v>
      </c>
      <c r="C2277" s="125">
        <f t="shared" si="105"/>
        <v>1.4551093600351894E-2</v>
      </c>
      <c r="D2277" s="128">
        <f t="shared" si="106"/>
        <v>14551.093600351895</v>
      </c>
      <c r="E2277" s="128" t="e">
        <f t="shared" ca="1" si="107"/>
        <v>#NAME?</v>
      </c>
    </row>
    <row r="2278" spans="1:5" x14ac:dyDescent="0.3">
      <c r="A2278" s="73">
        <v>40539</v>
      </c>
      <c r="B2278" s="130">
        <v>1257.540039</v>
      </c>
      <c r="C2278" s="125">
        <f t="shared" si="105"/>
        <v>1.381813501158069E-2</v>
      </c>
      <c r="D2278" s="128">
        <f t="shared" si="106"/>
        <v>13818.135011580691</v>
      </c>
      <c r="E2278" s="128" t="e">
        <f t="shared" ca="1" si="107"/>
        <v>#NAME?</v>
      </c>
    </row>
    <row r="2279" spans="1:5" x14ac:dyDescent="0.3">
      <c r="A2279" s="73">
        <v>40535</v>
      </c>
      <c r="B2279" s="130">
        <v>1256.7700199999999</v>
      </c>
      <c r="C2279" s="125">
        <f t="shared" si="105"/>
        <v>1.9278199513381944E-2</v>
      </c>
      <c r="D2279" s="128">
        <f t="shared" si="106"/>
        <v>19278.199513381944</v>
      </c>
      <c r="E2279" s="128" t="e">
        <f t="shared" ca="1" si="107"/>
        <v>#NAME?</v>
      </c>
    </row>
    <row r="2280" spans="1:5" x14ac:dyDescent="0.3">
      <c r="A2280" s="73">
        <v>40534</v>
      </c>
      <c r="B2280" s="130">
        <v>1258.839966</v>
      </c>
      <c r="C2280" s="125">
        <f t="shared" si="105"/>
        <v>2.4880268569440256E-2</v>
      </c>
      <c r="D2280" s="128">
        <f t="shared" si="106"/>
        <v>24880.268569440257</v>
      </c>
      <c r="E2280" s="128" t="e">
        <f t="shared" ca="1" si="107"/>
        <v>#NAME?</v>
      </c>
    </row>
    <row r="2281" spans="1:5" x14ac:dyDescent="0.3">
      <c r="A2281" s="73">
        <v>40533</v>
      </c>
      <c r="B2281" s="130">
        <v>1254.599976</v>
      </c>
      <c r="C2281" s="125">
        <f t="shared" si="105"/>
        <v>2.5209377732379856E-2</v>
      </c>
      <c r="D2281" s="128">
        <f t="shared" si="106"/>
        <v>25209.377732379857</v>
      </c>
      <c r="E2281" s="128" t="e">
        <f t="shared" ca="1" si="107"/>
        <v>#NAME?</v>
      </c>
    </row>
    <row r="2282" spans="1:5" x14ac:dyDescent="0.3">
      <c r="A2282" s="73">
        <v>40532</v>
      </c>
      <c r="B2282" s="130">
        <v>1247.079956</v>
      </c>
      <c r="C2282" s="125">
        <f t="shared" si="105"/>
        <v>1.9589215365578339E-2</v>
      </c>
      <c r="D2282" s="128">
        <f t="shared" si="106"/>
        <v>19589.215365578337</v>
      </c>
      <c r="E2282" s="128" t="e">
        <f t="shared" ca="1" si="107"/>
        <v>#NAME?</v>
      </c>
    </row>
    <row r="2283" spans="1:5" x14ac:dyDescent="0.3">
      <c r="A2283" s="73">
        <v>40529</v>
      </c>
      <c r="B2283" s="130">
        <v>1243.910034</v>
      </c>
      <c r="C2283" s="125">
        <f t="shared" si="105"/>
        <v>1.5677240825511696E-2</v>
      </c>
      <c r="D2283" s="128">
        <f t="shared" si="106"/>
        <v>15677.240825511695</v>
      </c>
      <c r="E2283" s="128" t="e">
        <f t="shared" ca="1" si="107"/>
        <v>#NAME?</v>
      </c>
    </row>
    <row r="2284" spans="1:5" x14ac:dyDescent="0.3">
      <c r="A2284" s="73">
        <v>40528</v>
      </c>
      <c r="B2284" s="130">
        <v>1242.869995</v>
      </c>
      <c r="C2284" s="125">
        <f t="shared" si="105"/>
        <v>1.7469866064176776E-2</v>
      </c>
      <c r="D2284" s="128">
        <f t="shared" si="106"/>
        <v>17469.866064176775</v>
      </c>
      <c r="E2284" s="128" t="e">
        <f t="shared" ca="1" si="107"/>
        <v>#NAME?</v>
      </c>
    </row>
    <row r="2285" spans="1:5" x14ac:dyDescent="0.3">
      <c r="A2285" s="73">
        <v>40527</v>
      </c>
      <c r="B2285" s="130">
        <v>1235.2299800000001</v>
      </c>
      <c r="C2285" s="125">
        <f t="shared" si="105"/>
        <v>2.4177730401715891E-2</v>
      </c>
      <c r="D2285" s="128">
        <f t="shared" si="106"/>
        <v>24177.730401715889</v>
      </c>
      <c r="E2285" s="128" t="e">
        <f t="shared" ca="1" si="107"/>
        <v>#NAME?</v>
      </c>
    </row>
    <row r="2286" spans="1:5" x14ac:dyDescent="0.3">
      <c r="A2286" s="73">
        <v>40526</v>
      </c>
      <c r="B2286" s="130">
        <v>1241.589966</v>
      </c>
      <c r="C2286" s="125">
        <f t="shared" si="105"/>
        <v>5.1704641452265943E-2</v>
      </c>
      <c r="D2286" s="128">
        <f t="shared" si="106"/>
        <v>51704.64145226594</v>
      </c>
      <c r="E2286" s="128" t="e">
        <f t="shared" ca="1" si="107"/>
        <v>#NAME?</v>
      </c>
    </row>
    <row r="2287" spans="1:5" x14ac:dyDescent="0.3">
      <c r="A2287" s="73">
        <v>40525</v>
      </c>
      <c r="B2287" s="130">
        <v>1240.459961</v>
      </c>
      <c r="C2287" s="125">
        <f t="shared" si="105"/>
        <v>4.4369191213972536E-2</v>
      </c>
      <c r="D2287" s="128">
        <f t="shared" si="106"/>
        <v>44369.191213972539</v>
      </c>
      <c r="E2287" s="128" t="e">
        <f t="shared" ca="1" si="107"/>
        <v>#NAME?</v>
      </c>
    </row>
    <row r="2288" spans="1:5" x14ac:dyDescent="0.3">
      <c r="A2288" s="73">
        <v>40522</v>
      </c>
      <c r="B2288" s="130">
        <v>1240.400024</v>
      </c>
      <c r="C2288" s="125">
        <f t="shared" si="105"/>
        <v>4.2878761535992682E-2</v>
      </c>
      <c r="D2288" s="128">
        <f t="shared" si="106"/>
        <v>42878.761535992679</v>
      </c>
      <c r="E2288" s="128" t="e">
        <f t="shared" ca="1" si="107"/>
        <v>#NAME?</v>
      </c>
    </row>
    <row r="2289" spans="1:5" x14ac:dyDescent="0.3">
      <c r="A2289" s="73">
        <v>40521</v>
      </c>
      <c r="B2289" s="130">
        <v>1233</v>
      </c>
      <c r="C2289" s="125">
        <f t="shared" si="105"/>
        <v>2.8914778398593688E-2</v>
      </c>
      <c r="D2289" s="128">
        <f t="shared" si="106"/>
        <v>28914.778398593688</v>
      </c>
      <c r="E2289" s="128" t="e">
        <f t="shared" ca="1" si="107"/>
        <v>#NAME?</v>
      </c>
    </row>
    <row r="2290" spans="1:5" x14ac:dyDescent="0.3">
      <c r="A2290" s="73">
        <v>40520</v>
      </c>
      <c r="B2290" s="130">
        <v>1228.280029</v>
      </c>
      <c r="C2290" s="125">
        <f t="shared" si="105"/>
        <v>4.027173850536081E-2</v>
      </c>
      <c r="D2290" s="128">
        <f t="shared" si="106"/>
        <v>40271.738505360809</v>
      </c>
      <c r="E2290" s="128" t="e">
        <f t="shared" ca="1" si="107"/>
        <v>#NAME?</v>
      </c>
    </row>
    <row r="2291" spans="1:5" x14ac:dyDescent="0.3">
      <c r="A2291" s="73">
        <v>40519</v>
      </c>
      <c r="B2291" s="130">
        <v>1223.75</v>
      </c>
      <c r="C2291" s="125">
        <f t="shared" si="105"/>
        <v>2.1630630748214585E-2</v>
      </c>
      <c r="D2291" s="128">
        <f t="shared" si="106"/>
        <v>21630.630748214586</v>
      </c>
      <c r="E2291" s="128" t="e">
        <f t="shared" ca="1" si="107"/>
        <v>#NAME?</v>
      </c>
    </row>
    <row r="2292" spans="1:5" x14ac:dyDescent="0.3">
      <c r="A2292" s="73">
        <v>40518</v>
      </c>
      <c r="B2292" s="130">
        <v>1223.119995</v>
      </c>
      <c r="C2292" s="125">
        <f t="shared" si="105"/>
        <v>1.9496066106474919E-2</v>
      </c>
      <c r="D2292" s="128">
        <f t="shared" si="106"/>
        <v>19496.066106474918</v>
      </c>
      <c r="E2292" s="128" t="e">
        <f t="shared" ca="1" si="107"/>
        <v>#NAME?</v>
      </c>
    </row>
    <row r="2293" spans="1:5" x14ac:dyDescent="0.3">
      <c r="A2293" s="73">
        <v>40515</v>
      </c>
      <c r="B2293" s="130">
        <v>1224.709961</v>
      </c>
      <c r="C2293" s="125">
        <f t="shared" si="105"/>
        <v>2.3414603098096842E-2</v>
      </c>
      <c r="D2293" s="128">
        <f t="shared" si="106"/>
        <v>23414.603098096843</v>
      </c>
      <c r="E2293" s="128" t="e">
        <f t="shared" ca="1" si="107"/>
        <v>#NAME?</v>
      </c>
    </row>
    <row r="2294" spans="1:5" x14ac:dyDescent="0.3">
      <c r="A2294" s="73">
        <v>40514</v>
      </c>
      <c r="B2294" s="130">
        <v>1221.530029</v>
      </c>
      <c r="C2294" s="125">
        <f t="shared" si="105"/>
        <v>3.6433419797161193E-2</v>
      </c>
      <c r="D2294" s="128">
        <f t="shared" si="106"/>
        <v>36433.419797161194</v>
      </c>
      <c r="E2294" s="128" t="e">
        <f t="shared" ca="1" si="107"/>
        <v>#NAME?</v>
      </c>
    </row>
    <row r="2295" spans="1:5" x14ac:dyDescent="0.3">
      <c r="A2295" s="73">
        <v>40513</v>
      </c>
      <c r="B2295" s="130">
        <v>1206.0699460000001</v>
      </c>
      <c r="C2295" s="125">
        <f t="shared" si="105"/>
        <v>2.3533089600730861E-2</v>
      </c>
      <c r="D2295" s="128">
        <f t="shared" si="106"/>
        <v>23533.089600730862</v>
      </c>
      <c r="E2295" s="128" t="e">
        <f t="shared" ca="1" si="107"/>
        <v>#NAME?</v>
      </c>
    </row>
    <row r="2296" spans="1:5" x14ac:dyDescent="0.3">
      <c r="A2296" s="73">
        <v>40512</v>
      </c>
      <c r="B2296" s="130">
        <v>1180.5500489999999</v>
      </c>
      <c r="C2296" s="125">
        <f t="shared" si="105"/>
        <v>-1.4360217908578665E-2</v>
      </c>
      <c r="D2296" s="128">
        <f t="shared" si="106"/>
        <v>-14360.217908578665</v>
      </c>
      <c r="E2296" s="128" t="e">
        <f t="shared" ca="1" si="107"/>
        <v>#NAME?</v>
      </c>
    </row>
    <row r="2297" spans="1:5" x14ac:dyDescent="0.3">
      <c r="A2297" s="73">
        <v>40511</v>
      </c>
      <c r="B2297" s="130">
        <v>1187.76001</v>
      </c>
      <c r="C2297" s="125">
        <f t="shared" si="105"/>
        <v>-9.5479118522765472E-3</v>
      </c>
      <c r="D2297" s="128">
        <f t="shared" si="106"/>
        <v>-9547.9118522765475</v>
      </c>
      <c r="E2297" s="128" t="e">
        <f t="shared" ca="1" si="107"/>
        <v>#NAME?</v>
      </c>
    </row>
    <row r="2298" spans="1:5" x14ac:dyDescent="0.3">
      <c r="A2298" s="73">
        <v>40508</v>
      </c>
      <c r="B2298" s="130">
        <v>1189.400024</v>
      </c>
      <c r="C2298" s="125">
        <f t="shared" si="105"/>
        <v>-1.9892227882231328E-2</v>
      </c>
      <c r="D2298" s="128">
        <f t="shared" si="106"/>
        <v>-19892.227882231327</v>
      </c>
      <c r="E2298" s="128" t="e">
        <f t="shared" ca="1" si="107"/>
        <v>#NAME?</v>
      </c>
    </row>
    <row r="2299" spans="1:5" x14ac:dyDescent="0.3">
      <c r="A2299" s="73">
        <v>40506</v>
      </c>
      <c r="B2299" s="130">
        <v>1198.349976</v>
      </c>
      <c r="C2299" s="125">
        <f t="shared" si="105"/>
        <v>-1.670617755786119E-2</v>
      </c>
      <c r="D2299" s="128">
        <f t="shared" si="106"/>
        <v>-16706.177557861189</v>
      </c>
      <c r="E2299" s="128" t="e">
        <f t="shared" ca="1" si="107"/>
        <v>#NAME?</v>
      </c>
    </row>
    <row r="2300" spans="1:5" x14ac:dyDescent="0.3">
      <c r="A2300" s="73">
        <v>40505</v>
      </c>
      <c r="B2300" s="130">
        <v>1180.7299800000001</v>
      </c>
      <c r="C2300" s="125">
        <f t="shared" si="105"/>
        <v>-2.6924380545421789E-2</v>
      </c>
      <c r="D2300" s="128">
        <f t="shared" si="106"/>
        <v>-26924.380545421787</v>
      </c>
      <c r="E2300" s="128" t="e">
        <f t="shared" ca="1" si="107"/>
        <v>#NAME?</v>
      </c>
    </row>
    <row r="2301" spans="1:5" x14ac:dyDescent="0.3">
      <c r="A2301" s="73">
        <v>40504</v>
      </c>
      <c r="B2301" s="130">
        <v>1197.839966</v>
      </c>
      <c r="C2301" s="125">
        <f t="shared" si="105"/>
        <v>-2.077255998365013E-2</v>
      </c>
      <c r="D2301" s="128">
        <f t="shared" si="106"/>
        <v>-20772.559983650128</v>
      </c>
      <c r="E2301" s="128" t="e">
        <f t="shared" ca="1" si="107"/>
        <v>#NAME?</v>
      </c>
    </row>
    <row r="2302" spans="1:5" x14ac:dyDescent="0.3">
      <c r="A2302" s="73">
        <v>40501</v>
      </c>
      <c r="B2302" s="130">
        <v>1199.7299800000001</v>
      </c>
      <c r="C2302" s="125">
        <f t="shared" si="105"/>
        <v>-2.1307661223953778E-2</v>
      </c>
      <c r="D2302" s="128">
        <f t="shared" si="106"/>
        <v>-21307.661223953779</v>
      </c>
      <c r="E2302" s="128" t="e">
        <f t="shared" ca="1" si="107"/>
        <v>#NAME?</v>
      </c>
    </row>
    <row r="2303" spans="1:5" x14ac:dyDescent="0.3">
      <c r="A2303" s="73">
        <v>40500</v>
      </c>
      <c r="B2303" s="130">
        <v>1196.6899410000001</v>
      </c>
      <c r="C2303" s="125">
        <f t="shared" si="105"/>
        <v>-1.9958164891543451E-2</v>
      </c>
      <c r="D2303" s="128">
        <f t="shared" si="106"/>
        <v>-19958.164891543449</v>
      </c>
      <c r="E2303" s="128" t="e">
        <f t="shared" ca="1" si="107"/>
        <v>#NAME?</v>
      </c>
    </row>
    <row r="2304" spans="1:5" x14ac:dyDescent="0.3">
      <c r="A2304" s="73">
        <v>40499</v>
      </c>
      <c r="B2304" s="130">
        <v>1178.589966</v>
      </c>
      <c r="C2304" s="125">
        <f t="shared" si="105"/>
        <v>-1.6169150581485936E-2</v>
      </c>
      <c r="D2304" s="128">
        <f t="shared" si="106"/>
        <v>-16169.150581485936</v>
      </c>
      <c r="E2304" s="128" t="e">
        <f t="shared" ca="1" si="107"/>
        <v>#NAME?</v>
      </c>
    </row>
    <row r="2305" spans="1:5" x14ac:dyDescent="0.3">
      <c r="A2305" s="73">
        <v>40498</v>
      </c>
      <c r="B2305" s="130">
        <v>1178.339966</v>
      </c>
      <c r="C2305" s="125">
        <f t="shared" si="105"/>
        <v>-1.2760023030941925E-2</v>
      </c>
      <c r="D2305" s="128">
        <f t="shared" si="106"/>
        <v>-12760.023030941926</v>
      </c>
      <c r="E2305" s="128" t="e">
        <f t="shared" ca="1" si="107"/>
        <v>#NAME?</v>
      </c>
    </row>
    <row r="2306" spans="1:5" x14ac:dyDescent="0.3">
      <c r="A2306" s="73">
        <v>40497</v>
      </c>
      <c r="B2306" s="130">
        <v>1197.75</v>
      </c>
      <c r="C2306" s="125">
        <f t="shared" si="105"/>
        <v>1.128860242790064E-2</v>
      </c>
      <c r="D2306" s="128">
        <f t="shared" si="106"/>
        <v>11288.60242790064</v>
      </c>
      <c r="E2306" s="128" t="e">
        <f t="shared" ca="1" si="107"/>
        <v>#NAME?</v>
      </c>
    </row>
    <row r="2307" spans="1:5" x14ac:dyDescent="0.3">
      <c r="A2307" s="73">
        <v>40494</v>
      </c>
      <c r="B2307" s="130">
        <v>1199.209961</v>
      </c>
      <c r="C2307" s="125">
        <f t="shared" si="105"/>
        <v>1.3479667076723212E-2</v>
      </c>
      <c r="D2307" s="128">
        <f t="shared" si="106"/>
        <v>13479.667076723212</v>
      </c>
      <c r="E2307" s="128" t="e">
        <f t="shared" ca="1" si="107"/>
        <v>#NAME?</v>
      </c>
    </row>
    <row r="2308" spans="1:5" x14ac:dyDescent="0.3">
      <c r="A2308" s="73">
        <v>40493</v>
      </c>
      <c r="B2308" s="130">
        <v>1213.540039</v>
      </c>
      <c r="C2308" s="125">
        <f t="shared" si="105"/>
        <v>2.5139814214588219E-2</v>
      </c>
      <c r="D2308" s="128">
        <f t="shared" si="106"/>
        <v>25139.814214588219</v>
      </c>
      <c r="E2308" s="128" t="e">
        <f t="shared" ca="1" si="107"/>
        <v>#NAME?</v>
      </c>
    </row>
    <row r="2309" spans="1:5" x14ac:dyDescent="0.3">
      <c r="A2309" s="73">
        <v>40492</v>
      </c>
      <c r="B2309" s="130">
        <v>1218.709961</v>
      </c>
      <c r="C2309" s="125">
        <f t="shared" si="105"/>
        <v>3.0665154131331196E-2</v>
      </c>
      <c r="D2309" s="128">
        <f t="shared" si="106"/>
        <v>30665.154131331197</v>
      </c>
      <c r="E2309" s="128" t="e">
        <f t="shared" ca="1" si="107"/>
        <v>#NAME?</v>
      </c>
    </row>
    <row r="2310" spans="1:5" x14ac:dyDescent="0.3">
      <c r="A2310" s="73">
        <v>40491</v>
      </c>
      <c r="B2310" s="130">
        <v>1213.400024</v>
      </c>
      <c r="C2310" s="125">
        <f t="shared" si="105"/>
        <v>2.3413522358217698E-2</v>
      </c>
      <c r="D2310" s="128">
        <f t="shared" si="106"/>
        <v>23413.522358217699</v>
      </c>
      <c r="E2310" s="128" t="e">
        <f t="shared" ca="1" si="107"/>
        <v>#NAME?</v>
      </c>
    </row>
    <row r="2311" spans="1:5" x14ac:dyDescent="0.3">
      <c r="A2311" s="73">
        <v>40490</v>
      </c>
      <c r="B2311" s="130">
        <v>1223.25</v>
      </c>
      <c r="C2311" s="125">
        <f t="shared" si="105"/>
        <v>3.1738672727090744E-2</v>
      </c>
      <c r="D2311" s="128">
        <f t="shared" si="106"/>
        <v>31738.672727090743</v>
      </c>
      <c r="E2311" s="128" t="e">
        <f t="shared" ca="1" si="107"/>
        <v>#NAME?</v>
      </c>
    </row>
    <row r="2312" spans="1:5" x14ac:dyDescent="0.3">
      <c r="A2312" s="73">
        <v>40487</v>
      </c>
      <c r="B2312" s="130">
        <v>1225.849976</v>
      </c>
      <c r="C2312" s="125">
        <f t="shared" ref="C2312:C2375" si="108">B2312/B2322-1</f>
        <v>3.6151419676321517E-2</v>
      </c>
      <c r="D2312" s="128">
        <f t="shared" ref="D2312:D2375" si="109">C2312*$B$5</f>
        <v>36151.419676321515</v>
      </c>
      <c r="E2312" s="128" t="e">
        <f t="shared" ref="E2312:E2375" ca="1" si="110">ABS(_xlfn.PERCENTILE.INC(OFFSET(D2312,0,0,Window),1-VaRLevel))</f>
        <v>#NAME?</v>
      </c>
    </row>
    <row r="2313" spans="1:5" x14ac:dyDescent="0.3">
      <c r="A2313" s="73">
        <v>40486</v>
      </c>
      <c r="B2313" s="130">
        <v>1221.0600589999999</v>
      </c>
      <c r="C2313" s="125">
        <f t="shared" si="108"/>
        <v>3.4568695587678056E-2</v>
      </c>
      <c r="D2313" s="128">
        <f t="shared" si="109"/>
        <v>34568.695587678056</v>
      </c>
      <c r="E2313" s="128" t="e">
        <f t="shared" ca="1" si="110"/>
        <v>#NAME?</v>
      </c>
    </row>
    <row r="2314" spans="1:5" x14ac:dyDescent="0.3">
      <c r="A2314" s="73">
        <v>40485</v>
      </c>
      <c r="B2314" s="130">
        <v>1197.959961</v>
      </c>
      <c r="C2314" s="125">
        <f t="shared" si="108"/>
        <v>1.6797165316486451E-2</v>
      </c>
      <c r="D2314" s="128">
        <f t="shared" si="109"/>
        <v>16797.165316486451</v>
      </c>
      <c r="E2314" s="128" t="e">
        <f t="shared" ca="1" si="110"/>
        <v>#NAME?</v>
      </c>
    </row>
    <row r="2315" spans="1:5" x14ac:dyDescent="0.3">
      <c r="A2315" s="73">
        <v>40484</v>
      </c>
      <c r="B2315" s="130">
        <v>1193.5699460000001</v>
      </c>
      <c r="C2315" s="125">
        <f t="shared" si="108"/>
        <v>2.3732671267189254E-2</v>
      </c>
      <c r="D2315" s="128">
        <f t="shared" si="109"/>
        <v>23732.671267189253</v>
      </c>
      <c r="E2315" s="128" t="e">
        <f t="shared" ca="1" si="110"/>
        <v>#NAME?</v>
      </c>
    </row>
    <row r="2316" spans="1:5" x14ac:dyDescent="0.3">
      <c r="A2316" s="73">
        <v>40483</v>
      </c>
      <c r="B2316" s="130">
        <v>1184.380005</v>
      </c>
      <c r="C2316" s="125">
        <f t="shared" si="108"/>
        <v>-2.7851205008988522E-4</v>
      </c>
      <c r="D2316" s="128">
        <f t="shared" si="109"/>
        <v>-278.51205008988524</v>
      </c>
      <c r="E2316" s="128" t="e">
        <f t="shared" ca="1" si="110"/>
        <v>#NAME?</v>
      </c>
    </row>
    <row r="2317" spans="1:5" x14ac:dyDescent="0.3">
      <c r="A2317" s="73">
        <v>40480</v>
      </c>
      <c r="B2317" s="130">
        <v>1183.26001</v>
      </c>
      <c r="C2317" s="125">
        <f t="shared" si="108"/>
        <v>6.0109925731799407E-3</v>
      </c>
      <c r="D2317" s="128">
        <f t="shared" si="109"/>
        <v>6010.9925731799403</v>
      </c>
      <c r="E2317" s="128" t="e">
        <f t="shared" ca="1" si="110"/>
        <v>#NAME?</v>
      </c>
    </row>
    <row r="2318" spans="1:5" x14ac:dyDescent="0.3">
      <c r="A2318" s="73">
        <v>40479</v>
      </c>
      <c r="B2318" s="130">
        <v>1183.780029</v>
      </c>
      <c r="C2318" s="125">
        <f t="shared" si="108"/>
        <v>8.4936825370995894E-3</v>
      </c>
      <c r="D2318" s="128">
        <f t="shared" si="109"/>
        <v>8493.6825370995903</v>
      </c>
      <c r="E2318" s="128" t="e">
        <f t="shared" ca="1" si="110"/>
        <v>#NAME?</v>
      </c>
    </row>
    <row r="2319" spans="1:5" x14ac:dyDescent="0.3">
      <c r="A2319" s="73">
        <v>40478</v>
      </c>
      <c r="B2319" s="130">
        <v>1182.4499510000001</v>
      </c>
      <c r="C2319" s="125">
        <f t="shared" si="108"/>
        <v>3.69236489993785E-3</v>
      </c>
      <c r="D2319" s="128">
        <f t="shared" si="109"/>
        <v>3692.3648999378502</v>
      </c>
      <c r="E2319" s="128" t="e">
        <f t="shared" ca="1" si="110"/>
        <v>#NAME?</v>
      </c>
    </row>
    <row r="2320" spans="1:5" x14ac:dyDescent="0.3">
      <c r="A2320" s="73">
        <v>40477</v>
      </c>
      <c r="B2320" s="130">
        <v>1185.6400149999999</v>
      </c>
      <c r="C2320" s="125">
        <f t="shared" si="108"/>
        <v>1.3566765029590977E-2</v>
      </c>
      <c r="D2320" s="128">
        <f t="shared" si="109"/>
        <v>13566.765029590977</v>
      </c>
      <c r="E2320" s="128" t="e">
        <f t="shared" ca="1" si="110"/>
        <v>#NAME?</v>
      </c>
    </row>
    <row r="2321" spans="1:5" x14ac:dyDescent="0.3">
      <c r="A2321" s="73">
        <v>40476</v>
      </c>
      <c r="B2321" s="130">
        <v>1185.619995</v>
      </c>
      <c r="C2321" s="125">
        <f t="shared" si="108"/>
        <v>1.7420150637325493E-2</v>
      </c>
      <c r="D2321" s="128">
        <f t="shared" si="109"/>
        <v>17420.150637325492</v>
      </c>
      <c r="E2321" s="128" t="e">
        <f t="shared" ca="1" si="110"/>
        <v>#NAME?</v>
      </c>
    </row>
    <row r="2322" spans="1:5" x14ac:dyDescent="0.3">
      <c r="A2322" s="73">
        <v>40473</v>
      </c>
      <c r="B2322" s="130">
        <v>1183.079956</v>
      </c>
      <c r="C2322" s="125">
        <f t="shared" si="108"/>
        <v>1.5388517899562748E-2</v>
      </c>
      <c r="D2322" s="128">
        <f t="shared" si="109"/>
        <v>15388.517899562748</v>
      </c>
      <c r="E2322" s="128" t="e">
        <f t="shared" ca="1" si="110"/>
        <v>#NAME?</v>
      </c>
    </row>
    <row r="2323" spans="1:5" x14ac:dyDescent="0.3">
      <c r="A2323" s="73">
        <v>40472</v>
      </c>
      <c r="B2323" s="130">
        <v>1180.26001</v>
      </c>
      <c r="C2323" s="125">
        <f t="shared" si="108"/>
        <v>1.9169947903366902E-2</v>
      </c>
      <c r="D2323" s="128">
        <f t="shared" si="109"/>
        <v>19169.947903366901</v>
      </c>
      <c r="E2323" s="128" t="e">
        <f t="shared" ca="1" si="110"/>
        <v>#NAME?</v>
      </c>
    </row>
    <row r="2324" spans="1:5" x14ac:dyDescent="0.3">
      <c r="A2324" s="73">
        <v>40471</v>
      </c>
      <c r="B2324" s="130">
        <v>1178.170044</v>
      </c>
      <c r="C2324" s="125">
        <f t="shared" si="108"/>
        <v>1.569012427477734E-2</v>
      </c>
      <c r="D2324" s="128">
        <f t="shared" si="109"/>
        <v>15690.124274777339</v>
      </c>
      <c r="E2324" s="128" t="e">
        <f t="shared" ca="1" si="110"/>
        <v>#NAME?</v>
      </c>
    </row>
    <row r="2325" spans="1:5" x14ac:dyDescent="0.3">
      <c r="A2325" s="73">
        <v>40470</v>
      </c>
      <c r="B2325" s="130">
        <v>1165.900024</v>
      </c>
      <c r="C2325" s="125">
        <f t="shared" si="108"/>
        <v>4.4368072367004796E-3</v>
      </c>
      <c r="D2325" s="128">
        <f t="shared" si="109"/>
        <v>4436.8072367004797</v>
      </c>
      <c r="E2325" s="128" t="e">
        <f t="shared" ca="1" si="110"/>
        <v>#NAME?</v>
      </c>
    </row>
    <row r="2326" spans="1:5" x14ac:dyDescent="0.3">
      <c r="A2326" s="73">
        <v>40469</v>
      </c>
      <c r="B2326" s="130">
        <v>1184.709961</v>
      </c>
      <c r="C2326" s="125">
        <f t="shared" si="108"/>
        <v>4.1933749139355436E-2</v>
      </c>
      <c r="D2326" s="128">
        <f t="shared" si="109"/>
        <v>41933.749139355437</v>
      </c>
      <c r="E2326" s="128" t="e">
        <f t="shared" ca="1" si="110"/>
        <v>#NAME?</v>
      </c>
    </row>
    <row r="2327" spans="1:5" x14ac:dyDescent="0.3">
      <c r="A2327" s="73">
        <v>40466</v>
      </c>
      <c r="B2327" s="130">
        <v>1176.1899410000001</v>
      </c>
      <c r="C2327" s="125">
        <f t="shared" si="108"/>
        <v>2.6128865910532539E-2</v>
      </c>
      <c r="D2327" s="128">
        <f t="shared" si="109"/>
        <v>26128.865910532539</v>
      </c>
      <c r="E2327" s="128" t="e">
        <f t="shared" ca="1" si="110"/>
        <v>#NAME?</v>
      </c>
    </row>
    <row r="2328" spans="1:5" x14ac:dyDescent="0.3">
      <c r="A2328" s="73">
        <v>40465</v>
      </c>
      <c r="B2328" s="130">
        <v>1173.8100589999999</v>
      </c>
      <c r="C2328" s="125">
        <f t="shared" si="108"/>
        <v>2.8575279880992399E-2</v>
      </c>
      <c r="D2328" s="128">
        <f t="shared" si="109"/>
        <v>28575.279880992399</v>
      </c>
      <c r="E2328" s="128" t="e">
        <f t="shared" ca="1" si="110"/>
        <v>#NAME?</v>
      </c>
    </row>
    <row r="2329" spans="1:5" x14ac:dyDescent="0.3">
      <c r="A2329" s="73">
        <v>40464</v>
      </c>
      <c r="B2329" s="130">
        <v>1178.099976</v>
      </c>
      <c r="C2329" s="125">
        <f t="shared" si="108"/>
        <v>2.9150975848470262E-2</v>
      </c>
      <c r="D2329" s="128">
        <f t="shared" si="109"/>
        <v>29150.975848470262</v>
      </c>
      <c r="E2329" s="128" t="e">
        <f t="shared" ca="1" si="110"/>
        <v>#NAME?</v>
      </c>
    </row>
    <row r="2330" spans="1:5" x14ac:dyDescent="0.3">
      <c r="A2330" s="73">
        <v>40463</v>
      </c>
      <c r="B2330" s="130">
        <v>1169.7700199999999</v>
      </c>
      <c r="C2330" s="125">
        <f t="shared" si="108"/>
        <v>1.9229824816817453E-2</v>
      </c>
      <c r="D2330" s="128">
        <f t="shared" si="109"/>
        <v>19229.824816817454</v>
      </c>
      <c r="E2330" s="128" t="e">
        <f t="shared" ca="1" si="110"/>
        <v>#NAME?</v>
      </c>
    </row>
    <row r="2331" spans="1:5" x14ac:dyDescent="0.3">
      <c r="A2331" s="73">
        <v>40462</v>
      </c>
      <c r="B2331" s="130">
        <v>1165.3199460000001</v>
      </c>
      <c r="C2331" s="125">
        <f t="shared" si="108"/>
        <v>2.027729154459279E-2</v>
      </c>
      <c r="D2331" s="128">
        <f t="shared" si="109"/>
        <v>20277.29154459279</v>
      </c>
      <c r="E2331" s="128" t="e">
        <f t="shared" ca="1" si="110"/>
        <v>#NAME?</v>
      </c>
    </row>
    <row r="2332" spans="1:5" x14ac:dyDescent="0.3">
      <c r="A2332" s="73">
        <v>40459</v>
      </c>
      <c r="B2332" s="130">
        <v>1165.150024</v>
      </c>
      <c r="C2332" s="125">
        <f t="shared" si="108"/>
        <v>1.4347009470719652E-2</v>
      </c>
      <c r="D2332" s="128">
        <f t="shared" si="109"/>
        <v>14347.009470719651</v>
      </c>
      <c r="E2332" s="128" t="e">
        <f t="shared" ca="1" si="110"/>
        <v>#NAME?</v>
      </c>
    </row>
    <row r="2333" spans="1:5" x14ac:dyDescent="0.3">
      <c r="A2333" s="73">
        <v>40458</v>
      </c>
      <c r="B2333" s="130">
        <v>1158.0600589999999</v>
      </c>
      <c r="C2333" s="125">
        <f t="shared" si="108"/>
        <v>2.9542334663782643E-2</v>
      </c>
      <c r="D2333" s="128">
        <f t="shared" si="109"/>
        <v>29542.334663782643</v>
      </c>
      <c r="E2333" s="128" t="e">
        <f t="shared" ca="1" si="110"/>
        <v>#NAME?</v>
      </c>
    </row>
    <row r="2334" spans="1:5" x14ac:dyDescent="0.3">
      <c r="A2334" s="73">
        <v>40457</v>
      </c>
      <c r="B2334" s="130">
        <v>1159.969971</v>
      </c>
      <c r="C2334" s="125">
        <f t="shared" si="108"/>
        <v>2.2648676996145811E-2</v>
      </c>
      <c r="D2334" s="128">
        <f t="shared" si="109"/>
        <v>22648.676996145812</v>
      </c>
      <c r="E2334" s="128" t="e">
        <f t="shared" ca="1" si="110"/>
        <v>#NAME?</v>
      </c>
    </row>
    <row r="2335" spans="1:5" x14ac:dyDescent="0.3">
      <c r="A2335" s="73">
        <v>40456</v>
      </c>
      <c r="B2335" s="130">
        <v>1160.75</v>
      </c>
      <c r="C2335" s="125">
        <f t="shared" si="108"/>
        <v>1.8398261477171385E-2</v>
      </c>
      <c r="D2335" s="128">
        <f t="shared" si="109"/>
        <v>18398.261477171385</v>
      </c>
      <c r="E2335" s="128" t="e">
        <f t="shared" ca="1" si="110"/>
        <v>#NAME?</v>
      </c>
    </row>
    <row r="2336" spans="1:5" x14ac:dyDescent="0.3">
      <c r="A2336" s="73">
        <v>40455</v>
      </c>
      <c r="B2336" s="130">
        <v>1137.030029</v>
      </c>
      <c r="C2336" s="125">
        <f t="shared" si="108"/>
        <v>-4.970580631877386E-3</v>
      </c>
      <c r="D2336" s="128">
        <f t="shared" si="109"/>
        <v>-4970.5806318773857</v>
      </c>
      <c r="E2336" s="128" t="e">
        <f t="shared" ca="1" si="110"/>
        <v>#NAME?</v>
      </c>
    </row>
    <row r="2337" spans="1:5" x14ac:dyDescent="0.3">
      <c r="A2337" s="73">
        <v>40452</v>
      </c>
      <c r="B2337" s="130">
        <v>1146.23999</v>
      </c>
      <c r="C2337" s="125">
        <f t="shared" si="108"/>
        <v>1.8345956008637643E-2</v>
      </c>
      <c r="D2337" s="128">
        <f t="shared" si="109"/>
        <v>18345.956008637644</v>
      </c>
      <c r="E2337" s="128" t="e">
        <f t="shared" ca="1" si="110"/>
        <v>#NAME?</v>
      </c>
    </row>
    <row r="2338" spans="1:5" x14ac:dyDescent="0.3">
      <c r="A2338" s="73">
        <v>40451</v>
      </c>
      <c r="B2338" s="130">
        <v>1141.1999510000001</v>
      </c>
      <c r="C2338" s="125">
        <f t="shared" si="108"/>
        <v>1.4706592659093243E-2</v>
      </c>
      <c r="D2338" s="128">
        <f t="shared" si="109"/>
        <v>14706.592659093243</v>
      </c>
      <c r="E2338" s="128" t="e">
        <f t="shared" ca="1" si="110"/>
        <v>#NAME?</v>
      </c>
    </row>
    <row r="2339" spans="1:5" x14ac:dyDescent="0.3">
      <c r="A2339" s="73">
        <v>40450</v>
      </c>
      <c r="B2339" s="130">
        <v>1144.7299800000001</v>
      </c>
      <c r="C2339" s="125">
        <f t="shared" si="108"/>
        <v>1.7474499314374281E-2</v>
      </c>
      <c r="D2339" s="128">
        <f t="shared" si="109"/>
        <v>17474.499314374279</v>
      </c>
      <c r="E2339" s="128" t="e">
        <f t="shared" ca="1" si="110"/>
        <v>#NAME?</v>
      </c>
    </row>
    <row r="2340" spans="1:5" x14ac:dyDescent="0.3">
      <c r="A2340" s="73">
        <v>40449</v>
      </c>
      <c r="B2340" s="130">
        <v>1147.6999510000001</v>
      </c>
      <c r="C2340" s="125">
        <f t="shared" si="108"/>
        <v>2.372667520242655E-2</v>
      </c>
      <c r="D2340" s="128">
        <f t="shared" si="109"/>
        <v>23726.675202426552</v>
      </c>
      <c r="E2340" s="128" t="e">
        <f t="shared" ca="1" si="110"/>
        <v>#NAME?</v>
      </c>
    </row>
    <row r="2341" spans="1:5" x14ac:dyDescent="0.3">
      <c r="A2341" s="73">
        <v>40448</v>
      </c>
      <c r="B2341" s="130">
        <v>1142.160034</v>
      </c>
      <c r="C2341" s="125">
        <f t="shared" si="108"/>
        <v>1.8058659030744328E-2</v>
      </c>
      <c r="D2341" s="128">
        <f t="shared" si="109"/>
        <v>18058.659030744329</v>
      </c>
      <c r="E2341" s="128" t="e">
        <f t="shared" ca="1" si="110"/>
        <v>#NAME?</v>
      </c>
    </row>
    <row r="2342" spans="1:5" x14ac:dyDescent="0.3">
      <c r="A2342" s="73">
        <v>40445</v>
      </c>
      <c r="B2342" s="130">
        <v>1148.670044</v>
      </c>
      <c r="C2342" s="125">
        <f t="shared" si="108"/>
        <v>3.5257530775883117E-2</v>
      </c>
      <c r="D2342" s="128">
        <f t="shared" si="109"/>
        <v>35257.530775883119</v>
      </c>
      <c r="E2342" s="128" t="e">
        <f t="shared" ca="1" si="110"/>
        <v>#NAME?</v>
      </c>
    </row>
    <row r="2343" spans="1:5" x14ac:dyDescent="0.3">
      <c r="A2343" s="73">
        <v>40444</v>
      </c>
      <c r="B2343" s="130">
        <v>1124.829956</v>
      </c>
      <c r="C2343" s="125">
        <f t="shared" si="108"/>
        <v>1.8701571292828456E-2</v>
      </c>
      <c r="D2343" s="128">
        <f t="shared" si="109"/>
        <v>18701.571292828456</v>
      </c>
      <c r="E2343" s="128" t="e">
        <f t="shared" ca="1" si="110"/>
        <v>#NAME?</v>
      </c>
    </row>
    <row r="2344" spans="1:5" x14ac:dyDescent="0.3">
      <c r="A2344" s="73">
        <v>40443</v>
      </c>
      <c r="B2344" s="130">
        <v>1134.280029</v>
      </c>
      <c r="C2344" s="125">
        <f t="shared" si="108"/>
        <v>3.2224043027037075E-2</v>
      </c>
      <c r="D2344" s="128">
        <f t="shared" si="109"/>
        <v>32224.043027037074</v>
      </c>
      <c r="E2344" s="128" t="e">
        <f t="shared" ca="1" si="110"/>
        <v>#NAME?</v>
      </c>
    </row>
    <row r="2345" spans="1:5" x14ac:dyDescent="0.3">
      <c r="A2345" s="73">
        <v>40442</v>
      </c>
      <c r="B2345" s="130">
        <v>1139.780029</v>
      </c>
      <c r="C2345" s="125">
        <f t="shared" si="108"/>
        <v>4.3907591307204452E-2</v>
      </c>
      <c r="D2345" s="128">
        <f t="shared" si="109"/>
        <v>43907.59130720445</v>
      </c>
      <c r="E2345" s="128" t="e">
        <f t="shared" ca="1" si="110"/>
        <v>#NAME?</v>
      </c>
    </row>
    <row r="2346" spans="1:5" x14ac:dyDescent="0.3">
      <c r="A2346" s="73">
        <v>40441</v>
      </c>
      <c r="B2346" s="130">
        <v>1142.709961</v>
      </c>
      <c r="C2346" s="125">
        <f t="shared" si="108"/>
        <v>3.4585427614187036E-2</v>
      </c>
      <c r="D2346" s="128">
        <f t="shared" si="109"/>
        <v>34585.427614187036</v>
      </c>
      <c r="E2346" s="128" t="e">
        <f t="shared" ca="1" si="110"/>
        <v>#NAME?</v>
      </c>
    </row>
    <row r="2347" spans="1:5" x14ac:dyDescent="0.3">
      <c r="A2347" s="73">
        <v>40438</v>
      </c>
      <c r="B2347" s="130">
        <v>1125.589966</v>
      </c>
      <c r="C2347" s="125">
        <f t="shared" si="108"/>
        <v>3.2556637722557014E-2</v>
      </c>
      <c r="D2347" s="128">
        <f t="shared" si="109"/>
        <v>32556.637722557014</v>
      </c>
      <c r="E2347" s="128" t="e">
        <f t="shared" ca="1" si="110"/>
        <v>#NAME?</v>
      </c>
    </row>
    <row r="2348" spans="1:5" x14ac:dyDescent="0.3">
      <c r="A2348" s="73">
        <v>40437</v>
      </c>
      <c r="B2348" s="130">
        <v>1124.660034</v>
      </c>
      <c r="C2348" s="125">
        <f t="shared" si="108"/>
        <v>4.1072298547779162E-2</v>
      </c>
      <c r="D2348" s="128">
        <f t="shared" si="109"/>
        <v>41072.298547779159</v>
      </c>
      <c r="E2348" s="128" t="e">
        <f t="shared" ca="1" si="110"/>
        <v>#NAME?</v>
      </c>
    </row>
    <row r="2349" spans="1:5" x14ac:dyDescent="0.3">
      <c r="A2349" s="73">
        <v>40436</v>
      </c>
      <c r="B2349" s="130">
        <v>1125.0699460000001</v>
      </c>
      <c r="C2349" s="125">
        <f t="shared" si="108"/>
        <v>7.2179384155502069E-2</v>
      </c>
      <c r="D2349" s="128">
        <f t="shared" si="109"/>
        <v>72179.384155502063</v>
      </c>
      <c r="E2349" s="128" t="e">
        <f t="shared" ca="1" si="110"/>
        <v>#NAME?</v>
      </c>
    </row>
    <row r="2350" spans="1:5" x14ac:dyDescent="0.3">
      <c r="A2350" s="73">
        <v>40435</v>
      </c>
      <c r="B2350" s="130">
        <v>1121.099976</v>
      </c>
      <c r="C2350" s="125">
        <f t="shared" si="108"/>
        <v>6.8813569168480804E-2</v>
      </c>
      <c r="D2350" s="128">
        <f t="shared" si="109"/>
        <v>68813.569168480797</v>
      </c>
      <c r="E2350" s="128" t="e">
        <f t="shared" ca="1" si="110"/>
        <v>#NAME?</v>
      </c>
    </row>
    <row r="2351" spans="1:5" x14ac:dyDescent="0.3">
      <c r="A2351" s="73">
        <v>40434</v>
      </c>
      <c r="B2351" s="130">
        <v>1121.900024</v>
      </c>
      <c r="C2351" s="125">
        <f t="shared" si="108"/>
        <v>5.3832987187857784E-2</v>
      </c>
      <c r="D2351" s="128">
        <f t="shared" si="109"/>
        <v>53832.987187857783</v>
      </c>
      <c r="E2351" s="128" t="e">
        <f t="shared" ca="1" si="110"/>
        <v>#NAME?</v>
      </c>
    </row>
    <row r="2352" spans="1:5" x14ac:dyDescent="0.3">
      <c r="A2352" s="73">
        <v>40431</v>
      </c>
      <c r="B2352" s="130">
        <v>1109.5500489999999</v>
      </c>
      <c r="C2352" s="125">
        <f t="shared" si="108"/>
        <v>5.951956582768414E-2</v>
      </c>
      <c r="D2352" s="128">
        <f t="shared" si="109"/>
        <v>59519.565827684142</v>
      </c>
      <c r="E2352" s="128" t="e">
        <f t="shared" ca="1" si="110"/>
        <v>#NAME?</v>
      </c>
    </row>
    <row r="2353" spans="1:5" x14ac:dyDescent="0.3">
      <c r="A2353" s="73">
        <v>40430</v>
      </c>
      <c r="B2353" s="130">
        <v>1104.1800539999999</v>
      </c>
      <c r="C2353" s="125">
        <f t="shared" si="108"/>
        <v>4.6288933354223794E-2</v>
      </c>
      <c r="D2353" s="128">
        <f t="shared" si="109"/>
        <v>46288.933354223795</v>
      </c>
      <c r="E2353" s="128" t="e">
        <f t="shared" ca="1" si="110"/>
        <v>#NAME?</v>
      </c>
    </row>
    <row r="2354" spans="1:5" x14ac:dyDescent="0.3">
      <c r="A2354" s="73">
        <v>40429</v>
      </c>
      <c r="B2354" s="130">
        <v>1098.869995</v>
      </c>
      <c r="C2354" s="125">
        <f t="shared" si="108"/>
        <v>4.4682327876459649E-2</v>
      </c>
      <c r="D2354" s="128">
        <f t="shared" si="109"/>
        <v>44682.327876459647</v>
      </c>
      <c r="E2354" s="128" t="e">
        <f t="shared" ca="1" si="110"/>
        <v>#NAME?</v>
      </c>
    </row>
    <row r="2355" spans="1:5" x14ac:dyDescent="0.3">
      <c r="A2355" s="73">
        <v>40428</v>
      </c>
      <c r="B2355" s="130">
        <v>1091.839966</v>
      </c>
      <c r="C2355" s="125">
        <f t="shared" si="108"/>
        <v>2.2935074711462056E-2</v>
      </c>
      <c r="D2355" s="128">
        <f t="shared" si="109"/>
        <v>22935.074711462057</v>
      </c>
      <c r="E2355" s="128" t="e">
        <f t="shared" ca="1" si="110"/>
        <v>#NAME?</v>
      </c>
    </row>
    <row r="2356" spans="1:5" x14ac:dyDescent="0.3">
      <c r="A2356" s="73">
        <v>40424</v>
      </c>
      <c r="B2356" s="130">
        <v>1104.51001</v>
      </c>
      <c r="C2356" s="125">
        <f t="shared" si="108"/>
        <v>3.062459368553494E-2</v>
      </c>
      <c r="D2356" s="128">
        <f t="shared" si="109"/>
        <v>30624.593685534939</v>
      </c>
      <c r="E2356" s="128" t="e">
        <f t="shared" ca="1" si="110"/>
        <v>#NAME?</v>
      </c>
    </row>
    <row r="2357" spans="1:5" x14ac:dyDescent="0.3">
      <c r="A2357" s="73">
        <v>40423</v>
      </c>
      <c r="B2357" s="130">
        <v>1090.099976</v>
      </c>
      <c r="C2357" s="125">
        <f t="shared" si="108"/>
        <v>1.3452554254471449E-2</v>
      </c>
      <c r="D2357" s="128">
        <f t="shared" si="109"/>
        <v>13452.55425447145</v>
      </c>
      <c r="E2357" s="128" t="e">
        <f t="shared" ca="1" si="110"/>
        <v>#NAME?</v>
      </c>
    </row>
    <row r="2358" spans="1:5" x14ac:dyDescent="0.3">
      <c r="A2358" s="73">
        <v>40422</v>
      </c>
      <c r="B2358" s="130">
        <v>1080.290039</v>
      </c>
      <c r="C2358" s="125">
        <f t="shared" si="108"/>
        <v>-1.2676386057800415E-2</v>
      </c>
      <c r="D2358" s="128">
        <f t="shared" si="109"/>
        <v>-12676.386057800415</v>
      </c>
      <c r="E2358" s="128" t="e">
        <f t="shared" ca="1" si="110"/>
        <v>#NAME?</v>
      </c>
    </row>
    <row r="2359" spans="1:5" x14ac:dyDescent="0.3">
      <c r="A2359" s="73">
        <v>40421</v>
      </c>
      <c r="B2359" s="130">
        <v>1049.329956</v>
      </c>
      <c r="C2359" s="125">
        <f t="shared" si="108"/>
        <v>-3.9550113915779339E-2</v>
      </c>
      <c r="D2359" s="128">
        <f t="shared" si="109"/>
        <v>-39550.113915779337</v>
      </c>
      <c r="E2359" s="128" t="e">
        <f t="shared" ca="1" si="110"/>
        <v>#NAME?</v>
      </c>
    </row>
    <row r="2360" spans="1:5" x14ac:dyDescent="0.3">
      <c r="A2360" s="73">
        <v>40420</v>
      </c>
      <c r="B2360" s="130">
        <v>1048.920044</v>
      </c>
      <c r="C2360" s="125">
        <f t="shared" si="108"/>
        <v>-2.8219867756397843E-2</v>
      </c>
      <c r="D2360" s="128">
        <f t="shared" si="109"/>
        <v>-28219.867756397842</v>
      </c>
      <c r="E2360" s="128" t="e">
        <f t="shared" ca="1" si="110"/>
        <v>#NAME?</v>
      </c>
    </row>
    <row r="2361" spans="1:5" x14ac:dyDescent="0.3">
      <c r="A2361" s="73">
        <v>40417</v>
      </c>
      <c r="B2361" s="130">
        <v>1064.589966</v>
      </c>
      <c r="C2361" s="125">
        <f t="shared" si="108"/>
        <v>-1.3583538568450293E-2</v>
      </c>
      <c r="D2361" s="128">
        <f t="shared" si="109"/>
        <v>-13583.538568450293</v>
      </c>
      <c r="E2361" s="128" t="e">
        <f t="shared" ca="1" si="110"/>
        <v>#NAME?</v>
      </c>
    </row>
    <row r="2362" spans="1:5" x14ac:dyDescent="0.3">
      <c r="A2362" s="73">
        <v>40416</v>
      </c>
      <c r="B2362" s="130">
        <v>1047.219971</v>
      </c>
      <c r="C2362" s="125">
        <f t="shared" si="108"/>
        <v>-3.3582206240006185E-2</v>
      </c>
      <c r="D2362" s="128">
        <f t="shared" si="109"/>
        <v>-33582.206240006184</v>
      </c>
      <c r="E2362" s="128" t="e">
        <f t="shared" ca="1" si="110"/>
        <v>#NAME?</v>
      </c>
    </row>
    <row r="2363" spans="1:5" x14ac:dyDescent="0.3">
      <c r="A2363" s="73">
        <v>40415</v>
      </c>
      <c r="B2363" s="130">
        <v>1055.329956</v>
      </c>
      <c r="C2363" s="125">
        <f t="shared" si="108"/>
        <v>-3.1336352454637728E-2</v>
      </c>
      <c r="D2363" s="128">
        <f t="shared" si="109"/>
        <v>-31336.352454637727</v>
      </c>
      <c r="E2363" s="128" t="e">
        <f t="shared" ca="1" si="110"/>
        <v>#NAME?</v>
      </c>
    </row>
    <row r="2364" spans="1:5" x14ac:dyDescent="0.3">
      <c r="A2364" s="73">
        <v>40414</v>
      </c>
      <c r="B2364" s="130">
        <v>1051.869995</v>
      </c>
      <c r="C2364" s="125">
        <f t="shared" si="108"/>
        <v>-6.171842752271306E-2</v>
      </c>
      <c r="D2364" s="128">
        <f t="shared" si="109"/>
        <v>-61718.427522713057</v>
      </c>
      <c r="E2364" s="128" t="e">
        <f t="shared" ca="1" si="110"/>
        <v>#NAME?</v>
      </c>
    </row>
    <row r="2365" spans="1:5" x14ac:dyDescent="0.3">
      <c r="A2365" s="73">
        <v>40413</v>
      </c>
      <c r="B2365" s="130">
        <v>1067.3599850000001</v>
      </c>
      <c r="C2365" s="125">
        <f t="shared" si="108"/>
        <v>-5.358271656095015E-2</v>
      </c>
      <c r="D2365" s="128">
        <f t="shared" si="109"/>
        <v>-53582.716560950154</v>
      </c>
      <c r="E2365" s="128" t="e">
        <f t="shared" ca="1" si="110"/>
        <v>#NAME?</v>
      </c>
    </row>
    <row r="2366" spans="1:5" x14ac:dyDescent="0.3">
      <c r="A2366" s="73">
        <v>40410</v>
      </c>
      <c r="B2366" s="130">
        <v>1071.6899410000001</v>
      </c>
      <c r="C2366" s="125">
        <f t="shared" si="108"/>
        <v>-4.4533070621593174E-2</v>
      </c>
      <c r="D2366" s="128">
        <f t="shared" si="109"/>
        <v>-44533.070621593171</v>
      </c>
      <c r="E2366" s="128" t="e">
        <f t="shared" ca="1" si="110"/>
        <v>#NAME?</v>
      </c>
    </row>
    <row r="2367" spans="1:5" x14ac:dyDescent="0.3">
      <c r="A2367" s="73">
        <v>40409</v>
      </c>
      <c r="B2367" s="130">
        <v>1075.630005</v>
      </c>
      <c r="C2367" s="125">
        <f t="shared" si="108"/>
        <v>-4.4572397980323863E-2</v>
      </c>
      <c r="D2367" s="128">
        <f t="shared" si="109"/>
        <v>-44572.397980323862</v>
      </c>
      <c r="E2367" s="128" t="e">
        <f t="shared" ca="1" si="110"/>
        <v>#NAME?</v>
      </c>
    </row>
    <row r="2368" spans="1:5" x14ac:dyDescent="0.3">
      <c r="A2368" s="73">
        <v>40408</v>
      </c>
      <c r="B2368" s="130">
        <v>1094.160034</v>
      </c>
      <c r="C2368" s="125">
        <f t="shared" si="108"/>
        <v>-2.9345974498296568E-2</v>
      </c>
      <c r="D2368" s="128">
        <f t="shared" si="109"/>
        <v>-29345.974498296568</v>
      </c>
      <c r="E2368" s="128" t="e">
        <f t="shared" ca="1" si="110"/>
        <v>#NAME?</v>
      </c>
    </row>
    <row r="2369" spans="1:5" x14ac:dyDescent="0.3">
      <c r="A2369" s="73">
        <v>40407</v>
      </c>
      <c r="B2369" s="130">
        <v>1092.540039</v>
      </c>
      <c r="C2369" s="125">
        <f t="shared" si="108"/>
        <v>-2.4918268364611418E-2</v>
      </c>
      <c r="D2369" s="128">
        <f t="shared" si="109"/>
        <v>-24918.268364611416</v>
      </c>
      <c r="E2369" s="128" t="e">
        <f t="shared" ca="1" si="110"/>
        <v>#NAME?</v>
      </c>
    </row>
    <row r="2370" spans="1:5" x14ac:dyDescent="0.3">
      <c r="A2370" s="73">
        <v>40406</v>
      </c>
      <c r="B2370" s="130">
        <v>1079.380005</v>
      </c>
      <c r="C2370" s="125">
        <f t="shared" si="108"/>
        <v>-4.1283979019824613E-2</v>
      </c>
      <c r="D2370" s="128">
        <f t="shared" si="109"/>
        <v>-41283.979019824612</v>
      </c>
      <c r="E2370" s="128" t="e">
        <f t="shared" ca="1" si="110"/>
        <v>#NAME?</v>
      </c>
    </row>
    <row r="2371" spans="1:5" x14ac:dyDescent="0.3">
      <c r="A2371" s="73">
        <v>40403</v>
      </c>
      <c r="B2371" s="130">
        <v>1079.25</v>
      </c>
      <c r="C2371" s="125">
        <f t="shared" si="108"/>
        <v>-2.0288649679491289E-2</v>
      </c>
      <c r="D2371" s="128">
        <f t="shared" si="109"/>
        <v>-20288.649679491289</v>
      </c>
      <c r="E2371" s="128" t="e">
        <f t="shared" ca="1" si="110"/>
        <v>#NAME?</v>
      </c>
    </row>
    <row r="2372" spans="1:5" x14ac:dyDescent="0.3">
      <c r="A2372" s="73">
        <v>40402</v>
      </c>
      <c r="B2372" s="130">
        <v>1083.6099850000001</v>
      </c>
      <c r="C2372" s="125">
        <f t="shared" si="108"/>
        <v>-1.6268320906574152E-2</v>
      </c>
      <c r="D2372" s="128">
        <f t="shared" si="109"/>
        <v>-16268.320906574152</v>
      </c>
      <c r="E2372" s="128" t="e">
        <f t="shared" ca="1" si="110"/>
        <v>#NAME?</v>
      </c>
    </row>
    <row r="2373" spans="1:5" x14ac:dyDescent="0.3">
      <c r="A2373" s="73">
        <v>40401</v>
      </c>
      <c r="B2373" s="130">
        <v>1089.469971</v>
      </c>
      <c r="C2373" s="125">
        <f t="shared" si="108"/>
        <v>-1.5061551467451584E-2</v>
      </c>
      <c r="D2373" s="128">
        <f t="shared" si="109"/>
        <v>-15061.551467451583</v>
      </c>
      <c r="E2373" s="128" t="e">
        <f t="shared" ca="1" si="110"/>
        <v>#NAME?</v>
      </c>
    </row>
    <row r="2374" spans="1:5" x14ac:dyDescent="0.3">
      <c r="A2374" s="73">
        <v>40400</v>
      </c>
      <c r="B2374" s="130">
        <v>1121.0600589999999</v>
      </c>
      <c r="C2374" s="125">
        <f t="shared" si="108"/>
        <v>6.4821637042964397E-3</v>
      </c>
      <c r="D2374" s="128">
        <f t="shared" si="109"/>
        <v>6482.1637042964394</v>
      </c>
      <c r="E2374" s="128" t="e">
        <f t="shared" ca="1" si="110"/>
        <v>#NAME?</v>
      </c>
    </row>
    <row r="2375" spans="1:5" x14ac:dyDescent="0.3">
      <c r="A2375" s="73">
        <v>40399</v>
      </c>
      <c r="B2375" s="130">
        <v>1127.790039</v>
      </c>
      <c r="C2375" s="125">
        <f t="shared" si="108"/>
        <v>1.1461806517772954E-2</v>
      </c>
      <c r="D2375" s="128">
        <f t="shared" si="109"/>
        <v>11461.806517772955</v>
      </c>
      <c r="E2375" s="128" t="e">
        <f t="shared" ca="1" si="110"/>
        <v>#NAME?</v>
      </c>
    </row>
    <row r="2376" spans="1:5" x14ac:dyDescent="0.3">
      <c r="A2376" s="73">
        <v>40396</v>
      </c>
      <c r="B2376" s="130">
        <v>1121.6400149999999</v>
      </c>
      <c r="C2376" s="125">
        <f t="shared" ref="C2376:C2439" si="111">B2376/B2386-1</f>
        <v>1.7212903718971662E-2</v>
      </c>
      <c r="D2376" s="128">
        <f t="shared" ref="D2376:D2439" si="112">C2376*$B$5</f>
        <v>17212.903718971662</v>
      </c>
      <c r="E2376" s="128" t="e">
        <f t="shared" ref="E2376:E2439" ca="1" si="113">ABS(_xlfn.PERCENTILE.INC(OFFSET(D2376,0,0,Window),1-VaRLevel))</f>
        <v>#NAME?</v>
      </c>
    </row>
    <row r="2377" spans="1:5" x14ac:dyDescent="0.3">
      <c r="A2377" s="73">
        <v>40395</v>
      </c>
      <c r="B2377" s="130">
        <v>1125.8100589999999</v>
      </c>
      <c r="C2377" s="125">
        <f t="shared" si="111"/>
        <v>2.9387304860660546E-2</v>
      </c>
      <c r="D2377" s="128">
        <f t="shared" si="112"/>
        <v>29387.304860660544</v>
      </c>
      <c r="E2377" s="128" t="e">
        <f t="shared" ca="1" si="113"/>
        <v>#NAME?</v>
      </c>
    </row>
    <row r="2378" spans="1:5" x14ac:dyDescent="0.3">
      <c r="A2378" s="73">
        <v>40394</v>
      </c>
      <c r="B2378" s="130">
        <v>1127.23999</v>
      </c>
      <c r="C2378" s="125">
        <f t="shared" si="111"/>
        <v>5.3899181772989913E-2</v>
      </c>
      <c r="D2378" s="128">
        <f t="shared" si="112"/>
        <v>53899.181772989912</v>
      </c>
      <c r="E2378" s="128" t="e">
        <f t="shared" ca="1" si="113"/>
        <v>#NAME?</v>
      </c>
    </row>
    <row r="2379" spans="1:5" x14ac:dyDescent="0.3">
      <c r="A2379" s="73">
        <v>40393</v>
      </c>
      <c r="B2379" s="130">
        <v>1120.459961</v>
      </c>
      <c r="C2379" s="125">
        <f t="shared" si="111"/>
        <v>3.4130746928983324E-2</v>
      </c>
      <c r="D2379" s="128">
        <f t="shared" si="112"/>
        <v>34130.746928983324</v>
      </c>
      <c r="E2379" s="128" t="e">
        <f t="shared" ca="1" si="113"/>
        <v>#NAME?</v>
      </c>
    </row>
    <row r="2380" spans="1:5" x14ac:dyDescent="0.3">
      <c r="A2380" s="73">
        <v>40392</v>
      </c>
      <c r="B2380" s="130">
        <v>1125.8599850000001</v>
      </c>
      <c r="C2380" s="125">
        <f t="shared" si="111"/>
        <v>5.0977815635939283E-2</v>
      </c>
      <c r="D2380" s="128">
        <f t="shared" si="112"/>
        <v>50977.815635939281</v>
      </c>
      <c r="E2380" s="128" t="e">
        <f t="shared" ca="1" si="113"/>
        <v>#NAME?</v>
      </c>
    </row>
    <row r="2381" spans="1:5" x14ac:dyDescent="0.3">
      <c r="A2381" s="73">
        <v>40389</v>
      </c>
      <c r="B2381" s="130">
        <v>1101.599976</v>
      </c>
      <c r="C2381" s="125">
        <f t="shared" si="111"/>
        <v>3.4482731225665253E-2</v>
      </c>
      <c r="D2381" s="128">
        <f t="shared" si="112"/>
        <v>34482.731225665251</v>
      </c>
      <c r="E2381" s="128" t="e">
        <f t="shared" ca="1" si="113"/>
        <v>#NAME?</v>
      </c>
    </row>
    <row r="2382" spans="1:5" x14ac:dyDescent="0.3">
      <c r="A2382" s="73">
        <v>40388</v>
      </c>
      <c r="B2382" s="130">
        <v>1101.530029</v>
      </c>
      <c r="C2382" s="125">
        <f t="shared" si="111"/>
        <v>4.6056919342931657E-3</v>
      </c>
      <c r="D2382" s="128">
        <f t="shared" si="112"/>
        <v>4605.691934293166</v>
      </c>
      <c r="E2382" s="128" t="e">
        <f t="shared" ca="1" si="113"/>
        <v>#NAME?</v>
      </c>
    </row>
    <row r="2383" spans="1:5" x14ac:dyDescent="0.3">
      <c r="A2383" s="73">
        <v>40387</v>
      </c>
      <c r="B2383" s="130">
        <v>1106.130005</v>
      </c>
      <c r="C2383" s="125">
        <f t="shared" si="111"/>
        <v>1.0007542719092211E-2</v>
      </c>
      <c r="D2383" s="128">
        <f t="shared" si="112"/>
        <v>10007.542719092211</v>
      </c>
      <c r="E2383" s="128" t="e">
        <f t="shared" ca="1" si="113"/>
        <v>#NAME?</v>
      </c>
    </row>
    <row r="2384" spans="1:5" x14ac:dyDescent="0.3">
      <c r="A2384" s="73">
        <v>40386</v>
      </c>
      <c r="B2384" s="130">
        <v>1113.839966</v>
      </c>
      <c r="C2384" s="125">
        <f t="shared" si="111"/>
        <v>1.6889733392600359E-2</v>
      </c>
      <c r="D2384" s="128">
        <f t="shared" si="112"/>
        <v>16889.733392600359</v>
      </c>
      <c r="E2384" s="128" t="e">
        <f t="shared" ca="1" si="113"/>
        <v>#NAME?</v>
      </c>
    </row>
    <row r="2385" spans="1:5" x14ac:dyDescent="0.3">
      <c r="A2385" s="73">
        <v>40385</v>
      </c>
      <c r="B2385" s="130">
        <v>1115.01001</v>
      </c>
      <c r="C2385" s="125">
        <f t="shared" si="111"/>
        <v>3.3612987253765825E-2</v>
      </c>
      <c r="D2385" s="128">
        <f t="shared" si="112"/>
        <v>33612.987253765823</v>
      </c>
      <c r="E2385" s="128" t="e">
        <f t="shared" ca="1" si="113"/>
        <v>#NAME?</v>
      </c>
    </row>
    <row r="2386" spans="1:5" x14ac:dyDescent="0.3">
      <c r="A2386" s="73">
        <v>40382</v>
      </c>
      <c r="B2386" s="130">
        <v>1102.660034</v>
      </c>
      <c r="C2386" s="125">
        <f t="shared" si="111"/>
        <v>2.2913720262008885E-2</v>
      </c>
      <c r="D2386" s="128">
        <f t="shared" si="112"/>
        <v>22913.720262008886</v>
      </c>
      <c r="E2386" s="128" t="e">
        <f t="shared" ca="1" si="113"/>
        <v>#NAME?</v>
      </c>
    </row>
    <row r="2387" spans="1:5" x14ac:dyDescent="0.3">
      <c r="A2387" s="73">
        <v>40381</v>
      </c>
      <c r="B2387" s="130">
        <v>1093.670044</v>
      </c>
      <c r="C2387" s="125">
        <f t="shared" si="111"/>
        <v>2.1882778790002222E-2</v>
      </c>
      <c r="D2387" s="128">
        <f t="shared" si="112"/>
        <v>21882.778790002223</v>
      </c>
      <c r="E2387" s="128" t="e">
        <f t="shared" ca="1" si="113"/>
        <v>#NAME?</v>
      </c>
    </row>
    <row r="2388" spans="1:5" x14ac:dyDescent="0.3">
      <c r="A2388" s="73">
        <v>40380</v>
      </c>
      <c r="B2388" s="130">
        <v>1069.589966</v>
      </c>
      <c r="C2388" s="125">
        <f t="shared" si="111"/>
        <v>8.7901627172293217E-3</v>
      </c>
      <c r="D2388" s="128">
        <f t="shared" si="112"/>
        <v>8790.1627172293211</v>
      </c>
      <c r="E2388" s="128" t="e">
        <f t="shared" ca="1" si="113"/>
        <v>#NAME?</v>
      </c>
    </row>
    <row r="2389" spans="1:5" x14ac:dyDescent="0.3">
      <c r="A2389" s="73">
        <v>40379</v>
      </c>
      <c r="B2389" s="130">
        <v>1083.4799800000001</v>
      </c>
      <c r="C2389" s="125">
        <f t="shared" si="111"/>
        <v>5.3907279555153176E-2</v>
      </c>
      <c r="D2389" s="128">
        <f t="shared" si="112"/>
        <v>53907.279555153174</v>
      </c>
      <c r="E2389" s="128" t="e">
        <f t="shared" ca="1" si="113"/>
        <v>#NAME?</v>
      </c>
    </row>
    <row r="2390" spans="1:5" x14ac:dyDescent="0.3">
      <c r="A2390" s="73">
        <v>40378</v>
      </c>
      <c r="B2390" s="130">
        <v>1071.25</v>
      </c>
      <c r="C2390" s="125">
        <f t="shared" si="111"/>
        <v>4.7595280751511204E-2</v>
      </c>
      <c r="D2390" s="128">
        <f t="shared" si="112"/>
        <v>47595.280751511207</v>
      </c>
      <c r="E2390" s="128" t="e">
        <f t="shared" ca="1" si="113"/>
        <v>#NAME?</v>
      </c>
    </row>
    <row r="2391" spans="1:5" x14ac:dyDescent="0.3">
      <c r="A2391" s="73">
        <v>40375</v>
      </c>
      <c r="B2391" s="130">
        <v>1064.880005</v>
      </c>
      <c r="C2391" s="125">
        <f t="shared" si="111"/>
        <v>3.6510711995243694E-2</v>
      </c>
      <c r="D2391" s="128">
        <f t="shared" si="112"/>
        <v>36510.711995243691</v>
      </c>
      <c r="E2391" s="128" t="e">
        <f t="shared" ca="1" si="113"/>
        <v>#NAME?</v>
      </c>
    </row>
    <row r="2392" spans="1:5" x14ac:dyDescent="0.3">
      <c r="A2392" s="73">
        <v>40374</v>
      </c>
      <c r="B2392" s="130">
        <v>1096.4799800000001</v>
      </c>
      <c r="C2392" s="125">
        <f t="shared" si="111"/>
        <v>6.3810403982309083E-2</v>
      </c>
      <c r="D2392" s="128">
        <f t="shared" si="112"/>
        <v>63810.403982309086</v>
      </c>
      <c r="E2392" s="128" t="e">
        <f t="shared" ca="1" si="113"/>
        <v>#NAME?</v>
      </c>
    </row>
    <row r="2393" spans="1:5" x14ac:dyDescent="0.3">
      <c r="A2393" s="73">
        <v>40373</v>
      </c>
      <c r="B2393" s="130">
        <v>1095.170044</v>
      </c>
      <c r="C2393" s="125">
        <f t="shared" si="111"/>
        <v>5.1794067187142856E-2</v>
      </c>
      <c r="D2393" s="128">
        <f t="shared" si="112"/>
        <v>51794.067187142857</v>
      </c>
      <c r="E2393" s="128" t="e">
        <f t="shared" ca="1" si="113"/>
        <v>#NAME?</v>
      </c>
    </row>
    <row r="2394" spans="1:5" x14ac:dyDescent="0.3">
      <c r="A2394" s="73">
        <v>40372</v>
      </c>
      <c r="B2394" s="130">
        <v>1095.339966</v>
      </c>
      <c r="C2394" s="125">
        <f t="shared" si="111"/>
        <v>1.9328681280650573E-2</v>
      </c>
      <c r="D2394" s="128">
        <f t="shared" si="112"/>
        <v>19328.681280650573</v>
      </c>
      <c r="E2394" s="128" t="e">
        <f t="shared" ca="1" si="113"/>
        <v>#NAME?</v>
      </c>
    </row>
    <row r="2395" spans="1:5" x14ac:dyDescent="0.3">
      <c r="A2395" s="73">
        <v>40371</v>
      </c>
      <c r="B2395" s="130">
        <v>1078.75</v>
      </c>
      <c r="C2395" s="125">
        <f t="shared" si="111"/>
        <v>1.8481276993189688E-3</v>
      </c>
      <c r="D2395" s="128">
        <f t="shared" si="112"/>
        <v>1848.1276993189688</v>
      </c>
      <c r="E2395" s="128" t="e">
        <f t="shared" ca="1" si="113"/>
        <v>#NAME?</v>
      </c>
    </row>
    <row r="2396" spans="1:5" x14ac:dyDescent="0.3">
      <c r="A2396" s="73">
        <v>40368</v>
      </c>
      <c r="B2396" s="130">
        <v>1077.959961</v>
      </c>
      <c r="C2396" s="125">
        <f t="shared" si="111"/>
        <v>3.976958185919921E-3</v>
      </c>
      <c r="D2396" s="128">
        <f t="shared" si="112"/>
        <v>3976.9581859199211</v>
      </c>
      <c r="E2396" s="128" t="e">
        <f t="shared" ca="1" si="113"/>
        <v>#NAME?</v>
      </c>
    </row>
    <row r="2397" spans="1:5" x14ac:dyDescent="0.3">
      <c r="A2397" s="73">
        <v>40367</v>
      </c>
      <c r="B2397" s="130">
        <v>1070.25</v>
      </c>
      <c r="C2397" s="125">
        <f t="shared" si="111"/>
        <v>-1.9953516557830175E-2</v>
      </c>
      <c r="D2397" s="128">
        <f t="shared" si="112"/>
        <v>-19953.516557830175</v>
      </c>
      <c r="E2397" s="128" t="e">
        <f t="shared" ca="1" si="113"/>
        <v>#NAME?</v>
      </c>
    </row>
    <row r="2398" spans="1:5" x14ac:dyDescent="0.3">
      <c r="A2398" s="73">
        <v>40366</v>
      </c>
      <c r="B2398" s="130">
        <v>1060.2700199999999</v>
      </c>
      <c r="C2398" s="125">
        <f t="shared" si="111"/>
        <v>-3.1990977086425176E-2</v>
      </c>
      <c r="D2398" s="128">
        <f t="shared" si="112"/>
        <v>-31990.977086425177</v>
      </c>
      <c r="E2398" s="128" t="e">
        <f t="shared" ca="1" si="113"/>
        <v>#NAME?</v>
      </c>
    </row>
    <row r="2399" spans="1:5" x14ac:dyDescent="0.3">
      <c r="A2399" s="73">
        <v>40365</v>
      </c>
      <c r="B2399" s="130">
        <v>1028.0600589999999</v>
      </c>
      <c r="C2399" s="125">
        <f t="shared" si="111"/>
        <v>-7.6482119787660841E-2</v>
      </c>
      <c r="D2399" s="128">
        <f t="shared" si="112"/>
        <v>-76482.119787660835</v>
      </c>
      <c r="E2399" s="128" t="e">
        <f t="shared" ca="1" si="113"/>
        <v>#NAME?</v>
      </c>
    </row>
    <row r="2400" spans="1:5" x14ac:dyDescent="0.3">
      <c r="A2400" s="73">
        <v>40361</v>
      </c>
      <c r="B2400" s="130">
        <v>1022.580017</v>
      </c>
      <c r="C2400" s="125">
        <f t="shared" si="111"/>
        <v>-8.4947778678063024E-2</v>
      </c>
      <c r="D2400" s="128">
        <f t="shared" si="112"/>
        <v>-84947.778678063027</v>
      </c>
      <c r="E2400" s="128" t="e">
        <f t="shared" ca="1" si="113"/>
        <v>#NAME?</v>
      </c>
    </row>
    <row r="2401" spans="1:5" x14ac:dyDescent="0.3">
      <c r="A2401" s="73">
        <v>40360</v>
      </c>
      <c r="B2401" s="130">
        <v>1027.369995</v>
      </c>
      <c r="C2401" s="125">
        <f t="shared" si="111"/>
        <v>-7.9450593976404749E-2</v>
      </c>
      <c r="D2401" s="128">
        <f t="shared" si="112"/>
        <v>-79450.593976404751</v>
      </c>
      <c r="E2401" s="128" t="e">
        <f t="shared" ca="1" si="113"/>
        <v>#NAME?</v>
      </c>
    </row>
    <row r="2402" spans="1:5" x14ac:dyDescent="0.3">
      <c r="A2402" s="73">
        <v>40359</v>
      </c>
      <c r="B2402" s="130">
        <v>1030.709961</v>
      </c>
      <c r="C2402" s="125">
        <f t="shared" si="111"/>
        <v>-7.5272987977045624E-2</v>
      </c>
      <c r="D2402" s="128">
        <f t="shared" si="112"/>
        <v>-75272.987977045617</v>
      </c>
      <c r="E2402" s="128" t="e">
        <f t="shared" ca="1" si="113"/>
        <v>#NAME?</v>
      </c>
    </row>
    <row r="2403" spans="1:5" x14ac:dyDescent="0.3">
      <c r="A2403" s="73">
        <v>40358</v>
      </c>
      <c r="B2403" s="130">
        <v>1041.23999</v>
      </c>
      <c r="C2403" s="125">
        <f t="shared" si="111"/>
        <v>-6.6345051089821028E-2</v>
      </c>
      <c r="D2403" s="128">
        <f t="shared" si="112"/>
        <v>-66345.051089821034</v>
      </c>
      <c r="E2403" s="128" t="e">
        <f t="shared" ca="1" si="113"/>
        <v>#NAME?</v>
      </c>
    </row>
    <row r="2404" spans="1:5" x14ac:dyDescent="0.3">
      <c r="A2404" s="73">
        <v>40357</v>
      </c>
      <c r="B2404" s="130">
        <v>1074.5699460000001</v>
      </c>
      <c r="C2404" s="125">
        <f t="shared" si="111"/>
        <v>-1.3821259446687106E-2</v>
      </c>
      <c r="D2404" s="128">
        <f t="shared" si="112"/>
        <v>-13821.259446687107</v>
      </c>
      <c r="E2404" s="128" t="e">
        <f t="shared" ca="1" si="113"/>
        <v>#NAME?</v>
      </c>
    </row>
    <row r="2405" spans="1:5" x14ac:dyDescent="0.3">
      <c r="A2405" s="73">
        <v>40354</v>
      </c>
      <c r="B2405" s="130">
        <v>1076.76001</v>
      </c>
      <c r="C2405" s="125">
        <f t="shared" si="111"/>
        <v>-1.3594692493837157E-2</v>
      </c>
      <c r="D2405" s="128">
        <f t="shared" si="112"/>
        <v>-13594.692493837158</v>
      </c>
      <c r="E2405" s="128" t="e">
        <f t="shared" ca="1" si="113"/>
        <v>#NAME?</v>
      </c>
    </row>
    <row r="2406" spans="1:5" x14ac:dyDescent="0.3">
      <c r="A2406" s="73">
        <v>40353</v>
      </c>
      <c r="B2406" s="130">
        <v>1073.6899410000001</v>
      </c>
      <c r="C2406" s="125">
        <f t="shared" si="111"/>
        <v>-1.2099320425616344E-2</v>
      </c>
      <c r="D2406" s="128">
        <f t="shared" si="112"/>
        <v>-12099.320425616344</v>
      </c>
      <c r="E2406" s="128" t="e">
        <f t="shared" ca="1" si="113"/>
        <v>#NAME?</v>
      </c>
    </row>
    <row r="2407" spans="1:5" x14ac:dyDescent="0.3">
      <c r="A2407" s="73">
        <v>40352</v>
      </c>
      <c r="B2407" s="130">
        <v>1092.040039</v>
      </c>
      <c r="C2407" s="125">
        <f t="shared" si="111"/>
        <v>3.4432551252280952E-2</v>
      </c>
      <c r="D2407" s="128">
        <f t="shared" si="112"/>
        <v>34432.551252280951</v>
      </c>
      <c r="E2407" s="128" t="e">
        <f t="shared" ca="1" si="113"/>
        <v>#NAME?</v>
      </c>
    </row>
    <row r="2408" spans="1:5" x14ac:dyDescent="0.3">
      <c r="A2408" s="73">
        <v>40351</v>
      </c>
      <c r="B2408" s="130">
        <v>1095.3100589999999</v>
      </c>
      <c r="C2408" s="125">
        <f t="shared" si="111"/>
        <v>3.136540395480214E-2</v>
      </c>
      <c r="D2408" s="128">
        <f t="shared" si="112"/>
        <v>31365.403954802139</v>
      </c>
      <c r="E2408" s="128" t="e">
        <f t="shared" ca="1" si="113"/>
        <v>#NAME?</v>
      </c>
    </row>
    <row r="2409" spans="1:5" x14ac:dyDescent="0.3">
      <c r="A2409" s="73">
        <v>40350</v>
      </c>
      <c r="B2409" s="130">
        <v>1113.1999510000001</v>
      </c>
      <c r="C2409" s="125">
        <f t="shared" si="111"/>
        <v>5.9716109676399398E-2</v>
      </c>
      <c r="D2409" s="128">
        <f t="shared" si="112"/>
        <v>59716.109676399399</v>
      </c>
      <c r="E2409" s="128" t="e">
        <f t="shared" ca="1" si="113"/>
        <v>#NAME?</v>
      </c>
    </row>
    <row r="2410" spans="1:5" x14ac:dyDescent="0.3">
      <c r="A2410" s="73">
        <v>40347</v>
      </c>
      <c r="B2410" s="130">
        <v>1117.51001</v>
      </c>
      <c r="C2410" s="125">
        <f t="shared" si="111"/>
        <v>4.9423413673731265E-2</v>
      </c>
      <c r="D2410" s="128">
        <f t="shared" si="112"/>
        <v>49423.413673731266</v>
      </c>
      <c r="E2410" s="128" t="e">
        <f t="shared" ca="1" si="113"/>
        <v>#NAME?</v>
      </c>
    </row>
    <row r="2411" spans="1:5" x14ac:dyDescent="0.3">
      <c r="A2411" s="73">
        <v>40346</v>
      </c>
      <c r="B2411" s="130">
        <v>1116.040039</v>
      </c>
      <c r="C2411" s="125">
        <f t="shared" si="111"/>
        <v>1.1978349815517708E-2</v>
      </c>
      <c r="D2411" s="128">
        <f t="shared" si="112"/>
        <v>11978.349815517708</v>
      </c>
      <c r="E2411" s="128" t="e">
        <f t="shared" ca="1" si="113"/>
        <v>#NAME?</v>
      </c>
    </row>
    <row r="2412" spans="1:5" x14ac:dyDescent="0.3">
      <c r="A2412" s="73">
        <v>40345</v>
      </c>
      <c r="B2412" s="130">
        <v>1114.6099850000001</v>
      </c>
      <c r="C2412" s="125">
        <f t="shared" si="111"/>
        <v>1.4776288648845171E-2</v>
      </c>
      <c r="D2412" s="128">
        <f t="shared" si="112"/>
        <v>14776.288648845171</v>
      </c>
      <c r="E2412" s="128" t="e">
        <f t="shared" ca="1" si="113"/>
        <v>#NAME?</v>
      </c>
    </row>
    <row r="2413" spans="1:5" x14ac:dyDescent="0.3">
      <c r="A2413" s="73">
        <v>40344</v>
      </c>
      <c r="B2413" s="130">
        <v>1115.2299800000001</v>
      </c>
      <c r="C2413" s="125">
        <f t="shared" si="111"/>
        <v>4.1579905503466241E-2</v>
      </c>
      <c r="D2413" s="128">
        <f t="shared" si="112"/>
        <v>41579.905503466238</v>
      </c>
      <c r="E2413" s="128" t="e">
        <f t="shared" ca="1" si="113"/>
        <v>#NAME?</v>
      </c>
    </row>
    <row r="2414" spans="1:5" x14ac:dyDescent="0.3">
      <c r="A2414" s="73">
        <v>40343</v>
      </c>
      <c r="B2414" s="130">
        <v>1089.630005</v>
      </c>
      <c r="C2414" s="125">
        <f t="shared" si="111"/>
        <v>2.0191754540044293E-4</v>
      </c>
      <c r="D2414" s="128">
        <f t="shared" si="112"/>
        <v>201.91754540044292</v>
      </c>
      <c r="E2414" s="128" t="e">
        <f t="shared" ca="1" si="113"/>
        <v>#NAME?</v>
      </c>
    </row>
    <row r="2415" spans="1:5" x14ac:dyDescent="0.3">
      <c r="A2415" s="73">
        <v>40340</v>
      </c>
      <c r="B2415" s="130">
        <v>1091.599976</v>
      </c>
      <c r="C2415" s="125">
        <f t="shared" si="111"/>
        <v>-1.0389355417681712E-2</v>
      </c>
      <c r="D2415" s="128">
        <f t="shared" si="112"/>
        <v>-10389.355417681712</v>
      </c>
      <c r="E2415" s="128" t="e">
        <f t="shared" ca="1" si="113"/>
        <v>#NAME?</v>
      </c>
    </row>
    <row r="2416" spans="1:5" x14ac:dyDescent="0.3">
      <c r="A2416" s="73">
        <v>40339</v>
      </c>
      <c r="B2416" s="130">
        <v>1086.839966</v>
      </c>
      <c r="C2416" s="125">
        <f t="shared" si="111"/>
        <v>1.7688108869064356E-2</v>
      </c>
      <c r="D2416" s="128">
        <f t="shared" si="112"/>
        <v>17688.108869064356</v>
      </c>
      <c r="E2416" s="128" t="e">
        <f t="shared" ca="1" si="113"/>
        <v>#NAME?</v>
      </c>
    </row>
    <row r="2417" spans="1:5" x14ac:dyDescent="0.3">
      <c r="A2417" s="73">
        <v>40338</v>
      </c>
      <c r="B2417" s="130">
        <v>1055.6899410000001</v>
      </c>
      <c r="C2417" s="125">
        <f t="shared" si="111"/>
        <v>-1.7075954586740827E-2</v>
      </c>
      <c r="D2417" s="128">
        <f t="shared" si="112"/>
        <v>-17075.954586740827</v>
      </c>
      <c r="E2417" s="128" t="e">
        <f t="shared" ca="1" si="113"/>
        <v>#NAME?</v>
      </c>
    </row>
    <row r="2418" spans="1:5" x14ac:dyDescent="0.3">
      <c r="A2418" s="73">
        <v>40337</v>
      </c>
      <c r="B2418" s="130">
        <v>1062</v>
      </c>
      <c r="C2418" s="125">
        <f t="shared" si="111"/>
        <v>-1.0850858044595069E-2</v>
      </c>
      <c r="D2418" s="128">
        <f t="shared" si="112"/>
        <v>-10850.858044595068</v>
      </c>
      <c r="E2418" s="128" t="e">
        <f t="shared" ca="1" si="113"/>
        <v>#NAME?</v>
      </c>
    </row>
    <row r="2419" spans="1:5" x14ac:dyDescent="0.3">
      <c r="A2419" s="73">
        <v>40336</v>
      </c>
      <c r="B2419" s="130">
        <v>1050.469971</v>
      </c>
      <c r="C2419" s="125">
        <f t="shared" si="111"/>
        <v>-3.4219283085196839E-2</v>
      </c>
      <c r="D2419" s="128">
        <f t="shared" si="112"/>
        <v>-34219.283085196839</v>
      </c>
      <c r="E2419" s="128" t="e">
        <f t="shared" ca="1" si="113"/>
        <v>#NAME?</v>
      </c>
    </row>
    <row r="2420" spans="1:5" x14ac:dyDescent="0.3">
      <c r="A2420" s="73">
        <v>40333</v>
      </c>
      <c r="B2420" s="130">
        <v>1064.880005</v>
      </c>
      <c r="C2420" s="125">
        <f t="shared" si="111"/>
        <v>-6.2616870378572331E-3</v>
      </c>
      <c r="D2420" s="128">
        <f t="shared" si="112"/>
        <v>-6261.687037857233</v>
      </c>
      <c r="E2420" s="128" t="e">
        <f t="shared" ca="1" si="113"/>
        <v>#NAME?</v>
      </c>
    </row>
    <row r="2421" spans="1:5" x14ac:dyDescent="0.3">
      <c r="A2421" s="73">
        <v>40332</v>
      </c>
      <c r="B2421" s="130">
        <v>1102.829956</v>
      </c>
      <c r="C2421" s="125">
        <f t="shared" si="111"/>
        <v>-1.095923273664634E-2</v>
      </c>
      <c r="D2421" s="128">
        <f t="shared" si="112"/>
        <v>-10959.23273664634</v>
      </c>
      <c r="E2421" s="128" t="e">
        <f t="shared" ca="1" si="113"/>
        <v>#NAME?</v>
      </c>
    </row>
    <row r="2422" spans="1:5" x14ac:dyDescent="0.3">
      <c r="A2422" s="73">
        <v>40331</v>
      </c>
      <c r="B2422" s="130">
        <v>1098.380005</v>
      </c>
      <c r="C2422" s="125">
        <f t="shared" si="111"/>
        <v>-2.0003607262511824E-2</v>
      </c>
      <c r="D2422" s="128">
        <f t="shared" si="112"/>
        <v>-20003.607262511825</v>
      </c>
      <c r="E2422" s="128" t="e">
        <f t="shared" ca="1" si="113"/>
        <v>#NAME?</v>
      </c>
    </row>
    <row r="2423" spans="1:5" x14ac:dyDescent="0.3">
      <c r="A2423" s="73">
        <v>40330</v>
      </c>
      <c r="B2423" s="130">
        <v>1070.709961</v>
      </c>
      <c r="C2423" s="125">
        <f t="shared" si="111"/>
        <v>-5.8252839584250315E-2</v>
      </c>
      <c r="D2423" s="128">
        <f t="shared" si="112"/>
        <v>-58252.839584250316</v>
      </c>
      <c r="E2423" s="128" t="e">
        <f t="shared" ca="1" si="113"/>
        <v>#NAME?</v>
      </c>
    </row>
    <row r="2424" spans="1:5" x14ac:dyDescent="0.3">
      <c r="A2424" s="73">
        <v>40326</v>
      </c>
      <c r="B2424" s="130">
        <v>1089.410034</v>
      </c>
      <c r="C2424" s="125">
        <f t="shared" si="111"/>
        <v>-4.0742126127012113E-2</v>
      </c>
      <c r="D2424" s="128">
        <f t="shared" si="112"/>
        <v>-40742.12612701211</v>
      </c>
      <c r="E2424" s="128" t="e">
        <f t="shared" ca="1" si="113"/>
        <v>#NAME?</v>
      </c>
    </row>
    <row r="2425" spans="1:5" x14ac:dyDescent="0.3">
      <c r="A2425" s="73">
        <v>40325</v>
      </c>
      <c r="B2425" s="130">
        <v>1103.0600589999999</v>
      </c>
      <c r="C2425" s="125">
        <f t="shared" si="111"/>
        <v>-4.6982897404609369E-2</v>
      </c>
      <c r="D2425" s="128">
        <f t="shared" si="112"/>
        <v>-46982.897404609372</v>
      </c>
      <c r="E2425" s="128" t="e">
        <f t="shared" ca="1" si="113"/>
        <v>#NAME?</v>
      </c>
    </row>
    <row r="2426" spans="1:5" x14ac:dyDescent="0.3">
      <c r="A2426" s="73">
        <v>40324</v>
      </c>
      <c r="B2426" s="130">
        <v>1067.9499510000001</v>
      </c>
      <c r="C2426" s="125">
        <f t="shared" si="111"/>
        <v>-8.852329504465839E-2</v>
      </c>
      <c r="D2426" s="128">
        <f t="shared" si="112"/>
        <v>-88523.295044658385</v>
      </c>
      <c r="E2426" s="128" t="e">
        <f t="shared" ca="1" si="113"/>
        <v>#NAME?</v>
      </c>
    </row>
    <row r="2427" spans="1:5" x14ac:dyDescent="0.3">
      <c r="A2427" s="73">
        <v>40323</v>
      </c>
      <c r="B2427" s="130">
        <v>1074.030029</v>
      </c>
      <c r="C2427" s="125">
        <f t="shared" si="111"/>
        <v>-7.0739500463889993E-2</v>
      </c>
      <c r="D2427" s="128">
        <f t="shared" si="112"/>
        <v>-70739.500463889999</v>
      </c>
      <c r="E2427" s="128" t="e">
        <f t="shared" ca="1" si="113"/>
        <v>#NAME?</v>
      </c>
    </row>
    <row r="2428" spans="1:5" x14ac:dyDescent="0.3">
      <c r="A2428" s="73">
        <v>40322</v>
      </c>
      <c r="B2428" s="130">
        <v>1073.650024</v>
      </c>
      <c r="C2428" s="125">
        <f t="shared" si="111"/>
        <v>-7.422413620798185E-2</v>
      </c>
      <c r="D2428" s="128">
        <f t="shared" si="112"/>
        <v>-74224.13620798185</v>
      </c>
      <c r="E2428" s="128" t="e">
        <f t="shared" ca="1" si="113"/>
        <v>#NAME?</v>
      </c>
    </row>
    <row r="2429" spans="1:5" x14ac:dyDescent="0.3">
      <c r="A2429" s="73">
        <v>40319</v>
      </c>
      <c r="B2429" s="130">
        <v>1087.6899410000001</v>
      </c>
      <c r="C2429" s="125">
        <f t="shared" si="111"/>
        <v>-2.087539958917517E-2</v>
      </c>
      <c r="D2429" s="128">
        <f t="shared" si="112"/>
        <v>-20875.399589175169</v>
      </c>
      <c r="E2429" s="128" t="e">
        <f t="shared" ca="1" si="113"/>
        <v>#NAME?</v>
      </c>
    </row>
    <row r="2430" spans="1:5" x14ac:dyDescent="0.3">
      <c r="A2430" s="73">
        <v>40318</v>
      </c>
      <c r="B2430" s="130">
        <v>1071.589966</v>
      </c>
      <c r="C2430" s="125">
        <f t="shared" si="111"/>
        <v>-5.0135227404826122E-2</v>
      </c>
      <c r="D2430" s="128">
        <f t="shared" si="112"/>
        <v>-50135.227404826124</v>
      </c>
      <c r="E2430" s="128" t="e">
        <f t="shared" ca="1" si="113"/>
        <v>#NAME?</v>
      </c>
    </row>
    <row r="2431" spans="1:5" x14ac:dyDescent="0.3">
      <c r="A2431" s="73">
        <v>40317</v>
      </c>
      <c r="B2431" s="130">
        <v>1115.0500489999999</v>
      </c>
      <c r="C2431" s="125">
        <f t="shared" si="111"/>
        <v>-4.3589719452382103E-2</v>
      </c>
      <c r="D2431" s="128">
        <f t="shared" si="112"/>
        <v>-43589.719452382102</v>
      </c>
      <c r="E2431" s="128" t="e">
        <f t="shared" ca="1" si="113"/>
        <v>#NAME?</v>
      </c>
    </row>
    <row r="2432" spans="1:5" x14ac:dyDescent="0.3">
      <c r="A2432" s="73">
        <v>40316</v>
      </c>
      <c r="B2432" s="130">
        <v>1120.8000489999999</v>
      </c>
      <c r="C2432" s="125">
        <f t="shared" si="111"/>
        <v>-4.498971376938754E-2</v>
      </c>
      <c r="D2432" s="128">
        <f t="shared" si="112"/>
        <v>-44989.713769387541</v>
      </c>
      <c r="E2432" s="128" t="e">
        <f t="shared" ca="1" si="113"/>
        <v>#NAME?</v>
      </c>
    </row>
    <row r="2433" spans="1:5" x14ac:dyDescent="0.3">
      <c r="A2433" s="73">
        <v>40315</v>
      </c>
      <c r="B2433" s="130">
        <v>1136.9399410000001</v>
      </c>
      <c r="C2433" s="125">
        <f t="shared" si="111"/>
        <v>-5.4331066871300071E-2</v>
      </c>
      <c r="D2433" s="128">
        <f t="shared" si="112"/>
        <v>-54331.06687130007</v>
      </c>
      <c r="E2433" s="128" t="e">
        <f t="shared" ca="1" si="113"/>
        <v>#NAME?</v>
      </c>
    </row>
    <row r="2434" spans="1:5" x14ac:dyDescent="0.3">
      <c r="A2434" s="73">
        <v>40312</v>
      </c>
      <c r="B2434" s="130">
        <v>1135.6800539999999</v>
      </c>
      <c r="C2434" s="125">
        <f t="shared" si="111"/>
        <v>-4.2985016757633554E-2</v>
      </c>
      <c r="D2434" s="128">
        <f t="shared" si="112"/>
        <v>-42985.016757633552</v>
      </c>
      <c r="E2434" s="128" t="e">
        <f t="shared" ca="1" si="113"/>
        <v>#NAME?</v>
      </c>
    </row>
    <row r="2435" spans="1:5" x14ac:dyDescent="0.3">
      <c r="A2435" s="73">
        <v>40311</v>
      </c>
      <c r="B2435" s="130">
        <v>1157.4399410000001</v>
      </c>
      <c r="C2435" s="125">
        <f t="shared" si="111"/>
        <v>-4.0885734611373792E-2</v>
      </c>
      <c r="D2435" s="128">
        <f t="shared" si="112"/>
        <v>-40885.734611373795</v>
      </c>
      <c r="E2435" s="128" t="e">
        <f t="shared" ca="1" si="113"/>
        <v>#NAME?</v>
      </c>
    </row>
    <row r="2436" spans="1:5" x14ac:dyDescent="0.3">
      <c r="A2436" s="73">
        <v>40310</v>
      </c>
      <c r="B2436" s="130">
        <v>1171.670044</v>
      </c>
      <c r="C2436" s="125">
        <f t="shared" si="111"/>
        <v>-1.6527280794981669E-2</v>
      </c>
      <c r="D2436" s="128">
        <f t="shared" si="112"/>
        <v>-16527.280794981671</v>
      </c>
      <c r="E2436" s="128" t="e">
        <f t="shared" ca="1" si="113"/>
        <v>#NAME?</v>
      </c>
    </row>
    <row r="2437" spans="1:5" x14ac:dyDescent="0.3">
      <c r="A2437" s="73">
        <v>40309</v>
      </c>
      <c r="B2437" s="130">
        <v>1155.790039</v>
      </c>
      <c r="C2437" s="125">
        <f t="shared" si="111"/>
        <v>-2.3586793150252139E-2</v>
      </c>
      <c r="D2437" s="128">
        <f t="shared" si="112"/>
        <v>-23586.793150252139</v>
      </c>
      <c r="E2437" s="128" t="e">
        <f t="shared" ca="1" si="113"/>
        <v>#NAME?</v>
      </c>
    </row>
    <row r="2438" spans="1:5" x14ac:dyDescent="0.3">
      <c r="A2438" s="73">
        <v>40308</v>
      </c>
      <c r="B2438" s="130">
        <v>1159.7299800000001</v>
      </c>
      <c r="C2438" s="125">
        <f t="shared" si="111"/>
        <v>-4.3166591217224437E-2</v>
      </c>
      <c r="D2438" s="128">
        <f t="shared" si="112"/>
        <v>-43166.591217224435</v>
      </c>
      <c r="E2438" s="128" t="e">
        <f t="shared" ca="1" si="113"/>
        <v>#NAME?</v>
      </c>
    </row>
    <row r="2439" spans="1:5" x14ac:dyDescent="0.3">
      <c r="A2439" s="73">
        <v>40305</v>
      </c>
      <c r="B2439" s="130">
        <v>1110.880005</v>
      </c>
      <c r="C2439" s="125">
        <f t="shared" si="111"/>
        <v>-8.7408009221516592E-2</v>
      </c>
      <c r="D2439" s="128">
        <f t="shared" si="112"/>
        <v>-87408.009221516593</v>
      </c>
      <c r="E2439" s="128" t="e">
        <f t="shared" ca="1" si="113"/>
        <v>#NAME?</v>
      </c>
    </row>
    <row r="2440" spans="1:5" x14ac:dyDescent="0.3">
      <c r="A2440" s="73">
        <v>40304</v>
      </c>
      <c r="B2440" s="130">
        <v>1128.150024</v>
      </c>
      <c r="C2440" s="125">
        <f t="shared" ref="C2440:C2503" si="114">B2440/B2450-1</f>
        <v>-6.661869415868471E-2</v>
      </c>
      <c r="D2440" s="128">
        <f t="shared" ref="D2440:D2503" si="115">C2440*$B$5</f>
        <v>-66618.69415868471</v>
      </c>
      <c r="E2440" s="128" t="e">
        <f t="shared" ref="E2440:E2503" ca="1" si="116">ABS(_xlfn.PERCENTILE.INC(OFFSET(D2440,0,0,Window),1-VaRLevel))</f>
        <v>#NAME?</v>
      </c>
    </row>
    <row r="2441" spans="1:5" x14ac:dyDescent="0.3">
      <c r="A2441" s="73">
        <v>40303</v>
      </c>
      <c r="B2441" s="130">
        <v>1165.869995</v>
      </c>
      <c r="C2441" s="125">
        <f t="shared" si="114"/>
        <v>-3.3227148913214433E-2</v>
      </c>
      <c r="D2441" s="128">
        <f t="shared" si="115"/>
        <v>-33227.148913214434</v>
      </c>
      <c r="E2441" s="128" t="e">
        <f t="shared" ca="1" si="116"/>
        <v>#NAME?</v>
      </c>
    </row>
    <row r="2442" spans="1:5" x14ac:dyDescent="0.3">
      <c r="A2442" s="73">
        <v>40302</v>
      </c>
      <c r="B2442" s="130">
        <v>1173.599976</v>
      </c>
      <c r="C2442" s="125">
        <f t="shared" si="114"/>
        <v>-2.7808897484536965E-2</v>
      </c>
      <c r="D2442" s="128">
        <f t="shared" si="115"/>
        <v>-27808.897484536967</v>
      </c>
      <c r="E2442" s="128" t="e">
        <f t="shared" ca="1" si="116"/>
        <v>#NAME?</v>
      </c>
    </row>
    <row r="2443" spans="1:5" x14ac:dyDescent="0.3">
      <c r="A2443" s="73">
        <v>40301</v>
      </c>
      <c r="B2443" s="130">
        <v>1202.26001</v>
      </c>
      <c r="C2443" s="125">
        <f t="shared" si="114"/>
        <v>3.9581718224634965E-3</v>
      </c>
      <c r="D2443" s="128">
        <f t="shared" si="115"/>
        <v>3958.1718224634965</v>
      </c>
      <c r="E2443" s="128" t="e">
        <f t="shared" ca="1" si="116"/>
        <v>#NAME?</v>
      </c>
    </row>
    <row r="2444" spans="1:5" x14ac:dyDescent="0.3">
      <c r="A2444" s="73">
        <v>40298</v>
      </c>
      <c r="B2444" s="130">
        <v>1186.6899410000001</v>
      </c>
      <c r="C2444" s="125">
        <f t="shared" si="114"/>
        <v>-4.5633143844910906E-3</v>
      </c>
      <c r="D2444" s="128">
        <f t="shared" si="115"/>
        <v>-4563.314384491091</v>
      </c>
      <c r="E2444" s="128" t="e">
        <f t="shared" ca="1" si="116"/>
        <v>#NAME?</v>
      </c>
    </row>
    <row r="2445" spans="1:5" x14ac:dyDescent="0.3">
      <c r="A2445" s="73">
        <v>40297</v>
      </c>
      <c r="B2445" s="130">
        <v>1206.780029</v>
      </c>
      <c r="C2445" s="125">
        <f t="shared" si="114"/>
        <v>-4.0357645418523935E-3</v>
      </c>
      <c r="D2445" s="128">
        <f t="shared" si="115"/>
        <v>-4035.7645418523934</v>
      </c>
      <c r="E2445" s="128" t="e">
        <f t="shared" ca="1" si="116"/>
        <v>#NAME?</v>
      </c>
    </row>
    <row r="2446" spans="1:5" x14ac:dyDescent="0.3">
      <c r="A2446" s="73">
        <v>40296</v>
      </c>
      <c r="B2446" s="130">
        <v>1191.3599850000001</v>
      </c>
      <c r="C2446" s="125">
        <f t="shared" si="114"/>
        <v>-1.5933621292357869E-2</v>
      </c>
      <c r="D2446" s="128">
        <f t="shared" si="115"/>
        <v>-15933.62129235787</v>
      </c>
      <c r="E2446" s="128" t="e">
        <f t="shared" ca="1" si="116"/>
        <v>#NAME?</v>
      </c>
    </row>
    <row r="2447" spans="1:5" x14ac:dyDescent="0.3">
      <c r="A2447" s="73">
        <v>40295</v>
      </c>
      <c r="B2447" s="130">
        <v>1183.709961</v>
      </c>
      <c r="C2447" s="125">
        <f t="shared" si="114"/>
        <v>-1.1350611746279049E-2</v>
      </c>
      <c r="D2447" s="128">
        <f t="shared" si="115"/>
        <v>-11350.61174627905</v>
      </c>
      <c r="E2447" s="128" t="e">
        <f t="shared" ca="1" si="116"/>
        <v>#NAME?</v>
      </c>
    </row>
    <row r="2448" spans="1:5" x14ac:dyDescent="0.3">
      <c r="A2448" s="73">
        <v>40294</v>
      </c>
      <c r="B2448" s="130">
        <v>1212.0500489999999</v>
      </c>
      <c r="C2448" s="125">
        <f t="shared" si="114"/>
        <v>1.3013229857803177E-2</v>
      </c>
      <c r="D2448" s="128">
        <f t="shared" si="115"/>
        <v>13013.229857803177</v>
      </c>
      <c r="E2448" s="128" t="e">
        <f t="shared" ca="1" si="116"/>
        <v>#NAME?</v>
      </c>
    </row>
    <row r="2449" spans="1:5" x14ac:dyDescent="0.3">
      <c r="A2449" s="73">
        <v>40291</v>
      </c>
      <c r="B2449" s="130">
        <v>1217.280029</v>
      </c>
      <c r="C2449" s="125">
        <f t="shared" si="114"/>
        <v>1.9181689171620553E-2</v>
      </c>
      <c r="D2449" s="128">
        <f t="shared" si="115"/>
        <v>19181.689171620554</v>
      </c>
      <c r="E2449" s="128" t="e">
        <f t="shared" ca="1" si="116"/>
        <v>#NAME?</v>
      </c>
    </row>
    <row r="2450" spans="1:5" x14ac:dyDescent="0.3">
      <c r="A2450" s="73">
        <v>40290</v>
      </c>
      <c r="B2450" s="130">
        <v>1208.670044</v>
      </c>
      <c r="C2450" s="125">
        <f t="shared" si="114"/>
        <v>1.8736812738505026E-2</v>
      </c>
      <c r="D2450" s="128">
        <f t="shared" si="115"/>
        <v>18736.812738505025</v>
      </c>
      <c r="E2450" s="128" t="e">
        <f t="shared" ca="1" si="116"/>
        <v>#NAME?</v>
      </c>
    </row>
    <row r="2451" spans="1:5" x14ac:dyDescent="0.3">
      <c r="A2451" s="73">
        <v>40289</v>
      </c>
      <c r="B2451" s="130">
        <v>1205.9399410000001</v>
      </c>
      <c r="C2451" s="125">
        <f t="shared" si="114"/>
        <v>1.9865525792558403E-2</v>
      </c>
      <c r="D2451" s="128">
        <f t="shared" si="115"/>
        <v>19865.525792558401</v>
      </c>
      <c r="E2451" s="128" t="e">
        <f t="shared" ca="1" si="116"/>
        <v>#NAME?</v>
      </c>
    </row>
    <row r="2452" spans="1:5" x14ac:dyDescent="0.3">
      <c r="A2452" s="73">
        <v>40288</v>
      </c>
      <c r="B2452" s="130">
        <v>1207.170044</v>
      </c>
      <c r="C2452" s="125">
        <f t="shared" si="114"/>
        <v>1.4906261668910847E-2</v>
      </c>
      <c r="D2452" s="128">
        <f t="shared" si="115"/>
        <v>14906.261668910847</v>
      </c>
      <c r="E2452" s="128" t="e">
        <f t="shared" ca="1" si="116"/>
        <v>#NAME?</v>
      </c>
    </row>
    <row r="2453" spans="1:5" x14ac:dyDescent="0.3">
      <c r="A2453" s="73">
        <v>40287</v>
      </c>
      <c r="B2453" s="130">
        <v>1197.5200199999999</v>
      </c>
      <c r="C2453" s="125">
        <f t="shared" si="114"/>
        <v>8.488916914409117E-3</v>
      </c>
      <c r="D2453" s="128">
        <f t="shared" si="115"/>
        <v>8488.9169144091175</v>
      </c>
      <c r="E2453" s="128" t="e">
        <f t="shared" ca="1" si="116"/>
        <v>#NAME?</v>
      </c>
    </row>
    <row r="2454" spans="1:5" x14ac:dyDescent="0.3">
      <c r="A2454" s="73">
        <v>40284</v>
      </c>
      <c r="B2454" s="130">
        <v>1192.130005</v>
      </c>
      <c r="C2454" s="125">
        <f t="shared" si="114"/>
        <v>1.190903088516837E-2</v>
      </c>
      <c r="D2454" s="128">
        <f t="shared" si="115"/>
        <v>11909.030885168369</v>
      </c>
      <c r="E2454" s="128" t="e">
        <f t="shared" ca="1" si="116"/>
        <v>#NAME?</v>
      </c>
    </row>
    <row r="2455" spans="1:5" x14ac:dyDescent="0.3">
      <c r="A2455" s="73">
        <v>40283</v>
      </c>
      <c r="B2455" s="130">
        <v>1211.670044</v>
      </c>
      <c r="C2455" s="125">
        <f t="shared" si="114"/>
        <v>3.6120150885056823E-2</v>
      </c>
      <c r="D2455" s="128">
        <f t="shared" si="115"/>
        <v>36120.150885056821</v>
      </c>
      <c r="E2455" s="128" t="e">
        <f t="shared" ca="1" si="116"/>
        <v>#NAME?</v>
      </c>
    </row>
    <row r="2456" spans="1:5" x14ac:dyDescent="0.3">
      <c r="A2456" s="73">
        <v>40282</v>
      </c>
      <c r="B2456" s="130">
        <v>1210.650024</v>
      </c>
      <c r="C2456" s="125">
        <f t="shared" si="114"/>
        <v>3.1859677109963291E-2</v>
      </c>
      <c r="D2456" s="128">
        <f t="shared" si="115"/>
        <v>31859.67710996329</v>
      </c>
      <c r="E2456" s="128" t="e">
        <f t="shared" ca="1" si="116"/>
        <v>#NAME?</v>
      </c>
    </row>
    <row r="2457" spans="1:5" x14ac:dyDescent="0.3">
      <c r="A2457" s="73">
        <v>40281</v>
      </c>
      <c r="B2457" s="130">
        <v>1197.3000489999999</v>
      </c>
      <c r="C2457" s="125">
        <f t="shared" si="114"/>
        <v>2.0524776764135E-2</v>
      </c>
      <c r="D2457" s="128">
        <f t="shared" si="115"/>
        <v>20524.776764135</v>
      </c>
      <c r="E2457" s="128" t="e">
        <f t="shared" ca="1" si="116"/>
        <v>#NAME?</v>
      </c>
    </row>
    <row r="2458" spans="1:5" x14ac:dyDescent="0.3">
      <c r="A2458" s="73">
        <v>40280</v>
      </c>
      <c r="B2458" s="130">
        <v>1196.4799800000001</v>
      </c>
      <c r="C2458" s="125">
        <f t="shared" si="114"/>
        <v>2.5621696458171028E-2</v>
      </c>
      <c r="D2458" s="128">
        <f t="shared" si="115"/>
        <v>25621.696458171027</v>
      </c>
      <c r="E2458" s="128" t="e">
        <f t="shared" ca="1" si="116"/>
        <v>#NAME?</v>
      </c>
    </row>
    <row r="2459" spans="1:5" x14ac:dyDescent="0.3">
      <c r="A2459" s="73">
        <v>40277</v>
      </c>
      <c r="B2459" s="130">
        <v>1194.369995</v>
      </c>
      <c r="C2459" s="125">
        <f t="shared" si="114"/>
        <v>2.4568309549695133E-2</v>
      </c>
      <c r="D2459" s="128">
        <f t="shared" si="115"/>
        <v>24568.309549695132</v>
      </c>
      <c r="E2459" s="128" t="e">
        <f t="shared" ca="1" si="116"/>
        <v>#NAME?</v>
      </c>
    </row>
    <row r="2460" spans="1:5" x14ac:dyDescent="0.3">
      <c r="A2460" s="73">
        <v>40276</v>
      </c>
      <c r="B2460" s="130">
        <v>1186.4399410000001</v>
      </c>
      <c r="C2460" s="125">
        <f t="shared" si="114"/>
        <v>1.6031215072881633E-2</v>
      </c>
      <c r="D2460" s="128">
        <f t="shared" si="115"/>
        <v>16031.215072881632</v>
      </c>
      <c r="E2460" s="128" t="e">
        <f t="shared" ca="1" si="116"/>
        <v>#NAME?</v>
      </c>
    </row>
    <row r="2461" spans="1:5" x14ac:dyDescent="0.3">
      <c r="A2461" s="73">
        <v>40275</v>
      </c>
      <c r="B2461" s="130">
        <v>1182.4499510000001</v>
      </c>
      <c r="C2461" s="125">
        <f t="shared" si="114"/>
        <v>7.05171030576901E-3</v>
      </c>
      <c r="D2461" s="128">
        <f t="shared" si="115"/>
        <v>7051.7103057690101</v>
      </c>
      <c r="E2461" s="128" t="e">
        <f t="shared" ca="1" si="116"/>
        <v>#NAME?</v>
      </c>
    </row>
    <row r="2462" spans="1:5" x14ac:dyDescent="0.3">
      <c r="A2462" s="73">
        <v>40274</v>
      </c>
      <c r="B2462" s="130">
        <v>1189.4399410000001</v>
      </c>
      <c r="C2462" s="125">
        <f t="shared" si="114"/>
        <v>2.0269066832610205E-2</v>
      </c>
      <c r="D2462" s="128">
        <f t="shared" si="115"/>
        <v>20269.066832610206</v>
      </c>
      <c r="E2462" s="128" t="e">
        <f t="shared" ca="1" si="116"/>
        <v>#NAME?</v>
      </c>
    </row>
    <row r="2463" spans="1:5" x14ac:dyDescent="0.3">
      <c r="A2463" s="73">
        <v>40273</v>
      </c>
      <c r="B2463" s="130">
        <v>1187.4399410000001</v>
      </c>
      <c r="C2463" s="125">
        <f t="shared" si="114"/>
        <v>2.3743354108250347E-2</v>
      </c>
      <c r="D2463" s="128">
        <f t="shared" si="115"/>
        <v>23743.354108250347</v>
      </c>
      <c r="E2463" s="128" t="e">
        <f t="shared" ca="1" si="116"/>
        <v>#NAME?</v>
      </c>
    </row>
    <row r="2464" spans="1:5" x14ac:dyDescent="0.3">
      <c r="A2464" s="73">
        <v>40269</v>
      </c>
      <c r="B2464" s="130">
        <v>1178.099976</v>
      </c>
      <c r="C2464" s="125">
        <f t="shared" si="114"/>
        <v>1.0524708116180781E-2</v>
      </c>
      <c r="D2464" s="128">
        <f t="shared" si="115"/>
        <v>10524.70811618078</v>
      </c>
      <c r="E2464" s="128" t="e">
        <f t="shared" ca="1" si="116"/>
        <v>#NAME?</v>
      </c>
    </row>
    <row r="2465" spans="1:5" x14ac:dyDescent="0.3">
      <c r="A2465" s="73">
        <v>40268</v>
      </c>
      <c r="B2465" s="130">
        <v>1169.4300539999999</v>
      </c>
      <c r="C2465" s="125">
        <f t="shared" si="114"/>
        <v>2.7611606037378778E-3</v>
      </c>
      <c r="D2465" s="128">
        <f t="shared" si="115"/>
        <v>2761.1606037378779</v>
      </c>
      <c r="E2465" s="128" t="e">
        <f t="shared" ca="1" si="116"/>
        <v>#NAME?</v>
      </c>
    </row>
    <row r="2466" spans="1:5" x14ac:dyDescent="0.3">
      <c r="A2466" s="73">
        <v>40267</v>
      </c>
      <c r="B2466" s="130">
        <v>1173.2700199999999</v>
      </c>
      <c r="C2466" s="125">
        <f t="shared" si="114"/>
        <v>1.1910768344332689E-2</v>
      </c>
      <c r="D2466" s="128">
        <f t="shared" si="115"/>
        <v>11910.76834433269</v>
      </c>
      <c r="E2466" s="128" t="e">
        <f t="shared" ca="1" si="116"/>
        <v>#NAME?</v>
      </c>
    </row>
    <row r="2467" spans="1:5" x14ac:dyDescent="0.3">
      <c r="A2467" s="73">
        <v>40266</v>
      </c>
      <c r="B2467" s="130">
        <v>1173.219971</v>
      </c>
      <c r="C2467" s="125">
        <f t="shared" si="114"/>
        <v>1.9739038167951195E-2</v>
      </c>
      <c r="D2467" s="128">
        <f t="shared" si="115"/>
        <v>19739.038167951196</v>
      </c>
      <c r="E2467" s="128" t="e">
        <f t="shared" ca="1" si="116"/>
        <v>#NAME?</v>
      </c>
    </row>
    <row r="2468" spans="1:5" x14ac:dyDescent="0.3">
      <c r="A2468" s="73">
        <v>40263</v>
      </c>
      <c r="B2468" s="130">
        <v>1166.589966</v>
      </c>
      <c r="C2468" s="125">
        <f t="shared" si="114"/>
        <v>1.4434887385410988E-2</v>
      </c>
      <c r="D2468" s="128">
        <f t="shared" si="115"/>
        <v>14434.887385410988</v>
      </c>
      <c r="E2468" s="128" t="e">
        <f t="shared" ca="1" si="116"/>
        <v>#NAME?</v>
      </c>
    </row>
    <row r="2469" spans="1:5" x14ac:dyDescent="0.3">
      <c r="A2469" s="73">
        <v>40262</v>
      </c>
      <c r="B2469" s="130">
        <v>1165.7299800000001</v>
      </c>
      <c r="C2469" s="125">
        <f t="shared" si="114"/>
        <v>1.346674618746313E-2</v>
      </c>
      <c r="D2469" s="128">
        <f t="shared" si="115"/>
        <v>13466.74618746313</v>
      </c>
      <c r="E2469" s="128" t="e">
        <f t="shared" ca="1" si="116"/>
        <v>#NAME?</v>
      </c>
    </row>
    <row r="2470" spans="1:5" x14ac:dyDescent="0.3">
      <c r="A2470" s="73">
        <v>40261</v>
      </c>
      <c r="B2470" s="130">
        <v>1167.719971</v>
      </c>
      <c r="C2470" s="125">
        <f t="shared" si="114"/>
        <v>1.9299749731144233E-2</v>
      </c>
      <c r="D2470" s="128">
        <f t="shared" si="115"/>
        <v>19299.749731144235</v>
      </c>
      <c r="E2470" s="128" t="e">
        <f t="shared" ca="1" si="116"/>
        <v>#NAME?</v>
      </c>
    </row>
    <row r="2471" spans="1:5" x14ac:dyDescent="0.3">
      <c r="A2471" s="73">
        <v>40260</v>
      </c>
      <c r="B2471" s="130">
        <v>1174.170044</v>
      </c>
      <c r="C2471" s="125">
        <f t="shared" si="114"/>
        <v>2.9567358892367501E-2</v>
      </c>
      <c r="D2471" s="128">
        <f t="shared" si="115"/>
        <v>29567.358892367502</v>
      </c>
      <c r="E2471" s="128" t="e">
        <f t="shared" ca="1" si="116"/>
        <v>#NAME?</v>
      </c>
    </row>
    <row r="2472" spans="1:5" x14ac:dyDescent="0.3">
      <c r="A2472" s="73">
        <v>40259</v>
      </c>
      <c r="B2472" s="130">
        <v>1165.8100589999999</v>
      </c>
      <c r="C2472" s="125">
        <f t="shared" si="114"/>
        <v>2.3987754940711481E-2</v>
      </c>
      <c r="D2472" s="128">
        <f t="shared" si="115"/>
        <v>23987.754940711482</v>
      </c>
      <c r="E2472" s="128" t="e">
        <f t="shared" ca="1" si="116"/>
        <v>#NAME?</v>
      </c>
    </row>
    <row r="2473" spans="1:5" x14ac:dyDescent="0.3">
      <c r="A2473" s="73">
        <v>40256</v>
      </c>
      <c r="B2473" s="130">
        <v>1159.900024</v>
      </c>
      <c r="C2473" s="125">
        <f t="shared" si="114"/>
        <v>1.8617786872987985E-2</v>
      </c>
      <c r="D2473" s="128">
        <f t="shared" si="115"/>
        <v>18617.786872987985</v>
      </c>
      <c r="E2473" s="128" t="e">
        <f t="shared" ca="1" si="116"/>
        <v>#NAME?</v>
      </c>
    </row>
    <row r="2474" spans="1:5" x14ac:dyDescent="0.3">
      <c r="A2474" s="73">
        <v>40255</v>
      </c>
      <c r="B2474" s="130">
        <v>1165.829956</v>
      </c>
      <c r="C2474" s="125">
        <f t="shared" si="114"/>
        <v>3.8166635000785876E-2</v>
      </c>
      <c r="D2474" s="128">
        <f t="shared" si="115"/>
        <v>38166.635000785878</v>
      </c>
      <c r="E2474" s="128" t="e">
        <f t="shared" ca="1" si="116"/>
        <v>#NAME?</v>
      </c>
    </row>
    <row r="2475" spans="1:5" x14ac:dyDescent="0.3">
      <c r="A2475" s="73">
        <v>40254</v>
      </c>
      <c r="B2475" s="130">
        <v>1166.209961</v>
      </c>
      <c r="C2475" s="125">
        <f t="shared" si="114"/>
        <v>4.238500553900626E-2</v>
      </c>
      <c r="D2475" s="128">
        <f t="shared" si="115"/>
        <v>42385.005539006263</v>
      </c>
      <c r="E2475" s="128" t="e">
        <f t="shared" ca="1" si="116"/>
        <v>#NAME?</v>
      </c>
    </row>
    <row r="2476" spans="1:5" x14ac:dyDescent="0.3">
      <c r="A2476" s="73">
        <v>40253</v>
      </c>
      <c r="B2476" s="130">
        <v>1159.459961</v>
      </c>
      <c r="C2476" s="125">
        <f t="shared" si="114"/>
        <v>3.6796505288342551E-2</v>
      </c>
      <c r="D2476" s="128">
        <f t="shared" si="115"/>
        <v>36796.505288342552</v>
      </c>
      <c r="E2476" s="128" t="e">
        <f t="shared" ca="1" si="116"/>
        <v>#NAME?</v>
      </c>
    </row>
    <row r="2477" spans="1:5" x14ac:dyDescent="0.3">
      <c r="A2477" s="73">
        <v>40252</v>
      </c>
      <c r="B2477" s="130">
        <v>1150.51001</v>
      </c>
      <c r="C2477" s="125">
        <f t="shared" si="114"/>
        <v>3.1190945869846942E-2</v>
      </c>
      <c r="D2477" s="128">
        <f t="shared" si="115"/>
        <v>31190.945869846943</v>
      </c>
      <c r="E2477" s="128" t="e">
        <f t="shared" ca="1" si="116"/>
        <v>#NAME?</v>
      </c>
    </row>
    <row r="2478" spans="1:5" x14ac:dyDescent="0.3">
      <c r="A2478" s="73">
        <v>40249</v>
      </c>
      <c r="B2478" s="130">
        <v>1149.98999</v>
      </c>
      <c r="C2478" s="125">
        <f t="shared" si="114"/>
        <v>4.1195484261473458E-2</v>
      </c>
      <c r="D2478" s="128">
        <f t="shared" si="115"/>
        <v>41195.484261473459</v>
      </c>
      <c r="E2478" s="128" t="e">
        <f t="shared" ca="1" si="116"/>
        <v>#NAME?</v>
      </c>
    </row>
    <row r="2479" spans="1:5" x14ac:dyDescent="0.3">
      <c r="A2479" s="73">
        <v>40248</v>
      </c>
      <c r="B2479" s="130">
        <v>1150.23999</v>
      </c>
      <c r="C2479" s="125">
        <f t="shared" si="114"/>
        <v>4.288542579853849E-2</v>
      </c>
      <c r="D2479" s="128">
        <f t="shared" si="115"/>
        <v>42885.42579853849</v>
      </c>
      <c r="E2479" s="128" t="e">
        <f t="shared" ca="1" si="116"/>
        <v>#NAME?</v>
      </c>
    </row>
    <row r="2480" spans="1:5" x14ac:dyDescent="0.3">
      <c r="A2480" s="73">
        <v>40247</v>
      </c>
      <c r="B2480" s="130">
        <v>1145.6099850000001</v>
      </c>
      <c r="C2480" s="125">
        <f t="shared" si="114"/>
        <v>3.652599920855204E-2</v>
      </c>
      <c r="D2480" s="128">
        <f t="shared" si="115"/>
        <v>36525.999208552043</v>
      </c>
      <c r="E2480" s="128" t="e">
        <f t="shared" ca="1" si="116"/>
        <v>#NAME?</v>
      </c>
    </row>
    <row r="2481" spans="1:5" x14ac:dyDescent="0.3">
      <c r="A2481" s="73">
        <v>40246</v>
      </c>
      <c r="B2481" s="130">
        <v>1140.4499510000001</v>
      </c>
      <c r="C2481" s="125">
        <f t="shared" si="114"/>
        <v>4.1887425548418067E-2</v>
      </c>
      <c r="D2481" s="128">
        <f t="shared" si="115"/>
        <v>41887.425548418069</v>
      </c>
      <c r="E2481" s="128" t="e">
        <f t="shared" ca="1" si="116"/>
        <v>#NAME?</v>
      </c>
    </row>
    <row r="2482" spans="1:5" x14ac:dyDescent="0.3">
      <c r="A2482" s="73">
        <v>40245</v>
      </c>
      <c r="B2482" s="130">
        <v>1138.5</v>
      </c>
      <c r="C2482" s="125">
        <f t="shared" si="114"/>
        <v>2.751779291235823E-2</v>
      </c>
      <c r="D2482" s="128">
        <f t="shared" si="115"/>
        <v>27517.792912358229</v>
      </c>
      <c r="E2482" s="128" t="e">
        <f t="shared" ca="1" si="116"/>
        <v>#NAME?</v>
      </c>
    </row>
    <row r="2483" spans="1:5" x14ac:dyDescent="0.3">
      <c r="A2483" s="73">
        <v>40242</v>
      </c>
      <c r="B2483" s="130">
        <v>1138.6999510000001</v>
      </c>
      <c r="C2483" s="125">
        <f t="shared" si="114"/>
        <v>2.6623426371583658E-2</v>
      </c>
      <c r="D2483" s="128">
        <f t="shared" si="115"/>
        <v>26623.426371583657</v>
      </c>
      <c r="E2483" s="128" t="e">
        <f t="shared" ca="1" si="116"/>
        <v>#NAME?</v>
      </c>
    </row>
    <row r="2484" spans="1:5" x14ac:dyDescent="0.3">
      <c r="A2484" s="73">
        <v>40241</v>
      </c>
      <c r="B2484" s="130">
        <v>1122.969971</v>
      </c>
      <c r="C2484" s="125">
        <f t="shared" si="114"/>
        <v>1.4655496724644168E-2</v>
      </c>
      <c r="D2484" s="128">
        <f t="shared" si="115"/>
        <v>14655.496724644168</v>
      </c>
      <c r="E2484" s="128" t="e">
        <f t="shared" ca="1" si="116"/>
        <v>#NAME?</v>
      </c>
    </row>
    <row r="2485" spans="1:5" x14ac:dyDescent="0.3">
      <c r="A2485" s="73">
        <v>40240</v>
      </c>
      <c r="B2485" s="130">
        <v>1118.790039</v>
      </c>
      <c r="C2485" s="125">
        <f t="shared" si="114"/>
        <v>1.7535110025965084E-2</v>
      </c>
      <c r="D2485" s="128">
        <f t="shared" si="115"/>
        <v>17535.110025965085</v>
      </c>
      <c r="E2485" s="128" t="e">
        <f t="shared" ca="1" si="116"/>
        <v>#NAME?</v>
      </c>
    </row>
    <row r="2486" spans="1:5" x14ac:dyDescent="0.3">
      <c r="A2486" s="73">
        <v>40239</v>
      </c>
      <c r="B2486" s="130">
        <v>1118.3100589999999</v>
      </c>
      <c r="C2486" s="125">
        <f t="shared" si="114"/>
        <v>2.140899294623555E-2</v>
      </c>
      <c r="D2486" s="128">
        <f t="shared" si="115"/>
        <v>21408.99294623555</v>
      </c>
      <c r="E2486" s="128" t="e">
        <f t="shared" ca="1" si="116"/>
        <v>#NAME?</v>
      </c>
    </row>
    <row r="2487" spans="1:5" x14ac:dyDescent="0.3">
      <c r="A2487" s="73">
        <v>40238</v>
      </c>
      <c r="B2487" s="130">
        <v>1115.709961</v>
      </c>
      <c r="C2487" s="125">
        <f t="shared" si="114"/>
        <v>3.7377570293371853E-2</v>
      </c>
      <c r="D2487" s="128">
        <f t="shared" si="115"/>
        <v>37377.570293371857</v>
      </c>
      <c r="E2487" s="128" t="e">
        <f t="shared" ca="1" si="116"/>
        <v>#NAME?</v>
      </c>
    </row>
    <row r="2488" spans="1:5" x14ac:dyDescent="0.3">
      <c r="A2488" s="73">
        <v>40235</v>
      </c>
      <c r="B2488" s="130">
        <v>1104.48999</v>
      </c>
      <c r="C2488" s="125">
        <f t="shared" si="114"/>
        <v>2.4126790452842384E-2</v>
      </c>
      <c r="D2488" s="128">
        <f t="shared" si="115"/>
        <v>24126.790452842382</v>
      </c>
      <c r="E2488" s="128" t="e">
        <f t="shared" ca="1" si="116"/>
        <v>#NAME?</v>
      </c>
    </row>
    <row r="2489" spans="1:5" x14ac:dyDescent="0.3">
      <c r="A2489" s="73">
        <v>40234</v>
      </c>
      <c r="B2489" s="130">
        <v>1102.9399410000001</v>
      </c>
      <c r="C2489" s="125">
        <f t="shared" si="114"/>
        <v>3.2589605981530489E-2</v>
      </c>
      <c r="D2489" s="128">
        <f t="shared" si="115"/>
        <v>32589.605981530491</v>
      </c>
      <c r="E2489" s="128" t="e">
        <f t="shared" ca="1" si="116"/>
        <v>#NAME?</v>
      </c>
    </row>
    <row r="2490" spans="1:5" x14ac:dyDescent="0.3">
      <c r="A2490" s="73">
        <v>40233</v>
      </c>
      <c r="B2490" s="130">
        <v>1105.23999</v>
      </c>
      <c r="C2490" s="125">
        <f t="shared" si="114"/>
        <v>3.2432807748892012E-2</v>
      </c>
      <c r="D2490" s="128">
        <f t="shared" si="115"/>
        <v>32432.807748892013</v>
      </c>
      <c r="E2490" s="128" t="e">
        <f t="shared" ca="1" si="116"/>
        <v>#NAME?</v>
      </c>
    </row>
    <row r="2491" spans="1:5" x14ac:dyDescent="0.3">
      <c r="A2491" s="73">
        <v>40232</v>
      </c>
      <c r="B2491" s="130">
        <v>1094.599976</v>
      </c>
      <c r="C2491" s="125">
        <f t="shared" si="114"/>
        <v>3.5827153659624411E-2</v>
      </c>
      <c r="D2491" s="128">
        <f t="shared" si="115"/>
        <v>35827.153659624411</v>
      </c>
      <c r="E2491" s="128" t="e">
        <f t="shared" ca="1" si="116"/>
        <v>#NAME?</v>
      </c>
    </row>
    <row r="2492" spans="1:5" x14ac:dyDescent="0.3">
      <c r="A2492" s="73">
        <v>40231</v>
      </c>
      <c r="B2492" s="130">
        <v>1108.01001</v>
      </c>
      <c r="C2492" s="125">
        <f t="shared" si="114"/>
        <v>3.9223845012808845E-2</v>
      </c>
      <c r="D2492" s="128">
        <f t="shared" si="115"/>
        <v>39223.845012808844</v>
      </c>
      <c r="E2492" s="128" t="e">
        <f t="shared" ca="1" si="116"/>
        <v>#NAME?</v>
      </c>
    </row>
    <row r="2493" spans="1:5" x14ac:dyDescent="0.3">
      <c r="A2493" s="73">
        <v>40228</v>
      </c>
      <c r="B2493" s="130">
        <v>1109.170044</v>
      </c>
      <c r="C2493" s="125">
        <f t="shared" si="114"/>
        <v>4.332577028706952E-2</v>
      </c>
      <c r="D2493" s="128">
        <f t="shared" si="115"/>
        <v>43325.770287069521</v>
      </c>
      <c r="E2493" s="128" t="e">
        <f t="shared" ca="1" si="116"/>
        <v>#NAME?</v>
      </c>
    </row>
    <row r="2494" spans="1:5" x14ac:dyDescent="0.3">
      <c r="A2494" s="73">
        <v>40227</v>
      </c>
      <c r="B2494" s="130">
        <v>1106.75</v>
      </c>
      <c r="C2494" s="125">
        <f t="shared" si="114"/>
        <v>8.6304049556340523E-3</v>
      </c>
      <c r="D2494" s="128">
        <f t="shared" si="115"/>
        <v>8630.4049556340524</v>
      </c>
      <c r="E2494" s="128" t="e">
        <f t="shared" ca="1" si="116"/>
        <v>#NAME?</v>
      </c>
    </row>
    <row r="2495" spans="1:5" x14ac:dyDescent="0.3">
      <c r="A2495" s="73">
        <v>40226</v>
      </c>
      <c r="B2495" s="130">
        <v>1099.51001</v>
      </c>
      <c r="C2495" s="125">
        <f t="shared" si="114"/>
        <v>-3.4531560983853682E-3</v>
      </c>
      <c r="D2495" s="128">
        <f t="shared" si="115"/>
        <v>-3453.1560983853683</v>
      </c>
      <c r="E2495" s="128" t="e">
        <f t="shared" ca="1" si="116"/>
        <v>#NAME?</v>
      </c>
    </row>
    <row r="2496" spans="1:5" x14ac:dyDescent="0.3">
      <c r="A2496" s="73">
        <v>40225</v>
      </c>
      <c r="B2496" s="130">
        <v>1094.869995</v>
      </c>
      <c r="C2496" s="125">
        <f t="shared" si="114"/>
        <v>5.2149343160339257E-3</v>
      </c>
      <c r="D2496" s="128">
        <f t="shared" si="115"/>
        <v>5214.9343160339258</v>
      </c>
      <c r="E2496" s="128" t="e">
        <f t="shared" ca="1" si="116"/>
        <v>#NAME?</v>
      </c>
    </row>
    <row r="2497" spans="1:5" x14ac:dyDescent="0.3">
      <c r="A2497" s="73">
        <v>40221</v>
      </c>
      <c r="B2497" s="130">
        <v>1075.51001</v>
      </c>
      <c r="C2497" s="125">
        <f t="shared" si="114"/>
        <v>1.5272006924822445E-3</v>
      </c>
      <c r="D2497" s="128">
        <f t="shared" si="115"/>
        <v>1527.2006924822444</v>
      </c>
      <c r="E2497" s="128" t="e">
        <f t="shared" ca="1" si="116"/>
        <v>#NAME?</v>
      </c>
    </row>
    <row r="2498" spans="1:5" x14ac:dyDescent="0.3">
      <c r="A2498" s="73">
        <v>40220</v>
      </c>
      <c r="B2498" s="130">
        <v>1078.469971</v>
      </c>
      <c r="C2498" s="125">
        <f t="shared" si="114"/>
        <v>-5.5877272532396383E-3</v>
      </c>
      <c r="D2498" s="128">
        <f t="shared" si="115"/>
        <v>-5587.7272532396382</v>
      </c>
      <c r="E2498" s="128" t="e">
        <f t="shared" ca="1" si="116"/>
        <v>#NAME?</v>
      </c>
    </row>
    <row r="2499" spans="1:5" x14ac:dyDescent="0.3">
      <c r="A2499" s="73">
        <v>40219</v>
      </c>
      <c r="B2499" s="130">
        <v>1068.130005</v>
      </c>
      <c r="C2499" s="125">
        <f t="shared" si="114"/>
        <v>-2.6760815489749401E-2</v>
      </c>
      <c r="D2499" s="128">
        <f t="shared" si="115"/>
        <v>-26760.815489749402</v>
      </c>
      <c r="E2499" s="128" t="e">
        <f t="shared" ca="1" si="116"/>
        <v>#NAME?</v>
      </c>
    </row>
    <row r="2500" spans="1:5" x14ac:dyDescent="0.3">
      <c r="A2500" s="73">
        <v>40218</v>
      </c>
      <c r="B2500" s="130">
        <v>1070.5200199999999</v>
      </c>
      <c r="C2500" s="125">
        <f t="shared" si="114"/>
        <v>-1.9822942516083186E-2</v>
      </c>
      <c r="D2500" s="128">
        <f t="shared" si="115"/>
        <v>-19822.942516083185</v>
      </c>
      <c r="E2500" s="128" t="e">
        <f t="shared" ca="1" si="116"/>
        <v>#NAME?</v>
      </c>
    </row>
    <row r="2501" spans="1:5" x14ac:dyDescent="0.3">
      <c r="A2501" s="73">
        <v>40217</v>
      </c>
      <c r="B2501" s="130">
        <v>1056.73999</v>
      </c>
      <c r="C2501" s="125">
        <f t="shared" si="114"/>
        <v>-3.6506900145243271E-2</v>
      </c>
      <c r="D2501" s="128">
        <f t="shared" si="115"/>
        <v>-36506.900145243271</v>
      </c>
      <c r="E2501" s="128" t="e">
        <f t="shared" ca="1" si="116"/>
        <v>#NAME?</v>
      </c>
    </row>
    <row r="2502" spans="1:5" x14ac:dyDescent="0.3">
      <c r="A2502" s="73">
        <v>40214</v>
      </c>
      <c r="B2502" s="130">
        <v>1066.1899410000001</v>
      </c>
      <c r="C2502" s="125">
        <f t="shared" si="114"/>
        <v>-2.3420961352119796E-2</v>
      </c>
      <c r="D2502" s="128">
        <f t="shared" si="115"/>
        <v>-23420.961352119797</v>
      </c>
      <c r="E2502" s="128" t="e">
        <f t="shared" ca="1" si="116"/>
        <v>#NAME?</v>
      </c>
    </row>
    <row r="2503" spans="1:5" x14ac:dyDescent="0.3">
      <c r="A2503" s="73">
        <v>40213</v>
      </c>
      <c r="B2503" s="130">
        <v>1063.1099850000001</v>
      </c>
      <c r="C2503" s="125">
        <f t="shared" si="114"/>
        <v>-4.7802017014223597E-2</v>
      </c>
      <c r="D2503" s="128">
        <f t="shared" si="115"/>
        <v>-47802.017014223595</v>
      </c>
      <c r="E2503" s="128" t="e">
        <f t="shared" ca="1" si="116"/>
        <v>#NAME?</v>
      </c>
    </row>
    <row r="2504" spans="1:5" x14ac:dyDescent="0.3">
      <c r="A2504" s="73">
        <v>40212</v>
      </c>
      <c r="B2504" s="130">
        <v>1097.280029</v>
      </c>
      <c r="C2504" s="125">
        <f t="shared" ref="C2504:C2567" si="117">B2504/B2514-1</f>
        <v>-3.5815971849123995E-2</v>
      </c>
      <c r="D2504" s="128">
        <f t="shared" ref="D2504:D2567" si="118">C2504*$B$5</f>
        <v>-35815.971849123998</v>
      </c>
      <c r="E2504" s="128" t="e">
        <f t="shared" ref="E2504:E2567" ca="1" si="119">ABS(_xlfn.PERCENTILE.INC(OFFSET(D2504,0,0,Window),1-VaRLevel))</f>
        <v>#NAME?</v>
      </c>
    </row>
    <row r="2505" spans="1:5" x14ac:dyDescent="0.3">
      <c r="A2505" s="73">
        <v>40211</v>
      </c>
      <c r="B2505" s="130">
        <v>1103.3199460000001</v>
      </c>
      <c r="C2505" s="125">
        <f t="shared" si="117"/>
        <v>-4.0783177986718822E-2</v>
      </c>
      <c r="D2505" s="128">
        <f t="shared" si="118"/>
        <v>-40783.177986718823</v>
      </c>
      <c r="E2505" s="128" t="e">
        <f t="shared" ca="1" si="119"/>
        <v>#NAME?</v>
      </c>
    </row>
    <row r="2506" spans="1:5" x14ac:dyDescent="0.3">
      <c r="A2506" s="73">
        <v>40210</v>
      </c>
      <c r="B2506" s="130">
        <v>1089.1899410000001</v>
      </c>
      <c r="C2506" s="125">
        <f t="shared" si="117"/>
        <v>-4.1231381921507215E-2</v>
      </c>
      <c r="D2506" s="128">
        <f t="shared" si="118"/>
        <v>-41231.381921507214</v>
      </c>
      <c r="E2506" s="128" t="e">
        <f t="shared" ca="1" si="119"/>
        <v>#NAME?</v>
      </c>
    </row>
    <row r="2507" spans="1:5" x14ac:dyDescent="0.3">
      <c r="A2507" s="73">
        <v>40207</v>
      </c>
      <c r="B2507" s="130">
        <v>1073.869995</v>
      </c>
      <c r="C2507" s="125">
        <f t="shared" si="117"/>
        <v>-6.4947815799387687E-2</v>
      </c>
      <c r="D2507" s="128">
        <f t="shared" si="118"/>
        <v>-64947.815799387688</v>
      </c>
      <c r="E2507" s="128" t="e">
        <f t="shared" ca="1" si="119"/>
        <v>#NAME?</v>
      </c>
    </row>
    <row r="2508" spans="1:5" x14ac:dyDescent="0.3">
      <c r="A2508" s="73">
        <v>40206</v>
      </c>
      <c r="B2508" s="130">
        <v>1084.530029</v>
      </c>
      <c r="C2508" s="125">
        <f t="shared" si="117"/>
        <v>-5.3374434499843249E-2</v>
      </c>
      <c r="D2508" s="128">
        <f t="shared" si="118"/>
        <v>-53374.43449984325</v>
      </c>
      <c r="E2508" s="128" t="e">
        <f t="shared" ca="1" si="119"/>
        <v>#NAME?</v>
      </c>
    </row>
    <row r="2509" spans="1:5" x14ac:dyDescent="0.3">
      <c r="A2509" s="73">
        <v>40205</v>
      </c>
      <c r="B2509" s="130">
        <v>1097.5</v>
      </c>
      <c r="C2509" s="125">
        <f t="shared" si="117"/>
        <v>-3.4077882794052772E-2</v>
      </c>
      <c r="D2509" s="128">
        <f t="shared" si="118"/>
        <v>-34077.88279405277</v>
      </c>
      <c r="E2509" s="128" t="e">
        <f t="shared" ca="1" si="119"/>
        <v>#NAME?</v>
      </c>
    </row>
    <row r="2510" spans="1:5" x14ac:dyDescent="0.3">
      <c r="A2510" s="73">
        <v>40204</v>
      </c>
      <c r="B2510" s="130">
        <v>1092.170044</v>
      </c>
      <c r="C2510" s="125">
        <f t="shared" si="117"/>
        <v>-4.7786305738309443E-2</v>
      </c>
      <c r="D2510" s="128">
        <f t="shared" si="118"/>
        <v>-47786.305738309442</v>
      </c>
      <c r="E2510" s="128" t="e">
        <f t="shared" ca="1" si="119"/>
        <v>#NAME?</v>
      </c>
    </row>
    <row r="2511" spans="1:5" x14ac:dyDescent="0.3">
      <c r="A2511" s="73">
        <v>40203</v>
      </c>
      <c r="B2511" s="130">
        <v>1096.780029</v>
      </c>
      <c r="C2511" s="125">
        <f t="shared" si="117"/>
        <v>-4.2096763124190195E-2</v>
      </c>
      <c r="D2511" s="128">
        <f t="shared" si="118"/>
        <v>-42096.763124190198</v>
      </c>
      <c r="E2511" s="128" t="e">
        <f t="shared" ca="1" si="119"/>
        <v>#NAME?</v>
      </c>
    </row>
    <row r="2512" spans="1:5" x14ac:dyDescent="0.3">
      <c r="A2512" s="73">
        <v>40200</v>
      </c>
      <c r="B2512" s="130">
        <v>1091.76001</v>
      </c>
      <c r="C2512" s="125">
        <f t="shared" si="117"/>
        <v>-4.3733354571090288E-2</v>
      </c>
      <c r="D2512" s="128">
        <f t="shared" si="118"/>
        <v>-43733.354571090291</v>
      </c>
      <c r="E2512" s="128" t="e">
        <f t="shared" ca="1" si="119"/>
        <v>#NAME?</v>
      </c>
    </row>
    <row r="2513" spans="1:5" x14ac:dyDescent="0.3">
      <c r="A2513" s="73">
        <v>40199</v>
      </c>
      <c r="B2513" s="130">
        <v>1116.4799800000001</v>
      </c>
      <c r="C2513" s="125">
        <f t="shared" si="117"/>
        <v>-1.8168417897069467E-2</v>
      </c>
      <c r="D2513" s="128">
        <f t="shared" si="118"/>
        <v>-18168.417897069467</v>
      </c>
      <c r="E2513" s="128" t="e">
        <f t="shared" ca="1" si="119"/>
        <v>#NAME?</v>
      </c>
    </row>
    <row r="2514" spans="1:5" x14ac:dyDescent="0.3">
      <c r="A2514" s="73">
        <v>40198</v>
      </c>
      <c r="B2514" s="130">
        <v>1138.040039</v>
      </c>
      <c r="C2514" s="125">
        <f t="shared" si="117"/>
        <v>1.3374326657265012E-3</v>
      </c>
      <c r="D2514" s="128">
        <f t="shared" si="118"/>
        <v>1337.4326657265012</v>
      </c>
      <c r="E2514" s="128" t="e">
        <f t="shared" ca="1" si="119"/>
        <v>#NAME?</v>
      </c>
    </row>
    <row r="2515" spans="1:5" x14ac:dyDescent="0.3">
      <c r="A2515" s="73">
        <v>40197</v>
      </c>
      <c r="B2515" s="130">
        <v>1150.2299800000001</v>
      </c>
      <c r="C2515" s="125">
        <f t="shared" si="117"/>
        <v>1.5216365680335908E-2</v>
      </c>
      <c r="D2515" s="128">
        <f t="shared" si="118"/>
        <v>15216.365680335908</v>
      </c>
      <c r="E2515" s="128" t="e">
        <f t="shared" ca="1" si="119"/>
        <v>#NAME?</v>
      </c>
    </row>
    <row r="2516" spans="1:5" x14ac:dyDescent="0.3">
      <c r="A2516" s="73">
        <v>40193</v>
      </c>
      <c r="B2516" s="130">
        <v>1136.030029</v>
      </c>
      <c r="C2516" s="125">
        <f t="shared" si="117"/>
        <v>1.8769665008045999E-2</v>
      </c>
      <c r="D2516" s="128">
        <f t="shared" si="118"/>
        <v>18769.665008045999</v>
      </c>
      <c r="E2516" s="128" t="e">
        <f t="shared" ca="1" si="119"/>
        <v>#NAME?</v>
      </c>
    </row>
    <row r="2517" spans="1:5" x14ac:dyDescent="0.3">
      <c r="A2517" s="73">
        <v>40192</v>
      </c>
      <c r="B2517" s="130">
        <v>1148.459961</v>
      </c>
      <c r="C2517" s="125">
        <f t="shared" si="117"/>
        <v>1.9566339499548224E-2</v>
      </c>
      <c r="D2517" s="128">
        <f t="shared" si="118"/>
        <v>19566.339499548223</v>
      </c>
      <c r="E2517" s="128" t="e">
        <f t="shared" ca="1" si="119"/>
        <v>#NAME?</v>
      </c>
    </row>
    <row r="2518" spans="1:5" x14ac:dyDescent="0.3">
      <c r="A2518" s="73">
        <v>40191</v>
      </c>
      <c r="B2518" s="130">
        <v>1145.6800539999999</v>
      </c>
      <c r="C2518" s="125">
        <f t="shared" si="117"/>
        <v>1.7297197520478091E-2</v>
      </c>
      <c r="D2518" s="128">
        <f t="shared" si="118"/>
        <v>17297.19752047809</v>
      </c>
      <c r="E2518" s="128" t="e">
        <f t="shared" ca="1" si="119"/>
        <v>#NAME?</v>
      </c>
    </row>
    <row r="2519" spans="1:5" x14ac:dyDescent="0.3">
      <c r="A2519" s="73">
        <v>40190</v>
      </c>
      <c r="B2519" s="130">
        <v>1136.219971</v>
      </c>
      <c r="C2519" s="125">
        <f t="shared" si="117"/>
        <v>7.4836774751931845E-3</v>
      </c>
      <c r="D2519" s="128">
        <f t="shared" si="118"/>
        <v>7483.6774751931844</v>
      </c>
      <c r="E2519" s="128" t="e">
        <f t="shared" ca="1" si="119"/>
        <v>#NAME?</v>
      </c>
    </row>
    <row r="2520" spans="1:5" x14ac:dyDescent="0.3">
      <c r="A2520" s="73">
        <v>40189</v>
      </c>
      <c r="B2520" s="130">
        <v>1146.9799800000001</v>
      </c>
      <c r="C2520" s="125">
        <f t="shared" si="117"/>
        <v>1.8198281695161578E-2</v>
      </c>
      <c r="D2520" s="128">
        <f t="shared" si="118"/>
        <v>18198.281695161579</v>
      </c>
      <c r="E2520" s="128" t="e">
        <f t="shared" ca="1" si="119"/>
        <v>#NAME?</v>
      </c>
    </row>
    <row r="2521" spans="1:5" x14ac:dyDescent="0.3">
      <c r="A2521" s="73">
        <v>40186</v>
      </c>
      <c r="B2521" s="130">
        <v>1144.9799800000001</v>
      </c>
      <c r="C2521" s="125">
        <f t="shared" si="117"/>
        <v>2.1765333208418225E-2</v>
      </c>
      <c r="D2521" s="128">
        <f t="shared" si="118"/>
        <v>21765.333208418226</v>
      </c>
      <c r="E2521" s="128" t="e">
        <f t="shared" ca="1" si="119"/>
        <v>#NAME?</v>
      </c>
    </row>
    <row r="2522" spans="1:5" x14ac:dyDescent="0.3">
      <c r="A2522" s="73">
        <v>40185</v>
      </c>
      <c r="B2522" s="130">
        <v>1141.6899410000001</v>
      </c>
      <c r="C2522" s="125">
        <f t="shared" si="117"/>
        <v>2.1171285465890088E-2</v>
      </c>
      <c r="D2522" s="128">
        <f t="shared" si="118"/>
        <v>21171.285465890087</v>
      </c>
      <c r="E2522" s="128" t="e">
        <f t="shared" ca="1" si="119"/>
        <v>#NAME?</v>
      </c>
    </row>
    <row r="2523" spans="1:5" x14ac:dyDescent="0.3">
      <c r="A2523" s="73">
        <v>40184</v>
      </c>
      <c r="B2523" s="130">
        <v>1137.1400149999999</v>
      </c>
      <c r="C2523" s="125">
        <f t="shared" si="117"/>
        <v>2.0726147824979835E-2</v>
      </c>
      <c r="D2523" s="128">
        <f t="shared" si="118"/>
        <v>20726.147824979835</v>
      </c>
      <c r="E2523" s="128" t="e">
        <f t="shared" ca="1" si="119"/>
        <v>#NAME?</v>
      </c>
    </row>
    <row r="2524" spans="1:5" x14ac:dyDescent="0.3">
      <c r="A2524" s="73">
        <v>40183</v>
      </c>
      <c r="B2524" s="130">
        <v>1136.5200199999999</v>
      </c>
      <c r="C2524" s="125">
        <f t="shared" si="117"/>
        <v>3.0885239413019683E-2</v>
      </c>
      <c r="D2524" s="128">
        <f t="shared" si="118"/>
        <v>30885.239413019684</v>
      </c>
      <c r="E2524" s="128" t="e">
        <f t="shared" ca="1" si="119"/>
        <v>#NAME?</v>
      </c>
    </row>
    <row r="2525" spans="1:5" x14ac:dyDescent="0.3">
      <c r="A2525" s="73">
        <v>40182</v>
      </c>
      <c r="B2525" s="130">
        <v>1132.98999</v>
      </c>
      <c r="C2525" s="125">
        <f t="shared" si="117"/>
        <v>3.3674581674404847E-2</v>
      </c>
      <c r="D2525" s="128">
        <f t="shared" si="118"/>
        <v>33674.58167440485</v>
      </c>
      <c r="E2525" s="128" t="e">
        <f t="shared" ca="1" si="119"/>
        <v>#NAME?</v>
      </c>
    </row>
    <row r="2526" spans="1:5" x14ac:dyDescent="0.3">
      <c r="A2526" s="73">
        <v>40178</v>
      </c>
      <c r="B2526" s="130">
        <v>1115.099976</v>
      </c>
      <c r="C2526" s="125">
        <f t="shared" si="117"/>
        <v>5.337205603951567E-3</v>
      </c>
      <c r="D2526" s="128">
        <f t="shared" si="118"/>
        <v>5337.2056039515674</v>
      </c>
      <c r="E2526" s="128" t="e">
        <f t="shared" ca="1" si="119"/>
        <v>#NAME?</v>
      </c>
    </row>
    <row r="2527" spans="1:5" x14ac:dyDescent="0.3">
      <c r="A2527" s="73">
        <v>40177</v>
      </c>
      <c r="B2527" s="130">
        <v>1126.420044</v>
      </c>
      <c r="C2527" s="125">
        <f t="shared" si="117"/>
        <v>1.6688770137830433E-2</v>
      </c>
      <c r="D2527" s="128">
        <f t="shared" si="118"/>
        <v>16688.770137830434</v>
      </c>
      <c r="E2527" s="128" t="e">
        <f t="shared" ca="1" si="119"/>
        <v>#NAME?</v>
      </c>
    </row>
    <row r="2528" spans="1:5" x14ac:dyDescent="0.3">
      <c r="A2528" s="73">
        <v>40176</v>
      </c>
      <c r="B2528" s="130">
        <v>1126.1999510000001</v>
      </c>
      <c r="C2528" s="125">
        <f t="shared" si="117"/>
        <v>1.0851680859856883E-2</v>
      </c>
      <c r="D2528" s="128">
        <f t="shared" si="118"/>
        <v>10851.680859856882</v>
      </c>
      <c r="E2528" s="128" t="e">
        <f t="shared" ca="1" si="119"/>
        <v>#NAME?</v>
      </c>
    </row>
    <row r="2529" spans="1:5" x14ac:dyDescent="0.3">
      <c r="A2529" s="73">
        <v>40175</v>
      </c>
      <c r="B2529" s="130">
        <v>1127.780029</v>
      </c>
      <c r="C2529" s="125">
        <f t="shared" si="117"/>
        <v>1.9314715470123867E-2</v>
      </c>
      <c r="D2529" s="128">
        <f t="shared" si="118"/>
        <v>19314.715470123865</v>
      </c>
      <c r="E2529" s="128" t="e">
        <f t="shared" ca="1" si="119"/>
        <v>#NAME?</v>
      </c>
    </row>
    <row r="2530" spans="1:5" x14ac:dyDescent="0.3">
      <c r="A2530" s="73">
        <v>40171</v>
      </c>
      <c r="B2530" s="130">
        <v>1126.4799800000001</v>
      </c>
      <c r="C2530" s="125">
        <f t="shared" si="117"/>
        <v>2.1889603597179397E-2</v>
      </c>
      <c r="D2530" s="128">
        <f t="shared" si="118"/>
        <v>21889.603597179397</v>
      </c>
      <c r="E2530" s="128" t="e">
        <f t="shared" ca="1" si="119"/>
        <v>#NAME?</v>
      </c>
    </row>
    <row r="2531" spans="1:5" x14ac:dyDescent="0.3">
      <c r="A2531" s="73">
        <v>40170</v>
      </c>
      <c r="B2531" s="130">
        <v>1120.589966</v>
      </c>
      <c r="C2531" s="125">
        <f t="shared" si="117"/>
        <v>2.2482792190936518E-2</v>
      </c>
      <c r="D2531" s="128">
        <f t="shared" si="118"/>
        <v>22482.792190936518</v>
      </c>
      <c r="E2531" s="128" t="e">
        <f t="shared" ca="1" si="119"/>
        <v>#NAME?</v>
      </c>
    </row>
    <row r="2532" spans="1:5" x14ac:dyDescent="0.3">
      <c r="A2532" s="73">
        <v>40169</v>
      </c>
      <c r="B2532" s="130">
        <v>1118.0200199999999</v>
      </c>
      <c r="C2532" s="125">
        <f t="shared" si="117"/>
        <v>2.3884169834575086E-2</v>
      </c>
      <c r="D2532" s="128">
        <f t="shared" si="118"/>
        <v>23884.169834575085</v>
      </c>
      <c r="E2532" s="128" t="e">
        <f t="shared" ca="1" si="119"/>
        <v>#NAME?</v>
      </c>
    </row>
    <row r="2533" spans="1:5" x14ac:dyDescent="0.3">
      <c r="A2533" s="73">
        <v>40168</v>
      </c>
      <c r="B2533" s="130">
        <v>1114.0500489999999</v>
      </c>
      <c r="C2533" s="125">
        <f t="shared" si="117"/>
        <v>9.7893034217084729E-3</v>
      </c>
      <c r="D2533" s="128">
        <f t="shared" si="118"/>
        <v>9789.3034217084733</v>
      </c>
      <c r="E2533" s="128" t="e">
        <f t="shared" ca="1" si="119"/>
        <v>#NAME?</v>
      </c>
    </row>
    <row r="2534" spans="1:5" x14ac:dyDescent="0.3">
      <c r="A2534" s="73">
        <v>40165</v>
      </c>
      <c r="B2534" s="130">
        <v>1102.469971</v>
      </c>
      <c r="C2534" s="125">
        <f t="shared" si="117"/>
        <v>-3.173664138115817E-3</v>
      </c>
      <c r="D2534" s="128">
        <f t="shared" si="118"/>
        <v>-3173.664138115817</v>
      </c>
      <c r="E2534" s="128" t="e">
        <f t="shared" ca="1" si="119"/>
        <v>#NAME?</v>
      </c>
    </row>
    <row r="2535" spans="1:5" x14ac:dyDescent="0.3">
      <c r="A2535" s="73">
        <v>40164</v>
      </c>
      <c r="B2535" s="130">
        <v>1096.079956</v>
      </c>
      <c r="C2535" s="125">
        <f t="shared" si="117"/>
        <v>-3.4912428598309342E-3</v>
      </c>
      <c r="D2535" s="128">
        <f t="shared" si="118"/>
        <v>-3491.2428598309343</v>
      </c>
      <c r="E2535" s="128" t="e">
        <f t="shared" ca="1" si="119"/>
        <v>#NAME?</v>
      </c>
    </row>
    <row r="2536" spans="1:5" x14ac:dyDescent="0.3">
      <c r="A2536" s="73">
        <v>40163</v>
      </c>
      <c r="B2536" s="130">
        <v>1109.1800539999999</v>
      </c>
      <c r="C2536" s="125">
        <f t="shared" si="117"/>
        <v>-5.403339271969898E-5</v>
      </c>
      <c r="D2536" s="128">
        <f t="shared" si="118"/>
        <v>-54.03339271969898</v>
      </c>
      <c r="E2536" s="128" t="e">
        <f t="shared" ca="1" si="119"/>
        <v>#NAME?</v>
      </c>
    </row>
    <row r="2537" spans="1:5" x14ac:dyDescent="0.3">
      <c r="A2537" s="73">
        <v>40162</v>
      </c>
      <c r="B2537" s="130">
        <v>1107.9300539999999</v>
      </c>
      <c r="C2537" s="125">
        <f t="shared" si="117"/>
        <v>-8.3863698986319513E-4</v>
      </c>
      <c r="D2537" s="128">
        <f t="shared" si="118"/>
        <v>-838.63698986319514</v>
      </c>
      <c r="E2537" s="128" t="e">
        <f t="shared" ca="1" si="119"/>
        <v>#NAME?</v>
      </c>
    </row>
    <row r="2538" spans="1:5" x14ac:dyDescent="0.3">
      <c r="A2538" s="73">
        <v>40161</v>
      </c>
      <c r="B2538" s="130">
        <v>1114.1099850000001</v>
      </c>
      <c r="C2538" s="125">
        <f t="shared" si="117"/>
        <v>1.6866989691469936E-2</v>
      </c>
      <c r="D2538" s="128">
        <f t="shared" si="118"/>
        <v>16866.989691469935</v>
      </c>
      <c r="E2538" s="128" t="e">
        <f t="shared" ca="1" si="119"/>
        <v>#NAME?</v>
      </c>
    </row>
    <row r="2539" spans="1:5" x14ac:dyDescent="0.3">
      <c r="A2539" s="73">
        <v>40158</v>
      </c>
      <c r="B2539" s="130">
        <v>1106.410034</v>
      </c>
      <c r="C2539" s="125">
        <f t="shared" si="117"/>
        <v>1.3669428154810648E-2</v>
      </c>
      <c r="D2539" s="128">
        <f t="shared" si="118"/>
        <v>13669.428154810648</v>
      </c>
      <c r="E2539" s="128" t="e">
        <f t="shared" ca="1" si="119"/>
        <v>#NAME?</v>
      </c>
    </row>
    <row r="2540" spans="1:5" x14ac:dyDescent="0.3">
      <c r="A2540" s="73">
        <v>40157</v>
      </c>
      <c r="B2540" s="130">
        <v>1102.349976</v>
      </c>
      <c r="C2540" s="125">
        <f t="shared" si="117"/>
        <v>-7.4552541915162696E-3</v>
      </c>
      <c r="D2540" s="128">
        <f t="shared" si="118"/>
        <v>-7455.2541915162692</v>
      </c>
      <c r="E2540" s="128" t="e">
        <f t="shared" ca="1" si="119"/>
        <v>#NAME?</v>
      </c>
    </row>
    <row r="2541" spans="1:5" x14ac:dyDescent="0.3">
      <c r="A2541" s="73">
        <v>40156</v>
      </c>
      <c r="B2541" s="130">
        <v>1095.9499510000001</v>
      </c>
      <c r="C2541" s="125">
        <f t="shared" si="117"/>
        <v>-8.7731857183046547E-3</v>
      </c>
      <c r="D2541" s="128">
        <f t="shared" si="118"/>
        <v>-8773.1857183046541</v>
      </c>
      <c r="E2541" s="128" t="e">
        <f t="shared" ca="1" si="119"/>
        <v>#NAME?</v>
      </c>
    </row>
    <row r="2542" spans="1:5" x14ac:dyDescent="0.3">
      <c r="A2542" s="73">
        <v>40155</v>
      </c>
      <c r="B2542" s="130">
        <v>1091.9399410000001</v>
      </c>
      <c r="C2542" s="125">
        <f t="shared" si="117"/>
        <v>-1.2926714934613726E-2</v>
      </c>
      <c r="D2542" s="128">
        <f t="shared" si="118"/>
        <v>-12926.714934613725</v>
      </c>
      <c r="E2542" s="128" t="e">
        <f t="shared" ca="1" si="119"/>
        <v>#NAME?</v>
      </c>
    </row>
    <row r="2543" spans="1:5" x14ac:dyDescent="0.3">
      <c r="A2543" s="73">
        <v>40154</v>
      </c>
      <c r="B2543" s="130">
        <v>1103.25</v>
      </c>
      <c r="C2543" s="125">
        <f t="shared" si="117"/>
        <v>1.0876133835711954E-2</v>
      </c>
      <c r="D2543" s="128">
        <f t="shared" si="118"/>
        <v>10876.133835711955</v>
      </c>
      <c r="E2543" s="128" t="e">
        <f t="shared" ca="1" si="119"/>
        <v>#NAME?</v>
      </c>
    </row>
    <row r="2544" spans="1:5" x14ac:dyDescent="0.3">
      <c r="A2544" s="73">
        <v>40151</v>
      </c>
      <c r="B2544" s="130">
        <v>1105.9799800000001</v>
      </c>
      <c r="C2544" s="125">
        <f t="shared" si="117"/>
        <v>1.0119605221599715E-2</v>
      </c>
      <c r="D2544" s="128">
        <f t="shared" si="118"/>
        <v>10119.605221599715</v>
      </c>
      <c r="E2544" s="128" t="e">
        <f t="shared" ca="1" si="119"/>
        <v>#NAME?</v>
      </c>
    </row>
    <row r="2545" spans="1:5" x14ac:dyDescent="0.3">
      <c r="A2545" s="73">
        <v>40150</v>
      </c>
      <c r="B2545" s="130">
        <v>1099.920044</v>
      </c>
      <c r="C2545" s="125">
        <f t="shared" si="117"/>
        <v>-8.9025090680996399E-3</v>
      </c>
      <c r="D2545" s="128">
        <f t="shared" si="118"/>
        <v>-8902.50906809964</v>
      </c>
      <c r="E2545" s="128" t="e">
        <f t="shared" ca="1" si="119"/>
        <v>#NAME?</v>
      </c>
    </row>
    <row r="2546" spans="1:5" x14ac:dyDescent="0.3">
      <c r="A2546" s="73">
        <v>40149</v>
      </c>
      <c r="B2546" s="130">
        <v>1109.23999</v>
      </c>
      <c r="C2546" s="125">
        <f t="shared" si="117"/>
        <v>-9.7265297618998048E-4</v>
      </c>
      <c r="D2546" s="128">
        <f t="shared" si="118"/>
        <v>-972.65297618998045</v>
      </c>
      <c r="E2546" s="128" t="e">
        <f t="shared" ca="1" si="119"/>
        <v>#NAME?</v>
      </c>
    </row>
    <row r="2547" spans="1:5" x14ac:dyDescent="0.3">
      <c r="A2547" s="73">
        <v>40148</v>
      </c>
      <c r="B2547" s="130">
        <v>1108.8599850000001</v>
      </c>
      <c r="C2547" s="125">
        <f t="shared" si="117"/>
        <v>-3.9670421036819281E-4</v>
      </c>
      <c r="D2547" s="128">
        <f t="shared" si="118"/>
        <v>-396.70421036819283</v>
      </c>
      <c r="E2547" s="128" t="e">
        <f t="shared" ca="1" si="119"/>
        <v>#NAME?</v>
      </c>
    </row>
    <row r="2548" spans="1:5" x14ac:dyDescent="0.3">
      <c r="A2548" s="73">
        <v>40147</v>
      </c>
      <c r="B2548" s="130">
        <v>1095.630005</v>
      </c>
      <c r="C2548" s="125">
        <f t="shared" si="117"/>
        <v>1.9662225548928713E-3</v>
      </c>
      <c r="D2548" s="128">
        <f t="shared" si="118"/>
        <v>1966.2225548928714</v>
      </c>
      <c r="E2548" s="128" t="e">
        <f t="shared" ca="1" si="119"/>
        <v>#NAME?</v>
      </c>
    </row>
    <row r="2549" spans="1:5" x14ac:dyDescent="0.3">
      <c r="A2549" s="73">
        <v>40144</v>
      </c>
      <c r="B2549" s="130">
        <v>1091.48999</v>
      </c>
      <c r="C2549" s="125">
        <f t="shared" si="117"/>
        <v>3.9089805738290462E-3</v>
      </c>
      <c r="D2549" s="128">
        <f t="shared" si="118"/>
        <v>3908.9805738290461</v>
      </c>
      <c r="E2549" s="128" t="e">
        <f t="shared" ca="1" si="119"/>
        <v>#NAME?</v>
      </c>
    </row>
    <row r="2550" spans="1:5" x14ac:dyDescent="0.3">
      <c r="A2550" s="73">
        <v>40142</v>
      </c>
      <c r="B2550" s="130">
        <v>1110.630005</v>
      </c>
      <c r="C2550" s="125">
        <f t="shared" si="117"/>
        <v>1.1033122037731768E-2</v>
      </c>
      <c r="D2550" s="128">
        <f t="shared" si="118"/>
        <v>11033.122037731768</v>
      </c>
      <c r="E2550" s="128" t="e">
        <f t="shared" ca="1" si="119"/>
        <v>#NAME?</v>
      </c>
    </row>
    <row r="2551" spans="1:5" x14ac:dyDescent="0.3">
      <c r="A2551" s="73">
        <v>40141</v>
      </c>
      <c r="B2551" s="130">
        <v>1105.650024</v>
      </c>
      <c r="C2551" s="125">
        <f t="shared" si="117"/>
        <v>1.1564408271064197E-2</v>
      </c>
      <c r="D2551" s="128">
        <f t="shared" si="118"/>
        <v>11564.408271064198</v>
      </c>
      <c r="E2551" s="128" t="e">
        <f t="shared" ca="1" si="119"/>
        <v>#NAME?</v>
      </c>
    </row>
    <row r="2552" spans="1:5" x14ac:dyDescent="0.3">
      <c r="A2552" s="73">
        <v>40140</v>
      </c>
      <c r="B2552" s="130">
        <v>1106.23999</v>
      </c>
      <c r="C2552" s="125">
        <f t="shared" si="117"/>
        <v>1.2039406566521915E-2</v>
      </c>
      <c r="D2552" s="128">
        <f t="shared" si="118"/>
        <v>12039.406566521915</v>
      </c>
      <c r="E2552" s="128" t="e">
        <f t="shared" ca="1" si="119"/>
        <v>#NAME?</v>
      </c>
    </row>
    <row r="2553" spans="1:5" x14ac:dyDescent="0.3">
      <c r="A2553" s="73">
        <v>40137</v>
      </c>
      <c r="B2553" s="130">
        <v>1091.380005</v>
      </c>
      <c r="C2553" s="125">
        <f t="shared" si="117"/>
        <v>2.0648980630505909E-2</v>
      </c>
      <c r="D2553" s="128">
        <f t="shared" si="118"/>
        <v>20648.98063050591</v>
      </c>
      <c r="E2553" s="128" t="e">
        <f t="shared" ca="1" si="119"/>
        <v>#NAME?</v>
      </c>
    </row>
    <row r="2554" spans="1:5" x14ac:dyDescent="0.3">
      <c r="A2554" s="73">
        <v>40136</v>
      </c>
      <c r="B2554" s="130">
        <v>1094.900024</v>
      </c>
      <c r="C2554" s="125">
        <f t="shared" si="117"/>
        <v>2.6504053765110447E-2</v>
      </c>
      <c r="D2554" s="128">
        <f t="shared" si="118"/>
        <v>26504.053765110446</v>
      </c>
      <c r="E2554" s="128" t="e">
        <f t="shared" ca="1" si="119"/>
        <v>#NAME?</v>
      </c>
    </row>
    <row r="2555" spans="1:5" x14ac:dyDescent="0.3">
      <c r="A2555" s="73">
        <v>40135</v>
      </c>
      <c r="B2555" s="130">
        <v>1109.8000489999999</v>
      </c>
      <c r="C2555" s="125">
        <f t="shared" si="117"/>
        <v>6.048738557095068E-2</v>
      </c>
      <c r="D2555" s="128">
        <f t="shared" si="118"/>
        <v>60487.385570950682</v>
      </c>
      <c r="E2555" s="128" t="e">
        <f t="shared" ca="1" si="119"/>
        <v>#NAME?</v>
      </c>
    </row>
    <row r="2556" spans="1:5" x14ac:dyDescent="0.3">
      <c r="A2556" s="73">
        <v>40134</v>
      </c>
      <c r="B2556" s="130">
        <v>1110.3199460000001</v>
      </c>
      <c r="C2556" s="125">
        <f t="shared" si="117"/>
        <v>6.2090385484094179E-2</v>
      </c>
      <c r="D2556" s="128">
        <f t="shared" si="118"/>
        <v>62090.385484094179</v>
      </c>
      <c r="E2556" s="128" t="e">
        <f t="shared" ca="1" si="119"/>
        <v>#NAME?</v>
      </c>
    </row>
    <row r="2557" spans="1:5" x14ac:dyDescent="0.3">
      <c r="A2557" s="73">
        <v>40133</v>
      </c>
      <c r="B2557" s="130">
        <v>1109.3000489999999</v>
      </c>
      <c r="C2557" s="125">
        <f t="shared" si="117"/>
        <v>6.3689056920791076E-2</v>
      </c>
      <c r="D2557" s="128">
        <f t="shared" si="118"/>
        <v>63689.056920791074</v>
      </c>
      <c r="E2557" s="128" t="e">
        <f t="shared" ca="1" si="119"/>
        <v>#NAME?</v>
      </c>
    </row>
    <row r="2558" spans="1:5" x14ac:dyDescent="0.3">
      <c r="A2558" s="73">
        <v>40130</v>
      </c>
      <c r="B2558" s="130">
        <v>1093.4799800000001</v>
      </c>
      <c r="C2558" s="125">
        <f t="shared" si="117"/>
        <v>5.5289128694600898E-2</v>
      </c>
      <c r="D2558" s="128">
        <f t="shared" si="118"/>
        <v>55289.128694600899</v>
      </c>
      <c r="E2558" s="128" t="e">
        <f t="shared" ca="1" si="119"/>
        <v>#NAME?</v>
      </c>
    </row>
    <row r="2559" spans="1:5" x14ac:dyDescent="0.3">
      <c r="A2559" s="73">
        <v>40129</v>
      </c>
      <c r="B2559" s="130">
        <v>1087.23999</v>
      </c>
      <c r="C2559" s="125">
        <f t="shared" si="117"/>
        <v>1.9819723384356003E-2</v>
      </c>
      <c r="D2559" s="128">
        <f t="shared" si="118"/>
        <v>19819.723384356002</v>
      </c>
      <c r="E2559" s="128" t="e">
        <f t="shared" ca="1" si="119"/>
        <v>#NAME?</v>
      </c>
    </row>
    <row r="2560" spans="1:5" x14ac:dyDescent="0.3">
      <c r="A2560" s="73">
        <v>40128</v>
      </c>
      <c r="B2560" s="130">
        <v>1098.51001</v>
      </c>
      <c r="C2560" s="125">
        <f t="shared" si="117"/>
        <v>5.3595239665100491E-2</v>
      </c>
      <c r="D2560" s="128">
        <f t="shared" si="118"/>
        <v>53595.239665100489</v>
      </c>
      <c r="E2560" s="128" t="e">
        <f t="shared" ca="1" si="119"/>
        <v>#NAME?</v>
      </c>
    </row>
    <row r="2561" spans="1:5" x14ac:dyDescent="0.3">
      <c r="A2561" s="73">
        <v>40127</v>
      </c>
      <c r="B2561" s="130">
        <v>1093.01001</v>
      </c>
      <c r="C2561" s="125">
        <f t="shared" si="117"/>
        <v>2.7834960225699756E-2</v>
      </c>
      <c r="D2561" s="128">
        <f t="shared" si="118"/>
        <v>27834.960225699757</v>
      </c>
      <c r="E2561" s="128" t="e">
        <f t="shared" ca="1" si="119"/>
        <v>#NAME?</v>
      </c>
    </row>
    <row r="2562" spans="1:5" x14ac:dyDescent="0.3">
      <c r="A2562" s="73">
        <v>40126</v>
      </c>
      <c r="B2562" s="130">
        <v>1093.079956</v>
      </c>
      <c r="C2562" s="125">
        <f t="shared" si="117"/>
        <v>2.4490375556519339E-2</v>
      </c>
      <c r="D2562" s="128">
        <f t="shared" si="118"/>
        <v>24490.375556519339</v>
      </c>
      <c r="E2562" s="128" t="e">
        <f t="shared" ca="1" si="119"/>
        <v>#NAME?</v>
      </c>
    </row>
    <row r="2563" spans="1:5" x14ac:dyDescent="0.3">
      <c r="A2563" s="73">
        <v>40123</v>
      </c>
      <c r="B2563" s="130">
        <v>1069.3000489999999</v>
      </c>
      <c r="C2563" s="125">
        <f t="shared" si="117"/>
        <v>-9.5405031761505166E-3</v>
      </c>
      <c r="D2563" s="128">
        <f t="shared" si="118"/>
        <v>-9540.5031761505161</v>
      </c>
      <c r="E2563" s="128" t="e">
        <f t="shared" ca="1" si="119"/>
        <v>#NAME?</v>
      </c>
    </row>
    <row r="2564" spans="1:5" x14ac:dyDescent="0.3">
      <c r="A2564" s="73">
        <v>40122</v>
      </c>
      <c r="B2564" s="130">
        <v>1066.630005</v>
      </c>
      <c r="C2564" s="125">
        <f t="shared" si="117"/>
        <v>-2.4045921606023035E-2</v>
      </c>
      <c r="D2564" s="128">
        <f t="shared" si="118"/>
        <v>-24045.921606023036</v>
      </c>
      <c r="E2564" s="128" t="e">
        <f t="shared" ca="1" si="119"/>
        <v>#NAME?</v>
      </c>
    </row>
    <row r="2565" spans="1:5" x14ac:dyDescent="0.3">
      <c r="A2565" s="73">
        <v>40121</v>
      </c>
      <c r="B2565" s="130">
        <v>1046.5</v>
      </c>
      <c r="C2565" s="125">
        <f t="shared" si="117"/>
        <v>-3.2273000948259689E-2</v>
      </c>
      <c r="D2565" s="128">
        <f t="shared" si="118"/>
        <v>-32273.000948259691</v>
      </c>
      <c r="E2565" s="128" t="e">
        <f t="shared" ca="1" si="119"/>
        <v>#NAME?</v>
      </c>
    </row>
    <row r="2566" spans="1:5" x14ac:dyDescent="0.3">
      <c r="A2566" s="73">
        <v>40120</v>
      </c>
      <c r="B2566" s="130">
        <v>1045.410034</v>
      </c>
      <c r="C2566" s="125">
        <f t="shared" si="117"/>
        <v>-4.1840066111337615E-2</v>
      </c>
      <c r="D2566" s="128">
        <f t="shared" si="118"/>
        <v>-41840.066111337612</v>
      </c>
      <c r="E2566" s="128" t="e">
        <f t="shared" ca="1" si="119"/>
        <v>#NAME?</v>
      </c>
    </row>
    <row r="2567" spans="1:5" x14ac:dyDescent="0.3">
      <c r="A2567" s="73">
        <v>40119</v>
      </c>
      <c r="B2567" s="130">
        <v>1042.880005</v>
      </c>
      <c r="C2567" s="125">
        <f t="shared" si="117"/>
        <v>-5.0122530349331007E-2</v>
      </c>
      <c r="D2567" s="128">
        <f t="shared" si="118"/>
        <v>-50122.530349331006</v>
      </c>
      <c r="E2567" s="128" t="e">
        <f t="shared" ca="1" si="119"/>
        <v>#NAME?</v>
      </c>
    </row>
    <row r="2568" spans="1:5" x14ac:dyDescent="0.3">
      <c r="A2568" s="73">
        <v>40116</v>
      </c>
      <c r="B2568" s="130">
        <v>1036.1899410000001</v>
      </c>
      <c r="C2568" s="125">
        <f t="shared" ref="C2568:C2631" si="120">B2568/B2578-1</f>
        <v>-4.7339392508525147E-2</v>
      </c>
      <c r="D2568" s="128">
        <f t="shared" ref="D2568:D2631" si="121">C2568*$B$5</f>
        <v>-47339.392508525147</v>
      </c>
      <c r="E2568" s="128" t="e">
        <f t="shared" ref="E2568:E2631" ca="1" si="122">ABS(_xlfn.PERCENTILE.INC(OFFSET(D2568,0,0,Window),1-VaRLevel))</f>
        <v>#NAME?</v>
      </c>
    </row>
    <row r="2569" spans="1:5" x14ac:dyDescent="0.3">
      <c r="A2569" s="73">
        <v>40115</v>
      </c>
      <c r="B2569" s="130">
        <v>1066.1099850000001</v>
      </c>
      <c r="C2569" s="125">
        <f t="shared" si="120"/>
        <v>-2.7768724339429784E-2</v>
      </c>
      <c r="D2569" s="128">
        <f t="shared" si="121"/>
        <v>-27768.724339429784</v>
      </c>
      <c r="E2569" s="128" t="e">
        <f t="shared" ca="1" si="122"/>
        <v>#NAME?</v>
      </c>
    </row>
    <row r="2570" spans="1:5" x14ac:dyDescent="0.3">
      <c r="A2570" s="73">
        <v>40114</v>
      </c>
      <c r="B2570" s="130">
        <v>1042.630005</v>
      </c>
      <c r="C2570" s="125">
        <f t="shared" si="120"/>
        <v>-4.5228122282959582E-2</v>
      </c>
      <c r="D2570" s="128">
        <f t="shared" si="121"/>
        <v>-45228.122282959579</v>
      </c>
      <c r="E2570" s="128" t="e">
        <f t="shared" ca="1" si="122"/>
        <v>#NAME?</v>
      </c>
    </row>
    <row r="2571" spans="1:5" x14ac:dyDescent="0.3">
      <c r="A2571" s="73">
        <v>40113</v>
      </c>
      <c r="B2571" s="130">
        <v>1063.410034</v>
      </c>
      <c r="C2571" s="125">
        <f t="shared" si="120"/>
        <v>-9.1129320415426207E-3</v>
      </c>
      <c r="D2571" s="128">
        <f t="shared" si="121"/>
        <v>-9112.9320415426209</v>
      </c>
      <c r="E2571" s="128" t="e">
        <f t="shared" ca="1" si="122"/>
        <v>#NAME?</v>
      </c>
    </row>
    <row r="2572" spans="1:5" x14ac:dyDescent="0.3">
      <c r="A2572" s="73">
        <v>40112</v>
      </c>
      <c r="B2572" s="130">
        <v>1066.9499510000001</v>
      </c>
      <c r="C2572" s="125">
        <f t="shared" si="120"/>
        <v>-8.585835685672949E-3</v>
      </c>
      <c r="D2572" s="128">
        <f t="shared" si="121"/>
        <v>-8585.8356856729497</v>
      </c>
      <c r="E2572" s="128" t="e">
        <f t="shared" ca="1" si="122"/>
        <v>#NAME?</v>
      </c>
    </row>
    <row r="2573" spans="1:5" x14ac:dyDescent="0.3">
      <c r="A2573" s="73">
        <v>40109</v>
      </c>
      <c r="B2573" s="130">
        <v>1079.599976</v>
      </c>
      <c r="C2573" s="125">
        <f t="shared" si="120"/>
        <v>7.5688863878233814E-3</v>
      </c>
      <c r="D2573" s="128">
        <f t="shared" si="121"/>
        <v>7568.8863878233815</v>
      </c>
      <c r="E2573" s="128" t="e">
        <f t="shared" ca="1" si="122"/>
        <v>#NAME?</v>
      </c>
    </row>
    <row r="2574" spans="1:5" x14ac:dyDescent="0.3">
      <c r="A2574" s="73">
        <v>40108</v>
      </c>
      <c r="B2574" s="130">
        <v>1092.910034</v>
      </c>
      <c r="C2574" s="125">
        <f t="shared" si="120"/>
        <v>2.5744316659989996E-2</v>
      </c>
      <c r="D2574" s="128">
        <f t="shared" si="121"/>
        <v>25744.316659989996</v>
      </c>
      <c r="E2574" s="128" t="e">
        <f t="shared" ca="1" si="122"/>
        <v>#NAME?</v>
      </c>
    </row>
    <row r="2575" spans="1:5" x14ac:dyDescent="0.3">
      <c r="A2575" s="73">
        <v>40107</v>
      </c>
      <c r="B2575" s="130">
        <v>1081.400024</v>
      </c>
      <c r="C2575" s="125">
        <f t="shared" si="120"/>
        <v>2.2523184053234724E-2</v>
      </c>
      <c r="D2575" s="128">
        <f t="shared" si="121"/>
        <v>22523.184053234723</v>
      </c>
      <c r="E2575" s="128" t="e">
        <f t="shared" ca="1" si="122"/>
        <v>#NAME?</v>
      </c>
    </row>
    <row r="2576" spans="1:5" x14ac:dyDescent="0.3">
      <c r="A2576" s="73">
        <v>40106</v>
      </c>
      <c r="B2576" s="130">
        <v>1091.0600589999999</v>
      </c>
      <c r="C2576" s="125">
        <f t="shared" si="120"/>
        <v>3.4454726372105338E-2</v>
      </c>
      <c r="D2576" s="128">
        <f t="shared" si="121"/>
        <v>34454.726372105339</v>
      </c>
      <c r="E2576" s="128" t="e">
        <f t="shared" ca="1" si="122"/>
        <v>#NAME?</v>
      </c>
    </row>
    <row r="2577" spans="1:5" x14ac:dyDescent="0.3">
      <c r="A2577" s="73">
        <v>40105</v>
      </c>
      <c r="B2577" s="130">
        <v>1097.910034</v>
      </c>
      <c r="C2577" s="125">
        <f t="shared" si="120"/>
        <v>5.5216034401539105E-2</v>
      </c>
      <c r="D2577" s="128">
        <f t="shared" si="121"/>
        <v>55216.034401539102</v>
      </c>
      <c r="E2577" s="128" t="e">
        <f t="shared" ca="1" si="122"/>
        <v>#NAME?</v>
      </c>
    </row>
    <row r="2578" spans="1:5" x14ac:dyDescent="0.3">
      <c r="A2578" s="73">
        <v>40102</v>
      </c>
      <c r="B2578" s="130">
        <v>1087.6800539999999</v>
      </c>
      <c r="C2578" s="125">
        <f t="shared" si="120"/>
        <v>6.0933950484704624E-2</v>
      </c>
      <c r="D2578" s="128">
        <f t="shared" si="121"/>
        <v>60933.950484704626</v>
      </c>
      <c r="E2578" s="128" t="e">
        <f t="shared" ca="1" si="122"/>
        <v>#NAME?</v>
      </c>
    </row>
    <row r="2579" spans="1:5" x14ac:dyDescent="0.3">
      <c r="A2579" s="73">
        <v>40101</v>
      </c>
      <c r="B2579" s="130">
        <v>1096.5600589999999</v>
      </c>
      <c r="C2579" s="125">
        <f t="shared" si="120"/>
        <v>6.477650585486816E-2</v>
      </c>
      <c r="D2579" s="128">
        <f t="shared" si="121"/>
        <v>64776.505854868163</v>
      </c>
      <c r="E2579" s="128" t="e">
        <f t="shared" ca="1" si="122"/>
        <v>#NAME?</v>
      </c>
    </row>
    <row r="2580" spans="1:5" x14ac:dyDescent="0.3">
      <c r="A2580" s="73">
        <v>40100</v>
      </c>
      <c r="B2580" s="130">
        <v>1092.0200199999999</v>
      </c>
      <c r="C2580" s="125">
        <f t="shared" si="120"/>
        <v>3.3053378603651984E-2</v>
      </c>
      <c r="D2580" s="128">
        <f t="shared" si="121"/>
        <v>33053.378603651981</v>
      </c>
      <c r="E2580" s="128" t="e">
        <f t="shared" ca="1" si="122"/>
        <v>#NAME?</v>
      </c>
    </row>
    <row r="2581" spans="1:5" x14ac:dyDescent="0.3">
      <c r="A2581" s="73">
        <v>40099</v>
      </c>
      <c r="B2581" s="130">
        <v>1073.1899410000001</v>
      </c>
      <c r="C2581" s="125">
        <f t="shared" si="120"/>
        <v>1.186105748382138E-2</v>
      </c>
      <c r="D2581" s="128">
        <f t="shared" si="121"/>
        <v>11861.05748382138</v>
      </c>
      <c r="E2581" s="128" t="e">
        <f t="shared" ca="1" si="122"/>
        <v>#NAME?</v>
      </c>
    </row>
    <row r="2582" spans="1:5" x14ac:dyDescent="0.3">
      <c r="A2582" s="73">
        <v>40098</v>
      </c>
      <c r="B2582" s="130">
        <v>1076.1899410000001</v>
      </c>
      <c r="C2582" s="125">
        <f t="shared" si="120"/>
        <v>1.2427290493279175E-2</v>
      </c>
      <c r="D2582" s="128">
        <f t="shared" si="121"/>
        <v>12427.290493279175</v>
      </c>
      <c r="E2582" s="128" t="e">
        <f t="shared" ca="1" si="122"/>
        <v>#NAME?</v>
      </c>
    </row>
    <row r="2583" spans="1:5" x14ac:dyDescent="0.3">
      <c r="A2583" s="73">
        <v>40095</v>
      </c>
      <c r="B2583" s="130">
        <v>1071.48999</v>
      </c>
      <c r="C2583" s="125">
        <f t="shared" si="120"/>
        <v>2.5957970154742771E-2</v>
      </c>
      <c r="D2583" s="128">
        <f t="shared" si="121"/>
        <v>25957.970154742772</v>
      </c>
      <c r="E2583" s="128" t="e">
        <f t="shared" ca="1" si="122"/>
        <v>#NAME?</v>
      </c>
    </row>
    <row r="2584" spans="1:5" x14ac:dyDescent="0.3">
      <c r="A2584" s="73">
        <v>40094</v>
      </c>
      <c r="B2584" s="130">
        <v>1065.4799800000001</v>
      </c>
      <c r="C2584" s="125">
        <f t="shared" si="120"/>
        <v>1.3989560701862302E-2</v>
      </c>
      <c r="D2584" s="128">
        <f t="shared" si="121"/>
        <v>13989.560701862303</v>
      </c>
      <c r="E2584" s="128" t="e">
        <f t="shared" ca="1" si="122"/>
        <v>#NAME?</v>
      </c>
    </row>
    <row r="2585" spans="1:5" x14ac:dyDescent="0.3">
      <c r="A2585" s="73">
        <v>40093</v>
      </c>
      <c r="B2585" s="130">
        <v>1057.579956</v>
      </c>
      <c r="C2585" s="125">
        <f t="shared" si="120"/>
        <v>-3.1012650140981313E-3</v>
      </c>
      <c r="D2585" s="128">
        <f t="shared" si="121"/>
        <v>-3101.2650140981314</v>
      </c>
      <c r="E2585" s="128" t="e">
        <f t="shared" ca="1" si="122"/>
        <v>#NAME?</v>
      </c>
    </row>
    <row r="2586" spans="1:5" x14ac:dyDescent="0.3">
      <c r="A2586" s="73">
        <v>40092</v>
      </c>
      <c r="B2586" s="130">
        <v>1054.719971</v>
      </c>
      <c r="C2586" s="125">
        <f t="shared" si="120"/>
        <v>-1.5807310585961409E-2</v>
      </c>
      <c r="D2586" s="128">
        <f t="shared" si="121"/>
        <v>-15807.31058596141</v>
      </c>
      <c r="E2586" s="128" t="e">
        <f t="shared" ca="1" si="122"/>
        <v>#NAME?</v>
      </c>
    </row>
    <row r="2587" spans="1:5" x14ac:dyDescent="0.3">
      <c r="A2587" s="73">
        <v>40091</v>
      </c>
      <c r="B2587" s="130">
        <v>1040.459961</v>
      </c>
      <c r="C2587" s="125">
        <f t="shared" si="120"/>
        <v>-2.27303291446741E-2</v>
      </c>
      <c r="D2587" s="128">
        <f t="shared" si="121"/>
        <v>-22730.329144674099</v>
      </c>
      <c r="E2587" s="128" t="e">
        <f t="shared" ca="1" si="122"/>
        <v>#NAME?</v>
      </c>
    </row>
    <row r="2588" spans="1:5" x14ac:dyDescent="0.3">
      <c r="A2588" s="73">
        <v>40088</v>
      </c>
      <c r="B2588" s="130">
        <v>1025.209961</v>
      </c>
      <c r="C2588" s="125">
        <f t="shared" si="120"/>
        <v>-4.0335192383764373E-2</v>
      </c>
      <c r="D2588" s="128">
        <f t="shared" si="121"/>
        <v>-40335.19238376437</v>
      </c>
      <c r="E2588" s="128" t="e">
        <f t="shared" ca="1" si="122"/>
        <v>#NAME?</v>
      </c>
    </row>
    <row r="2589" spans="1:5" x14ac:dyDescent="0.3">
      <c r="A2589" s="73">
        <v>40087</v>
      </c>
      <c r="B2589" s="130">
        <v>1029.849976</v>
      </c>
      <c r="C2589" s="125">
        <f t="shared" si="120"/>
        <v>-3.3449412321555516E-2</v>
      </c>
      <c r="D2589" s="128">
        <f t="shared" si="121"/>
        <v>-33449.412321555516</v>
      </c>
      <c r="E2589" s="128" t="e">
        <f t="shared" ca="1" si="122"/>
        <v>#NAME?</v>
      </c>
    </row>
    <row r="2590" spans="1:5" x14ac:dyDescent="0.3">
      <c r="A2590" s="73">
        <v>40086</v>
      </c>
      <c r="B2590" s="130">
        <v>1057.079956</v>
      </c>
      <c r="C2590" s="125">
        <f t="shared" si="120"/>
        <v>-1.0928603138884219E-2</v>
      </c>
      <c r="D2590" s="128">
        <f t="shared" si="121"/>
        <v>-10928.603138884218</v>
      </c>
      <c r="E2590" s="128" t="e">
        <f t="shared" ca="1" si="122"/>
        <v>#NAME?</v>
      </c>
    </row>
    <row r="2591" spans="1:5" x14ac:dyDescent="0.3">
      <c r="A2591" s="73">
        <v>40085</v>
      </c>
      <c r="B2591" s="130">
        <v>1060.6099850000001</v>
      </c>
      <c r="C2591" s="125">
        <f t="shared" si="120"/>
        <v>7.58099233547882E-3</v>
      </c>
      <c r="D2591" s="128">
        <f t="shared" si="121"/>
        <v>7580.9923354788198</v>
      </c>
      <c r="E2591" s="128" t="e">
        <f t="shared" ca="1" si="122"/>
        <v>#NAME?</v>
      </c>
    </row>
    <row r="2592" spans="1:5" x14ac:dyDescent="0.3">
      <c r="A2592" s="73">
        <v>40084</v>
      </c>
      <c r="B2592" s="130">
        <v>1062.9799800000001</v>
      </c>
      <c r="C2592" s="125">
        <f t="shared" si="120"/>
        <v>1.2998660531338357E-2</v>
      </c>
      <c r="D2592" s="128">
        <f t="shared" si="121"/>
        <v>12998.660531338357</v>
      </c>
      <c r="E2592" s="128" t="e">
        <f t="shared" ca="1" si="122"/>
        <v>#NAME?</v>
      </c>
    </row>
    <row r="2593" spans="1:5" x14ac:dyDescent="0.3">
      <c r="A2593" s="73">
        <v>40081</v>
      </c>
      <c r="B2593" s="130">
        <v>1044.380005</v>
      </c>
      <c r="C2593" s="125">
        <f t="shared" si="120"/>
        <v>1.5824087075735349E-3</v>
      </c>
      <c r="D2593" s="128">
        <f t="shared" si="121"/>
        <v>1582.4087075735349</v>
      </c>
      <c r="E2593" s="128" t="e">
        <f t="shared" ca="1" si="122"/>
        <v>#NAME?</v>
      </c>
    </row>
    <row r="2594" spans="1:5" x14ac:dyDescent="0.3">
      <c r="A2594" s="73">
        <v>40080</v>
      </c>
      <c r="B2594" s="130">
        <v>1050.780029</v>
      </c>
      <c r="C2594" s="125">
        <f t="shared" si="120"/>
        <v>6.3593137937540956E-3</v>
      </c>
      <c r="D2594" s="128">
        <f t="shared" si="121"/>
        <v>6359.313793754096</v>
      </c>
      <c r="E2594" s="128" t="e">
        <f t="shared" ca="1" si="122"/>
        <v>#NAME?</v>
      </c>
    </row>
    <row r="2595" spans="1:5" x14ac:dyDescent="0.3">
      <c r="A2595" s="73">
        <v>40079</v>
      </c>
      <c r="B2595" s="130">
        <v>1060.869995</v>
      </c>
      <c r="C2595" s="125">
        <f t="shared" si="120"/>
        <v>2.6611959059252621E-2</v>
      </c>
      <c r="D2595" s="128">
        <f t="shared" si="121"/>
        <v>26611.959059252622</v>
      </c>
      <c r="E2595" s="128" t="e">
        <f t="shared" ca="1" si="122"/>
        <v>#NAME?</v>
      </c>
    </row>
    <row r="2596" spans="1:5" x14ac:dyDescent="0.3">
      <c r="A2596" s="73">
        <v>40078</v>
      </c>
      <c r="B2596" s="130">
        <v>1071.660034</v>
      </c>
      <c r="C2596" s="125">
        <f t="shared" si="120"/>
        <v>4.5124312040428771E-2</v>
      </c>
      <c r="D2596" s="128">
        <f t="shared" si="121"/>
        <v>45124.312040428769</v>
      </c>
      <c r="E2596" s="128" t="e">
        <f t="shared" ca="1" si="122"/>
        <v>#NAME?</v>
      </c>
    </row>
    <row r="2597" spans="1:5" x14ac:dyDescent="0.3">
      <c r="A2597" s="73">
        <v>40077</v>
      </c>
      <c r="B2597" s="130">
        <v>1064.660034</v>
      </c>
      <c r="C2597" s="125">
        <f t="shared" si="120"/>
        <v>4.7481315289697346E-2</v>
      </c>
      <c r="D2597" s="128">
        <f t="shared" si="121"/>
        <v>47481.315289697348</v>
      </c>
      <c r="E2597" s="128" t="e">
        <f t="shared" ca="1" si="122"/>
        <v>#NAME?</v>
      </c>
    </row>
    <row r="2598" spans="1:5" x14ac:dyDescent="0.3">
      <c r="A2598" s="73">
        <v>40074</v>
      </c>
      <c r="B2598" s="130">
        <v>1068.3000489999999</v>
      </c>
      <c r="C2598" s="125">
        <f t="shared" si="120"/>
        <v>6.4849945824029476E-2</v>
      </c>
      <c r="D2598" s="128">
        <f t="shared" si="121"/>
        <v>64849.945824029477</v>
      </c>
      <c r="E2598" s="128" t="e">
        <f t="shared" ca="1" si="122"/>
        <v>#NAME?</v>
      </c>
    </row>
    <row r="2599" spans="1:5" x14ac:dyDescent="0.3">
      <c r="A2599" s="73">
        <v>40073</v>
      </c>
      <c r="B2599" s="130">
        <v>1065.48999</v>
      </c>
      <c r="C2599" s="125">
        <f t="shared" si="120"/>
        <v>7.1113335008796241E-2</v>
      </c>
      <c r="D2599" s="128">
        <f t="shared" si="121"/>
        <v>71113.335008796246</v>
      </c>
      <c r="E2599" s="128" t="e">
        <f t="shared" ca="1" si="122"/>
        <v>#NAME?</v>
      </c>
    </row>
    <row r="2600" spans="1:5" x14ac:dyDescent="0.3">
      <c r="A2600" s="73">
        <v>40072</v>
      </c>
      <c r="B2600" s="130">
        <v>1068.76001</v>
      </c>
      <c r="C2600" s="125">
        <f t="shared" si="120"/>
        <v>7.0858917036287217E-2</v>
      </c>
      <c r="D2600" s="128">
        <f t="shared" si="121"/>
        <v>70858.91703628721</v>
      </c>
      <c r="E2600" s="128" t="e">
        <f t="shared" ca="1" si="122"/>
        <v>#NAME?</v>
      </c>
    </row>
    <row r="2601" spans="1:5" x14ac:dyDescent="0.3">
      <c r="A2601" s="73">
        <v>40071</v>
      </c>
      <c r="B2601" s="130">
        <v>1052.630005</v>
      </c>
      <c r="C2601" s="125">
        <f t="shared" si="120"/>
        <v>3.1363298932821637E-2</v>
      </c>
      <c r="D2601" s="128">
        <f t="shared" si="121"/>
        <v>31363.298932821635</v>
      </c>
      <c r="E2601" s="128" t="e">
        <f t="shared" ca="1" si="122"/>
        <v>#NAME?</v>
      </c>
    </row>
    <row r="2602" spans="1:5" x14ac:dyDescent="0.3">
      <c r="A2602" s="73">
        <v>40070</v>
      </c>
      <c r="B2602" s="130">
        <v>1049.339966</v>
      </c>
      <c r="C2602" s="125">
        <f t="shared" si="120"/>
        <v>1.9836053889820571E-2</v>
      </c>
      <c r="D2602" s="128">
        <f t="shared" si="121"/>
        <v>19836.05388982057</v>
      </c>
      <c r="E2602" s="128" t="e">
        <f t="shared" ca="1" si="122"/>
        <v>#NAME?</v>
      </c>
    </row>
    <row r="2603" spans="1:5" x14ac:dyDescent="0.3">
      <c r="A2603" s="73">
        <v>40067</v>
      </c>
      <c r="B2603" s="130">
        <v>1042.7299800000001</v>
      </c>
      <c r="C2603" s="125">
        <f t="shared" si="120"/>
        <v>1.1396923536769465E-2</v>
      </c>
      <c r="D2603" s="128">
        <f t="shared" si="121"/>
        <v>11396.923536769465</v>
      </c>
      <c r="E2603" s="128" t="e">
        <f t="shared" ca="1" si="122"/>
        <v>#NAME?</v>
      </c>
    </row>
    <row r="2604" spans="1:5" x14ac:dyDescent="0.3">
      <c r="A2604" s="73">
        <v>40066</v>
      </c>
      <c r="B2604" s="130">
        <v>1044.1400149999999</v>
      </c>
      <c r="C2604" s="125">
        <f t="shared" si="120"/>
        <v>1.5581858224632539E-2</v>
      </c>
      <c r="D2604" s="128">
        <f t="shared" si="121"/>
        <v>15581.858224632539</v>
      </c>
      <c r="E2604" s="128" t="e">
        <f t="shared" ca="1" si="122"/>
        <v>#NAME?</v>
      </c>
    </row>
    <row r="2605" spans="1:5" x14ac:dyDescent="0.3">
      <c r="A2605" s="73">
        <v>40065</v>
      </c>
      <c r="B2605" s="130">
        <v>1033.369995</v>
      </c>
      <c r="C2605" s="125">
        <f t="shared" si="120"/>
        <v>5.2237305447471183E-3</v>
      </c>
      <c r="D2605" s="128">
        <f t="shared" si="121"/>
        <v>5223.7305447471181</v>
      </c>
      <c r="E2605" s="128" t="e">
        <f t="shared" ca="1" si="122"/>
        <v>#NAME?</v>
      </c>
    </row>
    <row r="2606" spans="1:5" x14ac:dyDescent="0.3">
      <c r="A2606" s="73">
        <v>40064</v>
      </c>
      <c r="B2606" s="130">
        <v>1025.3900149999999</v>
      </c>
      <c r="C2606" s="125">
        <f t="shared" si="120"/>
        <v>-1.7544488379550582E-4</v>
      </c>
      <c r="D2606" s="128">
        <f t="shared" si="121"/>
        <v>-175.44488379550583</v>
      </c>
      <c r="E2606" s="128" t="e">
        <f t="shared" ca="1" si="122"/>
        <v>#NAME?</v>
      </c>
    </row>
    <row r="2607" spans="1:5" x14ac:dyDescent="0.3">
      <c r="A2607" s="73">
        <v>40060</v>
      </c>
      <c r="B2607" s="130">
        <v>1016.400024</v>
      </c>
      <c r="C2607" s="125">
        <f t="shared" si="120"/>
        <v>-9.4822107847825077E-3</v>
      </c>
      <c r="D2607" s="128">
        <f t="shared" si="121"/>
        <v>-9482.2107847825082</v>
      </c>
      <c r="E2607" s="128" t="e">
        <f t="shared" ca="1" si="122"/>
        <v>#NAME?</v>
      </c>
    </row>
    <row r="2608" spans="1:5" x14ac:dyDescent="0.3">
      <c r="A2608" s="73">
        <v>40059</v>
      </c>
      <c r="B2608" s="130">
        <v>1003.23999</v>
      </c>
      <c r="C2608" s="125">
        <f t="shared" si="120"/>
        <v>-4.0997895713580368E-3</v>
      </c>
      <c r="D2608" s="128">
        <f t="shared" si="121"/>
        <v>-4099.7895713580365</v>
      </c>
      <c r="E2608" s="128" t="e">
        <f t="shared" ca="1" si="122"/>
        <v>#NAME?</v>
      </c>
    </row>
    <row r="2609" spans="1:5" x14ac:dyDescent="0.3">
      <c r="A2609" s="73">
        <v>40058</v>
      </c>
      <c r="B2609" s="130">
        <v>994.75</v>
      </c>
      <c r="C2609" s="125">
        <f t="shared" si="120"/>
        <v>-1.7160969454327324E-3</v>
      </c>
      <c r="D2609" s="128">
        <f t="shared" si="121"/>
        <v>-1716.0969454327324</v>
      </c>
      <c r="E2609" s="128" t="e">
        <f t="shared" ca="1" si="122"/>
        <v>#NAME?</v>
      </c>
    </row>
    <row r="2610" spans="1:5" x14ac:dyDescent="0.3">
      <c r="A2610" s="73">
        <v>40057</v>
      </c>
      <c r="B2610" s="130">
        <v>998.03997800000002</v>
      </c>
      <c r="C2610" s="125">
        <f t="shared" si="120"/>
        <v>8.4573596691575048E-3</v>
      </c>
      <c r="D2610" s="128">
        <f t="shared" si="121"/>
        <v>8457.359669157504</v>
      </c>
      <c r="E2610" s="128" t="e">
        <f t="shared" ca="1" si="122"/>
        <v>#NAME?</v>
      </c>
    </row>
    <row r="2611" spans="1:5" x14ac:dyDescent="0.3">
      <c r="A2611" s="73">
        <v>40056</v>
      </c>
      <c r="B2611" s="130">
        <v>1020.619995</v>
      </c>
      <c r="C2611" s="125">
        <f t="shared" si="120"/>
        <v>4.173600464895455E-2</v>
      </c>
      <c r="D2611" s="128">
        <f t="shared" si="121"/>
        <v>41736.004648954549</v>
      </c>
      <c r="E2611" s="128" t="e">
        <f t="shared" ca="1" si="122"/>
        <v>#NAME?</v>
      </c>
    </row>
    <row r="2612" spans="1:5" x14ac:dyDescent="0.3">
      <c r="A2612" s="73">
        <v>40053</v>
      </c>
      <c r="B2612" s="130">
        <v>1028.9300539999999</v>
      </c>
      <c r="C2612" s="125">
        <f t="shared" si="120"/>
        <v>2.4738844458217057E-2</v>
      </c>
      <c r="D2612" s="128">
        <f t="shared" si="121"/>
        <v>24738.844458217056</v>
      </c>
      <c r="E2612" s="128" t="e">
        <f t="shared" ca="1" si="122"/>
        <v>#NAME?</v>
      </c>
    </row>
    <row r="2613" spans="1:5" x14ac:dyDescent="0.3">
      <c r="A2613" s="73">
        <v>40052</v>
      </c>
      <c r="B2613" s="130">
        <v>1030.9799800000001</v>
      </c>
      <c r="C2613" s="125">
        <f t="shared" si="120"/>
        <v>1.8020598146013311E-2</v>
      </c>
      <c r="D2613" s="128">
        <f t="shared" si="121"/>
        <v>18020.598146013312</v>
      </c>
      <c r="E2613" s="128" t="e">
        <f t="shared" ca="1" si="122"/>
        <v>#NAME?</v>
      </c>
    </row>
    <row r="2614" spans="1:5" x14ac:dyDescent="0.3">
      <c r="A2614" s="73">
        <v>40051</v>
      </c>
      <c r="B2614" s="130">
        <v>1028.119995</v>
      </c>
      <c r="C2614" s="125">
        <f t="shared" si="120"/>
        <v>2.2181124709798494E-2</v>
      </c>
      <c r="D2614" s="128">
        <f t="shared" si="121"/>
        <v>22181.124709798496</v>
      </c>
      <c r="E2614" s="128" t="e">
        <f t="shared" ca="1" si="122"/>
        <v>#NAME?</v>
      </c>
    </row>
    <row r="2615" spans="1:5" x14ac:dyDescent="0.3">
      <c r="A2615" s="73">
        <v>40050</v>
      </c>
      <c r="B2615" s="130">
        <v>1028</v>
      </c>
      <c r="C2615" s="125">
        <f t="shared" si="120"/>
        <v>3.3841227748971248E-2</v>
      </c>
      <c r="D2615" s="128">
        <f t="shared" si="121"/>
        <v>33841.227748971251</v>
      </c>
      <c r="E2615" s="128" t="e">
        <f t="shared" ca="1" si="122"/>
        <v>#NAME?</v>
      </c>
    </row>
    <row r="2616" spans="1:5" x14ac:dyDescent="0.3">
      <c r="A2616" s="73">
        <v>40049</v>
      </c>
      <c r="B2616" s="130">
        <v>1025.5699460000001</v>
      </c>
      <c r="C2616" s="125">
        <f t="shared" si="120"/>
        <v>1.8339758157237984E-2</v>
      </c>
      <c r="D2616" s="128">
        <f t="shared" si="121"/>
        <v>18339.758157237986</v>
      </c>
      <c r="E2616" s="128" t="e">
        <f t="shared" ca="1" si="122"/>
        <v>#NAME?</v>
      </c>
    </row>
    <row r="2617" spans="1:5" x14ac:dyDescent="0.3">
      <c r="A2617" s="73">
        <v>40046</v>
      </c>
      <c r="B2617" s="130">
        <v>1026.130005</v>
      </c>
      <c r="C2617" s="125">
        <f t="shared" si="120"/>
        <v>1.5487714066338976E-2</v>
      </c>
      <c r="D2617" s="128">
        <f t="shared" si="121"/>
        <v>15487.714066338976</v>
      </c>
      <c r="E2617" s="128" t="e">
        <f t="shared" ca="1" si="122"/>
        <v>#NAME?</v>
      </c>
    </row>
    <row r="2618" spans="1:5" x14ac:dyDescent="0.3">
      <c r="A2618" s="73">
        <v>40045</v>
      </c>
      <c r="B2618" s="130">
        <v>1007.369995</v>
      </c>
      <c r="C2618" s="125">
        <f t="shared" si="120"/>
        <v>1.0320112553213523E-2</v>
      </c>
      <c r="D2618" s="128">
        <f t="shared" si="121"/>
        <v>10320.112553213523</v>
      </c>
      <c r="E2618" s="128" t="e">
        <f t="shared" ca="1" si="122"/>
        <v>#NAME?</v>
      </c>
    </row>
    <row r="2619" spans="1:5" x14ac:dyDescent="0.3">
      <c r="A2619" s="73">
        <v>40044</v>
      </c>
      <c r="B2619" s="130">
        <v>996.46002199999998</v>
      </c>
      <c r="C2619" s="125">
        <f t="shared" si="120"/>
        <v>-6.2429683072503517E-3</v>
      </c>
      <c r="D2619" s="128">
        <f t="shared" si="121"/>
        <v>-6242.9683072503512</v>
      </c>
      <c r="E2619" s="128" t="e">
        <f t="shared" ca="1" si="122"/>
        <v>#NAME?</v>
      </c>
    </row>
    <row r="2620" spans="1:5" x14ac:dyDescent="0.3">
      <c r="A2620" s="73">
        <v>40043</v>
      </c>
      <c r="B2620" s="130">
        <v>989.669983</v>
      </c>
      <c r="C2620" s="125">
        <f t="shared" si="120"/>
        <v>-1.5890260645983978E-2</v>
      </c>
      <c r="D2620" s="128">
        <f t="shared" si="121"/>
        <v>-15890.260645983977</v>
      </c>
      <c r="E2620" s="128" t="e">
        <f t="shared" ca="1" si="122"/>
        <v>#NAME?</v>
      </c>
    </row>
    <row r="2621" spans="1:5" x14ac:dyDescent="0.3">
      <c r="A2621" s="73">
        <v>40042</v>
      </c>
      <c r="B2621" s="130">
        <v>979.72997999999995</v>
      </c>
      <c r="C2621" s="125">
        <f t="shared" si="120"/>
        <v>-2.2839955802040901E-2</v>
      </c>
      <c r="D2621" s="128">
        <f t="shared" si="121"/>
        <v>-22839.955802040902</v>
      </c>
      <c r="E2621" s="128" t="e">
        <f t="shared" ca="1" si="122"/>
        <v>#NAME?</v>
      </c>
    </row>
    <row r="2622" spans="1:5" x14ac:dyDescent="0.3">
      <c r="A2622" s="73">
        <v>40039</v>
      </c>
      <c r="B2622" s="130">
        <v>1004.090027</v>
      </c>
      <c r="C2622" s="125">
        <f t="shared" si="120"/>
        <v>1.6820641771390754E-2</v>
      </c>
      <c r="D2622" s="128">
        <f t="shared" si="121"/>
        <v>16820.641771390754</v>
      </c>
      <c r="E2622" s="128" t="e">
        <f t="shared" ca="1" si="122"/>
        <v>#NAME?</v>
      </c>
    </row>
    <row r="2623" spans="1:5" x14ac:dyDescent="0.3">
      <c r="A2623" s="73">
        <v>40038</v>
      </c>
      <c r="B2623" s="130">
        <v>1012.72998</v>
      </c>
      <c r="C2623" s="125">
        <f t="shared" si="120"/>
        <v>2.6328837091461832E-2</v>
      </c>
      <c r="D2623" s="128">
        <f t="shared" si="121"/>
        <v>26328.837091461832</v>
      </c>
      <c r="E2623" s="128" t="e">
        <f t="shared" ca="1" si="122"/>
        <v>#NAME?</v>
      </c>
    </row>
    <row r="2624" spans="1:5" x14ac:dyDescent="0.3">
      <c r="A2624" s="73">
        <v>40037</v>
      </c>
      <c r="B2624" s="130">
        <v>1005.809998</v>
      </c>
      <c r="C2624" s="125">
        <f t="shared" si="120"/>
        <v>3.1441289284119378E-2</v>
      </c>
      <c r="D2624" s="128">
        <f t="shared" si="121"/>
        <v>31441.289284119379</v>
      </c>
      <c r="E2624" s="128" t="e">
        <f t="shared" ca="1" si="122"/>
        <v>#NAME?</v>
      </c>
    </row>
    <row r="2625" spans="1:5" x14ac:dyDescent="0.3">
      <c r="A2625" s="73">
        <v>40036</v>
      </c>
      <c r="B2625" s="130">
        <v>994.34997599999997</v>
      </c>
      <c r="C2625" s="125">
        <f t="shared" si="120"/>
        <v>1.5036423383742781E-2</v>
      </c>
      <c r="D2625" s="128">
        <f t="shared" si="121"/>
        <v>15036.42338374278</v>
      </c>
      <c r="E2625" s="128" t="e">
        <f t="shared" ca="1" si="122"/>
        <v>#NAME?</v>
      </c>
    </row>
    <row r="2626" spans="1:5" x14ac:dyDescent="0.3">
      <c r="A2626" s="73">
        <v>40035</v>
      </c>
      <c r="B2626" s="130">
        <v>1007.099976</v>
      </c>
      <c r="C2626" s="125">
        <f t="shared" si="120"/>
        <v>2.5372114253604083E-2</v>
      </c>
      <c r="D2626" s="128">
        <f t="shared" si="121"/>
        <v>25372.114253604082</v>
      </c>
      <c r="E2626" s="128" t="e">
        <f t="shared" ca="1" si="122"/>
        <v>#NAME?</v>
      </c>
    </row>
    <row r="2627" spans="1:5" x14ac:dyDescent="0.3">
      <c r="A2627" s="73">
        <v>40032</v>
      </c>
      <c r="B2627" s="130">
        <v>1010.47998</v>
      </c>
      <c r="C2627" s="125">
        <f t="shared" si="120"/>
        <v>3.1881185467790063E-2</v>
      </c>
      <c r="D2627" s="128">
        <f t="shared" si="121"/>
        <v>31881.185467790063</v>
      </c>
      <c r="E2627" s="128" t="e">
        <f t="shared" ca="1" si="122"/>
        <v>#NAME?</v>
      </c>
    </row>
    <row r="2628" spans="1:5" x14ac:dyDescent="0.3">
      <c r="A2628" s="73">
        <v>40031</v>
      </c>
      <c r="B2628" s="130">
        <v>997.080017</v>
      </c>
      <c r="C2628" s="125">
        <f t="shared" si="120"/>
        <v>2.1294942556503438E-2</v>
      </c>
      <c r="D2628" s="128">
        <f t="shared" si="121"/>
        <v>21294.942556503436</v>
      </c>
      <c r="E2628" s="128" t="e">
        <f t="shared" ca="1" si="122"/>
        <v>#NAME?</v>
      </c>
    </row>
    <row r="2629" spans="1:5" x14ac:dyDescent="0.3">
      <c r="A2629" s="73">
        <v>40030</v>
      </c>
      <c r="B2629" s="130">
        <v>1002.719971</v>
      </c>
      <c r="C2629" s="125">
        <f t="shared" si="120"/>
        <v>5.0992027464500156E-2</v>
      </c>
      <c r="D2629" s="128">
        <f t="shared" si="121"/>
        <v>50992.027464500155</v>
      </c>
      <c r="E2629" s="128" t="e">
        <f t="shared" ca="1" si="122"/>
        <v>#NAME?</v>
      </c>
    </row>
    <row r="2630" spans="1:5" x14ac:dyDescent="0.3">
      <c r="A2630" s="73">
        <v>40029</v>
      </c>
      <c r="B2630" s="130">
        <v>1005.650024</v>
      </c>
      <c r="C2630" s="125">
        <f t="shared" si="120"/>
        <v>5.3499974952859297E-2</v>
      </c>
      <c r="D2630" s="128">
        <f t="shared" si="121"/>
        <v>53499.974952859295</v>
      </c>
      <c r="E2630" s="128" t="e">
        <f t="shared" ca="1" si="122"/>
        <v>#NAME?</v>
      </c>
    </row>
    <row r="2631" spans="1:5" x14ac:dyDescent="0.3">
      <c r="A2631" s="73">
        <v>40028</v>
      </c>
      <c r="B2631" s="130">
        <v>1002.630005</v>
      </c>
      <c r="C2631" s="125">
        <f t="shared" si="120"/>
        <v>5.4146120645200302E-2</v>
      </c>
      <c r="D2631" s="128">
        <f t="shared" si="121"/>
        <v>54146.120645200303</v>
      </c>
      <c r="E2631" s="128" t="e">
        <f t="shared" ca="1" si="122"/>
        <v>#NAME?</v>
      </c>
    </row>
    <row r="2632" spans="1:5" x14ac:dyDescent="0.3">
      <c r="A2632" s="73">
        <v>40025</v>
      </c>
      <c r="B2632" s="130">
        <v>987.47997999999995</v>
      </c>
      <c r="C2632" s="125">
        <f t="shared" ref="C2632:C2695" si="123">B2632/B2642-1</f>
        <v>5.0086108540770224E-2</v>
      </c>
      <c r="D2632" s="128">
        <f t="shared" ref="D2632:D2695" si="124">C2632*$B$5</f>
        <v>50086.108540770227</v>
      </c>
      <c r="E2632" s="128" t="e">
        <f t="shared" ref="E2632:E2695" ca="1" si="125">ABS(_xlfn.PERCENTILE.INC(OFFSET(D2632,0,0,Window),1-VaRLevel))</f>
        <v>#NAME?</v>
      </c>
    </row>
    <row r="2633" spans="1:5" x14ac:dyDescent="0.3">
      <c r="A2633" s="73">
        <v>40024</v>
      </c>
      <c r="B2633" s="130">
        <v>986.75</v>
      </c>
      <c r="C2633" s="125">
        <f t="shared" si="123"/>
        <v>4.890831737683432E-2</v>
      </c>
      <c r="D2633" s="128">
        <f t="shared" si="124"/>
        <v>48908.317376834319</v>
      </c>
      <c r="E2633" s="128" t="e">
        <f t="shared" ca="1" si="125"/>
        <v>#NAME?</v>
      </c>
    </row>
    <row r="2634" spans="1:5" x14ac:dyDescent="0.3">
      <c r="A2634" s="73">
        <v>40023</v>
      </c>
      <c r="B2634" s="130">
        <v>975.15002400000003</v>
      </c>
      <c r="C2634" s="125">
        <f t="shared" si="123"/>
        <v>4.5535479820247415E-2</v>
      </c>
      <c r="D2634" s="128">
        <f t="shared" si="124"/>
        <v>45535.479820247412</v>
      </c>
      <c r="E2634" s="128" t="e">
        <f t="shared" ca="1" si="125"/>
        <v>#NAME?</v>
      </c>
    </row>
    <row r="2635" spans="1:5" x14ac:dyDescent="0.3">
      <c r="A2635" s="73">
        <v>40022</v>
      </c>
      <c r="B2635" s="130">
        <v>979.61999500000002</v>
      </c>
      <c r="C2635" s="125">
        <f t="shared" si="123"/>
        <v>8.1449224808874732E-2</v>
      </c>
      <c r="D2635" s="128">
        <f t="shared" si="124"/>
        <v>81449.224808874729</v>
      </c>
      <c r="E2635" s="128" t="e">
        <f t="shared" ca="1" si="125"/>
        <v>#NAME?</v>
      </c>
    </row>
    <row r="2636" spans="1:5" x14ac:dyDescent="0.3">
      <c r="A2636" s="73">
        <v>40021</v>
      </c>
      <c r="B2636" s="130">
        <v>982.17999299999997</v>
      </c>
      <c r="C2636" s="125">
        <f t="shared" si="123"/>
        <v>9.0039405227759772E-2</v>
      </c>
      <c r="D2636" s="128">
        <f t="shared" si="124"/>
        <v>90039.405227759766</v>
      </c>
      <c r="E2636" s="128" t="e">
        <f t="shared" ca="1" si="125"/>
        <v>#NAME?</v>
      </c>
    </row>
    <row r="2637" spans="1:5" x14ac:dyDescent="0.3">
      <c r="A2637" s="73">
        <v>40018</v>
      </c>
      <c r="B2637" s="130">
        <v>979.26000999999997</v>
      </c>
      <c r="C2637" s="125">
        <f t="shared" si="123"/>
        <v>0.1138966983614671</v>
      </c>
      <c r="D2637" s="128">
        <f t="shared" si="124"/>
        <v>113896.69836146709</v>
      </c>
      <c r="E2637" s="128" t="e">
        <f t="shared" ca="1" si="125"/>
        <v>#NAME?</v>
      </c>
    </row>
    <row r="2638" spans="1:5" x14ac:dyDescent="0.3">
      <c r="A2638" s="73">
        <v>40017</v>
      </c>
      <c r="B2638" s="130">
        <v>976.28997800000002</v>
      </c>
      <c r="C2638" s="125">
        <f t="shared" si="123"/>
        <v>0.10605200723066588</v>
      </c>
      <c r="D2638" s="128">
        <f t="shared" si="124"/>
        <v>106052.00723066588</v>
      </c>
      <c r="E2638" s="128" t="e">
        <f t="shared" ca="1" si="125"/>
        <v>#NAME?</v>
      </c>
    </row>
    <row r="2639" spans="1:5" x14ac:dyDescent="0.3">
      <c r="A2639" s="73">
        <v>40016</v>
      </c>
      <c r="B2639" s="130">
        <v>954.07000700000003</v>
      </c>
      <c r="C2639" s="125">
        <f t="shared" si="123"/>
        <v>8.4712821375944491E-2</v>
      </c>
      <c r="D2639" s="128">
        <f t="shared" si="124"/>
        <v>84712.821375944492</v>
      </c>
      <c r="E2639" s="128" t="e">
        <f t="shared" ca="1" si="125"/>
        <v>#NAME?</v>
      </c>
    </row>
    <row r="2640" spans="1:5" x14ac:dyDescent="0.3">
      <c r="A2640" s="73">
        <v>40015</v>
      </c>
      <c r="B2640" s="130">
        <v>954.580017</v>
      </c>
      <c r="C2640" s="125">
        <f t="shared" si="123"/>
        <v>8.3481817394444269E-2</v>
      </c>
      <c r="D2640" s="128">
        <f t="shared" si="124"/>
        <v>83481.817394444268</v>
      </c>
      <c r="E2640" s="128" t="e">
        <f t="shared" ca="1" si="125"/>
        <v>#NAME?</v>
      </c>
    </row>
    <row r="2641" spans="1:5" x14ac:dyDescent="0.3">
      <c r="A2641" s="73">
        <v>40014</v>
      </c>
      <c r="B2641" s="130">
        <v>951.13000499999998</v>
      </c>
      <c r="C2641" s="125">
        <f t="shared" si="123"/>
        <v>5.8316311744673666E-2</v>
      </c>
      <c r="D2641" s="128">
        <f t="shared" si="124"/>
        <v>58316.311744673665</v>
      </c>
      <c r="E2641" s="128" t="e">
        <f t="shared" ca="1" si="125"/>
        <v>#NAME?</v>
      </c>
    </row>
    <row r="2642" spans="1:5" x14ac:dyDescent="0.3">
      <c r="A2642" s="73">
        <v>40011</v>
      </c>
      <c r="B2642" s="130">
        <v>940.38000499999998</v>
      </c>
      <c r="C2642" s="125">
        <f t="shared" si="123"/>
        <v>4.9039538200477573E-2</v>
      </c>
      <c r="D2642" s="128">
        <f t="shared" si="124"/>
        <v>49039.538200477575</v>
      </c>
      <c r="E2642" s="128" t="e">
        <f t="shared" ca="1" si="125"/>
        <v>#NAME?</v>
      </c>
    </row>
    <row r="2643" spans="1:5" x14ac:dyDescent="0.3">
      <c r="A2643" s="73">
        <v>40010</v>
      </c>
      <c r="B2643" s="130">
        <v>940.73999000000003</v>
      </c>
      <c r="C2643" s="125">
        <f t="shared" si="123"/>
        <v>1.8855634149712808E-2</v>
      </c>
      <c r="D2643" s="128">
        <f t="shared" si="124"/>
        <v>18855.634149712809</v>
      </c>
      <c r="E2643" s="128" t="e">
        <f t="shared" ca="1" si="125"/>
        <v>#NAME?</v>
      </c>
    </row>
    <row r="2644" spans="1:5" x14ac:dyDescent="0.3">
      <c r="A2644" s="73">
        <v>40009</v>
      </c>
      <c r="B2644" s="130">
        <v>932.67999299999997</v>
      </c>
      <c r="C2644" s="125">
        <f t="shared" si="123"/>
        <v>1.453246518978446E-2</v>
      </c>
      <c r="D2644" s="128">
        <f t="shared" si="124"/>
        <v>14532.46518978446</v>
      </c>
      <c r="E2644" s="128" t="e">
        <f t="shared" ca="1" si="125"/>
        <v>#NAME?</v>
      </c>
    </row>
    <row r="2645" spans="1:5" x14ac:dyDescent="0.3">
      <c r="A2645" s="73">
        <v>40008</v>
      </c>
      <c r="B2645" s="130">
        <v>905.84002699999996</v>
      </c>
      <c r="C2645" s="125">
        <f t="shared" si="123"/>
        <v>-2.3068659837767513E-2</v>
      </c>
      <c r="D2645" s="128">
        <f t="shared" si="124"/>
        <v>-23068.659837767515</v>
      </c>
      <c r="E2645" s="128" t="e">
        <f t="shared" ca="1" si="125"/>
        <v>#NAME?</v>
      </c>
    </row>
    <row r="2646" spans="1:5" x14ac:dyDescent="0.3">
      <c r="A2646" s="73">
        <v>40007</v>
      </c>
      <c r="B2646" s="130">
        <v>901.04998799999998</v>
      </c>
      <c r="C2646" s="125">
        <f t="shared" si="123"/>
        <v>-1.9425438604624534E-2</v>
      </c>
      <c r="D2646" s="128">
        <f t="shared" si="124"/>
        <v>-19425.438604624534</v>
      </c>
      <c r="E2646" s="128" t="e">
        <f t="shared" ca="1" si="125"/>
        <v>#NAME?</v>
      </c>
    </row>
    <row r="2647" spans="1:5" x14ac:dyDescent="0.3">
      <c r="A2647" s="73">
        <v>40004</v>
      </c>
      <c r="B2647" s="130">
        <v>879.13000499999998</v>
      </c>
      <c r="C2647" s="125">
        <f t="shared" si="123"/>
        <v>-4.4693895804512884E-2</v>
      </c>
      <c r="D2647" s="128">
        <f t="shared" si="124"/>
        <v>-44693.895804512882</v>
      </c>
      <c r="E2647" s="128" t="e">
        <f t="shared" ca="1" si="125"/>
        <v>#NAME?</v>
      </c>
    </row>
    <row r="2648" spans="1:5" x14ac:dyDescent="0.3">
      <c r="A2648" s="73">
        <v>40003</v>
      </c>
      <c r="B2648" s="130">
        <v>882.67999299999997</v>
      </c>
      <c r="C2648" s="125">
        <f t="shared" si="123"/>
        <v>-2.0267730325509548E-2</v>
      </c>
      <c r="D2648" s="128">
        <f t="shared" si="124"/>
        <v>-20267.730325509547</v>
      </c>
      <c r="E2648" s="128" t="e">
        <f t="shared" ca="1" si="125"/>
        <v>#NAME?</v>
      </c>
    </row>
    <row r="2649" spans="1:5" x14ac:dyDescent="0.3">
      <c r="A2649" s="73">
        <v>40002</v>
      </c>
      <c r="B2649" s="130">
        <v>879.55999799999995</v>
      </c>
      <c r="C2649" s="125">
        <f t="shared" si="123"/>
        <v>-1.7361164581240041E-2</v>
      </c>
      <c r="D2649" s="128">
        <f t="shared" si="124"/>
        <v>-17361.164581240042</v>
      </c>
      <c r="E2649" s="128" t="e">
        <f t="shared" ca="1" si="125"/>
        <v>#NAME?</v>
      </c>
    </row>
    <row r="2650" spans="1:5" x14ac:dyDescent="0.3">
      <c r="A2650" s="73">
        <v>40001</v>
      </c>
      <c r="B2650" s="130">
        <v>881.03002900000001</v>
      </c>
      <c r="C2650" s="125">
        <f t="shared" si="123"/>
        <v>-1.344838898130496E-2</v>
      </c>
      <c r="D2650" s="128">
        <f t="shared" si="124"/>
        <v>-13448.388981304959</v>
      </c>
      <c r="E2650" s="128" t="e">
        <f t="shared" ca="1" si="125"/>
        <v>#NAME?</v>
      </c>
    </row>
    <row r="2651" spans="1:5" x14ac:dyDescent="0.3">
      <c r="A2651" s="73">
        <v>40000</v>
      </c>
      <c r="B2651" s="130">
        <v>898.71997099999999</v>
      </c>
      <c r="C2651" s="125">
        <f t="shared" si="123"/>
        <v>-2.4434733441914269E-2</v>
      </c>
      <c r="D2651" s="128">
        <f t="shared" si="124"/>
        <v>-24434.733441914268</v>
      </c>
      <c r="E2651" s="128" t="e">
        <f t="shared" ca="1" si="125"/>
        <v>#NAME?</v>
      </c>
    </row>
    <row r="2652" spans="1:5" x14ac:dyDescent="0.3">
      <c r="A2652" s="73">
        <v>39996</v>
      </c>
      <c r="B2652" s="130">
        <v>896.419983</v>
      </c>
      <c r="C2652" s="125">
        <f t="shared" si="123"/>
        <v>-2.3901055260412751E-2</v>
      </c>
      <c r="D2652" s="128">
        <f t="shared" si="124"/>
        <v>-23901.055260412752</v>
      </c>
      <c r="E2652" s="128" t="e">
        <f t="shared" ca="1" si="125"/>
        <v>#NAME?</v>
      </c>
    </row>
    <row r="2653" spans="1:5" x14ac:dyDescent="0.3">
      <c r="A2653" s="73">
        <v>39995</v>
      </c>
      <c r="B2653" s="130">
        <v>923.330017</v>
      </c>
      <c r="C2653" s="125">
        <f t="shared" si="123"/>
        <v>1.3857314287906153E-2</v>
      </c>
      <c r="D2653" s="128">
        <f t="shared" si="124"/>
        <v>13857.314287906152</v>
      </c>
      <c r="E2653" s="128" t="e">
        <f t="shared" ca="1" si="125"/>
        <v>#NAME?</v>
      </c>
    </row>
    <row r="2654" spans="1:5" x14ac:dyDescent="0.3">
      <c r="A2654" s="73">
        <v>39994</v>
      </c>
      <c r="B2654" s="130">
        <v>919.32000700000003</v>
      </c>
      <c r="C2654" s="125">
        <f t="shared" si="123"/>
        <v>8.0595153719156265E-3</v>
      </c>
      <c r="D2654" s="128">
        <f t="shared" si="124"/>
        <v>8059.5153719156269</v>
      </c>
      <c r="E2654" s="128" t="e">
        <f t="shared" ca="1" si="125"/>
        <v>#NAME?</v>
      </c>
    </row>
    <row r="2655" spans="1:5" x14ac:dyDescent="0.3">
      <c r="A2655" s="73">
        <v>39993</v>
      </c>
      <c r="B2655" s="130">
        <v>927.22997999999995</v>
      </c>
      <c r="C2655" s="125">
        <f t="shared" si="123"/>
        <v>3.7998626317454764E-3</v>
      </c>
      <c r="D2655" s="128">
        <f t="shared" si="124"/>
        <v>3799.8626317454764</v>
      </c>
      <c r="E2655" s="128" t="e">
        <f t="shared" ca="1" si="125"/>
        <v>#NAME?</v>
      </c>
    </row>
    <row r="2656" spans="1:5" x14ac:dyDescent="0.3">
      <c r="A2656" s="73">
        <v>39990</v>
      </c>
      <c r="B2656" s="130">
        <v>918.90002400000003</v>
      </c>
      <c r="C2656" s="125">
        <f t="shared" si="123"/>
        <v>-2.8862511878995911E-2</v>
      </c>
      <c r="D2656" s="128">
        <f t="shared" si="124"/>
        <v>-28862.511878995912</v>
      </c>
      <c r="E2656" s="128" t="e">
        <f t="shared" ca="1" si="125"/>
        <v>#NAME?</v>
      </c>
    </row>
    <row r="2657" spans="1:5" x14ac:dyDescent="0.3">
      <c r="A2657" s="73">
        <v>39989</v>
      </c>
      <c r="B2657" s="130">
        <v>920.26000999999997</v>
      </c>
      <c r="C2657" s="125">
        <f t="shared" si="123"/>
        <v>-2.6066531140134797E-2</v>
      </c>
      <c r="D2657" s="128">
        <f t="shared" si="124"/>
        <v>-26066.531140134797</v>
      </c>
      <c r="E2657" s="128" t="e">
        <f t="shared" ca="1" si="125"/>
        <v>#NAME?</v>
      </c>
    </row>
    <row r="2658" spans="1:5" x14ac:dyDescent="0.3">
      <c r="A2658" s="73">
        <v>39988</v>
      </c>
      <c r="B2658" s="130">
        <v>900.94000200000005</v>
      </c>
      <c r="C2658" s="125">
        <f t="shared" si="123"/>
        <v>-4.0685748840485592E-2</v>
      </c>
      <c r="D2658" s="128">
        <f t="shared" si="124"/>
        <v>-40685.74884048559</v>
      </c>
      <c r="E2658" s="128" t="e">
        <f t="shared" ca="1" si="125"/>
        <v>#NAME?</v>
      </c>
    </row>
    <row r="2659" spans="1:5" x14ac:dyDescent="0.3">
      <c r="A2659" s="73">
        <v>39987</v>
      </c>
      <c r="B2659" s="130">
        <v>895.09997599999997</v>
      </c>
      <c r="C2659" s="125">
        <f t="shared" si="123"/>
        <v>-5.0221255002014797E-2</v>
      </c>
      <c r="D2659" s="128">
        <f t="shared" si="124"/>
        <v>-50221.255002014797</v>
      </c>
      <c r="E2659" s="128" t="e">
        <f t="shared" ca="1" si="125"/>
        <v>#NAME?</v>
      </c>
    </row>
    <row r="2660" spans="1:5" x14ac:dyDescent="0.3">
      <c r="A2660" s="73">
        <v>39986</v>
      </c>
      <c r="B2660" s="130">
        <v>893.03997800000002</v>
      </c>
      <c r="C2660" s="125">
        <f t="shared" si="123"/>
        <v>-4.9087501611780326E-2</v>
      </c>
      <c r="D2660" s="128">
        <f t="shared" si="124"/>
        <v>-49087.501611780324</v>
      </c>
      <c r="E2660" s="128" t="e">
        <f t="shared" ca="1" si="125"/>
        <v>#NAME?</v>
      </c>
    </row>
    <row r="2661" spans="1:5" x14ac:dyDescent="0.3">
      <c r="A2661" s="73">
        <v>39983</v>
      </c>
      <c r="B2661" s="130">
        <v>921.22997999999995</v>
      </c>
      <c r="C2661" s="125">
        <f t="shared" si="123"/>
        <v>-2.0061958385183432E-2</v>
      </c>
      <c r="D2661" s="128">
        <f t="shared" si="124"/>
        <v>-20061.958385183432</v>
      </c>
      <c r="E2661" s="128" t="e">
        <f t="shared" ca="1" si="125"/>
        <v>#NAME?</v>
      </c>
    </row>
    <row r="2662" spans="1:5" x14ac:dyDescent="0.3">
      <c r="A2662" s="73">
        <v>39982</v>
      </c>
      <c r="B2662" s="130">
        <v>918.36999500000002</v>
      </c>
      <c r="C2662" s="125">
        <f t="shared" si="123"/>
        <v>-2.5560794556440003E-2</v>
      </c>
      <c r="D2662" s="128">
        <f t="shared" si="124"/>
        <v>-25560.794556440003</v>
      </c>
      <c r="E2662" s="128" t="e">
        <f t="shared" ca="1" si="125"/>
        <v>#NAME?</v>
      </c>
    </row>
    <row r="2663" spans="1:5" x14ac:dyDescent="0.3">
      <c r="A2663" s="73">
        <v>39981</v>
      </c>
      <c r="B2663" s="130">
        <v>910.71002199999998</v>
      </c>
      <c r="C2663" s="125">
        <f t="shared" si="123"/>
        <v>-2.2591641381990657E-2</v>
      </c>
      <c r="D2663" s="128">
        <f t="shared" si="124"/>
        <v>-22591.641381990656</v>
      </c>
      <c r="E2663" s="128" t="e">
        <f t="shared" ca="1" si="125"/>
        <v>#NAME?</v>
      </c>
    </row>
    <row r="2664" spans="1:5" x14ac:dyDescent="0.3">
      <c r="A2664" s="73">
        <v>39980</v>
      </c>
      <c r="B2664" s="130">
        <v>911.96997099999999</v>
      </c>
      <c r="C2664" s="125">
        <f t="shared" si="123"/>
        <v>-3.468681261179607E-2</v>
      </c>
      <c r="D2664" s="128">
        <f t="shared" si="124"/>
        <v>-34686.812611796071</v>
      </c>
      <c r="E2664" s="128" t="e">
        <f t="shared" ca="1" si="125"/>
        <v>#NAME?</v>
      </c>
    </row>
    <row r="2665" spans="1:5" x14ac:dyDescent="0.3">
      <c r="A2665" s="73">
        <v>39979</v>
      </c>
      <c r="B2665" s="130">
        <v>923.71997099999999</v>
      </c>
      <c r="C2665" s="125">
        <f t="shared" si="123"/>
        <v>-2.0310354663476193E-2</v>
      </c>
      <c r="D2665" s="128">
        <f t="shared" si="124"/>
        <v>-20310.354663476195</v>
      </c>
      <c r="E2665" s="128" t="e">
        <f t="shared" ca="1" si="125"/>
        <v>#NAME?</v>
      </c>
    </row>
    <row r="2666" spans="1:5" x14ac:dyDescent="0.3">
      <c r="A2666" s="73">
        <v>39976</v>
      </c>
      <c r="B2666" s="130">
        <v>946.21002199999998</v>
      </c>
      <c r="C2666" s="125">
        <f t="shared" si="123"/>
        <v>2.9451450876067042E-2</v>
      </c>
      <c r="D2666" s="128">
        <f t="shared" si="124"/>
        <v>29451.450876067043</v>
      </c>
      <c r="E2666" s="128" t="e">
        <f t="shared" ca="1" si="125"/>
        <v>#NAME?</v>
      </c>
    </row>
    <row r="2667" spans="1:5" x14ac:dyDescent="0.3">
      <c r="A2667" s="73">
        <v>39975</v>
      </c>
      <c r="B2667" s="130">
        <v>944.89001499999995</v>
      </c>
      <c r="C2667" s="125">
        <f t="shared" si="123"/>
        <v>4.1970377343607534E-2</v>
      </c>
      <c r="D2667" s="128">
        <f t="shared" si="124"/>
        <v>41970.377343607535</v>
      </c>
      <c r="E2667" s="128" t="e">
        <f t="shared" ca="1" si="125"/>
        <v>#NAME?</v>
      </c>
    </row>
    <row r="2668" spans="1:5" x14ac:dyDescent="0.3">
      <c r="A2668" s="73">
        <v>39974</v>
      </c>
      <c r="B2668" s="130">
        <v>939.15002400000003</v>
      </c>
      <c r="C2668" s="125">
        <f t="shared" si="123"/>
        <v>5.1609103647255905E-2</v>
      </c>
      <c r="D2668" s="128">
        <f t="shared" si="124"/>
        <v>51609.103647255906</v>
      </c>
      <c r="E2668" s="128" t="e">
        <f t="shared" ca="1" si="125"/>
        <v>#NAME?</v>
      </c>
    </row>
    <row r="2669" spans="1:5" x14ac:dyDescent="0.3">
      <c r="A2669" s="73">
        <v>39973</v>
      </c>
      <c r="B2669" s="130">
        <v>942.42999299999997</v>
      </c>
      <c r="C2669" s="125">
        <f t="shared" si="123"/>
        <v>3.5261910955969311E-2</v>
      </c>
      <c r="D2669" s="128">
        <f t="shared" si="124"/>
        <v>35261.91095596931</v>
      </c>
      <c r="E2669" s="128" t="e">
        <f t="shared" ca="1" si="125"/>
        <v>#NAME?</v>
      </c>
    </row>
    <row r="2670" spans="1:5" x14ac:dyDescent="0.3">
      <c r="A2670" s="73">
        <v>39972</v>
      </c>
      <c r="B2670" s="130">
        <v>939.14001499999995</v>
      </c>
      <c r="C2670" s="125">
        <f t="shared" si="123"/>
        <v>5.8782429537767689E-2</v>
      </c>
      <c r="D2670" s="128">
        <f t="shared" si="124"/>
        <v>58782.42953776769</v>
      </c>
      <c r="E2670" s="128" t="e">
        <f t="shared" ca="1" si="125"/>
        <v>#NAME?</v>
      </c>
    </row>
    <row r="2671" spans="1:5" x14ac:dyDescent="0.3">
      <c r="A2671" s="73">
        <v>39969</v>
      </c>
      <c r="B2671" s="130">
        <v>940.09002699999996</v>
      </c>
      <c r="C2671" s="125">
        <f t="shared" si="123"/>
        <v>5.8266645288875818E-2</v>
      </c>
      <c r="D2671" s="128">
        <f t="shared" si="124"/>
        <v>58266.645288875821</v>
      </c>
      <c r="E2671" s="128" t="e">
        <f t="shared" ca="1" si="125"/>
        <v>#NAME?</v>
      </c>
    </row>
    <row r="2672" spans="1:5" x14ac:dyDescent="0.3">
      <c r="A2672" s="73">
        <v>39968</v>
      </c>
      <c r="B2672" s="130">
        <v>942.46002199999998</v>
      </c>
      <c r="C2672" s="125">
        <f t="shared" si="123"/>
        <v>4.3155890346686432E-2</v>
      </c>
      <c r="D2672" s="128">
        <f t="shared" si="124"/>
        <v>43155.890346686429</v>
      </c>
      <c r="E2672" s="128" t="e">
        <f t="shared" ca="1" si="125"/>
        <v>#NAME?</v>
      </c>
    </row>
    <row r="2673" spans="1:5" x14ac:dyDescent="0.3">
      <c r="A2673" s="73">
        <v>39967</v>
      </c>
      <c r="B2673" s="130">
        <v>931.76000999999997</v>
      </c>
      <c r="C2673" s="125">
        <f t="shared" si="123"/>
        <v>2.6020509034937023E-2</v>
      </c>
      <c r="D2673" s="128">
        <f t="shared" si="124"/>
        <v>26020.509034937022</v>
      </c>
      <c r="E2673" s="128" t="e">
        <f t="shared" ca="1" si="125"/>
        <v>#NAME?</v>
      </c>
    </row>
    <row r="2674" spans="1:5" x14ac:dyDescent="0.3">
      <c r="A2674" s="73">
        <v>39966</v>
      </c>
      <c r="B2674" s="130">
        <v>944.73999000000003</v>
      </c>
      <c r="C2674" s="125">
        <f t="shared" si="123"/>
        <v>3.8506740777667359E-2</v>
      </c>
      <c r="D2674" s="128">
        <f t="shared" si="124"/>
        <v>38506.740777667357</v>
      </c>
      <c r="E2674" s="128" t="e">
        <f t="shared" ca="1" si="125"/>
        <v>#NAME?</v>
      </c>
    </row>
    <row r="2675" spans="1:5" x14ac:dyDescent="0.3">
      <c r="A2675" s="73">
        <v>39965</v>
      </c>
      <c r="B2675" s="130">
        <v>942.86999500000002</v>
      </c>
      <c r="C2675" s="125">
        <f t="shared" si="123"/>
        <v>6.7948067302758819E-2</v>
      </c>
      <c r="D2675" s="128">
        <f t="shared" si="124"/>
        <v>67948.06730275882</v>
      </c>
      <c r="E2675" s="128" t="e">
        <f t="shared" ca="1" si="125"/>
        <v>#NAME?</v>
      </c>
    </row>
    <row r="2676" spans="1:5" x14ac:dyDescent="0.3">
      <c r="A2676" s="73">
        <v>39962</v>
      </c>
      <c r="B2676" s="130">
        <v>919.14001499999995</v>
      </c>
      <c r="C2676" s="125">
        <f t="shared" si="123"/>
        <v>2.9191449489580634E-2</v>
      </c>
      <c r="D2676" s="128">
        <f t="shared" si="124"/>
        <v>29191.449489580635</v>
      </c>
      <c r="E2676" s="128" t="e">
        <f t="shared" ca="1" si="125"/>
        <v>#NAME?</v>
      </c>
    </row>
    <row r="2677" spans="1:5" x14ac:dyDescent="0.3">
      <c r="A2677" s="73">
        <v>39961</v>
      </c>
      <c r="B2677" s="130">
        <v>906.830017</v>
      </c>
      <c r="C2677" s="125">
        <f t="shared" si="123"/>
        <v>2.5918674134104203E-2</v>
      </c>
      <c r="D2677" s="128">
        <f t="shared" si="124"/>
        <v>25918.674134104203</v>
      </c>
      <c r="E2677" s="128" t="e">
        <f t="shared" ca="1" si="125"/>
        <v>#NAME?</v>
      </c>
    </row>
    <row r="2678" spans="1:5" x14ac:dyDescent="0.3">
      <c r="A2678" s="73">
        <v>39960</v>
      </c>
      <c r="B2678" s="130">
        <v>893.05999799999995</v>
      </c>
      <c r="C2678" s="125">
        <f t="shared" si="123"/>
        <v>-1.6832694890719146E-2</v>
      </c>
      <c r="D2678" s="128">
        <f t="shared" si="124"/>
        <v>-16832.694890719147</v>
      </c>
      <c r="E2678" s="128" t="e">
        <f t="shared" ca="1" si="125"/>
        <v>#NAME?</v>
      </c>
    </row>
    <row r="2679" spans="1:5" x14ac:dyDescent="0.3">
      <c r="A2679" s="73">
        <v>39959</v>
      </c>
      <c r="B2679" s="130">
        <v>910.330017</v>
      </c>
      <c r="C2679" s="125">
        <f t="shared" si="123"/>
        <v>1.1988331045580392E-3</v>
      </c>
      <c r="D2679" s="128">
        <f t="shared" si="124"/>
        <v>1198.8331045580392</v>
      </c>
      <c r="E2679" s="128" t="e">
        <f t="shared" ca="1" si="125"/>
        <v>#NAME?</v>
      </c>
    </row>
    <row r="2680" spans="1:5" x14ac:dyDescent="0.3">
      <c r="A2680" s="73">
        <v>39955</v>
      </c>
      <c r="B2680" s="130">
        <v>887</v>
      </c>
      <c r="C2680" s="125">
        <f t="shared" si="123"/>
        <v>-4.5446209128982229E-2</v>
      </c>
      <c r="D2680" s="128">
        <f t="shared" si="124"/>
        <v>-45446.209128982227</v>
      </c>
      <c r="E2680" s="128" t="e">
        <f t="shared" ca="1" si="125"/>
        <v>#NAME?</v>
      </c>
    </row>
    <row r="2681" spans="1:5" x14ac:dyDescent="0.3">
      <c r="A2681" s="73">
        <v>39954</v>
      </c>
      <c r="B2681" s="130">
        <v>888.330017</v>
      </c>
      <c r="C2681" s="125">
        <f t="shared" si="123"/>
        <v>-2.1005298366656544E-2</v>
      </c>
      <c r="D2681" s="128">
        <f t="shared" si="124"/>
        <v>-21005.298366656545</v>
      </c>
      <c r="E2681" s="128" t="e">
        <f t="shared" ca="1" si="125"/>
        <v>#NAME?</v>
      </c>
    </row>
    <row r="2682" spans="1:5" x14ac:dyDescent="0.3">
      <c r="A2682" s="73">
        <v>39953</v>
      </c>
      <c r="B2682" s="130">
        <v>903.46997099999999</v>
      </c>
      <c r="C2682" s="125">
        <f t="shared" si="123"/>
        <v>-1.7465506827945121E-2</v>
      </c>
      <c r="D2682" s="128">
        <f t="shared" si="124"/>
        <v>-17465.506827945122</v>
      </c>
      <c r="E2682" s="128" t="e">
        <f t="shared" ca="1" si="125"/>
        <v>#NAME?</v>
      </c>
    </row>
    <row r="2683" spans="1:5" x14ac:dyDescent="0.3">
      <c r="A2683" s="73">
        <v>39952</v>
      </c>
      <c r="B2683" s="130">
        <v>908.13000499999998</v>
      </c>
      <c r="C2683" s="125">
        <f t="shared" si="123"/>
        <v>4.7909018117844315E-3</v>
      </c>
      <c r="D2683" s="128">
        <f t="shared" si="124"/>
        <v>4790.9018117844316</v>
      </c>
      <c r="E2683" s="128" t="e">
        <f t="shared" ca="1" si="125"/>
        <v>#NAME?</v>
      </c>
    </row>
    <row r="2684" spans="1:5" x14ac:dyDescent="0.3">
      <c r="A2684" s="73">
        <v>39951</v>
      </c>
      <c r="B2684" s="130">
        <v>909.71002199999998</v>
      </c>
      <c r="C2684" s="125">
        <f t="shared" si="123"/>
        <v>2.7225783995699082E-3</v>
      </c>
      <c r="D2684" s="128">
        <f t="shared" si="124"/>
        <v>2722.578399569908</v>
      </c>
      <c r="E2684" s="128" t="e">
        <f t="shared" ca="1" si="125"/>
        <v>#NAME?</v>
      </c>
    </row>
    <row r="2685" spans="1:5" x14ac:dyDescent="0.3">
      <c r="A2685" s="73">
        <v>39948</v>
      </c>
      <c r="B2685" s="130">
        <v>882.88000499999998</v>
      </c>
      <c r="C2685" s="125">
        <f t="shared" si="123"/>
        <v>6.1081056589453731E-3</v>
      </c>
      <c r="D2685" s="128">
        <f t="shared" si="124"/>
        <v>6108.1056589453729</v>
      </c>
      <c r="E2685" s="128" t="e">
        <f t="shared" ca="1" si="125"/>
        <v>#NAME?</v>
      </c>
    </row>
    <row r="2686" spans="1:5" x14ac:dyDescent="0.3">
      <c r="A2686" s="73">
        <v>39947</v>
      </c>
      <c r="B2686" s="130">
        <v>893.07000700000003</v>
      </c>
      <c r="C2686" s="125">
        <f t="shared" si="123"/>
        <v>2.3212393357574745E-2</v>
      </c>
      <c r="D2686" s="128">
        <f t="shared" si="124"/>
        <v>23212.393357574747</v>
      </c>
      <c r="E2686" s="128" t="e">
        <f t="shared" ca="1" si="125"/>
        <v>#NAME?</v>
      </c>
    </row>
    <row r="2687" spans="1:5" x14ac:dyDescent="0.3">
      <c r="A2687" s="73">
        <v>39946</v>
      </c>
      <c r="B2687" s="130">
        <v>883.919983</v>
      </c>
      <c r="C2687" s="125">
        <f t="shared" si="123"/>
        <v>1.1766823661345294E-2</v>
      </c>
      <c r="D2687" s="128">
        <f t="shared" si="124"/>
        <v>11766.823661345294</v>
      </c>
      <c r="E2687" s="128" t="e">
        <f t="shared" ca="1" si="125"/>
        <v>#NAME?</v>
      </c>
    </row>
    <row r="2688" spans="1:5" x14ac:dyDescent="0.3">
      <c r="A2688" s="73">
        <v>39945</v>
      </c>
      <c r="B2688" s="130">
        <v>908.34997599999997</v>
      </c>
      <c r="C2688" s="125">
        <f t="shared" si="123"/>
        <v>6.2198892229957004E-2</v>
      </c>
      <c r="D2688" s="128">
        <f t="shared" si="124"/>
        <v>62198.892229957004</v>
      </c>
      <c r="E2688" s="128" t="e">
        <f t="shared" ca="1" si="125"/>
        <v>#NAME?</v>
      </c>
    </row>
    <row r="2689" spans="1:5" x14ac:dyDescent="0.3">
      <c r="A2689" s="73">
        <v>39944</v>
      </c>
      <c r="B2689" s="130">
        <v>909.23999000000003</v>
      </c>
      <c r="C2689" s="125">
        <f t="shared" si="123"/>
        <v>6.0325803077214246E-2</v>
      </c>
      <c r="D2689" s="128">
        <f t="shared" si="124"/>
        <v>60325.803077214245</v>
      </c>
      <c r="E2689" s="128" t="e">
        <f t="shared" ca="1" si="125"/>
        <v>#NAME?</v>
      </c>
    </row>
    <row r="2690" spans="1:5" x14ac:dyDescent="0.3">
      <c r="A2690" s="73">
        <v>39941</v>
      </c>
      <c r="B2690" s="130">
        <v>929.22997999999995</v>
      </c>
      <c r="C2690" s="125">
        <f t="shared" si="123"/>
        <v>7.2728953574199728E-2</v>
      </c>
      <c r="D2690" s="128">
        <f t="shared" si="124"/>
        <v>72728.953574199724</v>
      </c>
      <c r="E2690" s="128" t="e">
        <f t="shared" ca="1" si="125"/>
        <v>#NAME?</v>
      </c>
    </row>
    <row r="2691" spans="1:5" x14ac:dyDescent="0.3">
      <c r="A2691" s="73">
        <v>39940</v>
      </c>
      <c r="B2691" s="130">
        <v>907.39001499999995</v>
      </c>
      <c r="C2691" s="125">
        <f t="shared" si="123"/>
        <v>6.511178644344584E-2</v>
      </c>
      <c r="D2691" s="128">
        <f t="shared" si="124"/>
        <v>65111.786443445839</v>
      </c>
      <c r="E2691" s="128" t="e">
        <f t="shared" ca="1" si="125"/>
        <v>#NAME?</v>
      </c>
    </row>
    <row r="2692" spans="1:5" x14ac:dyDescent="0.3">
      <c r="A2692" s="73">
        <v>39939</v>
      </c>
      <c r="B2692" s="130">
        <v>919.53002900000001</v>
      </c>
      <c r="C2692" s="125">
        <f t="shared" si="123"/>
        <v>9.0071770589605027E-2</v>
      </c>
      <c r="D2692" s="128">
        <f t="shared" si="124"/>
        <v>90071.770589605032</v>
      </c>
      <c r="E2692" s="128" t="e">
        <f t="shared" ca="1" si="125"/>
        <v>#NAME?</v>
      </c>
    </row>
    <row r="2693" spans="1:5" x14ac:dyDescent="0.3">
      <c r="A2693" s="73">
        <v>39938</v>
      </c>
      <c r="B2693" s="130">
        <v>903.79998799999998</v>
      </c>
      <c r="C2693" s="125">
        <f t="shared" si="123"/>
        <v>6.3194016946289455E-2</v>
      </c>
      <c r="D2693" s="128">
        <f t="shared" si="124"/>
        <v>63194.016946289456</v>
      </c>
      <c r="E2693" s="128" t="e">
        <f t="shared" ca="1" si="125"/>
        <v>#NAME?</v>
      </c>
    </row>
    <row r="2694" spans="1:5" x14ac:dyDescent="0.3">
      <c r="A2694" s="73">
        <v>39937</v>
      </c>
      <c r="B2694" s="130">
        <v>907.23999000000003</v>
      </c>
      <c r="C2694" s="125">
        <f t="shared" si="123"/>
        <v>8.9921759813517355E-2</v>
      </c>
      <c r="D2694" s="128">
        <f t="shared" si="124"/>
        <v>89921.759813517361</v>
      </c>
      <c r="E2694" s="128" t="e">
        <f t="shared" ca="1" si="125"/>
        <v>#NAME?</v>
      </c>
    </row>
    <row r="2695" spans="1:5" x14ac:dyDescent="0.3">
      <c r="A2695" s="73">
        <v>39934</v>
      </c>
      <c r="B2695" s="130">
        <v>877.52002000000005</v>
      </c>
      <c r="C2695" s="125">
        <f t="shared" si="123"/>
        <v>9.107686543910587E-3</v>
      </c>
      <c r="D2695" s="128">
        <f t="shared" si="124"/>
        <v>9107.6865439105877</v>
      </c>
      <c r="E2695" s="128" t="e">
        <f t="shared" ca="1" si="125"/>
        <v>#NAME?</v>
      </c>
    </row>
    <row r="2696" spans="1:5" x14ac:dyDescent="0.3">
      <c r="A2696" s="73">
        <v>39933</v>
      </c>
      <c r="B2696" s="130">
        <v>872.80999799999995</v>
      </c>
      <c r="C2696" s="125">
        <f t="shared" ref="C2696:C2759" si="126">B2696/B2706-1</f>
        <v>8.6790825195295351E-3</v>
      </c>
      <c r="D2696" s="128">
        <f t="shared" ref="D2696:D2759" si="127">C2696*$B$5</f>
        <v>8679.0825195295347</v>
      </c>
      <c r="E2696" s="128" t="e">
        <f t="shared" ref="E2696:E2759" ca="1" si="128">ABS(_xlfn.PERCENTILE.INC(OFFSET(D2696,0,0,Window),1-VaRLevel))</f>
        <v>#NAME?</v>
      </c>
    </row>
    <row r="2697" spans="1:5" x14ac:dyDescent="0.3">
      <c r="A2697" s="73">
        <v>39932</v>
      </c>
      <c r="B2697" s="130">
        <v>873.64001499999995</v>
      </c>
      <c r="C2697" s="125">
        <f t="shared" si="126"/>
        <v>2.5326874927415588E-2</v>
      </c>
      <c r="D2697" s="128">
        <f t="shared" si="127"/>
        <v>25326.874927415589</v>
      </c>
      <c r="E2697" s="128" t="e">
        <f t="shared" ca="1" si="128"/>
        <v>#NAME?</v>
      </c>
    </row>
    <row r="2698" spans="1:5" x14ac:dyDescent="0.3">
      <c r="A2698" s="73">
        <v>39931</v>
      </c>
      <c r="B2698" s="130">
        <v>855.15997300000004</v>
      </c>
      <c r="C2698" s="125">
        <f t="shared" si="126"/>
        <v>1.6232885323826496E-2</v>
      </c>
      <c r="D2698" s="128">
        <f t="shared" si="127"/>
        <v>16232.885323826496</v>
      </c>
      <c r="E2698" s="128" t="e">
        <f t="shared" ca="1" si="128"/>
        <v>#NAME?</v>
      </c>
    </row>
    <row r="2699" spans="1:5" x14ac:dyDescent="0.3">
      <c r="A2699" s="73">
        <v>39930</v>
      </c>
      <c r="B2699" s="130">
        <v>857.51000999999997</v>
      </c>
      <c r="C2699" s="125">
        <f t="shared" si="126"/>
        <v>-1.4206677633404885E-3</v>
      </c>
      <c r="D2699" s="128">
        <f t="shared" si="127"/>
        <v>-1420.6677633404886</v>
      </c>
      <c r="E2699" s="128" t="e">
        <f t="shared" ca="1" si="128"/>
        <v>#NAME?</v>
      </c>
    </row>
    <row r="2700" spans="1:5" x14ac:dyDescent="0.3">
      <c r="A2700" s="73">
        <v>39927</v>
      </c>
      <c r="B2700" s="130">
        <v>866.22997999999995</v>
      </c>
      <c r="C2700" s="125">
        <f t="shared" si="126"/>
        <v>1.1289322432262328E-2</v>
      </c>
      <c r="D2700" s="128">
        <f t="shared" si="127"/>
        <v>11289.322432262328</v>
      </c>
      <c r="E2700" s="128" t="e">
        <f t="shared" ca="1" si="128"/>
        <v>#NAME?</v>
      </c>
    </row>
    <row r="2701" spans="1:5" x14ac:dyDescent="0.3">
      <c r="A2701" s="73">
        <v>39926</v>
      </c>
      <c r="B2701" s="130">
        <v>851.919983</v>
      </c>
      <c r="C2701" s="125">
        <f t="shared" si="126"/>
        <v>3.2430087347438574E-2</v>
      </c>
      <c r="D2701" s="128">
        <f t="shared" si="127"/>
        <v>32430.087347438573</v>
      </c>
      <c r="E2701" s="128" t="e">
        <f t="shared" ca="1" si="128"/>
        <v>#NAME?</v>
      </c>
    </row>
    <row r="2702" spans="1:5" x14ac:dyDescent="0.3">
      <c r="A2702" s="73">
        <v>39925</v>
      </c>
      <c r="B2702" s="130">
        <v>843.54998799999998</v>
      </c>
      <c r="C2702" s="125">
        <f t="shared" si="126"/>
        <v>3.4332659446989044E-2</v>
      </c>
      <c r="D2702" s="128">
        <f t="shared" si="127"/>
        <v>34332.659446989048</v>
      </c>
      <c r="E2702" s="128" t="e">
        <f t="shared" ca="1" si="128"/>
        <v>#NAME?</v>
      </c>
    </row>
    <row r="2703" spans="1:5" x14ac:dyDescent="0.3">
      <c r="A2703" s="73">
        <v>39924</v>
      </c>
      <c r="B2703" s="130">
        <v>850.080017</v>
      </c>
      <c r="C2703" s="125">
        <f t="shared" si="126"/>
        <v>1.7475029144324861E-2</v>
      </c>
      <c r="D2703" s="128">
        <f t="shared" si="127"/>
        <v>17475.029144324861</v>
      </c>
      <c r="E2703" s="128" t="e">
        <f t="shared" ca="1" si="128"/>
        <v>#NAME?</v>
      </c>
    </row>
    <row r="2704" spans="1:5" x14ac:dyDescent="0.3">
      <c r="A2704" s="73">
        <v>39923</v>
      </c>
      <c r="B2704" s="130">
        <v>832.39001499999995</v>
      </c>
      <c r="C2704" s="125">
        <f t="shared" si="126"/>
        <v>-1.1999982195845749E-2</v>
      </c>
      <c r="D2704" s="128">
        <f t="shared" si="127"/>
        <v>-11999.982195845749</v>
      </c>
      <c r="E2704" s="128" t="e">
        <f t="shared" ca="1" si="128"/>
        <v>#NAME?</v>
      </c>
    </row>
    <row r="2705" spans="1:5" x14ac:dyDescent="0.3">
      <c r="A2705" s="73">
        <v>39920</v>
      </c>
      <c r="B2705" s="130">
        <v>869.59997599999997</v>
      </c>
      <c r="C2705" s="125">
        <f t="shared" si="126"/>
        <v>4.2210947996051296E-2</v>
      </c>
      <c r="D2705" s="128">
        <f t="shared" si="127"/>
        <v>42210.947996051298</v>
      </c>
      <c r="E2705" s="128" t="e">
        <f t="shared" ca="1" si="128"/>
        <v>#NAME?</v>
      </c>
    </row>
    <row r="2706" spans="1:5" x14ac:dyDescent="0.3">
      <c r="A2706" s="73">
        <v>39919</v>
      </c>
      <c r="B2706" s="130">
        <v>865.29998799999998</v>
      </c>
      <c r="C2706" s="125">
        <f t="shared" si="126"/>
        <v>6.6849102263112359E-2</v>
      </c>
      <c r="D2706" s="128">
        <f t="shared" si="127"/>
        <v>66849.102263112363</v>
      </c>
      <c r="E2706" s="128" t="e">
        <f t="shared" ca="1" si="128"/>
        <v>#NAME?</v>
      </c>
    </row>
    <row r="2707" spans="1:5" x14ac:dyDescent="0.3">
      <c r="A2707" s="73">
        <v>39918</v>
      </c>
      <c r="B2707" s="130">
        <v>852.05999799999995</v>
      </c>
      <c r="C2707" s="125">
        <f t="shared" si="126"/>
        <v>6.7918336746076058E-2</v>
      </c>
      <c r="D2707" s="128">
        <f t="shared" si="127"/>
        <v>67918.336746076064</v>
      </c>
      <c r="E2707" s="128" t="e">
        <f t="shared" ca="1" si="128"/>
        <v>#NAME?</v>
      </c>
    </row>
    <row r="2708" spans="1:5" x14ac:dyDescent="0.3">
      <c r="A2708" s="73">
        <v>39917</v>
      </c>
      <c r="B2708" s="130">
        <v>841.5</v>
      </c>
      <c r="C2708" s="125">
        <f t="shared" si="126"/>
        <v>6.8530683291569972E-2</v>
      </c>
      <c r="D2708" s="128">
        <f t="shared" si="127"/>
        <v>68530.683291569978</v>
      </c>
      <c r="E2708" s="128" t="e">
        <f t="shared" ca="1" si="128"/>
        <v>#NAME?</v>
      </c>
    </row>
    <row r="2709" spans="1:5" x14ac:dyDescent="0.3">
      <c r="A2709" s="73">
        <v>39916</v>
      </c>
      <c r="B2709" s="130">
        <v>858.72997999999995</v>
      </c>
      <c r="C2709" s="125">
        <f t="shared" si="126"/>
        <v>5.2442554471057612E-2</v>
      </c>
      <c r="D2709" s="128">
        <f t="shared" si="127"/>
        <v>52442.554471057614</v>
      </c>
      <c r="E2709" s="128" t="e">
        <f t="shared" ca="1" si="128"/>
        <v>#NAME?</v>
      </c>
    </row>
    <row r="2710" spans="1:5" x14ac:dyDescent="0.3">
      <c r="A2710" s="73">
        <v>39912</v>
      </c>
      <c r="B2710" s="130">
        <v>856.55999799999995</v>
      </c>
      <c r="C2710" s="125">
        <f t="shared" si="126"/>
        <v>2.845617922200927E-2</v>
      </c>
      <c r="D2710" s="128">
        <f t="shared" si="127"/>
        <v>28456.179222009268</v>
      </c>
      <c r="E2710" s="128" t="e">
        <f t="shared" ca="1" si="128"/>
        <v>#NAME?</v>
      </c>
    </row>
    <row r="2711" spans="1:5" x14ac:dyDescent="0.3">
      <c r="A2711" s="73">
        <v>39911</v>
      </c>
      <c r="B2711" s="130">
        <v>825.15997300000004</v>
      </c>
      <c r="C2711" s="125">
        <f t="shared" si="126"/>
        <v>1.3859497629506334E-2</v>
      </c>
      <c r="D2711" s="128">
        <f t="shared" si="127"/>
        <v>13859.497629506335</v>
      </c>
      <c r="E2711" s="128" t="e">
        <f t="shared" ca="1" si="128"/>
        <v>#NAME?</v>
      </c>
    </row>
    <row r="2712" spans="1:5" x14ac:dyDescent="0.3">
      <c r="A2712" s="73">
        <v>39910</v>
      </c>
      <c r="B2712" s="130">
        <v>815.54998799999998</v>
      </c>
      <c r="C2712" s="125">
        <f t="shared" si="126"/>
        <v>1.1698001610789932E-2</v>
      </c>
      <c r="D2712" s="128">
        <f t="shared" si="127"/>
        <v>11698.001610789932</v>
      </c>
      <c r="E2712" s="128" t="e">
        <f t="shared" ca="1" si="128"/>
        <v>#NAME?</v>
      </c>
    </row>
    <row r="2713" spans="1:5" x14ac:dyDescent="0.3">
      <c r="A2713" s="73">
        <v>39909</v>
      </c>
      <c r="B2713" s="130">
        <v>835.47997999999995</v>
      </c>
      <c r="C2713" s="125">
        <f t="shared" si="126"/>
        <v>1.5262719656183199E-2</v>
      </c>
      <c r="D2713" s="128">
        <f t="shared" si="127"/>
        <v>15262.719656183199</v>
      </c>
      <c r="E2713" s="128" t="e">
        <f t="shared" ca="1" si="128"/>
        <v>#NAME?</v>
      </c>
    </row>
    <row r="2714" spans="1:5" x14ac:dyDescent="0.3">
      <c r="A2714" s="73">
        <v>39906</v>
      </c>
      <c r="B2714" s="130">
        <v>842.5</v>
      </c>
      <c r="C2714" s="125">
        <f t="shared" si="126"/>
        <v>9.6234449888304985E-2</v>
      </c>
      <c r="D2714" s="128">
        <f t="shared" si="127"/>
        <v>96234.449888304982</v>
      </c>
      <c r="E2714" s="128" t="e">
        <f t="shared" ca="1" si="128"/>
        <v>#NAME?</v>
      </c>
    </row>
    <row r="2715" spans="1:5" x14ac:dyDescent="0.3">
      <c r="A2715" s="73">
        <v>39905</v>
      </c>
      <c r="B2715" s="130">
        <v>834.38000499999998</v>
      </c>
      <c r="C2715" s="125">
        <f t="shared" si="126"/>
        <v>6.4205944100467649E-2</v>
      </c>
      <c r="D2715" s="128">
        <f t="shared" si="127"/>
        <v>64205.944100467648</v>
      </c>
      <c r="E2715" s="128" t="e">
        <f t="shared" ca="1" si="128"/>
        <v>#NAME?</v>
      </c>
    </row>
    <row r="2716" spans="1:5" x14ac:dyDescent="0.3">
      <c r="A2716" s="73">
        <v>39904</v>
      </c>
      <c r="B2716" s="130">
        <v>811.080017</v>
      </c>
      <c r="C2716" s="125">
        <f t="shared" si="126"/>
        <v>2.1061297293977654E-2</v>
      </c>
      <c r="D2716" s="128">
        <f t="shared" si="127"/>
        <v>21061.297293977655</v>
      </c>
      <c r="E2716" s="128" t="e">
        <f t="shared" ca="1" si="128"/>
        <v>#NAME?</v>
      </c>
    </row>
    <row r="2717" spans="1:5" x14ac:dyDescent="0.3">
      <c r="A2717" s="73">
        <v>39903</v>
      </c>
      <c r="B2717" s="130">
        <v>797.86999500000002</v>
      </c>
      <c r="C2717" s="125">
        <f t="shared" si="126"/>
        <v>2.5381689362705462E-2</v>
      </c>
      <c r="D2717" s="128">
        <f t="shared" si="127"/>
        <v>25381.689362705463</v>
      </c>
      <c r="E2717" s="128" t="e">
        <f t="shared" ca="1" si="128"/>
        <v>#NAME?</v>
      </c>
    </row>
    <row r="2718" spans="1:5" x14ac:dyDescent="0.3">
      <c r="A2718" s="73">
        <v>39902</v>
      </c>
      <c r="B2718" s="130">
        <v>787.53002900000001</v>
      </c>
      <c r="C2718" s="125">
        <f t="shared" si="126"/>
        <v>4.462191212334865E-2</v>
      </c>
      <c r="D2718" s="128">
        <f t="shared" si="127"/>
        <v>44621.912123348651</v>
      </c>
      <c r="E2718" s="128" t="e">
        <f t="shared" ca="1" si="128"/>
        <v>#NAME?</v>
      </c>
    </row>
    <row r="2719" spans="1:5" x14ac:dyDescent="0.3">
      <c r="A2719" s="73">
        <v>39899</v>
      </c>
      <c r="B2719" s="130">
        <v>815.94000200000005</v>
      </c>
      <c r="C2719" s="125">
        <f t="shared" si="126"/>
        <v>7.8501110226704585E-2</v>
      </c>
      <c r="D2719" s="128">
        <f t="shared" si="127"/>
        <v>78501.110226704579</v>
      </c>
      <c r="E2719" s="128" t="e">
        <f t="shared" ca="1" si="128"/>
        <v>#NAME?</v>
      </c>
    </row>
    <row r="2720" spans="1:5" x14ac:dyDescent="0.3">
      <c r="A2720" s="73">
        <v>39898</v>
      </c>
      <c r="B2720" s="130">
        <v>832.85998500000005</v>
      </c>
      <c r="C2720" s="125">
        <f t="shared" si="126"/>
        <v>0.10938540119595874</v>
      </c>
      <c r="D2720" s="128">
        <f t="shared" si="127"/>
        <v>109385.40119595874</v>
      </c>
      <c r="E2720" s="128" t="e">
        <f t="shared" ca="1" si="128"/>
        <v>#NAME?</v>
      </c>
    </row>
    <row r="2721" spans="1:5" x14ac:dyDescent="0.3">
      <c r="A2721" s="73">
        <v>39897</v>
      </c>
      <c r="B2721" s="130">
        <v>813.88000499999998</v>
      </c>
      <c r="C2721" s="125">
        <f t="shared" si="126"/>
        <v>0.12825776578111681</v>
      </c>
      <c r="D2721" s="128">
        <f t="shared" si="127"/>
        <v>128257.7657811168</v>
      </c>
      <c r="E2721" s="128" t="e">
        <f t="shared" ca="1" si="128"/>
        <v>#NAME?</v>
      </c>
    </row>
    <row r="2722" spans="1:5" x14ac:dyDescent="0.3">
      <c r="A2722" s="73">
        <v>39896</v>
      </c>
      <c r="B2722" s="130">
        <v>806.11999500000002</v>
      </c>
      <c r="C2722" s="125">
        <f t="shared" si="126"/>
        <v>0.12023349344858802</v>
      </c>
      <c r="D2722" s="128">
        <f t="shared" si="127"/>
        <v>120233.49344858802</v>
      </c>
      <c r="E2722" s="128" t="e">
        <f t="shared" ca="1" si="128"/>
        <v>#NAME?</v>
      </c>
    </row>
    <row r="2723" spans="1:5" x14ac:dyDescent="0.3">
      <c r="A2723" s="73">
        <v>39895</v>
      </c>
      <c r="B2723" s="130">
        <v>822.919983</v>
      </c>
      <c r="C2723" s="125">
        <f t="shared" si="126"/>
        <v>0.21638352730089983</v>
      </c>
      <c r="D2723" s="128">
        <f t="shared" si="127"/>
        <v>216383.52730089982</v>
      </c>
      <c r="E2723" s="128" t="e">
        <f t="shared" ca="1" si="128"/>
        <v>#NAME?</v>
      </c>
    </row>
    <row r="2724" spans="1:5" x14ac:dyDescent="0.3">
      <c r="A2724" s="73">
        <v>39892</v>
      </c>
      <c r="B2724" s="130">
        <v>768.53997800000002</v>
      </c>
      <c r="C2724" s="125">
        <f t="shared" si="126"/>
        <v>0.12461583946987154</v>
      </c>
      <c r="D2724" s="128">
        <f t="shared" si="127"/>
        <v>124615.83946987154</v>
      </c>
      <c r="E2724" s="128" t="e">
        <f t="shared" ca="1" si="128"/>
        <v>#NAME?</v>
      </c>
    </row>
    <row r="2725" spans="1:5" x14ac:dyDescent="0.3">
      <c r="A2725" s="73">
        <v>39891</v>
      </c>
      <c r="B2725" s="130">
        <v>784.03997800000002</v>
      </c>
      <c r="C2725" s="125">
        <f t="shared" si="126"/>
        <v>0.148692391450163</v>
      </c>
      <c r="D2725" s="128">
        <f t="shared" si="127"/>
        <v>148692.39145016301</v>
      </c>
      <c r="E2725" s="128" t="e">
        <f t="shared" ca="1" si="128"/>
        <v>#NAME?</v>
      </c>
    </row>
    <row r="2726" spans="1:5" x14ac:dyDescent="0.3">
      <c r="A2726" s="73">
        <v>39890</v>
      </c>
      <c r="B2726" s="130">
        <v>794.34997599999997</v>
      </c>
      <c r="C2726" s="125">
        <f t="shared" si="126"/>
        <v>0.11429851385454914</v>
      </c>
      <c r="D2726" s="128">
        <f t="shared" si="127"/>
        <v>114298.51385454915</v>
      </c>
      <c r="E2726" s="128" t="e">
        <f t="shared" ca="1" si="128"/>
        <v>#NAME?</v>
      </c>
    </row>
    <row r="2727" spans="1:5" x14ac:dyDescent="0.3">
      <c r="A2727" s="73">
        <v>39889</v>
      </c>
      <c r="B2727" s="130">
        <v>778.11999500000002</v>
      </c>
      <c r="C2727" s="125">
        <f t="shared" si="126"/>
        <v>0.11745864174055853</v>
      </c>
      <c r="D2727" s="128">
        <f t="shared" si="127"/>
        <v>117458.64174055854</v>
      </c>
      <c r="E2727" s="128" t="e">
        <f t="shared" ca="1" si="128"/>
        <v>#NAME?</v>
      </c>
    </row>
    <row r="2728" spans="1:5" x14ac:dyDescent="0.3">
      <c r="A2728" s="73">
        <v>39888</v>
      </c>
      <c r="B2728" s="130">
        <v>753.89001499999995</v>
      </c>
      <c r="C2728" s="125">
        <f t="shared" si="126"/>
        <v>7.5725589266745885E-2</v>
      </c>
      <c r="D2728" s="128">
        <f t="shared" si="127"/>
        <v>75725.589266745883</v>
      </c>
      <c r="E2728" s="128" t="e">
        <f t="shared" ca="1" si="128"/>
        <v>#NAME?</v>
      </c>
    </row>
    <row r="2729" spans="1:5" x14ac:dyDescent="0.3">
      <c r="A2729" s="73">
        <v>39885</v>
      </c>
      <c r="B2729" s="130">
        <v>756.54998799999998</v>
      </c>
      <c r="C2729" s="125">
        <f t="shared" si="126"/>
        <v>2.9193650045261865E-2</v>
      </c>
      <c r="D2729" s="128">
        <f t="shared" si="127"/>
        <v>29193.650045261864</v>
      </c>
      <c r="E2729" s="128" t="e">
        <f t="shared" ca="1" si="128"/>
        <v>#NAME?</v>
      </c>
    </row>
    <row r="2730" spans="1:5" x14ac:dyDescent="0.3">
      <c r="A2730" s="73">
        <v>39884</v>
      </c>
      <c r="B2730" s="130">
        <v>750.73999000000003</v>
      </c>
      <c r="C2730" s="125">
        <f t="shared" si="126"/>
        <v>-2.7762269739570744E-3</v>
      </c>
      <c r="D2730" s="128">
        <f t="shared" si="127"/>
        <v>-2776.2269739570743</v>
      </c>
      <c r="E2730" s="128" t="e">
        <f t="shared" ca="1" si="128"/>
        <v>#NAME?</v>
      </c>
    </row>
    <row r="2731" spans="1:5" x14ac:dyDescent="0.3">
      <c r="A2731" s="73">
        <v>39883</v>
      </c>
      <c r="B2731" s="130">
        <v>721.35998500000005</v>
      </c>
      <c r="C2731" s="125">
        <f t="shared" si="126"/>
        <v>-5.6922522726970071E-2</v>
      </c>
      <c r="D2731" s="128">
        <f t="shared" si="127"/>
        <v>-56922.52272697007</v>
      </c>
      <c r="E2731" s="128" t="e">
        <f t="shared" ca="1" si="128"/>
        <v>#NAME?</v>
      </c>
    </row>
    <row r="2732" spans="1:5" x14ac:dyDescent="0.3">
      <c r="A2732" s="73">
        <v>39882</v>
      </c>
      <c r="B2732" s="130">
        <v>719.59997599999997</v>
      </c>
      <c r="C2732" s="125">
        <f t="shared" si="126"/>
        <v>-6.9250120238570245E-2</v>
      </c>
      <c r="D2732" s="128">
        <f t="shared" si="127"/>
        <v>-69250.120238570249</v>
      </c>
      <c r="E2732" s="128" t="e">
        <f t="shared" ca="1" si="128"/>
        <v>#NAME?</v>
      </c>
    </row>
    <row r="2733" spans="1:5" x14ac:dyDescent="0.3">
      <c r="A2733" s="73">
        <v>39881</v>
      </c>
      <c r="B2733" s="130">
        <v>676.53002900000001</v>
      </c>
      <c r="C2733" s="125">
        <f t="shared" si="126"/>
        <v>-8.9865855639191805E-2</v>
      </c>
      <c r="D2733" s="128">
        <f t="shared" si="127"/>
        <v>-89865.85563919181</v>
      </c>
      <c r="E2733" s="128" t="e">
        <f t="shared" ca="1" si="128"/>
        <v>#NAME?</v>
      </c>
    </row>
    <row r="2734" spans="1:5" x14ac:dyDescent="0.3">
      <c r="A2734" s="73">
        <v>39878</v>
      </c>
      <c r="B2734" s="130">
        <v>683.38000499999998</v>
      </c>
      <c r="C2734" s="125">
        <f t="shared" si="126"/>
        <v>-0.1125511127207498</v>
      </c>
      <c r="D2734" s="128">
        <f t="shared" si="127"/>
        <v>-112551.11272074981</v>
      </c>
      <c r="E2734" s="128" t="e">
        <f t="shared" ca="1" si="128"/>
        <v>#NAME?</v>
      </c>
    </row>
    <row r="2735" spans="1:5" x14ac:dyDescent="0.3">
      <c r="A2735" s="73">
        <v>39877</v>
      </c>
      <c r="B2735" s="130">
        <v>682.54998799999998</v>
      </c>
      <c r="C2735" s="125">
        <f t="shared" si="126"/>
        <v>-0.12374510713599229</v>
      </c>
      <c r="D2735" s="128">
        <f t="shared" si="127"/>
        <v>-123745.10713599229</v>
      </c>
      <c r="E2735" s="128" t="e">
        <f t="shared" ca="1" si="128"/>
        <v>#NAME?</v>
      </c>
    </row>
    <row r="2736" spans="1:5" x14ac:dyDescent="0.3">
      <c r="A2736" s="73">
        <v>39876</v>
      </c>
      <c r="B2736" s="130">
        <v>712.86999500000002</v>
      </c>
      <c r="C2736" s="125">
        <f t="shared" si="126"/>
        <v>-9.5824547359297463E-2</v>
      </c>
      <c r="D2736" s="128">
        <f t="shared" si="127"/>
        <v>-95824.547359297459</v>
      </c>
      <c r="E2736" s="128" t="e">
        <f t="shared" ca="1" si="128"/>
        <v>#NAME?</v>
      </c>
    </row>
    <row r="2737" spans="1:5" x14ac:dyDescent="0.3">
      <c r="A2737" s="73">
        <v>39875</v>
      </c>
      <c r="B2737" s="130">
        <v>696.330017</v>
      </c>
      <c r="C2737" s="125">
        <f t="shared" si="126"/>
        <v>-0.11764254596591772</v>
      </c>
      <c r="D2737" s="128">
        <f t="shared" si="127"/>
        <v>-117642.54596591773</v>
      </c>
      <c r="E2737" s="128" t="e">
        <f t="shared" ca="1" si="128"/>
        <v>#NAME?</v>
      </c>
    </row>
    <row r="2738" spans="1:5" x14ac:dyDescent="0.3">
      <c r="A2738" s="73">
        <v>39874</v>
      </c>
      <c r="B2738" s="130">
        <v>700.82000700000003</v>
      </c>
      <c r="C2738" s="125">
        <f t="shared" si="126"/>
        <v>-0.15241161032955164</v>
      </c>
      <c r="D2738" s="128">
        <f t="shared" si="127"/>
        <v>-152411.61032955165</v>
      </c>
      <c r="E2738" s="128" t="e">
        <f t="shared" ca="1" si="128"/>
        <v>#NAME?</v>
      </c>
    </row>
    <row r="2739" spans="1:5" x14ac:dyDescent="0.3">
      <c r="A2739" s="73">
        <v>39871</v>
      </c>
      <c r="B2739" s="130">
        <v>735.09002699999996</v>
      </c>
      <c r="C2739" s="125">
        <f t="shared" si="126"/>
        <v>-0.11985293736789737</v>
      </c>
      <c r="D2739" s="128">
        <f t="shared" si="127"/>
        <v>-119852.93736789738</v>
      </c>
      <c r="E2739" s="128" t="e">
        <f t="shared" ca="1" si="128"/>
        <v>#NAME?</v>
      </c>
    </row>
    <row r="2740" spans="1:5" x14ac:dyDescent="0.3">
      <c r="A2740" s="73">
        <v>39870</v>
      </c>
      <c r="B2740" s="130">
        <v>752.830017</v>
      </c>
      <c r="C2740" s="125">
        <f t="shared" si="126"/>
        <v>-9.7044610994370117E-2</v>
      </c>
      <c r="D2740" s="128">
        <f t="shared" si="127"/>
        <v>-97044.610994370116</v>
      </c>
      <c r="E2740" s="128" t="e">
        <f t="shared" ca="1" si="128"/>
        <v>#NAME?</v>
      </c>
    </row>
    <row r="2741" spans="1:5" x14ac:dyDescent="0.3">
      <c r="A2741" s="73">
        <v>39869</v>
      </c>
      <c r="B2741" s="130">
        <v>764.90002400000003</v>
      </c>
      <c r="C2741" s="125">
        <f t="shared" si="126"/>
        <v>-7.5269537976059731E-2</v>
      </c>
      <c r="D2741" s="128">
        <f t="shared" si="127"/>
        <v>-75269.537976059728</v>
      </c>
      <c r="E2741" s="128" t="e">
        <f t="shared" ca="1" si="128"/>
        <v>#NAME?</v>
      </c>
    </row>
    <row r="2742" spans="1:5" x14ac:dyDescent="0.3">
      <c r="A2742" s="73">
        <v>39868</v>
      </c>
      <c r="B2742" s="130">
        <v>773.14001499999995</v>
      </c>
      <c r="C2742" s="125">
        <f t="shared" si="126"/>
        <v>-0.11122095705397883</v>
      </c>
      <c r="D2742" s="128">
        <f t="shared" si="127"/>
        <v>-111220.95705397883</v>
      </c>
      <c r="E2742" s="128" t="e">
        <f t="shared" ca="1" si="128"/>
        <v>#NAME?</v>
      </c>
    </row>
    <row r="2743" spans="1:5" x14ac:dyDescent="0.3">
      <c r="A2743" s="73">
        <v>39867</v>
      </c>
      <c r="B2743" s="130">
        <v>743.330017</v>
      </c>
      <c r="C2743" s="125">
        <f t="shared" si="126"/>
        <v>-0.14422054163169806</v>
      </c>
      <c r="D2743" s="128">
        <f t="shared" si="127"/>
        <v>-144220.54163169806</v>
      </c>
      <c r="E2743" s="128" t="e">
        <f t="shared" ca="1" si="128"/>
        <v>#NAME?</v>
      </c>
    </row>
    <row r="2744" spans="1:5" x14ac:dyDescent="0.3">
      <c r="A2744" s="73">
        <v>39864</v>
      </c>
      <c r="B2744" s="130">
        <v>770.04998799999998</v>
      </c>
      <c r="C2744" s="125">
        <f t="shared" si="126"/>
        <v>-8.9613986109517874E-2</v>
      </c>
      <c r="D2744" s="128">
        <f t="shared" si="127"/>
        <v>-89613.986109517879</v>
      </c>
      <c r="E2744" s="128" t="e">
        <f t="shared" ca="1" si="128"/>
        <v>#NAME?</v>
      </c>
    </row>
    <row r="2745" spans="1:5" x14ac:dyDescent="0.3">
      <c r="A2745" s="73">
        <v>39863</v>
      </c>
      <c r="B2745" s="130">
        <v>778.94000200000005</v>
      </c>
      <c r="C2745" s="125">
        <f t="shared" si="126"/>
        <v>-6.4032754503749012E-2</v>
      </c>
      <c r="D2745" s="128">
        <f t="shared" si="127"/>
        <v>-64032.754503749013</v>
      </c>
      <c r="E2745" s="128" t="e">
        <f t="shared" ca="1" si="128"/>
        <v>#NAME?</v>
      </c>
    </row>
    <row r="2746" spans="1:5" x14ac:dyDescent="0.3">
      <c r="A2746" s="73">
        <v>39862</v>
      </c>
      <c r="B2746" s="130">
        <v>788.419983</v>
      </c>
      <c r="C2746" s="125">
        <f t="shared" si="126"/>
        <v>-5.9736945775996086E-2</v>
      </c>
      <c r="D2746" s="128">
        <f t="shared" si="127"/>
        <v>-59736.945775996086</v>
      </c>
      <c r="E2746" s="128" t="e">
        <f t="shared" ca="1" si="128"/>
        <v>#NAME?</v>
      </c>
    </row>
    <row r="2747" spans="1:5" x14ac:dyDescent="0.3">
      <c r="A2747" s="73">
        <v>39861</v>
      </c>
      <c r="B2747" s="130">
        <v>789.169983</v>
      </c>
      <c r="C2747" s="125">
        <f t="shared" si="126"/>
        <v>-4.39402245010172E-2</v>
      </c>
      <c r="D2747" s="128">
        <f t="shared" si="127"/>
        <v>-43940.224501017197</v>
      </c>
      <c r="E2747" s="128" t="e">
        <f t="shared" ca="1" si="128"/>
        <v>#NAME?</v>
      </c>
    </row>
    <row r="2748" spans="1:5" x14ac:dyDescent="0.3">
      <c r="A2748" s="73">
        <v>39857</v>
      </c>
      <c r="B2748" s="130">
        <v>826.84002699999996</v>
      </c>
      <c r="C2748" s="125">
        <f t="shared" si="126"/>
        <v>1.1624231052791423E-3</v>
      </c>
      <c r="D2748" s="128">
        <f t="shared" si="127"/>
        <v>1162.4231052791422</v>
      </c>
      <c r="E2748" s="128" t="e">
        <f t="shared" ca="1" si="128"/>
        <v>#NAME?</v>
      </c>
    </row>
    <row r="2749" spans="1:5" x14ac:dyDescent="0.3">
      <c r="A2749" s="73">
        <v>39856</v>
      </c>
      <c r="B2749" s="130">
        <v>835.19000200000005</v>
      </c>
      <c r="C2749" s="125">
        <f t="shared" si="126"/>
        <v>-1.1773212513195075E-2</v>
      </c>
      <c r="D2749" s="128">
        <f t="shared" si="127"/>
        <v>-11773.212513195074</v>
      </c>
      <c r="E2749" s="128" t="e">
        <f t="shared" ca="1" si="128"/>
        <v>#NAME?</v>
      </c>
    </row>
    <row r="2750" spans="1:5" x14ac:dyDescent="0.3">
      <c r="A2750" s="73">
        <v>39855</v>
      </c>
      <c r="B2750" s="130">
        <v>833.73999000000003</v>
      </c>
      <c r="C2750" s="125">
        <f t="shared" si="126"/>
        <v>-4.6162335404382748E-2</v>
      </c>
      <c r="D2750" s="128">
        <f t="shared" si="127"/>
        <v>-46162.335404382749</v>
      </c>
      <c r="E2750" s="128" t="e">
        <f t="shared" ca="1" si="128"/>
        <v>#NAME?</v>
      </c>
    </row>
    <row r="2751" spans="1:5" x14ac:dyDescent="0.3">
      <c r="A2751" s="73">
        <v>39854</v>
      </c>
      <c r="B2751" s="130">
        <v>827.15997300000004</v>
      </c>
      <c r="C2751" s="125">
        <f t="shared" si="126"/>
        <v>-2.193429014372017E-2</v>
      </c>
      <c r="D2751" s="128">
        <f t="shared" si="127"/>
        <v>-21934.290143720169</v>
      </c>
      <c r="E2751" s="128" t="e">
        <f t="shared" ca="1" si="128"/>
        <v>#NAME?</v>
      </c>
    </row>
    <row r="2752" spans="1:5" x14ac:dyDescent="0.3">
      <c r="A2752" s="73">
        <v>39853</v>
      </c>
      <c r="B2752" s="130">
        <v>869.89001499999995</v>
      </c>
      <c r="C2752" s="125">
        <f t="shared" si="126"/>
        <v>3.9829312216783652E-2</v>
      </c>
      <c r="D2752" s="128">
        <f t="shared" si="127"/>
        <v>39829.312216783655</v>
      </c>
      <c r="E2752" s="128" t="e">
        <f t="shared" ca="1" si="128"/>
        <v>#NAME?</v>
      </c>
    </row>
    <row r="2753" spans="1:5" x14ac:dyDescent="0.3">
      <c r="A2753" s="73">
        <v>39850</v>
      </c>
      <c r="B2753" s="130">
        <v>868.59997599999997</v>
      </c>
      <c r="C2753" s="125">
        <f t="shared" si="126"/>
        <v>4.4053084285549549E-2</v>
      </c>
      <c r="D2753" s="128">
        <f t="shared" si="127"/>
        <v>44053.08428554955</v>
      </c>
      <c r="E2753" s="128" t="e">
        <f t="shared" ca="1" si="128"/>
        <v>#NAME?</v>
      </c>
    </row>
    <row r="2754" spans="1:5" x14ac:dyDescent="0.3">
      <c r="A2754" s="73">
        <v>39849</v>
      </c>
      <c r="B2754" s="130">
        <v>845.84997599999997</v>
      </c>
      <c r="C2754" s="125">
        <f t="shared" si="126"/>
        <v>2.2175197583081507E-2</v>
      </c>
      <c r="D2754" s="128">
        <f t="shared" si="127"/>
        <v>22175.197583081506</v>
      </c>
      <c r="E2754" s="128" t="e">
        <f t="shared" ca="1" si="128"/>
        <v>#NAME?</v>
      </c>
    </row>
    <row r="2755" spans="1:5" x14ac:dyDescent="0.3">
      <c r="A2755" s="73">
        <v>39848</v>
      </c>
      <c r="B2755" s="130">
        <v>832.22997999999995</v>
      </c>
      <c r="C2755" s="125">
        <f t="shared" si="126"/>
        <v>-9.5330025889389658E-3</v>
      </c>
      <c r="D2755" s="128">
        <f t="shared" si="127"/>
        <v>-9533.0025889389653</v>
      </c>
      <c r="E2755" s="128" t="e">
        <f t="shared" ca="1" si="128"/>
        <v>#NAME?</v>
      </c>
    </row>
    <row r="2756" spans="1:5" x14ac:dyDescent="0.3">
      <c r="A2756" s="73">
        <v>39847</v>
      </c>
      <c r="B2756" s="130">
        <v>838.51000999999997</v>
      </c>
      <c r="C2756" s="125">
        <f t="shared" si="126"/>
        <v>4.1342788553365262E-2</v>
      </c>
      <c r="D2756" s="128">
        <f t="shared" si="127"/>
        <v>41342.788553365259</v>
      </c>
      <c r="E2756" s="128" t="e">
        <f t="shared" ca="1" si="128"/>
        <v>#NAME?</v>
      </c>
    </row>
    <row r="2757" spans="1:5" x14ac:dyDescent="0.3">
      <c r="A2757" s="73">
        <v>39846</v>
      </c>
      <c r="B2757" s="130">
        <v>825.44000200000005</v>
      </c>
      <c r="C2757" s="125">
        <f t="shared" si="126"/>
        <v>-2.9031187532531755E-2</v>
      </c>
      <c r="D2757" s="128">
        <f t="shared" si="127"/>
        <v>-29031.187532531756</v>
      </c>
      <c r="E2757" s="128" t="e">
        <f t="shared" ca="1" si="128"/>
        <v>#NAME?</v>
      </c>
    </row>
    <row r="2758" spans="1:5" x14ac:dyDescent="0.3">
      <c r="A2758" s="73">
        <v>39843</v>
      </c>
      <c r="B2758" s="130">
        <v>825.88000499999998</v>
      </c>
      <c r="C2758" s="125">
        <f t="shared" si="126"/>
        <v>-2.1167640756247774E-2</v>
      </c>
      <c r="D2758" s="128">
        <f t="shared" si="127"/>
        <v>-21167.640756247773</v>
      </c>
      <c r="E2758" s="128" t="e">
        <f t="shared" ca="1" si="128"/>
        <v>#NAME?</v>
      </c>
    </row>
    <row r="2759" spans="1:5" x14ac:dyDescent="0.3">
      <c r="A2759" s="73">
        <v>39842</v>
      </c>
      <c r="B2759" s="130">
        <v>845.14001499999995</v>
      </c>
      <c r="C2759" s="125">
        <f t="shared" si="126"/>
        <v>2.990695705007429E-3</v>
      </c>
      <c r="D2759" s="128">
        <f t="shared" si="127"/>
        <v>2990.6957050074288</v>
      </c>
      <c r="E2759" s="128" t="e">
        <f t="shared" ca="1" si="128"/>
        <v>#NAME?</v>
      </c>
    </row>
    <row r="2760" spans="1:5" x14ac:dyDescent="0.3">
      <c r="A2760" s="73">
        <v>39841</v>
      </c>
      <c r="B2760" s="130">
        <v>874.09002699999996</v>
      </c>
      <c r="C2760" s="125">
        <f t="shared" ref="C2760:C2823" si="129">B2760/B2770-1</f>
        <v>2.6383063100547943E-3</v>
      </c>
      <c r="D2760" s="128">
        <f t="shared" ref="D2760:D2823" si="130">C2760*$B$5</f>
        <v>2638.3063100547943</v>
      </c>
      <c r="E2760" s="128" t="e">
        <f t="shared" ref="E2760:E2823" ca="1" si="131">ABS(_xlfn.PERCENTILE.INC(OFFSET(D2760,0,0,Window),1-VaRLevel))</f>
        <v>#NAME?</v>
      </c>
    </row>
    <row r="2761" spans="1:5" x14ac:dyDescent="0.3">
      <c r="A2761" s="73">
        <v>39840</v>
      </c>
      <c r="B2761" s="130">
        <v>845.71002199999998</v>
      </c>
      <c r="C2761" s="125">
        <f t="shared" si="129"/>
        <v>-2.8209946128628816E-2</v>
      </c>
      <c r="D2761" s="128">
        <f t="shared" si="130"/>
        <v>-28209.946128628817</v>
      </c>
      <c r="E2761" s="128" t="e">
        <f t="shared" ca="1" si="131"/>
        <v>#NAME?</v>
      </c>
    </row>
    <row r="2762" spans="1:5" x14ac:dyDescent="0.3">
      <c r="A2762" s="73">
        <v>39839</v>
      </c>
      <c r="B2762" s="130">
        <v>836.57000700000003</v>
      </c>
      <c r="C2762" s="125">
        <f t="shared" si="129"/>
        <v>-6.0403179030354637E-2</v>
      </c>
      <c r="D2762" s="128">
        <f t="shared" si="130"/>
        <v>-60403.179030354637</v>
      </c>
      <c r="E2762" s="128" t="e">
        <f t="shared" ca="1" si="131"/>
        <v>#NAME?</v>
      </c>
    </row>
    <row r="2763" spans="1:5" x14ac:dyDescent="0.3">
      <c r="A2763" s="73">
        <v>39836</v>
      </c>
      <c r="B2763" s="130">
        <v>831.95001200000002</v>
      </c>
      <c r="C2763" s="125">
        <f t="shared" si="129"/>
        <v>-8.5497861684188936E-2</v>
      </c>
      <c r="D2763" s="128">
        <f t="shared" si="130"/>
        <v>-85497.861684188931</v>
      </c>
      <c r="E2763" s="128" t="e">
        <f t="shared" ca="1" si="131"/>
        <v>#NAME?</v>
      </c>
    </row>
    <row r="2764" spans="1:5" x14ac:dyDescent="0.3">
      <c r="A2764" s="73">
        <v>39835</v>
      </c>
      <c r="B2764" s="130">
        <v>827.5</v>
      </c>
      <c r="C2764" s="125">
        <f t="shared" si="129"/>
        <v>-8.7299423046174218E-2</v>
      </c>
      <c r="D2764" s="128">
        <f t="shared" si="130"/>
        <v>-87299.423046174212</v>
      </c>
      <c r="E2764" s="128" t="e">
        <f t="shared" ca="1" si="131"/>
        <v>#NAME?</v>
      </c>
    </row>
    <row r="2765" spans="1:5" x14ac:dyDescent="0.3">
      <c r="A2765" s="73">
        <v>39834</v>
      </c>
      <c r="B2765" s="130">
        <v>840.23999000000003</v>
      </c>
      <c r="C2765" s="125">
        <f t="shared" si="129"/>
        <v>-0.10105918560745664</v>
      </c>
      <c r="D2765" s="128">
        <f t="shared" si="130"/>
        <v>-101059.18560745663</v>
      </c>
      <c r="E2765" s="128" t="e">
        <f t="shared" ca="1" si="131"/>
        <v>#NAME?</v>
      </c>
    </row>
    <row r="2766" spans="1:5" x14ac:dyDescent="0.3">
      <c r="A2766" s="73">
        <v>39833</v>
      </c>
      <c r="B2766" s="130">
        <v>805.21997099999999</v>
      </c>
      <c r="C2766" s="125">
        <f t="shared" si="129"/>
        <v>-0.13179151374036535</v>
      </c>
      <c r="D2766" s="128">
        <f t="shared" si="130"/>
        <v>-131791.51374036536</v>
      </c>
      <c r="E2766" s="128" t="e">
        <f t="shared" ca="1" si="131"/>
        <v>#NAME?</v>
      </c>
    </row>
    <row r="2767" spans="1:5" x14ac:dyDescent="0.3">
      <c r="A2767" s="73">
        <v>39829</v>
      </c>
      <c r="B2767" s="130">
        <v>850.11999500000002</v>
      </c>
      <c r="C2767" s="125">
        <f t="shared" si="129"/>
        <v>-8.7658289388172883E-2</v>
      </c>
      <c r="D2767" s="128">
        <f t="shared" si="130"/>
        <v>-87658.289388172881</v>
      </c>
      <c r="E2767" s="128" t="e">
        <f t="shared" ca="1" si="131"/>
        <v>#NAME?</v>
      </c>
    </row>
    <row r="2768" spans="1:5" x14ac:dyDescent="0.3">
      <c r="A2768" s="73">
        <v>39828</v>
      </c>
      <c r="B2768" s="130">
        <v>843.73999000000003</v>
      </c>
      <c r="C2768" s="125">
        <f t="shared" si="129"/>
        <v>-6.5884317741489062E-2</v>
      </c>
      <c r="D2768" s="128">
        <f t="shared" si="130"/>
        <v>-65884.317741489067</v>
      </c>
      <c r="E2768" s="128" t="e">
        <f t="shared" ca="1" si="131"/>
        <v>#NAME?</v>
      </c>
    </row>
    <row r="2769" spans="1:5" x14ac:dyDescent="0.3">
      <c r="A2769" s="73">
        <v>39827</v>
      </c>
      <c r="B2769" s="130">
        <v>842.61999500000002</v>
      </c>
      <c r="C2769" s="125">
        <f t="shared" si="129"/>
        <v>-5.3916306466423425E-2</v>
      </c>
      <c r="D2769" s="128">
        <f t="shared" si="130"/>
        <v>-53916.306466423426</v>
      </c>
      <c r="E2769" s="128" t="e">
        <f t="shared" ca="1" si="131"/>
        <v>#NAME?</v>
      </c>
    </row>
    <row r="2770" spans="1:5" x14ac:dyDescent="0.3">
      <c r="A2770" s="73">
        <v>39826</v>
      </c>
      <c r="B2770" s="130">
        <v>871.78997800000002</v>
      </c>
      <c r="C2770" s="125">
        <f t="shared" si="129"/>
        <v>2.7259495368650022E-3</v>
      </c>
      <c r="D2770" s="128">
        <f t="shared" si="130"/>
        <v>2725.9495368650023</v>
      </c>
      <c r="E2770" s="128" t="e">
        <f t="shared" ca="1" si="131"/>
        <v>#NAME?</v>
      </c>
    </row>
    <row r="2771" spans="1:5" x14ac:dyDescent="0.3">
      <c r="A2771" s="73">
        <v>39825</v>
      </c>
      <c r="B2771" s="130">
        <v>870.26000999999997</v>
      </c>
      <c r="C2771" s="125">
        <f t="shared" si="129"/>
        <v>-2.9101489859324481E-3</v>
      </c>
      <c r="D2771" s="128">
        <f t="shared" si="130"/>
        <v>-2910.1489859324479</v>
      </c>
      <c r="E2771" s="128" t="e">
        <f t="shared" ca="1" si="131"/>
        <v>#NAME?</v>
      </c>
    </row>
    <row r="2772" spans="1:5" x14ac:dyDescent="0.3">
      <c r="A2772" s="73">
        <v>39822</v>
      </c>
      <c r="B2772" s="130">
        <v>890.34997599999997</v>
      </c>
      <c r="C2772" s="125">
        <f t="shared" si="129"/>
        <v>2.5571561811072341E-2</v>
      </c>
      <c r="D2772" s="128">
        <f t="shared" si="130"/>
        <v>25571.561811072341</v>
      </c>
      <c r="E2772" s="128" t="e">
        <f t="shared" ca="1" si="131"/>
        <v>#NAME?</v>
      </c>
    </row>
    <row r="2773" spans="1:5" x14ac:dyDescent="0.3">
      <c r="A2773" s="73">
        <v>39821</v>
      </c>
      <c r="B2773" s="130">
        <v>909.72997999999995</v>
      </c>
      <c r="C2773" s="125">
        <f t="shared" si="129"/>
        <v>5.3952926985412875E-2</v>
      </c>
      <c r="D2773" s="128">
        <f t="shared" si="130"/>
        <v>53952.926985412872</v>
      </c>
      <c r="E2773" s="128" t="e">
        <f t="shared" ca="1" si="131"/>
        <v>#NAME?</v>
      </c>
    </row>
    <row r="2774" spans="1:5" x14ac:dyDescent="0.3">
      <c r="A2774" s="73">
        <v>39820</v>
      </c>
      <c r="B2774" s="130">
        <v>906.65002400000003</v>
      </c>
      <c r="C2774" s="125">
        <f t="shared" si="129"/>
        <v>4.0177619860619629E-2</v>
      </c>
      <c r="D2774" s="128">
        <f t="shared" si="130"/>
        <v>40177.619860619627</v>
      </c>
      <c r="E2774" s="128" t="e">
        <f t="shared" ca="1" si="131"/>
        <v>#NAME?</v>
      </c>
    </row>
    <row r="2775" spans="1:5" x14ac:dyDescent="0.3">
      <c r="A2775" s="73">
        <v>39819</v>
      </c>
      <c r="B2775" s="130">
        <v>934.70001200000002</v>
      </c>
      <c r="C2775" s="125">
        <f t="shared" si="129"/>
        <v>5.273235880562499E-2</v>
      </c>
      <c r="D2775" s="128">
        <f t="shared" si="130"/>
        <v>52732.358805624994</v>
      </c>
      <c r="E2775" s="128" t="e">
        <f t="shared" ca="1" si="131"/>
        <v>#NAME?</v>
      </c>
    </row>
    <row r="2776" spans="1:5" x14ac:dyDescent="0.3">
      <c r="A2776" s="73">
        <v>39818</v>
      </c>
      <c r="B2776" s="130">
        <v>927.45001200000002</v>
      </c>
      <c r="C2776" s="125">
        <f t="shared" si="129"/>
        <v>4.7634625902082783E-2</v>
      </c>
      <c r="D2776" s="128">
        <f t="shared" si="130"/>
        <v>47634.625902082786</v>
      </c>
      <c r="E2776" s="128" t="e">
        <f t="shared" ca="1" si="131"/>
        <v>#NAME?</v>
      </c>
    </row>
    <row r="2777" spans="1:5" x14ac:dyDescent="0.3">
      <c r="A2777" s="73">
        <v>39815</v>
      </c>
      <c r="B2777" s="130">
        <v>931.79998799999998</v>
      </c>
      <c r="C2777" s="125">
        <f t="shared" si="129"/>
        <v>3.0273551574103053E-2</v>
      </c>
      <c r="D2777" s="128">
        <f t="shared" si="130"/>
        <v>30273.551574103054</v>
      </c>
      <c r="E2777" s="128" t="e">
        <f t="shared" ca="1" si="131"/>
        <v>#NAME?</v>
      </c>
    </row>
    <row r="2778" spans="1:5" x14ac:dyDescent="0.3">
      <c r="A2778" s="73">
        <v>39813</v>
      </c>
      <c r="B2778" s="130">
        <v>903.25</v>
      </c>
      <c r="C2778" s="125">
        <f t="shared" si="129"/>
        <v>-1.0874080768433991E-2</v>
      </c>
      <c r="D2778" s="128">
        <f t="shared" si="130"/>
        <v>-10874.080768433991</v>
      </c>
      <c r="E2778" s="128" t="e">
        <f t="shared" ca="1" si="131"/>
        <v>#NAME?</v>
      </c>
    </row>
    <row r="2779" spans="1:5" x14ac:dyDescent="0.3">
      <c r="A2779" s="73">
        <v>39812</v>
      </c>
      <c r="B2779" s="130">
        <v>890.64001499999995</v>
      </c>
      <c r="C2779" s="125">
        <f t="shared" si="129"/>
        <v>2.5409590271518345E-2</v>
      </c>
      <c r="D2779" s="128">
        <f t="shared" si="130"/>
        <v>25409.590271518344</v>
      </c>
      <c r="E2779" s="128" t="e">
        <f t="shared" ca="1" si="131"/>
        <v>#NAME?</v>
      </c>
    </row>
    <row r="2780" spans="1:5" x14ac:dyDescent="0.3">
      <c r="A2780" s="73">
        <v>39811</v>
      </c>
      <c r="B2780" s="130">
        <v>869.419983</v>
      </c>
      <c r="C2780" s="125">
        <f t="shared" si="129"/>
        <v>-1.171950170437519E-2</v>
      </c>
      <c r="D2780" s="128">
        <f t="shared" si="130"/>
        <v>-11719.50170437519</v>
      </c>
      <c r="E2780" s="128" t="e">
        <f t="shared" ca="1" si="131"/>
        <v>#NAME?</v>
      </c>
    </row>
    <row r="2781" spans="1:5" x14ac:dyDescent="0.3">
      <c r="A2781" s="73">
        <v>39808</v>
      </c>
      <c r="B2781" s="130">
        <v>872.79998799999998</v>
      </c>
      <c r="C2781" s="125">
        <f t="shared" si="129"/>
        <v>-9.0435899630525451E-4</v>
      </c>
      <c r="D2781" s="128">
        <f t="shared" si="130"/>
        <v>-904.35899630525455</v>
      </c>
      <c r="E2781" s="128" t="e">
        <f t="shared" ca="1" si="131"/>
        <v>#NAME?</v>
      </c>
    </row>
    <row r="2782" spans="1:5" x14ac:dyDescent="0.3">
      <c r="A2782" s="73">
        <v>39806</v>
      </c>
      <c r="B2782" s="130">
        <v>868.15002400000003</v>
      </c>
      <c r="C2782" s="125">
        <f t="shared" si="129"/>
        <v>-3.4573602537404935E-2</v>
      </c>
      <c r="D2782" s="128">
        <f t="shared" si="130"/>
        <v>-34573.602537404935</v>
      </c>
      <c r="E2782" s="128" t="e">
        <f t="shared" ca="1" si="131"/>
        <v>#NAME?</v>
      </c>
    </row>
    <row r="2783" spans="1:5" x14ac:dyDescent="0.3">
      <c r="A2783" s="73">
        <v>39805</v>
      </c>
      <c r="B2783" s="130">
        <v>863.15997300000004</v>
      </c>
      <c r="C2783" s="125">
        <f t="shared" si="129"/>
        <v>-2.8705830609786598E-2</v>
      </c>
      <c r="D2783" s="128">
        <f t="shared" si="130"/>
        <v>-28705.830609786597</v>
      </c>
      <c r="E2783" s="128" t="e">
        <f t="shared" ca="1" si="131"/>
        <v>#NAME?</v>
      </c>
    </row>
    <row r="2784" spans="1:5" x14ac:dyDescent="0.3">
      <c r="A2784" s="73">
        <v>39804</v>
      </c>
      <c r="B2784" s="130">
        <v>871.63000499999998</v>
      </c>
      <c r="C2784" s="125">
        <f t="shared" si="129"/>
        <v>-4.1848968338806691E-2</v>
      </c>
      <c r="D2784" s="128">
        <f t="shared" si="130"/>
        <v>-41848.968338806691</v>
      </c>
      <c r="E2784" s="128" t="e">
        <f t="shared" ca="1" si="131"/>
        <v>#NAME?</v>
      </c>
    </row>
    <row r="2785" spans="1:5" x14ac:dyDescent="0.3">
      <c r="A2785" s="73">
        <v>39801</v>
      </c>
      <c r="B2785" s="130">
        <v>887.88000499999998</v>
      </c>
      <c r="C2785" s="125">
        <f t="shared" si="129"/>
        <v>1.3480655547656317E-2</v>
      </c>
      <c r="D2785" s="128">
        <f t="shared" si="130"/>
        <v>13480.655547656317</v>
      </c>
      <c r="E2785" s="128" t="e">
        <f t="shared" ca="1" si="131"/>
        <v>#NAME?</v>
      </c>
    </row>
    <row r="2786" spans="1:5" x14ac:dyDescent="0.3">
      <c r="A2786" s="73">
        <v>39800</v>
      </c>
      <c r="B2786" s="130">
        <v>885.28002900000001</v>
      </c>
      <c r="C2786" s="125">
        <f t="shared" si="129"/>
        <v>4.7396014498573669E-2</v>
      </c>
      <c r="D2786" s="128">
        <f t="shared" si="130"/>
        <v>47396.01449857367</v>
      </c>
      <c r="E2786" s="128" t="e">
        <f t="shared" ca="1" si="131"/>
        <v>#NAME?</v>
      </c>
    </row>
    <row r="2787" spans="1:5" x14ac:dyDescent="0.3">
      <c r="A2787" s="73">
        <v>39799</v>
      </c>
      <c r="B2787" s="130">
        <v>904.419983</v>
      </c>
      <c r="C2787" s="125">
        <f t="shared" si="129"/>
        <v>3.8679736071384418E-2</v>
      </c>
      <c r="D2787" s="128">
        <f t="shared" si="130"/>
        <v>38679.736071384417</v>
      </c>
      <c r="E2787" s="128" t="e">
        <f t="shared" ca="1" si="131"/>
        <v>#NAME?</v>
      </c>
    </row>
    <row r="2788" spans="1:5" x14ac:dyDescent="0.3">
      <c r="A2788" s="73">
        <v>39798</v>
      </c>
      <c r="B2788" s="130">
        <v>913.17999299999997</v>
      </c>
      <c r="C2788" s="125">
        <f t="shared" si="129"/>
        <v>7.5835575867003513E-2</v>
      </c>
      <c r="D2788" s="128">
        <f t="shared" si="130"/>
        <v>75835.575867003514</v>
      </c>
      <c r="E2788" s="128" t="e">
        <f t="shared" ca="1" si="131"/>
        <v>#NAME?</v>
      </c>
    </row>
    <row r="2789" spans="1:5" x14ac:dyDescent="0.3">
      <c r="A2789" s="73">
        <v>39797</v>
      </c>
      <c r="B2789" s="130">
        <v>868.57000700000003</v>
      </c>
      <c r="C2789" s="125">
        <f t="shared" si="129"/>
        <v>6.4150137328257362E-2</v>
      </c>
      <c r="D2789" s="128">
        <f t="shared" si="130"/>
        <v>64150.137328257362</v>
      </c>
      <c r="E2789" s="128" t="e">
        <f t="shared" ca="1" si="131"/>
        <v>#NAME?</v>
      </c>
    </row>
    <row r="2790" spans="1:5" x14ac:dyDescent="0.3">
      <c r="A2790" s="73">
        <v>39794</v>
      </c>
      <c r="B2790" s="130">
        <v>879.72997999999995</v>
      </c>
      <c r="C2790" s="125">
        <f t="shared" si="129"/>
        <v>-1.842141634407557E-2</v>
      </c>
      <c r="D2790" s="128">
        <f t="shared" si="130"/>
        <v>-18421.416344075569</v>
      </c>
      <c r="E2790" s="128" t="e">
        <f t="shared" ca="1" si="131"/>
        <v>#NAME?</v>
      </c>
    </row>
    <row r="2791" spans="1:5" x14ac:dyDescent="0.3">
      <c r="A2791" s="73">
        <v>39793</v>
      </c>
      <c r="B2791" s="130">
        <v>873.59002699999996</v>
      </c>
      <c r="C2791" s="125">
        <f t="shared" si="129"/>
        <v>-1.5872798881477079E-2</v>
      </c>
      <c r="D2791" s="128">
        <f t="shared" si="130"/>
        <v>-15872.79888147708</v>
      </c>
      <c r="E2791" s="128" t="e">
        <f t="shared" ca="1" si="131"/>
        <v>#NAME?</v>
      </c>
    </row>
    <row r="2792" spans="1:5" x14ac:dyDescent="0.3">
      <c r="A2792" s="73">
        <v>39792</v>
      </c>
      <c r="B2792" s="130">
        <v>899.23999000000003</v>
      </c>
      <c r="C2792" s="125">
        <f t="shared" si="129"/>
        <v>4.8810896170746965E-2</v>
      </c>
      <c r="D2792" s="128">
        <f t="shared" si="130"/>
        <v>48810.896170746964</v>
      </c>
      <c r="E2792" s="128" t="e">
        <f t="shared" ca="1" si="131"/>
        <v>#NAME?</v>
      </c>
    </row>
    <row r="2793" spans="1:5" x14ac:dyDescent="0.3">
      <c r="A2793" s="73">
        <v>39791</v>
      </c>
      <c r="B2793" s="130">
        <v>888.669983</v>
      </c>
      <c r="C2793" s="125">
        <f t="shared" si="129"/>
        <v>4.3272543274374797E-2</v>
      </c>
      <c r="D2793" s="128">
        <f t="shared" si="130"/>
        <v>43272.543274374795</v>
      </c>
      <c r="E2793" s="128" t="e">
        <f t="shared" ca="1" si="131"/>
        <v>#NAME?</v>
      </c>
    </row>
    <row r="2794" spans="1:5" x14ac:dyDescent="0.3">
      <c r="A2794" s="73">
        <v>39790</v>
      </c>
      <c r="B2794" s="130">
        <v>909.70001200000002</v>
      </c>
      <c r="C2794" s="125">
        <f t="shared" si="129"/>
        <v>0.13708233319327068</v>
      </c>
      <c r="D2794" s="128">
        <f t="shared" si="130"/>
        <v>137082.33319327066</v>
      </c>
      <c r="E2794" s="128" t="e">
        <f t="shared" ca="1" si="131"/>
        <v>#NAME?</v>
      </c>
    </row>
    <row r="2795" spans="1:5" x14ac:dyDescent="0.3">
      <c r="A2795" s="73">
        <v>39787</v>
      </c>
      <c r="B2795" s="130">
        <v>876.07000700000003</v>
      </c>
      <c r="C2795" s="125">
        <f t="shared" si="129"/>
        <v>0.16430546577984839</v>
      </c>
      <c r="D2795" s="128">
        <f t="shared" si="130"/>
        <v>164305.4657798484</v>
      </c>
      <c r="E2795" s="128" t="e">
        <f t="shared" ca="1" si="131"/>
        <v>#NAME?</v>
      </c>
    </row>
    <row r="2796" spans="1:5" x14ac:dyDescent="0.3">
      <c r="A2796" s="73">
        <v>39786</v>
      </c>
      <c r="B2796" s="130">
        <v>845.21997099999999</v>
      </c>
      <c r="C2796" s="125">
        <f t="shared" si="129"/>
        <v>4.7905915328422921E-2</v>
      </c>
      <c r="D2796" s="128">
        <f t="shared" si="130"/>
        <v>47905.915328422918</v>
      </c>
      <c r="E2796" s="128" t="e">
        <f t="shared" ca="1" si="131"/>
        <v>#NAME?</v>
      </c>
    </row>
    <row r="2797" spans="1:5" x14ac:dyDescent="0.3">
      <c r="A2797" s="73">
        <v>39785</v>
      </c>
      <c r="B2797" s="130">
        <v>870.73999000000003</v>
      </c>
      <c r="C2797" s="125">
        <f t="shared" si="129"/>
        <v>1.3525462179471148E-2</v>
      </c>
      <c r="D2797" s="128">
        <f t="shared" si="130"/>
        <v>13525.462179471147</v>
      </c>
      <c r="E2797" s="128" t="e">
        <f t="shared" ca="1" si="131"/>
        <v>#NAME?</v>
      </c>
    </row>
    <row r="2798" spans="1:5" x14ac:dyDescent="0.3">
      <c r="A2798" s="73">
        <v>39784</v>
      </c>
      <c r="B2798" s="130">
        <v>848.80999799999995</v>
      </c>
      <c r="C2798" s="125">
        <f t="shared" si="129"/>
        <v>-2.280343226564896E-3</v>
      </c>
      <c r="D2798" s="128">
        <f t="shared" si="130"/>
        <v>-2280.3432265648958</v>
      </c>
      <c r="E2798" s="128" t="e">
        <f t="shared" ca="1" si="131"/>
        <v>#NAME?</v>
      </c>
    </row>
    <row r="2799" spans="1:5" x14ac:dyDescent="0.3">
      <c r="A2799" s="73">
        <v>39783</v>
      </c>
      <c r="B2799" s="130">
        <v>816.21002199999998</v>
      </c>
      <c r="C2799" s="125">
        <f t="shared" si="129"/>
        <v>-6.5361973042131982E-2</v>
      </c>
      <c r="D2799" s="128">
        <f t="shared" si="130"/>
        <v>-65361.973042131984</v>
      </c>
      <c r="E2799" s="128" t="e">
        <f t="shared" ca="1" si="131"/>
        <v>#NAME?</v>
      </c>
    </row>
    <row r="2800" spans="1:5" x14ac:dyDescent="0.3">
      <c r="A2800" s="73">
        <v>39780</v>
      </c>
      <c r="B2800" s="130">
        <v>896.23999000000003</v>
      </c>
      <c r="C2800" s="125">
        <f t="shared" si="129"/>
        <v>-1.6515037324376203E-2</v>
      </c>
      <c r="D2800" s="128">
        <f t="shared" si="130"/>
        <v>-16515.037324376204</v>
      </c>
      <c r="E2800" s="128" t="e">
        <f t="shared" ca="1" si="131"/>
        <v>#NAME?</v>
      </c>
    </row>
    <row r="2801" spans="1:5" x14ac:dyDescent="0.3">
      <c r="A2801" s="73">
        <v>39778</v>
      </c>
      <c r="B2801" s="130">
        <v>887.67999299999997</v>
      </c>
      <c r="C2801" s="125">
        <f t="shared" si="129"/>
        <v>4.1511211425712125E-2</v>
      </c>
      <c r="D2801" s="128">
        <f t="shared" si="130"/>
        <v>41511.211425712121</v>
      </c>
      <c r="E2801" s="128" t="e">
        <f t="shared" ca="1" si="131"/>
        <v>#NAME?</v>
      </c>
    </row>
    <row r="2802" spans="1:5" x14ac:dyDescent="0.3">
      <c r="A2802" s="73">
        <v>39777</v>
      </c>
      <c r="B2802" s="130">
        <v>857.39001499999995</v>
      </c>
      <c r="C2802" s="125">
        <f t="shared" si="129"/>
        <v>-4.623171082398303E-2</v>
      </c>
      <c r="D2802" s="128">
        <f t="shared" si="130"/>
        <v>-46231.710823983027</v>
      </c>
      <c r="E2802" s="128" t="e">
        <f t="shared" ca="1" si="131"/>
        <v>#NAME?</v>
      </c>
    </row>
    <row r="2803" spans="1:5" x14ac:dyDescent="0.3">
      <c r="A2803" s="73">
        <v>39776</v>
      </c>
      <c r="B2803" s="130">
        <v>851.80999799999995</v>
      </c>
      <c r="C2803" s="125">
        <f t="shared" si="129"/>
        <v>-7.3323856775791341E-2</v>
      </c>
      <c r="D2803" s="128">
        <f t="shared" si="130"/>
        <v>-73323.856775791341</v>
      </c>
      <c r="E2803" s="128" t="e">
        <f t="shared" ca="1" si="131"/>
        <v>#NAME?</v>
      </c>
    </row>
    <row r="2804" spans="1:5" x14ac:dyDescent="0.3">
      <c r="A2804" s="73">
        <v>39773</v>
      </c>
      <c r="B2804" s="130">
        <v>800.03002900000001</v>
      </c>
      <c r="C2804" s="125">
        <f t="shared" si="129"/>
        <v>-0.14066742113951192</v>
      </c>
      <c r="D2804" s="128">
        <f t="shared" si="130"/>
        <v>-140667.42113951192</v>
      </c>
      <c r="E2804" s="128" t="e">
        <f t="shared" ca="1" si="131"/>
        <v>#NAME?</v>
      </c>
    </row>
    <row r="2805" spans="1:5" x14ac:dyDescent="0.3">
      <c r="A2805" s="73">
        <v>39772</v>
      </c>
      <c r="B2805" s="130">
        <v>752.44000200000005</v>
      </c>
      <c r="C2805" s="125">
        <f t="shared" si="129"/>
        <v>-0.16846432914605058</v>
      </c>
      <c r="D2805" s="128">
        <f t="shared" si="130"/>
        <v>-168464.32914605059</v>
      </c>
      <c r="E2805" s="128" t="e">
        <f t="shared" ca="1" si="131"/>
        <v>#NAME?</v>
      </c>
    </row>
    <row r="2806" spans="1:5" x14ac:dyDescent="0.3">
      <c r="A2806" s="73">
        <v>39771</v>
      </c>
      <c r="B2806" s="130">
        <v>806.580017</v>
      </c>
      <c r="C2806" s="125">
        <f t="shared" si="129"/>
        <v>-0.15343682098645384</v>
      </c>
      <c r="D2806" s="128">
        <f t="shared" si="130"/>
        <v>-153436.82098645385</v>
      </c>
      <c r="E2806" s="128" t="e">
        <f t="shared" ca="1" si="131"/>
        <v>#NAME?</v>
      </c>
    </row>
    <row r="2807" spans="1:5" x14ac:dyDescent="0.3">
      <c r="A2807" s="73">
        <v>39770</v>
      </c>
      <c r="B2807" s="130">
        <v>859.11999500000002</v>
      </c>
      <c r="C2807" s="125">
        <f t="shared" si="129"/>
        <v>-0.14579170270942077</v>
      </c>
      <c r="D2807" s="128">
        <f t="shared" si="130"/>
        <v>-145791.70270942076</v>
      </c>
      <c r="E2807" s="128" t="e">
        <f t="shared" ca="1" si="131"/>
        <v>#NAME?</v>
      </c>
    </row>
    <row r="2808" spans="1:5" x14ac:dyDescent="0.3">
      <c r="A2808" s="73">
        <v>39769</v>
      </c>
      <c r="B2808" s="130">
        <v>850.75</v>
      </c>
      <c r="C2808" s="125">
        <f t="shared" si="129"/>
        <v>-0.11957982969570313</v>
      </c>
      <c r="D2808" s="128">
        <f t="shared" si="130"/>
        <v>-119579.82969570313</v>
      </c>
      <c r="E2808" s="128" t="e">
        <f t="shared" ca="1" si="131"/>
        <v>#NAME?</v>
      </c>
    </row>
    <row r="2809" spans="1:5" x14ac:dyDescent="0.3">
      <c r="A2809" s="73">
        <v>39766</v>
      </c>
      <c r="B2809" s="130">
        <v>873.28997800000002</v>
      </c>
      <c r="C2809" s="125">
        <f t="shared" si="129"/>
        <v>-9.8539377548387042E-2</v>
      </c>
      <c r="D2809" s="128">
        <f t="shared" si="130"/>
        <v>-98539.377548387041</v>
      </c>
      <c r="E2809" s="128" t="e">
        <f t="shared" ca="1" si="131"/>
        <v>#NAME?</v>
      </c>
    </row>
    <row r="2810" spans="1:5" x14ac:dyDescent="0.3">
      <c r="A2810" s="73">
        <v>39765</v>
      </c>
      <c r="B2810" s="130">
        <v>911.28997800000002</v>
      </c>
      <c r="C2810" s="125">
        <f t="shared" si="129"/>
        <v>-4.4859549716265823E-2</v>
      </c>
      <c r="D2810" s="128">
        <f t="shared" si="130"/>
        <v>-44859.549716265821</v>
      </c>
      <c r="E2810" s="128" t="e">
        <f t="shared" ca="1" si="131"/>
        <v>#NAME?</v>
      </c>
    </row>
    <row r="2811" spans="1:5" x14ac:dyDescent="0.3">
      <c r="A2811" s="73">
        <v>39764</v>
      </c>
      <c r="B2811" s="130">
        <v>852.29998799999998</v>
      </c>
      <c r="C2811" s="125">
        <f t="shared" si="129"/>
        <v>-8.3637106884062895E-2</v>
      </c>
      <c r="D2811" s="128">
        <f t="shared" si="130"/>
        <v>-83637.106884062901</v>
      </c>
      <c r="E2811" s="128" t="e">
        <f t="shared" ca="1" si="131"/>
        <v>#NAME?</v>
      </c>
    </row>
    <row r="2812" spans="1:5" x14ac:dyDescent="0.3">
      <c r="A2812" s="73">
        <v>39763</v>
      </c>
      <c r="B2812" s="130">
        <v>898.95001200000002</v>
      </c>
      <c r="C2812" s="125">
        <f t="shared" si="129"/>
        <v>-4.4188788591415396E-2</v>
      </c>
      <c r="D2812" s="128">
        <f t="shared" si="130"/>
        <v>-44188.788591415396</v>
      </c>
      <c r="E2812" s="128" t="e">
        <f t="shared" ca="1" si="131"/>
        <v>#NAME?</v>
      </c>
    </row>
    <row r="2813" spans="1:5" x14ac:dyDescent="0.3">
      <c r="A2813" s="73">
        <v>39762</v>
      </c>
      <c r="B2813" s="130">
        <v>919.21002199999998</v>
      </c>
      <c r="C2813" s="125">
        <f t="shared" si="129"/>
        <v>8.279936908965424E-2</v>
      </c>
      <c r="D2813" s="128">
        <f t="shared" si="130"/>
        <v>82799.369089654239</v>
      </c>
      <c r="E2813" s="128" t="e">
        <f t="shared" ca="1" si="131"/>
        <v>#NAME?</v>
      </c>
    </row>
    <row r="2814" spans="1:5" x14ac:dyDescent="0.3">
      <c r="A2814" s="73">
        <v>39759</v>
      </c>
      <c r="B2814" s="130">
        <v>930.98999000000003</v>
      </c>
      <c r="C2814" s="125">
        <f t="shared" si="129"/>
        <v>6.1840583919600789E-2</v>
      </c>
      <c r="D2814" s="128">
        <f t="shared" si="130"/>
        <v>61840.583919600787</v>
      </c>
      <c r="E2814" s="128" t="e">
        <f t="shared" ca="1" si="131"/>
        <v>#NAME?</v>
      </c>
    </row>
    <row r="2815" spans="1:5" x14ac:dyDescent="0.3">
      <c r="A2815" s="73">
        <v>39758</v>
      </c>
      <c r="B2815" s="130">
        <v>904.88000499999998</v>
      </c>
      <c r="C2815" s="125">
        <f t="shared" si="129"/>
        <v>-3.556815863003715E-3</v>
      </c>
      <c r="D2815" s="128">
        <f t="shared" si="130"/>
        <v>-3556.8158630037151</v>
      </c>
      <c r="E2815" s="128" t="e">
        <f t="shared" ca="1" si="131"/>
        <v>#NAME?</v>
      </c>
    </row>
    <row r="2816" spans="1:5" x14ac:dyDescent="0.3">
      <c r="A2816" s="73">
        <v>39757</v>
      </c>
      <c r="B2816" s="130">
        <v>952.77002000000005</v>
      </c>
      <c r="C2816" s="125">
        <f t="shared" si="129"/>
        <v>6.2434475779344245E-2</v>
      </c>
      <c r="D2816" s="128">
        <f t="shared" si="130"/>
        <v>62434.475779344248</v>
      </c>
      <c r="E2816" s="128" t="e">
        <f t="shared" ca="1" si="131"/>
        <v>#NAME?</v>
      </c>
    </row>
    <row r="2817" spans="1:5" x14ac:dyDescent="0.3">
      <c r="A2817" s="73">
        <v>39756</v>
      </c>
      <c r="B2817" s="130">
        <v>1005.75</v>
      </c>
      <c r="C2817" s="125">
        <f t="shared" si="129"/>
        <v>5.3086239083854236E-2</v>
      </c>
      <c r="D2817" s="128">
        <f t="shared" si="130"/>
        <v>53086.239083854234</v>
      </c>
      <c r="E2817" s="128" t="e">
        <f t="shared" ca="1" si="131"/>
        <v>#NAME?</v>
      </c>
    </row>
    <row r="2818" spans="1:5" x14ac:dyDescent="0.3">
      <c r="A2818" s="73">
        <v>39755</v>
      </c>
      <c r="B2818" s="130">
        <v>966.29998799999998</v>
      </c>
      <c r="C2818" s="125">
        <f t="shared" si="129"/>
        <v>-1.93830277398086E-2</v>
      </c>
      <c r="D2818" s="128">
        <f t="shared" si="130"/>
        <v>-19383.0277398086</v>
      </c>
      <c r="E2818" s="128" t="e">
        <f t="shared" ca="1" si="131"/>
        <v>#NAME?</v>
      </c>
    </row>
    <row r="2819" spans="1:5" x14ac:dyDescent="0.3">
      <c r="A2819" s="73">
        <v>39752</v>
      </c>
      <c r="B2819" s="130">
        <v>968.75</v>
      </c>
      <c r="C2819" s="125">
        <f t="shared" si="129"/>
        <v>2.9982470214012791E-2</v>
      </c>
      <c r="D2819" s="128">
        <f t="shared" si="130"/>
        <v>29982.470214012792</v>
      </c>
      <c r="E2819" s="128" t="e">
        <f t="shared" ca="1" si="131"/>
        <v>#NAME?</v>
      </c>
    </row>
    <row r="2820" spans="1:5" x14ac:dyDescent="0.3">
      <c r="A2820" s="73">
        <v>39751</v>
      </c>
      <c r="B2820" s="130">
        <v>954.09002699999996</v>
      </c>
      <c r="C2820" s="125">
        <f t="shared" si="129"/>
        <v>8.0936086732830148E-3</v>
      </c>
      <c r="D2820" s="128">
        <f t="shared" si="130"/>
        <v>8093.6086732830145</v>
      </c>
      <c r="E2820" s="128" t="e">
        <f t="shared" ca="1" si="131"/>
        <v>#NAME?</v>
      </c>
    </row>
    <row r="2821" spans="1:5" x14ac:dyDescent="0.3">
      <c r="A2821" s="73">
        <v>39750</v>
      </c>
      <c r="B2821" s="130">
        <v>930.09002699999996</v>
      </c>
      <c r="C2821" s="125">
        <f t="shared" si="129"/>
        <v>2.4508723275317834E-2</v>
      </c>
      <c r="D2821" s="128">
        <f t="shared" si="130"/>
        <v>24508.723275317832</v>
      </c>
      <c r="E2821" s="128" t="e">
        <f t="shared" ca="1" si="131"/>
        <v>#NAME?</v>
      </c>
    </row>
    <row r="2822" spans="1:5" x14ac:dyDescent="0.3">
      <c r="A2822" s="73">
        <v>39749</v>
      </c>
      <c r="B2822" s="130">
        <v>940.51000999999997</v>
      </c>
      <c r="C2822" s="125">
        <f t="shared" si="129"/>
        <v>-5.7614652582492654E-2</v>
      </c>
      <c r="D2822" s="128">
        <f t="shared" si="130"/>
        <v>-57614.65258249265</v>
      </c>
      <c r="E2822" s="128" t="e">
        <f t="shared" ca="1" si="131"/>
        <v>#NAME?</v>
      </c>
    </row>
    <row r="2823" spans="1:5" x14ac:dyDescent="0.3">
      <c r="A2823" s="73">
        <v>39748</v>
      </c>
      <c r="B2823" s="130">
        <v>848.919983</v>
      </c>
      <c r="C2823" s="125">
        <f t="shared" si="129"/>
        <v>-0.1539143835091894</v>
      </c>
      <c r="D2823" s="128">
        <f t="shared" si="130"/>
        <v>-153914.38350918941</v>
      </c>
      <c r="E2823" s="128" t="e">
        <f t="shared" ca="1" si="131"/>
        <v>#NAME?</v>
      </c>
    </row>
    <row r="2824" spans="1:5" x14ac:dyDescent="0.3">
      <c r="A2824" s="73">
        <v>39745</v>
      </c>
      <c r="B2824" s="130">
        <v>876.77002000000005</v>
      </c>
      <c r="C2824" s="125">
        <f t="shared" ref="C2824:C2887" si="132">B2824/B2834-1</f>
        <v>-2.4966028028752474E-2</v>
      </c>
      <c r="D2824" s="128">
        <f t="shared" ref="D2824:D2887" si="133">C2824*$B$5</f>
        <v>-24966.028028752473</v>
      </c>
      <c r="E2824" s="128" t="e">
        <f t="shared" ref="E2824:E2887" ca="1" si="134">ABS(_xlfn.PERCENTILE.INC(OFFSET(D2824,0,0,Window),1-VaRLevel))</f>
        <v>#NAME?</v>
      </c>
    </row>
    <row r="2825" spans="1:5" x14ac:dyDescent="0.3">
      <c r="A2825" s="73">
        <v>39744</v>
      </c>
      <c r="B2825" s="130">
        <v>908.10998500000005</v>
      </c>
      <c r="C2825" s="125">
        <f t="shared" si="132"/>
        <v>-1.9891837016617897E-3</v>
      </c>
      <c r="D2825" s="128">
        <f t="shared" si="133"/>
        <v>-1989.1837016617897</v>
      </c>
      <c r="E2825" s="128" t="e">
        <f t="shared" ca="1" si="134"/>
        <v>#NAME?</v>
      </c>
    </row>
    <row r="2826" spans="1:5" x14ac:dyDescent="0.3">
      <c r="A2826" s="73">
        <v>39743</v>
      </c>
      <c r="B2826" s="130">
        <v>896.78002900000001</v>
      </c>
      <c r="C2826" s="125">
        <f t="shared" si="132"/>
        <v>-8.9507962739846181E-2</v>
      </c>
      <c r="D2826" s="128">
        <f t="shared" si="133"/>
        <v>-89507.962739846174</v>
      </c>
      <c r="E2826" s="128" t="e">
        <f t="shared" ca="1" si="134"/>
        <v>#NAME?</v>
      </c>
    </row>
    <row r="2827" spans="1:5" x14ac:dyDescent="0.3">
      <c r="A2827" s="73">
        <v>39742</v>
      </c>
      <c r="B2827" s="130">
        <v>955.04998799999998</v>
      </c>
      <c r="C2827" s="125">
        <f t="shared" si="132"/>
        <v>-4.1335828901675864E-2</v>
      </c>
      <c r="D2827" s="128">
        <f t="shared" si="133"/>
        <v>-41335.828901675864</v>
      </c>
      <c r="E2827" s="128" t="e">
        <f t="shared" ca="1" si="134"/>
        <v>#NAME?</v>
      </c>
    </row>
    <row r="2828" spans="1:5" x14ac:dyDescent="0.3">
      <c r="A2828" s="73">
        <v>39741</v>
      </c>
      <c r="B2828" s="130">
        <v>985.40002400000003</v>
      </c>
      <c r="C2828" s="125">
        <f t="shared" si="132"/>
        <v>-6.7641845400535749E-2</v>
      </c>
      <c r="D2828" s="128">
        <f t="shared" si="133"/>
        <v>-67641.845400535749</v>
      </c>
      <c r="E2828" s="128" t="e">
        <f t="shared" ca="1" si="134"/>
        <v>#NAME?</v>
      </c>
    </row>
    <row r="2829" spans="1:5" x14ac:dyDescent="0.3">
      <c r="A2829" s="73">
        <v>39738</v>
      </c>
      <c r="B2829" s="130">
        <v>940.54998799999998</v>
      </c>
      <c r="C2829" s="125">
        <f t="shared" si="132"/>
        <v>-0.14435558971926887</v>
      </c>
      <c r="D2829" s="128">
        <f t="shared" si="133"/>
        <v>-144355.58971926887</v>
      </c>
      <c r="E2829" s="128" t="e">
        <f t="shared" ca="1" si="134"/>
        <v>#NAME?</v>
      </c>
    </row>
    <row r="2830" spans="1:5" x14ac:dyDescent="0.3">
      <c r="A2830" s="73">
        <v>39737</v>
      </c>
      <c r="B2830" s="130">
        <v>946.42999299999997</v>
      </c>
      <c r="C2830" s="125">
        <f t="shared" si="132"/>
        <v>-0.15063541626123866</v>
      </c>
      <c r="D2830" s="128">
        <f t="shared" si="133"/>
        <v>-150635.41626123866</v>
      </c>
      <c r="E2830" s="128" t="e">
        <f t="shared" ca="1" si="134"/>
        <v>#NAME?</v>
      </c>
    </row>
    <row r="2831" spans="1:5" x14ac:dyDescent="0.3">
      <c r="A2831" s="73">
        <v>39736</v>
      </c>
      <c r="B2831" s="130">
        <v>907.84002699999996</v>
      </c>
      <c r="C2831" s="125">
        <f t="shared" si="132"/>
        <v>-0.21809382730648219</v>
      </c>
      <c r="D2831" s="128">
        <f t="shared" si="133"/>
        <v>-218093.82730648218</v>
      </c>
      <c r="E2831" s="128" t="e">
        <f t="shared" ca="1" si="134"/>
        <v>#NAME?</v>
      </c>
    </row>
    <row r="2832" spans="1:5" x14ac:dyDescent="0.3">
      <c r="A2832" s="73">
        <v>39735</v>
      </c>
      <c r="B2832" s="130">
        <v>998.01000999999997</v>
      </c>
      <c r="C2832" s="125">
        <f t="shared" si="132"/>
        <v>-0.144337920680638</v>
      </c>
      <c r="D2832" s="128">
        <f t="shared" si="133"/>
        <v>-144337.920680638</v>
      </c>
      <c r="E2832" s="128" t="e">
        <f t="shared" ca="1" si="134"/>
        <v>#NAME?</v>
      </c>
    </row>
    <row r="2833" spans="1:5" x14ac:dyDescent="0.3">
      <c r="A2833" s="73">
        <v>39734</v>
      </c>
      <c r="B2833" s="130">
        <v>1003.349976</v>
      </c>
      <c r="C2833" s="125">
        <f t="shared" si="132"/>
        <v>-9.3156363678458476E-2</v>
      </c>
      <c r="D2833" s="128">
        <f t="shared" si="133"/>
        <v>-93156.363678458481</v>
      </c>
      <c r="E2833" s="128" t="e">
        <f t="shared" ca="1" si="134"/>
        <v>#NAME?</v>
      </c>
    </row>
    <row r="2834" spans="1:5" x14ac:dyDescent="0.3">
      <c r="A2834" s="73">
        <v>39731</v>
      </c>
      <c r="B2834" s="130">
        <v>899.21997099999999</v>
      </c>
      <c r="C2834" s="125">
        <f t="shared" si="132"/>
        <v>-0.25884596489081624</v>
      </c>
      <c r="D2834" s="128">
        <f t="shared" si="133"/>
        <v>-258845.96489081625</v>
      </c>
      <c r="E2834" s="128" t="e">
        <f t="shared" ca="1" si="134"/>
        <v>#NAME?</v>
      </c>
    </row>
    <row r="2835" spans="1:5" x14ac:dyDescent="0.3">
      <c r="A2835" s="73">
        <v>39730</v>
      </c>
      <c r="B2835" s="130">
        <v>909.919983</v>
      </c>
      <c r="C2835" s="125">
        <f t="shared" si="132"/>
        <v>-0.24749008223385727</v>
      </c>
      <c r="D2835" s="128">
        <f t="shared" si="133"/>
        <v>-247490.08223385728</v>
      </c>
      <c r="E2835" s="128" t="e">
        <f t="shared" ca="1" si="134"/>
        <v>#NAME?</v>
      </c>
    </row>
    <row r="2836" spans="1:5" x14ac:dyDescent="0.3">
      <c r="A2836" s="73">
        <v>39729</v>
      </c>
      <c r="B2836" s="130">
        <v>984.94000200000005</v>
      </c>
      <c r="C2836" s="125">
        <f t="shared" si="132"/>
        <v>-0.16943677961933756</v>
      </c>
      <c r="D2836" s="128">
        <f t="shared" si="133"/>
        <v>-169436.77961933755</v>
      </c>
      <c r="E2836" s="128" t="e">
        <f t="shared" ca="1" si="134"/>
        <v>#NAME?</v>
      </c>
    </row>
    <row r="2837" spans="1:5" x14ac:dyDescent="0.3">
      <c r="A2837" s="73">
        <v>39728</v>
      </c>
      <c r="B2837" s="130">
        <v>996.22997999999995</v>
      </c>
      <c r="C2837" s="125">
        <f t="shared" si="132"/>
        <v>-0.16157781865795628</v>
      </c>
      <c r="D2837" s="128">
        <f t="shared" si="133"/>
        <v>-161577.81865795629</v>
      </c>
      <c r="E2837" s="128" t="e">
        <f t="shared" ca="1" si="134"/>
        <v>#NAME?</v>
      </c>
    </row>
    <row r="2838" spans="1:5" x14ac:dyDescent="0.3">
      <c r="A2838" s="73">
        <v>39727</v>
      </c>
      <c r="B2838" s="130">
        <v>1056.8900149999999</v>
      </c>
      <c r="C2838" s="125">
        <f t="shared" si="132"/>
        <v>-0.12443144689349528</v>
      </c>
      <c r="D2838" s="128">
        <f t="shared" si="133"/>
        <v>-124431.44689349527</v>
      </c>
      <c r="E2838" s="128" t="e">
        <f t="shared" ca="1" si="134"/>
        <v>#NAME?</v>
      </c>
    </row>
    <row r="2839" spans="1:5" x14ac:dyDescent="0.3">
      <c r="A2839" s="73">
        <v>39724</v>
      </c>
      <c r="B2839" s="130">
        <v>1099.2299800000001</v>
      </c>
      <c r="C2839" s="125">
        <f t="shared" si="132"/>
        <v>-0.12417533660301716</v>
      </c>
      <c r="D2839" s="128">
        <f t="shared" si="133"/>
        <v>-124175.33660301716</v>
      </c>
      <c r="E2839" s="128" t="e">
        <f t="shared" ca="1" si="134"/>
        <v>#NAME?</v>
      </c>
    </row>
    <row r="2840" spans="1:5" x14ac:dyDescent="0.3">
      <c r="A2840" s="73">
        <v>39723</v>
      </c>
      <c r="B2840" s="130">
        <v>1114.280029</v>
      </c>
      <c r="C2840" s="125">
        <f t="shared" si="132"/>
        <v>-7.6443610277216023E-2</v>
      </c>
      <c r="D2840" s="128">
        <f t="shared" si="133"/>
        <v>-76443.610277216023</v>
      </c>
      <c r="E2840" s="128" t="e">
        <f t="shared" ca="1" si="134"/>
        <v>#NAME?</v>
      </c>
    </row>
    <row r="2841" spans="1:5" x14ac:dyDescent="0.3">
      <c r="A2841" s="73">
        <v>39722</v>
      </c>
      <c r="B2841" s="130">
        <v>1161.0600589999999</v>
      </c>
      <c r="C2841" s="125">
        <f t="shared" si="132"/>
        <v>4.0384679385181421E-3</v>
      </c>
      <c r="D2841" s="128">
        <f t="shared" si="133"/>
        <v>4038.4679385181421</v>
      </c>
      <c r="E2841" s="128" t="e">
        <f t="shared" ca="1" si="134"/>
        <v>#NAME?</v>
      </c>
    </row>
    <row r="2842" spans="1:5" x14ac:dyDescent="0.3">
      <c r="A2842" s="73">
        <v>39721</v>
      </c>
      <c r="B2842" s="130">
        <v>1166.3599850000001</v>
      </c>
      <c r="C2842" s="125">
        <f t="shared" si="132"/>
        <v>-3.8925504230563623E-2</v>
      </c>
      <c r="D2842" s="128">
        <f t="shared" si="133"/>
        <v>-38925.504230563623</v>
      </c>
      <c r="E2842" s="128" t="e">
        <f t="shared" ca="1" si="134"/>
        <v>#NAME?</v>
      </c>
    </row>
    <row r="2843" spans="1:5" x14ac:dyDescent="0.3">
      <c r="A2843" s="73">
        <v>39720</v>
      </c>
      <c r="B2843" s="130">
        <v>1106.420044</v>
      </c>
      <c r="C2843" s="125">
        <f t="shared" si="132"/>
        <v>-7.2339993749190756E-2</v>
      </c>
      <c r="D2843" s="128">
        <f t="shared" si="133"/>
        <v>-72339.993749190762</v>
      </c>
      <c r="E2843" s="128" t="e">
        <f t="shared" ca="1" si="134"/>
        <v>#NAME?</v>
      </c>
    </row>
    <row r="2844" spans="1:5" x14ac:dyDescent="0.3">
      <c r="A2844" s="73">
        <v>39717</v>
      </c>
      <c r="B2844" s="130">
        <v>1213.2700199999999</v>
      </c>
      <c r="C2844" s="125">
        <f t="shared" si="132"/>
        <v>-3.0702191023733727E-2</v>
      </c>
      <c r="D2844" s="128">
        <f t="shared" si="133"/>
        <v>-30702.191023733729</v>
      </c>
      <c r="E2844" s="128" t="e">
        <f t="shared" ca="1" si="134"/>
        <v>#NAME?</v>
      </c>
    </row>
    <row r="2845" spans="1:5" x14ac:dyDescent="0.3">
      <c r="A2845" s="73">
        <v>39716</v>
      </c>
      <c r="B2845" s="130">
        <v>1209.1800539999999</v>
      </c>
      <c r="C2845" s="125">
        <f t="shared" si="132"/>
        <v>-3.1920254141873827E-2</v>
      </c>
      <c r="D2845" s="128">
        <f t="shared" si="133"/>
        <v>-31920.254141873826</v>
      </c>
      <c r="E2845" s="128" t="e">
        <f t="shared" ca="1" si="134"/>
        <v>#NAME?</v>
      </c>
    </row>
    <row r="2846" spans="1:5" x14ac:dyDescent="0.3">
      <c r="A2846" s="73">
        <v>39715</v>
      </c>
      <c r="B2846" s="130">
        <v>1185.869995</v>
      </c>
      <c r="C2846" s="125">
        <f t="shared" si="132"/>
        <v>-3.7474467175169446E-2</v>
      </c>
      <c r="D2846" s="128">
        <f t="shared" si="133"/>
        <v>-37474.467175169448</v>
      </c>
      <c r="E2846" s="128" t="e">
        <f t="shared" ca="1" si="134"/>
        <v>#NAME?</v>
      </c>
    </row>
    <row r="2847" spans="1:5" x14ac:dyDescent="0.3">
      <c r="A2847" s="73">
        <v>39714</v>
      </c>
      <c r="B2847" s="130">
        <v>1188.219971</v>
      </c>
      <c r="C2847" s="125">
        <f t="shared" si="132"/>
        <v>-2.9636375941099913E-2</v>
      </c>
      <c r="D2847" s="128">
        <f t="shared" si="133"/>
        <v>-29636.375941099912</v>
      </c>
      <c r="E2847" s="128" t="e">
        <f t="shared" ca="1" si="134"/>
        <v>#NAME?</v>
      </c>
    </row>
    <row r="2848" spans="1:5" x14ac:dyDescent="0.3">
      <c r="A2848" s="73">
        <v>39713</v>
      </c>
      <c r="B2848" s="130">
        <v>1207.089966</v>
      </c>
      <c r="C2848" s="125">
        <f t="shared" si="132"/>
        <v>-4.7878647988020662E-2</v>
      </c>
      <c r="D2848" s="128">
        <f t="shared" si="133"/>
        <v>-47878.647988020661</v>
      </c>
      <c r="E2848" s="128" t="e">
        <f t="shared" ca="1" si="134"/>
        <v>#NAME?</v>
      </c>
    </row>
    <row r="2849" spans="1:5" x14ac:dyDescent="0.3">
      <c r="A2849" s="73">
        <v>39710</v>
      </c>
      <c r="B2849" s="130">
        <v>1255.079956</v>
      </c>
      <c r="C2849" s="125">
        <f t="shared" si="132"/>
        <v>1.0279154473142871E-2</v>
      </c>
      <c r="D2849" s="128">
        <f t="shared" si="133"/>
        <v>10279.154473142871</v>
      </c>
      <c r="E2849" s="128" t="e">
        <f t="shared" ca="1" si="134"/>
        <v>#NAME?</v>
      </c>
    </row>
    <row r="2850" spans="1:5" x14ac:dyDescent="0.3">
      <c r="A2850" s="73">
        <v>39709</v>
      </c>
      <c r="B2850" s="130">
        <v>1206.51001</v>
      </c>
      <c r="C2850" s="125">
        <f t="shared" si="132"/>
        <v>-2.4514239692299378E-2</v>
      </c>
      <c r="D2850" s="128">
        <f t="shared" si="133"/>
        <v>-24514.239692299379</v>
      </c>
      <c r="E2850" s="128" t="e">
        <f t="shared" ca="1" si="134"/>
        <v>#NAME?</v>
      </c>
    </row>
    <row r="2851" spans="1:5" x14ac:dyDescent="0.3">
      <c r="A2851" s="73">
        <v>39708</v>
      </c>
      <c r="B2851" s="130">
        <v>1156.3900149999999</v>
      </c>
      <c r="C2851" s="125">
        <f t="shared" si="132"/>
        <v>-9.3013197744485465E-2</v>
      </c>
      <c r="D2851" s="128">
        <f t="shared" si="133"/>
        <v>-93013.197744485471</v>
      </c>
      <c r="E2851" s="128" t="e">
        <f t="shared" ca="1" si="134"/>
        <v>#NAME?</v>
      </c>
    </row>
    <row r="2852" spans="1:5" x14ac:dyDescent="0.3">
      <c r="A2852" s="73">
        <v>39707</v>
      </c>
      <c r="B2852" s="130">
        <v>1213.599976</v>
      </c>
      <c r="C2852" s="125">
        <f t="shared" si="132"/>
        <v>-5.0079041784841571E-2</v>
      </c>
      <c r="D2852" s="128">
        <f t="shared" si="133"/>
        <v>-50079.041784841575</v>
      </c>
      <c r="E2852" s="128" t="e">
        <f t="shared" ca="1" si="134"/>
        <v>#NAME?</v>
      </c>
    </row>
    <row r="2853" spans="1:5" x14ac:dyDescent="0.3">
      <c r="A2853" s="73">
        <v>39706</v>
      </c>
      <c r="B2853" s="130">
        <v>1192.6999510000001</v>
      </c>
      <c r="C2853" s="125">
        <f t="shared" si="132"/>
        <v>-7.0258731157974319E-2</v>
      </c>
      <c r="D2853" s="128">
        <f t="shared" si="133"/>
        <v>-70258.731157974325</v>
      </c>
      <c r="E2853" s="128" t="e">
        <f t="shared" ca="1" si="134"/>
        <v>#NAME?</v>
      </c>
    </row>
    <row r="2854" spans="1:5" x14ac:dyDescent="0.3">
      <c r="A2854" s="73">
        <v>39703</v>
      </c>
      <c r="B2854" s="130">
        <v>1251.6999510000001</v>
      </c>
      <c r="C2854" s="125">
        <f t="shared" si="132"/>
        <v>-3.76573030772408E-2</v>
      </c>
      <c r="D2854" s="128">
        <f t="shared" si="133"/>
        <v>-37657.303077240802</v>
      </c>
      <c r="E2854" s="128" t="e">
        <f t="shared" ca="1" si="134"/>
        <v>#NAME?</v>
      </c>
    </row>
    <row r="2855" spans="1:5" x14ac:dyDescent="0.3">
      <c r="A2855" s="73">
        <v>39702</v>
      </c>
      <c r="B2855" s="130">
        <v>1249.0500489999999</v>
      </c>
      <c r="C2855" s="125">
        <f t="shared" si="132"/>
        <v>-2.5443552997611918E-2</v>
      </c>
      <c r="D2855" s="128">
        <f t="shared" si="133"/>
        <v>-25443.552997611918</v>
      </c>
      <c r="E2855" s="128" t="e">
        <f t="shared" ca="1" si="134"/>
        <v>#NAME?</v>
      </c>
    </row>
    <row r="2856" spans="1:5" x14ac:dyDescent="0.3">
      <c r="A2856" s="73">
        <v>39701</v>
      </c>
      <c r="B2856" s="130">
        <v>1232.040039</v>
      </c>
      <c r="C2856" s="125">
        <f t="shared" si="132"/>
        <v>-3.1041809100661344E-2</v>
      </c>
      <c r="D2856" s="128">
        <f t="shared" si="133"/>
        <v>-31041.809100661343</v>
      </c>
      <c r="E2856" s="128" t="e">
        <f t="shared" ca="1" si="134"/>
        <v>#NAME?</v>
      </c>
    </row>
    <row r="2857" spans="1:5" x14ac:dyDescent="0.3">
      <c r="A2857" s="73">
        <v>39700</v>
      </c>
      <c r="B2857" s="130">
        <v>1224.51001</v>
      </c>
      <c r="C2857" s="125">
        <f t="shared" si="132"/>
        <v>-3.341381479592509E-2</v>
      </c>
      <c r="D2857" s="128">
        <f t="shared" si="133"/>
        <v>-33413.814795925093</v>
      </c>
      <c r="E2857" s="128" t="e">
        <f t="shared" ca="1" si="134"/>
        <v>#NAME?</v>
      </c>
    </row>
    <row r="2858" spans="1:5" x14ac:dyDescent="0.3">
      <c r="A2858" s="73">
        <v>39699</v>
      </c>
      <c r="B2858" s="130">
        <v>1267.790039</v>
      </c>
      <c r="C2858" s="125">
        <f t="shared" si="132"/>
        <v>-1.8890197280312493E-2</v>
      </c>
      <c r="D2858" s="128">
        <f t="shared" si="133"/>
        <v>-18890.197280312492</v>
      </c>
      <c r="E2858" s="128" t="e">
        <f t="shared" ca="1" si="134"/>
        <v>#NAME?</v>
      </c>
    </row>
    <row r="2859" spans="1:5" x14ac:dyDescent="0.3">
      <c r="A2859" s="73">
        <v>39696</v>
      </c>
      <c r="B2859" s="130">
        <v>1242.3100589999999</v>
      </c>
      <c r="C2859" s="125">
        <f t="shared" si="132"/>
        <v>-2.7713358798240217E-2</v>
      </c>
      <c r="D2859" s="128">
        <f t="shared" si="133"/>
        <v>-27713.358798240217</v>
      </c>
      <c r="E2859" s="128" t="e">
        <f t="shared" ca="1" si="134"/>
        <v>#NAME?</v>
      </c>
    </row>
    <row r="2860" spans="1:5" x14ac:dyDescent="0.3">
      <c r="A2860" s="73">
        <v>39695</v>
      </c>
      <c r="B2860" s="130">
        <v>1236.829956</v>
      </c>
      <c r="C2860" s="125">
        <f t="shared" si="132"/>
        <v>-2.9587209382285984E-2</v>
      </c>
      <c r="D2860" s="128">
        <f t="shared" si="133"/>
        <v>-29587.209382285982</v>
      </c>
      <c r="E2860" s="128" t="e">
        <f t="shared" ca="1" si="134"/>
        <v>#NAME?</v>
      </c>
    </row>
    <row r="2861" spans="1:5" x14ac:dyDescent="0.3">
      <c r="A2861" s="73">
        <v>39694</v>
      </c>
      <c r="B2861" s="130">
        <v>1274.9799800000001</v>
      </c>
      <c r="C2861" s="125">
        <f t="shared" si="132"/>
        <v>6.54464737712801E-3</v>
      </c>
      <c r="D2861" s="128">
        <f t="shared" si="133"/>
        <v>6544.6473771280098</v>
      </c>
      <c r="E2861" s="128" t="e">
        <f t="shared" ca="1" si="134"/>
        <v>#NAME?</v>
      </c>
    </row>
    <row r="2862" spans="1:5" x14ac:dyDescent="0.3">
      <c r="A2862" s="73">
        <v>39693</v>
      </c>
      <c r="B2862" s="130">
        <v>1277.579956</v>
      </c>
      <c r="C2862" s="125">
        <f t="shared" si="132"/>
        <v>-7.9776319345081781E-4</v>
      </c>
      <c r="D2862" s="128">
        <f t="shared" si="133"/>
        <v>-797.76319345081777</v>
      </c>
      <c r="E2862" s="128" t="e">
        <f t="shared" ca="1" si="134"/>
        <v>#NAME?</v>
      </c>
    </row>
    <row r="2863" spans="1:5" x14ac:dyDescent="0.3">
      <c r="A2863" s="73">
        <v>39689</v>
      </c>
      <c r="B2863" s="130">
        <v>1282.829956</v>
      </c>
      <c r="C2863" s="125">
        <f t="shared" si="132"/>
        <v>-1.1839466630822582E-2</v>
      </c>
      <c r="D2863" s="128">
        <f t="shared" si="133"/>
        <v>-11839.466630822582</v>
      </c>
      <c r="E2863" s="128" t="e">
        <f t="shared" ca="1" si="134"/>
        <v>#NAME?</v>
      </c>
    </row>
    <row r="2864" spans="1:5" x14ac:dyDescent="0.3">
      <c r="A2864" s="73">
        <v>39688</v>
      </c>
      <c r="B2864" s="130">
        <v>1300.6800539999999</v>
      </c>
      <c r="C2864" s="125">
        <f t="shared" si="132"/>
        <v>5.9941370966074548E-3</v>
      </c>
      <c r="D2864" s="128">
        <f t="shared" si="133"/>
        <v>5994.1370966074546</v>
      </c>
      <c r="E2864" s="128" t="e">
        <f t="shared" ca="1" si="134"/>
        <v>#NAME?</v>
      </c>
    </row>
    <row r="2865" spans="1:5" x14ac:dyDescent="0.3">
      <c r="A2865" s="73">
        <v>39687</v>
      </c>
      <c r="B2865" s="130">
        <v>1281.660034</v>
      </c>
      <c r="C2865" s="125">
        <f t="shared" si="132"/>
        <v>-3.2429809093669215E-3</v>
      </c>
      <c r="D2865" s="128">
        <f t="shared" si="133"/>
        <v>-3242.9809093669214</v>
      </c>
      <c r="E2865" s="128" t="e">
        <f t="shared" ca="1" si="134"/>
        <v>#NAME?</v>
      </c>
    </row>
    <row r="2866" spans="1:5" x14ac:dyDescent="0.3">
      <c r="A2866" s="73">
        <v>39686</v>
      </c>
      <c r="B2866" s="130">
        <v>1271.51001</v>
      </c>
      <c r="C2866" s="125">
        <f t="shared" si="132"/>
        <v>-1.4019926082458389E-2</v>
      </c>
      <c r="D2866" s="128">
        <f t="shared" si="133"/>
        <v>-14019.926082458389</v>
      </c>
      <c r="E2866" s="128" t="e">
        <f t="shared" ca="1" si="134"/>
        <v>#NAME?</v>
      </c>
    </row>
    <row r="2867" spans="1:5" x14ac:dyDescent="0.3">
      <c r="A2867" s="73">
        <v>39685</v>
      </c>
      <c r="B2867" s="130">
        <v>1266.839966</v>
      </c>
      <c r="C2867" s="125">
        <f t="shared" si="132"/>
        <v>-2.9479347280272128E-2</v>
      </c>
      <c r="D2867" s="128">
        <f t="shared" si="133"/>
        <v>-29479.347280272126</v>
      </c>
      <c r="E2867" s="128" t="e">
        <f t="shared" ca="1" si="134"/>
        <v>#NAME?</v>
      </c>
    </row>
    <row r="2868" spans="1:5" x14ac:dyDescent="0.3">
      <c r="A2868" s="73">
        <v>39682</v>
      </c>
      <c r="B2868" s="130">
        <v>1292.1999510000001</v>
      </c>
      <c r="C2868" s="125">
        <f t="shared" si="132"/>
        <v>-3.1782238734449075E-3</v>
      </c>
      <c r="D2868" s="128">
        <f t="shared" si="133"/>
        <v>-3178.2238734449074</v>
      </c>
      <c r="E2868" s="128" t="e">
        <f t="shared" ca="1" si="134"/>
        <v>#NAME?</v>
      </c>
    </row>
    <row r="2869" spans="1:5" x14ac:dyDescent="0.3">
      <c r="A2869" s="73">
        <v>39681</v>
      </c>
      <c r="B2869" s="130">
        <v>1277.719971</v>
      </c>
      <c r="C2869" s="125">
        <f t="shared" si="132"/>
        <v>9.2017230460346155E-3</v>
      </c>
      <c r="D2869" s="128">
        <f t="shared" si="133"/>
        <v>9201.7230460346163</v>
      </c>
      <c r="E2869" s="128" t="e">
        <f t="shared" ca="1" si="134"/>
        <v>#NAME?</v>
      </c>
    </row>
    <row r="2870" spans="1:5" x14ac:dyDescent="0.3">
      <c r="A2870" s="73">
        <v>39680</v>
      </c>
      <c r="B2870" s="130">
        <v>1274.540039</v>
      </c>
      <c r="C2870" s="125">
        <f t="shared" si="132"/>
        <v>-1.1363649012523624E-2</v>
      </c>
      <c r="D2870" s="128">
        <f t="shared" si="133"/>
        <v>-11363.649012523625</v>
      </c>
      <c r="E2870" s="128" t="e">
        <f t="shared" ca="1" si="134"/>
        <v>#NAME?</v>
      </c>
    </row>
    <row r="2871" spans="1:5" x14ac:dyDescent="0.3">
      <c r="A2871" s="73">
        <v>39679</v>
      </c>
      <c r="B2871" s="130">
        <v>1266.6899410000001</v>
      </c>
      <c r="C2871" s="125">
        <f t="shared" si="132"/>
        <v>-1.4157013829474208E-2</v>
      </c>
      <c r="D2871" s="128">
        <f t="shared" si="133"/>
        <v>-14157.013829474208</v>
      </c>
      <c r="E2871" s="128" t="e">
        <f t="shared" ca="1" si="134"/>
        <v>#NAME?</v>
      </c>
    </row>
    <row r="2872" spans="1:5" x14ac:dyDescent="0.3">
      <c r="A2872" s="73">
        <v>39678</v>
      </c>
      <c r="B2872" s="130">
        <v>1278.599976</v>
      </c>
      <c r="C2872" s="125">
        <f t="shared" si="132"/>
        <v>2.3690735673127294E-2</v>
      </c>
      <c r="D2872" s="128">
        <f t="shared" si="133"/>
        <v>23690.735673127296</v>
      </c>
      <c r="E2872" s="128" t="e">
        <f t="shared" ca="1" si="134"/>
        <v>#NAME?</v>
      </c>
    </row>
    <row r="2873" spans="1:5" x14ac:dyDescent="0.3">
      <c r="A2873" s="73">
        <v>39675</v>
      </c>
      <c r="B2873" s="130">
        <v>1298.1999510000001</v>
      </c>
      <c r="C2873" s="125">
        <f t="shared" si="132"/>
        <v>3.0063944764563866E-2</v>
      </c>
      <c r="D2873" s="128">
        <f t="shared" si="133"/>
        <v>30063.944764563865</v>
      </c>
      <c r="E2873" s="128" t="e">
        <f t="shared" ca="1" si="134"/>
        <v>#NAME?</v>
      </c>
    </row>
    <row r="2874" spans="1:5" x14ac:dyDescent="0.3">
      <c r="A2874" s="73">
        <v>39674</v>
      </c>
      <c r="B2874" s="130">
        <v>1292.9300539999999</v>
      </c>
      <c r="C2874" s="125">
        <f t="shared" si="132"/>
        <v>2.0159738120533177E-2</v>
      </c>
      <c r="D2874" s="128">
        <f t="shared" si="133"/>
        <v>20159.738120533177</v>
      </c>
      <c r="E2874" s="128" t="e">
        <f t="shared" ca="1" si="134"/>
        <v>#NAME?</v>
      </c>
    </row>
    <row r="2875" spans="1:5" x14ac:dyDescent="0.3">
      <c r="A2875" s="73">
        <v>39673</v>
      </c>
      <c r="B2875" s="130">
        <v>1285.829956</v>
      </c>
      <c r="C2875" s="125">
        <f t="shared" si="132"/>
        <v>1.2224518304513321E-3</v>
      </c>
      <c r="D2875" s="128">
        <f t="shared" si="133"/>
        <v>1222.4518304513322</v>
      </c>
      <c r="E2875" s="128" t="e">
        <f t="shared" ca="1" si="134"/>
        <v>#NAME?</v>
      </c>
    </row>
    <row r="2876" spans="1:5" x14ac:dyDescent="0.3">
      <c r="A2876" s="73">
        <v>39672</v>
      </c>
      <c r="B2876" s="130">
        <v>1289.589966</v>
      </c>
      <c r="C2876" s="125">
        <f t="shared" si="132"/>
        <v>2.0891399638757635E-2</v>
      </c>
      <c r="D2876" s="128">
        <f t="shared" si="133"/>
        <v>20891.399638757634</v>
      </c>
      <c r="E2876" s="128" t="e">
        <f t="shared" ca="1" si="134"/>
        <v>#NAME?</v>
      </c>
    </row>
    <row r="2877" spans="1:5" x14ac:dyDescent="0.3">
      <c r="A2877" s="73">
        <v>39671</v>
      </c>
      <c r="B2877" s="130">
        <v>1305.3199460000001</v>
      </c>
      <c r="C2877" s="125">
        <f t="shared" si="132"/>
        <v>5.7478674374290772E-2</v>
      </c>
      <c r="D2877" s="128">
        <f t="shared" si="133"/>
        <v>57478.674374290771</v>
      </c>
      <c r="E2877" s="128" t="e">
        <f t="shared" ca="1" si="134"/>
        <v>#NAME?</v>
      </c>
    </row>
    <row r="2878" spans="1:5" x14ac:dyDescent="0.3">
      <c r="A2878" s="73">
        <v>39668</v>
      </c>
      <c r="B2878" s="130">
        <v>1296.3199460000001</v>
      </c>
      <c r="C2878" s="125">
        <f t="shared" si="132"/>
        <v>3.0657626012453809E-2</v>
      </c>
      <c r="D2878" s="128">
        <f t="shared" si="133"/>
        <v>30657.626012453809</v>
      </c>
      <c r="E2878" s="128" t="e">
        <f t="shared" ca="1" si="134"/>
        <v>#NAME?</v>
      </c>
    </row>
    <row r="2879" spans="1:5" x14ac:dyDescent="0.3">
      <c r="A2879" s="73">
        <v>39667</v>
      </c>
      <c r="B2879" s="130">
        <v>1266.0699460000001</v>
      </c>
      <c r="C2879" s="125">
        <f t="shared" si="132"/>
        <v>1.0801975648460749E-2</v>
      </c>
      <c r="D2879" s="128">
        <f t="shared" si="133"/>
        <v>10801.97564846075</v>
      </c>
      <c r="E2879" s="128" t="e">
        <f t="shared" ca="1" si="134"/>
        <v>#NAME?</v>
      </c>
    </row>
    <row r="2880" spans="1:5" x14ac:dyDescent="0.3">
      <c r="A2880" s="73">
        <v>39666</v>
      </c>
      <c r="B2880" s="130">
        <v>1289.1899410000001</v>
      </c>
      <c r="C2880" s="125">
        <f t="shared" si="132"/>
        <v>5.459409543129512E-3</v>
      </c>
      <c r="D2880" s="128">
        <f t="shared" si="133"/>
        <v>5459.4095431295118</v>
      </c>
      <c r="E2880" s="128" t="e">
        <f t="shared" ca="1" si="134"/>
        <v>#NAME?</v>
      </c>
    </row>
    <row r="2881" spans="1:5" x14ac:dyDescent="0.3">
      <c r="A2881" s="73">
        <v>39665</v>
      </c>
      <c r="B2881" s="130">
        <v>1284.880005</v>
      </c>
      <c r="C2881" s="125">
        <f t="shared" si="132"/>
        <v>6.170716523101083E-3</v>
      </c>
      <c r="D2881" s="128">
        <f t="shared" si="133"/>
        <v>6170.7165231010831</v>
      </c>
      <c r="E2881" s="128" t="e">
        <f t="shared" ca="1" si="134"/>
        <v>#NAME?</v>
      </c>
    </row>
    <row r="2882" spans="1:5" x14ac:dyDescent="0.3">
      <c r="A2882" s="73">
        <v>39664</v>
      </c>
      <c r="B2882" s="130">
        <v>1249.01001</v>
      </c>
      <c r="C2882" s="125">
        <f t="shared" si="132"/>
        <v>-8.7222142857142915E-3</v>
      </c>
      <c r="D2882" s="128">
        <f t="shared" si="133"/>
        <v>-8722.2142857142917</v>
      </c>
      <c r="E2882" s="128" t="e">
        <f t="shared" ca="1" si="134"/>
        <v>#NAME?</v>
      </c>
    </row>
    <row r="2883" spans="1:5" x14ac:dyDescent="0.3">
      <c r="A2883" s="73">
        <v>39661</v>
      </c>
      <c r="B2883" s="130">
        <v>1260.3100589999999</v>
      </c>
      <c r="C2883" s="125">
        <f t="shared" si="132"/>
        <v>-2.9348842224163896E-4</v>
      </c>
      <c r="D2883" s="128">
        <f t="shared" si="133"/>
        <v>-293.48842224163894</v>
      </c>
      <c r="E2883" s="128" t="e">
        <f t="shared" ca="1" si="134"/>
        <v>#NAME?</v>
      </c>
    </row>
    <row r="2884" spans="1:5" x14ac:dyDescent="0.3">
      <c r="A2884" s="73">
        <v>39660</v>
      </c>
      <c r="B2884" s="130">
        <v>1267.380005</v>
      </c>
      <c r="C2884" s="125">
        <f t="shared" si="132"/>
        <v>5.6017989895400522E-3</v>
      </c>
      <c r="D2884" s="128">
        <f t="shared" si="133"/>
        <v>5601.7989895400524</v>
      </c>
      <c r="E2884" s="128" t="e">
        <f t="shared" ca="1" si="134"/>
        <v>#NAME?</v>
      </c>
    </row>
    <row r="2885" spans="1:5" x14ac:dyDescent="0.3">
      <c r="A2885" s="73">
        <v>39659</v>
      </c>
      <c r="B2885" s="130">
        <v>1284.26001</v>
      </c>
      <c r="C2885" s="125">
        <f t="shared" si="132"/>
        <v>3.1235968289120786E-2</v>
      </c>
      <c r="D2885" s="128">
        <f t="shared" si="133"/>
        <v>31235.968289120785</v>
      </c>
      <c r="E2885" s="128" t="e">
        <f t="shared" ca="1" si="134"/>
        <v>#NAME?</v>
      </c>
    </row>
    <row r="2886" spans="1:5" x14ac:dyDescent="0.3">
      <c r="A2886" s="73">
        <v>39658</v>
      </c>
      <c r="B2886" s="130">
        <v>1263.1999510000001</v>
      </c>
      <c r="C2886" s="125">
        <f t="shared" si="132"/>
        <v>3.9747730818395777E-2</v>
      </c>
      <c r="D2886" s="128">
        <f t="shared" si="133"/>
        <v>39747.730818395779</v>
      </c>
      <c r="E2886" s="128" t="e">
        <f t="shared" ca="1" si="134"/>
        <v>#NAME?</v>
      </c>
    </row>
    <row r="2887" spans="1:5" x14ac:dyDescent="0.3">
      <c r="A2887" s="73">
        <v>39657</v>
      </c>
      <c r="B2887" s="130">
        <v>1234.369995</v>
      </c>
      <c r="C2887" s="125">
        <f t="shared" si="132"/>
        <v>4.9417453047744253E-3</v>
      </c>
      <c r="D2887" s="128">
        <f t="shared" si="133"/>
        <v>4941.7453047744257</v>
      </c>
      <c r="E2887" s="128" t="e">
        <f t="shared" ca="1" si="134"/>
        <v>#NAME?</v>
      </c>
    </row>
    <row r="2888" spans="1:5" x14ac:dyDescent="0.3">
      <c r="A2888" s="73">
        <v>39654</v>
      </c>
      <c r="B2888" s="130">
        <v>1257.76001</v>
      </c>
      <c r="C2888" s="125">
        <f t="shared" ref="C2888:C2951" si="135">B2888/B2898-1</f>
        <v>1.4739949614276382E-2</v>
      </c>
      <c r="D2888" s="128">
        <f t="shared" ref="D2888:D2951" si="136">C2888*$B$5</f>
        <v>14739.949614276382</v>
      </c>
      <c r="E2888" s="128" t="e">
        <f t="shared" ref="E2888:E2951" ca="1" si="137">ABS(_xlfn.PERCENTILE.INC(OFFSET(D2888,0,0,Window),1-VaRLevel))</f>
        <v>#NAME?</v>
      </c>
    </row>
    <row r="2889" spans="1:5" x14ac:dyDescent="0.3">
      <c r="A2889" s="73">
        <v>39653</v>
      </c>
      <c r="B2889" s="130">
        <v>1252.540039</v>
      </c>
      <c r="C2889" s="125">
        <f t="shared" si="135"/>
        <v>-6.7814167164881312E-4</v>
      </c>
      <c r="D2889" s="128">
        <f t="shared" si="136"/>
        <v>-678.14167164881314</v>
      </c>
      <c r="E2889" s="128" t="e">
        <f t="shared" ca="1" si="137"/>
        <v>#NAME?</v>
      </c>
    </row>
    <row r="2890" spans="1:5" x14ac:dyDescent="0.3">
      <c r="A2890" s="73">
        <v>39652</v>
      </c>
      <c r="B2890" s="130">
        <v>1282.1899410000001</v>
      </c>
      <c r="C2890" s="125">
        <f t="shared" si="135"/>
        <v>3.0127985102757382E-2</v>
      </c>
      <c r="D2890" s="128">
        <f t="shared" si="136"/>
        <v>30127.985102757382</v>
      </c>
      <c r="E2890" s="128" t="e">
        <f t="shared" ca="1" si="137"/>
        <v>#NAME?</v>
      </c>
    </row>
    <row r="2891" spans="1:5" x14ac:dyDescent="0.3">
      <c r="A2891" s="73">
        <v>39651</v>
      </c>
      <c r="B2891" s="130">
        <v>1277</v>
      </c>
      <c r="C2891" s="125">
        <f t="shared" si="135"/>
        <v>2.5909155428709418E-3</v>
      </c>
      <c r="D2891" s="128">
        <f t="shared" si="136"/>
        <v>2590.9155428709419</v>
      </c>
      <c r="E2891" s="128" t="e">
        <f t="shared" ca="1" si="137"/>
        <v>#NAME?</v>
      </c>
    </row>
    <row r="2892" spans="1:5" x14ac:dyDescent="0.3">
      <c r="A2892" s="73">
        <v>39650</v>
      </c>
      <c r="B2892" s="130">
        <v>1260</v>
      </c>
      <c r="C2892" s="125">
        <f t="shared" si="135"/>
        <v>6.140604672728367E-3</v>
      </c>
      <c r="D2892" s="128">
        <f t="shared" si="136"/>
        <v>6140.6046727283674</v>
      </c>
      <c r="E2892" s="128" t="e">
        <f t="shared" ca="1" si="137"/>
        <v>#NAME?</v>
      </c>
    </row>
    <row r="2893" spans="1:5" x14ac:dyDescent="0.3">
      <c r="A2893" s="73">
        <v>39647</v>
      </c>
      <c r="B2893" s="130">
        <v>1260.6800539999999</v>
      </c>
      <c r="C2893" s="125">
        <f t="shared" si="135"/>
        <v>-1.7578351079357013E-3</v>
      </c>
      <c r="D2893" s="128">
        <f t="shared" si="136"/>
        <v>-1757.8351079357012</v>
      </c>
      <c r="E2893" s="128" t="e">
        <f t="shared" ca="1" si="137"/>
        <v>#NAME?</v>
      </c>
    </row>
    <row r="2894" spans="1:5" x14ac:dyDescent="0.3">
      <c r="A2894" s="73">
        <v>39646</v>
      </c>
      <c r="B2894" s="130">
        <v>1260.3199460000001</v>
      </c>
      <c r="C2894" s="125">
        <f t="shared" si="135"/>
        <v>-9.5129207699762297E-4</v>
      </c>
      <c r="D2894" s="128">
        <f t="shared" si="136"/>
        <v>-951.29207699762298</v>
      </c>
      <c r="E2894" s="128" t="e">
        <f t="shared" ca="1" si="137"/>
        <v>#NAME?</v>
      </c>
    </row>
    <row r="2895" spans="1:5" x14ac:dyDescent="0.3">
      <c r="A2895" s="73">
        <v>39645</v>
      </c>
      <c r="B2895" s="130">
        <v>1245.3599850000001</v>
      </c>
      <c r="C2895" s="125">
        <f t="shared" si="135"/>
        <v>-3.0780403260513345E-2</v>
      </c>
      <c r="D2895" s="128">
        <f t="shared" si="136"/>
        <v>-30780.403260513343</v>
      </c>
      <c r="E2895" s="128" t="e">
        <f t="shared" ca="1" si="137"/>
        <v>#NAME?</v>
      </c>
    </row>
    <row r="2896" spans="1:5" x14ac:dyDescent="0.3">
      <c r="A2896" s="73">
        <v>39644</v>
      </c>
      <c r="B2896" s="130">
        <v>1214.910034</v>
      </c>
      <c r="C2896" s="125">
        <f t="shared" si="135"/>
        <v>-5.0851535937500025E-2</v>
      </c>
      <c r="D2896" s="128">
        <f t="shared" si="136"/>
        <v>-50851.535937500026</v>
      </c>
      <c r="E2896" s="128" t="e">
        <f t="shared" ca="1" si="137"/>
        <v>#NAME?</v>
      </c>
    </row>
    <row r="2897" spans="1:5" x14ac:dyDescent="0.3">
      <c r="A2897" s="73">
        <v>39643</v>
      </c>
      <c r="B2897" s="130">
        <v>1228.3000489999999</v>
      </c>
      <c r="C2897" s="125">
        <f t="shared" si="135"/>
        <v>-3.917454575644741E-2</v>
      </c>
      <c r="D2897" s="128">
        <f t="shared" si="136"/>
        <v>-39174.545756447413</v>
      </c>
      <c r="E2897" s="128" t="e">
        <f t="shared" ca="1" si="137"/>
        <v>#NAME?</v>
      </c>
    </row>
    <row r="2898" spans="1:5" x14ac:dyDescent="0.3">
      <c r="A2898" s="73">
        <v>39640</v>
      </c>
      <c r="B2898" s="130">
        <v>1239.48999</v>
      </c>
      <c r="C2898" s="125">
        <f t="shared" si="135"/>
        <v>-3.4025665887374101E-2</v>
      </c>
      <c r="D2898" s="128">
        <f t="shared" si="136"/>
        <v>-34025.665887374103</v>
      </c>
      <c r="E2898" s="128" t="e">
        <f t="shared" ca="1" si="137"/>
        <v>#NAME?</v>
      </c>
    </row>
    <row r="2899" spans="1:5" x14ac:dyDescent="0.3">
      <c r="A2899" s="73">
        <v>39639</v>
      </c>
      <c r="B2899" s="130">
        <v>1253.3900149999999</v>
      </c>
      <c r="C2899" s="125">
        <f t="shared" si="135"/>
        <v>-5.1877090633248635E-2</v>
      </c>
      <c r="D2899" s="128">
        <f t="shared" si="136"/>
        <v>-51877.090633248634</v>
      </c>
      <c r="E2899" s="128" t="e">
        <f t="shared" ca="1" si="137"/>
        <v>#NAME?</v>
      </c>
    </row>
    <row r="2900" spans="1:5" x14ac:dyDescent="0.3">
      <c r="A2900" s="73">
        <v>39638</v>
      </c>
      <c r="B2900" s="130">
        <v>1244.6899410000001</v>
      </c>
      <c r="C2900" s="125">
        <f t="shared" si="135"/>
        <v>-5.2956422048938578E-2</v>
      </c>
      <c r="D2900" s="128">
        <f t="shared" si="136"/>
        <v>-52956.422048938577</v>
      </c>
      <c r="E2900" s="128" t="e">
        <f t="shared" ca="1" si="137"/>
        <v>#NAME?</v>
      </c>
    </row>
    <row r="2901" spans="1:5" x14ac:dyDescent="0.3">
      <c r="A2901" s="73">
        <v>39637</v>
      </c>
      <c r="B2901" s="130">
        <v>1273.6999510000001</v>
      </c>
      <c r="C2901" s="125">
        <f t="shared" si="135"/>
        <v>-3.3611569802731389E-2</v>
      </c>
      <c r="D2901" s="128">
        <f t="shared" si="136"/>
        <v>-33611.569802731392</v>
      </c>
      <c r="E2901" s="128" t="e">
        <f t="shared" ca="1" si="137"/>
        <v>#NAME?</v>
      </c>
    </row>
    <row r="2902" spans="1:5" x14ac:dyDescent="0.3">
      <c r="A2902" s="73">
        <v>39636</v>
      </c>
      <c r="B2902" s="130">
        <v>1252.3100589999999</v>
      </c>
      <c r="C2902" s="125">
        <f t="shared" si="135"/>
        <v>-4.9790195466625331E-2</v>
      </c>
      <c r="D2902" s="128">
        <f t="shared" si="136"/>
        <v>-49790.19546662533</v>
      </c>
      <c r="E2902" s="128" t="e">
        <f t="shared" ca="1" si="137"/>
        <v>#NAME?</v>
      </c>
    </row>
    <row r="2903" spans="1:5" x14ac:dyDescent="0.3">
      <c r="A2903" s="73">
        <v>39632</v>
      </c>
      <c r="B2903" s="130">
        <v>1262.900024</v>
      </c>
      <c r="C2903" s="125">
        <f t="shared" si="135"/>
        <v>-5.952349487204911E-2</v>
      </c>
      <c r="D2903" s="128">
        <f t="shared" si="136"/>
        <v>-59523.494872049108</v>
      </c>
      <c r="E2903" s="128" t="e">
        <f t="shared" ca="1" si="137"/>
        <v>#NAME?</v>
      </c>
    </row>
    <row r="2904" spans="1:5" x14ac:dyDescent="0.3">
      <c r="A2904" s="73">
        <v>39631</v>
      </c>
      <c r="B2904" s="130">
        <v>1261.5200199999999</v>
      </c>
      <c r="C2904" s="125">
        <f t="shared" si="135"/>
        <v>-5.7026061724357202E-2</v>
      </c>
      <c r="D2904" s="128">
        <f t="shared" si="136"/>
        <v>-57026.061724357205</v>
      </c>
      <c r="E2904" s="128" t="e">
        <f t="shared" ca="1" si="137"/>
        <v>#NAME?</v>
      </c>
    </row>
    <row r="2905" spans="1:5" x14ac:dyDescent="0.3">
      <c r="A2905" s="73">
        <v>39630</v>
      </c>
      <c r="B2905" s="130">
        <v>1284.910034</v>
      </c>
      <c r="C2905" s="125">
        <f t="shared" si="135"/>
        <v>-4.8870050528907694E-2</v>
      </c>
      <c r="D2905" s="128">
        <f t="shared" si="136"/>
        <v>-48870.05052890769</v>
      </c>
      <c r="E2905" s="128" t="e">
        <f t="shared" ca="1" si="137"/>
        <v>#NAME?</v>
      </c>
    </row>
    <row r="2906" spans="1:5" x14ac:dyDescent="0.3">
      <c r="A2906" s="73">
        <v>39629</v>
      </c>
      <c r="B2906" s="130">
        <v>1280</v>
      </c>
      <c r="C2906" s="125">
        <f t="shared" si="135"/>
        <v>-5.8920415630886347E-2</v>
      </c>
      <c r="D2906" s="128">
        <f t="shared" si="136"/>
        <v>-58920.415630886346</v>
      </c>
      <c r="E2906" s="128" t="e">
        <f t="shared" ca="1" si="137"/>
        <v>#NAME?</v>
      </c>
    </row>
    <row r="2907" spans="1:5" x14ac:dyDescent="0.3">
      <c r="A2907" s="73">
        <v>39626</v>
      </c>
      <c r="B2907" s="130">
        <v>1278.380005</v>
      </c>
      <c r="C2907" s="125">
        <f t="shared" si="135"/>
        <v>-6.0035456761227124E-2</v>
      </c>
      <c r="D2907" s="128">
        <f t="shared" si="136"/>
        <v>-60035.45676122712</v>
      </c>
      <c r="E2907" s="128" t="e">
        <f t="shared" ca="1" si="137"/>
        <v>#NAME?</v>
      </c>
    </row>
    <row r="2908" spans="1:5" x14ac:dyDescent="0.3">
      <c r="A2908" s="73">
        <v>39625</v>
      </c>
      <c r="B2908" s="130">
        <v>1283.150024</v>
      </c>
      <c r="C2908" s="125">
        <f t="shared" si="135"/>
        <v>-4.2332443603978143E-2</v>
      </c>
      <c r="D2908" s="128">
        <f t="shared" si="136"/>
        <v>-42332.443603978143</v>
      </c>
      <c r="E2908" s="128" t="e">
        <f t="shared" ca="1" si="137"/>
        <v>#NAME?</v>
      </c>
    </row>
    <row r="2909" spans="1:5" x14ac:dyDescent="0.3">
      <c r="A2909" s="73">
        <v>39624</v>
      </c>
      <c r="B2909" s="130">
        <v>1321.969971</v>
      </c>
      <c r="C2909" s="125">
        <f t="shared" si="135"/>
        <v>-1.0123639339296053E-2</v>
      </c>
      <c r="D2909" s="128">
        <f t="shared" si="136"/>
        <v>-10123.639339296053</v>
      </c>
      <c r="E2909" s="128" t="e">
        <f t="shared" ca="1" si="137"/>
        <v>#NAME?</v>
      </c>
    </row>
    <row r="2910" spans="1:5" x14ac:dyDescent="0.3">
      <c r="A2910" s="73">
        <v>39623</v>
      </c>
      <c r="B2910" s="130">
        <v>1314.290039</v>
      </c>
      <c r="C2910" s="125">
        <f t="shared" si="135"/>
        <v>-3.2500444566949116E-2</v>
      </c>
      <c r="D2910" s="128">
        <f t="shared" si="136"/>
        <v>-32500.444566949114</v>
      </c>
      <c r="E2910" s="128" t="e">
        <f t="shared" ca="1" si="137"/>
        <v>#NAME?</v>
      </c>
    </row>
    <row r="2911" spans="1:5" x14ac:dyDescent="0.3">
      <c r="A2911" s="73">
        <v>39622</v>
      </c>
      <c r="B2911" s="130">
        <v>1318</v>
      </c>
      <c r="C2911" s="125">
        <f t="shared" si="135"/>
        <v>-3.2134891374875907E-2</v>
      </c>
      <c r="D2911" s="128">
        <f t="shared" si="136"/>
        <v>-32134.891374875908</v>
      </c>
      <c r="E2911" s="128" t="e">
        <f t="shared" ca="1" si="137"/>
        <v>#NAME?</v>
      </c>
    </row>
    <row r="2912" spans="1:5" x14ac:dyDescent="0.3">
      <c r="A2912" s="73">
        <v>39619</v>
      </c>
      <c r="B2912" s="130">
        <v>1317.9300539999999</v>
      </c>
      <c r="C2912" s="125">
        <f t="shared" si="135"/>
        <v>-3.1418113225315181E-2</v>
      </c>
      <c r="D2912" s="128">
        <f t="shared" si="136"/>
        <v>-31418.113225315181</v>
      </c>
      <c r="E2912" s="128" t="e">
        <f t="shared" ca="1" si="137"/>
        <v>#NAME?</v>
      </c>
    </row>
    <row r="2913" spans="1:5" x14ac:dyDescent="0.3">
      <c r="A2913" s="73">
        <v>39618</v>
      </c>
      <c r="B2913" s="130">
        <v>1342.829956</v>
      </c>
      <c r="C2913" s="125">
        <f t="shared" si="135"/>
        <v>-4.3602500525962262E-2</v>
      </c>
      <c r="D2913" s="128">
        <f t="shared" si="136"/>
        <v>-43602.500525962263</v>
      </c>
      <c r="E2913" s="128" t="e">
        <f t="shared" ca="1" si="137"/>
        <v>#NAME?</v>
      </c>
    </row>
    <row r="2914" spans="1:5" x14ac:dyDescent="0.3">
      <c r="A2914" s="73">
        <v>39617</v>
      </c>
      <c r="B2914" s="130">
        <v>1337.8100589999999</v>
      </c>
      <c r="C2914" s="125">
        <f t="shared" si="135"/>
        <v>-2.860143290841588E-2</v>
      </c>
      <c r="D2914" s="128">
        <f t="shared" si="136"/>
        <v>-28601.432908415882</v>
      </c>
      <c r="E2914" s="128" t="e">
        <f t="shared" ca="1" si="137"/>
        <v>#NAME?</v>
      </c>
    </row>
    <row r="2915" spans="1:5" x14ac:dyDescent="0.3">
      <c r="A2915" s="73">
        <v>39616</v>
      </c>
      <c r="B2915" s="130">
        <v>1350.9300539999999</v>
      </c>
      <c r="C2915" s="125">
        <f t="shared" si="135"/>
        <v>-1.9395325035032385E-2</v>
      </c>
      <c r="D2915" s="128">
        <f t="shared" si="136"/>
        <v>-19395.325035032383</v>
      </c>
      <c r="E2915" s="128" t="e">
        <f t="shared" ca="1" si="137"/>
        <v>#NAME?</v>
      </c>
    </row>
    <row r="2916" spans="1:5" x14ac:dyDescent="0.3">
      <c r="A2916" s="73">
        <v>39615</v>
      </c>
      <c r="B2916" s="130">
        <v>1360.1400149999999</v>
      </c>
      <c r="C2916" s="125">
        <f t="shared" si="135"/>
        <v>-1.8424320501511882E-2</v>
      </c>
      <c r="D2916" s="128">
        <f t="shared" si="136"/>
        <v>-18424.32050151188</v>
      </c>
      <c r="E2916" s="128" t="e">
        <f t="shared" ca="1" si="137"/>
        <v>#NAME?</v>
      </c>
    </row>
    <row r="2917" spans="1:5" x14ac:dyDescent="0.3">
      <c r="A2917" s="73">
        <v>39612</v>
      </c>
      <c r="B2917" s="130">
        <v>1360.030029</v>
      </c>
      <c r="C2917" s="125">
        <f t="shared" si="135"/>
        <v>-2.8813590493960262E-2</v>
      </c>
      <c r="D2917" s="128">
        <f t="shared" si="136"/>
        <v>-28813.590493960262</v>
      </c>
      <c r="E2917" s="128" t="e">
        <f t="shared" ca="1" si="137"/>
        <v>#NAME?</v>
      </c>
    </row>
    <row r="2918" spans="1:5" x14ac:dyDescent="0.3">
      <c r="A2918" s="73">
        <v>39611</v>
      </c>
      <c r="B2918" s="130">
        <v>1339.869995</v>
      </c>
      <c r="C2918" s="125">
        <f t="shared" si="135"/>
        <v>-4.1759053811458058E-2</v>
      </c>
      <c r="D2918" s="128">
        <f t="shared" si="136"/>
        <v>-41759.053811458056</v>
      </c>
      <c r="E2918" s="128" t="e">
        <f t="shared" ca="1" si="137"/>
        <v>#NAME?</v>
      </c>
    </row>
    <row r="2919" spans="1:5" x14ac:dyDescent="0.3">
      <c r="A2919" s="73">
        <v>39610</v>
      </c>
      <c r="B2919" s="130">
        <v>1335.48999</v>
      </c>
      <c r="C2919" s="125">
        <f t="shared" si="135"/>
        <v>-3.9796078163603754E-2</v>
      </c>
      <c r="D2919" s="128">
        <f t="shared" si="136"/>
        <v>-39796.078163603757</v>
      </c>
      <c r="E2919" s="128" t="e">
        <f t="shared" ca="1" si="137"/>
        <v>#NAME?</v>
      </c>
    </row>
    <row r="2920" spans="1:5" x14ac:dyDescent="0.3">
      <c r="A2920" s="73">
        <v>39609</v>
      </c>
      <c r="B2920" s="130">
        <v>1358.4399410000001</v>
      </c>
      <c r="C2920" s="125">
        <f t="shared" si="135"/>
        <v>-1.9424719721509498E-2</v>
      </c>
      <c r="D2920" s="128">
        <f t="shared" si="136"/>
        <v>-19424.719721509497</v>
      </c>
      <c r="E2920" s="128" t="e">
        <f t="shared" ca="1" si="137"/>
        <v>#NAME?</v>
      </c>
    </row>
    <row r="2921" spans="1:5" x14ac:dyDescent="0.3">
      <c r="A2921" s="73">
        <v>39608</v>
      </c>
      <c r="B2921" s="130">
        <v>1361.76001</v>
      </c>
      <c r="C2921" s="125">
        <f t="shared" si="135"/>
        <v>-1.0298520596163985E-2</v>
      </c>
      <c r="D2921" s="128">
        <f t="shared" si="136"/>
        <v>-10298.520596163984</v>
      </c>
      <c r="E2921" s="128" t="e">
        <f t="shared" ca="1" si="137"/>
        <v>#NAME?</v>
      </c>
    </row>
    <row r="2922" spans="1:5" x14ac:dyDescent="0.3">
      <c r="A2922" s="73">
        <v>39605</v>
      </c>
      <c r="B2922" s="130">
        <v>1360.6800539999999</v>
      </c>
      <c r="C2922" s="125">
        <f t="shared" si="135"/>
        <v>-2.4147396693468326E-2</v>
      </c>
      <c r="D2922" s="128">
        <f t="shared" si="136"/>
        <v>-24147.396693468327</v>
      </c>
      <c r="E2922" s="128" t="e">
        <f t="shared" ca="1" si="137"/>
        <v>#NAME?</v>
      </c>
    </row>
    <row r="2923" spans="1:5" x14ac:dyDescent="0.3">
      <c r="A2923" s="73">
        <v>39604</v>
      </c>
      <c r="B2923" s="130">
        <v>1404.0500489999999</v>
      </c>
      <c r="C2923" s="125">
        <f t="shared" si="135"/>
        <v>9.5922862236548223E-3</v>
      </c>
      <c r="D2923" s="128">
        <f t="shared" si="136"/>
        <v>9592.2862236548226</v>
      </c>
      <c r="E2923" s="128" t="e">
        <f t="shared" ca="1" si="137"/>
        <v>#NAME?</v>
      </c>
    </row>
    <row r="2924" spans="1:5" x14ac:dyDescent="0.3">
      <c r="A2924" s="73">
        <v>39603</v>
      </c>
      <c r="B2924" s="130">
        <v>1377.1999510000001</v>
      </c>
      <c r="C2924" s="125">
        <f t="shared" si="135"/>
        <v>-2.5612050647594975E-2</v>
      </c>
      <c r="D2924" s="128">
        <f t="shared" si="136"/>
        <v>-25612.050647594973</v>
      </c>
      <c r="E2924" s="128" t="e">
        <f t="shared" ca="1" si="137"/>
        <v>#NAME?</v>
      </c>
    </row>
    <row r="2925" spans="1:5" x14ac:dyDescent="0.3">
      <c r="A2925" s="73">
        <v>39602</v>
      </c>
      <c r="B2925" s="130">
        <v>1377.650024</v>
      </c>
      <c r="C2925" s="125">
        <f t="shared" si="135"/>
        <v>-3.4332644643906729E-2</v>
      </c>
      <c r="D2925" s="128">
        <f t="shared" si="136"/>
        <v>-34332.644643906729</v>
      </c>
      <c r="E2925" s="128" t="e">
        <f t="shared" ca="1" si="137"/>
        <v>#NAME?</v>
      </c>
    </row>
    <row r="2926" spans="1:5" x14ac:dyDescent="0.3">
      <c r="A2926" s="73">
        <v>39601</v>
      </c>
      <c r="B2926" s="130">
        <v>1385.670044</v>
      </c>
      <c r="C2926" s="125">
        <f t="shared" si="135"/>
        <v>-2.7838729202041224E-2</v>
      </c>
      <c r="D2926" s="128">
        <f t="shared" si="136"/>
        <v>-27838.729202041224</v>
      </c>
      <c r="E2926" s="128" t="e">
        <f t="shared" ca="1" si="137"/>
        <v>#NAME?</v>
      </c>
    </row>
    <row r="2927" spans="1:5" x14ac:dyDescent="0.3">
      <c r="A2927" s="73">
        <v>39598</v>
      </c>
      <c r="B2927" s="130">
        <v>1400.380005</v>
      </c>
      <c r="C2927" s="125">
        <f t="shared" si="135"/>
        <v>-1.6289990572756929E-2</v>
      </c>
      <c r="D2927" s="128">
        <f t="shared" si="136"/>
        <v>-16289.990572756929</v>
      </c>
      <c r="E2927" s="128" t="e">
        <f t="shared" ca="1" si="137"/>
        <v>#NAME?</v>
      </c>
    </row>
    <row r="2928" spans="1:5" x14ac:dyDescent="0.3">
      <c r="A2928" s="73">
        <v>39597</v>
      </c>
      <c r="B2928" s="130">
        <v>1398.26001</v>
      </c>
      <c r="C2928" s="125">
        <f t="shared" si="135"/>
        <v>-7.3829197599000196E-3</v>
      </c>
      <c r="D2928" s="128">
        <f t="shared" si="136"/>
        <v>-7382.9197599000199</v>
      </c>
      <c r="E2928" s="128" t="e">
        <f t="shared" ca="1" si="137"/>
        <v>#NAME?</v>
      </c>
    </row>
    <row r="2929" spans="1:5" x14ac:dyDescent="0.3">
      <c r="A2929" s="73">
        <v>39596</v>
      </c>
      <c r="B2929" s="130">
        <v>1390.839966</v>
      </c>
      <c r="C2929" s="125">
        <f t="shared" si="135"/>
        <v>-8.6954560531967706E-3</v>
      </c>
      <c r="D2929" s="128">
        <f t="shared" si="136"/>
        <v>-8695.4560531967709</v>
      </c>
      <c r="E2929" s="128" t="e">
        <f t="shared" ca="1" si="137"/>
        <v>#NAME?</v>
      </c>
    </row>
    <row r="2930" spans="1:5" x14ac:dyDescent="0.3">
      <c r="A2930" s="73">
        <v>39595</v>
      </c>
      <c r="B2930" s="130">
        <v>1385.349976</v>
      </c>
      <c r="C2930" s="125">
        <f t="shared" si="135"/>
        <v>-1.2988202005928429E-2</v>
      </c>
      <c r="D2930" s="128">
        <f t="shared" si="136"/>
        <v>-12988.20200592843</v>
      </c>
      <c r="E2930" s="128" t="e">
        <f t="shared" ca="1" si="137"/>
        <v>#NAME?</v>
      </c>
    </row>
    <row r="2931" spans="1:5" x14ac:dyDescent="0.3">
      <c r="A2931" s="73">
        <v>39591</v>
      </c>
      <c r="B2931" s="130">
        <v>1375.9300539999999</v>
      </c>
      <c r="C2931" s="125">
        <f t="shared" si="135"/>
        <v>-8.8958817688215008E-3</v>
      </c>
      <c r="D2931" s="128">
        <f t="shared" si="136"/>
        <v>-8895.8817688215004</v>
      </c>
      <c r="E2931" s="128" t="e">
        <f t="shared" ca="1" si="137"/>
        <v>#NAME?</v>
      </c>
    </row>
    <row r="2932" spans="1:5" x14ac:dyDescent="0.3">
      <c r="A2932" s="73">
        <v>39590</v>
      </c>
      <c r="B2932" s="130">
        <v>1394.349976</v>
      </c>
      <c r="C2932" s="125">
        <f t="shared" si="135"/>
        <v>-2.3825753186286214E-3</v>
      </c>
      <c r="D2932" s="128">
        <f t="shared" si="136"/>
        <v>-2382.5753186286215</v>
      </c>
      <c r="E2932" s="128" t="e">
        <f t="shared" ca="1" si="137"/>
        <v>#NAME?</v>
      </c>
    </row>
    <row r="2933" spans="1:5" x14ac:dyDescent="0.3">
      <c r="A2933" s="73">
        <v>39589</v>
      </c>
      <c r="B2933" s="130">
        <v>1390.709961</v>
      </c>
      <c r="C2933" s="125">
        <f t="shared" si="135"/>
        <v>-1.3356492471653381E-3</v>
      </c>
      <c r="D2933" s="128">
        <f t="shared" si="136"/>
        <v>-1335.649247165338</v>
      </c>
      <c r="E2933" s="128" t="e">
        <f t="shared" ca="1" si="137"/>
        <v>#NAME?</v>
      </c>
    </row>
    <row r="2934" spans="1:5" x14ac:dyDescent="0.3">
      <c r="A2934" s="73">
        <v>39588</v>
      </c>
      <c r="B2934" s="130">
        <v>1413.400024</v>
      </c>
      <c r="C2934" s="125">
        <f t="shared" si="135"/>
        <v>-3.4267242718067914E-3</v>
      </c>
      <c r="D2934" s="128">
        <f t="shared" si="136"/>
        <v>-3426.7242718067914</v>
      </c>
      <c r="E2934" s="128" t="e">
        <f t="shared" ca="1" si="137"/>
        <v>#NAME?</v>
      </c>
    </row>
    <row r="2935" spans="1:5" x14ac:dyDescent="0.3">
      <c r="A2935" s="73">
        <v>39587</v>
      </c>
      <c r="B2935" s="130">
        <v>1426.630005</v>
      </c>
      <c r="C2935" s="125">
        <f t="shared" si="135"/>
        <v>1.3598686410551286E-2</v>
      </c>
      <c r="D2935" s="128">
        <f t="shared" si="136"/>
        <v>13598.686410551287</v>
      </c>
      <c r="E2935" s="128" t="e">
        <f t="shared" ca="1" si="137"/>
        <v>#NAME?</v>
      </c>
    </row>
    <row r="2936" spans="1:5" x14ac:dyDescent="0.3">
      <c r="A2936" s="73">
        <v>39584</v>
      </c>
      <c r="B2936" s="130">
        <v>1425.349976</v>
      </c>
      <c r="C2936" s="125">
        <f t="shared" si="135"/>
        <v>8.0981341011703289E-3</v>
      </c>
      <c r="D2936" s="128">
        <f t="shared" si="136"/>
        <v>8098.1341011703289</v>
      </c>
      <c r="E2936" s="128" t="e">
        <f t="shared" ca="1" si="137"/>
        <v>#NAME?</v>
      </c>
    </row>
    <row r="2937" spans="1:5" x14ac:dyDescent="0.3">
      <c r="A2937" s="73">
        <v>39583</v>
      </c>
      <c r="B2937" s="130">
        <v>1423.5699460000001</v>
      </c>
      <c r="C2937" s="125">
        <f t="shared" si="135"/>
        <v>1.0096910854226149E-2</v>
      </c>
      <c r="D2937" s="128">
        <f t="shared" si="136"/>
        <v>10096.910854226149</v>
      </c>
      <c r="E2937" s="128" t="e">
        <f t="shared" ca="1" si="137"/>
        <v>#NAME?</v>
      </c>
    </row>
    <row r="2938" spans="1:5" x14ac:dyDescent="0.3">
      <c r="A2938" s="73">
        <v>39582</v>
      </c>
      <c r="B2938" s="130">
        <v>1408.660034</v>
      </c>
      <c r="C2938" s="125">
        <f t="shared" si="135"/>
        <v>1.6649996439134229E-2</v>
      </c>
      <c r="D2938" s="128">
        <f t="shared" si="136"/>
        <v>16649.996439134229</v>
      </c>
      <c r="E2938" s="128" t="e">
        <f t="shared" ca="1" si="137"/>
        <v>#NAME?</v>
      </c>
    </row>
    <row r="2939" spans="1:5" x14ac:dyDescent="0.3">
      <c r="A2939" s="73">
        <v>39581</v>
      </c>
      <c r="B2939" s="130">
        <v>1403.040039</v>
      </c>
      <c r="C2939" s="125">
        <f t="shared" si="135"/>
        <v>8.6992239156642448E-3</v>
      </c>
      <c r="D2939" s="128">
        <f t="shared" si="136"/>
        <v>8699.2239156642445</v>
      </c>
      <c r="E2939" s="128" t="e">
        <f t="shared" ca="1" si="137"/>
        <v>#NAME?</v>
      </c>
    </row>
    <row r="2940" spans="1:5" x14ac:dyDescent="0.3">
      <c r="A2940" s="73">
        <v>39580</v>
      </c>
      <c r="B2940" s="130">
        <v>1403.579956</v>
      </c>
      <c r="C2940" s="125">
        <f t="shared" si="135"/>
        <v>5.1633600161968829E-3</v>
      </c>
      <c r="D2940" s="128">
        <f t="shared" si="136"/>
        <v>5163.3600161968825</v>
      </c>
      <c r="E2940" s="128" t="e">
        <f t="shared" ca="1" si="137"/>
        <v>#NAME?</v>
      </c>
    </row>
    <row r="2941" spans="1:5" x14ac:dyDescent="0.3">
      <c r="A2941" s="73">
        <v>39577</v>
      </c>
      <c r="B2941" s="130">
        <v>1388.280029</v>
      </c>
      <c r="C2941" s="125">
        <f t="shared" si="135"/>
        <v>-6.839078315492908E-3</v>
      </c>
      <c r="D2941" s="128">
        <f t="shared" si="136"/>
        <v>-6839.0783154929077</v>
      </c>
      <c r="E2941" s="128" t="e">
        <f t="shared" ca="1" si="137"/>
        <v>#NAME?</v>
      </c>
    </row>
    <row r="2942" spans="1:5" x14ac:dyDescent="0.3">
      <c r="A2942" s="73">
        <v>39576</v>
      </c>
      <c r="B2942" s="130">
        <v>1397.6800539999999</v>
      </c>
      <c r="C2942" s="125">
        <f t="shared" si="135"/>
        <v>6.3795944359226198E-3</v>
      </c>
      <c r="D2942" s="128">
        <f t="shared" si="136"/>
        <v>6379.5944359226196</v>
      </c>
      <c r="E2942" s="128" t="e">
        <f t="shared" ca="1" si="137"/>
        <v>#NAME?</v>
      </c>
    </row>
    <row r="2943" spans="1:5" x14ac:dyDescent="0.3">
      <c r="A2943" s="73">
        <v>39575</v>
      </c>
      <c r="B2943" s="130">
        <v>1392.5699460000001</v>
      </c>
      <c r="C2943" s="125">
        <f t="shared" si="135"/>
        <v>9.1598062984141748E-3</v>
      </c>
      <c r="D2943" s="128">
        <f t="shared" si="136"/>
        <v>9159.8062984141743</v>
      </c>
      <c r="E2943" s="128" t="e">
        <f t="shared" ca="1" si="137"/>
        <v>#NAME?</v>
      </c>
    </row>
    <row r="2944" spans="1:5" x14ac:dyDescent="0.3">
      <c r="A2944" s="73">
        <v>39574</v>
      </c>
      <c r="B2944" s="130">
        <v>1418.26001</v>
      </c>
      <c r="C2944" s="125">
        <f t="shared" si="135"/>
        <v>3.0757206574905105E-2</v>
      </c>
      <c r="D2944" s="128">
        <f t="shared" si="136"/>
        <v>30757.206574905103</v>
      </c>
      <c r="E2944" s="128" t="e">
        <f t="shared" ca="1" si="137"/>
        <v>#NAME?</v>
      </c>
    </row>
    <row r="2945" spans="1:5" x14ac:dyDescent="0.3">
      <c r="A2945" s="73">
        <v>39573</v>
      </c>
      <c r="B2945" s="130">
        <v>1407.48999</v>
      </c>
      <c r="C2945" s="125">
        <f t="shared" si="135"/>
        <v>1.391756441043035E-2</v>
      </c>
      <c r="D2945" s="128">
        <f t="shared" si="136"/>
        <v>13917.56441043035</v>
      </c>
      <c r="E2945" s="128" t="e">
        <f t="shared" ca="1" si="137"/>
        <v>#NAME?</v>
      </c>
    </row>
    <row r="2946" spans="1:5" x14ac:dyDescent="0.3">
      <c r="A2946" s="73">
        <v>39570</v>
      </c>
      <c r="B2946" s="130">
        <v>1413.900024</v>
      </c>
      <c r="C2946" s="125">
        <f t="shared" si="135"/>
        <v>1.6952859210349835E-2</v>
      </c>
      <c r="D2946" s="128">
        <f t="shared" si="136"/>
        <v>16952.859210349834</v>
      </c>
      <c r="E2946" s="128" t="e">
        <f t="shared" ca="1" si="137"/>
        <v>#NAME?</v>
      </c>
    </row>
    <row r="2947" spans="1:5" x14ac:dyDescent="0.3">
      <c r="A2947" s="73">
        <v>39569</v>
      </c>
      <c r="B2947" s="130">
        <v>1409.339966</v>
      </c>
      <c r="C2947" s="125">
        <f t="shared" si="135"/>
        <v>3.2060037719659151E-2</v>
      </c>
      <c r="D2947" s="128">
        <f t="shared" si="136"/>
        <v>32060.037719659151</v>
      </c>
      <c r="E2947" s="128" t="e">
        <f t="shared" ca="1" si="137"/>
        <v>#NAME?</v>
      </c>
    </row>
    <row r="2948" spans="1:5" x14ac:dyDescent="0.3">
      <c r="A2948" s="73">
        <v>39568</v>
      </c>
      <c r="B2948" s="130">
        <v>1385.589966</v>
      </c>
      <c r="C2948" s="125">
        <f t="shared" si="135"/>
        <v>1.5299957937362718E-2</v>
      </c>
      <c r="D2948" s="128">
        <f t="shared" si="136"/>
        <v>15299.957937362718</v>
      </c>
      <c r="E2948" s="128" t="e">
        <f t="shared" ca="1" si="137"/>
        <v>#NAME?</v>
      </c>
    </row>
    <row r="2949" spans="1:5" x14ac:dyDescent="0.3">
      <c r="A2949" s="73">
        <v>39567</v>
      </c>
      <c r="B2949" s="130">
        <v>1390.9399410000001</v>
      </c>
      <c r="C2949" s="125">
        <f t="shared" si="135"/>
        <v>4.2347582648194937E-2</v>
      </c>
      <c r="D2949" s="128">
        <f t="shared" si="136"/>
        <v>42347.582648194933</v>
      </c>
      <c r="E2949" s="128" t="e">
        <f t="shared" ca="1" si="137"/>
        <v>#NAME?</v>
      </c>
    </row>
    <row r="2950" spans="1:5" x14ac:dyDescent="0.3">
      <c r="A2950" s="73">
        <v>39566</v>
      </c>
      <c r="B2950" s="130">
        <v>1396.369995</v>
      </c>
      <c r="C2950" s="125">
        <f t="shared" si="135"/>
        <v>5.1230164242372922E-2</v>
      </c>
      <c r="D2950" s="128">
        <f t="shared" si="136"/>
        <v>51230.164242372921</v>
      </c>
      <c r="E2950" s="128" t="e">
        <f t="shared" ca="1" si="137"/>
        <v>#NAME?</v>
      </c>
    </row>
    <row r="2951" spans="1:5" x14ac:dyDescent="0.3">
      <c r="A2951" s="73">
        <v>39563</v>
      </c>
      <c r="B2951" s="130">
        <v>1397.839966</v>
      </c>
      <c r="C2951" s="125">
        <f t="shared" si="135"/>
        <v>4.8775922020168005E-2</v>
      </c>
      <c r="D2951" s="128">
        <f t="shared" si="136"/>
        <v>48775.922020168007</v>
      </c>
      <c r="E2951" s="128" t="e">
        <f t="shared" ca="1" si="137"/>
        <v>#NAME?</v>
      </c>
    </row>
    <row r="2952" spans="1:5" x14ac:dyDescent="0.3">
      <c r="A2952" s="73">
        <v>39562</v>
      </c>
      <c r="B2952" s="130">
        <v>1388.8199460000001</v>
      </c>
      <c r="C2952" s="125">
        <f t="shared" ref="C2952:C3015" si="138">B2952/B2962-1</f>
        <v>2.0778285238957972E-2</v>
      </c>
      <c r="D2952" s="128">
        <f t="shared" ref="D2952:D3015" si="139">C2952*$B$5</f>
        <v>20778.285238957971</v>
      </c>
      <c r="E2952" s="128" t="e">
        <f t="shared" ref="E2952:E3015" ca="1" si="140">ABS(_xlfn.PERCENTILE.INC(OFFSET(D2952,0,0,Window),1-VaRLevel))</f>
        <v>#NAME?</v>
      </c>
    </row>
    <row r="2953" spans="1:5" x14ac:dyDescent="0.3">
      <c r="A2953" s="73">
        <v>39561</v>
      </c>
      <c r="B2953" s="130">
        <v>1379.9300539999999</v>
      </c>
      <c r="C2953" s="125">
        <f t="shared" si="138"/>
        <v>1.8782024369186967E-2</v>
      </c>
      <c r="D2953" s="128">
        <f t="shared" si="139"/>
        <v>18782.024369186965</v>
      </c>
      <c r="E2953" s="128" t="e">
        <f t="shared" ca="1" si="140"/>
        <v>#NAME?</v>
      </c>
    </row>
    <row r="2954" spans="1:5" x14ac:dyDescent="0.3">
      <c r="A2954" s="73">
        <v>39560</v>
      </c>
      <c r="B2954" s="130">
        <v>1375.9399410000001</v>
      </c>
      <c r="C2954" s="125">
        <f t="shared" si="138"/>
        <v>7.6159626982568174E-3</v>
      </c>
      <c r="D2954" s="128">
        <f t="shared" si="139"/>
        <v>7615.962698256817</v>
      </c>
      <c r="E2954" s="128" t="e">
        <f t="shared" ca="1" si="140"/>
        <v>#NAME?</v>
      </c>
    </row>
    <row r="2955" spans="1:5" x14ac:dyDescent="0.3">
      <c r="A2955" s="73">
        <v>39559</v>
      </c>
      <c r="B2955" s="130">
        <v>1388.170044</v>
      </c>
      <c r="C2955" s="125">
        <f t="shared" si="138"/>
        <v>1.1387649580982373E-2</v>
      </c>
      <c r="D2955" s="128">
        <f t="shared" si="139"/>
        <v>11387.649580982374</v>
      </c>
      <c r="E2955" s="128" t="e">
        <f t="shared" ca="1" si="140"/>
        <v>#NAME?</v>
      </c>
    </row>
    <row r="2956" spans="1:5" x14ac:dyDescent="0.3">
      <c r="A2956" s="73">
        <v>39556</v>
      </c>
      <c r="B2956" s="130">
        <v>1390.329956</v>
      </c>
      <c r="C2956" s="125">
        <f t="shared" si="138"/>
        <v>1.4543149190721305E-2</v>
      </c>
      <c r="D2956" s="128">
        <f t="shared" si="139"/>
        <v>14543.149190721306</v>
      </c>
      <c r="E2956" s="128" t="e">
        <f t="shared" ca="1" si="140"/>
        <v>#NAME?</v>
      </c>
    </row>
    <row r="2957" spans="1:5" x14ac:dyDescent="0.3">
      <c r="A2957" s="73">
        <v>39555</v>
      </c>
      <c r="B2957" s="130">
        <v>1365.5600589999999</v>
      </c>
      <c r="C2957" s="125">
        <f t="shared" si="138"/>
        <v>-2.7386054570712748E-3</v>
      </c>
      <c r="D2957" s="128">
        <f t="shared" si="139"/>
        <v>-2738.6054570712749</v>
      </c>
      <c r="E2957" s="128" t="e">
        <f t="shared" ca="1" si="140"/>
        <v>#NAME?</v>
      </c>
    </row>
    <row r="2958" spans="1:5" x14ac:dyDescent="0.3">
      <c r="A2958" s="73">
        <v>39554</v>
      </c>
      <c r="B2958" s="130">
        <v>1364.709961</v>
      </c>
      <c r="C2958" s="125">
        <f t="shared" si="138"/>
        <v>-2.0621616638737406E-3</v>
      </c>
      <c r="D2958" s="128">
        <f t="shared" si="139"/>
        <v>-2062.1616638737405</v>
      </c>
      <c r="E2958" s="128" t="e">
        <f t="shared" ca="1" si="140"/>
        <v>#NAME?</v>
      </c>
    </row>
    <row r="2959" spans="1:5" x14ac:dyDescent="0.3">
      <c r="A2959" s="73">
        <v>39553</v>
      </c>
      <c r="B2959" s="130">
        <v>1334.4300539999999</v>
      </c>
      <c r="C2959" s="125">
        <f t="shared" si="138"/>
        <v>-2.6091461407304894E-2</v>
      </c>
      <c r="D2959" s="128">
        <f t="shared" si="139"/>
        <v>-26091.461407304894</v>
      </c>
      <c r="E2959" s="128" t="e">
        <f t="shared" ca="1" si="140"/>
        <v>#NAME?</v>
      </c>
    </row>
    <row r="2960" spans="1:5" x14ac:dyDescent="0.3">
      <c r="A2960" s="73">
        <v>39552</v>
      </c>
      <c r="B2960" s="130">
        <v>1328.3199460000001</v>
      </c>
      <c r="C2960" s="125">
        <f t="shared" si="138"/>
        <v>4.2488812339873672E-3</v>
      </c>
      <c r="D2960" s="128">
        <f t="shared" si="139"/>
        <v>4248.8812339873675</v>
      </c>
      <c r="E2960" s="128" t="e">
        <f t="shared" ca="1" si="140"/>
        <v>#NAME?</v>
      </c>
    </row>
    <row r="2961" spans="1:5" x14ac:dyDescent="0.3">
      <c r="A2961" s="73">
        <v>39549</v>
      </c>
      <c r="B2961" s="130">
        <v>1332.829956</v>
      </c>
      <c r="C2961" s="125">
        <f t="shared" si="138"/>
        <v>1.3389383820419543E-2</v>
      </c>
      <c r="D2961" s="128">
        <f t="shared" si="139"/>
        <v>13389.383820419542</v>
      </c>
      <c r="E2961" s="128" t="e">
        <f t="shared" ca="1" si="140"/>
        <v>#NAME?</v>
      </c>
    </row>
    <row r="2962" spans="1:5" x14ac:dyDescent="0.3">
      <c r="A2962" s="73">
        <v>39548</v>
      </c>
      <c r="B2962" s="130">
        <v>1360.5500489999999</v>
      </c>
      <c r="C2962" s="125">
        <f t="shared" si="138"/>
        <v>2.6241581234600631E-2</v>
      </c>
      <c r="D2962" s="128">
        <f t="shared" si="139"/>
        <v>26241.581234600631</v>
      </c>
      <c r="E2962" s="128" t="e">
        <f t="shared" ca="1" si="140"/>
        <v>#NAME?</v>
      </c>
    </row>
    <row r="2963" spans="1:5" x14ac:dyDescent="0.3">
      <c r="A2963" s="73">
        <v>39547</v>
      </c>
      <c r="B2963" s="130">
        <v>1354.48999</v>
      </c>
      <c r="C2963" s="125">
        <f t="shared" si="138"/>
        <v>9.9617374528877534E-3</v>
      </c>
      <c r="D2963" s="128">
        <f t="shared" si="139"/>
        <v>9961.7374528877535</v>
      </c>
      <c r="E2963" s="128" t="e">
        <f t="shared" ca="1" si="140"/>
        <v>#NAME?</v>
      </c>
    </row>
    <row r="2964" spans="1:5" x14ac:dyDescent="0.3">
      <c r="A2964" s="73">
        <v>39546</v>
      </c>
      <c r="B2964" s="130">
        <v>1365.540039</v>
      </c>
      <c r="C2964" s="125">
        <f t="shared" si="138"/>
        <v>9.2757885074965518E-3</v>
      </c>
      <c r="D2964" s="128">
        <f t="shared" si="139"/>
        <v>9275.7885074965525</v>
      </c>
      <c r="E2964" s="128" t="e">
        <f t="shared" ca="1" si="140"/>
        <v>#NAME?</v>
      </c>
    </row>
    <row r="2965" spans="1:5" x14ac:dyDescent="0.3">
      <c r="A2965" s="73">
        <v>39545</v>
      </c>
      <c r="B2965" s="130">
        <v>1372.540039</v>
      </c>
      <c r="C2965" s="125">
        <f t="shared" si="138"/>
        <v>1.6786702459527181E-2</v>
      </c>
      <c r="D2965" s="128">
        <f t="shared" si="139"/>
        <v>16786.70245952718</v>
      </c>
      <c r="E2965" s="128" t="e">
        <f t="shared" ca="1" si="140"/>
        <v>#NAME?</v>
      </c>
    </row>
    <row r="2966" spans="1:5" x14ac:dyDescent="0.3">
      <c r="A2966" s="73">
        <v>39542</v>
      </c>
      <c r="B2966" s="130">
        <v>1370.400024</v>
      </c>
      <c r="C2966" s="125">
        <f t="shared" si="138"/>
        <v>3.0755702245521377E-2</v>
      </c>
      <c r="D2966" s="128">
        <f t="shared" si="139"/>
        <v>30755.702245521377</v>
      </c>
      <c r="E2966" s="128" t="e">
        <f t="shared" ca="1" si="140"/>
        <v>#NAME?</v>
      </c>
    </row>
    <row r="2967" spans="1:5" x14ac:dyDescent="0.3">
      <c r="A2967" s="73">
        <v>39541</v>
      </c>
      <c r="B2967" s="130">
        <v>1369.3100589999999</v>
      </c>
      <c r="C2967" s="125">
        <f t="shared" si="138"/>
        <v>5.4597135439785172E-2</v>
      </c>
      <c r="D2967" s="128">
        <f t="shared" si="139"/>
        <v>54597.135439785168</v>
      </c>
      <c r="E2967" s="128" t="e">
        <f t="shared" ca="1" si="140"/>
        <v>#NAME?</v>
      </c>
    </row>
    <row r="2968" spans="1:5" x14ac:dyDescent="0.3">
      <c r="A2968" s="73">
        <v>39540</v>
      </c>
      <c r="B2968" s="130">
        <v>1367.530029</v>
      </c>
      <c r="C2968" s="125">
        <f t="shared" si="138"/>
        <v>2.7646301513791549E-2</v>
      </c>
      <c r="D2968" s="128">
        <f t="shared" si="139"/>
        <v>27646.30151379155</v>
      </c>
      <c r="E2968" s="128" t="e">
        <f t="shared" ca="1" si="140"/>
        <v>#NAME?</v>
      </c>
    </row>
    <row r="2969" spans="1:5" x14ac:dyDescent="0.3">
      <c r="A2969" s="73">
        <v>39539</v>
      </c>
      <c r="B2969" s="130">
        <v>1370.1800539999999</v>
      </c>
      <c r="C2969" s="125">
        <f t="shared" si="138"/>
        <v>7.3304151464279821E-2</v>
      </c>
      <c r="D2969" s="128">
        <f t="shared" si="139"/>
        <v>73304.151464279814</v>
      </c>
      <c r="E2969" s="128" t="e">
        <f t="shared" ca="1" si="140"/>
        <v>#NAME?</v>
      </c>
    </row>
    <row r="2970" spans="1:5" x14ac:dyDescent="0.3">
      <c r="A2970" s="73">
        <v>39538</v>
      </c>
      <c r="B2970" s="130">
        <v>1322.6999510000001</v>
      </c>
      <c r="C2970" s="125">
        <f t="shared" si="138"/>
        <v>2.6829331903023057E-2</v>
      </c>
      <c r="D2970" s="128">
        <f t="shared" si="139"/>
        <v>26829.331903023056</v>
      </c>
      <c r="E2970" s="128" t="e">
        <f t="shared" ca="1" si="140"/>
        <v>#NAME?</v>
      </c>
    </row>
    <row r="2971" spans="1:5" x14ac:dyDescent="0.3">
      <c r="A2971" s="73">
        <v>39535</v>
      </c>
      <c r="B2971" s="130">
        <v>1315.219971</v>
      </c>
      <c r="C2971" s="125">
        <f t="shared" si="138"/>
        <v>-1.9765333106791516E-4</v>
      </c>
      <c r="D2971" s="128">
        <f t="shared" si="139"/>
        <v>-197.65333106791516</v>
      </c>
      <c r="E2971" s="128" t="e">
        <f t="shared" ca="1" si="140"/>
        <v>#NAME?</v>
      </c>
    </row>
    <row r="2972" spans="1:5" x14ac:dyDescent="0.3">
      <c r="A2972" s="73">
        <v>39534</v>
      </c>
      <c r="B2972" s="130">
        <v>1325.76001</v>
      </c>
      <c r="C2972" s="125">
        <f t="shared" si="138"/>
        <v>1.2981646691448523E-2</v>
      </c>
      <c r="D2972" s="128">
        <f t="shared" si="139"/>
        <v>12981.646691448523</v>
      </c>
      <c r="E2972" s="128" t="e">
        <f t="shared" ca="1" si="140"/>
        <v>#NAME?</v>
      </c>
    </row>
    <row r="2973" spans="1:5" x14ac:dyDescent="0.3">
      <c r="A2973" s="73">
        <v>39533</v>
      </c>
      <c r="B2973" s="130">
        <v>1341.130005</v>
      </c>
      <c r="C2973" s="125">
        <f t="shared" si="138"/>
        <v>1.5507500570037358E-2</v>
      </c>
      <c r="D2973" s="128">
        <f t="shared" si="139"/>
        <v>15507.500570037359</v>
      </c>
      <c r="E2973" s="128" t="e">
        <f t="shared" ca="1" si="140"/>
        <v>#NAME?</v>
      </c>
    </row>
    <row r="2974" spans="1:5" x14ac:dyDescent="0.3">
      <c r="A2974" s="73">
        <v>39532</v>
      </c>
      <c r="B2974" s="130">
        <v>1352.98999</v>
      </c>
      <c r="C2974" s="125">
        <f t="shared" si="138"/>
        <v>6.2526991614876293E-2</v>
      </c>
      <c r="D2974" s="128">
        <f t="shared" si="139"/>
        <v>62526.991614876293</v>
      </c>
      <c r="E2974" s="128" t="e">
        <f t="shared" ca="1" si="140"/>
        <v>#NAME?</v>
      </c>
    </row>
    <row r="2975" spans="1:5" x14ac:dyDescent="0.3">
      <c r="A2975" s="73">
        <v>39531</v>
      </c>
      <c r="B2975" s="130">
        <v>1349.880005</v>
      </c>
      <c r="C2975" s="125">
        <f t="shared" si="138"/>
        <v>4.369206817728899E-2</v>
      </c>
      <c r="D2975" s="128">
        <f t="shared" si="139"/>
        <v>43692.068177288987</v>
      </c>
      <c r="E2975" s="128" t="e">
        <f t="shared" ca="1" si="140"/>
        <v>#NAME?</v>
      </c>
    </row>
    <row r="2976" spans="1:5" x14ac:dyDescent="0.3">
      <c r="A2976" s="73">
        <v>39527</v>
      </c>
      <c r="B2976" s="130">
        <v>1329.51001</v>
      </c>
      <c r="C2976" s="125">
        <f t="shared" si="138"/>
        <v>1.9297150019245812E-2</v>
      </c>
      <c r="D2976" s="128">
        <f t="shared" si="139"/>
        <v>19297.150019245812</v>
      </c>
      <c r="E2976" s="128" t="e">
        <f t="shared" ca="1" si="140"/>
        <v>#NAME?</v>
      </c>
    </row>
    <row r="2977" spans="1:5" x14ac:dyDescent="0.3">
      <c r="A2977" s="73">
        <v>39526</v>
      </c>
      <c r="B2977" s="130">
        <v>1298.420044</v>
      </c>
      <c r="C2977" s="125">
        <f t="shared" si="138"/>
        <v>-2.64526567415313E-2</v>
      </c>
      <c r="D2977" s="128">
        <f t="shared" si="139"/>
        <v>-26452.6567415313</v>
      </c>
      <c r="E2977" s="128" t="e">
        <f t="shared" ca="1" si="140"/>
        <v>#NAME?</v>
      </c>
    </row>
    <row r="2978" spans="1:5" x14ac:dyDescent="0.3">
      <c r="A2978" s="73">
        <v>39525</v>
      </c>
      <c r="B2978" s="130">
        <v>1330.73999</v>
      </c>
      <c r="C2978" s="125">
        <f t="shared" si="138"/>
        <v>3.0073412474092009E-3</v>
      </c>
      <c r="D2978" s="128">
        <f t="shared" si="139"/>
        <v>3007.3412474092011</v>
      </c>
      <c r="E2978" s="128" t="e">
        <f t="shared" ca="1" si="140"/>
        <v>#NAME?</v>
      </c>
    </row>
    <row r="2979" spans="1:5" x14ac:dyDescent="0.3">
      <c r="A2979" s="73">
        <v>39524</v>
      </c>
      <c r="B2979" s="130">
        <v>1276.599976</v>
      </c>
      <c r="C2979" s="125">
        <f t="shared" si="138"/>
        <v>-4.1116462660146791E-2</v>
      </c>
      <c r="D2979" s="128">
        <f t="shared" si="139"/>
        <v>-41116.46266014679</v>
      </c>
      <c r="E2979" s="128" t="e">
        <f t="shared" ca="1" si="140"/>
        <v>#NAME?</v>
      </c>
    </row>
    <row r="2980" spans="1:5" x14ac:dyDescent="0.3">
      <c r="A2980" s="73">
        <v>39521</v>
      </c>
      <c r="B2980" s="130">
        <v>1288.1400149999999</v>
      </c>
      <c r="C2980" s="125">
        <f t="shared" si="138"/>
        <v>-3.1932234986689623E-2</v>
      </c>
      <c r="D2980" s="128">
        <f t="shared" si="139"/>
        <v>-31932.234986689622</v>
      </c>
      <c r="E2980" s="128" t="e">
        <f t="shared" ca="1" si="140"/>
        <v>#NAME?</v>
      </c>
    </row>
    <row r="2981" spans="1:5" x14ac:dyDescent="0.3">
      <c r="A2981" s="73">
        <v>39520</v>
      </c>
      <c r="B2981" s="130">
        <v>1315.4799800000001</v>
      </c>
      <c r="C2981" s="125">
        <f t="shared" si="138"/>
        <v>-3.8166875247856669E-2</v>
      </c>
      <c r="D2981" s="128">
        <f t="shared" si="139"/>
        <v>-38166.875247856668</v>
      </c>
      <c r="E2981" s="128" t="e">
        <f t="shared" ca="1" si="140"/>
        <v>#NAME?</v>
      </c>
    </row>
    <row r="2982" spans="1:5" x14ac:dyDescent="0.3">
      <c r="A2982" s="73">
        <v>39519</v>
      </c>
      <c r="B2982" s="130">
        <v>1308.7700199999999</v>
      </c>
      <c r="C2982" s="125">
        <f t="shared" si="138"/>
        <v>-5.1629685778036727E-2</v>
      </c>
      <c r="D2982" s="128">
        <f t="shared" si="139"/>
        <v>-51629.685778036728</v>
      </c>
      <c r="E2982" s="128" t="e">
        <f t="shared" ca="1" si="140"/>
        <v>#NAME?</v>
      </c>
    </row>
    <row r="2983" spans="1:5" x14ac:dyDescent="0.3">
      <c r="A2983" s="73">
        <v>39518</v>
      </c>
      <c r="B2983" s="130">
        <v>1320.650024</v>
      </c>
      <c r="C2983" s="125">
        <f t="shared" si="138"/>
        <v>-4.390100072241232E-2</v>
      </c>
      <c r="D2983" s="128">
        <f t="shared" si="139"/>
        <v>-43901.000722412318</v>
      </c>
      <c r="E2983" s="128" t="e">
        <f t="shared" ca="1" si="140"/>
        <v>#NAME?</v>
      </c>
    </row>
    <row r="2984" spans="1:5" x14ac:dyDescent="0.3">
      <c r="A2984" s="73">
        <v>39517</v>
      </c>
      <c r="B2984" s="130">
        <v>1273.369995</v>
      </c>
      <c r="C2984" s="125">
        <f t="shared" si="138"/>
        <v>-7.1752478848322254E-2</v>
      </c>
      <c r="D2984" s="128">
        <f t="shared" si="139"/>
        <v>-71752.478848322251</v>
      </c>
      <c r="E2984" s="128" t="e">
        <f t="shared" ca="1" si="140"/>
        <v>#NAME?</v>
      </c>
    </row>
    <row r="2985" spans="1:5" x14ac:dyDescent="0.3">
      <c r="A2985" s="73">
        <v>39514</v>
      </c>
      <c r="B2985" s="130">
        <v>1293.369995</v>
      </c>
      <c r="C2985" s="125">
        <f t="shared" si="138"/>
        <v>-4.4150136102942161E-2</v>
      </c>
      <c r="D2985" s="128">
        <f t="shared" si="139"/>
        <v>-44150.136102942161</v>
      </c>
      <c r="E2985" s="128" t="e">
        <f t="shared" ca="1" si="140"/>
        <v>#NAME?</v>
      </c>
    </row>
    <row r="2986" spans="1:5" x14ac:dyDescent="0.3">
      <c r="A2986" s="73">
        <v>39513</v>
      </c>
      <c r="B2986" s="130">
        <v>1304.339966</v>
      </c>
      <c r="C2986" s="125">
        <f t="shared" si="138"/>
        <v>-2.8446338014834871E-2</v>
      </c>
      <c r="D2986" s="128">
        <f t="shared" si="139"/>
        <v>-28446.33801483487</v>
      </c>
      <c r="E2986" s="128" t="e">
        <f t="shared" ca="1" si="140"/>
        <v>#NAME?</v>
      </c>
    </row>
    <row r="2987" spans="1:5" x14ac:dyDescent="0.3">
      <c r="A2987" s="73">
        <v>39512</v>
      </c>
      <c r="B2987" s="130">
        <v>1333.6999510000001</v>
      </c>
      <c r="C2987" s="125">
        <f t="shared" si="138"/>
        <v>-1.9359924000619255E-2</v>
      </c>
      <c r="D2987" s="128">
        <f t="shared" si="139"/>
        <v>-19359.924000619256</v>
      </c>
      <c r="E2987" s="128" t="e">
        <f t="shared" ca="1" si="140"/>
        <v>#NAME?</v>
      </c>
    </row>
    <row r="2988" spans="1:5" x14ac:dyDescent="0.3">
      <c r="A2988" s="73">
        <v>39511</v>
      </c>
      <c r="B2988" s="130">
        <v>1326.75</v>
      </c>
      <c r="C2988" s="125">
        <f t="shared" si="138"/>
        <v>-1.6333300112942317E-2</v>
      </c>
      <c r="D2988" s="128">
        <f t="shared" si="139"/>
        <v>-16333.300112942317</v>
      </c>
      <c r="E2988" s="128" t="e">
        <f t="shared" ca="1" si="140"/>
        <v>#NAME?</v>
      </c>
    </row>
    <row r="2989" spans="1:5" x14ac:dyDescent="0.3">
      <c r="A2989" s="73">
        <v>39510</v>
      </c>
      <c r="B2989" s="130">
        <v>1331.339966</v>
      </c>
      <c r="C2989" s="125">
        <f t="shared" si="138"/>
        <v>-1.3814935027777531E-2</v>
      </c>
      <c r="D2989" s="128">
        <f t="shared" si="139"/>
        <v>-13814.93502777753</v>
      </c>
      <c r="E2989" s="128" t="e">
        <f t="shared" ca="1" si="140"/>
        <v>#NAME?</v>
      </c>
    </row>
    <row r="2990" spans="1:5" x14ac:dyDescent="0.3">
      <c r="A2990" s="73">
        <v>39507</v>
      </c>
      <c r="B2990" s="130">
        <v>1330.630005</v>
      </c>
      <c r="C2990" s="125">
        <f t="shared" si="138"/>
        <v>-1.3515101791680806E-2</v>
      </c>
      <c r="D2990" s="128">
        <f t="shared" si="139"/>
        <v>-13515.101791680805</v>
      </c>
      <c r="E2990" s="128" t="e">
        <f t="shared" ca="1" si="140"/>
        <v>#NAME?</v>
      </c>
    </row>
    <row r="2991" spans="1:5" x14ac:dyDescent="0.3">
      <c r="A2991" s="73">
        <v>39506</v>
      </c>
      <c r="B2991" s="130">
        <v>1367.6800539999999</v>
      </c>
      <c r="C2991" s="125">
        <f t="shared" si="138"/>
        <v>3.438338027146326E-4</v>
      </c>
      <c r="D2991" s="128">
        <f t="shared" si="139"/>
        <v>343.83380271463261</v>
      </c>
      <c r="E2991" s="128" t="e">
        <f t="shared" ca="1" si="140"/>
        <v>#NAME?</v>
      </c>
    </row>
    <row r="2992" spans="1:5" x14ac:dyDescent="0.3">
      <c r="A2992" s="73">
        <v>39505</v>
      </c>
      <c r="B2992" s="130">
        <v>1380.0200199999999</v>
      </c>
      <c r="C2992" s="125">
        <f t="shared" si="138"/>
        <v>2.3101015188021767E-2</v>
      </c>
      <c r="D2992" s="128">
        <f t="shared" si="139"/>
        <v>23101.015188021767</v>
      </c>
      <c r="E2992" s="128" t="e">
        <f t="shared" ca="1" si="140"/>
        <v>#NAME?</v>
      </c>
    </row>
    <row r="2993" spans="1:5" x14ac:dyDescent="0.3">
      <c r="A2993" s="73">
        <v>39504</v>
      </c>
      <c r="B2993" s="130">
        <v>1381.290039</v>
      </c>
      <c r="C2993" s="125">
        <f t="shared" si="138"/>
        <v>3.1483152376979184E-2</v>
      </c>
      <c r="D2993" s="128">
        <f t="shared" si="139"/>
        <v>31483.152376979186</v>
      </c>
      <c r="E2993" s="128" t="e">
        <f t="shared" ca="1" si="140"/>
        <v>#NAME?</v>
      </c>
    </row>
    <row r="2994" spans="1:5" x14ac:dyDescent="0.3">
      <c r="A2994" s="73">
        <v>39503</v>
      </c>
      <c r="B2994" s="130">
        <v>1371.8000489999999</v>
      </c>
      <c r="C2994" s="125">
        <f t="shared" si="138"/>
        <v>3.0429139265872651E-2</v>
      </c>
      <c r="D2994" s="128">
        <f t="shared" si="139"/>
        <v>30429.139265872651</v>
      </c>
      <c r="E2994" s="128" t="e">
        <f t="shared" ca="1" si="140"/>
        <v>#NAME?</v>
      </c>
    </row>
    <row r="2995" spans="1:5" x14ac:dyDescent="0.3">
      <c r="A2995" s="73">
        <v>39500</v>
      </c>
      <c r="B2995" s="130">
        <v>1353.1099850000001</v>
      </c>
      <c r="C2995" s="125">
        <f t="shared" si="138"/>
        <v>1.2117457860294722E-2</v>
      </c>
      <c r="D2995" s="128">
        <f t="shared" si="139"/>
        <v>12117.457860294722</v>
      </c>
      <c r="E2995" s="128" t="e">
        <f t="shared" ca="1" si="140"/>
        <v>#NAME?</v>
      </c>
    </row>
    <row r="2996" spans="1:5" x14ac:dyDescent="0.3">
      <c r="A2996" s="73">
        <v>39499</v>
      </c>
      <c r="B2996" s="130">
        <v>1342.530029</v>
      </c>
      <c r="C2996" s="125">
        <f t="shared" si="138"/>
        <v>1.2122642085272251E-2</v>
      </c>
      <c r="D2996" s="128">
        <f t="shared" si="139"/>
        <v>12122.642085272251</v>
      </c>
      <c r="E2996" s="128" t="e">
        <f t="shared" ca="1" si="140"/>
        <v>#NAME?</v>
      </c>
    </row>
    <row r="2997" spans="1:5" x14ac:dyDescent="0.3">
      <c r="A2997" s="73">
        <v>39498</v>
      </c>
      <c r="B2997" s="130">
        <v>1360.030029</v>
      </c>
      <c r="C2997" s="125">
        <f t="shared" si="138"/>
        <v>1.7499112504124836E-2</v>
      </c>
      <c r="D2997" s="128">
        <f t="shared" si="139"/>
        <v>17499.112504124838</v>
      </c>
      <c r="E2997" s="128" t="e">
        <f t="shared" ca="1" si="140"/>
        <v>#NAME?</v>
      </c>
    </row>
    <row r="2998" spans="1:5" x14ac:dyDescent="0.3">
      <c r="A2998" s="73">
        <v>39497</v>
      </c>
      <c r="B2998" s="130">
        <v>1348.780029</v>
      </c>
      <c r="C2998" s="125">
        <f t="shared" si="138"/>
        <v>-2.3203544454013847E-2</v>
      </c>
      <c r="D2998" s="128">
        <f t="shared" si="139"/>
        <v>-23203.544454013845</v>
      </c>
      <c r="E2998" s="128" t="e">
        <f t="shared" ca="1" si="140"/>
        <v>#NAME?</v>
      </c>
    </row>
    <row r="2999" spans="1:5" x14ac:dyDescent="0.3">
      <c r="A2999" s="73">
        <v>39493</v>
      </c>
      <c r="B2999" s="130">
        <v>1349.98999</v>
      </c>
      <c r="C2999" s="125">
        <f t="shared" si="138"/>
        <v>-3.255654395630847E-2</v>
      </c>
      <c r="D2999" s="128">
        <f t="shared" si="139"/>
        <v>-32556.543956308469</v>
      </c>
      <c r="E2999" s="128" t="e">
        <f t="shared" ca="1" si="140"/>
        <v>#NAME?</v>
      </c>
    </row>
    <row r="3000" spans="1:5" x14ac:dyDescent="0.3">
      <c r="A3000" s="73">
        <v>39492</v>
      </c>
      <c r="B3000" s="130">
        <v>1348.8599850000001</v>
      </c>
      <c r="C3000" s="125">
        <f t="shared" si="138"/>
        <v>-2.1537167998751383E-2</v>
      </c>
      <c r="D3000" s="128">
        <f t="shared" si="139"/>
        <v>-21537.167998751382</v>
      </c>
      <c r="E3000" s="128" t="e">
        <f t="shared" ca="1" si="140"/>
        <v>#NAME?</v>
      </c>
    </row>
    <row r="3001" spans="1:5" x14ac:dyDescent="0.3">
      <c r="A3001" s="73">
        <v>39491</v>
      </c>
      <c r="B3001" s="130">
        <v>1367.209961</v>
      </c>
      <c r="C3001" s="125">
        <f t="shared" si="138"/>
        <v>8.4081851468251756E-3</v>
      </c>
      <c r="D3001" s="128">
        <f t="shared" si="139"/>
        <v>8408.1851468251753</v>
      </c>
      <c r="E3001" s="128" t="e">
        <f t="shared" ca="1" si="140"/>
        <v>#NAME?</v>
      </c>
    </row>
    <row r="3002" spans="1:5" x14ac:dyDescent="0.3">
      <c r="A3002" s="73">
        <v>39490</v>
      </c>
      <c r="B3002" s="130">
        <v>1348.8599850000001</v>
      </c>
      <c r="C3002" s="125">
        <f t="shared" si="138"/>
        <v>-9.8657149795051691E-3</v>
      </c>
      <c r="D3002" s="128">
        <f t="shared" si="139"/>
        <v>-9865.7149795051682</v>
      </c>
      <c r="E3002" s="128" t="e">
        <f t="shared" ca="1" si="140"/>
        <v>#NAME?</v>
      </c>
    </row>
    <row r="3003" spans="1:5" x14ac:dyDescent="0.3">
      <c r="A3003" s="73">
        <v>39489</v>
      </c>
      <c r="B3003" s="130">
        <v>1339.130005</v>
      </c>
      <c r="C3003" s="125">
        <f t="shared" si="138"/>
        <v>-1.0953024038500403E-2</v>
      </c>
      <c r="D3003" s="128">
        <f t="shared" si="139"/>
        <v>-10953.024038500404</v>
      </c>
      <c r="E3003" s="128" t="e">
        <f t="shared" ca="1" si="140"/>
        <v>#NAME?</v>
      </c>
    </row>
    <row r="3004" spans="1:5" x14ac:dyDescent="0.3">
      <c r="A3004" s="73">
        <v>39486</v>
      </c>
      <c r="B3004" s="130">
        <v>1331.290039</v>
      </c>
      <c r="C3004" s="125">
        <f t="shared" si="138"/>
        <v>5.1108439562774777E-4</v>
      </c>
      <c r="D3004" s="128">
        <f t="shared" si="139"/>
        <v>511.08439562774777</v>
      </c>
      <c r="E3004" s="128" t="e">
        <f t="shared" ca="1" si="140"/>
        <v>#NAME?</v>
      </c>
    </row>
    <row r="3005" spans="1:5" x14ac:dyDescent="0.3">
      <c r="A3005" s="73">
        <v>39485</v>
      </c>
      <c r="B3005" s="130">
        <v>1336.910034</v>
      </c>
      <c r="C3005" s="125">
        <f t="shared" si="138"/>
        <v>-1.1212372588303987E-2</v>
      </c>
      <c r="D3005" s="128">
        <f t="shared" si="139"/>
        <v>-11212.372588303988</v>
      </c>
      <c r="E3005" s="128" t="e">
        <f t="shared" ca="1" si="140"/>
        <v>#NAME?</v>
      </c>
    </row>
    <row r="3006" spans="1:5" x14ac:dyDescent="0.3">
      <c r="A3006" s="73">
        <v>39484</v>
      </c>
      <c r="B3006" s="130">
        <v>1326.4499510000001</v>
      </c>
      <c r="C3006" s="125">
        <f t="shared" si="138"/>
        <v>-9.0766660823545786E-3</v>
      </c>
      <c r="D3006" s="128">
        <f t="shared" si="139"/>
        <v>-9076.666082354579</v>
      </c>
      <c r="E3006" s="128" t="e">
        <f t="shared" ca="1" si="140"/>
        <v>#NAME?</v>
      </c>
    </row>
    <row r="3007" spans="1:5" x14ac:dyDescent="0.3">
      <c r="A3007" s="73">
        <v>39483</v>
      </c>
      <c r="B3007" s="130">
        <v>1336.6400149999999</v>
      </c>
      <c r="C3007" s="125">
        <f t="shared" si="138"/>
        <v>1.9946596718809495E-2</v>
      </c>
      <c r="D3007" s="128">
        <f t="shared" si="139"/>
        <v>19946.596718809495</v>
      </c>
      <c r="E3007" s="128" t="e">
        <f t="shared" ca="1" si="140"/>
        <v>#NAME?</v>
      </c>
    </row>
    <row r="3008" spans="1:5" x14ac:dyDescent="0.3">
      <c r="A3008" s="73">
        <v>39482</v>
      </c>
      <c r="B3008" s="130">
        <v>1380.8199460000001</v>
      </c>
      <c r="C3008" s="125">
        <f t="shared" si="138"/>
        <v>4.1978891688553732E-2</v>
      </c>
      <c r="D3008" s="128">
        <f t="shared" si="139"/>
        <v>41978.891688553733</v>
      </c>
      <c r="E3008" s="128" t="e">
        <f t="shared" ca="1" si="140"/>
        <v>#NAME?</v>
      </c>
    </row>
    <row r="3009" spans="1:5" x14ac:dyDescent="0.3">
      <c r="A3009" s="73">
        <v>39479</v>
      </c>
      <c r="B3009" s="130">
        <v>1395.420044</v>
      </c>
      <c r="C3009" s="125">
        <f t="shared" si="138"/>
        <v>4.6630447402962627E-2</v>
      </c>
      <c r="D3009" s="128">
        <f t="shared" si="139"/>
        <v>46630.447402962629</v>
      </c>
      <c r="E3009" s="128" t="e">
        <f t="shared" ca="1" si="140"/>
        <v>#NAME?</v>
      </c>
    </row>
    <row r="3010" spans="1:5" x14ac:dyDescent="0.3">
      <c r="A3010" s="73">
        <v>39478</v>
      </c>
      <c r="B3010" s="130">
        <v>1378.5500489999999</v>
      </c>
      <c r="C3010" s="125">
        <f t="shared" si="138"/>
        <v>3.8960808264694169E-3</v>
      </c>
      <c r="D3010" s="128">
        <f t="shared" si="139"/>
        <v>3896.0808264694169</v>
      </c>
      <c r="E3010" s="128" t="e">
        <f t="shared" ca="1" si="140"/>
        <v>#NAME?</v>
      </c>
    </row>
    <row r="3011" spans="1:5" x14ac:dyDescent="0.3">
      <c r="A3011" s="73">
        <v>39477</v>
      </c>
      <c r="B3011" s="130">
        <v>1355.8100589999999</v>
      </c>
      <c r="C3011" s="125">
        <f t="shared" si="138"/>
        <v>-1.8204781412820448E-2</v>
      </c>
      <c r="D3011" s="128">
        <f t="shared" si="139"/>
        <v>-18204.781412820448</v>
      </c>
      <c r="E3011" s="128" t="e">
        <f t="shared" ca="1" si="140"/>
        <v>#NAME?</v>
      </c>
    </row>
    <row r="3012" spans="1:5" x14ac:dyDescent="0.3">
      <c r="A3012" s="73">
        <v>39476</v>
      </c>
      <c r="B3012" s="130">
        <v>1362.3000489999999</v>
      </c>
      <c r="C3012" s="125">
        <f t="shared" si="138"/>
        <v>-3.8093522330097107E-2</v>
      </c>
      <c r="D3012" s="128">
        <f t="shared" si="139"/>
        <v>-38093.522330097105</v>
      </c>
      <c r="E3012" s="128" t="e">
        <f t="shared" ca="1" si="140"/>
        <v>#NAME?</v>
      </c>
    </row>
    <row r="3013" spans="1:5" x14ac:dyDescent="0.3">
      <c r="A3013" s="73">
        <v>39475</v>
      </c>
      <c r="B3013" s="130">
        <v>1353.959961</v>
      </c>
      <c r="C3013" s="125">
        <f t="shared" si="138"/>
        <v>-3.3589854768813265E-2</v>
      </c>
      <c r="D3013" s="128">
        <f t="shared" si="139"/>
        <v>-33589.854768813268</v>
      </c>
      <c r="E3013" s="128" t="e">
        <f t="shared" ca="1" si="140"/>
        <v>#NAME?</v>
      </c>
    </row>
    <row r="3014" spans="1:5" x14ac:dyDescent="0.3">
      <c r="A3014" s="73">
        <v>39472</v>
      </c>
      <c r="B3014" s="130">
        <v>1330.6099850000001</v>
      </c>
      <c r="C3014" s="125">
        <f t="shared" si="138"/>
        <v>-6.3168400146029202E-2</v>
      </c>
      <c r="D3014" s="128">
        <f t="shared" si="139"/>
        <v>-63168.400146029206</v>
      </c>
      <c r="E3014" s="128" t="e">
        <f t="shared" ca="1" si="140"/>
        <v>#NAME?</v>
      </c>
    </row>
    <row r="3015" spans="1:5" x14ac:dyDescent="0.3">
      <c r="A3015" s="73">
        <v>39471</v>
      </c>
      <c r="B3015" s="130">
        <v>1352.0699460000001</v>
      </c>
      <c r="C3015" s="125">
        <f t="shared" si="138"/>
        <v>-4.0493111918371127E-2</v>
      </c>
      <c r="D3015" s="128">
        <f t="shared" si="139"/>
        <v>-40493.111918371127</v>
      </c>
      <c r="E3015" s="128" t="e">
        <f t="shared" ca="1" si="140"/>
        <v>#NAME?</v>
      </c>
    </row>
    <row r="3016" spans="1:5" x14ac:dyDescent="0.3">
      <c r="A3016" s="73">
        <v>39470</v>
      </c>
      <c r="B3016" s="130">
        <v>1338.599976</v>
      </c>
      <c r="C3016" s="125">
        <f t="shared" ref="C3016:C3079" si="141">B3016/B3026-1</f>
        <v>-3.7110011717456426E-2</v>
      </c>
      <c r="D3016" s="128">
        <f t="shared" ref="D3016:D3079" si="142">C3016*$B$5</f>
        <v>-37110.011717456429</v>
      </c>
      <c r="E3016" s="128" t="e">
        <f t="shared" ref="E3016:E3079" ca="1" si="143">ABS(_xlfn.PERCENTILE.INC(OFFSET(D3016,0,0,Window),1-VaRLevel))</f>
        <v>#NAME?</v>
      </c>
    </row>
    <row r="3017" spans="1:5" x14ac:dyDescent="0.3">
      <c r="A3017" s="73">
        <v>39469</v>
      </c>
      <c r="B3017" s="130">
        <v>1310.5</v>
      </c>
      <c r="C3017" s="125">
        <f t="shared" si="141"/>
        <v>-7.462331763641683E-2</v>
      </c>
      <c r="D3017" s="128">
        <f t="shared" si="142"/>
        <v>-74623.317636416832</v>
      </c>
      <c r="E3017" s="128" t="e">
        <f t="shared" ca="1" si="143"/>
        <v>#NAME?</v>
      </c>
    </row>
    <row r="3018" spans="1:5" x14ac:dyDescent="0.3">
      <c r="A3018" s="73">
        <v>39465</v>
      </c>
      <c r="B3018" s="130">
        <v>1325.1899410000001</v>
      </c>
      <c r="C3018" s="125">
        <f t="shared" si="141"/>
        <v>-6.1234221215069717E-2</v>
      </c>
      <c r="D3018" s="128">
        <f t="shared" si="142"/>
        <v>-61234.221215069716</v>
      </c>
      <c r="E3018" s="128" t="e">
        <f t="shared" ca="1" si="143"/>
        <v>#NAME?</v>
      </c>
    </row>
    <row r="3019" spans="1:5" x14ac:dyDescent="0.3">
      <c r="A3019" s="73">
        <v>39464</v>
      </c>
      <c r="B3019" s="130">
        <v>1333.25</v>
      </c>
      <c r="C3019" s="125">
        <f t="shared" si="141"/>
        <v>-7.8712810832087921E-2</v>
      </c>
      <c r="D3019" s="128">
        <f t="shared" si="142"/>
        <v>-78712.810832087926</v>
      </c>
      <c r="E3019" s="128" t="e">
        <f t="shared" ca="1" si="143"/>
        <v>#NAME?</v>
      </c>
    </row>
    <row r="3020" spans="1:5" x14ac:dyDescent="0.3">
      <c r="A3020" s="73">
        <v>39463</v>
      </c>
      <c r="B3020" s="130">
        <v>1373.1999510000001</v>
      </c>
      <c r="C3020" s="125">
        <f t="shared" si="141"/>
        <v>-5.1107051924016766E-2</v>
      </c>
      <c r="D3020" s="128">
        <f t="shared" si="142"/>
        <v>-51107.051924016763</v>
      </c>
      <c r="E3020" s="128" t="e">
        <f t="shared" ca="1" si="143"/>
        <v>#NAME?</v>
      </c>
    </row>
    <row r="3021" spans="1:5" x14ac:dyDescent="0.3">
      <c r="A3021" s="73">
        <v>39462</v>
      </c>
      <c r="B3021" s="130">
        <v>1380.9499510000001</v>
      </c>
      <c r="C3021" s="125">
        <f t="shared" si="141"/>
        <v>-5.9529022101484141E-2</v>
      </c>
      <c r="D3021" s="128">
        <f t="shared" si="142"/>
        <v>-59529.022101484145</v>
      </c>
      <c r="E3021" s="128" t="e">
        <f t="shared" ca="1" si="143"/>
        <v>#NAME?</v>
      </c>
    </row>
    <row r="3022" spans="1:5" x14ac:dyDescent="0.3">
      <c r="A3022" s="73">
        <v>39461</v>
      </c>
      <c r="B3022" s="130">
        <v>1416.25</v>
      </c>
      <c r="C3022" s="125">
        <f t="shared" si="141"/>
        <v>-4.2096997897158595E-2</v>
      </c>
      <c r="D3022" s="128">
        <f t="shared" si="142"/>
        <v>-42096.997897158595</v>
      </c>
      <c r="E3022" s="128" t="e">
        <f t="shared" ca="1" si="143"/>
        <v>#NAME?</v>
      </c>
    </row>
    <row r="3023" spans="1:5" x14ac:dyDescent="0.3">
      <c r="A3023" s="73">
        <v>39458</v>
      </c>
      <c r="B3023" s="130">
        <v>1401.0200199999999</v>
      </c>
      <c r="C3023" s="125">
        <f t="shared" si="141"/>
        <v>-5.0973059792950304E-2</v>
      </c>
      <c r="D3023" s="128">
        <f t="shared" si="142"/>
        <v>-50973.059792950306</v>
      </c>
      <c r="E3023" s="128" t="e">
        <f t="shared" ca="1" si="143"/>
        <v>#NAME?</v>
      </c>
    </row>
    <row r="3024" spans="1:5" x14ac:dyDescent="0.3">
      <c r="A3024" s="73">
        <v>39457</v>
      </c>
      <c r="B3024" s="130">
        <v>1420.329956</v>
      </c>
      <c r="C3024" s="125">
        <f t="shared" si="141"/>
        <v>-5.1633933098597984E-2</v>
      </c>
      <c r="D3024" s="128">
        <f t="shared" si="142"/>
        <v>-51633.933098597983</v>
      </c>
      <c r="E3024" s="128" t="e">
        <f t="shared" ca="1" si="143"/>
        <v>#NAME?</v>
      </c>
    </row>
    <row r="3025" spans="1:5" x14ac:dyDescent="0.3">
      <c r="A3025" s="73">
        <v>39456</v>
      </c>
      <c r="B3025" s="130">
        <v>1409.130005</v>
      </c>
      <c r="C3025" s="125">
        <f t="shared" si="141"/>
        <v>-5.8351397547006911E-2</v>
      </c>
      <c r="D3025" s="128">
        <f t="shared" si="142"/>
        <v>-58351.397547006913</v>
      </c>
      <c r="E3025" s="128" t="e">
        <f t="shared" ca="1" si="143"/>
        <v>#NAME?</v>
      </c>
    </row>
    <row r="3026" spans="1:5" x14ac:dyDescent="0.3">
      <c r="A3026" s="73">
        <v>39455</v>
      </c>
      <c r="B3026" s="130">
        <v>1390.1899410000001</v>
      </c>
      <c r="C3026" s="125">
        <f t="shared" si="141"/>
        <v>-6.3504589195181316E-2</v>
      </c>
      <c r="D3026" s="128">
        <f t="shared" si="142"/>
        <v>-63504.589195181317</v>
      </c>
      <c r="E3026" s="128" t="e">
        <f t="shared" ca="1" si="143"/>
        <v>#NAME?</v>
      </c>
    </row>
    <row r="3027" spans="1:5" x14ac:dyDescent="0.3">
      <c r="A3027" s="73">
        <v>39454</v>
      </c>
      <c r="B3027" s="130">
        <v>1416.1800539999999</v>
      </c>
      <c r="C3027" s="125">
        <f t="shared" si="141"/>
        <v>-3.0093376674839689E-2</v>
      </c>
      <c r="D3027" s="128">
        <f t="shared" si="142"/>
        <v>-30093.376674839688</v>
      </c>
      <c r="E3027" s="128" t="e">
        <f t="shared" ca="1" si="143"/>
        <v>#NAME?</v>
      </c>
    </row>
    <row r="3028" spans="1:5" x14ac:dyDescent="0.3">
      <c r="A3028" s="73">
        <v>39451</v>
      </c>
      <c r="B3028" s="130">
        <v>1411.630005</v>
      </c>
      <c r="C3028" s="125">
        <f t="shared" si="141"/>
        <v>-2.8472123193392984E-2</v>
      </c>
      <c r="D3028" s="128">
        <f t="shared" si="142"/>
        <v>-28472.123193392985</v>
      </c>
      <c r="E3028" s="128" t="e">
        <f t="shared" ca="1" si="143"/>
        <v>#NAME?</v>
      </c>
    </row>
    <row r="3029" spans="1:5" x14ac:dyDescent="0.3">
      <c r="A3029" s="73">
        <v>39450</v>
      </c>
      <c r="B3029" s="130">
        <v>1447.160034</v>
      </c>
      <c r="C3029" s="125">
        <f t="shared" si="141"/>
        <v>-5.3746072849745197E-3</v>
      </c>
      <c r="D3029" s="128">
        <f t="shared" si="142"/>
        <v>-5374.6072849745196</v>
      </c>
      <c r="E3029" s="128" t="e">
        <f t="shared" ca="1" si="143"/>
        <v>#NAME?</v>
      </c>
    </row>
    <row r="3030" spans="1:5" x14ac:dyDescent="0.3">
      <c r="A3030" s="73">
        <v>39449</v>
      </c>
      <c r="B3030" s="130">
        <v>1447.160034</v>
      </c>
      <c r="C3030" s="125">
        <f t="shared" si="141"/>
        <v>8.714364610868941E-4</v>
      </c>
      <c r="D3030" s="128">
        <f t="shared" si="142"/>
        <v>871.43646108689404</v>
      </c>
      <c r="E3030" s="128" t="e">
        <f t="shared" ca="1" si="143"/>
        <v>#NAME?</v>
      </c>
    </row>
    <row r="3031" spans="1:5" x14ac:dyDescent="0.3">
      <c r="A3031" s="73">
        <v>39447</v>
      </c>
      <c r="B3031" s="130">
        <v>1468.3599850000001</v>
      </c>
      <c r="C3031" s="125">
        <f t="shared" si="141"/>
        <v>2.7932423698828757E-4</v>
      </c>
      <c r="D3031" s="128">
        <f t="shared" si="142"/>
        <v>279.32423698828757</v>
      </c>
      <c r="E3031" s="128" t="e">
        <f t="shared" ca="1" si="143"/>
        <v>#NAME?</v>
      </c>
    </row>
    <row r="3032" spans="1:5" x14ac:dyDescent="0.3">
      <c r="A3032" s="73">
        <v>39444</v>
      </c>
      <c r="B3032" s="130">
        <v>1478.48999</v>
      </c>
      <c r="C3032" s="125">
        <f t="shared" si="141"/>
        <v>-6.6648596646049496E-3</v>
      </c>
      <c r="D3032" s="128">
        <f t="shared" si="142"/>
        <v>-6664.85966460495</v>
      </c>
      <c r="E3032" s="128" t="e">
        <f t="shared" ca="1" si="143"/>
        <v>#NAME?</v>
      </c>
    </row>
    <row r="3033" spans="1:5" x14ac:dyDescent="0.3">
      <c r="A3033" s="73">
        <v>39443</v>
      </c>
      <c r="B3033" s="130">
        <v>1476.2700199999999</v>
      </c>
      <c r="C3033" s="125">
        <f t="shared" si="141"/>
        <v>-6.9420258686180292E-3</v>
      </c>
      <c r="D3033" s="128">
        <f t="shared" si="142"/>
        <v>-6942.0258686180296</v>
      </c>
      <c r="E3033" s="128" t="e">
        <f t="shared" ca="1" si="143"/>
        <v>#NAME?</v>
      </c>
    </row>
    <row r="3034" spans="1:5" x14ac:dyDescent="0.3">
      <c r="A3034" s="73">
        <v>39442</v>
      </c>
      <c r="B3034" s="130">
        <v>1497.660034</v>
      </c>
      <c r="C3034" s="125">
        <f t="shared" si="141"/>
        <v>1.3541778956449368E-2</v>
      </c>
      <c r="D3034" s="128">
        <f t="shared" si="142"/>
        <v>13541.778956449369</v>
      </c>
      <c r="E3034" s="128" t="e">
        <f t="shared" ca="1" si="143"/>
        <v>#NAME?</v>
      </c>
    </row>
    <row r="3035" spans="1:5" x14ac:dyDescent="0.3">
      <c r="A3035" s="73">
        <v>39440</v>
      </c>
      <c r="B3035" s="130">
        <v>1496.4499510000001</v>
      </c>
      <c r="C3035" s="125">
        <f t="shared" si="141"/>
        <v>-1.2869739638196154E-2</v>
      </c>
      <c r="D3035" s="128">
        <f t="shared" si="142"/>
        <v>-12869.739638196153</v>
      </c>
      <c r="E3035" s="128" t="e">
        <f t="shared" ca="1" si="143"/>
        <v>#NAME?</v>
      </c>
    </row>
    <row r="3036" spans="1:5" x14ac:dyDescent="0.3">
      <c r="A3036" s="73">
        <v>39437</v>
      </c>
      <c r="B3036" s="130">
        <v>1484.459961</v>
      </c>
      <c r="C3036" s="125">
        <f t="shared" si="141"/>
        <v>-1.3425008004166905E-2</v>
      </c>
      <c r="D3036" s="128">
        <f t="shared" si="142"/>
        <v>-13425.008004166904</v>
      </c>
      <c r="E3036" s="128" t="e">
        <f t="shared" ca="1" si="143"/>
        <v>#NAME?</v>
      </c>
    </row>
    <row r="3037" spans="1:5" x14ac:dyDescent="0.3">
      <c r="A3037" s="73">
        <v>39436</v>
      </c>
      <c r="B3037" s="130">
        <v>1460.119995</v>
      </c>
      <c r="C3037" s="125">
        <f t="shared" si="141"/>
        <v>-3.1326689443063604E-2</v>
      </c>
      <c r="D3037" s="128">
        <f t="shared" si="142"/>
        <v>-31326.689443063606</v>
      </c>
      <c r="E3037" s="128" t="e">
        <f t="shared" ca="1" si="143"/>
        <v>#NAME?</v>
      </c>
    </row>
    <row r="3038" spans="1:5" x14ac:dyDescent="0.3">
      <c r="A3038" s="73">
        <v>39435</v>
      </c>
      <c r="B3038" s="130">
        <v>1453</v>
      </c>
      <c r="C3038" s="125">
        <f t="shared" si="141"/>
        <v>-2.1555416990084786E-2</v>
      </c>
      <c r="D3038" s="128">
        <f t="shared" si="142"/>
        <v>-21555.416990084785</v>
      </c>
      <c r="E3038" s="128" t="e">
        <f t="shared" ca="1" si="143"/>
        <v>#NAME?</v>
      </c>
    </row>
    <row r="3039" spans="1:5" x14ac:dyDescent="0.3">
      <c r="A3039" s="73">
        <v>39434</v>
      </c>
      <c r="B3039" s="130">
        <v>1454.9799800000001</v>
      </c>
      <c r="C3039" s="125">
        <f t="shared" si="141"/>
        <v>-5.3391524359429621E-3</v>
      </c>
      <c r="D3039" s="128">
        <f t="shared" si="142"/>
        <v>-5339.1524359429623</v>
      </c>
      <c r="E3039" s="128" t="e">
        <f t="shared" ca="1" si="143"/>
        <v>#NAME?</v>
      </c>
    </row>
    <row r="3040" spans="1:5" x14ac:dyDescent="0.3">
      <c r="A3040" s="73">
        <v>39433</v>
      </c>
      <c r="B3040" s="130">
        <v>1445.900024</v>
      </c>
      <c r="C3040" s="125">
        <f t="shared" si="141"/>
        <v>-1.8011178337368428E-2</v>
      </c>
      <c r="D3040" s="128">
        <f t="shared" si="142"/>
        <v>-18011.178337368427</v>
      </c>
      <c r="E3040" s="128" t="e">
        <f t="shared" ca="1" si="143"/>
        <v>#NAME?</v>
      </c>
    </row>
    <row r="3041" spans="1:5" x14ac:dyDescent="0.3">
      <c r="A3041" s="73">
        <v>39430</v>
      </c>
      <c r="B3041" s="130">
        <v>1467.9499510000001</v>
      </c>
      <c r="C3041" s="125">
        <f t="shared" si="141"/>
        <v>-8.9053457920383883E-3</v>
      </c>
      <c r="D3041" s="128">
        <f t="shared" si="142"/>
        <v>-8905.345792038388</v>
      </c>
      <c r="E3041" s="128" t="e">
        <f t="shared" ca="1" si="143"/>
        <v>#NAME?</v>
      </c>
    </row>
    <row r="3042" spans="1:5" x14ac:dyDescent="0.3">
      <c r="A3042" s="73">
        <v>39429</v>
      </c>
      <c r="B3042" s="130">
        <v>1488.410034</v>
      </c>
      <c r="C3042" s="125">
        <f t="shared" si="141"/>
        <v>1.2716751060600551E-2</v>
      </c>
      <c r="D3042" s="128">
        <f t="shared" si="142"/>
        <v>12716.751060600551</v>
      </c>
      <c r="E3042" s="128" t="e">
        <f t="shared" ca="1" si="143"/>
        <v>#NAME?</v>
      </c>
    </row>
    <row r="3043" spans="1:5" x14ac:dyDescent="0.3">
      <c r="A3043" s="73">
        <v>39428</v>
      </c>
      <c r="B3043" s="130">
        <v>1486.589966</v>
      </c>
      <c r="C3043" s="125">
        <f t="shared" si="141"/>
        <v>1.1960317600028469E-2</v>
      </c>
      <c r="D3043" s="128">
        <f t="shared" si="142"/>
        <v>11960.317600028469</v>
      </c>
      <c r="E3043" s="128" t="e">
        <f t="shared" ca="1" si="143"/>
        <v>#NAME?</v>
      </c>
    </row>
    <row r="3044" spans="1:5" x14ac:dyDescent="0.3">
      <c r="A3044" s="73">
        <v>39427</v>
      </c>
      <c r="B3044" s="130">
        <v>1477.650024</v>
      </c>
      <c r="C3044" s="125">
        <f t="shared" si="141"/>
        <v>3.4602301234427202E-2</v>
      </c>
      <c r="D3044" s="128">
        <f t="shared" si="142"/>
        <v>34602.301234427199</v>
      </c>
      <c r="E3044" s="128" t="e">
        <f t="shared" ca="1" si="143"/>
        <v>#NAME?</v>
      </c>
    </row>
    <row r="3045" spans="1:5" x14ac:dyDescent="0.3">
      <c r="A3045" s="73">
        <v>39426</v>
      </c>
      <c r="B3045" s="130">
        <v>1515.959961</v>
      </c>
      <c r="C3045" s="125">
        <f t="shared" si="141"/>
        <v>7.7272915564669864E-2</v>
      </c>
      <c r="D3045" s="128">
        <f t="shared" si="142"/>
        <v>77272.915564669864</v>
      </c>
      <c r="E3045" s="128" t="e">
        <f t="shared" ca="1" si="143"/>
        <v>#NAME?</v>
      </c>
    </row>
    <row r="3046" spans="1:5" x14ac:dyDescent="0.3">
      <c r="A3046" s="73">
        <v>39423</v>
      </c>
      <c r="B3046" s="130">
        <v>1504.660034</v>
      </c>
      <c r="C3046" s="125">
        <f t="shared" si="141"/>
        <v>4.4395144843035972E-2</v>
      </c>
      <c r="D3046" s="128">
        <f t="shared" si="142"/>
        <v>44395.144843035974</v>
      </c>
      <c r="E3046" s="128" t="e">
        <f t="shared" ca="1" si="143"/>
        <v>#NAME?</v>
      </c>
    </row>
    <row r="3047" spans="1:5" x14ac:dyDescent="0.3">
      <c r="A3047" s="73">
        <v>39422</v>
      </c>
      <c r="B3047" s="130">
        <v>1507.339966</v>
      </c>
      <c r="C3047" s="125">
        <f t="shared" si="141"/>
        <v>6.392706277056881E-2</v>
      </c>
      <c r="D3047" s="128">
        <f t="shared" si="142"/>
        <v>63927.062770568809</v>
      </c>
      <c r="E3047" s="128" t="e">
        <f t="shared" ca="1" si="143"/>
        <v>#NAME?</v>
      </c>
    </row>
    <row r="3048" spans="1:5" x14ac:dyDescent="0.3">
      <c r="A3048" s="73">
        <v>39421</v>
      </c>
      <c r="B3048" s="130">
        <v>1485.01001</v>
      </c>
      <c r="C3048" s="125">
        <f t="shared" si="141"/>
        <v>3.147187646184757E-2</v>
      </c>
      <c r="D3048" s="128">
        <f t="shared" si="142"/>
        <v>31471.876461847569</v>
      </c>
      <c r="E3048" s="128" t="e">
        <f t="shared" ca="1" si="143"/>
        <v>#NAME?</v>
      </c>
    </row>
    <row r="3049" spans="1:5" x14ac:dyDescent="0.3">
      <c r="A3049" s="73">
        <v>39420</v>
      </c>
      <c r="B3049" s="130">
        <v>1462.790039</v>
      </c>
      <c r="C3049" s="125">
        <f t="shared" si="141"/>
        <v>2.059627187346047E-2</v>
      </c>
      <c r="D3049" s="128">
        <f t="shared" si="142"/>
        <v>20596.271873460471</v>
      </c>
      <c r="E3049" s="128" t="e">
        <f t="shared" ca="1" si="143"/>
        <v>#NAME?</v>
      </c>
    </row>
    <row r="3050" spans="1:5" x14ac:dyDescent="0.3">
      <c r="A3050" s="73">
        <v>39419</v>
      </c>
      <c r="B3050" s="130">
        <v>1472.420044</v>
      </c>
      <c r="C3050" s="125">
        <f t="shared" si="141"/>
        <v>9.377993401003426E-3</v>
      </c>
      <c r="D3050" s="128">
        <f t="shared" si="142"/>
        <v>9377.9934010034267</v>
      </c>
      <c r="E3050" s="128" t="e">
        <f t="shared" ca="1" si="143"/>
        <v>#NAME?</v>
      </c>
    </row>
    <row r="3051" spans="1:5" x14ac:dyDescent="0.3">
      <c r="A3051" s="73">
        <v>39416</v>
      </c>
      <c r="B3051" s="130">
        <v>1481.1400149999999</v>
      </c>
      <c r="C3051" s="125">
        <f t="shared" si="141"/>
        <v>2.0666361509152908E-2</v>
      </c>
      <c r="D3051" s="128">
        <f t="shared" si="142"/>
        <v>20666.36150915291</v>
      </c>
      <c r="E3051" s="128" t="e">
        <f t="shared" ca="1" si="143"/>
        <v>#NAME?</v>
      </c>
    </row>
    <row r="3052" spans="1:5" x14ac:dyDescent="0.3">
      <c r="A3052" s="73">
        <v>39415</v>
      </c>
      <c r="B3052" s="130">
        <v>1469.719971</v>
      </c>
      <c r="C3052" s="125">
        <f t="shared" si="141"/>
        <v>-5.8479309233838705E-4</v>
      </c>
      <c r="D3052" s="128">
        <f t="shared" si="142"/>
        <v>-584.79309233838705</v>
      </c>
      <c r="E3052" s="128" t="e">
        <f t="shared" ca="1" si="143"/>
        <v>#NAME?</v>
      </c>
    </row>
    <row r="3053" spans="1:5" x14ac:dyDescent="0.3">
      <c r="A3053" s="73">
        <v>39414</v>
      </c>
      <c r="B3053" s="130">
        <v>1469.0200199999999</v>
      </c>
      <c r="C3053" s="125">
        <f t="shared" si="141"/>
        <v>-8.1226350237945111E-3</v>
      </c>
      <c r="D3053" s="128">
        <f t="shared" si="142"/>
        <v>-8122.6350237945107</v>
      </c>
      <c r="E3053" s="128" t="e">
        <f t="shared" ca="1" si="143"/>
        <v>#NAME?</v>
      </c>
    </row>
    <row r="3054" spans="1:5" x14ac:dyDescent="0.3">
      <c r="A3054" s="73">
        <v>39413</v>
      </c>
      <c r="B3054" s="130">
        <v>1428.2299800000001</v>
      </c>
      <c r="C3054" s="125">
        <f t="shared" si="141"/>
        <v>-7.6085504170000373E-3</v>
      </c>
      <c r="D3054" s="128">
        <f t="shared" si="142"/>
        <v>-7608.5504170000377</v>
      </c>
      <c r="E3054" s="128" t="e">
        <f t="shared" ca="1" si="143"/>
        <v>#NAME?</v>
      </c>
    </row>
    <row r="3055" spans="1:5" x14ac:dyDescent="0.3">
      <c r="A3055" s="73">
        <v>39412</v>
      </c>
      <c r="B3055" s="130">
        <v>1407.219971</v>
      </c>
      <c r="C3055" s="125">
        <f t="shared" si="141"/>
        <v>-3.1973571965814851E-2</v>
      </c>
      <c r="D3055" s="128">
        <f t="shared" si="142"/>
        <v>-31973.571965814852</v>
      </c>
      <c r="E3055" s="128" t="e">
        <f t="shared" ca="1" si="143"/>
        <v>#NAME?</v>
      </c>
    </row>
    <row r="3056" spans="1:5" x14ac:dyDescent="0.3">
      <c r="A3056" s="73">
        <v>39409</v>
      </c>
      <c r="B3056" s="130">
        <v>1440.6999510000001</v>
      </c>
      <c r="C3056" s="125">
        <f t="shared" si="141"/>
        <v>-2.3101953889732463E-2</v>
      </c>
      <c r="D3056" s="128">
        <f t="shared" si="142"/>
        <v>-23101.953889732464</v>
      </c>
      <c r="E3056" s="128" t="e">
        <f t="shared" ca="1" si="143"/>
        <v>#NAME?</v>
      </c>
    </row>
    <row r="3057" spans="1:5" x14ac:dyDescent="0.3">
      <c r="A3057" s="73">
        <v>39407</v>
      </c>
      <c r="B3057" s="130">
        <v>1416.7700199999999</v>
      </c>
      <c r="C3057" s="125">
        <f t="shared" si="141"/>
        <v>-3.9881524511329314E-2</v>
      </c>
      <c r="D3057" s="128">
        <f t="shared" si="142"/>
        <v>-39881.524511329313</v>
      </c>
      <c r="E3057" s="128" t="e">
        <f t="shared" ca="1" si="143"/>
        <v>#NAME?</v>
      </c>
    </row>
    <row r="3058" spans="1:5" x14ac:dyDescent="0.3">
      <c r="A3058" s="73">
        <v>39406</v>
      </c>
      <c r="B3058" s="130">
        <v>1439.6999510000001</v>
      </c>
      <c r="C3058" s="125">
        <f t="shared" si="141"/>
        <v>-5.2997209666740597E-2</v>
      </c>
      <c r="D3058" s="128">
        <f t="shared" si="142"/>
        <v>-52997.2096667406</v>
      </c>
      <c r="E3058" s="128" t="e">
        <f t="shared" ca="1" si="143"/>
        <v>#NAME?</v>
      </c>
    </row>
    <row r="3059" spans="1:5" x14ac:dyDescent="0.3">
      <c r="A3059" s="73">
        <v>39405</v>
      </c>
      <c r="B3059" s="130">
        <v>1433.2700199999999</v>
      </c>
      <c r="C3059" s="125">
        <f t="shared" si="141"/>
        <v>-4.5866993736962014E-2</v>
      </c>
      <c r="D3059" s="128">
        <f t="shared" si="142"/>
        <v>-45866.993736962017</v>
      </c>
      <c r="E3059" s="128" t="e">
        <f t="shared" ca="1" si="143"/>
        <v>#NAME?</v>
      </c>
    </row>
    <row r="3060" spans="1:5" x14ac:dyDescent="0.3">
      <c r="A3060" s="73">
        <v>39402</v>
      </c>
      <c r="B3060" s="130">
        <v>1458.73999</v>
      </c>
      <c r="C3060" s="125">
        <f t="shared" si="141"/>
        <v>-3.3723070374355846E-2</v>
      </c>
      <c r="D3060" s="128">
        <f t="shared" si="142"/>
        <v>-33723.070374355848</v>
      </c>
      <c r="E3060" s="128" t="e">
        <f t="shared" ca="1" si="143"/>
        <v>#NAME?</v>
      </c>
    </row>
    <row r="3061" spans="1:5" x14ac:dyDescent="0.3">
      <c r="A3061" s="73">
        <v>39401</v>
      </c>
      <c r="B3061" s="130">
        <v>1451.150024</v>
      </c>
      <c r="C3061" s="125">
        <f t="shared" si="141"/>
        <v>-3.7979581051149069E-2</v>
      </c>
      <c r="D3061" s="128">
        <f t="shared" si="142"/>
        <v>-37979.581051149071</v>
      </c>
      <c r="E3061" s="128" t="e">
        <f t="shared" ca="1" si="143"/>
        <v>#NAME?</v>
      </c>
    </row>
    <row r="3062" spans="1:5" x14ac:dyDescent="0.3">
      <c r="A3062" s="73">
        <v>39400</v>
      </c>
      <c r="B3062" s="130">
        <v>1470.579956</v>
      </c>
      <c r="C3062" s="125">
        <f t="shared" si="141"/>
        <v>-5.0859084760165096E-2</v>
      </c>
      <c r="D3062" s="128">
        <f t="shared" si="142"/>
        <v>-50859.084760165097</v>
      </c>
      <c r="E3062" s="128" t="e">
        <f t="shared" ca="1" si="143"/>
        <v>#NAME?</v>
      </c>
    </row>
    <row r="3063" spans="1:5" x14ac:dyDescent="0.3">
      <c r="A3063" s="73">
        <v>39399</v>
      </c>
      <c r="B3063" s="130">
        <v>1481.0500489999999</v>
      </c>
      <c r="C3063" s="125">
        <f t="shared" si="141"/>
        <v>-3.2638352436436424E-2</v>
      </c>
      <c r="D3063" s="128">
        <f t="shared" si="142"/>
        <v>-32638.352436436424</v>
      </c>
      <c r="E3063" s="128" t="e">
        <f t="shared" ca="1" si="143"/>
        <v>#NAME?</v>
      </c>
    </row>
    <row r="3064" spans="1:5" x14ac:dyDescent="0.3">
      <c r="A3064" s="73">
        <v>39398</v>
      </c>
      <c r="B3064" s="130">
        <v>1439.1800539999999</v>
      </c>
      <c r="C3064" s="125">
        <f t="shared" si="141"/>
        <v>-6.6061809576526853E-2</v>
      </c>
      <c r="D3064" s="128">
        <f t="shared" si="142"/>
        <v>-66061.809576526852</v>
      </c>
      <c r="E3064" s="128" t="e">
        <f t="shared" ca="1" si="143"/>
        <v>#NAME?</v>
      </c>
    </row>
    <row r="3065" spans="1:5" x14ac:dyDescent="0.3">
      <c r="A3065" s="73">
        <v>39395</v>
      </c>
      <c r="B3065" s="130">
        <v>1453.6999510000001</v>
      </c>
      <c r="C3065" s="125">
        <f t="shared" si="141"/>
        <v>-5.3136936883844466E-2</v>
      </c>
      <c r="D3065" s="128">
        <f t="shared" si="142"/>
        <v>-53136.936883844464</v>
      </c>
      <c r="E3065" s="128" t="e">
        <f t="shared" ca="1" si="143"/>
        <v>#NAME?</v>
      </c>
    </row>
    <row r="3066" spans="1:5" x14ac:dyDescent="0.3">
      <c r="A3066" s="73">
        <v>39394</v>
      </c>
      <c r="B3066" s="130">
        <v>1474.7700199999999</v>
      </c>
      <c r="C3066" s="125">
        <f t="shared" si="141"/>
        <v>-2.6168781941329433E-2</v>
      </c>
      <c r="D3066" s="128">
        <f t="shared" si="142"/>
        <v>-26168.781941329435</v>
      </c>
      <c r="E3066" s="128" t="e">
        <f t="shared" ca="1" si="143"/>
        <v>#NAME?</v>
      </c>
    </row>
    <row r="3067" spans="1:5" x14ac:dyDescent="0.3">
      <c r="A3067" s="73">
        <v>39393</v>
      </c>
      <c r="B3067" s="130">
        <v>1475.619995</v>
      </c>
      <c r="C3067" s="125">
        <f t="shared" si="141"/>
        <v>-2.6558837023514914E-2</v>
      </c>
      <c r="D3067" s="128">
        <f t="shared" si="142"/>
        <v>-26558.837023514912</v>
      </c>
      <c r="E3067" s="128" t="e">
        <f t="shared" ca="1" si="143"/>
        <v>#NAME?</v>
      </c>
    </row>
    <row r="3068" spans="1:5" x14ac:dyDescent="0.3">
      <c r="A3068" s="73">
        <v>39392</v>
      </c>
      <c r="B3068" s="130">
        <v>1520.2700199999999</v>
      </c>
      <c r="C3068" s="125">
        <f t="shared" si="141"/>
        <v>4.4752467127029405E-4</v>
      </c>
      <c r="D3068" s="128">
        <f t="shared" si="142"/>
        <v>447.52467127029405</v>
      </c>
      <c r="E3068" s="128" t="e">
        <f t="shared" ca="1" si="143"/>
        <v>#NAME?</v>
      </c>
    </row>
    <row r="3069" spans="1:5" x14ac:dyDescent="0.3">
      <c r="A3069" s="73">
        <v>39391</v>
      </c>
      <c r="B3069" s="130">
        <v>1502.170044</v>
      </c>
      <c r="C3069" s="125">
        <f t="shared" si="141"/>
        <v>-2.7616207082853395E-3</v>
      </c>
      <c r="D3069" s="128">
        <f t="shared" si="142"/>
        <v>-2761.6207082853393</v>
      </c>
      <c r="E3069" s="128" t="e">
        <f t="shared" ca="1" si="143"/>
        <v>#NAME?</v>
      </c>
    </row>
    <row r="3070" spans="1:5" x14ac:dyDescent="0.3">
      <c r="A3070" s="73">
        <v>39388</v>
      </c>
      <c r="B3070" s="130">
        <v>1509.650024</v>
      </c>
      <c r="C3070" s="125">
        <f t="shared" si="141"/>
        <v>6.0108214349612332E-3</v>
      </c>
      <c r="D3070" s="128">
        <f t="shared" si="142"/>
        <v>6010.8214349612335</v>
      </c>
      <c r="E3070" s="128" t="e">
        <f t="shared" ca="1" si="143"/>
        <v>#NAME?</v>
      </c>
    </row>
    <row r="3071" spans="1:5" x14ac:dyDescent="0.3">
      <c r="A3071" s="73">
        <v>39387</v>
      </c>
      <c r="B3071" s="130">
        <v>1508.4399410000001</v>
      </c>
      <c r="C3071" s="125">
        <f t="shared" si="141"/>
        <v>-2.0544397631261702E-2</v>
      </c>
      <c r="D3071" s="128">
        <f t="shared" si="142"/>
        <v>-20544.397631261701</v>
      </c>
      <c r="E3071" s="128" t="e">
        <f t="shared" ca="1" si="143"/>
        <v>#NAME?</v>
      </c>
    </row>
    <row r="3072" spans="1:5" x14ac:dyDescent="0.3">
      <c r="A3072" s="73">
        <v>39386</v>
      </c>
      <c r="B3072" s="130">
        <v>1549.380005</v>
      </c>
      <c r="C3072" s="125">
        <f t="shared" si="141"/>
        <v>5.2814714468965018E-3</v>
      </c>
      <c r="D3072" s="128">
        <f t="shared" si="142"/>
        <v>5281.4714468965021</v>
      </c>
      <c r="E3072" s="128" t="e">
        <f t="shared" ca="1" si="143"/>
        <v>#NAME?</v>
      </c>
    </row>
    <row r="3073" spans="1:5" x14ac:dyDescent="0.3">
      <c r="A3073" s="73">
        <v>39385</v>
      </c>
      <c r="B3073" s="130">
        <v>1531.0200199999999</v>
      </c>
      <c r="C3073" s="125">
        <f t="shared" si="141"/>
        <v>-4.8812885406477324E-3</v>
      </c>
      <c r="D3073" s="128">
        <f t="shared" si="142"/>
        <v>-4881.2885406477326</v>
      </c>
      <c r="E3073" s="128" t="e">
        <f t="shared" ca="1" si="143"/>
        <v>#NAME?</v>
      </c>
    </row>
    <row r="3074" spans="1:5" x14ac:dyDescent="0.3">
      <c r="A3074" s="73">
        <v>39384</v>
      </c>
      <c r="B3074" s="130">
        <v>1540.9799800000001</v>
      </c>
      <c r="C3074" s="125">
        <f t="shared" si="141"/>
        <v>-4.9912386403253572E-3</v>
      </c>
      <c r="D3074" s="128">
        <f t="shared" si="142"/>
        <v>-4991.2386403253577</v>
      </c>
      <c r="E3074" s="128" t="e">
        <f t="shared" ca="1" si="143"/>
        <v>#NAME?</v>
      </c>
    </row>
    <row r="3075" spans="1:5" x14ac:dyDescent="0.3">
      <c r="A3075" s="73">
        <v>39381</v>
      </c>
      <c r="B3075" s="130">
        <v>1535.280029</v>
      </c>
      <c r="C3075" s="125">
        <f t="shared" si="141"/>
        <v>-1.6980419495427945E-2</v>
      </c>
      <c r="D3075" s="128">
        <f t="shared" si="142"/>
        <v>-16980.419495427945</v>
      </c>
      <c r="E3075" s="128" t="e">
        <f t="shared" ca="1" si="143"/>
        <v>#NAME?</v>
      </c>
    </row>
    <row r="3076" spans="1:5" x14ac:dyDescent="0.3">
      <c r="A3076" s="73">
        <v>39380</v>
      </c>
      <c r="B3076" s="130">
        <v>1514.400024</v>
      </c>
      <c r="C3076" s="125">
        <f t="shared" si="141"/>
        <v>-2.573967558420942E-2</v>
      </c>
      <c r="D3076" s="128">
        <f t="shared" si="142"/>
        <v>-25739.675584209421</v>
      </c>
      <c r="E3076" s="128" t="e">
        <f t="shared" ca="1" si="143"/>
        <v>#NAME?</v>
      </c>
    </row>
    <row r="3077" spans="1:5" x14ac:dyDescent="0.3">
      <c r="A3077" s="73">
        <v>39379</v>
      </c>
      <c r="B3077" s="130">
        <v>1515.880005</v>
      </c>
      <c r="C3077" s="125">
        <f t="shared" si="141"/>
        <v>-2.9818151301929885E-2</v>
      </c>
      <c r="D3077" s="128">
        <f t="shared" si="142"/>
        <v>-29818.151301929884</v>
      </c>
      <c r="E3077" s="128" t="e">
        <f t="shared" ca="1" si="143"/>
        <v>#NAME?</v>
      </c>
    </row>
    <row r="3078" spans="1:5" x14ac:dyDescent="0.3">
      <c r="A3078" s="73">
        <v>39378</v>
      </c>
      <c r="B3078" s="130">
        <v>1519.589966</v>
      </c>
      <c r="C3078" s="125">
        <f t="shared" si="141"/>
        <v>-2.9109067694075619E-2</v>
      </c>
      <c r="D3078" s="128">
        <f t="shared" si="142"/>
        <v>-29109.06769407562</v>
      </c>
      <c r="E3078" s="128" t="e">
        <f t="shared" ca="1" si="143"/>
        <v>#NAME?</v>
      </c>
    </row>
    <row r="3079" spans="1:5" x14ac:dyDescent="0.3">
      <c r="A3079" s="73">
        <v>39377</v>
      </c>
      <c r="B3079" s="130">
        <v>1506.329956</v>
      </c>
      <c r="C3079" s="125">
        <f t="shared" si="141"/>
        <v>-2.9789126042279013E-2</v>
      </c>
      <c r="D3079" s="128">
        <f t="shared" si="142"/>
        <v>-29789.126042279011</v>
      </c>
      <c r="E3079" s="128" t="e">
        <f t="shared" ca="1" si="143"/>
        <v>#NAME?</v>
      </c>
    </row>
    <row r="3080" spans="1:5" x14ac:dyDescent="0.3">
      <c r="A3080" s="73">
        <v>39374</v>
      </c>
      <c r="B3080" s="130">
        <v>1500.630005</v>
      </c>
      <c r="C3080" s="125">
        <f t="shared" ref="C3080:C3143" si="144">B3080/B3090-1</f>
        <v>-3.6569291176340335E-2</v>
      </c>
      <c r="D3080" s="128">
        <f t="shared" ref="D3080:D3143" si="145">C3080*$B$5</f>
        <v>-36569.291176340332</v>
      </c>
      <c r="E3080" s="128" t="e">
        <f t="shared" ref="E3080:E3143" ca="1" si="146">ABS(_xlfn.PERCENTILE.INC(OFFSET(D3080,0,0,Window),1-VaRLevel))</f>
        <v>#NAME?</v>
      </c>
    </row>
    <row r="3081" spans="1:5" x14ac:dyDescent="0.3">
      <c r="A3081" s="73">
        <v>39373</v>
      </c>
      <c r="B3081" s="130">
        <v>1540.079956</v>
      </c>
      <c r="C3081" s="125">
        <f t="shared" si="144"/>
        <v>-1.7889152866292779E-3</v>
      </c>
      <c r="D3081" s="128">
        <f t="shared" si="145"/>
        <v>-1788.9152866292779</v>
      </c>
      <c r="E3081" s="128" t="e">
        <f t="shared" ca="1" si="146"/>
        <v>#NAME?</v>
      </c>
    </row>
    <row r="3082" spans="1:5" x14ac:dyDescent="0.3">
      <c r="A3082" s="73">
        <v>39372</v>
      </c>
      <c r="B3082" s="130">
        <v>1541.23999</v>
      </c>
      <c r="C3082" s="125">
        <f t="shared" si="144"/>
        <v>1.0717295100894919E-3</v>
      </c>
      <c r="D3082" s="128">
        <f t="shared" si="145"/>
        <v>1071.7295100894919</v>
      </c>
      <c r="E3082" s="128" t="e">
        <f t="shared" ca="1" si="146"/>
        <v>#NAME?</v>
      </c>
    </row>
    <row r="3083" spans="1:5" x14ac:dyDescent="0.3">
      <c r="A3083" s="73">
        <v>39371</v>
      </c>
      <c r="B3083" s="130">
        <v>1538.530029</v>
      </c>
      <c r="C3083" s="125">
        <f t="shared" si="144"/>
        <v>-5.2371775885726723E-3</v>
      </c>
      <c r="D3083" s="128">
        <f t="shared" si="145"/>
        <v>-5237.177588572672</v>
      </c>
      <c r="E3083" s="128" t="e">
        <f t="shared" ca="1" si="146"/>
        <v>#NAME?</v>
      </c>
    </row>
    <row r="3084" spans="1:5" x14ac:dyDescent="0.3">
      <c r="A3084" s="73">
        <v>39370</v>
      </c>
      <c r="B3084" s="130">
        <v>1548.709961</v>
      </c>
      <c r="C3084" s="125">
        <f t="shared" si="144"/>
        <v>1.0794303688994589E-3</v>
      </c>
      <c r="D3084" s="128">
        <f t="shared" si="145"/>
        <v>1079.4303688994589</v>
      </c>
      <c r="E3084" s="128" t="e">
        <f t="shared" ca="1" si="146"/>
        <v>#NAME?</v>
      </c>
    </row>
    <row r="3085" spans="1:5" x14ac:dyDescent="0.3">
      <c r="A3085" s="73">
        <v>39367</v>
      </c>
      <c r="B3085" s="130">
        <v>1561.8000489999999</v>
      </c>
      <c r="C3085" s="125">
        <f t="shared" si="144"/>
        <v>2.2957294252497151E-2</v>
      </c>
      <c r="D3085" s="128">
        <f t="shared" si="145"/>
        <v>22957.294252497151</v>
      </c>
      <c r="E3085" s="128" t="e">
        <f t="shared" ca="1" si="146"/>
        <v>#NAME?</v>
      </c>
    </row>
    <row r="3086" spans="1:5" x14ac:dyDescent="0.3">
      <c r="A3086" s="73">
        <v>39366</v>
      </c>
      <c r="B3086" s="130">
        <v>1554.410034</v>
      </c>
      <c r="C3086" s="125">
        <f t="shared" si="144"/>
        <v>1.5038742131153748E-2</v>
      </c>
      <c r="D3086" s="128">
        <f t="shared" si="145"/>
        <v>15038.742131153749</v>
      </c>
      <c r="E3086" s="128" t="e">
        <f t="shared" ca="1" si="146"/>
        <v>#NAME?</v>
      </c>
    </row>
    <row r="3087" spans="1:5" x14ac:dyDescent="0.3">
      <c r="A3087" s="73">
        <v>39365</v>
      </c>
      <c r="B3087" s="130">
        <v>1562.469971</v>
      </c>
      <c r="C3087" s="125">
        <f t="shared" si="144"/>
        <v>2.4288344148701846E-2</v>
      </c>
      <c r="D3087" s="128">
        <f t="shared" si="145"/>
        <v>24288.344148701846</v>
      </c>
      <c r="E3087" s="128" t="e">
        <f t="shared" ca="1" si="146"/>
        <v>#NAME?</v>
      </c>
    </row>
    <row r="3088" spans="1:5" x14ac:dyDescent="0.3">
      <c r="A3088" s="73">
        <v>39364</v>
      </c>
      <c r="B3088" s="130">
        <v>1565.150024</v>
      </c>
      <c r="C3088" s="125">
        <f t="shared" si="144"/>
        <v>3.1597514010784922E-2</v>
      </c>
      <c r="D3088" s="128">
        <f t="shared" si="145"/>
        <v>31597.514010784922</v>
      </c>
      <c r="E3088" s="128" t="e">
        <f t="shared" ca="1" si="146"/>
        <v>#NAME?</v>
      </c>
    </row>
    <row r="3089" spans="1:5" x14ac:dyDescent="0.3">
      <c r="A3089" s="73">
        <v>39363</v>
      </c>
      <c r="B3089" s="130">
        <v>1552.579956</v>
      </c>
      <c r="C3089" s="125">
        <f t="shared" si="144"/>
        <v>2.296190788825303E-2</v>
      </c>
      <c r="D3089" s="128">
        <f t="shared" si="145"/>
        <v>22961.90788825303</v>
      </c>
      <c r="E3089" s="128" t="e">
        <f t="shared" ca="1" si="146"/>
        <v>#NAME?</v>
      </c>
    </row>
    <row r="3090" spans="1:5" x14ac:dyDescent="0.3">
      <c r="A3090" s="73">
        <v>39360</v>
      </c>
      <c r="B3090" s="130">
        <v>1557.589966</v>
      </c>
      <c r="C3090" s="125">
        <f t="shared" si="144"/>
        <v>2.0868403080452236E-2</v>
      </c>
      <c r="D3090" s="128">
        <f t="shared" si="145"/>
        <v>20868.403080452237</v>
      </c>
      <c r="E3090" s="128" t="e">
        <f t="shared" ca="1" si="146"/>
        <v>#NAME?</v>
      </c>
    </row>
    <row r="3091" spans="1:5" x14ac:dyDescent="0.3">
      <c r="A3091" s="73">
        <v>39359</v>
      </c>
      <c r="B3091" s="130">
        <v>1542.839966</v>
      </c>
      <c r="C3091" s="125">
        <f t="shared" si="144"/>
        <v>1.5861706008230447E-2</v>
      </c>
      <c r="D3091" s="128">
        <f t="shared" si="145"/>
        <v>15861.706008230447</v>
      </c>
      <c r="E3091" s="128" t="e">
        <f t="shared" ca="1" si="146"/>
        <v>#NAME?</v>
      </c>
    </row>
    <row r="3092" spans="1:5" x14ac:dyDescent="0.3">
      <c r="A3092" s="73">
        <v>39358</v>
      </c>
      <c r="B3092" s="130">
        <v>1539.589966</v>
      </c>
      <c r="C3092" s="125">
        <f t="shared" si="144"/>
        <v>6.9062979795802004E-3</v>
      </c>
      <c r="D3092" s="128">
        <f t="shared" si="145"/>
        <v>6906.2979795802003</v>
      </c>
      <c r="E3092" s="128" t="e">
        <f t="shared" ca="1" si="146"/>
        <v>#NAME?</v>
      </c>
    </row>
    <row r="3093" spans="1:5" x14ac:dyDescent="0.3">
      <c r="A3093" s="73">
        <v>39357</v>
      </c>
      <c r="B3093" s="130">
        <v>1546.630005</v>
      </c>
      <c r="C3093" s="125">
        <f t="shared" si="144"/>
        <v>1.7667014625575073E-2</v>
      </c>
      <c r="D3093" s="128">
        <f t="shared" si="145"/>
        <v>17667.014625575073</v>
      </c>
      <c r="E3093" s="128" t="e">
        <f t="shared" ca="1" si="146"/>
        <v>#NAME?</v>
      </c>
    </row>
    <row r="3094" spans="1:5" x14ac:dyDescent="0.3">
      <c r="A3094" s="73">
        <v>39356</v>
      </c>
      <c r="B3094" s="130">
        <v>1547.040039</v>
      </c>
      <c r="C3094" s="125">
        <f t="shared" si="144"/>
        <v>4.7668718962483148E-2</v>
      </c>
      <c r="D3094" s="128">
        <f t="shared" si="145"/>
        <v>47668.718962483144</v>
      </c>
      <c r="E3094" s="128" t="e">
        <f t="shared" ca="1" si="146"/>
        <v>#NAME?</v>
      </c>
    </row>
    <row r="3095" spans="1:5" x14ac:dyDescent="0.3">
      <c r="A3095" s="73">
        <v>39353</v>
      </c>
      <c r="B3095" s="130">
        <v>1526.75</v>
      </c>
      <c r="C3095" s="125">
        <f t="shared" si="144"/>
        <v>2.863399023075619E-2</v>
      </c>
      <c r="D3095" s="128">
        <f t="shared" si="145"/>
        <v>28633.99023075619</v>
      </c>
      <c r="E3095" s="128" t="e">
        <f t="shared" ca="1" si="146"/>
        <v>#NAME?</v>
      </c>
    </row>
    <row r="3096" spans="1:5" x14ac:dyDescent="0.3">
      <c r="A3096" s="73">
        <v>39352</v>
      </c>
      <c r="B3096" s="130">
        <v>1531.380005</v>
      </c>
      <c r="C3096" s="125">
        <f t="shared" si="144"/>
        <v>3.19620307733679E-2</v>
      </c>
      <c r="D3096" s="128">
        <f t="shared" si="145"/>
        <v>31962.0307733679</v>
      </c>
      <c r="E3096" s="128" t="e">
        <f t="shared" ca="1" si="146"/>
        <v>#NAME?</v>
      </c>
    </row>
    <row r="3097" spans="1:5" x14ac:dyDescent="0.3">
      <c r="A3097" s="73">
        <v>39351</v>
      </c>
      <c r="B3097" s="130">
        <v>1525.420044</v>
      </c>
      <c r="C3097" s="125">
        <f t="shared" si="144"/>
        <v>3.6600602653350522E-2</v>
      </c>
      <c r="D3097" s="128">
        <f t="shared" si="145"/>
        <v>36600.602653350521</v>
      </c>
      <c r="E3097" s="128" t="e">
        <f t="shared" ca="1" si="146"/>
        <v>#NAME?</v>
      </c>
    </row>
    <row r="3098" spans="1:5" x14ac:dyDescent="0.3">
      <c r="A3098" s="73">
        <v>39350</v>
      </c>
      <c r="B3098" s="130">
        <v>1517.209961</v>
      </c>
      <c r="C3098" s="125">
        <f t="shared" si="144"/>
        <v>3.1070528043483314E-2</v>
      </c>
      <c r="D3098" s="128">
        <f t="shared" si="145"/>
        <v>31070.528043483315</v>
      </c>
      <c r="E3098" s="128" t="e">
        <f t="shared" ca="1" si="146"/>
        <v>#NAME?</v>
      </c>
    </row>
    <row r="3099" spans="1:5" x14ac:dyDescent="0.3">
      <c r="A3099" s="73">
        <v>39349</v>
      </c>
      <c r="B3099" s="130">
        <v>1517.7299800000001</v>
      </c>
      <c r="C3099" s="125">
        <f t="shared" si="144"/>
        <v>4.548462576892387E-2</v>
      </c>
      <c r="D3099" s="128">
        <f t="shared" si="145"/>
        <v>45484.62576892387</v>
      </c>
      <c r="E3099" s="128" t="e">
        <f t="shared" ca="1" si="146"/>
        <v>#NAME?</v>
      </c>
    </row>
    <row r="3100" spans="1:5" x14ac:dyDescent="0.3">
      <c r="A3100" s="73">
        <v>39346</v>
      </c>
      <c r="B3100" s="130">
        <v>1525.75</v>
      </c>
      <c r="C3100" s="125">
        <f t="shared" si="144"/>
        <v>4.9671458543633529E-2</v>
      </c>
      <c r="D3100" s="128">
        <f t="shared" si="145"/>
        <v>49671.458543633526</v>
      </c>
      <c r="E3100" s="128" t="e">
        <f t="shared" ca="1" si="146"/>
        <v>#NAME?</v>
      </c>
    </row>
    <row r="3101" spans="1:5" x14ac:dyDescent="0.3">
      <c r="A3101" s="73">
        <v>39345</v>
      </c>
      <c r="B3101" s="130">
        <v>1518.75</v>
      </c>
      <c r="C3101" s="125">
        <f t="shared" si="144"/>
        <v>2.7188765796050562E-2</v>
      </c>
      <c r="D3101" s="128">
        <f t="shared" si="145"/>
        <v>27188.765796050564</v>
      </c>
      <c r="E3101" s="128" t="e">
        <f t="shared" ca="1" si="146"/>
        <v>#NAME?</v>
      </c>
    </row>
    <row r="3102" spans="1:5" x14ac:dyDescent="0.3">
      <c r="A3102" s="73">
        <v>39344</v>
      </c>
      <c r="B3102" s="130">
        <v>1529.030029</v>
      </c>
      <c r="C3102" s="125">
        <f t="shared" si="144"/>
        <v>3.8538595315457336E-2</v>
      </c>
      <c r="D3102" s="128">
        <f t="shared" si="145"/>
        <v>38538.595315457336</v>
      </c>
      <c r="E3102" s="128" t="e">
        <f t="shared" ca="1" si="146"/>
        <v>#NAME?</v>
      </c>
    </row>
    <row r="3103" spans="1:5" x14ac:dyDescent="0.3">
      <c r="A3103" s="73">
        <v>39343</v>
      </c>
      <c r="B3103" s="130">
        <v>1519.780029</v>
      </c>
      <c r="C3103" s="125">
        <f t="shared" si="144"/>
        <v>2.0383762876230005E-2</v>
      </c>
      <c r="D3103" s="128">
        <f t="shared" si="145"/>
        <v>20383.762876230005</v>
      </c>
      <c r="E3103" s="128" t="e">
        <f t="shared" ca="1" si="146"/>
        <v>#NAME?</v>
      </c>
    </row>
    <row r="3104" spans="1:5" x14ac:dyDescent="0.3">
      <c r="A3104" s="73">
        <v>39342</v>
      </c>
      <c r="B3104" s="130">
        <v>1476.650024</v>
      </c>
      <c r="C3104" s="125">
        <f t="shared" si="144"/>
        <v>1.8046486190859135E-3</v>
      </c>
      <c r="D3104" s="128">
        <f t="shared" si="145"/>
        <v>1804.6486190859134</v>
      </c>
      <c r="E3104" s="128" t="e">
        <f t="shared" ca="1" si="146"/>
        <v>#NAME?</v>
      </c>
    </row>
    <row r="3105" spans="1:5" x14ac:dyDescent="0.3">
      <c r="A3105" s="73">
        <v>39339</v>
      </c>
      <c r="B3105" s="130">
        <v>1484.25</v>
      </c>
      <c r="C3105" s="125">
        <f t="shared" si="144"/>
        <v>1.8255525867955757E-2</v>
      </c>
      <c r="D3105" s="128">
        <f t="shared" si="145"/>
        <v>18255.525867955759</v>
      </c>
      <c r="E3105" s="128" t="e">
        <f t="shared" ca="1" si="146"/>
        <v>#NAME?</v>
      </c>
    </row>
    <row r="3106" spans="1:5" x14ac:dyDescent="0.3">
      <c r="A3106" s="73">
        <v>39338</v>
      </c>
      <c r="B3106" s="130">
        <v>1483.9499510000001</v>
      </c>
      <c r="C3106" s="125">
        <f t="shared" si="144"/>
        <v>1.3793204392843039E-2</v>
      </c>
      <c r="D3106" s="128">
        <f t="shared" si="145"/>
        <v>13793.204392843039</v>
      </c>
      <c r="E3106" s="128" t="e">
        <f t="shared" ca="1" si="146"/>
        <v>#NAME?</v>
      </c>
    </row>
    <row r="3107" spans="1:5" x14ac:dyDescent="0.3">
      <c r="A3107" s="73">
        <v>39337</v>
      </c>
      <c r="B3107" s="130">
        <v>1471.5600589999999</v>
      </c>
      <c r="C3107" s="125">
        <f t="shared" si="144"/>
        <v>2.7367473547510457E-2</v>
      </c>
      <c r="D3107" s="128">
        <f t="shared" si="145"/>
        <v>27367.473547510457</v>
      </c>
      <c r="E3107" s="128" t="e">
        <f t="shared" ca="1" si="146"/>
        <v>#NAME?</v>
      </c>
    </row>
    <row r="3108" spans="1:5" x14ac:dyDescent="0.3">
      <c r="A3108" s="73">
        <v>39336</v>
      </c>
      <c r="B3108" s="130">
        <v>1471.48999</v>
      </c>
      <c r="C3108" s="125">
        <f t="shared" si="144"/>
        <v>3.2042425125851093E-3</v>
      </c>
      <c r="D3108" s="128">
        <f t="shared" si="145"/>
        <v>3204.2425125851091</v>
      </c>
      <c r="E3108" s="128" t="e">
        <f t="shared" ca="1" si="146"/>
        <v>#NAME?</v>
      </c>
    </row>
    <row r="3109" spans="1:5" x14ac:dyDescent="0.3">
      <c r="A3109" s="73">
        <v>39335</v>
      </c>
      <c r="B3109" s="130">
        <v>1451.6999510000001</v>
      </c>
      <c r="C3109" s="125">
        <f t="shared" si="144"/>
        <v>-1.8703937550119121E-2</v>
      </c>
      <c r="D3109" s="128">
        <f t="shared" si="145"/>
        <v>-18703.937550119121</v>
      </c>
      <c r="E3109" s="128" t="e">
        <f t="shared" ca="1" si="146"/>
        <v>#NAME?</v>
      </c>
    </row>
    <row r="3110" spans="1:5" x14ac:dyDescent="0.3">
      <c r="A3110" s="73">
        <v>39332</v>
      </c>
      <c r="B3110" s="130">
        <v>1453.5500489999999</v>
      </c>
      <c r="C3110" s="125">
        <f t="shared" si="144"/>
        <v>-6.1196246153846223E-3</v>
      </c>
      <c r="D3110" s="128">
        <f t="shared" si="145"/>
        <v>-6119.6246153846223</v>
      </c>
      <c r="E3110" s="128" t="e">
        <f t="shared" ca="1" si="146"/>
        <v>#NAME?</v>
      </c>
    </row>
    <row r="3111" spans="1:5" x14ac:dyDescent="0.3">
      <c r="A3111" s="73">
        <v>39331</v>
      </c>
      <c r="B3111" s="130">
        <v>1478.5500489999999</v>
      </c>
      <c r="C3111" s="125">
        <f t="shared" si="144"/>
        <v>9.8903082052610447E-3</v>
      </c>
      <c r="D3111" s="128">
        <f t="shared" si="145"/>
        <v>9890.3082052610443</v>
      </c>
      <c r="E3111" s="128" t="e">
        <f t="shared" ca="1" si="146"/>
        <v>#NAME?</v>
      </c>
    </row>
    <row r="3112" spans="1:5" x14ac:dyDescent="0.3">
      <c r="A3112" s="73">
        <v>39330</v>
      </c>
      <c r="B3112" s="130">
        <v>1472.290039</v>
      </c>
      <c r="C3112" s="125">
        <f t="shared" si="144"/>
        <v>1.7393197583452702E-2</v>
      </c>
      <c r="D3112" s="128">
        <f t="shared" si="145"/>
        <v>17393.1975834527</v>
      </c>
      <c r="E3112" s="128" t="e">
        <f t="shared" ca="1" si="146"/>
        <v>#NAME?</v>
      </c>
    </row>
    <row r="3113" spans="1:5" x14ac:dyDescent="0.3">
      <c r="A3113" s="73">
        <v>39329</v>
      </c>
      <c r="B3113" s="130">
        <v>1489.420044</v>
      </c>
      <c r="C3113" s="125">
        <f t="shared" si="144"/>
        <v>3.0348305844096091E-2</v>
      </c>
      <c r="D3113" s="128">
        <f t="shared" si="145"/>
        <v>30348.305844096092</v>
      </c>
      <c r="E3113" s="128" t="e">
        <f t="shared" ca="1" si="146"/>
        <v>#NAME?</v>
      </c>
    </row>
    <row r="3114" spans="1:5" x14ac:dyDescent="0.3">
      <c r="A3114" s="73">
        <v>39325</v>
      </c>
      <c r="B3114" s="130">
        <v>1473.98999</v>
      </c>
      <c r="C3114" s="125">
        <f t="shared" si="144"/>
        <v>1.9399179872298777E-2</v>
      </c>
      <c r="D3114" s="128">
        <f t="shared" si="145"/>
        <v>19399.179872298777</v>
      </c>
      <c r="E3114" s="128" t="e">
        <f t="shared" ca="1" si="146"/>
        <v>#NAME?</v>
      </c>
    </row>
    <row r="3115" spans="1:5" x14ac:dyDescent="0.3">
      <c r="A3115" s="73">
        <v>39324</v>
      </c>
      <c r="B3115" s="130">
        <v>1457.6400149999999</v>
      </c>
      <c r="C3115" s="125">
        <f t="shared" si="144"/>
        <v>3.2856926274108744E-2</v>
      </c>
      <c r="D3115" s="128">
        <f t="shared" si="145"/>
        <v>32856.926274108744</v>
      </c>
      <c r="E3115" s="128" t="e">
        <f t="shared" ca="1" si="146"/>
        <v>#NAME?</v>
      </c>
    </row>
    <row r="3116" spans="1:5" x14ac:dyDescent="0.3">
      <c r="A3116" s="73">
        <v>39323</v>
      </c>
      <c r="B3116" s="130">
        <v>1463.76001</v>
      </c>
      <c r="C3116" s="125">
        <f t="shared" si="144"/>
        <v>4.0563063188732595E-2</v>
      </c>
      <c r="D3116" s="128">
        <f t="shared" si="145"/>
        <v>40563.063188732594</v>
      </c>
      <c r="E3116" s="128" t="e">
        <f t="shared" ca="1" si="146"/>
        <v>#NAME?</v>
      </c>
    </row>
    <row r="3117" spans="1:5" x14ac:dyDescent="0.3">
      <c r="A3117" s="73">
        <v>39322</v>
      </c>
      <c r="B3117" s="130">
        <v>1432.3599850000001</v>
      </c>
      <c r="C3117" s="125">
        <f t="shared" si="144"/>
        <v>4.0797635123370757E-3</v>
      </c>
      <c r="D3117" s="128">
        <f t="shared" si="145"/>
        <v>4079.7635123370756</v>
      </c>
      <c r="E3117" s="128" t="e">
        <f t="shared" ca="1" si="146"/>
        <v>#NAME?</v>
      </c>
    </row>
    <row r="3118" spans="1:5" x14ac:dyDescent="0.3">
      <c r="A3118" s="73">
        <v>39321</v>
      </c>
      <c r="B3118" s="130">
        <v>1466.790039</v>
      </c>
      <c r="C3118" s="125">
        <f t="shared" si="144"/>
        <v>9.5462892519637688E-3</v>
      </c>
      <c r="D3118" s="128">
        <f t="shared" si="145"/>
        <v>9546.289251963768</v>
      </c>
      <c r="E3118" s="128" t="e">
        <f t="shared" ca="1" si="146"/>
        <v>#NAME?</v>
      </c>
    </row>
    <row r="3119" spans="1:5" x14ac:dyDescent="0.3">
      <c r="A3119" s="73">
        <v>39318</v>
      </c>
      <c r="B3119" s="130">
        <v>1479.369995</v>
      </c>
      <c r="C3119" s="125">
        <f t="shared" si="144"/>
        <v>1.7700379553737156E-2</v>
      </c>
      <c r="D3119" s="128">
        <f t="shared" si="145"/>
        <v>17700.379553737155</v>
      </c>
      <c r="E3119" s="128" t="e">
        <f t="shared" ca="1" si="146"/>
        <v>#NAME?</v>
      </c>
    </row>
    <row r="3120" spans="1:5" x14ac:dyDescent="0.3">
      <c r="A3120" s="73">
        <v>39317</v>
      </c>
      <c r="B3120" s="130">
        <v>1462.5</v>
      </c>
      <c r="C3120" s="125">
        <f t="shared" si="144"/>
        <v>6.4758784522498392E-3</v>
      </c>
      <c r="D3120" s="128">
        <f t="shared" si="145"/>
        <v>6475.878452249839</v>
      </c>
      <c r="E3120" s="128" t="e">
        <f t="shared" ca="1" si="146"/>
        <v>#NAME?</v>
      </c>
    </row>
    <row r="3121" spans="1:5" x14ac:dyDescent="0.3">
      <c r="A3121" s="73">
        <v>39316</v>
      </c>
      <c r="B3121" s="130">
        <v>1464.0699460000001</v>
      </c>
      <c r="C3121" s="125">
        <f t="shared" si="144"/>
        <v>-2.2317373887754677E-2</v>
      </c>
      <c r="D3121" s="128">
        <f t="shared" si="145"/>
        <v>-22317.373887754678</v>
      </c>
      <c r="E3121" s="128" t="e">
        <f t="shared" ca="1" si="146"/>
        <v>#NAME?</v>
      </c>
    </row>
    <row r="3122" spans="1:5" x14ac:dyDescent="0.3">
      <c r="A3122" s="73">
        <v>39315</v>
      </c>
      <c r="B3122" s="130">
        <v>1447.119995</v>
      </c>
      <c r="C3122" s="125">
        <f t="shared" si="144"/>
        <v>-2.0037764206562447E-2</v>
      </c>
      <c r="D3122" s="128">
        <f t="shared" si="145"/>
        <v>-20037.764206562446</v>
      </c>
      <c r="E3122" s="128" t="e">
        <f t="shared" ca="1" si="146"/>
        <v>#NAME?</v>
      </c>
    </row>
    <row r="3123" spans="1:5" x14ac:dyDescent="0.3">
      <c r="A3123" s="73">
        <v>39314</v>
      </c>
      <c r="B3123" s="130">
        <v>1445.5500489999999</v>
      </c>
      <c r="C3123" s="125">
        <f t="shared" si="144"/>
        <v>-1.5071504041680894E-2</v>
      </c>
      <c r="D3123" s="128">
        <f t="shared" si="145"/>
        <v>-15071.504041680895</v>
      </c>
      <c r="E3123" s="128" t="e">
        <f t="shared" ca="1" si="146"/>
        <v>#NAME?</v>
      </c>
    </row>
    <row r="3124" spans="1:5" x14ac:dyDescent="0.3">
      <c r="A3124" s="73">
        <v>39311</v>
      </c>
      <c r="B3124" s="130">
        <v>1445.9399410000001</v>
      </c>
      <c r="C3124" s="125">
        <f t="shared" si="144"/>
        <v>8.9876777453332668E-3</v>
      </c>
      <c r="D3124" s="128">
        <f t="shared" si="145"/>
        <v>8987.677745333267</v>
      </c>
      <c r="E3124" s="128" t="e">
        <f t="shared" ca="1" si="146"/>
        <v>#NAME?</v>
      </c>
    </row>
    <row r="3125" spans="1:5" x14ac:dyDescent="0.3">
      <c r="A3125" s="73">
        <v>39310</v>
      </c>
      <c r="B3125" s="130">
        <v>1411.2700199999999</v>
      </c>
      <c r="C3125" s="125">
        <f t="shared" si="144"/>
        <v>-4.1386994313247438E-2</v>
      </c>
      <c r="D3125" s="128">
        <f t="shared" si="145"/>
        <v>-41386.994313247436</v>
      </c>
      <c r="E3125" s="128" t="e">
        <f t="shared" ca="1" si="146"/>
        <v>#NAME?</v>
      </c>
    </row>
    <row r="3126" spans="1:5" x14ac:dyDescent="0.3">
      <c r="A3126" s="73">
        <v>39309</v>
      </c>
      <c r="B3126" s="130">
        <v>1406.6999510000001</v>
      </c>
      <c r="C3126" s="125">
        <f t="shared" si="144"/>
        <v>-4.0325898732285759E-2</v>
      </c>
      <c r="D3126" s="128">
        <f t="shared" si="145"/>
        <v>-40325.898732285757</v>
      </c>
      <c r="E3126" s="128" t="e">
        <f t="shared" ca="1" si="146"/>
        <v>#NAME?</v>
      </c>
    </row>
    <row r="3127" spans="1:5" x14ac:dyDescent="0.3">
      <c r="A3127" s="73">
        <v>39308</v>
      </c>
      <c r="B3127" s="130">
        <v>1426.540039</v>
      </c>
      <c r="C3127" s="125">
        <f t="shared" si="144"/>
        <v>-1.9742027668514739E-2</v>
      </c>
      <c r="D3127" s="128">
        <f t="shared" si="145"/>
        <v>-19742.02766851474</v>
      </c>
      <c r="E3127" s="128" t="e">
        <f t="shared" ca="1" si="146"/>
        <v>#NAME?</v>
      </c>
    </row>
    <row r="3128" spans="1:5" x14ac:dyDescent="0.3">
      <c r="A3128" s="73">
        <v>39307</v>
      </c>
      <c r="B3128" s="130">
        <v>1452.920044</v>
      </c>
      <c r="C3128" s="125">
        <f t="shared" si="144"/>
        <v>-1.4241025242928806E-2</v>
      </c>
      <c r="D3128" s="128">
        <f t="shared" si="145"/>
        <v>-14241.025242928807</v>
      </c>
      <c r="E3128" s="128" t="e">
        <f t="shared" ca="1" si="146"/>
        <v>#NAME?</v>
      </c>
    </row>
    <row r="3129" spans="1:5" x14ac:dyDescent="0.3">
      <c r="A3129" s="73">
        <v>39304</v>
      </c>
      <c r="B3129" s="130">
        <v>1453.6400149999999</v>
      </c>
      <c r="C3129" s="125">
        <f t="shared" si="144"/>
        <v>-3.6395600797413108E-3</v>
      </c>
      <c r="D3129" s="128">
        <f t="shared" si="145"/>
        <v>-3639.5600797413108</v>
      </c>
      <c r="E3129" s="128" t="e">
        <f t="shared" ca="1" si="146"/>
        <v>#NAME?</v>
      </c>
    </row>
    <row r="3130" spans="1:5" x14ac:dyDescent="0.3">
      <c r="A3130" s="73">
        <v>39303</v>
      </c>
      <c r="B3130" s="130">
        <v>1453.089966</v>
      </c>
      <c r="C3130" s="125">
        <f t="shared" si="144"/>
        <v>-1.994393004593531E-2</v>
      </c>
      <c r="D3130" s="128">
        <f t="shared" si="145"/>
        <v>-19943.930045935311</v>
      </c>
      <c r="E3130" s="128" t="e">
        <f t="shared" ca="1" si="146"/>
        <v>#NAME?</v>
      </c>
    </row>
    <row r="3131" spans="1:5" x14ac:dyDescent="0.3">
      <c r="A3131" s="73">
        <v>39302</v>
      </c>
      <c r="B3131" s="130">
        <v>1497.48999</v>
      </c>
      <c r="C3131" s="125">
        <f t="shared" si="144"/>
        <v>-1.3569667451447942E-2</v>
      </c>
      <c r="D3131" s="128">
        <f t="shared" si="145"/>
        <v>-13569.667451447942</v>
      </c>
      <c r="E3131" s="128" t="e">
        <f t="shared" ca="1" si="146"/>
        <v>#NAME?</v>
      </c>
    </row>
    <row r="3132" spans="1:5" x14ac:dyDescent="0.3">
      <c r="A3132" s="73">
        <v>39301</v>
      </c>
      <c r="B3132" s="130">
        <v>1476.709961</v>
      </c>
      <c r="C3132" s="125">
        <f t="shared" si="144"/>
        <v>-2.2719502537285163E-2</v>
      </c>
      <c r="D3132" s="128">
        <f t="shared" si="145"/>
        <v>-22719.502537285163</v>
      </c>
      <c r="E3132" s="128" t="e">
        <f t="shared" ca="1" si="146"/>
        <v>#NAME?</v>
      </c>
    </row>
    <row r="3133" spans="1:5" x14ac:dyDescent="0.3">
      <c r="A3133" s="73">
        <v>39300</v>
      </c>
      <c r="B3133" s="130">
        <v>1467.670044</v>
      </c>
      <c r="C3133" s="125">
        <f t="shared" si="144"/>
        <v>-4.7938079093817643E-2</v>
      </c>
      <c r="D3133" s="128">
        <f t="shared" si="145"/>
        <v>-47938.079093817643</v>
      </c>
      <c r="E3133" s="128" t="e">
        <f t="shared" ca="1" si="146"/>
        <v>#NAME?</v>
      </c>
    </row>
    <row r="3134" spans="1:5" x14ac:dyDescent="0.3">
      <c r="A3134" s="73">
        <v>39297</v>
      </c>
      <c r="B3134" s="130">
        <v>1433.0600589999999</v>
      </c>
      <c r="C3134" s="125">
        <f t="shared" si="144"/>
        <v>-6.5862667740501979E-2</v>
      </c>
      <c r="D3134" s="128">
        <f t="shared" si="145"/>
        <v>-65862.667740501973</v>
      </c>
      <c r="E3134" s="128" t="e">
        <f t="shared" ca="1" si="146"/>
        <v>#NAME?</v>
      </c>
    </row>
    <row r="3135" spans="1:5" x14ac:dyDescent="0.3">
      <c r="A3135" s="73">
        <v>39296</v>
      </c>
      <c r="B3135" s="130">
        <v>1472.1999510000001</v>
      </c>
      <c r="C3135" s="125">
        <f t="shared" si="144"/>
        <v>-5.2077167493880139E-2</v>
      </c>
      <c r="D3135" s="128">
        <f t="shared" si="145"/>
        <v>-52077.167493880137</v>
      </c>
      <c r="E3135" s="128" t="e">
        <f t="shared" ca="1" si="146"/>
        <v>#NAME?</v>
      </c>
    </row>
    <row r="3136" spans="1:5" x14ac:dyDescent="0.3">
      <c r="A3136" s="73">
        <v>39295</v>
      </c>
      <c r="B3136" s="130">
        <v>1465.8100589999999</v>
      </c>
      <c r="C3136" s="125">
        <f t="shared" si="144"/>
        <v>-5.1973575165190633E-2</v>
      </c>
      <c r="D3136" s="128">
        <f t="shared" si="145"/>
        <v>-51973.575165190632</v>
      </c>
      <c r="E3136" s="128" t="e">
        <f t="shared" ca="1" si="146"/>
        <v>#NAME?</v>
      </c>
    </row>
    <row r="3137" spans="1:5" x14ac:dyDescent="0.3">
      <c r="A3137" s="73">
        <v>39294</v>
      </c>
      <c r="B3137" s="130">
        <v>1455.2700199999999</v>
      </c>
      <c r="C3137" s="125">
        <f t="shared" si="144"/>
        <v>-6.0734347059560823E-2</v>
      </c>
      <c r="D3137" s="128">
        <f t="shared" si="145"/>
        <v>-60734.347059560823</v>
      </c>
      <c r="E3137" s="128" t="e">
        <f t="shared" ca="1" si="146"/>
        <v>#NAME?</v>
      </c>
    </row>
    <row r="3138" spans="1:5" x14ac:dyDescent="0.3">
      <c r="A3138" s="73">
        <v>39293</v>
      </c>
      <c r="B3138" s="130">
        <v>1473.910034</v>
      </c>
      <c r="C3138" s="125">
        <f t="shared" si="144"/>
        <v>-4.879574644024276E-2</v>
      </c>
      <c r="D3138" s="128">
        <f t="shared" si="145"/>
        <v>-48795.746440242758</v>
      </c>
      <c r="E3138" s="128" t="e">
        <f t="shared" ca="1" si="146"/>
        <v>#NAME?</v>
      </c>
    </row>
    <row r="3139" spans="1:5" x14ac:dyDescent="0.3">
      <c r="A3139" s="73">
        <v>39290</v>
      </c>
      <c r="B3139" s="130">
        <v>1458.9499510000001</v>
      </c>
      <c r="C3139" s="125">
        <f t="shared" si="144"/>
        <v>-6.0257680515297896E-2</v>
      </c>
      <c r="D3139" s="128">
        <f t="shared" si="145"/>
        <v>-60257.680515297892</v>
      </c>
      <c r="E3139" s="128" t="e">
        <f t="shared" ca="1" si="146"/>
        <v>#NAME?</v>
      </c>
    </row>
    <row r="3140" spans="1:5" x14ac:dyDescent="0.3">
      <c r="A3140" s="73">
        <v>39289</v>
      </c>
      <c r="B3140" s="130">
        <v>1482.660034</v>
      </c>
      <c r="C3140" s="125">
        <f t="shared" si="144"/>
        <v>-4.2023595696295324E-2</v>
      </c>
      <c r="D3140" s="128">
        <f t="shared" si="145"/>
        <v>-42023.595696295321</v>
      </c>
      <c r="E3140" s="128" t="e">
        <f t="shared" ca="1" si="146"/>
        <v>#NAME?</v>
      </c>
    </row>
    <row r="3141" spans="1:5" x14ac:dyDescent="0.3">
      <c r="A3141" s="73">
        <v>39288</v>
      </c>
      <c r="B3141" s="130">
        <v>1518.089966</v>
      </c>
      <c r="C3141" s="125">
        <f t="shared" si="144"/>
        <v>-4.4117832678514102E-4</v>
      </c>
      <c r="D3141" s="128">
        <f t="shared" si="145"/>
        <v>-441.178326785141</v>
      </c>
      <c r="E3141" s="128" t="e">
        <f t="shared" ca="1" si="146"/>
        <v>#NAME?</v>
      </c>
    </row>
    <row r="3142" spans="1:5" x14ac:dyDescent="0.3">
      <c r="A3142" s="73">
        <v>39287</v>
      </c>
      <c r="B3142" s="130">
        <v>1511.040039</v>
      </c>
      <c r="C3142" s="125">
        <f t="shared" si="144"/>
        <v>6.0925224687191637E-4</v>
      </c>
      <c r="D3142" s="128">
        <f t="shared" si="145"/>
        <v>609.25224687191633</v>
      </c>
      <c r="E3142" s="128" t="e">
        <f t="shared" ca="1" si="146"/>
        <v>#NAME?</v>
      </c>
    </row>
    <row r="3143" spans="1:5" x14ac:dyDescent="0.3">
      <c r="A3143" s="73">
        <v>39286</v>
      </c>
      <c r="B3143" s="130">
        <v>1541.5699460000001</v>
      </c>
      <c r="C3143" s="125">
        <f t="shared" si="144"/>
        <v>6.3452493078866024E-3</v>
      </c>
      <c r="D3143" s="128">
        <f t="shared" si="145"/>
        <v>6345.2493078866028</v>
      </c>
      <c r="E3143" s="128" t="e">
        <f t="shared" ca="1" si="146"/>
        <v>#NAME?</v>
      </c>
    </row>
    <row r="3144" spans="1:5" x14ac:dyDescent="0.3">
      <c r="A3144" s="73">
        <v>39283</v>
      </c>
      <c r="B3144" s="130">
        <v>1534.099976</v>
      </c>
      <c r="C3144" s="125">
        <f t="shared" ref="C3144:C3207" si="147">B3144/B3154-1</f>
        <v>2.3914920814263052E-3</v>
      </c>
      <c r="D3144" s="128">
        <f t="shared" ref="D3144:D3207" si="148">C3144*$B$5</f>
        <v>2391.492081426305</v>
      </c>
      <c r="E3144" s="128" t="e">
        <f t="shared" ref="E3144:E3207" ca="1" si="149">ABS(_xlfn.PERCENTILE.INC(OFFSET(D3144,0,0,Window),1-VaRLevel))</f>
        <v>#NAME?</v>
      </c>
    </row>
    <row r="3145" spans="1:5" x14ac:dyDescent="0.3">
      <c r="A3145" s="73">
        <v>39282</v>
      </c>
      <c r="B3145" s="130">
        <v>1553.079956</v>
      </c>
      <c r="C3145" s="125">
        <f t="shared" si="147"/>
        <v>1.8146015185850128E-2</v>
      </c>
      <c r="D3145" s="128">
        <f t="shared" si="148"/>
        <v>18146.015185850127</v>
      </c>
      <c r="E3145" s="128" t="e">
        <f t="shared" ca="1" si="149"/>
        <v>#NAME?</v>
      </c>
    </row>
    <row r="3146" spans="1:5" x14ac:dyDescent="0.3">
      <c r="A3146" s="73">
        <v>39281</v>
      </c>
      <c r="B3146" s="130">
        <v>1546.170044</v>
      </c>
      <c r="C3146" s="125">
        <f t="shared" si="147"/>
        <v>1.3968436043624743E-2</v>
      </c>
      <c r="D3146" s="128">
        <f t="shared" si="148"/>
        <v>13968.436043624744</v>
      </c>
      <c r="E3146" s="128" t="e">
        <f t="shared" ca="1" si="149"/>
        <v>#NAME?</v>
      </c>
    </row>
    <row r="3147" spans="1:5" x14ac:dyDescent="0.3">
      <c r="A3147" s="73">
        <v>39280</v>
      </c>
      <c r="B3147" s="130">
        <v>1549.369995</v>
      </c>
      <c r="C3147" s="125">
        <f t="shared" si="147"/>
        <v>1.9704718174542668E-2</v>
      </c>
      <c r="D3147" s="128">
        <f t="shared" si="148"/>
        <v>19704.718174542668</v>
      </c>
      <c r="E3147" s="128" t="e">
        <f t="shared" ca="1" si="149"/>
        <v>#NAME?</v>
      </c>
    </row>
    <row r="3148" spans="1:5" x14ac:dyDescent="0.3">
      <c r="A3148" s="73">
        <v>39279</v>
      </c>
      <c r="B3148" s="130">
        <v>1549.5200199999999</v>
      </c>
      <c r="C3148" s="125">
        <f t="shared" si="147"/>
        <v>3.0711440939950485E-2</v>
      </c>
      <c r="D3148" s="128">
        <f t="shared" si="148"/>
        <v>30711.440939950484</v>
      </c>
      <c r="E3148" s="128" t="e">
        <f t="shared" ca="1" si="149"/>
        <v>#NAME?</v>
      </c>
    </row>
    <row r="3149" spans="1:5" x14ac:dyDescent="0.3">
      <c r="A3149" s="73">
        <v>39276</v>
      </c>
      <c r="B3149" s="130">
        <v>1552.5</v>
      </c>
      <c r="C3149" s="125">
        <f t="shared" si="147"/>
        <v>3.1075067716842986E-2</v>
      </c>
      <c r="D3149" s="128">
        <f t="shared" si="148"/>
        <v>31075.067716842987</v>
      </c>
      <c r="E3149" s="128" t="e">
        <f t="shared" ca="1" si="149"/>
        <v>#NAME?</v>
      </c>
    </row>
    <row r="3150" spans="1:5" x14ac:dyDescent="0.3">
      <c r="A3150" s="73">
        <v>39275</v>
      </c>
      <c r="B3150" s="130">
        <v>1547.6999510000001</v>
      </c>
      <c r="C3150" s="125">
        <f t="shared" si="147"/>
        <v>2.7457271222663726E-2</v>
      </c>
      <c r="D3150" s="128">
        <f t="shared" si="148"/>
        <v>27457.271222663727</v>
      </c>
      <c r="E3150" s="128" t="e">
        <f t="shared" ca="1" si="149"/>
        <v>#NAME?</v>
      </c>
    </row>
    <row r="3151" spans="1:5" x14ac:dyDescent="0.3">
      <c r="A3151" s="73">
        <v>39274</v>
      </c>
      <c r="B3151" s="130">
        <v>1518.76001</v>
      </c>
      <c r="C3151" s="125">
        <f t="shared" si="147"/>
        <v>1.732880168000861E-2</v>
      </c>
      <c r="D3151" s="128">
        <f t="shared" si="148"/>
        <v>17328.801680008612</v>
      </c>
      <c r="E3151" s="128" t="e">
        <f t="shared" ca="1" si="149"/>
        <v>#NAME?</v>
      </c>
    </row>
    <row r="3152" spans="1:5" x14ac:dyDescent="0.3">
      <c r="A3152" s="73">
        <v>39273</v>
      </c>
      <c r="B3152" s="130">
        <v>1510.119995</v>
      </c>
      <c r="C3152" s="125">
        <f t="shared" si="147"/>
        <v>8.2657905128111775E-3</v>
      </c>
      <c r="D3152" s="128">
        <f t="shared" si="148"/>
        <v>8265.7905128111779</v>
      </c>
      <c r="E3152" s="128" t="e">
        <f t="shared" ca="1" si="149"/>
        <v>#NAME?</v>
      </c>
    </row>
    <row r="3153" spans="1:5" x14ac:dyDescent="0.3">
      <c r="A3153" s="73">
        <v>39272</v>
      </c>
      <c r="B3153" s="130">
        <v>1531.849976</v>
      </c>
      <c r="C3153" s="125">
        <f t="shared" si="147"/>
        <v>1.9493341929701868E-2</v>
      </c>
      <c r="D3153" s="128">
        <f t="shared" si="148"/>
        <v>19493.34192970187</v>
      </c>
      <c r="E3153" s="128" t="e">
        <f t="shared" ca="1" si="149"/>
        <v>#NAME?</v>
      </c>
    </row>
    <row r="3154" spans="1:5" x14ac:dyDescent="0.3">
      <c r="A3154" s="73">
        <v>39269</v>
      </c>
      <c r="B3154" s="130">
        <v>1530.4399410000001</v>
      </c>
      <c r="C3154" s="125">
        <f t="shared" si="147"/>
        <v>5.4198229654442986E-3</v>
      </c>
      <c r="D3154" s="128">
        <f t="shared" si="148"/>
        <v>5419.8229654442985</v>
      </c>
      <c r="E3154" s="128" t="e">
        <f t="shared" ca="1" si="149"/>
        <v>#NAME?</v>
      </c>
    </row>
    <row r="3155" spans="1:5" x14ac:dyDescent="0.3">
      <c r="A3155" s="73">
        <v>39268</v>
      </c>
      <c r="B3155" s="130">
        <v>1525.400024</v>
      </c>
      <c r="C3155" s="125">
        <f t="shared" si="147"/>
        <v>8.3023044619909836E-3</v>
      </c>
      <c r="D3155" s="128">
        <f t="shared" si="148"/>
        <v>8302.3044619909833</v>
      </c>
      <c r="E3155" s="128" t="e">
        <f t="shared" ca="1" si="149"/>
        <v>#NAME?</v>
      </c>
    </row>
    <row r="3156" spans="1:5" x14ac:dyDescent="0.3">
      <c r="A3156" s="73">
        <v>39266</v>
      </c>
      <c r="B3156" s="130">
        <v>1524.869995</v>
      </c>
      <c r="C3156" s="125">
        <f t="shared" si="147"/>
        <v>-5.7572903971488953E-3</v>
      </c>
      <c r="D3156" s="128">
        <f t="shared" si="148"/>
        <v>-5757.290397148895</v>
      </c>
      <c r="E3156" s="128" t="e">
        <f t="shared" ca="1" si="149"/>
        <v>#NAME?</v>
      </c>
    </row>
    <row r="3157" spans="1:5" x14ac:dyDescent="0.3">
      <c r="A3157" s="73">
        <v>39265</v>
      </c>
      <c r="B3157" s="130">
        <v>1519.4300539999999</v>
      </c>
      <c r="C3157" s="125">
        <f t="shared" si="147"/>
        <v>-7.5895592097655618E-3</v>
      </c>
      <c r="D3157" s="128">
        <f t="shared" si="148"/>
        <v>-7589.5592097655617</v>
      </c>
      <c r="E3157" s="128" t="e">
        <f t="shared" ca="1" si="149"/>
        <v>#NAME?</v>
      </c>
    </row>
    <row r="3158" spans="1:5" x14ac:dyDescent="0.3">
      <c r="A3158" s="73">
        <v>39262</v>
      </c>
      <c r="B3158" s="130">
        <v>1503.349976</v>
      </c>
      <c r="C3158" s="125">
        <f t="shared" si="147"/>
        <v>-1.9283622224629537E-2</v>
      </c>
      <c r="D3158" s="128">
        <f t="shared" si="148"/>
        <v>-19283.622224629537</v>
      </c>
      <c r="E3158" s="128" t="e">
        <f t="shared" ca="1" si="149"/>
        <v>#NAME?</v>
      </c>
    </row>
    <row r="3159" spans="1:5" x14ac:dyDescent="0.3">
      <c r="A3159" s="73">
        <v>39261</v>
      </c>
      <c r="B3159" s="130">
        <v>1505.709961</v>
      </c>
      <c r="C3159" s="125">
        <f t="shared" si="147"/>
        <v>-1.1333125622080886E-2</v>
      </c>
      <c r="D3159" s="128">
        <f t="shared" si="148"/>
        <v>-11333.125622080886</v>
      </c>
      <c r="E3159" s="128" t="e">
        <f t="shared" ca="1" si="149"/>
        <v>#NAME?</v>
      </c>
    </row>
    <row r="3160" spans="1:5" x14ac:dyDescent="0.3">
      <c r="A3160" s="73">
        <v>39260</v>
      </c>
      <c r="B3160" s="130">
        <v>1506.339966</v>
      </c>
      <c r="C3160" s="125">
        <f t="shared" si="147"/>
        <v>-6.1557448053647379E-3</v>
      </c>
      <c r="D3160" s="128">
        <f t="shared" si="148"/>
        <v>-6155.7448053647377</v>
      </c>
      <c r="E3160" s="128" t="e">
        <f t="shared" ca="1" si="149"/>
        <v>#NAME?</v>
      </c>
    </row>
    <row r="3161" spans="1:5" x14ac:dyDescent="0.3">
      <c r="A3161" s="73">
        <v>39259</v>
      </c>
      <c r="B3161" s="130">
        <v>1492.8900149999999</v>
      </c>
      <c r="C3161" s="125">
        <f t="shared" si="147"/>
        <v>-7.3667113194897382E-5</v>
      </c>
      <c r="D3161" s="128">
        <f t="shared" si="148"/>
        <v>-73.667113194897382</v>
      </c>
      <c r="E3161" s="128" t="e">
        <f t="shared" ca="1" si="149"/>
        <v>#NAME?</v>
      </c>
    </row>
    <row r="3162" spans="1:5" x14ac:dyDescent="0.3">
      <c r="A3162" s="73">
        <v>39258</v>
      </c>
      <c r="B3162" s="130">
        <v>1497.73999</v>
      </c>
      <c r="C3162" s="125">
        <f t="shared" si="147"/>
        <v>-7.5408218284193085E-3</v>
      </c>
      <c r="D3162" s="128">
        <f t="shared" si="148"/>
        <v>-7540.8218284193081</v>
      </c>
      <c r="E3162" s="128" t="e">
        <f t="shared" ca="1" si="149"/>
        <v>#NAME?</v>
      </c>
    </row>
    <row r="3163" spans="1:5" x14ac:dyDescent="0.3">
      <c r="A3163" s="73">
        <v>39255</v>
      </c>
      <c r="B3163" s="130">
        <v>1502.5600589999999</v>
      </c>
      <c r="C3163" s="125">
        <f t="shared" si="147"/>
        <v>-3.3893258145812899E-3</v>
      </c>
      <c r="D3163" s="128">
        <f t="shared" si="148"/>
        <v>-3389.3258145812897</v>
      </c>
      <c r="E3163" s="128" t="e">
        <f t="shared" ca="1" si="149"/>
        <v>#NAME?</v>
      </c>
    </row>
    <row r="3164" spans="1:5" x14ac:dyDescent="0.3">
      <c r="A3164" s="73">
        <v>39254</v>
      </c>
      <c r="B3164" s="130">
        <v>1522.1899410000001</v>
      </c>
      <c r="C3164" s="125">
        <f t="shared" si="147"/>
        <v>2.1110584557936463E-2</v>
      </c>
      <c r="D3164" s="128">
        <f t="shared" si="148"/>
        <v>21110.584557936461</v>
      </c>
      <c r="E3164" s="128" t="e">
        <f t="shared" ca="1" si="149"/>
        <v>#NAME?</v>
      </c>
    </row>
    <row r="3165" spans="1:5" x14ac:dyDescent="0.3">
      <c r="A3165" s="73">
        <v>39253</v>
      </c>
      <c r="B3165" s="130">
        <v>1512.839966</v>
      </c>
      <c r="C3165" s="125">
        <f t="shared" si="147"/>
        <v>-2.9920250596685571E-3</v>
      </c>
      <c r="D3165" s="128">
        <f t="shared" si="148"/>
        <v>-2992.0250596685573</v>
      </c>
      <c r="E3165" s="128" t="e">
        <f t="shared" ca="1" si="149"/>
        <v>#NAME?</v>
      </c>
    </row>
    <row r="3166" spans="1:5" x14ac:dyDescent="0.3">
      <c r="A3166" s="73">
        <v>39252</v>
      </c>
      <c r="B3166" s="130">
        <v>1533.6999510000001</v>
      </c>
      <c r="C3166" s="125">
        <f t="shared" si="147"/>
        <v>1.7962703471812169E-3</v>
      </c>
      <c r="D3166" s="128">
        <f t="shared" si="148"/>
        <v>1796.2703471812169</v>
      </c>
      <c r="E3166" s="128" t="e">
        <f t="shared" ca="1" si="149"/>
        <v>#NAME?</v>
      </c>
    </row>
    <row r="3167" spans="1:5" x14ac:dyDescent="0.3">
      <c r="A3167" s="73">
        <v>39251</v>
      </c>
      <c r="B3167" s="130">
        <v>1531.0500489999999</v>
      </c>
      <c r="C3167" s="125">
        <f t="shared" si="147"/>
        <v>-5.2820363536233428E-3</v>
      </c>
      <c r="D3167" s="128">
        <f t="shared" si="148"/>
        <v>-5282.0363536233426</v>
      </c>
      <c r="E3167" s="128" t="e">
        <f t="shared" ca="1" si="149"/>
        <v>#NAME?</v>
      </c>
    </row>
    <row r="3168" spans="1:5" x14ac:dyDescent="0.3">
      <c r="A3168" s="73">
        <v>39248</v>
      </c>
      <c r="B3168" s="130">
        <v>1532.910034</v>
      </c>
      <c r="C3168" s="125">
        <f t="shared" si="147"/>
        <v>-2.2325345144343922E-3</v>
      </c>
      <c r="D3168" s="128">
        <f t="shared" si="148"/>
        <v>-2232.5345144343923</v>
      </c>
      <c r="E3168" s="128" t="e">
        <f t="shared" ca="1" si="149"/>
        <v>#NAME?</v>
      </c>
    </row>
    <row r="3169" spans="1:5" x14ac:dyDescent="0.3">
      <c r="A3169" s="73">
        <v>39247</v>
      </c>
      <c r="B3169" s="130">
        <v>1522.969971</v>
      </c>
      <c r="C3169" s="125">
        <f t="shared" si="147"/>
        <v>-4.9979903731756092E-3</v>
      </c>
      <c r="D3169" s="128">
        <f t="shared" si="148"/>
        <v>-4997.9903731756094</v>
      </c>
      <c r="E3169" s="128" t="e">
        <f t="shared" ca="1" si="149"/>
        <v>#NAME?</v>
      </c>
    </row>
    <row r="3170" spans="1:5" x14ac:dyDescent="0.3">
      <c r="A3170" s="73">
        <v>39246</v>
      </c>
      <c r="B3170" s="130">
        <v>1515.670044</v>
      </c>
      <c r="C3170" s="125">
        <f t="shared" si="147"/>
        <v>-9.5148678239855844E-3</v>
      </c>
      <c r="D3170" s="128">
        <f t="shared" si="148"/>
        <v>-9514.8678239855835</v>
      </c>
      <c r="E3170" s="128" t="e">
        <f t="shared" ca="1" si="149"/>
        <v>#NAME?</v>
      </c>
    </row>
    <row r="3171" spans="1:5" x14ac:dyDescent="0.3">
      <c r="A3171" s="73">
        <v>39245</v>
      </c>
      <c r="B3171" s="130">
        <v>1493</v>
      </c>
      <c r="C3171" s="125">
        <f t="shared" si="147"/>
        <v>-1.6540293686297058E-2</v>
      </c>
      <c r="D3171" s="128">
        <f t="shared" si="148"/>
        <v>-16540.29368629706</v>
      </c>
      <c r="E3171" s="128" t="e">
        <f t="shared" ca="1" si="149"/>
        <v>#NAME?</v>
      </c>
    </row>
    <row r="3172" spans="1:5" x14ac:dyDescent="0.3">
      <c r="A3172" s="73">
        <v>39244</v>
      </c>
      <c r="B3172" s="130">
        <v>1509.119995</v>
      </c>
      <c r="C3172" s="125">
        <f t="shared" si="147"/>
        <v>-4.3609251563395679E-3</v>
      </c>
      <c r="D3172" s="128">
        <f t="shared" si="148"/>
        <v>-4360.9251563395683</v>
      </c>
      <c r="E3172" s="128" t="e">
        <f t="shared" ca="1" si="149"/>
        <v>#NAME?</v>
      </c>
    </row>
    <row r="3173" spans="1:5" x14ac:dyDescent="0.3">
      <c r="A3173" s="73">
        <v>39241</v>
      </c>
      <c r="B3173" s="130">
        <v>1507.670044</v>
      </c>
      <c r="C3173" s="125">
        <f t="shared" si="147"/>
        <v>1.0615783572798243E-4</v>
      </c>
      <c r="D3173" s="128">
        <f t="shared" si="148"/>
        <v>106.15783572798243</v>
      </c>
      <c r="E3173" s="128" t="e">
        <f t="shared" ca="1" si="149"/>
        <v>#NAME?</v>
      </c>
    </row>
    <row r="3174" spans="1:5" x14ac:dyDescent="0.3">
      <c r="A3174" s="73">
        <v>39240</v>
      </c>
      <c r="B3174" s="130">
        <v>1490.719971</v>
      </c>
      <c r="C3174" s="125">
        <f t="shared" si="147"/>
        <v>-2.0732097510818726E-2</v>
      </c>
      <c r="D3174" s="128">
        <f t="shared" si="148"/>
        <v>-20732.097510818727</v>
      </c>
      <c r="E3174" s="128" t="e">
        <f t="shared" ca="1" si="149"/>
        <v>#NAME?</v>
      </c>
    </row>
    <row r="3175" spans="1:5" x14ac:dyDescent="0.3">
      <c r="A3175" s="73">
        <v>39239</v>
      </c>
      <c r="B3175" s="130">
        <v>1517.380005</v>
      </c>
      <c r="C3175" s="125">
        <f t="shared" si="147"/>
        <v>-4.4222174252099844E-3</v>
      </c>
      <c r="D3175" s="128">
        <f t="shared" si="148"/>
        <v>-4422.217425209984</v>
      </c>
      <c r="E3175" s="128" t="e">
        <f t="shared" ca="1" si="149"/>
        <v>#NAME?</v>
      </c>
    </row>
    <row r="3176" spans="1:5" x14ac:dyDescent="0.3">
      <c r="A3176" s="73">
        <v>39238</v>
      </c>
      <c r="B3176" s="130">
        <v>1530.9499510000001</v>
      </c>
      <c r="C3176" s="125">
        <f t="shared" si="147"/>
        <v>3.8357977129757082E-3</v>
      </c>
      <c r="D3176" s="128">
        <f t="shared" si="148"/>
        <v>3835.7977129757082</v>
      </c>
      <c r="E3176" s="128" t="e">
        <f t="shared" ca="1" si="149"/>
        <v>#NAME?</v>
      </c>
    </row>
    <row r="3177" spans="1:5" x14ac:dyDescent="0.3">
      <c r="A3177" s="73">
        <v>39237</v>
      </c>
      <c r="B3177" s="130">
        <v>1539.1800539999999</v>
      </c>
      <c r="C3177" s="125">
        <f t="shared" si="147"/>
        <v>1.0789725168280917E-2</v>
      </c>
      <c r="D3177" s="128">
        <f t="shared" si="148"/>
        <v>10789.725168280916</v>
      </c>
      <c r="E3177" s="128" t="e">
        <f t="shared" ca="1" si="149"/>
        <v>#NAME?</v>
      </c>
    </row>
    <row r="3178" spans="1:5" x14ac:dyDescent="0.3">
      <c r="A3178" s="73">
        <v>39234</v>
      </c>
      <c r="B3178" s="130">
        <v>1536.339966</v>
      </c>
      <c r="C3178" s="125">
        <f t="shared" si="147"/>
        <v>1.5594094199305797E-2</v>
      </c>
      <c r="D3178" s="128">
        <f t="shared" si="148"/>
        <v>15594.094199305797</v>
      </c>
      <c r="E3178" s="128" t="e">
        <f t="shared" ca="1" si="149"/>
        <v>#NAME?</v>
      </c>
    </row>
    <row r="3179" spans="1:5" x14ac:dyDescent="0.3">
      <c r="A3179" s="73">
        <v>39233</v>
      </c>
      <c r="B3179" s="130">
        <v>1530.619995</v>
      </c>
      <c r="C3179" s="125">
        <f t="shared" si="147"/>
        <v>1.088405288595462E-2</v>
      </c>
      <c r="D3179" s="128">
        <f t="shared" si="148"/>
        <v>10884.052885954621</v>
      </c>
      <c r="E3179" s="128" t="e">
        <f t="shared" ca="1" si="149"/>
        <v>#NAME?</v>
      </c>
    </row>
    <row r="3180" spans="1:5" x14ac:dyDescent="0.3">
      <c r="A3180" s="73">
        <v>39232</v>
      </c>
      <c r="B3180" s="130">
        <v>1530.2299800000001</v>
      </c>
      <c r="C3180" s="125">
        <f t="shared" si="147"/>
        <v>1.9344679981438739E-2</v>
      </c>
      <c r="D3180" s="128">
        <f t="shared" si="148"/>
        <v>19344.679981438738</v>
      </c>
      <c r="E3180" s="128" t="e">
        <f t="shared" ca="1" si="149"/>
        <v>#NAME?</v>
      </c>
    </row>
    <row r="3181" spans="1:5" x14ac:dyDescent="0.3">
      <c r="A3181" s="73">
        <v>39231</v>
      </c>
      <c r="B3181" s="130">
        <v>1518.1099850000001</v>
      </c>
      <c r="C3181" s="125">
        <f t="shared" si="147"/>
        <v>9.9524071191445795E-3</v>
      </c>
      <c r="D3181" s="128">
        <f t="shared" si="148"/>
        <v>9952.4071191445801</v>
      </c>
      <c r="E3181" s="128" t="e">
        <f t="shared" ca="1" si="149"/>
        <v>#NAME?</v>
      </c>
    </row>
    <row r="3182" spans="1:5" x14ac:dyDescent="0.3">
      <c r="A3182" s="73">
        <v>39227</v>
      </c>
      <c r="B3182" s="130">
        <v>1515.7299800000001</v>
      </c>
      <c r="C3182" s="125">
        <f t="shared" si="147"/>
        <v>6.5610812215466385E-3</v>
      </c>
      <c r="D3182" s="128">
        <f t="shared" si="148"/>
        <v>6561.0812215466385</v>
      </c>
      <c r="E3182" s="128" t="e">
        <f t="shared" ca="1" si="149"/>
        <v>#NAME?</v>
      </c>
    </row>
    <row r="3183" spans="1:5" x14ac:dyDescent="0.3">
      <c r="A3183" s="73">
        <v>39226</v>
      </c>
      <c r="B3183" s="130">
        <v>1507.51001</v>
      </c>
      <c r="C3183" s="125">
        <f t="shared" si="147"/>
        <v>1.0754516893991095E-2</v>
      </c>
      <c r="D3183" s="128">
        <f t="shared" si="148"/>
        <v>10754.516893991095</v>
      </c>
      <c r="E3183" s="128" t="e">
        <f t="shared" ca="1" si="149"/>
        <v>#NAME?</v>
      </c>
    </row>
    <row r="3184" spans="1:5" x14ac:dyDescent="0.3">
      <c r="A3184" s="73">
        <v>39225</v>
      </c>
      <c r="B3184" s="130">
        <v>1522.280029</v>
      </c>
      <c r="C3184" s="125">
        <f t="shared" si="147"/>
        <v>6.4129323950925521E-3</v>
      </c>
      <c r="D3184" s="128">
        <f t="shared" si="148"/>
        <v>6412.9323950925518</v>
      </c>
      <c r="E3184" s="128" t="e">
        <f t="shared" ca="1" si="149"/>
        <v>#NAME?</v>
      </c>
    </row>
    <row r="3185" spans="1:5" x14ac:dyDescent="0.3">
      <c r="A3185" s="73">
        <v>39224</v>
      </c>
      <c r="B3185" s="130">
        <v>1524.119995</v>
      </c>
      <c r="C3185" s="125">
        <f t="shared" si="147"/>
        <v>1.0877367359618306E-2</v>
      </c>
      <c r="D3185" s="128">
        <f t="shared" si="148"/>
        <v>10877.367359618307</v>
      </c>
      <c r="E3185" s="128" t="e">
        <f t="shared" ca="1" si="149"/>
        <v>#NAME?</v>
      </c>
    </row>
    <row r="3186" spans="1:5" x14ac:dyDescent="0.3">
      <c r="A3186" s="73">
        <v>39223</v>
      </c>
      <c r="B3186" s="130">
        <v>1525.099976</v>
      </c>
      <c r="C3186" s="125">
        <f t="shared" si="147"/>
        <v>1.0347931875187788E-2</v>
      </c>
      <c r="D3186" s="128">
        <f t="shared" si="148"/>
        <v>10347.931875187787</v>
      </c>
      <c r="E3186" s="128" t="e">
        <f t="shared" ca="1" si="149"/>
        <v>#NAME?</v>
      </c>
    </row>
    <row r="3187" spans="1:5" x14ac:dyDescent="0.3">
      <c r="A3187" s="73">
        <v>39220</v>
      </c>
      <c r="B3187" s="130">
        <v>1522.75</v>
      </c>
      <c r="C3187" s="125">
        <f t="shared" si="147"/>
        <v>1.1377376135337514E-2</v>
      </c>
      <c r="D3187" s="128">
        <f t="shared" si="148"/>
        <v>11377.376135337514</v>
      </c>
      <c r="E3187" s="128" t="e">
        <f t="shared" ca="1" si="149"/>
        <v>#NAME?</v>
      </c>
    </row>
    <row r="3188" spans="1:5" x14ac:dyDescent="0.3">
      <c r="A3188" s="73">
        <v>39219</v>
      </c>
      <c r="B3188" s="130">
        <v>1512.75</v>
      </c>
      <c r="C3188" s="125">
        <f t="shared" si="147"/>
        <v>6.8956694976438637E-3</v>
      </c>
      <c r="D3188" s="128">
        <f t="shared" si="148"/>
        <v>6895.6694976438639</v>
      </c>
      <c r="E3188" s="128" t="e">
        <f t="shared" ca="1" si="149"/>
        <v>#NAME?</v>
      </c>
    </row>
    <row r="3189" spans="1:5" x14ac:dyDescent="0.3">
      <c r="A3189" s="73">
        <v>39218</v>
      </c>
      <c r="B3189" s="130">
        <v>1514.1400149999999</v>
      </c>
      <c r="C3189" s="125">
        <f t="shared" si="147"/>
        <v>1.2179775966689288E-2</v>
      </c>
      <c r="D3189" s="128">
        <f t="shared" si="148"/>
        <v>12179.775966689287</v>
      </c>
      <c r="E3189" s="128" t="e">
        <f t="shared" ca="1" si="149"/>
        <v>#NAME?</v>
      </c>
    </row>
    <row r="3190" spans="1:5" x14ac:dyDescent="0.3">
      <c r="A3190" s="73">
        <v>39217</v>
      </c>
      <c r="B3190" s="130">
        <v>1501.1899410000001</v>
      </c>
      <c r="C3190" s="125">
        <f t="shared" si="147"/>
        <v>1.0018092921424637E-2</v>
      </c>
      <c r="D3190" s="128">
        <f t="shared" si="148"/>
        <v>10018.092921424637</v>
      </c>
      <c r="E3190" s="128" t="e">
        <f t="shared" ca="1" si="149"/>
        <v>#NAME?</v>
      </c>
    </row>
    <row r="3191" spans="1:5" x14ac:dyDescent="0.3">
      <c r="A3191" s="73">
        <v>39216</v>
      </c>
      <c r="B3191" s="130">
        <v>1503.150024</v>
      </c>
      <c r="C3191" s="125">
        <f t="shared" si="147"/>
        <v>1.4018112259483573E-2</v>
      </c>
      <c r="D3191" s="128">
        <f t="shared" si="148"/>
        <v>14018.112259483572</v>
      </c>
      <c r="E3191" s="128" t="e">
        <f t="shared" ca="1" si="149"/>
        <v>#NAME?</v>
      </c>
    </row>
    <row r="3192" spans="1:5" x14ac:dyDescent="0.3">
      <c r="A3192" s="73">
        <v>39213</v>
      </c>
      <c r="B3192" s="130">
        <v>1505.849976</v>
      </c>
      <c r="C3192" s="125">
        <f t="shared" si="147"/>
        <v>7.8845237678049074E-3</v>
      </c>
      <c r="D3192" s="128">
        <f t="shared" si="148"/>
        <v>7884.523767804907</v>
      </c>
      <c r="E3192" s="128" t="e">
        <f t="shared" ca="1" si="149"/>
        <v>#NAME?</v>
      </c>
    </row>
    <row r="3193" spans="1:5" x14ac:dyDescent="0.3">
      <c r="A3193" s="73">
        <v>39212</v>
      </c>
      <c r="B3193" s="130">
        <v>1491.469971</v>
      </c>
      <c r="C3193" s="125">
        <f t="shared" si="147"/>
        <v>-1.8604845240086654E-3</v>
      </c>
      <c r="D3193" s="128">
        <f t="shared" si="148"/>
        <v>-1860.4845240086654</v>
      </c>
      <c r="E3193" s="128" t="e">
        <f t="shared" ca="1" si="149"/>
        <v>#NAME?</v>
      </c>
    </row>
    <row r="3194" spans="1:5" x14ac:dyDescent="0.3">
      <c r="A3194" s="73">
        <v>39211</v>
      </c>
      <c r="B3194" s="130">
        <v>1512.579956</v>
      </c>
      <c r="C3194" s="125">
        <f t="shared" si="147"/>
        <v>1.1474977929345043E-2</v>
      </c>
      <c r="D3194" s="128">
        <f t="shared" si="148"/>
        <v>11474.977929345043</v>
      </c>
      <c r="E3194" s="128" t="e">
        <f t="shared" ca="1" si="149"/>
        <v>#NAME?</v>
      </c>
    </row>
    <row r="3195" spans="1:5" x14ac:dyDescent="0.3">
      <c r="A3195" s="73">
        <v>39210</v>
      </c>
      <c r="B3195" s="130">
        <v>1507.719971</v>
      </c>
      <c r="C3195" s="125">
        <f t="shared" si="147"/>
        <v>1.8447549241617844E-2</v>
      </c>
      <c r="D3195" s="128">
        <f t="shared" si="148"/>
        <v>18447.549241617846</v>
      </c>
      <c r="E3195" s="128" t="e">
        <f t="shared" ca="1" si="149"/>
        <v>#NAME?</v>
      </c>
    </row>
    <row r="3196" spans="1:5" x14ac:dyDescent="0.3">
      <c r="A3196" s="73">
        <v>39209</v>
      </c>
      <c r="B3196" s="130">
        <v>1509.4799800000001</v>
      </c>
      <c r="C3196" s="125">
        <f t="shared" si="147"/>
        <v>1.9278375722665997E-2</v>
      </c>
      <c r="D3196" s="128">
        <f t="shared" si="148"/>
        <v>19278.375722665998</v>
      </c>
      <c r="E3196" s="128" t="e">
        <f t="shared" ca="1" si="149"/>
        <v>#NAME?</v>
      </c>
    </row>
    <row r="3197" spans="1:5" x14ac:dyDescent="0.3">
      <c r="A3197" s="73">
        <v>39206</v>
      </c>
      <c r="B3197" s="130">
        <v>1505.619995</v>
      </c>
      <c r="C3197" s="125">
        <f t="shared" si="147"/>
        <v>1.4329517528822944E-2</v>
      </c>
      <c r="D3197" s="128">
        <f t="shared" si="148"/>
        <v>14329.517528822944</v>
      </c>
      <c r="E3197" s="128" t="e">
        <f t="shared" ca="1" si="149"/>
        <v>#NAME?</v>
      </c>
    </row>
    <row r="3198" spans="1:5" x14ac:dyDescent="0.3">
      <c r="A3198" s="73">
        <v>39205</v>
      </c>
      <c r="B3198" s="130">
        <v>1502.3900149999999</v>
      </c>
      <c r="C3198" s="125">
        <f t="shared" si="147"/>
        <v>2.1526748914168392E-2</v>
      </c>
      <c r="D3198" s="128">
        <f t="shared" si="148"/>
        <v>21526.748914168391</v>
      </c>
      <c r="E3198" s="128" t="e">
        <f t="shared" ca="1" si="149"/>
        <v>#NAME?</v>
      </c>
    </row>
    <row r="3199" spans="1:5" x14ac:dyDescent="0.3">
      <c r="A3199" s="73">
        <v>39204</v>
      </c>
      <c r="B3199" s="130">
        <v>1495.920044</v>
      </c>
      <c r="C3199" s="125">
        <f t="shared" si="147"/>
        <v>1.5904953480475381E-2</v>
      </c>
      <c r="D3199" s="128">
        <f t="shared" si="148"/>
        <v>15904.95348047538</v>
      </c>
      <c r="E3199" s="128" t="e">
        <f t="shared" ca="1" si="149"/>
        <v>#NAME?</v>
      </c>
    </row>
    <row r="3200" spans="1:5" x14ac:dyDescent="0.3">
      <c r="A3200" s="73">
        <v>39203</v>
      </c>
      <c r="B3200" s="130">
        <v>1486.3000489999999</v>
      </c>
      <c r="C3200" s="125">
        <f t="shared" si="147"/>
        <v>1.0071539675313712E-2</v>
      </c>
      <c r="D3200" s="128">
        <f t="shared" si="148"/>
        <v>10071.539675313712</v>
      </c>
      <c r="E3200" s="128" t="e">
        <f t="shared" ca="1" si="149"/>
        <v>#NAME?</v>
      </c>
    </row>
    <row r="3201" spans="1:5" x14ac:dyDescent="0.3">
      <c r="A3201" s="73">
        <v>39202</v>
      </c>
      <c r="B3201" s="130">
        <v>1482.369995</v>
      </c>
      <c r="C3201" s="125">
        <f t="shared" si="147"/>
        <v>9.5619100752037944E-3</v>
      </c>
      <c r="D3201" s="128">
        <f t="shared" si="148"/>
        <v>9561.9100752037939</v>
      </c>
      <c r="E3201" s="128" t="e">
        <f t="shared" ca="1" si="149"/>
        <v>#NAME?</v>
      </c>
    </row>
    <row r="3202" spans="1:5" x14ac:dyDescent="0.3">
      <c r="A3202" s="73">
        <v>39199</v>
      </c>
      <c r="B3202" s="130">
        <v>1494.0699460000001</v>
      </c>
      <c r="C3202" s="125">
        <f t="shared" si="147"/>
        <v>2.837180072335288E-2</v>
      </c>
      <c r="D3202" s="128">
        <f t="shared" si="148"/>
        <v>28371.800723352881</v>
      </c>
      <c r="E3202" s="128" t="e">
        <f t="shared" ca="1" si="149"/>
        <v>#NAME?</v>
      </c>
    </row>
    <row r="3203" spans="1:5" x14ac:dyDescent="0.3">
      <c r="A3203" s="73">
        <v>39198</v>
      </c>
      <c r="B3203" s="130">
        <v>1494.25</v>
      </c>
      <c r="C3203" s="125">
        <f t="shared" si="147"/>
        <v>3.208312572726002E-2</v>
      </c>
      <c r="D3203" s="128">
        <f t="shared" si="148"/>
        <v>32083.12572726002</v>
      </c>
      <c r="E3203" s="128" t="e">
        <f t="shared" ca="1" si="149"/>
        <v>#NAME?</v>
      </c>
    </row>
    <row r="3204" spans="1:5" x14ac:dyDescent="0.3">
      <c r="A3204" s="73">
        <v>39197</v>
      </c>
      <c r="B3204" s="130">
        <v>1495.420044</v>
      </c>
      <c r="C3204" s="125">
        <f t="shared" si="147"/>
        <v>3.9301708421545012E-2</v>
      </c>
      <c r="D3204" s="128">
        <f t="shared" si="148"/>
        <v>39301.708421545009</v>
      </c>
      <c r="E3204" s="128" t="e">
        <f t="shared" ca="1" si="149"/>
        <v>#NAME?</v>
      </c>
    </row>
    <row r="3205" spans="1:5" x14ac:dyDescent="0.3">
      <c r="A3205" s="73">
        <v>39196</v>
      </c>
      <c r="B3205" s="130">
        <v>1480.410034</v>
      </c>
      <c r="C3205" s="125">
        <f t="shared" si="147"/>
        <v>2.2107318241903373E-2</v>
      </c>
      <c r="D3205" s="128">
        <f t="shared" si="148"/>
        <v>22107.318241903373</v>
      </c>
      <c r="E3205" s="128" t="e">
        <f t="shared" ca="1" si="149"/>
        <v>#NAME?</v>
      </c>
    </row>
    <row r="3206" spans="1:5" x14ac:dyDescent="0.3">
      <c r="A3206" s="73">
        <v>39195</v>
      </c>
      <c r="B3206" s="130">
        <v>1480.9300539999999</v>
      </c>
      <c r="C3206" s="125">
        <f t="shared" si="147"/>
        <v>2.5141781779945083E-2</v>
      </c>
      <c r="D3206" s="128">
        <f t="shared" si="148"/>
        <v>25141.781779945082</v>
      </c>
      <c r="E3206" s="128" t="e">
        <f t="shared" ca="1" si="149"/>
        <v>#NAME?</v>
      </c>
    </row>
    <row r="3207" spans="1:5" x14ac:dyDescent="0.3">
      <c r="A3207" s="73">
        <v>39192</v>
      </c>
      <c r="B3207" s="130">
        <v>1484.349976</v>
      </c>
      <c r="C3207" s="125">
        <f t="shared" si="147"/>
        <v>2.8114067240302631E-2</v>
      </c>
      <c r="D3207" s="128">
        <f t="shared" si="148"/>
        <v>28114.067240302633</v>
      </c>
      <c r="E3207" s="128" t="e">
        <f t="shared" ca="1" si="149"/>
        <v>#NAME?</v>
      </c>
    </row>
    <row r="3208" spans="1:5" x14ac:dyDescent="0.3">
      <c r="A3208" s="73">
        <v>39191</v>
      </c>
      <c r="B3208" s="130">
        <v>1470.7299800000001</v>
      </c>
      <c r="C3208" s="125">
        <f t="shared" ref="C3208:C3271" si="150">B3208/B3218-1</f>
        <v>2.1787299380240377E-2</v>
      </c>
      <c r="D3208" s="128">
        <f t="shared" ref="D3208:D3271" si="151">C3208*$B$5</f>
        <v>21787.299380240376</v>
      </c>
      <c r="E3208" s="128" t="e">
        <f t="shared" ref="E3208:E3271" ca="1" si="152">ABS(_xlfn.PERCENTILE.INC(OFFSET(D3208,0,0,Window),1-VaRLevel))</f>
        <v>#NAME?</v>
      </c>
    </row>
    <row r="3209" spans="1:5" x14ac:dyDescent="0.3">
      <c r="A3209" s="73">
        <v>39190</v>
      </c>
      <c r="B3209" s="130">
        <v>1472.5</v>
      </c>
      <c r="C3209" s="125">
        <f t="shared" si="150"/>
        <v>2.4155448727467554E-2</v>
      </c>
      <c r="D3209" s="128">
        <f t="shared" si="151"/>
        <v>24155.448727467556</v>
      </c>
      <c r="E3209" s="128" t="e">
        <f t="shared" ca="1" si="152"/>
        <v>#NAME?</v>
      </c>
    </row>
    <row r="3210" spans="1:5" x14ac:dyDescent="0.3">
      <c r="A3210" s="73">
        <v>39189</v>
      </c>
      <c r="B3210" s="130">
        <v>1471.4799800000001</v>
      </c>
      <c r="C3210" s="125">
        <f t="shared" si="150"/>
        <v>3.2943687049074688E-2</v>
      </c>
      <c r="D3210" s="128">
        <f t="shared" si="151"/>
        <v>32943.687049074688</v>
      </c>
      <c r="E3210" s="128" t="e">
        <f t="shared" ca="1" si="152"/>
        <v>#NAME?</v>
      </c>
    </row>
    <row r="3211" spans="1:5" x14ac:dyDescent="0.3">
      <c r="A3211" s="73">
        <v>39188</v>
      </c>
      <c r="B3211" s="130">
        <v>1468.329956</v>
      </c>
      <c r="C3211" s="125">
        <f t="shared" si="150"/>
        <v>3.3409323579479899E-2</v>
      </c>
      <c r="D3211" s="128">
        <f t="shared" si="151"/>
        <v>33409.323579479897</v>
      </c>
      <c r="E3211" s="128" t="e">
        <f t="shared" ca="1" si="152"/>
        <v>#NAME?</v>
      </c>
    </row>
    <row r="3212" spans="1:5" x14ac:dyDescent="0.3">
      <c r="A3212" s="73">
        <v>39185</v>
      </c>
      <c r="B3212" s="130">
        <v>1452.849976</v>
      </c>
      <c r="C3212" s="125">
        <f t="shared" si="150"/>
        <v>2.1314099795358254E-2</v>
      </c>
      <c r="D3212" s="128">
        <f t="shared" si="151"/>
        <v>21314.099795358256</v>
      </c>
      <c r="E3212" s="128" t="e">
        <f t="shared" ca="1" si="152"/>
        <v>#NAME?</v>
      </c>
    </row>
    <row r="3213" spans="1:5" x14ac:dyDescent="0.3">
      <c r="A3213" s="73">
        <v>39184</v>
      </c>
      <c r="B3213" s="130">
        <v>1447.8000489999999</v>
      </c>
      <c r="C3213" s="125">
        <f t="shared" si="150"/>
        <v>2.1570295175381338E-2</v>
      </c>
      <c r="D3213" s="128">
        <f t="shared" si="151"/>
        <v>21570.295175381336</v>
      </c>
      <c r="E3213" s="128" t="e">
        <f t="shared" ca="1" si="152"/>
        <v>#NAME?</v>
      </c>
    </row>
    <row r="3214" spans="1:5" x14ac:dyDescent="0.3">
      <c r="A3214" s="73">
        <v>39183</v>
      </c>
      <c r="B3214" s="130">
        <v>1438.869995</v>
      </c>
      <c r="C3214" s="125">
        <f t="shared" si="150"/>
        <v>7.18181316645361E-3</v>
      </c>
      <c r="D3214" s="128">
        <f t="shared" si="151"/>
        <v>7181.8131664536104</v>
      </c>
      <c r="E3214" s="128" t="e">
        <f t="shared" ca="1" si="152"/>
        <v>#NAME?</v>
      </c>
    </row>
    <row r="3215" spans="1:5" x14ac:dyDescent="0.3">
      <c r="A3215" s="73">
        <v>39182</v>
      </c>
      <c r="B3215" s="130">
        <v>1448.3900149999999</v>
      </c>
      <c r="C3215" s="125">
        <f t="shared" si="150"/>
        <v>7.5756626086955769E-3</v>
      </c>
      <c r="D3215" s="128">
        <f t="shared" si="151"/>
        <v>7575.6626086955766</v>
      </c>
      <c r="E3215" s="128" t="e">
        <f t="shared" ca="1" si="152"/>
        <v>#NAME?</v>
      </c>
    </row>
    <row r="3216" spans="1:5" x14ac:dyDescent="0.3">
      <c r="A3216" s="73">
        <v>39181</v>
      </c>
      <c r="B3216" s="130">
        <v>1444.6099850000001</v>
      </c>
      <c r="C3216" s="125">
        <f t="shared" si="150"/>
        <v>5.9187667301121571E-3</v>
      </c>
      <c r="D3216" s="128">
        <f t="shared" si="151"/>
        <v>5918.7667301121573</v>
      </c>
      <c r="E3216" s="128" t="e">
        <f t="shared" ca="1" si="152"/>
        <v>#NAME?</v>
      </c>
    </row>
    <row r="3217" spans="1:5" x14ac:dyDescent="0.3">
      <c r="A3217" s="73">
        <v>39177</v>
      </c>
      <c r="B3217" s="130">
        <v>1443.76001</v>
      </c>
      <c r="C3217" s="125">
        <f t="shared" si="150"/>
        <v>6.4271269879836446E-3</v>
      </c>
      <c r="D3217" s="128">
        <f t="shared" si="151"/>
        <v>6427.1269879836445</v>
      </c>
      <c r="E3217" s="128" t="e">
        <f t="shared" ca="1" si="152"/>
        <v>#NAME?</v>
      </c>
    </row>
    <row r="3218" spans="1:5" x14ac:dyDescent="0.3">
      <c r="A3218" s="73">
        <v>39176</v>
      </c>
      <c r="B3218" s="130">
        <v>1439.369995</v>
      </c>
      <c r="C3218" s="125">
        <f t="shared" si="150"/>
        <v>3.0173067526515496E-3</v>
      </c>
      <c r="D3218" s="128">
        <f t="shared" si="151"/>
        <v>3017.3067526515497</v>
      </c>
      <c r="E3218" s="128" t="e">
        <f t="shared" ca="1" si="152"/>
        <v>#NAME?</v>
      </c>
    </row>
    <row r="3219" spans="1:5" x14ac:dyDescent="0.3">
      <c r="A3219" s="73">
        <v>39175</v>
      </c>
      <c r="B3219" s="130">
        <v>1437.7700199999999</v>
      </c>
      <c r="C3219" s="125">
        <f t="shared" si="150"/>
        <v>1.9015748452754222E-2</v>
      </c>
      <c r="D3219" s="128">
        <f t="shared" si="151"/>
        <v>19015.748452754222</v>
      </c>
      <c r="E3219" s="128" t="e">
        <f t="shared" ca="1" si="152"/>
        <v>#NAME?</v>
      </c>
    </row>
    <row r="3220" spans="1:5" x14ac:dyDescent="0.3">
      <c r="A3220" s="73">
        <v>39174</v>
      </c>
      <c r="B3220" s="130">
        <v>1424.5500489999999</v>
      </c>
      <c r="C3220" s="125">
        <f t="shared" si="150"/>
        <v>1.6040675187652509E-2</v>
      </c>
      <c r="D3220" s="128">
        <f t="shared" si="151"/>
        <v>16040.675187652509</v>
      </c>
      <c r="E3220" s="128" t="e">
        <f t="shared" ca="1" si="152"/>
        <v>#NAME?</v>
      </c>
    </row>
    <row r="3221" spans="1:5" x14ac:dyDescent="0.3">
      <c r="A3221" s="73">
        <v>39171</v>
      </c>
      <c r="B3221" s="130">
        <v>1420.8599850000001</v>
      </c>
      <c r="C3221" s="125">
        <f t="shared" si="150"/>
        <v>2.4449356644449027E-2</v>
      </c>
      <c r="D3221" s="128">
        <f t="shared" si="151"/>
        <v>24449.356644449028</v>
      </c>
      <c r="E3221" s="128" t="e">
        <f t="shared" ca="1" si="152"/>
        <v>#NAME?</v>
      </c>
    </row>
    <row r="3222" spans="1:5" x14ac:dyDescent="0.3">
      <c r="A3222" s="73">
        <v>39170</v>
      </c>
      <c r="B3222" s="130">
        <v>1422.530029</v>
      </c>
      <c r="C3222" s="125">
        <f t="shared" si="150"/>
        <v>2.1726951022724261E-2</v>
      </c>
      <c r="D3222" s="128">
        <f t="shared" si="151"/>
        <v>21726.951022724261</v>
      </c>
      <c r="E3222" s="128" t="e">
        <f t="shared" ca="1" si="152"/>
        <v>#NAME?</v>
      </c>
    </row>
    <row r="3223" spans="1:5" x14ac:dyDescent="0.3">
      <c r="A3223" s="73">
        <v>39169</v>
      </c>
      <c r="B3223" s="130">
        <v>1417.2299800000001</v>
      </c>
      <c r="C3223" s="125">
        <f t="shared" si="150"/>
        <v>2.1669971990831316E-2</v>
      </c>
      <c r="D3223" s="128">
        <f t="shared" si="151"/>
        <v>21669.971990831316</v>
      </c>
      <c r="E3223" s="128" t="e">
        <f t="shared" ca="1" si="152"/>
        <v>#NAME?</v>
      </c>
    </row>
    <row r="3224" spans="1:5" x14ac:dyDescent="0.3">
      <c r="A3224" s="73">
        <v>39168</v>
      </c>
      <c r="B3224" s="130">
        <v>1428.6099850000001</v>
      </c>
      <c r="C3224" s="125">
        <f t="shared" si="150"/>
        <v>3.6764785225497532E-2</v>
      </c>
      <c r="D3224" s="128">
        <f t="shared" si="151"/>
        <v>36764.78522549753</v>
      </c>
      <c r="E3224" s="128" t="e">
        <f t="shared" ca="1" si="152"/>
        <v>#NAME?</v>
      </c>
    </row>
    <row r="3225" spans="1:5" x14ac:dyDescent="0.3">
      <c r="A3225" s="73">
        <v>39167</v>
      </c>
      <c r="B3225" s="130">
        <v>1437.5</v>
      </c>
      <c r="C3225" s="125">
        <f t="shared" si="150"/>
        <v>2.1967883212874462E-2</v>
      </c>
      <c r="D3225" s="128">
        <f t="shared" si="151"/>
        <v>21967.883212874462</v>
      </c>
      <c r="E3225" s="128" t="e">
        <f t="shared" ca="1" si="152"/>
        <v>#NAME?</v>
      </c>
    </row>
    <row r="3226" spans="1:5" x14ac:dyDescent="0.3">
      <c r="A3226" s="73">
        <v>39164</v>
      </c>
      <c r="B3226" s="130">
        <v>1436.1099850000001</v>
      </c>
      <c r="C3226" s="125">
        <f t="shared" si="150"/>
        <v>2.3716189876500815E-2</v>
      </c>
      <c r="D3226" s="128">
        <f t="shared" si="151"/>
        <v>23716.189876500815</v>
      </c>
      <c r="E3226" s="128" t="e">
        <f t="shared" ca="1" si="152"/>
        <v>#NAME?</v>
      </c>
    </row>
    <row r="3227" spans="1:5" x14ac:dyDescent="0.3">
      <c r="A3227" s="73">
        <v>39163</v>
      </c>
      <c r="B3227" s="130">
        <v>1434.540039</v>
      </c>
      <c r="C3227" s="125">
        <f t="shared" si="150"/>
        <v>2.3290003959404837E-2</v>
      </c>
      <c r="D3227" s="128">
        <f t="shared" si="151"/>
        <v>23290.003959404836</v>
      </c>
      <c r="E3227" s="128" t="e">
        <f t="shared" ca="1" si="152"/>
        <v>#NAME?</v>
      </c>
    </row>
    <row r="3228" spans="1:5" x14ac:dyDescent="0.3">
      <c r="A3228" s="73">
        <v>39162</v>
      </c>
      <c r="B3228" s="130">
        <v>1435.040039</v>
      </c>
      <c r="C3228" s="125">
        <f t="shared" si="150"/>
        <v>3.0941808298535545E-2</v>
      </c>
      <c r="D3228" s="128">
        <f t="shared" si="151"/>
        <v>30941.808298535543</v>
      </c>
      <c r="E3228" s="128" t="e">
        <f t="shared" ca="1" si="152"/>
        <v>#NAME?</v>
      </c>
    </row>
    <row r="3229" spans="1:5" x14ac:dyDescent="0.3">
      <c r="A3229" s="73">
        <v>39161</v>
      </c>
      <c r="B3229" s="130">
        <v>1410.9399410000001</v>
      </c>
      <c r="C3229" s="125">
        <f t="shared" si="150"/>
        <v>1.1129278578772217E-2</v>
      </c>
      <c r="D3229" s="128">
        <f t="shared" si="151"/>
        <v>11129.278578772217</v>
      </c>
      <c r="E3229" s="128" t="e">
        <f t="shared" ca="1" si="152"/>
        <v>#NAME?</v>
      </c>
    </row>
    <row r="3230" spans="1:5" x14ac:dyDescent="0.3">
      <c r="A3230" s="73">
        <v>39160</v>
      </c>
      <c r="B3230" s="130">
        <v>1402.0600589999999</v>
      </c>
      <c r="C3230" s="125">
        <f t="shared" si="150"/>
        <v>2.0333059777650542E-2</v>
      </c>
      <c r="D3230" s="128">
        <f t="shared" si="151"/>
        <v>20333.059777650542</v>
      </c>
      <c r="E3230" s="128" t="e">
        <f t="shared" ca="1" si="152"/>
        <v>#NAME?</v>
      </c>
    </row>
    <row r="3231" spans="1:5" x14ac:dyDescent="0.3">
      <c r="A3231" s="73">
        <v>39157</v>
      </c>
      <c r="B3231" s="130">
        <v>1386.9499510000001</v>
      </c>
      <c r="C3231" s="125">
        <f t="shared" si="150"/>
        <v>-1.5866331669422973E-4</v>
      </c>
      <c r="D3231" s="128">
        <f t="shared" si="151"/>
        <v>-158.66331669422974</v>
      </c>
      <c r="E3231" s="128" t="e">
        <f t="shared" ca="1" si="152"/>
        <v>#NAME?</v>
      </c>
    </row>
    <row r="3232" spans="1:5" x14ac:dyDescent="0.3">
      <c r="A3232" s="73">
        <v>39156</v>
      </c>
      <c r="B3232" s="130">
        <v>1392.280029</v>
      </c>
      <c r="C3232" s="125">
        <f t="shared" si="150"/>
        <v>-7.7610087576812647E-3</v>
      </c>
      <c r="D3232" s="128">
        <f t="shared" si="151"/>
        <v>-7761.0087576812648</v>
      </c>
      <c r="E3232" s="128" t="e">
        <f t="shared" ca="1" si="152"/>
        <v>#NAME?</v>
      </c>
    </row>
    <row r="3233" spans="1:5" x14ac:dyDescent="0.3">
      <c r="A3233" s="73">
        <v>39155</v>
      </c>
      <c r="B3233" s="130">
        <v>1387.170044</v>
      </c>
      <c r="C3233" s="125">
        <f t="shared" si="150"/>
        <v>-1.3967602645861388E-2</v>
      </c>
      <c r="D3233" s="128">
        <f t="shared" si="151"/>
        <v>-13967.602645861387</v>
      </c>
      <c r="E3233" s="128" t="e">
        <f t="shared" ca="1" si="152"/>
        <v>#NAME?</v>
      </c>
    </row>
    <row r="3234" spans="1:5" x14ac:dyDescent="0.3">
      <c r="A3234" s="73">
        <v>39154</v>
      </c>
      <c r="B3234" s="130">
        <v>1377.9499510000001</v>
      </c>
      <c r="C3234" s="125">
        <f t="shared" si="150"/>
        <v>-1.5074685078401817E-2</v>
      </c>
      <c r="D3234" s="128">
        <f t="shared" si="151"/>
        <v>-15074.685078401817</v>
      </c>
      <c r="E3234" s="128" t="e">
        <f t="shared" ca="1" si="152"/>
        <v>#NAME?</v>
      </c>
    </row>
    <row r="3235" spans="1:5" x14ac:dyDescent="0.3">
      <c r="A3235" s="73">
        <v>39153</v>
      </c>
      <c r="B3235" s="130">
        <v>1406.599976</v>
      </c>
      <c r="C3235" s="125">
        <f t="shared" si="150"/>
        <v>-2.9509386248885328E-2</v>
      </c>
      <c r="D3235" s="128">
        <f t="shared" si="151"/>
        <v>-29509.386248885326</v>
      </c>
      <c r="E3235" s="128" t="e">
        <f t="shared" ca="1" si="152"/>
        <v>#NAME?</v>
      </c>
    </row>
    <row r="3236" spans="1:5" x14ac:dyDescent="0.3">
      <c r="A3236" s="73">
        <v>39150</v>
      </c>
      <c r="B3236" s="130">
        <v>1402.839966</v>
      </c>
      <c r="C3236" s="125">
        <f t="shared" si="150"/>
        <v>-3.3317468398852523E-2</v>
      </c>
      <c r="D3236" s="128">
        <f t="shared" si="151"/>
        <v>-33317.468398852521</v>
      </c>
      <c r="E3236" s="128" t="e">
        <f t="shared" ca="1" si="152"/>
        <v>#NAME?</v>
      </c>
    </row>
    <row r="3237" spans="1:5" x14ac:dyDescent="0.3">
      <c r="A3237" s="73">
        <v>39149</v>
      </c>
      <c r="B3237" s="130">
        <v>1401.8900149999999</v>
      </c>
      <c r="C3237" s="125">
        <f t="shared" si="150"/>
        <v>-3.7414678732835327E-2</v>
      </c>
      <c r="D3237" s="128">
        <f t="shared" si="151"/>
        <v>-37414.678732835324</v>
      </c>
      <c r="E3237" s="128" t="e">
        <f t="shared" ca="1" si="152"/>
        <v>#NAME?</v>
      </c>
    </row>
    <row r="3238" spans="1:5" x14ac:dyDescent="0.3">
      <c r="A3238" s="73">
        <v>39148</v>
      </c>
      <c r="B3238" s="130">
        <v>1391.969971</v>
      </c>
      <c r="C3238" s="125">
        <f t="shared" si="150"/>
        <v>-4.5045748080631776E-2</v>
      </c>
      <c r="D3238" s="128">
        <f t="shared" si="151"/>
        <v>-45045.748080631776</v>
      </c>
      <c r="E3238" s="128" t="e">
        <f t="shared" ca="1" si="152"/>
        <v>#NAME?</v>
      </c>
    </row>
    <row r="3239" spans="1:5" x14ac:dyDescent="0.3">
      <c r="A3239" s="73">
        <v>39147</v>
      </c>
      <c r="B3239" s="130">
        <v>1395.410034</v>
      </c>
      <c r="C3239" s="125">
        <f t="shared" si="150"/>
        <v>-4.4030210472410736E-2</v>
      </c>
      <c r="D3239" s="128">
        <f t="shared" si="151"/>
        <v>-44030.210472410734</v>
      </c>
      <c r="E3239" s="128" t="e">
        <f t="shared" ca="1" si="152"/>
        <v>#NAME?</v>
      </c>
    </row>
    <row r="3240" spans="1:5" x14ac:dyDescent="0.3">
      <c r="A3240" s="73">
        <v>39146</v>
      </c>
      <c r="B3240" s="130">
        <v>1374.119995</v>
      </c>
      <c r="C3240" s="125">
        <f t="shared" si="150"/>
        <v>-5.5938031121382292E-2</v>
      </c>
      <c r="D3240" s="128">
        <f t="shared" si="151"/>
        <v>-55938.031121382293</v>
      </c>
      <c r="E3240" s="128" t="e">
        <f t="shared" ca="1" si="152"/>
        <v>#NAME?</v>
      </c>
    </row>
    <row r="3241" spans="1:5" x14ac:dyDescent="0.3">
      <c r="A3241" s="73">
        <v>39143</v>
      </c>
      <c r="B3241" s="130">
        <v>1387.170044</v>
      </c>
      <c r="C3241" s="125">
        <f t="shared" si="150"/>
        <v>-4.7803084945612584E-2</v>
      </c>
      <c r="D3241" s="128">
        <f t="shared" si="151"/>
        <v>-47803.084945612587</v>
      </c>
      <c r="E3241" s="128" t="e">
        <f t="shared" ca="1" si="152"/>
        <v>#NAME?</v>
      </c>
    </row>
    <row r="3242" spans="1:5" x14ac:dyDescent="0.3">
      <c r="A3242" s="73">
        <v>39142</v>
      </c>
      <c r="B3242" s="130">
        <v>1403.170044</v>
      </c>
      <c r="C3242" s="125">
        <f t="shared" si="150"/>
        <v>-3.5820795193280408E-2</v>
      </c>
      <c r="D3242" s="128">
        <f t="shared" si="151"/>
        <v>-35820.795193280406</v>
      </c>
      <c r="E3242" s="128" t="e">
        <f t="shared" ca="1" si="152"/>
        <v>#NAME?</v>
      </c>
    </row>
    <row r="3243" spans="1:5" x14ac:dyDescent="0.3">
      <c r="A3243" s="73">
        <v>39141</v>
      </c>
      <c r="B3243" s="130">
        <v>1406.8199460000001</v>
      </c>
      <c r="C3243" s="125">
        <f t="shared" si="150"/>
        <v>-2.5923354341161775E-2</v>
      </c>
      <c r="D3243" s="128">
        <f t="shared" si="151"/>
        <v>-25923.354341161776</v>
      </c>
      <c r="E3243" s="128" t="e">
        <f t="shared" ca="1" si="152"/>
        <v>#NAME?</v>
      </c>
    </row>
    <row r="3244" spans="1:5" x14ac:dyDescent="0.3">
      <c r="A3244" s="73">
        <v>39140</v>
      </c>
      <c r="B3244" s="130">
        <v>1399.040039</v>
      </c>
      <c r="C3244" s="125">
        <f t="shared" si="150"/>
        <v>-2.3950519488863731E-2</v>
      </c>
      <c r="D3244" s="128">
        <f t="shared" si="151"/>
        <v>-23950.519488863731</v>
      </c>
      <c r="E3244" s="128" t="e">
        <f t="shared" ca="1" si="152"/>
        <v>#NAME?</v>
      </c>
    </row>
    <row r="3245" spans="1:5" x14ac:dyDescent="0.3">
      <c r="A3245" s="73">
        <v>39139</v>
      </c>
      <c r="B3245" s="130">
        <v>1449.369995</v>
      </c>
      <c r="C3245" s="125">
        <f t="shared" si="150"/>
        <v>7.8647174220698446E-3</v>
      </c>
      <c r="D3245" s="128">
        <f t="shared" si="151"/>
        <v>7864.7174220698444</v>
      </c>
      <c r="E3245" s="128" t="e">
        <f t="shared" ca="1" si="152"/>
        <v>#NAME?</v>
      </c>
    </row>
    <row r="3246" spans="1:5" x14ac:dyDescent="0.3">
      <c r="A3246" s="73">
        <v>39136</v>
      </c>
      <c r="B3246" s="130">
        <v>1451.1899410000001</v>
      </c>
      <c r="C3246" s="125">
        <f t="shared" si="150"/>
        <v>1.9884430009335929E-3</v>
      </c>
      <c r="D3246" s="128">
        <f t="shared" si="151"/>
        <v>1988.4430009335929</v>
      </c>
      <c r="E3246" s="128" t="e">
        <f t="shared" ca="1" si="152"/>
        <v>#NAME?</v>
      </c>
    </row>
    <row r="3247" spans="1:5" x14ac:dyDescent="0.3">
      <c r="A3247" s="73">
        <v>39135</v>
      </c>
      <c r="B3247" s="130">
        <v>1456.380005</v>
      </c>
      <c r="C3247" s="125">
        <f t="shared" si="150"/>
        <v>4.3861359927983568E-3</v>
      </c>
      <c r="D3247" s="128">
        <f t="shared" si="151"/>
        <v>4386.1359927983567</v>
      </c>
      <c r="E3247" s="128" t="e">
        <f t="shared" ca="1" si="152"/>
        <v>#NAME?</v>
      </c>
    </row>
    <row r="3248" spans="1:5" x14ac:dyDescent="0.3">
      <c r="A3248" s="73">
        <v>39134</v>
      </c>
      <c r="B3248" s="130">
        <v>1457.630005</v>
      </c>
      <c r="C3248" s="125">
        <f t="shared" si="150"/>
        <v>6.6505559392264768E-3</v>
      </c>
      <c r="D3248" s="128">
        <f t="shared" si="151"/>
        <v>6650.5559392264768</v>
      </c>
      <c r="E3248" s="128" t="e">
        <f t="shared" ca="1" si="152"/>
        <v>#NAME?</v>
      </c>
    </row>
    <row r="3249" spans="1:5" x14ac:dyDescent="0.3">
      <c r="A3249" s="73">
        <v>39133</v>
      </c>
      <c r="B3249" s="130">
        <v>1459.6800539999999</v>
      </c>
      <c r="C3249" s="125">
        <f t="shared" si="150"/>
        <v>8.7699735918698174E-3</v>
      </c>
      <c r="D3249" s="128">
        <f t="shared" si="151"/>
        <v>8769.973591869817</v>
      </c>
      <c r="E3249" s="128" t="e">
        <f t="shared" ca="1" si="152"/>
        <v>#NAME?</v>
      </c>
    </row>
    <row r="3250" spans="1:5" x14ac:dyDescent="0.3">
      <c r="A3250" s="73">
        <v>39129</v>
      </c>
      <c r="B3250" s="130">
        <v>1455.540039</v>
      </c>
      <c r="C3250" s="125">
        <f t="shared" si="150"/>
        <v>4.9365322364500752E-3</v>
      </c>
      <c r="D3250" s="128">
        <f t="shared" si="151"/>
        <v>4936.5322364500753</v>
      </c>
      <c r="E3250" s="128" t="e">
        <f t="shared" ca="1" si="152"/>
        <v>#NAME?</v>
      </c>
    </row>
    <row r="3251" spans="1:5" x14ac:dyDescent="0.3">
      <c r="A3251" s="73">
        <v>39128</v>
      </c>
      <c r="B3251" s="130">
        <v>1456.8100589999999</v>
      </c>
      <c r="C3251" s="125">
        <f t="shared" si="150"/>
        <v>7.517682921520441E-3</v>
      </c>
      <c r="D3251" s="128">
        <f t="shared" si="151"/>
        <v>7517.6829215204407</v>
      </c>
      <c r="E3251" s="128" t="e">
        <f t="shared" ca="1" si="152"/>
        <v>#NAME?</v>
      </c>
    </row>
    <row r="3252" spans="1:5" x14ac:dyDescent="0.3">
      <c r="A3252" s="73">
        <v>39127</v>
      </c>
      <c r="B3252" s="130">
        <v>1455.3000489999999</v>
      </c>
      <c r="C3252" s="125">
        <f t="shared" si="150"/>
        <v>1.186176098468783E-2</v>
      </c>
      <c r="D3252" s="128">
        <f t="shared" si="151"/>
        <v>11861.760984687829</v>
      </c>
      <c r="E3252" s="128" t="e">
        <f t="shared" ca="1" si="152"/>
        <v>#NAME?</v>
      </c>
    </row>
    <row r="3253" spans="1:5" x14ac:dyDescent="0.3">
      <c r="A3253" s="73">
        <v>39126</v>
      </c>
      <c r="B3253" s="130">
        <v>1444.26001</v>
      </c>
      <c r="C3253" s="125">
        <f t="shared" si="150"/>
        <v>1.0806164935774243E-2</v>
      </c>
      <c r="D3253" s="128">
        <f t="shared" si="151"/>
        <v>10806.164935774243</v>
      </c>
      <c r="E3253" s="128" t="e">
        <f t="shared" ca="1" si="152"/>
        <v>#NAME?</v>
      </c>
    </row>
    <row r="3254" spans="1:5" x14ac:dyDescent="0.3">
      <c r="A3254" s="73">
        <v>39125</v>
      </c>
      <c r="B3254" s="130">
        <v>1433.369995</v>
      </c>
      <c r="C3254" s="125">
        <f t="shared" si="150"/>
        <v>8.9749546288766524E-3</v>
      </c>
      <c r="D3254" s="128">
        <f t="shared" si="151"/>
        <v>8974.9546288766524</v>
      </c>
      <c r="E3254" s="128" t="e">
        <f t="shared" ca="1" si="152"/>
        <v>#NAME?</v>
      </c>
    </row>
    <row r="3255" spans="1:5" x14ac:dyDescent="0.3">
      <c r="A3255" s="73">
        <v>39122</v>
      </c>
      <c r="B3255" s="130">
        <v>1438.0600589999999</v>
      </c>
      <c r="C3255" s="125">
        <f t="shared" si="150"/>
        <v>1.1165959581092455E-2</v>
      </c>
      <c r="D3255" s="128">
        <f t="shared" si="151"/>
        <v>11165.959581092455</v>
      </c>
      <c r="E3255" s="128" t="e">
        <f t="shared" ca="1" si="152"/>
        <v>#NAME?</v>
      </c>
    </row>
    <row r="3256" spans="1:5" x14ac:dyDescent="0.3">
      <c r="A3256" s="73">
        <v>39121</v>
      </c>
      <c r="B3256" s="130">
        <v>1448.3100589999999</v>
      </c>
      <c r="C3256" s="125">
        <f t="shared" si="150"/>
        <v>1.7143082090431916E-2</v>
      </c>
      <c r="D3256" s="128">
        <f t="shared" si="151"/>
        <v>17143.082090431915</v>
      </c>
      <c r="E3256" s="128" t="e">
        <f t="shared" ca="1" si="152"/>
        <v>#NAME?</v>
      </c>
    </row>
    <row r="3257" spans="1:5" x14ac:dyDescent="0.3">
      <c r="A3257" s="73">
        <v>39120</v>
      </c>
      <c r="B3257" s="130">
        <v>1450.0200199999999</v>
      </c>
      <c r="C3257" s="125">
        <f t="shared" si="150"/>
        <v>6.8674459706157265E-3</v>
      </c>
      <c r="D3257" s="128">
        <f t="shared" si="151"/>
        <v>6867.4459706157268</v>
      </c>
      <c r="E3257" s="128" t="e">
        <f t="shared" ca="1" si="152"/>
        <v>#NAME?</v>
      </c>
    </row>
    <row r="3258" spans="1:5" x14ac:dyDescent="0.3">
      <c r="A3258" s="73">
        <v>39119</v>
      </c>
      <c r="B3258" s="130">
        <v>1448</v>
      </c>
      <c r="C3258" s="125">
        <f t="shared" si="150"/>
        <v>1.4012710271169349E-2</v>
      </c>
      <c r="D3258" s="128">
        <f t="shared" si="151"/>
        <v>14012.710271169348</v>
      </c>
      <c r="E3258" s="128" t="e">
        <f t="shared" ca="1" si="152"/>
        <v>#NAME?</v>
      </c>
    </row>
    <row r="3259" spans="1:5" x14ac:dyDescent="0.3">
      <c r="A3259" s="73">
        <v>39118</v>
      </c>
      <c r="B3259" s="130">
        <v>1446.98999</v>
      </c>
      <c r="C3259" s="125">
        <f t="shared" si="150"/>
        <v>1.6894507767546862E-2</v>
      </c>
      <c r="D3259" s="128">
        <f t="shared" si="151"/>
        <v>16894.507767546864</v>
      </c>
      <c r="E3259" s="128" t="e">
        <f t="shared" ca="1" si="152"/>
        <v>#NAME?</v>
      </c>
    </row>
    <row r="3260" spans="1:5" x14ac:dyDescent="0.3">
      <c r="A3260" s="73">
        <v>39115</v>
      </c>
      <c r="B3260" s="130">
        <v>1448.3900149999999</v>
      </c>
      <c r="C3260" s="125">
        <f t="shared" si="150"/>
        <v>1.2506127228241848E-2</v>
      </c>
      <c r="D3260" s="128">
        <f t="shared" si="151"/>
        <v>12506.127228241849</v>
      </c>
      <c r="E3260" s="128" t="e">
        <f t="shared" ca="1" si="152"/>
        <v>#NAME?</v>
      </c>
    </row>
    <row r="3261" spans="1:5" x14ac:dyDescent="0.3">
      <c r="A3261" s="73">
        <v>39114</v>
      </c>
      <c r="B3261" s="130">
        <v>1445.9399410000001</v>
      </c>
      <c r="C3261" s="125">
        <f t="shared" si="150"/>
        <v>1.3720104929717092E-2</v>
      </c>
      <c r="D3261" s="128">
        <f t="shared" si="151"/>
        <v>13720.104929717092</v>
      </c>
      <c r="E3261" s="128" t="e">
        <f t="shared" ca="1" si="152"/>
        <v>#NAME?</v>
      </c>
    </row>
    <row r="3262" spans="1:5" x14ac:dyDescent="0.3">
      <c r="A3262" s="73">
        <v>39113</v>
      </c>
      <c r="B3262" s="130">
        <v>1438.23999</v>
      </c>
      <c r="C3262" s="125">
        <f t="shared" si="150"/>
        <v>5.3263585205238773E-3</v>
      </c>
      <c r="D3262" s="128">
        <f t="shared" si="151"/>
        <v>5326.3585205238769</v>
      </c>
      <c r="E3262" s="128" t="e">
        <f t="shared" ca="1" si="152"/>
        <v>#NAME?</v>
      </c>
    </row>
    <row r="3263" spans="1:5" x14ac:dyDescent="0.3">
      <c r="A3263" s="73">
        <v>39112</v>
      </c>
      <c r="B3263" s="130">
        <v>1428.8199460000001</v>
      </c>
      <c r="C3263" s="125">
        <f t="shared" si="150"/>
        <v>-2.1510426345240363E-3</v>
      </c>
      <c r="D3263" s="128">
        <f t="shared" si="151"/>
        <v>-2151.0426345240362</v>
      </c>
      <c r="E3263" s="128" t="e">
        <f t="shared" ca="1" si="152"/>
        <v>#NAME?</v>
      </c>
    </row>
    <row r="3264" spans="1:5" x14ac:dyDescent="0.3">
      <c r="A3264" s="73">
        <v>39111</v>
      </c>
      <c r="B3264" s="130">
        <v>1420.619995</v>
      </c>
      <c r="C3264" s="125">
        <f t="shared" si="150"/>
        <v>-7.0663124008906175E-3</v>
      </c>
      <c r="D3264" s="128">
        <f t="shared" si="151"/>
        <v>-7066.3124008906179</v>
      </c>
      <c r="E3264" s="128" t="e">
        <f t="shared" ca="1" si="152"/>
        <v>#NAME?</v>
      </c>
    </row>
    <row r="3265" spans="1:5" x14ac:dyDescent="0.3">
      <c r="A3265" s="73">
        <v>39108</v>
      </c>
      <c r="B3265" s="130">
        <v>1422.1800539999999</v>
      </c>
      <c r="C3265" s="125">
        <f t="shared" si="150"/>
        <v>-1.1517551812693094E-3</v>
      </c>
      <c r="D3265" s="128">
        <f t="shared" si="151"/>
        <v>-1151.7551812693093</v>
      </c>
      <c r="E3265" s="128" t="e">
        <f t="shared" ca="1" si="152"/>
        <v>#NAME?</v>
      </c>
    </row>
    <row r="3266" spans="1:5" x14ac:dyDescent="0.3">
      <c r="A3266" s="73">
        <v>39107</v>
      </c>
      <c r="B3266" s="130">
        <v>1423.900024</v>
      </c>
      <c r="C3266" s="125">
        <f t="shared" si="150"/>
        <v>6.3964718192850434E-3</v>
      </c>
      <c r="D3266" s="128">
        <f t="shared" si="151"/>
        <v>6396.4718192850432</v>
      </c>
      <c r="E3266" s="128" t="e">
        <f t="shared" ca="1" si="152"/>
        <v>#NAME?</v>
      </c>
    </row>
    <row r="3267" spans="1:5" x14ac:dyDescent="0.3">
      <c r="A3267" s="73">
        <v>39106</v>
      </c>
      <c r="B3267" s="130">
        <v>1440.130005</v>
      </c>
      <c r="C3267" s="125">
        <f t="shared" si="150"/>
        <v>1.9842661193278044E-2</v>
      </c>
      <c r="D3267" s="128">
        <f t="shared" si="151"/>
        <v>19842.661193278043</v>
      </c>
      <c r="E3267" s="128" t="e">
        <f t="shared" ca="1" si="152"/>
        <v>#NAME?</v>
      </c>
    </row>
    <row r="3268" spans="1:5" x14ac:dyDescent="0.3">
      <c r="A3268" s="73">
        <v>39105</v>
      </c>
      <c r="B3268" s="130">
        <v>1427.98999</v>
      </c>
      <c r="C3268" s="125">
        <f t="shared" si="150"/>
        <v>1.0723099830543648E-2</v>
      </c>
      <c r="D3268" s="128">
        <f t="shared" si="151"/>
        <v>10723.099830543648</v>
      </c>
      <c r="E3268" s="128" t="e">
        <f t="shared" ca="1" si="152"/>
        <v>#NAME?</v>
      </c>
    </row>
    <row r="3269" spans="1:5" x14ac:dyDescent="0.3">
      <c r="A3269" s="73">
        <v>39104</v>
      </c>
      <c r="B3269" s="130">
        <v>1422.9499510000001</v>
      </c>
      <c r="C3269" s="125">
        <f t="shared" si="150"/>
        <v>9.391995776640405E-3</v>
      </c>
      <c r="D3269" s="128">
        <f t="shared" si="151"/>
        <v>9391.9957766404041</v>
      </c>
      <c r="E3269" s="128" t="e">
        <f t="shared" ca="1" si="152"/>
        <v>#NAME?</v>
      </c>
    </row>
    <row r="3270" spans="1:5" x14ac:dyDescent="0.3">
      <c r="A3270" s="73">
        <v>39101</v>
      </c>
      <c r="B3270" s="130">
        <v>1430.5</v>
      </c>
      <c r="C3270" s="125">
        <f t="shared" si="150"/>
        <v>8.5734268874151365E-3</v>
      </c>
      <c r="D3270" s="128">
        <f t="shared" si="151"/>
        <v>8573.4268874151367</v>
      </c>
      <c r="E3270" s="128" t="e">
        <f t="shared" ca="1" si="152"/>
        <v>#NAME?</v>
      </c>
    </row>
    <row r="3271" spans="1:5" x14ac:dyDescent="0.3">
      <c r="A3271" s="73">
        <v>39100</v>
      </c>
      <c r="B3271" s="130">
        <v>1426.369995</v>
      </c>
      <c r="C3271" s="125">
        <f t="shared" si="150"/>
        <v>6.8968086725422761E-3</v>
      </c>
      <c r="D3271" s="128">
        <f t="shared" si="151"/>
        <v>6896.8086725422763</v>
      </c>
      <c r="E3271" s="128" t="e">
        <f t="shared" ca="1" si="152"/>
        <v>#NAME?</v>
      </c>
    </row>
    <row r="3272" spans="1:5" x14ac:dyDescent="0.3">
      <c r="A3272" s="73">
        <v>39099</v>
      </c>
      <c r="B3272" s="130">
        <v>1430.619995</v>
      </c>
      <c r="C3272" s="125" t="e">
        <f t="shared" ref="C3272:C3281" si="153">B3272/B3282-1</f>
        <v>#DIV/0!</v>
      </c>
      <c r="D3272" s="128" t="e">
        <f t="shared" ref="D3272:D3281" si="154">C3272*$B$5</f>
        <v>#DIV/0!</v>
      </c>
      <c r="E3272" s="128" t="e">
        <f t="shared" ref="E3272:E3281" ca="1" si="155">ABS(_xlfn.PERCENTILE.INC(OFFSET(D3272,0,0,Window),1-VaRLevel))</f>
        <v>#NAME?</v>
      </c>
    </row>
    <row r="3273" spans="1:5" x14ac:dyDescent="0.3">
      <c r="A3273" s="73">
        <v>39098</v>
      </c>
      <c r="B3273" s="130">
        <v>1431.900024</v>
      </c>
      <c r="C3273" s="125" t="e">
        <f t="shared" si="153"/>
        <v>#DIV/0!</v>
      </c>
      <c r="D3273" s="128" t="e">
        <f t="shared" si="154"/>
        <v>#DIV/0!</v>
      </c>
      <c r="E3273" s="128" t="e">
        <f t="shared" ca="1" si="155"/>
        <v>#NAME?</v>
      </c>
    </row>
    <row r="3274" spans="1:5" x14ac:dyDescent="0.3">
      <c r="A3274" s="73">
        <v>39094</v>
      </c>
      <c r="B3274" s="130">
        <v>1430.7299800000001</v>
      </c>
      <c r="C3274" s="125" t="e">
        <f t="shared" si="153"/>
        <v>#DIV/0!</v>
      </c>
      <c r="D3274" s="128" t="e">
        <f t="shared" si="154"/>
        <v>#DIV/0!</v>
      </c>
      <c r="E3274" s="128" t="e">
        <f t="shared" ca="1" si="155"/>
        <v>#NAME?</v>
      </c>
    </row>
    <row r="3275" spans="1:5" x14ac:dyDescent="0.3">
      <c r="A3275" s="73">
        <v>39093</v>
      </c>
      <c r="B3275" s="130">
        <v>1423.8199460000001</v>
      </c>
      <c r="C3275" s="125" t="e">
        <f t="shared" si="153"/>
        <v>#DIV/0!</v>
      </c>
      <c r="D3275" s="128" t="e">
        <f t="shared" si="154"/>
        <v>#DIV/0!</v>
      </c>
      <c r="E3275" s="128" t="e">
        <f t="shared" ca="1" si="155"/>
        <v>#NAME?</v>
      </c>
    </row>
    <row r="3276" spans="1:5" x14ac:dyDescent="0.3">
      <c r="A3276" s="73">
        <v>39092</v>
      </c>
      <c r="B3276" s="130">
        <v>1414.849976</v>
      </c>
      <c r="C3276" s="125" t="e">
        <f t="shared" si="153"/>
        <v>#DIV/0!</v>
      </c>
      <c r="D3276" s="128" t="e">
        <f t="shared" si="154"/>
        <v>#DIV/0!</v>
      </c>
      <c r="E3276" s="128" t="e">
        <f t="shared" ca="1" si="155"/>
        <v>#NAME?</v>
      </c>
    </row>
    <row r="3277" spans="1:5" x14ac:dyDescent="0.3">
      <c r="A3277" s="73">
        <v>39091</v>
      </c>
      <c r="B3277" s="130">
        <v>1412.1099850000001</v>
      </c>
      <c r="C3277" s="125" t="e">
        <f t="shared" si="153"/>
        <v>#DIV/0!</v>
      </c>
      <c r="D3277" s="128" t="e">
        <f t="shared" si="154"/>
        <v>#DIV/0!</v>
      </c>
      <c r="E3277" s="128" t="e">
        <f t="shared" ca="1" si="155"/>
        <v>#NAME?</v>
      </c>
    </row>
    <row r="3278" spans="1:5" x14ac:dyDescent="0.3">
      <c r="A3278" s="73">
        <v>39090</v>
      </c>
      <c r="B3278" s="130">
        <v>1412.839966</v>
      </c>
      <c r="C3278" s="125" t="e">
        <f t="shared" si="153"/>
        <v>#DIV/0!</v>
      </c>
      <c r="D3278" s="128" t="e">
        <f t="shared" si="154"/>
        <v>#DIV/0!</v>
      </c>
      <c r="E3278" s="128" t="e">
        <f t="shared" ca="1" si="155"/>
        <v>#NAME?</v>
      </c>
    </row>
    <row r="3279" spans="1:5" x14ac:dyDescent="0.3">
      <c r="A3279" s="73">
        <v>39087</v>
      </c>
      <c r="B3279" s="130">
        <v>1409.709961</v>
      </c>
      <c r="C3279" s="125" t="e">
        <f t="shared" si="153"/>
        <v>#DIV/0!</v>
      </c>
      <c r="D3279" s="128" t="e">
        <f t="shared" si="154"/>
        <v>#DIV/0!</v>
      </c>
      <c r="E3279" s="128" t="e">
        <f t="shared" ca="1" si="155"/>
        <v>#NAME?</v>
      </c>
    </row>
    <row r="3280" spans="1:5" x14ac:dyDescent="0.3">
      <c r="A3280" s="73">
        <v>39086</v>
      </c>
      <c r="B3280" s="130">
        <v>1418.339966</v>
      </c>
      <c r="C3280" s="125" t="e">
        <f t="shared" si="153"/>
        <v>#DIV/0!</v>
      </c>
      <c r="D3280" s="128" t="e">
        <f t="shared" si="154"/>
        <v>#DIV/0!</v>
      </c>
      <c r="E3280" s="128" t="e">
        <f t="shared" ca="1" si="155"/>
        <v>#NAME?</v>
      </c>
    </row>
    <row r="3281" spans="1:5" x14ac:dyDescent="0.3">
      <c r="A3281" s="73">
        <v>39085</v>
      </c>
      <c r="B3281" s="130">
        <v>1416.599976</v>
      </c>
      <c r="C3281" s="125" t="e">
        <f t="shared" si="153"/>
        <v>#DIV/0!</v>
      </c>
      <c r="D3281" s="128" t="e">
        <f t="shared" si="154"/>
        <v>#DIV/0!</v>
      </c>
      <c r="E3281" s="128" t="e">
        <f t="shared" ca="1" si="155"/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91365-D6D7-C04F-BDE0-1FCABA5CF03D}">
  <sheetPr codeName="Sheet35">
    <tabColor rgb="FFFF0000"/>
  </sheetPr>
  <dimension ref="A1:L3281"/>
  <sheetViews>
    <sheetView workbookViewId="0">
      <selection activeCell="A3" sqref="A3"/>
    </sheetView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16.83203125" style="1" bestFit="1" customWidth="1"/>
    <col min="6" max="6" width="21.33203125" style="1" bestFit="1" customWidth="1"/>
    <col min="7" max="7" width="19.5" style="1" bestFit="1" customWidth="1"/>
    <col min="8" max="8" width="18.33203125" style="1" bestFit="1" customWidth="1"/>
    <col min="9" max="9" width="17.83203125" style="1" customWidth="1"/>
    <col min="10" max="10" width="19.6640625" style="1" bestFit="1" customWidth="1"/>
    <col min="11" max="11" width="14.83203125" style="1" bestFit="1" customWidth="1"/>
    <col min="12" max="12" width="17" style="1" bestFit="1" customWidth="1"/>
    <col min="13" max="16384" width="10.83203125" style="1"/>
  </cols>
  <sheetData>
    <row r="1" spans="1:12" x14ac:dyDescent="0.3">
      <c r="A1" s="154" t="s">
        <v>407</v>
      </c>
      <c r="E1" s="1" t="s">
        <v>280</v>
      </c>
    </row>
    <row r="2" spans="1:12" x14ac:dyDescent="0.3">
      <c r="E2" s="112">
        <v>250</v>
      </c>
    </row>
    <row r="3" spans="1:12" x14ac:dyDescent="0.3">
      <c r="B3" s="70"/>
    </row>
    <row r="4" spans="1:12" x14ac:dyDescent="0.3">
      <c r="A4" s="1" t="s">
        <v>277</v>
      </c>
      <c r="B4" s="105" t="s">
        <v>177</v>
      </c>
      <c r="E4" s="1" t="s">
        <v>279</v>
      </c>
    </row>
    <row r="5" spans="1:12" x14ac:dyDescent="0.3">
      <c r="A5" s="1" t="s">
        <v>276</v>
      </c>
      <c r="B5" s="70">
        <v>1000000</v>
      </c>
      <c r="E5" s="131">
        <v>0.99</v>
      </c>
    </row>
    <row r="7" spans="1:12" s="105" customFormat="1" x14ac:dyDescent="0.3">
      <c r="A7" s="105" t="s">
        <v>23</v>
      </c>
      <c r="B7" s="105" t="s">
        <v>276</v>
      </c>
      <c r="C7" s="105" t="s">
        <v>268</v>
      </c>
      <c r="D7" s="105" t="s">
        <v>275</v>
      </c>
      <c r="E7" s="105" t="s">
        <v>278</v>
      </c>
      <c r="F7" s="105" t="s">
        <v>396</v>
      </c>
      <c r="G7" s="105" t="s">
        <v>398</v>
      </c>
      <c r="H7" s="105" t="s">
        <v>399</v>
      </c>
      <c r="I7" s="105" t="s">
        <v>397</v>
      </c>
      <c r="J7" s="105" t="s">
        <v>268</v>
      </c>
      <c r="K7" s="105" t="s">
        <v>275</v>
      </c>
      <c r="L7" s="105" t="s">
        <v>281</v>
      </c>
    </row>
    <row r="8" spans="1:12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ABS(_xlfn.PERCENTILE.INC(OFFSET(D8,0,0,Window),1-VaRLevel))</f>
        <v>45344.035233093877</v>
      </c>
      <c r="F8" s="124">
        <f ca="1">B8/OFFSET(B8,250,0)-1</f>
        <v>0.26648712776652905</v>
      </c>
      <c r="G8" s="151">
        <f ca="1">MATCH(MIN($F$8:$F$3031),$F$8:$F$3031,0)</f>
        <v>2726</v>
      </c>
      <c r="H8" s="152" cm="1">
        <f t="array" aca="1" ref="H8:H257" ca="1">OFFSET(A8,G8,0,250)</f>
        <v>39878</v>
      </c>
      <c r="I8" s="153" cm="1">
        <f t="array" aca="1" ref="I8:I257" ca="1">OFFSET(B8,G8,0,250,1)</f>
        <v>683.38000499999998</v>
      </c>
      <c r="J8" s="125">
        <f t="shared" ref="J8:J71" ca="1" si="3">I8/I18-1</f>
        <v>-0.1125511127207498</v>
      </c>
      <c r="K8" s="128">
        <f t="shared" ref="K8:K71" ca="1" si="4">J8*$B$5</f>
        <v>-112551.11272074981</v>
      </c>
      <c r="L8" s="130">
        <f ca="1">ABS(_xlfn.PERCENTILE.INC(K8:K247,1-VaRLevel))</f>
        <v>199117.57870849565</v>
      </c>
    </row>
    <row r="9" spans="1:12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45344.035233093877</v>
      </c>
      <c r="F9" s="124">
        <f t="shared" ref="F9:F72" ca="1" si="5">B9/OFFSET(B9,250,0)-1</f>
        <v>0.25752905006300764</v>
      </c>
      <c r="G9" s="128"/>
      <c r="H9" s="73">
        <f ca="1"/>
        <v>39877</v>
      </c>
      <c r="I9" s="153">
        <f ca="1"/>
        <v>682.54998799999998</v>
      </c>
      <c r="J9" s="125">
        <f t="shared" ca="1" si="3"/>
        <v>-0.12374510713599229</v>
      </c>
      <c r="K9" s="128">
        <f t="shared" ca="1" si="4"/>
        <v>-123745.10713599229</v>
      </c>
    </row>
    <row r="10" spans="1:12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45344.035233093877</v>
      </c>
      <c r="F10" s="124">
        <f t="shared" ca="1" si="5"/>
        <v>0.26682811355158154</v>
      </c>
      <c r="G10" s="128"/>
      <c r="H10" s="73">
        <f ca="1"/>
        <v>39876</v>
      </c>
      <c r="I10" s="153">
        <f ca="1"/>
        <v>712.86999500000002</v>
      </c>
      <c r="J10" s="125">
        <f t="shared" ca="1" si="3"/>
        <v>-9.5824547359297463E-2</v>
      </c>
      <c r="K10" s="128">
        <f t="shared" ca="1" si="4"/>
        <v>-95824.547359297459</v>
      </c>
    </row>
    <row r="11" spans="1:12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45344.035233093877</v>
      </c>
      <c r="F11" s="124">
        <f t="shared" ca="1" si="5"/>
        <v>0.26360997673163089</v>
      </c>
      <c r="G11" s="128"/>
      <c r="H11" s="73">
        <f ca="1"/>
        <v>39875</v>
      </c>
      <c r="I11" s="153">
        <f ca="1"/>
        <v>696.330017</v>
      </c>
      <c r="J11" s="125">
        <f t="shared" ca="1" si="3"/>
        <v>-0.11764254596591772</v>
      </c>
      <c r="K11" s="128">
        <f t="shared" ca="1" si="4"/>
        <v>-117642.54596591773</v>
      </c>
    </row>
    <row r="12" spans="1:12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45344.035233093877</v>
      </c>
      <c r="F12" s="124">
        <f t="shared" ca="1" si="5"/>
        <v>0.269636703641841</v>
      </c>
      <c r="G12" s="128"/>
      <c r="H12" s="73">
        <f ca="1"/>
        <v>39874</v>
      </c>
      <c r="I12" s="153">
        <f ca="1"/>
        <v>700.82000700000003</v>
      </c>
      <c r="J12" s="125">
        <f t="shared" ca="1" si="3"/>
        <v>-0.15241161032955164</v>
      </c>
      <c r="K12" s="128">
        <f t="shared" ca="1" si="4"/>
        <v>-152411.61032955165</v>
      </c>
    </row>
    <row r="13" spans="1:12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45344.035233093877</v>
      </c>
      <c r="F13" s="124">
        <f t="shared" ca="1" si="5"/>
        <v>0.28213152943820163</v>
      </c>
      <c r="G13" s="128"/>
      <c r="H13" s="73">
        <f ca="1"/>
        <v>39871</v>
      </c>
      <c r="I13" s="153">
        <f ca="1"/>
        <v>735.09002699999996</v>
      </c>
      <c r="J13" s="125">
        <f t="shared" ca="1" si="3"/>
        <v>-0.11985293736789737</v>
      </c>
      <c r="K13" s="128">
        <f t="shared" ca="1" si="4"/>
        <v>-119852.93736789738</v>
      </c>
    </row>
    <row r="14" spans="1:12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45344.035233093877</v>
      </c>
      <c r="F14" s="124">
        <f t="shared" ca="1" si="5"/>
        <v>0.32148513184779914</v>
      </c>
      <c r="G14" s="128"/>
      <c r="H14" s="73">
        <f ca="1"/>
        <v>39870</v>
      </c>
      <c r="I14" s="153">
        <f ca="1"/>
        <v>752.830017</v>
      </c>
      <c r="J14" s="125">
        <f t="shared" ca="1" si="3"/>
        <v>-9.7044610994370117E-2</v>
      </c>
      <c r="K14" s="128">
        <f t="shared" ca="1" si="4"/>
        <v>-97044.610994370116</v>
      </c>
    </row>
    <row r="15" spans="1:12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46346.331009588495</v>
      </c>
      <c r="F15" s="124">
        <f t="shared" ca="1" si="5"/>
        <v>0.2979327180790472</v>
      </c>
      <c r="G15" s="128"/>
      <c r="H15" s="73">
        <f ca="1"/>
        <v>39869</v>
      </c>
      <c r="I15" s="153">
        <f ca="1"/>
        <v>764.90002400000003</v>
      </c>
      <c r="J15" s="125">
        <f t="shared" ca="1" si="3"/>
        <v>-7.5269537976059731E-2</v>
      </c>
      <c r="K15" s="128">
        <f t="shared" ca="1" si="4"/>
        <v>-75269.537976059728</v>
      </c>
    </row>
    <row r="16" spans="1:12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46949.906084557435</v>
      </c>
      <c r="F16" s="124">
        <f t="shared" ca="1" si="5"/>
        <v>0.29972565191743961</v>
      </c>
      <c r="G16" s="128"/>
      <c r="H16" s="73">
        <f ca="1"/>
        <v>39868</v>
      </c>
      <c r="I16" s="153">
        <f ca="1"/>
        <v>773.14001499999995</v>
      </c>
      <c r="J16" s="125">
        <f t="shared" ca="1" si="3"/>
        <v>-0.11122095705397883</v>
      </c>
      <c r="K16" s="128">
        <f t="shared" ca="1" si="4"/>
        <v>-111220.95705397883</v>
      </c>
    </row>
    <row r="17" spans="1:11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50064.99342675256</v>
      </c>
      <c r="F17" s="124">
        <f t="shared" ca="1" si="5"/>
        <v>0.29429890271520587</v>
      </c>
      <c r="G17" s="128"/>
      <c r="H17" s="73">
        <f ca="1"/>
        <v>39867</v>
      </c>
      <c r="I17" s="153">
        <f ca="1"/>
        <v>743.330017</v>
      </c>
      <c r="J17" s="125">
        <f t="shared" ca="1" si="3"/>
        <v>-0.14422054163169806</v>
      </c>
      <c r="K17" s="128">
        <f t="shared" ca="1" si="4"/>
        <v>-144220.54163169806</v>
      </c>
    </row>
    <row r="18" spans="1:11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54591.9458669171</v>
      </c>
      <c r="F18" s="124">
        <f t="shared" ca="1" si="5"/>
        <v>0.31297162715711369</v>
      </c>
      <c r="G18" s="128"/>
      <c r="H18" s="73">
        <f ca="1"/>
        <v>39864</v>
      </c>
      <c r="I18" s="153">
        <f ca="1"/>
        <v>770.04998799999998</v>
      </c>
      <c r="J18" s="125">
        <f t="shared" ca="1" si="3"/>
        <v>-8.9613986109517874E-2</v>
      </c>
      <c r="K18" s="128">
        <f t="shared" ca="1" si="4"/>
        <v>-89613.986109517879</v>
      </c>
    </row>
    <row r="19" spans="1:11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57321.680942731065</v>
      </c>
      <c r="F19" s="124">
        <f t="shared" ca="1" si="5"/>
        <v>0.34067820143036576</v>
      </c>
      <c r="G19" s="128"/>
      <c r="H19" s="73">
        <f ca="1"/>
        <v>39863</v>
      </c>
      <c r="I19" s="153">
        <f ca="1"/>
        <v>778.94000200000005</v>
      </c>
      <c r="J19" s="125">
        <f t="shared" ca="1" si="3"/>
        <v>-6.4032754503749012E-2</v>
      </c>
      <c r="K19" s="128">
        <f t="shared" ca="1" si="4"/>
        <v>-64032.754503749013</v>
      </c>
    </row>
    <row r="20" spans="1:11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60463.422555705765</v>
      </c>
      <c r="F20" s="124">
        <f t="shared" ca="1" si="5"/>
        <v>0.30637669504882914</v>
      </c>
      <c r="G20" s="128"/>
      <c r="H20" s="73">
        <f ca="1"/>
        <v>39862</v>
      </c>
      <c r="I20" s="153">
        <f ca="1"/>
        <v>788.419983</v>
      </c>
      <c r="J20" s="125">
        <f t="shared" ca="1" si="3"/>
        <v>-5.9736945775996086E-2</v>
      </c>
      <c r="K20" s="128">
        <f t="shared" ca="1" si="4"/>
        <v>-59736.945775996086</v>
      </c>
    </row>
    <row r="21" spans="1:11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63431.295318628501</v>
      </c>
      <c r="F21" s="124">
        <f t="shared" ca="1" si="5"/>
        <v>0.28602373398655168</v>
      </c>
      <c r="G21" s="128"/>
      <c r="H21" s="73">
        <f ca="1"/>
        <v>39861</v>
      </c>
      <c r="I21" s="153">
        <f ca="1"/>
        <v>789.169983</v>
      </c>
      <c r="J21" s="125">
        <f t="shared" ca="1" si="3"/>
        <v>-4.39402245010172E-2</v>
      </c>
      <c r="K21" s="128">
        <f t="shared" ca="1" si="4"/>
        <v>-43940.224501017197</v>
      </c>
    </row>
    <row r="22" spans="1:11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68057.675227542451</v>
      </c>
      <c r="F22" s="124">
        <f t="shared" ca="1" si="5"/>
        <v>0.2651286966770845</v>
      </c>
      <c r="G22" s="128"/>
      <c r="H22" s="73">
        <f ca="1"/>
        <v>39857</v>
      </c>
      <c r="I22" s="153">
        <f ca="1"/>
        <v>826.84002699999996</v>
      </c>
      <c r="J22" s="125">
        <f t="shared" ca="1" si="3"/>
        <v>1.1624231052791423E-3</v>
      </c>
      <c r="K22" s="128">
        <f t="shared" ca="1" si="4"/>
        <v>1162.4231052791422</v>
      </c>
    </row>
    <row r="23" spans="1:11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76969.336947907272</v>
      </c>
      <c r="F23" s="124">
        <f t="shared" ca="1" si="5"/>
        <v>0.2590124634837172</v>
      </c>
      <c r="G23" s="128"/>
      <c r="H23" s="73">
        <f ca="1"/>
        <v>39856</v>
      </c>
      <c r="I23" s="153">
        <f ca="1"/>
        <v>835.19000200000005</v>
      </c>
      <c r="J23" s="125">
        <f t="shared" ca="1" si="3"/>
        <v>-1.1773212513195075E-2</v>
      </c>
      <c r="K23" s="128">
        <f t="shared" ca="1" si="4"/>
        <v>-11773.212513195074</v>
      </c>
    </row>
    <row r="24" spans="1:11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79957.266748767404</v>
      </c>
      <c r="F24" s="124">
        <f t="shared" ca="1" si="5"/>
        <v>0.22738512399925814</v>
      </c>
      <c r="G24" s="128"/>
      <c r="H24" s="73">
        <f ca="1"/>
        <v>39855</v>
      </c>
      <c r="I24" s="153">
        <f ca="1"/>
        <v>833.73999000000003</v>
      </c>
      <c r="J24" s="125">
        <f t="shared" ca="1" si="3"/>
        <v>-4.6162335404382748E-2</v>
      </c>
      <c r="K24" s="128">
        <f t="shared" ca="1" si="4"/>
        <v>-46162.335404382749</v>
      </c>
    </row>
    <row r="25" spans="1:11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79957.266748767404</v>
      </c>
      <c r="F25" s="124">
        <f t="shared" ca="1" si="5"/>
        <v>0.20447907710327562</v>
      </c>
      <c r="G25" s="128"/>
      <c r="H25" s="73">
        <f ca="1"/>
        <v>39854</v>
      </c>
      <c r="I25" s="153">
        <f ca="1"/>
        <v>827.15997300000004</v>
      </c>
      <c r="J25" s="125">
        <f t="shared" ca="1" si="3"/>
        <v>-2.193429014372017E-2</v>
      </c>
      <c r="K25" s="128">
        <f t="shared" ca="1" si="4"/>
        <v>-21934.290143720169</v>
      </c>
    </row>
    <row r="26" spans="1:11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79957.266748767404</v>
      </c>
      <c r="F26" s="124">
        <f t="shared" ca="1" si="5"/>
        <v>0.20383462871189573</v>
      </c>
      <c r="G26" s="128"/>
      <c r="H26" s="73">
        <f ca="1"/>
        <v>39853</v>
      </c>
      <c r="I26" s="153">
        <f ca="1"/>
        <v>869.89001499999995</v>
      </c>
      <c r="J26" s="125">
        <f t="shared" ca="1" si="3"/>
        <v>3.9829312216783652E-2</v>
      </c>
      <c r="K26" s="128">
        <f t="shared" ca="1" si="4"/>
        <v>39829.312216783655</v>
      </c>
    </row>
    <row r="27" spans="1:11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79957.266748767404</v>
      </c>
      <c r="F27" s="124">
        <f t="shared" ca="1" si="5"/>
        <v>0.20176882946195884</v>
      </c>
      <c r="G27" s="128"/>
      <c r="H27" s="73">
        <f ca="1"/>
        <v>39850</v>
      </c>
      <c r="I27" s="153">
        <f ca="1"/>
        <v>868.59997599999997</v>
      </c>
      <c r="J27" s="125">
        <f t="shared" ca="1" si="3"/>
        <v>4.4053084285549549E-2</v>
      </c>
      <c r="K27" s="128">
        <f t="shared" ca="1" si="4"/>
        <v>44053.08428554955</v>
      </c>
    </row>
    <row r="28" spans="1:11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79957.266748767404</v>
      </c>
      <c r="F28" s="124">
        <f t="shared" ca="1" si="5"/>
        <v>0.20125339415720722</v>
      </c>
      <c r="G28" s="128"/>
      <c r="H28" s="73">
        <f ca="1"/>
        <v>39849</v>
      </c>
      <c r="I28" s="153">
        <f ca="1"/>
        <v>845.84997599999997</v>
      </c>
      <c r="J28" s="125">
        <f t="shared" ca="1" si="3"/>
        <v>2.2175197583081507E-2</v>
      </c>
      <c r="K28" s="128">
        <f t="shared" ca="1" si="4"/>
        <v>22175.197583081506</v>
      </c>
    </row>
    <row r="29" spans="1:11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79957.266748767404</v>
      </c>
      <c r="F29" s="124">
        <f t="shared" ca="1" si="5"/>
        <v>0.19313875383018275</v>
      </c>
      <c r="G29" s="128"/>
      <c r="H29" s="73">
        <f ca="1"/>
        <v>39848</v>
      </c>
      <c r="I29" s="153">
        <f ca="1"/>
        <v>832.22997999999995</v>
      </c>
      <c r="J29" s="125">
        <f t="shared" ca="1" si="3"/>
        <v>-9.5330025889389658E-3</v>
      </c>
      <c r="K29" s="128">
        <f t="shared" ca="1" si="4"/>
        <v>-9533.0025889389653</v>
      </c>
    </row>
    <row r="30" spans="1:11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79957.266748767404</v>
      </c>
      <c r="F30" s="124">
        <f t="shared" ca="1" si="5"/>
        <v>0.16193552437353831</v>
      </c>
      <c r="G30" s="128"/>
      <c r="H30" s="73">
        <f ca="1"/>
        <v>39847</v>
      </c>
      <c r="I30" s="153">
        <f ca="1"/>
        <v>838.51000999999997</v>
      </c>
      <c r="J30" s="125">
        <f t="shared" ca="1" si="3"/>
        <v>4.1342788553365262E-2</v>
      </c>
      <c r="K30" s="128">
        <f t="shared" ca="1" si="4"/>
        <v>41342.788553365259</v>
      </c>
    </row>
    <row r="31" spans="1:11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79957.266748767404</v>
      </c>
      <c r="F31" s="124">
        <f t="shared" ca="1" si="5"/>
        <v>0.16144081704665525</v>
      </c>
      <c r="G31" s="128"/>
      <c r="H31" s="73">
        <f ca="1"/>
        <v>39846</v>
      </c>
      <c r="I31" s="153">
        <f ca="1"/>
        <v>825.44000200000005</v>
      </c>
      <c r="J31" s="125">
        <f t="shared" ca="1" si="3"/>
        <v>-2.9031187532531755E-2</v>
      </c>
      <c r="K31" s="128">
        <f t="shared" ca="1" si="4"/>
        <v>-29031.187532531756</v>
      </c>
    </row>
    <row r="32" spans="1:11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79957.266748767404</v>
      </c>
      <c r="F32" s="124">
        <f t="shared" ca="1" si="5"/>
        <v>0.12741671537905175</v>
      </c>
      <c r="G32" s="128"/>
      <c r="H32" s="73">
        <f ca="1"/>
        <v>39843</v>
      </c>
      <c r="I32" s="153">
        <f ca="1"/>
        <v>825.88000499999998</v>
      </c>
      <c r="J32" s="125">
        <f t="shared" ca="1" si="3"/>
        <v>-2.1167640756247774E-2</v>
      </c>
      <c r="K32" s="128">
        <f t="shared" ca="1" si="4"/>
        <v>-21167.640756247773</v>
      </c>
    </row>
    <row r="33" spans="1:11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79957.266748767404</v>
      </c>
      <c r="F33" s="124">
        <f t="shared" ca="1" si="5"/>
        <v>0.12943406387862222</v>
      </c>
      <c r="G33" s="128"/>
      <c r="H33" s="73">
        <f ca="1"/>
        <v>39842</v>
      </c>
      <c r="I33" s="153">
        <f ca="1"/>
        <v>845.14001499999995</v>
      </c>
      <c r="J33" s="125">
        <f t="shared" ca="1" si="3"/>
        <v>2.990695705007429E-3</v>
      </c>
      <c r="K33" s="128">
        <f t="shared" ca="1" si="4"/>
        <v>2990.6957050074288</v>
      </c>
    </row>
    <row r="34" spans="1:11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79957.266748767404</v>
      </c>
      <c r="F34" s="124">
        <f t="shared" ca="1" si="5"/>
        <v>0.13695666385021688</v>
      </c>
      <c r="G34" s="128"/>
      <c r="H34" s="73">
        <f ca="1"/>
        <v>39841</v>
      </c>
      <c r="I34" s="153">
        <f ca="1"/>
        <v>874.09002699999996</v>
      </c>
      <c r="J34" s="125">
        <f t="shared" ca="1" si="3"/>
        <v>2.6383063100547943E-3</v>
      </c>
      <c r="K34" s="128">
        <f t="shared" ca="1" si="4"/>
        <v>2638.3063100547943</v>
      </c>
    </row>
    <row r="35" spans="1:11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79957.266748767404</v>
      </c>
      <c r="F35" s="124">
        <f t="shared" ca="1" si="5"/>
        <v>0.12734571779673987</v>
      </c>
      <c r="G35" s="128"/>
      <c r="H35" s="73">
        <f ca="1"/>
        <v>39840</v>
      </c>
      <c r="I35" s="153">
        <f ca="1"/>
        <v>845.71002199999998</v>
      </c>
      <c r="J35" s="125">
        <f t="shared" ca="1" si="3"/>
        <v>-2.8209946128628816E-2</v>
      </c>
      <c r="K35" s="128">
        <f t="shared" ca="1" si="4"/>
        <v>-28209.946128628817</v>
      </c>
    </row>
    <row r="36" spans="1:11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79957.266748767404</v>
      </c>
      <c r="F36" s="124">
        <f t="shared" ca="1" si="5"/>
        <v>0.16095184404949858</v>
      </c>
      <c r="G36" s="128"/>
      <c r="H36" s="73">
        <f ca="1"/>
        <v>39839</v>
      </c>
      <c r="I36" s="153">
        <f ca="1"/>
        <v>836.57000700000003</v>
      </c>
      <c r="J36" s="125">
        <f t="shared" ca="1" si="3"/>
        <v>-6.0403179030354637E-2</v>
      </c>
      <c r="K36" s="128">
        <f t="shared" ca="1" si="4"/>
        <v>-60403.179030354637</v>
      </c>
    </row>
    <row r="37" spans="1:11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79957.266748767404</v>
      </c>
      <c r="F37" s="124">
        <f t="shared" ca="1" si="5"/>
        <v>0.17961059335350171</v>
      </c>
      <c r="G37" s="128"/>
      <c r="H37" s="73">
        <f ca="1"/>
        <v>39836</v>
      </c>
      <c r="I37" s="153">
        <f ca="1"/>
        <v>831.95001200000002</v>
      </c>
      <c r="J37" s="125">
        <f t="shared" ca="1" si="3"/>
        <v>-8.5497861684188936E-2</v>
      </c>
      <c r="K37" s="128">
        <f t="shared" ca="1" si="4"/>
        <v>-85497.861684188931</v>
      </c>
    </row>
    <row r="38" spans="1:11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79957.266748767404</v>
      </c>
      <c r="F38" s="124">
        <f t="shared" ca="1" si="5"/>
        <v>0.18513323015666816</v>
      </c>
      <c r="G38" s="128"/>
      <c r="H38" s="73">
        <f ca="1"/>
        <v>39835</v>
      </c>
      <c r="I38" s="153">
        <f ca="1"/>
        <v>827.5</v>
      </c>
      <c r="J38" s="125">
        <f t="shared" ca="1" si="3"/>
        <v>-8.7299423046174218E-2</v>
      </c>
      <c r="K38" s="128">
        <f t="shared" ca="1" si="4"/>
        <v>-87299.423046174212</v>
      </c>
    </row>
    <row r="39" spans="1:11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79957.266748767404</v>
      </c>
      <c r="F39" s="124">
        <f t="shared" ca="1" si="5"/>
        <v>0.18613569070495695</v>
      </c>
      <c r="G39" s="128"/>
      <c r="H39" s="73">
        <f ca="1"/>
        <v>39834</v>
      </c>
      <c r="I39" s="153">
        <f ca="1"/>
        <v>840.23999000000003</v>
      </c>
      <c r="J39" s="125">
        <f t="shared" ca="1" si="3"/>
        <v>-0.10105918560745664</v>
      </c>
      <c r="K39" s="128">
        <f t="shared" ca="1" si="4"/>
        <v>-101059.18560745663</v>
      </c>
    </row>
    <row r="40" spans="1:11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79957.266748767404</v>
      </c>
      <c r="F40" s="124">
        <f t="shared" ca="1" si="5"/>
        <v>0.15592796829059741</v>
      </c>
      <c r="G40" s="128"/>
      <c r="H40" s="73">
        <f ca="1"/>
        <v>39833</v>
      </c>
      <c r="I40" s="153">
        <f ca="1"/>
        <v>805.21997099999999</v>
      </c>
      <c r="J40" s="125">
        <f t="shared" ca="1" si="3"/>
        <v>-0.13179151374036535</v>
      </c>
      <c r="K40" s="128">
        <f t="shared" ca="1" si="4"/>
        <v>-131791.51374036536</v>
      </c>
    </row>
    <row r="41" spans="1:11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79957.266748767404</v>
      </c>
      <c r="F41" s="124">
        <f t="shared" ca="1" si="5"/>
        <v>0.13422287139629585</v>
      </c>
      <c r="G41" s="128"/>
      <c r="H41" s="73">
        <f ca="1"/>
        <v>39829</v>
      </c>
      <c r="I41" s="153">
        <f ca="1"/>
        <v>850.11999500000002</v>
      </c>
      <c r="J41" s="125">
        <f t="shared" ca="1" si="3"/>
        <v>-8.7658289388172883E-2</v>
      </c>
      <c r="K41" s="128">
        <f t="shared" ca="1" si="4"/>
        <v>-87658.289388172881</v>
      </c>
    </row>
    <row r="42" spans="1:11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79957.266748767404</v>
      </c>
      <c r="F42" s="124">
        <f t="shared" ca="1" si="5"/>
        <v>0.13854663277004797</v>
      </c>
      <c r="G42" s="128"/>
      <c r="H42" s="73">
        <f ca="1"/>
        <v>39828</v>
      </c>
      <c r="I42" s="153">
        <f ca="1"/>
        <v>843.73999000000003</v>
      </c>
      <c r="J42" s="125">
        <f t="shared" ca="1" si="3"/>
        <v>-6.5884317741489062E-2</v>
      </c>
      <c r="K42" s="128">
        <f t="shared" ca="1" si="4"/>
        <v>-65884.317741489067</v>
      </c>
    </row>
    <row r="43" spans="1:11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79957.266748767404</v>
      </c>
      <c r="F43" s="124">
        <f t="shared" ca="1" si="5"/>
        <v>0.15494630620384675</v>
      </c>
      <c r="G43" s="128"/>
      <c r="H43" s="73">
        <f ca="1"/>
        <v>39827</v>
      </c>
      <c r="I43" s="153">
        <f ca="1"/>
        <v>842.61999500000002</v>
      </c>
      <c r="J43" s="125">
        <f t="shared" ca="1" si="3"/>
        <v>-5.3916306466423425E-2</v>
      </c>
      <c r="K43" s="128">
        <f t="shared" ca="1" si="4"/>
        <v>-53916.306466423426</v>
      </c>
    </row>
    <row r="44" spans="1:11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79957.266748767404</v>
      </c>
      <c r="F44" s="124">
        <f t="shared" ca="1" si="5"/>
        <v>0.14688599100289013</v>
      </c>
      <c r="G44" s="128"/>
      <c r="H44" s="73">
        <f ca="1"/>
        <v>39826</v>
      </c>
      <c r="I44" s="153">
        <f ca="1"/>
        <v>871.78997800000002</v>
      </c>
      <c r="J44" s="125">
        <f t="shared" ca="1" si="3"/>
        <v>2.7259495368650022E-3</v>
      </c>
      <c r="K44" s="128">
        <f t="shared" ca="1" si="4"/>
        <v>2725.9495368650023</v>
      </c>
    </row>
    <row r="45" spans="1:11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79957.266748767404</v>
      </c>
      <c r="F45" s="124">
        <f t="shared" ca="1" si="5"/>
        <v>0.14461048418458677</v>
      </c>
      <c r="G45" s="128"/>
      <c r="H45" s="73">
        <f ca="1"/>
        <v>39825</v>
      </c>
      <c r="I45" s="153">
        <f ca="1"/>
        <v>870.26000999999997</v>
      </c>
      <c r="J45" s="125">
        <f t="shared" ca="1" si="3"/>
        <v>-2.9101489859324481E-3</v>
      </c>
      <c r="K45" s="128">
        <f t="shared" ca="1" si="4"/>
        <v>-2910.1489859324479</v>
      </c>
    </row>
    <row r="46" spans="1:11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79957.266748767404</v>
      </c>
      <c r="F46" s="124">
        <f t="shared" ca="1" si="5"/>
        <v>0.11349109563255411</v>
      </c>
      <c r="G46" s="128"/>
      <c r="H46" s="73">
        <f ca="1"/>
        <v>39822</v>
      </c>
      <c r="I46" s="153">
        <f ca="1"/>
        <v>890.34997599999997</v>
      </c>
      <c r="J46" s="125">
        <f t="shared" ca="1" si="3"/>
        <v>2.5571561811072341E-2</v>
      </c>
      <c r="K46" s="128">
        <f t="shared" ca="1" si="4"/>
        <v>25571.561811072341</v>
      </c>
    </row>
    <row r="47" spans="1:11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79957.266748767404</v>
      </c>
      <c r="F47" s="124">
        <f t="shared" ca="1" si="5"/>
        <v>0.10232538237749345</v>
      </c>
      <c r="G47" s="128"/>
      <c r="H47" s="73">
        <f ca="1"/>
        <v>39821</v>
      </c>
      <c r="I47" s="153">
        <f ca="1"/>
        <v>909.72997999999995</v>
      </c>
      <c r="J47" s="125">
        <f t="shared" ca="1" si="3"/>
        <v>5.3952926985412875E-2</v>
      </c>
      <c r="K47" s="128">
        <f t="shared" ca="1" si="4"/>
        <v>53952.926985412872</v>
      </c>
    </row>
    <row r="48" spans="1:11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79957.266748767404</v>
      </c>
      <c r="F48" s="124">
        <f t="shared" ca="1" si="5"/>
        <v>9.877792151407383E-2</v>
      </c>
      <c r="G48" s="128"/>
      <c r="H48" s="73">
        <f ca="1"/>
        <v>39820</v>
      </c>
      <c r="I48" s="153">
        <f ca="1"/>
        <v>906.65002400000003</v>
      </c>
      <c r="J48" s="125">
        <f t="shared" ca="1" si="3"/>
        <v>4.0177619860619629E-2</v>
      </c>
      <c r="K48" s="128">
        <f t="shared" ca="1" si="4"/>
        <v>40177.619860619627</v>
      </c>
    </row>
    <row r="49" spans="1:11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79957.266748767404</v>
      </c>
      <c r="F49" s="124">
        <f t="shared" ca="1" si="5"/>
        <v>0.12032882646976439</v>
      </c>
      <c r="G49" s="128"/>
      <c r="H49" s="73">
        <f ca="1"/>
        <v>39819</v>
      </c>
      <c r="I49" s="153">
        <f ca="1"/>
        <v>934.70001200000002</v>
      </c>
      <c r="J49" s="125">
        <f t="shared" ca="1" si="3"/>
        <v>5.273235880562499E-2</v>
      </c>
      <c r="K49" s="128">
        <f t="shared" ca="1" si="4"/>
        <v>52732.358805624994</v>
      </c>
    </row>
    <row r="50" spans="1:11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79957.266748767404</v>
      </c>
      <c r="F50" s="124">
        <f t="shared" ca="1" si="5"/>
        <v>0.129558016205644</v>
      </c>
      <c r="G50" s="128"/>
      <c r="H50" s="73">
        <f ca="1"/>
        <v>39818</v>
      </c>
      <c r="I50" s="153">
        <f ca="1"/>
        <v>927.45001200000002</v>
      </c>
      <c r="J50" s="125">
        <f t="shared" ca="1" si="3"/>
        <v>4.7634625902082783E-2</v>
      </c>
      <c r="K50" s="128">
        <f t="shared" ca="1" si="4"/>
        <v>47634.625902082786</v>
      </c>
    </row>
    <row r="51" spans="1:11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79957.266748767404</v>
      </c>
      <c r="F51" s="124">
        <f t="shared" ca="1" si="5"/>
        <v>0.13298269783038963</v>
      </c>
      <c r="G51" s="128"/>
      <c r="H51" s="73">
        <f ca="1"/>
        <v>39815</v>
      </c>
      <c r="I51" s="153">
        <f ca="1"/>
        <v>931.79998799999998</v>
      </c>
      <c r="J51" s="125">
        <f t="shared" ca="1" si="3"/>
        <v>3.0273551574103053E-2</v>
      </c>
      <c r="K51" s="128">
        <f t="shared" ca="1" si="4"/>
        <v>30273.551574103054</v>
      </c>
    </row>
    <row r="52" spans="1:11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79957.266748767404</v>
      </c>
      <c r="F52" s="124">
        <f t="shared" ca="1" si="5"/>
        <v>0.12276075772139938</v>
      </c>
      <c r="G52" s="128"/>
      <c r="H52" s="73">
        <f ca="1"/>
        <v>39813</v>
      </c>
      <c r="I52" s="153">
        <f ca="1"/>
        <v>903.25</v>
      </c>
      <c r="J52" s="125">
        <f t="shared" ca="1" si="3"/>
        <v>-1.0874080768433991E-2</v>
      </c>
      <c r="K52" s="128">
        <f t="shared" ca="1" si="4"/>
        <v>-10874.080768433991</v>
      </c>
    </row>
    <row r="53" spans="1:11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79957.266748767404</v>
      </c>
      <c r="F53" s="124">
        <f t="shared" ca="1" si="5"/>
        <v>0.13381818623399799</v>
      </c>
      <c r="G53" s="128"/>
      <c r="H53" s="73">
        <f ca="1"/>
        <v>39812</v>
      </c>
      <c r="I53" s="153">
        <f ca="1"/>
        <v>890.64001499999995</v>
      </c>
      <c r="J53" s="125">
        <f t="shared" ca="1" si="3"/>
        <v>2.5409590271518345E-2</v>
      </c>
      <c r="K53" s="128">
        <f t="shared" ca="1" si="4"/>
        <v>25409.590271518344</v>
      </c>
    </row>
    <row r="54" spans="1:11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79957.266748767404</v>
      </c>
      <c r="F54" s="124">
        <f t="shared" ca="1" si="5"/>
        <v>0.14748219257050588</v>
      </c>
      <c r="G54" s="128"/>
      <c r="H54" s="73">
        <f ca="1"/>
        <v>39811</v>
      </c>
      <c r="I54" s="153">
        <f ca="1"/>
        <v>869.419983</v>
      </c>
      <c r="J54" s="125">
        <f t="shared" ca="1" si="3"/>
        <v>-1.171950170437519E-2</v>
      </c>
      <c r="K54" s="128">
        <f t="shared" ca="1" si="4"/>
        <v>-11719.50170437519</v>
      </c>
    </row>
    <row r="55" spans="1:11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79957.266748767404</v>
      </c>
      <c r="F55" s="124">
        <f t="shared" ca="1" si="5"/>
        <v>0.16115850903928064</v>
      </c>
      <c r="G55" s="128"/>
      <c r="H55" s="73">
        <f ca="1"/>
        <v>39808</v>
      </c>
      <c r="I55" s="153">
        <f ca="1"/>
        <v>872.79998799999998</v>
      </c>
      <c r="J55" s="125">
        <f t="shared" ca="1" si="3"/>
        <v>-9.0435899630525451E-4</v>
      </c>
      <c r="K55" s="128">
        <f t="shared" ca="1" si="4"/>
        <v>-904.35899630525455</v>
      </c>
    </row>
    <row r="56" spans="1:11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79957.266748767404</v>
      </c>
      <c r="F56" s="124">
        <f t="shared" ca="1" si="5"/>
        <v>0.142502558180025</v>
      </c>
      <c r="G56" s="128"/>
      <c r="H56" s="73">
        <f ca="1"/>
        <v>39806</v>
      </c>
      <c r="I56" s="153">
        <f ca="1"/>
        <v>868.15002400000003</v>
      </c>
      <c r="J56" s="125">
        <f t="shared" ca="1" si="3"/>
        <v>-3.4573602537404935E-2</v>
      </c>
      <c r="K56" s="128">
        <f t="shared" ca="1" si="4"/>
        <v>-34573.602537404935</v>
      </c>
    </row>
    <row r="57" spans="1:11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79957.266748767404</v>
      </c>
      <c r="F57" s="124">
        <f t="shared" ca="1" si="5"/>
        <v>0.12611018876780378</v>
      </c>
      <c r="G57" s="128"/>
      <c r="H57" s="73">
        <f ca="1"/>
        <v>39805</v>
      </c>
      <c r="I57" s="153">
        <f ca="1"/>
        <v>863.15997300000004</v>
      </c>
      <c r="J57" s="125">
        <f t="shared" ca="1" si="3"/>
        <v>-2.8705830609786598E-2</v>
      </c>
      <c r="K57" s="128">
        <f t="shared" ca="1" si="4"/>
        <v>-28705.830609786597</v>
      </c>
    </row>
    <row r="58" spans="1:11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79957.266748767404</v>
      </c>
      <c r="F58" s="124">
        <f t="shared" ca="1" si="5"/>
        <v>0.1433642486918052</v>
      </c>
      <c r="G58" s="128"/>
      <c r="H58" s="73">
        <f ca="1"/>
        <v>39804</v>
      </c>
      <c r="I58" s="153">
        <f ca="1"/>
        <v>871.63000499999998</v>
      </c>
      <c r="J58" s="125">
        <f t="shared" ca="1" si="3"/>
        <v>-4.1848968338806691E-2</v>
      </c>
      <c r="K58" s="128">
        <f t="shared" ca="1" si="4"/>
        <v>-41848.968338806691</v>
      </c>
    </row>
    <row r="59" spans="1:11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79957.266748767404</v>
      </c>
      <c r="F59" s="124">
        <f t="shared" ca="1" si="5"/>
        <v>0.10899809443274777</v>
      </c>
      <c r="G59" s="128"/>
      <c r="H59" s="73">
        <f ca="1"/>
        <v>39801</v>
      </c>
      <c r="I59" s="153">
        <f ca="1"/>
        <v>887.88000499999998</v>
      </c>
      <c r="J59" s="125">
        <f t="shared" ca="1" si="3"/>
        <v>1.3480655547656317E-2</v>
      </c>
      <c r="K59" s="128">
        <f t="shared" ca="1" si="4"/>
        <v>13480.655547656317</v>
      </c>
    </row>
    <row r="60" spans="1:11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79957.266748767404</v>
      </c>
      <c r="F60" s="124">
        <f t="shared" ca="1" si="5"/>
        <v>9.6764074386909593E-2</v>
      </c>
      <c r="G60" s="128"/>
      <c r="H60" s="73">
        <f ca="1"/>
        <v>39800</v>
      </c>
      <c r="I60" s="153">
        <f ca="1"/>
        <v>885.28002900000001</v>
      </c>
      <c r="J60" s="125">
        <f t="shared" ca="1" si="3"/>
        <v>4.7396014498573669E-2</v>
      </c>
      <c r="K60" s="128">
        <f t="shared" ca="1" si="4"/>
        <v>47396.01449857367</v>
      </c>
    </row>
    <row r="61" spans="1:11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79957.266748767404</v>
      </c>
      <c r="F61" s="124">
        <f t="shared" ca="1" si="5"/>
        <v>8.7618960849146221E-2</v>
      </c>
      <c r="G61" s="128"/>
      <c r="H61" s="73">
        <f ca="1"/>
        <v>39799</v>
      </c>
      <c r="I61" s="153">
        <f ca="1"/>
        <v>904.419983</v>
      </c>
      <c r="J61" s="125">
        <f t="shared" ca="1" si="3"/>
        <v>3.8679736071384418E-2</v>
      </c>
      <c r="K61" s="128">
        <f t="shared" ca="1" si="4"/>
        <v>38679.736071384417</v>
      </c>
    </row>
    <row r="62" spans="1:11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79957.266748767404</v>
      </c>
      <c r="F62" s="124">
        <f t="shared" ca="1" si="5"/>
        <v>8.5142188447935974E-2</v>
      </c>
      <c r="G62" s="128"/>
      <c r="H62" s="73">
        <f ca="1"/>
        <v>39798</v>
      </c>
      <c r="I62" s="153">
        <f ca="1"/>
        <v>913.17999299999997</v>
      </c>
      <c r="J62" s="125">
        <f t="shared" ca="1" si="3"/>
        <v>7.5835575867003513E-2</v>
      </c>
      <c r="K62" s="128">
        <f t="shared" ca="1" si="4"/>
        <v>75835.575867003514</v>
      </c>
    </row>
    <row r="63" spans="1:11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79957.266748767404</v>
      </c>
      <c r="F63" s="124">
        <f t="shared" ca="1" si="5"/>
        <v>6.6488454616440151E-2</v>
      </c>
      <c r="G63" s="128"/>
      <c r="H63" s="73">
        <f ca="1"/>
        <v>39797</v>
      </c>
      <c r="I63" s="153">
        <f ca="1"/>
        <v>868.57000700000003</v>
      </c>
      <c r="J63" s="125">
        <f t="shared" ca="1" si="3"/>
        <v>6.4150137328257362E-2</v>
      </c>
      <c r="K63" s="128">
        <f t="shared" ca="1" si="4"/>
        <v>64150.137328257362</v>
      </c>
    </row>
    <row r="64" spans="1:11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79957.266748767404</v>
      </c>
      <c r="F64" s="124">
        <f t="shared" ca="1" si="5"/>
        <v>7.0037600523478627E-2</v>
      </c>
      <c r="G64" s="128"/>
      <c r="H64" s="73">
        <f ca="1"/>
        <v>39794</v>
      </c>
      <c r="I64" s="153">
        <f ca="1"/>
        <v>879.72997999999995</v>
      </c>
      <c r="J64" s="125">
        <f t="shared" ca="1" si="3"/>
        <v>-1.842141634407557E-2</v>
      </c>
      <c r="K64" s="128">
        <f t="shared" ca="1" si="4"/>
        <v>-18421.416344075569</v>
      </c>
    </row>
    <row r="65" spans="1:11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79957.266748767404</v>
      </c>
      <c r="F65" s="124">
        <f t="shared" ca="1" si="5"/>
        <v>8.5579018631890547E-2</v>
      </c>
      <c r="G65" s="128"/>
      <c r="H65" s="73">
        <f ca="1"/>
        <v>39793</v>
      </c>
      <c r="I65" s="153">
        <f ca="1"/>
        <v>873.59002699999996</v>
      </c>
      <c r="J65" s="125">
        <f t="shared" ca="1" si="3"/>
        <v>-1.5872798881477079E-2</v>
      </c>
      <c r="K65" s="128">
        <f t="shared" ca="1" si="4"/>
        <v>-15872.79888147708</v>
      </c>
    </row>
    <row r="66" spans="1:11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79957.266748767404</v>
      </c>
      <c r="F66" s="124">
        <f t="shared" ca="1" si="5"/>
        <v>8.3414974272821185E-2</v>
      </c>
      <c r="G66" s="128"/>
      <c r="H66" s="73">
        <f ca="1"/>
        <v>39792</v>
      </c>
      <c r="I66" s="153">
        <f ca="1"/>
        <v>899.23999000000003</v>
      </c>
      <c r="J66" s="125">
        <f t="shared" ca="1" si="3"/>
        <v>4.8810896170746965E-2</v>
      </c>
      <c r="K66" s="128">
        <f t="shared" ca="1" si="4"/>
        <v>48810.896170746964</v>
      </c>
    </row>
    <row r="67" spans="1:11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79957.266748767404</v>
      </c>
      <c r="F67" s="124">
        <f t="shared" ca="1" si="5"/>
        <v>9.5778729715503719E-2</v>
      </c>
      <c r="G67" s="128"/>
      <c r="H67" s="73">
        <f ca="1"/>
        <v>39791</v>
      </c>
      <c r="I67" s="153">
        <f ca="1"/>
        <v>888.669983</v>
      </c>
      <c r="J67" s="125">
        <f t="shared" ca="1" si="3"/>
        <v>4.3272543274374797E-2</v>
      </c>
      <c r="K67" s="128">
        <f t="shared" ca="1" si="4"/>
        <v>43272.543274374795</v>
      </c>
    </row>
    <row r="68" spans="1:11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79957.266748767404</v>
      </c>
      <c r="F68" s="124">
        <f t="shared" ca="1" si="5"/>
        <v>7.5385545046888769E-2</v>
      </c>
      <c r="G68" s="128"/>
      <c r="H68" s="73">
        <f ca="1"/>
        <v>39790</v>
      </c>
      <c r="I68" s="153">
        <f ca="1"/>
        <v>909.70001200000002</v>
      </c>
      <c r="J68" s="125">
        <f t="shared" ca="1" si="3"/>
        <v>0.13708233319327068</v>
      </c>
      <c r="K68" s="128">
        <f t="shared" ca="1" si="4"/>
        <v>137082.33319327066</v>
      </c>
    </row>
    <row r="69" spans="1:11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79957.266748767404</v>
      </c>
      <c r="F69" s="124">
        <f t="shared" ca="1" si="5"/>
        <v>2.9791556336523861E-2</v>
      </c>
      <c r="G69" s="128"/>
      <c r="H69" s="73">
        <f ca="1"/>
        <v>39787</v>
      </c>
      <c r="I69" s="153">
        <f ca="1"/>
        <v>876.07000700000003</v>
      </c>
      <c r="J69" s="125">
        <f t="shared" ca="1" si="3"/>
        <v>0.16430546577984839</v>
      </c>
      <c r="K69" s="128">
        <f t="shared" ca="1" si="4"/>
        <v>164305.4657798484</v>
      </c>
    </row>
    <row r="70" spans="1:11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79957.266748767404</v>
      </c>
      <c r="F70" s="124">
        <f t="shared" ca="1" si="5"/>
        <v>2.9759810438688694E-2</v>
      </c>
      <c r="G70" s="128"/>
      <c r="H70" s="73">
        <f ca="1"/>
        <v>39786</v>
      </c>
      <c r="I70" s="153">
        <f ca="1"/>
        <v>845.21997099999999</v>
      </c>
      <c r="J70" s="125">
        <f t="shared" ca="1" si="3"/>
        <v>4.7905915328422921E-2</v>
      </c>
      <c r="K70" s="128">
        <f t="shared" ca="1" si="4"/>
        <v>47905.915328422918</v>
      </c>
    </row>
    <row r="71" spans="1:11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79957.266748767404</v>
      </c>
      <c r="F71" s="124">
        <f t="shared" ca="1" si="5"/>
        <v>1.8214707583388945E-2</v>
      </c>
      <c r="G71" s="128"/>
      <c r="H71" s="73">
        <f ca="1"/>
        <v>39785</v>
      </c>
      <c r="I71" s="153">
        <f ca="1"/>
        <v>870.73999000000003</v>
      </c>
      <c r="J71" s="125">
        <f t="shared" ca="1" si="3"/>
        <v>1.3525462179471148E-2</v>
      </c>
      <c r="K71" s="128">
        <f t="shared" ca="1" si="4"/>
        <v>13525.462179471147</v>
      </c>
    </row>
    <row r="72" spans="1:11" x14ac:dyDescent="0.3">
      <c r="A72" s="73">
        <v>43747</v>
      </c>
      <c r="B72" s="130">
        <v>2919.3999020000001</v>
      </c>
      <c r="C72" s="125">
        <f t="shared" ref="C72:C135" si="6">B72/B82-1</f>
        <v>-2.1934024742691904E-2</v>
      </c>
      <c r="D72" s="128">
        <f t="shared" ref="D72:D135" si="7">C72*$B$5</f>
        <v>-21934.024742691905</v>
      </c>
      <c r="E72" s="128">
        <f t="shared" ref="E72:E135" ca="1" si="8">ABS(_xlfn.PERCENTILE.INC(OFFSET(D72,0,0,Window),1-VaRLevel))</f>
        <v>79957.266748767404</v>
      </c>
      <c r="F72" s="124">
        <f t="shared" ca="1" si="5"/>
        <v>6.1310080761998176E-3</v>
      </c>
      <c r="G72" s="128"/>
      <c r="H72" s="73">
        <f ca="1"/>
        <v>39784</v>
      </c>
      <c r="I72" s="153">
        <f ca="1"/>
        <v>848.80999799999995</v>
      </c>
      <c r="J72" s="125">
        <f t="shared" ref="J72:J135" ca="1" si="9">I72/I82-1</f>
        <v>-2.280343226564896E-3</v>
      </c>
      <c r="K72" s="128">
        <f t="shared" ref="K72:K135" ca="1" si="10">J72*$B$5</f>
        <v>-2280.3432265648958</v>
      </c>
    </row>
    <row r="73" spans="1:11" x14ac:dyDescent="0.3">
      <c r="A73" s="73">
        <v>43746</v>
      </c>
      <c r="B73" s="130">
        <v>2893.0600589999999</v>
      </c>
      <c r="C73" s="125">
        <f t="shared" si="6"/>
        <v>-2.4789333435800365E-2</v>
      </c>
      <c r="D73" s="128">
        <f t="shared" si="7"/>
        <v>-24789.333435800363</v>
      </c>
      <c r="E73" s="128">
        <f t="shared" ca="1" si="8"/>
        <v>79957.266748767404</v>
      </c>
      <c r="F73" s="124">
        <f t="shared" ref="F73:F136" ca="1" si="11">B73/OFFSET(B73,250,0)-1</f>
        <v>-1.1092066302654691E-2</v>
      </c>
      <c r="G73" s="128"/>
      <c r="H73" s="73">
        <f ca="1"/>
        <v>39783</v>
      </c>
      <c r="I73" s="153">
        <f ca="1"/>
        <v>816.21002199999998</v>
      </c>
      <c r="J73" s="125">
        <f t="shared" ca="1" si="9"/>
        <v>-6.5361973042131982E-2</v>
      </c>
      <c r="K73" s="128">
        <f t="shared" ca="1" si="10"/>
        <v>-65361.973042131984</v>
      </c>
    </row>
    <row r="74" spans="1:11" x14ac:dyDescent="0.3">
      <c r="A74" s="73">
        <v>43745</v>
      </c>
      <c r="B74" s="130">
        <v>2938.790039</v>
      </c>
      <c r="C74" s="125">
        <f t="shared" si="6"/>
        <v>-1.7711860326078854E-2</v>
      </c>
      <c r="D74" s="128">
        <f t="shared" si="7"/>
        <v>-17711.860326078855</v>
      </c>
      <c r="E74" s="128">
        <f t="shared" ca="1" si="8"/>
        <v>79957.266748767404</v>
      </c>
      <c r="F74" s="124">
        <f t="shared" ca="1" si="11"/>
        <v>5.2541389249207704E-3</v>
      </c>
      <c r="G74" s="128"/>
      <c r="H74" s="73">
        <f ca="1"/>
        <v>39780</v>
      </c>
      <c r="I74" s="153">
        <f ca="1"/>
        <v>896.23999000000003</v>
      </c>
      <c r="J74" s="125">
        <f t="shared" ca="1" si="9"/>
        <v>-1.6515037324376203E-2</v>
      </c>
      <c r="K74" s="128">
        <f t="shared" ca="1" si="10"/>
        <v>-16515.037324376204</v>
      </c>
    </row>
    <row r="75" spans="1:11" x14ac:dyDescent="0.3">
      <c r="A75" s="73">
        <v>43742</v>
      </c>
      <c r="B75" s="130">
        <v>2952.01001</v>
      </c>
      <c r="C75" s="125">
        <f t="shared" si="6"/>
        <v>-1.3388743274577619E-2</v>
      </c>
      <c r="D75" s="128">
        <f t="shared" si="7"/>
        <v>-13388.743274577619</v>
      </c>
      <c r="E75" s="128">
        <f t="shared" ca="1" si="8"/>
        <v>79957.266748767404</v>
      </c>
      <c r="F75" s="124">
        <f t="shared" ca="1" si="11"/>
        <v>9.3756462187668532E-3</v>
      </c>
      <c r="G75" s="128"/>
      <c r="H75" s="73">
        <f ca="1"/>
        <v>39778</v>
      </c>
      <c r="I75" s="153">
        <f ca="1"/>
        <v>887.67999299999997</v>
      </c>
      <c r="J75" s="125">
        <f t="shared" ca="1" si="9"/>
        <v>4.1511211425712125E-2</v>
      </c>
      <c r="K75" s="128">
        <f t="shared" ca="1" si="10"/>
        <v>41511.211425712121</v>
      </c>
    </row>
    <row r="76" spans="1:11" x14ac:dyDescent="0.3">
      <c r="A76" s="73">
        <v>43741</v>
      </c>
      <c r="B76" s="130">
        <v>2910.6298830000001</v>
      </c>
      <c r="C76" s="125">
        <f t="shared" si="6"/>
        <v>-3.1981001251414565E-2</v>
      </c>
      <c r="D76" s="128">
        <f t="shared" si="7"/>
        <v>-31981.001251414564</v>
      </c>
      <c r="E76" s="128">
        <f t="shared" ca="1" si="8"/>
        <v>79957.266748767404</v>
      </c>
      <c r="F76" s="124">
        <f t="shared" ca="1" si="11"/>
        <v>-1.149663698101322E-3</v>
      </c>
      <c r="G76" s="128"/>
      <c r="H76" s="73">
        <f ca="1"/>
        <v>39777</v>
      </c>
      <c r="I76" s="153">
        <f ca="1"/>
        <v>857.39001499999995</v>
      </c>
      <c r="J76" s="125">
        <f t="shared" ca="1" si="9"/>
        <v>-4.623171082398303E-2</v>
      </c>
      <c r="K76" s="128">
        <f t="shared" ca="1" si="10"/>
        <v>-46231.710823983027</v>
      </c>
    </row>
    <row r="77" spans="1:11" x14ac:dyDescent="0.3">
      <c r="A77" s="73">
        <v>43740</v>
      </c>
      <c r="B77" s="130">
        <v>2887.610107</v>
      </c>
      <c r="C77" s="125">
        <f t="shared" si="6"/>
        <v>-3.9617748781019646E-2</v>
      </c>
      <c r="D77" s="128">
        <f t="shared" si="7"/>
        <v>-39617.748781019647</v>
      </c>
      <c r="E77" s="128">
        <f t="shared" ca="1" si="8"/>
        <v>79957.266748767404</v>
      </c>
      <c r="F77" s="124">
        <f t="shared" ca="1" si="11"/>
        <v>-9.0562433081674554E-3</v>
      </c>
      <c r="G77" s="128"/>
      <c r="H77" s="73">
        <f ca="1"/>
        <v>39776</v>
      </c>
      <c r="I77" s="153">
        <f ca="1"/>
        <v>851.80999799999995</v>
      </c>
      <c r="J77" s="125">
        <f t="shared" ca="1" si="9"/>
        <v>-7.3323856775791341E-2</v>
      </c>
      <c r="K77" s="128">
        <f t="shared" ca="1" si="10"/>
        <v>-73323.856775791341</v>
      </c>
    </row>
    <row r="78" spans="1:11" x14ac:dyDescent="0.3">
      <c r="A78" s="73">
        <v>43739</v>
      </c>
      <c r="B78" s="130">
        <v>2940.25</v>
      </c>
      <c r="C78" s="125">
        <f t="shared" si="6"/>
        <v>-2.1775277661439496E-2</v>
      </c>
      <c r="D78" s="128">
        <f t="shared" si="7"/>
        <v>-21775.277661439497</v>
      </c>
      <c r="E78" s="128">
        <f t="shared" ca="1" si="8"/>
        <v>79957.266748767404</v>
      </c>
      <c r="F78" s="124">
        <f t="shared" ca="1" si="11"/>
        <v>1.1796415428272145E-2</v>
      </c>
      <c r="G78" s="128"/>
      <c r="H78" s="73">
        <f ca="1"/>
        <v>39773</v>
      </c>
      <c r="I78" s="153">
        <f ca="1"/>
        <v>800.03002900000001</v>
      </c>
      <c r="J78" s="125">
        <f t="shared" ca="1" si="9"/>
        <v>-0.14066742113951192</v>
      </c>
      <c r="K78" s="128">
        <f t="shared" ca="1" si="10"/>
        <v>-140667.42113951192</v>
      </c>
    </row>
    <row r="79" spans="1:11" x14ac:dyDescent="0.3">
      <c r="A79" s="73">
        <v>43738</v>
      </c>
      <c r="B79" s="130">
        <v>2976.73999</v>
      </c>
      <c r="C79" s="125">
        <f t="shared" si="6"/>
        <v>-7.0781368917688381E-3</v>
      </c>
      <c r="D79" s="128">
        <f t="shared" si="7"/>
        <v>-7078.1368917688378</v>
      </c>
      <c r="E79" s="128">
        <f t="shared" ca="1" si="8"/>
        <v>79957.266748767404</v>
      </c>
      <c r="F79" s="124">
        <f t="shared" ca="1" si="11"/>
        <v>2.0983937823933596E-2</v>
      </c>
      <c r="G79" s="128"/>
      <c r="H79" s="73">
        <f ca="1"/>
        <v>39772</v>
      </c>
      <c r="I79" s="153">
        <f ca="1"/>
        <v>752.44000200000005</v>
      </c>
      <c r="J79" s="125">
        <f t="shared" ca="1" si="9"/>
        <v>-0.16846432914605058</v>
      </c>
      <c r="K79" s="128">
        <f t="shared" ca="1" si="10"/>
        <v>-168464.32914605059</v>
      </c>
    </row>
    <row r="80" spans="1:11" x14ac:dyDescent="0.3">
      <c r="A80" s="73">
        <v>43735</v>
      </c>
      <c r="B80" s="130">
        <v>2961.790039</v>
      </c>
      <c r="C80" s="125">
        <f t="shared" si="6"/>
        <v>-1.5162601332849523E-2</v>
      </c>
      <c r="D80" s="128">
        <f t="shared" si="7"/>
        <v>-15162.601332849523</v>
      </c>
      <c r="E80" s="128">
        <f t="shared" ca="1" si="8"/>
        <v>79957.266748767404</v>
      </c>
      <c r="F80" s="124">
        <f t="shared" ca="1" si="11"/>
        <v>1.4530504971939529E-2</v>
      </c>
      <c r="G80" s="128"/>
      <c r="H80" s="73">
        <f ca="1"/>
        <v>39771</v>
      </c>
      <c r="I80" s="153">
        <f ca="1"/>
        <v>806.580017</v>
      </c>
      <c r="J80" s="125">
        <f t="shared" ca="1" si="9"/>
        <v>-0.15343682098645384</v>
      </c>
      <c r="K80" s="128">
        <f t="shared" ca="1" si="10"/>
        <v>-153436.82098645385</v>
      </c>
    </row>
    <row r="81" spans="1:11" x14ac:dyDescent="0.3">
      <c r="A81" s="73">
        <v>43734</v>
      </c>
      <c r="B81" s="130">
        <v>2977.6201169999999</v>
      </c>
      <c r="C81" s="125">
        <f t="shared" si="6"/>
        <v>-1.0616118009584063E-2</v>
      </c>
      <c r="D81" s="128">
        <f t="shared" si="7"/>
        <v>-10616.118009584063</v>
      </c>
      <c r="E81" s="128">
        <f t="shared" ca="1" si="8"/>
        <v>79957.266748767404</v>
      </c>
      <c r="F81" s="124">
        <f t="shared" ca="1" si="11"/>
        <v>1.636709809522352E-2</v>
      </c>
      <c r="G81" s="128"/>
      <c r="H81" s="73">
        <f ca="1"/>
        <v>39770</v>
      </c>
      <c r="I81" s="153">
        <f ca="1"/>
        <v>859.11999500000002</v>
      </c>
      <c r="J81" s="125">
        <f t="shared" ca="1" si="9"/>
        <v>-0.14579170270942077</v>
      </c>
      <c r="K81" s="128">
        <f t="shared" ca="1" si="10"/>
        <v>-145791.70270942076</v>
      </c>
    </row>
    <row r="82" spans="1:11" x14ac:dyDescent="0.3">
      <c r="A82" s="73">
        <v>43733</v>
      </c>
      <c r="B82" s="130">
        <v>2984.8701169999999</v>
      </c>
      <c r="C82" s="125">
        <f t="shared" si="6"/>
        <v>-5.3516127880056663E-3</v>
      </c>
      <c r="D82" s="128">
        <f t="shared" si="7"/>
        <v>-5351.6127880056665</v>
      </c>
      <c r="E82" s="128">
        <f t="shared" ca="1" si="8"/>
        <v>79957.266748767404</v>
      </c>
      <c r="F82" s="124">
        <f t="shared" ca="1" si="11"/>
        <v>1.8466302823509251E-2</v>
      </c>
      <c r="G82" s="128"/>
      <c r="H82" s="73">
        <f ca="1"/>
        <v>39769</v>
      </c>
      <c r="I82" s="153">
        <f ca="1"/>
        <v>850.75</v>
      </c>
      <c r="J82" s="125">
        <f t="shared" ca="1" si="9"/>
        <v>-0.11957982969570313</v>
      </c>
      <c r="K82" s="128">
        <f t="shared" ca="1" si="10"/>
        <v>-119579.82969570313</v>
      </c>
    </row>
    <row r="83" spans="1:11" x14ac:dyDescent="0.3">
      <c r="A83" s="73">
        <v>43732</v>
      </c>
      <c r="B83" s="130">
        <v>2966.6000979999999</v>
      </c>
      <c r="C83" s="125">
        <f t="shared" si="6"/>
        <v>-4.2927563895042153E-3</v>
      </c>
      <c r="D83" s="128">
        <f t="shared" si="7"/>
        <v>-4292.7563895042149</v>
      </c>
      <c r="E83" s="128">
        <f t="shared" ca="1" si="8"/>
        <v>79957.266748767404</v>
      </c>
      <c r="F83" s="124">
        <f t="shared" ca="1" si="11"/>
        <v>2.0168898360795717E-2</v>
      </c>
      <c r="G83" s="128"/>
      <c r="H83" s="73">
        <f ca="1"/>
        <v>39766</v>
      </c>
      <c r="I83" s="153">
        <f ca="1"/>
        <v>873.28997800000002</v>
      </c>
      <c r="J83" s="125">
        <f t="shared" ca="1" si="9"/>
        <v>-9.8539377548387042E-2</v>
      </c>
      <c r="K83" s="128">
        <f t="shared" ca="1" si="10"/>
        <v>-98539.377548387041</v>
      </c>
    </row>
    <row r="84" spans="1:11" x14ac:dyDescent="0.3">
      <c r="A84" s="73">
        <v>43731</v>
      </c>
      <c r="B84" s="130">
        <v>2991.780029</v>
      </c>
      <c r="C84" s="125">
        <f t="shared" si="6"/>
        <v>4.482259883493489E-3</v>
      </c>
      <c r="D84" s="128">
        <f t="shared" si="7"/>
        <v>4482.2598834934888</v>
      </c>
      <c r="E84" s="128">
        <f t="shared" ca="1" si="8"/>
        <v>79957.266748767404</v>
      </c>
      <c r="F84" s="124">
        <f t="shared" ca="1" si="11"/>
        <v>3.0117297472749049E-2</v>
      </c>
      <c r="G84" s="128"/>
      <c r="H84" s="73">
        <f ca="1"/>
        <v>39765</v>
      </c>
      <c r="I84" s="153">
        <f ca="1"/>
        <v>911.28997800000002</v>
      </c>
      <c r="J84" s="125">
        <f t="shared" ca="1" si="9"/>
        <v>-4.4859549716265823E-2</v>
      </c>
      <c r="K84" s="128">
        <f t="shared" ca="1" si="10"/>
        <v>-44859.549716265821</v>
      </c>
    </row>
    <row r="85" spans="1:11" x14ac:dyDescent="0.3">
      <c r="A85" s="73">
        <v>43728</v>
      </c>
      <c r="B85" s="130">
        <v>2992.070068</v>
      </c>
      <c r="C85" s="125">
        <f t="shared" si="6"/>
        <v>4.4851990206911108E-3</v>
      </c>
      <c r="D85" s="128">
        <f t="shared" si="7"/>
        <v>4485.1990206911105</v>
      </c>
      <c r="E85" s="128">
        <f t="shared" ca="1" si="8"/>
        <v>79957.266748767404</v>
      </c>
      <c r="F85" s="124">
        <f t="shared" ca="1" si="11"/>
        <v>3.5748413614070884E-2</v>
      </c>
      <c r="G85" s="128"/>
      <c r="H85" s="73">
        <f ca="1"/>
        <v>39764</v>
      </c>
      <c r="I85" s="153">
        <f ca="1"/>
        <v>852.29998799999998</v>
      </c>
      <c r="J85" s="125">
        <f t="shared" ca="1" si="9"/>
        <v>-8.3637106884062895E-2</v>
      </c>
      <c r="K85" s="128">
        <f t="shared" ca="1" si="10"/>
        <v>-83637.106884062901</v>
      </c>
    </row>
    <row r="86" spans="1:11" x14ac:dyDescent="0.3">
      <c r="A86" s="73">
        <v>43727</v>
      </c>
      <c r="B86" s="130">
        <v>3006.790039</v>
      </c>
      <c r="C86" s="125">
        <f t="shared" si="6"/>
        <v>1.034611525537632E-2</v>
      </c>
      <c r="D86" s="128">
        <f t="shared" si="7"/>
        <v>10346.11525537632</v>
      </c>
      <c r="E86" s="128">
        <f t="shared" ca="1" si="8"/>
        <v>79957.266748767404</v>
      </c>
      <c r="F86" s="124">
        <f t="shared" ca="1" si="11"/>
        <v>3.5046733437384958E-2</v>
      </c>
      <c r="G86" s="128"/>
      <c r="H86" s="73">
        <f ca="1"/>
        <v>39763</v>
      </c>
      <c r="I86" s="153">
        <f ca="1"/>
        <v>898.95001200000002</v>
      </c>
      <c r="J86" s="125">
        <f t="shared" ca="1" si="9"/>
        <v>-4.4188788591415396E-2</v>
      </c>
      <c r="K86" s="128">
        <f t="shared" ca="1" si="10"/>
        <v>-44188.788591415396</v>
      </c>
    </row>
    <row r="87" spans="1:11" x14ac:dyDescent="0.3">
      <c r="A87" s="73">
        <v>43726</v>
      </c>
      <c r="B87" s="130">
        <v>3006.7299800000001</v>
      </c>
      <c r="C87" s="125">
        <f t="shared" si="6"/>
        <v>2.3470086364318465E-2</v>
      </c>
      <c r="D87" s="128">
        <f t="shared" si="7"/>
        <v>23470.086364318464</v>
      </c>
      <c r="E87" s="128">
        <f t="shared" ca="1" si="8"/>
        <v>79957.266748767404</v>
      </c>
      <c r="F87" s="124">
        <f t="shared" ca="1" si="11"/>
        <v>3.5311189527219788E-2</v>
      </c>
      <c r="G87" s="128"/>
      <c r="H87" s="73">
        <f ca="1"/>
        <v>39762</v>
      </c>
      <c r="I87" s="153">
        <f ca="1"/>
        <v>919.21002199999998</v>
      </c>
      <c r="J87" s="125">
        <f t="shared" ca="1" si="9"/>
        <v>8.279936908965424E-2</v>
      </c>
      <c r="K87" s="128">
        <f t="shared" ca="1" si="10"/>
        <v>82799.369089654239</v>
      </c>
    </row>
    <row r="88" spans="1:11" x14ac:dyDescent="0.3">
      <c r="A88" s="73">
        <v>43725</v>
      </c>
      <c r="B88" s="130">
        <v>3005.6999510000001</v>
      </c>
      <c r="C88" s="125">
        <f t="shared" si="6"/>
        <v>3.4212213702015326E-2</v>
      </c>
      <c r="D88" s="128">
        <f t="shared" si="7"/>
        <v>34212.213702015324</v>
      </c>
      <c r="E88" s="128">
        <f t="shared" ca="1" si="8"/>
        <v>79957.266748767404</v>
      </c>
      <c r="F88" s="124">
        <f t="shared" ca="1" si="11"/>
        <v>4.0423421954580485E-2</v>
      </c>
      <c r="G88" s="128"/>
      <c r="H88" s="73">
        <f ca="1"/>
        <v>39759</v>
      </c>
      <c r="I88" s="153">
        <f ca="1"/>
        <v>930.98999000000003</v>
      </c>
      <c r="J88" s="125">
        <f t="shared" ca="1" si="9"/>
        <v>6.1840583919600789E-2</v>
      </c>
      <c r="K88" s="128">
        <f t="shared" ca="1" si="10"/>
        <v>61840.583919600787</v>
      </c>
    </row>
    <row r="89" spans="1:11" x14ac:dyDescent="0.3">
      <c r="A89" s="73">
        <v>43724</v>
      </c>
      <c r="B89" s="130">
        <v>2997.959961</v>
      </c>
      <c r="C89" s="125">
        <f t="shared" si="6"/>
        <v>2.4432249527708505E-2</v>
      </c>
      <c r="D89" s="128">
        <f t="shared" si="7"/>
        <v>24432.249527708504</v>
      </c>
      <c r="E89" s="128">
        <f t="shared" ca="1" si="8"/>
        <v>79957.266748767404</v>
      </c>
      <c r="F89" s="124">
        <f t="shared" ca="1" si="11"/>
        <v>3.8114357568410195E-2</v>
      </c>
      <c r="G89" s="128"/>
      <c r="H89" s="73">
        <f ca="1"/>
        <v>39758</v>
      </c>
      <c r="I89" s="153">
        <f ca="1"/>
        <v>904.88000499999998</v>
      </c>
      <c r="J89" s="125">
        <f t="shared" ca="1" si="9"/>
        <v>-3.556815863003715E-3</v>
      </c>
      <c r="K89" s="128">
        <f t="shared" ca="1" si="10"/>
        <v>-3556.8158630037151</v>
      </c>
    </row>
    <row r="90" spans="1:11" x14ac:dyDescent="0.3">
      <c r="A90" s="73">
        <v>43721</v>
      </c>
      <c r="B90" s="130">
        <v>3007.389893</v>
      </c>
      <c r="C90" s="125">
        <f t="shared" si="6"/>
        <v>2.8315112867974612E-2</v>
      </c>
      <c r="D90" s="128">
        <f t="shared" si="7"/>
        <v>28315.112867974611</v>
      </c>
      <c r="E90" s="128">
        <f t="shared" ca="1" si="8"/>
        <v>79957.266748767404</v>
      </c>
      <c r="F90" s="124">
        <f t="shared" ca="1" si="11"/>
        <v>4.5274289064829221E-2</v>
      </c>
      <c r="G90" s="128"/>
      <c r="H90" s="73">
        <f ca="1"/>
        <v>39757</v>
      </c>
      <c r="I90" s="153">
        <f ca="1"/>
        <v>952.77002000000005</v>
      </c>
      <c r="J90" s="125">
        <f t="shared" ca="1" si="9"/>
        <v>6.2434475779344245E-2</v>
      </c>
      <c r="K90" s="128">
        <f t="shared" ca="1" si="10"/>
        <v>62434.475779344248</v>
      </c>
    </row>
    <row r="91" spans="1:11" x14ac:dyDescent="0.3">
      <c r="A91" s="73">
        <v>43720</v>
      </c>
      <c r="B91" s="130">
        <v>3009.570068</v>
      </c>
      <c r="C91" s="125">
        <f t="shared" si="6"/>
        <v>4.2116570803021336E-2</v>
      </c>
      <c r="D91" s="128">
        <f t="shared" si="7"/>
        <v>42116.570803021335</v>
      </c>
      <c r="E91" s="128">
        <f t="shared" ca="1" si="8"/>
        <v>79957.266748767404</v>
      </c>
      <c r="F91" s="124">
        <f t="shared" ca="1" si="11"/>
        <v>4.8017237040747007E-2</v>
      </c>
      <c r="G91" s="128"/>
      <c r="H91" s="73">
        <f ca="1"/>
        <v>39756</v>
      </c>
      <c r="I91" s="153">
        <f ca="1"/>
        <v>1005.75</v>
      </c>
      <c r="J91" s="125">
        <f t="shared" ca="1" si="9"/>
        <v>5.3086239083854236E-2</v>
      </c>
      <c r="K91" s="128">
        <f t="shared" ca="1" si="10"/>
        <v>53086.239083854234</v>
      </c>
    </row>
    <row r="92" spans="1:11" x14ac:dyDescent="0.3">
      <c r="A92" s="73">
        <v>43719</v>
      </c>
      <c r="B92" s="130">
        <v>3000.929932</v>
      </c>
      <c r="C92" s="125">
        <f t="shared" si="6"/>
        <v>4.592634221915759E-2</v>
      </c>
      <c r="D92" s="128">
        <f t="shared" si="7"/>
        <v>45926.342219157588</v>
      </c>
      <c r="E92" s="128">
        <f t="shared" ca="1" si="8"/>
        <v>79957.266748767404</v>
      </c>
      <c r="F92" s="124">
        <f t="shared" ca="1" si="11"/>
        <v>4.2695533749559145E-2</v>
      </c>
      <c r="G92" s="128"/>
      <c r="H92" s="73">
        <f ca="1"/>
        <v>39755</v>
      </c>
      <c r="I92" s="153">
        <f ca="1"/>
        <v>966.29998799999998</v>
      </c>
      <c r="J92" s="125">
        <f t="shared" ca="1" si="9"/>
        <v>-1.93830277398086E-2</v>
      </c>
      <c r="K92" s="128">
        <f t="shared" ca="1" si="10"/>
        <v>-19383.0277398086</v>
      </c>
    </row>
    <row r="93" spans="1:11" x14ac:dyDescent="0.3">
      <c r="A93" s="73">
        <v>43718</v>
      </c>
      <c r="B93" s="130">
        <v>2979.389893</v>
      </c>
      <c r="C93" s="125">
        <f t="shared" si="6"/>
        <v>3.5092661186445717E-2</v>
      </c>
      <c r="D93" s="128">
        <f t="shared" si="7"/>
        <v>35092.661186445715</v>
      </c>
      <c r="E93" s="128">
        <f t="shared" ca="1" si="8"/>
        <v>79957.266748767404</v>
      </c>
      <c r="F93" s="124">
        <f t="shared" ca="1" si="11"/>
        <v>3.1430378702424377E-2</v>
      </c>
      <c r="G93" s="128"/>
      <c r="H93" s="73">
        <f ca="1"/>
        <v>39752</v>
      </c>
      <c r="I93" s="153">
        <f ca="1"/>
        <v>968.75</v>
      </c>
      <c r="J93" s="125">
        <f t="shared" ca="1" si="9"/>
        <v>2.9982470214012791E-2</v>
      </c>
      <c r="K93" s="128">
        <f t="shared" ca="1" si="10"/>
        <v>29982.470214012792</v>
      </c>
    </row>
    <row r="94" spans="1:11" x14ac:dyDescent="0.3">
      <c r="A94" s="73">
        <v>43717</v>
      </c>
      <c r="B94" s="130">
        <v>2978.429932</v>
      </c>
      <c r="C94" s="125">
        <f t="shared" si="6"/>
        <v>4.6123901101377429E-2</v>
      </c>
      <c r="D94" s="128">
        <f t="shared" si="7"/>
        <v>46123.901101377429</v>
      </c>
      <c r="E94" s="128">
        <f t="shared" ca="1" si="8"/>
        <v>79957.266748767404</v>
      </c>
      <c r="F94" s="124">
        <f t="shared" ca="1" si="11"/>
        <v>2.8207752843914857E-2</v>
      </c>
      <c r="G94" s="128"/>
      <c r="H94" s="73">
        <f ca="1"/>
        <v>39751</v>
      </c>
      <c r="I94" s="153">
        <f ca="1"/>
        <v>954.09002699999996</v>
      </c>
      <c r="J94" s="125">
        <f t="shared" ca="1" si="9"/>
        <v>8.0936086732830148E-3</v>
      </c>
      <c r="K94" s="128">
        <f t="shared" ca="1" si="10"/>
        <v>8093.6086732830145</v>
      </c>
    </row>
    <row r="95" spans="1:11" x14ac:dyDescent="0.3">
      <c r="A95" s="73">
        <v>43714</v>
      </c>
      <c r="B95" s="130">
        <v>2978.709961</v>
      </c>
      <c r="C95" s="125">
        <f t="shared" si="6"/>
        <v>1.9076621541509242E-2</v>
      </c>
      <c r="D95" s="128">
        <f t="shared" si="7"/>
        <v>19076.621541509241</v>
      </c>
      <c r="E95" s="128">
        <f t="shared" ca="1" si="8"/>
        <v>79957.266748767404</v>
      </c>
      <c r="F95" s="124">
        <f t="shared" ca="1" si="11"/>
        <v>2.6603277064412678E-2</v>
      </c>
      <c r="G95" s="128"/>
      <c r="H95" s="73">
        <f ca="1"/>
        <v>39750</v>
      </c>
      <c r="I95" s="153">
        <f ca="1"/>
        <v>930.09002699999996</v>
      </c>
      <c r="J95" s="125">
        <f t="shared" ca="1" si="9"/>
        <v>2.4508723275317834E-2</v>
      </c>
      <c r="K95" s="128">
        <f t="shared" ca="1" si="10"/>
        <v>24508.723275317832</v>
      </c>
    </row>
    <row r="96" spans="1:11" x14ac:dyDescent="0.3">
      <c r="A96" s="73">
        <v>43713</v>
      </c>
      <c r="B96" s="130">
        <v>2976</v>
      </c>
      <c r="C96" s="125">
        <f t="shared" si="6"/>
        <v>1.7634229302506021E-2</v>
      </c>
      <c r="D96" s="128">
        <f t="shared" si="7"/>
        <v>17634.229302506021</v>
      </c>
      <c r="E96" s="128">
        <f t="shared" ca="1" si="8"/>
        <v>79957.266748767404</v>
      </c>
      <c r="F96" s="124">
        <f t="shared" ca="1" si="11"/>
        <v>2.5807226845899756E-2</v>
      </c>
      <c r="G96" s="128"/>
      <c r="H96" s="73">
        <f ca="1"/>
        <v>39749</v>
      </c>
      <c r="I96" s="153">
        <f ca="1"/>
        <v>940.51000999999997</v>
      </c>
      <c r="J96" s="125">
        <f t="shared" ca="1" si="9"/>
        <v>-5.7614652582492654E-2</v>
      </c>
      <c r="K96" s="128">
        <f t="shared" ca="1" si="10"/>
        <v>-57614.65258249265</v>
      </c>
    </row>
    <row r="97" spans="1:11" x14ac:dyDescent="0.3">
      <c r="A97" s="73">
        <v>43712</v>
      </c>
      <c r="B97" s="130">
        <v>2937.780029</v>
      </c>
      <c r="C97" s="125">
        <f t="shared" si="6"/>
        <v>1.2849470910807126E-2</v>
      </c>
      <c r="D97" s="128">
        <f t="shared" si="7"/>
        <v>12849.470910807126</v>
      </c>
      <c r="E97" s="128">
        <f t="shared" ca="1" si="8"/>
        <v>79957.266748767404</v>
      </c>
      <c r="F97" s="124">
        <f t="shared" ca="1" si="11"/>
        <v>8.1467617748129939E-3</v>
      </c>
      <c r="G97" s="128"/>
      <c r="H97" s="73">
        <f ca="1"/>
        <v>39748</v>
      </c>
      <c r="I97" s="153">
        <f ca="1"/>
        <v>848.919983</v>
      </c>
      <c r="J97" s="125">
        <f t="shared" ca="1" si="9"/>
        <v>-0.1539143835091894</v>
      </c>
      <c r="K97" s="128">
        <f t="shared" ca="1" si="10"/>
        <v>-153914.38350918941</v>
      </c>
    </row>
    <row r="98" spans="1:11" x14ac:dyDescent="0.3">
      <c r="A98" s="73">
        <v>43711</v>
      </c>
      <c r="B98" s="130">
        <v>2906.2700199999999</v>
      </c>
      <c r="C98" s="125">
        <f t="shared" si="6"/>
        <v>-5.9445838532551365E-3</v>
      </c>
      <c r="D98" s="128">
        <f t="shared" si="7"/>
        <v>-5944.5838532551361</v>
      </c>
      <c r="E98" s="128">
        <f t="shared" ca="1" si="8"/>
        <v>79957.266748767404</v>
      </c>
      <c r="F98" s="124">
        <f t="shared" ca="1" si="11"/>
        <v>3.0198238285166212E-3</v>
      </c>
      <c r="G98" s="128"/>
      <c r="H98" s="73">
        <f ca="1"/>
        <v>39745</v>
      </c>
      <c r="I98" s="153">
        <f ca="1"/>
        <v>876.77002000000005</v>
      </c>
      <c r="J98" s="125">
        <f t="shared" ca="1" si="9"/>
        <v>-2.4966028028752474E-2</v>
      </c>
      <c r="K98" s="128">
        <f t="shared" ca="1" si="10"/>
        <v>-24966.028028752473</v>
      </c>
    </row>
    <row r="99" spans="1:11" x14ac:dyDescent="0.3">
      <c r="A99" s="73">
        <v>43707</v>
      </c>
      <c r="B99" s="130">
        <v>2926.459961</v>
      </c>
      <c r="C99" s="125">
        <f t="shared" si="6"/>
        <v>1.3078648340885124E-2</v>
      </c>
      <c r="D99" s="128">
        <f t="shared" si="7"/>
        <v>13078.648340885124</v>
      </c>
      <c r="E99" s="128">
        <f t="shared" ca="1" si="8"/>
        <v>79957.266748767404</v>
      </c>
      <c r="F99" s="124">
        <f t="shared" ca="1" si="11"/>
        <v>1.0259799327035912E-2</v>
      </c>
      <c r="G99" s="128"/>
      <c r="H99" s="73">
        <f ca="1"/>
        <v>39744</v>
      </c>
      <c r="I99" s="153">
        <f ca="1"/>
        <v>908.10998500000005</v>
      </c>
      <c r="J99" s="125">
        <f t="shared" ca="1" si="9"/>
        <v>-1.9891837016617897E-3</v>
      </c>
      <c r="K99" s="128">
        <f t="shared" ca="1" si="10"/>
        <v>-1989.1837016617897</v>
      </c>
    </row>
    <row r="100" spans="1:11" x14ac:dyDescent="0.3">
      <c r="A100" s="73">
        <v>43706</v>
      </c>
      <c r="B100" s="130">
        <v>2924.580078</v>
      </c>
      <c r="C100" s="125">
        <f t="shared" si="6"/>
        <v>2.7033283238775851E-2</v>
      </c>
      <c r="D100" s="128">
        <f t="shared" si="7"/>
        <v>27033.28323877585</v>
      </c>
      <c r="E100" s="128">
        <f t="shared" ca="1" si="8"/>
        <v>79957.266748767404</v>
      </c>
      <c r="F100" s="124">
        <f t="shared" ca="1" si="11"/>
        <v>1.7354962804317253E-2</v>
      </c>
      <c r="G100" s="128"/>
      <c r="H100" s="73">
        <f ca="1"/>
        <v>39743</v>
      </c>
      <c r="I100" s="153">
        <f ca="1"/>
        <v>896.78002900000001</v>
      </c>
      <c r="J100" s="125">
        <f t="shared" ca="1" si="9"/>
        <v>-8.9507962739846181E-2</v>
      </c>
      <c r="K100" s="128">
        <f t="shared" ca="1" si="10"/>
        <v>-89507.962739846174</v>
      </c>
    </row>
    <row r="101" spans="1:11" x14ac:dyDescent="0.3">
      <c r="A101" s="73">
        <v>43705</v>
      </c>
      <c r="B101" s="130">
        <v>2887.9399410000001</v>
      </c>
      <c r="C101" s="125">
        <f t="shared" si="6"/>
        <v>1.6665437360694035E-2</v>
      </c>
      <c r="D101" s="128">
        <f t="shared" si="7"/>
        <v>16665.437360694035</v>
      </c>
      <c r="E101" s="128">
        <f t="shared" ca="1" si="8"/>
        <v>79957.266748767404</v>
      </c>
      <c r="F101" s="124">
        <f t="shared" ca="1" si="11"/>
        <v>1.0836604112290704E-2</v>
      </c>
      <c r="G101" s="128"/>
      <c r="H101" s="73">
        <f ca="1"/>
        <v>39742</v>
      </c>
      <c r="I101" s="153">
        <f ca="1"/>
        <v>955.04998799999998</v>
      </c>
      <c r="J101" s="125">
        <f t="shared" ca="1" si="9"/>
        <v>-4.1335828901675864E-2</v>
      </c>
      <c r="K101" s="128">
        <f t="shared" ca="1" si="10"/>
        <v>-41335.828901675864</v>
      </c>
    </row>
    <row r="102" spans="1:11" x14ac:dyDescent="0.3">
      <c r="A102" s="73">
        <v>43704</v>
      </c>
      <c r="B102" s="130">
        <v>2869.1599120000001</v>
      </c>
      <c r="C102" s="125">
        <f t="shared" si="6"/>
        <v>-1.9533118275427142E-2</v>
      </c>
      <c r="D102" s="128">
        <f t="shared" si="7"/>
        <v>-19533.118275427143</v>
      </c>
      <c r="E102" s="128">
        <f t="shared" ca="1" si="8"/>
        <v>79957.266748767404</v>
      </c>
      <c r="F102" s="124">
        <f t="shared" ca="1" si="11"/>
        <v>2.5647468483682712E-3</v>
      </c>
      <c r="G102" s="128"/>
      <c r="H102" s="73">
        <f ca="1"/>
        <v>39741</v>
      </c>
      <c r="I102" s="153">
        <f ca="1"/>
        <v>985.40002400000003</v>
      </c>
      <c r="J102" s="125">
        <f t="shared" ca="1" si="9"/>
        <v>-6.7641845400535749E-2</v>
      </c>
      <c r="K102" s="128">
        <f t="shared" ca="1" si="10"/>
        <v>-67641.845400535749</v>
      </c>
    </row>
    <row r="103" spans="1:11" x14ac:dyDescent="0.3">
      <c r="A103" s="73">
        <v>43703</v>
      </c>
      <c r="B103" s="130">
        <v>2878.3798830000001</v>
      </c>
      <c r="C103" s="125">
        <f t="shared" si="6"/>
        <v>-1.4986186815943991E-3</v>
      </c>
      <c r="D103" s="128">
        <f t="shared" si="7"/>
        <v>-1498.618681594399</v>
      </c>
      <c r="E103" s="128">
        <f t="shared" ca="1" si="8"/>
        <v>79957.266748767404</v>
      </c>
      <c r="F103" s="124">
        <f t="shared" ca="1" si="11"/>
        <v>5.3860068635447345E-3</v>
      </c>
      <c r="G103" s="128"/>
      <c r="H103" s="73">
        <f ca="1"/>
        <v>39738</v>
      </c>
      <c r="I103" s="153">
        <f ca="1"/>
        <v>940.54998799999998</v>
      </c>
      <c r="J103" s="125">
        <f t="shared" ca="1" si="9"/>
        <v>-0.14435558971926887</v>
      </c>
      <c r="K103" s="128">
        <f t="shared" ca="1" si="10"/>
        <v>-144355.58971926887</v>
      </c>
    </row>
    <row r="104" spans="1:11" x14ac:dyDescent="0.3">
      <c r="A104" s="73">
        <v>43700</v>
      </c>
      <c r="B104" s="130">
        <v>2847.110107</v>
      </c>
      <c r="C104" s="125">
        <f t="shared" si="6"/>
        <v>-2.4511262879106432E-2</v>
      </c>
      <c r="D104" s="128">
        <f t="shared" si="7"/>
        <v>-24511.262879106431</v>
      </c>
      <c r="E104" s="128">
        <f t="shared" ca="1" si="8"/>
        <v>79957.266748767404</v>
      </c>
      <c r="F104" s="124">
        <f t="shared" ca="1" si="11"/>
        <v>-3.4790927108466763E-3</v>
      </c>
      <c r="G104" s="128"/>
      <c r="H104" s="73">
        <f ca="1"/>
        <v>39737</v>
      </c>
      <c r="I104" s="153">
        <f ca="1"/>
        <v>946.42999299999997</v>
      </c>
      <c r="J104" s="125">
        <f t="shared" ca="1" si="9"/>
        <v>-0.15063541626123866</v>
      </c>
      <c r="K104" s="128">
        <f t="shared" ca="1" si="10"/>
        <v>-150635.41626123866</v>
      </c>
    </row>
    <row r="105" spans="1:11" x14ac:dyDescent="0.3">
      <c r="A105" s="73">
        <v>43699</v>
      </c>
      <c r="B105" s="130">
        <v>2922.9499510000001</v>
      </c>
      <c r="C105" s="125">
        <f t="shared" si="6"/>
        <v>-5.1530540407309644E-3</v>
      </c>
      <c r="D105" s="128">
        <f t="shared" si="7"/>
        <v>-5153.0540407309645</v>
      </c>
      <c r="E105" s="128">
        <f t="shared" ca="1" si="8"/>
        <v>79957.266748767404</v>
      </c>
      <c r="F105" s="124">
        <f t="shared" ca="1" si="11"/>
        <v>2.5549736674930434E-2</v>
      </c>
      <c r="G105" s="128"/>
      <c r="H105" s="73">
        <f ca="1"/>
        <v>39736</v>
      </c>
      <c r="I105" s="153">
        <f ca="1"/>
        <v>907.84002699999996</v>
      </c>
      <c r="J105" s="125">
        <f t="shared" ca="1" si="9"/>
        <v>-0.21809382730648219</v>
      </c>
      <c r="K105" s="128">
        <f t="shared" ca="1" si="10"/>
        <v>-218093.82730648218</v>
      </c>
    </row>
    <row r="106" spans="1:11" x14ac:dyDescent="0.3">
      <c r="A106" s="73">
        <v>43698</v>
      </c>
      <c r="B106" s="130">
        <v>2924.429932</v>
      </c>
      <c r="C106" s="125">
        <f t="shared" si="6"/>
        <v>1.4025739526804859E-2</v>
      </c>
      <c r="D106" s="128">
        <f t="shared" si="7"/>
        <v>14025.739526804859</v>
      </c>
      <c r="E106" s="128">
        <f t="shared" ca="1" si="8"/>
        <v>79957.266748767404</v>
      </c>
      <c r="F106" s="124">
        <f t="shared" ca="1" si="11"/>
        <v>2.9478750845479906E-2</v>
      </c>
      <c r="G106" s="128"/>
      <c r="H106" s="73">
        <f ca="1"/>
        <v>39735</v>
      </c>
      <c r="I106" s="153">
        <f ca="1"/>
        <v>998.01000999999997</v>
      </c>
      <c r="J106" s="125">
        <f t="shared" ca="1" si="9"/>
        <v>-0.144337920680638</v>
      </c>
      <c r="K106" s="128">
        <f t="shared" ca="1" si="10"/>
        <v>-144337.920680638</v>
      </c>
    </row>
    <row r="107" spans="1:11" x14ac:dyDescent="0.3">
      <c r="A107" s="73">
        <v>43697</v>
      </c>
      <c r="B107" s="130">
        <v>2900.51001</v>
      </c>
      <c r="C107" s="125">
        <f t="shared" si="6"/>
        <v>6.5029443258626252E-3</v>
      </c>
      <c r="D107" s="128">
        <f t="shared" si="7"/>
        <v>6502.9443258626252</v>
      </c>
      <c r="E107" s="128">
        <f t="shared" ca="1" si="8"/>
        <v>79957.266748767404</v>
      </c>
      <c r="F107" s="124">
        <f t="shared" ca="1" si="11"/>
        <v>2.9144466336959773E-2</v>
      </c>
      <c r="G107" s="128"/>
      <c r="H107" s="73">
        <f ca="1"/>
        <v>39734</v>
      </c>
      <c r="I107" s="153">
        <f ca="1"/>
        <v>1003.349976</v>
      </c>
      <c r="J107" s="125">
        <f t="shared" ca="1" si="9"/>
        <v>-9.3156363678458476E-2</v>
      </c>
      <c r="K107" s="128">
        <f t="shared" ca="1" si="10"/>
        <v>-93156.363678458481</v>
      </c>
    </row>
    <row r="108" spans="1:11" x14ac:dyDescent="0.3">
      <c r="A108" s="73">
        <v>43696</v>
      </c>
      <c r="B108" s="130">
        <v>2923.6499020000001</v>
      </c>
      <c r="C108" s="125">
        <f t="shared" si="6"/>
        <v>2.7738883791625479E-2</v>
      </c>
      <c r="D108" s="128">
        <f t="shared" si="7"/>
        <v>27738.883791625478</v>
      </c>
      <c r="E108" s="128">
        <f t="shared" ca="1" si="8"/>
        <v>79957.266748767404</v>
      </c>
      <c r="F108" s="124">
        <f t="shared" ca="1" si="11"/>
        <v>2.9468704541359525E-2</v>
      </c>
      <c r="G108" s="128"/>
      <c r="H108" s="73">
        <f ca="1"/>
        <v>39731</v>
      </c>
      <c r="I108" s="153">
        <f ca="1"/>
        <v>899.21997099999999</v>
      </c>
      <c r="J108" s="125">
        <f t="shared" ca="1" si="9"/>
        <v>-0.25884596489081624</v>
      </c>
      <c r="K108" s="128">
        <f t="shared" ca="1" si="10"/>
        <v>-258845.96489081625</v>
      </c>
    </row>
    <row r="109" spans="1:11" x14ac:dyDescent="0.3">
      <c r="A109" s="73">
        <v>43693</v>
      </c>
      <c r="B109" s="130">
        <v>2888.679932</v>
      </c>
      <c r="C109" s="125">
        <f t="shared" si="6"/>
        <v>-1.4791738297506796E-2</v>
      </c>
      <c r="D109" s="128">
        <f t="shared" si="7"/>
        <v>-14791.738297506796</v>
      </c>
      <c r="E109" s="128">
        <f t="shared" ca="1" si="8"/>
        <v>79957.266748767404</v>
      </c>
      <c r="F109" s="124">
        <f t="shared" ca="1" si="11"/>
        <v>2.3654024589013112E-2</v>
      </c>
      <c r="G109" s="128"/>
      <c r="H109" s="73">
        <f ca="1"/>
        <v>39730</v>
      </c>
      <c r="I109" s="153">
        <f ca="1"/>
        <v>909.919983</v>
      </c>
      <c r="J109" s="125">
        <f t="shared" ca="1" si="9"/>
        <v>-0.24749008223385727</v>
      </c>
      <c r="K109" s="128">
        <f t="shared" ca="1" si="10"/>
        <v>-247490.08223385728</v>
      </c>
    </row>
    <row r="110" spans="1:11" x14ac:dyDescent="0.3">
      <c r="A110" s="73">
        <v>43692</v>
      </c>
      <c r="B110" s="130">
        <v>2847.6000979999999</v>
      </c>
      <c r="C110" s="125">
        <f t="shared" si="6"/>
        <v>-3.5875336503526256E-2</v>
      </c>
      <c r="D110" s="128">
        <f t="shared" si="7"/>
        <v>-35875.336503526254</v>
      </c>
      <c r="E110" s="128">
        <f t="shared" ca="1" si="8"/>
        <v>79957.266748767404</v>
      </c>
      <c r="F110" s="124">
        <f t="shared" ca="1" si="11"/>
        <v>5.0542370868487119E-3</v>
      </c>
      <c r="G110" s="128"/>
      <c r="H110" s="73">
        <f ca="1"/>
        <v>39729</v>
      </c>
      <c r="I110" s="153">
        <f ca="1"/>
        <v>984.94000200000005</v>
      </c>
      <c r="J110" s="125">
        <f t="shared" ca="1" si="9"/>
        <v>-0.16943677961933756</v>
      </c>
      <c r="K110" s="128">
        <f t="shared" ca="1" si="10"/>
        <v>-169436.77961933755</v>
      </c>
    </row>
    <row r="111" spans="1:11" x14ac:dyDescent="0.3">
      <c r="A111" s="73">
        <v>43691</v>
      </c>
      <c r="B111" s="130">
        <v>2840.6000979999999</v>
      </c>
      <c r="C111" s="125">
        <f t="shared" si="6"/>
        <v>-4.6899989426616329E-2</v>
      </c>
      <c r="D111" s="128">
        <f t="shared" si="7"/>
        <v>-46899.989426616332</v>
      </c>
      <c r="E111" s="128">
        <f t="shared" ca="1" si="8"/>
        <v>79957.266748767404</v>
      </c>
      <c r="F111" s="124">
        <f t="shared" ca="1" si="11"/>
        <v>-4.5486650611527013E-3</v>
      </c>
      <c r="G111" s="128"/>
      <c r="H111" s="73">
        <f ca="1"/>
        <v>39728</v>
      </c>
      <c r="I111" s="153">
        <f ca="1"/>
        <v>996.22997999999995</v>
      </c>
      <c r="J111" s="125">
        <f t="shared" ca="1" si="9"/>
        <v>-0.16157781865795628</v>
      </c>
      <c r="K111" s="128">
        <f t="shared" ca="1" si="10"/>
        <v>-161577.81865795629</v>
      </c>
    </row>
    <row r="112" spans="1:11" x14ac:dyDescent="0.3">
      <c r="A112" s="73">
        <v>43690</v>
      </c>
      <c r="B112" s="130">
        <v>2926.320068</v>
      </c>
      <c r="C112" s="125">
        <f t="shared" si="6"/>
        <v>-2.8826643599191515E-2</v>
      </c>
      <c r="D112" s="128">
        <f t="shared" si="7"/>
        <v>-28826.643599191513</v>
      </c>
      <c r="E112" s="128">
        <f t="shared" ca="1" si="8"/>
        <v>79957.266748767404</v>
      </c>
      <c r="F112" s="124">
        <f t="shared" ca="1" si="11"/>
        <v>2.4012358951816415E-2</v>
      </c>
      <c r="G112" s="128"/>
      <c r="H112" s="73">
        <f ca="1"/>
        <v>39727</v>
      </c>
      <c r="I112" s="153">
        <f ca="1"/>
        <v>1056.8900149999999</v>
      </c>
      <c r="J112" s="125">
        <f t="shared" ca="1" si="9"/>
        <v>-0.12443144689349528</v>
      </c>
      <c r="K112" s="128">
        <f t="shared" ca="1" si="10"/>
        <v>-124431.44689349527</v>
      </c>
    </row>
    <row r="113" spans="1:11" x14ac:dyDescent="0.3">
      <c r="A113" s="73">
        <v>43689</v>
      </c>
      <c r="B113" s="130">
        <v>2882.6999510000001</v>
      </c>
      <c r="C113" s="125">
        <f t="shared" si="6"/>
        <v>-4.5770074289824825E-2</v>
      </c>
      <c r="D113" s="128">
        <f t="shared" si="7"/>
        <v>-45770.074289824828</v>
      </c>
      <c r="E113" s="128">
        <f t="shared" ca="1" si="8"/>
        <v>79957.266748767404</v>
      </c>
      <c r="F113" s="124">
        <f t="shared" ca="1" si="11"/>
        <v>8.4836188898520515E-3</v>
      </c>
      <c r="G113" s="128"/>
      <c r="H113" s="73">
        <f ca="1"/>
        <v>39724</v>
      </c>
      <c r="I113" s="153">
        <f ca="1"/>
        <v>1099.2299800000001</v>
      </c>
      <c r="J113" s="125">
        <f t="shared" ca="1" si="9"/>
        <v>-0.12417533660301716</v>
      </c>
      <c r="K113" s="128">
        <f t="shared" ca="1" si="10"/>
        <v>-124175.33660301716</v>
      </c>
    </row>
    <row r="114" spans="1:11" x14ac:dyDescent="0.3">
      <c r="A114" s="73">
        <v>43686</v>
      </c>
      <c r="B114" s="130">
        <v>2918.6499020000001</v>
      </c>
      <c r="C114" s="125">
        <f t="shared" si="6"/>
        <v>-3.5431315794137608E-2</v>
      </c>
      <c r="D114" s="128">
        <f t="shared" si="7"/>
        <v>-35431.315794137605</v>
      </c>
      <c r="E114" s="128">
        <f t="shared" ca="1" si="8"/>
        <v>79957.266748767404</v>
      </c>
      <c r="F114" s="124">
        <f t="shared" ca="1" si="11"/>
        <v>2.3944008681768381E-2</v>
      </c>
      <c r="G114" s="128"/>
      <c r="H114" s="73">
        <f ca="1"/>
        <v>39723</v>
      </c>
      <c r="I114" s="153">
        <f ca="1"/>
        <v>1114.280029</v>
      </c>
      <c r="J114" s="125">
        <f t="shared" ca="1" si="9"/>
        <v>-7.6443610277216023E-2</v>
      </c>
      <c r="K114" s="128">
        <f t="shared" ca="1" si="10"/>
        <v>-76443.610277216023</v>
      </c>
    </row>
    <row r="115" spans="1:11" x14ac:dyDescent="0.3">
      <c r="A115" s="73">
        <v>43685</v>
      </c>
      <c r="B115" s="130">
        <v>2938.0900879999999</v>
      </c>
      <c r="C115" s="125">
        <f t="shared" si="6"/>
        <v>-2.1833235909068716E-2</v>
      </c>
      <c r="D115" s="128">
        <f t="shared" si="7"/>
        <v>-21833.235909068717</v>
      </c>
      <c r="E115" s="128">
        <f t="shared" ca="1" si="8"/>
        <v>79957.266748767404</v>
      </c>
      <c r="F115" s="124">
        <f t="shared" ca="1" si="11"/>
        <v>3.4411247426443081E-2</v>
      </c>
      <c r="G115" s="128"/>
      <c r="H115" s="73">
        <f ca="1"/>
        <v>39722</v>
      </c>
      <c r="I115" s="153">
        <f ca="1"/>
        <v>1161.0600589999999</v>
      </c>
      <c r="J115" s="125">
        <f t="shared" ca="1" si="9"/>
        <v>4.0384679385181421E-3</v>
      </c>
      <c r="K115" s="128">
        <f t="shared" ca="1" si="10"/>
        <v>4038.4679385181421</v>
      </c>
    </row>
    <row r="116" spans="1:11" x14ac:dyDescent="0.3">
      <c r="A116" s="73">
        <v>43684</v>
      </c>
      <c r="B116" s="130">
        <v>2883.9799800000001</v>
      </c>
      <c r="C116" s="125">
        <f t="shared" si="6"/>
        <v>-4.4900606827108613E-2</v>
      </c>
      <c r="D116" s="128">
        <f t="shared" si="7"/>
        <v>-44900.606827108611</v>
      </c>
      <c r="E116" s="128">
        <f t="shared" ca="1" si="8"/>
        <v>79957.266748767404</v>
      </c>
      <c r="F116" s="124">
        <f t="shared" ca="1" si="11"/>
        <v>2.0076262046183846E-2</v>
      </c>
      <c r="G116" s="128"/>
      <c r="H116" s="73">
        <f ca="1"/>
        <v>39721</v>
      </c>
      <c r="I116" s="153">
        <f ca="1"/>
        <v>1166.3599850000001</v>
      </c>
      <c r="J116" s="125">
        <f t="shared" ca="1" si="9"/>
        <v>-3.8925504230563623E-2</v>
      </c>
      <c r="K116" s="128">
        <f t="shared" ca="1" si="10"/>
        <v>-38925.504230563623</v>
      </c>
    </row>
    <row r="117" spans="1:11" x14ac:dyDescent="0.3">
      <c r="A117" s="73">
        <v>43683</v>
      </c>
      <c r="B117" s="130">
        <v>2881.7700199999999</v>
      </c>
      <c r="C117" s="125">
        <f t="shared" si="6"/>
        <v>-4.1158272148312913E-2</v>
      </c>
      <c r="D117" s="128">
        <f t="shared" si="7"/>
        <v>-41158.272148312913</v>
      </c>
      <c r="E117" s="128">
        <f t="shared" ca="1" si="8"/>
        <v>79957.266748767404</v>
      </c>
      <c r="F117" s="124">
        <f t="shared" ca="1" si="11"/>
        <v>2.431608837766186E-2</v>
      </c>
      <c r="G117" s="128"/>
      <c r="H117" s="73">
        <f ca="1"/>
        <v>39720</v>
      </c>
      <c r="I117" s="153">
        <f ca="1"/>
        <v>1106.420044</v>
      </c>
      <c r="J117" s="125">
        <f t="shared" ca="1" si="9"/>
        <v>-7.2339993749190756E-2</v>
      </c>
      <c r="K117" s="128">
        <f t="shared" ca="1" si="10"/>
        <v>-72339.993749190762</v>
      </c>
    </row>
    <row r="118" spans="1:11" x14ac:dyDescent="0.3">
      <c r="A118" s="73">
        <v>43682</v>
      </c>
      <c r="B118" s="130">
        <v>2844.73999</v>
      </c>
      <c r="C118" s="125">
        <f t="shared" si="6"/>
        <v>-4.6997865226500846E-2</v>
      </c>
      <c r="D118" s="128">
        <f t="shared" si="7"/>
        <v>-46997.865226500842</v>
      </c>
      <c r="E118" s="128">
        <f t="shared" ca="1" si="8"/>
        <v>79957.266748767404</v>
      </c>
      <c r="F118" s="124">
        <f t="shared" ca="1" si="11"/>
        <v>1.0101925087979247E-2</v>
      </c>
      <c r="G118" s="128"/>
      <c r="H118" s="73">
        <f ca="1"/>
        <v>39717</v>
      </c>
      <c r="I118" s="153">
        <f ca="1"/>
        <v>1213.2700199999999</v>
      </c>
      <c r="J118" s="125">
        <f t="shared" ca="1" si="9"/>
        <v>-3.0702191023733727E-2</v>
      </c>
      <c r="K118" s="128">
        <f t="shared" ca="1" si="10"/>
        <v>-30702.191023733729</v>
      </c>
    </row>
    <row r="119" spans="1:11" x14ac:dyDescent="0.3">
      <c r="A119" s="73">
        <v>43679</v>
      </c>
      <c r="B119" s="130">
        <v>2932.0500489999999</v>
      </c>
      <c r="C119" s="125">
        <f t="shared" si="6"/>
        <v>-1.4970068768902389E-2</v>
      </c>
      <c r="D119" s="128">
        <f t="shared" si="7"/>
        <v>-14970.068768902389</v>
      </c>
      <c r="E119" s="128">
        <f t="shared" ca="1" si="8"/>
        <v>79957.266748767404</v>
      </c>
      <c r="F119" s="124">
        <f t="shared" ca="1" si="11"/>
        <v>4.618923373776318E-2</v>
      </c>
      <c r="G119" s="128"/>
      <c r="H119" s="73">
        <f ca="1"/>
        <v>39716</v>
      </c>
      <c r="I119" s="153">
        <f ca="1"/>
        <v>1209.1800539999999</v>
      </c>
      <c r="J119" s="125">
        <f t="shared" ca="1" si="9"/>
        <v>-3.1920254141873827E-2</v>
      </c>
      <c r="K119" s="128">
        <f t="shared" ca="1" si="10"/>
        <v>-31920.254141873826</v>
      </c>
    </row>
    <row r="120" spans="1:11" x14ac:dyDescent="0.3">
      <c r="A120" s="73">
        <v>43678</v>
      </c>
      <c r="B120" s="130">
        <v>2953.5600589999999</v>
      </c>
      <c r="C120" s="125">
        <f t="shared" si="6"/>
        <v>-1.3872627888668165E-2</v>
      </c>
      <c r="D120" s="128">
        <f t="shared" si="7"/>
        <v>-13872.627888668165</v>
      </c>
      <c r="E120" s="128">
        <f t="shared" ca="1" si="8"/>
        <v>79957.266748767404</v>
      </c>
      <c r="F120" s="124">
        <f t="shared" ca="1" si="11"/>
        <v>4.7800138976447748E-2</v>
      </c>
      <c r="G120" s="128"/>
      <c r="H120" s="73">
        <f ca="1"/>
        <v>39715</v>
      </c>
      <c r="I120" s="153">
        <f ca="1"/>
        <v>1185.869995</v>
      </c>
      <c r="J120" s="125">
        <f t="shared" ca="1" si="9"/>
        <v>-3.7474467175169446E-2</v>
      </c>
      <c r="K120" s="128">
        <f t="shared" ca="1" si="10"/>
        <v>-37474.467175169448</v>
      </c>
    </row>
    <row r="121" spans="1:11" x14ac:dyDescent="0.3">
      <c r="A121" s="73">
        <v>43677</v>
      </c>
      <c r="B121" s="130">
        <v>2980.3798830000001</v>
      </c>
      <c r="C121" s="125">
        <f t="shared" si="6"/>
        <v>-1.3537099689686638E-3</v>
      </c>
      <c r="D121" s="128">
        <f t="shared" si="7"/>
        <v>-1353.7099689686638</v>
      </c>
      <c r="E121" s="128">
        <f t="shared" ca="1" si="8"/>
        <v>79957.266748767404</v>
      </c>
      <c r="F121" s="124">
        <f t="shared" ca="1" si="11"/>
        <v>5.0376376230759412E-2</v>
      </c>
      <c r="G121" s="128"/>
      <c r="H121" s="73">
        <f ca="1"/>
        <v>39714</v>
      </c>
      <c r="I121" s="153">
        <f ca="1"/>
        <v>1188.219971</v>
      </c>
      <c r="J121" s="125">
        <f t="shared" ca="1" si="9"/>
        <v>-2.9636375941099913E-2</v>
      </c>
      <c r="K121" s="128">
        <f t="shared" ca="1" si="10"/>
        <v>-29636.375941099912</v>
      </c>
    </row>
    <row r="122" spans="1:11" x14ac:dyDescent="0.3">
      <c r="A122" s="73">
        <v>43676</v>
      </c>
      <c r="B122" s="130">
        <v>3013.179932</v>
      </c>
      <c r="C122" s="125">
        <f t="shared" si="6"/>
        <v>3.0425336817556659E-3</v>
      </c>
      <c r="D122" s="128">
        <f t="shared" si="7"/>
        <v>3042.5336817556658</v>
      </c>
      <c r="E122" s="128">
        <f t="shared" ca="1" si="8"/>
        <v>79957.266748767404</v>
      </c>
      <c r="F122" s="124">
        <f t="shared" ca="1" si="11"/>
        <v>5.8716004879469486E-2</v>
      </c>
      <c r="G122" s="128"/>
      <c r="H122" s="73">
        <f ca="1"/>
        <v>39713</v>
      </c>
      <c r="I122" s="153">
        <f ca="1"/>
        <v>1207.089966</v>
      </c>
      <c r="J122" s="125">
        <f t="shared" ca="1" si="9"/>
        <v>-4.7878647988020662E-2</v>
      </c>
      <c r="K122" s="128">
        <f t="shared" ca="1" si="10"/>
        <v>-47878.647988020661</v>
      </c>
    </row>
    <row r="123" spans="1:11" x14ac:dyDescent="0.3">
      <c r="A123" s="73">
        <v>43675</v>
      </c>
      <c r="B123" s="130">
        <v>3020.969971</v>
      </c>
      <c r="C123" s="125">
        <f t="shared" si="6"/>
        <v>2.212759808769782E-3</v>
      </c>
      <c r="D123" s="128">
        <f t="shared" si="7"/>
        <v>2212.759808769782</v>
      </c>
      <c r="E123" s="128">
        <f t="shared" ca="1" si="8"/>
        <v>79957.266748767404</v>
      </c>
      <c r="F123" s="124">
        <f t="shared" ca="1" si="11"/>
        <v>7.1114053314840886E-2</v>
      </c>
      <c r="G123" s="128"/>
      <c r="H123" s="73">
        <f ca="1"/>
        <v>39710</v>
      </c>
      <c r="I123" s="153">
        <f ca="1"/>
        <v>1255.079956</v>
      </c>
      <c r="J123" s="125">
        <f t="shared" ca="1" si="9"/>
        <v>1.0279154473142871E-2</v>
      </c>
      <c r="K123" s="128">
        <f t="shared" ca="1" si="10"/>
        <v>10279.154473142871</v>
      </c>
    </row>
    <row r="124" spans="1:11" x14ac:dyDescent="0.3">
      <c r="A124" s="73">
        <v>43672</v>
      </c>
      <c r="B124" s="130">
        <v>3025.860107</v>
      </c>
      <c r="C124" s="125">
        <f t="shared" si="6"/>
        <v>4.0116156573883899E-3</v>
      </c>
      <c r="D124" s="128">
        <f t="shared" si="7"/>
        <v>4011.61565738839</v>
      </c>
      <c r="E124" s="128">
        <f t="shared" ca="1" si="8"/>
        <v>79957.266748767404</v>
      </c>
      <c r="F124" s="124">
        <f t="shared" ca="1" si="11"/>
        <v>7.7977088742898548E-2</v>
      </c>
      <c r="G124" s="128"/>
      <c r="H124" s="73">
        <f ca="1"/>
        <v>39709</v>
      </c>
      <c r="I124" s="153">
        <f ca="1"/>
        <v>1206.51001</v>
      </c>
      <c r="J124" s="125">
        <f t="shared" ca="1" si="9"/>
        <v>-2.4514239692299378E-2</v>
      </c>
      <c r="K124" s="128">
        <f t="shared" ca="1" si="10"/>
        <v>-24514.239692299379</v>
      </c>
    </row>
    <row r="125" spans="1:11" x14ac:dyDescent="0.3">
      <c r="A125" s="73">
        <v>43671</v>
      </c>
      <c r="B125" s="130">
        <v>3003.669922</v>
      </c>
      <c r="C125" s="125">
        <f t="shared" si="6"/>
        <v>1.2533743046614365E-3</v>
      </c>
      <c r="D125" s="128">
        <f t="shared" si="7"/>
        <v>1253.3743046614366</v>
      </c>
      <c r="E125" s="128">
        <f t="shared" ca="1" si="8"/>
        <v>79957.266748767404</v>
      </c>
      <c r="F125" s="124">
        <f t="shared" ca="1" si="11"/>
        <v>7.2038574210780526E-2</v>
      </c>
      <c r="G125" s="128"/>
      <c r="H125" s="73">
        <f ca="1"/>
        <v>39708</v>
      </c>
      <c r="I125" s="153">
        <f ca="1"/>
        <v>1156.3900149999999</v>
      </c>
      <c r="J125" s="125">
        <f t="shared" ca="1" si="9"/>
        <v>-9.3013197744485465E-2</v>
      </c>
      <c r="K125" s="128">
        <f t="shared" ca="1" si="10"/>
        <v>-93013.197744485471</v>
      </c>
    </row>
    <row r="126" spans="1:11" x14ac:dyDescent="0.3">
      <c r="A126" s="73">
        <v>43670</v>
      </c>
      <c r="B126" s="130">
        <v>3019.5600589999999</v>
      </c>
      <c r="C126" s="125">
        <f t="shared" si="6"/>
        <v>8.8504413188363884E-3</v>
      </c>
      <c r="D126" s="128">
        <f t="shared" si="7"/>
        <v>8850.4413188363887</v>
      </c>
      <c r="E126" s="128">
        <f t="shared" ca="1" si="8"/>
        <v>79957.266748767404</v>
      </c>
      <c r="F126" s="124">
        <f t="shared" ca="1" si="11"/>
        <v>7.668776489375162E-2</v>
      </c>
      <c r="G126" s="128"/>
      <c r="H126" s="73">
        <f ca="1"/>
        <v>39707</v>
      </c>
      <c r="I126" s="153">
        <f ca="1"/>
        <v>1213.599976</v>
      </c>
      <c r="J126" s="125">
        <f t="shared" ca="1" si="9"/>
        <v>-5.0079041784841571E-2</v>
      </c>
      <c r="K126" s="128">
        <f t="shared" ca="1" si="10"/>
        <v>-50079.041784841575</v>
      </c>
    </row>
    <row r="127" spans="1:11" x14ac:dyDescent="0.3">
      <c r="A127" s="73">
        <v>43669</v>
      </c>
      <c r="B127" s="130">
        <v>3005.469971</v>
      </c>
      <c r="C127" s="125">
        <f t="shared" si="6"/>
        <v>8.6722475658564946E-3</v>
      </c>
      <c r="D127" s="128">
        <f t="shared" si="7"/>
        <v>8672.2475658564945</v>
      </c>
      <c r="E127" s="128">
        <f t="shared" ca="1" si="8"/>
        <v>79957.266748767404</v>
      </c>
      <c r="F127" s="124">
        <f t="shared" ca="1" si="11"/>
        <v>6.7427368079143513E-2</v>
      </c>
      <c r="G127" s="128"/>
      <c r="H127" s="73">
        <f ca="1"/>
        <v>39706</v>
      </c>
      <c r="I127" s="153">
        <f ca="1"/>
        <v>1192.6999510000001</v>
      </c>
      <c r="J127" s="125">
        <f t="shared" ca="1" si="9"/>
        <v>-7.0258731157974319E-2</v>
      </c>
      <c r="K127" s="128">
        <f t="shared" ca="1" si="10"/>
        <v>-70258.731157974325</v>
      </c>
    </row>
    <row r="128" spans="1:11" x14ac:dyDescent="0.3">
      <c r="A128" s="73">
        <v>43668</v>
      </c>
      <c r="B128" s="130">
        <v>2985.030029</v>
      </c>
      <c r="C128" s="125">
        <f t="shared" si="6"/>
        <v>3.0511527913796854E-3</v>
      </c>
      <c r="D128" s="128">
        <f t="shared" si="7"/>
        <v>3051.1527913796854</v>
      </c>
      <c r="E128" s="128">
        <f t="shared" ca="1" si="8"/>
        <v>79957.266748767404</v>
      </c>
      <c r="F128" s="124">
        <f t="shared" ca="1" si="11"/>
        <v>6.2458392603633728E-2</v>
      </c>
      <c r="G128" s="128"/>
      <c r="H128" s="73">
        <f ca="1"/>
        <v>39703</v>
      </c>
      <c r="I128" s="153">
        <f ca="1"/>
        <v>1251.6999510000001</v>
      </c>
      <c r="J128" s="125">
        <f t="shared" ca="1" si="9"/>
        <v>-3.76573030772408E-2</v>
      </c>
      <c r="K128" s="128">
        <f t="shared" ca="1" si="10"/>
        <v>-37657.303077240802</v>
      </c>
    </row>
    <row r="129" spans="1:11" x14ac:dyDescent="0.3">
      <c r="A129" s="73">
        <v>43665</v>
      </c>
      <c r="B129" s="130">
        <v>2976.610107</v>
      </c>
      <c r="C129" s="125">
        <f t="shared" si="6"/>
        <v>-6.4122545960594302E-3</v>
      </c>
      <c r="D129" s="128">
        <f t="shared" si="7"/>
        <v>-6412.2545960594298</v>
      </c>
      <c r="E129" s="128">
        <f t="shared" ca="1" si="8"/>
        <v>79957.266748767404</v>
      </c>
      <c r="F129" s="124">
        <f t="shared" ca="1" si="11"/>
        <v>6.367147984036059E-2</v>
      </c>
      <c r="G129" s="128"/>
      <c r="H129" s="73">
        <f ca="1"/>
        <v>39702</v>
      </c>
      <c r="I129" s="153">
        <f ca="1"/>
        <v>1249.0500489999999</v>
      </c>
      <c r="J129" s="125">
        <f t="shared" ca="1" si="9"/>
        <v>-2.5443552997611918E-2</v>
      </c>
      <c r="K129" s="128">
        <f t="shared" ca="1" si="10"/>
        <v>-25443.552997611918</v>
      </c>
    </row>
    <row r="130" spans="1:11" x14ac:dyDescent="0.3">
      <c r="A130" s="73">
        <v>43664</v>
      </c>
      <c r="B130" s="130">
        <v>2995.110107</v>
      </c>
      <c r="C130" s="125">
        <f t="shared" si="6"/>
        <v>7.4335763840902569E-3</v>
      </c>
      <c r="D130" s="128">
        <f t="shared" si="7"/>
        <v>7433.5763840902573</v>
      </c>
      <c r="E130" s="128">
        <f t="shared" ca="1" si="8"/>
        <v>79957.266748767404</v>
      </c>
      <c r="F130" s="124">
        <f t="shared" ca="1" si="11"/>
        <v>6.9181934137337864E-2</v>
      </c>
      <c r="G130" s="128"/>
      <c r="H130" s="73">
        <f ca="1"/>
        <v>39701</v>
      </c>
      <c r="I130" s="153">
        <f ca="1"/>
        <v>1232.040039</v>
      </c>
      <c r="J130" s="125">
        <f t="shared" ca="1" si="9"/>
        <v>-3.1041809100661344E-2</v>
      </c>
      <c r="K130" s="128">
        <f t="shared" ca="1" si="10"/>
        <v>-31041.809100661343</v>
      </c>
    </row>
    <row r="131" spans="1:11" x14ac:dyDescent="0.3">
      <c r="A131" s="73">
        <v>43663</v>
      </c>
      <c r="B131" s="130">
        <v>2984.419922</v>
      </c>
      <c r="C131" s="125">
        <f t="shared" si="6"/>
        <v>6.7771953430888487E-3</v>
      </c>
      <c r="D131" s="128">
        <f t="shared" si="7"/>
        <v>6777.1953430888489</v>
      </c>
      <c r="E131" s="128">
        <f t="shared" ca="1" si="8"/>
        <v>79957.266748767404</v>
      </c>
      <c r="F131" s="124">
        <f t="shared" ca="1" si="11"/>
        <v>6.6515579302321326E-2</v>
      </c>
      <c r="G131" s="128"/>
      <c r="H131" s="73">
        <f ca="1"/>
        <v>39700</v>
      </c>
      <c r="I131" s="153">
        <f ca="1"/>
        <v>1224.51001</v>
      </c>
      <c r="J131" s="125">
        <f t="shared" ca="1" si="9"/>
        <v>-3.341381479592509E-2</v>
      </c>
      <c r="K131" s="128">
        <f t="shared" ca="1" si="10"/>
        <v>-33413.814795925093</v>
      </c>
    </row>
    <row r="132" spans="1:11" x14ac:dyDescent="0.3">
      <c r="A132" s="73">
        <v>43662</v>
      </c>
      <c r="B132" s="130">
        <v>3004.040039</v>
      </c>
      <c r="C132" s="125">
        <f t="shared" si="6"/>
        <v>2.1171009459741708E-2</v>
      </c>
      <c r="D132" s="128">
        <f t="shared" si="7"/>
        <v>21171.009459741708</v>
      </c>
      <c r="E132" s="128">
        <f t="shared" ca="1" si="8"/>
        <v>79957.266748767404</v>
      </c>
      <c r="F132" s="124">
        <f t="shared" ca="1" si="11"/>
        <v>8.2919379579675878E-2</v>
      </c>
      <c r="G132" s="128"/>
      <c r="H132" s="73">
        <f ca="1"/>
        <v>39699</v>
      </c>
      <c r="I132" s="153">
        <f ca="1"/>
        <v>1267.790039</v>
      </c>
      <c r="J132" s="125">
        <f t="shared" ca="1" si="9"/>
        <v>-1.8890197280312493E-2</v>
      </c>
      <c r="K132" s="128">
        <f t="shared" ca="1" si="10"/>
        <v>-18890.197280312492</v>
      </c>
    </row>
    <row r="133" spans="1:11" x14ac:dyDescent="0.3">
      <c r="A133" s="73">
        <v>43661</v>
      </c>
      <c r="B133" s="130">
        <v>3014.3000489999999</v>
      </c>
      <c r="C133" s="125">
        <f t="shared" si="6"/>
        <v>3.0558144969276224E-2</v>
      </c>
      <c r="D133" s="128">
        <f t="shared" si="7"/>
        <v>30558.144969276225</v>
      </c>
      <c r="E133" s="128">
        <f t="shared" ca="1" si="8"/>
        <v>79957.266748767404</v>
      </c>
      <c r="F133" s="124">
        <f t="shared" ca="1" si="11"/>
        <v>7.8909298333470046E-2</v>
      </c>
      <c r="G133" s="128"/>
      <c r="H133" s="73">
        <f ca="1"/>
        <v>39696</v>
      </c>
      <c r="I133" s="153">
        <f ca="1"/>
        <v>1242.3100589999999</v>
      </c>
      <c r="J133" s="125">
        <f t="shared" ca="1" si="9"/>
        <v>-2.7713358798240217E-2</v>
      </c>
      <c r="K133" s="128">
        <f t="shared" ca="1" si="10"/>
        <v>-27713.358798240217</v>
      </c>
    </row>
    <row r="134" spans="1:11" x14ac:dyDescent="0.3">
      <c r="A134" s="73">
        <v>43658</v>
      </c>
      <c r="B134" s="130">
        <v>3013.7700199999999</v>
      </c>
      <c r="C134" s="125">
        <f t="shared" si="6"/>
        <v>3.4316245565838566E-2</v>
      </c>
      <c r="D134" s="128">
        <f t="shared" si="7"/>
        <v>34316.245565838566</v>
      </c>
      <c r="E134" s="128">
        <f t="shared" ca="1" si="8"/>
        <v>79957.266748767404</v>
      </c>
      <c r="F134" s="124">
        <f t="shared" ca="1" si="11"/>
        <v>8.2466266223818474E-2</v>
      </c>
      <c r="G134" s="128"/>
      <c r="H134" s="73">
        <f ca="1"/>
        <v>39695</v>
      </c>
      <c r="I134" s="153">
        <f ca="1"/>
        <v>1236.829956</v>
      </c>
      <c r="J134" s="125">
        <f t="shared" ca="1" si="9"/>
        <v>-2.9587209382285984E-2</v>
      </c>
      <c r="K134" s="128">
        <f t="shared" ca="1" si="10"/>
        <v>-29587.209382285982</v>
      </c>
    </row>
    <row r="135" spans="1:11" x14ac:dyDescent="0.3">
      <c r="A135" s="73">
        <v>43657</v>
      </c>
      <c r="B135" s="130">
        <v>2999.9099120000001</v>
      </c>
      <c r="C135" s="125">
        <f t="shared" si="6"/>
        <v>2.8289092373918967E-2</v>
      </c>
      <c r="D135" s="128">
        <f t="shared" si="7"/>
        <v>28289.092373918967</v>
      </c>
      <c r="E135" s="128">
        <f t="shared" ca="1" si="8"/>
        <v>79957.266748767404</v>
      </c>
      <c r="F135" s="124">
        <f t="shared" ca="1" si="11"/>
        <v>8.6994745340043034E-2</v>
      </c>
      <c r="G135" s="128"/>
      <c r="H135" s="73">
        <f ca="1"/>
        <v>39694</v>
      </c>
      <c r="I135" s="153">
        <f ca="1"/>
        <v>1274.9799800000001</v>
      </c>
      <c r="J135" s="125">
        <f t="shared" ca="1" si="9"/>
        <v>6.54464737712801E-3</v>
      </c>
      <c r="K135" s="128">
        <f t="shared" ca="1" si="10"/>
        <v>6544.6473771280098</v>
      </c>
    </row>
    <row r="136" spans="1:11" x14ac:dyDescent="0.3">
      <c r="A136" s="73">
        <v>43656</v>
      </c>
      <c r="B136" s="130">
        <v>2993.070068</v>
      </c>
      <c r="C136" s="125">
        <f t="shared" ref="C136:C199" si="12">B136/B146-1</f>
        <v>1.6201798907506282E-2</v>
      </c>
      <c r="D136" s="128">
        <f t="shared" ref="D136:D199" si="13">C136*$B$5</f>
        <v>16201.798907506281</v>
      </c>
      <c r="E136" s="128">
        <f t="shared" ref="E136:E199" ca="1" si="14">ABS(_xlfn.PERCENTILE.INC(OFFSET(D136,0,0,Window),1-VaRLevel))</f>
        <v>79957.266748767404</v>
      </c>
      <c r="F136" s="124">
        <f t="shared" ca="1" si="11"/>
        <v>9.3714468255451822E-2</v>
      </c>
      <c r="G136" s="128"/>
      <c r="H136" s="73">
        <f ca="1"/>
        <v>39693</v>
      </c>
      <c r="I136" s="153">
        <f ca="1"/>
        <v>1277.579956</v>
      </c>
      <c r="J136" s="125">
        <f t="shared" ref="J136:J199" ca="1" si="15">I136/I146-1</f>
        <v>-7.9776319345081781E-4</v>
      </c>
      <c r="K136" s="128">
        <f t="shared" ref="K136:K199" ca="1" si="16">J136*$B$5</f>
        <v>-797.76319345081777</v>
      </c>
    </row>
    <row r="137" spans="1:11" x14ac:dyDescent="0.3">
      <c r="A137" s="73">
        <v>43655</v>
      </c>
      <c r="B137" s="130">
        <v>2979.6298830000001</v>
      </c>
      <c r="C137" s="125">
        <f t="shared" si="12"/>
        <v>9.8865676489687804E-3</v>
      </c>
      <c r="D137" s="128">
        <f t="shared" si="13"/>
        <v>9886.5676489687812</v>
      </c>
      <c r="E137" s="128">
        <f t="shared" ca="1" si="14"/>
        <v>79957.266748767404</v>
      </c>
      <c r="F137" s="124">
        <f t="shared" ref="F137:F200" ca="1" si="17">B137/OFFSET(B137,250,0)-1</f>
        <v>9.8189573586918044E-2</v>
      </c>
      <c r="G137" s="128"/>
      <c r="H137" s="73">
        <f ca="1"/>
        <v>39689</v>
      </c>
      <c r="I137" s="153">
        <f ca="1"/>
        <v>1282.829956</v>
      </c>
      <c r="J137" s="125">
        <f t="shared" ca="1" si="15"/>
        <v>-1.1839466630822582E-2</v>
      </c>
      <c r="K137" s="128">
        <f t="shared" ca="1" si="16"/>
        <v>-11839.466630822582</v>
      </c>
    </row>
    <row r="138" spans="1:11" x14ac:dyDescent="0.3">
      <c r="A138" s="73">
        <v>43654</v>
      </c>
      <c r="B138" s="130">
        <v>2975.9499510000001</v>
      </c>
      <c r="C138" s="125">
        <f t="shared" si="12"/>
        <v>7.3692258092288299E-3</v>
      </c>
      <c r="D138" s="128">
        <f t="shared" si="13"/>
        <v>7369.2258092288303</v>
      </c>
      <c r="E138" s="128">
        <f t="shared" ca="1" si="14"/>
        <v>79957.266748767404</v>
      </c>
      <c r="F138" s="124">
        <f t="shared" ca="1" si="17"/>
        <v>9.1406857922136098E-2</v>
      </c>
      <c r="G138" s="128"/>
      <c r="H138" s="73">
        <f ca="1"/>
        <v>39688</v>
      </c>
      <c r="I138" s="153">
        <f ca="1"/>
        <v>1300.6800539999999</v>
      </c>
      <c r="J138" s="125">
        <f t="shared" ca="1" si="15"/>
        <v>5.9941370966074548E-3</v>
      </c>
      <c r="K138" s="128">
        <f t="shared" ca="1" si="16"/>
        <v>5994.1370966074546</v>
      </c>
    </row>
    <row r="139" spans="1:11" x14ac:dyDescent="0.3">
      <c r="A139" s="73">
        <v>43649</v>
      </c>
      <c r="B139" s="130">
        <v>2995.820068</v>
      </c>
      <c r="C139" s="125">
        <f t="shared" si="12"/>
        <v>2.3701027153742116E-2</v>
      </c>
      <c r="D139" s="128">
        <f t="shared" si="13"/>
        <v>23701.027153742114</v>
      </c>
      <c r="E139" s="128">
        <f t="shared" ca="1" si="14"/>
        <v>79957.266748767404</v>
      </c>
      <c r="F139" s="124">
        <f t="shared" ca="1" si="17"/>
        <v>0.10206481790867916</v>
      </c>
      <c r="G139" s="128"/>
      <c r="H139" s="73">
        <f ca="1"/>
        <v>39687</v>
      </c>
      <c r="I139" s="153">
        <f ca="1"/>
        <v>1281.660034</v>
      </c>
      <c r="J139" s="125">
        <f t="shared" ca="1" si="15"/>
        <v>-3.2429809093669215E-3</v>
      </c>
      <c r="K139" s="128">
        <f t="shared" ca="1" si="16"/>
        <v>-3242.9809093669214</v>
      </c>
    </row>
    <row r="140" spans="1:11" x14ac:dyDescent="0.3">
      <c r="A140" s="73">
        <v>43648</v>
      </c>
      <c r="B140" s="130">
        <v>2973.01001</v>
      </c>
      <c r="C140" s="125">
        <f t="shared" si="12"/>
        <v>1.8939254562591046E-2</v>
      </c>
      <c r="D140" s="128">
        <f t="shared" si="13"/>
        <v>18939.254562591046</v>
      </c>
      <c r="E140" s="128">
        <f t="shared" ca="1" si="14"/>
        <v>79957.266748767404</v>
      </c>
      <c r="F140" s="124">
        <f t="shared" ca="1" si="17"/>
        <v>9.450318462337215E-2</v>
      </c>
      <c r="G140" s="128"/>
      <c r="H140" s="73">
        <f ca="1"/>
        <v>39686</v>
      </c>
      <c r="I140" s="153">
        <f ca="1"/>
        <v>1271.51001</v>
      </c>
      <c r="J140" s="125">
        <f t="shared" ca="1" si="15"/>
        <v>-1.4019926082458389E-2</v>
      </c>
      <c r="K140" s="128">
        <f t="shared" ca="1" si="16"/>
        <v>-14019.926082458389</v>
      </c>
    </row>
    <row r="141" spans="1:11" x14ac:dyDescent="0.3">
      <c r="A141" s="73">
        <v>43647</v>
      </c>
      <c r="B141" s="130">
        <v>2964.330078</v>
      </c>
      <c r="C141" s="125">
        <f t="shared" si="12"/>
        <v>2.5836914947132028E-2</v>
      </c>
      <c r="D141" s="128">
        <f t="shared" si="13"/>
        <v>25836.914947132027</v>
      </c>
      <c r="E141" s="128">
        <f t="shared" ca="1" si="14"/>
        <v>79957.266748767404</v>
      </c>
      <c r="F141" s="124">
        <f t="shared" ca="1" si="17"/>
        <v>9.8050550064977093E-2</v>
      </c>
      <c r="G141" s="128"/>
      <c r="H141" s="73">
        <f ca="1"/>
        <v>39685</v>
      </c>
      <c r="I141" s="153">
        <f ca="1"/>
        <v>1266.839966</v>
      </c>
      <c r="J141" s="125">
        <f t="shared" ca="1" si="15"/>
        <v>-2.9479347280272128E-2</v>
      </c>
      <c r="K141" s="128">
        <f t="shared" ca="1" si="16"/>
        <v>-29479.347280272126</v>
      </c>
    </row>
    <row r="142" spans="1:11" x14ac:dyDescent="0.3">
      <c r="A142" s="73">
        <v>43644</v>
      </c>
      <c r="B142" s="130">
        <v>2941.76001</v>
      </c>
      <c r="C142" s="125">
        <f t="shared" si="12"/>
        <v>1.8974856209428959E-2</v>
      </c>
      <c r="D142" s="128">
        <f t="shared" si="13"/>
        <v>18974.856209428959</v>
      </c>
      <c r="E142" s="128">
        <f t="shared" ca="1" si="14"/>
        <v>79957.266748767404</v>
      </c>
      <c r="F142" s="124">
        <f t="shared" ca="1" si="17"/>
        <v>8.0314038714340397E-2</v>
      </c>
      <c r="G142" s="128"/>
      <c r="H142" s="73">
        <f ca="1"/>
        <v>39682</v>
      </c>
      <c r="I142" s="153">
        <f ca="1"/>
        <v>1292.1999510000001</v>
      </c>
      <c r="J142" s="125">
        <f t="shared" ca="1" si="15"/>
        <v>-3.1782238734449075E-3</v>
      </c>
      <c r="K142" s="128">
        <f t="shared" ca="1" si="16"/>
        <v>-3178.2238734449074</v>
      </c>
    </row>
    <row r="143" spans="1:11" x14ac:dyDescent="0.3">
      <c r="A143" s="73">
        <v>43643</v>
      </c>
      <c r="B143" s="130">
        <v>2924.919922</v>
      </c>
      <c r="C143" s="125">
        <f t="shared" si="12"/>
        <v>1.1509050307600077E-2</v>
      </c>
      <c r="D143" s="128">
        <f t="shared" si="13"/>
        <v>11509.050307600077</v>
      </c>
      <c r="E143" s="128">
        <f t="shared" ca="1" si="14"/>
        <v>79957.266748767404</v>
      </c>
      <c r="F143" s="124">
        <f t="shared" ca="1" si="17"/>
        <v>7.6497789456344556E-2</v>
      </c>
      <c r="G143" s="128"/>
      <c r="H143" s="73">
        <f ca="1"/>
        <v>39681</v>
      </c>
      <c r="I143" s="153">
        <f ca="1"/>
        <v>1277.719971</v>
      </c>
      <c r="J143" s="125">
        <f t="shared" ca="1" si="15"/>
        <v>9.2017230460346155E-3</v>
      </c>
      <c r="K143" s="128">
        <f t="shared" ca="1" si="16"/>
        <v>9201.7230460346163</v>
      </c>
    </row>
    <row r="144" spans="1:11" x14ac:dyDescent="0.3">
      <c r="A144" s="73">
        <v>43642</v>
      </c>
      <c r="B144" s="130">
        <v>2913.780029</v>
      </c>
      <c r="C144" s="125">
        <f t="shared" si="12"/>
        <v>1.1785356118009682E-2</v>
      </c>
      <c r="D144" s="128">
        <f t="shared" si="13"/>
        <v>11785.356118009682</v>
      </c>
      <c r="E144" s="128">
        <f t="shared" ca="1" si="14"/>
        <v>79957.266748767404</v>
      </c>
      <c r="F144" s="124">
        <f t="shared" ca="1" si="17"/>
        <v>5.7679518798823715E-2</v>
      </c>
      <c r="G144" s="128"/>
      <c r="H144" s="73">
        <f ca="1"/>
        <v>39680</v>
      </c>
      <c r="I144" s="153">
        <f ca="1"/>
        <v>1274.540039</v>
      </c>
      <c r="J144" s="125">
        <f t="shared" ca="1" si="15"/>
        <v>-1.1363649012523624E-2</v>
      </c>
      <c r="K144" s="128">
        <f t="shared" ca="1" si="16"/>
        <v>-11363.649012523625</v>
      </c>
    </row>
    <row r="145" spans="1:11" x14ac:dyDescent="0.3">
      <c r="A145" s="73">
        <v>43641</v>
      </c>
      <c r="B145" s="130">
        <v>2917.3798830000001</v>
      </c>
      <c r="C145" s="125">
        <f t="shared" si="12"/>
        <v>1.0971235018701009E-2</v>
      </c>
      <c r="D145" s="128">
        <f t="shared" si="13"/>
        <v>10971.235018701009</v>
      </c>
      <c r="E145" s="128">
        <f t="shared" ca="1" si="14"/>
        <v>79957.266748767404</v>
      </c>
      <c r="F145" s="124">
        <f t="shared" ca="1" si="17"/>
        <v>6.0958000840226179E-2</v>
      </c>
      <c r="G145" s="128"/>
      <c r="H145" s="73">
        <f ca="1"/>
        <v>39679</v>
      </c>
      <c r="I145" s="153">
        <f ca="1"/>
        <v>1266.6899410000001</v>
      </c>
      <c r="J145" s="125">
        <f t="shared" ca="1" si="15"/>
        <v>-1.4157013829474208E-2</v>
      </c>
      <c r="K145" s="128">
        <f t="shared" ca="1" si="16"/>
        <v>-14157.013829474208</v>
      </c>
    </row>
    <row r="146" spans="1:11" x14ac:dyDescent="0.3">
      <c r="A146" s="73">
        <v>43640</v>
      </c>
      <c r="B146" s="130">
        <v>2945.3500979999999</v>
      </c>
      <c r="C146" s="125">
        <f t="shared" si="12"/>
        <v>2.0306754842376984E-2</v>
      </c>
      <c r="D146" s="128">
        <f t="shared" si="13"/>
        <v>20306.754842376984</v>
      </c>
      <c r="E146" s="128">
        <f t="shared" ca="1" si="14"/>
        <v>79957.266748767404</v>
      </c>
      <c r="F146" s="124">
        <f t="shared" ca="1" si="17"/>
        <v>6.4333010141709446E-2</v>
      </c>
      <c r="G146" s="128"/>
      <c r="H146" s="73">
        <f ca="1"/>
        <v>39678</v>
      </c>
      <c r="I146" s="153">
        <f ca="1"/>
        <v>1278.599976</v>
      </c>
      <c r="J146" s="125">
        <f t="shared" ca="1" si="15"/>
        <v>2.3690735673127294E-2</v>
      </c>
      <c r="K146" s="128">
        <f t="shared" ca="1" si="16"/>
        <v>23690.735673127296</v>
      </c>
    </row>
    <row r="147" spans="1:11" x14ac:dyDescent="0.3">
      <c r="A147" s="73">
        <v>43637</v>
      </c>
      <c r="B147" s="130">
        <v>2950.459961</v>
      </c>
      <c r="C147" s="125">
        <f t="shared" si="12"/>
        <v>2.6839799897714123E-2</v>
      </c>
      <c r="D147" s="128">
        <f t="shared" si="13"/>
        <v>26839.799897714121</v>
      </c>
      <c r="E147" s="128">
        <f t="shared" ca="1" si="14"/>
        <v>79957.266748767404</v>
      </c>
      <c r="F147" s="124">
        <f t="shared" ca="1" si="17"/>
        <v>6.8004976133107853E-2</v>
      </c>
      <c r="G147" s="128"/>
      <c r="H147" s="73">
        <f ca="1"/>
        <v>39675</v>
      </c>
      <c r="I147" s="153">
        <f ca="1"/>
        <v>1298.1999510000001</v>
      </c>
      <c r="J147" s="125">
        <f t="shared" ca="1" si="15"/>
        <v>3.0063944764563866E-2</v>
      </c>
      <c r="K147" s="128">
        <f t="shared" ca="1" si="16"/>
        <v>30063.944764563865</v>
      </c>
    </row>
    <row r="148" spans="1:11" x14ac:dyDescent="0.3">
      <c r="A148" s="73">
        <v>43636</v>
      </c>
      <c r="B148" s="130">
        <v>2954.179932</v>
      </c>
      <c r="C148" s="125">
        <f t="shared" si="12"/>
        <v>3.8927494870484747E-2</v>
      </c>
      <c r="D148" s="128">
        <f t="shared" si="13"/>
        <v>38927.494870484748</v>
      </c>
      <c r="E148" s="128">
        <f t="shared" ca="1" si="14"/>
        <v>79957.266748767404</v>
      </c>
      <c r="F148" s="124">
        <f t="shared" ca="1" si="17"/>
        <v>6.5049096710229737E-2</v>
      </c>
      <c r="G148" s="128"/>
      <c r="H148" s="73">
        <f ca="1"/>
        <v>39674</v>
      </c>
      <c r="I148" s="153">
        <f ca="1"/>
        <v>1292.9300539999999</v>
      </c>
      <c r="J148" s="125">
        <f t="shared" ca="1" si="15"/>
        <v>2.0159738120533177E-2</v>
      </c>
      <c r="K148" s="128">
        <f t="shared" ca="1" si="16"/>
        <v>20159.738120533177</v>
      </c>
    </row>
    <row r="149" spans="1:11" x14ac:dyDescent="0.3">
      <c r="A149" s="73">
        <v>43635</v>
      </c>
      <c r="B149" s="130">
        <v>2926.459961</v>
      </c>
      <c r="C149" s="125">
        <f t="shared" si="12"/>
        <v>3.5493538021112325E-2</v>
      </c>
      <c r="D149" s="128">
        <f t="shared" si="13"/>
        <v>35493.538021112327</v>
      </c>
      <c r="E149" s="128">
        <f t="shared" ca="1" si="14"/>
        <v>79957.266748767404</v>
      </c>
      <c r="F149" s="124">
        <f t="shared" ca="1" si="17"/>
        <v>5.2812233743506853E-2</v>
      </c>
      <c r="G149" s="128"/>
      <c r="H149" s="73">
        <f ca="1"/>
        <v>39673</v>
      </c>
      <c r="I149" s="153">
        <f ca="1"/>
        <v>1285.829956</v>
      </c>
      <c r="J149" s="125">
        <f t="shared" ca="1" si="15"/>
        <v>1.2224518304513321E-3</v>
      </c>
      <c r="K149" s="128">
        <f t="shared" ca="1" si="16"/>
        <v>1222.4518304513322</v>
      </c>
    </row>
    <row r="150" spans="1:11" x14ac:dyDescent="0.3">
      <c r="A150" s="73">
        <v>43634</v>
      </c>
      <c r="B150" s="130">
        <v>2917.75</v>
      </c>
      <c r="C150" s="125">
        <f t="shared" si="12"/>
        <v>4.0838013884941349E-2</v>
      </c>
      <c r="D150" s="128">
        <f t="shared" si="13"/>
        <v>40838.013884941349</v>
      </c>
      <c r="E150" s="128">
        <f t="shared" ca="1" si="14"/>
        <v>79957.266748767404</v>
      </c>
      <c r="F150" s="124">
        <f t="shared" ca="1" si="17"/>
        <v>4.8611139837379858E-2</v>
      </c>
      <c r="G150" s="128"/>
      <c r="H150" s="73">
        <f ca="1"/>
        <v>39672</v>
      </c>
      <c r="I150" s="153">
        <f ca="1"/>
        <v>1289.589966</v>
      </c>
      <c r="J150" s="125">
        <f t="shared" ca="1" si="15"/>
        <v>2.0891399638757635E-2</v>
      </c>
      <c r="K150" s="128">
        <f t="shared" ca="1" si="16"/>
        <v>20891.399638757634</v>
      </c>
    </row>
    <row r="151" spans="1:11" x14ac:dyDescent="0.3">
      <c r="A151" s="73">
        <v>43633</v>
      </c>
      <c r="B151" s="130">
        <v>2889.669922</v>
      </c>
      <c r="C151" s="125">
        <f t="shared" si="12"/>
        <v>5.2914053304956798E-2</v>
      </c>
      <c r="D151" s="128">
        <f t="shared" si="13"/>
        <v>52914.053304956797</v>
      </c>
      <c r="E151" s="128">
        <f t="shared" ca="1" si="14"/>
        <v>79957.266748767404</v>
      </c>
      <c r="F151" s="124">
        <f t="shared" ca="1" si="17"/>
        <v>4.1086183607715432E-2</v>
      </c>
      <c r="G151" s="128"/>
      <c r="H151" s="73">
        <f ca="1"/>
        <v>39671</v>
      </c>
      <c r="I151" s="153">
        <f ca="1"/>
        <v>1305.3199460000001</v>
      </c>
      <c r="J151" s="125">
        <f t="shared" ca="1" si="15"/>
        <v>5.7478674374290772E-2</v>
      </c>
      <c r="K151" s="128">
        <f t="shared" ca="1" si="16"/>
        <v>57478.674374290771</v>
      </c>
    </row>
    <row r="152" spans="1:11" x14ac:dyDescent="0.3">
      <c r="A152" s="73">
        <v>43630</v>
      </c>
      <c r="B152" s="130">
        <v>2886.9799800000001</v>
      </c>
      <c r="C152" s="125">
        <f t="shared" si="12"/>
        <v>4.9025064172845578E-2</v>
      </c>
      <c r="D152" s="128">
        <f t="shared" si="13"/>
        <v>49025.064172845581</v>
      </c>
      <c r="E152" s="128">
        <f t="shared" ca="1" si="14"/>
        <v>79957.266748767404</v>
      </c>
      <c r="F152" s="124">
        <f t="shared" ca="1" si="17"/>
        <v>3.5929410796748273E-2</v>
      </c>
      <c r="G152" s="128"/>
      <c r="H152" s="73">
        <f ca="1"/>
        <v>39668</v>
      </c>
      <c r="I152" s="153">
        <f ca="1"/>
        <v>1296.3199460000001</v>
      </c>
      <c r="J152" s="125">
        <f t="shared" ca="1" si="15"/>
        <v>3.0657626012453809E-2</v>
      </c>
      <c r="K152" s="128">
        <f t="shared" ca="1" si="16"/>
        <v>30657.626012453809</v>
      </c>
    </row>
    <row r="153" spans="1:11" x14ac:dyDescent="0.3">
      <c r="A153" s="73">
        <v>43629</v>
      </c>
      <c r="B153" s="130">
        <v>2891.639893</v>
      </c>
      <c r="C153" s="125">
        <f t="shared" si="12"/>
        <v>3.6853690058538335E-2</v>
      </c>
      <c r="D153" s="128">
        <f t="shared" si="13"/>
        <v>36853.690058538334</v>
      </c>
      <c r="E153" s="128">
        <f t="shared" ca="1" si="14"/>
        <v>79957.266748767404</v>
      </c>
      <c r="F153" s="124">
        <f t="shared" ca="1" si="17"/>
        <v>3.9410457584471592E-2</v>
      </c>
      <c r="G153" s="128"/>
      <c r="H153" s="73">
        <f ca="1"/>
        <v>39667</v>
      </c>
      <c r="I153" s="153">
        <f ca="1"/>
        <v>1266.0699460000001</v>
      </c>
      <c r="J153" s="125">
        <f t="shared" ca="1" si="15"/>
        <v>1.0801975648460749E-2</v>
      </c>
      <c r="K153" s="128">
        <f t="shared" ca="1" si="16"/>
        <v>10801.97564846075</v>
      </c>
    </row>
    <row r="154" spans="1:11" x14ac:dyDescent="0.3">
      <c r="A154" s="73">
        <v>43628</v>
      </c>
      <c r="B154" s="130">
        <v>2879.8400879999999</v>
      </c>
      <c r="C154" s="125">
        <f t="shared" si="12"/>
        <v>3.4789569354229721E-2</v>
      </c>
      <c r="D154" s="128">
        <f t="shared" si="13"/>
        <v>34789.569354229723</v>
      </c>
      <c r="E154" s="128">
        <f t="shared" ca="1" si="14"/>
        <v>79957.266748767404</v>
      </c>
      <c r="F154" s="124">
        <f t="shared" ca="1" si="17"/>
        <v>3.627526797048497E-2</v>
      </c>
      <c r="G154" s="128"/>
      <c r="H154" s="73">
        <f ca="1"/>
        <v>39666</v>
      </c>
      <c r="I154" s="153">
        <f ca="1"/>
        <v>1289.1899410000001</v>
      </c>
      <c r="J154" s="125">
        <f t="shared" ca="1" si="15"/>
        <v>5.459409543129512E-3</v>
      </c>
      <c r="K154" s="128">
        <f t="shared" ca="1" si="16"/>
        <v>5459.4095431295118</v>
      </c>
    </row>
    <row r="155" spans="1:11" x14ac:dyDescent="0.3">
      <c r="A155" s="73">
        <v>43627</v>
      </c>
      <c r="B155" s="130">
        <v>2885.719971</v>
      </c>
      <c r="C155" s="125">
        <f t="shared" si="12"/>
        <v>2.973536202373106E-2</v>
      </c>
      <c r="D155" s="128">
        <f t="shared" si="13"/>
        <v>29735.362023731061</v>
      </c>
      <c r="E155" s="128">
        <f t="shared" ca="1" si="14"/>
        <v>79957.266748767404</v>
      </c>
      <c r="F155" s="124">
        <f t="shared" ca="1" si="17"/>
        <v>4.1636983193029442E-2</v>
      </c>
      <c r="G155" s="128"/>
      <c r="H155" s="73">
        <f ca="1"/>
        <v>39665</v>
      </c>
      <c r="I155" s="153">
        <f ca="1"/>
        <v>1284.880005</v>
      </c>
      <c r="J155" s="125">
        <f t="shared" ca="1" si="15"/>
        <v>6.170716523101083E-3</v>
      </c>
      <c r="K155" s="128">
        <f t="shared" ca="1" si="16"/>
        <v>6170.7165231010831</v>
      </c>
    </row>
    <row r="156" spans="1:11" x14ac:dyDescent="0.3">
      <c r="A156" s="73">
        <v>43626</v>
      </c>
      <c r="B156" s="130">
        <v>2886.7299800000001</v>
      </c>
      <c r="C156" s="125">
        <f t="shared" si="12"/>
        <v>2.1468022523720931E-2</v>
      </c>
      <c r="D156" s="128">
        <f t="shared" si="13"/>
        <v>21468.022523720931</v>
      </c>
      <c r="E156" s="128">
        <f t="shared" ca="1" si="14"/>
        <v>79957.266748767404</v>
      </c>
      <c r="F156" s="124">
        <f t="shared" ca="1" si="17"/>
        <v>4.1257372971225781E-2</v>
      </c>
      <c r="G156" s="128"/>
      <c r="H156" s="73">
        <f ca="1"/>
        <v>39664</v>
      </c>
      <c r="I156" s="153">
        <f ca="1"/>
        <v>1249.01001</v>
      </c>
      <c r="J156" s="125">
        <f t="shared" ca="1" si="15"/>
        <v>-8.7222142857142915E-3</v>
      </c>
      <c r="K156" s="128">
        <f t="shared" ca="1" si="16"/>
        <v>-8722.2142857142917</v>
      </c>
    </row>
    <row r="157" spans="1:11" x14ac:dyDescent="0.3">
      <c r="A157" s="73">
        <v>43623</v>
      </c>
      <c r="B157" s="130">
        <v>2873.3400879999999</v>
      </c>
      <c r="C157" s="125">
        <f t="shared" si="12"/>
        <v>1.8106219946234958E-2</v>
      </c>
      <c r="D157" s="128">
        <f t="shared" si="13"/>
        <v>18106.21994623496</v>
      </c>
      <c r="E157" s="128">
        <f t="shared" ca="1" si="14"/>
        <v>79957.266748767404</v>
      </c>
      <c r="F157" s="124">
        <f t="shared" ca="1" si="17"/>
        <v>4.5307056453708583E-2</v>
      </c>
      <c r="G157" s="128"/>
      <c r="H157" s="73">
        <f ca="1"/>
        <v>39661</v>
      </c>
      <c r="I157" s="153">
        <f ca="1"/>
        <v>1260.3100589999999</v>
      </c>
      <c r="J157" s="125">
        <f t="shared" ca="1" si="15"/>
        <v>-2.9348842224163896E-4</v>
      </c>
      <c r="K157" s="128">
        <f t="shared" ca="1" si="16"/>
        <v>-293.48842224163894</v>
      </c>
    </row>
    <row r="158" spans="1:11" x14ac:dyDescent="0.3">
      <c r="A158" s="73">
        <v>43622</v>
      </c>
      <c r="B158" s="130">
        <v>2843.48999</v>
      </c>
      <c r="C158" s="125">
        <f t="shared" si="12"/>
        <v>-4.4743773909722284E-3</v>
      </c>
      <c r="D158" s="128">
        <f t="shared" si="13"/>
        <v>-4474.3773909722286</v>
      </c>
      <c r="E158" s="128">
        <f t="shared" ca="1" si="14"/>
        <v>79957.266748767404</v>
      </c>
      <c r="F158" s="124">
        <f t="shared" ca="1" si="17"/>
        <v>3.5174532789895352E-2</v>
      </c>
      <c r="G158" s="128"/>
      <c r="H158" s="73">
        <f ca="1"/>
        <v>39660</v>
      </c>
      <c r="I158" s="153">
        <f ca="1"/>
        <v>1267.380005</v>
      </c>
      <c r="J158" s="125">
        <f t="shared" ca="1" si="15"/>
        <v>5.6017989895400522E-3</v>
      </c>
      <c r="K158" s="128">
        <f t="shared" ca="1" si="16"/>
        <v>5601.7989895400524</v>
      </c>
    </row>
    <row r="159" spans="1:11" x14ac:dyDescent="0.3">
      <c r="A159" s="73">
        <v>43621</v>
      </c>
      <c r="B159" s="130">
        <v>2826.1499020000001</v>
      </c>
      <c r="C159" s="125">
        <f t="shared" si="12"/>
        <v>-1.33398747268616E-2</v>
      </c>
      <c r="D159" s="128">
        <f t="shared" si="13"/>
        <v>-13339.874726861601</v>
      </c>
      <c r="E159" s="128">
        <f t="shared" ca="1" si="14"/>
        <v>79957.266748767404</v>
      </c>
      <c r="F159" s="124">
        <f t="shared" ca="1" si="17"/>
        <v>3.3470749531533617E-2</v>
      </c>
      <c r="G159" s="128"/>
      <c r="H159" s="73">
        <f ca="1"/>
        <v>39659</v>
      </c>
      <c r="I159" s="153">
        <f ca="1"/>
        <v>1284.26001</v>
      </c>
      <c r="J159" s="125">
        <f t="shared" ca="1" si="15"/>
        <v>3.1235968289120786E-2</v>
      </c>
      <c r="K159" s="128">
        <f t="shared" ca="1" si="16"/>
        <v>31235.968289120785</v>
      </c>
    </row>
    <row r="160" spans="1:11" x14ac:dyDescent="0.3">
      <c r="A160" s="73">
        <v>43620</v>
      </c>
      <c r="B160" s="130">
        <v>2803.2700199999999</v>
      </c>
      <c r="C160" s="125">
        <f t="shared" si="12"/>
        <v>-1.3013016643110054E-2</v>
      </c>
      <c r="D160" s="128">
        <f t="shared" si="13"/>
        <v>-13013.016643110053</v>
      </c>
      <c r="E160" s="128">
        <f t="shared" ca="1" si="14"/>
        <v>79957.266748767404</v>
      </c>
      <c r="F160" s="124">
        <f t="shared" ca="1" si="17"/>
        <v>3.6225589044896811E-2</v>
      </c>
      <c r="G160" s="128"/>
      <c r="H160" s="73">
        <f ca="1"/>
        <v>39658</v>
      </c>
      <c r="I160" s="153">
        <f ca="1"/>
        <v>1263.1999510000001</v>
      </c>
      <c r="J160" s="125">
        <f t="shared" ca="1" si="15"/>
        <v>3.9747730818395777E-2</v>
      </c>
      <c r="K160" s="128">
        <f t="shared" ca="1" si="16"/>
        <v>39747.730818395779</v>
      </c>
    </row>
    <row r="161" spans="1:11" x14ac:dyDescent="0.3">
      <c r="A161" s="73">
        <v>43619</v>
      </c>
      <c r="B161" s="130">
        <v>2744.4499510000001</v>
      </c>
      <c r="C161" s="125">
        <f t="shared" si="12"/>
        <v>-4.0244402693069281E-2</v>
      </c>
      <c r="D161" s="128">
        <f t="shared" si="13"/>
        <v>-40244.402693069278</v>
      </c>
      <c r="E161" s="128">
        <f t="shared" ca="1" si="14"/>
        <v>79957.266748767404</v>
      </c>
      <c r="F161" s="124">
        <f t="shared" ca="1" si="17"/>
        <v>7.5036218387465325E-3</v>
      </c>
      <c r="G161" s="128"/>
      <c r="H161" s="73">
        <f ca="1"/>
        <v>39657</v>
      </c>
      <c r="I161" s="153">
        <f ca="1"/>
        <v>1234.369995</v>
      </c>
      <c r="J161" s="125">
        <f t="shared" ca="1" si="15"/>
        <v>4.9417453047744253E-3</v>
      </c>
      <c r="K161" s="128">
        <f t="shared" ca="1" si="16"/>
        <v>4941.7453047744257</v>
      </c>
    </row>
    <row r="162" spans="1:11" x14ac:dyDescent="0.3">
      <c r="A162" s="73">
        <v>43616</v>
      </c>
      <c r="B162" s="130">
        <v>2752.0600589999999</v>
      </c>
      <c r="C162" s="125">
        <f t="shared" si="12"/>
        <v>-4.320103676306164E-2</v>
      </c>
      <c r="D162" s="128">
        <f t="shared" si="13"/>
        <v>-43201.036763061638</v>
      </c>
      <c r="E162" s="128">
        <f t="shared" ca="1" si="14"/>
        <v>79957.266748767404</v>
      </c>
      <c r="F162" s="124">
        <f t="shared" ca="1" si="17"/>
        <v>2.3123861288597558E-2</v>
      </c>
      <c r="G162" s="128"/>
      <c r="H162" s="73">
        <f ca="1"/>
        <v>39654</v>
      </c>
      <c r="I162" s="153">
        <f ca="1"/>
        <v>1257.76001</v>
      </c>
      <c r="J162" s="125">
        <f t="shared" ca="1" si="15"/>
        <v>1.4739949614276382E-2</v>
      </c>
      <c r="K162" s="128">
        <f t="shared" ca="1" si="16"/>
        <v>14739.949614276382</v>
      </c>
    </row>
    <row r="163" spans="1:11" x14ac:dyDescent="0.3">
      <c r="A163" s="73">
        <v>43615</v>
      </c>
      <c r="B163" s="130">
        <v>2788.860107</v>
      </c>
      <c r="C163" s="125">
        <f t="shared" si="12"/>
        <v>-2.1782085630630221E-2</v>
      </c>
      <c r="D163" s="128">
        <f t="shared" si="13"/>
        <v>-21782.085630630223</v>
      </c>
      <c r="E163" s="128">
        <f t="shared" ca="1" si="14"/>
        <v>79957.266748767404</v>
      </c>
      <c r="F163" s="124">
        <f t="shared" ca="1" si="17"/>
        <v>2.4815081987272336E-2</v>
      </c>
      <c r="G163" s="128"/>
      <c r="H163" s="73">
        <f ca="1"/>
        <v>39653</v>
      </c>
      <c r="I163" s="153">
        <f ca="1"/>
        <v>1252.540039</v>
      </c>
      <c r="J163" s="125">
        <f t="shared" ca="1" si="15"/>
        <v>-6.7814167164881312E-4</v>
      </c>
      <c r="K163" s="128">
        <f t="shared" ca="1" si="16"/>
        <v>-678.14167164881314</v>
      </c>
    </row>
    <row r="164" spans="1:11" x14ac:dyDescent="0.3">
      <c r="A164" s="73">
        <v>43614</v>
      </c>
      <c r="B164" s="130">
        <v>2783.0200199999999</v>
      </c>
      <c r="C164" s="125">
        <f t="shared" si="12"/>
        <v>-1.8130719830759645E-2</v>
      </c>
      <c r="D164" s="128">
        <f t="shared" si="13"/>
        <v>-18130.719830759645</v>
      </c>
      <c r="E164" s="128">
        <f t="shared" ca="1" si="14"/>
        <v>79957.266748767404</v>
      </c>
      <c r="F164" s="124">
        <f t="shared" ca="1" si="17"/>
        <v>2.0258384094427706E-2</v>
      </c>
      <c r="G164" s="128"/>
      <c r="H164" s="73">
        <f ca="1"/>
        <v>39652</v>
      </c>
      <c r="I164" s="153">
        <f ca="1"/>
        <v>1282.1899410000001</v>
      </c>
      <c r="J164" s="125">
        <f t="shared" ca="1" si="15"/>
        <v>3.0127985102757382E-2</v>
      </c>
      <c r="K164" s="128">
        <f t="shared" ca="1" si="16"/>
        <v>30127.985102757382</v>
      </c>
    </row>
    <row r="165" spans="1:11" x14ac:dyDescent="0.3">
      <c r="A165" s="73">
        <v>43613</v>
      </c>
      <c r="B165" s="130">
        <v>2802.389893</v>
      </c>
      <c r="C165" s="125">
        <f t="shared" si="12"/>
        <v>-3.3715013871673527E-3</v>
      </c>
      <c r="D165" s="128">
        <f t="shared" si="13"/>
        <v>-3371.5013871673527</v>
      </c>
      <c r="E165" s="128">
        <f t="shared" ca="1" si="14"/>
        <v>79957.266748767404</v>
      </c>
      <c r="F165" s="124">
        <f t="shared" ca="1" si="17"/>
        <v>2.5280834823252274E-2</v>
      </c>
      <c r="G165" s="128"/>
      <c r="H165" s="73">
        <f ca="1"/>
        <v>39651</v>
      </c>
      <c r="I165" s="153">
        <f ca="1"/>
        <v>1277</v>
      </c>
      <c r="J165" s="125">
        <f t="shared" ca="1" si="15"/>
        <v>2.5909155428709418E-3</v>
      </c>
      <c r="K165" s="128">
        <f t="shared" ca="1" si="16"/>
        <v>2590.9155428709419</v>
      </c>
    </row>
    <row r="166" spans="1:11" x14ac:dyDescent="0.3">
      <c r="A166" s="73">
        <v>43609</v>
      </c>
      <c r="B166" s="130">
        <v>2826.0600589999999</v>
      </c>
      <c r="C166" s="125">
        <f t="shared" si="12"/>
        <v>-1.9205887722002268E-2</v>
      </c>
      <c r="D166" s="128">
        <f t="shared" si="13"/>
        <v>-19205.88772200227</v>
      </c>
      <c r="E166" s="128">
        <f t="shared" ca="1" si="14"/>
        <v>79957.266748767404</v>
      </c>
      <c r="F166" s="124">
        <f t="shared" ca="1" si="17"/>
        <v>3.7299452438177116E-2</v>
      </c>
      <c r="G166" s="128"/>
      <c r="H166" s="73">
        <f ca="1"/>
        <v>39650</v>
      </c>
      <c r="I166" s="153">
        <f ca="1"/>
        <v>1260</v>
      </c>
      <c r="J166" s="125">
        <f t="shared" ca="1" si="15"/>
        <v>6.140604672728367E-3</v>
      </c>
      <c r="K166" s="128">
        <f t="shared" ca="1" si="16"/>
        <v>6140.6046727283674</v>
      </c>
    </row>
    <row r="167" spans="1:11" x14ac:dyDescent="0.3">
      <c r="A167" s="73">
        <v>43608</v>
      </c>
      <c r="B167" s="130">
        <v>2822.23999</v>
      </c>
      <c r="C167" s="125">
        <f t="shared" si="12"/>
        <v>-1.6887742966832153E-2</v>
      </c>
      <c r="D167" s="128">
        <f t="shared" si="13"/>
        <v>-16887.742966832153</v>
      </c>
      <c r="E167" s="128">
        <f t="shared" ca="1" si="14"/>
        <v>79957.266748767404</v>
      </c>
      <c r="F167" s="124">
        <f t="shared" ca="1" si="17"/>
        <v>3.2648976649741535E-2</v>
      </c>
      <c r="G167" s="128"/>
      <c r="H167" s="73">
        <f ca="1"/>
        <v>39647</v>
      </c>
      <c r="I167" s="153">
        <f ca="1"/>
        <v>1260.6800539999999</v>
      </c>
      <c r="J167" s="125">
        <f t="shared" ca="1" si="15"/>
        <v>-1.7578351079357013E-3</v>
      </c>
      <c r="K167" s="128">
        <f t="shared" ca="1" si="16"/>
        <v>-1757.8351079357012</v>
      </c>
    </row>
    <row r="168" spans="1:11" x14ac:dyDescent="0.3">
      <c r="A168" s="73">
        <v>43607</v>
      </c>
      <c r="B168" s="130">
        <v>2856.2700199999999</v>
      </c>
      <c r="C168" s="125">
        <f t="shared" si="12"/>
        <v>-8.0397797567228757E-3</v>
      </c>
      <c r="D168" s="128">
        <f t="shared" si="13"/>
        <v>-8039.7797567228754</v>
      </c>
      <c r="E168" s="128">
        <f t="shared" ca="1" si="14"/>
        <v>79957.266748767404</v>
      </c>
      <c r="F168" s="124">
        <f t="shared" ca="1" si="17"/>
        <v>5.2820359433311204E-2</v>
      </c>
      <c r="G168" s="128"/>
      <c r="H168" s="73">
        <f ca="1"/>
        <v>39646</v>
      </c>
      <c r="I168" s="153">
        <f ca="1"/>
        <v>1260.3199460000001</v>
      </c>
      <c r="J168" s="125">
        <f t="shared" ca="1" si="15"/>
        <v>-9.5129207699762297E-4</v>
      </c>
      <c r="K168" s="128">
        <f t="shared" ca="1" si="16"/>
        <v>-951.29207699762298</v>
      </c>
    </row>
    <row r="169" spans="1:11" x14ac:dyDescent="0.3">
      <c r="A169" s="73">
        <v>43606</v>
      </c>
      <c r="B169" s="130">
        <v>2864.360107</v>
      </c>
      <c r="C169" s="125">
        <f t="shared" si="12"/>
        <v>-6.8271845722049918E-3</v>
      </c>
      <c r="D169" s="128">
        <f t="shared" si="13"/>
        <v>-6827.184572204992</v>
      </c>
      <c r="E169" s="128">
        <f t="shared" ca="1" si="14"/>
        <v>79957.266748767404</v>
      </c>
      <c r="F169" s="124">
        <f t="shared" ca="1" si="17"/>
        <v>5.3023285726683689E-2</v>
      </c>
      <c r="G169" s="128"/>
      <c r="H169" s="73">
        <f ca="1"/>
        <v>39645</v>
      </c>
      <c r="I169" s="153">
        <f ca="1"/>
        <v>1245.3599850000001</v>
      </c>
      <c r="J169" s="125">
        <f t="shared" ca="1" si="15"/>
        <v>-3.0780403260513345E-2</v>
      </c>
      <c r="K169" s="128">
        <f t="shared" ca="1" si="16"/>
        <v>-30780.403260513343</v>
      </c>
    </row>
    <row r="170" spans="1:11" x14ac:dyDescent="0.3">
      <c r="A170" s="73">
        <v>43605</v>
      </c>
      <c r="B170" s="130">
        <v>2840.2299800000001</v>
      </c>
      <c r="C170" s="125">
        <f t="shared" si="12"/>
        <v>-3.1454709481149479E-2</v>
      </c>
      <c r="D170" s="128">
        <f t="shared" si="13"/>
        <v>-31454.709481149479</v>
      </c>
      <c r="E170" s="128">
        <f t="shared" ca="1" si="14"/>
        <v>79957.266748767404</v>
      </c>
      <c r="F170" s="124">
        <f t="shared" ca="1" si="17"/>
        <v>4.3258678065825951E-2</v>
      </c>
      <c r="G170" s="128"/>
      <c r="H170" s="73">
        <f ca="1"/>
        <v>39644</v>
      </c>
      <c r="I170" s="153">
        <f ca="1"/>
        <v>1214.910034</v>
      </c>
      <c r="J170" s="125">
        <f t="shared" ca="1" si="15"/>
        <v>-5.0851535937500025E-2</v>
      </c>
      <c r="K170" s="128">
        <f t="shared" ca="1" si="16"/>
        <v>-50851.535937500026</v>
      </c>
    </row>
    <row r="171" spans="1:11" x14ac:dyDescent="0.3">
      <c r="A171" s="73">
        <v>43602</v>
      </c>
      <c r="B171" s="130">
        <v>2859.530029</v>
      </c>
      <c r="C171" s="125">
        <f t="shared" si="12"/>
        <v>-2.9232990836602579E-2</v>
      </c>
      <c r="D171" s="128">
        <f t="shared" si="13"/>
        <v>-29232.990836602577</v>
      </c>
      <c r="E171" s="128">
        <f t="shared" ca="1" si="14"/>
        <v>79957.266748767404</v>
      </c>
      <c r="F171" s="124">
        <f t="shared" ca="1" si="17"/>
        <v>5.4612875279290041E-2</v>
      </c>
      <c r="G171" s="128"/>
      <c r="H171" s="73">
        <f ca="1"/>
        <v>39643</v>
      </c>
      <c r="I171" s="153">
        <f ca="1"/>
        <v>1228.3000489999999</v>
      </c>
      <c r="J171" s="125">
        <f t="shared" ca="1" si="15"/>
        <v>-3.917454575644741E-2</v>
      </c>
      <c r="K171" s="128">
        <f t="shared" ca="1" si="16"/>
        <v>-39174.545756447413</v>
      </c>
    </row>
    <row r="172" spans="1:11" x14ac:dyDescent="0.3">
      <c r="A172" s="73">
        <v>43601</v>
      </c>
      <c r="B172" s="130">
        <v>2876.320068</v>
      </c>
      <c r="C172" s="125">
        <f t="shared" si="12"/>
        <v>-1.4121566164951305E-2</v>
      </c>
      <c r="D172" s="128">
        <f t="shared" si="13"/>
        <v>-14121.566164951304</v>
      </c>
      <c r="E172" s="128">
        <f t="shared" ca="1" si="14"/>
        <v>79957.266748767404</v>
      </c>
      <c r="F172" s="124">
        <f t="shared" ca="1" si="17"/>
        <v>5.3546970754138279E-2</v>
      </c>
      <c r="G172" s="128"/>
      <c r="H172" s="73">
        <f ca="1"/>
        <v>39640</v>
      </c>
      <c r="I172" s="153">
        <f ca="1"/>
        <v>1239.48999</v>
      </c>
      <c r="J172" s="125">
        <f t="shared" ca="1" si="15"/>
        <v>-3.4025665887374101E-2</v>
      </c>
      <c r="K172" s="128">
        <f t="shared" ca="1" si="16"/>
        <v>-34025.665887374103</v>
      </c>
    </row>
    <row r="173" spans="1:11" x14ac:dyDescent="0.3">
      <c r="A173" s="73">
        <v>43600</v>
      </c>
      <c r="B173" s="130">
        <v>2850.959961</v>
      </c>
      <c r="C173" s="125">
        <f t="shared" si="12"/>
        <v>-2.488944584410635E-2</v>
      </c>
      <c r="D173" s="128">
        <f t="shared" si="13"/>
        <v>-24889.445844106351</v>
      </c>
      <c r="E173" s="128">
        <f t="shared" ca="1" si="14"/>
        <v>79957.266748767404</v>
      </c>
      <c r="F173" s="124">
        <f t="shared" ca="1" si="17"/>
        <v>4.5180587197453104E-2</v>
      </c>
      <c r="G173" s="128"/>
      <c r="H173" s="73">
        <f ca="1"/>
        <v>39639</v>
      </c>
      <c r="I173" s="153">
        <f ca="1"/>
        <v>1253.3900149999999</v>
      </c>
      <c r="J173" s="125">
        <f t="shared" ca="1" si="15"/>
        <v>-5.1877090633248635E-2</v>
      </c>
      <c r="K173" s="128">
        <f t="shared" ca="1" si="16"/>
        <v>-51877.090633248634</v>
      </c>
    </row>
    <row r="174" spans="1:11" x14ac:dyDescent="0.3">
      <c r="A174" s="73">
        <v>43599</v>
      </c>
      <c r="B174" s="130">
        <v>2834.4099120000001</v>
      </c>
      <c r="C174" s="125">
        <f t="shared" si="12"/>
        <v>-3.7823011867556877E-2</v>
      </c>
      <c r="D174" s="128">
        <f t="shared" si="13"/>
        <v>-37823.011867556874</v>
      </c>
      <c r="E174" s="128">
        <f t="shared" ca="1" si="14"/>
        <v>79957.266748767404</v>
      </c>
      <c r="F174" s="124">
        <f t="shared" ca="1" si="17"/>
        <v>4.0887616263864723E-2</v>
      </c>
      <c r="G174" s="128"/>
      <c r="H174" s="73">
        <f ca="1"/>
        <v>39638</v>
      </c>
      <c r="I174" s="153">
        <f ca="1"/>
        <v>1244.6899410000001</v>
      </c>
      <c r="J174" s="125">
        <f t="shared" ca="1" si="15"/>
        <v>-5.2956422048938578E-2</v>
      </c>
      <c r="K174" s="128">
        <f t="shared" ca="1" si="16"/>
        <v>-52956.422048938577</v>
      </c>
    </row>
    <row r="175" spans="1:11" x14ac:dyDescent="0.3">
      <c r="A175" s="73">
        <v>43598</v>
      </c>
      <c r="B175" s="130">
        <v>2811.8701169999999</v>
      </c>
      <c r="C175" s="125">
        <f t="shared" si="12"/>
        <v>-4.4566283968419551E-2</v>
      </c>
      <c r="D175" s="128">
        <f t="shared" si="13"/>
        <v>-44566.28396841955</v>
      </c>
      <c r="E175" s="128">
        <f t="shared" ca="1" si="14"/>
        <v>79957.266748767404</v>
      </c>
      <c r="F175" s="124">
        <f t="shared" ca="1" si="17"/>
        <v>4.2286492407054288E-2</v>
      </c>
      <c r="G175" s="128"/>
      <c r="H175" s="73">
        <f ca="1"/>
        <v>39637</v>
      </c>
      <c r="I175" s="153">
        <f ca="1"/>
        <v>1273.6999510000001</v>
      </c>
      <c r="J175" s="125">
        <f t="shared" ca="1" si="15"/>
        <v>-3.3611569802731389E-2</v>
      </c>
      <c r="K175" s="128">
        <f t="shared" ca="1" si="16"/>
        <v>-33611.569802731392</v>
      </c>
    </row>
    <row r="176" spans="1:11" x14ac:dyDescent="0.3">
      <c r="A176" s="73">
        <v>43595</v>
      </c>
      <c r="B176" s="130">
        <v>2881.3999020000001</v>
      </c>
      <c r="C176" s="125">
        <f t="shared" si="12"/>
        <v>-1.9891962708464161E-2</v>
      </c>
      <c r="D176" s="128">
        <f t="shared" si="13"/>
        <v>-19891.962708464162</v>
      </c>
      <c r="E176" s="128">
        <f t="shared" ca="1" si="14"/>
        <v>79957.266748767404</v>
      </c>
      <c r="F176" s="124">
        <f t="shared" ca="1" si="17"/>
        <v>7.8400545718151138E-2</v>
      </c>
      <c r="G176" s="128"/>
      <c r="H176" s="73">
        <f ca="1"/>
        <v>39636</v>
      </c>
      <c r="I176" s="153">
        <f ca="1"/>
        <v>1252.3100589999999</v>
      </c>
      <c r="J176" s="125">
        <f t="shared" ca="1" si="15"/>
        <v>-4.9790195466625331E-2</v>
      </c>
      <c r="K176" s="128">
        <f t="shared" ca="1" si="16"/>
        <v>-49790.19546662533</v>
      </c>
    </row>
    <row r="177" spans="1:11" x14ac:dyDescent="0.3">
      <c r="A177" s="73">
        <v>43594</v>
      </c>
      <c r="B177" s="130">
        <v>2870.719971</v>
      </c>
      <c r="C177" s="125">
        <f t="shared" si="12"/>
        <v>-1.8949668842915601E-2</v>
      </c>
      <c r="D177" s="128">
        <f t="shared" si="13"/>
        <v>-18949.668842915602</v>
      </c>
      <c r="E177" s="128">
        <f t="shared" ca="1" si="14"/>
        <v>79957.266748767404</v>
      </c>
      <c r="F177" s="124">
        <f t="shared" ca="1" si="17"/>
        <v>7.4118039785458834E-2</v>
      </c>
      <c r="G177" s="128"/>
      <c r="H177" s="73">
        <f ca="1"/>
        <v>39632</v>
      </c>
      <c r="I177" s="153">
        <f ca="1"/>
        <v>1262.900024</v>
      </c>
      <c r="J177" s="125">
        <f t="shared" ca="1" si="15"/>
        <v>-5.952349487204911E-2</v>
      </c>
      <c r="K177" s="128">
        <f t="shared" ca="1" si="16"/>
        <v>-59523.494872049108</v>
      </c>
    </row>
    <row r="178" spans="1:11" x14ac:dyDescent="0.3">
      <c r="A178" s="73">
        <v>43593</v>
      </c>
      <c r="B178" s="130">
        <v>2879.419922</v>
      </c>
      <c r="C178" s="125">
        <f t="shared" si="12"/>
        <v>-1.6339594499957255E-2</v>
      </c>
      <c r="D178" s="128">
        <f t="shared" si="13"/>
        <v>-16339.594499957255</v>
      </c>
      <c r="E178" s="128">
        <f t="shared" ca="1" si="14"/>
        <v>79957.266748767404</v>
      </c>
      <c r="F178" s="124">
        <f t="shared" ca="1" si="17"/>
        <v>8.1098740088195509E-2</v>
      </c>
      <c r="G178" s="128"/>
      <c r="H178" s="73">
        <f ca="1"/>
        <v>39631</v>
      </c>
      <c r="I178" s="153">
        <f ca="1"/>
        <v>1261.5200199999999</v>
      </c>
      <c r="J178" s="125">
        <f t="shared" ca="1" si="15"/>
        <v>-5.7026061724357202E-2</v>
      </c>
      <c r="K178" s="128">
        <f t="shared" ca="1" si="16"/>
        <v>-57026.061724357205</v>
      </c>
    </row>
    <row r="179" spans="1:11" x14ac:dyDescent="0.3">
      <c r="A179" s="73">
        <v>43592</v>
      </c>
      <c r="B179" s="130">
        <v>2884.0500489999999</v>
      </c>
      <c r="C179" s="125">
        <f t="shared" si="12"/>
        <v>-1.6917279372792859E-2</v>
      </c>
      <c r="D179" s="128">
        <f t="shared" si="13"/>
        <v>-16917.279372792858</v>
      </c>
      <c r="E179" s="128">
        <f t="shared" ca="1" si="14"/>
        <v>79957.266748767404</v>
      </c>
      <c r="F179" s="124">
        <f t="shared" ca="1" si="17"/>
        <v>9.670957510245981E-2</v>
      </c>
      <c r="G179" s="128"/>
      <c r="H179" s="73">
        <f ca="1"/>
        <v>39630</v>
      </c>
      <c r="I179" s="153">
        <f ca="1"/>
        <v>1284.910034</v>
      </c>
      <c r="J179" s="125">
        <f t="shared" ca="1" si="15"/>
        <v>-4.8870050528907694E-2</v>
      </c>
      <c r="K179" s="128">
        <f t="shared" ca="1" si="16"/>
        <v>-48870.05052890769</v>
      </c>
    </row>
    <row r="180" spans="1:11" x14ac:dyDescent="0.3">
      <c r="A180" s="73">
        <v>43591</v>
      </c>
      <c r="B180" s="130">
        <v>2932.469971</v>
      </c>
      <c r="C180" s="125">
        <f t="shared" si="12"/>
        <v>8.425121388572876E-3</v>
      </c>
      <c r="D180" s="128">
        <f t="shared" si="13"/>
        <v>8425.1213885728757</v>
      </c>
      <c r="E180" s="128">
        <f t="shared" ca="1" si="14"/>
        <v>79957.266748767404</v>
      </c>
      <c r="F180" s="124">
        <f t="shared" ca="1" si="17"/>
        <v>0.11260896006840726</v>
      </c>
      <c r="G180" s="128"/>
      <c r="H180" s="73">
        <f ca="1"/>
        <v>39629</v>
      </c>
      <c r="I180" s="153">
        <f ca="1"/>
        <v>1280</v>
      </c>
      <c r="J180" s="125">
        <f t="shared" ca="1" si="15"/>
        <v>-5.8920415630886347E-2</v>
      </c>
      <c r="K180" s="128">
        <f t="shared" ca="1" si="16"/>
        <v>-58920.415630886346</v>
      </c>
    </row>
    <row r="181" spans="1:11" x14ac:dyDescent="0.3">
      <c r="A181" s="73">
        <v>43588</v>
      </c>
      <c r="B181" s="130">
        <v>2945.639893</v>
      </c>
      <c r="C181" s="125">
        <f t="shared" si="12"/>
        <v>1.3979154636821089E-2</v>
      </c>
      <c r="D181" s="128">
        <f t="shared" si="13"/>
        <v>13979.154636821089</v>
      </c>
      <c r="E181" s="128">
        <f t="shared" ca="1" si="14"/>
        <v>79957.266748767404</v>
      </c>
      <c r="F181" s="124">
        <f t="shared" ca="1" si="17"/>
        <v>0.10955244788004004</v>
      </c>
      <c r="G181" s="128"/>
      <c r="H181" s="73">
        <f ca="1"/>
        <v>39626</v>
      </c>
      <c r="I181" s="153">
        <f ca="1"/>
        <v>1278.380005</v>
      </c>
      <c r="J181" s="125">
        <f t="shared" ca="1" si="15"/>
        <v>-6.0035456761227124E-2</v>
      </c>
      <c r="K181" s="128">
        <f t="shared" ca="1" si="16"/>
        <v>-60035.45676122712</v>
      </c>
    </row>
    <row r="182" spans="1:11" x14ac:dyDescent="0.3">
      <c r="A182" s="73">
        <v>43587</v>
      </c>
      <c r="B182" s="130">
        <v>2917.5200199999999</v>
      </c>
      <c r="C182" s="125">
        <f t="shared" si="12"/>
        <v>5.8853175501665245E-3</v>
      </c>
      <c r="D182" s="128">
        <f t="shared" si="13"/>
        <v>5885.3175501665246</v>
      </c>
      <c r="E182" s="128">
        <f t="shared" ca="1" si="14"/>
        <v>79957.266748767404</v>
      </c>
      <c r="F182" s="124">
        <f t="shared" ca="1" si="17"/>
        <v>0.1017616608499381</v>
      </c>
      <c r="G182" s="128"/>
      <c r="H182" s="73">
        <f ca="1"/>
        <v>39625</v>
      </c>
      <c r="I182" s="153">
        <f ca="1"/>
        <v>1283.150024</v>
      </c>
      <c r="J182" s="125">
        <f t="shared" ca="1" si="15"/>
        <v>-4.2332443603978143E-2</v>
      </c>
      <c r="K182" s="128">
        <f t="shared" ca="1" si="16"/>
        <v>-42332.443603978143</v>
      </c>
    </row>
    <row r="183" spans="1:11" x14ac:dyDescent="0.3">
      <c r="A183" s="73">
        <v>43586</v>
      </c>
      <c r="B183" s="130">
        <v>2923.7299800000001</v>
      </c>
      <c r="C183" s="125">
        <f t="shared" si="12"/>
        <v>5.7342884775948288E-3</v>
      </c>
      <c r="D183" s="128">
        <f t="shared" si="13"/>
        <v>5734.2884775948287</v>
      </c>
      <c r="E183" s="128">
        <f t="shared" ca="1" si="14"/>
        <v>79957.266748767404</v>
      </c>
      <c r="F183" s="124">
        <f t="shared" ca="1" si="17"/>
        <v>9.5066903515806711E-2</v>
      </c>
      <c r="G183" s="128"/>
      <c r="H183" s="73">
        <f ca="1"/>
        <v>39624</v>
      </c>
      <c r="I183" s="153">
        <f ca="1"/>
        <v>1321.969971</v>
      </c>
      <c r="J183" s="125">
        <f t="shared" ca="1" si="15"/>
        <v>-1.0123639339296053E-2</v>
      </c>
      <c r="K183" s="128">
        <f t="shared" ca="1" si="16"/>
        <v>-10123.639339296053</v>
      </c>
    </row>
    <row r="184" spans="1:11" x14ac:dyDescent="0.3">
      <c r="A184" s="73">
        <v>43585</v>
      </c>
      <c r="B184" s="130">
        <v>2945.830078</v>
      </c>
      <c r="C184" s="125">
        <f t="shared" si="12"/>
        <v>1.3852655552245352E-2</v>
      </c>
      <c r="D184" s="128">
        <f t="shared" si="13"/>
        <v>13852.655552245353</v>
      </c>
      <c r="E184" s="128">
        <f t="shared" ca="1" si="14"/>
        <v>79957.266748767404</v>
      </c>
      <c r="F184" s="124">
        <f t="shared" ca="1" si="17"/>
        <v>0.10457308494747242</v>
      </c>
      <c r="G184" s="128"/>
      <c r="H184" s="73">
        <f ca="1"/>
        <v>39623</v>
      </c>
      <c r="I184" s="153">
        <f ca="1"/>
        <v>1314.290039</v>
      </c>
      <c r="J184" s="125">
        <f t="shared" ca="1" si="15"/>
        <v>-3.2500444566949116E-2</v>
      </c>
      <c r="K184" s="128">
        <f t="shared" ca="1" si="16"/>
        <v>-32500.444566949114</v>
      </c>
    </row>
    <row r="185" spans="1:11" x14ac:dyDescent="0.3">
      <c r="A185" s="73">
        <v>43584</v>
      </c>
      <c r="B185" s="130">
        <v>2943.030029</v>
      </c>
      <c r="C185" s="125">
        <f t="shared" si="12"/>
        <v>1.2251494656113637E-2</v>
      </c>
      <c r="D185" s="128">
        <f t="shared" si="13"/>
        <v>12251.494656113637</v>
      </c>
      <c r="E185" s="128">
        <f t="shared" ca="1" si="14"/>
        <v>79957.266748767404</v>
      </c>
      <c r="F185" s="124">
        <f t="shared" ca="1" si="17"/>
        <v>0.11503756091296546</v>
      </c>
      <c r="G185" s="128"/>
      <c r="H185" s="73">
        <f ca="1"/>
        <v>39622</v>
      </c>
      <c r="I185" s="153">
        <f ca="1"/>
        <v>1318</v>
      </c>
      <c r="J185" s="125">
        <f t="shared" ca="1" si="15"/>
        <v>-3.2134891374875907E-2</v>
      </c>
      <c r="K185" s="128">
        <f t="shared" ca="1" si="16"/>
        <v>-32134.891374875908</v>
      </c>
    </row>
    <row r="186" spans="1:11" x14ac:dyDescent="0.3">
      <c r="A186" s="73">
        <v>43581</v>
      </c>
      <c r="B186" s="130">
        <v>2939.8798830000001</v>
      </c>
      <c r="C186" s="125">
        <f t="shared" si="12"/>
        <v>1.7851143151078164E-2</v>
      </c>
      <c r="D186" s="128">
        <f t="shared" si="13"/>
        <v>17851.143151078162</v>
      </c>
      <c r="E186" s="128">
        <f t="shared" ca="1" si="14"/>
        <v>79957.266748767404</v>
      </c>
      <c r="F186" s="124">
        <f t="shared" ca="1" si="17"/>
        <v>0.11589025004648801</v>
      </c>
      <c r="G186" s="128"/>
      <c r="H186" s="73">
        <f ca="1"/>
        <v>39619</v>
      </c>
      <c r="I186" s="153">
        <f ca="1"/>
        <v>1317.9300539999999</v>
      </c>
      <c r="J186" s="125">
        <f t="shared" ca="1" si="15"/>
        <v>-3.1418113225315181E-2</v>
      </c>
      <c r="K186" s="128">
        <f t="shared" ca="1" si="16"/>
        <v>-31418.113225315181</v>
      </c>
    </row>
    <row r="187" spans="1:11" x14ac:dyDescent="0.3">
      <c r="A187" s="73">
        <v>43580</v>
      </c>
      <c r="B187" s="130">
        <v>2926.169922</v>
      </c>
      <c r="C187" s="125">
        <f t="shared" si="12"/>
        <v>1.3143075300127149E-2</v>
      </c>
      <c r="D187" s="128">
        <f t="shared" si="13"/>
        <v>13143.07530012715</v>
      </c>
      <c r="E187" s="128">
        <f t="shared" ca="1" si="14"/>
        <v>79957.266748767404</v>
      </c>
      <c r="F187" s="124">
        <f t="shared" ca="1" si="17"/>
        <v>9.5824752840640848E-2</v>
      </c>
      <c r="G187" s="128"/>
      <c r="H187" s="73">
        <f ca="1"/>
        <v>39618</v>
      </c>
      <c r="I187" s="153">
        <f ca="1"/>
        <v>1342.829956</v>
      </c>
      <c r="J187" s="125">
        <f t="shared" ca="1" si="15"/>
        <v>-4.3602500525962262E-2</v>
      </c>
      <c r="K187" s="128">
        <f t="shared" ca="1" si="16"/>
        <v>-43602.500525962263</v>
      </c>
    </row>
    <row r="188" spans="1:11" x14ac:dyDescent="0.3">
      <c r="A188" s="73">
        <v>43579</v>
      </c>
      <c r="B188" s="130">
        <v>2927.25</v>
      </c>
      <c r="C188" s="125">
        <f t="shared" si="12"/>
        <v>1.7041918502902487E-2</v>
      </c>
      <c r="D188" s="128">
        <f t="shared" si="13"/>
        <v>17041.918502902488</v>
      </c>
      <c r="E188" s="128">
        <f t="shared" ca="1" si="14"/>
        <v>79957.266748767404</v>
      </c>
      <c r="F188" s="124">
        <f t="shared" ca="1" si="17"/>
        <v>9.6290875123822506E-2</v>
      </c>
      <c r="G188" s="128"/>
      <c r="H188" s="73">
        <f ca="1"/>
        <v>39617</v>
      </c>
      <c r="I188" s="153">
        <f ca="1"/>
        <v>1337.8100589999999</v>
      </c>
      <c r="J188" s="125">
        <f t="shared" ca="1" si="15"/>
        <v>-2.860143290841588E-2</v>
      </c>
      <c r="K188" s="128">
        <f t="shared" ca="1" si="16"/>
        <v>-28601.432908415882</v>
      </c>
    </row>
    <row r="189" spans="1:11" x14ac:dyDescent="0.3">
      <c r="A189" s="73">
        <v>43578</v>
      </c>
      <c r="B189" s="130">
        <v>2933.679932</v>
      </c>
      <c r="C189" s="125">
        <f t="shared" si="12"/>
        <v>1.3091478859913019E-2</v>
      </c>
      <c r="D189" s="128">
        <f t="shared" si="13"/>
        <v>13091.478859913019</v>
      </c>
      <c r="E189" s="128">
        <f t="shared" ca="1" si="14"/>
        <v>79957.266748767404</v>
      </c>
      <c r="F189" s="124">
        <f t="shared" ca="1" si="17"/>
        <v>8.9319884094130719E-2</v>
      </c>
      <c r="G189" s="128"/>
      <c r="H189" s="73">
        <f ca="1"/>
        <v>39616</v>
      </c>
      <c r="I189" s="153">
        <f ca="1"/>
        <v>1350.9300539999999</v>
      </c>
      <c r="J189" s="125">
        <f t="shared" ca="1" si="15"/>
        <v>-1.9395325035032385E-2</v>
      </c>
      <c r="K189" s="128">
        <f t="shared" ca="1" si="16"/>
        <v>-19395.325035032383</v>
      </c>
    </row>
    <row r="190" spans="1:11" x14ac:dyDescent="0.3">
      <c r="A190" s="73">
        <v>43577</v>
      </c>
      <c r="B190" s="130">
        <v>2907.969971</v>
      </c>
      <c r="C190" s="125">
        <f t="shared" si="12"/>
        <v>5.2648980041929416E-3</v>
      </c>
      <c r="D190" s="128">
        <f t="shared" si="13"/>
        <v>5264.8980041929417</v>
      </c>
      <c r="E190" s="128">
        <f t="shared" ca="1" si="14"/>
        <v>79957.266748767404</v>
      </c>
      <c r="F190" s="124">
        <f t="shared" ca="1" si="17"/>
        <v>7.3590468232832773E-2</v>
      </c>
      <c r="G190" s="128"/>
      <c r="H190" s="73">
        <f ca="1"/>
        <v>39615</v>
      </c>
      <c r="I190" s="153">
        <f ca="1"/>
        <v>1360.1400149999999</v>
      </c>
      <c r="J190" s="125">
        <f t="shared" ca="1" si="15"/>
        <v>-1.8424320501511882E-2</v>
      </c>
      <c r="K190" s="128">
        <f t="shared" ca="1" si="16"/>
        <v>-18424.32050151188</v>
      </c>
    </row>
    <row r="191" spans="1:11" x14ac:dyDescent="0.3">
      <c r="A191" s="73">
        <v>43573</v>
      </c>
      <c r="B191" s="130">
        <v>2905.030029</v>
      </c>
      <c r="C191" s="125">
        <f t="shared" si="12"/>
        <v>8.904711398179499E-3</v>
      </c>
      <c r="D191" s="128">
        <f t="shared" si="13"/>
        <v>8904.7113981794992</v>
      </c>
      <c r="E191" s="128">
        <f t="shared" ca="1" si="14"/>
        <v>79957.266748767404</v>
      </c>
      <c r="F191" s="124">
        <f t="shared" ca="1" si="17"/>
        <v>7.3396718083295065E-2</v>
      </c>
      <c r="G191" s="128"/>
      <c r="H191" s="73">
        <f ca="1"/>
        <v>39612</v>
      </c>
      <c r="I191" s="153">
        <f ca="1"/>
        <v>1360.030029</v>
      </c>
      <c r="J191" s="125">
        <f t="shared" ca="1" si="15"/>
        <v>-2.8813590493960262E-2</v>
      </c>
      <c r="K191" s="128">
        <f t="shared" ca="1" si="16"/>
        <v>-28813.590493960262</v>
      </c>
    </row>
    <row r="192" spans="1:11" x14ac:dyDescent="0.3">
      <c r="A192" s="73">
        <v>43572</v>
      </c>
      <c r="B192" s="130">
        <v>2900.4499510000001</v>
      </c>
      <c r="C192" s="125">
        <f t="shared" si="12"/>
        <v>9.4139520855318626E-3</v>
      </c>
      <c r="D192" s="128">
        <f t="shared" si="13"/>
        <v>9413.9520855318624</v>
      </c>
      <c r="E192" s="128">
        <f t="shared" ca="1" si="14"/>
        <v>79957.266748767404</v>
      </c>
      <c r="F192" s="124">
        <f t="shared" ca="1" si="17"/>
        <v>8.313037959121039E-2</v>
      </c>
      <c r="G192" s="128"/>
      <c r="H192" s="73">
        <f ca="1"/>
        <v>39611</v>
      </c>
      <c r="I192" s="153">
        <f ca="1"/>
        <v>1339.869995</v>
      </c>
      <c r="J192" s="125">
        <f t="shared" ca="1" si="15"/>
        <v>-4.1759053811458058E-2</v>
      </c>
      <c r="K192" s="128">
        <f t="shared" ca="1" si="16"/>
        <v>-41759.053811458056</v>
      </c>
    </row>
    <row r="193" spans="1:11" x14ac:dyDescent="0.3">
      <c r="A193" s="73">
        <v>43571</v>
      </c>
      <c r="B193" s="130">
        <v>2907.0600589999999</v>
      </c>
      <c r="C193" s="125">
        <f t="shared" si="12"/>
        <v>1.388794420379158E-2</v>
      </c>
      <c r="D193" s="128">
        <f t="shared" si="13"/>
        <v>13887.94420379158</v>
      </c>
      <c r="E193" s="128">
        <f t="shared" ca="1" si="14"/>
        <v>79957.266748767404</v>
      </c>
      <c r="F193" s="124">
        <f t="shared" ca="1" si="17"/>
        <v>9.4401989750518611E-2</v>
      </c>
      <c r="G193" s="128"/>
      <c r="H193" s="73">
        <f ca="1"/>
        <v>39610</v>
      </c>
      <c r="I193" s="153">
        <f ca="1"/>
        <v>1335.48999</v>
      </c>
      <c r="J193" s="125">
        <f t="shared" ca="1" si="15"/>
        <v>-3.9796078163603754E-2</v>
      </c>
      <c r="K193" s="128">
        <f t="shared" ca="1" si="16"/>
        <v>-39796.078163603757</v>
      </c>
    </row>
    <row r="194" spans="1:11" x14ac:dyDescent="0.3">
      <c r="A194" s="73">
        <v>43570</v>
      </c>
      <c r="B194" s="130">
        <v>2905.580078</v>
      </c>
      <c r="C194" s="125">
        <f t="shared" si="12"/>
        <v>1.3389464175718402E-2</v>
      </c>
      <c r="D194" s="128">
        <f t="shared" si="13"/>
        <v>13389.464175718402</v>
      </c>
      <c r="E194" s="128">
        <f t="shared" ca="1" si="14"/>
        <v>79957.266748767404</v>
      </c>
      <c r="F194" s="124">
        <f t="shared" ca="1" si="17"/>
        <v>9.0687310728220893E-2</v>
      </c>
      <c r="G194" s="128"/>
      <c r="H194" s="73">
        <f ca="1"/>
        <v>39609</v>
      </c>
      <c r="I194" s="153">
        <f ca="1"/>
        <v>1358.4399410000001</v>
      </c>
      <c r="J194" s="125">
        <f t="shared" ca="1" si="15"/>
        <v>-1.9424719721509498E-2</v>
      </c>
      <c r="K194" s="128">
        <f t="shared" ca="1" si="16"/>
        <v>-19424.719721509497</v>
      </c>
    </row>
    <row r="195" spans="1:11" x14ac:dyDescent="0.3">
      <c r="A195" s="73">
        <v>43567</v>
      </c>
      <c r="B195" s="130">
        <v>2907.4099120000001</v>
      </c>
      <c r="C195" s="125">
        <f t="shared" si="12"/>
        <v>2.575854238086972E-2</v>
      </c>
      <c r="D195" s="128">
        <f t="shared" si="13"/>
        <v>25758.54238086972</v>
      </c>
      <c r="E195" s="128">
        <f t="shared" ca="1" si="14"/>
        <v>79957.266748767404</v>
      </c>
      <c r="F195" s="124">
        <f t="shared" ca="1" si="17"/>
        <v>0.10037884365709959</v>
      </c>
      <c r="G195" s="128"/>
      <c r="H195" s="73">
        <f ca="1"/>
        <v>39608</v>
      </c>
      <c r="I195" s="153">
        <f ca="1"/>
        <v>1361.76001</v>
      </c>
      <c r="J195" s="125">
        <f t="shared" ca="1" si="15"/>
        <v>-1.0298520596163985E-2</v>
      </c>
      <c r="K195" s="128">
        <f t="shared" ca="1" si="16"/>
        <v>-10298.520596163984</v>
      </c>
    </row>
    <row r="196" spans="1:11" x14ac:dyDescent="0.3">
      <c r="A196" s="73">
        <v>43566</v>
      </c>
      <c r="B196" s="130">
        <v>2888.320068</v>
      </c>
      <c r="C196" s="125">
        <f t="shared" si="12"/>
        <v>2.5885875219243459E-2</v>
      </c>
      <c r="D196" s="128">
        <f t="shared" si="13"/>
        <v>25885.875219243459</v>
      </c>
      <c r="E196" s="128">
        <f t="shared" ca="1" si="14"/>
        <v>79957.266748767404</v>
      </c>
      <c r="F196" s="124">
        <f t="shared" ca="1" si="17"/>
        <v>8.7113761985979643E-2</v>
      </c>
      <c r="G196" s="128"/>
      <c r="H196" s="73">
        <f ca="1"/>
        <v>39605</v>
      </c>
      <c r="I196" s="153">
        <f ca="1"/>
        <v>1360.6800539999999</v>
      </c>
      <c r="J196" s="125">
        <f t="shared" ca="1" si="15"/>
        <v>-2.4147396693468326E-2</v>
      </c>
      <c r="K196" s="128">
        <f t="shared" ca="1" si="16"/>
        <v>-24147.396693468327</v>
      </c>
    </row>
    <row r="197" spans="1:11" x14ac:dyDescent="0.3">
      <c r="A197" s="73">
        <v>43565</v>
      </c>
      <c r="B197" s="130">
        <v>2888.209961</v>
      </c>
      <c r="C197" s="125">
        <f t="shared" si="12"/>
        <v>2.9529024886237432E-2</v>
      </c>
      <c r="D197" s="128">
        <f t="shared" si="13"/>
        <v>29529.024886237432</v>
      </c>
      <c r="E197" s="128">
        <f t="shared" ca="1" si="14"/>
        <v>79957.266748767404</v>
      </c>
      <c r="F197" s="124">
        <f t="shared" ca="1" si="17"/>
        <v>0.10525572803138883</v>
      </c>
      <c r="G197" s="128"/>
      <c r="H197" s="73">
        <f ca="1"/>
        <v>39604</v>
      </c>
      <c r="I197" s="153">
        <f ca="1"/>
        <v>1404.0500489999999</v>
      </c>
      <c r="J197" s="125">
        <f t="shared" ca="1" si="15"/>
        <v>9.5922862236548223E-3</v>
      </c>
      <c r="K197" s="128">
        <f t="shared" ca="1" si="16"/>
        <v>9592.2862236548226</v>
      </c>
    </row>
    <row r="198" spans="1:11" x14ac:dyDescent="0.3">
      <c r="A198" s="73">
        <v>43564</v>
      </c>
      <c r="B198" s="130">
        <v>2878.1999510000001</v>
      </c>
      <c r="C198" s="125">
        <f t="shared" si="12"/>
        <v>2.1195969013802829E-2</v>
      </c>
      <c r="D198" s="128">
        <f t="shared" si="13"/>
        <v>21195.969013802827</v>
      </c>
      <c r="E198" s="128">
        <f t="shared" ca="1" si="14"/>
        <v>79957.266748767404</v>
      </c>
      <c r="F198" s="124">
        <f t="shared" ca="1" si="17"/>
        <v>0.10510007143407374</v>
      </c>
      <c r="G198" s="128"/>
      <c r="H198" s="73">
        <f ca="1"/>
        <v>39603</v>
      </c>
      <c r="I198" s="153">
        <f ca="1"/>
        <v>1377.1999510000001</v>
      </c>
      <c r="J198" s="125">
        <f t="shared" ca="1" si="15"/>
        <v>-2.5612050647594975E-2</v>
      </c>
      <c r="K198" s="128">
        <f t="shared" ca="1" si="16"/>
        <v>-25612.050647594973</v>
      </c>
    </row>
    <row r="199" spans="1:11" x14ac:dyDescent="0.3">
      <c r="A199" s="73">
        <v>43563</v>
      </c>
      <c r="B199" s="130">
        <v>2895.7700199999999</v>
      </c>
      <c r="C199" s="125">
        <f t="shared" si="12"/>
        <v>3.4809641817124426E-2</v>
      </c>
      <c r="D199" s="128">
        <f t="shared" si="13"/>
        <v>34809.64181712443</v>
      </c>
      <c r="E199" s="128">
        <f t="shared" ca="1" si="14"/>
        <v>79957.266748767404</v>
      </c>
      <c r="F199" s="124">
        <f t="shared" ca="1" si="17"/>
        <v>8.7474247158021656E-2</v>
      </c>
      <c r="G199" s="128"/>
      <c r="H199" s="73">
        <f ca="1"/>
        <v>39602</v>
      </c>
      <c r="I199" s="153">
        <f ca="1"/>
        <v>1377.650024</v>
      </c>
      <c r="J199" s="125">
        <f t="shared" ca="1" si="15"/>
        <v>-3.4332644643906729E-2</v>
      </c>
      <c r="K199" s="128">
        <f t="shared" ca="1" si="16"/>
        <v>-34332.644643906729</v>
      </c>
    </row>
    <row r="200" spans="1:11" x14ac:dyDescent="0.3">
      <c r="A200" s="73">
        <v>43560</v>
      </c>
      <c r="B200" s="130">
        <v>2892.73999</v>
      </c>
      <c r="C200" s="125">
        <f t="shared" ref="C200:C263" si="18">B200/B210-1</f>
        <v>3.2859535718272159E-2</v>
      </c>
      <c r="D200" s="128">
        <f t="shared" ref="D200:D263" si="19">C200*$B$5</f>
        <v>32859.535718272156</v>
      </c>
      <c r="E200" s="128">
        <f t="shared" ref="E200:E263" ca="1" si="20">ABS(_xlfn.PERCENTILE.INC(OFFSET(D200,0,0,Window),1-VaRLevel))</f>
        <v>79957.266748767404</v>
      </c>
      <c r="F200" s="124">
        <f t="shared" ca="1" si="17"/>
        <v>9.379173155784315E-2</v>
      </c>
      <c r="G200" s="128"/>
      <c r="H200" s="73">
        <f ca="1"/>
        <v>39601</v>
      </c>
      <c r="I200" s="153">
        <f ca="1"/>
        <v>1385.670044</v>
      </c>
      <c r="J200" s="125">
        <f t="shared" ref="J200:J247" ca="1" si="21">I200/I210-1</f>
        <v>-2.7838729202041224E-2</v>
      </c>
      <c r="K200" s="128">
        <f t="shared" ref="K200:K247" ca="1" si="22">J200*$B$5</f>
        <v>-27838.729202041224</v>
      </c>
    </row>
    <row r="201" spans="1:11" x14ac:dyDescent="0.3">
      <c r="A201" s="73">
        <v>43559</v>
      </c>
      <c r="B201" s="130">
        <v>2879.389893</v>
      </c>
      <c r="C201" s="125">
        <f t="shared" si="18"/>
        <v>8.5853034118703597E-3</v>
      </c>
      <c r="D201" s="128">
        <f t="shared" si="19"/>
        <v>8585.3034118703599</v>
      </c>
      <c r="E201" s="128">
        <f t="shared" ca="1" si="20"/>
        <v>79957.266748767404</v>
      </c>
      <c r="F201" s="124">
        <f t="shared" ref="F201:F264" ca="1" si="23">B201/OFFSET(B201,250,0)-1</f>
        <v>0.10133678095412124</v>
      </c>
      <c r="G201" s="128"/>
      <c r="H201" s="73">
        <f ca="1"/>
        <v>39598</v>
      </c>
      <c r="I201" s="153">
        <f ca="1"/>
        <v>1400.380005</v>
      </c>
      <c r="J201" s="125">
        <f t="shared" ca="1" si="21"/>
        <v>-1.6289990572756929E-2</v>
      </c>
      <c r="K201" s="128">
        <f t="shared" ca="1" si="22"/>
        <v>-16289.990572756929</v>
      </c>
    </row>
    <row r="202" spans="1:11" x14ac:dyDescent="0.3">
      <c r="A202" s="73">
        <v>43558</v>
      </c>
      <c r="B202" s="130">
        <v>2873.3999020000001</v>
      </c>
      <c r="C202" s="125">
        <f t="shared" si="18"/>
        <v>1.7410027635214043E-2</v>
      </c>
      <c r="D202" s="128">
        <f t="shared" si="19"/>
        <v>17410.027635214043</v>
      </c>
      <c r="E202" s="128">
        <f t="shared" ca="1" si="20"/>
        <v>79957.266748767404</v>
      </c>
      <c r="F202" s="124">
        <f t="shared" ca="1" si="23"/>
        <v>0.11290998505370831</v>
      </c>
      <c r="G202" s="128"/>
      <c r="H202" s="73">
        <f ca="1"/>
        <v>39597</v>
      </c>
      <c r="I202" s="153">
        <f ca="1"/>
        <v>1398.26001</v>
      </c>
      <c r="J202" s="125">
        <f t="shared" ca="1" si="21"/>
        <v>-7.3829197599000196E-3</v>
      </c>
      <c r="K202" s="128">
        <f t="shared" ca="1" si="22"/>
        <v>-7382.9197599000199</v>
      </c>
    </row>
    <row r="203" spans="1:11" x14ac:dyDescent="0.3">
      <c r="A203" s="73">
        <v>43557</v>
      </c>
      <c r="B203" s="130">
        <v>2867.23999</v>
      </c>
      <c r="C203" s="125">
        <f t="shared" si="18"/>
        <v>1.2239740295102219E-2</v>
      </c>
      <c r="D203" s="128">
        <f t="shared" si="19"/>
        <v>12239.74029510222</v>
      </c>
      <c r="E203" s="128">
        <f t="shared" ca="1" si="20"/>
        <v>79957.266748767404</v>
      </c>
      <c r="F203" s="124">
        <f t="shared" ca="1" si="23"/>
        <v>8.5717912267928575E-2</v>
      </c>
      <c r="G203" s="128"/>
      <c r="H203" s="73">
        <f ca="1"/>
        <v>39596</v>
      </c>
      <c r="I203" s="153">
        <f ca="1"/>
        <v>1390.839966</v>
      </c>
      <c r="J203" s="125">
        <f t="shared" ca="1" si="21"/>
        <v>-8.6954560531967706E-3</v>
      </c>
      <c r="K203" s="128">
        <f t="shared" ca="1" si="22"/>
        <v>-8695.4560531967709</v>
      </c>
    </row>
    <row r="204" spans="1:11" x14ac:dyDescent="0.3">
      <c r="A204" s="73">
        <v>43556</v>
      </c>
      <c r="B204" s="130">
        <v>2867.1899410000001</v>
      </c>
      <c r="C204" s="125">
        <f t="shared" si="18"/>
        <v>1.2089913910391603E-2</v>
      </c>
      <c r="D204" s="128">
        <f t="shared" si="19"/>
        <v>12089.913910391602</v>
      </c>
      <c r="E204" s="128">
        <f t="shared" ca="1" si="20"/>
        <v>79957.266748767404</v>
      </c>
      <c r="F204" s="124">
        <f t="shared" ca="1" si="23"/>
        <v>0.10064872975047989</v>
      </c>
      <c r="G204" s="128"/>
      <c r="H204" s="73">
        <f ca="1"/>
        <v>39595</v>
      </c>
      <c r="I204" s="153">
        <f ca="1"/>
        <v>1385.349976</v>
      </c>
      <c r="J204" s="125">
        <f t="shared" ca="1" si="21"/>
        <v>-1.2988202005928429E-2</v>
      </c>
      <c r="K204" s="128">
        <f t="shared" ca="1" si="22"/>
        <v>-12988.20200592843</v>
      </c>
    </row>
    <row r="205" spans="1:11" x14ac:dyDescent="0.3">
      <c r="A205" s="73">
        <v>43553</v>
      </c>
      <c r="B205" s="130">
        <v>2834.3999020000001</v>
      </c>
      <c r="C205" s="125">
        <f t="shared" si="18"/>
        <v>4.2232086974802741E-3</v>
      </c>
      <c r="D205" s="128">
        <f t="shared" si="19"/>
        <v>4223.2086974802742</v>
      </c>
      <c r="E205" s="128">
        <f t="shared" ca="1" si="20"/>
        <v>79957.266748767404</v>
      </c>
      <c r="F205" s="124">
        <f t="shared" ca="1" si="23"/>
        <v>8.4887880774134006E-2</v>
      </c>
      <c r="G205" s="128"/>
      <c r="H205" s="73">
        <f ca="1"/>
        <v>39591</v>
      </c>
      <c r="I205" s="153">
        <f ca="1"/>
        <v>1375.9300539999999</v>
      </c>
      <c r="J205" s="125">
        <f t="shared" ca="1" si="21"/>
        <v>-8.8958817688215008E-3</v>
      </c>
      <c r="K205" s="128">
        <f t="shared" ca="1" si="22"/>
        <v>-8895.8817688215004</v>
      </c>
    </row>
    <row r="206" spans="1:11" x14ac:dyDescent="0.3">
      <c r="A206" s="73">
        <v>43552</v>
      </c>
      <c r="B206" s="130">
        <v>2815.4399410000001</v>
      </c>
      <c r="C206" s="125">
        <f t="shared" si="18"/>
        <v>2.4781949843202256E-3</v>
      </c>
      <c r="D206" s="128">
        <f t="shared" si="19"/>
        <v>2478.1949843202256</v>
      </c>
      <c r="E206" s="128">
        <f t="shared" ca="1" si="20"/>
        <v>79957.266748767404</v>
      </c>
      <c r="F206" s="124">
        <f t="shared" ca="1" si="23"/>
        <v>5.9013330239546802E-2</v>
      </c>
      <c r="G206" s="128"/>
      <c r="H206" s="73">
        <f ca="1"/>
        <v>39590</v>
      </c>
      <c r="I206" s="153">
        <f ca="1"/>
        <v>1394.349976</v>
      </c>
      <c r="J206" s="125">
        <f t="shared" ca="1" si="21"/>
        <v>-2.3825753186286214E-3</v>
      </c>
      <c r="K206" s="128">
        <f t="shared" ca="1" si="22"/>
        <v>-2382.5753186286215</v>
      </c>
    </row>
    <row r="207" spans="1:11" x14ac:dyDescent="0.3">
      <c r="A207" s="73">
        <v>43551</v>
      </c>
      <c r="B207" s="130">
        <v>2805.3701169999999</v>
      </c>
      <c r="C207" s="125">
        <f t="shared" si="18"/>
        <v>-1.9743732137524894E-3</v>
      </c>
      <c r="D207" s="128">
        <f t="shared" si="19"/>
        <v>-1974.3732137524894</v>
      </c>
      <c r="E207" s="128">
        <f t="shared" ca="1" si="20"/>
        <v>79957.266748767404</v>
      </c>
      <c r="F207" s="124">
        <f t="shared" ca="1" si="23"/>
        <v>8.3882649409709131E-2</v>
      </c>
      <c r="G207" s="128"/>
      <c r="H207" s="73">
        <f ca="1"/>
        <v>39589</v>
      </c>
      <c r="I207" s="153">
        <f ca="1"/>
        <v>1390.709961</v>
      </c>
      <c r="J207" s="125">
        <f t="shared" ca="1" si="21"/>
        <v>-1.3356492471653381E-3</v>
      </c>
      <c r="K207" s="128">
        <f t="shared" ca="1" si="22"/>
        <v>-1335.649247165338</v>
      </c>
    </row>
    <row r="208" spans="1:11" x14ac:dyDescent="0.3">
      <c r="A208" s="73">
        <v>43550</v>
      </c>
      <c r="B208" s="130">
        <v>2818.459961</v>
      </c>
      <c r="C208" s="125">
        <f t="shared" si="18"/>
        <v>9.6506350687035614E-3</v>
      </c>
      <c r="D208" s="128">
        <f t="shared" si="19"/>
        <v>9650.635068703561</v>
      </c>
      <c r="E208" s="128">
        <f t="shared" ca="1" si="20"/>
        <v>79957.266748767404</v>
      </c>
      <c r="F208" s="124">
        <f t="shared" ca="1" si="23"/>
        <v>6.6108365163991767E-2</v>
      </c>
      <c r="G208" s="128"/>
      <c r="H208" s="73">
        <f ca="1"/>
        <v>39588</v>
      </c>
      <c r="I208" s="153">
        <f ca="1"/>
        <v>1413.400024</v>
      </c>
      <c r="J208" s="125">
        <f t="shared" ca="1" si="21"/>
        <v>-3.4267242718067914E-3</v>
      </c>
      <c r="K208" s="128">
        <f t="shared" ca="1" si="22"/>
        <v>-3426.7242718067914</v>
      </c>
    </row>
    <row r="209" spans="1:11" x14ac:dyDescent="0.3">
      <c r="A209" s="73">
        <v>43549</v>
      </c>
      <c r="B209" s="130">
        <v>2798.360107</v>
      </c>
      <c r="C209" s="125">
        <f t="shared" si="18"/>
        <v>5.410863986946346E-3</v>
      </c>
      <c r="D209" s="128">
        <f t="shared" si="19"/>
        <v>5410.8639869463459</v>
      </c>
      <c r="E209" s="128">
        <f t="shared" ca="1" si="20"/>
        <v>79957.266748767404</v>
      </c>
      <c r="F209" s="124">
        <f t="shared" ca="1" si="23"/>
        <v>3.1870356966140045E-2</v>
      </c>
      <c r="G209" s="128"/>
      <c r="H209" s="73">
        <f ca="1"/>
        <v>39587</v>
      </c>
      <c r="I209" s="153">
        <f ca="1"/>
        <v>1426.630005</v>
      </c>
      <c r="J209" s="125">
        <f t="shared" ca="1" si="21"/>
        <v>1.3598686410551286E-2</v>
      </c>
      <c r="K209" s="128">
        <f t="shared" ca="1" si="22"/>
        <v>13598.686410551287</v>
      </c>
    </row>
    <row r="210" spans="1:11" x14ac:dyDescent="0.3">
      <c r="A210" s="73">
        <v>43546</v>
      </c>
      <c r="B210" s="130">
        <v>2800.709961</v>
      </c>
      <c r="C210" s="125">
        <f t="shared" si="18"/>
        <v>2.1012913112360199E-2</v>
      </c>
      <c r="D210" s="128">
        <f t="shared" si="19"/>
        <v>21012.913112360198</v>
      </c>
      <c r="E210" s="128">
        <f t="shared" ca="1" si="20"/>
        <v>79957.266748767404</v>
      </c>
      <c r="F210" s="124">
        <f t="shared" ca="1" si="23"/>
        <v>3.0832488689156445E-2</v>
      </c>
      <c r="G210" s="128"/>
      <c r="H210" s="73">
        <f ca="1"/>
        <v>39584</v>
      </c>
      <c r="I210" s="153">
        <f ca="1"/>
        <v>1425.349976</v>
      </c>
      <c r="J210" s="125">
        <f t="shared" ca="1" si="21"/>
        <v>8.0981341011703289E-3</v>
      </c>
      <c r="K210" s="128">
        <f t="shared" ca="1" si="22"/>
        <v>8098.1341011703289</v>
      </c>
    </row>
    <row r="211" spans="1:11" x14ac:dyDescent="0.3">
      <c r="A211" s="73">
        <v>43545</v>
      </c>
      <c r="B211" s="130">
        <v>2854.8798830000001</v>
      </c>
      <c r="C211" s="125">
        <f t="shared" si="18"/>
        <v>3.8542252302122382E-2</v>
      </c>
      <c r="D211" s="128">
        <f t="shared" si="19"/>
        <v>38542.252302122382</v>
      </c>
      <c r="E211" s="128">
        <f t="shared" ca="1" si="20"/>
        <v>79957.266748767404</v>
      </c>
      <c r="F211" s="124">
        <f t="shared" ca="1" si="23"/>
        <v>5.2327368695551213E-2</v>
      </c>
      <c r="G211" s="128"/>
      <c r="H211" s="73">
        <f ca="1"/>
        <v>39583</v>
      </c>
      <c r="I211" s="153">
        <f ca="1"/>
        <v>1423.5699460000001</v>
      </c>
      <c r="J211" s="125">
        <f t="shared" ca="1" si="21"/>
        <v>1.0096910854226149E-2</v>
      </c>
      <c r="K211" s="128">
        <f t="shared" ca="1" si="22"/>
        <v>10096.910854226149</v>
      </c>
    </row>
    <row r="212" spans="1:11" x14ac:dyDescent="0.3">
      <c r="A212" s="73">
        <v>43544</v>
      </c>
      <c r="B212" s="130">
        <v>2824.2299800000001</v>
      </c>
      <c r="C212" s="125">
        <f t="shared" si="18"/>
        <v>1.9044193448615632E-2</v>
      </c>
      <c r="D212" s="128">
        <f t="shared" si="19"/>
        <v>19044.193448615631</v>
      </c>
      <c r="E212" s="128">
        <f t="shared" ca="1" si="20"/>
        <v>79957.266748767404</v>
      </c>
      <c r="F212" s="124">
        <f t="shared" ca="1" si="23"/>
        <v>2.6242626203238251E-2</v>
      </c>
      <c r="G212" s="128"/>
      <c r="H212" s="73">
        <f ca="1"/>
        <v>39582</v>
      </c>
      <c r="I212" s="153">
        <f ca="1"/>
        <v>1408.660034</v>
      </c>
      <c r="J212" s="125">
        <f t="shared" ca="1" si="21"/>
        <v>1.6649996439134229E-2</v>
      </c>
      <c r="K212" s="128">
        <f t="shared" ca="1" si="22"/>
        <v>16649.996439134229</v>
      </c>
    </row>
    <row r="213" spans="1:11" x14ac:dyDescent="0.3">
      <c r="A213" s="73">
        <v>43543</v>
      </c>
      <c r="B213" s="130">
        <v>2832.570068</v>
      </c>
      <c r="C213" s="125">
        <f t="shared" si="18"/>
        <v>1.5385502664412742E-2</v>
      </c>
      <c r="D213" s="128">
        <f t="shared" si="19"/>
        <v>15385.502664412743</v>
      </c>
      <c r="E213" s="128">
        <f t="shared" ca="1" si="20"/>
        <v>79957.266748767404</v>
      </c>
      <c r="F213" s="124">
        <f t="shared" ca="1" si="23"/>
        <v>3.1026483014393813E-2</v>
      </c>
      <c r="G213" s="128"/>
      <c r="H213" s="73">
        <f ca="1"/>
        <v>39581</v>
      </c>
      <c r="I213" s="153">
        <f ca="1"/>
        <v>1403.040039</v>
      </c>
      <c r="J213" s="125">
        <f t="shared" ca="1" si="21"/>
        <v>8.6992239156642448E-3</v>
      </c>
      <c r="K213" s="128">
        <f t="shared" ca="1" si="22"/>
        <v>8699.2239156642445</v>
      </c>
    </row>
    <row r="214" spans="1:11" x14ac:dyDescent="0.3">
      <c r="A214" s="73">
        <v>43542</v>
      </c>
      <c r="B214" s="130">
        <v>2832.9399410000001</v>
      </c>
      <c r="C214" s="125">
        <f t="shared" si="18"/>
        <v>1.4368997945520601E-2</v>
      </c>
      <c r="D214" s="128">
        <f t="shared" si="19"/>
        <v>14368.997945520601</v>
      </c>
      <c r="E214" s="128">
        <f t="shared" ca="1" si="20"/>
        <v>79957.266748767404</v>
      </c>
      <c r="F214" s="124">
        <f t="shared" ca="1" si="23"/>
        <v>3.0354816767933057E-2</v>
      </c>
      <c r="G214" s="128"/>
      <c r="H214" s="73">
        <f ca="1"/>
        <v>39580</v>
      </c>
      <c r="I214" s="153">
        <f ca="1"/>
        <v>1403.579956</v>
      </c>
      <c r="J214" s="125">
        <f t="shared" ca="1" si="21"/>
        <v>5.1633600161968829E-3</v>
      </c>
      <c r="K214" s="128">
        <f t="shared" ca="1" si="22"/>
        <v>5163.3600161968825</v>
      </c>
    </row>
    <row r="215" spans="1:11" x14ac:dyDescent="0.3">
      <c r="A215" s="73">
        <v>43539</v>
      </c>
      <c r="B215" s="130">
        <v>2822.4799800000001</v>
      </c>
      <c r="C215" s="125">
        <f t="shared" si="18"/>
        <v>6.7018962137082028E-3</v>
      </c>
      <c r="D215" s="128">
        <f t="shared" si="19"/>
        <v>6701.8962137082026</v>
      </c>
      <c r="E215" s="128">
        <f t="shared" ca="1" si="20"/>
        <v>79957.266748767404</v>
      </c>
      <c r="F215" s="124">
        <f t="shared" ca="1" si="23"/>
        <v>2.0673964141537882E-2</v>
      </c>
      <c r="G215" s="128"/>
      <c r="H215" s="73">
        <f ca="1"/>
        <v>39577</v>
      </c>
      <c r="I215" s="153">
        <f ca="1"/>
        <v>1388.280029</v>
      </c>
      <c r="J215" s="125">
        <f t="shared" ca="1" si="21"/>
        <v>-6.839078315492908E-3</v>
      </c>
      <c r="K215" s="128">
        <f t="shared" ca="1" si="22"/>
        <v>-6839.0783154929077</v>
      </c>
    </row>
    <row r="216" spans="1:11" x14ac:dyDescent="0.3">
      <c r="A216" s="73">
        <v>43538</v>
      </c>
      <c r="B216" s="130">
        <v>2808.4799800000001</v>
      </c>
      <c r="C216" s="125">
        <f t="shared" si="18"/>
        <v>8.6155777489436147E-3</v>
      </c>
      <c r="D216" s="128">
        <f t="shared" si="19"/>
        <v>8615.577748943615</v>
      </c>
      <c r="E216" s="128">
        <f t="shared" ca="1" si="20"/>
        <v>79957.266748767404</v>
      </c>
      <c r="F216" s="124">
        <f t="shared" ca="1" si="23"/>
        <v>9.1483208230749291E-3</v>
      </c>
      <c r="G216" s="128"/>
      <c r="H216" s="73">
        <f ca="1"/>
        <v>39576</v>
      </c>
      <c r="I216" s="153">
        <f ca="1"/>
        <v>1397.6800539999999</v>
      </c>
      <c r="J216" s="125">
        <f t="shared" ca="1" si="21"/>
        <v>6.3795944359226198E-3</v>
      </c>
      <c r="K216" s="128">
        <f t="shared" ca="1" si="22"/>
        <v>6379.5944359226196</v>
      </c>
    </row>
    <row r="217" spans="1:11" x14ac:dyDescent="0.3">
      <c r="A217" s="73">
        <v>43537</v>
      </c>
      <c r="B217" s="130">
        <v>2810.919922</v>
      </c>
      <c r="C217" s="125">
        <f t="shared" si="18"/>
        <v>6.6395117343709398E-3</v>
      </c>
      <c r="D217" s="128">
        <f t="shared" si="19"/>
        <v>6639.5117343709398</v>
      </c>
      <c r="E217" s="128">
        <f t="shared" ca="1" si="20"/>
        <v>79957.266748767404</v>
      </c>
      <c r="F217" s="124">
        <f t="shared" ca="1" si="23"/>
        <v>8.7382887943947551E-3</v>
      </c>
      <c r="G217" s="128"/>
      <c r="H217" s="73">
        <f ca="1"/>
        <v>39575</v>
      </c>
      <c r="I217" s="153">
        <f ca="1"/>
        <v>1392.5699460000001</v>
      </c>
      <c r="J217" s="125">
        <f t="shared" ca="1" si="21"/>
        <v>9.1598062984141748E-3</v>
      </c>
      <c r="K217" s="128">
        <f t="shared" ca="1" si="22"/>
        <v>9159.8062984141743</v>
      </c>
    </row>
    <row r="218" spans="1:11" x14ac:dyDescent="0.3">
      <c r="A218" s="73">
        <v>43536</v>
      </c>
      <c r="B218" s="130">
        <v>2791.5200199999999</v>
      </c>
      <c r="C218" s="125">
        <f t="shared" si="18"/>
        <v>-8.5181362377961811E-4</v>
      </c>
      <c r="D218" s="128">
        <f t="shared" si="19"/>
        <v>-851.81362377961807</v>
      </c>
      <c r="E218" s="128">
        <f t="shared" ca="1" si="20"/>
        <v>79957.266748767404</v>
      </c>
      <c r="F218" s="124">
        <f t="shared" ca="1" si="23"/>
        <v>1.9186062482026367E-2</v>
      </c>
      <c r="G218" s="128"/>
      <c r="H218" s="73">
        <f ca="1"/>
        <v>39574</v>
      </c>
      <c r="I218" s="153">
        <f ca="1"/>
        <v>1418.26001</v>
      </c>
      <c r="J218" s="125">
        <f t="shared" ca="1" si="21"/>
        <v>3.0757206574905105E-2</v>
      </c>
      <c r="K218" s="128">
        <f t="shared" ca="1" si="22"/>
        <v>30757.206574905103</v>
      </c>
    </row>
    <row r="219" spans="1:11" x14ac:dyDescent="0.3">
      <c r="A219" s="73">
        <v>43535</v>
      </c>
      <c r="B219" s="130">
        <v>2783.3000489999999</v>
      </c>
      <c r="C219" s="125">
        <f t="shared" si="18"/>
        <v>-4.5813853924887571E-3</v>
      </c>
      <c r="D219" s="128">
        <f t="shared" si="19"/>
        <v>-4581.3853924887571</v>
      </c>
      <c r="E219" s="128">
        <f t="shared" ca="1" si="20"/>
        <v>79957.266748767404</v>
      </c>
      <c r="F219" s="124">
        <f t="shared" ca="1" si="23"/>
        <v>2.0720257805745712E-2</v>
      </c>
      <c r="G219" s="128"/>
      <c r="H219" s="73">
        <f ca="1"/>
        <v>39573</v>
      </c>
      <c r="I219" s="153">
        <f ca="1"/>
        <v>1407.48999</v>
      </c>
      <c r="J219" s="125">
        <f t="shared" ca="1" si="21"/>
        <v>1.391756441043035E-2</v>
      </c>
      <c r="K219" s="128">
        <f t="shared" ca="1" si="22"/>
        <v>13917.56441043035</v>
      </c>
    </row>
    <row r="220" spans="1:11" x14ac:dyDescent="0.3">
      <c r="A220" s="73">
        <v>43532</v>
      </c>
      <c r="B220" s="130">
        <v>2743.070068</v>
      </c>
      <c r="C220" s="125">
        <f t="shared" si="18"/>
        <v>-1.7760729117775043E-2</v>
      </c>
      <c r="D220" s="128">
        <f t="shared" si="19"/>
        <v>-17760.729117775041</v>
      </c>
      <c r="E220" s="128">
        <f t="shared" ca="1" si="20"/>
        <v>79957.266748767404</v>
      </c>
      <c r="F220" s="124">
        <f t="shared" ca="1" si="23"/>
        <v>5.4799460283441181E-3</v>
      </c>
      <c r="G220" s="128"/>
      <c r="H220" s="73">
        <f ca="1"/>
        <v>39570</v>
      </c>
      <c r="I220" s="153">
        <f ca="1"/>
        <v>1413.900024</v>
      </c>
      <c r="J220" s="125">
        <f t="shared" ca="1" si="21"/>
        <v>1.6952859210349835E-2</v>
      </c>
      <c r="K220" s="128">
        <f t="shared" ca="1" si="22"/>
        <v>16952.859210349834</v>
      </c>
    </row>
    <row r="221" spans="1:11" x14ac:dyDescent="0.3">
      <c r="A221" s="73">
        <v>43531</v>
      </c>
      <c r="B221" s="130">
        <v>2748.929932</v>
      </c>
      <c r="C221" s="125">
        <f t="shared" si="18"/>
        <v>-9.3517384874853837E-3</v>
      </c>
      <c r="D221" s="128">
        <f t="shared" si="19"/>
        <v>-9351.7384874853833</v>
      </c>
      <c r="E221" s="128">
        <f t="shared" ca="1" si="20"/>
        <v>79957.266748767404</v>
      </c>
      <c r="F221" s="124">
        <f t="shared" ca="1" si="23"/>
        <v>1.0286883065016461E-2</v>
      </c>
      <c r="G221" s="128"/>
      <c r="H221" s="73">
        <f ca="1"/>
        <v>39569</v>
      </c>
      <c r="I221" s="153">
        <f ca="1"/>
        <v>1409.339966</v>
      </c>
      <c r="J221" s="125">
        <f t="shared" ca="1" si="21"/>
        <v>3.2060037719659151E-2</v>
      </c>
      <c r="K221" s="128">
        <f t="shared" ca="1" si="22"/>
        <v>32060.037719659151</v>
      </c>
    </row>
    <row r="222" spans="1:11" x14ac:dyDescent="0.3">
      <c r="A222" s="73">
        <v>43530</v>
      </c>
      <c r="B222" s="130">
        <v>2771.4499510000001</v>
      </c>
      <c r="C222" s="125">
        <f t="shared" si="18"/>
        <v>-4.7581427920957431E-3</v>
      </c>
      <c r="D222" s="128">
        <f t="shared" si="19"/>
        <v>-4758.1427920957431</v>
      </c>
      <c r="E222" s="128">
        <f t="shared" ca="1" si="20"/>
        <v>79957.266748767404</v>
      </c>
      <c r="F222" s="124">
        <f t="shared" ca="1" si="23"/>
        <v>2.9800260473757501E-2</v>
      </c>
      <c r="G222" s="128"/>
      <c r="H222" s="73">
        <f ca="1"/>
        <v>39568</v>
      </c>
      <c r="I222" s="153">
        <f ca="1"/>
        <v>1385.589966</v>
      </c>
      <c r="J222" s="125">
        <f t="shared" ca="1" si="21"/>
        <v>1.5299957937362718E-2</v>
      </c>
      <c r="K222" s="128">
        <f t="shared" ca="1" si="22"/>
        <v>15299.957937362718</v>
      </c>
    </row>
    <row r="223" spans="1:11" x14ac:dyDescent="0.3">
      <c r="A223" s="73">
        <v>43529</v>
      </c>
      <c r="B223" s="130">
        <v>2789.6499020000001</v>
      </c>
      <c r="C223" s="125">
        <f t="shared" si="18"/>
        <v>3.5578222452377073E-3</v>
      </c>
      <c r="D223" s="128">
        <f t="shared" si="19"/>
        <v>3557.8222452377072</v>
      </c>
      <c r="E223" s="128">
        <f t="shared" ca="1" si="20"/>
        <v>79957.266748767404</v>
      </c>
      <c r="F223" s="124">
        <f t="shared" ca="1" si="23"/>
        <v>4.1819934219659238E-2</v>
      </c>
      <c r="G223" s="128"/>
      <c r="H223" s="73">
        <f ca="1"/>
        <v>39567</v>
      </c>
      <c r="I223" s="153">
        <f ca="1"/>
        <v>1390.9399410000001</v>
      </c>
      <c r="J223" s="125">
        <f t="shared" ca="1" si="21"/>
        <v>4.2347582648194937E-2</v>
      </c>
      <c r="K223" s="128">
        <f t="shared" ca="1" si="22"/>
        <v>42347.582648194933</v>
      </c>
    </row>
    <row r="224" spans="1:11" x14ac:dyDescent="0.3">
      <c r="A224" s="73">
        <v>43528</v>
      </c>
      <c r="B224" s="130">
        <v>2792.8100589999999</v>
      </c>
      <c r="C224" s="125">
        <f t="shared" si="18"/>
        <v>6.2004468916112554E-3</v>
      </c>
      <c r="D224" s="128">
        <f t="shared" si="19"/>
        <v>6200.4468916112555</v>
      </c>
      <c r="E224" s="128">
        <f t="shared" ca="1" si="20"/>
        <v>79957.266748767404</v>
      </c>
      <c r="F224" s="124">
        <f t="shared" ca="1" si="23"/>
        <v>2.910277310295184E-2</v>
      </c>
      <c r="G224" s="128"/>
      <c r="H224" s="73">
        <f ca="1"/>
        <v>39566</v>
      </c>
      <c r="I224" s="153">
        <f ca="1"/>
        <v>1396.369995</v>
      </c>
      <c r="J224" s="125">
        <f t="shared" ca="1" si="21"/>
        <v>5.1230164242372922E-2</v>
      </c>
      <c r="K224" s="128">
        <f t="shared" ca="1" si="22"/>
        <v>51230.164242372921</v>
      </c>
    </row>
    <row r="225" spans="1:11" x14ac:dyDescent="0.3">
      <c r="A225" s="73">
        <v>43525</v>
      </c>
      <c r="B225" s="130">
        <v>2803.6899410000001</v>
      </c>
      <c r="C225" s="125">
        <f t="shared" si="18"/>
        <v>2.1109126324213356E-2</v>
      </c>
      <c r="D225" s="128">
        <f t="shared" si="19"/>
        <v>21109.126324213357</v>
      </c>
      <c r="E225" s="128">
        <f t="shared" ca="1" si="20"/>
        <v>79957.266748767404</v>
      </c>
      <c r="F225" s="124">
        <f t="shared" ca="1" si="23"/>
        <v>2.1648633292590258E-2</v>
      </c>
      <c r="G225" s="128"/>
      <c r="H225" s="73">
        <f ca="1"/>
        <v>39563</v>
      </c>
      <c r="I225" s="153">
        <f ca="1"/>
        <v>1397.839966</v>
      </c>
      <c r="J225" s="125">
        <f t="shared" ca="1" si="21"/>
        <v>4.8775922020168005E-2</v>
      </c>
      <c r="K225" s="128">
        <f t="shared" ca="1" si="22"/>
        <v>48775.922020168007</v>
      </c>
    </row>
    <row r="226" spans="1:11" x14ac:dyDescent="0.3">
      <c r="A226" s="73">
        <v>43524</v>
      </c>
      <c r="B226" s="130">
        <v>2784.48999</v>
      </c>
      <c r="C226" s="125">
        <f t="shared" si="18"/>
        <v>1.1427394786328371E-2</v>
      </c>
      <c r="D226" s="128">
        <f t="shared" si="19"/>
        <v>11427.39478632837</v>
      </c>
      <c r="E226" s="128">
        <f t="shared" ca="1" si="20"/>
        <v>79957.266748767404</v>
      </c>
      <c r="F226" s="124">
        <f t="shared" ca="1" si="23"/>
        <v>1.7592070181313701E-3</v>
      </c>
      <c r="G226" s="128"/>
      <c r="H226" s="73">
        <f ca="1"/>
        <v>39562</v>
      </c>
      <c r="I226" s="153">
        <f ca="1"/>
        <v>1388.8199460000001</v>
      </c>
      <c r="J226" s="125">
        <f t="shared" ca="1" si="21"/>
        <v>2.0778285238957972E-2</v>
      </c>
      <c r="K226" s="128">
        <f t="shared" ca="1" si="22"/>
        <v>20778.285238957971</v>
      </c>
    </row>
    <row r="227" spans="1:11" x14ac:dyDescent="0.3">
      <c r="A227" s="73">
        <v>43523</v>
      </c>
      <c r="B227" s="130">
        <v>2792.3798830000001</v>
      </c>
      <c r="C227" s="125">
        <f t="shared" si="18"/>
        <v>1.7360506624407579E-2</v>
      </c>
      <c r="D227" s="128">
        <f t="shared" si="19"/>
        <v>17360.506624407579</v>
      </c>
      <c r="E227" s="128">
        <f t="shared" ca="1" si="20"/>
        <v>79957.266748767404</v>
      </c>
      <c r="F227" s="124">
        <f t="shared" ca="1" si="23"/>
        <v>1.6408777052367762E-2</v>
      </c>
      <c r="G227" s="128"/>
      <c r="H227" s="73">
        <f ca="1"/>
        <v>39561</v>
      </c>
      <c r="I227" s="153">
        <f ca="1"/>
        <v>1379.9300539999999</v>
      </c>
      <c r="J227" s="125">
        <f t="shared" ca="1" si="21"/>
        <v>1.8782024369186967E-2</v>
      </c>
      <c r="K227" s="128">
        <f t="shared" ca="1" si="22"/>
        <v>18782.024369186965</v>
      </c>
    </row>
    <row r="228" spans="1:11" x14ac:dyDescent="0.3">
      <c r="A228" s="73">
        <v>43522</v>
      </c>
      <c r="B228" s="130">
        <v>2793.8999020000001</v>
      </c>
      <c r="C228" s="125">
        <f t="shared" si="18"/>
        <v>3.1035445966220099E-2</v>
      </c>
      <c r="D228" s="128">
        <f t="shared" si="19"/>
        <v>31035.445966220097</v>
      </c>
      <c r="E228" s="128">
        <f t="shared" ca="1" si="20"/>
        <v>79957.266748767404</v>
      </c>
      <c r="F228" s="124">
        <f t="shared" ca="1" si="23"/>
        <v>3.3262305025677064E-2</v>
      </c>
      <c r="G228" s="128"/>
      <c r="H228" s="73">
        <f ca="1"/>
        <v>39560</v>
      </c>
      <c r="I228" s="153">
        <f ca="1"/>
        <v>1375.9399410000001</v>
      </c>
      <c r="J228" s="125">
        <f t="shared" ca="1" si="21"/>
        <v>7.6159626982568174E-3</v>
      </c>
      <c r="K228" s="128">
        <f t="shared" ca="1" si="22"/>
        <v>7615.962698256817</v>
      </c>
    </row>
    <row r="229" spans="1:11" x14ac:dyDescent="0.3">
      <c r="A229" s="73">
        <v>43521</v>
      </c>
      <c r="B229" s="130">
        <v>2796.110107</v>
      </c>
      <c r="C229" s="125">
        <f t="shared" si="18"/>
        <v>3.2582768738712131E-2</v>
      </c>
      <c r="D229" s="128">
        <f t="shared" si="19"/>
        <v>32582.76873871213</v>
      </c>
      <c r="E229" s="128">
        <f t="shared" ca="1" si="20"/>
        <v>79957.266748767404</v>
      </c>
      <c r="F229" s="124">
        <f t="shared" ca="1" si="23"/>
        <v>3.5086430115261136E-2</v>
      </c>
      <c r="G229" s="128"/>
      <c r="H229" s="73">
        <f ca="1"/>
        <v>39559</v>
      </c>
      <c r="I229" s="153">
        <f ca="1"/>
        <v>1388.170044</v>
      </c>
      <c r="J229" s="125">
        <f t="shared" ca="1" si="21"/>
        <v>1.1387649580982373E-2</v>
      </c>
      <c r="K229" s="128">
        <f t="shared" ca="1" si="22"/>
        <v>11387.649580982374</v>
      </c>
    </row>
    <row r="230" spans="1:11" x14ac:dyDescent="0.3">
      <c r="A230" s="73">
        <v>43518</v>
      </c>
      <c r="B230" s="130">
        <v>2792.669922</v>
      </c>
      <c r="C230" s="125">
        <f t="shared" si="18"/>
        <v>3.2009708405803527E-2</v>
      </c>
      <c r="D230" s="128">
        <f t="shared" si="19"/>
        <v>32009.708405803529</v>
      </c>
      <c r="E230" s="128">
        <f t="shared" ca="1" si="20"/>
        <v>79957.266748767404</v>
      </c>
      <c r="F230" s="124">
        <f t="shared" ca="1" si="23"/>
        <v>2.8130558826730212E-2</v>
      </c>
      <c r="G230" s="128"/>
      <c r="H230" s="73">
        <f ca="1"/>
        <v>39556</v>
      </c>
      <c r="I230" s="153">
        <f ca="1"/>
        <v>1390.329956</v>
      </c>
      <c r="J230" s="125">
        <f t="shared" ca="1" si="21"/>
        <v>1.4543149190721305E-2</v>
      </c>
      <c r="K230" s="128">
        <f t="shared" ca="1" si="22"/>
        <v>14543.149190721306</v>
      </c>
    </row>
    <row r="231" spans="1:11" x14ac:dyDescent="0.3">
      <c r="A231" s="73">
        <v>43517</v>
      </c>
      <c r="B231" s="130">
        <v>2774.8798830000001</v>
      </c>
      <c r="C231" s="125">
        <f t="shared" si="18"/>
        <v>1.5840392407802772E-2</v>
      </c>
      <c r="D231" s="128">
        <f t="shared" si="19"/>
        <v>15840.392407802772</v>
      </c>
      <c r="E231" s="128">
        <f t="shared" ca="1" si="20"/>
        <v>79957.266748767404</v>
      </c>
      <c r="F231" s="124">
        <f t="shared" ca="1" si="23"/>
        <v>1.5613644747785926E-2</v>
      </c>
      <c r="G231" s="128"/>
      <c r="H231" s="73">
        <f ca="1"/>
        <v>39555</v>
      </c>
      <c r="I231" s="153">
        <f ca="1"/>
        <v>1365.5600589999999</v>
      </c>
      <c r="J231" s="125">
        <f t="shared" ca="1" si="21"/>
        <v>-2.7386054570712748E-3</v>
      </c>
      <c r="K231" s="128">
        <f t="shared" ca="1" si="22"/>
        <v>-2738.6054570712749</v>
      </c>
    </row>
    <row r="232" spans="1:11" x14ac:dyDescent="0.3">
      <c r="A232" s="73">
        <v>43516</v>
      </c>
      <c r="B232" s="130">
        <v>2784.6999510000001</v>
      </c>
      <c r="C232" s="125">
        <f t="shared" si="18"/>
        <v>1.7167695818101736E-2</v>
      </c>
      <c r="D232" s="128">
        <f t="shared" si="19"/>
        <v>17167.695818101736</v>
      </c>
      <c r="E232" s="128">
        <f t="shared" ca="1" si="20"/>
        <v>79957.266748767404</v>
      </c>
      <c r="F232" s="124">
        <f t="shared" ca="1" si="23"/>
        <v>1.9588459636729061E-2</v>
      </c>
      <c r="G232" s="128"/>
      <c r="H232" s="73">
        <f ca="1"/>
        <v>39554</v>
      </c>
      <c r="I232" s="153">
        <f ca="1"/>
        <v>1364.709961</v>
      </c>
      <c r="J232" s="125">
        <f t="shared" ca="1" si="21"/>
        <v>-2.0621616638737406E-3</v>
      </c>
      <c r="K232" s="128">
        <f t="shared" ca="1" si="22"/>
        <v>-2062.1616638737405</v>
      </c>
    </row>
    <row r="233" spans="1:11" x14ac:dyDescent="0.3">
      <c r="A233" s="73">
        <v>43515</v>
      </c>
      <c r="B233" s="130">
        <v>2779.76001</v>
      </c>
      <c r="C233" s="125">
        <f t="shared" si="18"/>
        <v>2.0144040135179786E-2</v>
      </c>
      <c r="D233" s="128">
        <f t="shared" si="19"/>
        <v>20144.040135179785</v>
      </c>
      <c r="E233" s="128">
        <f t="shared" ca="1" si="20"/>
        <v>79957.266748767404</v>
      </c>
      <c r="F233" s="124">
        <f t="shared" ca="1" si="23"/>
        <v>3.0063450905616351E-2</v>
      </c>
      <c r="G233" s="128"/>
      <c r="H233" s="73">
        <f ca="1"/>
        <v>39553</v>
      </c>
      <c r="I233" s="153">
        <f ca="1"/>
        <v>1334.4300539999999</v>
      </c>
      <c r="J233" s="125">
        <f t="shared" ca="1" si="21"/>
        <v>-2.6091461407304894E-2</v>
      </c>
      <c r="K233" s="128">
        <f t="shared" ca="1" si="22"/>
        <v>-26091.461407304894</v>
      </c>
    </row>
    <row r="234" spans="1:11" x14ac:dyDescent="0.3">
      <c r="A234" s="73">
        <v>43511</v>
      </c>
      <c r="B234" s="130">
        <v>2775.6000979999999</v>
      </c>
      <c r="C234" s="125">
        <f t="shared" si="18"/>
        <v>2.5519786686246215E-2</v>
      </c>
      <c r="D234" s="128">
        <f t="shared" si="19"/>
        <v>25519.786686246214</v>
      </c>
      <c r="E234" s="128">
        <f t="shared" ca="1" si="20"/>
        <v>79957.266748767404</v>
      </c>
      <c r="F234" s="124">
        <f t="shared" ca="1" si="23"/>
        <v>4.2306683401088341E-2</v>
      </c>
      <c r="G234" s="128"/>
      <c r="H234" s="73">
        <f ca="1"/>
        <v>39552</v>
      </c>
      <c r="I234" s="153">
        <f ca="1"/>
        <v>1328.3199460000001</v>
      </c>
      <c r="J234" s="125">
        <f t="shared" ca="1" si="21"/>
        <v>4.2488812339873672E-3</v>
      </c>
      <c r="K234" s="128">
        <f t="shared" ca="1" si="22"/>
        <v>4248.8812339873675</v>
      </c>
    </row>
    <row r="235" spans="1:11" x14ac:dyDescent="0.3">
      <c r="A235" s="73">
        <v>43510</v>
      </c>
      <c r="B235" s="130">
        <v>2745.7299800000001</v>
      </c>
      <c r="C235" s="125">
        <f t="shared" si="18"/>
        <v>1.539509651687454E-2</v>
      </c>
      <c r="D235" s="128">
        <f t="shared" si="19"/>
        <v>15395.096516874541</v>
      </c>
      <c r="E235" s="128">
        <f t="shared" ca="1" si="20"/>
        <v>79957.266748767404</v>
      </c>
      <c r="F235" s="124">
        <f t="shared" ca="1" si="23"/>
        <v>3.3783878012048296E-2</v>
      </c>
      <c r="G235" s="128"/>
      <c r="H235" s="73">
        <f ca="1"/>
        <v>39549</v>
      </c>
      <c r="I235" s="153">
        <f ca="1"/>
        <v>1332.829956</v>
      </c>
      <c r="J235" s="125">
        <f t="shared" ca="1" si="21"/>
        <v>1.3389383820419543E-2</v>
      </c>
      <c r="K235" s="128">
        <f t="shared" ca="1" si="22"/>
        <v>13389.383820419542</v>
      </c>
    </row>
    <row r="236" spans="1:11" x14ac:dyDescent="0.3">
      <c r="A236" s="73">
        <v>43509</v>
      </c>
      <c r="B236" s="130">
        <v>2753.030029</v>
      </c>
      <c r="C236" s="125">
        <f t="shared" si="18"/>
        <v>2.6847682320159549E-2</v>
      </c>
      <c r="D236" s="128">
        <f t="shared" si="19"/>
        <v>26847.682320159551</v>
      </c>
      <c r="E236" s="128">
        <f t="shared" ca="1" si="20"/>
        <v>79957.266748767404</v>
      </c>
      <c r="F236" s="124">
        <f t="shared" ca="1" si="23"/>
        <v>5.0955308164833735E-2</v>
      </c>
      <c r="G236" s="128"/>
      <c r="H236" s="73">
        <f ca="1"/>
        <v>39548</v>
      </c>
      <c r="I236" s="153">
        <f ca="1"/>
        <v>1360.5500489999999</v>
      </c>
      <c r="J236" s="125">
        <f t="shared" ca="1" si="21"/>
        <v>2.6241581234600631E-2</v>
      </c>
      <c r="K236" s="128">
        <f t="shared" ca="1" si="22"/>
        <v>26241.581234600631</v>
      </c>
    </row>
    <row r="237" spans="1:11" x14ac:dyDescent="0.3">
      <c r="A237" s="73">
        <v>43508</v>
      </c>
      <c r="B237" s="130">
        <v>2744.7299800000001</v>
      </c>
      <c r="C237" s="125">
        <f t="shared" si="18"/>
        <v>3.9670446969696904E-2</v>
      </c>
      <c r="D237" s="128">
        <f t="shared" si="19"/>
        <v>39670.446969696903</v>
      </c>
      <c r="E237" s="128">
        <f t="shared" ca="1" si="20"/>
        <v>83513.498254801976</v>
      </c>
      <c r="F237" s="124">
        <f t="shared" ca="1" si="23"/>
        <v>6.343664471135213E-2</v>
      </c>
      <c r="G237" s="128"/>
      <c r="H237" s="73">
        <f ca="1"/>
        <v>39547</v>
      </c>
      <c r="I237" s="153">
        <f ca="1"/>
        <v>1354.48999</v>
      </c>
      <c r="J237" s="125">
        <f t="shared" ca="1" si="21"/>
        <v>9.9617374528877534E-3</v>
      </c>
      <c r="K237" s="128">
        <f t="shared" ca="1" si="22"/>
        <v>9961.7374528877535</v>
      </c>
    </row>
    <row r="238" spans="1:11" x14ac:dyDescent="0.3">
      <c r="A238" s="73">
        <v>43507</v>
      </c>
      <c r="B238" s="130">
        <v>2709.8000489999999</v>
      </c>
      <c r="C238" s="125">
        <f t="shared" si="18"/>
        <v>2.4944663485229057E-2</v>
      </c>
      <c r="D238" s="128">
        <f t="shared" si="19"/>
        <v>24944.663485229059</v>
      </c>
      <c r="E238" s="128">
        <f t="shared" ca="1" si="20"/>
        <v>86170.92733454323</v>
      </c>
      <c r="F238" s="124">
        <f t="shared" ca="1" si="23"/>
        <v>1.0493551726703743E-2</v>
      </c>
      <c r="G238" s="128"/>
      <c r="H238" s="73">
        <f ca="1"/>
        <v>39546</v>
      </c>
      <c r="I238" s="153">
        <f ca="1"/>
        <v>1365.540039</v>
      </c>
      <c r="J238" s="125">
        <f t="shared" ca="1" si="21"/>
        <v>9.2757885074965518E-3</v>
      </c>
      <c r="K238" s="128">
        <f t="shared" ca="1" si="22"/>
        <v>9275.7885074965525</v>
      </c>
    </row>
    <row r="239" spans="1:11" x14ac:dyDescent="0.3">
      <c r="A239" s="73">
        <v>43504</v>
      </c>
      <c r="B239" s="130">
        <v>2707.8798830000001</v>
      </c>
      <c r="C239" s="125">
        <f t="shared" si="18"/>
        <v>1.6181522102622692E-2</v>
      </c>
      <c r="D239" s="128">
        <f t="shared" si="19"/>
        <v>16181.522102622692</v>
      </c>
      <c r="E239" s="128">
        <f t="shared" ca="1" si="20"/>
        <v>86170.92733454323</v>
      </c>
      <c r="F239" s="124">
        <f t="shared" ca="1" si="23"/>
        <v>4.7270236447054526E-3</v>
      </c>
      <c r="G239" s="128"/>
      <c r="H239" s="73">
        <f ca="1"/>
        <v>39545</v>
      </c>
      <c r="I239" s="153">
        <f ca="1"/>
        <v>1372.540039</v>
      </c>
      <c r="J239" s="125">
        <f t="shared" ca="1" si="21"/>
        <v>1.6786702459527181E-2</v>
      </c>
      <c r="K239" s="128">
        <f t="shared" ca="1" si="22"/>
        <v>16786.70245952718</v>
      </c>
    </row>
    <row r="240" spans="1:11" x14ac:dyDescent="0.3">
      <c r="A240" s="73">
        <v>43503</v>
      </c>
      <c r="B240" s="130">
        <v>2706.0500489999999</v>
      </c>
      <c r="C240" s="125">
        <f t="shared" si="18"/>
        <v>2.4115068564117603E-2</v>
      </c>
      <c r="D240" s="128">
        <f t="shared" si="19"/>
        <v>24115.068564117602</v>
      </c>
      <c r="E240" s="128">
        <f t="shared" ca="1" si="20"/>
        <v>86170.92733454323</v>
      </c>
      <c r="F240" s="124">
        <f t="shared" ca="1" si="23"/>
        <v>2.1559608474339464E-2</v>
      </c>
      <c r="G240" s="128"/>
      <c r="H240" s="73">
        <f ca="1"/>
        <v>39542</v>
      </c>
      <c r="I240" s="153">
        <f ca="1"/>
        <v>1370.400024</v>
      </c>
      <c r="J240" s="125">
        <f t="shared" ca="1" si="21"/>
        <v>3.0755702245521377E-2</v>
      </c>
      <c r="K240" s="128">
        <f t="shared" ca="1" si="22"/>
        <v>30755.702245521377</v>
      </c>
    </row>
    <row r="241" spans="1:11" x14ac:dyDescent="0.3">
      <c r="A241" s="73">
        <v>43502</v>
      </c>
      <c r="B241" s="130">
        <v>2731.610107</v>
      </c>
      <c r="C241" s="125">
        <f t="shared" si="18"/>
        <v>3.5210580105854428E-2</v>
      </c>
      <c r="D241" s="128">
        <f t="shared" si="19"/>
        <v>35210.580105854431</v>
      </c>
      <c r="E241" s="128">
        <f t="shared" ca="1" si="20"/>
        <v>86170.92733454323</v>
      </c>
      <c r="F241" s="124">
        <f t="shared" ca="1" si="23"/>
        <v>-1.1049363097600629E-2</v>
      </c>
      <c r="G241" s="128"/>
      <c r="H241" s="73">
        <f ca="1"/>
        <v>39541</v>
      </c>
      <c r="I241" s="153">
        <f ca="1"/>
        <v>1369.3100589999999</v>
      </c>
      <c r="J241" s="125">
        <f t="shared" ca="1" si="21"/>
        <v>5.4597135439785172E-2</v>
      </c>
      <c r="K241" s="128">
        <f t="shared" ca="1" si="22"/>
        <v>54597.135439785168</v>
      </c>
    </row>
    <row r="242" spans="1:11" x14ac:dyDescent="0.3">
      <c r="A242" s="73">
        <v>43501</v>
      </c>
      <c r="B242" s="130">
        <v>2737.6999510000001</v>
      </c>
      <c r="C242" s="125">
        <f t="shared" si="18"/>
        <v>3.9804038474988035E-2</v>
      </c>
      <c r="D242" s="128">
        <f t="shared" si="19"/>
        <v>39804.038474988032</v>
      </c>
      <c r="E242" s="128">
        <f t="shared" ca="1" si="20"/>
        <v>86170.92733454323</v>
      </c>
      <c r="F242" s="124">
        <f t="shared" ca="1" si="23"/>
        <v>-2.9865565878323452E-2</v>
      </c>
      <c r="G242" s="128"/>
      <c r="H242" s="73">
        <f ca="1"/>
        <v>39540</v>
      </c>
      <c r="I242" s="153">
        <f ca="1"/>
        <v>1367.530029</v>
      </c>
      <c r="J242" s="125">
        <f t="shared" ca="1" si="21"/>
        <v>2.7646301513791549E-2</v>
      </c>
      <c r="K242" s="128">
        <f t="shared" ca="1" si="22"/>
        <v>27646.30151379155</v>
      </c>
    </row>
    <row r="243" spans="1:11" x14ac:dyDescent="0.3">
      <c r="A243" s="73">
        <v>43500</v>
      </c>
      <c r="B243" s="130">
        <v>2724.8701169999999</v>
      </c>
      <c r="C243" s="125">
        <f t="shared" si="18"/>
        <v>2.0279310292354191E-2</v>
      </c>
      <c r="D243" s="128">
        <f t="shared" si="19"/>
        <v>20279.310292354192</v>
      </c>
      <c r="E243" s="128">
        <f t="shared" ca="1" si="20"/>
        <v>86170.92733454323</v>
      </c>
      <c r="F243" s="124">
        <f t="shared" ca="1" si="23"/>
        <v>-3.5037746850097196E-2</v>
      </c>
      <c r="G243" s="128"/>
      <c r="H243" s="73">
        <f ca="1"/>
        <v>39539</v>
      </c>
      <c r="I243" s="153">
        <f ca="1"/>
        <v>1370.1800539999999</v>
      </c>
      <c r="J243" s="125">
        <f t="shared" ca="1" si="21"/>
        <v>7.3304151464279821E-2</v>
      </c>
      <c r="K243" s="128">
        <f t="shared" ca="1" si="22"/>
        <v>73304.151464279814</v>
      </c>
    </row>
    <row r="244" spans="1:11" x14ac:dyDescent="0.3">
      <c r="A244" s="73">
        <v>43497</v>
      </c>
      <c r="B244" s="130">
        <v>2706.530029</v>
      </c>
      <c r="C244" s="125">
        <f t="shared" si="18"/>
        <v>2.6772056117737142E-2</v>
      </c>
      <c r="D244" s="128">
        <f t="shared" si="19"/>
        <v>26772.056117737142</v>
      </c>
      <c r="E244" s="128">
        <f t="shared" ca="1" si="20"/>
        <v>86170.92733454323</v>
      </c>
      <c r="F244" s="124">
        <f t="shared" ca="1" si="23"/>
        <v>-4.1063872546827862E-2</v>
      </c>
      <c r="G244" s="128"/>
      <c r="H244" s="73">
        <f ca="1"/>
        <v>39538</v>
      </c>
      <c r="I244" s="153">
        <f ca="1"/>
        <v>1322.6999510000001</v>
      </c>
      <c r="J244" s="125">
        <f t="shared" ca="1" si="21"/>
        <v>2.6829331903023057E-2</v>
      </c>
      <c r="K244" s="128">
        <f t="shared" ca="1" si="22"/>
        <v>26829.331903023056</v>
      </c>
    </row>
    <row r="245" spans="1:11" x14ac:dyDescent="0.3">
      <c r="A245" s="73">
        <v>43496</v>
      </c>
      <c r="B245" s="130">
        <v>2704.1000979999999</v>
      </c>
      <c r="C245" s="125">
        <f t="shared" si="18"/>
        <v>3.3637856619964879E-2</v>
      </c>
      <c r="D245" s="128">
        <f t="shared" si="19"/>
        <v>33637.856619964878</v>
      </c>
      <c r="E245" s="128">
        <f t="shared" ca="1" si="20"/>
        <v>86170.92733454323</v>
      </c>
      <c r="F245" s="124">
        <f t="shared" ca="1" si="23"/>
        <v>-5.2366693001778875E-2</v>
      </c>
      <c r="G245" s="128"/>
      <c r="H245" s="73">
        <f ca="1"/>
        <v>39535</v>
      </c>
      <c r="I245" s="153">
        <f ca="1"/>
        <v>1315.219971</v>
      </c>
      <c r="J245" s="125">
        <f t="shared" ca="1" si="21"/>
        <v>-1.9765333106791516E-4</v>
      </c>
      <c r="K245" s="128">
        <f t="shared" ca="1" si="22"/>
        <v>-197.65333106791516</v>
      </c>
    </row>
    <row r="246" spans="1:11" x14ac:dyDescent="0.3">
      <c r="A246" s="73">
        <v>43495</v>
      </c>
      <c r="B246" s="130">
        <v>2681.0500489999999</v>
      </c>
      <c r="C246" s="125">
        <f t="shared" si="18"/>
        <v>2.7104163763512323E-2</v>
      </c>
      <c r="D246" s="128">
        <f t="shared" si="19"/>
        <v>27104.163763512322</v>
      </c>
      <c r="E246" s="128">
        <f t="shared" ca="1" si="20"/>
        <v>86170.92733454323</v>
      </c>
      <c r="F246" s="124">
        <f t="shared" ca="1" si="23"/>
        <v>-6.6769488416799194E-2</v>
      </c>
      <c r="G246" s="128"/>
      <c r="H246" s="73">
        <f ca="1"/>
        <v>39534</v>
      </c>
      <c r="I246" s="153">
        <f ca="1"/>
        <v>1325.76001</v>
      </c>
      <c r="J246" s="125">
        <f t="shared" ca="1" si="21"/>
        <v>1.2981646691448523E-2</v>
      </c>
      <c r="K246" s="128">
        <f t="shared" ca="1" si="22"/>
        <v>12981.646691448523</v>
      </c>
    </row>
    <row r="247" spans="1:11" x14ac:dyDescent="0.3">
      <c r="A247" s="73">
        <v>43494</v>
      </c>
      <c r="B247" s="130">
        <v>2640</v>
      </c>
      <c r="C247" s="125">
        <f t="shared" si="18"/>
        <v>2.2221663597013164E-2</v>
      </c>
      <c r="D247" s="128">
        <f t="shared" si="19"/>
        <v>22221.663597013165</v>
      </c>
      <c r="E247" s="128">
        <f t="shared" ca="1" si="20"/>
        <v>86170.92733454323</v>
      </c>
      <c r="F247" s="124">
        <f t="shared" ca="1" si="23"/>
        <v>-7.0176983358281264E-2</v>
      </c>
      <c r="G247" s="128"/>
      <c r="H247" s="73">
        <f ca="1"/>
        <v>39533</v>
      </c>
      <c r="I247" s="153">
        <f ca="1"/>
        <v>1341.130005</v>
      </c>
      <c r="J247" s="125">
        <f t="shared" ca="1" si="21"/>
        <v>1.5507500570037358E-2</v>
      </c>
      <c r="K247" s="128">
        <f t="shared" ca="1" si="22"/>
        <v>15507.500570037359</v>
      </c>
    </row>
    <row r="248" spans="1:11" x14ac:dyDescent="0.3">
      <c r="A248" s="73">
        <v>43493</v>
      </c>
      <c r="B248" s="130">
        <v>2643.8500979999999</v>
      </c>
      <c r="C248" s="125">
        <f t="shared" si="18"/>
        <v>1.8330247285209378E-2</v>
      </c>
      <c r="D248" s="128">
        <f t="shared" si="19"/>
        <v>18330.247285209378</v>
      </c>
      <c r="E248" s="128">
        <f t="shared" ca="1" si="20"/>
        <v>86170.92733454323</v>
      </c>
      <c r="F248" s="124">
        <f t="shared" ca="1" si="23"/>
        <v>-6.8259808967580216E-2</v>
      </c>
      <c r="G248" s="128"/>
      <c r="H248" s="73">
        <f ca="1"/>
        <v>39532</v>
      </c>
      <c r="I248" s="153">
        <f ca="1"/>
        <v>1352.98999</v>
      </c>
      <c r="J248" s="125"/>
      <c r="K248" s="128"/>
    </row>
    <row r="249" spans="1:11" x14ac:dyDescent="0.3">
      <c r="A249" s="73">
        <v>43490</v>
      </c>
      <c r="B249" s="130">
        <v>2664.76001</v>
      </c>
      <c r="C249" s="125">
        <f t="shared" si="18"/>
        <v>2.623394841296145E-2</v>
      </c>
      <c r="D249" s="128">
        <f t="shared" si="19"/>
        <v>26233.94841296145</v>
      </c>
      <c r="E249" s="128">
        <f t="shared" ca="1" si="20"/>
        <v>86170.92733454323</v>
      </c>
      <c r="F249" s="124">
        <f t="shared" ca="1" si="23"/>
        <v>-6.1416659394162743E-2</v>
      </c>
      <c r="G249" s="128"/>
      <c r="H249" s="73">
        <f ca="1"/>
        <v>39531</v>
      </c>
      <c r="I249" s="153">
        <f ca="1"/>
        <v>1349.880005</v>
      </c>
      <c r="J249" s="125"/>
      <c r="K249" s="128"/>
    </row>
    <row r="250" spans="1:11" x14ac:dyDescent="0.3">
      <c r="A250" s="73">
        <v>43489</v>
      </c>
      <c r="B250" s="130">
        <v>2642.330078</v>
      </c>
      <c r="C250" s="125">
        <f t="shared" si="18"/>
        <v>2.219381261820641E-2</v>
      </c>
      <c r="D250" s="128">
        <f t="shared" si="19"/>
        <v>22193.812618206412</v>
      </c>
      <c r="E250" s="128">
        <f t="shared" ca="1" si="20"/>
        <v>86170.92733454323</v>
      </c>
      <c r="F250" s="124">
        <f t="shared" ca="1" si="23"/>
        <v>-6.7293298182298344E-2</v>
      </c>
      <c r="G250" s="128"/>
      <c r="H250" s="73">
        <f ca="1"/>
        <v>39527</v>
      </c>
      <c r="I250" s="153">
        <f ca="1"/>
        <v>1329.51001</v>
      </c>
      <c r="J250" s="125"/>
      <c r="K250" s="128"/>
    </row>
    <row r="251" spans="1:11" x14ac:dyDescent="0.3">
      <c r="A251" s="73">
        <v>43488</v>
      </c>
      <c r="B251" s="130">
        <v>2638.6999510000001</v>
      </c>
      <c r="C251" s="125">
        <f t="shared" si="18"/>
        <v>2.4972728196984928E-2</v>
      </c>
      <c r="D251" s="128">
        <f t="shared" si="19"/>
        <v>24972.728196984928</v>
      </c>
      <c r="E251" s="128">
        <f t="shared" ca="1" si="20"/>
        <v>86170.92733454323</v>
      </c>
      <c r="F251" s="124">
        <f t="shared" ca="1" si="23"/>
        <v>-6.1061130487138238E-2</v>
      </c>
      <c r="G251" s="128"/>
      <c r="H251" s="73">
        <f ca="1"/>
        <v>39526</v>
      </c>
      <c r="I251" s="153">
        <f ca="1"/>
        <v>1298.420044</v>
      </c>
      <c r="J251" s="125"/>
      <c r="K251" s="128"/>
    </row>
    <row r="252" spans="1:11" x14ac:dyDescent="0.3">
      <c r="A252" s="73">
        <v>43487</v>
      </c>
      <c r="B252" s="130">
        <v>2632.8999020000001</v>
      </c>
      <c r="C252" s="125">
        <f t="shared" si="18"/>
        <v>3.2635325441714214E-2</v>
      </c>
      <c r="D252" s="128">
        <f t="shared" si="19"/>
        <v>32635.325441714213</v>
      </c>
      <c r="E252" s="128">
        <f t="shared" ca="1" si="20"/>
        <v>86170.92733454323</v>
      </c>
      <c r="F252" s="124">
        <f t="shared" ca="1" si="23"/>
        <v>-5.9016567116335183E-2</v>
      </c>
      <c r="G252" s="128"/>
      <c r="H252" s="73">
        <f ca="1"/>
        <v>39525</v>
      </c>
      <c r="I252" s="153">
        <f ca="1"/>
        <v>1330.73999</v>
      </c>
      <c r="J252" s="125"/>
      <c r="K252" s="128"/>
    </row>
    <row r="253" spans="1:11" x14ac:dyDescent="0.3">
      <c r="A253" s="73">
        <v>43483</v>
      </c>
      <c r="B253" s="130">
        <v>2670.709961</v>
      </c>
      <c r="C253" s="125">
        <f t="shared" si="18"/>
        <v>5.4807785031896206E-2</v>
      </c>
      <c r="D253" s="128">
        <f t="shared" si="19"/>
        <v>54807.785031896208</v>
      </c>
      <c r="E253" s="128">
        <f t="shared" ca="1" si="20"/>
        <v>86170.92733454323</v>
      </c>
      <c r="F253" s="124">
        <f t="shared" ca="1" si="23"/>
        <v>-4.7046305957505918E-2</v>
      </c>
      <c r="G253" s="128"/>
      <c r="H253" s="73">
        <f ca="1"/>
        <v>39524</v>
      </c>
      <c r="I253" s="153">
        <f ca="1"/>
        <v>1276.599976</v>
      </c>
      <c r="J253" s="125"/>
      <c r="K253" s="128"/>
    </row>
    <row r="254" spans="1:11" x14ac:dyDescent="0.3">
      <c r="A254" s="73">
        <v>43482</v>
      </c>
      <c r="B254" s="130">
        <v>2635.959961</v>
      </c>
      <c r="C254" s="125">
        <f t="shared" si="18"/>
        <v>7.6829463832424061E-2</v>
      </c>
      <c r="D254" s="128">
        <f t="shared" si="19"/>
        <v>76829.463832424066</v>
      </c>
      <c r="E254" s="128">
        <f t="shared" ca="1" si="20"/>
        <v>86170.92733454323</v>
      </c>
      <c r="F254" s="124">
        <f t="shared" ca="1" si="23"/>
        <v>-5.059031592700125E-2</v>
      </c>
      <c r="G254" s="128"/>
      <c r="H254" s="73">
        <f ca="1"/>
        <v>39521</v>
      </c>
      <c r="I254" s="153">
        <f ca="1"/>
        <v>1288.1400149999999</v>
      </c>
      <c r="J254" s="125"/>
      <c r="K254" s="128"/>
    </row>
    <row r="255" spans="1:11" x14ac:dyDescent="0.3">
      <c r="A255" s="73">
        <v>43481</v>
      </c>
      <c r="B255" s="130">
        <v>2616.1000979999999</v>
      </c>
      <c r="C255" s="125">
        <f t="shared" si="18"/>
        <v>4.2258486063713852E-2</v>
      </c>
      <c r="D255" s="128">
        <f t="shared" si="19"/>
        <v>42258.486063713848</v>
      </c>
      <c r="E255" s="128">
        <f t="shared" ca="1" si="20"/>
        <v>86170.92733454323</v>
      </c>
      <c r="F255" s="124">
        <f t="shared" ca="1" si="23"/>
        <v>-6.1064334949840426E-2</v>
      </c>
      <c r="G255" s="128"/>
      <c r="H255" s="73">
        <f ca="1"/>
        <v>39520</v>
      </c>
      <c r="I255" s="153">
        <f ca="1"/>
        <v>1315.4799800000001</v>
      </c>
      <c r="J255" s="125"/>
      <c r="K255" s="128"/>
    </row>
    <row r="256" spans="1:11" x14ac:dyDescent="0.3">
      <c r="A256" s="73">
        <v>43480</v>
      </c>
      <c r="B256" s="130">
        <v>2610.3000489999999</v>
      </c>
      <c r="C256" s="125">
        <f t="shared" si="18"/>
        <v>5.0109850387047183E-2</v>
      </c>
      <c r="D256" s="128">
        <f t="shared" si="19"/>
        <v>50109.850387047183</v>
      </c>
      <c r="E256" s="128">
        <f t="shared" ca="1" si="20"/>
        <v>86170.92733454323</v>
      </c>
      <c r="F256" s="124">
        <f t="shared" ca="1" si="23"/>
        <v>-5.6822618713764261E-2</v>
      </c>
      <c r="G256" s="128"/>
      <c r="H256" s="73">
        <f ca="1"/>
        <v>39519</v>
      </c>
      <c r="I256" s="153">
        <f ca="1"/>
        <v>1308.7700199999999</v>
      </c>
      <c r="J256" s="125"/>
      <c r="K256" s="128"/>
    </row>
    <row r="257" spans="1:11" x14ac:dyDescent="0.3">
      <c r="A257" s="73">
        <v>43479</v>
      </c>
      <c r="B257" s="130">
        <v>2582.610107</v>
      </c>
      <c r="C257" s="125">
        <f t="shared" si="18"/>
        <v>3.7680366301005463E-2</v>
      </c>
      <c r="D257" s="128">
        <f t="shared" si="19"/>
        <v>37680.366301005466</v>
      </c>
      <c r="E257" s="128">
        <f t="shared" ca="1" si="20"/>
        <v>86170.92733454323</v>
      </c>
      <c r="F257" s="124">
        <f t="shared" ca="1" si="23"/>
        <v>-6.0264197030555633E-2</v>
      </c>
      <c r="G257" s="128"/>
      <c r="H257" s="73">
        <f ca="1"/>
        <v>39518</v>
      </c>
      <c r="I257" s="153">
        <f ca="1"/>
        <v>1320.650024</v>
      </c>
      <c r="J257" s="125"/>
      <c r="K257" s="128"/>
    </row>
    <row r="258" spans="1:11" x14ac:dyDescent="0.3">
      <c r="A258" s="73">
        <v>43476</v>
      </c>
      <c r="B258" s="130">
        <v>2596.26001</v>
      </c>
      <c r="C258" s="125">
        <f t="shared" si="18"/>
        <v>5.2097119403800685E-2</v>
      </c>
      <c r="D258" s="128">
        <f t="shared" si="19"/>
        <v>52097.119403800687</v>
      </c>
      <c r="E258" s="128">
        <f t="shared" ca="1" si="20"/>
        <v>86170.92733454323</v>
      </c>
      <c r="F258" s="124">
        <f t="shared" ca="1" si="23"/>
        <v>-5.6348122808727252E-2</v>
      </c>
      <c r="G258" s="128"/>
      <c r="H258" s="128"/>
      <c r="I258" s="124"/>
      <c r="J258" s="125"/>
      <c r="K258" s="128"/>
    </row>
    <row r="259" spans="1:11" x14ac:dyDescent="0.3">
      <c r="A259" s="73">
        <v>43475</v>
      </c>
      <c r="B259" s="130">
        <v>2596.639893</v>
      </c>
      <c r="C259" s="125">
        <f t="shared" si="18"/>
        <v>7.4492376660125315E-2</v>
      </c>
      <c r="D259" s="128">
        <f t="shared" si="19"/>
        <v>74492.376660125316</v>
      </c>
      <c r="E259" s="128">
        <f t="shared" ca="1" si="20"/>
        <v>86170.92733454323</v>
      </c>
      <c r="F259" s="124">
        <f t="shared" ca="1" si="23"/>
        <v>-5.4980354602281123E-2</v>
      </c>
      <c r="G259" s="128"/>
      <c r="H259" s="128"/>
      <c r="I259" s="124"/>
      <c r="J259" s="125"/>
      <c r="K259" s="128"/>
    </row>
    <row r="260" spans="1:11" x14ac:dyDescent="0.3">
      <c r="A260" s="73">
        <v>43474</v>
      </c>
      <c r="B260" s="130">
        <v>2584.959961</v>
      </c>
      <c r="C260" s="125">
        <f t="shared" si="18"/>
        <v>4.7636820126152779E-2</v>
      </c>
      <c r="D260" s="128">
        <f t="shared" si="19"/>
        <v>47636.820126152779</v>
      </c>
      <c r="E260" s="128">
        <f t="shared" ca="1" si="20"/>
        <v>86170.92733454323</v>
      </c>
      <c r="F260" s="124">
        <f t="shared" ca="1" si="23"/>
        <v>-5.7667260868487613E-2</v>
      </c>
      <c r="G260" s="128"/>
      <c r="H260" s="128"/>
      <c r="I260" s="124"/>
      <c r="J260" s="125"/>
      <c r="K260" s="128"/>
    </row>
    <row r="261" spans="1:11" x14ac:dyDescent="0.3">
      <c r="A261" s="73">
        <v>43473</v>
      </c>
      <c r="B261" s="130">
        <v>2574.4099120000001</v>
      </c>
      <c r="C261" s="125">
        <f t="shared" si="18"/>
        <v>2.6905077085114248E-2</v>
      </c>
      <c r="D261" s="128">
        <f t="shared" si="19"/>
        <v>26905.077085114248</v>
      </c>
      <c r="E261" s="128">
        <f t="shared" ca="1" si="20"/>
        <v>86170.92733454323</v>
      </c>
      <c r="F261" s="124">
        <f t="shared" ca="1" si="23"/>
        <v>-5.491212469543616E-2</v>
      </c>
      <c r="G261" s="128"/>
      <c r="H261" s="128"/>
      <c r="I261" s="124"/>
      <c r="J261" s="125"/>
      <c r="K261" s="128"/>
    </row>
    <row r="262" spans="1:11" x14ac:dyDescent="0.3">
      <c r="A262" s="73">
        <v>43472</v>
      </c>
      <c r="B262" s="130">
        <v>2549.6899410000001</v>
      </c>
      <c r="C262" s="125">
        <f t="shared" si="18"/>
        <v>1.3864129206351272E-3</v>
      </c>
      <c r="D262" s="128">
        <f t="shared" si="19"/>
        <v>1386.4129206351272</v>
      </c>
      <c r="E262" s="128">
        <f t="shared" ca="1" si="20"/>
        <v>86170.92733454323</v>
      </c>
      <c r="F262" s="124">
        <f t="shared" ca="1" si="23"/>
        <v>-6.0216181893229415E-2</v>
      </c>
      <c r="G262" s="128"/>
      <c r="H262" s="128"/>
      <c r="I262" s="124"/>
      <c r="J262" s="125"/>
      <c r="K262" s="128"/>
    </row>
    <row r="263" spans="1:11" x14ac:dyDescent="0.3">
      <c r="A263" s="73">
        <v>43469</v>
      </c>
      <c r="B263" s="130">
        <v>2531.9399410000001</v>
      </c>
      <c r="C263" s="125">
        <f t="shared" si="18"/>
        <v>-5.4989513988695782E-3</v>
      </c>
      <c r="D263" s="128">
        <f t="shared" si="19"/>
        <v>-5498.951398869578</v>
      </c>
      <c r="E263" s="128">
        <f t="shared" ca="1" si="20"/>
        <v>86170.92733454323</v>
      </c>
      <c r="F263" s="124">
        <f t="shared" ca="1" si="23"/>
        <v>-6.078696733581701E-2</v>
      </c>
      <c r="G263" s="128"/>
      <c r="H263" s="128"/>
      <c r="I263" s="124"/>
      <c r="J263" s="125"/>
      <c r="K263" s="128"/>
    </row>
    <row r="264" spans="1:11" x14ac:dyDescent="0.3">
      <c r="A264" s="73">
        <v>43468</v>
      </c>
      <c r="B264" s="130">
        <v>2447.889893</v>
      </c>
      <c r="C264" s="125">
        <f t="shared" ref="C264:C327" si="24">B264/B274-1</f>
        <v>-5.8485763520760958E-2</v>
      </c>
      <c r="D264" s="128">
        <f t="shared" ref="D264:D327" si="25">C264*$B$5</f>
        <v>-58485.763520760956</v>
      </c>
      <c r="E264" s="128">
        <f t="shared" ref="E264:E327" ca="1" si="26">ABS(_xlfn.PERCENTILE.INC(OFFSET(D264,0,0,Window),1-VaRLevel))</f>
        <v>86170.92733454323</v>
      </c>
      <c r="F264" s="124">
        <f t="shared" ca="1" si="23"/>
        <v>-8.4425254605756894E-2</v>
      </c>
      <c r="G264" s="128"/>
      <c r="H264" s="128"/>
      <c r="I264" s="124"/>
      <c r="J264" s="125"/>
      <c r="K264" s="128"/>
    </row>
    <row r="265" spans="1:11" x14ac:dyDescent="0.3">
      <c r="A265" s="73">
        <v>43467</v>
      </c>
      <c r="B265" s="130">
        <v>2510.030029</v>
      </c>
      <c r="C265" s="125">
        <f t="shared" si="24"/>
        <v>-5.3011842089739525E-2</v>
      </c>
      <c r="D265" s="128">
        <f t="shared" si="25"/>
        <v>-53011.842089739526</v>
      </c>
      <c r="E265" s="128">
        <f t="shared" ca="1" si="26"/>
        <v>86170.92733454323</v>
      </c>
      <c r="F265" s="124">
        <f t="shared" ref="F265:F328" ca="1" si="27">B265/OFFSET(B265,250,0)-1</f>
        <v>-6.6049252261949243E-2</v>
      </c>
      <c r="G265" s="128"/>
      <c r="H265" s="128"/>
      <c r="I265" s="124"/>
      <c r="J265" s="125"/>
      <c r="K265" s="128"/>
    </row>
    <row r="266" spans="1:11" x14ac:dyDescent="0.3">
      <c r="A266" s="73">
        <v>43462</v>
      </c>
      <c r="B266" s="130">
        <v>2485.73999</v>
      </c>
      <c r="C266" s="125">
        <f t="shared" si="24"/>
        <v>-6.236352633437825E-2</v>
      </c>
      <c r="D266" s="128">
        <f t="shared" si="25"/>
        <v>-62363.52633437825</v>
      </c>
      <c r="E266" s="128">
        <f t="shared" ca="1" si="26"/>
        <v>86170.92733454323</v>
      </c>
      <c r="F266" s="124">
        <f t="shared" ca="1" si="27"/>
        <v>-7.3390982850070063E-2</v>
      </c>
      <c r="G266" s="128"/>
      <c r="H266" s="128"/>
      <c r="I266" s="124"/>
      <c r="J266" s="125"/>
      <c r="K266" s="128"/>
    </row>
    <row r="267" spans="1:11" x14ac:dyDescent="0.3">
      <c r="A267" s="73">
        <v>43461</v>
      </c>
      <c r="B267" s="130">
        <v>2488.830078</v>
      </c>
      <c r="C267" s="125">
        <f t="shared" si="24"/>
        <v>-5.6110084790087722E-2</v>
      </c>
      <c r="D267" s="128">
        <f t="shared" si="25"/>
        <v>-56110.08479008772</v>
      </c>
      <c r="E267" s="128">
        <f t="shared" ca="1" si="26"/>
        <v>86170.92733454323</v>
      </c>
      <c r="F267" s="124">
        <f t="shared" ca="1" si="27"/>
        <v>-7.1505287073307278E-2</v>
      </c>
      <c r="G267" s="128"/>
      <c r="H267" s="128"/>
      <c r="I267" s="124"/>
      <c r="J267" s="125"/>
      <c r="K267" s="128"/>
    </row>
    <row r="268" spans="1:11" x14ac:dyDescent="0.3">
      <c r="A268" s="73">
        <v>43460</v>
      </c>
      <c r="B268" s="130">
        <v>2467.6999510000001</v>
      </c>
      <c r="C268" s="125">
        <f t="shared" si="24"/>
        <v>-6.4457191009378745E-2</v>
      </c>
      <c r="D268" s="128">
        <f t="shared" si="25"/>
        <v>-64457.191009378745</v>
      </c>
      <c r="E268" s="128">
        <f t="shared" ca="1" si="26"/>
        <v>86170.92733454323</v>
      </c>
      <c r="F268" s="124">
        <f t="shared" ca="1" si="27"/>
        <v>-8.0362581681073797E-2</v>
      </c>
      <c r="G268" s="128"/>
      <c r="H268" s="128"/>
      <c r="I268" s="124"/>
      <c r="J268" s="125"/>
      <c r="K268" s="128"/>
    </row>
    <row r="269" spans="1:11" x14ac:dyDescent="0.3">
      <c r="A269" s="73">
        <v>43455</v>
      </c>
      <c r="B269" s="130">
        <v>2416.6201169999999</v>
      </c>
      <c r="C269" s="125">
        <f t="shared" si="24"/>
        <v>-8.2207891362125141E-2</v>
      </c>
      <c r="D269" s="128">
        <f t="shared" si="25"/>
        <v>-82207.891362125141</v>
      </c>
      <c r="E269" s="128">
        <f t="shared" ca="1" si="26"/>
        <v>86170.92733454323</v>
      </c>
      <c r="F269" s="124">
        <f t="shared" ca="1" si="27"/>
        <v>-9.9811122158425247E-2</v>
      </c>
      <c r="G269" s="128"/>
      <c r="H269" s="128"/>
      <c r="I269" s="124"/>
      <c r="J269" s="125"/>
      <c r="K269" s="128"/>
    </row>
    <row r="270" spans="1:11" x14ac:dyDescent="0.3">
      <c r="A270" s="73">
        <v>43454</v>
      </c>
      <c r="B270" s="130">
        <v>2467.419922</v>
      </c>
      <c r="C270" s="125">
        <f t="shared" si="24"/>
        <v>-8.476790487717778E-2</v>
      </c>
      <c r="D270" s="128">
        <f t="shared" si="25"/>
        <v>-84767.904877177774</v>
      </c>
      <c r="E270" s="128">
        <f t="shared" ca="1" si="26"/>
        <v>86170.92733454323</v>
      </c>
      <c r="F270" s="124">
        <f t="shared" ca="1" si="27"/>
        <v>-7.9063199776056692E-2</v>
      </c>
      <c r="G270" s="128"/>
      <c r="H270" s="128"/>
      <c r="I270" s="124"/>
      <c r="J270" s="125"/>
      <c r="K270" s="128"/>
    </row>
    <row r="271" spans="1:11" x14ac:dyDescent="0.3">
      <c r="A271" s="73">
        <v>43453</v>
      </c>
      <c r="B271" s="130">
        <v>2506.959961</v>
      </c>
      <c r="C271" s="125">
        <f t="shared" si="24"/>
        <v>-7.1516963986170357E-2</v>
      </c>
      <c r="D271" s="128">
        <f t="shared" si="25"/>
        <v>-71516.963986170362</v>
      </c>
      <c r="E271" s="128">
        <f t="shared" ca="1" si="26"/>
        <v>82665.89609880971</v>
      </c>
      <c r="F271" s="124">
        <f t="shared" ca="1" si="27"/>
        <v>-6.5079979223082618E-2</v>
      </c>
      <c r="G271" s="128"/>
      <c r="H271" s="128"/>
      <c r="I271" s="124"/>
      <c r="J271" s="125"/>
      <c r="K271" s="128"/>
    </row>
    <row r="272" spans="1:11" x14ac:dyDescent="0.3">
      <c r="A272" s="73">
        <v>43452</v>
      </c>
      <c r="B272" s="130">
        <v>2546.1599120000001</v>
      </c>
      <c r="C272" s="125">
        <f t="shared" si="24"/>
        <v>-8.7518929303384563E-2</v>
      </c>
      <c r="D272" s="128">
        <f t="shared" si="25"/>
        <v>-87518.929303384561</v>
      </c>
      <c r="E272" s="128">
        <f t="shared" ca="1" si="26"/>
        <v>82665.89609880971</v>
      </c>
      <c r="F272" s="124">
        <f t="shared" ca="1" si="27"/>
        <v>-5.3528416417796931E-2</v>
      </c>
      <c r="G272" s="128"/>
      <c r="H272" s="128"/>
      <c r="I272" s="124"/>
      <c r="J272" s="125"/>
      <c r="K272" s="128"/>
    </row>
    <row r="273" spans="1:11" x14ac:dyDescent="0.3">
      <c r="A273" s="73">
        <v>43451</v>
      </c>
      <c r="B273" s="130">
        <v>2545.9399410000001</v>
      </c>
      <c r="C273" s="125">
        <f t="shared" si="24"/>
        <v>-7.7614779906293063E-2</v>
      </c>
      <c r="D273" s="128">
        <f t="shared" si="25"/>
        <v>-77614.779906293057</v>
      </c>
      <c r="E273" s="128">
        <f t="shared" ca="1" si="26"/>
        <v>74455.055800827235</v>
      </c>
      <c r="F273" s="124">
        <f t="shared" ca="1" si="27"/>
        <v>-4.8534879209077619E-2</v>
      </c>
      <c r="G273" s="128"/>
      <c r="H273" s="128"/>
      <c r="I273" s="124"/>
      <c r="J273" s="125"/>
      <c r="K273" s="128"/>
    </row>
    <row r="274" spans="1:11" x14ac:dyDescent="0.3">
      <c r="A274" s="73">
        <v>43448</v>
      </c>
      <c r="B274" s="130">
        <v>2599.9499510000001</v>
      </c>
      <c r="C274" s="125">
        <f t="shared" si="24"/>
        <v>-5.0350681398501185E-2</v>
      </c>
      <c r="D274" s="128">
        <f t="shared" si="25"/>
        <v>-50350.681398501183</v>
      </c>
      <c r="E274" s="128">
        <f t="shared" ca="1" si="26"/>
        <v>70214.135888056</v>
      </c>
      <c r="F274" s="124">
        <f t="shared" ca="1" si="27"/>
        <v>-1.9630415723807859E-2</v>
      </c>
      <c r="G274" s="128"/>
      <c r="H274" s="128"/>
      <c r="I274" s="124"/>
      <c r="J274" s="125"/>
      <c r="K274" s="128"/>
    </row>
    <row r="275" spans="1:11" x14ac:dyDescent="0.3">
      <c r="A275" s="73">
        <v>43447</v>
      </c>
      <c r="B275" s="130">
        <v>2650.540039</v>
      </c>
      <c r="C275" s="125">
        <f t="shared" si="24"/>
        <v>-3.3985836625453292E-2</v>
      </c>
      <c r="D275" s="128">
        <f t="shared" si="25"/>
        <v>-33985.836625453288</v>
      </c>
      <c r="E275" s="128">
        <f t="shared" ca="1" si="26"/>
        <v>70214.135888056</v>
      </c>
      <c r="F275" s="124">
        <f t="shared" ca="1" si="27"/>
        <v>-4.6228884642232071E-3</v>
      </c>
      <c r="G275" s="128"/>
      <c r="H275" s="128"/>
      <c r="I275" s="124"/>
      <c r="J275" s="125"/>
      <c r="K275" s="128"/>
    </row>
    <row r="276" spans="1:11" x14ac:dyDescent="0.3">
      <c r="A276" s="73">
        <v>43446</v>
      </c>
      <c r="B276" s="130">
        <v>2651.070068</v>
      </c>
      <c r="C276" s="125">
        <f t="shared" si="24"/>
        <v>-1.1595034954686945E-2</v>
      </c>
      <c r="D276" s="128">
        <f t="shared" si="25"/>
        <v>-11595.034954686944</v>
      </c>
      <c r="E276" s="128">
        <f t="shared" ca="1" si="26"/>
        <v>70214.135888056</v>
      </c>
      <c r="F276" s="124">
        <f t="shared" ca="1" si="27"/>
        <v>-4.8947072291558591E-3</v>
      </c>
      <c r="G276" s="128"/>
      <c r="H276" s="128"/>
      <c r="I276" s="124"/>
      <c r="J276" s="125"/>
      <c r="K276" s="128"/>
    </row>
    <row r="277" spans="1:11" x14ac:dyDescent="0.3">
      <c r="A277" s="73">
        <v>43445</v>
      </c>
      <c r="B277" s="130">
        <v>2636.780029</v>
      </c>
      <c r="C277" s="125">
        <f t="shared" si="24"/>
        <v>-1.3716330087377826E-2</v>
      </c>
      <c r="D277" s="128">
        <f t="shared" si="25"/>
        <v>-13716.330087377826</v>
      </c>
      <c r="E277" s="128">
        <f t="shared" ca="1" si="26"/>
        <v>70214.135888056</v>
      </c>
      <c r="F277" s="124">
        <f t="shared" ca="1" si="27"/>
        <v>-8.7255820838634257E-3</v>
      </c>
      <c r="G277" s="128"/>
      <c r="H277" s="128"/>
      <c r="I277" s="124"/>
      <c r="J277" s="125"/>
      <c r="K277" s="128"/>
    </row>
    <row r="278" spans="1:11" x14ac:dyDescent="0.3">
      <c r="A278" s="73">
        <v>43444</v>
      </c>
      <c r="B278" s="130">
        <v>2637.719971</v>
      </c>
      <c r="C278" s="125">
        <f t="shared" si="24"/>
        <v>-4.607654282686946E-3</v>
      </c>
      <c r="D278" s="128">
        <f t="shared" si="25"/>
        <v>-4607.6542826869463</v>
      </c>
      <c r="E278" s="128">
        <f t="shared" ca="1" si="26"/>
        <v>70214.135888056</v>
      </c>
      <c r="F278" s="124">
        <f t="shared" ca="1" si="27"/>
        <v>-5.197069206109739E-3</v>
      </c>
      <c r="G278" s="128"/>
      <c r="H278" s="128"/>
      <c r="I278" s="124"/>
      <c r="J278" s="125"/>
      <c r="K278" s="128"/>
    </row>
    <row r="279" spans="1:11" x14ac:dyDescent="0.3">
      <c r="A279" s="73">
        <v>43441</v>
      </c>
      <c r="B279" s="130">
        <v>2633.080078</v>
      </c>
      <c r="C279" s="125">
        <f t="shared" si="24"/>
        <v>-3.3346639552779278E-3</v>
      </c>
      <c r="D279" s="128">
        <f t="shared" si="25"/>
        <v>-3334.6639552779279</v>
      </c>
      <c r="E279" s="128">
        <f t="shared" ca="1" si="26"/>
        <v>70214.135888056</v>
      </c>
      <c r="F279" s="124">
        <f t="shared" ca="1" si="27"/>
        <v>-1.4789274206018499E-3</v>
      </c>
      <c r="G279" s="128"/>
      <c r="H279" s="128"/>
      <c r="I279" s="124"/>
      <c r="J279" s="125"/>
      <c r="K279" s="128"/>
    </row>
    <row r="280" spans="1:11" x14ac:dyDescent="0.3">
      <c r="A280" s="73">
        <v>43440</v>
      </c>
      <c r="B280" s="130">
        <v>2695.9499510000001</v>
      </c>
      <c r="C280" s="125">
        <f t="shared" si="24"/>
        <v>1.9399832160045261E-3</v>
      </c>
      <c r="D280" s="128">
        <f t="shared" si="25"/>
        <v>1939.983216004526</v>
      </c>
      <c r="E280" s="128">
        <f t="shared" ca="1" si="26"/>
        <v>70214.135888056</v>
      </c>
      <c r="F280" s="124">
        <f t="shared" ca="1" si="27"/>
        <v>2.5360624999633874E-2</v>
      </c>
      <c r="G280" s="128"/>
      <c r="H280" s="128"/>
      <c r="I280" s="124"/>
      <c r="J280" s="125"/>
      <c r="K280" s="128"/>
    </row>
    <row r="281" spans="1:11" x14ac:dyDescent="0.3">
      <c r="A281" s="73">
        <v>43438</v>
      </c>
      <c r="B281" s="130">
        <v>2700.0600589999999</v>
      </c>
      <c r="C281" s="125">
        <f t="shared" si="24"/>
        <v>-1.3233328851075865E-2</v>
      </c>
      <c r="D281" s="128">
        <f t="shared" si="25"/>
        <v>-13233.328851075865</v>
      </c>
      <c r="E281" s="128">
        <f t="shared" ca="1" si="26"/>
        <v>70214.135888056</v>
      </c>
      <c r="F281" s="124">
        <f t="shared" ca="1" si="27"/>
        <v>2.6806660091629908E-2</v>
      </c>
      <c r="G281" s="128"/>
      <c r="H281" s="128"/>
      <c r="I281" s="124"/>
      <c r="J281" s="125"/>
      <c r="K281" s="128"/>
    </row>
    <row r="282" spans="1:11" x14ac:dyDescent="0.3">
      <c r="A282" s="73">
        <v>43437</v>
      </c>
      <c r="B282" s="130">
        <v>2790.3701169999999</v>
      </c>
      <c r="C282" s="125">
        <f t="shared" si="24"/>
        <v>2.2038739682037178E-2</v>
      </c>
      <c r="D282" s="128">
        <f t="shared" si="25"/>
        <v>22038.73968203718</v>
      </c>
      <c r="E282" s="128">
        <f t="shared" ca="1" si="26"/>
        <v>70214.135888056</v>
      </c>
      <c r="F282" s="124">
        <f t="shared" ca="1" si="27"/>
        <v>5.7182652143551893E-2</v>
      </c>
      <c r="G282" s="128"/>
      <c r="H282" s="128"/>
      <c r="I282" s="124"/>
      <c r="J282" s="125"/>
      <c r="K282" s="128"/>
    </row>
    <row r="283" spans="1:11" x14ac:dyDescent="0.3">
      <c r="A283" s="73">
        <v>43434</v>
      </c>
      <c r="B283" s="130">
        <v>2760.169922</v>
      </c>
      <c r="C283" s="125">
        <f t="shared" si="24"/>
        <v>2.1687250537979486E-2</v>
      </c>
      <c r="D283" s="128">
        <f t="shared" si="25"/>
        <v>21687.250537979486</v>
      </c>
      <c r="E283" s="128">
        <f t="shared" ca="1" si="26"/>
        <v>70214.135888056</v>
      </c>
      <c r="F283" s="124">
        <f t="shared" ca="1" si="27"/>
        <v>4.4640473652675983E-2</v>
      </c>
      <c r="G283" s="128"/>
      <c r="H283" s="128"/>
      <c r="I283" s="124"/>
      <c r="J283" s="125"/>
      <c r="K283" s="128"/>
    </row>
    <row r="284" spans="1:11" x14ac:dyDescent="0.3">
      <c r="A284" s="73">
        <v>43433</v>
      </c>
      <c r="B284" s="130">
        <v>2737.8000489999999</v>
      </c>
      <c r="C284" s="125">
        <f t="shared" si="24"/>
        <v>5.738091305567572E-3</v>
      </c>
      <c r="D284" s="128">
        <f t="shared" si="25"/>
        <v>5738.0913055675719</v>
      </c>
      <c r="E284" s="128">
        <f t="shared" ca="1" si="26"/>
        <v>70214.135888056</v>
      </c>
      <c r="F284" s="124">
        <f t="shared" ca="1" si="27"/>
        <v>3.4076389888895386E-2</v>
      </c>
      <c r="G284" s="128"/>
      <c r="H284" s="128"/>
      <c r="I284" s="124"/>
      <c r="J284" s="125"/>
      <c r="K284" s="128"/>
    </row>
    <row r="285" spans="1:11" x14ac:dyDescent="0.3">
      <c r="A285" s="73">
        <v>43432</v>
      </c>
      <c r="B285" s="130">
        <v>2743.790039</v>
      </c>
      <c r="C285" s="125">
        <f t="shared" si="24"/>
        <v>6.4448460457704471E-3</v>
      </c>
      <c r="D285" s="128">
        <f t="shared" si="25"/>
        <v>6444.8460457704468</v>
      </c>
      <c r="E285" s="128">
        <f t="shared" ca="1" si="26"/>
        <v>70214.135888056</v>
      </c>
      <c r="F285" s="124">
        <f t="shared" ca="1" si="27"/>
        <v>4.4827429562705801E-2</v>
      </c>
      <c r="G285" s="128"/>
      <c r="H285" s="128"/>
      <c r="I285" s="124"/>
      <c r="J285" s="125"/>
      <c r="K285" s="128"/>
    </row>
    <row r="286" spans="1:11" x14ac:dyDescent="0.3">
      <c r="A286" s="73">
        <v>43431</v>
      </c>
      <c r="B286" s="130">
        <v>2682.169922</v>
      </c>
      <c r="C286" s="125">
        <f t="shared" si="24"/>
        <v>-3.554107595606959E-2</v>
      </c>
      <c r="D286" s="128">
        <f t="shared" si="25"/>
        <v>-35541.075956069588</v>
      </c>
      <c r="E286" s="128">
        <f t="shared" ca="1" si="26"/>
        <v>70214.135888056</v>
      </c>
      <c r="F286" s="124">
        <f t="shared" ca="1" si="27"/>
        <v>2.098555110754452E-2</v>
      </c>
      <c r="G286" s="128"/>
      <c r="H286" s="128"/>
      <c r="I286" s="124"/>
      <c r="J286" s="125"/>
      <c r="K286" s="128"/>
    </row>
    <row r="287" spans="1:11" x14ac:dyDescent="0.3">
      <c r="A287" s="73">
        <v>43430</v>
      </c>
      <c r="B287" s="130">
        <v>2673.4499510000001</v>
      </c>
      <c r="C287" s="125">
        <f t="shared" si="24"/>
        <v>-4.7519843842859011E-2</v>
      </c>
      <c r="D287" s="128">
        <f t="shared" si="25"/>
        <v>-47519.843842859009</v>
      </c>
      <c r="E287" s="128">
        <f t="shared" ca="1" si="26"/>
        <v>70214.135888056</v>
      </c>
      <c r="F287" s="124">
        <f t="shared" ca="1" si="27"/>
        <v>2.7688735828786282E-2</v>
      </c>
      <c r="G287" s="128"/>
      <c r="H287" s="128"/>
      <c r="I287" s="124"/>
      <c r="J287" s="125"/>
      <c r="K287" s="128"/>
    </row>
    <row r="288" spans="1:11" x14ac:dyDescent="0.3">
      <c r="A288" s="73">
        <v>43425</v>
      </c>
      <c r="B288" s="130">
        <v>2649.929932</v>
      </c>
      <c r="C288" s="125">
        <f t="shared" si="24"/>
        <v>-5.826807985908633E-2</v>
      </c>
      <c r="D288" s="128">
        <f t="shared" si="25"/>
        <v>-58268.079859086327</v>
      </c>
      <c r="E288" s="128">
        <f t="shared" ca="1" si="26"/>
        <v>70214.135888056</v>
      </c>
      <c r="F288" s="124">
        <f t="shared" ca="1" si="27"/>
        <v>1.8256089110894935E-2</v>
      </c>
      <c r="G288" s="128"/>
      <c r="H288" s="128"/>
      <c r="I288" s="124"/>
      <c r="J288" s="125"/>
      <c r="K288" s="128"/>
    </row>
    <row r="289" spans="1:11" x14ac:dyDescent="0.3">
      <c r="A289" s="73">
        <v>43424</v>
      </c>
      <c r="B289" s="130">
        <v>2641.889893</v>
      </c>
      <c r="C289" s="125">
        <f t="shared" si="24"/>
        <v>-4.1212890823434156E-2</v>
      </c>
      <c r="D289" s="128">
        <f t="shared" si="25"/>
        <v>-41212.890823434158</v>
      </c>
      <c r="E289" s="128">
        <f t="shared" ca="1" si="26"/>
        <v>70214.135888056</v>
      </c>
      <c r="F289" s="124">
        <f t="shared" ca="1" si="27"/>
        <v>1.7253921193877142E-2</v>
      </c>
      <c r="G289" s="128"/>
      <c r="H289" s="128"/>
      <c r="I289" s="124"/>
      <c r="J289" s="125"/>
      <c r="K289" s="128"/>
    </row>
    <row r="290" spans="1:11" x14ac:dyDescent="0.3">
      <c r="A290" s="73">
        <v>43423</v>
      </c>
      <c r="B290" s="130">
        <v>2690.7299800000001</v>
      </c>
      <c r="C290" s="125">
        <f t="shared" si="24"/>
        <v>-1.7375709096060343E-2</v>
      </c>
      <c r="D290" s="128">
        <f t="shared" si="25"/>
        <v>-17375.709096060342</v>
      </c>
      <c r="E290" s="128">
        <f t="shared" ca="1" si="26"/>
        <v>70214.135888056</v>
      </c>
      <c r="F290" s="124">
        <f t="shared" ca="1" si="27"/>
        <v>3.5282374569285846E-2</v>
      </c>
      <c r="G290" s="128"/>
      <c r="H290" s="128"/>
      <c r="I290" s="124"/>
      <c r="J290" s="125"/>
      <c r="K290" s="128"/>
    </row>
    <row r="291" spans="1:11" x14ac:dyDescent="0.3">
      <c r="A291" s="73">
        <v>43420</v>
      </c>
      <c r="B291" s="130">
        <v>2736.2700199999999</v>
      </c>
      <c r="C291" s="125">
        <f t="shared" si="24"/>
        <v>4.8511456647237772E-3</v>
      </c>
      <c r="D291" s="128">
        <f t="shared" si="25"/>
        <v>4851.1456647237774</v>
      </c>
      <c r="E291" s="128">
        <f t="shared" ca="1" si="26"/>
        <v>70214.135888056</v>
      </c>
      <c r="F291" s="124">
        <f t="shared" ca="1" si="27"/>
        <v>5.9690850762127878E-2</v>
      </c>
      <c r="G291" s="128"/>
      <c r="H291" s="128"/>
      <c r="I291" s="124"/>
      <c r="J291" s="125"/>
      <c r="K291" s="128"/>
    </row>
    <row r="292" spans="1:11" x14ac:dyDescent="0.3">
      <c r="A292" s="73">
        <v>43419</v>
      </c>
      <c r="B292" s="130">
        <v>2730.1999510000001</v>
      </c>
      <c r="C292" s="125">
        <f t="shared" si="24"/>
        <v>-3.7112381049949628E-3</v>
      </c>
      <c r="D292" s="128">
        <f t="shared" si="25"/>
        <v>-3711.2381049949627</v>
      </c>
      <c r="E292" s="128">
        <f t="shared" ca="1" si="26"/>
        <v>70214.135888056</v>
      </c>
      <c r="F292" s="124">
        <f t="shared" ca="1" si="27"/>
        <v>5.8688891268778187E-2</v>
      </c>
      <c r="G292" s="128"/>
      <c r="H292" s="128"/>
      <c r="I292" s="124"/>
      <c r="J292" s="125"/>
      <c r="K292" s="128"/>
    </row>
    <row r="293" spans="1:11" x14ac:dyDescent="0.3">
      <c r="A293" s="73">
        <v>43418</v>
      </c>
      <c r="B293" s="130">
        <v>2701.580078</v>
      </c>
      <c r="C293" s="125">
        <f t="shared" si="24"/>
        <v>-3.7466394409001458E-3</v>
      </c>
      <c r="D293" s="128">
        <f t="shared" si="25"/>
        <v>-3746.6394409001459</v>
      </c>
      <c r="E293" s="128">
        <f t="shared" ca="1" si="26"/>
        <v>70214.135888056</v>
      </c>
      <c r="F293" s="124">
        <f t="shared" ca="1" si="27"/>
        <v>4.484003565766459E-2</v>
      </c>
      <c r="G293" s="128"/>
      <c r="H293" s="128"/>
      <c r="I293" s="124"/>
      <c r="J293" s="125"/>
      <c r="K293" s="128"/>
    </row>
    <row r="294" spans="1:11" x14ac:dyDescent="0.3">
      <c r="A294" s="73">
        <v>43417</v>
      </c>
      <c r="B294" s="130">
        <v>2722.179932</v>
      </c>
      <c r="C294" s="125">
        <f t="shared" si="24"/>
        <v>1.4743013656349335E-2</v>
      </c>
      <c r="D294" s="128">
        <f t="shared" si="25"/>
        <v>14743.013656349336</v>
      </c>
      <c r="E294" s="128">
        <f t="shared" ca="1" si="26"/>
        <v>70214.135888056</v>
      </c>
      <c r="F294" s="124">
        <f t="shared" ca="1" si="27"/>
        <v>6.1435927276554336E-2</v>
      </c>
      <c r="G294" s="128"/>
      <c r="H294" s="128"/>
      <c r="I294" s="124"/>
      <c r="J294" s="125"/>
      <c r="K294" s="128"/>
    </row>
    <row r="295" spans="1:11" x14ac:dyDescent="0.3">
      <c r="A295" s="73">
        <v>43416</v>
      </c>
      <c r="B295" s="130">
        <v>2726.219971</v>
      </c>
      <c r="C295" s="125">
        <f t="shared" si="24"/>
        <v>3.2170362896355886E-2</v>
      </c>
      <c r="D295" s="128">
        <f t="shared" si="25"/>
        <v>32170.362896355888</v>
      </c>
      <c r="E295" s="128">
        <f t="shared" ca="1" si="26"/>
        <v>70214.135888056</v>
      </c>
      <c r="F295" s="124">
        <f t="shared" ca="1" si="27"/>
        <v>5.7137369202374666E-2</v>
      </c>
      <c r="G295" s="128"/>
      <c r="H295" s="128"/>
      <c r="I295" s="124"/>
      <c r="J295" s="125"/>
      <c r="K295" s="128"/>
    </row>
    <row r="296" spans="1:11" x14ac:dyDescent="0.3">
      <c r="A296" s="73">
        <v>43413</v>
      </c>
      <c r="B296" s="130">
        <v>2781.01001</v>
      </c>
      <c r="C296" s="125">
        <f t="shared" si="24"/>
        <v>4.6007647267809038E-2</v>
      </c>
      <c r="D296" s="128">
        <f t="shared" si="25"/>
        <v>46007.647267809036</v>
      </c>
      <c r="E296" s="128">
        <f t="shared" ca="1" si="26"/>
        <v>70214.135888056</v>
      </c>
      <c r="F296" s="124">
        <f t="shared" ca="1" si="27"/>
        <v>7.5892478962512833E-2</v>
      </c>
      <c r="G296" s="128"/>
      <c r="H296" s="128"/>
      <c r="I296" s="124"/>
      <c r="J296" s="125"/>
      <c r="K296" s="128"/>
    </row>
    <row r="297" spans="1:11" x14ac:dyDescent="0.3">
      <c r="A297" s="73">
        <v>43412</v>
      </c>
      <c r="B297" s="130">
        <v>2806.830078</v>
      </c>
      <c r="C297" s="125">
        <f t="shared" si="24"/>
        <v>3.7426496987695179E-2</v>
      </c>
      <c r="D297" s="128">
        <f t="shared" si="25"/>
        <v>37426.49698769518</v>
      </c>
      <c r="E297" s="128">
        <f t="shared" ca="1" si="26"/>
        <v>70214.135888056</v>
      </c>
      <c r="F297" s="124">
        <f t="shared" ca="1" si="27"/>
        <v>8.6949628137500845E-2</v>
      </c>
      <c r="G297" s="128"/>
      <c r="H297" s="128"/>
      <c r="I297" s="124"/>
      <c r="J297" s="125"/>
      <c r="K297" s="128"/>
    </row>
    <row r="298" spans="1:11" x14ac:dyDescent="0.3">
      <c r="A298" s="73">
        <v>43411</v>
      </c>
      <c r="B298" s="130">
        <v>2813.889893</v>
      </c>
      <c r="C298" s="125">
        <f t="shared" si="24"/>
        <v>5.9406569473346771E-2</v>
      </c>
      <c r="D298" s="128">
        <f t="shared" si="25"/>
        <v>59406.569473346768</v>
      </c>
      <c r="E298" s="128">
        <f t="shared" ca="1" si="26"/>
        <v>70214.135888056</v>
      </c>
      <c r="F298" s="124">
        <f t="shared" ca="1" si="27"/>
        <v>8.8705405677224292E-2</v>
      </c>
      <c r="G298" s="128"/>
      <c r="H298" s="128"/>
      <c r="I298" s="124"/>
      <c r="J298" s="125"/>
      <c r="K298" s="128"/>
    </row>
    <row r="299" spans="1:11" x14ac:dyDescent="0.3">
      <c r="A299" s="73">
        <v>43410</v>
      </c>
      <c r="B299" s="130">
        <v>2755.4499510000001</v>
      </c>
      <c r="C299" s="125">
        <f t="shared" si="24"/>
        <v>5.3855088746792568E-3</v>
      </c>
      <c r="D299" s="128">
        <f t="shared" si="25"/>
        <v>5385.5088746792571</v>
      </c>
      <c r="E299" s="128">
        <f t="shared" ca="1" si="26"/>
        <v>70214.135888056</v>
      </c>
      <c r="F299" s="124">
        <f t="shared" ca="1" si="27"/>
        <v>6.2084226390834996E-2</v>
      </c>
      <c r="G299" s="128"/>
      <c r="H299" s="128"/>
      <c r="I299" s="124"/>
      <c r="J299" s="125"/>
      <c r="K299" s="128"/>
    </row>
    <row r="300" spans="1:11" x14ac:dyDescent="0.3">
      <c r="A300" s="73">
        <v>43409</v>
      </c>
      <c r="B300" s="130">
        <v>2738.3100589999999</v>
      </c>
      <c r="C300" s="125">
        <f t="shared" si="24"/>
        <v>-6.3753954257520506E-3</v>
      </c>
      <c r="D300" s="128">
        <f t="shared" si="25"/>
        <v>-6375.3954257520509</v>
      </c>
      <c r="E300" s="128">
        <f t="shared" ca="1" si="26"/>
        <v>70214.135888056</v>
      </c>
      <c r="F300" s="124">
        <f t="shared" ca="1" si="27"/>
        <v>5.7001425168742959E-2</v>
      </c>
      <c r="G300" s="128"/>
      <c r="H300" s="128"/>
      <c r="I300" s="124"/>
      <c r="J300" s="125"/>
      <c r="K300" s="128"/>
    </row>
    <row r="301" spans="1:11" x14ac:dyDescent="0.3">
      <c r="A301" s="73">
        <v>43406</v>
      </c>
      <c r="B301" s="130">
        <v>2723.0600589999999</v>
      </c>
      <c r="C301" s="125">
        <f t="shared" si="24"/>
        <v>-1.6157342538582253E-2</v>
      </c>
      <c r="D301" s="128">
        <f t="shared" si="25"/>
        <v>-16157.342538582254</v>
      </c>
      <c r="E301" s="128">
        <f t="shared" ca="1" si="26"/>
        <v>70214.135888056</v>
      </c>
      <c r="F301" s="124">
        <f t="shared" ca="1" si="27"/>
        <v>5.0916079840525708E-2</v>
      </c>
      <c r="G301" s="128"/>
      <c r="H301" s="128"/>
      <c r="I301" s="124"/>
      <c r="J301" s="125"/>
      <c r="K301" s="128"/>
    </row>
    <row r="302" spans="1:11" x14ac:dyDescent="0.3">
      <c r="A302" s="73">
        <v>43405</v>
      </c>
      <c r="B302" s="130">
        <v>2740.3701169999999</v>
      </c>
      <c r="C302" s="125">
        <f t="shared" si="24"/>
        <v>-1.0260805012473617E-2</v>
      </c>
      <c r="D302" s="128">
        <f t="shared" si="25"/>
        <v>-10260.805012473616</v>
      </c>
      <c r="E302" s="128">
        <f t="shared" ca="1" si="26"/>
        <v>70214.135888056</v>
      </c>
      <c r="F302" s="124">
        <f t="shared" ca="1" si="27"/>
        <v>5.8941056561915284E-2</v>
      </c>
      <c r="G302" s="128"/>
      <c r="H302" s="128"/>
      <c r="I302" s="124"/>
      <c r="J302" s="125"/>
      <c r="K302" s="128"/>
    </row>
    <row r="303" spans="1:11" x14ac:dyDescent="0.3">
      <c r="A303" s="73">
        <v>43404</v>
      </c>
      <c r="B303" s="130">
        <v>2711.73999</v>
      </c>
      <c r="C303" s="125">
        <f t="shared" si="24"/>
        <v>-3.469657745528687E-2</v>
      </c>
      <c r="D303" s="128">
        <f t="shared" si="25"/>
        <v>-34696.577455286868</v>
      </c>
      <c r="E303" s="128">
        <f t="shared" ca="1" si="26"/>
        <v>70214.135888056</v>
      </c>
      <c r="F303" s="124">
        <f t="shared" ca="1" si="27"/>
        <v>5.112308350870709E-2</v>
      </c>
      <c r="G303" s="128"/>
      <c r="H303" s="128"/>
      <c r="I303" s="124"/>
      <c r="J303" s="125"/>
      <c r="K303" s="128"/>
    </row>
    <row r="304" spans="1:11" x14ac:dyDescent="0.3">
      <c r="A304" s="73">
        <v>43403</v>
      </c>
      <c r="B304" s="130">
        <v>2682.6298830000001</v>
      </c>
      <c r="C304" s="125">
        <f t="shared" si="24"/>
        <v>-4.5300237207258065E-2</v>
      </c>
      <c r="D304" s="128">
        <f t="shared" si="25"/>
        <v>-45300.237207258062</v>
      </c>
      <c r="E304" s="128">
        <f t="shared" ca="1" si="26"/>
        <v>70214.135888056</v>
      </c>
      <c r="F304" s="124">
        <f t="shared" ca="1" si="27"/>
        <v>4.0036974953493898E-2</v>
      </c>
      <c r="G304" s="128"/>
      <c r="H304" s="128"/>
      <c r="I304" s="124"/>
      <c r="J304" s="125"/>
      <c r="K304" s="128"/>
    </row>
    <row r="305" spans="1:11" x14ac:dyDescent="0.3">
      <c r="A305" s="73">
        <v>43402</v>
      </c>
      <c r="B305" s="130">
        <v>2641.25</v>
      </c>
      <c r="C305" s="125">
        <f t="shared" si="24"/>
        <v>-3.9821301315974389E-2</v>
      </c>
      <c r="D305" s="128">
        <f t="shared" si="25"/>
        <v>-39821.301315974386</v>
      </c>
      <c r="E305" s="128">
        <f t="shared" ca="1" si="26"/>
        <v>70214.135888056</v>
      </c>
      <c r="F305" s="124">
        <f t="shared" ca="1" si="27"/>
        <v>2.5624593145451069E-2</v>
      </c>
      <c r="G305" s="128"/>
      <c r="H305" s="128"/>
      <c r="I305" s="124"/>
      <c r="J305" s="125"/>
      <c r="K305" s="128"/>
    </row>
    <row r="306" spans="1:11" x14ac:dyDescent="0.3">
      <c r="A306" s="73">
        <v>43399</v>
      </c>
      <c r="B306" s="130">
        <v>2658.6899410000001</v>
      </c>
      <c r="C306" s="125">
        <f t="shared" si="24"/>
        <v>-3.9188598506418537E-2</v>
      </c>
      <c r="D306" s="128">
        <f t="shared" si="25"/>
        <v>-39188.598506418537</v>
      </c>
      <c r="E306" s="128">
        <f t="shared" ca="1" si="26"/>
        <v>70214.135888056</v>
      </c>
      <c r="F306" s="124">
        <f t="shared" ca="1" si="27"/>
        <v>3.3371758101780058E-2</v>
      </c>
      <c r="G306" s="128"/>
      <c r="H306" s="128"/>
      <c r="I306" s="124"/>
      <c r="J306" s="125"/>
      <c r="K306" s="128"/>
    </row>
    <row r="307" spans="1:11" x14ac:dyDescent="0.3">
      <c r="A307" s="73">
        <v>43398</v>
      </c>
      <c r="B307" s="130">
        <v>2705.570068</v>
      </c>
      <c r="C307" s="125">
        <f t="shared" si="24"/>
        <v>-8.3566554471246057E-3</v>
      </c>
      <c r="D307" s="128">
        <f t="shared" si="25"/>
        <v>-8356.6554471246054</v>
      </c>
      <c r="E307" s="128">
        <f t="shared" ca="1" si="26"/>
        <v>70214.135888056</v>
      </c>
      <c r="F307" s="124">
        <f t="shared" ca="1" si="27"/>
        <v>4.8235807909109418E-2</v>
      </c>
      <c r="G307" s="128"/>
      <c r="H307" s="128"/>
      <c r="I307" s="124"/>
      <c r="J307" s="125"/>
      <c r="K307" s="128"/>
    </row>
    <row r="308" spans="1:11" x14ac:dyDescent="0.3">
      <c r="A308" s="73">
        <v>43397</v>
      </c>
      <c r="B308" s="130">
        <v>2656.1000979999999</v>
      </c>
      <c r="C308" s="125">
        <f t="shared" si="24"/>
        <v>-4.651641149131136E-2</v>
      </c>
      <c r="D308" s="128">
        <f t="shared" si="25"/>
        <v>-46516.411491311359</v>
      </c>
      <c r="E308" s="128">
        <f t="shared" ca="1" si="26"/>
        <v>70214.135888056</v>
      </c>
      <c r="F308" s="124">
        <f t="shared" ca="1" si="27"/>
        <v>3.7377050329226114E-2</v>
      </c>
      <c r="G308" s="128"/>
      <c r="H308" s="128"/>
      <c r="I308" s="124"/>
      <c r="J308" s="125"/>
      <c r="K308" s="128"/>
    </row>
    <row r="309" spans="1:11" x14ac:dyDescent="0.3">
      <c r="A309" s="73">
        <v>43396</v>
      </c>
      <c r="B309" s="130">
        <v>2740.6899410000001</v>
      </c>
      <c r="C309" s="125">
        <f t="shared" si="24"/>
        <v>-4.8483909098723021E-2</v>
      </c>
      <c r="D309" s="128">
        <f t="shared" si="25"/>
        <v>-48483.909098723023</v>
      </c>
      <c r="E309" s="128">
        <f t="shared" ca="1" si="26"/>
        <v>70214.135888056</v>
      </c>
      <c r="F309" s="124">
        <f t="shared" ca="1" si="27"/>
        <v>7.177523650703832E-2</v>
      </c>
      <c r="G309" s="128"/>
      <c r="H309" s="128"/>
      <c r="I309" s="124"/>
      <c r="J309" s="125"/>
      <c r="K309" s="128"/>
    </row>
    <row r="310" spans="1:11" x14ac:dyDescent="0.3">
      <c r="A310" s="73">
        <v>43395</v>
      </c>
      <c r="B310" s="130">
        <v>2755.8798830000001</v>
      </c>
      <c r="C310" s="125">
        <f t="shared" si="24"/>
        <v>-4.4566882202219493E-2</v>
      </c>
      <c r="D310" s="128">
        <f t="shared" si="25"/>
        <v>-44566.882202219495</v>
      </c>
      <c r="E310" s="128">
        <f t="shared" ca="1" si="26"/>
        <v>70214.135888056</v>
      </c>
      <c r="F310" s="124">
        <f t="shared" ca="1" si="27"/>
        <v>7.2689980072914828E-2</v>
      </c>
      <c r="G310" s="128"/>
      <c r="H310" s="128"/>
      <c r="I310" s="124"/>
      <c r="J310" s="125"/>
      <c r="K310" s="128"/>
    </row>
    <row r="311" spans="1:11" x14ac:dyDescent="0.3">
      <c r="A311" s="73">
        <v>43392</v>
      </c>
      <c r="B311" s="130">
        <v>2767.780029</v>
      </c>
      <c r="C311" s="125">
        <f t="shared" si="24"/>
        <v>-4.0820370403149009E-2</v>
      </c>
      <c r="D311" s="128">
        <f t="shared" si="25"/>
        <v>-40820.370403149012</v>
      </c>
      <c r="E311" s="128">
        <f t="shared" ca="1" si="26"/>
        <v>70214.135888056</v>
      </c>
      <c r="F311" s="124">
        <f t="shared" ca="1" si="27"/>
        <v>7.9064963696129809E-2</v>
      </c>
      <c r="G311" s="128"/>
      <c r="H311" s="128"/>
      <c r="I311" s="124"/>
      <c r="J311" s="125"/>
      <c r="K311" s="128"/>
    </row>
    <row r="312" spans="1:11" x14ac:dyDescent="0.3">
      <c r="A312" s="73">
        <v>43391</v>
      </c>
      <c r="B312" s="130">
        <v>2768.780029</v>
      </c>
      <c r="C312" s="125">
        <f t="shared" si="24"/>
        <v>-4.5778058767976249E-2</v>
      </c>
      <c r="D312" s="128">
        <f t="shared" si="25"/>
        <v>-45778.058767976247</v>
      </c>
      <c r="E312" s="128">
        <f t="shared" ca="1" si="26"/>
        <v>70214.135888056</v>
      </c>
      <c r="F312" s="124">
        <f t="shared" ca="1" si="27"/>
        <v>7.516671297933053E-2</v>
      </c>
      <c r="G312" s="128"/>
      <c r="H312" s="128"/>
      <c r="I312" s="124"/>
      <c r="J312" s="125"/>
      <c r="K312" s="128"/>
    </row>
    <row r="313" spans="1:11" x14ac:dyDescent="0.3">
      <c r="A313" s="73">
        <v>43390</v>
      </c>
      <c r="B313" s="130">
        <v>2809.209961</v>
      </c>
      <c r="C313" s="125">
        <f t="shared" si="24"/>
        <v>-3.9753768950529067E-2</v>
      </c>
      <c r="D313" s="128">
        <f t="shared" si="25"/>
        <v>-39753.768950529069</v>
      </c>
      <c r="E313" s="128">
        <f t="shared" ca="1" si="26"/>
        <v>70214.135888056</v>
      </c>
      <c r="F313" s="124">
        <f t="shared" ca="1" si="27"/>
        <v>9.6448168903664699E-2</v>
      </c>
      <c r="G313" s="128"/>
      <c r="H313" s="128"/>
      <c r="I313" s="124"/>
      <c r="J313" s="125"/>
      <c r="K313" s="128"/>
    </row>
    <row r="314" spans="1:11" x14ac:dyDescent="0.3">
      <c r="A314" s="73">
        <v>43389</v>
      </c>
      <c r="B314" s="130">
        <v>2809.919922</v>
      </c>
      <c r="C314" s="125">
        <f t="shared" si="24"/>
        <v>-3.8827682769993599E-2</v>
      </c>
      <c r="D314" s="128">
        <f t="shared" si="25"/>
        <v>-38827.682769993597</v>
      </c>
      <c r="E314" s="128">
        <f t="shared" ca="1" si="26"/>
        <v>70214.135888056</v>
      </c>
      <c r="F314" s="124">
        <f t="shared" ca="1" si="27"/>
        <v>9.7084993725412572E-2</v>
      </c>
      <c r="G314" s="128"/>
      <c r="H314" s="128"/>
      <c r="I314" s="124"/>
      <c r="J314" s="125"/>
      <c r="K314" s="128"/>
    </row>
    <row r="315" spans="1:11" x14ac:dyDescent="0.3">
      <c r="A315" s="73">
        <v>43388</v>
      </c>
      <c r="B315" s="130">
        <v>2750.790039</v>
      </c>
      <c r="C315" s="125">
        <f t="shared" si="24"/>
        <v>-5.9427148342301228E-2</v>
      </c>
      <c r="D315" s="128">
        <f t="shared" si="25"/>
        <v>-59427.148342301225</v>
      </c>
      <c r="E315" s="128">
        <f t="shared" ca="1" si="26"/>
        <v>70214.135888056</v>
      </c>
      <c r="F315" s="124">
        <f t="shared" ca="1" si="27"/>
        <v>7.4796013064526434E-2</v>
      </c>
      <c r="G315" s="128"/>
      <c r="H315" s="128"/>
      <c r="I315" s="124"/>
      <c r="J315" s="125"/>
      <c r="K315" s="128"/>
    </row>
    <row r="316" spans="1:11" x14ac:dyDescent="0.3">
      <c r="A316" s="73">
        <v>43385</v>
      </c>
      <c r="B316" s="130">
        <v>2767.1298830000001</v>
      </c>
      <c r="C316" s="125">
        <f t="shared" si="24"/>
        <v>-5.0395026049561253E-2</v>
      </c>
      <c r="D316" s="128">
        <f t="shared" si="25"/>
        <v>-50395.026049561253</v>
      </c>
      <c r="E316" s="128">
        <f t="shared" ca="1" si="26"/>
        <v>70214.135888056</v>
      </c>
      <c r="F316" s="124">
        <f t="shared" ca="1" si="27"/>
        <v>8.190753928000305E-2</v>
      </c>
      <c r="G316" s="128"/>
      <c r="H316" s="128"/>
      <c r="I316" s="124"/>
      <c r="J316" s="125"/>
      <c r="K316" s="128"/>
    </row>
    <row r="317" spans="1:11" x14ac:dyDescent="0.3">
      <c r="A317" s="73">
        <v>43384</v>
      </c>
      <c r="B317" s="130">
        <v>2728.3701169999999</v>
      </c>
      <c r="C317" s="125">
        <f t="shared" si="24"/>
        <v>-6.3702773850377481E-2</v>
      </c>
      <c r="D317" s="128">
        <f t="shared" si="25"/>
        <v>-63702.773850377482</v>
      </c>
      <c r="E317" s="128">
        <f t="shared" ca="1" si="26"/>
        <v>70214.135888056</v>
      </c>
      <c r="F317" s="124">
        <f t="shared" ca="1" si="27"/>
        <v>6.8620656028549165E-2</v>
      </c>
      <c r="G317" s="128"/>
      <c r="H317" s="128"/>
      <c r="I317" s="124"/>
      <c r="J317" s="125"/>
      <c r="K317" s="128"/>
    </row>
    <row r="318" spans="1:11" x14ac:dyDescent="0.3">
      <c r="A318" s="73">
        <v>43383</v>
      </c>
      <c r="B318" s="130">
        <v>2785.679932</v>
      </c>
      <c r="C318" s="125">
        <f t="shared" si="24"/>
        <v>-4.1394109436927784E-2</v>
      </c>
      <c r="D318" s="128">
        <f t="shared" si="25"/>
        <v>-41394.109436927785</v>
      </c>
      <c r="E318" s="128">
        <f t="shared" ca="1" si="26"/>
        <v>70214.135888056</v>
      </c>
      <c r="F318" s="124">
        <f t="shared" ca="1" si="27"/>
        <v>9.2025263828375614E-2</v>
      </c>
      <c r="G318" s="128"/>
      <c r="H318" s="128"/>
      <c r="I318" s="124"/>
      <c r="J318" s="125"/>
      <c r="K318" s="128"/>
    </row>
    <row r="319" spans="1:11" x14ac:dyDescent="0.3">
      <c r="A319" s="73">
        <v>43382</v>
      </c>
      <c r="B319" s="130">
        <v>2880.3400879999999</v>
      </c>
      <c r="C319" s="125">
        <f t="shared" si="24"/>
        <v>-1.2080001882067259E-2</v>
      </c>
      <c r="D319" s="128">
        <f t="shared" si="25"/>
        <v>-12080.001882067259</v>
      </c>
      <c r="E319" s="128">
        <f t="shared" ca="1" si="26"/>
        <v>70214.135888056</v>
      </c>
      <c r="F319" s="124">
        <f t="shared" ca="1" si="27"/>
        <v>0.12722879231394613</v>
      </c>
      <c r="G319" s="128"/>
      <c r="H319" s="128"/>
      <c r="I319" s="124"/>
      <c r="J319" s="125"/>
      <c r="K319" s="128"/>
    </row>
    <row r="320" spans="1:11" x14ac:dyDescent="0.3">
      <c r="A320" s="73">
        <v>43381</v>
      </c>
      <c r="B320" s="130">
        <v>2884.429932</v>
      </c>
      <c r="C320" s="125">
        <f t="shared" si="24"/>
        <v>-1.196839852423548E-2</v>
      </c>
      <c r="D320" s="128">
        <f t="shared" si="25"/>
        <v>-11968.398524235479</v>
      </c>
      <c r="E320" s="128">
        <f t="shared" ca="1" si="26"/>
        <v>70214.135888056</v>
      </c>
      <c r="F320" s="124">
        <f t="shared" ca="1" si="27"/>
        <v>0.13086521539793083</v>
      </c>
      <c r="G320" s="128"/>
      <c r="H320" s="128"/>
      <c r="I320" s="124"/>
      <c r="J320" s="125"/>
      <c r="K320" s="128"/>
    </row>
    <row r="321" spans="1:11" x14ac:dyDescent="0.3">
      <c r="A321" s="73">
        <v>43378</v>
      </c>
      <c r="B321" s="130">
        <v>2885.570068</v>
      </c>
      <c r="C321" s="125">
        <f t="shared" si="24"/>
        <v>-1.5052840481733942E-2</v>
      </c>
      <c r="D321" s="128">
        <f t="shared" si="25"/>
        <v>-15052.840481733941</v>
      </c>
      <c r="E321" s="128">
        <f t="shared" ca="1" si="26"/>
        <v>70214.135888056</v>
      </c>
      <c r="F321" s="124">
        <f t="shared" ca="1" si="27"/>
        <v>0.13393958914257764</v>
      </c>
      <c r="G321" s="128"/>
      <c r="H321" s="128"/>
      <c r="I321" s="124"/>
      <c r="J321" s="125"/>
      <c r="K321" s="128"/>
    </row>
    <row r="322" spans="1:11" x14ac:dyDescent="0.3">
      <c r="A322" s="73">
        <v>43377</v>
      </c>
      <c r="B322" s="130">
        <v>2901.610107</v>
      </c>
      <c r="C322" s="125">
        <f t="shared" si="24"/>
        <v>-9.9428108845858176E-3</v>
      </c>
      <c r="D322" s="128">
        <f t="shared" si="25"/>
        <v>-9942.8108845858169</v>
      </c>
      <c r="E322" s="128">
        <f t="shared" ca="1" si="26"/>
        <v>70214.135888056</v>
      </c>
      <c r="F322" s="124">
        <f t="shared" ca="1" si="27"/>
        <v>0.13818533427274771</v>
      </c>
      <c r="G322" s="128"/>
      <c r="H322" s="128"/>
      <c r="I322" s="124"/>
      <c r="J322" s="125"/>
      <c r="K322" s="128"/>
    </row>
    <row r="323" spans="1:11" x14ac:dyDescent="0.3">
      <c r="A323" s="73">
        <v>43376</v>
      </c>
      <c r="B323" s="130">
        <v>2925.51001</v>
      </c>
      <c r="C323" s="125">
        <f t="shared" si="24"/>
        <v>6.0386386615634002E-3</v>
      </c>
      <c r="D323" s="128">
        <f t="shared" si="25"/>
        <v>6038.6386615634001</v>
      </c>
      <c r="E323" s="128">
        <f t="shared" ca="1" si="26"/>
        <v>70214.135888056</v>
      </c>
      <c r="F323" s="124">
        <f t="shared" ca="1" si="27"/>
        <v>0.14632824806908862</v>
      </c>
      <c r="G323" s="128"/>
      <c r="H323" s="128"/>
      <c r="I323" s="124"/>
      <c r="J323" s="125"/>
      <c r="K323" s="128"/>
    </row>
    <row r="324" spans="1:11" x14ac:dyDescent="0.3">
      <c r="A324" s="73">
        <v>43375</v>
      </c>
      <c r="B324" s="130">
        <v>2923.429932</v>
      </c>
      <c r="C324" s="125">
        <f t="shared" si="24"/>
        <v>6.5832754119177217E-3</v>
      </c>
      <c r="D324" s="128">
        <f t="shared" si="25"/>
        <v>6583.2754119177216</v>
      </c>
      <c r="E324" s="128">
        <f t="shared" ca="1" si="26"/>
        <v>70214.135888056</v>
      </c>
      <c r="F324" s="124">
        <f t="shared" ca="1" si="27"/>
        <v>0.15198166223482956</v>
      </c>
      <c r="G324" s="128"/>
      <c r="H324" s="128"/>
      <c r="I324" s="124"/>
      <c r="J324" s="125"/>
      <c r="K324" s="128"/>
    </row>
    <row r="325" spans="1:11" x14ac:dyDescent="0.3">
      <c r="A325" s="73">
        <v>43374</v>
      </c>
      <c r="B325" s="130">
        <v>2924.5900879999999</v>
      </c>
      <c r="C325" s="125">
        <f t="shared" si="24"/>
        <v>1.2389240651110134E-2</v>
      </c>
      <c r="D325" s="128">
        <f t="shared" si="25"/>
        <v>12389.240651110134</v>
      </c>
      <c r="E325" s="128">
        <f t="shared" ca="1" si="26"/>
        <v>70214.135888056</v>
      </c>
      <c r="F325" s="124">
        <f t="shared" ca="1" si="27"/>
        <v>0.1538755920103938</v>
      </c>
      <c r="G325" s="128"/>
      <c r="H325" s="128"/>
      <c r="I325" s="124"/>
      <c r="J325" s="125"/>
      <c r="K325" s="128"/>
    </row>
    <row r="326" spans="1:11" x14ac:dyDescent="0.3">
      <c r="A326" s="73">
        <v>43371</v>
      </c>
      <c r="B326" s="130">
        <v>2913.9799800000001</v>
      </c>
      <c r="C326" s="125">
        <f t="shared" si="24"/>
        <v>3.0981280635193897E-3</v>
      </c>
      <c r="D326" s="128">
        <f t="shared" si="25"/>
        <v>3098.1280635193898</v>
      </c>
      <c r="E326" s="128">
        <f t="shared" ca="1" si="26"/>
        <v>70214.135888056</v>
      </c>
      <c r="F326" s="124">
        <f t="shared" ca="1" si="27"/>
        <v>0.15217144508601455</v>
      </c>
      <c r="G326" s="128"/>
      <c r="H326" s="128"/>
      <c r="I326" s="124"/>
      <c r="J326" s="125"/>
      <c r="K326" s="128"/>
    </row>
    <row r="327" spans="1:11" x14ac:dyDescent="0.3">
      <c r="A327" s="73">
        <v>43370</v>
      </c>
      <c r="B327" s="130">
        <v>2914</v>
      </c>
      <c r="C327" s="125">
        <f t="shared" si="24"/>
        <v>3.3813566066607237E-3</v>
      </c>
      <c r="D327" s="128">
        <f t="shared" si="25"/>
        <v>3381.3566066607236</v>
      </c>
      <c r="E327" s="128">
        <f t="shared" ca="1" si="26"/>
        <v>70214.135888056</v>
      </c>
      <c r="F327" s="124">
        <f t="shared" ca="1" si="27"/>
        <v>0.15664290781754442</v>
      </c>
      <c r="G327" s="128"/>
      <c r="H327" s="128"/>
      <c r="I327" s="124"/>
      <c r="J327" s="125"/>
      <c r="K327" s="128"/>
    </row>
    <row r="328" spans="1:11" x14ac:dyDescent="0.3">
      <c r="A328" s="73">
        <v>43369</v>
      </c>
      <c r="B328" s="130">
        <v>2905.969971</v>
      </c>
      <c r="C328" s="125">
        <f t="shared" ref="C328:C391" si="28">B328/B338-1</f>
        <v>5.9018766391407684E-3</v>
      </c>
      <c r="D328" s="128">
        <f t="shared" ref="D328:D391" si="29">C328*$B$5</f>
        <v>5901.876639140768</v>
      </c>
      <c r="E328" s="128">
        <f t="shared" ref="E328:E391" ca="1" si="30">ABS(_xlfn.PERCENTILE.INC(OFFSET(D328,0,0,Window),1-VaRLevel))</f>
        <v>70214.135888056</v>
      </c>
      <c r="F328" s="124">
        <f t="shared" ca="1" si="27"/>
        <v>0.15772925854121977</v>
      </c>
      <c r="G328" s="128"/>
      <c r="H328" s="128"/>
      <c r="I328" s="124"/>
      <c r="J328" s="125"/>
      <c r="K328" s="128"/>
    </row>
    <row r="329" spans="1:11" x14ac:dyDescent="0.3">
      <c r="A329" s="73">
        <v>43368</v>
      </c>
      <c r="B329" s="130">
        <v>2915.5600589999999</v>
      </c>
      <c r="C329" s="125">
        <f t="shared" si="28"/>
        <v>9.5814477093014716E-3</v>
      </c>
      <c r="D329" s="128">
        <f t="shared" si="29"/>
        <v>9581.4477093014721</v>
      </c>
      <c r="E329" s="128">
        <f t="shared" ca="1" si="30"/>
        <v>70214.135888056</v>
      </c>
      <c r="F329" s="124">
        <f t="shared" ref="F329:F392" ca="1" si="31">B329/OFFSET(B329,250,0)-1</f>
        <v>0.1629491406778445</v>
      </c>
      <c r="G329" s="128"/>
      <c r="H329" s="128"/>
      <c r="I329" s="124"/>
      <c r="J329" s="125"/>
      <c r="K329" s="128"/>
    </row>
    <row r="330" spans="1:11" x14ac:dyDescent="0.3">
      <c r="A330" s="73">
        <v>43367</v>
      </c>
      <c r="B330" s="130">
        <v>2919.3701169999999</v>
      </c>
      <c r="C330" s="125">
        <f t="shared" si="28"/>
        <v>1.468137891500243E-2</v>
      </c>
      <c r="D330" s="128">
        <f t="shared" si="29"/>
        <v>14681.378915002429</v>
      </c>
      <c r="E330" s="128">
        <f t="shared" ca="1" si="30"/>
        <v>70214.135888056</v>
      </c>
      <c r="F330" s="124">
        <f t="shared" ca="1" si="31"/>
        <v>0.16922590718993624</v>
      </c>
      <c r="G330" s="128"/>
      <c r="H330" s="128"/>
      <c r="I330" s="124"/>
      <c r="J330" s="125"/>
      <c r="K330" s="128"/>
    </row>
    <row r="331" spans="1:11" x14ac:dyDescent="0.3">
      <c r="A331" s="73">
        <v>43364</v>
      </c>
      <c r="B331" s="130">
        <v>2929.669922</v>
      </c>
      <c r="C331" s="125">
        <f t="shared" si="28"/>
        <v>2.0193751174634844E-2</v>
      </c>
      <c r="D331" s="128">
        <f t="shared" si="29"/>
        <v>20193.751174634843</v>
      </c>
      <c r="E331" s="128">
        <f t="shared" ca="1" si="30"/>
        <v>70214.135888056</v>
      </c>
      <c r="F331" s="124">
        <f t="shared" ca="1" si="31"/>
        <v>0.17343572022716081</v>
      </c>
      <c r="G331" s="128"/>
      <c r="H331" s="128"/>
      <c r="I331" s="124"/>
      <c r="J331" s="125"/>
      <c r="K331" s="128"/>
    </row>
    <row r="332" spans="1:11" x14ac:dyDescent="0.3">
      <c r="A332" s="73">
        <v>43363</v>
      </c>
      <c r="B332" s="130">
        <v>2930.75</v>
      </c>
      <c r="C332" s="125">
        <f t="shared" si="28"/>
        <v>1.8310991853081493E-2</v>
      </c>
      <c r="D332" s="128">
        <f t="shared" si="29"/>
        <v>18310.991853081494</v>
      </c>
      <c r="E332" s="128">
        <f t="shared" ca="1" si="30"/>
        <v>70214.135888056</v>
      </c>
      <c r="F332" s="124">
        <f t="shared" ca="1" si="31"/>
        <v>0.17125993476454426</v>
      </c>
      <c r="G332" s="128"/>
      <c r="H332" s="128"/>
      <c r="I332" s="124"/>
      <c r="J332" s="125"/>
      <c r="K332" s="128"/>
    </row>
    <row r="333" spans="1:11" x14ac:dyDescent="0.3">
      <c r="A333" s="73">
        <v>43362</v>
      </c>
      <c r="B333" s="130">
        <v>2907.9499510000001</v>
      </c>
      <c r="C333" s="125">
        <f t="shared" si="28"/>
        <v>6.6986956807892906E-3</v>
      </c>
      <c r="D333" s="128">
        <f t="shared" si="29"/>
        <v>6698.6956807892902</v>
      </c>
      <c r="E333" s="128">
        <f t="shared" ca="1" si="30"/>
        <v>70214.135888056</v>
      </c>
      <c r="F333" s="124">
        <f t="shared" ca="1" si="31"/>
        <v>0.16290083861302018</v>
      </c>
      <c r="G333" s="128"/>
      <c r="H333" s="128"/>
      <c r="I333" s="124"/>
      <c r="J333" s="125"/>
      <c r="K333" s="128"/>
    </row>
    <row r="334" spans="1:11" x14ac:dyDescent="0.3">
      <c r="A334" s="73">
        <v>43361</v>
      </c>
      <c r="B334" s="130">
        <v>2904.3100589999999</v>
      </c>
      <c r="C334" s="125">
        <f t="shared" si="28"/>
        <v>2.6202353268478529E-3</v>
      </c>
      <c r="D334" s="128">
        <f t="shared" si="29"/>
        <v>2620.2353268478528</v>
      </c>
      <c r="E334" s="128">
        <f t="shared" ca="1" si="30"/>
        <v>70214.135888056</v>
      </c>
      <c r="F334" s="124">
        <f t="shared" ca="1" si="31"/>
        <v>0.15790756489772728</v>
      </c>
      <c r="G334" s="128"/>
      <c r="H334" s="128"/>
      <c r="I334" s="124"/>
      <c r="J334" s="125"/>
      <c r="K334" s="128"/>
    </row>
    <row r="335" spans="1:11" x14ac:dyDescent="0.3">
      <c r="A335" s="73">
        <v>43360</v>
      </c>
      <c r="B335" s="130">
        <v>2888.8000489999999</v>
      </c>
      <c r="C335" s="125">
        <f t="shared" si="28"/>
        <v>-4.3838990985145543E-3</v>
      </c>
      <c r="D335" s="128">
        <f t="shared" si="29"/>
        <v>-4383.8990985145547</v>
      </c>
      <c r="E335" s="128">
        <f t="shared" ca="1" si="30"/>
        <v>70214.135888056</v>
      </c>
      <c r="F335" s="124">
        <f t="shared" ca="1" si="31"/>
        <v>0.15245453571122591</v>
      </c>
      <c r="G335" s="128"/>
      <c r="H335" s="128"/>
      <c r="I335" s="124"/>
      <c r="J335" s="125"/>
      <c r="K335" s="128"/>
    </row>
    <row r="336" spans="1:11" x14ac:dyDescent="0.3">
      <c r="A336" s="73">
        <v>43357</v>
      </c>
      <c r="B336" s="130">
        <v>2904.9799800000001</v>
      </c>
      <c r="C336" s="125">
        <f t="shared" si="28"/>
        <v>1.3271025963230709E-3</v>
      </c>
      <c r="D336" s="128">
        <f t="shared" si="29"/>
        <v>1327.1025963230709</v>
      </c>
      <c r="E336" s="128">
        <f t="shared" ca="1" si="30"/>
        <v>70214.135888056</v>
      </c>
      <c r="F336" s="124">
        <f t="shared" ca="1" si="31"/>
        <v>0.16019595436547163</v>
      </c>
      <c r="G336" s="128"/>
      <c r="H336" s="128"/>
      <c r="I336" s="124"/>
      <c r="J336" s="125"/>
      <c r="K336" s="128"/>
    </row>
    <row r="337" spans="1:11" x14ac:dyDescent="0.3">
      <c r="A337" s="73">
        <v>43356</v>
      </c>
      <c r="B337" s="130">
        <v>2904.179932</v>
      </c>
      <c r="C337" s="125">
        <f t="shared" si="28"/>
        <v>-3.3836552923217633E-3</v>
      </c>
      <c r="D337" s="128">
        <f t="shared" si="29"/>
        <v>-3383.6552923217632</v>
      </c>
      <c r="E337" s="128">
        <f t="shared" ca="1" si="30"/>
        <v>70214.135888056</v>
      </c>
      <c r="F337" s="124">
        <f t="shared" ca="1" si="31"/>
        <v>0.16156511810165552</v>
      </c>
      <c r="G337" s="128"/>
      <c r="H337" s="128"/>
      <c r="I337" s="124"/>
      <c r="J337" s="125"/>
      <c r="K337" s="128"/>
    </row>
    <row r="338" spans="1:11" x14ac:dyDescent="0.3">
      <c r="A338" s="73">
        <v>43355</v>
      </c>
      <c r="B338" s="130">
        <v>2888.919922</v>
      </c>
      <c r="C338" s="125">
        <f t="shared" si="28"/>
        <v>-2.9680892420546057E-3</v>
      </c>
      <c r="D338" s="128">
        <f t="shared" si="29"/>
        <v>-2968.0892420546056</v>
      </c>
      <c r="E338" s="128">
        <f t="shared" ca="1" si="30"/>
        <v>70214.135888056</v>
      </c>
      <c r="F338" s="124">
        <f t="shared" ca="1" si="31"/>
        <v>0.15759602285655094</v>
      </c>
      <c r="G338" s="128"/>
      <c r="H338" s="128"/>
      <c r="I338" s="124"/>
      <c r="J338" s="125"/>
      <c r="K338" s="128"/>
    </row>
    <row r="339" spans="1:11" x14ac:dyDescent="0.3">
      <c r="A339" s="73">
        <v>43354</v>
      </c>
      <c r="B339" s="130">
        <v>2887.889893</v>
      </c>
      <c r="C339" s="125">
        <f t="shared" si="28"/>
        <v>-3.0551920540166089E-3</v>
      </c>
      <c r="D339" s="128">
        <f t="shared" si="29"/>
        <v>-3055.1920540166088</v>
      </c>
      <c r="E339" s="128">
        <f t="shared" ca="1" si="30"/>
        <v>70214.135888056</v>
      </c>
      <c r="F339" s="124">
        <f t="shared" ca="1" si="31"/>
        <v>0.15590955613403223</v>
      </c>
      <c r="G339" s="128"/>
      <c r="H339" s="128"/>
      <c r="I339" s="124"/>
      <c r="J339" s="125"/>
      <c r="K339" s="128"/>
    </row>
    <row r="340" spans="1:11" x14ac:dyDescent="0.3">
      <c r="A340" s="73">
        <v>43353</v>
      </c>
      <c r="B340" s="130">
        <v>2877.1298830000001</v>
      </c>
      <c r="C340" s="125">
        <f t="shared" si="28"/>
        <v>8.4876701490488315E-4</v>
      </c>
      <c r="D340" s="128">
        <f t="shared" si="29"/>
        <v>848.76701490488313</v>
      </c>
      <c r="E340" s="128">
        <f t="shared" ca="1" si="30"/>
        <v>70214.135888056</v>
      </c>
      <c r="F340" s="124">
        <f t="shared" ca="1" si="31"/>
        <v>0.15247464672238231</v>
      </c>
      <c r="G340" s="128"/>
      <c r="H340" s="128"/>
      <c r="I340" s="124"/>
      <c r="J340" s="125"/>
      <c r="K340" s="128"/>
    </row>
    <row r="341" spans="1:11" x14ac:dyDescent="0.3">
      <c r="A341" s="73">
        <v>43350</v>
      </c>
      <c r="B341" s="130">
        <v>2871.679932</v>
      </c>
      <c r="C341" s="125">
        <f t="shared" si="28"/>
        <v>5.1452765167783188E-3</v>
      </c>
      <c r="D341" s="128">
        <f t="shared" si="29"/>
        <v>5145.2765167783191</v>
      </c>
      <c r="E341" s="128">
        <f t="shared" ca="1" si="30"/>
        <v>70214.135888056</v>
      </c>
      <c r="F341" s="124">
        <f t="shared" ca="1" si="31"/>
        <v>0.15416111365846397</v>
      </c>
      <c r="G341" s="128"/>
      <c r="H341" s="128"/>
      <c r="I341" s="124"/>
      <c r="J341" s="125"/>
      <c r="K341" s="128"/>
    </row>
    <row r="342" spans="1:11" x14ac:dyDescent="0.3">
      <c r="A342" s="73">
        <v>43349</v>
      </c>
      <c r="B342" s="130">
        <v>2878.0500489999999</v>
      </c>
      <c r="C342" s="125">
        <f t="shared" si="28"/>
        <v>5.6712094451634165E-3</v>
      </c>
      <c r="D342" s="128">
        <f t="shared" si="29"/>
        <v>5671.2094451634166</v>
      </c>
      <c r="E342" s="128">
        <f t="shared" ca="1" si="30"/>
        <v>70214.135888056</v>
      </c>
      <c r="F342" s="124">
        <f t="shared" ca="1" si="31"/>
        <v>0.16925938519870076</v>
      </c>
      <c r="G342" s="128"/>
      <c r="H342" s="128"/>
      <c r="I342" s="124"/>
      <c r="J342" s="125"/>
      <c r="K342" s="128"/>
    </row>
    <row r="343" spans="1:11" x14ac:dyDescent="0.3">
      <c r="A343" s="73">
        <v>43348</v>
      </c>
      <c r="B343" s="130">
        <v>2888.6000979999999</v>
      </c>
      <c r="C343" s="125">
        <f t="shared" si="28"/>
        <v>8.9558140348717785E-3</v>
      </c>
      <c r="D343" s="128">
        <f t="shared" si="29"/>
        <v>8955.8140348717789</v>
      </c>
      <c r="E343" s="128">
        <f t="shared" ca="1" si="30"/>
        <v>70214.135888056</v>
      </c>
      <c r="F343" s="124">
        <f t="shared" ca="1" si="31"/>
        <v>0.17179829749858699</v>
      </c>
      <c r="G343" s="128"/>
      <c r="H343" s="128"/>
      <c r="I343" s="124"/>
      <c r="J343" s="125"/>
      <c r="K343" s="128"/>
    </row>
    <row r="344" spans="1:11" x14ac:dyDescent="0.3">
      <c r="A344" s="73">
        <v>43347</v>
      </c>
      <c r="B344" s="130">
        <v>2896.719971</v>
      </c>
      <c r="C344" s="125">
        <f t="shared" si="28"/>
        <v>1.3884923721894538E-2</v>
      </c>
      <c r="D344" s="128">
        <f t="shared" si="29"/>
        <v>13884.923721894538</v>
      </c>
      <c r="E344" s="128">
        <f t="shared" ca="1" si="30"/>
        <v>70214.135888056</v>
      </c>
      <c r="F344" s="124">
        <f t="shared" ca="1" si="31"/>
        <v>0.17488255115698004</v>
      </c>
      <c r="G344" s="128"/>
      <c r="H344" s="128"/>
      <c r="I344" s="124"/>
      <c r="J344" s="125"/>
      <c r="K344" s="128"/>
    </row>
    <row r="345" spans="1:11" x14ac:dyDescent="0.3">
      <c r="A345" s="73">
        <v>43343</v>
      </c>
      <c r="B345" s="130">
        <v>2901.5200199999999</v>
      </c>
      <c r="C345" s="125">
        <f t="shared" si="28"/>
        <v>1.8030805299970254E-2</v>
      </c>
      <c r="D345" s="128">
        <f t="shared" si="29"/>
        <v>18030.805299970252</v>
      </c>
      <c r="E345" s="128">
        <f t="shared" ca="1" si="30"/>
        <v>70214.135888056</v>
      </c>
      <c r="F345" s="124">
        <f t="shared" ca="1" si="31"/>
        <v>0.18051138365233221</v>
      </c>
      <c r="G345" s="128"/>
      <c r="H345" s="128"/>
      <c r="I345" s="124"/>
      <c r="J345" s="125"/>
      <c r="K345" s="128"/>
    </row>
    <row r="346" spans="1:11" x14ac:dyDescent="0.3">
      <c r="A346" s="73">
        <v>43342</v>
      </c>
      <c r="B346" s="130">
        <v>2901.1298830000001</v>
      </c>
      <c r="C346" s="125">
        <f t="shared" si="28"/>
        <v>2.127650086961741E-2</v>
      </c>
      <c r="D346" s="128">
        <f t="shared" si="29"/>
        <v>21276.500869617408</v>
      </c>
      <c r="E346" s="128">
        <f t="shared" ca="1" si="30"/>
        <v>70214.135888056</v>
      </c>
      <c r="F346" s="124">
        <f t="shared" ca="1" si="31"/>
        <v>0.17144003779428574</v>
      </c>
      <c r="G346" s="128"/>
      <c r="H346" s="128"/>
      <c r="I346" s="124"/>
      <c r="J346" s="125"/>
      <c r="K346" s="128"/>
    </row>
    <row r="347" spans="1:11" x14ac:dyDescent="0.3">
      <c r="A347" s="73">
        <v>43341</v>
      </c>
      <c r="B347" s="130">
        <v>2914.040039</v>
      </c>
      <c r="C347" s="125">
        <f t="shared" si="28"/>
        <v>3.3945123609895322E-2</v>
      </c>
      <c r="D347" s="128">
        <f t="shared" si="29"/>
        <v>33945.123609895323</v>
      </c>
      <c r="E347" s="128">
        <f t="shared" ca="1" si="30"/>
        <v>70214.135888056</v>
      </c>
      <c r="F347" s="124">
        <f t="shared" ca="1" si="31"/>
        <v>0.17898576033848013</v>
      </c>
      <c r="G347" s="128"/>
      <c r="H347" s="128"/>
      <c r="I347" s="124"/>
      <c r="J347" s="125"/>
      <c r="K347" s="128"/>
    </row>
    <row r="348" spans="1:11" x14ac:dyDescent="0.3">
      <c r="A348" s="73">
        <v>43340</v>
      </c>
      <c r="B348" s="130">
        <v>2897.5200199999999</v>
      </c>
      <c r="C348" s="125">
        <f t="shared" si="28"/>
        <v>2.0267912150329082E-2</v>
      </c>
      <c r="D348" s="128">
        <f t="shared" si="29"/>
        <v>20267.912150329081</v>
      </c>
      <c r="E348" s="128">
        <f t="shared" ca="1" si="30"/>
        <v>70214.135888056</v>
      </c>
      <c r="F348" s="124">
        <f t="shared" ca="1" si="31"/>
        <v>0.17900866956947126</v>
      </c>
      <c r="G348" s="128"/>
      <c r="H348" s="128"/>
      <c r="I348" s="124"/>
      <c r="J348" s="125"/>
      <c r="K348" s="128"/>
    </row>
    <row r="349" spans="1:11" x14ac:dyDescent="0.3">
      <c r="A349" s="73">
        <v>43339</v>
      </c>
      <c r="B349" s="130">
        <v>2896.73999</v>
      </c>
      <c r="C349" s="125">
        <f t="shared" si="28"/>
        <v>2.6510246463482989E-2</v>
      </c>
      <c r="D349" s="128">
        <f t="shared" si="29"/>
        <v>26510.246463482988</v>
      </c>
      <c r="E349" s="128">
        <f t="shared" ca="1" si="30"/>
        <v>70214.135888056</v>
      </c>
      <c r="F349" s="124">
        <f t="shared" ca="1" si="31"/>
        <v>0.18413110901262142</v>
      </c>
      <c r="G349" s="128"/>
      <c r="H349" s="128"/>
      <c r="I349" s="124"/>
      <c r="J349" s="125"/>
      <c r="K349" s="128"/>
    </row>
    <row r="350" spans="1:11" x14ac:dyDescent="0.3">
      <c r="A350" s="73">
        <v>43336</v>
      </c>
      <c r="B350" s="130">
        <v>2874.6899410000001</v>
      </c>
      <c r="C350" s="125">
        <f t="shared" si="28"/>
        <v>1.4615538025239072E-2</v>
      </c>
      <c r="D350" s="128">
        <f t="shared" si="29"/>
        <v>14615.538025239071</v>
      </c>
      <c r="E350" s="128">
        <f t="shared" ca="1" si="30"/>
        <v>70214.135888056</v>
      </c>
      <c r="F350" s="124">
        <f t="shared" ca="1" si="31"/>
        <v>0.17610789151682282</v>
      </c>
      <c r="G350" s="128"/>
      <c r="H350" s="128"/>
      <c r="I350" s="124"/>
      <c r="J350" s="125"/>
      <c r="K350" s="128"/>
    </row>
    <row r="351" spans="1:11" x14ac:dyDescent="0.3">
      <c r="A351" s="73">
        <v>43335</v>
      </c>
      <c r="B351" s="130">
        <v>2856.9799800000001</v>
      </c>
      <c r="C351" s="125">
        <f t="shared" si="28"/>
        <v>1.1914514073783078E-3</v>
      </c>
      <c r="D351" s="128">
        <f t="shared" si="29"/>
        <v>1191.4514073783077</v>
      </c>
      <c r="E351" s="128">
        <f t="shared" ca="1" si="30"/>
        <v>70214.135888056</v>
      </c>
      <c r="F351" s="124">
        <f t="shared" ca="1" si="31"/>
        <v>0.16943162141497337</v>
      </c>
      <c r="G351" s="128"/>
      <c r="H351" s="128"/>
      <c r="I351" s="124"/>
      <c r="J351" s="125"/>
      <c r="K351" s="128"/>
    </row>
    <row r="352" spans="1:11" x14ac:dyDescent="0.3">
      <c r="A352" s="73">
        <v>43334</v>
      </c>
      <c r="B352" s="130">
        <v>2861.820068</v>
      </c>
      <c r="C352" s="125">
        <f t="shared" si="28"/>
        <v>1.4417598315590308E-3</v>
      </c>
      <c r="D352" s="128">
        <f t="shared" si="29"/>
        <v>1441.7598315590308</v>
      </c>
      <c r="E352" s="128">
        <f t="shared" ca="1" si="30"/>
        <v>70214.135888056</v>
      </c>
      <c r="F352" s="124">
        <f t="shared" ca="1" si="31"/>
        <v>0.17337240803609721</v>
      </c>
      <c r="G352" s="128"/>
      <c r="H352" s="128"/>
      <c r="I352" s="124"/>
      <c r="J352" s="125"/>
      <c r="K352" s="128"/>
    </row>
    <row r="353" spans="1:11" x14ac:dyDescent="0.3">
      <c r="A353" s="73">
        <v>43333</v>
      </c>
      <c r="B353" s="130">
        <v>2862.959961</v>
      </c>
      <c r="C353" s="125">
        <f t="shared" si="28"/>
        <v>1.5777816919348986E-3</v>
      </c>
      <c r="D353" s="128">
        <f t="shared" si="29"/>
        <v>1577.7816919348986</v>
      </c>
      <c r="E353" s="128">
        <f t="shared" ca="1" si="30"/>
        <v>70214.135888056</v>
      </c>
      <c r="F353" s="124">
        <f t="shared" ca="1" si="31"/>
        <v>0.17140468867744274</v>
      </c>
      <c r="G353" s="128"/>
      <c r="H353" s="128"/>
      <c r="I353" s="124"/>
      <c r="J353" s="125"/>
      <c r="K353" s="128"/>
    </row>
    <row r="354" spans="1:11" x14ac:dyDescent="0.3">
      <c r="A354" s="73">
        <v>43332</v>
      </c>
      <c r="B354" s="130">
        <v>2857.0500489999999</v>
      </c>
      <c r="C354" s="125">
        <f t="shared" si="28"/>
        <v>2.333057545832018E-3</v>
      </c>
      <c r="D354" s="128">
        <f t="shared" si="29"/>
        <v>2333.0575458320181</v>
      </c>
      <c r="E354" s="128">
        <f t="shared" ca="1" si="30"/>
        <v>70214.135888056</v>
      </c>
      <c r="F354" s="124">
        <f t="shared" ca="1" si="31"/>
        <v>0.16494939362143524</v>
      </c>
      <c r="G354" s="128"/>
      <c r="H354" s="128"/>
      <c r="I354" s="124"/>
      <c r="J354" s="125"/>
      <c r="K354" s="128"/>
    </row>
    <row r="355" spans="1:11" x14ac:dyDescent="0.3">
      <c r="A355" s="73">
        <v>43329</v>
      </c>
      <c r="B355" s="130">
        <v>2850.1298830000001</v>
      </c>
      <c r="C355" s="125">
        <f t="shared" si="28"/>
        <v>3.4431618154699972E-3</v>
      </c>
      <c r="D355" s="128">
        <f t="shared" si="29"/>
        <v>3443.1618154699972</v>
      </c>
      <c r="E355" s="128">
        <f t="shared" ca="1" si="30"/>
        <v>70214.135888056</v>
      </c>
      <c r="F355" s="124">
        <f t="shared" ca="1" si="31"/>
        <v>0.17368018287139875</v>
      </c>
      <c r="G355" s="128"/>
      <c r="H355" s="128"/>
      <c r="I355" s="124"/>
      <c r="J355" s="125"/>
      <c r="K355" s="128"/>
    </row>
    <row r="356" spans="1:11" x14ac:dyDescent="0.3">
      <c r="A356" s="73">
        <v>43328</v>
      </c>
      <c r="B356" s="130">
        <v>2840.6899410000001</v>
      </c>
      <c r="C356" s="125">
        <f t="shared" si="28"/>
        <v>4.7643869731281985E-3</v>
      </c>
      <c r="D356" s="128">
        <f t="shared" si="29"/>
        <v>4764.3869731281984</v>
      </c>
      <c r="E356" s="128">
        <f t="shared" ca="1" si="30"/>
        <v>70214.135888056</v>
      </c>
      <c r="F356" s="124">
        <f t="shared" ca="1" si="31"/>
        <v>0.17115288640246895</v>
      </c>
      <c r="G356" s="128"/>
      <c r="H356" s="128"/>
      <c r="I356" s="124"/>
      <c r="J356" s="125"/>
      <c r="K356" s="128"/>
    </row>
    <row r="357" spans="1:11" x14ac:dyDescent="0.3">
      <c r="A357" s="73">
        <v>43327</v>
      </c>
      <c r="B357" s="130">
        <v>2818.3701169999999</v>
      </c>
      <c r="C357" s="125">
        <f t="shared" si="28"/>
        <v>1.7807922944290677E-3</v>
      </c>
      <c r="D357" s="128">
        <f t="shared" si="29"/>
        <v>1780.7922944290676</v>
      </c>
      <c r="E357" s="128">
        <f t="shared" ca="1" si="30"/>
        <v>70214.135888056</v>
      </c>
      <c r="F357" s="124">
        <f t="shared" ca="1" si="31"/>
        <v>0.15981831572784344</v>
      </c>
      <c r="G357" s="128"/>
      <c r="H357" s="128"/>
      <c r="I357" s="124"/>
      <c r="J357" s="125"/>
      <c r="K357" s="128"/>
    </row>
    <row r="358" spans="1:11" x14ac:dyDescent="0.3">
      <c r="A358" s="73">
        <v>43326</v>
      </c>
      <c r="B358" s="130">
        <v>2839.959961</v>
      </c>
      <c r="C358" s="125">
        <f t="shared" si="28"/>
        <v>8.404646422143669E-3</v>
      </c>
      <c r="D358" s="128">
        <f t="shared" si="29"/>
        <v>8404.646422143669</v>
      </c>
      <c r="E358" s="128">
        <f t="shared" ca="1" si="30"/>
        <v>70214.135888056</v>
      </c>
      <c r="F358" s="124">
        <f t="shared" ca="1" si="31"/>
        <v>0.15066177677623371</v>
      </c>
      <c r="G358" s="128"/>
      <c r="H358" s="128"/>
      <c r="I358" s="124"/>
      <c r="J358" s="125"/>
      <c r="K358" s="128"/>
    </row>
    <row r="359" spans="1:11" x14ac:dyDescent="0.3">
      <c r="A359" s="73">
        <v>43325</v>
      </c>
      <c r="B359" s="130">
        <v>2821.929932</v>
      </c>
      <c r="C359" s="125">
        <f t="shared" si="28"/>
        <v>6.897107444545636E-3</v>
      </c>
      <c r="D359" s="128">
        <f t="shared" si="29"/>
        <v>6897.1074445456361</v>
      </c>
      <c r="E359" s="128">
        <f t="shared" ca="1" si="30"/>
        <v>70214.135888056</v>
      </c>
      <c r="F359" s="124">
        <f t="shared" ca="1" si="31"/>
        <v>0.1449802644179452</v>
      </c>
      <c r="G359" s="128"/>
      <c r="H359" s="128"/>
      <c r="I359" s="124"/>
      <c r="J359" s="125"/>
      <c r="K359" s="128"/>
    </row>
    <row r="360" spans="1:11" x14ac:dyDescent="0.3">
      <c r="A360" s="73">
        <v>43322</v>
      </c>
      <c r="B360" s="130">
        <v>2833.280029</v>
      </c>
      <c r="C360" s="125">
        <f t="shared" si="28"/>
        <v>5.1297921297472904E-3</v>
      </c>
      <c r="D360" s="128">
        <f t="shared" si="29"/>
        <v>5129.7921297472903</v>
      </c>
      <c r="E360" s="128">
        <f t="shared" ca="1" si="30"/>
        <v>70214.135888056</v>
      </c>
      <c r="F360" s="124">
        <f t="shared" ca="1" si="31"/>
        <v>0.14901207210805967</v>
      </c>
      <c r="G360" s="128"/>
      <c r="H360" s="128"/>
      <c r="I360" s="124"/>
      <c r="J360" s="125"/>
      <c r="K360" s="128"/>
    </row>
    <row r="361" spans="1:11" x14ac:dyDescent="0.3">
      <c r="A361" s="73">
        <v>43321</v>
      </c>
      <c r="B361" s="130">
        <v>2853.580078</v>
      </c>
      <c r="C361" s="125">
        <f t="shared" si="28"/>
        <v>5.6882744077788594E-3</v>
      </c>
      <c r="D361" s="128">
        <f t="shared" si="29"/>
        <v>5688.2744077788593</v>
      </c>
      <c r="E361" s="128">
        <f t="shared" ca="1" si="30"/>
        <v>70214.135888056</v>
      </c>
      <c r="F361" s="124">
        <f t="shared" ca="1" si="31"/>
        <v>0.16886766114929586</v>
      </c>
      <c r="G361" s="128"/>
      <c r="H361" s="128"/>
      <c r="I361" s="124"/>
      <c r="J361" s="125"/>
      <c r="K361" s="128"/>
    </row>
    <row r="362" spans="1:11" x14ac:dyDescent="0.3">
      <c r="A362" s="73">
        <v>43320</v>
      </c>
      <c r="B362" s="130">
        <v>2857.6999510000001</v>
      </c>
      <c r="C362" s="125">
        <f t="shared" si="28"/>
        <v>4.0862953905322907E-3</v>
      </c>
      <c r="D362" s="128">
        <f t="shared" si="29"/>
        <v>4086.2953905322906</v>
      </c>
      <c r="E362" s="128">
        <f t="shared" ca="1" si="30"/>
        <v>70214.135888056</v>
      </c>
      <c r="F362" s="124">
        <f t="shared" ca="1" si="31"/>
        <v>0.17204834559364679</v>
      </c>
      <c r="G362" s="128"/>
      <c r="H362" s="128"/>
      <c r="I362" s="124"/>
      <c r="J362" s="125"/>
      <c r="K362" s="128"/>
    </row>
    <row r="363" spans="1:11" x14ac:dyDescent="0.3">
      <c r="A363" s="73">
        <v>43319</v>
      </c>
      <c r="B363" s="130">
        <v>2858.4499510000001</v>
      </c>
      <c r="C363" s="125">
        <f t="shared" si="28"/>
        <v>1.3491012027414317E-2</v>
      </c>
      <c r="D363" s="128">
        <f t="shared" si="29"/>
        <v>13491.012027414317</v>
      </c>
      <c r="E363" s="128">
        <f t="shared" ca="1" si="30"/>
        <v>70214.135888056</v>
      </c>
      <c r="F363" s="124">
        <f t="shared" ca="1" si="31"/>
        <v>0.15538675026566695</v>
      </c>
      <c r="G363" s="128"/>
      <c r="H363" s="128"/>
      <c r="I363" s="124"/>
      <c r="J363" s="125"/>
      <c r="K363" s="128"/>
    </row>
    <row r="364" spans="1:11" x14ac:dyDescent="0.3">
      <c r="A364" s="73">
        <v>43318</v>
      </c>
      <c r="B364" s="130">
        <v>2850.3999020000001</v>
      </c>
      <c r="C364" s="125">
        <f t="shared" si="28"/>
        <v>1.5468554214626007E-2</v>
      </c>
      <c r="D364" s="128">
        <f t="shared" si="29"/>
        <v>15468.554214626007</v>
      </c>
      <c r="E364" s="128">
        <f t="shared" ca="1" si="30"/>
        <v>70214.135888056</v>
      </c>
      <c r="F364" s="124">
        <f t="shared" ca="1" si="31"/>
        <v>0.15171399149616605</v>
      </c>
      <c r="G364" s="128"/>
      <c r="H364" s="128"/>
      <c r="I364" s="124"/>
      <c r="J364" s="125"/>
      <c r="K364" s="128"/>
    </row>
    <row r="365" spans="1:11" x14ac:dyDescent="0.3">
      <c r="A365" s="73">
        <v>43315</v>
      </c>
      <c r="B365" s="130">
        <v>2840.3500979999999</v>
      </c>
      <c r="C365" s="125">
        <f t="shared" si="28"/>
        <v>1.3748164209692604E-2</v>
      </c>
      <c r="D365" s="128">
        <f t="shared" si="29"/>
        <v>13748.164209692604</v>
      </c>
      <c r="E365" s="128">
        <f t="shared" ca="1" si="30"/>
        <v>70214.135888056</v>
      </c>
      <c r="F365" s="124">
        <f t="shared" ca="1" si="31"/>
        <v>0.1448824015178507</v>
      </c>
      <c r="G365" s="128"/>
      <c r="H365" s="128"/>
      <c r="I365" s="124"/>
      <c r="J365" s="125"/>
      <c r="K365" s="128"/>
    </row>
    <row r="366" spans="1:11" x14ac:dyDescent="0.3">
      <c r="A366" s="73">
        <v>43314</v>
      </c>
      <c r="B366" s="130">
        <v>2827.219971</v>
      </c>
      <c r="C366" s="125">
        <f t="shared" si="28"/>
        <v>8.1048536743038024E-3</v>
      </c>
      <c r="D366" s="128">
        <f t="shared" si="29"/>
        <v>8104.8536743038021</v>
      </c>
      <c r="E366" s="128">
        <f t="shared" ca="1" si="30"/>
        <v>70214.135888056</v>
      </c>
      <c r="F366" s="124">
        <f t="shared" ca="1" si="31"/>
        <v>0.14146706958716115</v>
      </c>
      <c r="G366" s="128"/>
      <c r="H366" s="128"/>
      <c r="I366" s="124"/>
      <c r="J366" s="125"/>
      <c r="K366" s="128"/>
    </row>
    <row r="367" spans="1:11" x14ac:dyDescent="0.3">
      <c r="A367" s="73">
        <v>43313</v>
      </c>
      <c r="B367" s="130">
        <v>2813.360107</v>
      </c>
      <c r="C367" s="125">
        <f t="shared" si="28"/>
        <v>-8.0266865063027826E-4</v>
      </c>
      <c r="D367" s="128">
        <f t="shared" si="29"/>
        <v>-802.66865063027831</v>
      </c>
      <c r="E367" s="128">
        <f t="shared" ca="1" si="30"/>
        <v>70214.135888056</v>
      </c>
      <c r="F367" s="124">
        <f t="shared" ca="1" si="31"/>
        <v>0.1380170406225727</v>
      </c>
      <c r="G367" s="128"/>
      <c r="H367" s="128"/>
      <c r="I367" s="124"/>
      <c r="J367" s="125"/>
      <c r="K367" s="128"/>
    </row>
    <row r="368" spans="1:11" x14ac:dyDescent="0.3">
      <c r="A368" s="73">
        <v>43312</v>
      </c>
      <c r="B368" s="130">
        <v>2816.290039</v>
      </c>
      <c r="C368" s="125">
        <f t="shared" si="28"/>
        <v>2.3989570865268206E-3</v>
      </c>
      <c r="D368" s="128">
        <f t="shared" si="29"/>
        <v>2398.9570865268206</v>
      </c>
      <c r="E368" s="128">
        <f t="shared" ca="1" si="30"/>
        <v>70214.135888056</v>
      </c>
      <c r="F368" s="124">
        <f t="shared" ca="1" si="31"/>
        <v>0.13671458796458147</v>
      </c>
      <c r="G368" s="128"/>
      <c r="H368" s="128"/>
      <c r="I368" s="124"/>
      <c r="J368" s="125"/>
      <c r="K368" s="128"/>
    </row>
    <row r="369" spans="1:11" x14ac:dyDescent="0.3">
      <c r="A369" s="73">
        <v>43311</v>
      </c>
      <c r="B369" s="130">
        <v>2802.6000979999999</v>
      </c>
      <c r="C369" s="125">
        <f t="shared" si="28"/>
        <v>1.4901806017417751E-3</v>
      </c>
      <c r="D369" s="128">
        <f t="shared" si="29"/>
        <v>1490.180601741775</v>
      </c>
      <c r="E369" s="128">
        <f t="shared" ca="1" si="30"/>
        <v>70214.135888056</v>
      </c>
      <c r="F369" s="124">
        <f t="shared" ca="1" si="31"/>
        <v>0.13174631497521005</v>
      </c>
      <c r="G369" s="128"/>
      <c r="H369" s="128"/>
      <c r="I369" s="124"/>
      <c r="J369" s="125"/>
      <c r="K369" s="128"/>
    </row>
    <row r="370" spans="1:11" x14ac:dyDescent="0.3">
      <c r="A370" s="73">
        <v>43308</v>
      </c>
      <c r="B370" s="130">
        <v>2818.820068</v>
      </c>
      <c r="C370" s="125">
        <f t="shared" si="28"/>
        <v>6.2506500998502634E-3</v>
      </c>
      <c r="D370" s="128">
        <f t="shared" si="29"/>
        <v>6250.6500998502634</v>
      </c>
      <c r="E370" s="128">
        <f t="shared" ca="1" si="30"/>
        <v>70214.135888056</v>
      </c>
      <c r="F370" s="124">
        <f t="shared" ca="1" si="31"/>
        <v>0.1410840837496985</v>
      </c>
      <c r="G370" s="128"/>
      <c r="H370" s="128"/>
      <c r="I370" s="124"/>
      <c r="J370" s="125"/>
      <c r="K370" s="128"/>
    </row>
    <row r="371" spans="1:11" x14ac:dyDescent="0.3">
      <c r="A371" s="73">
        <v>43307</v>
      </c>
      <c r="B371" s="130">
        <v>2837.4399410000001</v>
      </c>
      <c r="C371" s="125">
        <f t="shared" si="28"/>
        <v>1.3990651953287525E-2</v>
      </c>
      <c r="D371" s="128">
        <f t="shared" si="29"/>
        <v>13990.651953287525</v>
      </c>
      <c r="E371" s="128">
        <f t="shared" ca="1" si="30"/>
        <v>70214.135888056</v>
      </c>
      <c r="F371" s="124">
        <f t="shared" ca="1" si="31"/>
        <v>0.14778521439951842</v>
      </c>
      <c r="G371" s="128"/>
      <c r="H371" s="128"/>
      <c r="I371" s="124"/>
      <c r="J371" s="125"/>
      <c r="K371" s="128"/>
    </row>
    <row r="372" spans="1:11" x14ac:dyDescent="0.3">
      <c r="A372" s="73">
        <v>43306</v>
      </c>
      <c r="B372" s="130">
        <v>2846.070068</v>
      </c>
      <c r="C372" s="125">
        <f t="shared" si="28"/>
        <v>2.5973153575149732E-2</v>
      </c>
      <c r="D372" s="128">
        <f t="shared" si="29"/>
        <v>25973.153575149732</v>
      </c>
      <c r="E372" s="128">
        <f t="shared" ca="1" si="30"/>
        <v>70214.135888056</v>
      </c>
      <c r="F372" s="124">
        <f t="shared" ca="1" si="31"/>
        <v>0.14973223036055039</v>
      </c>
      <c r="G372" s="128"/>
      <c r="H372" s="128"/>
      <c r="I372" s="124"/>
      <c r="J372" s="125"/>
      <c r="K372" s="128"/>
    </row>
    <row r="373" spans="1:11" x14ac:dyDescent="0.3">
      <c r="A373" s="73">
        <v>43305</v>
      </c>
      <c r="B373" s="130">
        <v>2820.3999020000001</v>
      </c>
      <c r="C373" s="125">
        <f t="shared" si="28"/>
        <v>9.5065619947536373E-3</v>
      </c>
      <c r="D373" s="128">
        <f t="shared" si="29"/>
        <v>9506.5619947536379</v>
      </c>
      <c r="E373" s="128">
        <f t="shared" ca="1" si="30"/>
        <v>70214.135888056</v>
      </c>
      <c r="F373" s="124">
        <f t="shared" ca="1" si="31"/>
        <v>0.1382539614163163</v>
      </c>
      <c r="G373" s="128"/>
      <c r="H373" s="128"/>
      <c r="I373" s="124"/>
      <c r="J373" s="125"/>
      <c r="K373" s="128"/>
    </row>
    <row r="374" spans="1:11" x14ac:dyDescent="0.3">
      <c r="A374" s="73">
        <v>43304</v>
      </c>
      <c r="B374" s="130">
        <v>2806.9799800000001</v>
      </c>
      <c r="C374" s="125">
        <f t="shared" si="28"/>
        <v>8.1927679125326502E-3</v>
      </c>
      <c r="D374" s="128">
        <f t="shared" si="29"/>
        <v>8192.7679125326504</v>
      </c>
      <c r="E374" s="128">
        <f t="shared" ca="1" si="30"/>
        <v>70214.135888056</v>
      </c>
      <c r="F374" s="124">
        <f t="shared" ca="1" si="31"/>
        <v>0.13315817602608937</v>
      </c>
      <c r="G374" s="128"/>
      <c r="H374" s="128"/>
      <c r="I374" s="124"/>
      <c r="J374" s="125"/>
      <c r="K374" s="128"/>
    </row>
    <row r="375" spans="1:11" x14ac:dyDescent="0.3">
      <c r="A375" s="73">
        <v>43301</v>
      </c>
      <c r="B375" s="130">
        <v>2801.830078</v>
      </c>
      <c r="C375" s="125">
        <f t="shared" si="28"/>
        <v>1.5222010480721027E-2</v>
      </c>
      <c r="D375" s="128">
        <f t="shared" si="29"/>
        <v>15222.010480721026</v>
      </c>
      <c r="E375" s="128">
        <f t="shared" ca="1" si="30"/>
        <v>70214.135888056</v>
      </c>
      <c r="F375" s="124">
        <f t="shared" ca="1" si="31"/>
        <v>0.13438553543486487</v>
      </c>
      <c r="G375" s="128"/>
      <c r="H375" s="128"/>
      <c r="I375" s="124"/>
      <c r="J375" s="125"/>
      <c r="K375" s="128"/>
    </row>
    <row r="376" spans="1:11" x14ac:dyDescent="0.3">
      <c r="A376" s="73">
        <v>43300</v>
      </c>
      <c r="B376" s="130">
        <v>2804.48999</v>
      </c>
      <c r="C376" s="125">
        <f t="shared" si="28"/>
        <v>2.4804367573725505E-2</v>
      </c>
      <c r="D376" s="128">
        <f t="shared" si="29"/>
        <v>24804.367573725507</v>
      </c>
      <c r="E376" s="128">
        <f t="shared" ca="1" si="30"/>
        <v>70214.135888056</v>
      </c>
      <c r="F376" s="124">
        <f t="shared" ca="1" si="31"/>
        <v>0.13425463117444791</v>
      </c>
      <c r="G376" s="128"/>
      <c r="H376" s="128"/>
      <c r="I376" s="124"/>
      <c r="J376" s="125"/>
      <c r="K376" s="128"/>
    </row>
    <row r="377" spans="1:11" x14ac:dyDescent="0.3">
      <c r="A377" s="73">
        <v>43299</v>
      </c>
      <c r="B377" s="130">
        <v>2815.6201169999999</v>
      </c>
      <c r="C377" s="125">
        <f t="shared" si="28"/>
        <v>3.7741188364561085E-2</v>
      </c>
      <c r="D377" s="128">
        <f t="shared" si="29"/>
        <v>37741.188364561087</v>
      </c>
      <c r="E377" s="128">
        <f t="shared" ca="1" si="30"/>
        <v>70214.135888056</v>
      </c>
      <c r="F377" s="124">
        <f t="shared" ca="1" si="31"/>
        <v>0.13833721028463208</v>
      </c>
      <c r="G377" s="128"/>
      <c r="H377" s="128"/>
      <c r="I377" s="124"/>
      <c r="J377" s="125"/>
      <c r="K377" s="128"/>
    </row>
    <row r="378" spans="1:11" x14ac:dyDescent="0.3">
      <c r="A378" s="73">
        <v>43298</v>
      </c>
      <c r="B378" s="130">
        <v>2809.5500489999999</v>
      </c>
      <c r="C378" s="125">
        <f t="shared" si="28"/>
        <v>3.0380967974173112E-2</v>
      </c>
      <c r="D378" s="128">
        <f t="shared" si="29"/>
        <v>30380.967974173112</v>
      </c>
      <c r="E378" s="128">
        <f t="shared" ca="1" si="30"/>
        <v>70214.135888056</v>
      </c>
      <c r="F378" s="124">
        <f t="shared" ca="1" si="31"/>
        <v>0.13570858159806076</v>
      </c>
      <c r="G378" s="128"/>
      <c r="H378" s="128"/>
      <c r="I378" s="124"/>
      <c r="J378" s="125"/>
      <c r="K378" s="128"/>
    </row>
    <row r="379" spans="1:11" x14ac:dyDescent="0.3">
      <c r="A379" s="73">
        <v>43297</v>
      </c>
      <c r="B379" s="130">
        <v>2798.429932</v>
      </c>
      <c r="C379" s="125">
        <f t="shared" si="28"/>
        <v>2.9451403434479495E-2</v>
      </c>
      <c r="D379" s="128">
        <f t="shared" si="29"/>
        <v>29451.403434479496</v>
      </c>
      <c r="E379" s="128">
        <f t="shared" ca="1" si="30"/>
        <v>70214.135888056</v>
      </c>
      <c r="F379" s="124">
        <f t="shared" ca="1" si="31"/>
        <v>0.13729108241852805</v>
      </c>
      <c r="G379" s="128"/>
      <c r="H379" s="128"/>
      <c r="I379" s="124"/>
      <c r="J379" s="125"/>
      <c r="K379" s="128"/>
    </row>
    <row r="380" spans="1:11" x14ac:dyDescent="0.3">
      <c r="A380" s="73">
        <v>43294</v>
      </c>
      <c r="B380" s="130">
        <v>2801.3100589999999</v>
      </c>
      <c r="C380" s="125">
        <f t="shared" si="28"/>
        <v>3.1292451212764805E-2</v>
      </c>
      <c r="D380" s="128">
        <f t="shared" si="29"/>
        <v>31292.451212764805</v>
      </c>
      <c r="E380" s="128">
        <f t="shared" ca="1" si="30"/>
        <v>70214.135888056</v>
      </c>
      <c r="F380" s="124">
        <f t="shared" ca="1" si="31"/>
        <v>0.13914221267931737</v>
      </c>
      <c r="G380" s="128"/>
      <c r="H380" s="128"/>
      <c r="I380" s="124"/>
      <c r="J380" s="125"/>
      <c r="K380" s="128"/>
    </row>
    <row r="381" spans="1:11" x14ac:dyDescent="0.3">
      <c r="A381" s="73">
        <v>43293</v>
      </c>
      <c r="B381" s="130">
        <v>2798.290039</v>
      </c>
      <c r="C381" s="125">
        <f t="shared" si="28"/>
        <v>3.6545808231446264E-2</v>
      </c>
      <c r="D381" s="128">
        <f t="shared" si="29"/>
        <v>36545.808231446266</v>
      </c>
      <c r="E381" s="128">
        <f t="shared" ca="1" si="30"/>
        <v>70214.135888056</v>
      </c>
      <c r="F381" s="124">
        <f t="shared" ca="1" si="31"/>
        <v>0.13785392260423679</v>
      </c>
      <c r="G381" s="128"/>
      <c r="H381" s="128"/>
      <c r="I381" s="124"/>
      <c r="J381" s="125"/>
      <c r="K381" s="128"/>
    </row>
    <row r="382" spans="1:11" x14ac:dyDescent="0.3">
      <c r="A382" s="73">
        <v>43292</v>
      </c>
      <c r="B382" s="130">
        <v>2774.0200199999999</v>
      </c>
      <c r="C382" s="125">
        <f t="shared" si="28"/>
        <v>1.8714225869375101E-2</v>
      </c>
      <c r="D382" s="128">
        <f t="shared" si="29"/>
        <v>18714.225869375099</v>
      </c>
      <c r="E382" s="128">
        <f t="shared" ca="1" si="30"/>
        <v>70214.135888056</v>
      </c>
      <c r="F382" s="124">
        <f t="shared" ca="1" si="31"/>
        <v>0.13325677502358069</v>
      </c>
      <c r="G382" s="128"/>
      <c r="H382" s="128"/>
      <c r="I382" s="124"/>
      <c r="J382" s="125"/>
      <c r="K382" s="128"/>
    </row>
    <row r="383" spans="1:11" x14ac:dyDescent="0.3">
      <c r="A383" s="73">
        <v>43291</v>
      </c>
      <c r="B383" s="130">
        <v>2793.8400879999999</v>
      </c>
      <c r="C383" s="125">
        <f t="shared" si="28"/>
        <v>2.8254707489567821E-2</v>
      </c>
      <c r="D383" s="128">
        <f t="shared" si="29"/>
        <v>28254.70748956782</v>
      </c>
      <c r="E383" s="128">
        <f t="shared" ca="1" si="30"/>
        <v>70214.135888056</v>
      </c>
      <c r="F383" s="124">
        <f t="shared" ca="1" si="31"/>
        <v>0.1434933338790545</v>
      </c>
      <c r="G383" s="128"/>
      <c r="H383" s="128"/>
      <c r="I383" s="124"/>
      <c r="J383" s="125"/>
      <c r="K383" s="128"/>
    </row>
    <row r="384" spans="1:11" x14ac:dyDescent="0.3">
      <c r="A384" s="73">
        <v>43290</v>
      </c>
      <c r="B384" s="130">
        <v>2784.169922</v>
      </c>
      <c r="C384" s="125">
        <f t="shared" si="28"/>
        <v>1.0632056657259303E-2</v>
      </c>
      <c r="D384" s="128">
        <f t="shared" si="29"/>
        <v>10632.056657259303</v>
      </c>
      <c r="E384" s="128">
        <f t="shared" ca="1" si="30"/>
        <v>70214.135888056</v>
      </c>
      <c r="F384" s="124">
        <f t="shared" ca="1" si="31"/>
        <v>0.14786042172722991</v>
      </c>
      <c r="G384" s="128"/>
      <c r="H384" s="128"/>
      <c r="I384" s="124"/>
      <c r="J384" s="125"/>
      <c r="K384" s="128"/>
    </row>
    <row r="385" spans="1:11" x14ac:dyDescent="0.3">
      <c r="A385" s="73">
        <v>43287</v>
      </c>
      <c r="B385" s="130">
        <v>2759.820068</v>
      </c>
      <c r="C385" s="125">
        <f t="shared" si="28"/>
        <v>3.6585221849960714E-3</v>
      </c>
      <c r="D385" s="128">
        <f t="shared" si="29"/>
        <v>3658.5221849960712</v>
      </c>
      <c r="E385" s="128">
        <f t="shared" ca="1" si="30"/>
        <v>70214.135888056</v>
      </c>
      <c r="F385" s="124">
        <f t="shared" ca="1" si="31"/>
        <v>0.13693088793963182</v>
      </c>
      <c r="G385" s="128"/>
      <c r="H385" s="128"/>
      <c r="I385" s="124"/>
      <c r="J385" s="125"/>
      <c r="K385" s="128"/>
    </row>
    <row r="386" spans="1:11" x14ac:dyDescent="0.3">
      <c r="A386" s="73">
        <v>43286</v>
      </c>
      <c r="B386" s="130">
        <v>2736.610107</v>
      </c>
      <c r="C386" s="125">
        <f t="shared" si="28"/>
        <v>-1.1097365048270191E-2</v>
      </c>
      <c r="D386" s="128">
        <f t="shared" si="29"/>
        <v>-11097.365048270191</v>
      </c>
      <c r="E386" s="128">
        <f t="shared" ca="1" si="30"/>
        <v>70214.135888056</v>
      </c>
      <c r="F386" s="124">
        <f t="shared" ca="1" si="31"/>
        <v>0.12841528617761955</v>
      </c>
      <c r="G386" s="128"/>
      <c r="H386" s="128"/>
      <c r="I386" s="124"/>
      <c r="J386" s="125"/>
      <c r="K386" s="128"/>
    </row>
    <row r="387" spans="1:11" x14ac:dyDescent="0.3">
      <c r="A387" s="73">
        <v>43284</v>
      </c>
      <c r="B387" s="130">
        <v>2713.219971</v>
      </c>
      <c r="C387" s="125">
        <f t="shared" si="28"/>
        <v>-1.7870952775242088E-2</v>
      </c>
      <c r="D387" s="128">
        <f t="shared" si="29"/>
        <v>-17870.952775242087</v>
      </c>
      <c r="E387" s="128">
        <f t="shared" ca="1" si="30"/>
        <v>70214.135888056</v>
      </c>
      <c r="F387" s="124">
        <f t="shared" ca="1" si="31"/>
        <v>0.12593421350762535</v>
      </c>
      <c r="G387" s="128"/>
      <c r="H387" s="128"/>
      <c r="I387" s="124"/>
      <c r="J387" s="125"/>
      <c r="K387" s="128"/>
    </row>
    <row r="388" spans="1:11" x14ac:dyDescent="0.3">
      <c r="A388" s="73">
        <v>43283</v>
      </c>
      <c r="B388" s="130">
        <v>2726.709961</v>
      </c>
      <c r="C388" s="125">
        <f t="shared" si="28"/>
        <v>-1.6959004596665106E-2</v>
      </c>
      <c r="D388" s="128">
        <f t="shared" si="29"/>
        <v>-16959.004596665105</v>
      </c>
      <c r="E388" s="128">
        <f t="shared" ca="1" si="30"/>
        <v>70214.135888056</v>
      </c>
      <c r="F388" s="124">
        <f t="shared" ca="1" si="31"/>
        <v>0.12093117370472184</v>
      </c>
      <c r="G388" s="128"/>
      <c r="H388" s="128"/>
      <c r="I388" s="124"/>
      <c r="J388" s="125"/>
      <c r="K388" s="128"/>
    </row>
    <row r="389" spans="1:11" x14ac:dyDescent="0.3">
      <c r="A389" s="73">
        <v>43280</v>
      </c>
      <c r="B389" s="130">
        <v>2718.3701169999999</v>
      </c>
      <c r="C389" s="125">
        <f t="shared" si="28"/>
        <v>-2.2049386234412216E-2</v>
      </c>
      <c r="D389" s="128">
        <f t="shared" si="29"/>
        <v>-22049.386234412217</v>
      </c>
      <c r="E389" s="128">
        <f t="shared" ca="1" si="30"/>
        <v>70214.135888056</v>
      </c>
      <c r="F389" s="124">
        <f t="shared" ca="1" si="31"/>
        <v>0.12171288214158293</v>
      </c>
      <c r="G389" s="128"/>
      <c r="H389" s="128"/>
      <c r="I389" s="124"/>
      <c r="J389" s="125"/>
      <c r="K389" s="128"/>
    </row>
    <row r="390" spans="1:11" x14ac:dyDescent="0.3">
      <c r="A390" s="73">
        <v>43279</v>
      </c>
      <c r="B390" s="130">
        <v>2716.3100589999999</v>
      </c>
      <c r="C390" s="125">
        <f t="shared" si="28"/>
        <v>-2.3784427343079173E-2</v>
      </c>
      <c r="D390" s="128">
        <f t="shared" si="29"/>
        <v>-23784.427343079173</v>
      </c>
      <c r="E390" s="128">
        <f t="shared" ca="1" si="30"/>
        <v>70214.135888056</v>
      </c>
      <c r="F390" s="124">
        <f t="shared" ca="1" si="31"/>
        <v>0.12258135884881871</v>
      </c>
      <c r="G390" s="128"/>
      <c r="H390" s="128"/>
      <c r="I390" s="124"/>
      <c r="J390" s="125"/>
      <c r="K390" s="128"/>
    </row>
    <row r="391" spans="1:11" x14ac:dyDescent="0.3">
      <c r="A391" s="73">
        <v>43278</v>
      </c>
      <c r="B391" s="130">
        <v>2699.6298830000001</v>
      </c>
      <c r="C391" s="125">
        <f t="shared" si="28"/>
        <v>-2.7381172275698584E-2</v>
      </c>
      <c r="D391" s="128">
        <f t="shared" si="29"/>
        <v>-27381.172275698584</v>
      </c>
      <c r="E391" s="128">
        <f t="shared" ca="1" si="30"/>
        <v>70214.135888056</v>
      </c>
      <c r="F391" s="124">
        <f t="shared" ca="1" si="31"/>
        <v>0.1060929279259073</v>
      </c>
      <c r="G391" s="128"/>
      <c r="H391" s="128"/>
      <c r="I391" s="124"/>
      <c r="J391" s="125"/>
      <c r="K391" s="128"/>
    </row>
    <row r="392" spans="1:11" x14ac:dyDescent="0.3">
      <c r="A392" s="73">
        <v>43277</v>
      </c>
      <c r="B392" s="130">
        <v>2723.0600589999999</v>
      </c>
      <c r="C392" s="125">
        <f t="shared" ref="C392:C455" si="32">B392/B402-1</f>
        <v>-2.2889655617207127E-2</v>
      </c>
      <c r="D392" s="128">
        <f t="shared" ref="D392:D455" si="33">C392*$B$5</f>
        <v>-22889.655617207129</v>
      </c>
      <c r="E392" s="128">
        <f t="shared" ref="E392:E455" ca="1" si="34">ABS(_xlfn.PERCENTILE.INC(OFFSET(D392,0,0,Window),1-VaRLevel))</f>
        <v>70214.135888056</v>
      </c>
      <c r="F392" s="124">
        <f t="shared" ca="1" si="31"/>
        <v>0.12551984007713601</v>
      </c>
      <c r="G392" s="128"/>
      <c r="H392" s="128"/>
      <c r="I392" s="124"/>
      <c r="J392" s="125"/>
      <c r="K392" s="128"/>
    </row>
    <row r="393" spans="1:11" x14ac:dyDescent="0.3">
      <c r="A393" s="73">
        <v>43276</v>
      </c>
      <c r="B393" s="130">
        <v>2717.070068</v>
      </c>
      <c r="C393" s="125">
        <f t="shared" si="32"/>
        <v>-2.3339299784327805E-2</v>
      </c>
      <c r="D393" s="128">
        <f t="shared" si="33"/>
        <v>-23339.299784327806</v>
      </c>
      <c r="E393" s="128">
        <f t="shared" ca="1" si="34"/>
        <v>70214.135888056</v>
      </c>
      <c r="F393" s="124">
        <f t="shared" ref="F393:F456" ca="1" si="35">B393/OFFSET(B393,250,0)-1</f>
        <v>0.11397786543621335</v>
      </c>
      <c r="G393" s="128"/>
      <c r="H393" s="128"/>
      <c r="I393" s="124"/>
      <c r="J393" s="125"/>
      <c r="K393" s="128"/>
    </row>
    <row r="394" spans="1:11" x14ac:dyDescent="0.3">
      <c r="A394" s="73">
        <v>43273</v>
      </c>
      <c r="B394" s="130">
        <v>2754.8798830000001</v>
      </c>
      <c r="C394" s="125">
        <f t="shared" si="32"/>
        <v>-8.6901349564365571E-3</v>
      </c>
      <c r="D394" s="128">
        <f t="shared" si="33"/>
        <v>-8690.1349564365573</v>
      </c>
      <c r="E394" s="128">
        <f t="shared" ca="1" si="34"/>
        <v>70214.135888056</v>
      </c>
      <c r="F394" s="124">
        <f t="shared" ca="1" si="35"/>
        <v>0.12983629070992975</v>
      </c>
      <c r="G394" s="128"/>
      <c r="H394" s="128"/>
      <c r="I394" s="124"/>
      <c r="J394" s="125"/>
      <c r="K394" s="128"/>
    </row>
    <row r="395" spans="1:11" x14ac:dyDescent="0.3">
      <c r="A395" s="73">
        <v>43272</v>
      </c>
      <c r="B395" s="130">
        <v>2749.76001</v>
      </c>
      <c r="C395" s="125">
        <f t="shared" si="32"/>
        <v>-7.4394778060623556E-3</v>
      </c>
      <c r="D395" s="128">
        <f t="shared" si="33"/>
        <v>-7439.4778060623557</v>
      </c>
      <c r="E395" s="128">
        <f t="shared" ca="1" si="34"/>
        <v>70214.135888056</v>
      </c>
      <c r="F395" s="124">
        <f t="shared" ca="1" si="35"/>
        <v>0.12949682070240298</v>
      </c>
      <c r="G395" s="128"/>
      <c r="H395" s="128"/>
      <c r="I395" s="124"/>
      <c r="J395" s="125"/>
      <c r="K395" s="128"/>
    </row>
    <row r="396" spans="1:11" x14ac:dyDescent="0.3">
      <c r="A396" s="73">
        <v>43271</v>
      </c>
      <c r="B396" s="130">
        <v>2767.320068</v>
      </c>
      <c r="C396" s="125">
        <f t="shared" si="32"/>
        <v>-1.8143559875892779E-3</v>
      </c>
      <c r="D396" s="128">
        <f t="shared" si="33"/>
        <v>-1814.3559875892779</v>
      </c>
      <c r="E396" s="128">
        <f t="shared" ca="1" si="34"/>
        <v>70214.135888056</v>
      </c>
      <c r="F396" s="124">
        <f t="shared" ca="1" si="35"/>
        <v>0.13619173284207431</v>
      </c>
      <c r="G396" s="128"/>
      <c r="H396" s="128"/>
      <c r="I396" s="124"/>
      <c r="J396" s="125"/>
      <c r="K396" s="128"/>
    </row>
    <row r="397" spans="1:11" x14ac:dyDescent="0.3">
      <c r="A397" s="73">
        <v>43270</v>
      </c>
      <c r="B397" s="130">
        <v>2762.5900879999999</v>
      </c>
      <c r="C397" s="125">
        <f t="shared" si="32"/>
        <v>5.0167486736683031E-3</v>
      </c>
      <c r="D397" s="128">
        <f t="shared" si="33"/>
        <v>5016.7486736683031</v>
      </c>
      <c r="E397" s="128">
        <f t="shared" ca="1" si="34"/>
        <v>70214.135888056</v>
      </c>
      <c r="F397" s="124">
        <f t="shared" ca="1" si="35"/>
        <v>0.13358885821098765</v>
      </c>
      <c r="G397" s="128"/>
      <c r="H397" s="128"/>
      <c r="I397" s="124"/>
      <c r="J397" s="125"/>
      <c r="K397" s="128"/>
    </row>
    <row r="398" spans="1:11" x14ac:dyDescent="0.3">
      <c r="A398" s="73">
        <v>43269</v>
      </c>
      <c r="B398" s="130">
        <v>2773.75</v>
      </c>
      <c r="C398" s="125">
        <f t="shared" si="32"/>
        <v>9.7856403306599837E-3</v>
      </c>
      <c r="D398" s="128">
        <f t="shared" si="33"/>
        <v>9785.6403306599841</v>
      </c>
      <c r="E398" s="128">
        <f t="shared" ca="1" si="34"/>
        <v>70214.135888056</v>
      </c>
      <c r="F398" s="124">
        <f t="shared" ca="1" si="35"/>
        <v>0.1305462669419124</v>
      </c>
      <c r="G398" s="128"/>
      <c r="H398" s="128"/>
      <c r="I398" s="124"/>
      <c r="J398" s="125"/>
      <c r="K398" s="128"/>
    </row>
    <row r="399" spans="1:11" x14ac:dyDescent="0.3">
      <c r="A399" s="73">
        <v>43266</v>
      </c>
      <c r="B399" s="130">
        <v>2779.6599120000001</v>
      </c>
      <c r="C399" s="125">
        <f t="shared" si="32"/>
        <v>1.6470220020691873E-2</v>
      </c>
      <c r="D399" s="128">
        <f t="shared" si="33"/>
        <v>16470.220020691871</v>
      </c>
      <c r="E399" s="128">
        <f t="shared" ca="1" si="34"/>
        <v>70214.135888056</v>
      </c>
      <c r="F399" s="124">
        <f t="shared" ca="1" si="35"/>
        <v>0.14241210938757853</v>
      </c>
      <c r="G399" s="128"/>
      <c r="H399" s="128"/>
      <c r="I399" s="124"/>
      <c r="J399" s="125"/>
      <c r="K399" s="128"/>
    </row>
    <row r="400" spans="1:11" x14ac:dyDescent="0.3">
      <c r="A400" s="73">
        <v>43265</v>
      </c>
      <c r="B400" s="130">
        <v>2782.48999</v>
      </c>
      <c r="C400" s="125">
        <f t="shared" si="32"/>
        <v>2.8544274482441567E-2</v>
      </c>
      <c r="D400" s="128">
        <f t="shared" si="33"/>
        <v>28544.274482441568</v>
      </c>
      <c r="E400" s="128">
        <f t="shared" ca="1" si="34"/>
        <v>70214.135888056</v>
      </c>
      <c r="F400" s="124">
        <f t="shared" ca="1" si="35"/>
        <v>0.14389960558943815</v>
      </c>
      <c r="G400" s="128"/>
      <c r="H400" s="128"/>
      <c r="I400" s="124"/>
      <c r="J400" s="125"/>
      <c r="K400" s="128"/>
    </row>
    <row r="401" spans="1:11" x14ac:dyDescent="0.3">
      <c r="A401" s="73">
        <v>43264</v>
      </c>
      <c r="B401" s="130">
        <v>2775.6298830000001</v>
      </c>
      <c r="C401" s="125">
        <f t="shared" si="32"/>
        <v>1.8949957162602393E-2</v>
      </c>
      <c r="D401" s="128">
        <f t="shared" si="33"/>
        <v>18949.957162602394</v>
      </c>
      <c r="E401" s="128">
        <f t="shared" ca="1" si="34"/>
        <v>70214.135888056</v>
      </c>
      <c r="F401" s="124">
        <f t="shared" ca="1" si="35"/>
        <v>0.13852381202207509</v>
      </c>
      <c r="G401" s="128"/>
      <c r="H401" s="128"/>
      <c r="I401" s="124"/>
      <c r="J401" s="125"/>
      <c r="K401" s="128"/>
    </row>
    <row r="402" spans="1:11" x14ac:dyDescent="0.3">
      <c r="A402" s="73">
        <v>43263</v>
      </c>
      <c r="B402" s="130">
        <v>2786.8500979999999</v>
      </c>
      <c r="C402" s="125">
        <f t="shared" si="32"/>
        <v>3.6057633907278897E-2</v>
      </c>
      <c r="D402" s="128">
        <f t="shared" si="33"/>
        <v>36057.633907278898</v>
      </c>
      <c r="E402" s="128">
        <f t="shared" ca="1" si="34"/>
        <v>70214.135888056</v>
      </c>
      <c r="F402" s="124">
        <f t="shared" ca="1" si="35"/>
        <v>0.14198782391263265</v>
      </c>
      <c r="G402" s="128"/>
      <c r="H402" s="128"/>
      <c r="I402" s="124"/>
      <c r="J402" s="125"/>
      <c r="K402" s="128"/>
    </row>
    <row r="403" spans="1:11" x14ac:dyDescent="0.3">
      <c r="A403" s="73">
        <v>43262</v>
      </c>
      <c r="B403" s="130">
        <v>2782</v>
      </c>
      <c r="C403" s="125">
        <f t="shared" si="32"/>
        <v>2.229421652686403E-2</v>
      </c>
      <c r="D403" s="128">
        <f t="shared" si="33"/>
        <v>22294.216526864031</v>
      </c>
      <c r="E403" s="128">
        <f t="shared" ca="1" si="34"/>
        <v>70214.135888056</v>
      </c>
      <c r="F403" s="124">
        <f t="shared" ca="1" si="35"/>
        <v>0.14514348150373246</v>
      </c>
      <c r="G403" s="128"/>
      <c r="H403" s="128"/>
      <c r="I403" s="124"/>
      <c r="J403" s="125"/>
      <c r="K403" s="128"/>
    </row>
    <row r="404" spans="1:11" x14ac:dyDescent="0.3">
      <c r="A404" s="73">
        <v>43259</v>
      </c>
      <c r="B404" s="130">
        <v>2779.030029</v>
      </c>
      <c r="C404" s="125">
        <f t="shared" si="32"/>
        <v>1.8795648741840809E-2</v>
      </c>
      <c r="D404" s="128">
        <f t="shared" si="33"/>
        <v>18795.648741840811</v>
      </c>
      <c r="E404" s="128">
        <f t="shared" ca="1" si="34"/>
        <v>70214.135888056</v>
      </c>
      <c r="F404" s="124">
        <f t="shared" ca="1" si="35"/>
        <v>0.14280133653428306</v>
      </c>
      <c r="G404" s="128"/>
      <c r="H404" s="128"/>
      <c r="I404" s="124"/>
      <c r="J404" s="125"/>
      <c r="K404" s="128"/>
    </row>
    <row r="405" spans="1:11" x14ac:dyDescent="0.3">
      <c r="A405" s="73">
        <v>43258</v>
      </c>
      <c r="B405" s="130">
        <v>2770.3701169999999</v>
      </c>
      <c r="C405" s="125">
        <f t="shared" si="32"/>
        <v>1.356609707382761E-2</v>
      </c>
      <c r="D405" s="128">
        <f t="shared" si="33"/>
        <v>13566.09707382761</v>
      </c>
      <c r="E405" s="128">
        <f t="shared" ca="1" si="34"/>
        <v>70214.135888056</v>
      </c>
      <c r="F405" s="124">
        <f t="shared" ca="1" si="35"/>
        <v>0.13829462386093683</v>
      </c>
      <c r="G405" s="128"/>
      <c r="H405" s="128"/>
      <c r="I405" s="124"/>
      <c r="J405" s="125"/>
      <c r="K405" s="128"/>
    </row>
    <row r="406" spans="1:11" x14ac:dyDescent="0.3">
      <c r="A406" s="73">
        <v>43257</v>
      </c>
      <c r="B406" s="130">
        <v>2772.3500979999999</v>
      </c>
      <c r="C406" s="125">
        <f t="shared" si="32"/>
        <v>1.7585323236163797E-2</v>
      </c>
      <c r="D406" s="128">
        <f t="shared" si="33"/>
        <v>17585.323236163797</v>
      </c>
      <c r="E406" s="128">
        <f t="shared" ca="1" si="34"/>
        <v>70214.135888056</v>
      </c>
      <c r="F406" s="124">
        <f t="shared" ca="1" si="35"/>
        <v>0.13941253685243815</v>
      </c>
      <c r="G406" s="128"/>
      <c r="H406" s="128"/>
      <c r="I406" s="124"/>
      <c r="J406" s="125"/>
      <c r="K406" s="128"/>
    </row>
    <row r="407" spans="1:11" x14ac:dyDescent="0.3">
      <c r="A407" s="73">
        <v>43256</v>
      </c>
      <c r="B407" s="130">
        <v>2748.8000489999999</v>
      </c>
      <c r="C407" s="125">
        <f t="shared" si="32"/>
        <v>5.7775269546123109E-3</v>
      </c>
      <c r="D407" s="128">
        <f t="shared" si="33"/>
        <v>5777.5269546123109</v>
      </c>
      <c r="E407" s="128">
        <f t="shared" ca="1" si="34"/>
        <v>70214.135888056</v>
      </c>
      <c r="F407" s="124">
        <f t="shared" ca="1" si="35"/>
        <v>0.13150537833171305</v>
      </c>
      <c r="G407" s="128"/>
      <c r="H407" s="128"/>
      <c r="I407" s="124"/>
      <c r="J407" s="125"/>
      <c r="K407" s="128"/>
    </row>
    <row r="408" spans="1:11" x14ac:dyDescent="0.3">
      <c r="A408" s="73">
        <v>43255</v>
      </c>
      <c r="B408" s="130">
        <v>2746.8701169999999</v>
      </c>
      <c r="C408" s="125">
        <f t="shared" si="32"/>
        <v>1.2495584677446381E-2</v>
      </c>
      <c r="D408" s="128">
        <f t="shared" si="33"/>
        <v>12495.584677446381</v>
      </c>
      <c r="E408" s="128">
        <f t="shared" ca="1" si="34"/>
        <v>70214.135888056</v>
      </c>
      <c r="F408" s="124">
        <f t="shared" ca="1" si="35"/>
        <v>0.12756865748461532</v>
      </c>
      <c r="G408" s="128"/>
      <c r="H408" s="128"/>
      <c r="I408" s="124"/>
      <c r="J408" s="125"/>
      <c r="K408" s="128"/>
    </row>
    <row r="409" spans="1:11" x14ac:dyDescent="0.3">
      <c r="A409" s="73">
        <v>43252</v>
      </c>
      <c r="B409" s="130">
        <v>2734.6201169999999</v>
      </c>
      <c r="C409" s="125">
        <f t="shared" si="32"/>
        <v>5.3270375398466463E-3</v>
      </c>
      <c r="D409" s="128">
        <f t="shared" si="33"/>
        <v>5327.0375398466467</v>
      </c>
      <c r="E409" s="128">
        <f t="shared" ca="1" si="34"/>
        <v>70214.135888056</v>
      </c>
      <c r="F409" s="124">
        <f t="shared" ca="1" si="35"/>
        <v>0.12117325077190033</v>
      </c>
      <c r="G409" s="128"/>
      <c r="H409" s="128"/>
      <c r="I409" s="124"/>
      <c r="J409" s="125"/>
      <c r="K409" s="128"/>
    </row>
    <row r="410" spans="1:11" x14ac:dyDescent="0.3">
      <c r="A410" s="73">
        <v>43251</v>
      </c>
      <c r="B410" s="130">
        <v>2705.2700199999999</v>
      </c>
      <c r="C410" s="125">
        <f t="shared" si="32"/>
        <v>-6.3141207754203732E-3</v>
      </c>
      <c r="D410" s="128">
        <f t="shared" si="33"/>
        <v>-6314.1207754203733</v>
      </c>
      <c r="E410" s="128">
        <f t="shared" ca="1" si="34"/>
        <v>70214.135888056</v>
      </c>
      <c r="F410" s="124">
        <f t="shared" ca="1" si="35"/>
        <v>0.11325232887999159</v>
      </c>
      <c r="G410" s="128"/>
      <c r="H410" s="128"/>
      <c r="I410" s="124"/>
      <c r="J410" s="125"/>
      <c r="K410" s="128"/>
    </row>
    <row r="411" spans="1:11" x14ac:dyDescent="0.3">
      <c r="A411" s="73">
        <v>43250</v>
      </c>
      <c r="B411" s="130">
        <v>2724.01001</v>
      </c>
      <c r="C411" s="125">
        <f t="shared" si="32"/>
        <v>4.6322297025500614E-3</v>
      </c>
      <c r="D411" s="128">
        <f t="shared" si="33"/>
        <v>4632.2297025500611</v>
      </c>
      <c r="E411" s="128">
        <f t="shared" ca="1" si="34"/>
        <v>70214.135888056</v>
      </c>
      <c r="F411" s="124">
        <f t="shared" ca="1" si="35"/>
        <v>0.12945101362339351</v>
      </c>
      <c r="G411" s="128"/>
      <c r="H411" s="128"/>
      <c r="I411" s="124"/>
      <c r="J411" s="125"/>
      <c r="K411" s="128"/>
    </row>
    <row r="412" spans="1:11" x14ac:dyDescent="0.3">
      <c r="A412" s="73">
        <v>43249</v>
      </c>
      <c r="B412" s="130">
        <v>2689.860107</v>
      </c>
      <c r="C412" s="125">
        <f t="shared" si="32"/>
        <v>-1.4750131944546774E-2</v>
      </c>
      <c r="D412" s="128">
        <f t="shared" si="33"/>
        <v>-14750.131944546774</v>
      </c>
      <c r="E412" s="128">
        <f t="shared" ca="1" si="34"/>
        <v>70214.135888056</v>
      </c>
      <c r="F412" s="124">
        <f t="shared" ca="1" si="35"/>
        <v>0.11477850607793427</v>
      </c>
      <c r="G412" s="128"/>
      <c r="H412" s="128"/>
      <c r="I412" s="124"/>
      <c r="J412" s="125"/>
      <c r="K412" s="128"/>
    </row>
    <row r="413" spans="1:11" x14ac:dyDescent="0.3">
      <c r="A413" s="73">
        <v>43245</v>
      </c>
      <c r="B413" s="130">
        <v>2721.330078</v>
      </c>
      <c r="C413" s="125">
        <f t="shared" si="32"/>
        <v>-2.3425766090121591E-3</v>
      </c>
      <c r="D413" s="128">
        <f t="shared" si="33"/>
        <v>-2342.5766090121592</v>
      </c>
      <c r="E413" s="128">
        <f t="shared" ca="1" si="34"/>
        <v>70214.135888056</v>
      </c>
      <c r="F413" s="124">
        <f t="shared" ca="1" si="35"/>
        <v>0.12646223700464754</v>
      </c>
      <c r="G413" s="128"/>
      <c r="H413" s="128"/>
      <c r="I413" s="124"/>
      <c r="J413" s="125"/>
      <c r="K413" s="128"/>
    </row>
    <row r="414" spans="1:11" x14ac:dyDescent="0.3">
      <c r="A414" s="73">
        <v>43244</v>
      </c>
      <c r="B414" s="130">
        <v>2727.76001</v>
      </c>
      <c r="C414" s="125">
        <f t="shared" si="32"/>
        <v>1.7222994204642017E-3</v>
      </c>
      <c r="D414" s="128">
        <f t="shared" si="33"/>
        <v>1722.2994204642016</v>
      </c>
      <c r="E414" s="128">
        <f t="shared" ca="1" si="34"/>
        <v>70214.135888056</v>
      </c>
      <c r="F414" s="124">
        <f t="shared" ca="1" si="35"/>
        <v>0.12947448032385611</v>
      </c>
      <c r="G414" s="128"/>
      <c r="H414" s="128"/>
      <c r="I414" s="124"/>
      <c r="J414" s="125"/>
      <c r="K414" s="128"/>
    </row>
    <row r="415" spans="1:11" x14ac:dyDescent="0.3">
      <c r="A415" s="73">
        <v>43243</v>
      </c>
      <c r="B415" s="130">
        <v>2733.290039</v>
      </c>
      <c r="C415" s="125">
        <f t="shared" si="32"/>
        <v>1.3158918776777329E-2</v>
      </c>
      <c r="D415" s="128">
        <f t="shared" si="33"/>
        <v>13158.918776777329</v>
      </c>
      <c r="E415" s="128">
        <f t="shared" ca="1" si="34"/>
        <v>70214.135888056</v>
      </c>
      <c r="F415" s="124">
        <f t="shared" ca="1" si="35"/>
        <v>0.13679151911158027</v>
      </c>
      <c r="G415" s="128"/>
      <c r="H415" s="128"/>
      <c r="I415" s="124"/>
      <c r="J415" s="125"/>
      <c r="K415" s="128"/>
    </row>
    <row r="416" spans="1:11" x14ac:dyDescent="0.3">
      <c r="A416" s="73">
        <v>43242</v>
      </c>
      <c r="B416" s="130">
        <v>2724.4399410000001</v>
      </c>
      <c r="C416" s="125">
        <f t="shared" si="32"/>
        <v>1.9656284818853287E-2</v>
      </c>
      <c r="D416" s="128">
        <f t="shared" si="33"/>
        <v>19656.284818853288</v>
      </c>
      <c r="E416" s="128">
        <f t="shared" ca="1" si="34"/>
        <v>70214.135888056</v>
      </c>
      <c r="F416" s="124">
        <f t="shared" ca="1" si="35"/>
        <v>0.13593116701938412</v>
      </c>
      <c r="G416" s="128"/>
      <c r="H416" s="128"/>
      <c r="I416" s="124"/>
      <c r="J416" s="125"/>
      <c r="K416" s="128"/>
    </row>
    <row r="417" spans="1:11" x14ac:dyDescent="0.3">
      <c r="A417" s="73">
        <v>43241</v>
      </c>
      <c r="B417" s="130">
        <v>2733.01001</v>
      </c>
      <c r="C417" s="125">
        <f t="shared" si="32"/>
        <v>2.2592027195409425E-2</v>
      </c>
      <c r="D417" s="128">
        <f t="shared" si="33"/>
        <v>22592.027195409424</v>
      </c>
      <c r="E417" s="128">
        <f t="shared" ca="1" si="34"/>
        <v>70214.135888056</v>
      </c>
      <c r="F417" s="124">
        <f t="shared" ca="1" si="35"/>
        <v>0.14159864460949656</v>
      </c>
      <c r="G417" s="128"/>
      <c r="H417" s="128"/>
      <c r="I417" s="124"/>
      <c r="J417" s="125"/>
      <c r="K417" s="128"/>
    </row>
    <row r="418" spans="1:11" x14ac:dyDescent="0.3">
      <c r="A418" s="73">
        <v>43238</v>
      </c>
      <c r="B418" s="130">
        <v>2712.969971</v>
      </c>
      <c r="C418" s="125">
        <f t="shared" si="32"/>
        <v>1.8603919190779417E-2</v>
      </c>
      <c r="D418" s="128">
        <f t="shared" si="33"/>
        <v>18603.919190779416</v>
      </c>
      <c r="E418" s="128">
        <f t="shared" ca="1" si="34"/>
        <v>70214.135888056</v>
      </c>
      <c r="F418" s="124">
        <f t="shared" ca="1" si="35"/>
        <v>0.13907537537063708</v>
      </c>
      <c r="G418" s="128"/>
      <c r="H418" s="128"/>
      <c r="I418" s="124"/>
      <c r="J418" s="125"/>
      <c r="K418" s="128"/>
    </row>
    <row r="419" spans="1:11" x14ac:dyDescent="0.3">
      <c r="A419" s="73">
        <v>43237</v>
      </c>
      <c r="B419" s="130">
        <v>2720.1298830000001</v>
      </c>
      <c r="C419" s="125">
        <f t="shared" si="32"/>
        <v>3.4376116060402584E-2</v>
      </c>
      <c r="D419" s="128">
        <f t="shared" si="33"/>
        <v>34376.116060402586</v>
      </c>
      <c r="E419" s="128">
        <f t="shared" ca="1" si="34"/>
        <v>70214.135888056</v>
      </c>
      <c r="F419" s="124">
        <f t="shared" ca="1" si="35"/>
        <v>0.14981059311520695</v>
      </c>
      <c r="G419" s="128"/>
      <c r="H419" s="128"/>
      <c r="I419" s="124"/>
      <c r="J419" s="125"/>
      <c r="K419" s="128"/>
    </row>
    <row r="420" spans="1:11" x14ac:dyDescent="0.3">
      <c r="A420" s="73">
        <v>43236</v>
      </c>
      <c r="B420" s="130">
        <v>2722.459961</v>
      </c>
      <c r="C420" s="125">
        <f t="shared" si="32"/>
        <v>3.2929024334785506E-2</v>
      </c>
      <c r="D420" s="128">
        <f t="shared" si="33"/>
        <v>32929.024334785507</v>
      </c>
      <c r="E420" s="128">
        <f t="shared" ca="1" si="34"/>
        <v>70214.135888056</v>
      </c>
      <c r="F420" s="124">
        <f t="shared" ca="1" si="35"/>
        <v>0.15503830138092822</v>
      </c>
      <c r="G420" s="128"/>
      <c r="H420" s="128"/>
      <c r="I420" s="124"/>
      <c r="J420" s="125"/>
      <c r="K420" s="128"/>
    </row>
    <row r="421" spans="1:11" x14ac:dyDescent="0.3">
      <c r="A421" s="73">
        <v>43235</v>
      </c>
      <c r="B421" s="130">
        <v>2711.4499510000001</v>
      </c>
      <c r="C421" s="125">
        <f t="shared" si="32"/>
        <v>2.1338669939131139E-2</v>
      </c>
      <c r="D421" s="128">
        <f t="shared" si="33"/>
        <v>21338.669939131138</v>
      </c>
      <c r="E421" s="128">
        <f t="shared" ca="1" si="34"/>
        <v>70214.135888056</v>
      </c>
      <c r="F421" s="124">
        <f t="shared" ca="1" si="35"/>
        <v>0.1294555432848048</v>
      </c>
      <c r="G421" s="128"/>
      <c r="H421" s="128"/>
      <c r="I421" s="124"/>
      <c r="J421" s="125"/>
      <c r="K421" s="128"/>
    </row>
    <row r="422" spans="1:11" x14ac:dyDescent="0.3">
      <c r="A422" s="73">
        <v>43234</v>
      </c>
      <c r="B422" s="130">
        <v>2730.1298830000001</v>
      </c>
      <c r="C422" s="125">
        <f t="shared" si="32"/>
        <v>3.0996330311429121E-2</v>
      </c>
      <c r="D422" s="128">
        <f t="shared" si="33"/>
        <v>30996.330311429119</v>
      </c>
      <c r="E422" s="128">
        <f t="shared" ca="1" si="34"/>
        <v>70214.135888056</v>
      </c>
      <c r="F422" s="124">
        <f t="shared" ca="1" si="35"/>
        <v>0.13645551205544026</v>
      </c>
      <c r="G422" s="128"/>
      <c r="H422" s="128"/>
      <c r="I422" s="124"/>
      <c r="J422" s="125"/>
      <c r="K422" s="128"/>
    </row>
    <row r="423" spans="1:11" x14ac:dyDescent="0.3">
      <c r="A423" s="73">
        <v>43231</v>
      </c>
      <c r="B423" s="130">
        <v>2727.719971</v>
      </c>
      <c r="C423" s="125">
        <f t="shared" si="32"/>
        <v>2.1652438061737778E-2</v>
      </c>
      <c r="D423" s="128">
        <f t="shared" si="33"/>
        <v>21652.438061737779</v>
      </c>
      <c r="E423" s="128">
        <f t="shared" ca="1" si="34"/>
        <v>70214.135888056</v>
      </c>
      <c r="F423" s="124">
        <f t="shared" ca="1" si="35"/>
        <v>0.14087585545436188</v>
      </c>
      <c r="G423" s="128"/>
      <c r="H423" s="128"/>
      <c r="I423" s="124"/>
      <c r="J423" s="125"/>
      <c r="K423" s="128"/>
    </row>
    <row r="424" spans="1:11" x14ac:dyDescent="0.3">
      <c r="A424" s="73">
        <v>43230</v>
      </c>
      <c r="B424" s="130">
        <v>2723.070068</v>
      </c>
      <c r="C424" s="125">
        <f t="shared" si="32"/>
        <v>2.1046640809973871E-2</v>
      </c>
      <c r="D424" s="128">
        <f t="shared" si="33"/>
        <v>21046.640809973873</v>
      </c>
      <c r="E424" s="128">
        <f t="shared" ca="1" si="34"/>
        <v>70214.135888056</v>
      </c>
      <c r="F424" s="124">
        <f t="shared" ca="1" si="35"/>
        <v>0.13724717892182858</v>
      </c>
      <c r="G424" s="128"/>
      <c r="H424" s="128"/>
      <c r="I424" s="124"/>
      <c r="J424" s="125"/>
      <c r="K424" s="128"/>
    </row>
    <row r="425" spans="1:11" x14ac:dyDescent="0.3">
      <c r="A425" s="73">
        <v>43229</v>
      </c>
      <c r="B425" s="130">
        <v>2697.790039</v>
      </c>
      <c r="C425" s="125">
        <f t="shared" si="32"/>
        <v>2.2122504799577669E-2</v>
      </c>
      <c r="D425" s="128">
        <f t="shared" si="33"/>
        <v>22122.504799577669</v>
      </c>
      <c r="E425" s="128">
        <f t="shared" ca="1" si="34"/>
        <v>70214.135888056</v>
      </c>
      <c r="F425" s="124">
        <f t="shared" ca="1" si="35"/>
        <v>0.1242525599936446</v>
      </c>
      <c r="G425" s="128"/>
      <c r="H425" s="128"/>
      <c r="I425" s="124"/>
      <c r="J425" s="125"/>
      <c r="K425" s="128"/>
    </row>
    <row r="426" spans="1:11" x14ac:dyDescent="0.3">
      <c r="A426" s="73">
        <v>43228</v>
      </c>
      <c r="B426" s="130">
        <v>2671.919922</v>
      </c>
      <c r="C426" s="125">
        <f t="shared" si="32"/>
        <v>1.4180683743524547E-2</v>
      </c>
      <c r="D426" s="128">
        <f t="shared" si="33"/>
        <v>14180.683743524547</v>
      </c>
      <c r="E426" s="128">
        <f t="shared" ca="1" si="34"/>
        <v>70214.135888056</v>
      </c>
      <c r="F426" s="124">
        <f t="shared" ca="1" si="35"/>
        <v>0.11473057463285574</v>
      </c>
      <c r="G426" s="128"/>
      <c r="H426" s="128"/>
      <c r="I426" s="124"/>
      <c r="J426" s="125"/>
      <c r="K426" s="128"/>
    </row>
    <row r="427" spans="1:11" x14ac:dyDescent="0.3">
      <c r="A427" s="73">
        <v>43227</v>
      </c>
      <c r="B427" s="130">
        <v>2672.6298830000001</v>
      </c>
      <c r="C427" s="125">
        <f t="shared" si="32"/>
        <v>8.7625088129983375E-4</v>
      </c>
      <c r="D427" s="128">
        <f t="shared" si="33"/>
        <v>876.25088129983374</v>
      </c>
      <c r="E427" s="128">
        <f t="shared" ca="1" si="34"/>
        <v>70214.135888056</v>
      </c>
      <c r="F427" s="124">
        <f t="shared" ca="1" si="35"/>
        <v>0.11388359214646293</v>
      </c>
      <c r="G427" s="128"/>
      <c r="H427" s="128"/>
      <c r="I427" s="124"/>
      <c r="J427" s="125"/>
      <c r="K427" s="128"/>
    </row>
    <row r="428" spans="1:11" x14ac:dyDescent="0.3">
      <c r="A428" s="73">
        <v>43224</v>
      </c>
      <c r="B428" s="130">
        <v>2663.419922</v>
      </c>
      <c r="C428" s="125">
        <f t="shared" si="32"/>
        <v>-2.5167112096324828E-3</v>
      </c>
      <c r="D428" s="128">
        <f t="shared" si="33"/>
        <v>-2516.7112096324827</v>
      </c>
      <c r="E428" s="128">
        <f t="shared" ca="1" si="34"/>
        <v>70214.135888056</v>
      </c>
      <c r="F428" s="124">
        <f t="shared" ca="1" si="35"/>
        <v>0.11008668343827521</v>
      </c>
      <c r="G428" s="128"/>
      <c r="H428" s="128"/>
      <c r="I428" s="124"/>
      <c r="J428" s="125"/>
      <c r="K428" s="128"/>
    </row>
    <row r="429" spans="1:11" x14ac:dyDescent="0.3">
      <c r="A429" s="73">
        <v>43223</v>
      </c>
      <c r="B429" s="130">
        <v>2629.7299800000001</v>
      </c>
      <c r="C429" s="125">
        <f t="shared" si="32"/>
        <v>-2.354134622329318E-2</v>
      </c>
      <c r="D429" s="128">
        <f t="shared" si="33"/>
        <v>-23541.346223293182</v>
      </c>
      <c r="E429" s="128">
        <f t="shared" ca="1" si="34"/>
        <v>70214.135888056</v>
      </c>
      <c r="F429" s="124">
        <f t="shared" ca="1" si="35"/>
        <v>0.1005264479851482</v>
      </c>
      <c r="G429" s="128"/>
      <c r="H429" s="128"/>
      <c r="I429" s="124"/>
      <c r="J429" s="125"/>
      <c r="K429" s="128"/>
    </row>
    <row r="430" spans="1:11" x14ac:dyDescent="0.3">
      <c r="A430" s="73">
        <v>43222</v>
      </c>
      <c r="B430" s="130">
        <v>2635.669922</v>
      </c>
      <c r="C430" s="125">
        <f t="shared" si="32"/>
        <v>-2.6939709183408933E-2</v>
      </c>
      <c r="D430" s="128">
        <f t="shared" si="33"/>
        <v>-26939.709183408933</v>
      </c>
      <c r="E430" s="128">
        <f t="shared" ca="1" si="34"/>
        <v>70214.135888056</v>
      </c>
      <c r="F430" s="124">
        <f t="shared" ca="1" si="35"/>
        <v>0.10365434508488169</v>
      </c>
      <c r="G430" s="128"/>
      <c r="H430" s="128"/>
      <c r="I430" s="124"/>
      <c r="J430" s="125"/>
      <c r="K430" s="128"/>
    </row>
    <row r="431" spans="1:11" x14ac:dyDescent="0.3">
      <c r="A431" s="73">
        <v>43221</v>
      </c>
      <c r="B431" s="130">
        <v>2654.8000489999999</v>
      </c>
      <c r="C431" s="125">
        <f t="shared" si="32"/>
        <v>-1.9062236425518631E-2</v>
      </c>
      <c r="D431" s="128">
        <f t="shared" si="33"/>
        <v>-19062.236425518629</v>
      </c>
      <c r="E431" s="128">
        <f t="shared" ca="1" si="34"/>
        <v>70214.135888056</v>
      </c>
      <c r="F431" s="124">
        <f t="shared" ca="1" si="35"/>
        <v>0.110251523563619</v>
      </c>
      <c r="G431" s="128"/>
      <c r="H431" s="128"/>
      <c r="I431" s="124"/>
      <c r="J431" s="125"/>
      <c r="K431" s="128"/>
    </row>
    <row r="432" spans="1:11" x14ac:dyDescent="0.3">
      <c r="A432" s="73">
        <v>43220</v>
      </c>
      <c r="B432" s="130">
        <v>2648.0500489999999</v>
      </c>
      <c r="C432" s="125">
        <f t="shared" si="32"/>
        <v>-1.1124651966148313E-2</v>
      </c>
      <c r="D432" s="128">
        <f t="shared" si="33"/>
        <v>-11124.651966148313</v>
      </c>
      <c r="E432" s="128">
        <f t="shared" ca="1" si="34"/>
        <v>70214.135888056</v>
      </c>
      <c r="F432" s="124">
        <f t="shared" ca="1" si="35"/>
        <v>0.10874542568148327</v>
      </c>
      <c r="G432" s="128"/>
      <c r="H432" s="128"/>
      <c r="I432" s="124"/>
      <c r="J432" s="125"/>
      <c r="K432" s="128"/>
    </row>
    <row r="433" spans="1:11" x14ac:dyDescent="0.3">
      <c r="A433" s="73">
        <v>43217</v>
      </c>
      <c r="B433" s="130">
        <v>2669.9099120000001</v>
      </c>
      <c r="C433" s="125">
        <f t="shared" si="32"/>
        <v>5.1236165903485453E-3</v>
      </c>
      <c r="D433" s="128">
        <f t="shared" si="33"/>
        <v>5123.6165903485453</v>
      </c>
      <c r="E433" s="128">
        <f t="shared" ca="1" si="34"/>
        <v>70214.135888056</v>
      </c>
      <c r="F433" s="124">
        <f t="shared" ca="1" si="35"/>
        <v>0.11983473151241575</v>
      </c>
      <c r="G433" s="128"/>
      <c r="H433" s="128"/>
      <c r="I433" s="124"/>
      <c r="J433" s="125"/>
      <c r="K433" s="128"/>
    </row>
    <row r="434" spans="1:11" x14ac:dyDescent="0.3">
      <c r="A434" s="73">
        <v>43216</v>
      </c>
      <c r="B434" s="130">
        <v>2666.9399410000001</v>
      </c>
      <c r="C434" s="125">
        <f t="shared" si="32"/>
        <v>1.1073431248140864E-3</v>
      </c>
      <c r="D434" s="128">
        <f t="shared" si="33"/>
        <v>1107.3431248140864</v>
      </c>
      <c r="E434" s="128">
        <f t="shared" ca="1" si="34"/>
        <v>70214.135888056</v>
      </c>
      <c r="F434" s="124">
        <f t="shared" ca="1" si="35"/>
        <v>0.11644901713895428</v>
      </c>
      <c r="G434" s="128"/>
      <c r="H434" s="128"/>
      <c r="I434" s="124"/>
      <c r="J434" s="125"/>
      <c r="K434" s="128"/>
    </row>
    <row r="435" spans="1:11" x14ac:dyDescent="0.3">
      <c r="A435" s="73">
        <v>43215</v>
      </c>
      <c r="B435" s="130">
        <v>2639.3999020000001</v>
      </c>
      <c r="C435" s="125">
        <f t="shared" si="32"/>
        <v>-1.0559570138034546E-3</v>
      </c>
      <c r="D435" s="128">
        <f t="shared" si="33"/>
        <v>-1055.9570138034546</v>
      </c>
      <c r="E435" s="128">
        <f t="shared" ca="1" si="34"/>
        <v>70214.135888056</v>
      </c>
      <c r="F435" s="124">
        <f t="shared" ca="1" si="35"/>
        <v>0.10553098752686685</v>
      </c>
      <c r="G435" s="128"/>
      <c r="H435" s="128"/>
      <c r="I435" s="124"/>
      <c r="J435" s="125"/>
      <c r="K435" s="128"/>
    </row>
    <row r="436" spans="1:11" x14ac:dyDescent="0.3">
      <c r="A436" s="73">
        <v>43214</v>
      </c>
      <c r="B436" s="130">
        <v>2634.5600589999999</v>
      </c>
      <c r="C436" s="125">
        <f t="shared" si="32"/>
        <v>-8.3971203022868979E-3</v>
      </c>
      <c r="D436" s="128">
        <f t="shared" si="33"/>
        <v>-8397.1203022868976</v>
      </c>
      <c r="E436" s="128">
        <f t="shared" ca="1" si="34"/>
        <v>70214.135888056</v>
      </c>
      <c r="F436" s="124">
        <f t="shared" ca="1" si="35"/>
        <v>0.10296781014164891</v>
      </c>
      <c r="G436" s="128"/>
      <c r="H436" s="128"/>
      <c r="I436" s="124"/>
      <c r="J436" s="125"/>
      <c r="K436" s="128"/>
    </row>
    <row r="437" spans="1:11" x14ac:dyDescent="0.3">
      <c r="A437" s="73">
        <v>43213</v>
      </c>
      <c r="B437" s="130">
        <v>2670.290039</v>
      </c>
      <c r="C437" s="125">
        <f t="shared" si="32"/>
        <v>2.186246878258391E-2</v>
      </c>
      <c r="D437" s="128">
        <f t="shared" si="33"/>
        <v>21862.46878258391</v>
      </c>
      <c r="E437" s="128">
        <f t="shared" ca="1" si="34"/>
        <v>70214.135888056</v>
      </c>
      <c r="F437" s="124">
        <f t="shared" ca="1" si="35"/>
        <v>0.12473523122972541</v>
      </c>
      <c r="G437" s="128"/>
      <c r="H437" s="128"/>
      <c r="I437" s="124"/>
      <c r="J437" s="125"/>
      <c r="K437" s="128"/>
    </row>
    <row r="438" spans="1:11" x14ac:dyDescent="0.3">
      <c r="A438" s="73">
        <v>43210</v>
      </c>
      <c r="B438" s="130">
        <v>2670.139893</v>
      </c>
      <c r="C438" s="125">
        <f t="shared" si="32"/>
        <v>2.5214313365565788E-2</v>
      </c>
      <c r="D438" s="128">
        <f t="shared" si="33"/>
        <v>25214.313365565788</v>
      </c>
      <c r="E438" s="128">
        <f t="shared" ca="1" si="34"/>
        <v>70214.135888056</v>
      </c>
      <c r="F438" s="124">
        <f t="shared" ca="1" si="35"/>
        <v>0.13686351118067819</v>
      </c>
      <c r="G438" s="128"/>
      <c r="H438" s="128"/>
      <c r="I438" s="124"/>
      <c r="J438" s="125"/>
      <c r="K438" s="128"/>
    </row>
    <row r="439" spans="1:11" x14ac:dyDescent="0.3">
      <c r="A439" s="73">
        <v>43209</v>
      </c>
      <c r="B439" s="130">
        <v>2693.1298830000001</v>
      </c>
      <c r="C439" s="125">
        <f t="shared" si="32"/>
        <v>1.1374995868696836E-2</v>
      </c>
      <c r="D439" s="128">
        <f t="shared" si="33"/>
        <v>11374.995868696835</v>
      </c>
      <c r="E439" s="128">
        <f t="shared" ca="1" si="34"/>
        <v>70214.135888056</v>
      </c>
      <c r="F439" s="124">
        <f t="shared" ca="1" si="35"/>
        <v>0.14317176989985914</v>
      </c>
      <c r="G439" s="128"/>
      <c r="H439" s="128"/>
      <c r="I439" s="124"/>
      <c r="J439" s="125"/>
      <c r="K439" s="128"/>
    </row>
    <row r="440" spans="1:11" x14ac:dyDescent="0.3">
      <c r="A440" s="73">
        <v>43208</v>
      </c>
      <c r="B440" s="130">
        <v>2708.639893</v>
      </c>
      <c r="C440" s="125">
        <f t="shared" si="32"/>
        <v>2.4180510164385938E-2</v>
      </c>
      <c r="D440" s="128">
        <f t="shared" si="33"/>
        <v>24180.510164385938</v>
      </c>
      <c r="E440" s="128">
        <f t="shared" ca="1" si="34"/>
        <v>70214.135888056</v>
      </c>
      <c r="F440" s="124">
        <f t="shared" ca="1" si="35"/>
        <v>0.15844441736856796</v>
      </c>
      <c r="G440" s="128"/>
      <c r="H440" s="128"/>
      <c r="I440" s="124"/>
      <c r="J440" s="125"/>
      <c r="K440" s="128"/>
    </row>
    <row r="441" spans="1:11" x14ac:dyDescent="0.3">
      <c r="A441" s="73">
        <v>43207</v>
      </c>
      <c r="B441" s="130">
        <v>2706.389893</v>
      </c>
      <c r="C441" s="125">
        <f t="shared" si="32"/>
        <v>3.5166074594326746E-2</v>
      </c>
      <c r="D441" s="128">
        <f t="shared" si="33"/>
        <v>35166.074594326747</v>
      </c>
      <c r="E441" s="128">
        <f t="shared" ca="1" si="34"/>
        <v>70214.135888056</v>
      </c>
      <c r="F441" s="124">
        <f t="shared" ca="1" si="35"/>
        <v>0.15549548122664403</v>
      </c>
      <c r="G441" s="128"/>
      <c r="H441" s="128"/>
      <c r="I441" s="124"/>
      <c r="J441" s="125"/>
      <c r="K441" s="128"/>
    </row>
    <row r="442" spans="1:11" x14ac:dyDescent="0.3">
      <c r="A442" s="73">
        <v>43206</v>
      </c>
      <c r="B442" s="130">
        <v>2677.8400879999999</v>
      </c>
      <c r="C442" s="125">
        <f t="shared" si="32"/>
        <v>3.7166796810275793E-2</v>
      </c>
      <c r="D442" s="128">
        <f t="shared" si="33"/>
        <v>37166.796810275795</v>
      </c>
      <c r="E442" s="128">
        <f t="shared" ca="1" si="34"/>
        <v>70214.135888056</v>
      </c>
      <c r="F442" s="124">
        <f t="shared" ca="1" si="35"/>
        <v>0.13998666527606662</v>
      </c>
      <c r="G442" s="128"/>
      <c r="H442" s="128"/>
      <c r="I442" s="124"/>
      <c r="J442" s="125"/>
      <c r="K442" s="128"/>
    </row>
    <row r="443" spans="1:11" x14ac:dyDescent="0.3">
      <c r="A443" s="73">
        <v>43203</v>
      </c>
      <c r="B443" s="130">
        <v>2656.3000489999999</v>
      </c>
      <c r="C443" s="125">
        <f t="shared" si="32"/>
        <v>5.8427455029588238E-3</v>
      </c>
      <c r="D443" s="128">
        <f t="shared" si="33"/>
        <v>5842.7455029588236</v>
      </c>
      <c r="E443" s="128">
        <f t="shared" ca="1" si="34"/>
        <v>70214.135888056</v>
      </c>
      <c r="F443" s="124">
        <f t="shared" ca="1" si="35"/>
        <v>0.14055694836183275</v>
      </c>
      <c r="G443" s="128"/>
      <c r="H443" s="128"/>
      <c r="I443" s="124"/>
      <c r="J443" s="125"/>
      <c r="K443" s="128"/>
    </row>
    <row r="444" spans="1:11" x14ac:dyDescent="0.3">
      <c r="A444" s="73">
        <v>43202</v>
      </c>
      <c r="B444" s="130">
        <v>2663.98999</v>
      </c>
      <c r="C444" s="125">
        <f t="shared" si="32"/>
        <v>2.2644909788867684E-2</v>
      </c>
      <c r="D444" s="128">
        <f t="shared" si="33"/>
        <v>22644.909788867684</v>
      </c>
      <c r="E444" s="128">
        <f t="shared" ca="1" si="34"/>
        <v>70214.135888056</v>
      </c>
      <c r="F444" s="124">
        <f t="shared" ca="1" si="35"/>
        <v>0.13606379177729733</v>
      </c>
      <c r="G444" s="128"/>
      <c r="H444" s="128"/>
      <c r="I444" s="124"/>
      <c r="J444" s="125"/>
      <c r="K444" s="128"/>
    </row>
    <row r="445" spans="1:11" x14ac:dyDescent="0.3">
      <c r="A445" s="73">
        <v>43201</v>
      </c>
      <c r="B445" s="130">
        <v>2642.1899410000001</v>
      </c>
      <c r="C445" s="125">
        <f t="shared" si="32"/>
        <v>1.1318072538595514E-2</v>
      </c>
      <c r="D445" s="128">
        <f t="shared" si="33"/>
        <v>11318.072538595514</v>
      </c>
      <c r="E445" s="128">
        <f t="shared" ca="1" si="34"/>
        <v>70214.135888056</v>
      </c>
      <c r="F445" s="124">
        <f t="shared" ca="1" si="35"/>
        <v>0.12253052895623839</v>
      </c>
      <c r="G445" s="128"/>
      <c r="H445" s="128"/>
      <c r="I445" s="124"/>
      <c r="J445" s="125"/>
      <c r="K445" s="128"/>
    </row>
    <row r="446" spans="1:11" x14ac:dyDescent="0.3">
      <c r="A446" s="73">
        <v>43200</v>
      </c>
      <c r="B446" s="130">
        <v>2656.8701169999999</v>
      </c>
      <c r="C446" s="125">
        <f t="shared" si="32"/>
        <v>-6.3189782740102896E-4</v>
      </c>
      <c r="D446" s="128">
        <f t="shared" si="33"/>
        <v>-631.89782740102896</v>
      </c>
      <c r="E446" s="128">
        <f t="shared" ca="1" si="34"/>
        <v>70214.135888056</v>
      </c>
      <c r="F446" s="124">
        <f t="shared" ca="1" si="35"/>
        <v>0.12714886396727421</v>
      </c>
      <c r="G446" s="128"/>
      <c r="H446" s="128"/>
      <c r="I446" s="124"/>
      <c r="J446" s="125"/>
      <c r="K446" s="128"/>
    </row>
    <row r="447" spans="1:11" x14ac:dyDescent="0.3">
      <c r="A447" s="73">
        <v>43199</v>
      </c>
      <c r="B447" s="130">
        <v>2613.1599120000001</v>
      </c>
      <c r="C447" s="125">
        <f t="shared" si="32"/>
        <v>9.6203248142756603E-3</v>
      </c>
      <c r="D447" s="128">
        <f t="shared" si="33"/>
        <v>9620.3248142756602</v>
      </c>
      <c r="E447" s="128">
        <f t="shared" ca="1" si="34"/>
        <v>70214.135888056</v>
      </c>
      <c r="F447" s="124">
        <f t="shared" ca="1" si="35"/>
        <v>0.10936764764540685</v>
      </c>
      <c r="G447" s="128"/>
      <c r="H447" s="128"/>
      <c r="I447" s="124"/>
      <c r="J447" s="125"/>
      <c r="K447" s="128"/>
    </row>
    <row r="448" spans="1:11" x14ac:dyDescent="0.3">
      <c r="A448" s="73">
        <v>43196</v>
      </c>
      <c r="B448" s="130">
        <v>2604.469971</v>
      </c>
      <c r="C448" s="125">
        <f t="shared" si="32"/>
        <v>-1.4835313851201737E-2</v>
      </c>
      <c r="D448" s="128">
        <f t="shared" si="33"/>
        <v>-14835.313851201738</v>
      </c>
      <c r="E448" s="128">
        <f t="shared" ca="1" si="34"/>
        <v>70214.135888056</v>
      </c>
      <c r="F448" s="124">
        <f t="shared" ca="1" si="35"/>
        <v>0.10476395744950762</v>
      </c>
      <c r="G448" s="128"/>
      <c r="H448" s="128"/>
      <c r="I448" s="124"/>
      <c r="J448" s="125"/>
      <c r="K448" s="128"/>
    </row>
    <row r="449" spans="1:11" x14ac:dyDescent="0.3">
      <c r="A449" s="73">
        <v>43195</v>
      </c>
      <c r="B449" s="130">
        <v>2662.8400879999999</v>
      </c>
      <c r="C449" s="125">
        <f t="shared" si="32"/>
        <v>-1.8101442600250817E-2</v>
      </c>
      <c r="D449" s="128">
        <f t="shared" si="33"/>
        <v>-18101.442600250815</v>
      </c>
      <c r="E449" s="128">
        <f t="shared" ca="1" si="34"/>
        <v>70214.135888056</v>
      </c>
      <c r="F449" s="124">
        <f t="shared" ca="1" si="35"/>
        <v>0.13170281708214704</v>
      </c>
      <c r="G449" s="128"/>
      <c r="H449" s="128"/>
      <c r="I449" s="124"/>
      <c r="J449" s="125"/>
      <c r="K449" s="128"/>
    </row>
    <row r="450" spans="1:11" x14ac:dyDescent="0.3">
      <c r="A450" s="73">
        <v>43194</v>
      </c>
      <c r="B450" s="130">
        <v>2644.6899410000001</v>
      </c>
      <c r="C450" s="125">
        <f t="shared" si="32"/>
        <v>-2.6592417045997574E-2</v>
      </c>
      <c r="D450" s="128">
        <f t="shared" si="33"/>
        <v>-26592.417045997572</v>
      </c>
      <c r="E450" s="128">
        <f t="shared" ca="1" si="34"/>
        <v>70214.135888056</v>
      </c>
      <c r="F450" s="124">
        <f t="shared" ca="1" si="35"/>
        <v>0.12055540285780442</v>
      </c>
      <c r="G450" s="128"/>
      <c r="H450" s="128"/>
      <c r="I450" s="124"/>
      <c r="J450" s="125"/>
      <c r="K450" s="128"/>
    </row>
    <row r="451" spans="1:11" x14ac:dyDescent="0.3">
      <c r="A451" s="73">
        <v>43193</v>
      </c>
      <c r="B451" s="130">
        <v>2614.4499510000001</v>
      </c>
      <c r="C451" s="125">
        <f t="shared" si="32"/>
        <v>-3.6296674369734716E-2</v>
      </c>
      <c r="D451" s="128">
        <f t="shared" si="33"/>
        <v>-36296.674369734719</v>
      </c>
      <c r="E451" s="128">
        <f t="shared" ca="1" si="34"/>
        <v>70214.135888056</v>
      </c>
      <c r="F451" s="124">
        <f t="shared" ca="1" si="35"/>
        <v>0.10836252287738812</v>
      </c>
      <c r="G451" s="128"/>
      <c r="H451" s="128"/>
      <c r="I451" s="124"/>
      <c r="J451" s="125"/>
      <c r="K451" s="128"/>
    </row>
    <row r="452" spans="1:11" x14ac:dyDescent="0.3">
      <c r="A452" s="73">
        <v>43192</v>
      </c>
      <c r="B452" s="130">
        <v>2581.8798830000001</v>
      </c>
      <c r="C452" s="125">
        <f t="shared" si="32"/>
        <v>-6.1820315471890264E-2</v>
      </c>
      <c r="D452" s="128">
        <f t="shared" si="33"/>
        <v>-61820.315471890266</v>
      </c>
      <c r="E452" s="128">
        <f t="shared" ca="1" si="34"/>
        <v>70214.135888056</v>
      </c>
      <c r="F452" s="124">
        <f t="shared" ca="1" si="35"/>
        <v>9.2757463723998734E-2</v>
      </c>
      <c r="G452" s="128"/>
      <c r="H452" s="128"/>
      <c r="I452" s="124"/>
      <c r="J452" s="125"/>
      <c r="K452" s="128"/>
    </row>
    <row r="453" spans="1:11" x14ac:dyDescent="0.3">
      <c r="A453" s="73">
        <v>43188</v>
      </c>
      <c r="B453" s="130">
        <v>2640.8701169999999</v>
      </c>
      <c r="C453" s="125">
        <f t="shared" si="32"/>
        <v>-3.8750335044379081E-2</v>
      </c>
      <c r="D453" s="128">
        <f t="shared" si="33"/>
        <v>-38750.335044379084</v>
      </c>
      <c r="E453" s="128">
        <f t="shared" ca="1" si="34"/>
        <v>70214.135888056</v>
      </c>
      <c r="F453" s="124">
        <f t="shared" ca="1" si="35"/>
        <v>0.11520402827756149</v>
      </c>
      <c r="G453" s="128"/>
      <c r="H453" s="128"/>
      <c r="I453" s="124"/>
      <c r="J453" s="125"/>
      <c r="K453" s="128"/>
    </row>
    <row r="454" spans="1:11" x14ac:dyDescent="0.3">
      <c r="A454" s="73">
        <v>43187</v>
      </c>
      <c r="B454" s="130">
        <v>2605</v>
      </c>
      <c r="C454" s="125">
        <f t="shared" si="32"/>
        <v>-5.2548111297758937E-2</v>
      </c>
      <c r="D454" s="128">
        <f t="shared" si="33"/>
        <v>-52548.111297758936</v>
      </c>
      <c r="E454" s="128">
        <f t="shared" ca="1" si="34"/>
        <v>70214.135888056</v>
      </c>
      <c r="F454" s="124">
        <f t="shared" ca="1" si="35"/>
        <v>0.10328534603532447</v>
      </c>
      <c r="G454" s="128"/>
      <c r="H454" s="128"/>
      <c r="I454" s="124"/>
      <c r="J454" s="125"/>
      <c r="K454" s="128"/>
    </row>
    <row r="455" spans="1:11" x14ac:dyDescent="0.3">
      <c r="A455" s="73">
        <v>43186</v>
      </c>
      <c r="B455" s="130">
        <v>2612.6201169999999</v>
      </c>
      <c r="C455" s="125">
        <f t="shared" si="32"/>
        <v>-5.5216210385903741E-2</v>
      </c>
      <c r="D455" s="128">
        <f t="shared" si="33"/>
        <v>-55216.210385903738</v>
      </c>
      <c r="E455" s="128">
        <f t="shared" ca="1" si="34"/>
        <v>70214.135888056</v>
      </c>
      <c r="F455" s="124">
        <f t="shared" ca="1" si="35"/>
        <v>0.10771358987669477</v>
      </c>
      <c r="G455" s="128"/>
      <c r="H455" s="128"/>
      <c r="I455" s="124"/>
      <c r="J455" s="125"/>
      <c r="K455" s="128"/>
    </row>
    <row r="456" spans="1:11" x14ac:dyDescent="0.3">
      <c r="A456" s="73">
        <v>43185</v>
      </c>
      <c r="B456" s="130">
        <v>2658.5500489999999</v>
      </c>
      <c r="C456" s="125">
        <f t="shared" ref="C456:C519" si="36">B456/B466-1</f>
        <v>-4.4724784624438296E-2</v>
      </c>
      <c r="D456" s="128">
        <f t="shared" ref="D456:D519" si="37">C456*$B$5</f>
        <v>-44724.784624438296</v>
      </c>
      <c r="E456" s="128">
        <f t="shared" ref="E456:E519" ca="1" si="38">ABS(_xlfn.PERCENTILE.INC(OFFSET(D456,0,0,Window),1-VaRLevel))</f>
        <v>70214.135888056</v>
      </c>
      <c r="F456" s="124">
        <f t="shared" ca="1" si="35"/>
        <v>0.13536099363604759</v>
      </c>
      <c r="G456" s="128"/>
      <c r="H456" s="128"/>
      <c r="I456" s="124"/>
      <c r="J456" s="125"/>
      <c r="K456" s="128"/>
    </row>
    <row r="457" spans="1:11" x14ac:dyDescent="0.3">
      <c r="A457" s="73">
        <v>43182</v>
      </c>
      <c r="B457" s="130">
        <v>2588.26001</v>
      </c>
      <c r="C457" s="125">
        <f t="shared" si="36"/>
        <v>-7.1166363364526086E-2</v>
      </c>
      <c r="D457" s="128">
        <f t="shared" si="37"/>
        <v>-71166.363364526085</v>
      </c>
      <c r="E457" s="128">
        <f t="shared" ca="1" si="38"/>
        <v>70214.135888056</v>
      </c>
      <c r="F457" s="124">
        <f t="shared" ref="F457:F520" ca="1" si="39">B457/OFFSET(B457,250,0)-1</f>
        <v>0.10421591996702961</v>
      </c>
      <c r="G457" s="128"/>
      <c r="H457" s="128"/>
      <c r="I457" s="124"/>
      <c r="J457" s="125"/>
      <c r="K457" s="128"/>
    </row>
    <row r="458" spans="1:11" x14ac:dyDescent="0.3">
      <c r="A458" s="73">
        <v>43181</v>
      </c>
      <c r="B458" s="130">
        <v>2643.6899410000001</v>
      </c>
      <c r="C458" s="125">
        <f t="shared" si="36"/>
        <v>-3.4786810738641649E-2</v>
      </c>
      <c r="D458" s="128">
        <f t="shared" si="37"/>
        <v>-34786.810738641652</v>
      </c>
      <c r="E458" s="128">
        <f t="shared" ca="1" si="38"/>
        <v>67134.20341911391</v>
      </c>
      <c r="F458" s="124">
        <f t="shared" ca="1" si="39"/>
        <v>0.12691179088712512</v>
      </c>
      <c r="G458" s="128"/>
      <c r="H458" s="128"/>
      <c r="I458" s="124"/>
      <c r="J458" s="125"/>
      <c r="K458" s="128"/>
    </row>
    <row r="459" spans="1:11" x14ac:dyDescent="0.3">
      <c r="A459" s="73">
        <v>43180</v>
      </c>
      <c r="B459" s="130">
        <v>2711.929932</v>
      </c>
      <c r="C459" s="125">
        <f t="shared" si="36"/>
        <v>-5.4533213777274714E-3</v>
      </c>
      <c r="D459" s="128">
        <f t="shared" si="37"/>
        <v>-5453.3213777274714</v>
      </c>
      <c r="E459" s="128">
        <f t="shared" ca="1" si="38"/>
        <v>67134.20341911391</v>
      </c>
      <c r="F459" s="124">
        <f t="shared" ca="1" si="39"/>
        <v>0.15477442082392501</v>
      </c>
      <c r="G459" s="128"/>
      <c r="H459" s="128"/>
      <c r="I459" s="124"/>
      <c r="J459" s="125"/>
      <c r="K459" s="128"/>
    </row>
    <row r="460" spans="1:11" x14ac:dyDescent="0.3">
      <c r="A460" s="73">
        <v>43179</v>
      </c>
      <c r="B460" s="130">
        <v>2716.9399410000001</v>
      </c>
      <c r="C460" s="125">
        <f t="shared" si="36"/>
        <v>-4.0981245401665589E-3</v>
      </c>
      <c r="D460" s="128">
        <f t="shared" si="37"/>
        <v>-4098.1245401665592</v>
      </c>
      <c r="E460" s="128">
        <f t="shared" ca="1" si="38"/>
        <v>67134.20341911391</v>
      </c>
      <c r="F460" s="124">
        <f t="shared" ca="1" si="39"/>
        <v>0.15909417062060771</v>
      </c>
      <c r="G460" s="128"/>
      <c r="H460" s="128"/>
      <c r="I460" s="124"/>
      <c r="J460" s="125"/>
      <c r="K460" s="128"/>
    </row>
    <row r="461" spans="1:11" x14ac:dyDescent="0.3">
      <c r="A461" s="73">
        <v>43178</v>
      </c>
      <c r="B461" s="130">
        <v>2712.919922</v>
      </c>
      <c r="C461" s="125">
        <f t="shared" si="36"/>
        <v>-2.9475178335074403E-3</v>
      </c>
      <c r="D461" s="128">
        <f t="shared" si="37"/>
        <v>-2947.5178335074402</v>
      </c>
      <c r="E461" s="128">
        <f t="shared" ca="1" si="38"/>
        <v>67134.20341911391</v>
      </c>
      <c r="F461" s="124">
        <f t="shared" ca="1" si="39"/>
        <v>0.14301843088285704</v>
      </c>
      <c r="G461" s="128"/>
      <c r="H461" s="128"/>
      <c r="I461" s="124"/>
      <c r="J461" s="125"/>
      <c r="K461" s="128"/>
    </row>
    <row r="462" spans="1:11" x14ac:dyDescent="0.3">
      <c r="A462" s="73">
        <v>43175</v>
      </c>
      <c r="B462" s="130">
        <v>2752.01001</v>
      </c>
      <c r="C462" s="125">
        <f t="shared" si="36"/>
        <v>2.2576873200185865E-2</v>
      </c>
      <c r="D462" s="128">
        <f t="shared" si="37"/>
        <v>22576.873200185866</v>
      </c>
      <c r="E462" s="128">
        <f t="shared" ca="1" si="38"/>
        <v>67134.20341911391</v>
      </c>
      <c r="F462" s="124">
        <f t="shared" ca="1" si="39"/>
        <v>0.15715757805108788</v>
      </c>
      <c r="G462" s="128"/>
      <c r="H462" s="128"/>
      <c r="I462" s="124"/>
      <c r="J462" s="125"/>
      <c r="K462" s="128"/>
    </row>
    <row r="463" spans="1:11" x14ac:dyDescent="0.3">
      <c r="A463" s="73">
        <v>43174</v>
      </c>
      <c r="B463" s="130">
        <v>2747.330078</v>
      </c>
      <c r="C463" s="125">
        <f t="shared" si="36"/>
        <v>2.6015213984242447E-2</v>
      </c>
      <c r="D463" s="128">
        <f t="shared" si="37"/>
        <v>26015.213984242448</v>
      </c>
      <c r="E463" s="128">
        <f t="shared" ca="1" si="38"/>
        <v>67134.20341911391</v>
      </c>
      <c r="F463" s="124">
        <f t="shared" ca="1" si="39"/>
        <v>0.15367149005180369</v>
      </c>
      <c r="G463" s="128"/>
      <c r="H463" s="128"/>
      <c r="I463" s="124"/>
      <c r="J463" s="125"/>
      <c r="K463" s="128"/>
    </row>
    <row r="464" spans="1:11" x14ac:dyDescent="0.3">
      <c r="A464" s="73">
        <v>43173</v>
      </c>
      <c r="B464" s="130">
        <v>2749.4799800000001</v>
      </c>
      <c r="C464" s="125">
        <f t="shared" si="36"/>
        <v>1.3136379572546097E-2</v>
      </c>
      <c r="D464" s="128">
        <f t="shared" si="37"/>
        <v>13136.379572546097</v>
      </c>
      <c r="E464" s="128">
        <f t="shared" ca="1" si="38"/>
        <v>67134.20341911391</v>
      </c>
      <c r="F464" s="124">
        <f t="shared" ca="1" si="39"/>
        <v>0.15269612892223017</v>
      </c>
      <c r="G464" s="128"/>
      <c r="H464" s="128"/>
      <c r="I464" s="124"/>
      <c r="J464" s="125"/>
      <c r="K464" s="128"/>
    </row>
    <row r="465" spans="1:11" x14ac:dyDescent="0.3">
      <c r="A465" s="73">
        <v>43172</v>
      </c>
      <c r="B465" s="130">
        <v>2765.3100589999999</v>
      </c>
      <c r="C465" s="125">
        <f t="shared" si="36"/>
        <v>7.6632230595152784E-3</v>
      </c>
      <c r="D465" s="128">
        <f t="shared" si="37"/>
        <v>7663.2230595152787</v>
      </c>
      <c r="E465" s="128">
        <f t="shared" ca="1" si="38"/>
        <v>67134.20341911391</v>
      </c>
      <c r="F465" s="124">
        <f t="shared" ca="1" si="39"/>
        <v>0.16904188052296698</v>
      </c>
      <c r="G465" s="128"/>
      <c r="H465" s="128"/>
      <c r="I465" s="124"/>
      <c r="J465" s="125"/>
      <c r="K465" s="128"/>
    </row>
    <row r="466" spans="1:11" x14ac:dyDescent="0.3">
      <c r="A466" s="73">
        <v>43171</v>
      </c>
      <c r="B466" s="130">
        <v>2783.0200199999999</v>
      </c>
      <c r="C466" s="125">
        <f t="shared" si="36"/>
        <v>1.2303647573119747E-3</v>
      </c>
      <c r="D466" s="128">
        <f t="shared" si="37"/>
        <v>1230.3647573119747</v>
      </c>
      <c r="E466" s="128">
        <f t="shared" ca="1" si="38"/>
        <v>67134.20341911391</v>
      </c>
      <c r="F466" s="124">
        <f t="shared" ca="1" si="39"/>
        <v>0.17255328864659991</v>
      </c>
      <c r="G466" s="128"/>
      <c r="H466" s="128"/>
      <c r="I466" s="124"/>
      <c r="J466" s="125"/>
      <c r="K466" s="128"/>
    </row>
    <row r="467" spans="1:11" x14ac:dyDescent="0.3">
      <c r="A467" s="73">
        <v>43168</v>
      </c>
      <c r="B467" s="130">
        <v>2786.570068</v>
      </c>
      <c r="C467" s="125">
        <f t="shared" si="36"/>
        <v>1.4294040803549679E-2</v>
      </c>
      <c r="D467" s="128">
        <f t="shared" si="37"/>
        <v>14294.040803549678</v>
      </c>
      <c r="E467" s="128">
        <f t="shared" ca="1" si="38"/>
        <v>67134.20341911391</v>
      </c>
      <c r="F467" s="124">
        <f t="shared" ca="1" si="39"/>
        <v>0.17447945414356125</v>
      </c>
      <c r="G467" s="128"/>
      <c r="H467" s="128"/>
      <c r="I467" s="124"/>
      <c r="J467" s="125"/>
      <c r="K467" s="128"/>
    </row>
    <row r="468" spans="1:11" x14ac:dyDescent="0.3">
      <c r="A468" s="73">
        <v>43167</v>
      </c>
      <c r="B468" s="130">
        <v>2738.969971</v>
      </c>
      <c r="C468" s="125">
        <f t="shared" si="36"/>
        <v>1.2947680625807978E-2</v>
      </c>
      <c r="D468" s="128">
        <f t="shared" si="37"/>
        <v>12947.680625807978</v>
      </c>
      <c r="E468" s="128">
        <f t="shared" ca="1" si="38"/>
        <v>67134.20341911391</v>
      </c>
      <c r="F468" s="124">
        <f t="shared" ca="1" si="39"/>
        <v>0.15819044408010519</v>
      </c>
      <c r="G468" s="128"/>
      <c r="H468" s="128"/>
      <c r="I468" s="124"/>
      <c r="J468" s="125"/>
      <c r="K468" s="128"/>
    </row>
    <row r="469" spans="1:11" x14ac:dyDescent="0.3">
      <c r="A469" s="73">
        <v>43166</v>
      </c>
      <c r="B469" s="130">
        <v>2726.8000489999999</v>
      </c>
      <c r="C469" s="125">
        <f t="shared" si="36"/>
        <v>9.4286778233547697E-3</v>
      </c>
      <c r="D469" s="128">
        <f t="shared" si="37"/>
        <v>9428.6778233547702</v>
      </c>
      <c r="E469" s="128">
        <f t="shared" ca="1" si="38"/>
        <v>67134.20341911391</v>
      </c>
      <c r="F469" s="124">
        <f t="shared" ca="1" si="39"/>
        <v>0.15396663199829552</v>
      </c>
      <c r="G469" s="128"/>
      <c r="H469" s="128"/>
      <c r="I469" s="124"/>
      <c r="J469" s="125"/>
      <c r="K469" s="128"/>
    </row>
    <row r="470" spans="1:11" x14ac:dyDescent="0.3">
      <c r="A470" s="73">
        <v>43165</v>
      </c>
      <c r="B470" s="130">
        <v>2728.1201169999999</v>
      </c>
      <c r="C470" s="125">
        <f t="shared" si="36"/>
        <v>4.3663371534155004E-3</v>
      </c>
      <c r="D470" s="128">
        <f t="shared" si="37"/>
        <v>4366.3371534155003</v>
      </c>
      <c r="E470" s="128">
        <f t="shared" ca="1" si="38"/>
        <v>67134.20341911391</v>
      </c>
      <c r="F470" s="124">
        <f t="shared" ca="1" si="39"/>
        <v>0.15188809286140614</v>
      </c>
      <c r="G470" s="128"/>
      <c r="H470" s="128"/>
      <c r="I470" s="124"/>
      <c r="J470" s="125"/>
      <c r="K470" s="128"/>
    </row>
    <row r="471" spans="1:11" x14ac:dyDescent="0.3">
      <c r="A471" s="73">
        <v>43164</v>
      </c>
      <c r="B471" s="130">
        <v>2720.9399410000001</v>
      </c>
      <c r="C471" s="125">
        <f t="shared" si="36"/>
        <v>-4.1285219051639954E-3</v>
      </c>
      <c r="D471" s="128">
        <f t="shared" si="37"/>
        <v>-4128.5219051639951</v>
      </c>
      <c r="E471" s="128">
        <f t="shared" ca="1" si="38"/>
        <v>67134.20341911391</v>
      </c>
      <c r="F471" s="124">
        <f t="shared" ca="1" si="39"/>
        <v>0.14550937495103677</v>
      </c>
      <c r="G471" s="128"/>
      <c r="H471" s="128"/>
      <c r="I471" s="124"/>
      <c r="J471" s="125"/>
      <c r="K471" s="128"/>
    </row>
    <row r="472" spans="1:11" x14ac:dyDescent="0.3">
      <c r="A472" s="73">
        <v>43161</v>
      </c>
      <c r="B472" s="130">
        <v>2691.25</v>
      </c>
      <c r="C472" s="125">
        <f t="shared" si="36"/>
        <v>-1.4627252386033796E-2</v>
      </c>
      <c r="D472" s="128">
        <f t="shared" si="37"/>
        <v>-14627.252386033795</v>
      </c>
      <c r="E472" s="128">
        <f t="shared" ca="1" si="38"/>
        <v>67134.20341911391</v>
      </c>
      <c r="F472" s="124">
        <f t="shared" ca="1" si="39"/>
        <v>0.12929683266989089</v>
      </c>
      <c r="G472" s="128"/>
      <c r="H472" s="128"/>
      <c r="I472" s="124"/>
      <c r="J472" s="125"/>
      <c r="K472" s="128"/>
    </row>
    <row r="473" spans="1:11" x14ac:dyDescent="0.3">
      <c r="A473" s="73">
        <v>43160</v>
      </c>
      <c r="B473" s="130">
        <v>2677.669922</v>
      </c>
      <c r="C473" s="125">
        <f t="shared" si="36"/>
        <v>-7.7668898325172764E-3</v>
      </c>
      <c r="D473" s="128">
        <f t="shared" si="37"/>
        <v>-7766.8898325172768</v>
      </c>
      <c r="E473" s="128">
        <f t="shared" ca="1" si="38"/>
        <v>67134.20341911391</v>
      </c>
      <c r="F473" s="124">
        <f t="shared" ca="1" si="39"/>
        <v>0.1241645435971126</v>
      </c>
      <c r="G473" s="128"/>
      <c r="H473" s="128"/>
      <c r="I473" s="124"/>
      <c r="J473" s="125"/>
      <c r="K473" s="128"/>
    </row>
    <row r="474" spans="1:11" x14ac:dyDescent="0.3">
      <c r="A474" s="73">
        <v>43159</v>
      </c>
      <c r="B474" s="130">
        <v>2713.830078</v>
      </c>
      <c r="C474" s="125">
        <f t="shared" si="36"/>
        <v>1.9110508733775511E-2</v>
      </c>
      <c r="D474" s="128">
        <f t="shared" si="37"/>
        <v>19110.50873377551</v>
      </c>
      <c r="E474" s="128">
        <f t="shared" ca="1" si="38"/>
        <v>67134.20341911391</v>
      </c>
      <c r="F474" s="124">
        <f t="shared" ca="1" si="39"/>
        <v>0.13266921074396021</v>
      </c>
      <c r="G474" s="128"/>
      <c r="H474" s="128"/>
      <c r="I474" s="124"/>
      <c r="J474" s="125"/>
      <c r="K474" s="128"/>
    </row>
    <row r="475" spans="1:11" x14ac:dyDescent="0.3">
      <c r="A475" s="73">
        <v>43158</v>
      </c>
      <c r="B475" s="130">
        <v>2744.280029</v>
      </c>
      <c r="C475" s="125">
        <f t="shared" si="36"/>
        <v>3.3237962725903625E-2</v>
      </c>
      <c r="D475" s="128">
        <f t="shared" si="37"/>
        <v>33237.962725903628</v>
      </c>
      <c r="E475" s="128">
        <f t="shared" ca="1" si="38"/>
        <v>67134.20341911391</v>
      </c>
      <c r="F475" s="124">
        <f t="shared" ca="1" si="39"/>
        <v>0.16103981707504533</v>
      </c>
      <c r="G475" s="128"/>
      <c r="H475" s="128"/>
      <c r="I475" s="124"/>
      <c r="J475" s="125"/>
      <c r="K475" s="128"/>
    </row>
    <row r="476" spans="1:11" x14ac:dyDescent="0.3">
      <c r="A476" s="73">
        <v>43157</v>
      </c>
      <c r="B476" s="130">
        <v>2779.6000979999999</v>
      </c>
      <c r="C476" s="125">
        <f t="shared" si="36"/>
        <v>6.1098297801600809E-2</v>
      </c>
      <c r="D476" s="128">
        <f t="shared" si="37"/>
        <v>61098.297801600813</v>
      </c>
      <c r="E476" s="128">
        <f t="shared" ca="1" si="38"/>
        <v>67134.20341911391</v>
      </c>
      <c r="F476" s="124">
        <f t="shared" ca="1" si="39"/>
        <v>0.17295077455427776</v>
      </c>
      <c r="G476" s="128"/>
      <c r="H476" s="128"/>
      <c r="I476" s="124"/>
      <c r="J476" s="125"/>
      <c r="K476" s="128"/>
    </row>
    <row r="477" spans="1:11" x14ac:dyDescent="0.3">
      <c r="A477" s="73">
        <v>43154</v>
      </c>
      <c r="B477" s="130">
        <v>2747.3000489999999</v>
      </c>
      <c r="C477" s="125">
        <f t="shared" si="36"/>
        <v>6.443240953118945E-2</v>
      </c>
      <c r="D477" s="128">
        <f t="shared" si="37"/>
        <v>64432.409531189449</v>
      </c>
      <c r="E477" s="128">
        <f t="shared" ca="1" si="38"/>
        <v>67134.20341911391</v>
      </c>
      <c r="F477" s="124">
        <f t="shared" ca="1" si="39"/>
        <v>0.16050079282060459</v>
      </c>
      <c r="G477" s="128"/>
      <c r="H477" s="128"/>
      <c r="I477" s="124"/>
      <c r="J477" s="125"/>
      <c r="K477" s="128"/>
    </row>
    <row r="478" spans="1:11" x14ac:dyDescent="0.3">
      <c r="A478" s="73">
        <v>43153</v>
      </c>
      <c r="B478" s="130">
        <v>2703.959961</v>
      </c>
      <c r="C478" s="125">
        <f t="shared" si="36"/>
        <v>8.3157632704322637E-3</v>
      </c>
      <c r="D478" s="128">
        <f t="shared" si="37"/>
        <v>8315.7632704322641</v>
      </c>
      <c r="E478" s="128">
        <f t="shared" ca="1" si="38"/>
        <v>67134.20341911391</v>
      </c>
      <c r="F478" s="124">
        <f t="shared" ca="1" si="39"/>
        <v>0.14389899928926564</v>
      </c>
      <c r="G478" s="128"/>
      <c r="H478" s="128"/>
      <c r="I478" s="124"/>
      <c r="J478" s="125"/>
      <c r="K478" s="128"/>
    </row>
    <row r="479" spans="1:11" x14ac:dyDescent="0.3">
      <c r="A479" s="73">
        <v>43152</v>
      </c>
      <c r="B479" s="130">
        <v>2701.330078</v>
      </c>
      <c r="C479" s="125">
        <f t="shared" si="36"/>
        <v>2.2967954339132568E-3</v>
      </c>
      <c r="D479" s="128">
        <f t="shared" si="37"/>
        <v>2296.7954339132566</v>
      </c>
      <c r="E479" s="128">
        <f t="shared" ca="1" si="38"/>
        <v>67134.20341911391</v>
      </c>
      <c r="F479" s="124">
        <f t="shared" ca="1" si="39"/>
        <v>0.14326525095350595</v>
      </c>
      <c r="G479" s="128"/>
      <c r="H479" s="128"/>
      <c r="I479" s="124"/>
      <c r="J479" s="125"/>
      <c r="K479" s="128"/>
    </row>
    <row r="480" spans="1:11" x14ac:dyDescent="0.3">
      <c r="A480" s="73">
        <v>43151</v>
      </c>
      <c r="B480" s="130">
        <v>2716.26001</v>
      </c>
      <c r="C480" s="125">
        <f t="shared" si="36"/>
        <v>2.5413965774771841E-2</v>
      </c>
      <c r="D480" s="128">
        <f t="shared" si="37"/>
        <v>25413.965774771841</v>
      </c>
      <c r="E480" s="128">
        <f t="shared" ca="1" si="38"/>
        <v>67134.20341911391</v>
      </c>
      <c r="F480" s="124">
        <f t="shared" ca="1" si="39"/>
        <v>0.14833986266720944</v>
      </c>
      <c r="G480" s="128"/>
      <c r="H480" s="128"/>
      <c r="I480" s="124"/>
      <c r="J480" s="125"/>
      <c r="K480" s="128"/>
    </row>
    <row r="481" spans="1:11" x14ac:dyDescent="0.3">
      <c r="A481" s="73">
        <v>43147</v>
      </c>
      <c r="B481" s="130">
        <v>2732.219971</v>
      </c>
      <c r="C481" s="125">
        <f t="shared" si="36"/>
        <v>-1.0828568266860183E-2</v>
      </c>
      <c r="D481" s="128">
        <f t="shared" si="37"/>
        <v>-10828.568266860184</v>
      </c>
      <c r="E481" s="128">
        <f t="shared" ca="1" si="38"/>
        <v>67134.20341911391</v>
      </c>
      <c r="F481" s="124">
        <f t="shared" ca="1" si="39"/>
        <v>0.16207322056450568</v>
      </c>
      <c r="G481" s="128"/>
      <c r="H481" s="128"/>
      <c r="I481" s="124"/>
      <c r="J481" s="125"/>
      <c r="K481" s="128"/>
    </row>
    <row r="482" spans="1:11" x14ac:dyDescent="0.3">
      <c r="A482" s="73">
        <v>43146</v>
      </c>
      <c r="B482" s="130">
        <v>2731.1999510000001</v>
      </c>
      <c r="C482" s="125">
        <f t="shared" si="36"/>
        <v>-3.2168913189809412E-2</v>
      </c>
      <c r="D482" s="128">
        <f t="shared" si="37"/>
        <v>-32168.913189809413</v>
      </c>
      <c r="E482" s="128">
        <f t="shared" ca="1" si="38"/>
        <v>67134.20341911391</v>
      </c>
      <c r="F482" s="124">
        <f t="shared" ca="1" si="39"/>
        <v>0.16358926080388225</v>
      </c>
      <c r="G482" s="128"/>
      <c r="H482" s="128"/>
      <c r="I482" s="124"/>
      <c r="J482" s="125"/>
      <c r="K482" s="128"/>
    </row>
    <row r="483" spans="1:11" x14ac:dyDescent="0.3">
      <c r="A483" s="73">
        <v>43145</v>
      </c>
      <c r="B483" s="130">
        <v>2698.6298830000001</v>
      </c>
      <c r="C483" s="125">
        <f t="shared" si="36"/>
        <v>-4.4330239422806672E-2</v>
      </c>
      <c r="D483" s="128">
        <f t="shared" si="37"/>
        <v>-44330.23942280667</v>
      </c>
      <c r="E483" s="128">
        <f t="shared" ca="1" si="38"/>
        <v>67134.20341911391</v>
      </c>
      <c r="F483" s="124">
        <f t="shared" ca="1" si="39"/>
        <v>0.14871975438969898</v>
      </c>
      <c r="G483" s="128"/>
      <c r="H483" s="128"/>
      <c r="I483" s="124"/>
      <c r="J483" s="125"/>
      <c r="K483" s="128"/>
    </row>
    <row r="484" spans="1:11" x14ac:dyDescent="0.3">
      <c r="A484" s="73">
        <v>43144</v>
      </c>
      <c r="B484" s="130">
        <v>2662.9399410000001</v>
      </c>
      <c r="C484" s="125">
        <f t="shared" si="36"/>
        <v>-5.6508042659179081E-2</v>
      </c>
      <c r="D484" s="128">
        <f t="shared" si="37"/>
        <v>-56508.042659179082</v>
      </c>
      <c r="E484" s="128">
        <f t="shared" ca="1" si="38"/>
        <v>67134.20341911391</v>
      </c>
      <c r="F484" s="124">
        <f t="shared" ca="1" si="39"/>
        <v>0.13918661698998291</v>
      </c>
      <c r="G484" s="128"/>
      <c r="H484" s="128"/>
      <c r="I484" s="124"/>
      <c r="J484" s="125"/>
      <c r="K484" s="128"/>
    </row>
    <row r="485" spans="1:11" x14ac:dyDescent="0.3">
      <c r="A485" s="73">
        <v>43143</v>
      </c>
      <c r="B485" s="130">
        <v>2656</v>
      </c>
      <c r="C485" s="125">
        <f t="shared" si="36"/>
        <v>-6.9223041983974887E-2</v>
      </c>
      <c r="D485" s="128">
        <f t="shared" si="37"/>
        <v>-69223.041983974894</v>
      </c>
      <c r="E485" s="128">
        <f t="shared" ca="1" si="38"/>
        <v>67134.20341911391</v>
      </c>
      <c r="F485" s="124">
        <f t="shared" ca="1" si="39"/>
        <v>0.14077096531729838</v>
      </c>
      <c r="G485" s="128"/>
      <c r="H485" s="128"/>
      <c r="I485" s="124"/>
      <c r="J485" s="125"/>
      <c r="K485" s="128"/>
    </row>
    <row r="486" spans="1:11" x14ac:dyDescent="0.3">
      <c r="A486" s="73">
        <v>43140</v>
      </c>
      <c r="B486" s="130">
        <v>2619.5500489999999</v>
      </c>
      <c r="C486" s="125">
        <f t="shared" si="36"/>
        <v>-8.8176651809281914E-2</v>
      </c>
      <c r="D486" s="128">
        <f t="shared" si="37"/>
        <v>-88176.651809281917</v>
      </c>
      <c r="E486" s="128">
        <f t="shared" ca="1" si="38"/>
        <v>60047.780810253636</v>
      </c>
      <c r="F486" s="124">
        <f t="shared" ca="1" si="39"/>
        <v>0.131017632295787</v>
      </c>
      <c r="G486" s="128"/>
      <c r="H486" s="128"/>
      <c r="I486" s="124"/>
      <c r="J486" s="125"/>
      <c r="K486" s="128"/>
    </row>
    <row r="487" spans="1:11" x14ac:dyDescent="0.3">
      <c r="A487" s="73">
        <v>43139</v>
      </c>
      <c r="B487" s="130">
        <v>2581</v>
      </c>
      <c r="C487" s="125">
        <f t="shared" si="36"/>
        <v>-9.0957118957471161E-2</v>
      </c>
      <c r="D487" s="128">
        <f t="shared" si="37"/>
        <v>-90957.118957471161</v>
      </c>
      <c r="E487" s="128">
        <f t="shared" ca="1" si="38"/>
        <v>52867.782890467817</v>
      </c>
      <c r="F487" s="124">
        <f t="shared" ca="1" si="39"/>
        <v>0.11834716390151168</v>
      </c>
      <c r="G487" s="128"/>
      <c r="H487" s="128"/>
      <c r="I487" s="124"/>
      <c r="J487" s="125"/>
      <c r="K487" s="128"/>
    </row>
    <row r="488" spans="1:11" x14ac:dyDescent="0.3">
      <c r="A488" s="73">
        <v>43138</v>
      </c>
      <c r="B488" s="130">
        <v>2681.6599120000001</v>
      </c>
      <c r="C488" s="125">
        <f t="shared" si="36"/>
        <v>-5.4934952408613347E-2</v>
      </c>
      <c r="D488" s="128">
        <f t="shared" si="37"/>
        <v>-54934.952408613346</v>
      </c>
      <c r="E488" s="128">
        <f t="shared" ca="1" si="38"/>
        <v>36242.321201239014</v>
      </c>
      <c r="F488" s="124">
        <f t="shared" ca="1" si="39"/>
        <v>0.16864734500145673</v>
      </c>
      <c r="G488" s="128"/>
      <c r="H488" s="128"/>
      <c r="I488" s="124"/>
      <c r="J488" s="125"/>
      <c r="K488" s="128"/>
    </row>
    <row r="489" spans="1:11" x14ac:dyDescent="0.3">
      <c r="A489" s="73">
        <v>43137</v>
      </c>
      <c r="B489" s="130">
        <v>2695.139893</v>
      </c>
      <c r="C489" s="125">
        <f t="shared" si="36"/>
        <v>-5.071623910627554E-2</v>
      </c>
      <c r="D489" s="128">
        <f t="shared" si="37"/>
        <v>-50716.239106275541</v>
      </c>
      <c r="E489" s="128">
        <f t="shared" ca="1" si="38"/>
        <v>20945.50025810405</v>
      </c>
      <c r="F489" s="124">
        <f t="shared" ca="1" si="39"/>
        <v>0.17533614236039785</v>
      </c>
      <c r="G489" s="128"/>
      <c r="H489" s="128"/>
      <c r="I489" s="124"/>
      <c r="J489" s="125"/>
      <c r="K489" s="128"/>
    </row>
    <row r="490" spans="1:11" x14ac:dyDescent="0.3">
      <c r="A490" s="73">
        <v>43136</v>
      </c>
      <c r="B490" s="130">
        <v>2648.9399410000001</v>
      </c>
      <c r="C490" s="125">
        <f t="shared" si="36"/>
        <v>-6.496010613731984E-2</v>
      </c>
      <c r="D490" s="128">
        <f t="shared" si="37"/>
        <v>-64960.106137319839</v>
      </c>
      <c r="E490" s="128">
        <f t="shared" ca="1" si="38"/>
        <v>18957.86928326216</v>
      </c>
      <c r="F490" s="124">
        <f t="shared" ca="1" si="39"/>
        <v>0.15545061975626107</v>
      </c>
      <c r="G490" s="128"/>
      <c r="H490" s="128"/>
      <c r="I490" s="124"/>
      <c r="J490" s="125"/>
      <c r="K490" s="128"/>
    </row>
    <row r="491" spans="1:11" x14ac:dyDescent="0.3">
      <c r="A491" s="73">
        <v>43133</v>
      </c>
      <c r="B491" s="130">
        <v>2762.1298830000001</v>
      </c>
      <c r="C491" s="125">
        <f t="shared" si="36"/>
        <v>-1.7140577575387561E-2</v>
      </c>
      <c r="D491" s="128">
        <f t="shared" si="37"/>
        <v>-17140.577575387561</v>
      </c>
      <c r="E491" s="128">
        <f t="shared" ca="1" si="38"/>
        <v>17096.110424552397</v>
      </c>
      <c r="F491" s="124">
        <f t="shared" ca="1" si="39"/>
        <v>0.20227471545360798</v>
      </c>
      <c r="G491" s="128"/>
      <c r="H491" s="128"/>
      <c r="I491" s="124"/>
      <c r="J491" s="125"/>
      <c r="K491" s="128"/>
    </row>
    <row r="492" spans="1:11" x14ac:dyDescent="0.3">
      <c r="A492" s="73">
        <v>43132</v>
      </c>
      <c r="B492" s="130">
        <v>2821.9799800000001</v>
      </c>
      <c r="C492" s="125">
        <f t="shared" si="36"/>
        <v>8.5595761131125325E-3</v>
      </c>
      <c r="D492" s="128">
        <f t="shared" si="37"/>
        <v>8559.5761131125328</v>
      </c>
      <c r="E492" s="128">
        <f t="shared" ca="1" si="38"/>
        <v>16788.092697858861</v>
      </c>
      <c r="F492" s="124">
        <f t="shared" ca="1" si="39"/>
        <v>0.23724920917621839</v>
      </c>
      <c r="G492" s="128"/>
      <c r="H492" s="128"/>
      <c r="I492" s="124"/>
      <c r="J492" s="125"/>
      <c r="K492" s="128"/>
    </row>
    <row r="493" spans="1:11" x14ac:dyDescent="0.3">
      <c r="A493" s="73">
        <v>43131</v>
      </c>
      <c r="B493" s="130">
        <v>2823.8100589999999</v>
      </c>
      <c r="C493" s="125">
        <f t="shared" si="36"/>
        <v>7.5823531173788705E-3</v>
      </c>
      <c r="D493" s="128">
        <f t="shared" si="37"/>
        <v>7582.3531173788706</v>
      </c>
      <c r="E493" s="128">
        <f t="shared" ca="1" si="38"/>
        <v>16788.092697858861</v>
      </c>
      <c r="F493" s="124">
        <f t="shared" ca="1" si="39"/>
        <v>0.23875764879071526</v>
      </c>
      <c r="G493" s="128"/>
      <c r="H493" s="128"/>
      <c r="I493" s="124"/>
      <c r="J493" s="125"/>
      <c r="K493" s="128"/>
    </row>
    <row r="494" spans="1:11" x14ac:dyDescent="0.3">
      <c r="A494" s="73">
        <v>43130</v>
      </c>
      <c r="B494" s="130">
        <v>2822.429932</v>
      </c>
      <c r="C494" s="125">
        <f t="shared" si="36"/>
        <v>1.6571704314402247E-2</v>
      </c>
      <c r="D494" s="128">
        <f t="shared" si="37"/>
        <v>16571.704314402246</v>
      </c>
      <c r="E494" s="128">
        <f t="shared" ca="1" si="38"/>
        <v>16788.092697858861</v>
      </c>
      <c r="F494" s="124">
        <f t="shared" ca="1" si="39"/>
        <v>0.23852163005918259</v>
      </c>
      <c r="G494" s="128"/>
      <c r="H494" s="128"/>
      <c r="I494" s="124"/>
      <c r="J494" s="125"/>
      <c r="K494" s="128"/>
    </row>
    <row r="495" spans="1:11" x14ac:dyDescent="0.3">
      <c r="A495" s="73">
        <v>43129</v>
      </c>
      <c r="B495" s="130">
        <v>2853.530029</v>
      </c>
      <c r="C495" s="125">
        <f t="shared" si="36"/>
        <v>2.415084100490561E-2</v>
      </c>
      <c r="D495" s="128">
        <f t="shared" si="37"/>
        <v>24150.841004905611</v>
      </c>
      <c r="E495" s="128">
        <f t="shared" ca="1" si="38"/>
        <v>16788.092697858861</v>
      </c>
      <c r="F495" s="124">
        <f t="shared" ca="1" si="39"/>
        <v>0.25105447481403753</v>
      </c>
      <c r="G495" s="128"/>
      <c r="H495" s="128"/>
      <c r="I495" s="124"/>
      <c r="J495" s="125"/>
      <c r="K495" s="128"/>
    </row>
    <row r="496" spans="1:11" x14ac:dyDescent="0.3">
      <c r="A496" s="73">
        <v>43126</v>
      </c>
      <c r="B496" s="130">
        <v>2872.8701169999999</v>
      </c>
      <c r="C496" s="125">
        <f t="shared" si="36"/>
        <v>3.8051589036897537E-2</v>
      </c>
      <c r="D496" s="128">
        <f t="shared" si="37"/>
        <v>38051.589036897538</v>
      </c>
      <c r="E496" s="128">
        <f t="shared" ca="1" si="38"/>
        <v>16788.092697858861</v>
      </c>
      <c r="F496" s="124">
        <f t="shared" ca="1" si="39"/>
        <v>0.25196440079744953</v>
      </c>
      <c r="G496" s="128"/>
      <c r="H496" s="128"/>
      <c r="I496" s="124"/>
      <c r="J496" s="125"/>
      <c r="K496" s="128"/>
    </row>
    <row r="497" spans="1:11" x14ac:dyDescent="0.3">
      <c r="A497" s="73">
        <v>43125</v>
      </c>
      <c r="B497" s="130">
        <v>2839.25</v>
      </c>
      <c r="C497" s="125">
        <f t="shared" si="36"/>
        <v>3.3119506250346653E-2</v>
      </c>
      <c r="D497" s="128">
        <f t="shared" si="37"/>
        <v>33119.506250346654</v>
      </c>
      <c r="E497" s="128">
        <f t="shared" ca="1" si="38"/>
        <v>16788.092697858861</v>
      </c>
      <c r="F497" s="124">
        <f t="shared" ca="1" si="39"/>
        <v>0.23624104536304191</v>
      </c>
      <c r="G497" s="128"/>
      <c r="H497" s="128"/>
      <c r="I497" s="124"/>
      <c r="J497" s="125"/>
      <c r="K497" s="128"/>
    </row>
    <row r="498" spans="1:11" x14ac:dyDescent="0.3">
      <c r="A498" s="73">
        <v>43124</v>
      </c>
      <c r="B498" s="130">
        <v>2837.540039</v>
      </c>
      <c r="C498" s="125">
        <f t="shared" si="36"/>
        <v>3.1348930420781462E-2</v>
      </c>
      <c r="D498" s="128">
        <f t="shared" si="37"/>
        <v>31348.930420781464</v>
      </c>
      <c r="E498" s="128">
        <f t="shared" ca="1" si="38"/>
        <v>16788.092697858861</v>
      </c>
      <c r="F498" s="124">
        <f t="shared" ca="1" si="39"/>
        <v>0.2345879447404946</v>
      </c>
      <c r="G498" s="128"/>
      <c r="H498" s="128"/>
      <c r="I498" s="124"/>
      <c r="J498" s="125"/>
      <c r="K498" s="128"/>
    </row>
    <row r="499" spans="1:11" x14ac:dyDescent="0.3">
      <c r="A499" s="73">
        <v>43123</v>
      </c>
      <c r="B499" s="130">
        <v>2839.1298830000001</v>
      </c>
      <c r="C499" s="125">
        <f t="shared" si="36"/>
        <v>3.3271314402750329E-2</v>
      </c>
      <c r="D499" s="128">
        <f t="shared" si="37"/>
        <v>33271.314402750329</v>
      </c>
      <c r="E499" s="128">
        <f t="shared" ca="1" si="38"/>
        <v>16788.092697858861</v>
      </c>
      <c r="F499" s="124">
        <f t="shared" ca="1" si="39"/>
        <v>0.24519413804260348</v>
      </c>
      <c r="G499" s="128"/>
      <c r="H499" s="128"/>
      <c r="I499" s="124"/>
      <c r="J499" s="125"/>
      <c r="K499" s="128"/>
    </row>
    <row r="500" spans="1:11" x14ac:dyDescent="0.3">
      <c r="A500" s="73">
        <v>43122</v>
      </c>
      <c r="B500" s="130">
        <v>2832.969971</v>
      </c>
      <c r="C500" s="125">
        <f t="shared" si="36"/>
        <v>3.2743405285476035E-2</v>
      </c>
      <c r="D500" s="128">
        <f t="shared" si="37"/>
        <v>32743.405285476034</v>
      </c>
      <c r="E500" s="128">
        <f t="shared" ca="1" si="38"/>
        <v>16788.092697858861</v>
      </c>
      <c r="F500" s="124">
        <f t="shared" ca="1" si="39"/>
        <v>0.25064896357133981</v>
      </c>
      <c r="G500" s="128"/>
      <c r="H500" s="128"/>
      <c r="I500" s="124"/>
      <c r="J500" s="125"/>
      <c r="K500" s="128"/>
    </row>
    <row r="501" spans="1:11" x14ac:dyDescent="0.3">
      <c r="A501" s="73">
        <v>43119</v>
      </c>
      <c r="B501" s="130">
        <v>2810.3000489999999</v>
      </c>
      <c r="C501" s="125">
        <f t="shared" si="36"/>
        <v>3.1685160120577427E-2</v>
      </c>
      <c r="D501" s="128">
        <f t="shared" si="37"/>
        <v>31685.160120577428</v>
      </c>
      <c r="E501" s="128">
        <f t="shared" ca="1" si="38"/>
        <v>16788.092697858861</v>
      </c>
      <c r="F501" s="124">
        <f t="shared" ca="1" si="39"/>
        <v>0.23730357194706553</v>
      </c>
      <c r="G501" s="128"/>
      <c r="H501" s="128"/>
      <c r="I501" s="124"/>
      <c r="J501" s="125"/>
      <c r="K501" s="128"/>
    </row>
    <row r="502" spans="1:11" x14ac:dyDescent="0.3">
      <c r="A502" s="73">
        <v>43118</v>
      </c>
      <c r="B502" s="130">
        <v>2798.030029</v>
      </c>
      <c r="C502" s="125">
        <f t="shared" si="36"/>
        <v>3.1318868050167259E-2</v>
      </c>
      <c r="D502" s="128">
        <f t="shared" si="37"/>
        <v>31318.868050167261</v>
      </c>
      <c r="E502" s="128">
        <f t="shared" ca="1" si="38"/>
        <v>16788.092697858861</v>
      </c>
      <c r="F502" s="124">
        <f t="shared" ca="1" si="39"/>
        <v>0.23604826717741734</v>
      </c>
      <c r="G502" s="128"/>
      <c r="H502" s="128"/>
      <c r="I502" s="124"/>
      <c r="J502" s="125"/>
      <c r="K502" s="128"/>
    </row>
    <row r="503" spans="1:11" x14ac:dyDescent="0.3">
      <c r="A503" s="73">
        <v>43117</v>
      </c>
      <c r="B503" s="130">
        <v>2802.5600589999999</v>
      </c>
      <c r="C503" s="125">
        <f t="shared" si="36"/>
        <v>3.9598487157362472E-2</v>
      </c>
      <c r="D503" s="128">
        <f t="shared" si="37"/>
        <v>39598.48715736247</v>
      </c>
      <c r="E503" s="128">
        <f t="shared" ca="1" si="38"/>
        <v>16788.092697858861</v>
      </c>
      <c r="F503" s="124">
        <f t="shared" ca="1" si="39"/>
        <v>0.23358093525353785</v>
      </c>
      <c r="G503" s="128"/>
      <c r="H503" s="128"/>
      <c r="I503" s="124"/>
      <c r="J503" s="125"/>
      <c r="K503" s="128"/>
    </row>
    <row r="504" spans="1:11" x14ac:dyDescent="0.3">
      <c r="A504" s="73">
        <v>43116</v>
      </c>
      <c r="B504" s="130">
        <v>2776.419922</v>
      </c>
      <c r="C504" s="125">
        <f t="shared" si="36"/>
        <v>3.8453555636562387E-2</v>
      </c>
      <c r="D504" s="128">
        <f t="shared" si="37"/>
        <v>38453.555636562385</v>
      </c>
      <c r="E504" s="128">
        <f t="shared" ca="1" si="38"/>
        <v>16788.092697858861</v>
      </c>
      <c r="F504" s="124">
        <f t="shared" ca="1" si="39"/>
        <v>0.22423047546074137</v>
      </c>
      <c r="G504" s="128"/>
      <c r="H504" s="128"/>
      <c r="I504" s="124"/>
      <c r="J504" s="125"/>
      <c r="K504" s="128"/>
    </row>
    <row r="505" spans="1:11" x14ac:dyDescent="0.3">
      <c r="A505" s="73">
        <v>43112</v>
      </c>
      <c r="B505" s="130">
        <v>2786.23999</v>
      </c>
      <c r="C505" s="125">
        <f t="shared" si="36"/>
        <v>3.6725016024961255E-2</v>
      </c>
      <c r="D505" s="128">
        <f t="shared" si="37"/>
        <v>36725.016024961253</v>
      </c>
      <c r="E505" s="128">
        <f t="shared" ca="1" si="38"/>
        <v>16788.092697858861</v>
      </c>
      <c r="F505" s="124">
        <f t="shared" ca="1" si="39"/>
        <v>0.22491476500276075</v>
      </c>
      <c r="G505" s="128"/>
      <c r="H505" s="128"/>
      <c r="I505" s="124"/>
      <c r="J505" s="125"/>
      <c r="K505" s="128"/>
    </row>
    <row r="506" spans="1:11" x14ac:dyDescent="0.3">
      <c r="A506" s="73">
        <v>43111</v>
      </c>
      <c r="B506" s="130">
        <v>2767.5600589999999</v>
      </c>
      <c r="C506" s="125">
        <f t="shared" si="36"/>
        <v>3.1663052648315038E-2</v>
      </c>
      <c r="D506" s="128">
        <f t="shared" si="37"/>
        <v>31663.052648315039</v>
      </c>
      <c r="E506" s="128">
        <f t="shared" ca="1" si="38"/>
        <v>16788.092697858861</v>
      </c>
      <c r="F506" s="124">
        <f t="shared" ca="1" si="39"/>
        <v>0.21895321211669949</v>
      </c>
      <c r="G506" s="128"/>
      <c r="H506" s="128"/>
      <c r="I506" s="124"/>
      <c r="J506" s="125"/>
      <c r="K506" s="128"/>
    </row>
    <row r="507" spans="1:11" x14ac:dyDescent="0.3">
      <c r="A507" s="73">
        <v>43110</v>
      </c>
      <c r="B507" s="130">
        <v>2748.2299800000001</v>
      </c>
      <c r="C507" s="125">
        <f t="shared" si="36"/>
        <v>2.5267666480134343E-2</v>
      </c>
      <c r="D507" s="128">
        <f t="shared" si="37"/>
        <v>25267.666480134343</v>
      </c>
      <c r="E507" s="128">
        <f t="shared" ca="1" si="38"/>
        <v>16788.092697858861</v>
      </c>
      <c r="F507" s="124">
        <f t="shared" ca="1" si="39"/>
        <v>0.2078432474845997</v>
      </c>
      <c r="G507" s="128"/>
      <c r="H507" s="128"/>
      <c r="I507" s="124"/>
      <c r="J507" s="125"/>
      <c r="K507" s="128"/>
    </row>
    <row r="508" spans="1:11" x14ac:dyDescent="0.3">
      <c r="A508" s="73">
        <v>43109</v>
      </c>
      <c r="B508" s="130">
        <v>2751.290039</v>
      </c>
      <c r="C508" s="125">
        <f t="shared" si="36"/>
        <v>2.5322899361089224E-2</v>
      </c>
      <c r="D508" s="128">
        <f t="shared" si="37"/>
        <v>25322.899361089225</v>
      </c>
      <c r="E508" s="128">
        <f t="shared" ca="1" si="38"/>
        <v>16788.092697858861</v>
      </c>
      <c r="F508" s="124">
        <f t="shared" ca="1" si="39"/>
        <v>0.21260970418958558</v>
      </c>
      <c r="G508" s="128"/>
      <c r="H508" s="128"/>
      <c r="I508" s="124"/>
      <c r="J508" s="125"/>
      <c r="K508" s="128"/>
    </row>
    <row r="509" spans="1:11" x14ac:dyDescent="0.3">
      <c r="A509" s="73">
        <v>43108</v>
      </c>
      <c r="B509" s="130">
        <v>2747.709961</v>
      </c>
      <c r="C509" s="125">
        <f t="shared" si="36"/>
        <v>2.3519554863784542E-2</v>
      </c>
      <c r="D509" s="128">
        <f t="shared" si="37"/>
        <v>23519.554863784542</v>
      </c>
      <c r="E509" s="128">
        <f t="shared" ca="1" si="38"/>
        <v>16788.092697858861</v>
      </c>
      <c r="F509" s="124">
        <f t="shared" ca="1" si="39"/>
        <v>0.2110318126321642</v>
      </c>
      <c r="G509" s="128"/>
      <c r="H509" s="128"/>
      <c r="I509" s="124"/>
      <c r="J509" s="125"/>
      <c r="K509" s="128"/>
    </row>
    <row r="510" spans="1:11" x14ac:dyDescent="0.3">
      <c r="A510" s="73">
        <v>43105</v>
      </c>
      <c r="B510" s="130">
        <v>2743.1499020000001</v>
      </c>
      <c r="C510" s="125">
        <f t="shared" si="36"/>
        <v>2.3849921433237053E-2</v>
      </c>
      <c r="D510" s="128">
        <f t="shared" si="37"/>
        <v>23849.921433237054</v>
      </c>
      <c r="E510" s="128">
        <f t="shared" ca="1" si="38"/>
        <v>16788.092697858861</v>
      </c>
      <c r="F510" s="124">
        <f t="shared" ca="1" si="39"/>
        <v>0.20473167357404698</v>
      </c>
      <c r="G510" s="128"/>
      <c r="H510" s="128"/>
      <c r="I510" s="124"/>
      <c r="J510" s="125"/>
      <c r="K510" s="128"/>
    </row>
    <row r="511" spans="1:11" x14ac:dyDescent="0.3">
      <c r="A511" s="73">
        <v>43104</v>
      </c>
      <c r="B511" s="130">
        <v>2723.98999</v>
      </c>
      <c r="C511" s="125">
        <f t="shared" si="36"/>
        <v>1.5856981230389477E-2</v>
      </c>
      <c r="D511" s="128">
        <f t="shared" si="37"/>
        <v>15856.981230389478</v>
      </c>
      <c r="E511" s="128">
        <f t="shared" ca="1" si="38"/>
        <v>16788.092697858861</v>
      </c>
      <c r="F511" s="124">
        <f t="shared" ca="1" si="39"/>
        <v>0.20052445570735999</v>
      </c>
      <c r="G511" s="128"/>
      <c r="H511" s="128"/>
      <c r="I511" s="124"/>
      <c r="J511" s="125"/>
      <c r="K511" s="128"/>
    </row>
    <row r="512" spans="1:11" x14ac:dyDescent="0.3">
      <c r="A512" s="73">
        <v>43103</v>
      </c>
      <c r="B512" s="130">
        <v>2713.0600589999999</v>
      </c>
      <c r="C512" s="125">
        <f t="shared" si="36"/>
        <v>8.5125597544775111E-3</v>
      </c>
      <c r="D512" s="128">
        <f t="shared" si="37"/>
        <v>8512.5597544775119</v>
      </c>
      <c r="E512" s="128">
        <f t="shared" ca="1" si="38"/>
        <v>16788.092697858861</v>
      </c>
      <c r="F512" s="124">
        <f t="shared" ca="1" si="39"/>
        <v>0.1947858896840251</v>
      </c>
      <c r="G512" s="128"/>
      <c r="H512" s="128"/>
      <c r="I512" s="124"/>
      <c r="J512" s="125"/>
      <c r="K512" s="128"/>
    </row>
    <row r="513" spans="1:11" x14ac:dyDescent="0.3">
      <c r="A513" s="73">
        <v>43102</v>
      </c>
      <c r="B513" s="130">
        <v>2695.8100589999999</v>
      </c>
      <c r="C513" s="125">
        <f t="shared" si="36"/>
        <v>7.4743720813554848E-3</v>
      </c>
      <c r="D513" s="128">
        <f t="shared" si="37"/>
        <v>7474.3720813554846</v>
      </c>
      <c r="E513" s="128">
        <f t="shared" ca="1" si="38"/>
        <v>16788.092697858861</v>
      </c>
      <c r="F513" s="124">
        <f t="shared" ca="1" si="39"/>
        <v>0.1939827028028458</v>
      </c>
      <c r="G513" s="128"/>
      <c r="H513" s="128"/>
      <c r="I513" s="124"/>
      <c r="J513" s="125"/>
      <c r="K513" s="128"/>
    </row>
    <row r="514" spans="1:11" x14ac:dyDescent="0.3">
      <c r="A514" s="73">
        <v>43098</v>
      </c>
      <c r="B514" s="130">
        <v>2673.610107</v>
      </c>
      <c r="C514" s="125">
        <f t="shared" si="36"/>
        <v>8.1448022136236808E-3</v>
      </c>
      <c r="D514" s="128">
        <f t="shared" si="37"/>
        <v>8144.8022136236805</v>
      </c>
      <c r="E514" s="128">
        <f t="shared" ca="1" si="38"/>
        <v>16788.092697858861</v>
      </c>
      <c r="F514" s="124">
        <f t="shared" ca="1" si="39"/>
        <v>0.19419965511111914</v>
      </c>
      <c r="G514" s="128"/>
      <c r="H514" s="128"/>
      <c r="I514" s="124"/>
      <c r="J514" s="125"/>
      <c r="K514" s="128"/>
    </row>
    <row r="515" spans="1:11" x14ac:dyDescent="0.3">
      <c r="A515" s="73">
        <v>43097</v>
      </c>
      <c r="B515" s="130">
        <v>2687.540039</v>
      </c>
      <c r="C515" s="125">
        <f t="shared" si="36"/>
        <v>9.2719980815083591E-3</v>
      </c>
      <c r="D515" s="128">
        <f t="shared" si="37"/>
        <v>9271.99808150836</v>
      </c>
      <c r="E515" s="128">
        <f t="shared" ca="1" si="38"/>
        <v>16788.092697858861</v>
      </c>
      <c r="F515" s="124">
        <f t="shared" ca="1" si="39"/>
        <v>0.19485520884710872</v>
      </c>
      <c r="G515" s="128"/>
      <c r="H515" s="128"/>
      <c r="I515" s="124"/>
      <c r="J515" s="125"/>
      <c r="K515" s="128"/>
    </row>
    <row r="516" spans="1:11" x14ac:dyDescent="0.3">
      <c r="A516" s="73">
        <v>43096</v>
      </c>
      <c r="B516" s="130">
        <v>2682.6201169999999</v>
      </c>
      <c r="C516" s="125">
        <f t="shared" si="36"/>
        <v>6.9479147845146194E-3</v>
      </c>
      <c r="D516" s="128">
        <f t="shared" si="37"/>
        <v>6947.914784514619</v>
      </c>
      <c r="E516" s="128">
        <f t="shared" ca="1" si="38"/>
        <v>16788.092697858861</v>
      </c>
      <c r="F516" s="124">
        <f t="shared" ca="1" si="39"/>
        <v>0.19231804241964467</v>
      </c>
      <c r="G516" s="128"/>
      <c r="H516" s="128"/>
      <c r="I516" s="124"/>
      <c r="J516" s="125"/>
      <c r="K516" s="128"/>
    </row>
    <row r="517" spans="1:11" x14ac:dyDescent="0.3">
      <c r="A517" s="73">
        <v>43095</v>
      </c>
      <c r="B517" s="130">
        <v>2680.5</v>
      </c>
      <c r="C517" s="125">
        <f t="shared" si="36"/>
        <v>7.7105590912391886E-3</v>
      </c>
      <c r="D517" s="128">
        <f t="shared" si="37"/>
        <v>7710.559091239189</v>
      </c>
      <c r="E517" s="128">
        <f t="shared" ca="1" si="38"/>
        <v>16788.092697858861</v>
      </c>
      <c r="F517" s="124">
        <f t="shared" ca="1" si="39"/>
        <v>0.18141996854224818</v>
      </c>
      <c r="G517" s="128"/>
      <c r="H517" s="128"/>
      <c r="I517" s="124"/>
      <c r="J517" s="125"/>
      <c r="K517" s="128"/>
    </row>
    <row r="518" spans="1:11" x14ac:dyDescent="0.3">
      <c r="A518" s="73">
        <v>43091</v>
      </c>
      <c r="B518" s="130">
        <v>2683.3400879999999</v>
      </c>
      <c r="C518" s="125">
        <f t="shared" si="36"/>
        <v>1.2008330379030818E-2</v>
      </c>
      <c r="D518" s="128">
        <f t="shared" si="37"/>
        <v>12008.330379030818</v>
      </c>
      <c r="E518" s="128">
        <f t="shared" ca="1" si="38"/>
        <v>16788.092697858861</v>
      </c>
      <c r="F518" s="124">
        <f t="shared" ca="1" si="39"/>
        <v>0.18533081326982548</v>
      </c>
      <c r="G518" s="128"/>
      <c r="H518" s="128"/>
      <c r="I518" s="124"/>
      <c r="J518" s="125"/>
      <c r="K518" s="128"/>
    </row>
    <row r="519" spans="1:11" x14ac:dyDescent="0.3">
      <c r="A519" s="73">
        <v>43090</v>
      </c>
      <c r="B519" s="130">
        <v>2684.570068</v>
      </c>
      <c r="C519" s="125">
        <f t="shared" si="36"/>
        <v>1.8047193517183979E-2</v>
      </c>
      <c r="D519" s="128">
        <f t="shared" si="37"/>
        <v>18047.19351718398</v>
      </c>
      <c r="E519" s="128">
        <f t="shared" ca="1" si="38"/>
        <v>16788.092697858861</v>
      </c>
      <c r="F519" s="124">
        <f t="shared" ca="1" si="39"/>
        <v>0.18735851775660883</v>
      </c>
      <c r="G519" s="128"/>
      <c r="H519" s="128"/>
      <c r="I519" s="124"/>
      <c r="J519" s="125"/>
      <c r="K519" s="128"/>
    </row>
    <row r="520" spans="1:11" x14ac:dyDescent="0.3">
      <c r="A520" s="73">
        <v>43089</v>
      </c>
      <c r="B520" s="130">
        <v>2679.25</v>
      </c>
      <c r="C520" s="125">
        <f t="shared" ref="C520:C583" si="40">B520/B530-1</f>
        <v>1.9009070814263618E-2</v>
      </c>
      <c r="D520" s="128">
        <f t="shared" ref="D520:D583" si="41">C520*$B$5</f>
        <v>19009.070814263618</v>
      </c>
      <c r="E520" s="128">
        <f t="shared" ref="E520:E583" ca="1" si="42">ABS(_xlfn.PERCENTILE.INC(OFFSET(D520,0,0,Window),1-VaRLevel))</f>
        <v>16788.092697858861</v>
      </c>
      <c r="F520" s="124">
        <f t="shared" ca="1" si="39"/>
        <v>0.18279787055786079</v>
      </c>
      <c r="G520" s="128"/>
      <c r="H520" s="128"/>
      <c r="I520" s="124"/>
      <c r="J520" s="125"/>
      <c r="K520" s="128"/>
    </row>
    <row r="521" spans="1:11" x14ac:dyDescent="0.3">
      <c r="A521" s="73">
        <v>43088</v>
      </c>
      <c r="B521" s="130">
        <v>2681.469971</v>
      </c>
      <c r="C521" s="125">
        <f t="shared" si="40"/>
        <v>1.9737029878604373E-2</v>
      </c>
      <c r="D521" s="128">
        <f t="shared" si="41"/>
        <v>19737.029878604371</v>
      </c>
      <c r="E521" s="128">
        <f t="shared" ca="1" si="42"/>
        <v>16788.092697858861</v>
      </c>
      <c r="F521" s="124">
        <f t="shared" ref="F521:F584" ca="1" si="43">B521/OFFSET(B521,250,0)-1</f>
        <v>0.18086894220054539</v>
      </c>
      <c r="G521" s="128"/>
      <c r="H521" s="128"/>
      <c r="I521" s="124"/>
      <c r="J521" s="125"/>
      <c r="K521" s="128"/>
    </row>
    <row r="522" spans="1:11" x14ac:dyDescent="0.3">
      <c r="A522" s="73">
        <v>43087</v>
      </c>
      <c r="B522" s="130">
        <v>2690.1599120000001</v>
      </c>
      <c r="C522" s="125">
        <f t="shared" si="40"/>
        <v>1.9216186817565539E-2</v>
      </c>
      <c r="D522" s="128">
        <f t="shared" si="41"/>
        <v>19216.18681756554</v>
      </c>
      <c r="E522" s="128">
        <f t="shared" ca="1" si="42"/>
        <v>16788.092697858861</v>
      </c>
      <c r="F522" s="124">
        <f t="shared" ca="1" si="43"/>
        <v>0.18900517452535426</v>
      </c>
      <c r="G522" s="128"/>
      <c r="H522" s="128"/>
      <c r="I522" s="124"/>
      <c r="J522" s="125"/>
      <c r="K522" s="128"/>
    </row>
    <row r="523" spans="1:11" x14ac:dyDescent="0.3">
      <c r="A523" s="73">
        <v>43084</v>
      </c>
      <c r="B523" s="130">
        <v>2675.8100589999999</v>
      </c>
      <c r="C523" s="125">
        <f t="shared" si="40"/>
        <v>1.271282798883977E-2</v>
      </c>
      <c r="D523" s="128">
        <f t="shared" si="41"/>
        <v>12712.82798883977</v>
      </c>
      <c r="E523" s="128">
        <f t="shared" ca="1" si="42"/>
        <v>16788.092697858861</v>
      </c>
      <c r="F523" s="124">
        <f t="shared" ca="1" si="43"/>
        <v>0.18499868401780706</v>
      </c>
      <c r="G523" s="128"/>
      <c r="H523" s="128"/>
      <c r="I523" s="124"/>
      <c r="J523" s="125"/>
      <c r="K523" s="128"/>
    </row>
    <row r="524" spans="1:11" x14ac:dyDescent="0.3">
      <c r="A524" s="73">
        <v>43083</v>
      </c>
      <c r="B524" s="130">
        <v>2652.01001</v>
      </c>
      <c r="C524" s="125">
        <f t="shared" si="40"/>
        <v>1.673200382798834E-3</v>
      </c>
      <c r="D524" s="128">
        <f t="shared" si="41"/>
        <v>1673.200382798834</v>
      </c>
      <c r="E524" s="128">
        <f t="shared" ca="1" si="42"/>
        <v>16788.092697858861</v>
      </c>
      <c r="F524" s="124">
        <f t="shared" ca="1" si="43"/>
        <v>0.17240265425318091</v>
      </c>
      <c r="G524" s="128"/>
      <c r="H524" s="128"/>
      <c r="I524" s="124"/>
      <c r="J524" s="125"/>
      <c r="K524" s="128"/>
    </row>
    <row r="525" spans="1:11" x14ac:dyDescent="0.3">
      <c r="A525" s="73">
        <v>43082</v>
      </c>
      <c r="B525" s="130">
        <v>2662.8500979999999</v>
      </c>
      <c r="C525" s="125">
        <f t="shared" si="40"/>
        <v>1.400573063460242E-2</v>
      </c>
      <c r="D525" s="128">
        <f t="shared" si="41"/>
        <v>14005.73063460242</v>
      </c>
      <c r="E525" s="128">
        <f t="shared" ca="1" si="42"/>
        <v>16788.092697858861</v>
      </c>
      <c r="F525" s="124">
        <f t="shared" ca="1" si="43"/>
        <v>0.18176616475927587</v>
      </c>
      <c r="G525" s="128"/>
      <c r="H525" s="128"/>
      <c r="I525" s="124"/>
      <c r="J525" s="125"/>
      <c r="K525" s="128"/>
    </row>
    <row r="526" spans="1:11" x14ac:dyDescent="0.3">
      <c r="A526" s="73">
        <v>43081</v>
      </c>
      <c r="B526" s="130">
        <v>2664.110107</v>
      </c>
      <c r="C526" s="125">
        <f t="shared" si="40"/>
        <v>1.411096422196545E-2</v>
      </c>
      <c r="D526" s="128">
        <f t="shared" si="41"/>
        <v>14110.964221965449</v>
      </c>
      <c r="E526" s="128">
        <f t="shared" ca="1" si="42"/>
        <v>16788.092697858861</v>
      </c>
      <c r="F526" s="124">
        <f t="shared" ca="1" si="43"/>
        <v>0.17272821518898374</v>
      </c>
      <c r="G526" s="128"/>
      <c r="H526" s="128"/>
      <c r="I526" s="124"/>
      <c r="J526" s="125"/>
      <c r="K526" s="128"/>
    </row>
    <row r="527" spans="1:11" x14ac:dyDescent="0.3">
      <c r="A527" s="73">
        <v>43080</v>
      </c>
      <c r="B527" s="130">
        <v>2659.98999</v>
      </c>
      <c r="C527" s="125">
        <f t="shared" si="40"/>
        <v>2.2514653441636945E-2</v>
      </c>
      <c r="D527" s="128">
        <f t="shared" si="41"/>
        <v>22514.653441636943</v>
      </c>
      <c r="E527" s="128">
        <f t="shared" ca="1" si="42"/>
        <v>16788.092697858861</v>
      </c>
      <c r="F527" s="124">
        <f t="shared" ca="1" si="43"/>
        <v>0.17857207746894543</v>
      </c>
      <c r="G527" s="128"/>
      <c r="H527" s="128"/>
      <c r="I527" s="124"/>
      <c r="J527" s="125"/>
      <c r="K527" s="128"/>
    </row>
    <row r="528" spans="1:11" x14ac:dyDescent="0.3">
      <c r="A528" s="73">
        <v>43077</v>
      </c>
      <c r="B528" s="130">
        <v>2651.5</v>
      </c>
      <c r="C528" s="125">
        <f t="shared" si="40"/>
        <v>1.8859399893573325E-2</v>
      </c>
      <c r="D528" s="128">
        <f t="shared" si="41"/>
        <v>18859.399893573325</v>
      </c>
      <c r="E528" s="128">
        <f t="shared" ca="1" si="42"/>
        <v>16788.092697858861</v>
      </c>
      <c r="F528" s="124">
        <f t="shared" ca="1" si="43"/>
        <v>0.1734741145146339</v>
      </c>
      <c r="G528" s="128"/>
      <c r="H528" s="128"/>
      <c r="I528" s="124"/>
      <c r="J528" s="125"/>
      <c r="K528" s="128"/>
    </row>
    <row r="529" spans="1:11" x14ac:dyDescent="0.3">
      <c r="A529" s="73">
        <v>43076</v>
      </c>
      <c r="B529" s="130">
        <v>2636.9799800000001</v>
      </c>
      <c r="C529" s="125">
        <f t="shared" si="40"/>
        <v>1.5363369939184413E-2</v>
      </c>
      <c r="D529" s="128">
        <f t="shared" si="41"/>
        <v>15363.369939184413</v>
      </c>
      <c r="E529" s="128">
        <f t="shared" ca="1" si="42"/>
        <v>16788.092697858861</v>
      </c>
      <c r="F529" s="124">
        <f t="shared" ca="1" si="43"/>
        <v>0.1739790708999529</v>
      </c>
      <c r="G529" s="128"/>
      <c r="H529" s="128"/>
      <c r="I529" s="124"/>
      <c r="J529" s="125"/>
      <c r="K529" s="128"/>
    </row>
    <row r="530" spans="1:11" x14ac:dyDescent="0.3">
      <c r="A530" s="73">
        <v>43075</v>
      </c>
      <c r="B530" s="130">
        <v>2629.2700199999999</v>
      </c>
      <c r="C530" s="125">
        <f t="shared" si="40"/>
        <v>1.163510642916088E-2</v>
      </c>
      <c r="D530" s="128">
        <f t="shared" si="41"/>
        <v>11635.10642916088</v>
      </c>
      <c r="E530" s="128">
        <f t="shared" ca="1" si="42"/>
        <v>16788.092697858861</v>
      </c>
      <c r="F530" s="124">
        <f t="shared" ca="1" si="43"/>
        <v>0.17307422091093594</v>
      </c>
      <c r="G530" s="128"/>
      <c r="H530" s="128"/>
      <c r="I530" s="124"/>
      <c r="J530" s="125"/>
      <c r="K530" s="128"/>
    </row>
    <row r="531" spans="1:11" x14ac:dyDescent="0.3">
      <c r="A531" s="73">
        <v>43074</v>
      </c>
      <c r="B531" s="130">
        <v>2629.570068</v>
      </c>
      <c r="C531" s="125">
        <f t="shared" si="40"/>
        <v>1.8368553589439562E-2</v>
      </c>
      <c r="D531" s="128">
        <f t="shared" si="41"/>
        <v>18368.553589439562</v>
      </c>
      <c r="E531" s="128">
        <f t="shared" ca="1" si="42"/>
        <v>16788.092697858861</v>
      </c>
      <c r="F531" s="124">
        <f t="shared" ca="1" si="43"/>
        <v>0.18865131192191864</v>
      </c>
      <c r="G531" s="128"/>
      <c r="H531" s="128"/>
      <c r="I531" s="124"/>
      <c r="J531" s="125"/>
      <c r="K531" s="128"/>
    </row>
    <row r="532" spans="1:11" x14ac:dyDescent="0.3">
      <c r="A532" s="73">
        <v>43073</v>
      </c>
      <c r="B532" s="130">
        <v>2639.4399410000001</v>
      </c>
      <c r="C532" s="125">
        <f t="shared" si="40"/>
        <v>2.3494906914903746E-2</v>
      </c>
      <c r="D532" s="128">
        <f t="shared" si="41"/>
        <v>23494.906914903746</v>
      </c>
      <c r="E532" s="128">
        <f t="shared" ca="1" si="42"/>
        <v>16788.092697858861</v>
      </c>
      <c r="F532" s="124">
        <f t="shared" ca="1" si="43"/>
        <v>0.19718239028720941</v>
      </c>
      <c r="G532" s="128"/>
      <c r="H532" s="128"/>
      <c r="I532" s="124"/>
      <c r="J532" s="125"/>
      <c r="K532" s="128"/>
    </row>
    <row r="533" spans="1:11" x14ac:dyDescent="0.3">
      <c r="A533" s="73">
        <v>43070</v>
      </c>
      <c r="B533" s="130">
        <v>2642.219971</v>
      </c>
      <c r="C533" s="125">
        <f t="shared" si="40"/>
        <v>2.1882427693499462E-2</v>
      </c>
      <c r="D533" s="128">
        <f t="shared" si="41"/>
        <v>21882.427693499463</v>
      </c>
      <c r="E533" s="128">
        <f t="shared" ca="1" si="42"/>
        <v>16788.092697858861</v>
      </c>
      <c r="F533" s="124">
        <f t="shared" ca="1" si="43"/>
        <v>0.20541984537310265</v>
      </c>
      <c r="G533" s="128"/>
      <c r="H533" s="128"/>
      <c r="I533" s="124"/>
      <c r="J533" s="125"/>
      <c r="K533" s="128"/>
    </row>
    <row r="534" spans="1:11" x14ac:dyDescent="0.3">
      <c r="A534" s="73">
        <v>43069</v>
      </c>
      <c r="B534" s="130">
        <v>2647.580078</v>
      </c>
      <c r="C534" s="125">
        <f t="shared" si="40"/>
        <v>3.2347855516724033E-2</v>
      </c>
      <c r="D534" s="128">
        <f t="shared" si="41"/>
        <v>32347.855516724034</v>
      </c>
      <c r="E534" s="128">
        <f t="shared" ca="1" si="42"/>
        <v>16788.092697858861</v>
      </c>
      <c r="F534" s="124">
        <f t="shared" ca="1" si="43"/>
        <v>0.2083447358148085</v>
      </c>
      <c r="G534" s="128"/>
      <c r="H534" s="128"/>
      <c r="I534" s="124"/>
      <c r="J534" s="125"/>
      <c r="K534" s="128"/>
    </row>
    <row r="535" spans="1:11" x14ac:dyDescent="0.3">
      <c r="A535" s="73">
        <v>43068</v>
      </c>
      <c r="B535" s="130">
        <v>2626.070068</v>
      </c>
      <c r="C535" s="125">
        <f t="shared" si="40"/>
        <v>1.8302570063089441E-2</v>
      </c>
      <c r="D535" s="128">
        <f t="shared" si="41"/>
        <v>18302.570063089439</v>
      </c>
      <c r="E535" s="128">
        <f t="shared" ca="1" si="42"/>
        <v>16788.092697858861</v>
      </c>
      <c r="F535" s="124">
        <f t="shared" ca="1" si="43"/>
        <v>0.19431419610401202</v>
      </c>
      <c r="G535" s="128"/>
      <c r="H535" s="128"/>
      <c r="I535" s="124"/>
      <c r="J535" s="125"/>
      <c r="K535" s="128"/>
    </row>
    <row r="536" spans="1:11" x14ac:dyDescent="0.3">
      <c r="A536" s="73">
        <v>43067</v>
      </c>
      <c r="B536" s="130">
        <v>2627.040039</v>
      </c>
      <c r="C536" s="125">
        <f t="shared" si="40"/>
        <v>1.6325942636030488E-2</v>
      </c>
      <c r="D536" s="128">
        <f t="shared" si="41"/>
        <v>16325.942636030488</v>
      </c>
      <c r="E536" s="128">
        <f t="shared" ca="1" si="42"/>
        <v>16788.092697858861</v>
      </c>
      <c r="F536" s="124">
        <f t="shared" ca="1" si="43"/>
        <v>0.19158516227422551</v>
      </c>
      <c r="G536" s="128"/>
      <c r="H536" s="128"/>
      <c r="I536" s="124"/>
      <c r="J536" s="125"/>
      <c r="K536" s="128"/>
    </row>
    <row r="537" spans="1:11" x14ac:dyDescent="0.3">
      <c r="A537" s="73">
        <v>43066</v>
      </c>
      <c r="B537" s="130">
        <v>2601.419922</v>
      </c>
      <c r="C537" s="125">
        <f t="shared" si="40"/>
        <v>7.404202701930096E-3</v>
      </c>
      <c r="D537" s="128">
        <f t="shared" si="41"/>
        <v>7404.2027019300958</v>
      </c>
      <c r="E537" s="128">
        <f t="shared" ca="1" si="42"/>
        <v>16788.092697858861</v>
      </c>
      <c r="F537" s="124">
        <f t="shared" ca="1" si="43"/>
        <v>0.18153986713326686</v>
      </c>
      <c r="G537" s="128"/>
      <c r="H537" s="128"/>
      <c r="I537" s="124"/>
      <c r="J537" s="125"/>
      <c r="K537" s="128"/>
    </row>
    <row r="538" spans="1:11" x14ac:dyDescent="0.3">
      <c r="A538" s="73">
        <v>43063</v>
      </c>
      <c r="B538" s="130">
        <v>2602.419922</v>
      </c>
      <c r="C538" s="125">
        <f t="shared" si="40"/>
        <v>6.8868167058377949E-3</v>
      </c>
      <c r="D538" s="128">
        <f t="shared" si="41"/>
        <v>6886.8167058377949</v>
      </c>
      <c r="E538" s="128">
        <f t="shared" ca="1" si="42"/>
        <v>16788.092697858861</v>
      </c>
      <c r="F538" s="124">
        <f t="shared" ca="1" si="43"/>
        <v>0.17578322758408915</v>
      </c>
      <c r="G538" s="128"/>
      <c r="H538" s="128"/>
      <c r="I538" s="124"/>
      <c r="J538" s="125"/>
      <c r="K538" s="128"/>
    </row>
    <row r="539" spans="1:11" x14ac:dyDescent="0.3">
      <c r="A539" s="73">
        <v>43061</v>
      </c>
      <c r="B539" s="130">
        <v>2597.080078</v>
      </c>
      <c r="C539" s="125">
        <f t="shared" si="40"/>
        <v>1.0407862848818006E-3</v>
      </c>
      <c r="D539" s="128">
        <f t="shared" si="41"/>
        <v>1040.7862848818006</v>
      </c>
      <c r="E539" s="128">
        <f t="shared" ca="1" si="42"/>
        <v>16788.092697858861</v>
      </c>
      <c r="F539" s="124">
        <f t="shared" ca="1" si="43"/>
        <v>0.1779636925146717</v>
      </c>
      <c r="G539" s="128"/>
      <c r="H539" s="128"/>
      <c r="I539" s="124"/>
      <c r="J539" s="125"/>
      <c r="K539" s="128"/>
    </row>
    <row r="540" spans="1:11" x14ac:dyDescent="0.3">
      <c r="A540" s="73">
        <v>43060</v>
      </c>
      <c r="B540" s="130">
        <v>2599.030029</v>
      </c>
      <c r="C540" s="125">
        <f t="shared" si="40"/>
        <v>3.2386346024664281E-3</v>
      </c>
      <c r="D540" s="128">
        <f t="shared" si="41"/>
        <v>3238.6346024664281</v>
      </c>
      <c r="E540" s="128">
        <f t="shared" ca="1" si="42"/>
        <v>16788.092697858861</v>
      </c>
      <c r="F540" s="124">
        <f t="shared" ca="1" si="43"/>
        <v>0.17980067482920092</v>
      </c>
      <c r="G540" s="128"/>
      <c r="H540" s="128"/>
      <c r="I540" s="124"/>
      <c r="J540" s="125"/>
      <c r="K540" s="128"/>
    </row>
    <row r="541" spans="1:11" x14ac:dyDescent="0.3">
      <c r="A541" s="73">
        <v>43059</v>
      </c>
      <c r="B541" s="130">
        <v>2582.139893</v>
      </c>
      <c r="C541" s="125">
        <f t="shared" si="40"/>
        <v>-3.4695250357699159E-3</v>
      </c>
      <c r="D541" s="128">
        <f t="shared" si="41"/>
        <v>-3469.525035769916</v>
      </c>
      <c r="E541" s="128">
        <f t="shared" ca="1" si="42"/>
        <v>16788.092697858861</v>
      </c>
      <c r="F541" s="124">
        <f t="shared" ca="1" si="43"/>
        <v>0.17467176158352804</v>
      </c>
      <c r="G541" s="128"/>
      <c r="H541" s="128"/>
      <c r="I541" s="124"/>
      <c r="J541" s="125"/>
      <c r="K541" s="128"/>
    </row>
    <row r="542" spans="1:11" x14ac:dyDescent="0.3">
      <c r="A542" s="73">
        <v>43056</v>
      </c>
      <c r="B542" s="130">
        <v>2578.8500979999999</v>
      </c>
      <c r="C542" s="125">
        <f t="shared" si="40"/>
        <v>-3.4739356738799909E-3</v>
      </c>
      <c r="D542" s="128">
        <f t="shared" si="41"/>
        <v>-3473.9356738799911</v>
      </c>
      <c r="E542" s="128">
        <f t="shared" ca="1" si="42"/>
        <v>16788.092697858861</v>
      </c>
      <c r="F542" s="124">
        <f t="shared" ca="1" si="43"/>
        <v>0.18192869234566733</v>
      </c>
      <c r="G542" s="128"/>
      <c r="H542" s="128"/>
      <c r="I542" s="124"/>
      <c r="J542" s="125"/>
      <c r="K542" s="128"/>
    </row>
    <row r="543" spans="1:11" x14ac:dyDescent="0.3">
      <c r="A543" s="73">
        <v>43055</v>
      </c>
      <c r="B543" s="130">
        <v>2585.639893</v>
      </c>
      <c r="C543" s="125">
        <f t="shared" si="40"/>
        <v>2.2442369827955222E-3</v>
      </c>
      <c r="D543" s="128">
        <f t="shared" si="41"/>
        <v>2244.2369827955222</v>
      </c>
      <c r="E543" s="128">
        <f t="shared" ca="1" si="42"/>
        <v>16788.092697858861</v>
      </c>
      <c r="F543" s="124">
        <f t="shared" ca="1" si="43"/>
        <v>0.18221211212973354</v>
      </c>
      <c r="G543" s="128"/>
      <c r="H543" s="128"/>
      <c r="I543" s="124"/>
      <c r="J543" s="125"/>
      <c r="K543" s="128"/>
    </row>
    <row r="544" spans="1:11" x14ac:dyDescent="0.3">
      <c r="A544" s="73">
        <v>43054</v>
      </c>
      <c r="B544" s="130">
        <v>2564.6201169999999</v>
      </c>
      <c r="C544" s="125">
        <f t="shared" si="40"/>
        <v>-5.7145917547526404E-3</v>
      </c>
      <c r="D544" s="128">
        <f t="shared" si="41"/>
        <v>-5714.5917547526406</v>
      </c>
      <c r="E544" s="128">
        <f t="shared" ca="1" si="42"/>
        <v>16788.092697858861</v>
      </c>
      <c r="F544" s="124">
        <f t="shared" ca="1" si="43"/>
        <v>0.17808492035012913</v>
      </c>
      <c r="G544" s="128"/>
      <c r="H544" s="128"/>
      <c r="I544" s="124"/>
      <c r="J544" s="125"/>
      <c r="K544" s="128"/>
    </row>
    <row r="545" spans="1:11" x14ac:dyDescent="0.3">
      <c r="A545" s="73">
        <v>43053</v>
      </c>
      <c r="B545" s="130">
        <v>2578.8701169999999</v>
      </c>
      <c r="C545" s="125">
        <f t="shared" si="40"/>
        <v>1.4018417503403047E-3</v>
      </c>
      <c r="D545" s="128">
        <f t="shared" si="41"/>
        <v>1401.8417503403048</v>
      </c>
      <c r="E545" s="128">
        <f t="shared" ca="1" si="42"/>
        <v>16788.092697858861</v>
      </c>
      <c r="F545" s="124">
        <f t="shared" ca="1" si="43"/>
        <v>0.18275640759448342</v>
      </c>
      <c r="G545" s="128"/>
      <c r="H545" s="128"/>
      <c r="I545" s="124"/>
      <c r="J545" s="125"/>
      <c r="K545" s="128"/>
    </row>
    <row r="546" spans="1:11" x14ac:dyDescent="0.3">
      <c r="A546" s="73">
        <v>43052</v>
      </c>
      <c r="B546" s="130">
        <v>2584.8400879999999</v>
      </c>
      <c r="C546" s="125">
        <f t="shared" si="40"/>
        <v>4.6680152345450754E-3</v>
      </c>
      <c r="D546" s="128">
        <f t="shared" si="41"/>
        <v>4668.0152345450751</v>
      </c>
      <c r="E546" s="128">
        <f t="shared" ca="1" si="42"/>
        <v>16788.092697858861</v>
      </c>
      <c r="F546" s="124">
        <f t="shared" ca="1" si="43"/>
        <v>0.19436288075213981</v>
      </c>
      <c r="G546" s="128"/>
      <c r="H546" s="128"/>
      <c r="I546" s="124"/>
      <c r="J546" s="125"/>
      <c r="K546" s="128"/>
    </row>
    <row r="547" spans="1:11" x14ac:dyDescent="0.3">
      <c r="A547" s="73">
        <v>43049</v>
      </c>
      <c r="B547" s="130">
        <v>2582.3000489999999</v>
      </c>
      <c r="C547" s="125">
        <f t="shared" si="40"/>
        <v>4.7653917468148954E-4</v>
      </c>
      <c r="D547" s="128">
        <f t="shared" si="41"/>
        <v>476.53917468148956</v>
      </c>
      <c r="E547" s="128">
        <f t="shared" ca="1" si="42"/>
        <v>16788.092697858861</v>
      </c>
      <c r="F547" s="124">
        <f t="shared" ca="1" si="43"/>
        <v>0.1930514021850902</v>
      </c>
      <c r="G547" s="128"/>
      <c r="H547" s="128"/>
      <c r="I547" s="124"/>
      <c r="J547" s="125"/>
      <c r="K547" s="128"/>
    </row>
    <row r="548" spans="1:11" x14ac:dyDescent="0.3">
      <c r="A548" s="73">
        <v>43048</v>
      </c>
      <c r="B548" s="130">
        <v>2584.6201169999999</v>
      </c>
      <c r="C548" s="125">
        <f t="shared" si="40"/>
        <v>9.4595437927804671E-3</v>
      </c>
      <c r="D548" s="128">
        <f t="shared" si="41"/>
        <v>9459.5437927804669</v>
      </c>
      <c r="E548" s="128">
        <f t="shared" ca="1" si="42"/>
        <v>16788.092697858861</v>
      </c>
      <c r="F548" s="124">
        <f t="shared" ca="1" si="43"/>
        <v>0.1924539745921896</v>
      </c>
      <c r="G548" s="128"/>
      <c r="H548" s="128"/>
      <c r="I548" s="124"/>
      <c r="J548" s="125"/>
      <c r="K548" s="128"/>
    </row>
    <row r="549" spans="1:11" x14ac:dyDescent="0.3">
      <c r="A549" s="73">
        <v>43047</v>
      </c>
      <c r="B549" s="130">
        <v>2594.3798830000001</v>
      </c>
      <c r="C549" s="125">
        <f t="shared" si="40"/>
        <v>1.4559170336819749E-2</v>
      </c>
      <c r="D549" s="128">
        <f t="shared" si="41"/>
        <v>14559.170336819749</v>
      </c>
      <c r="E549" s="128">
        <f t="shared" ca="1" si="42"/>
        <v>16788.092697858861</v>
      </c>
      <c r="F549" s="124">
        <f t="shared" ca="1" si="43"/>
        <v>0.1992917499547362</v>
      </c>
      <c r="G549" s="128"/>
      <c r="H549" s="128"/>
      <c r="I549" s="124"/>
      <c r="J549" s="125"/>
      <c r="K549" s="128"/>
    </row>
    <row r="550" spans="1:11" x14ac:dyDescent="0.3">
      <c r="A550" s="73">
        <v>43046</v>
      </c>
      <c r="B550" s="130">
        <v>2590.639893</v>
      </c>
      <c r="C550" s="125">
        <f t="shared" si="40"/>
        <v>8.3724883441402831E-3</v>
      </c>
      <c r="D550" s="128">
        <f t="shared" si="41"/>
        <v>8372.4883441402835</v>
      </c>
      <c r="E550" s="128">
        <f t="shared" ca="1" si="42"/>
        <v>16788.092697858861</v>
      </c>
      <c r="F550" s="124">
        <f t="shared" ca="1" si="43"/>
        <v>0.2108283112233964</v>
      </c>
      <c r="G550" s="128"/>
      <c r="H550" s="128"/>
      <c r="I550" s="124"/>
      <c r="J550" s="125"/>
      <c r="K550" s="128"/>
    </row>
    <row r="551" spans="1:11" x14ac:dyDescent="0.3">
      <c r="A551" s="73">
        <v>43045</v>
      </c>
      <c r="B551" s="130">
        <v>2591.1298830000001</v>
      </c>
      <c r="C551" s="125">
        <f t="shared" si="40"/>
        <v>1.0194973529578988E-2</v>
      </c>
      <c r="D551" s="128">
        <f t="shared" si="41"/>
        <v>10194.973529578987</v>
      </c>
      <c r="E551" s="128">
        <f t="shared" ca="1" si="42"/>
        <v>16788.092697858861</v>
      </c>
      <c r="F551" s="124">
        <f t="shared" ca="1" si="43"/>
        <v>0.21562540285218623</v>
      </c>
      <c r="G551" s="128"/>
      <c r="H551" s="128"/>
      <c r="I551" s="124"/>
      <c r="J551" s="125"/>
      <c r="K551" s="128"/>
    </row>
    <row r="552" spans="1:11" x14ac:dyDescent="0.3">
      <c r="A552" s="73">
        <v>43042</v>
      </c>
      <c r="B552" s="130">
        <v>2587.8400879999999</v>
      </c>
      <c r="C552" s="125">
        <f t="shared" si="40"/>
        <v>4.9045037846526807E-3</v>
      </c>
      <c r="D552" s="128">
        <f t="shared" si="41"/>
        <v>4904.5037846526802</v>
      </c>
      <c r="E552" s="128">
        <f t="shared" ca="1" si="42"/>
        <v>16788.092697858861</v>
      </c>
      <c r="F552" s="124">
        <f t="shared" ca="1" si="43"/>
        <v>0.2410632043239902</v>
      </c>
      <c r="G552" s="128"/>
      <c r="H552" s="128"/>
      <c r="I552" s="124"/>
      <c r="J552" s="125"/>
      <c r="K552" s="128"/>
    </row>
    <row r="553" spans="1:11" x14ac:dyDescent="0.3">
      <c r="A553" s="73">
        <v>43041</v>
      </c>
      <c r="B553" s="130">
        <v>2579.8500979999999</v>
      </c>
      <c r="C553" s="125">
        <f t="shared" si="40"/>
        <v>6.9279104332635733E-3</v>
      </c>
      <c r="D553" s="128">
        <f t="shared" si="41"/>
        <v>6927.9104332635734</v>
      </c>
      <c r="E553" s="128">
        <f t="shared" ca="1" si="42"/>
        <v>18913.402132427</v>
      </c>
      <c r="F553" s="124">
        <f t="shared" ca="1" si="43"/>
        <v>0.23517001651535496</v>
      </c>
      <c r="G553" s="128"/>
      <c r="H553" s="128"/>
      <c r="I553" s="124"/>
      <c r="J553" s="125"/>
      <c r="K553" s="128"/>
    </row>
    <row r="554" spans="1:11" x14ac:dyDescent="0.3">
      <c r="A554" s="73">
        <v>43040</v>
      </c>
      <c r="B554" s="130">
        <v>2579.360107</v>
      </c>
      <c r="C554" s="125">
        <f t="shared" si="40"/>
        <v>7.0668721368900567E-3</v>
      </c>
      <c r="D554" s="128">
        <f t="shared" si="41"/>
        <v>7066.8721368900569</v>
      </c>
      <c r="E554" s="128">
        <f t="shared" ca="1" si="42"/>
        <v>20945.50025810405</v>
      </c>
      <c r="F554" s="124">
        <f t="shared" ca="1" si="43"/>
        <v>0.22947280643817058</v>
      </c>
      <c r="G554" s="128"/>
      <c r="H554" s="128"/>
      <c r="I554" s="124"/>
      <c r="J554" s="125"/>
      <c r="K554" s="128"/>
    </row>
    <row r="555" spans="1:11" x14ac:dyDescent="0.3">
      <c r="A555" s="73">
        <v>43039</v>
      </c>
      <c r="B555" s="130">
        <v>2575.26001</v>
      </c>
      <c r="C555" s="125">
        <f t="shared" si="40"/>
        <v>6.2124524628295319E-3</v>
      </c>
      <c r="D555" s="128">
        <f t="shared" si="41"/>
        <v>6212.4524628295321</v>
      </c>
      <c r="E555" s="128">
        <f t="shared" ca="1" si="42"/>
        <v>21400.991031316178</v>
      </c>
      <c r="F555" s="124">
        <f t="shared" ca="1" si="43"/>
        <v>0.21950828962444846</v>
      </c>
      <c r="G555" s="128"/>
      <c r="H555" s="128"/>
      <c r="I555" s="124"/>
      <c r="J555" s="125"/>
      <c r="K555" s="128"/>
    </row>
    <row r="556" spans="1:11" x14ac:dyDescent="0.3">
      <c r="A556" s="73">
        <v>43038</v>
      </c>
      <c r="B556" s="130">
        <v>2572.830078</v>
      </c>
      <c r="C556" s="125">
        <f t="shared" si="40"/>
        <v>5.9391414098497464E-3</v>
      </c>
      <c r="D556" s="128">
        <f t="shared" si="41"/>
        <v>5939.1414098497462</v>
      </c>
      <c r="E556" s="128">
        <f t="shared" ca="1" si="42"/>
        <v>21400.991031316178</v>
      </c>
      <c r="F556" s="124">
        <f t="shared" ca="1" si="43"/>
        <v>0.21008875036507169</v>
      </c>
      <c r="G556" s="128"/>
      <c r="H556" s="128"/>
      <c r="I556" s="124"/>
      <c r="J556" s="125"/>
      <c r="K556" s="128"/>
    </row>
    <row r="557" spans="1:11" x14ac:dyDescent="0.3">
      <c r="A557" s="73">
        <v>43035</v>
      </c>
      <c r="B557" s="130">
        <v>2581.070068</v>
      </c>
      <c r="C557" s="125">
        <f t="shared" si="40"/>
        <v>1.0927649491556224E-2</v>
      </c>
      <c r="D557" s="128">
        <f t="shared" si="41"/>
        <v>10927.649491556223</v>
      </c>
      <c r="E557" s="128">
        <f t="shared" ca="1" si="42"/>
        <v>21400.991031316178</v>
      </c>
      <c r="F557" s="124">
        <f t="shared" ca="1" si="43"/>
        <v>0.21381585621577925</v>
      </c>
      <c r="G557" s="128"/>
      <c r="H557" s="128"/>
      <c r="I557" s="124"/>
      <c r="J557" s="125"/>
      <c r="K557" s="128"/>
    </row>
    <row r="558" spans="1:11" x14ac:dyDescent="0.3">
      <c r="A558" s="73">
        <v>43034</v>
      </c>
      <c r="B558" s="130">
        <v>2560.3999020000001</v>
      </c>
      <c r="C558" s="125">
        <f t="shared" si="40"/>
        <v>3.7123599049917466E-3</v>
      </c>
      <c r="D558" s="128">
        <f t="shared" si="41"/>
        <v>3712.3599049917466</v>
      </c>
      <c r="E558" s="128">
        <f t="shared" ca="1" si="42"/>
        <v>21400.991031316178</v>
      </c>
      <c r="F558" s="124">
        <f t="shared" ca="1" si="43"/>
        <v>0.20035248058463662</v>
      </c>
      <c r="G558" s="128"/>
      <c r="H558" s="128"/>
      <c r="I558" s="124"/>
      <c r="J558" s="125"/>
      <c r="K558" s="128"/>
    </row>
    <row r="559" spans="1:11" x14ac:dyDescent="0.3">
      <c r="A559" s="73">
        <v>43033</v>
      </c>
      <c r="B559" s="130">
        <v>2557.1499020000001</v>
      </c>
      <c r="C559" s="125">
        <f t="shared" si="40"/>
        <v>7.4744916621316548E-4</v>
      </c>
      <c r="D559" s="128">
        <f t="shared" si="41"/>
        <v>747.44916621316543</v>
      </c>
      <c r="E559" s="128">
        <f t="shared" ca="1" si="42"/>
        <v>21400.991031316178</v>
      </c>
      <c r="F559" s="124">
        <f t="shared" ca="1" si="43"/>
        <v>0.19524825924516431</v>
      </c>
      <c r="G559" s="128"/>
      <c r="H559" s="128"/>
      <c r="I559" s="124"/>
      <c r="J559" s="125"/>
      <c r="K559" s="128"/>
    </row>
    <row r="560" spans="1:11" x14ac:dyDescent="0.3">
      <c r="A560" s="73">
        <v>43032</v>
      </c>
      <c r="B560" s="130">
        <v>2569.1298830000001</v>
      </c>
      <c r="C560" s="125">
        <f t="shared" si="40"/>
        <v>7.249157378407034E-3</v>
      </c>
      <c r="D560" s="128">
        <f t="shared" si="41"/>
        <v>7249.1573784070342</v>
      </c>
      <c r="E560" s="128">
        <f t="shared" ca="1" si="42"/>
        <v>21400.991031316178</v>
      </c>
      <c r="F560" s="124">
        <f t="shared" ca="1" si="43"/>
        <v>0.19875790351196154</v>
      </c>
      <c r="G560" s="128"/>
      <c r="H560" s="128"/>
      <c r="I560" s="124"/>
      <c r="J560" s="125"/>
      <c r="K560" s="128"/>
    </row>
    <row r="561" spans="1:11" x14ac:dyDescent="0.3">
      <c r="A561" s="73">
        <v>43031</v>
      </c>
      <c r="B561" s="130">
        <v>2564.9799800000001</v>
      </c>
      <c r="C561" s="125">
        <f t="shared" si="40"/>
        <v>7.9576222857247192E-3</v>
      </c>
      <c r="D561" s="128">
        <f t="shared" si="41"/>
        <v>7957.6222857247194</v>
      </c>
      <c r="E561" s="128">
        <f t="shared" ca="1" si="42"/>
        <v>21400.991031316178</v>
      </c>
      <c r="F561" s="124">
        <f t="shared" ca="1" si="43"/>
        <v>0.19227635323378767</v>
      </c>
      <c r="G561" s="128"/>
      <c r="H561" s="128"/>
      <c r="I561" s="124"/>
      <c r="J561" s="125"/>
      <c r="K561" s="128"/>
    </row>
    <row r="562" spans="1:11" x14ac:dyDescent="0.3">
      <c r="A562" s="73">
        <v>43028</v>
      </c>
      <c r="B562" s="130">
        <v>2575.209961</v>
      </c>
      <c r="C562" s="125">
        <f t="shared" si="40"/>
        <v>1.0151640708802701E-2</v>
      </c>
      <c r="D562" s="128">
        <f t="shared" si="41"/>
        <v>10151.640708802701</v>
      </c>
      <c r="E562" s="128">
        <f t="shared" ca="1" si="42"/>
        <v>21400.991031316178</v>
      </c>
      <c r="F562" s="124">
        <f t="shared" ca="1" si="43"/>
        <v>0.20271724992019191</v>
      </c>
      <c r="G562" s="128"/>
      <c r="H562" s="128"/>
      <c r="I562" s="124"/>
      <c r="J562" s="125"/>
      <c r="K562" s="128"/>
    </row>
    <row r="563" spans="1:11" x14ac:dyDescent="0.3">
      <c r="A563" s="73">
        <v>43027</v>
      </c>
      <c r="B563" s="130">
        <v>2562.1000979999999</v>
      </c>
      <c r="C563" s="125">
        <f t="shared" si="40"/>
        <v>3.9301546324157499E-3</v>
      </c>
      <c r="D563" s="128">
        <f t="shared" si="41"/>
        <v>3930.1546324157498</v>
      </c>
      <c r="E563" s="128">
        <f t="shared" ca="1" si="42"/>
        <v>21400.991031316178</v>
      </c>
      <c r="F563" s="124">
        <f t="shared" ca="1" si="43"/>
        <v>0.19649378086083824</v>
      </c>
      <c r="G563" s="128"/>
      <c r="H563" s="128"/>
      <c r="I563" s="124"/>
      <c r="J563" s="125"/>
      <c r="K563" s="128"/>
    </row>
    <row r="564" spans="1:11" x14ac:dyDescent="0.3">
      <c r="A564" s="73">
        <v>43026</v>
      </c>
      <c r="B564" s="130">
        <v>2561.26001</v>
      </c>
      <c r="C564" s="125">
        <f t="shared" si="40"/>
        <v>9.268096847069085E-3</v>
      </c>
      <c r="D564" s="128">
        <f t="shared" si="41"/>
        <v>9268.0968470690841</v>
      </c>
      <c r="E564" s="128">
        <f t="shared" ca="1" si="42"/>
        <v>21400.991031316178</v>
      </c>
      <c r="F564" s="124">
        <f t="shared" ca="1" si="43"/>
        <v>0.19445595671118077</v>
      </c>
      <c r="G564" s="128"/>
      <c r="H564" s="128"/>
      <c r="I564" s="124"/>
      <c r="J564" s="125"/>
      <c r="K564" s="128"/>
    </row>
    <row r="565" spans="1:11" x14ac:dyDescent="0.3">
      <c r="A565" s="73">
        <v>43025</v>
      </c>
      <c r="B565" s="130">
        <v>2559.360107</v>
      </c>
      <c r="C565" s="125">
        <f t="shared" si="40"/>
        <v>9.7767788893667884E-3</v>
      </c>
      <c r="D565" s="128">
        <f t="shared" si="41"/>
        <v>9776.7788893667876</v>
      </c>
      <c r="E565" s="128">
        <f t="shared" ca="1" si="42"/>
        <v>21400.991031316178</v>
      </c>
      <c r="F565" s="124">
        <f t="shared" ca="1" si="43"/>
        <v>0.19618619824908978</v>
      </c>
      <c r="G565" s="128"/>
      <c r="H565" s="128"/>
      <c r="I565" s="124"/>
      <c r="J565" s="125"/>
      <c r="K565" s="128"/>
    </row>
    <row r="566" spans="1:11" x14ac:dyDescent="0.3">
      <c r="A566" s="73">
        <v>43024</v>
      </c>
      <c r="B566" s="130">
        <v>2557.639893</v>
      </c>
      <c r="C566" s="125">
        <f t="shared" si="40"/>
        <v>1.1276560495604215E-2</v>
      </c>
      <c r="D566" s="128">
        <f t="shared" si="41"/>
        <v>11276.560495604215</v>
      </c>
      <c r="E566" s="128">
        <f t="shared" ca="1" si="42"/>
        <v>21400.991031316178</v>
      </c>
      <c r="F566" s="124">
        <f t="shared" ca="1" si="43"/>
        <v>0.20274624641429573</v>
      </c>
      <c r="G566" s="128"/>
      <c r="H566" s="128"/>
      <c r="I566" s="124"/>
      <c r="J566" s="125"/>
      <c r="K566" s="128"/>
    </row>
    <row r="567" spans="1:11" x14ac:dyDescent="0.3">
      <c r="A567" s="73">
        <v>43021</v>
      </c>
      <c r="B567" s="130">
        <v>2553.169922</v>
      </c>
      <c r="C567" s="125">
        <f t="shared" si="40"/>
        <v>1.3420000938357379E-2</v>
      </c>
      <c r="D567" s="128">
        <f t="shared" si="41"/>
        <v>13420.00093835738</v>
      </c>
      <c r="E567" s="128">
        <f t="shared" ca="1" si="42"/>
        <v>21400.991031316178</v>
      </c>
      <c r="F567" s="124">
        <f t="shared" ca="1" si="43"/>
        <v>0.19699666473193989</v>
      </c>
      <c r="G567" s="128"/>
      <c r="H567" s="128"/>
      <c r="I567" s="124"/>
      <c r="J567" s="125"/>
      <c r="K567" s="128"/>
    </row>
    <row r="568" spans="1:11" x14ac:dyDescent="0.3">
      <c r="A568" s="73">
        <v>43020</v>
      </c>
      <c r="B568" s="130">
        <v>2550.929932</v>
      </c>
      <c r="C568" s="125">
        <f t="shared" si="40"/>
        <v>1.6282428324158271E-2</v>
      </c>
      <c r="D568" s="128">
        <f t="shared" si="41"/>
        <v>16282.428324158271</v>
      </c>
      <c r="E568" s="128">
        <f t="shared" ca="1" si="42"/>
        <v>21400.991031316178</v>
      </c>
      <c r="F568" s="124">
        <f t="shared" ca="1" si="43"/>
        <v>0.19618760328564755</v>
      </c>
      <c r="G568" s="128"/>
      <c r="H568" s="128"/>
      <c r="I568" s="124"/>
      <c r="J568" s="125"/>
      <c r="K568" s="128"/>
    </row>
    <row r="569" spans="1:11" x14ac:dyDescent="0.3">
      <c r="A569" s="73">
        <v>43019</v>
      </c>
      <c r="B569" s="130">
        <v>2555.23999</v>
      </c>
      <c r="C569" s="125">
        <f t="shared" si="40"/>
        <v>1.9225840134258876E-2</v>
      </c>
      <c r="D569" s="128">
        <f t="shared" si="41"/>
        <v>19225.840134258877</v>
      </c>
      <c r="E569" s="128">
        <f t="shared" ca="1" si="42"/>
        <v>21400.991031316178</v>
      </c>
      <c r="F569" s="124">
        <f t="shared" ca="1" si="43"/>
        <v>0.19449512019823878</v>
      </c>
      <c r="G569" s="128"/>
      <c r="H569" s="128"/>
      <c r="I569" s="124"/>
      <c r="J569" s="125"/>
      <c r="K569" s="128"/>
    </row>
    <row r="570" spans="1:11" x14ac:dyDescent="0.3">
      <c r="A570" s="73">
        <v>43018</v>
      </c>
      <c r="B570" s="130">
        <v>2550.639893</v>
      </c>
      <c r="C570" s="125">
        <f t="shared" si="40"/>
        <v>2.1547156847795845E-2</v>
      </c>
      <c r="D570" s="128">
        <f t="shared" si="41"/>
        <v>21547.156847795846</v>
      </c>
      <c r="E570" s="128">
        <f t="shared" ca="1" si="42"/>
        <v>21400.991031316178</v>
      </c>
      <c r="F570" s="124">
        <f t="shared" ca="1" si="43"/>
        <v>0.19371184795188756</v>
      </c>
      <c r="G570" s="128"/>
      <c r="H570" s="128"/>
      <c r="I570" s="124"/>
      <c r="J570" s="125"/>
      <c r="K570" s="128"/>
    </row>
    <row r="571" spans="1:11" x14ac:dyDescent="0.3">
      <c r="A571" s="73">
        <v>43017</v>
      </c>
      <c r="B571" s="130">
        <v>2544.7299800000001</v>
      </c>
      <c r="C571" s="125">
        <f t="shared" si="40"/>
        <v>1.9253750888919674E-2</v>
      </c>
      <c r="D571" s="128">
        <f t="shared" si="41"/>
        <v>19253.750888919672</v>
      </c>
      <c r="E571" s="128">
        <f t="shared" ca="1" si="42"/>
        <v>21400.991031316178</v>
      </c>
      <c r="F571" s="124">
        <f t="shared" ca="1" si="43"/>
        <v>0.17612290447612633</v>
      </c>
      <c r="G571" s="128"/>
      <c r="H571" s="128"/>
      <c r="I571" s="124"/>
      <c r="J571" s="125"/>
      <c r="K571" s="128"/>
    </row>
    <row r="572" spans="1:11" x14ac:dyDescent="0.3">
      <c r="A572" s="73">
        <v>43014</v>
      </c>
      <c r="B572" s="130">
        <v>2549.330078</v>
      </c>
      <c r="C572" s="125">
        <f t="shared" si="40"/>
        <v>1.8827324354370178E-2</v>
      </c>
      <c r="D572" s="128">
        <f t="shared" si="41"/>
        <v>18827.324354370179</v>
      </c>
      <c r="E572" s="128">
        <f t="shared" ca="1" si="42"/>
        <v>21400.991031316178</v>
      </c>
      <c r="F572" s="124">
        <f t="shared" ca="1" si="43"/>
        <v>0.18367588002115331</v>
      </c>
      <c r="G572" s="128"/>
      <c r="H572" s="128"/>
      <c r="I572" s="124"/>
      <c r="J572" s="125"/>
      <c r="K572" s="128"/>
    </row>
    <row r="573" spans="1:11" x14ac:dyDescent="0.3">
      <c r="A573" s="73">
        <v>43013</v>
      </c>
      <c r="B573" s="130">
        <v>2552.070068</v>
      </c>
      <c r="C573" s="125">
        <f t="shared" si="40"/>
        <v>2.0583047261801823E-2</v>
      </c>
      <c r="D573" s="128">
        <f t="shared" si="41"/>
        <v>20583.047261801825</v>
      </c>
      <c r="E573" s="128">
        <f t="shared" ca="1" si="42"/>
        <v>21400.991031316178</v>
      </c>
      <c r="F573" s="124">
        <f t="shared" ca="1" si="43"/>
        <v>0.1810928716976552</v>
      </c>
      <c r="G573" s="128"/>
      <c r="H573" s="128"/>
      <c r="I573" s="124"/>
      <c r="J573" s="125"/>
      <c r="K573" s="128"/>
    </row>
    <row r="574" spans="1:11" x14ac:dyDescent="0.3">
      <c r="A574" s="73">
        <v>43012</v>
      </c>
      <c r="B574" s="130">
        <v>2537.73999</v>
      </c>
      <c r="C574" s="125">
        <f t="shared" si="40"/>
        <v>1.1761235016430893E-2</v>
      </c>
      <c r="D574" s="128">
        <f t="shared" si="41"/>
        <v>11761.235016430894</v>
      </c>
      <c r="E574" s="128">
        <f t="shared" ca="1" si="42"/>
        <v>21400.991031316178</v>
      </c>
      <c r="F574" s="124">
        <f t="shared" ca="1" si="43"/>
        <v>0.17502651419414939</v>
      </c>
      <c r="G574" s="128"/>
      <c r="H574" s="128"/>
      <c r="I574" s="124"/>
      <c r="J574" s="125"/>
      <c r="K574" s="128"/>
    </row>
    <row r="575" spans="1:11" x14ac:dyDescent="0.3">
      <c r="A575" s="73">
        <v>43011</v>
      </c>
      <c r="B575" s="130">
        <v>2534.580078</v>
      </c>
      <c r="C575" s="125">
        <f t="shared" si="40"/>
        <v>1.1142431967749111E-2</v>
      </c>
      <c r="D575" s="128">
        <f t="shared" si="41"/>
        <v>11142.431967749111</v>
      </c>
      <c r="E575" s="128">
        <f t="shared" ca="1" si="42"/>
        <v>21400.991031316178</v>
      </c>
      <c r="F575" s="124">
        <f t="shared" ca="1" si="43"/>
        <v>0.17860584787004741</v>
      </c>
      <c r="G575" s="128"/>
      <c r="H575" s="128"/>
      <c r="I575" s="124"/>
      <c r="J575" s="125"/>
      <c r="K575" s="128"/>
    </row>
    <row r="576" spans="1:11" x14ac:dyDescent="0.3">
      <c r="A576" s="73">
        <v>43010</v>
      </c>
      <c r="B576" s="130">
        <v>2529.1201169999999</v>
      </c>
      <c r="C576" s="125">
        <f t="shared" si="40"/>
        <v>1.0084388894042728E-2</v>
      </c>
      <c r="D576" s="128">
        <f t="shared" si="41"/>
        <v>10084.388894042728</v>
      </c>
      <c r="E576" s="128">
        <f t="shared" ca="1" si="42"/>
        <v>21400.991031316178</v>
      </c>
      <c r="F576" s="124">
        <f t="shared" ca="1" si="43"/>
        <v>0.17023883691546504</v>
      </c>
      <c r="G576" s="128"/>
      <c r="H576" s="128"/>
      <c r="I576" s="124"/>
      <c r="J576" s="125"/>
      <c r="K576" s="128"/>
    </row>
    <row r="577" spans="1:11" x14ac:dyDescent="0.3">
      <c r="A577" s="73">
        <v>43007</v>
      </c>
      <c r="B577" s="130">
        <v>2519.360107</v>
      </c>
      <c r="C577" s="125">
        <f t="shared" si="40"/>
        <v>7.6513469372925247E-3</v>
      </c>
      <c r="D577" s="128">
        <f t="shared" si="41"/>
        <v>7651.3469372925247</v>
      </c>
      <c r="E577" s="128">
        <f t="shared" ca="1" si="42"/>
        <v>21400.991031316178</v>
      </c>
      <c r="F577" s="124">
        <f t="shared" ca="1" si="43"/>
        <v>0.16192175502200601</v>
      </c>
      <c r="G577" s="128"/>
      <c r="H577" s="128"/>
      <c r="I577" s="124"/>
      <c r="J577" s="125"/>
      <c r="K577" s="128"/>
    </row>
    <row r="578" spans="1:11" x14ac:dyDescent="0.3">
      <c r="A578" s="73">
        <v>43006</v>
      </c>
      <c r="B578" s="130">
        <v>2510.0600589999999</v>
      </c>
      <c r="C578" s="125">
        <f t="shared" si="40"/>
        <v>5.786113800588577E-3</v>
      </c>
      <c r="D578" s="128">
        <f t="shared" si="41"/>
        <v>5786.1138005885769</v>
      </c>
      <c r="E578" s="128">
        <f t="shared" ca="1" si="42"/>
        <v>21400.991031316178</v>
      </c>
      <c r="F578" s="124">
        <f t="shared" ca="1" si="43"/>
        <v>0.16685658027279593</v>
      </c>
      <c r="G578" s="128"/>
      <c r="H578" s="128"/>
      <c r="I578" s="124"/>
      <c r="J578" s="125"/>
      <c r="K578" s="128"/>
    </row>
    <row r="579" spans="1:11" x14ac:dyDescent="0.3">
      <c r="A579" s="73">
        <v>43005</v>
      </c>
      <c r="B579" s="130">
        <v>2507.040039</v>
      </c>
      <c r="C579" s="125">
        <f t="shared" si="40"/>
        <v>3.4702312283541037E-3</v>
      </c>
      <c r="D579" s="128">
        <f t="shared" si="41"/>
        <v>3470.2312283541037</v>
      </c>
      <c r="E579" s="128">
        <f t="shared" ca="1" si="42"/>
        <v>21400.991031316178</v>
      </c>
      <c r="F579" s="124">
        <f t="shared" ca="1" si="43"/>
        <v>0.15458899400520765</v>
      </c>
      <c r="G579" s="128"/>
      <c r="H579" s="128"/>
      <c r="I579" s="124"/>
      <c r="J579" s="125"/>
      <c r="K579" s="128"/>
    </row>
    <row r="580" spans="1:11" x14ac:dyDescent="0.3">
      <c r="A580" s="73">
        <v>43004</v>
      </c>
      <c r="B580" s="130">
        <v>2496.8400879999999</v>
      </c>
      <c r="C580" s="125">
        <f t="shared" si="40"/>
        <v>1.4424629994413962E-4</v>
      </c>
      <c r="D580" s="128">
        <f t="shared" si="41"/>
        <v>144.24629994413962</v>
      </c>
      <c r="E580" s="128">
        <f t="shared" ca="1" si="42"/>
        <v>21400.991031316178</v>
      </c>
      <c r="F580" s="124">
        <f t="shared" ca="1" si="43"/>
        <v>0.15598198395632035</v>
      </c>
      <c r="G580" s="128"/>
      <c r="H580" s="128"/>
      <c r="I580" s="124"/>
      <c r="J580" s="125"/>
      <c r="K580" s="128"/>
    </row>
    <row r="581" spans="1:11" x14ac:dyDescent="0.3">
      <c r="A581" s="73">
        <v>43003</v>
      </c>
      <c r="B581" s="130">
        <v>2496.6599120000001</v>
      </c>
      <c r="C581" s="125">
        <f t="shared" si="40"/>
        <v>3.4362647279742031E-3</v>
      </c>
      <c r="D581" s="128">
        <f t="shared" si="41"/>
        <v>3436.2647279742032</v>
      </c>
      <c r="E581" s="128">
        <f t="shared" ca="1" si="42"/>
        <v>21400.991031316178</v>
      </c>
      <c r="F581" s="124">
        <f t="shared" ca="1" si="43"/>
        <v>0.16334737337121186</v>
      </c>
      <c r="G581" s="128"/>
      <c r="H581" s="128"/>
      <c r="I581" s="124"/>
      <c r="J581" s="125"/>
      <c r="K581" s="128"/>
    </row>
    <row r="582" spans="1:11" x14ac:dyDescent="0.3">
      <c r="A582" s="73">
        <v>43000</v>
      </c>
      <c r="B582" s="130">
        <v>2502.219971</v>
      </c>
      <c r="C582" s="125">
        <f t="shared" si="40"/>
        <v>1.6571683991368547E-2</v>
      </c>
      <c r="D582" s="128">
        <f t="shared" si="41"/>
        <v>16571.683991368547</v>
      </c>
      <c r="E582" s="128">
        <f t="shared" ca="1" si="42"/>
        <v>21400.991031316178</v>
      </c>
      <c r="F582" s="124">
        <f t="shared" ca="1" si="43"/>
        <v>0.15592534690860838</v>
      </c>
      <c r="G582" s="128"/>
      <c r="H582" s="128"/>
      <c r="I582" s="124"/>
      <c r="J582" s="125"/>
      <c r="K582" s="128"/>
    </row>
    <row r="583" spans="1:11" x14ac:dyDescent="0.3">
      <c r="A583" s="73">
        <v>42999</v>
      </c>
      <c r="B583" s="130">
        <v>2500.6000979999999</v>
      </c>
      <c r="C583" s="125">
        <f t="shared" si="40"/>
        <v>1.4401037924911098E-2</v>
      </c>
      <c r="D583" s="128">
        <f t="shared" si="41"/>
        <v>14401.037924911097</v>
      </c>
      <c r="E583" s="128">
        <f t="shared" ca="1" si="42"/>
        <v>21400.991031316178</v>
      </c>
      <c r="F583" s="124">
        <f t="shared" ca="1" si="43"/>
        <v>0.14855004000652339</v>
      </c>
      <c r="G583" s="128"/>
      <c r="H583" s="128"/>
      <c r="I583" s="124"/>
      <c r="J583" s="125"/>
      <c r="K583" s="128"/>
    </row>
    <row r="584" spans="1:11" x14ac:dyDescent="0.3">
      <c r="A584" s="73">
        <v>42998</v>
      </c>
      <c r="B584" s="130">
        <v>2508.23999</v>
      </c>
      <c r="C584" s="125">
        <f t="shared" ref="C584:C647" si="44">B584/B594-1</f>
        <v>1.7318701105871526E-2</v>
      </c>
      <c r="D584" s="128">
        <f t="shared" ref="D584:D647" si="45">C584*$B$5</f>
        <v>17318.701105871525</v>
      </c>
      <c r="E584" s="128">
        <f t="shared" ref="E584:E647" ca="1" si="46">ABS(_xlfn.PERCENTILE.INC(OFFSET(D584,0,0,Window),1-VaRLevel))</f>
        <v>21400.991031316178</v>
      </c>
      <c r="F584" s="124">
        <f t="shared" ca="1" si="43"/>
        <v>0.15954725319583352</v>
      </c>
      <c r="G584" s="128"/>
      <c r="H584" s="128"/>
      <c r="I584" s="124"/>
      <c r="J584" s="125"/>
      <c r="K584" s="128"/>
    </row>
    <row r="585" spans="1:11" x14ac:dyDescent="0.3">
      <c r="A585" s="73">
        <v>42997</v>
      </c>
      <c r="B585" s="130">
        <v>2506.6499020000001</v>
      </c>
      <c r="C585" s="125">
        <f t="shared" si="44"/>
        <v>1.9854670567464483E-2</v>
      </c>
      <c r="D585" s="128">
        <f t="shared" si="45"/>
        <v>19854.670567464484</v>
      </c>
      <c r="E585" s="128">
        <f t="shared" ca="1" si="46"/>
        <v>21400.991031316178</v>
      </c>
      <c r="F585" s="124">
        <f t="shared" ref="F585:F648" ca="1" si="47">B585/OFFSET(B585,250,0)-1</f>
        <v>0.17146310347205729</v>
      </c>
      <c r="G585" s="128"/>
      <c r="H585" s="128"/>
      <c r="I585" s="124"/>
      <c r="J585" s="125"/>
      <c r="K585" s="128"/>
    </row>
    <row r="586" spans="1:11" x14ac:dyDescent="0.3">
      <c r="A586" s="73">
        <v>42996</v>
      </c>
      <c r="B586" s="130">
        <v>2503.8701169999999</v>
      </c>
      <c r="C586" s="125">
        <f t="shared" si="44"/>
        <v>1.1031502477016897E-2</v>
      </c>
      <c r="D586" s="128">
        <f t="shared" si="45"/>
        <v>11031.502477016897</v>
      </c>
      <c r="E586" s="128">
        <f t="shared" ca="1" si="46"/>
        <v>21494.107233921961</v>
      </c>
      <c r="F586" s="124">
        <f t="shared" ca="1" si="47"/>
        <v>0.17051403383160268</v>
      </c>
      <c r="G586" s="128"/>
      <c r="H586" s="128"/>
      <c r="I586" s="124"/>
      <c r="J586" s="125"/>
      <c r="K586" s="128"/>
    </row>
    <row r="587" spans="1:11" x14ac:dyDescent="0.3">
      <c r="A587" s="73">
        <v>42993</v>
      </c>
      <c r="B587" s="130">
        <v>2500.2299800000001</v>
      </c>
      <c r="C587" s="125">
        <f t="shared" si="44"/>
        <v>1.1563157863447193E-2</v>
      </c>
      <c r="D587" s="128">
        <f t="shared" si="45"/>
        <v>11563.157863447193</v>
      </c>
      <c r="E587" s="128">
        <f t="shared" ca="1" si="46"/>
        <v>21494.107233921961</v>
      </c>
      <c r="F587" s="124">
        <f t="shared" ca="1" si="47"/>
        <v>0.16879059203312141</v>
      </c>
      <c r="G587" s="128"/>
      <c r="H587" s="128"/>
      <c r="I587" s="124"/>
      <c r="J587" s="125"/>
      <c r="K587" s="128"/>
    </row>
    <row r="588" spans="1:11" x14ac:dyDescent="0.3">
      <c r="A588" s="73">
        <v>42992</v>
      </c>
      <c r="B588" s="130">
        <v>2495.6201169999999</v>
      </c>
      <c r="C588" s="125">
        <f t="shared" si="44"/>
        <v>1.5474520826599392E-2</v>
      </c>
      <c r="D588" s="128">
        <f t="shared" si="45"/>
        <v>15474.520826599392</v>
      </c>
      <c r="E588" s="128">
        <f t="shared" ca="1" si="46"/>
        <v>21494.107233921961</v>
      </c>
      <c r="F588" s="124">
        <f t="shared" ca="1" si="47"/>
        <v>0.16223471092352715</v>
      </c>
      <c r="G588" s="128"/>
      <c r="H588" s="128"/>
      <c r="I588" s="124"/>
      <c r="J588" s="125"/>
      <c r="K588" s="128"/>
    </row>
    <row r="589" spans="1:11" x14ac:dyDescent="0.3">
      <c r="A589" s="73">
        <v>42991</v>
      </c>
      <c r="B589" s="130">
        <v>2498.3701169999999</v>
      </c>
      <c r="C589" s="125">
        <f t="shared" si="44"/>
        <v>2.1285233600549125E-2</v>
      </c>
      <c r="D589" s="128">
        <f t="shared" si="45"/>
        <v>21285.233600549123</v>
      </c>
      <c r="E589" s="128">
        <f t="shared" ca="1" si="46"/>
        <v>21494.107233921961</v>
      </c>
      <c r="F589" s="124">
        <f t="shared" ca="1" si="47"/>
        <v>0.17527770807493082</v>
      </c>
      <c r="G589" s="128"/>
      <c r="H589" s="128"/>
      <c r="I589" s="124"/>
      <c r="J589" s="125"/>
      <c r="K589" s="128"/>
    </row>
    <row r="590" spans="1:11" x14ac:dyDescent="0.3">
      <c r="A590" s="73">
        <v>42990</v>
      </c>
      <c r="B590" s="130">
        <v>2496.4799800000001</v>
      </c>
      <c r="C590" s="125">
        <f t="shared" si="44"/>
        <v>2.1372692621725697E-2</v>
      </c>
      <c r="D590" s="128">
        <f t="shared" si="45"/>
        <v>21372.692621725699</v>
      </c>
      <c r="E590" s="128">
        <f t="shared" ca="1" si="46"/>
        <v>22391.792546182191</v>
      </c>
      <c r="F590" s="124">
        <f t="shared" ca="1" si="47"/>
        <v>0.1736983933042624</v>
      </c>
      <c r="G590" s="128"/>
      <c r="H590" s="128"/>
      <c r="I590" s="124"/>
      <c r="J590" s="125"/>
      <c r="K590" s="128"/>
    </row>
    <row r="591" spans="1:11" x14ac:dyDescent="0.3">
      <c r="A591" s="73">
        <v>42989</v>
      </c>
      <c r="B591" s="130">
        <v>2488.110107</v>
      </c>
      <c r="C591" s="125">
        <f t="shared" si="44"/>
        <v>1.8444181288240102E-2</v>
      </c>
      <c r="D591" s="128">
        <f t="shared" si="45"/>
        <v>18444.181288240103</v>
      </c>
      <c r="E591" s="128">
        <f t="shared" ca="1" si="46"/>
        <v>23818.497291436732</v>
      </c>
      <c r="F591" s="124">
        <f t="shared" ca="1" si="47"/>
        <v>0.15241499094774325</v>
      </c>
      <c r="G591" s="128"/>
      <c r="H591" s="128"/>
      <c r="I591" s="124"/>
      <c r="J591" s="125"/>
      <c r="K591" s="128"/>
    </row>
    <row r="592" spans="1:11" x14ac:dyDescent="0.3">
      <c r="A592" s="73">
        <v>42986</v>
      </c>
      <c r="B592" s="130">
        <v>2461.429932</v>
      </c>
      <c r="C592" s="125">
        <f t="shared" si="44"/>
        <v>9.2087894754977473E-3</v>
      </c>
      <c r="D592" s="128">
        <f t="shared" si="45"/>
        <v>9208.7894754977478</v>
      </c>
      <c r="E592" s="128">
        <f t="shared" ca="1" si="46"/>
        <v>23818.497291436732</v>
      </c>
      <c r="F592" s="124">
        <f t="shared" ca="1" si="47"/>
        <v>0.15679025089146847</v>
      </c>
      <c r="G592" s="128"/>
      <c r="H592" s="128"/>
      <c r="I592" s="124"/>
      <c r="J592" s="125"/>
      <c r="K592" s="128"/>
    </row>
    <row r="593" spans="1:11" x14ac:dyDescent="0.3">
      <c r="A593" s="73">
        <v>42985</v>
      </c>
      <c r="B593" s="130">
        <v>2465.1000979999999</v>
      </c>
      <c r="C593" s="125">
        <f t="shared" si="44"/>
        <v>8.6169042503152493E-3</v>
      </c>
      <c r="D593" s="128">
        <f t="shared" si="45"/>
        <v>8616.9042503152486</v>
      </c>
      <c r="E593" s="128">
        <f t="shared" ca="1" si="46"/>
        <v>23818.497291436732</v>
      </c>
      <c r="F593" s="124">
        <f t="shared" ca="1" si="47"/>
        <v>0.13010591969229801</v>
      </c>
      <c r="G593" s="128"/>
      <c r="H593" s="128"/>
      <c r="I593" s="124"/>
      <c r="J593" s="125"/>
      <c r="K593" s="128"/>
    </row>
    <row r="594" spans="1:11" x14ac:dyDescent="0.3">
      <c r="A594" s="73">
        <v>42984</v>
      </c>
      <c r="B594" s="130">
        <v>2465.540039</v>
      </c>
      <c r="C594" s="125">
        <f t="shared" si="44"/>
        <v>5.3129361131536434E-3</v>
      </c>
      <c r="D594" s="128">
        <f t="shared" si="45"/>
        <v>5312.9361131536434</v>
      </c>
      <c r="E594" s="128">
        <f t="shared" ca="1" si="46"/>
        <v>23818.497291436732</v>
      </c>
      <c r="F594" s="124">
        <f t="shared" ca="1" si="47"/>
        <v>0.12779491814229171</v>
      </c>
      <c r="G594" s="128"/>
      <c r="H594" s="128"/>
      <c r="I594" s="124"/>
      <c r="J594" s="125"/>
      <c r="K594" s="128"/>
    </row>
    <row r="595" spans="1:11" x14ac:dyDescent="0.3">
      <c r="A595" s="73">
        <v>42983</v>
      </c>
      <c r="B595" s="130">
        <v>2457.8500979999999</v>
      </c>
      <c r="C595" s="125">
        <f t="shared" si="44"/>
        <v>1.2139822012148471E-2</v>
      </c>
      <c r="D595" s="128">
        <f t="shared" si="45"/>
        <v>12139.822012148472</v>
      </c>
      <c r="E595" s="128">
        <f t="shared" ca="1" si="46"/>
        <v>23818.497291436732</v>
      </c>
      <c r="F595" s="124">
        <f t="shared" ca="1" si="47"/>
        <v>0.12411278423871042</v>
      </c>
      <c r="G595" s="128"/>
      <c r="H595" s="128"/>
      <c r="I595" s="124"/>
      <c r="J595" s="125"/>
      <c r="K595" s="128"/>
    </row>
    <row r="596" spans="1:11" x14ac:dyDescent="0.3">
      <c r="A596" s="73">
        <v>42979</v>
      </c>
      <c r="B596" s="130">
        <v>2476.5500489999999</v>
      </c>
      <c r="C596" s="125">
        <f t="shared" si="44"/>
        <v>2.1026158590718991E-2</v>
      </c>
      <c r="D596" s="128">
        <f t="shared" si="45"/>
        <v>21026.158590718991</v>
      </c>
      <c r="E596" s="128">
        <f t="shared" ca="1" si="46"/>
        <v>23818.497291436732</v>
      </c>
      <c r="F596" s="124">
        <f t="shared" ca="1" si="47"/>
        <v>0.13604256540007298</v>
      </c>
      <c r="G596" s="128"/>
      <c r="H596" s="128"/>
      <c r="I596" s="124"/>
      <c r="J596" s="125"/>
      <c r="K596" s="128"/>
    </row>
    <row r="597" spans="1:11" x14ac:dyDescent="0.3">
      <c r="A597" s="73">
        <v>42978</v>
      </c>
      <c r="B597" s="130">
        <v>2471.6499020000001</v>
      </c>
      <c r="C597" s="125">
        <f t="shared" si="44"/>
        <v>1.7135687436941938E-2</v>
      </c>
      <c r="D597" s="128">
        <f t="shared" si="45"/>
        <v>17135.687436941938</v>
      </c>
      <c r="E597" s="128">
        <f t="shared" ca="1" si="46"/>
        <v>23818.497291436732</v>
      </c>
      <c r="F597" s="124">
        <f t="shared" ca="1" si="47"/>
        <v>0.13855788958030724</v>
      </c>
      <c r="G597" s="128"/>
      <c r="H597" s="128"/>
      <c r="I597" s="124"/>
      <c r="J597" s="125"/>
      <c r="K597" s="128"/>
    </row>
    <row r="598" spans="1:11" x14ac:dyDescent="0.3">
      <c r="A598" s="73">
        <v>42977</v>
      </c>
      <c r="B598" s="130">
        <v>2457.5900879999999</v>
      </c>
      <c r="C598" s="125">
        <f t="shared" si="44"/>
        <v>-4.2623783153610262E-3</v>
      </c>
      <c r="D598" s="128">
        <f t="shared" si="45"/>
        <v>-4262.3783153610266</v>
      </c>
      <c r="E598" s="128">
        <f t="shared" ca="1" si="46"/>
        <v>23818.497291436732</v>
      </c>
      <c r="F598" s="124">
        <f t="shared" ca="1" si="47"/>
        <v>0.13203442892267758</v>
      </c>
      <c r="G598" s="128"/>
      <c r="H598" s="128"/>
      <c r="I598" s="124"/>
      <c r="J598" s="125"/>
      <c r="K598" s="128"/>
    </row>
    <row r="599" spans="1:11" x14ac:dyDescent="0.3">
      <c r="A599" s="73">
        <v>42976</v>
      </c>
      <c r="B599" s="130">
        <v>2446.3000489999999</v>
      </c>
      <c r="C599" s="125">
        <f t="shared" si="44"/>
        <v>-7.4291905027881189E-3</v>
      </c>
      <c r="D599" s="128">
        <f t="shared" si="45"/>
        <v>-7429.1905027881185</v>
      </c>
      <c r="E599" s="128">
        <f t="shared" ca="1" si="46"/>
        <v>23818.497291436732</v>
      </c>
      <c r="F599" s="124">
        <f t="shared" ca="1" si="47"/>
        <v>0.12415671813763218</v>
      </c>
      <c r="G599" s="128"/>
      <c r="H599" s="128"/>
      <c r="I599" s="124"/>
      <c r="J599" s="125"/>
      <c r="K599" s="128"/>
    </row>
    <row r="600" spans="1:11" x14ac:dyDescent="0.3">
      <c r="A600" s="73">
        <v>42975</v>
      </c>
      <c r="B600" s="130">
        <v>2444.23999</v>
      </c>
      <c r="C600" s="125">
        <f t="shared" si="44"/>
        <v>-8.7597318679003555E-3</v>
      </c>
      <c r="D600" s="128">
        <f t="shared" si="45"/>
        <v>-8759.7318679003547</v>
      </c>
      <c r="E600" s="128">
        <f t="shared" ca="1" si="46"/>
        <v>23818.497291436732</v>
      </c>
      <c r="F600" s="124">
        <f t="shared" ca="1" si="47"/>
        <v>0.12101565835259542</v>
      </c>
      <c r="G600" s="128"/>
      <c r="H600" s="128"/>
      <c r="I600" s="124"/>
      <c r="J600" s="125"/>
      <c r="K600" s="128"/>
    </row>
    <row r="601" spans="1:11" x14ac:dyDescent="0.3">
      <c r="A601" s="73">
        <v>42972</v>
      </c>
      <c r="B601" s="130">
        <v>2443.0500489999999</v>
      </c>
      <c r="C601" s="125">
        <f t="shared" si="44"/>
        <v>7.0862523217507523E-4</v>
      </c>
      <c r="D601" s="128">
        <f t="shared" si="45"/>
        <v>708.62523217507521</v>
      </c>
      <c r="E601" s="128">
        <f t="shared" ca="1" si="46"/>
        <v>23818.497291436732</v>
      </c>
      <c r="F601" s="124">
        <f t="shared" ca="1" si="47"/>
        <v>0.12632777868237399</v>
      </c>
      <c r="G601" s="128"/>
      <c r="H601" s="128"/>
      <c r="I601" s="124"/>
      <c r="J601" s="125"/>
      <c r="K601" s="128"/>
    </row>
    <row r="602" spans="1:11" x14ac:dyDescent="0.3">
      <c r="A602" s="73">
        <v>42971</v>
      </c>
      <c r="B602" s="130">
        <v>2438.969971</v>
      </c>
      <c r="C602" s="125">
        <f t="shared" si="44"/>
        <v>3.1170818434689274E-4</v>
      </c>
      <c r="D602" s="128">
        <f t="shared" si="45"/>
        <v>311.70818434689272</v>
      </c>
      <c r="E602" s="128">
        <f t="shared" ca="1" si="46"/>
        <v>23818.497291436732</v>
      </c>
      <c r="F602" s="124">
        <f t="shared" ca="1" si="47"/>
        <v>0.12267143093228983</v>
      </c>
      <c r="G602" s="128"/>
      <c r="H602" s="128"/>
      <c r="I602" s="124"/>
      <c r="J602" s="125"/>
      <c r="K602" s="128"/>
    </row>
    <row r="603" spans="1:11" x14ac:dyDescent="0.3">
      <c r="A603" s="73">
        <v>42970</v>
      </c>
      <c r="B603" s="130">
        <v>2444.040039</v>
      </c>
      <c r="C603" s="125">
        <f t="shared" si="44"/>
        <v>-1.2117921745839366E-2</v>
      </c>
      <c r="D603" s="128">
        <f t="shared" si="45"/>
        <v>-12117.921745839367</v>
      </c>
      <c r="E603" s="128">
        <f t="shared" ca="1" si="46"/>
        <v>23818.497291436732</v>
      </c>
      <c r="F603" s="124">
        <f t="shared" ca="1" si="47"/>
        <v>0.12346932357807616</v>
      </c>
      <c r="G603" s="128"/>
      <c r="H603" s="128"/>
      <c r="I603" s="124"/>
      <c r="J603" s="125"/>
      <c r="K603" s="128"/>
    </row>
    <row r="604" spans="1:11" x14ac:dyDescent="0.3">
      <c r="A604" s="73">
        <v>42969</v>
      </c>
      <c r="B604" s="130">
        <v>2452.51001</v>
      </c>
      <c r="C604" s="125">
        <f t="shared" si="44"/>
        <v>-9.0548028648500534E-3</v>
      </c>
      <c r="D604" s="128">
        <f t="shared" si="45"/>
        <v>-9054.8028648500531</v>
      </c>
      <c r="E604" s="128">
        <f t="shared" ca="1" si="46"/>
        <v>23818.497291436732</v>
      </c>
      <c r="F604" s="124">
        <f t="shared" ca="1" si="47"/>
        <v>0.12145508249238546</v>
      </c>
      <c r="G604" s="128"/>
      <c r="H604" s="128"/>
      <c r="I604" s="124"/>
      <c r="J604" s="125"/>
      <c r="K604" s="128"/>
    </row>
    <row r="605" spans="1:11" x14ac:dyDescent="0.3">
      <c r="A605" s="73">
        <v>42968</v>
      </c>
      <c r="B605" s="130">
        <v>2428.3701169999999</v>
      </c>
      <c r="C605" s="125">
        <f t="shared" si="44"/>
        <v>-2.1177631136813369E-2</v>
      </c>
      <c r="D605" s="128">
        <f t="shared" si="45"/>
        <v>-21177.631136813368</v>
      </c>
      <c r="E605" s="128">
        <f t="shared" ca="1" si="46"/>
        <v>23818.497291436732</v>
      </c>
      <c r="F605" s="124">
        <f t="shared" ca="1" si="47"/>
        <v>0.11258395156621459</v>
      </c>
      <c r="G605" s="128"/>
      <c r="H605" s="128"/>
      <c r="I605" s="124"/>
      <c r="J605" s="125"/>
      <c r="K605" s="128"/>
    </row>
    <row r="606" spans="1:11" x14ac:dyDescent="0.3">
      <c r="A606" s="73">
        <v>42965</v>
      </c>
      <c r="B606" s="130">
        <v>2425.5500489999999</v>
      </c>
      <c r="C606" s="125">
        <f t="shared" si="44"/>
        <v>-2.07038946496515E-2</v>
      </c>
      <c r="D606" s="128">
        <f t="shared" si="45"/>
        <v>-20703.894649651498</v>
      </c>
      <c r="E606" s="128">
        <f t="shared" ca="1" si="46"/>
        <v>23818.497291436732</v>
      </c>
      <c r="F606" s="124">
        <f t="shared" ca="1" si="47"/>
        <v>0.11066589085068745</v>
      </c>
      <c r="G606" s="128"/>
      <c r="H606" s="128"/>
      <c r="I606" s="124"/>
      <c r="J606" s="125"/>
      <c r="K606" s="128"/>
    </row>
    <row r="607" spans="1:11" x14ac:dyDescent="0.3">
      <c r="A607" s="73">
        <v>42964</v>
      </c>
      <c r="B607" s="130">
        <v>2430.01001</v>
      </c>
      <c r="C607" s="125">
        <f t="shared" si="44"/>
        <v>-1.704982828796886E-2</v>
      </c>
      <c r="D607" s="128">
        <f t="shared" si="45"/>
        <v>-17049.82828796886</v>
      </c>
      <c r="E607" s="128">
        <f t="shared" ca="1" si="46"/>
        <v>23818.497291436732</v>
      </c>
      <c r="F607" s="124">
        <f t="shared" ca="1" si="47"/>
        <v>0.11110551699476434</v>
      </c>
      <c r="G607" s="128"/>
      <c r="H607" s="128"/>
      <c r="I607" s="124"/>
      <c r="J607" s="125"/>
      <c r="K607" s="128"/>
    </row>
    <row r="608" spans="1:11" x14ac:dyDescent="0.3">
      <c r="A608" s="73">
        <v>42963</v>
      </c>
      <c r="B608" s="130">
        <v>2468.110107</v>
      </c>
      <c r="C608" s="125">
        <f t="shared" si="44"/>
        <v>-3.8182415594149033E-3</v>
      </c>
      <c r="D608" s="128">
        <f t="shared" si="45"/>
        <v>-3818.2415594149033</v>
      </c>
      <c r="E608" s="128">
        <f t="shared" ca="1" si="46"/>
        <v>23818.497291436732</v>
      </c>
      <c r="F608" s="124">
        <f t="shared" ca="1" si="47"/>
        <v>0.13100885327751399</v>
      </c>
      <c r="G608" s="128"/>
      <c r="H608" s="128"/>
      <c r="I608" s="124"/>
      <c r="J608" s="125"/>
      <c r="K608" s="128"/>
    </row>
    <row r="609" spans="1:11" x14ac:dyDescent="0.3">
      <c r="A609" s="73">
        <v>42962</v>
      </c>
      <c r="B609" s="130">
        <v>2464.610107</v>
      </c>
      <c r="C609" s="125">
        <f t="shared" si="44"/>
        <v>-4.7408446041137253E-3</v>
      </c>
      <c r="D609" s="128">
        <f t="shared" si="45"/>
        <v>-4740.8446041137249</v>
      </c>
      <c r="E609" s="128">
        <f t="shared" ca="1" si="46"/>
        <v>23818.497291436732</v>
      </c>
      <c r="F609" s="124">
        <f t="shared" ca="1" si="47"/>
        <v>0.13151537675940905</v>
      </c>
      <c r="G609" s="128"/>
      <c r="H609" s="128"/>
      <c r="I609" s="124"/>
      <c r="J609" s="125"/>
      <c r="K609" s="128"/>
    </row>
    <row r="610" spans="1:11" x14ac:dyDescent="0.3">
      <c r="A610" s="73">
        <v>42961</v>
      </c>
      <c r="B610" s="130">
        <v>2465.8400879999999</v>
      </c>
      <c r="C610" s="125">
        <f t="shared" si="44"/>
        <v>-1.8054329075553044E-3</v>
      </c>
      <c r="D610" s="128">
        <f t="shared" si="45"/>
        <v>-1805.4329075553044</v>
      </c>
      <c r="E610" s="128">
        <f t="shared" ca="1" si="46"/>
        <v>23818.497291436732</v>
      </c>
      <c r="F610" s="124">
        <f t="shared" ca="1" si="47"/>
        <v>0.12587731357942444</v>
      </c>
      <c r="G610" s="128"/>
      <c r="H610" s="128"/>
      <c r="I610" s="124"/>
      <c r="J610" s="125"/>
      <c r="K610" s="128"/>
    </row>
    <row r="611" spans="1:11" x14ac:dyDescent="0.3">
      <c r="A611" s="73">
        <v>42958</v>
      </c>
      <c r="B611" s="130">
        <v>2441.320068</v>
      </c>
      <c r="C611" s="125">
        <f t="shared" si="44"/>
        <v>-1.245096427321124E-2</v>
      </c>
      <c r="D611" s="128">
        <f t="shared" si="45"/>
        <v>-12450.964273211241</v>
      </c>
      <c r="E611" s="128">
        <f t="shared" ca="1" si="46"/>
        <v>23818.497291436732</v>
      </c>
      <c r="F611" s="124">
        <f t="shared" ca="1" si="47"/>
        <v>0.11779492833408045</v>
      </c>
      <c r="G611" s="128"/>
      <c r="H611" s="128"/>
      <c r="I611" s="124"/>
      <c r="J611" s="125"/>
      <c r="K611" s="128"/>
    </row>
    <row r="612" spans="1:11" x14ac:dyDescent="0.3">
      <c r="A612" s="73">
        <v>42957</v>
      </c>
      <c r="B612" s="130">
        <v>2438.209961</v>
      </c>
      <c r="C612" s="125">
        <f t="shared" si="44"/>
        <v>-1.5031777303438854E-2</v>
      </c>
      <c r="D612" s="128">
        <f t="shared" si="45"/>
        <v>-15031.777303438854</v>
      </c>
      <c r="E612" s="128">
        <f t="shared" ca="1" si="46"/>
        <v>23818.497291436732</v>
      </c>
      <c r="F612" s="124">
        <f t="shared" ca="1" si="47"/>
        <v>0.11548223639791244</v>
      </c>
      <c r="G612" s="128"/>
      <c r="H612" s="128"/>
      <c r="I612" s="124"/>
      <c r="J612" s="125"/>
      <c r="K612" s="128"/>
    </row>
    <row r="613" spans="1:11" x14ac:dyDescent="0.3">
      <c r="A613" s="73">
        <v>42956</v>
      </c>
      <c r="B613" s="130">
        <v>2474.0200199999999</v>
      </c>
      <c r="C613" s="125">
        <f t="shared" si="44"/>
        <v>-1.5376591130394912E-3</v>
      </c>
      <c r="D613" s="128">
        <f t="shared" si="45"/>
        <v>-1537.6591130394911</v>
      </c>
      <c r="E613" s="128">
        <f t="shared" ca="1" si="46"/>
        <v>23818.497291436732</v>
      </c>
      <c r="F613" s="124">
        <f t="shared" ca="1" si="47"/>
        <v>0.13722427194436326</v>
      </c>
      <c r="G613" s="128"/>
      <c r="H613" s="128"/>
      <c r="I613" s="124"/>
      <c r="J613" s="125"/>
      <c r="K613" s="128"/>
    </row>
    <row r="614" spans="1:11" x14ac:dyDescent="0.3">
      <c r="A614" s="73">
        <v>42955</v>
      </c>
      <c r="B614" s="130">
        <v>2474.919922</v>
      </c>
      <c r="C614" s="125">
        <f t="shared" si="44"/>
        <v>-8.9214579145269202E-4</v>
      </c>
      <c r="D614" s="128">
        <f t="shared" si="45"/>
        <v>-892.14579145269204</v>
      </c>
      <c r="E614" s="128">
        <f t="shared" ca="1" si="46"/>
        <v>23818.497291436732</v>
      </c>
      <c r="F614" s="124">
        <f t="shared" ca="1" si="47"/>
        <v>0.13437895136166067</v>
      </c>
      <c r="G614" s="128"/>
      <c r="H614" s="128"/>
      <c r="I614" s="124"/>
      <c r="J614" s="125"/>
      <c r="K614" s="128"/>
    </row>
    <row r="615" spans="1:11" x14ac:dyDescent="0.3">
      <c r="A615" s="73">
        <v>42954</v>
      </c>
      <c r="B615" s="130">
        <v>2480.9099120000001</v>
      </c>
      <c r="C615" s="125">
        <f t="shared" si="44"/>
        <v>4.4536037312765675E-3</v>
      </c>
      <c r="D615" s="128">
        <f t="shared" si="45"/>
        <v>4453.6037312765675</v>
      </c>
      <c r="E615" s="128">
        <f t="shared" ca="1" si="46"/>
        <v>23818.497291436732</v>
      </c>
      <c r="F615" s="124">
        <f t="shared" ca="1" si="47"/>
        <v>0.13756770571635646</v>
      </c>
      <c r="G615" s="128"/>
      <c r="H615" s="128"/>
      <c r="I615" s="124"/>
      <c r="J615" s="125"/>
      <c r="K615" s="128"/>
    </row>
    <row r="616" spans="1:11" x14ac:dyDescent="0.3">
      <c r="A616" s="73">
        <v>42951</v>
      </c>
      <c r="B616" s="130">
        <v>2476.830078</v>
      </c>
      <c r="C616" s="125">
        <f t="shared" si="44"/>
        <v>1.7350736215924201E-3</v>
      </c>
      <c r="D616" s="128">
        <f t="shared" si="45"/>
        <v>1735.0736215924201</v>
      </c>
      <c r="E616" s="128">
        <f t="shared" ca="1" si="46"/>
        <v>23818.497291436732</v>
      </c>
      <c r="F616" s="124">
        <f t="shared" ca="1" si="47"/>
        <v>0.1346667209884207</v>
      </c>
      <c r="G616" s="128"/>
      <c r="H616" s="128"/>
      <c r="I616" s="124"/>
      <c r="J616" s="125"/>
      <c r="K616" s="128"/>
    </row>
    <row r="617" spans="1:11" x14ac:dyDescent="0.3">
      <c r="A617" s="73">
        <v>42950</v>
      </c>
      <c r="B617" s="130">
        <v>2472.1599120000001</v>
      </c>
      <c r="C617" s="125">
        <f t="shared" si="44"/>
        <v>-5.2155451921653828E-4</v>
      </c>
      <c r="D617" s="128">
        <f t="shared" si="45"/>
        <v>-521.55451921653832</v>
      </c>
      <c r="E617" s="128">
        <f t="shared" ca="1" si="46"/>
        <v>23818.497291436732</v>
      </c>
      <c r="F617" s="124">
        <f t="shared" ca="1" si="47"/>
        <v>0.14227095391013056</v>
      </c>
      <c r="G617" s="128"/>
      <c r="H617" s="128"/>
      <c r="I617" s="124"/>
      <c r="J617" s="125"/>
      <c r="K617" s="128"/>
    </row>
    <row r="618" spans="1:11" x14ac:dyDescent="0.3">
      <c r="A618" s="73">
        <v>42949</v>
      </c>
      <c r="B618" s="130">
        <v>2477.570068</v>
      </c>
      <c r="C618" s="125">
        <f t="shared" si="44"/>
        <v>1.5118217024119307E-3</v>
      </c>
      <c r="D618" s="128">
        <f t="shared" si="45"/>
        <v>1511.8217024119308</v>
      </c>
      <c r="E618" s="128">
        <f t="shared" ca="1" si="46"/>
        <v>23818.497291436732</v>
      </c>
      <c r="F618" s="124">
        <f t="shared" ca="1" si="47"/>
        <v>0.14501408331882981</v>
      </c>
      <c r="G618" s="128"/>
      <c r="H618" s="128"/>
      <c r="I618" s="124"/>
      <c r="J618" s="125"/>
      <c r="K618" s="128"/>
    </row>
    <row r="619" spans="1:11" x14ac:dyDescent="0.3">
      <c r="A619" s="73">
        <v>42948</v>
      </c>
      <c r="B619" s="130">
        <v>2476.3500979999999</v>
      </c>
      <c r="C619" s="125">
        <f t="shared" si="44"/>
        <v>6.3967838525991194E-3</v>
      </c>
      <c r="D619" s="128">
        <f t="shared" si="45"/>
        <v>6396.7838525991192</v>
      </c>
      <c r="E619" s="128">
        <f t="shared" ca="1" si="46"/>
        <v>23818.497291436732</v>
      </c>
      <c r="F619" s="124">
        <f t="shared" ca="1" si="47"/>
        <v>0.14803691404705988</v>
      </c>
      <c r="G619" s="128"/>
      <c r="H619" s="128"/>
      <c r="I619" s="124"/>
      <c r="J619" s="125"/>
      <c r="K619" s="128"/>
    </row>
    <row r="620" spans="1:11" x14ac:dyDescent="0.3">
      <c r="A620" s="73">
        <v>42947</v>
      </c>
      <c r="B620" s="130">
        <v>2470.3000489999999</v>
      </c>
      <c r="C620" s="125">
        <f t="shared" si="44"/>
        <v>4.5382355155016985E-3</v>
      </c>
      <c r="D620" s="128">
        <f t="shared" si="45"/>
        <v>4538.2355155016985</v>
      </c>
      <c r="E620" s="128">
        <f t="shared" ca="1" si="46"/>
        <v>23818.497291436732</v>
      </c>
      <c r="F620" s="124">
        <f t="shared" ca="1" si="47"/>
        <v>0.1379465777582416</v>
      </c>
      <c r="G620" s="128"/>
      <c r="H620" s="128"/>
      <c r="I620" s="124"/>
      <c r="J620" s="125"/>
      <c r="K620" s="128"/>
    </row>
    <row r="621" spans="1:11" x14ac:dyDescent="0.3">
      <c r="A621" s="73">
        <v>42944</v>
      </c>
      <c r="B621" s="130">
        <v>2472.1000979999999</v>
      </c>
      <c r="C621" s="125">
        <f t="shared" si="44"/>
        <v>5.2170269615208209E-3</v>
      </c>
      <c r="D621" s="128">
        <f t="shared" si="45"/>
        <v>5217.0269615208208</v>
      </c>
      <c r="E621" s="128">
        <f t="shared" ca="1" si="46"/>
        <v>23818.497291436732</v>
      </c>
      <c r="F621" s="124">
        <f t="shared" ca="1" si="47"/>
        <v>0.13732976929595253</v>
      </c>
      <c r="G621" s="128"/>
      <c r="H621" s="128"/>
      <c r="I621" s="124"/>
      <c r="J621" s="125"/>
      <c r="K621" s="128"/>
    </row>
    <row r="622" spans="1:11" x14ac:dyDescent="0.3">
      <c r="A622" s="73">
        <v>42943</v>
      </c>
      <c r="B622" s="130">
        <v>2475.419922</v>
      </c>
      <c r="C622" s="125">
        <f t="shared" si="44"/>
        <v>1.1271143470278133E-2</v>
      </c>
      <c r="D622" s="128">
        <f t="shared" si="45"/>
        <v>11271.143470278133</v>
      </c>
      <c r="E622" s="128">
        <f t="shared" ca="1" si="46"/>
        <v>23818.497291436732</v>
      </c>
      <c r="F622" s="124">
        <f t="shared" ca="1" si="47"/>
        <v>0.1407149363141198</v>
      </c>
      <c r="G622" s="128"/>
      <c r="H622" s="128"/>
      <c r="I622" s="124"/>
      <c r="J622" s="125"/>
      <c r="K622" s="128"/>
    </row>
    <row r="623" spans="1:11" x14ac:dyDescent="0.3">
      <c r="A623" s="73">
        <v>42942</v>
      </c>
      <c r="B623" s="130">
        <v>2477.830078</v>
      </c>
      <c r="C623" s="125">
        <f t="shared" si="44"/>
        <v>1.4153311368054755E-2</v>
      </c>
      <c r="D623" s="128">
        <f t="shared" si="45"/>
        <v>14153.311368054756</v>
      </c>
      <c r="E623" s="128">
        <f t="shared" ca="1" si="46"/>
        <v>23818.497291436732</v>
      </c>
      <c r="F623" s="124">
        <f t="shared" ca="1" si="47"/>
        <v>0.1436595873655957</v>
      </c>
      <c r="G623" s="128"/>
      <c r="H623" s="128"/>
      <c r="I623" s="124"/>
      <c r="J623" s="125"/>
      <c r="K623" s="128"/>
    </row>
    <row r="624" spans="1:11" x14ac:dyDescent="0.3">
      <c r="A624" s="73">
        <v>42941</v>
      </c>
      <c r="B624" s="130">
        <v>2477.1298830000001</v>
      </c>
      <c r="C624" s="125">
        <f t="shared" si="44"/>
        <v>2.1273640558172602E-2</v>
      </c>
      <c r="D624" s="128">
        <f t="shared" si="45"/>
        <v>21273.640558172603</v>
      </c>
      <c r="E624" s="128">
        <f t="shared" ca="1" si="46"/>
        <v>23818.497291436732</v>
      </c>
      <c r="F624" s="124">
        <f t="shared" ca="1" si="47"/>
        <v>0.14196607042923715</v>
      </c>
      <c r="G624" s="128"/>
      <c r="H624" s="128"/>
      <c r="I624" s="124"/>
      <c r="J624" s="125"/>
      <c r="K624" s="128"/>
    </row>
    <row r="625" spans="1:11" x14ac:dyDescent="0.3">
      <c r="A625" s="73">
        <v>42940</v>
      </c>
      <c r="B625" s="130">
        <v>2469.9099120000001</v>
      </c>
      <c r="C625" s="125">
        <f t="shared" si="44"/>
        <v>1.7499981952105337E-2</v>
      </c>
      <c r="D625" s="128">
        <f t="shared" si="45"/>
        <v>17499.981952105336</v>
      </c>
      <c r="E625" s="128">
        <f t="shared" ca="1" si="46"/>
        <v>23818.497291436732</v>
      </c>
      <c r="F625" s="124">
        <f t="shared" ca="1" si="47"/>
        <v>0.13900517172402016</v>
      </c>
      <c r="G625" s="128"/>
      <c r="H625" s="128"/>
      <c r="I625" s="124"/>
      <c r="J625" s="125"/>
      <c r="K625" s="128"/>
    </row>
    <row r="626" spans="1:11" x14ac:dyDescent="0.3">
      <c r="A626" s="73">
        <v>42937</v>
      </c>
      <c r="B626" s="130">
        <v>2472.540039</v>
      </c>
      <c r="C626" s="125">
        <f t="shared" si="44"/>
        <v>1.9528492040977286E-2</v>
      </c>
      <c r="D626" s="128">
        <f t="shared" si="45"/>
        <v>19528.492040977286</v>
      </c>
      <c r="E626" s="128">
        <f t="shared" ca="1" si="46"/>
        <v>23818.497291436732</v>
      </c>
      <c r="F626" s="124">
        <f t="shared" ca="1" si="47"/>
        <v>0.13678432299014487</v>
      </c>
      <c r="G626" s="128"/>
      <c r="H626" s="128"/>
      <c r="I626" s="124"/>
      <c r="J626" s="125"/>
      <c r="K626" s="128"/>
    </row>
    <row r="627" spans="1:11" x14ac:dyDescent="0.3">
      <c r="A627" s="73">
        <v>42936</v>
      </c>
      <c r="B627" s="130">
        <v>2473.4499510000001</v>
      </c>
      <c r="C627" s="125">
        <f t="shared" si="44"/>
        <v>2.643425708060998E-2</v>
      </c>
      <c r="D627" s="128">
        <f t="shared" si="45"/>
        <v>26434.257080609979</v>
      </c>
      <c r="E627" s="128">
        <f t="shared" ca="1" si="46"/>
        <v>23818.497291436732</v>
      </c>
      <c r="F627" s="124">
        <f t="shared" ca="1" si="47"/>
        <v>0.1423814481568435</v>
      </c>
      <c r="G627" s="128"/>
      <c r="H627" s="128"/>
      <c r="I627" s="124"/>
      <c r="J627" s="125"/>
      <c r="K627" s="128"/>
    </row>
    <row r="628" spans="1:11" x14ac:dyDescent="0.3">
      <c r="A628" s="73">
        <v>42935</v>
      </c>
      <c r="B628" s="130">
        <v>2473.830078</v>
      </c>
      <c r="C628" s="125">
        <f t="shared" si="44"/>
        <v>1.6974042909063014E-2</v>
      </c>
      <c r="D628" s="128">
        <f t="shared" si="45"/>
        <v>16974.042909063013</v>
      </c>
      <c r="E628" s="128">
        <f t="shared" ca="1" si="46"/>
        <v>23818.497291436732</v>
      </c>
      <c r="F628" s="124">
        <f t="shared" ca="1" si="47"/>
        <v>0.13842949224186163</v>
      </c>
      <c r="G628" s="128"/>
      <c r="H628" s="128"/>
      <c r="I628" s="124"/>
      <c r="J628" s="125"/>
      <c r="K628" s="128"/>
    </row>
    <row r="629" spans="1:11" x14ac:dyDescent="0.3">
      <c r="A629" s="73">
        <v>42934</v>
      </c>
      <c r="B629" s="130">
        <v>2460.610107</v>
      </c>
      <c r="C629" s="125">
        <f t="shared" si="44"/>
        <v>1.535035192180878E-2</v>
      </c>
      <c r="D629" s="128">
        <f t="shared" si="45"/>
        <v>15350.35192180878</v>
      </c>
      <c r="E629" s="128">
        <f t="shared" ca="1" si="46"/>
        <v>23818.497291436732</v>
      </c>
      <c r="F629" s="124">
        <f t="shared" ca="1" si="47"/>
        <v>0.13718126335475112</v>
      </c>
      <c r="G629" s="128"/>
      <c r="H629" s="128"/>
      <c r="I629" s="124"/>
      <c r="J629" s="125"/>
      <c r="K629" s="128"/>
    </row>
    <row r="630" spans="1:11" x14ac:dyDescent="0.3">
      <c r="A630" s="73">
        <v>42933</v>
      </c>
      <c r="B630" s="130">
        <v>2459.139893</v>
      </c>
      <c r="C630" s="125">
        <f t="shared" si="44"/>
        <v>1.6299517625604887E-2</v>
      </c>
      <c r="D630" s="128">
        <f t="shared" si="45"/>
        <v>16299.517625604887</v>
      </c>
      <c r="E630" s="128">
        <f t="shared" ca="1" si="46"/>
        <v>23818.497291436732</v>
      </c>
      <c r="F630" s="124">
        <f t="shared" ca="1" si="47"/>
        <v>0.13487071998632461</v>
      </c>
      <c r="G630" s="128"/>
      <c r="H630" s="128"/>
      <c r="I630" s="124"/>
      <c r="J630" s="125"/>
      <c r="K630" s="128"/>
    </row>
    <row r="631" spans="1:11" x14ac:dyDescent="0.3">
      <c r="A631" s="73">
        <v>42930</v>
      </c>
      <c r="B631" s="130">
        <v>2459.2700199999999</v>
      </c>
      <c r="C631" s="125">
        <f t="shared" si="44"/>
        <v>7.6126339064548354E-3</v>
      </c>
      <c r="D631" s="128">
        <f t="shared" si="45"/>
        <v>7612.6339064548356</v>
      </c>
      <c r="E631" s="128">
        <f t="shared" ca="1" si="46"/>
        <v>23818.497291436732</v>
      </c>
      <c r="F631" s="124">
        <f t="shared" ca="1" si="47"/>
        <v>0.13763451265015458</v>
      </c>
      <c r="G631" s="128"/>
      <c r="H631" s="128"/>
      <c r="I631" s="124"/>
      <c r="J631" s="125"/>
      <c r="K631" s="128"/>
    </row>
    <row r="632" spans="1:11" x14ac:dyDescent="0.3">
      <c r="A632" s="73">
        <v>42929</v>
      </c>
      <c r="B632" s="130">
        <v>2447.830078</v>
      </c>
      <c r="C632" s="125">
        <f t="shared" si="44"/>
        <v>1.175929220537375E-2</v>
      </c>
      <c r="D632" s="128">
        <f t="shared" si="45"/>
        <v>11759.292205373751</v>
      </c>
      <c r="E632" s="128">
        <f t="shared" ca="1" si="46"/>
        <v>23818.497291436732</v>
      </c>
      <c r="F632" s="124">
        <f t="shared" ca="1" si="47"/>
        <v>0.13129061952628529</v>
      </c>
      <c r="G632" s="128"/>
      <c r="H632" s="128"/>
      <c r="I632" s="124"/>
      <c r="J632" s="125"/>
      <c r="K632" s="128"/>
    </row>
    <row r="633" spans="1:11" x14ac:dyDescent="0.3">
      <c r="A633" s="73">
        <v>42928</v>
      </c>
      <c r="B633" s="130">
        <v>2443.25</v>
      </c>
      <c r="C633" s="125">
        <f t="shared" si="44"/>
        <v>1.7137400252824619E-3</v>
      </c>
      <c r="D633" s="128">
        <f t="shared" si="45"/>
        <v>1713.7400252824618</v>
      </c>
      <c r="E633" s="128">
        <f t="shared" ca="1" si="46"/>
        <v>23818.497291436732</v>
      </c>
      <c r="F633" s="124">
        <f t="shared" ca="1" si="47"/>
        <v>0.13511244369742381</v>
      </c>
      <c r="G633" s="128"/>
      <c r="H633" s="128"/>
      <c r="I633" s="124"/>
      <c r="J633" s="125"/>
      <c r="K633" s="128"/>
    </row>
    <row r="634" spans="1:11" x14ac:dyDescent="0.3">
      <c r="A634" s="73">
        <v>42927</v>
      </c>
      <c r="B634" s="130">
        <v>2425.530029</v>
      </c>
      <c r="C634" s="125">
        <f t="shared" si="44"/>
        <v>-5.2372635620613339E-3</v>
      </c>
      <c r="D634" s="128">
        <f t="shared" si="45"/>
        <v>-5237.2635620613337</v>
      </c>
      <c r="E634" s="128">
        <f t="shared" ca="1" si="46"/>
        <v>23818.497291436732</v>
      </c>
      <c r="F634" s="124">
        <f t="shared" ca="1" si="47"/>
        <v>0.12703176818998729</v>
      </c>
      <c r="G634" s="128"/>
      <c r="H634" s="128"/>
      <c r="I634" s="124"/>
      <c r="J634" s="125"/>
      <c r="K634" s="128"/>
    </row>
    <row r="635" spans="1:11" x14ac:dyDescent="0.3">
      <c r="A635" s="73">
        <v>42926</v>
      </c>
      <c r="B635" s="130">
        <v>2427.429932</v>
      </c>
      <c r="C635" s="125">
        <f t="shared" si="44"/>
        <v>-2.9041150133497506E-3</v>
      </c>
      <c r="D635" s="128">
        <f t="shared" si="45"/>
        <v>-2904.1150133497508</v>
      </c>
      <c r="E635" s="128">
        <f t="shared" ca="1" si="46"/>
        <v>23818.497291436732</v>
      </c>
      <c r="F635" s="124">
        <f t="shared" ca="1" si="47"/>
        <v>0.13582044954622008</v>
      </c>
      <c r="G635" s="128"/>
      <c r="H635" s="128"/>
      <c r="I635" s="124"/>
      <c r="J635" s="125"/>
      <c r="K635" s="128"/>
    </row>
    <row r="636" spans="1:11" x14ac:dyDescent="0.3">
      <c r="A636" s="73">
        <v>42923</v>
      </c>
      <c r="B636" s="130">
        <v>2425.179932</v>
      </c>
      <c r="C636" s="125">
        <f t="shared" si="44"/>
        <v>-4.2823664469215927E-3</v>
      </c>
      <c r="D636" s="128">
        <f t="shared" si="45"/>
        <v>-4282.3664469215928</v>
      </c>
      <c r="E636" s="128">
        <f t="shared" ca="1" si="46"/>
        <v>23818.497291436732</v>
      </c>
      <c r="F636" s="124">
        <f t="shared" ca="1" si="47"/>
        <v>0.13863563715962823</v>
      </c>
      <c r="G636" s="128"/>
      <c r="H636" s="128"/>
      <c r="I636" s="124"/>
      <c r="J636" s="125"/>
      <c r="K636" s="128"/>
    </row>
    <row r="637" spans="1:11" x14ac:dyDescent="0.3">
      <c r="A637" s="73">
        <v>42922</v>
      </c>
      <c r="B637" s="130">
        <v>2409.75</v>
      </c>
      <c r="C637" s="125">
        <f t="shared" si="44"/>
        <v>-1.1193965062135103E-2</v>
      </c>
      <c r="D637" s="128">
        <f t="shared" si="45"/>
        <v>-11193.965062135103</v>
      </c>
      <c r="E637" s="128">
        <f t="shared" ca="1" si="46"/>
        <v>23818.497291436732</v>
      </c>
      <c r="F637" s="124">
        <f t="shared" ca="1" si="47"/>
        <v>0.14864870230591198</v>
      </c>
      <c r="G637" s="128"/>
      <c r="H637" s="128"/>
      <c r="I637" s="124"/>
      <c r="J637" s="125"/>
      <c r="K637" s="128"/>
    </row>
    <row r="638" spans="1:11" x14ac:dyDescent="0.3">
      <c r="A638" s="73">
        <v>42921</v>
      </c>
      <c r="B638" s="130">
        <v>2432.540039</v>
      </c>
      <c r="C638" s="125">
        <f t="shared" si="44"/>
        <v>-8.5267020177794972E-3</v>
      </c>
      <c r="D638" s="128">
        <f t="shared" si="45"/>
        <v>-8526.7020177794966</v>
      </c>
      <c r="E638" s="128">
        <f t="shared" ca="1" si="46"/>
        <v>23818.497291436732</v>
      </c>
      <c r="F638" s="124">
        <f t="shared" ca="1" si="47"/>
        <v>0.15850136073210708</v>
      </c>
      <c r="G638" s="128"/>
      <c r="H638" s="128"/>
      <c r="I638" s="124"/>
      <c r="J638" s="125"/>
      <c r="K638" s="128"/>
    </row>
    <row r="639" spans="1:11" x14ac:dyDescent="0.3">
      <c r="A639" s="73">
        <v>42916</v>
      </c>
      <c r="B639" s="130">
        <v>2423.4099120000001</v>
      </c>
      <c r="C639" s="125">
        <f t="shared" si="44"/>
        <v>-4.0030373763629834E-3</v>
      </c>
      <c r="D639" s="128">
        <f t="shared" si="45"/>
        <v>-4003.0373763629832</v>
      </c>
      <c r="E639" s="128">
        <f t="shared" ca="1" si="46"/>
        <v>23818.497291436732</v>
      </c>
      <c r="F639" s="124">
        <f t="shared" ca="1" si="47"/>
        <v>0.1603312609914862</v>
      </c>
      <c r="G639" s="128"/>
      <c r="H639" s="128"/>
      <c r="I639" s="124"/>
      <c r="J639" s="125"/>
      <c r="K639" s="128"/>
    </row>
    <row r="640" spans="1:11" x14ac:dyDescent="0.3">
      <c r="A640" s="73">
        <v>42915</v>
      </c>
      <c r="B640" s="130">
        <v>2419.6999510000001</v>
      </c>
      <c r="C640" s="125">
        <f t="shared" si="44"/>
        <v>-5.2457225214733727E-3</v>
      </c>
      <c r="D640" s="128">
        <f t="shared" si="45"/>
        <v>-5245.7225214733726</v>
      </c>
      <c r="E640" s="128">
        <f t="shared" ca="1" si="46"/>
        <v>23818.497291436732</v>
      </c>
      <c r="F640" s="124">
        <f t="shared" ca="1" si="47"/>
        <v>0.15062174915260274</v>
      </c>
      <c r="G640" s="128"/>
      <c r="H640" s="128"/>
      <c r="I640" s="124"/>
      <c r="J640" s="125"/>
      <c r="K640" s="128"/>
    </row>
    <row r="641" spans="1:11" x14ac:dyDescent="0.3">
      <c r="A641" s="73">
        <v>42914</v>
      </c>
      <c r="B641" s="130">
        <v>2440.6899410000001</v>
      </c>
      <c r="C641" s="125">
        <f t="shared" si="44"/>
        <v>1.1362223077973077E-3</v>
      </c>
      <c r="D641" s="128">
        <f t="shared" si="45"/>
        <v>1136.2223077973076</v>
      </c>
      <c r="E641" s="128">
        <f t="shared" ca="1" si="46"/>
        <v>23818.497291436732</v>
      </c>
      <c r="F641" s="124">
        <f t="shared" ca="1" si="47"/>
        <v>0.16286451529568291</v>
      </c>
      <c r="G641" s="128"/>
      <c r="H641" s="128"/>
      <c r="I641" s="124"/>
      <c r="J641" s="125"/>
      <c r="K641" s="128"/>
    </row>
    <row r="642" spans="1:11" x14ac:dyDescent="0.3">
      <c r="A642" s="73">
        <v>42913</v>
      </c>
      <c r="B642" s="130">
        <v>2419.3798830000001</v>
      </c>
      <c r="C642" s="125">
        <f t="shared" si="44"/>
        <v>-8.593117445396925E-3</v>
      </c>
      <c r="D642" s="128">
        <f t="shared" si="45"/>
        <v>-8593.1174453969252</v>
      </c>
      <c r="E642" s="128">
        <f t="shared" ca="1" si="46"/>
        <v>23818.497291436732</v>
      </c>
      <c r="F642" s="124">
        <f t="shared" ca="1" si="47"/>
        <v>0.168347938029352</v>
      </c>
      <c r="G642" s="128"/>
      <c r="H642" s="128"/>
      <c r="I642" s="124"/>
      <c r="J642" s="125"/>
      <c r="K642" s="128"/>
    </row>
    <row r="643" spans="1:11" x14ac:dyDescent="0.3">
      <c r="A643" s="73">
        <v>42912</v>
      </c>
      <c r="B643" s="130">
        <v>2439.070068</v>
      </c>
      <c r="C643" s="125">
        <f t="shared" si="44"/>
        <v>3.9846115388444403E-3</v>
      </c>
      <c r="D643" s="128">
        <f t="shared" si="45"/>
        <v>3984.6115388444405</v>
      </c>
      <c r="E643" s="128">
        <f t="shared" ca="1" si="46"/>
        <v>23818.497291436732</v>
      </c>
      <c r="F643" s="124">
        <f t="shared" ca="1" si="47"/>
        <v>0.19791861299315494</v>
      </c>
      <c r="G643" s="128"/>
      <c r="H643" s="128"/>
      <c r="I643" s="124"/>
      <c r="J643" s="125"/>
      <c r="K643" s="128"/>
    </row>
    <row r="644" spans="1:11" x14ac:dyDescent="0.3">
      <c r="A644" s="73">
        <v>42909</v>
      </c>
      <c r="B644" s="130">
        <v>2438.3000489999999</v>
      </c>
      <c r="C644" s="125">
        <f t="shared" si="44"/>
        <v>2.6852987520586957E-3</v>
      </c>
      <c r="D644" s="128">
        <f t="shared" si="45"/>
        <v>2685.2987520586958</v>
      </c>
      <c r="E644" s="128">
        <f t="shared" ca="1" si="46"/>
        <v>23818.497291436732</v>
      </c>
      <c r="F644" s="124">
        <f t="shared" ca="1" si="47"/>
        <v>0.21882091908483914</v>
      </c>
      <c r="G644" s="128"/>
      <c r="H644" s="128"/>
      <c r="I644" s="124"/>
      <c r="J644" s="125"/>
      <c r="K644" s="128"/>
    </row>
    <row r="645" spans="1:11" x14ac:dyDescent="0.3">
      <c r="A645" s="73">
        <v>42908</v>
      </c>
      <c r="B645" s="130">
        <v>2434.5</v>
      </c>
      <c r="C645" s="125">
        <f t="shared" si="44"/>
        <v>2.9171004426165048E-4</v>
      </c>
      <c r="D645" s="128">
        <f t="shared" si="45"/>
        <v>291.71004426165047</v>
      </c>
      <c r="E645" s="128">
        <f t="shared" ca="1" si="46"/>
        <v>24538.405513848076</v>
      </c>
      <c r="F645" s="124">
        <f t="shared" ca="1" si="47"/>
        <v>0.19489938665924922</v>
      </c>
      <c r="G645" s="128"/>
      <c r="H645" s="128"/>
      <c r="I645" s="124"/>
      <c r="J645" s="125"/>
      <c r="K645" s="128"/>
    </row>
    <row r="646" spans="1:11" x14ac:dyDescent="0.3">
      <c r="A646" s="73">
        <v>42907</v>
      </c>
      <c r="B646" s="130">
        <v>2435.610107</v>
      </c>
      <c r="C646" s="125">
        <f t="shared" si="44"/>
        <v>1.0152371456761955E-3</v>
      </c>
      <c r="D646" s="128">
        <f t="shared" si="45"/>
        <v>1015.2371456761955</v>
      </c>
      <c r="E646" s="128">
        <f t="shared" ca="1" si="46"/>
        <v>25388.530656441842</v>
      </c>
      <c r="F646" s="124">
        <f t="shared" ca="1" si="47"/>
        <v>0.15250413029248722</v>
      </c>
      <c r="G646" s="128"/>
      <c r="H646" s="128"/>
      <c r="I646" s="124"/>
      <c r="J646" s="125"/>
      <c r="K646" s="128"/>
    </row>
    <row r="647" spans="1:11" x14ac:dyDescent="0.3">
      <c r="A647" s="73">
        <v>42906</v>
      </c>
      <c r="B647" s="130">
        <v>2437.030029</v>
      </c>
      <c r="C647" s="125">
        <f t="shared" si="44"/>
        <v>3.169577930035361E-3</v>
      </c>
      <c r="D647" s="128">
        <f t="shared" si="45"/>
        <v>3169.5779300353611</v>
      </c>
      <c r="E647" s="128">
        <f t="shared" ca="1" si="46"/>
        <v>25388.530656441842</v>
      </c>
      <c r="F647" s="124">
        <f t="shared" ca="1" si="47"/>
        <v>0.16858715685380643</v>
      </c>
      <c r="G647" s="128"/>
      <c r="H647" s="128"/>
      <c r="I647" s="124"/>
      <c r="J647" s="125"/>
      <c r="K647" s="128"/>
    </row>
    <row r="648" spans="1:11" x14ac:dyDescent="0.3">
      <c r="A648" s="73">
        <v>42905</v>
      </c>
      <c r="B648" s="130">
        <v>2453.459961</v>
      </c>
      <c r="C648" s="125">
        <f t="shared" ref="C648:C711" si="48">B648/B658-1</f>
        <v>7.1260877228536135E-3</v>
      </c>
      <c r="D648" s="128">
        <f t="shared" ref="D648:D711" si="49">C648*$B$5</f>
        <v>7126.0877228536137</v>
      </c>
      <c r="E648" s="128">
        <f t="shared" ref="E648:E711" ca="1" si="50">ABS(_xlfn.PERCENTILE.INC(OFFSET(D648,0,0,Window),1-VaRLevel))</f>
        <v>25388.530656441842</v>
      </c>
      <c r="F648" s="124">
        <f t="shared" ca="1" si="47"/>
        <v>0.1745225123764691</v>
      </c>
      <c r="G648" s="128"/>
      <c r="H648" s="128"/>
      <c r="I648" s="124"/>
      <c r="J648" s="125"/>
      <c r="K648" s="128"/>
    </row>
    <row r="649" spans="1:11" x14ac:dyDescent="0.3">
      <c r="A649" s="73">
        <v>42902</v>
      </c>
      <c r="B649" s="130">
        <v>2433.1499020000001</v>
      </c>
      <c r="C649" s="125">
        <f t="shared" si="48"/>
        <v>-2.4272226032663324E-3</v>
      </c>
      <c r="D649" s="128">
        <f t="shared" si="49"/>
        <v>-2427.2226032663325</v>
      </c>
      <c r="E649" s="128">
        <f t="shared" ca="1" si="50"/>
        <v>25388.530656441842</v>
      </c>
      <c r="F649" s="124">
        <f t="shared" ref="F649:F712" ca="1" si="51">B649/OFFSET(B649,250,0)-1</f>
        <v>0.16795867130685238</v>
      </c>
      <c r="G649" s="128"/>
      <c r="H649" s="128"/>
      <c r="I649" s="124"/>
      <c r="J649" s="125"/>
      <c r="K649" s="128"/>
    </row>
    <row r="650" spans="1:11" x14ac:dyDescent="0.3">
      <c r="A650" s="73">
        <v>42901</v>
      </c>
      <c r="B650" s="130">
        <v>2432.459961</v>
      </c>
      <c r="C650" s="125">
        <f t="shared" si="48"/>
        <v>9.8758958286304654E-4</v>
      </c>
      <c r="D650" s="128">
        <f t="shared" si="49"/>
        <v>987.58958286304653</v>
      </c>
      <c r="E650" s="128">
        <f t="shared" ca="1" si="50"/>
        <v>25388.530656441842</v>
      </c>
      <c r="F650" s="124">
        <f t="shared" ca="1" si="51"/>
        <v>0.17440928296263514</v>
      </c>
      <c r="G650" s="128"/>
      <c r="H650" s="128"/>
      <c r="I650" s="124"/>
      <c r="J650" s="125"/>
      <c r="K650" s="128"/>
    </row>
    <row r="651" spans="1:11" x14ac:dyDescent="0.3">
      <c r="A651" s="73">
        <v>42900</v>
      </c>
      <c r="B651" s="130">
        <v>2437.919922</v>
      </c>
      <c r="C651" s="125">
        <f t="shared" si="48"/>
        <v>1.0830032535587009E-2</v>
      </c>
      <c r="D651" s="128">
        <f t="shared" si="49"/>
        <v>10830.032535587008</v>
      </c>
      <c r="E651" s="128">
        <f t="shared" ca="1" si="50"/>
        <v>25388.530656441842</v>
      </c>
      <c r="F651" s="124">
        <f t="shared" ca="1" si="51"/>
        <v>0.17321061878647459</v>
      </c>
      <c r="G651" s="128"/>
      <c r="H651" s="128"/>
      <c r="I651" s="124"/>
      <c r="J651" s="125"/>
      <c r="K651" s="128"/>
    </row>
    <row r="652" spans="1:11" x14ac:dyDescent="0.3">
      <c r="A652" s="73">
        <v>42899</v>
      </c>
      <c r="B652" s="130">
        <v>2440.3500979999999</v>
      </c>
      <c r="C652" s="125">
        <f t="shared" si="48"/>
        <v>1.1372238086276187E-2</v>
      </c>
      <c r="D652" s="128">
        <f t="shared" si="49"/>
        <v>11372.238086276187</v>
      </c>
      <c r="E652" s="128">
        <f t="shared" ca="1" si="50"/>
        <v>25388.530656441842</v>
      </c>
      <c r="F652" s="124">
        <f t="shared" ca="1" si="51"/>
        <v>0.17805942457156654</v>
      </c>
      <c r="G652" s="128"/>
      <c r="H652" s="128"/>
      <c r="I652" s="124"/>
      <c r="J652" s="125"/>
      <c r="K652" s="128"/>
    </row>
    <row r="653" spans="1:11" x14ac:dyDescent="0.3">
      <c r="A653" s="73">
        <v>42898</v>
      </c>
      <c r="B653" s="130">
        <v>2429.389893</v>
      </c>
      <c r="C653" s="125">
        <f t="shared" si="48"/>
        <v>5.6170677525806401E-3</v>
      </c>
      <c r="D653" s="128">
        <f t="shared" si="49"/>
        <v>5617.0677525806404</v>
      </c>
      <c r="E653" s="128">
        <f t="shared" ca="1" si="50"/>
        <v>25388.530656441842</v>
      </c>
      <c r="F653" s="124">
        <f t="shared" ca="1" si="51"/>
        <v>0.17060974374965676</v>
      </c>
      <c r="G653" s="128"/>
      <c r="H653" s="128"/>
      <c r="I653" s="124"/>
      <c r="J653" s="125"/>
      <c r="K653" s="128"/>
    </row>
    <row r="654" spans="1:11" x14ac:dyDescent="0.3">
      <c r="A654" s="73">
        <v>42895</v>
      </c>
      <c r="B654" s="130">
        <v>2431.7700199999999</v>
      </c>
      <c r="C654" s="125">
        <f t="shared" si="48"/>
        <v>6.9148933694622716E-3</v>
      </c>
      <c r="D654" s="128">
        <f t="shared" si="49"/>
        <v>6914.8933694622719</v>
      </c>
      <c r="E654" s="128">
        <f t="shared" ca="1" si="50"/>
        <v>25388.530656441842</v>
      </c>
      <c r="F654" s="124">
        <f t="shared" ca="1" si="51"/>
        <v>0.16964876001208395</v>
      </c>
      <c r="G654" s="128"/>
      <c r="H654" s="128"/>
      <c r="I654" s="124"/>
      <c r="J654" s="125"/>
      <c r="K654" s="128"/>
    </row>
    <row r="655" spans="1:11" x14ac:dyDescent="0.3">
      <c r="A655" s="73">
        <v>42894</v>
      </c>
      <c r="B655" s="130">
        <v>2433.790039</v>
      </c>
      <c r="C655" s="125">
        <f t="shared" si="48"/>
        <v>1.2227694886588036E-2</v>
      </c>
      <c r="D655" s="128">
        <f t="shared" si="49"/>
        <v>12227.694886588037</v>
      </c>
      <c r="E655" s="128">
        <f t="shared" ca="1" si="50"/>
        <v>25388.530656441842</v>
      </c>
      <c r="F655" s="124">
        <f t="shared" ca="1" si="51"/>
        <v>0.16112055420086269</v>
      </c>
      <c r="G655" s="128"/>
      <c r="H655" s="128"/>
      <c r="I655" s="124"/>
      <c r="J655" s="125"/>
      <c r="K655" s="128"/>
    </row>
    <row r="656" spans="1:11" x14ac:dyDescent="0.3">
      <c r="A656" s="73">
        <v>42893</v>
      </c>
      <c r="B656" s="130">
        <v>2433.139893</v>
      </c>
      <c r="C656" s="125">
        <f t="shared" si="48"/>
        <v>1.4476185209072012E-2</v>
      </c>
      <c r="D656" s="128">
        <f t="shared" si="49"/>
        <v>14476.185209072013</v>
      </c>
      <c r="E656" s="128">
        <f t="shared" ca="1" si="50"/>
        <v>25388.530656441842</v>
      </c>
      <c r="F656" s="124">
        <f t="shared" ca="1" si="51"/>
        <v>0.15015973490800882</v>
      </c>
      <c r="G656" s="128"/>
      <c r="H656" s="128"/>
      <c r="I656" s="124"/>
      <c r="J656" s="125"/>
      <c r="K656" s="128"/>
    </row>
    <row r="657" spans="1:11" x14ac:dyDescent="0.3">
      <c r="A657" s="73">
        <v>42892</v>
      </c>
      <c r="B657" s="130">
        <v>2429.330078</v>
      </c>
      <c r="C657" s="125">
        <f t="shared" si="48"/>
        <v>1.4749274318934136E-2</v>
      </c>
      <c r="D657" s="128">
        <f t="shared" si="49"/>
        <v>14749.274318934136</v>
      </c>
      <c r="E657" s="128">
        <f t="shared" ca="1" si="50"/>
        <v>25388.530656441842</v>
      </c>
      <c r="F657" s="124">
        <f t="shared" ca="1" si="51"/>
        <v>0.14638620930990864</v>
      </c>
      <c r="G657" s="128"/>
      <c r="H657" s="128"/>
      <c r="I657" s="124"/>
      <c r="J657" s="125"/>
      <c r="K657" s="128"/>
    </row>
    <row r="658" spans="1:11" x14ac:dyDescent="0.3">
      <c r="A658" s="73">
        <v>42891</v>
      </c>
      <c r="B658" s="130">
        <v>2436.1000979999999</v>
      </c>
      <c r="C658" s="125">
        <f t="shared" si="48"/>
        <v>2.2827994128872486E-2</v>
      </c>
      <c r="D658" s="128">
        <f t="shared" si="49"/>
        <v>22827.994128872488</v>
      </c>
      <c r="E658" s="128">
        <f t="shared" ca="1" si="50"/>
        <v>25388.530656441842</v>
      </c>
      <c r="F658" s="124">
        <f t="shared" ca="1" si="51"/>
        <v>0.15338555531435549</v>
      </c>
      <c r="G658" s="128"/>
      <c r="H658" s="128"/>
      <c r="I658" s="124"/>
      <c r="J658" s="125"/>
      <c r="K658" s="128"/>
    </row>
    <row r="659" spans="1:11" x14ac:dyDescent="0.3">
      <c r="A659" s="73">
        <v>42888</v>
      </c>
      <c r="B659" s="130">
        <v>2439.070068</v>
      </c>
      <c r="C659" s="125">
        <f t="shared" si="48"/>
        <v>3.1005401272828914E-2</v>
      </c>
      <c r="D659" s="128">
        <f t="shared" si="49"/>
        <v>31005.401272828913</v>
      </c>
      <c r="E659" s="128">
        <f t="shared" ca="1" si="50"/>
        <v>25388.530656441842</v>
      </c>
      <c r="F659" s="124">
        <f t="shared" ca="1" si="51"/>
        <v>0.15628074663185698</v>
      </c>
      <c r="G659" s="128"/>
      <c r="H659" s="128"/>
      <c r="I659" s="124"/>
      <c r="J659" s="125"/>
      <c r="K659" s="128"/>
    </row>
    <row r="660" spans="1:11" x14ac:dyDescent="0.3">
      <c r="A660" s="73">
        <v>42887</v>
      </c>
      <c r="B660" s="130">
        <v>2430.0600589999999</v>
      </c>
      <c r="C660" s="125">
        <f t="shared" si="48"/>
        <v>3.0983920061037118E-2</v>
      </c>
      <c r="D660" s="128">
        <f t="shared" si="49"/>
        <v>30983.920061037119</v>
      </c>
      <c r="E660" s="128">
        <f t="shared" ca="1" si="50"/>
        <v>25388.530656441842</v>
      </c>
      <c r="F660" s="124">
        <f t="shared" ca="1" si="51"/>
        <v>0.15765111948530142</v>
      </c>
      <c r="G660" s="128"/>
      <c r="H660" s="128"/>
      <c r="I660" s="124"/>
      <c r="J660" s="125"/>
      <c r="K660" s="128"/>
    </row>
    <row r="661" spans="1:11" x14ac:dyDescent="0.3">
      <c r="A661" s="73">
        <v>42886</v>
      </c>
      <c r="B661" s="130">
        <v>2411.8000489999999</v>
      </c>
      <c r="C661" s="125">
        <f t="shared" si="48"/>
        <v>4.6362587784360976E-3</v>
      </c>
      <c r="D661" s="128">
        <f t="shared" si="49"/>
        <v>4636.2587784360976</v>
      </c>
      <c r="E661" s="128">
        <f t="shared" ca="1" si="50"/>
        <v>25388.530656441842</v>
      </c>
      <c r="F661" s="124">
        <f t="shared" ca="1" si="51"/>
        <v>0.14560673624347231</v>
      </c>
      <c r="G661" s="128"/>
      <c r="H661" s="128"/>
      <c r="I661" s="124"/>
      <c r="J661" s="125"/>
      <c r="K661" s="128"/>
    </row>
    <row r="662" spans="1:11" x14ac:dyDescent="0.3">
      <c r="A662" s="73">
        <v>42885</v>
      </c>
      <c r="B662" s="130">
        <v>2412.9099120000001</v>
      </c>
      <c r="C662" s="125">
        <f t="shared" si="48"/>
        <v>4.4081736405825467E-3</v>
      </c>
      <c r="D662" s="128">
        <f t="shared" si="49"/>
        <v>4408.1736405825468</v>
      </c>
      <c r="E662" s="128">
        <f t="shared" ca="1" si="50"/>
        <v>25388.530656441842</v>
      </c>
      <c r="F662" s="124">
        <f t="shared" ca="1" si="51"/>
        <v>0.1493713815117359</v>
      </c>
      <c r="G662" s="128"/>
      <c r="H662" s="128"/>
      <c r="I662" s="124"/>
      <c r="J662" s="125"/>
      <c r="K662" s="128"/>
    </row>
    <row r="663" spans="1:11" x14ac:dyDescent="0.3">
      <c r="A663" s="73">
        <v>42881</v>
      </c>
      <c r="B663" s="130">
        <v>2415.820068</v>
      </c>
      <c r="C663" s="125">
        <f t="shared" si="48"/>
        <v>1.042292317597826E-2</v>
      </c>
      <c r="D663" s="128">
        <f t="shared" si="49"/>
        <v>10422.92317597826</v>
      </c>
      <c r="E663" s="128">
        <f t="shared" ca="1" si="50"/>
        <v>25388.530656441842</v>
      </c>
      <c r="F663" s="124">
        <f t="shared" ca="1" si="51"/>
        <v>0.15206377092974299</v>
      </c>
      <c r="G663" s="128"/>
      <c r="H663" s="128"/>
      <c r="I663" s="124"/>
      <c r="J663" s="125"/>
      <c r="K663" s="128"/>
    </row>
    <row r="664" spans="1:11" x14ac:dyDescent="0.3">
      <c r="A664" s="73">
        <v>42880</v>
      </c>
      <c r="B664" s="130">
        <v>2415.070068</v>
      </c>
      <c r="C664" s="125">
        <f t="shared" si="48"/>
        <v>8.6158465062122769E-3</v>
      </c>
      <c r="D664" s="128">
        <f t="shared" si="49"/>
        <v>8615.8465062122777</v>
      </c>
      <c r="E664" s="128">
        <f t="shared" ca="1" si="50"/>
        <v>25388.530656441842</v>
      </c>
      <c r="F664" s="124">
        <f t="shared" ca="1" si="51"/>
        <v>0.15054834074187884</v>
      </c>
      <c r="G664" s="128"/>
      <c r="H664" s="128"/>
      <c r="I664" s="124"/>
      <c r="J664" s="125"/>
      <c r="K664" s="128"/>
    </row>
    <row r="665" spans="1:11" x14ac:dyDescent="0.3">
      <c r="A665" s="73">
        <v>42879</v>
      </c>
      <c r="B665" s="130">
        <v>2404.389893</v>
      </c>
      <c r="C665" s="125">
        <f t="shared" si="48"/>
        <v>1.9836434083946308E-3</v>
      </c>
      <c r="D665" s="128">
        <f t="shared" si="49"/>
        <v>1983.6434083946308</v>
      </c>
      <c r="E665" s="128">
        <f t="shared" ca="1" si="50"/>
        <v>25388.530656441842</v>
      </c>
      <c r="F665" s="124">
        <f t="shared" ca="1" si="51"/>
        <v>0.15037069052374163</v>
      </c>
      <c r="G665" s="128"/>
      <c r="H665" s="128"/>
      <c r="I665" s="124"/>
      <c r="J665" s="125"/>
      <c r="K665" s="128"/>
    </row>
    <row r="666" spans="1:11" x14ac:dyDescent="0.3">
      <c r="A666" s="73">
        <v>42878</v>
      </c>
      <c r="B666" s="130">
        <v>2398.419922</v>
      </c>
      <c r="C666" s="125">
        <f t="shared" si="48"/>
        <v>6.2580313436111368E-4</v>
      </c>
      <c r="D666" s="128">
        <f t="shared" si="49"/>
        <v>625.80313436111373</v>
      </c>
      <c r="E666" s="128">
        <f t="shared" ca="1" si="50"/>
        <v>25388.530656441842</v>
      </c>
      <c r="F666" s="124">
        <f t="shared" ca="1" si="51"/>
        <v>0.14727289468575444</v>
      </c>
      <c r="G666" s="128"/>
      <c r="H666" s="128"/>
      <c r="I666" s="124"/>
      <c r="J666" s="125"/>
      <c r="K666" s="128"/>
    </row>
    <row r="667" spans="1:11" x14ac:dyDescent="0.3">
      <c r="A667" s="73">
        <v>42877</v>
      </c>
      <c r="B667" s="130">
        <v>2394.0200199999999</v>
      </c>
      <c r="C667" s="125">
        <f t="shared" si="48"/>
        <v>-2.2338534377051023E-3</v>
      </c>
      <c r="D667" s="128">
        <f t="shared" si="49"/>
        <v>-2233.8534377051024</v>
      </c>
      <c r="E667" s="128">
        <f t="shared" ca="1" si="50"/>
        <v>25388.530656441842</v>
      </c>
      <c r="F667" s="124">
        <f t="shared" ca="1" si="51"/>
        <v>0.15315547333113066</v>
      </c>
      <c r="G667" s="128"/>
      <c r="H667" s="128"/>
      <c r="I667" s="124"/>
      <c r="J667" s="125"/>
      <c r="K667" s="128"/>
    </row>
    <row r="668" spans="1:11" x14ac:dyDescent="0.3">
      <c r="A668" s="73">
        <v>42874</v>
      </c>
      <c r="B668" s="130">
        <v>2381.7299800000001</v>
      </c>
      <c r="C668" s="125">
        <f t="shared" si="48"/>
        <v>-7.318856292721776E-3</v>
      </c>
      <c r="D668" s="128">
        <f t="shared" si="49"/>
        <v>-7318.8562927217763</v>
      </c>
      <c r="E668" s="128">
        <f t="shared" ca="1" si="50"/>
        <v>25388.530656441842</v>
      </c>
      <c r="F668" s="124">
        <f t="shared" ca="1" si="51"/>
        <v>0.16293135614815979</v>
      </c>
      <c r="G668" s="128"/>
      <c r="H668" s="128"/>
      <c r="I668" s="124"/>
      <c r="J668" s="125"/>
      <c r="K668" s="128"/>
    </row>
    <row r="669" spans="1:11" x14ac:dyDescent="0.3">
      <c r="A669" s="73">
        <v>42873</v>
      </c>
      <c r="B669" s="130">
        <v>2365.719971</v>
      </c>
      <c r="C669" s="125">
        <f t="shared" si="48"/>
        <v>-9.9601797853946517E-3</v>
      </c>
      <c r="D669" s="128">
        <f t="shared" si="49"/>
        <v>-9960.1797853946518</v>
      </c>
      <c r="E669" s="128">
        <f t="shared" ca="1" si="50"/>
        <v>25388.530656441842</v>
      </c>
      <c r="F669" s="124">
        <f t="shared" ca="1" si="51"/>
        <v>0.15270517882983548</v>
      </c>
      <c r="G669" s="128"/>
      <c r="H669" s="128"/>
      <c r="I669" s="124"/>
      <c r="J669" s="125"/>
      <c r="K669" s="128"/>
    </row>
    <row r="670" spans="1:11" x14ac:dyDescent="0.3">
      <c r="A670" s="73">
        <v>42872</v>
      </c>
      <c r="B670" s="130">
        <v>2357.030029</v>
      </c>
      <c r="C670" s="125">
        <f t="shared" si="48"/>
        <v>-1.3022681145353765E-2</v>
      </c>
      <c r="D670" s="128">
        <f t="shared" si="49"/>
        <v>-13022.681145353765</v>
      </c>
      <c r="E670" s="128">
        <f t="shared" ca="1" si="50"/>
        <v>25388.530656441842</v>
      </c>
      <c r="F670" s="124">
        <f t="shared" ca="1" si="51"/>
        <v>0.15538420028039468</v>
      </c>
      <c r="G670" s="128"/>
      <c r="H670" s="128"/>
      <c r="I670" s="124"/>
      <c r="J670" s="125"/>
      <c r="K670" s="128"/>
    </row>
    <row r="671" spans="1:11" x14ac:dyDescent="0.3">
      <c r="A671" s="73">
        <v>42871</v>
      </c>
      <c r="B671" s="130">
        <v>2400.669922</v>
      </c>
      <c r="C671" s="125">
        <f t="shared" si="48"/>
        <v>3.9729506099064338E-3</v>
      </c>
      <c r="D671" s="128">
        <f t="shared" si="49"/>
        <v>3972.9506099064338</v>
      </c>
      <c r="E671" s="128">
        <f t="shared" ca="1" si="50"/>
        <v>25388.530656441842</v>
      </c>
      <c r="F671" s="124">
        <f t="shared" ca="1" si="51"/>
        <v>0.17241392055104221</v>
      </c>
      <c r="G671" s="128"/>
      <c r="H671" s="128"/>
      <c r="I671" s="124"/>
      <c r="J671" s="125"/>
      <c r="K671" s="128"/>
    </row>
    <row r="672" spans="1:11" x14ac:dyDescent="0.3">
      <c r="A672" s="73">
        <v>42870</v>
      </c>
      <c r="B672" s="130">
        <v>2402.320068</v>
      </c>
      <c r="C672" s="125">
        <f t="shared" si="48"/>
        <v>5.8576451089689119E-3</v>
      </c>
      <c r="D672" s="128">
        <f t="shared" si="49"/>
        <v>5857.6451089689117</v>
      </c>
      <c r="E672" s="128">
        <f t="shared" ca="1" si="50"/>
        <v>25388.530656441842</v>
      </c>
      <c r="F672" s="124">
        <f t="shared" ca="1" si="51"/>
        <v>0.1734605212777196</v>
      </c>
      <c r="G672" s="128"/>
      <c r="H672" s="128"/>
      <c r="I672" s="124"/>
      <c r="J672" s="125"/>
      <c r="K672" s="128"/>
    </row>
    <row r="673" spans="1:11" x14ac:dyDescent="0.3">
      <c r="A673" s="73">
        <v>42867</v>
      </c>
      <c r="B673" s="130">
        <v>2390.8999020000001</v>
      </c>
      <c r="C673" s="125">
        <f t="shared" si="48"/>
        <v>2.8101464380911878E-3</v>
      </c>
      <c r="D673" s="128">
        <f t="shared" si="49"/>
        <v>2810.146438091188</v>
      </c>
      <c r="E673" s="128">
        <f t="shared" ca="1" si="50"/>
        <v>25388.530656441842</v>
      </c>
      <c r="F673" s="124">
        <f t="shared" ca="1" si="51"/>
        <v>0.15689083052190167</v>
      </c>
      <c r="G673" s="128"/>
      <c r="H673" s="128"/>
      <c r="I673" s="124"/>
      <c r="J673" s="125"/>
      <c r="K673" s="128"/>
    </row>
    <row r="674" spans="1:11" x14ac:dyDescent="0.3">
      <c r="A674" s="73">
        <v>42866</v>
      </c>
      <c r="B674" s="130">
        <v>2394.4399410000001</v>
      </c>
      <c r="C674" s="125">
        <f t="shared" si="48"/>
        <v>2.3735734091305805E-3</v>
      </c>
      <c r="D674" s="128">
        <f t="shared" si="49"/>
        <v>2373.5734091305803</v>
      </c>
      <c r="E674" s="128">
        <f t="shared" ca="1" si="50"/>
        <v>25388.530656441842</v>
      </c>
      <c r="F674" s="124">
        <f t="shared" ca="1" si="51"/>
        <v>0.1699541967200946</v>
      </c>
      <c r="G674" s="128"/>
      <c r="H674" s="128"/>
      <c r="I674" s="124"/>
      <c r="J674" s="125"/>
      <c r="K674" s="128"/>
    </row>
    <row r="675" spans="1:11" x14ac:dyDescent="0.3">
      <c r="A675" s="73">
        <v>42865</v>
      </c>
      <c r="B675" s="130">
        <v>2399.6298830000001</v>
      </c>
      <c r="C675" s="125">
        <f t="shared" si="48"/>
        <v>5.1016491444766388E-3</v>
      </c>
      <c r="D675" s="128">
        <f t="shared" si="49"/>
        <v>5101.6491444766389</v>
      </c>
      <c r="E675" s="128">
        <f t="shared" ca="1" si="50"/>
        <v>25388.530656441842</v>
      </c>
      <c r="F675" s="124">
        <f t="shared" ca="1" si="51"/>
        <v>0.16254935958220185</v>
      </c>
      <c r="G675" s="128"/>
      <c r="H675" s="128"/>
      <c r="I675" s="124"/>
      <c r="J675" s="125"/>
      <c r="K675" s="128"/>
    </row>
    <row r="676" spans="1:11" x14ac:dyDescent="0.3">
      <c r="A676" s="73">
        <v>42864</v>
      </c>
      <c r="B676" s="130">
        <v>2396.919922</v>
      </c>
      <c r="C676" s="125">
        <f t="shared" si="48"/>
        <v>3.4789331987030714E-3</v>
      </c>
      <c r="D676" s="128">
        <f t="shared" si="49"/>
        <v>3478.9331987030714</v>
      </c>
      <c r="E676" s="128">
        <f t="shared" ca="1" si="50"/>
        <v>25388.530656441842</v>
      </c>
      <c r="F676" s="124">
        <f t="shared" ca="1" si="51"/>
        <v>0.16103967491767701</v>
      </c>
      <c r="G676" s="128"/>
      <c r="H676" s="128"/>
      <c r="I676" s="124"/>
      <c r="J676" s="125"/>
      <c r="K676" s="128"/>
    </row>
    <row r="677" spans="1:11" x14ac:dyDescent="0.3">
      <c r="A677" s="73">
        <v>42863</v>
      </c>
      <c r="B677" s="130">
        <v>2399.3798830000001</v>
      </c>
      <c r="C677" s="125">
        <f t="shared" si="48"/>
        <v>1.0626953664023553E-2</v>
      </c>
      <c r="D677" s="128">
        <f t="shared" si="49"/>
        <v>10626.953664023553</v>
      </c>
      <c r="E677" s="128">
        <f t="shared" ca="1" si="50"/>
        <v>25388.530656441842</v>
      </c>
      <c r="F677" s="124">
        <f t="shared" ca="1" si="51"/>
        <v>0.1511185556300334</v>
      </c>
      <c r="G677" s="128"/>
      <c r="H677" s="128"/>
      <c r="I677" s="124"/>
      <c r="J677" s="125"/>
      <c r="K677" s="128"/>
    </row>
    <row r="678" spans="1:11" x14ac:dyDescent="0.3">
      <c r="A678" s="73">
        <v>42860</v>
      </c>
      <c r="B678" s="130">
        <v>2399.290039</v>
      </c>
      <c r="C678" s="125">
        <f t="shared" si="48"/>
        <v>2.1543966752144428E-2</v>
      </c>
      <c r="D678" s="128">
        <f t="shared" si="49"/>
        <v>21543.966752144428</v>
      </c>
      <c r="E678" s="128">
        <f t="shared" ca="1" si="50"/>
        <v>25388.530656441842</v>
      </c>
      <c r="F678" s="124">
        <f t="shared" ca="1" si="51"/>
        <v>0.16544506834990158</v>
      </c>
      <c r="G678" s="128"/>
      <c r="H678" s="128"/>
      <c r="I678" s="124"/>
      <c r="J678" s="125"/>
      <c r="K678" s="128"/>
    </row>
    <row r="679" spans="1:11" x14ac:dyDescent="0.3">
      <c r="A679" s="73">
        <v>42859</v>
      </c>
      <c r="B679" s="130">
        <v>2389.5200199999999</v>
      </c>
      <c r="C679" s="125">
        <f t="shared" si="48"/>
        <v>1.4296357452934227E-2</v>
      </c>
      <c r="D679" s="128">
        <f t="shared" si="49"/>
        <v>14296.357452934228</v>
      </c>
      <c r="E679" s="128">
        <f t="shared" ca="1" si="50"/>
        <v>25388.530656441842</v>
      </c>
      <c r="F679" s="124">
        <f t="shared" ca="1" si="51"/>
        <v>0.16157390565951157</v>
      </c>
      <c r="G679" s="128"/>
      <c r="H679" s="128"/>
      <c r="I679" s="124"/>
      <c r="J679" s="125"/>
      <c r="K679" s="128"/>
    </row>
    <row r="680" spans="1:11" x14ac:dyDescent="0.3">
      <c r="A680" s="73">
        <v>42858</v>
      </c>
      <c r="B680" s="130">
        <v>2388.1298830000001</v>
      </c>
      <c r="C680" s="125">
        <f t="shared" si="48"/>
        <v>2.1367121580824211E-2</v>
      </c>
      <c r="D680" s="128">
        <f t="shared" si="49"/>
        <v>21367.121580824212</v>
      </c>
      <c r="E680" s="128">
        <f t="shared" ca="1" si="50"/>
        <v>25388.530656441842</v>
      </c>
      <c r="F680" s="124">
        <f t="shared" ca="1" si="51"/>
        <v>0.16458357639178134</v>
      </c>
      <c r="G680" s="128"/>
      <c r="H680" s="128"/>
      <c r="I680" s="124"/>
      <c r="J680" s="125"/>
      <c r="K680" s="128"/>
    </row>
    <row r="681" spans="1:11" x14ac:dyDescent="0.3">
      <c r="A681" s="73">
        <v>42857</v>
      </c>
      <c r="B681" s="130">
        <v>2391.169922</v>
      </c>
      <c r="C681" s="125">
        <f t="shared" si="48"/>
        <v>2.0912044810118102E-2</v>
      </c>
      <c r="D681" s="128">
        <f t="shared" si="49"/>
        <v>20912.044810118103</v>
      </c>
      <c r="E681" s="128">
        <f t="shared" ca="1" si="50"/>
        <v>25388.530656441842</v>
      </c>
      <c r="F681" s="124">
        <f t="shared" ca="1" si="51"/>
        <v>0.16578736768345004</v>
      </c>
      <c r="G681" s="128"/>
      <c r="H681" s="128"/>
      <c r="I681" s="124"/>
      <c r="J681" s="125"/>
      <c r="K681" s="128"/>
    </row>
    <row r="682" spans="1:11" x14ac:dyDescent="0.3">
      <c r="A682" s="73">
        <v>42856</v>
      </c>
      <c r="B682" s="130">
        <v>2388.330078</v>
      </c>
      <c r="C682" s="125">
        <f t="shared" si="48"/>
        <v>1.6738995505600318E-2</v>
      </c>
      <c r="D682" s="128">
        <f t="shared" si="49"/>
        <v>16738.995505600316</v>
      </c>
      <c r="E682" s="128">
        <f t="shared" ca="1" si="50"/>
        <v>25388.530656441842</v>
      </c>
      <c r="F682" s="124">
        <f t="shared" ca="1" si="51"/>
        <v>0.15748990368847138</v>
      </c>
      <c r="G682" s="128"/>
      <c r="H682" s="128"/>
      <c r="I682" s="124"/>
      <c r="J682" s="125"/>
      <c r="K682" s="128"/>
    </row>
    <row r="683" spans="1:11" x14ac:dyDescent="0.3">
      <c r="A683" s="73">
        <v>42853</v>
      </c>
      <c r="B683" s="130">
        <v>2384.1999510000001</v>
      </c>
      <c r="C683" s="125">
        <f t="shared" si="48"/>
        <v>2.3723137535126781E-2</v>
      </c>
      <c r="D683" s="128">
        <f t="shared" si="49"/>
        <v>23723.137535126782</v>
      </c>
      <c r="E683" s="128">
        <f t="shared" ca="1" si="50"/>
        <v>25388.530656441842</v>
      </c>
      <c r="F683" s="124">
        <f t="shared" ca="1" si="51"/>
        <v>0.14546250841558472</v>
      </c>
      <c r="G683" s="128"/>
      <c r="H683" s="128"/>
      <c r="I683" s="124"/>
      <c r="J683" s="125"/>
      <c r="K683" s="128"/>
    </row>
    <row r="684" spans="1:11" x14ac:dyDescent="0.3">
      <c r="A684" s="73">
        <v>42852</v>
      </c>
      <c r="B684" s="130">
        <v>2388.7700199999999</v>
      </c>
      <c r="C684" s="125">
        <f t="shared" si="48"/>
        <v>1.8695692097975947E-2</v>
      </c>
      <c r="D684" s="128">
        <f t="shared" si="49"/>
        <v>18695.692097975945</v>
      </c>
      <c r="E684" s="128">
        <f t="shared" ca="1" si="50"/>
        <v>25388.530656441842</v>
      </c>
      <c r="F684" s="124">
        <f t="shared" ca="1" si="51"/>
        <v>0.15662129633736344</v>
      </c>
      <c r="G684" s="128"/>
      <c r="H684" s="128"/>
      <c r="I684" s="124"/>
      <c r="J684" s="125"/>
      <c r="K684" s="128"/>
    </row>
    <row r="685" spans="1:11" x14ac:dyDescent="0.3">
      <c r="A685" s="73">
        <v>42851</v>
      </c>
      <c r="B685" s="130">
        <v>2387.4499510000001</v>
      </c>
      <c r="C685" s="125">
        <f t="shared" si="48"/>
        <v>1.4304617077707471E-2</v>
      </c>
      <c r="D685" s="128">
        <f t="shared" si="49"/>
        <v>14304.617077707471</v>
      </c>
      <c r="E685" s="128">
        <f t="shared" ca="1" si="50"/>
        <v>25388.530656441842</v>
      </c>
      <c r="F685" s="124">
        <f t="shared" ca="1" si="51"/>
        <v>0.15012929080328741</v>
      </c>
      <c r="G685" s="128"/>
      <c r="H685" s="128"/>
      <c r="I685" s="124"/>
      <c r="J685" s="125"/>
      <c r="K685" s="128"/>
    </row>
    <row r="686" spans="1:11" x14ac:dyDescent="0.3">
      <c r="A686" s="73">
        <v>42850</v>
      </c>
      <c r="B686" s="130">
        <v>2388.610107</v>
      </c>
      <c r="C686" s="125">
        <f t="shared" si="48"/>
        <v>1.3342410432101381E-2</v>
      </c>
      <c r="D686" s="128">
        <f t="shared" si="49"/>
        <v>13342.410432101382</v>
      </c>
      <c r="E686" s="128">
        <f t="shared" ca="1" si="50"/>
        <v>25388.530656441842</v>
      </c>
      <c r="F686" s="124">
        <f t="shared" ca="1" si="51"/>
        <v>0.14006644809513014</v>
      </c>
      <c r="G686" s="128"/>
      <c r="H686" s="128"/>
      <c r="I686" s="124"/>
      <c r="J686" s="125"/>
      <c r="K686" s="128"/>
    </row>
    <row r="687" spans="1:11" x14ac:dyDescent="0.3">
      <c r="A687" s="73">
        <v>42849</v>
      </c>
      <c r="B687" s="130">
        <v>2374.1499020000001</v>
      </c>
      <c r="C687" s="125">
        <f t="shared" si="48"/>
        <v>7.9004655798169399E-3</v>
      </c>
      <c r="D687" s="128">
        <f t="shared" si="49"/>
        <v>7900.4655798169397</v>
      </c>
      <c r="E687" s="128">
        <f t="shared" ca="1" si="50"/>
        <v>25388.530656441842</v>
      </c>
      <c r="F687" s="124">
        <f t="shared" ca="1" si="51"/>
        <v>0.13503368437952412</v>
      </c>
      <c r="G687" s="128"/>
      <c r="H687" s="128"/>
      <c r="I687" s="124"/>
      <c r="J687" s="125"/>
      <c r="K687" s="128"/>
    </row>
    <row r="688" spans="1:11" x14ac:dyDescent="0.3">
      <c r="A688" s="73">
        <v>42846</v>
      </c>
      <c r="B688" s="130">
        <v>2348.6899410000001</v>
      </c>
      <c r="C688" s="125">
        <f t="shared" si="48"/>
        <v>-3.7328043967643776E-3</v>
      </c>
      <c r="D688" s="128">
        <f t="shared" si="49"/>
        <v>-3732.8043967643775</v>
      </c>
      <c r="E688" s="128">
        <f t="shared" ca="1" si="50"/>
        <v>25388.530656441842</v>
      </c>
      <c r="F688" s="124">
        <f t="shared" ca="1" si="51"/>
        <v>0.12496462629209826</v>
      </c>
      <c r="G688" s="128"/>
      <c r="H688" s="128"/>
      <c r="I688" s="124"/>
      <c r="J688" s="125"/>
      <c r="K688" s="128"/>
    </row>
    <row r="689" spans="1:11" x14ac:dyDescent="0.3">
      <c r="A689" s="73">
        <v>42845</v>
      </c>
      <c r="B689" s="130">
        <v>2355.8400879999999</v>
      </c>
      <c r="C689" s="125">
        <f t="shared" si="48"/>
        <v>1.2283036444407092E-3</v>
      </c>
      <c r="D689" s="128">
        <f t="shared" si="49"/>
        <v>1228.3036444407091</v>
      </c>
      <c r="E689" s="128">
        <f t="shared" ca="1" si="50"/>
        <v>25388.530656441842</v>
      </c>
      <c r="F689" s="124">
        <f t="shared" ca="1" si="51"/>
        <v>0.12634467729903487</v>
      </c>
      <c r="G689" s="128"/>
      <c r="H689" s="128"/>
      <c r="I689" s="124"/>
      <c r="J689" s="125"/>
      <c r="K689" s="128"/>
    </row>
    <row r="690" spans="1:11" x14ac:dyDescent="0.3">
      <c r="A690" s="73">
        <v>42844</v>
      </c>
      <c r="B690" s="130">
        <v>2338.169922</v>
      </c>
      <c r="C690" s="125">
        <f t="shared" si="48"/>
        <v>-9.317161048365441E-3</v>
      </c>
      <c r="D690" s="128">
        <f t="shared" si="49"/>
        <v>-9317.1610483654404</v>
      </c>
      <c r="E690" s="128">
        <f t="shared" ca="1" si="50"/>
        <v>25388.530656441842</v>
      </c>
      <c r="F690" s="124">
        <f t="shared" ca="1" si="51"/>
        <v>0.11794994183974916</v>
      </c>
      <c r="G690" s="128"/>
      <c r="H690" s="128"/>
      <c r="I690" s="124"/>
      <c r="J690" s="125"/>
      <c r="K690" s="128"/>
    </row>
    <row r="691" spans="1:11" x14ac:dyDescent="0.3">
      <c r="A691" s="73">
        <v>42843</v>
      </c>
      <c r="B691" s="130">
        <v>2342.1899410000001</v>
      </c>
      <c r="C691" s="125">
        <f t="shared" si="48"/>
        <v>-7.0586162600437818E-3</v>
      </c>
      <c r="D691" s="128">
        <f t="shared" si="49"/>
        <v>-7058.6162600437819</v>
      </c>
      <c r="E691" s="128">
        <f t="shared" ca="1" si="50"/>
        <v>25388.530656441842</v>
      </c>
      <c r="F691" s="124">
        <f t="shared" ca="1" si="51"/>
        <v>0.11405538916354074</v>
      </c>
      <c r="G691" s="128"/>
      <c r="H691" s="128"/>
      <c r="I691" s="124"/>
      <c r="J691" s="125"/>
      <c r="K691" s="128"/>
    </row>
    <row r="692" spans="1:11" x14ac:dyDescent="0.3">
      <c r="A692" s="73">
        <v>42842</v>
      </c>
      <c r="B692" s="130">
        <v>2349.01001</v>
      </c>
      <c r="C692" s="125">
        <f t="shared" si="48"/>
        <v>-5.8026178168704146E-3</v>
      </c>
      <c r="D692" s="128">
        <f t="shared" si="49"/>
        <v>-5802.6178168704146</v>
      </c>
      <c r="E692" s="128">
        <f t="shared" ca="1" si="50"/>
        <v>25388.530656441842</v>
      </c>
      <c r="F692" s="124">
        <f t="shared" ca="1" si="51"/>
        <v>0.11815020716424218</v>
      </c>
      <c r="G692" s="128"/>
      <c r="H692" s="128"/>
      <c r="I692" s="124"/>
      <c r="J692" s="125"/>
      <c r="K692" s="128"/>
    </row>
    <row r="693" spans="1:11" x14ac:dyDescent="0.3">
      <c r="A693" s="73">
        <v>42838</v>
      </c>
      <c r="B693" s="130">
        <v>2328.9499510000001</v>
      </c>
      <c r="C693" s="125">
        <f t="shared" si="48"/>
        <v>-1.6515674022438254E-2</v>
      </c>
      <c r="D693" s="128">
        <f t="shared" si="49"/>
        <v>-16515.674022438252</v>
      </c>
      <c r="E693" s="128">
        <f t="shared" ca="1" si="50"/>
        <v>25388.530656441842</v>
      </c>
      <c r="F693" s="124">
        <f t="shared" ca="1" si="51"/>
        <v>0.11202090068573445</v>
      </c>
      <c r="G693" s="128"/>
      <c r="H693" s="128"/>
      <c r="I693" s="124"/>
      <c r="J693" s="125"/>
      <c r="K693" s="128"/>
    </row>
    <row r="694" spans="1:11" x14ac:dyDescent="0.3">
      <c r="A694" s="73">
        <v>42837</v>
      </c>
      <c r="B694" s="130">
        <v>2344.929932</v>
      </c>
      <c r="C694" s="125">
        <f t="shared" si="48"/>
        <v>-6.8611011688254342E-3</v>
      </c>
      <c r="D694" s="128">
        <f t="shared" si="49"/>
        <v>-6861.1011688254339</v>
      </c>
      <c r="E694" s="128">
        <f t="shared" ca="1" si="50"/>
        <v>25388.530656441842</v>
      </c>
      <c r="F694" s="124">
        <f t="shared" ca="1" si="51"/>
        <v>0.12697464569621864</v>
      </c>
      <c r="G694" s="128"/>
      <c r="H694" s="128"/>
      <c r="I694" s="124"/>
      <c r="J694" s="125"/>
      <c r="K694" s="128"/>
    </row>
    <row r="695" spans="1:11" x14ac:dyDescent="0.3">
      <c r="A695" s="73">
        <v>42836</v>
      </c>
      <c r="B695" s="130">
        <v>2353.780029</v>
      </c>
      <c r="C695" s="125">
        <f t="shared" si="48"/>
        <v>-2.0309080764607801E-3</v>
      </c>
      <c r="D695" s="128">
        <f t="shared" si="49"/>
        <v>-2030.9080764607802</v>
      </c>
      <c r="E695" s="128">
        <f t="shared" ca="1" si="50"/>
        <v>25388.530656441842</v>
      </c>
      <c r="F695" s="124">
        <f t="shared" ca="1" si="51"/>
        <v>0.13011455661504234</v>
      </c>
      <c r="G695" s="128"/>
      <c r="H695" s="128"/>
      <c r="I695" s="124"/>
      <c r="J695" s="125"/>
      <c r="K695" s="128"/>
    </row>
    <row r="696" spans="1:11" x14ac:dyDescent="0.3">
      <c r="A696" s="73">
        <v>42835</v>
      </c>
      <c r="B696" s="130">
        <v>2357.1599120000001</v>
      </c>
      <c r="C696" s="125">
        <f t="shared" si="48"/>
        <v>6.6492526082131409E-3</v>
      </c>
      <c r="D696" s="128">
        <f t="shared" si="49"/>
        <v>6649.2526082131408</v>
      </c>
      <c r="E696" s="128">
        <f t="shared" ca="1" si="50"/>
        <v>25388.530656441842</v>
      </c>
      <c r="F696" s="124">
        <f t="shared" ca="1" si="51"/>
        <v>0.13193303958412672</v>
      </c>
      <c r="G696" s="128"/>
      <c r="H696" s="128"/>
      <c r="I696" s="124"/>
      <c r="J696" s="125"/>
      <c r="K696" s="128"/>
    </row>
    <row r="697" spans="1:11" x14ac:dyDescent="0.3">
      <c r="A697" s="73">
        <v>42832</v>
      </c>
      <c r="B697" s="130">
        <v>2355.540039</v>
      </c>
      <c r="C697" s="125">
        <f t="shared" si="48"/>
        <v>4.9318079073354948E-3</v>
      </c>
      <c r="D697" s="128">
        <f t="shared" si="49"/>
        <v>4931.8079073354947</v>
      </c>
      <c r="E697" s="128">
        <f t="shared" ca="1" si="50"/>
        <v>25388.530656441842</v>
      </c>
      <c r="F697" s="124">
        <f t="shared" ca="1" si="51"/>
        <v>0.14251211228142102</v>
      </c>
      <c r="G697" s="128"/>
      <c r="H697" s="128"/>
      <c r="I697" s="124"/>
      <c r="J697" s="125"/>
      <c r="K697" s="128"/>
    </row>
    <row r="698" spans="1:11" x14ac:dyDescent="0.3">
      <c r="A698" s="73">
        <v>42831</v>
      </c>
      <c r="B698" s="130">
        <v>2357.48999</v>
      </c>
      <c r="C698" s="125">
        <f t="shared" si="48"/>
        <v>4.9148447508393645E-3</v>
      </c>
      <c r="D698" s="128">
        <f t="shared" si="49"/>
        <v>4914.8447508393647</v>
      </c>
      <c r="E698" s="128">
        <f t="shared" ca="1" si="50"/>
        <v>25388.530656441842</v>
      </c>
      <c r="F698" s="124">
        <f t="shared" ca="1" si="51"/>
        <v>0.15450614427350851</v>
      </c>
      <c r="G698" s="128"/>
      <c r="H698" s="128"/>
      <c r="I698" s="124"/>
      <c r="J698" s="125"/>
      <c r="K698" s="128"/>
    </row>
    <row r="699" spans="1:11" x14ac:dyDescent="0.3">
      <c r="A699" s="73">
        <v>42830</v>
      </c>
      <c r="B699" s="130">
        <v>2352.9499510000001</v>
      </c>
      <c r="C699" s="125">
        <f t="shared" si="48"/>
        <v>1.9161575055426372E-3</v>
      </c>
      <c r="D699" s="128">
        <f t="shared" si="49"/>
        <v>1916.1575055426372</v>
      </c>
      <c r="E699" s="128">
        <f t="shared" ca="1" si="50"/>
        <v>25388.530656441842</v>
      </c>
      <c r="F699" s="124">
        <f t="shared" ca="1" si="51"/>
        <v>0.14912579535994297</v>
      </c>
      <c r="G699" s="128"/>
      <c r="H699" s="128"/>
      <c r="I699" s="124"/>
      <c r="J699" s="125"/>
      <c r="K699" s="128"/>
    </row>
    <row r="700" spans="1:11" x14ac:dyDescent="0.3">
      <c r="A700" s="73">
        <v>42829</v>
      </c>
      <c r="B700" s="130">
        <v>2360.1599120000001</v>
      </c>
      <c r="C700" s="125">
        <f t="shared" si="48"/>
        <v>6.8855606446569517E-3</v>
      </c>
      <c r="D700" s="128">
        <f t="shared" si="49"/>
        <v>6885.5606446569518</v>
      </c>
      <c r="E700" s="128">
        <f t="shared" ca="1" si="50"/>
        <v>25388.530656441842</v>
      </c>
      <c r="F700" s="124">
        <f t="shared" ca="1" si="51"/>
        <v>0.15585891283200382</v>
      </c>
      <c r="G700" s="128"/>
      <c r="H700" s="128"/>
      <c r="I700" s="124"/>
      <c r="J700" s="125"/>
      <c r="K700" s="128"/>
    </row>
    <row r="701" spans="1:11" x14ac:dyDescent="0.3">
      <c r="A701" s="73">
        <v>42828</v>
      </c>
      <c r="B701" s="130">
        <v>2358.8400879999999</v>
      </c>
      <c r="C701" s="125">
        <f t="shared" si="48"/>
        <v>-6.163921675333528E-3</v>
      </c>
      <c r="D701" s="128">
        <f t="shared" si="49"/>
        <v>-6163.9216753335277</v>
      </c>
      <c r="E701" s="128">
        <f t="shared" ca="1" si="50"/>
        <v>25388.530656441842</v>
      </c>
      <c r="F701" s="124">
        <f t="shared" ca="1" si="51"/>
        <v>0.14137796659405066</v>
      </c>
      <c r="G701" s="128"/>
      <c r="H701" s="128"/>
      <c r="I701" s="124"/>
      <c r="J701" s="125"/>
      <c r="K701" s="128"/>
    </row>
    <row r="702" spans="1:11" x14ac:dyDescent="0.3">
      <c r="A702" s="73">
        <v>42825</v>
      </c>
      <c r="B702" s="130">
        <v>2362.719971</v>
      </c>
      <c r="C702" s="125">
        <f t="shared" si="48"/>
        <v>-6.5300237569642094E-3</v>
      </c>
      <c r="D702" s="128">
        <f t="shared" si="49"/>
        <v>-6530.0237569642095</v>
      </c>
      <c r="E702" s="128">
        <f t="shared" ca="1" si="50"/>
        <v>25388.530656441842</v>
      </c>
      <c r="F702" s="124">
        <f t="shared" ca="1" si="51"/>
        <v>0.15526822717338806</v>
      </c>
      <c r="G702" s="128"/>
      <c r="H702" s="128"/>
      <c r="I702" s="124"/>
      <c r="J702" s="125"/>
      <c r="K702" s="128"/>
    </row>
    <row r="703" spans="1:11" x14ac:dyDescent="0.3">
      <c r="A703" s="73">
        <v>42824</v>
      </c>
      <c r="B703" s="130">
        <v>2368.0600589999999</v>
      </c>
      <c r="C703" s="125">
        <f t="shared" si="48"/>
        <v>-5.5933217942616409E-3</v>
      </c>
      <c r="D703" s="128">
        <f t="shared" si="49"/>
        <v>-5593.3217942616411</v>
      </c>
      <c r="E703" s="128">
        <f t="shared" ca="1" si="50"/>
        <v>25388.530656441842</v>
      </c>
      <c r="F703" s="124">
        <f t="shared" ca="1" si="51"/>
        <v>0.1461332022174715</v>
      </c>
      <c r="G703" s="128"/>
      <c r="H703" s="128"/>
      <c r="I703" s="124"/>
      <c r="J703" s="125"/>
      <c r="K703" s="128"/>
    </row>
    <row r="704" spans="1:11" x14ac:dyDescent="0.3">
      <c r="A704" s="73">
        <v>42823</v>
      </c>
      <c r="B704" s="130">
        <v>2361.1298830000001</v>
      </c>
      <c r="C704" s="125">
        <f t="shared" si="48"/>
        <v>-1.0116350795651763E-2</v>
      </c>
      <c r="D704" s="128">
        <f t="shared" si="49"/>
        <v>-10116.350795651762</v>
      </c>
      <c r="E704" s="128">
        <f t="shared" ca="1" si="50"/>
        <v>25388.530656441842</v>
      </c>
      <c r="F704" s="124">
        <f t="shared" ca="1" si="51"/>
        <v>0.1391126168554957</v>
      </c>
      <c r="G704" s="128"/>
      <c r="H704" s="128"/>
      <c r="I704" s="124"/>
      <c r="J704" s="125"/>
      <c r="K704" s="128"/>
    </row>
    <row r="705" spans="1:11" x14ac:dyDescent="0.3">
      <c r="A705" s="73">
        <v>42822</v>
      </c>
      <c r="B705" s="130">
        <v>2358.570068</v>
      </c>
      <c r="C705" s="125">
        <f t="shared" si="48"/>
        <v>-2.9084880857832562E-3</v>
      </c>
      <c r="D705" s="128">
        <f t="shared" si="49"/>
        <v>-2908.4880857832563</v>
      </c>
      <c r="E705" s="128">
        <f t="shared" ca="1" si="50"/>
        <v>25388.530656441842</v>
      </c>
      <c r="F705" s="124">
        <f t="shared" ca="1" si="51"/>
        <v>0.14508145661627903</v>
      </c>
      <c r="G705" s="128"/>
      <c r="H705" s="128"/>
      <c r="I705" s="124"/>
      <c r="J705" s="125"/>
      <c r="K705" s="128"/>
    </row>
    <row r="706" spans="1:11" x14ac:dyDescent="0.3">
      <c r="A706" s="73">
        <v>42821</v>
      </c>
      <c r="B706" s="130">
        <v>2341.5900879999999</v>
      </c>
      <c r="C706" s="125">
        <f t="shared" si="48"/>
        <v>-1.3431761677847653E-2</v>
      </c>
      <c r="D706" s="128">
        <f t="shared" si="49"/>
        <v>-13431.761677847653</v>
      </c>
      <c r="E706" s="128">
        <f t="shared" ca="1" si="50"/>
        <v>25388.530656441842</v>
      </c>
      <c r="F706" s="124">
        <f t="shared" ca="1" si="51"/>
        <v>0.13451883213809568</v>
      </c>
      <c r="G706" s="128"/>
      <c r="H706" s="128"/>
      <c r="I706" s="124"/>
      <c r="J706" s="125"/>
      <c r="K706" s="128"/>
    </row>
    <row r="707" spans="1:11" x14ac:dyDescent="0.3">
      <c r="A707" s="73">
        <v>42818</v>
      </c>
      <c r="B707" s="130">
        <v>2343.9799800000001</v>
      </c>
      <c r="C707" s="125">
        <f t="shared" si="48"/>
        <v>-1.2062765243972318E-2</v>
      </c>
      <c r="D707" s="128">
        <f t="shared" si="49"/>
        <v>-12062.765243972317</v>
      </c>
      <c r="E707" s="128">
        <f t="shared" ca="1" si="50"/>
        <v>25388.530656441842</v>
      </c>
      <c r="F707" s="124">
        <f t="shared" ca="1" si="51"/>
        <v>0.14061730531424521</v>
      </c>
      <c r="G707" s="128"/>
      <c r="H707" s="128"/>
      <c r="I707" s="124"/>
      <c r="J707" s="125"/>
      <c r="K707" s="128"/>
    </row>
    <row r="708" spans="1:11" x14ac:dyDescent="0.3">
      <c r="A708" s="73">
        <v>42817</v>
      </c>
      <c r="B708" s="130">
        <v>2345.959961</v>
      </c>
      <c r="C708" s="125">
        <f t="shared" si="48"/>
        <v>-7.9962767781889266E-3</v>
      </c>
      <c r="D708" s="128">
        <f t="shared" si="49"/>
        <v>-7996.276778188927</v>
      </c>
      <c r="E708" s="128">
        <f t="shared" ca="1" si="50"/>
        <v>25388.530656441842</v>
      </c>
      <c r="F708" s="124">
        <f t="shared" ca="1" si="51"/>
        <v>0.15164571540676963</v>
      </c>
      <c r="G708" s="128"/>
      <c r="H708" s="128"/>
      <c r="I708" s="124"/>
      <c r="J708" s="125"/>
      <c r="K708" s="128"/>
    </row>
    <row r="709" spans="1:11" x14ac:dyDescent="0.3">
      <c r="A709" s="73">
        <v>42816</v>
      </c>
      <c r="B709" s="130">
        <v>2348.4499510000001</v>
      </c>
      <c r="C709" s="125">
        <f t="shared" si="48"/>
        <v>-6.1490275512194881E-3</v>
      </c>
      <c r="D709" s="128">
        <f t="shared" si="49"/>
        <v>-6149.0275512194885</v>
      </c>
      <c r="E709" s="128">
        <f t="shared" ca="1" si="50"/>
        <v>25388.530656441842</v>
      </c>
      <c r="F709" s="124">
        <f t="shared" ca="1" si="51"/>
        <v>0.15349667429114011</v>
      </c>
      <c r="G709" s="128"/>
      <c r="H709" s="128"/>
      <c r="I709" s="124"/>
      <c r="J709" s="125"/>
      <c r="K709" s="128"/>
    </row>
    <row r="710" spans="1:11" x14ac:dyDescent="0.3">
      <c r="A710" s="73">
        <v>42815</v>
      </c>
      <c r="B710" s="130">
        <v>2344.0200199999999</v>
      </c>
      <c r="C710" s="125">
        <f t="shared" si="48"/>
        <v>-1.0289637306774346E-2</v>
      </c>
      <c r="D710" s="128">
        <f t="shared" si="49"/>
        <v>-10289.637306774346</v>
      </c>
      <c r="E710" s="128">
        <f t="shared" ca="1" si="50"/>
        <v>25388.530656441842</v>
      </c>
      <c r="F710" s="124">
        <f t="shared" ca="1" si="51"/>
        <v>0.1508855285654489</v>
      </c>
      <c r="G710" s="128"/>
      <c r="H710" s="128"/>
      <c r="I710" s="124"/>
      <c r="J710" s="125"/>
      <c r="K710" s="128"/>
    </row>
    <row r="711" spans="1:11" x14ac:dyDescent="0.3">
      <c r="A711" s="73">
        <v>42814</v>
      </c>
      <c r="B711" s="130">
        <v>2373.469971</v>
      </c>
      <c r="C711" s="125">
        <f t="shared" si="48"/>
        <v>-7.7467276031095711E-4</v>
      </c>
      <c r="D711" s="128">
        <f t="shared" si="49"/>
        <v>-774.67276031095707</v>
      </c>
      <c r="E711" s="128">
        <f t="shared" ca="1" si="50"/>
        <v>25388.530656441842</v>
      </c>
      <c r="F711" s="124">
        <f t="shared" ca="1" si="51"/>
        <v>0.15790316824214301</v>
      </c>
      <c r="G711" s="128"/>
      <c r="H711" s="128"/>
      <c r="I711" s="124"/>
      <c r="J711" s="125"/>
      <c r="K711" s="128"/>
    </row>
    <row r="712" spans="1:11" x14ac:dyDescent="0.3">
      <c r="A712" s="73">
        <v>42811</v>
      </c>
      <c r="B712" s="130">
        <v>2378.25</v>
      </c>
      <c r="C712" s="125">
        <f t="shared" ref="C712:C775" si="52">B712/B722-1</f>
        <v>-2.0435885565561751E-3</v>
      </c>
      <c r="D712" s="128">
        <f t="shared" ref="D712:D775" si="53">C712*$B$5</f>
        <v>-2043.588556556175</v>
      </c>
      <c r="E712" s="128">
        <f t="shared" ref="E712:E775" ca="1" si="54">ABS(_xlfn.PERCENTILE.INC(OFFSET(D712,0,0,Window),1-VaRLevel))</f>
        <v>25388.530656441842</v>
      </c>
      <c r="F712" s="124">
        <f t="shared" ca="1" si="51"/>
        <v>0.15921714096155215</v>
      </c>
      <c r="G712" s="128"/>
      <c r="H712" s="128"/>
      <c r="I712" s="124"/>
      <c r="J712" s="125"/>
      <c r="K712" s="128"/>
    </row>
    <row r="713" spans="1:11" x14ac:dyDescent="0.3">
      <c r="A713" s="73">
        <v>42810</v>
      </c>
      <c r="B713" s="130">
        <v>2381.3798830000001</v>
      </c>
      <c r="C713" s="125">
        <f t="shared" si="52"/>
        <v>-2.2672424669356595E-4</v>
      </c>
      <c r="D713" s="128">
        <f t="shared" si="53"/>
        <v>-226.72424669356593</v>
      </c>
      <c r="E713" s="128">
        <f t="shared" ca="1" si="54"/>
        <v>25388.530656441842</v>
      </c>
      <c r="F713" s="124">
        <f t="shared" ref="F713:F776" ca="1" si="55">B713/OFFSET(B713,250,0)-1</f>
        <v>0.16188672429123807</v>
      </c>
      <c r="G713" s="128"/>
      <c r="H713" s="128"/>
      <c r="I713" s="124"/>
      <c r="J713" s="125"/>
      <c r="K713" s="128"/>
    </row>
    <row r="714" spans="1:11" x14ac:dyDescent="0.3">
      <c r="A714" s="73">
        <v>42809</v>
      </c>
      <c r="B714" s="130">
        <v>2385.26001</v>
      </c>
      <c r="C714" s="125">
        <f t="shared" si="52"/>
        <v>-4.465830470528509E-3</v>
      </c>
      <c r="D714" s="128">
        <f t="shared" si="53"/>
        <v>-4465.8304705285091</v>
      </c>
      <c r="E714" s="128">
        <f t="shared" ca="1" si="54"/>
        <v>25388.530656441842</v>
      </c>
      <c r="F714" s="124">
        <f t="shared" ca="1" si="55"/>
        <v>0.16890705616652046</v>
      </c>
      <c r="G714" s="128"/>
      <c r="H714" s="128"/>
      <c r="I714" s="124"/>
      <c r="J714" s="125"/>
      <c r="K714" s="128"/>
    </row>
    <row r="715" spans="1:11" x14ac:dyDescent="0.3">
      <c r="A715" s="73">
        <v>42808</v>
      </c>
      <c r="B715" s="130">
        <v>2365.4499510000001</v>
      </c>
      <c r="C715" s="125">
        <f t="shared" si="52"/>
        <v>7.6579262575515727E-4</v>
      </c>
      <c r="D715" s="128">
        <f t="shared" si="53"/>
        <v>765.79262575515725</v>
      </c>
      <c r="E715" s="128">
        <f t="shared" ca="1" si="54"/>
        <v>25388.530656441842</v>
      </c>
      <c r="F715" s="124">
        <f t="shared" ca="1" si="55"/>
        <v>0.1668442422817864</v>
      </c>
      <c r="G715" s="128"/>
      <c r="H715" s="128"/>
      <c r="I715" s="124"/>
      <c r="J715" s="125"/>
      <c r="K715" s="128"/>
    </row>
    <row r="716" spans="1:11" x14ac:dyDescent="0.3">
      <c r="A716" s="73">
        <v>42807</v>
      </c>
      <c r="B716" s="130">
        <v>2373.469971</v>
      </c>
      <c r="C716" s="125">
        <f t="shared" si="52"/>
        <v>1.569773604810587E-3</v>
      </c>
      <c r="D716" s="128">
        <f t="shared" si="53"/>
        <v>1569.7736048105871</v>
      </c>
      <c r="E716" s="128">
        <f t="shared" ca="1" si="54"/>
        <v>25388.530656441842</v>
      </c>
      <c r="F716" s="124">
        <f t="shared" ca="1" si="55"/>
        <v>0.17735730279459383</v>
      </c>
      <c r="G716" s="128"/>
      <c r="H716" s="128"/>
      <c r="I716" s="124"/>
      <c r="J716" s="125"/>
      <c r="K716" s="128"/>
    </row>
    <row r="717" spans="1:11" x14ac:dyDescent="0.3">
      <c r="A717" s="73">
        <v>42804</v>
      </c>
      <c r="B717" s="130">
        <v>2372.6000979999999</v>
      </c>
      <c r="C717" s="125">
        <f t="shared" si="52"/>
        <v>2.2219072057549916E-3</v>
      </c>
      <c r="D717" s="128">
        <f t="shared" si="53"/>
        <v>2221.9072057549915</v>
      </c>
      <c r="E717" s="128">
        <f t="shared" ca="1" si="54"/>
        <v>25388.530656441842</v>
      </c>
      <c r="F717" s="124">
        <f t="shared" ca="1" si="55"/>
        <v>0.17476385909297809</v>
      </c>
      <c r="G717" s="128"/>
      <c r="H717" s="128"/>
      <c r="I717" s="124"/>
      <c r="J717" s="125"/>
      <c r="K717" s="128"/>
    </row>
    <row r="718" spans="1:11" x14ac:dyDescent="0.3">
      <c r="A718" s="73">
        <v>42803</v>
      </c>
      <c r="B718" s="130">
        <v>2364.8701169999999</v>
      </c>
      <c r="C718" s="125">
        <f t="shared" si="52"/>
        <v>4.4845312167285378E-4</v>
      </c>
      <c r="D718" s="128">
        <f t="shared" si="53"/>
        <v>448.4531216728538</v>
      </c>
      <c r="E718" s="128">
        <f t="shared" ca="1" si="54"/>
        <v>25388.530656441842</v>
      </c>
      <c r="F718" s="124">
        <f t="shared" ca="1" si="55"/>
        <v>0.16945993502002077</v>
      </c>
      <c r="G718" s="128"/>
      <c r="H718" s="128"/>
      <c r="I718" s="124"/>
      <c r="J718" s="125"/>
      <c r="K718" s="128"/>
    </row>
    <row r="719" spans="1:11" x14ac:dyDescent="0.3">
      <c r="A719" s="73">
        <v>42802</v>
      </c>
      <c r="B719" s="130">
        <v>2362.9799800000001</v>
      </c>
      <c r="C719" s="125">
        <f t="shared" si="52"/>
        <v>6.7678450071495533E-5</v>
      </c>
      <c r="D719" s="128">
        <f t="shared" si="53"/>
        <v>67.678450071495533</v>
      </c>
      <c r="E719" s="128">
        <f t="shared" ca="1" si="54"/>
        <v>25388.530656441842</v>
      </c>
      <c r="F719" s="124">
        <f t="shared" ca="1" si="55"/>
        <v>0.1876837930482087</v>
      </c>
      <c r="G719" s="128"/>
      <c r="H719" s="128"/>
      <c r="I719" s="124"/>
      <c r="J719" s="125"/>
      <c r="K719" s="128"/>
    </row>
    <row r="720" spans="1:11" x14ac:dyDescent="0.3">
      <c r="A720" s="73">
        <v>42801</v>
      </c>
      <c r="B720" s="130">
        <v>2368.389893</v>
      </c>
      <c r="C720" s="125">
        <f t="shared" si="52"/>
        <v>1.2725270987687942E-3</v>
      </c>
      <c r="D720" s="128">
        <f t="shared" si="53"/>
        <v>1272.5270987687943</v>
      </c>
      <c r="E720" s="128">
        <f t="shared" ca="1" si="54"/>
        <v>25388.530656441842</v>
      </c>
      <c r="F720" s="124">
        <f t="shared" ca="1" si="55"/>
        <v>0.19058840025643509</v>
      </c>
      <c r="G720" s="128"/>
      <c r="H720" s="128"/>
      <c r="I720" s="124"/>
      <c r="J720" s="125"/>
      <c r="K720" s="128"/>
    </row>
    <row r="721" spans="1:11" x14ac:dyDescent="0.3">
      <c r="A721" s="73">
        <v>42800</v>
      </c>
      <c r="B721" s="130">
        <v>2375.3100589999999</v>
      </c>
      <c r="C721" s="125">
        <f t="shared" si="52"/>
        <v>1.0271588451615132E-2</v>
      </c>
      <c r="D721" s="128">
        <f t="shared" si="53"/>
        <v>10271.588451615133</v>
      </c>
      <c r="E721" s="128">
        <f t="shared" ca="1" si="54"/>
        <v>25388.530656441842</v>
      </c>
      <c r="F721" s="124">
        <f t="shared" ca="1" si="55"/>
        <v>0.20010006113345358</v>
      </c>
      <c r="G721" s="128"/>
      <c r="H721" s="128"/>
      <c r="I721" s="124"/>
      <c r="J721" s="125"/>
      <c r="K721" s="128"/>
    </row>
    <row r="722" spans="1:11" x14ac:dyDescent="0.3">
      <c r="A722" s="73">
        <v>42797</v>
      </c>
      <c r="B722" s="130">
        <v>2383.1201169999999</v>
      </c>
      <c r="C722" s="125">
        <f t="shared" si="52"/>
        <v>1.5294751426601527E-2</v>
      </c>
      <c r="D722" s="128">
        <f t="shared" si="53"/>
        <v>15294.751426601528</v>
      </c>
      <c r="E722" s="128">
        <f t="shared" ca="1" si="54"/>
        <v>25388.530656441842</v>
      </c>
      <c r="F722" s="124">
        <f t="shared" ca="1" si="55"/>
        <v>0.19051240163400007</v>
      </c>
      <c r="G722" s="128"/>
      <c r="H722" s="128"/>
      <c r="I722" s="124"/>
      <c r="J722" s="125"/>
      <c r="K722" s="128"/>
    </row>
    <row r="723" spans="1:11" x14ac:dyDescent="0.3">
      <c r="A723" s="73">
        <v>42796</v>
      </c>
      <c r="B723" s="130">
        <v>2381.919922</v>
      </c>
      <c r="C723" s="125">
        <f t="shared" si="52"/>
        <v>1.3906532723209519E-2</v>
      </c>
      <c r="D723" s="128">
        <f t="shared" si="53"/>
        <v>13906.532723209519</v>
      </c>
      <c r="E723" s="128">
        <f t="shared" ca="1" si="54"/>
        <v>25388.530656441842</v>
      </c>
      <c r="F723" s="124">
        <f t="shared" ca="1" si="55"/>
        <v>0.19096592178443861</v>
      </c>
      <c r="G723" s="128"/>
      <c r="H723" s="128"/>
      <c r="I723" s="124"/>
      <c r="J723" s="125"/>
      <c r="K723" s="128"/>
    </row>
    <row r="724" spans="1:11" x14ac:dyDescent="0.3">
      <c r="A724" s="73">
        <v>42795</v>
      </c>
      <c r="B724" s="130">
        <v>2395.959961</v>
      </c>
      <c r="C724" s="125">
        <f t="shared" si="52"/>
        <v>2.4974495440579281E-2</v>
      </c>
      <c r="D724" s="128">
        <f t="shared" si="53"/>
        <v>24974.495440579281</v>
      </c>
      <c r="E724" s="128">
        <f t="shared" ca="1" si="54"/>
        <v>25388.530656441842</v>
      </c>
      <c r="F724" s="124">
        <f t="shared" ca="1" si="55"/>
        <v>0.20194638916087415</v>
      </c>
      <c r="G724" s="128"/>
      <c r="H724" s="128"/>
      <c r="I724" s="124"/>
      <c r="J724" s="125"/>
      <c r="K724" s="128"/>
    </row>
    <row r="725" spans="1:11" x14ac:dyDescent="0.3">
      <c r="A725" s="73">
        <v>42794</v>
      </c>
      <c r="B725" s="130">
        <v>2363.639893</v>
      </c>
      <c r="C725" s="125">
        <f t="shared" si="52"/>
        <v>1.5200211747020242E-2</v>
      </c>
      <c r="D725" s="128">
        <f t="shared" si="53"/>
        <v>15200.211747020243</v>
      </c>
      <c r="E725" s="128">
        <f t="shared" ca="1" si="54"/>
        <v>25388.530656441842</v>
      </c>
      <c r="F725" s="124">
        <f t="shared" ca="1" si="55"/>
        <v>0.18988142228809668</v>
      </c>
      <c r="G725" s="128"/>
      <c r="H725" s="128"/>
      <c r="I725" s="124"/>
      <c r="J725" s="125"/>
      <c r="K725" s="128"/>
    </row>
    <row r="726" spans="1:11" x14ac:dyDescent="0.3">
      <c r="A726" s="73">
        <v>42793</v>
      </c>
      <c r="B726" s="130">
        <v>2369.75</v>
      </c>
      <c r="C726" s="125">
        <f t="shared" si="52"/>
        <v>2.3163896088225222E-2</v>
      </c>
      <c r="D726" s="128">
        <f t="shared" si="53"/>
        <v>23163.896088225221</v>
      </c>
      <c r="E726" s="128">
        <f t="shared" ca="1" si="54"/>
        <v>25388.530656441842</v>
      </c>
      <c r="F726" s="124">
        <f t="shared" ca="1" si="55"/>
        <v>0.19784165023792544</v>
      </c>
      <c r="G726" s="128"/>
      <c r="H726" s="128"/>
      <c r="I726" s="124"/>
      <c r="J726" s="125"/>
      <c r="K726" s="128"/>
    </row>
    <row r="727" spans="1:11" x14ac:dyDescent="0.3">
      <c r="A727" s="73">
        <v>42790</v>
      </c>
      <c r="B727" s="130">
        <v>2367.3400879999999</v>
      </c>
      <c r="C727" s="125">
        <f t="shared" si="52"/>
        <v>2.5768335298394174E-2</v>
      </c>
      <c r="D727" s="128">
        <f t="shared" si="53"/>
        <v>25768.335298394173</v>
      </c>
      <c r="E727" s="128">
        <f t="shared" ca="1" si="54"/>
        <v>25388.530656441842</v>
      </c>
      <c r="F727" s="124">
        <f t="shared" ca="1" si="55"/>
        <v>0.2251854657591017</v>
      </c>
      <c r="G727" s="128"/>
      <c r="H727" s="128"/>
      <c r="I727" s="124"/>
      <c r="J727" s="125"/>
      <c r="K727" s="128"/>
    </row>
    <row r="728" spans="1:11" x14ac:dyDescent="0.3">
      <c r="A728" s="73">
        <v>42789</v>
      </c>
      <c r="B728" s="130">
        <v>2363.8100589999999</v>
      </c>
      <c r="C728" s="125">
        <f t="shared" si="52"/>
        <v>3.0130754901662948E-2</v>
      </c>
      <c r="D728" s="128">
        <f t="shared" si="53"/>
        <v>30130.754901662949</v>
      </c>
      <c r="E728" s="128">
        <f t="shared" ca="1" si="54"/>
        <v>25388.530656441842</v>
      </c>
      <c r="F728" s="124">
        <f t="shared" ca="1" si="55"/>
        <v>0.21342367985536281</v>
      </c>
      <c r="G728" s="128"/>
      <c r="H728" s="128"/>
      <c r="I728" s="124"/>
      <c r="J728" s="125"/>
      <c r="K728" s="128"/>
    </row>
    <row r="729" spans="1:11" x14ac:dyDescent="0.3">
      <c r="A729" s="73">
        <v>42788</v>
      </c>
      <c r="B729" s="130">
        <v>2362.820068</v>
      </c>
      <c r="C729" s="125">
        <f t="shared" si="52"/>
        <v>3.0413237927925607E-2</v>
      </c>
      <c r="D729" s="128">
        <f t="shared" si="53"/>
        <v>30413.237927925606</v>
      </c>
      <c r="E729" s="128">
        <f t="shared" ca="1" si="54"/>
        <v>25388.530656441842</v>
      </c>
      <c r="F729" s="124">
        <f t="shared" ca="1" si="55"/>
        <v>0.21064719338100746</v>
      </c>
      <c r="G729" s="128"/>
      <c r="H729" s="128"/>
      <c r="I729" s="124"/>
      <c r="J729" s="125"/>
      <c r="K729" s="128"/>
    </row>
    <row r="730" spans="1:11" x14ac:dyDescent="0.3">
      <c r="A730" s="73">
        <v>42787</v>
      </c>
      <c r="B730" s="130">
        <v>2365.3798830000001</v>
      </c>
      <c r="C730" s="125">
        <f t="shared" si="52"/>
        <v>3.1763540376675614E-2</v>
      </c>
      <c r="D730" s="128">
        <f t="shared" si="53"/>
        <v>31763.540376675614</v>
      </c>
      <c r="E730" s="128">
        <f t="shared" ca="1" si="54"/>
        <v>25388.530656441842</v>
      </c>
      <c r="F730" s="124">
        <f t="shared" ca="1" si="55"/>
        <v>0.22571241731790437</v>
      </c>
      <c r="G730" s="128"/>
      <c r="H730" s="128"/>
      <c r="I730" s="124"/>
      <c r="J730" s="125"/>
      <c r="K730" s="128"/>
    </row>
    <row r="731" spans="1:11" x14ac:dyDescent="0.3">
      <c r="A731" s="73">
        <v>42783</v>
      </c>
      <c r="B731" s="130">
        <v>2351.1599120000001</v>
      </c>
      <c r="C731" s="125">
        <f t="shared" si="52"/>
        <v>2.3391452944839575E-2</v>
      </c>
      <c r="D731" s="128">
        <f t="shared" si="53"/>
        <v>23391.452944839573</v>
      </c>
      <c r="E731" s="128">
        <f t="shared" ca="1" si="54"/>
        <v>25388.530656441842</v>
      </c>
      <c r="F731" s="124">
        <f t="shared" ca="1" si="55"/>
        <v>0.22375297981280129</v>
      </c>
      <c r="G731" s="128"/>
      <c r="H731" s="128"/>
      <c r="I731" s="124"/>
      <c r="J731" s="125"/>
      <c r="K731" s="128"/>
    </row>
    <row r="732" spans="1:11" x14ac:dyDescent="0.3">
      <c r="A732" s="73">
        <v>42782</v>
      </c>
      <c r="B732" s="130">
        <v>2347.219971</v>
      </c>
      <c r="C732" s="125">
        <f t="shared" si="52"/>
        <v>2.9098743954369288E-2</v>
      </c>
      <c r="D732" s="128">
        <f t="shared" si="53"/>
        <v>29098.743954369289</v>
      </c>
      <c r="E732" s="128">
        <f t="shared" ca="1" si="54"/>
        <v>25388.530656441842</v>
      </c>
      <c r="F732" s="124">
        <f t="shared" ca="1" si="55"/>
        <v>0.20648674942174239</v>
      </c>
      <c r="G732" s="128"/>
      <c r="H732" s="128"/>
      <c r="I732" s="124"/>
      <c r="J732" s="125"/>
      <c r="K732" s="128"/>
    </row>
    <row r="733" spans="1:11" x14ac:dyDescent="0.3">
      <c r="A733" s="73">
        <v>42781</v>
      </c>
      <c r="B733" s="130">
        <v>2349.25</v>
      </c>
      <c r="C733" s="125">
        <f t="shared" si="52"/>
        <v>3.0576188064208587E-2</v>
      </c>
      <c r="D733" s="128">
        <f t="shared" si="53"/>
        <v>30576.188064208585</v>
      </c>
      <c r="E733" s="128">
        <f t="shared" ca="1" si="54"/>
        <v>25388.530656441842</v>
      </c>
      <c r="F733" s="124">
        <f t="shared" ca="1" si="55"/>
        <v>0.22498407767077655</v>
      </c>
      <c r="G733" s="128"/>
      <c r="H733" s="128"/>
      <c r="I733" s="124"/>
      <c r="J733" s="125"/>
      <c r="K733" s="128"/>
    </row>
    <row r="734" spans="1:11" x14ac:dyDescent="0.3">
      <c r="A734" s="73">
        <v>42780</v>
      </c>
      <c r="B734" s="130">
        <v>2337.580078</v>
      </c>
      <c r="C734" s="125">
        <f t="shared" si="52"/>
        <v>2.5762749953160302E-2</v>
      </c>
      <c r="D734" s="128">
        <f t="shared" si="53"/>
        <v>25762.749953160303</v>
      </c>
      <c r="E734" s="128">
        <f t="shared" ca="1" si="54"/>
        <v>25388.530656441842</v>
      </c>
      <c r="F734" s="124">
        <f t="shared" ca="1" si="55"/>
        <v>0.21886722578651807</v>
      </c>
      <c r="G734" s="128"/>
      <c r="H734" s="128"/>
      <c r="I734" s="124"/>
      <c r="J734" s="125"/>
      <c r="K734" s="128"/>
    </row>
    <row r="735" spans="1:11" x14ac:dyDescent="0.3">
      <c r="A735" s="73">
        <v>42779</v>
      </c>
      <c r="B735" s="130">
        <v>2328.25</v>
      </c>
      <c r="C735" s="125">
        <f t="shared" si="52"/>
        <v>2.0759393237064439E-2</v>
      </c>
      <c r="D735" s="128">
        <f t="shared" si="53"/>
        <v>20759.39323706444</v>
      </c>
      <c r="E735" s="128">
        <f t="shared" ca="1" si="54"/>
        <v>25388.530656441842</v>
      </c>
      <c r="F735" s="124">
        <f t="shared" ca="1" si="55"/>
        <v>0.20833812460440448</v>
      </c>
      <c r="G735" s="128"/>
      <c r="H735" s="128"/>
      <c r="I735" s="124"/>
      <c r="J735" s="125"/>
      <c r="K735" s="128"/>
    </row>
    <row r="736" spans="1:11" x14ac:dyDescent="0.3">
      <c r="A736" s="73">
        <v>42776</v>
      </c>
      <c r="B736" s="130">
        <v>2316.1000979999999</v>
      </c>
      <c r="C736" s="125">
        <f t="shared" si="52"/>
        <v>9.3303049869428722E-3</v>
      </c>
      <c r="D736" s="128">
        <f t="shared" si="53"/>
        <v>9330.3049869428723</v>
      </c>
      <c r="E736" s="128">
        <f t="shared" ca="1" si="54"/>
        <v>25388.530656441842</v>
      </c>
      <c r="F736" s="124">
        <f t="shared" ca="1" si="55"/>
        <v>0.2218424713074989</v>
      </c>
      <c r="G736" s="128"/>
      <c r="H736" s="128"/>
      <c r="I736" s="124"/>
      <c r="J736" s="125"/>
      <c r="K736" s="128"/>
    </row>
    <row r="737" spans="1:11" x14ac:dyDescent="0.3">
      <c r="A737" s="73">
        <v>42775</v>
      </c>
      <c r="B737" s="130">
        <v>2307.8701169999999</v>
      </c>
      <c r="C737" s="125">
        <f t="shared" si="52"/>
        <v>4.8723310741236592E-3</v>
      </c>
      <c r="D737" s="128">
        <f t="shared" si="53"/>
        <v>4872.3310741236592</v>
      </c>
      <c r="E737" s="128">
        <f t="shared" ca="1" si="54"/>
        <v>25388.530656441842</v>
      </c>
      <c r="F737" s="124">
        <f t="shared" ca="1" si="55"/>
        <v>0.23760984197026702</v>
      </c>
      <c r="G737" s="128"/>
      <c r="H737" s="128"/>
      <c r="I737" s="124"/>
      <c r="J737" s="125"/>
      <c r="K737" s="128"/>
    </row>
    <row r="738" spans="1:11" x14ac:dyDescent="0.3">
      <c r="A738" s="73">
        <v>42774</v>
      </c>
      <c r="B738" s="130">
        <v>2294.669922</v>
      </c>
      <c r="C738" s="125">
        <f t="shared" si="52"/>
        <v>-1.6099212971101284E-3</v>
      </c>
      <c r="D738" s="128">
        <f t="shared" si="53"/>
        <v>-1609.9212971101285</v>
      </c>
      <c r="E738" s="128">
        <f t="shared" ca="1" si="54"/>
        <v>27083.620354849401</v>
      </c>
      <c r="F738" s="124">
        <f t="shared" ca="1" si="55"/>
        <v>0.25454872241790616</v>
      </c>
      <c r="G738" s="128"/>
      <c r="H738" s="128"/>
      <c r="I738" s="124"/>
      <c r="J738" s="125"/>
      <c r="K738" s="128"/>
    </row>
    <row r="739" spans="1:11" x14ac:dyDescent="0.3">
      <c r="A739" s="73">
        <v>42773</v>
      </c>
      <c r="B739" s="130">
        <v>2293.080078</v>
      </c>
      <c r="C739" s="125">
        <f t="shared" si="52"/>
        <v>5.7059693833934055E-3</v>
      </c>
      <c r="D739" s="128">
        <f t="shared" si="53"/>
        <v>5705.9693833934052</v>
      </c>
      <c r="E739" s="128">
        <f t="shared" ca="1" si="54"/>
        <v>31027.626965398336</v>
      </c>
      <c r="F739" s="124">
        <f t="shared" ca="1" si="55"/>
        <v>0.23825780381555139</v>
      </c>
      <c r="G739" s="128"/>
      <c r="H739" s="128"/>
      <c r="I739" s="124"/>
      <c r="J739" s="125"/>
      <c r="K739" s="128"/>
    </row>
    <row r="740" spans="1:11" x14ac:dyDescent="0.3">
      <c r="A740" s="73">
        <v>42772</v>
      </c>
      <c r="B740" s="130">
        <v>2292.5600589999999</v>
      </c>
      <c r="C740" s="125">
        <f t="shared" si="52"/>
        <v>1.207845161215082E-2</v>
      </c>
      <c r="D740" s="128">
        <f t="shared" si="53"/>
        <v>12078.45161215082</v>
      </c>
      <c r="E740" s="128">
        <f t="shared" ca="1" si="54"/>
        <v>31027.626965398336</v>
      </c>
      <c r="F740" s="124">
        <f t="shared" ca="1" si="55"/>
        <v>0.23774307841550368</v>
      </c>
      <c r="G740" s="128"/>
      <c r="H740" s="128"/>
      <c r="I740" s="124"/>
      <c r="J740" s="125"/>
      <c r="K740" s="128"/>
    </row>
    <row r="741" spans="1:11" x14ac:dyDescent="0.3">
      <c r="A741" s="73">
        <v>42769</v>
      </c>
      <c r="B741" s="130">
        <v>2297.419922</v>
      </c>
      <c r="C741" s="125">
        <f t="shared" si="52"/>
        <v>1.1495508020378242E-2</v>
      </c>
      <c r="D741" s="128">
        <f t="shared" si="53"/>
        <v>11495.508020378242</v>
      </c>
      <c r="E741" s="128">
        <f t="shared" ca="1" si="54"/>
        <v>31027.626965398336</v>
      </c>
      <c r="F741" s="124">
        <f t="shared" ca="1" si="55"/>
        <v>0.23954376463930971</v>
      </c>
      <c r="G741" s="128"/>
      <c r="H741" s="128"/>
      <c r="I741" s="124"/>
      <c r="J741" s="125"/>
      <c r="K741" s="128"/>
    </row>
    <row r="742" spans="1:11" x14ac:dyDescent="0.3">
      <c r="A742" s="73">
        <v>42768</v>
      </c>
      <c r="B742" s="130">
        <v>2280.8500979999999</v>
      </c>
      <c r="C742" s="125">
        <f t="shared" si="52"/>
        <v>7.5806128256323824E-3</v>
      </c>
      <c r="D742" s="128">
        <f t="shared" si="53"/>
        <v>7580.6128256323827</v>
      </c>
      <c r="E742" s="128">
        <f t="shared" ca="1" si="54"/>
        <v>31027.626965398336</v>
      </c>
      <c r="F742" s="124">
        <f t="shared" ca="1" si="55"/>
        <v>0.2131858400329214</v>
      </c>
      <c r="G742" s="128"/>
      <c r="H742" s="128"/>
      <c r="I742" s="124"/>
      <c r="J742" s="125"/>
      <c r="K742" s="128"/>
    </row>
    <row r="743" spans="1:11" x14ac:dyDescent="0.3">
      <c r="A743" s="73">
        <v>42767</v>
      </c>
      <c r="B743" s="130">
        <v>2279.5500489999999</v>
      </c>
      <c r="C743" s="125">
        <f t="shared" si="52"/>
        <v>3.3717109370492437E-3</v>
      </c>
      <c r="D743" s="128">
        <f t="shared" si="53"/>
        <v>3371.7109370492435</v>
      </c>
      <c r="E743" s="128">
        <f t="shared" ca="1" si="54"/>
        <v>31027.626965398336</v>
      </c>
      <c r="F743" s="124">
        <f t="shared" ca="1" si="55"/>
        <v>0.19008593662805651</v>
      </c>
      <c r="G743" s="128"/>
      <c r="H743" s="128"/>
      <c r="I743" s="124"/>
      <c r="J743" s="125"/>
      <c r="K743" s="128"/>
    </row>
    <row r="744" spans="1:11" x14ac:dyDescent="0.3">
      <c r="A744" s="73">
        <v>42766</v>
      </c>
      <c r="B744" s="130">
        <v>2278.8701169999999</v>
      </c>
      <c r="C744" s="125">
        <f t="shared" si="52"/>
        <v>4.841603657166571E-3</v>
      </c>
      <c r="D744" s="128">
        <f t="shared" si="53"/>
        <v>4841.6036571665709</v>
      </c>
      <c r="E744" s="128">
        <f t="shared" ca="1" si="54"/>
        <v>31027.626965398336</v>
      </c>
      <c r="F744" s="124">
        <f t="shared" ca="1" si="55"/>
        <v>0.19154736524139571</v>
      </c>
      <c r="G744" s="128"/>
      <c r="H744" s="128"/>
      <c r="I744" s="124"/>
      <c r="J744" s="125"/>
      <c r="K744" s="128"/>
    </row>
    <row r="745" spans="1:11" x14ac:dyDescent="0.3">
      <c r="A745" s="73">
        <v>42765</v>
      </c>
      <c r="B745" s="130">
        <v>2280.8999020000001</v>
      </c>
      <c r="C745" s="125">
        <f t="shared" si="52"/>
        <v>2.7520879323643666E-3</v>
      </c>
      <c r="D745" s="128">
        <f t="shared" si="53"/>
        <v>2752.0879323643667</v>
      </c>
      <c r="E745" s="128">
        <f t="shared" ca="1" si="54"/>
        <v>31027.626965398336</v>
      </c>
      <c r="F745" s="124">
        <f t="shared" ca="1" si="55"/>
        <v>0.19856222300315585</v>
      </c>
      <c r="G745" s="128"/>
      <c r="H745" s="128"/>
      <c r="I745" s="124"/>
      <c r="J745" s="125"/>
      <c r="K745" s="128"/>
    </row>
    <row r="746" spans="1:11" x14ac:dyDescent="0.3">
      <c r="A746" s="73">
        <v>42762</v>
      </c>
      <c r="B746" s="130">
        <v>2294.6899410000001</v>
      </c>
      <c r="C746" s="125">
        <f t="shared" si="52"/>
        <v>1.068074938345176E-2</v>
      </c>
      <c r="D746" s="128">
        <f t="shared" si="53"/>
        <v>10680.749383451759</v>
      </c>
      <c r="E746" s="128">
        <f t="shared" ca="1" si="54"/>
        <v>31027.626965398336</v>
      </c>
      <c r="F746" s="124">
        <f t="shared" ca="1" si="55"/>
        <v>0.18320800208518184</v>
      </c>
      <c r="G746" s="128"/>
      <c r="H746" s="128"/>
      <c r="I746" s="124"/>
      <c r="J746" s="125"/>
      <c r="K746" s="128"/>
    </row>
    <row r="747" spans="1:11" x14ac:dyDescent="0.3">
      <c r="A747" s="73">
        <v>42761</v>
      </c>
      <c r="B747" s="130">
        <v>2296.679932</v>
      </c>
      <c r="C747" s="125">
        <f t="shared" si="52"/>
        <v>9.3876304702815716E-3</v>
      </c>
      <c r="D747" s="128">
        <f t="shared" si="53"/>
        <v>9387.6304702815723</v>
      </c>
      <c r="E747" s="128">
        <f t="shared" ca="1" si="54"/>
        <v>31027.626965398336</v>
      </c>
      <c r="F747" s="124">
        <f t="shared" ca="1" si="55"/>
        <v>0.18370920290123482</v>
      </c>
      <c r="G747" s="128"/>
      <c r="H747" s="128"/>
      <c r="I747" s="124"/>
      <c r="J747" s="125"/>
      <c r="K747" s="128"/>
    </row>
    <row r="748" spans="1:11" x14ac:dyDescent="0.3">
      <c r="A748" s="73">
        <v>42760</v>
      </c>
      <c r="B748" s="130">
        <v>2298.3701169999999</v>
      </c>
      <c r="C748" s="125">
        <f t="shared" si="52"/>
        <v>1.2988768245801641E-2</v>
      </c>
      <c r="D748" s="128">
        <f t="shared" si="53"/>
        <v>12988.768245801641</v>
      </c>
      <c r="E748" s="128">
        <f t="shared" ca="1" si="54"/>
        <v>31027.626965398336</v>
      </c>
      <c r="F748" s="124">
        <f t="shared" ca="1" si="55"/>
        <v>0.21391079097934984</v>
      </c>
      <c r="G748" s="128"/>
      <c r="H748" s="128"/>
      <c r="I748" s="124"/>
      <c r="J748" s="125"/>
      <c r="K748" s="128"/>
    </row>
    <row r="749" spans="1:11" x14ac:dyDescent="0.3">
      <c r="A749" s="73">
        <v>42759</v>
      </c>
      <c r="B749" s="130">
        <v>2280.070068</v>
      </c>
      <c r="C749" s="125">
        <f t="shared" si="52"/>
        <v>4.9231638602273975E-3</v>
      </c>
      <c r="D749" s="128">
        <f t="shared" si="53"/>
        <v>4923.1638602273979</v>
      </c>
      <c r="E749" s="128">
        <f t="shared" ca="1" si="54"/>
        <v>31027.626965398336</v>
      </c>
      <c r="F749" s="124">
        <f t="shared" ca="1" si="55"/>
        <v>0.21090317179651885</v>
      </c>
      <c r="G749" s="128"/>
      <c r="H749" s="128"/>
      <c r="I749" s="124"/>
      <c r="J749" s="125"/>
      <c r="K749" s="128"/>
    </row>
    <row r="750" spans="1:11" x14ac:dyDescent="0.3">
      <c r="A750" s="73">
        <v>42758</v>
      </c>
      <c r="B750" s="130">
        <v>2265.1999510000001</v>
      </c>
      <c r="C750" s="125">
        <f t="shared" si="52"/>
        <v>-5.1735320922760009E-3</v>
      </c>
      <c r="D750" s="128">
        <f t="shared" si="53"/>
        <v>-5173.5320922760011</v>
      </c>
      <c r="E750" s="128">
        <f t="shared" ca="1" si="54"/>
        <v>31400.366994106927</v>
      </c>
      <c r="F750" s="124">
        <f t="shared" ca="1" si="55"/>
        <v>0.18993709126790104</v>
      </c>
      <c r="G750" s="128"/>
      <c r="H750" s="128"/>
      <c r="I750" s="124"/>
      <c r="J750" s="125"/>
      <c r="K750" s="128"/>
    </row>
    <row r="751" spans="1:11" x14ac:dyDescent="0.3">
      <c r="A751" s="73">
        <v>42755</v>
      </c>
      <c r="B751" s="130">
        <v>2271.3100589999999</v>
      </c>
      <c r="C751" s="125">
        <f t="shared" si="52"/>
        <v>1.0180956368444072E-3</v>
      </c>
      <c r="D751" s="128">
        <f t="shared" si="53"/>
        <v>1018.0956368444072</v>
      </c>
      <c r="E751" s="128">
        <f t="shared" ca="1" si="54"/>
        <v>31400.366994106927</v>
      </c>
      <c r="F751" s="124">
        <f t="shared" ca="1" si="55"/>
        <v>0.21002307426482369</v>
      </c>
      <c r="G751" s="128"/>
      <c r="H751" s="128"/>
      <c r="I751" s="124"/>
      <c r="J751" s="125"/>
      <c r="K751" s="128"/>
    </row>
    <row r="752" spans="1:11" x14ac:dyDescent="0.3">
      <c r="A752" s="73">
        <v>42754</v>
      </c>
      <c r="B752" s="130">
        <v>2263.6899410000001</v>
      </c>
      <c r="C752" s="125">
        <f t="shared" si="52"/>
        <v>-3.1091309038863146E-3</v>
      </c>
      <c r="D752" s="128">
        <f t="shared" si="53"/>
        <v>-3109.1309038863146</v>
      </c>
      <c r="E752" s="128">
        <f t="shared" ca="1" si="54"/>
        <v>31400.366994106927</v>
      </c>
      <c r="F752" s="124">
        <f t="shared" ca="1" si="55"/>
        <v>0.18710467906523043</v>
      </c>
      <c r="G752" s="128"/>
      <c r="H752" s="128"/>
      <c r="I752" s="124"/>
      <c r="J752" s="125"/>
      <c r="K752" s="128"/>
    </row>
    <row r="753" spans="1:11" x14ac:dyDescent="0.3">
      <c r="A753" s="73">
        <v>42753</v>
      </c>
      <c r="B753" s="130">
        <v>2271.889893</v>
      </c>
      <c r="C753" s="125">
        <f t="shared" si="52"/>
        <v>6.2271360174519508E-3</v>
      </c>
      <c r="D753" s="128">
        <f t="shared" si="53"/>
        <v>6227.1360174519505</v>
      </c>
      <c r="E753" s="128">
        <f t="shared" ca="1" si="54"/>
        <v>31400.366994106927</v>
      </c>
      <c r="F753" s="124">
        <f t="shared" ca="1" si="55"/>
        <v>0.21557092609147688</v>
      </c>
      <c r="G753" s="128"/>
      <c r="H753" s="128"/>
      <c r="I753" s="124"/>
      <c r="J753" s="125"/>
      <c r="K753" s="128"/>
    </row>
    <row r="754" spans="1:11" x14ac:dyDescent="0.3">
      <c r="A754" s="73">
        <v>42752</v>
      </c>
      <c r="B754" s="130">
        <v>2267.889893</v>
      </c>
      <c r="C754" s="125">
        <f t="shared" si="52"/>
        <v>1.2979910930069227E-2</v>
      </c>
      <c r="D754" s="128">
        <f t="shared" si="53"/>
        <v>12979.910930069227</v>
      </c>
      <c r="E754" s="128">
        <f t="shared" ca="1" si="54"/>
        <v>35896.827345320969</v>
      </c>
      <c r="F754" s="124">
        <f t="shared" ca="1" si="55"/>
        <v>0.21973503717378917</v>
      </c>
      <c r="G754" s="128"/>
      <c r="H754" s="128"/>
      <c r="I754" s="124"/>
      <c r="J754" s="125"/>
      <c r="K754" s="128"/>
    </row>
    <row r="755" spans="1:11" x14ac:dyDescent="0.3">
      <c r="A755" s="73">
        <v>42748</v>
      </c>
      <c r="B755" s="130">
        <v>2274.639893</v>
      </c>
      <c r="C755" s="125">
        <f t="shared" si="52"/>
        <v>1.1283659019928116E-2</v>
      </c>
      <c r="D755" s="128">
        <f t="shared" si="53"/>
        <v>11283.659019928116</v>
      </c>
      <c r="E755" s="128">
        <f t="shared" ca="1" si="54"/>
        <v>38340.826135906646</v>
      </c>
      <c r="F755" s="124">
        <f t="shared" ca="1" si="55"/>
        <v>0.20905951970075365</v>
      </c>
      <c r="G755" s="128"/>
      <c r="H755" s="128"/>
      <c r="I755" s="124"/>
      <c r="J755" s="125"/>
      <c r="K755" s="128"/>
    </row>
    <row r="756" spans="1:11" x14ac:dyDescent="0.3">
      <c r="A756" s="73">
        <v>42747</v>
      </c>
      <c r="B756" s="130">
        <v>2270.4399410000001</v>
      </c>
      <c r="C756" s="125">
        <f t="shared" si="52"/>
        <v>9.1203330391240733E-3</v>
      </c>
      <c r="D756" s="128">
        <f t="shared" si="53"/>
        <v>9120.3330391240725</v>
      </c>
      <c r="E756" s="128">
        <f t="shared" ca="1" si="54"/>
        <v>50132.308327694736</v>
      </c>
      <c r="F756" s="124">
        <f t="shared" ca="1" si="55"/>
        <v>0.20746889861281348</v>
      </c>
      <c r="G756" s="128"/>
      <c r="H756" s="128"/>
      <c r="I756" s="124"/>
      <c r="J756" s="125"/>
      <c r="K756" s="128"/>
    </row>
    <row r="757" spans="1:11" x14ac:dyDescent="0.3">
      <c r="A757" s="73">
        <v>42746</v>
      </c>
      <c r="B757" s="130">
        <v>2275.320068</v>
      </c>
      <c r="C757" s="125">
        <f t="shared" si="52"/>
        <v>2.8384865361337219E-3</v>
      </c>
      <c r="D757" s="128">
        <f t="shared" si="53"/>
        <v>2838.486536133722</v>
      </c>
      <c r="E757" s="128">
        <f t="shared" ca="1" si="54"/>
        <v>63135.072495295455</v>
      </c>
      <c r="F757" s="124">
        <f t="shared" ca="1" si="55"/>
        <v>0.18392795875491741</v>
      </c>
      <c r="G757" s="128"/>
      <c r="H757" s="128"/>
      <c r="I757" s="124"/>
      <c r="J757" s="125"/>
      <c r="K757" s="128"/>
    </row>
    <row r="758" spans="1:11" x14ac:dyDescent="0.3">
      <c r="A758" s="73">
        <v>42745</v>
      </c>
      <c r="B758" s="130">
        <v>2268.8999020000001</v>
      </c>
      <c r="C758" s="125">
        <f t="shared" si="52"/>
        <v>2.2572159572966655E-3</v>
      </c>
      <c r="D758" s="128">
        <f t="shared" si="53"/>
        <v>2257.2159572966657</v>
      </c>
      <c r="E758" s="128">
        <f t="shared" ca="1" si="54"/>
        <v>66952.960489997917</v>
      </c>
      <c r="F758" s="124">
        <f t="shared" ca="1" si="55"/>
        <v>0.20029829823695411</v>
      </c>
      <c r="G758" s="128"/>
      <c r="H758" s="128"/>
      <c r="I758" s="124"/>
      <c r="J758" s="125"/>
      <c r="K758" s="128"/>
    </row>
    <row r="759" spans="1:11" x14ac:dyDescent="0.3">
      <c r="A759" s="73">
        <v>42744</v>
      </c>
      <c r="B759" s="130">
        <v>2268.8999020000001</v>
      </c>
      <c r="C759" s="125">
        <f t="shared" si="52"/>
        <v>3.511756571084268E-3</v>
      </c>
      <c r="D759" s="128">
        <f t="shared" si="53"/>
        <v>3511.7565710842678</v>
      </c>
      <c r="E759" s="128">
        <f t="shared" ca="1" si="54"/>
        <v>73407.11780363883</v>
      </c>
      <c r="F759" s="124">
        <f t="shared" ca="1" si="55"/>
        <v>0.17033230796317889</v>
      </c>
      <c r="G759" s="128"/>
      <c r="H759" s="128"/>
      <c r="I759" s="124"/>
      <c r="J759" s="125"/>
      <c r="K759" s="128"/>
    </row>
    <row r="760" spans="1:11" x14ac:dyDescent="0.3">
      <c r="A760" s="73">
        <v>42741</v>
      </c>
      <c r="B760" s="130">
        <v>2276.9799800000001</v>
      </c>
      <c r="C760" s="125">
        <f t="shared" si="52"/>
        <v>5.2093203870040572E-3</v>
      </c>
      <c r="D760" s="128">
        <f t="shared" si="53"/>
        <v>5209.320387004057</v>
      </c>
      <c r="E760" s="128">
        <f t="shared" ca="1" si="54"/>
        <v>73407.11780363883</v>
      </c>
      <c r="F760" s="124">
        <f t="shared" ca="1" si="55"/>
        <v>0.18366452037967074</v>
      </c>
      <c r="G760" s="128"/>
      <c r="H760" s="128"/>
      <c r="I760" s="124"/>
      <c r="J760" s="125"/>
      <c r="K760" s="128"/>
    </row>
    <row r="761" spans="1:11" x14ac:dyDescent="0.3">
      <c r="A761" s="73">
        <v>42740</v>
      </c>
      <c r="B761" s="130">
        <v>2269</v>
      </c>
      <c r="C761" s="125">
        <f t="shared" si="52"/>
        <v>-7.750753017709E-4</v>
      </c>
      <c r="D761" s="128">
        <f t="shared" si="53"/>
        <v>-775.07530177089996</v>
      </c>
      <c r="E761" s="128">
        <f t="shared" ca="1" si="54"/>
        <v>73407.11780363883</v>
      </c>
      <c r="F761" s="124">
        <f t="shared" ca="1" si="55"/>
        <v>0.18052265873313256</v>
      </c>
      <c r="G761" s="128"/>
      <c r="H761" s="128"/>
      <c r="I761" s="124"/>
      <c r="J761" s="125"/>
      <c r="K761" s="128"/>
    </row>
    <row r="762" spans="1:11" x14ac:dyDescent="0.3">
      <c r="A762" s="73">
        <v>42739</v>
      </c>
      <c r="B762" s="130">
        <v>2270.75</v>
      </c>
      <c r="C762" s="125">
        <f t="shared" si="52"/>
        <v>3.6330881334791787E-3</v>
      </c>
      <c r="D762" s="128">
        <f t="shared" si="53"/>
        <v>3633.0881334791789</v>
      </c>
      <c r="E762" s="128">
        <f t="shared" ca="1" si="54"/>
        <v>73567.600531975768</v>
      </c>
      <c r="F762" s="124">
        <f t="shared" ca="1" si="55"/>
        <v>0.16862833926033449</v>
      </c>
      <c r="G762" s="128"/>
      <c r="H762" s="128"/>
      <c r="I762" s="124"/>
      <c r="J762" s="125"/>
      <c r="K762" s="128"/>
    </row>
    <row r="763" spans="1:11" x14ac:dyDescent="0.3">
      <c r="A763" s="73">
        <v>42738</v>
      </c>
      <c r="B763" s="130">
        <v>2257.830078</v>
      </c>
      <c r="C763" s="125">
        <f t="shared" si="52"/>
        <v>-1.0628102440268794E-4</v>
      </c>
      <c r="D763" s="128">
        <f t="shared" si="53"/>
        <v>-106.28102440268793</v>
      </c>
      <c r="E763" s="128">
        <f t="shared" ca="1" si="54"/>
        <v>73567.600531975768</v>
      </c>
      <c r="F763" s="124">
        <f t="shared" ca="1" si="55"/>
        <v>0.13443975493433147</v>
      </c>
      <c r="G763" s="128"/>
      <c r="H763" s="128"/>
      <c r="I763" s="124"/>
      <c r="J763" s="125"/>
      <c r="K763" s="128"/>
    </row>
    <row r="764" spans="1:11" x14ac:dyDescent="0.3">
      <c r="A764" s="73">
        <v>42734</v>
      </c>
      <c r="B764" s="130">
        <v>2238.830078</v>
      </c>
      <c r="C764" s="125">
        <f t="shared" si="52"/>
        <v>-1.0256252438105906E-2</v>
      </c>
      <c r="D764" s="128">
        <f t="shared" si="53"/>
        <v>-10256.252438105907</v>
      </c>
      <c r="E764" s="128">
        <f t="shared" ca="1" si="54"/>
        <v>73567.600531975768</v>
      </c>
      <c r="F764" s="124">
        <f t="shared" ca="1" si="55"/>
        <v>0.11013984226559792</v>
      </c>
      <c r="G764" s="128"/>
      <c r="H764" s="128"/>
      <c r="I764" s="124"/>
      <c r="J764" s="125"/>
      <c r="K764" s="128"/>
    </row>
    <row r="765" spans="1:11" x14ac:dyDescent="0.3">
      <c r="A765" s="73">
        <v>42733</v>
      </c>
      <c r="B765" s="130">
        <v>2249.26001</v>
      </c>
      <c r="C765" s="125">
        <f t="shared" si="52"/>
        <v>-1.7840743042417673E-3</v>
      </c>
      <c r="D765" s="128">
        <f t="shared" si="53"/>
        <v>-1784.0743042417673</v>
      </c>
      <c r="E765" s="128">
        <f t="shared" ca="1" si="54"/>
        <v>73567.600531975768</v>
      </c>
      <c r="F765" s="124">
        <f t="shared" ca="1" si="55"/>
        <v>0.11755585742405605</v>
      </c>
      <c r="G765" s="128"/>
      <c r="H765" s="128"/>
      <c r="I765" s="124"/>
      <c r="J765" s="125"/>
      <c r="K765" s="128"/>
    </row>
    <row r="766" spans="1:11" x14ac:dyDescent="0.3">
      <c r="A766" s="73">
        <v>42732</v>
      </c>
      <c r="B766" s="130">
        <v>2249.919922</v>
      </c>
      <c r="C766" s="125">
        <f t="shared" si="52"/>
        <v>-9.5962747514182212E-3</v>
      </c>
      <c r="D766" s="128">
        <f t="shared" si="53"/>
        <v>-9596.2747514182211</v>
      </c>
      <c r="E766" s="128">
        <f t="shared" ca="1" si="54"/>
        <v>73567.600531975768</v>
      </c>
      <c r="F766" s="124">
        <f t="shared" ca="1" si="55"/>
        <v>0.10077594594057593</v>
      </c>
      <c r="G766" s="128"/>
      <c r="H766" s="128"/>
      <c r="I766" s="124"/>
      <c r="J766" s="125"/>
      <c r="K766" s="128"/>
    </row>
    <row r="767" spans="1:11" x14ac:dyDescent="0.3">
      <c r="A767" s="73">
        <v>42731</v>
      </c>
      <c r="B767" s="130">
        <v>2268.8798830000001</v>
      </c>
      <c r="C767" s="125">
        <f t="shared" si="52"/>
        <v>5.2814060532639928E-3</v>
      </c>
      <c r="D767" s="128">
        <f t="shared" si="53"/>
        <v>5281.4060532639924</v>
      </c>
      <c r="E767" s="128">
        <f t="shared" ca="1" si="54"/>
        <v>73567.600531975768</v>
      </c>
      <c r="F767" s="124">
        <f t="shared" ca="1" si="55"/>
        <v>9.9604414809983499E-2</v>
      </c>
      <c r="G767" s="128"/>
      <c r="H767" s="128"/>
      <c r="I767" s="124"/>
      <c r="J767" s="125"/>
      <c r="K767" s="128"/>
    </row>
    <row r="768" spans="1:11" x14ac:dyDescent="0.3">
      <c r="A768" s="73">
        <v>42727</v>
      </c>
      <c r="B768" s="130">
        <v>2263.790039</v>
      </c>
      <c r="C768" s="125">
        <f t="shared" si="52"/>
        <v>1.8853522393262878E-3</v>
      </c>
      <c r="D768" s="128">
        <f t="shared" si="53"/>
        <v>1885.3522393262879</v>
      </c>
      <c r="E768" s="128">
        <f t="shared" ca="1" si="54"/>
        <v>73567.600531975768</v>
      </c>
      <c r="F768" s="124">
        <f t="shared" ca="1" si="55"/>
        <v>8.921934720333824E-2</v>
      </c>
      <c r="G768" s="128"/>
      <c r="H768" s="128"/>
      <c r="I768" s="124"/>
      <c r="J768" s="125"/>
      <c r="K768" s="128"/>
    </row>
    <row r="769" spans="1:11" x14ac:dyDescent="0.3">
      <c r="A769" s="73">
        <v>42726</v>
      </c>
      <c r="B769" s="130">
        <v>2260.959961</v>
      </c>
      <c r="C769" s="125">
        <f t="shared" si="52"/>
        <v>6.575588168391544E-3</v>
      </c>
      <c r="D769" s="128">
        <f t="shared" si="53"/>
        <v>6575.5881683915441</v>
      </c>
      <c r="E769" s="128">
        <f t="shared" ca="1" si="54"/>
        <v>73567.600531975768</v>
      </c>
      <c r="F769" s="124">
        <f t="shared" ca="1" si="55"/>
        <v>9.9421327984439589E-2</v>
      </c>
      <c r="G769" s="128"/>
      <c r="H769" s="128"/>
      <c r="I769" s="124"/>
      <c r="J769" s="125"/>
      <c r="K769" s="128"/>
    </row>
    <row r="770" spans="1:11" x14ac:dyDescent="0.3">
      <c r="A770" s="73">
        <v>42725</v>
      </c>
      <c r="B770" s="130">
        <v>2265.179932</v>
      </c>
      <c r="C770" s="125">
        <f t="shared" si="52"/>
        <v>1.063191066012581E-2</v>
      </c>
      <c r="D770" s="128">
        <f t="shared" si="53"/>
        <v>10631.91066012581</v>
      </c>
      <c r="E770" s="128">
        <f t="shared" ca="1" si="54"/>
        <v>73567.600531975768</v>
      </c>
      <c r="F770" s="124">
        <f t="shared" ca="1" si="55"/>
        <v>9.9073718451199166E-2</v>
      </c>
      <c r="G770" s="128"/>
      <c r="H770" s="128"/>
      <c r="I770" s="124"/>
      <c r="J770" s="125"/>
      <c r="K770" s="128"/>
    </row>
    <row r="771" spans="1:11" x14ac:dyDescent="0.3">
      <c r="A771" s="73">
        <v>42724</v>
      </c>
      <c r="B771" s="130">
        <v>2270.76001</v>
      </c>
      <c r="C771" s="125">
        <f t="shared" si="52"/>
        <v>2.6457479796019978E-2</v>
      </c>
      <c r="D771" s="128">
        <f t="shared" si="53"/>
        <v>26457.479796019979</v>
      </c>
      <c r="E771" s="128">
        <f t="shared" ca="1" si="54"/>
        <v>73567.600531975768</v>
      </c>
      <c r="F771" s="124">
        <f t="shared" ca="1" si="55"/>
        <v>0.1000198456124024</v>
      </c>
      <c r="G771" s="128"/>
      <c r="H771" s="128"/>
      <c r="I771" s="124"/>
      <c r="J771" s="125"/>
      <c r="K771" s="128"/>
    </row>
    <row r="772" spans="1:11" x14ac:dyDescent="0.3">
      <c r="A772" s="73">
        <v>42723</v>
      </c>
      <c r="B772" s="130">
        <v>2262.530029</v>
      </c>
      <c r="C772" s="125">
        <f t="shared" si="52"/>
        <v>2.6225702710470866E-2</v>
      </c>
      <c r="D772" s="128">
        <f t="shared" si="53"/>
        <v>26225.702710470865</v>
      </c>
      <c r="E772" s="128">
        <f t="shared" ca="1" si="54"/>
        <v>73567.600531975768</v>
      </c>
      <c r="F772" s="124">
        <f t="shared" ca="1" si="55"/>
        <v>0.10964362456517995</v>
      </c>
      <c r="G772" s="128"/>
      <c r="H772" s="128"/>
      <c r="I772" s="124"/>
      <c r="J772" s="125"/>
      <c r="K772" s="128"/>
    </row>
    <row r="773" spans="1:11" x14ac:dyDescent="0.3">
      <c r="A773" s="73">
        <v>42720</v>
      </c>
      <c r="B773" s="130">
        <v>2258.070068</v>
      </c>
      <c r="C773" s="125">
        <f t="shared" si="52"/>
        <v>3.0164975696564067E-2</v>
      </c>
      <c r="D773" s="128">
        <f t="shared" si="53"/>
        <v>30164.975696564066</v>
      </c>
      <c r="E773" s="128">
        <f t="shared" ca="1" si="54"/>
        <v>73567.600531975768</v>
      </c>
      <c r="F773" s="124">
        <f t="shared" ca="1" si="55"/>
        <v>0.11722041470781974</v>
      </c>
      <c r="G773" s="128"/>
      <c r="H773" s="128"/>
      <c r="I773" s="124"/>
      <c r="J773" s="125"/>
      <c r="K773" s="128"/>
    </row>
    <row r="774" spans="1:11" x14ac:dyDescent="0.3">
      <c r="A774" s="73">
        <v>42719</v>
      </c>
      <c r="B774" s="130">
        <v>2262.030029</v>
      </c>
      <c r="C774" s="125">
        <f t="shared" si="52"/>
        <v>3.2381267901793187E-2</v>
      </c>
      <c r="D774" s="128">
        <f t="shared" si="53"/>
        <v>32381.267901793188</v>
      </c>
      <c r="E774" s="128">
        <f t="shared" ca="1" si="54"/>
        <v>73567.600531975768</v>
      </c>
      <c r="F774" s="124">
        <f t="shared" ca="1" si="55"/>
        <v>0.12788510569850153</v>
      </c>
      <c r="G774" s="128"/>
      <c r="H774" s="128"/>
      <c r="I774" s="124"/>
      <c r="J774" s="125"/>
      <c r="K774" s="128"/>
    </row>
    <row r="775" spans="1:11" x14ac:dyDescent="0.3">
      <c r="A775" s="73">
        <v>42718</v>
      </c>
      <c r="B775" s="130">
        <v>2253.280029</v>
      </c>
      <c r="C775" s="125">
        <f t="shared" si="52"/>
        <v>2.4772476265991106E-2</v>
      </c>
      <c r="D775" s="128">
        <f t="shared" si="53"/>
        <v>24772.476265991107</v>
      </c>
      <c r="E775" s="128">
        <f t="shared" ca="1" si="54"/>
        <v>73567.600531975768</v>
      </c>
      <c r="F775" s="124">
        <f t="shared" ca="1" si="55"/>
        <v>0.10352664073338946</v>
      </c>
      <c r="G775" s="128"/>
      <c r="H775" s="128"/>
      <c r="I775" s="124"/>
      <c r="J775" s="125"/>
      <c r="K775" s="128"/>
    </row>
    <row r="776" spans="1:11" x14ac:dyDescent="0.3">
      <c r="A776" s="73">
        <v>42717</v>
      </c>
      <c r="B776" s="130">
        <v>2271.719971</v>
      </c>
      <c r="C776" s="125">
        <f t="shared" ref="C776:C839" si="56">B776/B786-1</f>
        <v>3.041741659790298E-2</v>
      </c>
      <c r="D776" s="128">
        <f t="shared" ref="D776:D839" si="57">C776*$B$5</f>
        <v>30417.416597902979</v>
      </c>
      <c r="E776" s="128">
        <f t="shared" ref="E776:E839" ca="1" si="58">ABS(_xlfn.PERCENTILE.INC(OFFSET(D776,0,0,Window),1-VaRLevel))</f>
        <v>73567.600531975768</v>
      </c>
      <c r="F776" s="124">
        <f t="shared" ca="1" si="55"/>
        <v>9.5824017753364243E-2</v>
      </c>
      <c r="G776" s="128"/>
      <c r="H776" s="128"/>
      <c r="I776" s="124"/>
      <c r="J776" s="125"/>
      <c r="K776" s="128"/>
    </row>
    <row r="777" spans="1:11" x14ac:dyDescent="0.3">
      <c r="A777" s="73">
        <v>42716</v>
      </c>
      <c r="B777" s="130">
        <v>2256.959961</v>
      </c>
      <c r="C777" s="125">
        <f t="shared" si="56"/>
        <v>2.508947128953487E-2</v>
      </c>
      <c r="D777" s="128">
        <f t="shared" si="57"/>
        <v>25089.471289534871</v>
      </c>
      <c r="E777" s="128">
        <f t="shared" ca="1" si="58"/>
        <v>73567.600531975768</v>
      </c>
      <c r="F777" s="124">
        <f t="shared" ref="F777:F840" ca="1" si="59">B777/OFFSET(B777,250,0)-1</f>
        <v>0.10450664499379658</v>
      </c>
      <c r="G777" s="128"/>
      <c r="H777" s="128"/>
      <c r="I777" s="124"/>
      <c r="J777" s="125"/>
      <c r="K777" s="128"/>
    </row>
    <row r="778" spans="1:11" x14ac:dyDescent="0.3">
      <c r="A778" s="73">
        <v>42713</v>
      </c>
      <c r="B778" s="130">
        <v>2259.530029</v>
      </c>
      <c r="C778" s="125">
        <f t="shared" si="56"/>
        <v>2.0864268622360571E-2</v>
      </c>
      <c r="D778" s="128">
        <f t="shared" si="57"/>
        <v>20864.268622360571</v>
      </c>
      <c r="E778" s="128">
        <f t="shared" ca="1" si="58"/>
        <v>73567.600531975768</v>
      </c>
      <c r="F778" s="124">
        <f t="shared" ca="1" si="59"/>
        <v>0.11750600657430699</v>
      </c>
      <c r="G778" s="128"/>
      <c r="H778" s="128"/>
      <c r="I778" s="124"/>
      <c r="J778" s="125"/>
      <c r="K778" s="128"/>
    </row>
    <row r="779" spans="1:11" x14ac:dyDescent="0.3">
      <c r="A779" s="73">
        <v>42712</v>
      </c>
      <c r="B779" s="130">
        <v>2246.1899410000001</v>
      </c>
      <c r="C779" s="125">
        <f t="shared" si="56"/>
        <v>1.8809631402390892E-2</v>
      </c>
      <c r="D779" s="128">
        <f t="shared" si="57"/>
        <v>18809.631402390893</v>
      </c>
      <c r="E779" s="128">
        <f t="shared" ca="1" si="58"/>
        <v>73567.600531975768</v>
      </c>
      <c r="F779" s="124">
        <f t="shared" ca="1" si="59"/>
        <v>0.1161913299149544</v>
      </c>
      <c r="G779" s="128"/>
      <c r="H779" s="128"/>
      <c r="I779" s="124"/>
      <c r="J779" s="125"/>
      <c r="K779" s="128"/>
    </row>
    <row r="780" spans="1:11" x14ac:dyDescent="0.3">
      <c r="A780" s="73">
        <v>42711</v>
      </c>
      <c r="B780" s="130">
        <v>2241.3500979999999</v>
      </c>
      <c r="C780" s="125">
        <f t="shared" si="56"/>
        <v>1.7435862088261977E-2</v>
      </c>
      <c r="D780" s="128">
        <f t="shared" si="57"/>
        <v>17435.862088261976</v>
      </c>
      <c r="E780" s="128">
        <f t="shared" ca="1" si="58"/>
        <v>73567.600531975768</v>
      </c>
      <c r="F780" s="124">
        <f t="shared" ca="1" si="59"/>
        <v>9.2153472000248149E-2</v>
      </c>
      <c r="G780" s="128"/>
      <c r="H780" s="128"/>
      <c r="I780" s="124"/>
      <c r="J780" s="125"/>
      <c r="K780" s="128"/>
    </row>
    <row r="781" spans="1:11" x14ac:dyDescent="0.3">
      <c r="A781" s="73">
        <v>42710</v>
      </c>
      <c r="B781" s="130">
        <v>2212.2299800000001</v>
      </c>
      <c r="C781" s="125">
        <f t="shared" si="56"/>
        <v>6.3916733091164968E-3</v>
      </c>
      <c r="D781" s="128">
        <f t="shared" si="57"/>
        <v>6391.673309116497</v>
      </c>
      <c r="E781" s="128">
        <f t="shared" ca="1" si="58"/>
        <v>73567.600531975768</v>
      </c>
      <c r="F781" s="124">
        <f t="shared" ca="1" si="59"/>
        <v>8.0390885712170457E-2</v>
      </c>
      <c r="G781" s="128"/>
      <c r="H781" s="128"/>
      <c r="I781" s="124"/>
      <c r="J781" s="125"/>
      <c r="K781" s="128"/>
    </row>
    <row r="782" spans="1:11" x14ac:dyDescent="0.3">
      <c r="A782" s="73">
        <v>42709</v>
      </c>
      <c r="B782" s="130">
        <v>2204.709961</v>
      </c>
      <c r="C782" s="125">
        <f t="shared" si="56"/>
        <v>1.0454218811363214E-2</v>
      </c>
      <c r="D782" s="128">
        <f t="shared" si="57"/>
        <v>10454.218811363215</v>
      </c>
      <c r="E782" s="128">
        <f t="shared" ca="1" si="58"/>
        <v>73567.600531975768</v>
      </c>
      <c r="F782" s="124">
        <f t="shared" ca="1" si="59"/>
        <v>6.8385612927987616E-2</v>
      </c>
      <c r="G782" s="128"/>
      <c r="H782" s="128"/>
      <c r="I782" s="124"/>
      <c r="J782" s="125"/>
      <c r="K782" s="128"/>
    </row>
    <row r="783" spans="1:11" x14ac:dyDescent="0.3">
      <c r="A783" s="73">
        <v>42706</v>
      </c>
      <c r="B783" s="130">
        <v>2191.9499510000001</v>
      </c>
      <c r="C783" s="125">
        <f t="shared" si="56"/>
        <v>2.2083076107521915E-3</v>
      </c>
      <c r="D783" s="128">
        <f t="shared" si="57"/>
        <v>2208.3076107521915</v>
      </c>
      <c r="E783" s="128">
        <f t="shared" ca="1" si="58"/>
        <v>73567.600531975768</v>
      </c>
      <c r="F783" s="124">
        <f t="shared" ca="1" si="59"/>
        <v>5.5308621875533204E-2</v>
      </c>
      <c r="G783" s="128"/>
      <c r="H783" s="128"/>
      <c r="I783" s="124"/>
      <c r="J783" s="125"/>
      <c r="K783" s="128"/>
    </row>
    <row r="784" spans="1:11" x14ac:dyDescent="0.3">
      <c r="A784" s="73">
        <v>42705</v>
      </c>
      <c r="B784" s="130">
        <v>2191.080078</v>
      </c>
      <c r="C784" s="125">
        <f t="shared" si="56"/>
        <v>6.4954189749049096E-3</v>
      </c>
      <c r="D784" s="128">
        <f t="shared" si="57"/>
        <v>6495.4189749049092</v>
      </c>
      <c r="E784" s="128">
        <f t="shared" ca="1" si="58"/>
        <v>73567.600531975768</v>
      </c>
      <c r="F784" s="124">
        <f t="shared" ca="1" si="59"/>
        <v>4.7516668246003535E-2</v>
      </c>
      <c r="G784" s="128"/>
      <c r="H784" s="128"/>
      <c r="I784" s="124"/>
      <c r="J784" s="125"/>
      <c r="K784" s="128"/>
    </row>
    <row r="785" spans="1:11" x14ac:dyDescent="0.3">
      <c r="A785" s="73">
        <v>42704</v>
      </c>
      <c r="B785" s="130">
        <v>2198.8100589999999</v>
      </c>
      <c r="C785" s="125">
        <f t="shared" si="56"/>
        <v>8.4481064873473954E-3</v>
      </c>
      <c r="D785" s="128">
        <f t="shared" si="57"/>
        <v>8448.1064873473952</v>
      </c>
      <c r="E785" s="128">
        <f t="shared" ca="1" si="58"/>
        <v>73567.600531975768</v>
      </c>
      <c r="F785" s="124">
        <f t="shared" ca="1" si="59"/>
        <v>7.2789069917193805E-2</v>
      </c>
      <c r="G785" s="128"/>
      <c r="H785" s="128"/>
      <c r="I785" s="124"/>
      <c r="J785" s="125"/>
      <c r="K785" s="128"/>
    </row>
    <row r="786" spans="1:11" x14ac:dyDescent="0.3">
      <c r="A786" s="73">
        <v>42703</v>
      </c>
      <c r="B786" s="130">
        <v>2204.6599120000001</v>
      </c>
      <c r="C786" s="125">
        <f t="shared" si="56"/>
        <v>1.8695112242889111E-2</v>
      </c>
      <c r="D786" s="128">
        <f t="shared" si="57"/>
        <v>18695.11224288911</v>
      </c>
      <c r="E786" s="128">
        <f t="shared" ca="1" si="58"/>
        <v>73567.600531975768</v>
      </c>
      <c r="F786" s="124">
        <f t="shared" ca="1" si="59"/>
        <v>6.0182399410522835E-2</v>
      </c>
      <c r="G786" s="128"/>
      <c r="H786" s="128"/>
      <c r="I786" s="124"/>
      <c r="J786" s="125"/>
      <c r="K786" s="128"/>
    </row>
    <row r="787" spans="1:11" x14ac:dyDescent="0.3">
      <c r="A787" s="73">
        <v>42702</v>
      </c>
      <c r="B787" s="130">
        <v>2201.719971</v>
      </c>
      <c r="C787" s="125">
        <f t="shared" si="56"/>
        <v>1.7219164611674609E-2</v>
      </c>
      <c r="D787" s="128">
        <f t="shared" si="57"/>
        <v>17219.164611674609</v>
      </c>
      <c r="E787" s="128">
        <f t="shared" ca="1" si="58"/>
        <v>73567.600531975768</v>
      </c>
      <c r="F787" s="124">
        <f t="shared" ca="1" si="59"/>
        <v>4.7126738186855643E-2</v>
      </c>
      <c r="G787" s="128"/>
      <c r="H787" s="128"/>
      <c r="I787" s="124"/>
      <c r="J787" s="125"/>
      <c r="K787" s="128"/>
    </row>
    <row r="788" spans="1:11" x14ac:dyDescent="0.3">
      <c r="A788" s="73">
        <v>42699</v>
      </c>
      <c r="B788" s="130">
        <v>2213.3500979999999</v>
      </c>
      <c r="C788" s="125">
        <f t="shared" si="56"/>
        <v>2.116287966821262E-2</v>
      </c>
      <c r="D788" s="128">
        <f t="shared" si="57"/>
        <v>21162.879668212619</v>
      </c>
      <c r="E788" s="128">
        <f t="shared" ca="1" si="58"/>
        <v>73567.600531975768</v>
      </c>
      <c r="F788" s="124">
        <f t="shared" ca="1" si="59"/>
        <v>6.3900957803165737E-2</v>
      </c>
      <c r="G788" s="128"/>
      <c r="H788" s="128"/>
      <c r="I788" s="124"/>
      <c r="J788" s="125"/>
      <c r="K788" s="128"/>
    </row>
    <row r="789" spans="1:11" x14ac:dyDescent="0.3">
      <c r="A789" s="73">
        <v>42697</v>
      </c>
      <c r="B789" s="130">
        <v>2204.719971</v>
      </c>
      <c r="C789" s="125">
        <f t="shared" si="56"/>
        <v>1.9165500590934581E-2</v>
      </c>
      <c r="D789" s="128">
        <f t="shared" si="57"/>
        <v>19165.500590934582</v>
      </c>
      <c r="E789" s="128">
        <f t="shared" ca="1" si="58"/>
        <v>73567.600531975768</v>
      </c>
      <c r="F789" s="124">
        <f t="shared" ca="1" si="59"/>
        <v>5.4834366675784008E-2</v>
      </c>
      <c r="G789" s="128"/>
      <c r="H789" s="128"/>
      <c r="I789" s="124"/>
      <c r="J789" s="125"/>
      <c r="K789" s="128"/>
    </row>
    <row r="790" spans="1:11" x14ac:dyDescent="0.3">
      <c r="A790" s="73">
        <v>42696</v>
      </c>
      <c r="B790" s="130">
        <v>2202.9399410000001</v>
      </c>
      <c r="C790" s="125">
        <f t="shared" si="56"/>
        <v>2.9622857153924986E-2</v>
      </c>
      <c r="D790" s="128">
        <f t="shared" si="57"/>
        <v>29622.857153924986</v>
      </c>
      <c r="E790" s="128">
        <f t="shared" ca="1" si="58"/>
        <v>73567.600531975768</v>
      </c>
      <c r="F790" s="124">
        <f t="shared" ca="1" si="59"/>
        <v>5.4608385208662513E-2</v>
      </c>
      <c r="G790" s="128"/>
      <c r="H790" s="128"/>
      <c r="I790" s="124"/>
      <c r="J790" s="125"/>
      <c r="K790" s="128"/>
    </row>
    <row r="791" spans="1:11" x14ac:dyDescent="0.3">
      <c r="A791" s="73">
        <v>42695</v>
      </c>
      <c r="B791" s="130">
        <v>2198.179932</v>
      </c>
      <c r="C791" s="125">
        <f t="shared" si="56"/>
        <v>3.1273415860292975E-2</v>
      </c>
      <c r="D791" s="128">
        <f t="shared" si="57"/>
        <v>31273.415860292975</v>
      </c>
      <c r="E791" s="128">
        <f t="shared" ca="1" si="58"/>
        <v>73567.600531975768</v>
      </c>
      <c r="F791" s="124">
        <f t="shared" ca="1" si="59"/>
        <v>5.2193746989062983E-2</v>
      </c>
      <c r="G791" s="128"/>
      <c r="H791" s="128"/>
      <c r="I791" s="124"/>
      <c r="J791" s="125"/>
      <c r="K791" s="128"/>
    </row>
    <row r="792" spans="1:11" x14ac:dyDescent="0.3">
      <c r="A792" s="73">
        <v>42692</v>
      </c>
      <c r="B792" s="130">
        <v>2181.8999020000001</v>
      </c>
      <c r="C792" s="125">
        <f t="shared" si="56"/>
        <v>4.6384471918081038E-2</v>
      </c>
      <c r="D792" s="128">
        <f t="shared" si="57"/>
        <v>46384.471918081035</v>
      </c>
      <c r="E792" s="128">
        <f t="shared" ca="1" si="58"/>
        <v>73567.600531975768</v>
      </c>
      <c r="F792" s="124">
        <f t="shared" ca="1" si="59"/>
        <v>4.5677306025811104E-2</v>
      </c>
      <c r="G792" s="128"/>
      <c r="H792" s="128"/>
      <c r="I792" s="124"/>
      <c r="J792" s="125"/>
      <c r="K792" s="128"/>
    </row>
    <row r="793" spans="1:11" x14ac:dyDescent="0.3">
      <c r="A793" s="73">
        <v>42691</v>
      </c>
      <c r="B793" s="130">
        <v>2187.1201169999999</v>
      </c>
      <c r="C793" s="125">
        <f t="shared" si="56"/>
        <v>4.7140371888365173E-2</v>
      </c>
      <c r="D793" s="128">
        <f t="shared" si="57"/>
        <v>47140.371888365175</v>
      </c>
      <c r="E793" s="128">
        <f t="shared" ca="1" si="58"/>
        <v>73567.600531975768</v>
      </c>
      <c r="F793" s="124">
        <f t="shared" ca="1" si="59"/>
        <v>4.6884743059210088E-2</v>
      </c>
      <c r="G793" s="128"/>
      <c r="H793" s="128"/>
      <c r="I793" s="124"/>
      <c r="J793" s="125"/>
      <c r="K793" s="128"/>
    </row>
    <row r="794" spans="1:11" x14ac:dyDescent="0.3">
      <c r="A794" s="73">
        <v>42690</v>
      </c>
      <c r="B794" s="130">
        <v>2176.9399410000001</v>
      </c>
      <c r="C794" s="125">
        <f t="shared" si="56"/>
        <v>3.7655987407505975E-2</v>
      </c>
      <c r="D794" s="128">
        <f t="shared" si="57"/>
        <v>37655.987407505978</v>
      </c>
      <c r="E794" s="128">
        <f t="shared" ca="1" si="58"/>
        <v>73567.600531975768</v>
      </c>
      <c r="F794" s="124">
        <f t="shared" ca="1" si="59"/>
        <v>4.5982179594771244E-2</v>
      </c>
      <c r="G794" s="128"/>
      <c r="H794" s="128"/>
      <c r="I794" s="124"/>
      <c r="J794" s="125"/>
      <c r="K794" s="128"/>
    </row>
    <row r="795" spans="1:11" x14ac:dyDescent="0.3">
      <c r="A795" s="73">
        <v>42689</v>
      </c>
      <c r="B795" s="130">
        <v>2180.389893</v>
      </c>
      <c r="C795" s="125">
        <f t="shared" si="56"/>
        <v>3.2518479222167773E-2</v>
      </c>
      <c r="D795" s="128">
        <f t="shared" si="57"/>
        <v>32518.479222167774</v>
      </c>
      <c r="E795" s="128">
        <f t="shared" ca="1" si="58"/>
        <v>73567.600531975768</v>
      </c>
      <c r="F795" s="124">
        <f t="shared" ca="1" si="59"/>
        <v>4.6463208216564578E-2</v>
      </c>
      <c r="G795" s="128"/>
      <c r="H795" s="128"/>
      <c r="I795" s="124"/>
      <c r="J795" s="125"/>
      <c r="K795" s="128"/>
    </row>
    <row r="796" spans="1:11" x14ac:dyDescent="0.3">
      <c r="A796" s="73">
        <v>42688</v>
      </c>
      <c r="B796" s="130">
        <v>2164.1999510000001</v>
      </c>
      <c r="C796" s="125">
        <f t="shared" si="56"/>
        <v>1.7896221223257847E-2</v>
      </c>
      <c r="D796" s="128">
        <f t="shared" si="57"/>
        <v>17896.221223257846</v>
      </c>
      <c r="E796" s="128">
        <f t="shared" ca="1" si="58"/>
        <v>73567.600531975768</v>
      </c>
      <c r="F796" s="124">
        <f t="shared" ca="1" si="59"/>
        <v>5.5480781331502582E-2</v>
      </c>
      <c r="G796" s="128"/>
      <c r="H796" s="128"/>
      <c r="I796" s="124"/>
      <c r="J796" s="125"/>
      <c r="K796" s="128"/>
    </row>
    <row r="797" spans="1:11" x14ac:dyDescent="0.3">
      <c r="A797" s="73">
        <v>42685</v>
      </c>
      <c r="B797" s="130">
        <v>2164.4499510000001</v>
      </c>
      <c r="C797" s="125">
        <f t="shared" si="56"/>
        <v>1.7889325470751505E-2</v>
      </c>
      <c r="D797" s="128">
        <f t="shared" si="57"/>
        <v>17889.325470751504</v>
      </c>
      <c r="E797" s="128">
        <f t="shared" ca="1" si="58"/>
        <v>73567.600531975768</v>
      </c>
      <c r="F797" s="124">
        <f t="shared" ca="1" si="59"/>
        <v>5.4188854025756239E-2</v>
      </c>
      <c r="G797" s="128"/>
      <c r="H797" s="128"/>
      <c r="I797" s="124"/>
      <c r="J797" s="125"/>
      <c r="K797" s="128"/>
    </row>
    <row r="798" spans="1:11" x14ac:dyDescent="0.3">
      <c r="A798" s="73">
        <v>42684</v>
      </c>
      <c r="B798" s="130">
        <v>2167.4799800000001</v>
      </c>
      <c r="C798" s="125">
        <f t="shared" si="56"/>
        <v>1.6145942115622924E-2</v>
      </c>
      <c r="D798" s="128">
        <f t="shared" si="57"/>
        <v>16145.942115622924</v>
      </c>
      <c r="E798" s="128">
        <f t="shared" ca="1" si="58"/>
        <v>73567.600531975768</v>
      </c>
      <c r="F798" s="124">
        <f t="shared" ca="1" si="59"/>
        <v>7.1397470250464057E-2</v>
      </c>
      <c r="G798" s="128"/>
      <c r="H798" s="128"/>
      <c r="I798" s="124"/>
      <c r="J798" s="125"/>
      <c r="K798" s="128"/>
    </row>
    <row r="799" spans="1:11" x14ac:dyDescent="0.3">
      <c r="A799" s="73">
        <v>42683</v>
      </c>
      <c r="B799" s="130">
        <v>2163.26001</v>
      </c>
      <c r="C799" s="125">
        <f t="shared" si="56"/>
        <v>1.1138517622646837E-2</v>
      </c>
      <c r="D799" s="128">
        <f t="shared" si="57"/>
        <v>11138.517622646837</v>
      </c>
      <c r="E799" s="128">
        <f t="shared" ca="1" si="58"/>
        <v>73567.600531975768</v>
      </c>
      <c r="F799" s="124">
        <f t="shared" ca="1" si="59"/>
        <v>5.7327351164725426E-2</v>
      </c>
      <c r="G799" s="128"/>
      <c r="H799" s="128"/>
      <c r="I799" s="124"/>
      <c r="J799" s="125"/>
      <c r="K799" s="128"/>
    </row>
    <row r="800" spans="1:11" x14ac:dyDescent="0.3">
      <c r="A800" s="73">
        <v>42682</v>
      </c>
      <c r="B800" s="130">
        <v>2139.5600589999999</v>
      </c>
      <c r="C800" s="125">
        <f t="shared" si="56"/>
        <v>-1.6796940722173526E-3</v>
      </c>
      <c r="D800" s="128">
        <f t="shared" si="57"/>
        <v>-1679.6940722173526</v>
      </c>
      <c r="E800" s="128">
        <f t="shared" ca="1" si="58"/>
        <v>73567.600531975768</v>
      </c>
      <c r="F800" s="124">
        <f t="shared" ca="1" si="59"/>
        <v>3.111328144578307E-2</v>
      </c>
      <c r="G800" s="128"/>
      <c r="H800" s="128"/>
      <c r="I800" s="124"/>
      <c r="J800" s="125"/>
      <c r="K800" s="128"/>
    </row>
    <row r="801" spans="1:11" x14ac:dyDescent="0.3">
      <c r="A801" s="73">
        <v>42681</v>
      </c>
      <c r="B801" s="130">
        <v>2131.5200199999999</v>
      </c>
      <c r="C801" s="125">
        <f t="shared" si="56"/>
        <v>-9.2082838438333203E-3</v>
      </c>
      <c r="D801" s="128">
        <f t="shared" si="57"/>
        <v>-9208.2838438333201</v>
      </c>
      <c r="E801" s="128">
        <f t="shared" ca="1" si="58"/>
        <v>73567.600531975768</v>
      </c>
      <c r="F801" s="124">
        <f t="shared" ca="1" si="59"/>
        <v>2.3922549475315469E-2</v>
      </c>
      <c r="G801" s="128"/>
      <c r="H801" s="128"/>
      <c r="I801" s="124"/>
      <c r="J801" s="125"/>
      <c r="K801" s="128"/>
    </row>
    <row r="802" spans="1:11" x14ac:dyDescent="0.3">
      <c r="A802" s="73">
        <v>42678</v>
      </c>
      <c r="B802" s="130">
        <v>2085.179932</v>
      </c>
      <c r="C802" s="125">
        <f t="shared" si="56"/>
        <v>-2.614469834142874E-2</v>
      </c>
      <c r="D802" s="128">
        <f t="shared" si="57"/>
        <v>-26144.698341428739</v>
      </c>
      <c r="E802" s="128">
        <f t="shared" ca="1" si="58"/>
        <v>73567.600531975768</v>
      </c>
      <c r="F802" s="124">
        <f t="shared" ca="1" si="59"/>
        <v>3.1751742787557991E-3</v>
      </c>
      <c r="G802" s="128"/>
      <c r="H802" s="128"/>
      <c r="I802" s="124"/>
      <c r="J802" s="125"/>
      <c r="K802" s="128"/>
    </row>
    <row r="803" spans="1:11" x14ac:dyDescent="0.3">
      <c r="A803" s="73">
        <v>42677</v>
      </c>
      <c r="B803" s="130">
        <v>2088.6599120000001</v>
      </c>
      <c r="C803" s="125">
        <f t="shared" si="56"/>
        <v>-2.4601498984312631E-2</v>
      </c>
      <c r="D803" s="128">
        <f t="shared" si="57"/>
        <v>-24601.498984312631</v>
      </c>
      <c r="E803" s="128">
        <f t="shared" ca="1" si="58"/>
        <v>73567.600531975768</v>
      </c>
      <c r="F803" s="124">
        <f t="shared" ca="1" si="59"/>
        <v>-5.0209790615606265E-3</v>
      </c>
      <c r="G803" s="128"/>
      <c r="H803" s="128"/>
      <c r="I803" s="124"/>
      <c r="J803" s="125"/>
      <c r="K803" s="128"/>
    </row>
    <row r="804" spans="1:11" x14ac:dyDescent="0.3">
      <c r="A804" s="73">
        <v>42676</v>
      </c>
      <c r="B804" s="130">
        <v>2097.9399410000001</v>
      </c>
      <c r="C804" s="125">
        <f t="shared" si="56"/>
        <v>-2.1615591714269855E-2</v>
      </c>
      <c r="D804" s="128">
        <f t="shared" si="57"/>
        <v>-21615.591714269856</v>
      </c>
      <c r="E804" s="128">
        <f t="shared" ca="1" si="58"/>
        <v>73567.600531975768</v>
      </c>
      <c r="F804" s="124">
        <f t="shared" ca="1" si="59"/>
        <v>-9.4764638080313546E-4</v>
      </c>
      <c r="G804" s="128"/>
      <c r="H804" s="128"/>
      <c r="I804" s="124"/>
      <c r="J804" s="125"/>
      <c r="K804" s="128"/>
    </row>
    <row r="805" spans="1:11" x14ac:dyDescent="0.3">
      <c r="A805" s="73">
        <v>42675</v>
      </c>
      <c r="B805" s="130">
        <v>2111.719971</v>
      </c>
      <c r="C805" s="125">
        <f t="shared" si="56"/>
        <v>-1.3030531745657048E-2</v>
      </c>
      <c r="D805" s="128">
        <f t="shared" si="57"/>
        <v>-13030.531745657048</v>
      </c>
      <c r="E805" s="128">
        <f t="shared" ca="1" si="58"/>
        <v>73567.600531975768</v>
      </c>
      <c r="F805" s="124">
        <f t="shared" ca="1" si="59"/>
        <v>4.4759867649950547E-3</v>
      </c>
      <c r="G805" s="128"/>
      <c r="H805" s="128"/>
      <c r="I805" s="124"/>
      <c r="J805" s="125"/>
      <c r="K805" s="128"/>
    </row>
    <row r="806" spans="1:11" x14ac:dyDescent="0.3">
      <c r="A806" s="73">
        <v>42674</v>
      </c>
      <c r="B806" s="130">
        <v>2126.1499020000001</v>
      </c>
      <c r="C806" s="125">
        <f t="shared" si="56"/>
        <v>-1.6463578650360855E-4</v>
      </c>
      <c r="D806" s="128">
        <f t="shared" si="57"/>
        <v>-164.63578650360856</v>
      </c>
      <c r="E806" s="128">
        <f t="shared" ca="1" si="58"/>
        <v>73567.600531975768</v>
      </c>
      <c r="F806" s="124">
        <f t="shared" ca="1" si="59"/>
        <v>7.754261181247335E-3</v>
      </c>
      <c r="G806" s="128"/>
      <c r="H806" s="128"/>
      <c r="I806" s="124"/>
      <c r="J806" s="125"/>
      <c r="K806" s="128"/>
    </row>
    <row r="807" spans="1:11" x14ac:dyDescent="0.3">
      <c r="A807" s="73">
        <v>42671</v>
      </c>
      <c r="B807" s="130">
        <v>2126.4099120000001</v>
      </c>
      <c r="C807" s="125">
        <f t="shared" si="56"/>
        <v>-3.0802295668991286E-3</v>
      </c>
      <c r="D807" s="128">
        <f t="shared" si="57"/>
        <v>-3080.2295668991287</v>
      </c>
      <c r="E807" s="128">
        <f t="shared" ca="1" si="58"/>
        <v>73567.600531975768</v>
      </c>
      <c r="F807" s="124">
        <f t="shared" ca="1" si="59"/>
        <v>1.0627058520127575E-2</v>
      </c>
      <c r="G807" s="128"/>
      <c r="H807" s="128"/>
      <c r="I807" s="124"/>
      <c r="J807" s="125"/>
      <c r="K807" s="128"/>
    </row>
    <row r="808" spans="1:11" x14ac:dyDescent="0.3">
      <c r="A808" s="73">
        <v>42670</v>
      </c>
      <c r="B808" s="130">
        <v>2133.040039</v>
      </c>
      <c r="C808" s="125">
        <f t="shared" si="56"/>
        <v>2.2976717485700959E-4</v>
      </c>
      <c r="D808" s="128">
        <f t="shared" si="57"/>
        <v>229.76717485700959</v>
      </c>
      <c r="E808" s="128">
        <f t="shared" ca="1" si="58"/>
        <v>73567.600531975768</v>
      </c>
      <c r="F808" s="124">
        <f t="shared" ca="1" si="59"/>
        <v>2.581560154938578E-2</v>
      </c>
      <c r="G808" s="128"/>
      <c r="H808" s="128"/>
      <c r="I808" s="124"/>
      <c r="J808" s="125"/>
      <c r="K808" s="128"/>
    </row>
    <row r="809" spans="1:11" x14ac:dyDescent="0.3">
      <c r="A809" s="73">
        <v>42669</v>
      </c>
      <c r="B809" s="130">
        <v>2139.429932</v>
      </c>
      <c r="C809" s="125">
        <f t="shared" si="56"/>
        <v>1.168672145153149E-4</v>
      </c>
      <c r="D809" s="128">
        <f t="shared" si="57"/>
        <v>116.8672145153149</v>
      </c>
      <c r="E809" s="128">
        <f t="shared" ca="1" si="58"/>
        <v>73567.600531975768</v>
      </c>
      <c r="F809" s="124">
        <f t="shared" ca="1" si="59"/>
        <v>2.3939783052010277E-2</v>
      </c>
      <c r="G809" s="128"/>
      <c r="H809" s="128"/>
      <c r="I809" s="124"/>
      <c r="J809" s="125"/>
      <c r="K809" s="128"/>
    </row>
    <row r="810" spans="1:11" x14ac:dyDescent="0.3">
      <c r="A810" s="73">
        <v>42668</v>
      </c>
      <c r="B810" s="130">
        <v>2143.1599120000001</v>
      </c>
      <c r="C810" s="125">
        <f t="shared" si="56"/>
        <v>3.009239379886397E-3</v>
      </c>
      <c r="D810" s="128">
        <f t="shared" si="57"/>
        <v>3009.2393798863968</v>
      </c>
      <c r="E810" s="128">
        <f t="shared" ca="1" si="58"/>
        <v>73567.600531975768</v>
      </c>
      <c r="F810" s="124">
        <f t="shared" ca="1" si="59"/>
        <v>2.5263621653869084E-2</v>
      </c>
      <c r="G810" s="128"/>
      <c r="H810" s="128"/>
      <c r="I810" s="124"/>
      <c r="J810" s="125"/>
      <c r="K810" s="128"/>
    </row>
    <row r="811" spans="1:11" x14ac:dyDescent="0.3">
      <c r="A811" s="73">
        <v>42667</v>
      </c>
      <c r="B811" s="130">
        <v>2151.330078</v>
      </c>
      <c r="C811" s="125">
        <f t="shared" si="56"/>
        <v>-5.6986007512627168E-3</v>
      </c>
      <c r="D811" s="128">
        <f t="shared" si="57"/>
        <v>-5698.6007512627166</v>
      </c>
      <c r="E811" s="128">
        <f t="shared" ca="1" si="58"/>
        <v>73567.600531975768</v>
      </c>
      <c r="F811" s="124">
        <f t="shared" ca="1" si="59"/>
        <v>4.1357569582727072E-2</v>
      </c>
      <c r="G811" s="128"/>
      <c r="H811" s="128"/>
      <c r="I811" s="124"/>
      <c r="J811" s="125"/>
      <c r="K811" s="128"/>
    </row>
    <row r="812" spans="1:11" x14ac:dyDescent="0.3">
      <c r="A812" s="73">
        <v>42664</v>
      </c>
      <c r="B812" s="130">
        <v>2141.1599120000001</v>
      </c>
      <c r="C812" s="125">
        <f t="shared" si="56"/>
        <v>-5.8410384068691146E-3</v>
      </c>
      <c r="D812" s="128">
        <f t="shared" si="57"/>
        <v>-5841.0384068691146</v>
      </c>
      <c r="E812" s="128">
        <f t="shared" ca="1" si="58"/>
        <v>73567.600531975768</v>
      </c>
      <c r="F812" s="124">
        <f t="shared" ca="1" si="59"/>
        <v>3.3787494229159165E-2</v>
      </c>
      <c r="G812" s="128"/>
      <c r="H812" s="128"/>
      <c r="I812" s="124"/>
      <c r="J812" s="125"/>
      <c r="K812" s="128"/>
    </row>
    <row r="813" spans="1:11" x14ac:dyDescent="0.3">
      <c r="A813" s="73">
        <v>42663</v>
      </c>
      <c r="B813" s="130">
        <v>2141.3400879999999</v>
      </c>
      <c r="C813" s="125">
        <f t="shared" si="56"/>
        <v>-8.9921332766362827E-3</v>
      </c>
      <c r="D813" s="128">
        <f t="shared" si="57"/>
        <v>-8992.133276636283</v>
      </c>
      <c r="E813" s="128">
        <f t="shared" ca="1" si="58"/>
        <v>73567.600531975768</v>
      </c>
      <c r="F813" s="124">
        <f t="shared" ca="1" si="59"/>
        <v>3.1896580548810727E-2</v>
      </c>
      <c r="G813" s="128"/>
      <c r="H813" s="128"/>
      <c r="I813" s="124"/>
      <c r="J813" s="125"/>
      <c r="K813" s="128"/>
    </row>
    <row r="814" spans="1:11" x14ac:dyDescent="0.3">
      <c r="A814" s="73">
        <v>42662</v>
      </c>
      <c r="B814" s="130">
        <v>2144.290039</v>
      </c>
      <c r="C814" s="125">
        <f t="shared" si="56"/>
        <v>-7.1490145263437554E-3</v>
      </c>
      <c r="D814" s="128">
        <f t="shared" si="57"/>
        <v>-7149.0145263437553</v>
      </c>
      <c r="E814" s="128">
        <f t="shared" ca="1" si="58"/>
        <v>73567.600531975768</v>
      </c>
      <c r="F814" s="124">
        <f t="shared" ca="1" si="59"/>
        <v>4.4715995806519748E-2</v>
      </c>
      <c r="G814" s="128"/>
      <c r="H814" s="128"/>
      <c r="I814" s="124"/>
      <c r="J814" s="125"/>
      <c r="K814" s="128"/>
    </row>
    <row r="815" spans="1:11" x14ac:dyDescent="0.3">
      <c r="A815" s="73">
        <v>42661</v>
      </c>
      <c r="B815" s="130">
        <v>2139.6000979999999</v>
      </c>
      <c r="C815" s="125">
        <f t="shared" si="56"/>
        <v>-5.063911969197421E-3</v>
      </c>
      <c r="D815" s="128">
        <f t="shared" si="57"/>
        <v>-5063.9119691974211</v>
      </c>
      <c r="E815" s="128">
        <f t="shared" ca="1" si="58"/>
        <v>73567.600531975768</v>
      </c>
      <c r="F815" s="124">
        <f t="shared" ca="1" si="59"/>
        <v>5.9764114102490717E-2</v>
      </c>
      <c r="G815" s="128"/>
      <c r="H815" s="128"/>
      <c r="I815" s="124"/>
      <c r="J815" s="125"/>
      <c r="K815" s="128"/>
    </row>
    <row r="816" spans="1:11" x14ac:dyDescent="0.3">
      <c r="A816" s="73">
        <v>42660</v>
      </c>
      <c r="B816" s="130">
        <v>2126.5</v>
      </c>
      <c r="C816" s="125">
        <f t="shared" si="56"/>
        <v>-1.6055872564657458E-2</v>
      </c>
      <c r="D816" s="128">
        <f t="shared" si="57"/>
        <v>-16055.872564657458</v>
      </c>
      <c r="E816" s="128">
        <f t="shared" ca="1" si="58"/>
        <v>73567.600531975768</v>
      </c>
      <c r="F816" s="124">
        <f t="shared" ca="1" si="59"/>
        <v>4.7139744558569063E-2</v>
      </c>
      <c r="G816" s="128"/>
      <c r="H816" s="128"/>
      <c r="I816" s="124"/>
      <c r="J816" s="125"/>
      <c r="K816" s="128"/>
    </row>
    <row r="817" spans="1:11" x14ac:dyDescent="0.3">
      <c r="A817" s="73">
        <v>42657</v>
      </c>
      <c r="B817" s="130">
        <v>2132.9799800000001</v>
      </c>
      <c r="C817" s="125">
        <f t="shared" si="56"/>
        <v>-1.6275666625690799E-2</v>
      </c>
      <c r="D817" s="128">
        <f t="shared" si="57"/>
        <v>-16275.666625690799</v>
      </c>
      <c r="E817" s="128">
        <f t="shared" ca="1" si="58"/>
        <v>73567.600531975768</v>
      </c>
      <c r="F817" s="124">
        <f t="shared" ca="1" si="59"/>
        <v>4.8838028155890001E-2</v>
      </c>
      <c r="G817" s="128"/>
      <c r="H817" s="128"/>
      <c r="I817" s="124"/>
      <c r="J817" s="125"/>
      <c r="K817" s="128"/>
    </row>
    <row r="818" spans="1:11" x14ac:dyDescent="0.3">
      <c r="A818" s="73">
        <v>42656</v>
      </c>
      <c r="B818" s="130">
        <v>2132.5500489999999</v>
      </c>
      <c r="C818" s="125">
        <f t="shared" si="56"/>
        <v>-8.6372441510079723E-3</v>
      </c>
      <c r="D818" s="128">
        <f t="shared" si="57"/>
        <v>-8637.2441510079716</v>
      </c>
      <c r="E818" s="128">
        <f t="shared" ca="1" si="58"/>
        <v>73567.600531975768</v>
      </c>
      <c r="F818" s="124">
        <f t="shared" ca="1" si="59"/>
        <v>4.8910321986343375E-2</v>
      </c>
      <c r="G818" s="128"/>
      <c r="H818" s="128"/>
      <c r="I818" s="124"/>
      <c r="J818" s="125"/>
      <c r="K818" s="128"/>
    </row>
    <row r="819" spans="1:11" x14ac:dyDescent="0.3">
      <c r="A819" s="73">
        <v>42655</v>
      </c>
      <c r="B819" s="130">
        <v>2139.179932</v>
      </c>
      <c r="C819" s="125">
        <f t="shared" si="56"/>
        <v>-1.482482638403182E-2</v>
      </c>
      <c r="D819" s="128">
        <f t="shared" si="57"/>
        <v>-14824.82638403182</v>
      </c>
      <c r="E819" s="128">
        <f t="shared" ca="1" si="58"/>
        <v>73567.600531975768</v>
      </c>
      <c r="F819" s="124">
        <f t="shared" ca="1" si="59"/>
        <v>5.6980200139685078E-2</v>
      </c>
      <c r="G819" s="128"/>
      <c r="H819" s="128"/>
      <c r="I819" s="124"/>
      <c r="J819" s="125"/>
      <c r="K819" s="128"/>
    </row>
    <row r="820" spans="1:11" x14ac:dyDescent="0.3">
      <c r="A820" s="73">
        <v>42654</v>
      </c>
      <c r="B820" s="130">
        <v>2136.7299800000001</v>
      </c>
      <c r="C820" s="125">
        <f t="shared" si="56"/>
        <v>-1.0741066946795774E-2</v>
      </c>
      <c r="D820" s="128">
        <f t="shared" si="57"/>
        <v>-10741.066946795774</v>
      </c>
      <c r="E820" s="128">
        <f t="shared" ca="1" si="58"/>
        <v>73567.600531975768</v>
      </c>
      <c r="F820" s="124">
        <f t="shared" ca="1" si="59"/>
        <v>7.1450773585179261E-2</v>
      </c>
      <c r="G820" s="128"/>
      <c r="H820" s="128"/>
      <c r="I820" s="124"/>
      <c r="J820" s="125"/>
      <c r="K820" s="128"/>
    </row>
    <row r="821" spans="1:11" x14ac:dyDescent="0.3">
      <c r="A821" s="73">
        <v>42653</v>
      </c>
      <c r="B821" s="130">
        <v>2163.6599120000001</v>
      </c>
      <c r="C821" s="125">
        <f t="shared" si="56"/>
        <v>8.1821971008548822E-3</v>
      </c>
      <c r="D821" s="128">
        <f t="shared" si="57"/>
        <v>8182.1971008548826</v>
      </c>
      <c r="E821" s="128">
        <f t="shared" ca="1" si="58"/>
        <v>73567.600531975768</v>
      </c>
      <c r="F821" s="124">
        <f t="shared" ca="1" si="59"/>
        <v>7.9837687322102502E-2</v>
      </c>
      <c r="G821" s="128"/>
      <c r="H821" s="128"/>
      <c r="I821" s="124"/>
      <c r="J821" s="125"/>
      <c r="K821" s="128"/>
    </row>
    <row r="822" spans="1:11" x14ac:dyDescent="0.3">
      <c r="A822" s="73">
        <v>42650</v>
      </c>
      <c r="B822" s="130">
        <v>2153.73999</v>
      </c>
      <c r="C822" s="125">
        <f t="shared" si="56"/>
        <v>-5.05843852858745E-3</v>
      </c>
      <c r="D822" s="128">
        <f t="shared" si="57"/>
        <v>-5058.4385285874496</v>
      </c>
      <c r="E822" s="128">
        <f t="shared" ca="1" si="58"/>
        <v>73567.600531975768</v>
      </c>
      <c r="F822" s="124">
        <f t="shared" ca="1" si="59"/>
        <v>6.7550301683533709E-2</v>
      </c>
      <c r="G822" s="128"/>
      <c r="H822" s="128"/>
      <c r="I822" s="124"/>
      <c r="J822" s="125"/>
      <c r="K822" s="128"/>
    </row>
    <row r="823" spans="1:11" x14ac:dyDescent="0.3">
      <c r="A823" s="73">
        <v>42649</v>
      </c>
      <c r="B823" s="130">
        <v>2160.7700199999999</v>
      </c>
      <c r="C823" s="125">
        <f t="shared" si="56"/>
        <v>-7.5372328023093349E-3</v>
      </c>
      <c r="D823" s="128">
        <f t="shared" si="57"/>
        <v>-7537.2328023093351</v>
      </c>
      <c r="E823" s="128">
        <f t="shared" ca="1" si="58"/>
        <v>73567.600531975768</v>
      </c>
      <c r="F823" s="124">
        <f t="shared" ca="1" si="59"/>
        <v>7.2400976685568663E-2</v>
      </c>
      <c r="G823" s="128"/>
      <c r="H823" s="128"/>
      <c r="I823" s="124"/>
      <c r="J823" s="125"/>
      <c r="K823" s="128"/>
    </row>
    <row r="824" spans="1:11" x14ac:dyDescent="0.3">
      <c r="A824" s="73">
        <v>42648</v>
      </c>
      <c r="B824" s="130">
        <v>2159.7299800000001</v>
      </c>
      <c r="C824" s="125">
        <f t="shared" si="56"/>
        <v>-1.5672439886055267E-3</v>
      </c>
      <c r="D824" s="128">
        <f t="shared" si="57"/>
        <v>-1567.2439886055267</v>
      </c>
      <c r="E824" s="128">
        <f t="shared" ca="1" si="58"/>
        <v>73567.600531975768</v>
      </c>
      <c r="F824" s="124">
        <f t="shared" ca="1" si="59"/>
        <v>7.2662035469944541E-2</v>
      </c>
      <c r="G824" s="128"/>
      <c r="H824" s="128"/>
      <c r="I824" s="124"/>
      <c r="J824" s="125"/>
      <c r="K824" s="128"/>
    </row>
    <row r="825" spans="1:11" x14ac:dyDescent="0.3">
      <c r="A825" s="73">
        <v>42647</v>
      </c>
      <c r="B825" s="130">
        <v>2150.48999</v>
      </c>
      <c r="C825" s="125">
        <f t="shared" si="56"/>
        <v>5.0145717042351379E-3</v>
      </c>
      <c r="D825" s="128">
        <f t="shared" si="57"/>
        <v>5014.571704235138</v>
      </c>
      <c r="E825" s="128">
        <f t="shared" ca="1" si="58"/>
        <v>73567.600531975768</v>
      </c>
      <c r="F825" s="124">
        <f t="shared" ca="1" si="59"/>
        <v>7.7491588667186084E-2</v>
      </c>
      <c r="G825" s="128"/>
      <c r="H825" s="128"/>
      <c r="I825" s="124"/>
      <c r="J825" s="125"/>
      <c r="K825" s="128"/>
    </row>
    <row r="826" spans="1:11" x14ac:dyDescent="0.3">
      <c r="A826" s="73">
        <v>42646</v>
      </c>
      <c r="B826" s="130">
        <v>2161.1999510000001</v>
      </c>
      <c r="C826" s="125">
        <f t="shared" si="56"/>
        <v>1.032192340417315E-2</v>
      </c>
      <c r="D826" s="128">
        <f t="shared" si="57"/>
        <v>10321.923404173151</v>
      </c>
      <c r="E826" s="128">
        <f t="shared" ca="1" si="58"/>
        <v>73567.600531975768</v>
      </c>
      <c r="F826" s="124">
        <f t="shared" ca="1" si="59"/>
        <v>9.1559205913064767E-2</v>
      </c>
      <c r="G826" s="128"/>
      <c r="H826" s="128"/>
      <c r="I826" s="124"/>
      <c r="J826" s="125"/>
      <c r="K826" s="128"/>
    </row>
    <row r="827" spans="1:11" x14ac:dyDescent="0.3">
      <c r="A827" s="73">
        <v>42643</v>
      </c>
      <c r="B827" s="130">
        <v>2168.2700199999999</v>
      </c>
      <c r="C827" s="125">
        <f t="shared" si="56"/>
        <v>1.3608196300193054E-2</v>
      </c>
      <c r="D827" s="128">
        <f t="shared" si="57"/>
        <v>13608.196300193054</v>
      </c>
      <c r="E827" s="128">
        <f t="shared" ca="1" si="58"/>
        <v>73567.600531975768</v>
      </c>
      <c r="F827" s="124">
        <f t="shared" ca="1" si="59"/>
        <v>9.1200506545469517E-2</v>
      </c>
      <c r="G827" s="128"/>
      <c r="H827" s="128"/>
      <c r="I827" s="124"/>
      <c r="J827" s="125"/>
      <c r="K827" s="128"/>
    </row>
    <row r="828" spans="1:11" x14ac:dyDescent="0.3">
      <c r="A828" s="73">
        <v>42642</v>
      </c>
      <c r="B828" s="130">
        <v>2151.1298830000001</v>
      </c>
      <c r="C828" s="125">
        <f t="shared" si="56"/>
        <v>1.8022377271396106E-3</v>
      </c>
      <c r="D828" s="128">
        <f t="shared" si="57"/>
        <v>1802.2377271396106</v>
      </c>
      <c r="E828" s="128">
        <f t="shared" ca="1" si="58"/>
        <v>73567.600531975768</v>
      </c>
      <c r="F828" s="124">
        <f t="shared" ca="1" si="59"/>
        <v>0.10237470253342318</v>
      </c>
      <c r="G828" s="128"/>
      <c r="H828" s="128"/>
      <c r="I828" s="124"/>
      <c r="J828" s="125"/>
      <c r="K828" s="128"/>
    </row>
    <row r="829" spans="1:11" x14ac:dyDescent="0.3">
      <c r="A829" s="73">
        <v>42641</v>
      </c>
      <c r="B829" s="130">
        <v>2171.3701169999999</v>
      </c>
      <c r="C829" s="125">
        <f t="shared" si="56"/>
        <v>2.1451096106812173E-2</v>
      </c>
      <c r="D829" s="128">
        <f t="shared" si="57"/>
        <v>21451.096106812172</v>
      </c>
      <c r="E829" s="128">
        <f t="shared" ca="1" si="58"/>
        <v>73567.600531975768</v>
      </c>
      <c r="F829" s="124">
        <f t="shared" ca="1" si="59"/>
        <v>0.12867637198309811</v>
      </c>
      <c r="G829" s="128"/>
      <c r="H829" s="128"/>
      <c r="I829" s="124"/>
      <c r="J829" s="125"/>
      <c r="K829" s="128"/>
    </row>
    <row r="830" spans="1:11" x14ac:dyDescent="0.3">
      <c r="A830" s="73">
        <v>42640</v>
      </c>
      <c r="B830" s="130">
        <v>2159.929932</v>
      </c>
      <c r="C830" s="125">
        <f t="shared" si="56"/>
        <v>1.5472309470787149E-2</v>
      </c>
      <c r="D830" s="128">
        <f t="shared" si="57"/>
        <v>15472.30947078715</v>
      </c>
      <c r="E830" s="128">
        <f t="shared" ca="1" si="58"/>
        <v>73567.600531975768</v>
      </c>
      <c r="F830" s="124">
        <f t="shared" ca="1" si="59"/>
        <v>0.12494591197875482</v>
      </c>
      <c r="G830" s="128"/>
      <c r="H830" s="128"/>
      <c r="I830" s="124"/>
      <c r="J830" s="125"/>
      <c r="K830" s="128"/>
    </row>
    <row r="831" spans="1:11" x14ac:dyDescent="0.3">
      <c r="A831" s="73">
        <v>42639</v>
      </c>
      <c r="B831" s="130">
        <v>2146.1000979999999</v>
      </c>
      <c r="C831" s="125">
        <f t="shared" si="56"/>
        <v>-5.9933770408414633E-3</v>
      </c>
      <c r="D831" s="128">
        <f t="shared" si="57"/>
        <v>-5993.377040841463</v>
      </c>
      <c r="E831" s="128">
        <f t="shared" ca="1" si="58"/>
        <v>73567.600531975768</v>
      </c>
      <c r="F831" s="124">
        <f t="shared" ca="1" si="59"/>
        <v>0.1390645546275362</v>
      </c>
      <c r="G831" s="128"/>
      <c r="H831" s="128"/>
      <c r="I831" s="124"/>
      <c r="J831" s="125"/>
      <c r="K831" s="128"/>
    </row>
    <row r="832" spans="1:11" x14ac:dyDescent="0.3">
      <c r="A832" s="73">
        <v>42636</v>
      </c>
      <c r="B832" s="130">
        <v>2164.6899410000001</v>
      </c>
      <c r="C832" s="125">
        <f t="shared" si="56"/>
        <v>1.7332318664445401E-2</v>
      </c>
      <c r="D832" s="128">
        <f t="shared" si="57"/>
        <v>17332.3186644454</v>
      </c>
      <c r="E832" s="128">
        <f t="shared" ca="1" si="58"/>
        <v>73567.600531975768</v>
      </c>
      <c r="F832" s="124">
        <f t="shared" ca="1" si="59"/>
        <v>0.15034776725797783</v>
      </c>
      <c r="G832" s="128"/>
      <c r="H832" s="128"/>
      <c r="I832" s="124"/>
      <c r="J832" s="125"/>
      <c r="K832" s="128"/>
    </row>
    <row r="833" spans="1:11" x14ac:dyDescent="0.3">
      <c r="A833" s="73">
        <v>42635</v>
      </c>
      <c r="B833" s="130">
        <v>2177.179932</v>
      </c>
      <c r="C833" s="125">
        <f t="shared" si="56"/>
        <v>-1.8888355143478197E-3</v>
      </c>
      <c r="D833" s="128">
        <f t="shared" si="57"/>
        <v>-1888.8355143478198</v>
      </c>
      <c r="E833" s="128">
        <f t="shared" ca="1" si="58"/>
        <v>73567.600531975768</v>
      </c>
      <c r="F833" s="124">
        <f t="shared" ca="1" si="59"/>
        <v>0.12728984556207346</v>
      </c>
      <c r="G833" s="128"/>
      <c r="H833" s="128"/>
      <c r="I833" s="124"/>
      <c r="J833" s="125"/>
      <c r="K833" s="128"/>
    </row>
    <row r="834" spans="1:11" x14ac:dyDescent="0.3">
      <c r="A834" s="73">
        <v>42634</v>
      </c>
      <c r="B834" s="130">
        <v>2163.1201169999999</v>
      </c>
      <c r="C834" s="125">
        <f t="shared" si="56"/>
        <v>-1.0538933988100796E-2</v>
      </c>
      <c r="D834" s="128">
        <f t="shared" si="57"/>
        <v>-10538.933988100796</v>
      </c>
      <c r="E834" s="128">
        <f t="shared" ca="1" si="58"/>
        <v>73567.600531975768</v>
      </c>
      <c r="F834" s="124">
        <f t="shared" ca="1" si="59"/>
        <v>0.11948832867287873</v>
      </c>
      <c r="G834" s="128"/>
      <c r="H834" s="128"/>
      <c r="I834" s="124"/>
      <c r="J834" s="125"/>
      <c r="K834" s="128"/>
    </row>
    <row r="835" spans="1:11" x14ac:dyDescent="0.3">
      <c r="A835" s="73">
        <v>42633</v>
      </c>
      <c r="B835" s="130">
        <v>2139.76001</v>
      </c>
      <c r="C835" s="125">
        <f t="shared" si="56"/>
        <v>-2.1367664203355785E-2</v>
      </c>
      <c r="D835" s="128">
        <f t="shared" si="57"/>
        <v>-21367.664203355784</v>
      </c>
      <c r="E835" s="128">
        <f t="shared" ca="1" si="58"/>
        <v>73567.600531975768</v>
      </c>
      <c r="F835" s="124">
        <f t="shared" ca="1" si="59"/>
        <v>0.10367451307188857</v>
      </c>
      <c r="G835" s="128"/>
      <c r="H835" s="128"/>
      <c r="I835" s="124"/>
      <c r="J835" s="125"/>
      <c r="K835" s="128"/>
    </row>
    <row r="836" spans="1:11" x14ac:dyDescent="0.3">
      <c r="A836" s="73">
        <v>42632</v>
      </c>
      <c r="B836" s="130">
        <v>2139.1201169999999</v>
      </c>
      <c r="C836" s="125">
        <f t="shared" si="56"/>
        <v>-1.8743228550199831E-2</v>
      </c>
      <c r="D836" s="128">
        <f t="shared" si="57"/>
        <v>-18743.22855019983</v>
      </c>
      <c r="E836" s="128">
        <f t="shared" ca="1" si="58"/>
        <v>73567.600531975768</v>
      </c>
      <c r="F836" s="124">
        <f t="shared" ca="1" si="59"/>
        <v>0.10108410184113215</v>
      </c>
      <c r="G836" s="128"/>
      <c r="H836" s="128"/>
      <c r="I836" s="124"/>
      <c r="J836" s="125"/>
      <c r="K836" s="128"/>
    </row>
    <row r="837" spans="1:11" x14ac:dyDescent="0.3">
      <c r="A837" s="73">
        <v>42629</v>
      </c>
      <c r="B837" s="130">
        <v>2139.1599120000001</v>
      </c>
      <c r="C837" s="125">
        <f t="shared" si="56"/>
        <v>-1.4602596868302009E-2</v>
      </c>
      <c r="D837" s="128">
        <f t="shared" si="57"/>
        <v>-14602.596868302009</v>
      </c>
      <c r="E837" s="128">
        <f t="shared" ca="1" si="58"/>
        <v>73567.600531975768</v>
      </c>
      <c r="F837" s="124">
        <f t="shared" ca="1" si="59"/>
        <v>8.7540706537812207E-2</v>
      </c>
      <c r="G837" s="128"/>
      <c r="H837" s="128"/>
      <c r="I837" s="124"/>
      <c r="J837" s="125"/>
      <c r="K837" s="128"/>
    </row>
    <row r="838" spans="1:11" x14ac:dyDescent="0.3">
      <c r="A838" s="73">
        <v>42628</v>
      </c>
      <c r="B838" s="130">
        <v>2147.26001</v>
      </c>
      <c r="C838" s="125">
        <f t="shared" si="56"/>
        <v>-1.091224649793876E-2</v>
      </c>
      <c r="D838" s="128">
        <f t="shared" si="57"/>
        <v>-10912.246497938761</v>
      </c>
      <c r="E838" s="128">
        <f t="shared" ca="1" si="58"/>
        <v>73567.600531975768</v>
      </c>
      <c r="F838" s="124">
        <f t="shared" ca="1" si="59"/>
        <v>9.6643043363662251E-2</v>
      </c>
      <c r="G838" s="128"/>
      <c r="H838" s="128"/>
      <c r="I838" s="124"/>
      <c r="J838" s="125"/>
      <c r="K838" s="128"/>
    </row>
    <row r="839" spans="1:11" x14ac:dyDescent="0.3">
      <c r="A839" s="73">
        <v>42627</v>
      </c>
      <c r="B839" s="130">
        <v>2125.7700199999999</v>
      </c>
      <c r="C839" s="125">
        <f t="shared" si="56"/>
        <v>-2.3137554129784244E-2</v>
      </c>
      <c r="D839" s="128">
        <f t="shared" si="57"/>
        <v>-23137.554129784243</v>
      </c>
      <c r="E839" s="128">
        <f t="shared" ca="1" si="58"/>
        <v>73567.600531975768</v>
      </c>
      <c r="F839" s="124">
        <f t="shared" ca="1" si="59"/>
        <v>6.8118818378967827E-2</v>
      </c>
      <c r="G839" s="128"/>
      <c r="H839" s="128"/>
      <c r="I839" s="124"/>
      <c r="J839" s="125"/>
      <c r="K839" s="128"/>
    </row>
    <row r="840" spans="1:11" x14ac:dyDescent="0.3">
      <c r="A840" s="73">
        <v>42626</v>
      </c>
      <c r="B840" s="130">
        <v>2127.0200199999999</v>
      </c>
      <c r="C840" s="125">
        <f t="shared" ref="C840:C903" si="60">B840/B850-1</f>
        <v>-2.4472736799691086E-2</v>
      </c>
      <c r="D840" s="128">
        <f t="shared" ref="D840:D903" si="61">C840*$B$5</f>
        <v>-24472.736799691087</v>
      </c>
      <c r="E840" s="128">
        <f t="shared" ref="E840:E903" ca="1" si="62">ABS(_xlfn.PERCENTILE.INC(OFFSET(D840,0,0,Window),1-VaRLevel))</f>
        <v>73567.600531975768</v>
      </c>
      <c r="F840" s="124">
        <f t="shared" ca="1" si="59"/>
        <v>6.6009771466801315E-2</v>
      </c>
      <c r="G840" s="128"/>
      <c r="H840" s="128"/>
      <c r="I840" s="124"/>
      <c r="J840" s="125"/>
      <c r="K840" s="128"/>
    </row>
    <row r="841" spans="1:11" x14ac:dyDescent="0.3">
      <c r="A841" s="73">
        <v>42625</v>
      </c>
      <c r="B841" s="130">
        <v>2159.040039</v>
      </c>
      <c r="C841" s="125">
        <f t="shared" si="60"/>
        <v>-4.6103344429779813E-3</v>
      </c>
      <c r="D841" s="128">
        <f t="shared" si="61"/>
        <v>-4610.3344429779818</v>
      </c>
      <c r="E841" s="128">
        <f t="shared" ca="1" si="62"/>
        <v>73567.600531975768</v>
      </c>
      <c r="F841" s="124">
        <f t="shared" ref="F841:F904" ca="1" si="63">B841/OFFSET(B841,250,0)-1</f>
        <v>9.14771704574735E-2</v>
      </c>
      <c r="G841" s="128"/>
      <c r="H841" s="128"/>
      <c r="I841" s="124"/>
      <c r="J841" s="125"/>
      <c r="K841" s="128"/>
    </row>
    <row r="842" spans="1:11" x14ac:dyDescent="0.3">
      <c r="A842" s="73">
        <v>42622</v>
      </c>
      <c r="B842" s="130">
        <v>2127.8100589999999</v>
      </c>
      <c r="C842" s="125">
        <f t="shared" si="60"/>
        <v>-2.0557205667355194E-2</v>
      </c>
      <c r="D842" s="128">
        <f t="shared" si="61"/>
        <v>-20557.205667355192</v>
      </c>
      <c r="E842" s="128">
        <f t="shared" ca="1" si="62"/>
        <v>73567.600531975768</v>
      </c>
      <c r="F842" s="124">
        <f t="shared" ca="1" si="63"/>
        <v>8.9491726908823566E-2</v>
      </c>
      <c r="G842" s="128"/>
      <c r="H842" s="128"/>
      <c r="I842" s="124"/>
      <c r="J842" s="125"/>
      <c r="K842" s="128"/>
    </row>
    <row r="843" spans="1:11" x14ac:dyDescent="0.3">
      <c r="A843" s="73">
        <v>42621</v>
      </c>
      <c r="B843" s="130">
        <v>2181.3000489999999</v>
      </c>
      <c r="C843" s="125">
        <f t="shared" si="60"/>
        <v>2.6937576577297229E-3</v>
      </c>
      <c r="D843" s="128">
        <f t="shared" si="61"/>
        <v>2693.7576577297227</v>
      </c>
      <c r="E843" s="128">
        <f t="shared" ca="1" si="62"/>
        <v>73567.600531975768</v>
      </c>
      <c r="F843" s="124">
        <f t="shared" ca="1" si="63"/>
        <v>0.11231227887952788</v>
      </c>
      <c r="G843" s="128"/>
      <c r="H843" s="128"/>
      <c r="I843" s="124"/>
      <c r="J843" s="125"/>
      <c r="K843" s="128"/>
    </row>
    <row r="844" spans="1:11" x14ac:dyDescent="0.3">
      <c r="A844" s="73">
        <v>42620</v>
      </c>
      <c r="B844" s="130">
        <v>2186.1599120000001</v>
      </c>
      <c r="C844" s="125">
        <f t="shared" si="60"/>
        <v>-3.3837396916214235E-4</v>
      </c>
      <c r="D844" s="128">
        <f t="shared" si="61"/>
        <v>-338.37396916214237</v>
      </c>
      <c r="E844" s="128">
        <f t="shared" ca="1" si="62"/>
        <v>73567.600531975768</v>
      </c>
      <c r="F844" s="124">
        <f t="shared" ca="1" si="63"/>
        <v>0.11979258631048118</v>
      </c>
      <c r="G844" s="128"/>
      <c r="H844" s="128"/>
      <c r="I844" s="124"/>
      <c r="J844" s="125"/>
      <c r="K844" s="128"/>
    </row>
    <row r="845" spans="1:11" x14ac:dyDescent="0.3">
      <c r="A845" s="73">
        <v>42619</v>
      </c>
      <c r="B845" s="130">
        <v>2186.4799800000001</v>
      </c>
      <c r="C845" s="125">
        <f t="shared" si="60"/>
        <v>1.7593772625139614E-3</v>
      </c>
      <c r="D845" s="128">
        <f t="shared" si="61"/>
        <v>1759.3772625139613</v>
      </c>
      <c r="E845" s="128">
        <f t="shared" ca="1" si="62"/>
        <v>73567.600531975768</v>
      </c>
      <c r="F845" s="124">
        <f t="shared" ca="1" si="63"/>
        <v>0.12586761142466862</v>
      </c>
      <c r="G845" s="128"/>
      <c r="H845" s="128"/>
      <c r="I845" s="124"/>
      <c r="J845" s="125"/>
      <c r="K845" s="128"/>
    </row>
    <row r="846" spans="1:11" x14ac:dyDescent="0.3">
      <c r="A846" s="73">
        <v>42615</v>
      </c>
      <c r="B846" s="130">
        <v>2179.9799800000001</v>
      </c>
      <c r="C846" s="125">
        <f t="shared" si="60"/>
        <v>-1.781304194657829E-3</v>
      </c>
      <c r="D846" s="128">
        <f t="shared" si="61"/>
        <v>-1781.3041946578289</v>
      </c>
      <c r="E846" s="128">
        <f t="shared" ca="1" si="62"/>
        <v>73567.600531975768</v>
      </c>
      <c r="F846" s="124">
        <f t="shared" ca="1" si="63"/>
        <v>0.10692031743756214</v>
      </c>
      <c r="G846" s="128"/>
      <c r="H846" s="128"/>
      <c r="I846" s="124"/>
      <c r="J846" s="125"/>
      <c r="K846" s="128"/>
    </row>
    <row r="847" spans="1:11" x14ac:dyDescent="0.3">
      <c r="A847" s="73">
        <v>42614</v>
      </c>
      <c r="B847" s="130">
        <v>2170.860107</v>
      </c>
      <c r="C847" s="125">
        <f t="shared" si="60"/>
        <v>-7.3890100923721391E-3</v>
      </c>
      <c r="D847" s="128">
        <f t="shared" si="61"/>
        <v>-7389.0100923721393</v>
      </c>
      <c r="E847" s="128">
        <f t="shared" ca="1" si="62"/>
        <v>73567.600531975768</v>
      </c>
      <c r="F847" s="124">
        <f t="shared" ca="1" si="63"/>
        <v>0.12993834114167657</v>
      </c>
      <c r="G847" s="128"/>
      <c r="H847" s="128"/>
      <c r="I847" s="124"/>
      <c r="J847" s="125"/>
      <c r="K847" s="128"/>
    </row>
    <row r="848" spans="1:11" x14ac:dyDescent="0.3">
      <c r="A848" s="73">
        <v>42613</v>
      </c>
      <c r="B848" s="130">
        <v>2170.9499510000001</v>
      </c>
      <c r="C848" s="125">
        <f t="shared" si="60"/>
        <v>-5.1644747778728517E-3</v>
      </c>
      <c r="D848" s="128">
        <f t="shared" si="61"/>
        <v>-5164.4747778728515</v>
      </c>
      <c r="E848" s="128">
        <f t="shared" ca="1" si="62"/>
        <v>73567.600531975768</v>
      </c>
      <c r="F848" s="124">
        <f t="shared" ca="1" si="63"/>
        <v>0.11266289044640065</v>
      </c>
      <c r="G848" s="128"/>
      <c r="H848" s="128"/>
      <c r="I848" s="124"/>
      <c r="J848" s="125"/>
      <c r="K848" s="128"/>
    </row>
    <row r="849" spans="1:11" x14ac:dyDescent="0.3">
      <c r="A849" s="73">
        <v>42612</v>
      </c>
      <c r="B849" s="130">
        <v>2176.1201169999999</v>
      </c>
      <c r="C849" s="125">
        <f t="shared" si="60"/>
        <v>-9.3188489834261645E-4</v>
      </c>
      <c r="D849" s="128">
        <f t="shared" si="61"/>
        <v>-931.88489834261645</v>
      </c>
      <c r="E849" s="128">
        <f t="shared" ca="1" si="62"/>
        <v>73567.600531975768</v>
      </c>
      <c r="F849" s="124">
        <f t="shared" ca="1" si="63"/>
        <v>0.11661183140357823</v>
      </c>
      <c r="G849" s="128"/>
      <c r="H849" s="128"/>
      <c r="I849" s="124"/>
      <c r="J849" s="125"/>
      <c r="K849" s="128"/>
    </row>
    <row r="850" spans="1:11" x14ac:dyDescent="0.3">
      <c r="A850" s="73">
        <v>42611</v>
      </c>
      <c r="B850" s="130">
        <v>2180.3798830000001</v>
      </c>
      <c r="C850" s="125">
        <f t="shared" si="60"/>
        <v>-4.4608905495820972E-3</v>
      </c>
      <c r="D850" s="128">
        <f t="shared" si="61"/>
        <v>-4460.8905495820973</v>
      </c>
      <c r="E850" s="128">
        <f t="shared" ca="1" si="62"/>
        <v>73567.600531975768</v>
      </c>
      <c r="F850" s="124">
        <f t="shared" ca="1" si="63"/>
        <v>0.13926374080640058</v>
      </c>
      <c r="G850" s="128"/>
      <c r="H850" s="128"/>
      <c r="I850" s="124"/>
      <c r="J850" s="125"/>
      <c r="K850" s="128"/>
    </row>
    <row r="851" spans="1:11" x14ac:dyDescent="0.3">
      <c r="A851" s="73">
        <v>42608</v>
      </c>
      <c r="B851" s="130">
        <v>2169.040039</v>
      </c>
      <c r="C851" s="125">
        <f t="shared" si="60"/>
        <v>-6.8725577084978173E-3</v>
      </c>
      <c r="D851" s="128">
        <f t="shared" si="61"/>
        <v>-6872.5577084978177</v>
      </c>
      <c r="E851" s="128">
        <f t="shared" ca="1" si="62"/>
        <v>79062.270064976998</v>
      </c>
      <c r="F851" s="124">
        <f t="shared" ca="1" si="63"/>
        <v>9.9818464648157246E-2</v>
      </c>
      <c r="G851" s="128"/>
      <c r="H851" s="128"/>
      <c r="I851" s="124"/>
      <c r="J851" s="125"/>
      <c r="K851" s="128"/>
    </row>
    <row r="852" spans="1:11" x14ac:dyDescent="0.3">
      <c r="A852" s="73">
        <v>42607</v>
      </c>
      <c r="B852" s="130">
        <v>2172.469971</v>
      </c>
      <c r="C852" s="125">
        <f t="shared" si="60"/>
        <v>-6.0939375522517381E-3</v>
      </c>
      <c r="D852" s="128">
        <f t="shared" si="61"/>
        <v>-6093.9375522517385</v>
      </c>
      <c r="E852" s="128">
        <f t="shared" ca="1" si="62"/>
        <v>79062.270064976998</v>
      </c>
      <c r="F852" s="124">
        <f t="shared" ca="1" si="63"/>
        <v>9.2313714049469642E-2</v>
      </c>
      <c r="G852" s="128"/>
      <c r="H852" s="128"/>
      <c r="I852" s="124"/>
      <c r="J852" s="125"/>
      <c r="K852" s="128"/>
    </row>
    <row r="853" spans="1:11" x14ac:dyDescent="0.3">
      <c r="A853" s="73">
        <v>42606</v>
      </c>
      <c r="B853" s="130">
        <v>2175.4399410000001</v>
      </c>
      <c r="C853" s="125">
        <f t="shared" si="60"/>
        <v>-2.3005851661039856E-5</v>
      </c>
      <c r="D853" s="128">
        <f t="shared" si="61"/>
        <v>-23.005851661039856</v>
      </c>
      <c r="E853" s="128">
        <f t="shared" ca="1" si="62"/>
        <v>79062.270064976998</v>
      </c>
      <c r="F853" s="124">
        <f t="shared" ca="1" si="63"/>
        <v>9.4472849374602985E-2</v>
      </c>
      <c r="G853" s="128"/>
      <c r="H853" s="128"/>
      <c r="I853" s="124"/>
      <c r="J853" s="125"/>
      <c r="K853" s="128"/>
    </row>
    <row r="854" spans="1:11" x14ac:dyDescent="0.3">
      <c r="A854" s="73">
        <v>42605</v>
      </c>
      <c r="B854" s="130">
        <v>2186.8999020000001</v>
      </c>
      <c r="C854" s="125">
        <f t="shared" si="60"/>
        <v>2.3650444249316838E-3</v>
      </c>
      <c r="D854" s="128">
        <f t="shared" si="61"/>
        <v>2365.0444249316838</v>
      </c>
      <c r="E854" s="128">
        <f t="shared" ca="1" si="62"/>
        <v>79062.270064976998</v>
      </c>
      <c r="F854" s="124">
        <f t="shared" ca="1" si="63"/>
        <v>0.1269717191512969</v>
      </c>
      <c r="G854" s="128"/>
      <c r="H854" s="128"/>
      <c r="I854" s="124"/>
      <c r="J854" s="125"/>
      <c r="K854" s="128"/>
    </row>
    <row r="855" spans="1:11" x14ac:dyDescent="0.3">
      <c r="A855" s="73">
        <v>42604</v>
      </c>
      <c r="B855" s="130">
        <v>2182.639893</v>
      </c>
      <c r="C855" s="125">
        <f t="shared" si="60"/>
        <v>8.0242473754266186E-4</v>
      </c>
      <c r="D855" s="128">
        <f t="shared" si="61"/>
        <v>802.42473754266189</v>
      </c>
      <c r="E855" s="128">
        <f t="shared" ca="1" si="62"/>
        <v>79062.270064976998</v>
      </c>
      <c r="F855" s="124">
        <f t="shared" ca="1" si="63"/>
        <v>0.16868077946156412</v>
      </c>
      <c r="G855" s="128"/>
      <c r="H855" s="128"/>
      <c r="I855" s="124"/>
      <c r="J855" s="125"/>
      <c r="K855" s="128"/>
    </row>
    <row r="856" spans="1:11" x14ac:dyDescent="0.3">
      <c r="A856" s="73">
        <v>42601</v>
      </c>
      <c r="B856" s="130">
        <v>2183.8701169999999</v>
      </c>
      <c r="C856" s="125">
        <f t="shared" si="60"/>
        <v>4.5811246038507392E-4</v>
      </c>
      <c r="D856" s="128">
        <f t="shared" si="61"/>
        <v>458.11246038507392</v>
      </c>
      <c r="E856" s="128">
        <f t="shared" ca="1" si="62"/>
        <v>83747.873465294833</v>
      </c>
      <c r="F856" s="124">
        <f t="shared" ca="1" si="63"/>
        <v>0.15352769211422923</v>
      </c>
      <c r="G856" s="128"/>
      <c r="H856" s="128"/>
      <c r="I856" s="124"/>
      <c r="J856" s="125"/>
      <c r="K856" s="128"/>
    </row>
    <row r="857" spans="1:11" x14ac:dyDescent="0.3">
      <c r="A857" s="73">
        <v>42600</v>
      </c>
      <c r="B857" s="130">
        <v>2187.0200199999999</v>
      </c>
      <c r="C857" s="125">
        <f t="shared" si="60"/>
        <v>1.052097493357973E-2</v>
      </c>
      <c r="D857" s="128">
        <f t="shared" si="61"/>
        <v>10520.97493357973</v>
      </c>
      <c r="E857" s="128">
        <f t="shared" ca="1" si="62"/>
        <v>88931.240147518372</v>
      </c>
      <c r="F857" s="124">
        <f t="shared" ca="1" si="63"/>
        <v>0.10966111926849464</v>
      </c>
      <c r="G857" s="128"/>
      <c r="H857" s="128"/>
      <c r="I857" s="124"/>
      <c r="J857" s="125"/>
      <c r="K857" s="128"/>
    </row>
    <row r="858" spans="1:11" x14ac:dyDescent="0.3">
      <c r="A858" s="73">
        <v>42599</v>
      </c>
      <c r="B858" s="130">
        <v>2182.219971</v>
      </c>
      <c r="C858" s="125">
        <f t="shared" si="60"/>
        <v>8.5174308356263939E-3</v>
      </c>
      <c r="D858" s="128">
        <f t="shared" si="61"/>
        <v>8517.4308356263937</v>
      </c>
      <c r="E858" s="128">
        <f t="shared" ca="1" si="62"/>
        <v>88931.240147518372</v>
      </c>
      <c r="F858" s="124">
        <f t="shared" ca="1" si="63"/>
        <v>7.1959440809532094E-2</v>
      </c>
      <c r="G858" s="128"/>
      <c r="H858" s="128"/>
      <c r="I858" s="124"/>
      <c r="J858" s="125"/>
      <c r="K858" s="128"/>
    </row>
    <row r="859" spans="1:11" x14ac:dyDescent="0.3">
      <c r="A859" s="73">
        <v>42598</v>
      </c>
      <c r="B859" s="130">
        <v>2178.1499020000001</v>
      </c>
      <c r="C859" s="125">
        <f t="shared" si="60"/>
        <v>9.7911817248976796E-3</v>
      </c>
      <c r="D859" s="128">
        <f t="shared" si="61"/>
        <v>9791.1817248976804</v>
      </c>
      <c r="E859" s="128">
        <f t="shared" ca="1" si="62"/>
        <v>88931.240147518372</v>
      </c>
      <c r="F859" s="124">
        <f t="shared" ca="1" si="63"/>
        <v>4.7383783464176155E-2</v>
      </c>
      <c r="G859" s="128"/>
      <c r="H859" s="128"/>
      <c r="I859" s="124"/>
      <c r="J859" s="125"/>
      <c r="K859" s="128"/>
    </row>
    <row r="860" spans="1:11" x14ac:dyDescent="0.3">
      <c r="A860" s="73">
        <v>42597</v>
      </c>
      <c r="B860" s="130">
        <v>2190.1499020000001</v>
      </c>
      <c r="C860" s="125">
        <f t="shared" si="60"/>
        <v>8.8950881765732515E-3</v>
      </c>
      <c r="D860" s="128">
        <f t="shared" si="61"/>
        <v>8895.088176573252</v>
      </c>
      <c r="E860" s="128">
        <f t="shared" ca="1" si="62"/>
        <v>88931.240147518372</v>
      </c>
      <c r="F860" s="124">
        <f t="shared" ca="1" si="63"/>
        <v>4.4460438866487095E-2</v>
      </c>
      <c r="G860" s="128"/>
      <c r="H860" s="128"/>
      <c r="I860" s="124"/>
      <c r="J860" s="125"/>
      <c r="K860" s="128"/>
    </row>
    <row r="861" spans="1:11" x14ac:dyDescent="0.3">
      <c r="A861" s="73">
        <v>42594</v>
      </c>
      <c r="B861" s="130">
        <v>2184.0500489999999</v>
      </c>
      <c r="C861" s="125">
        <f t="shared" si="60"/>
        <v>4.8076695476850784E-3</v>
      </c>
      <c r="D861" s="128">
        <f t="shared" si="61"/>
        <v>4807.6695476850782</v>
      </c>
      <c r="E861" s="128">
        <f t="shared" ca="1" si="62"/>
        <v>88931.240147518372</v>
      </c>
      <c r="F861" s="124">
        <f t="shared" ca="1" si="63"/>
        <v>3.8816855791458549E-2</v>
      </c>
      <c r="G861" s="128"/>
      <c r="H861" s="128"/>
      <c r="I861" s="124"/>
      <c r="J861" s="125"/>
      <c r="K861" s="128"/>
    </row>
    <row r="862" spans="1:11" x14ac:dyDescent="0.3">
      <c r="A862" s="73">
        <v>42593</v>
      </c>
      <c r="B862" s="130">
        <v>2185.790039</v>
      </c>
      <c r="C862" s="125">
        <f t="shared" si="60"/>
        <v>7.2486380894216662E-3</v>
      </c>
      <c r="D862" s="128">
        <f t="shared" si="61"/>
        <v>7248.6380894216663</v>
      </c>
      <c r="E862" s="128">
        <f t="shared" ca="1" si="62"/>
        <v>88931.240147518372</v>
      </c>
      <c r="F862" s="124">
        <f t="shared" ca="1" si="63"/>
        <v>4.5062488999762396E-2</v>
      </c>
      <c r="G862" s="128"/>
      <c r="H862" s="128"/>
      <c r="I862" s="124"/>
      <c r="J862" s="125"/>
      <c r="K862" s="128"/>
    </row>
    <row r="863" spans="1:11" x14ac:dyDescent="0.3">
      <c r="A863" s="73">
        <v>42592</v>
      </c>
      <c r="B863" s="130">
        <v>2175.48999</v>
      </c>
      <c r="C863" s="125">
        <f t="shared" si="60"/>
        <v>4.1124314261327122E-3</v>
      </c>
      <c r="D863" s="128">
        <f t="shared" si="61"/>
        <v>4112.4314261327117</v>
      </c>
      <c r="E863" s="128">
        <f t="shared" ca="1" si="62"/>
        <v>88931.240147518372</v>
      </c>
      <c r="F863" s="124">
        <f t="shared" ca="1" si="63"/>
        <v>4.4206846404241329E-2</v>
      </c>
      <c r="G863" s="128"/>
      <c r="H863" s="128"/>
      <c r="I863" s="124"/>
      <c r="J863" s="125"/>
      <c r="K863" s="128"/>
    </row>
    <row r="864" spans="1:11" x14ac:dyDescent="0.3">
      <c r="A864" s="73">
        <v>42591</v>
      </c>
      <c r="B864" s="130">
        <v>2181.73999</v>
      </c>
      <c r="C864" s="125">
        <f t="shared" si="60"/>
        <v>5.7902333571837605E-3</v>
      </c>
      <c r="D864" s="128">
        <f t="shared" si="61"/>
        <v>5790.2333571837607</v>
      </c>
      <c r="E864" s="128">
        <f t="shared" ca="1" si="62"/>
        <v>88931.240147518372</v>
      </c>
      <c r="F864" s="124">
        <f t="shared" ca="1" si="63"/>
        <v>4.5871354355026872E-2</v>
      </c>
      <c r="G864" s="128"/>
      <c r="H864" s="128"/>
      <c r="I864" s="124"/>
      <c r="J864" s="125"/>
      <c r="K864" s="128"/>
    </row>
    <row r="865" spans="1:11" x14ac:dyDescent="0.3">
      <c r="A865" s="73">
        <v>42590</v>
      </c>
      <c r="B865" s="130">
        <v>2180.889893</v>
      </c>
      <c r="C865" s="125">
        <f t="shared" si="60"/>
        <v>5.7228626108873915E-3</v>
      </c>
      <c r="D865" s="128">
        <f t="shared" si="61"/>
        <v>5722.8626108873914</v>
      </c>
      <c r="E865" s="128">
        <f t="shared" ca="1" si="62"/>
        <v>88931.240147518372</v>
      </c>
      <c r="F865" s="124">
        <f t="shared" ca="1" si="63"/>
        <v>4.645708725758646E-2</v>
      </c>
      <c r="G865" s="128"/>
      <c r="H865" s="128"/>
      <c r="I865" s="124"/>
      <c r="J865" s="125"/>
      <c r="K865" s="128"/>
    </row>
    <row r="866" spans="1:11" x14ac:dyDescent="0.3">
      <c r="A866" s="73">
        <v>42587</v>
      </c>
      <c r="B866" s="130">
        <v>2182.8701169999999</v>
      </c>
      <c r="C866" s="125">
        <f t="shared" si="60"/>
        <v>3.6045883943978119E-3</v>
      </c>
      <c r="D866" s="128">
        <f t="shared" si="61"/>
        <v>3604.588394397812</v>
      </c>
      <c r="E866" s="128">
        <f t="shared" ca="1" si="62"/>
        <v>88931.240147518372</v>
      </c>
      <c r="F866" s="124">
        <f t="shared" ca="1" si="63"/>
        <v>3.7397079880524098E-2</v>
      </c>
      <c r="G866" s="128"/>
      <c r="H866" s="128"/>
      <c r="I866" s="124"/>
      <c r="J866" s="125"/>
      <c r="K866" s="128"/>
    </row>
    <row r="867" spans="1:11" x14ac:dyDescent="0.3">
      <c r="A867" s="73">
        <v>42586</v>
      </c>
      <c r="B867" s="130">
        <v>2164.25</v>
      </c>
      <c r="C867" s="125">
        <f t="shared" si="60"/>
        <v>-4.2487288902959275E-4</v>
      </c>
      <c r="D867" s="128">
        <f t="shared" si="61"/>
        <v>-424.87288902959273</v>
      </c>
      <c r="E867" s="128">
        <f t="shared" ca="1" si="62"/>
        <v>88931.240147518372</v>
      </c>
      <c r="F867" s="124">
        <f t="shared" ca="1" si="63"/>
        <v>4.172178514462499E-2</v>
      </c>
      <c r="G867" s="128"/>
      <c r="H867" s="128"/>
      <c r="I867" s="124"/>
      <c r="J867" s="125"/>
      <c r="K867" s="128"/>
    </row>
    <row r="868" spans="1:11" x14ac:dyDescent="0.3">
      <c r="A868" s="73">
        <v>42585</v>
      </c>
      <c r="B868" s="130">
        <v>2163.790039</v>
      </c>
      <c r="C868" s="125">
        <f t="shared" si="60"/>
        <v>-4.2475361087561669E-3</v>
      </c>
      <c r="D868" s="128">
        <f t="shared" si="61"/>
        <v>-4247.5361087561669</v>
      </c>
      <c r="E868" s="128">
        <f t="shared" ca="1" si="62"/>
        <v>88931.240147518372</v>
      </c>
      <c r="F868" s="124">
        <f t="shared" ca="1" si="63"/>
        <v>3.8506199834962507E-2</v>
      </c>
      <c r="G868" s="128"/>
      <c r="H868" s="128"/>
      <c r="I868" s="124"/>
      <c r="J868" s="125"/>
      <c r="K868" s="128"/>
    </row>
    <row r="869" spans="1:11" x14ac:dyDescent="0.3">
      <c r="A869" s="73">
        <v>42584</v>
      </c>
      <c r="B869" s="130">
        <v>2157.030029</v>
      </c>
      <c r="C869" s="125">
        <f t="shared" si="60"/>
        <v>-3.119540761784112E-3</v>
      </c>
      <c r="D869" s="128">
        <f t="shared" si="61"/>
        <v>-3119.540761784112</v>
      </c>
      <c r="E869" s="128">
        <f t="shared" ca="1" si="62"/>
        <v>88931.240147518372</v>
      </c>
      <c r="F869" s="124">
        <f t="shared" ca="1" si="63"/>
        <v>2.7235379173311536E-2</v>
      </c>
      <c r="G869" s="128"/>
      <c r="H869" s="128"/>
      <c r="I869" s="124"/>
      <c r="J869" s="125"/>
      <c r="K869" s="128"/>
    </row>
    <row r="870" spans="1:11" x14ac:dyDescent="0.3">
      <c r="A870" s="73">
        <v>42583</v>
      </c>
      <c r="B870" s="130">
        <v>2170.8400879999999</v>
      </c>
      <c r="C870" s="125">
        <f t="shared" si="60"/>
        <v>1.8229791060269118E-3</v>
      </c>
      <c r="D870" s="128">
        <f t="shared" si="61"/>
        <v>1822.9791060269117</v>
      </c>
      <c r="E870" s="128">
        <f t="shared" ca="1" si="62"/>
        <v>88931.240147518372</v>
      </c>
      <c r="F870" s="124">
        <f t="shared" ca="1" si="63"/>
        <v>3.7032091358138119E-2</v>
      </c>
      <c r="G870" s="128"/>
      <c r="H870" s="128"/>
      <c r="I870" s="124"/>
      <c r="J870" s="125"/>
      <c r="K870" s="128"/>
    </row>
    <row r="871" spans="1:11" x14ac:dyDescent="0.3">
      <c r="A871" s="73">
        <v>42580</v>
      </c>
      <c r="B871" s="130">
        <v>2173.6000979999999</v>
      </c>
      <c r="C871" s="125">
        <f t="shared" si="60"/>
        <v>5.4863711893491374E-3</v>
      </c>
      <c r="D871" s="128">
        <f t="shared" si="61"/>
        <v>5486.3711893491372</v>
      </c>
      <c r="E871" s="128">
        <f t="shared" ca="1" si="62"/>
        <v>88931.240147518372</v>
      </c>
      <c r="F871" s="124">
        <f t="shared" ca="1" si="63"/>
        <v>3.6014593427880603E-2</v>
      </c>
      <c r="G871" s="128"/>
      <c r="H871" s="128"/>
      <c r="I871" s="124"/>
      <c r="J871" s="125"/>
      <c r="K871" s="128"/>
    </row>
    <row r="872" spans="1:11" x14ac:dyDescent="0.3">
      <c r="A872" s="73">
        <v>42579</v>
      </c>
      <c r="B872" s="130">
        <v>2170.0600589999999</v>
      </c>
      <c r="C872" s="125">
        <f t="shared" si="60"/>
        <v>2.916260658578862E-3</v>
      </c>
      <c r="D872" s="128">
        <f t="shared" si="61"/>
        <v>2916.2606585788621</v>
      </c>
      <c r="E872" s="128">
        <f t="shared" ca="1" si="62"/>
        <v>88931.240147518372</v>
      </c>
      <c r="F872" s="124">
        <f t="shared" ca="1" si="63"/>
        <v>3.1475762524779904E-2</v>
      </c>
      <c r="G872" s="128"/>
      <c r="H872" s="128"/>
      <c r="I872" s="124"/>
      <c r="J872" s="125"/>
      <c r="K872" s="128"/>
    </row>
    <row r="873" spans="1:11" x14ac:dyDescent="0.3">
      <c r="A873" s="73">
        <v>42578</v>
      </c>
      <c r="B873" s="130">
        <v>2166.580078</v>
      </c>
      <c r="C873" s="125">
        <f t="shared" si="60"/>
        <v>6.5740332772885601E-3</v>
      </c>
      <c r="D873" s="128">
        <f t="shared" si="61"/>
        <v>6574.0332772885604</v>
      </c>
      <c r="E873" s="128">
        <f t="shared" ca="1" si="62"/>
        <v>88931.240147518372</v>
      </c>
      <c r="F873" s="124">
        <f t="shared" ca="1" si="63"/>
        <v>2.7482392935431976E-2</v>
      </c>
      <c r="G873" s="128"/>
      <c r="H873" s="128"/>
      <c r="I873" s="124"/>
      <c r="J873" s="125"/>
      <c r="K873" s="128"/>
    </row>
    <row r="874" spans="1:11" x14ac:dyDescent="0.3">
      <c r="A874" s="73">
        <v>42577</v>
      </c>
      <c r="B874" s="130">
        <v>2169.179932</v>
      </c>
      <c r="C874" s="125">
        <f t="shared" si="60"/>
        <v>7.9177190364920769E-3</v>
      </c>
      <c r="D874" s="128">
        <f t="shared" si="61"/>
        <v>7917.7190364920771</v>
      </c>
      <c r="E874" s="128">
        <f t="shared" ca="1" si="62"/>
        <v>88931.240147518372</v>
      </c>
      <c r="F874" s="124">
        <f t="shared" ca="1" si="63"/>
        <v>2.8744533994779164E-2</v>
      </c>
      <c r="G874" s="128"/>
      <c r="H874" s="128"/>
      <c r="I874" s="124"/>
      <c r="J874" s="125"/>
      <c r="K874" s="128"/>
    </row>
    <row r="875" spans="1:11" x14ac:dyDescent="0.3">
      <c r="A875" s="73">
        <v>42576</v>
      </c>
      <c r="B875" s="130">
        <v>2168.4799800000001</v>
      </c>
      <c r="C875" s="125">
        <f t="shared" si="60"/>
        <v>1.4654995082090005E-2</v>
      </c>
      <c r="D875" s="128">
        <f t="shared" si="61"/>
        <v>14654.995082090005</v>
      </c>
      <c r="E875" s="128">
        <f t="shared" ca="1" si="62"/>
        <v>88931.240147518372</v>
      </c>
      <c r="F875" s="124">
        <f t="shared" ca="1" si="63"/>
        <v>3.5939319240415601E-2</v>
      </c>
      <c r="G875" s="128"/>
      <c r="H875" s="128"/>
      <c r="I875" s="124"/>
      <c r="J875" s="125"/>
      <c r="K875" s="128"/>
    </row>
    <row r="876" spans="1:11" x14ac:dyDescent="0.3">
      <c r="A876" s="73">
        <v>42573</v>
      </c>
      <c r="B876" s="130">
        <v>2175.030029</v>
      </c>
      <c r="C876" s="125">
        <f t="shared" si="60"/>
        <v>2.1188848808163296E-2</v>
      </c>
      <c r="D876" s="128">
        <f t="shared" si="61"/>
        <v>21188.848808163297</v>
      </c>
      <c r="E876" s="128">
        <f t="shared" ca="1" si="62"/>
        <v>88931.240147518372</v>
      </c>
      <c r="F876" s="124">
        <f t="shared" ca="1" si="63"/>
        <v>5.1938510358389589E-2</v>
      </c>
      <c r="G876" s="128"/>
      <c r="H876" s="128"/>
      <c r="I876" s="124"/>
      <c r="J876" s="125"/>
      <c r="K876" s="128"/>
    </row>
    <row r="877" spans="1:11" x14ac:dyDescent="0.3">
      <c r="A877" s="73">
        <v>42572</v>
      </c>
      <c r="B877" s="130">
        <v>2165.169922</v>
      </c>
      <c r="C877" s="125">
        <f t="shared" si="60"/>
        <v>3.2065409763291974E-2</v>
      </c>
      <c r="D877" s="128">
        <f t="shared" si="61"/>
        <v>32065.409763291973</v>
      </c>
      <c r="E877" s="128">
        <f t="shared" ca="1" si="62"/>
        <v>88931.240147518372</v>
      </c>
      <c r="F877" s="124">
        <f t="shared" ca="1" si="63"/>
        <v>4.1122315788708175E-2</v>
      </c>
      <c r="G877" s="128"/>
      <c r="H877" s="128"/>
      <c r="I877" s="124"/>
      <c r="J877" s="125"/>
      <c r="K877" s="128"/>
    </row>
    <row r="878" spans="1:11" x14ac:dyDescent="0.3">
      <c r="A878" s="73">
        <v>42571</v>
      </c>
      <c r="B878" s="130">
        <v>2173.0200199999999</v>
      </c>
      <c r="C878" s="125">
        <f t="shared" si="60"/>
        <v>3.4904507102384574E-2</v>
      </c>
      <c r="D878" s="128">
        <f t="shared" si="61"/>
        <v>34904.507102384574</v>
      </c>
      <c r="E878" s="128">
        <f t="shared" ca="1" si="62"/>
        <v>88931.240147518372</v>
      </c>
      <c r="F878" s="124">
        <f t="shared" ca="1" si="63"/>
        <v>3.3713160956111432E-2</v>
      </c>
      <c r="G878" s="128"/>
      <c r="H878" s="128"/>
      <c r="I878" s="124"/>
      <c r="J878" s="125"/>
      <c r="K878" s="128"/>
    </row>
    <row r="879" spans="1:11" x14ac:dyDescent="0.3">
      <c r="A879" s="73">
        <v>42570</v>
      </c>
      <c r="B879" s="130">
        <v>2163.780029</v>
      </c>
      <c r="C879" s="125">
        <f t="shared" si="60"/>
        <v>3.6020194984563769E-2</v>
      </c>
      <c r="D879" s="128">
        <f t="shared" si="61"/>
        <v>36020.194984563772</v>
      </c>
      <c r="E879" s="128">
        <f t="shared" ca="1" si="62"/>
        <v>88931.240147518372</v>
      </c>
      <c r="F879" s="124">
        <f t="shared" ca="1" si="63"/>
        <v>2.3475216659447629E-2</v>
      </c>
      <c r="G879" s="128"/>
      <c r="H879" s="128"/>
      <c r="I879" s="124"/>
      <c r="J879" s="125"/>
      <c r="K879" s="128"/>
    </row>
    <row r="880" spans="1:11" x14ac:dyDescent="0.3">
      <c r="A880" s="73">
        <v>42569</v>
      </c>
      <c r="B880" s="130">
        <v>2166.889893</v>
      </c>
      <c r="C880" s="125">
        <f t="shared" si="60"/>
        <v>3.0404880520145117E-2</v>
      </c>
      <c r="D880" s="128">
        <f t="shared" si="61"/>
        <v>30404.880520145118</v>
      </c>
      <c r="E880" s="128">
        <f t="shared" ca="1" si="62"/>
        <v>88931.240147518372</v>
      </c>
      <c r="F880" s="124">
        <f t="shared" ca="1" si="63"/>
        <v>2.2498918407075186E-2</v>
      </c>
      <c r="G880" s="128"/>
      <c r="H880" s="128"/>
      <c r="I880" s="124"/>
      <c r="J880" s="125"/>
      <c r="K880" s="128"/>
    </row>
    <row r="881" spans="1:11" x14ac:dyDescent="0.3">
      <c r="A881" s="73">
        <v>42566</v>
      </c>
      <c r="B881" s="130">
        <v>2161.73999</v>
      </c>
      <c r="C881" s="125">
        <f t="shared" si="60"/>
        <v>2.9959063393642404E-2</v>
      </c>
      <c r="D881" s="128">
        <f t="shared" si="61"/>
        <v>29959.063393642406</v>
      </c>
      <c r="E881" s="128">
        <f t="shared" ca="1" si="62"/>
        <v>88931.240147518372</v>
      </c>
      <c r="F881" s="124">
        <f t="shared" ca="1" si="63"/>
        <v>1.5721597038018453E-2</v>
      </c>
      <c r="G881" s="128"/>
      <c r="H881" s="128"/>
      <c r="I881" s="124"/>
      <c r="J881" s="125"/>
      <c r="K881" s="128"/>
    </row>
    <row r="882" spans="1:11" x14ac:dyDescent="0.3">
      <c r="A882" s="73">
        <v>42565</v>
      </c>
      <c r="B882" s="130">
        <v>2163.75</v>
      </c>
      <c r="C882" s="125">
        <f t="shared" si="60"/>
        <v>4.4901161935887002E-2</v>
      </c>
      <c r="D882" s="128">
        <f t="shared" si="61"/>
        <v>44901.161935887001</v>
      </c>
      <c r="E882" s="128">
        <f t="shared" ca="1" si="62"/>
        <v>88931.240147518372</v>
      </c>
      <c r="F882" s="124">
        <f t="shared" ca="1" si="63"/>
        <v>1.7450113261841205E-2</v>
      </c>
      <c r="G882" s="128"/>
      <c r="H882" s="128"/>
      <c r="I882" s="124"/>
      <c r="J882" s="125"/>
      <c r="K882" s="128"/>
    </row>
    <row r="883" spans="1:11" x14ac:dyDescent="0.3">
      <c r="A883" s="73">
        <v>42564</v>
      </c>
      <c r="B883" s="130">
        <v>2152.429932</v>
      </c>
      <c r="C883" s="125">
        <f t="shared" si="60"/>
        <v>5.7138912298927425E-2</v>
      </c>
      <c r="D883" s="128">
        <f t="shared" si="61"/>
        <v>57138.912298927426</v>
      </c>
      <c r="E883" s="128">
        <f t="shared" ca="1" si="62"/>
        <v>88931.240147518372</v>
      </c>
      <c r="F883" s="124">
        <f t="shared" ca="1" si="63"/>
        <v>1.3246728310813305E-2</v>
      </c>
      <c r="G883" s="128"/>
      <c r="H883" s="128"/>
      <c r="I883" s="124"/>
      <c r="J883" s="125"/>
      <c r="K883" s="128"/>
    </row>
    <row r="884" spans="1:11" x14ac:dyDescent="0.3">
      <c r="A884" s="73">
        <v>42563</v>
      </c>
      <c r="B884" s="130">
        <v>2152.139893</v>
      </c>
      <c r="C884" s="125">
        <f t="shared" si="60"/>
        <v>7.5779465066732499E-2</v>
      </c>
      <c r="D884" s="128">
        <f t="shared" si="61"/>
        <v>75779.465066732504</v>
      </c>
      <c r="E884" s="128">
        <f t="shared" ca="1" si="62"/>
        <v>88931.240147518372</v>
      </c>
      <c r="F884" s="124">
        <f t="shared" ca="1" si="63"/>
        <v>2.1229948315713676E-2</v>
      </c>
      <c r="G884" s="128"/>
      <c r="H884" s="128"/>
      <c r="I884" s="124"/>
      <c r="J884" s="125"/>
      <c r="K884" s="128"/>
    </row>
    <row r="885" spans="1:11" x14ac:dyDescent="0.3">
      <c r="A885" s="73">
        <v>42562</v>
      </c>
      <c r="B885" s="130">
        <v>2137.1599120000001</v>
      </c>
      <c r="C885" s="125">
        <f t="shared" si="60"/>
        <v>4.8959157133511955E-2</v>
      </c>
      <c r="D885" s="128">
        <f t="shared" si="61"/>
        <v>48959.157133511952</v>
      </c>
      <c r="E885" s="128">
        <f t="shared" ca="1" si="62"/>
        <v>88931.240147518372</v>
      </c>
      <c r="F885" s="124">
        <f t="shared" ca="1" si="63"/>
        <v>1.3376306529523818E-2</v>
      </c>
      <c r="G885" s="128"/>
      <c r="H885" s="128"/>
      <c r="I885" s="124"/>
      <c r="J885" s="125"/>
      <c r="K885" s="128"/>
    </row>
    <row r="886" spans="1:11" x14ac:dyDescent="0.3">
      <c r="A886" s="73">
        <v>42559</v>
      </c>
      <c r="B886" s="130">
        <v>2129.8999020000001</v>
      </c>
      <c r="C886" s="125">
        <f t="shared" si="60"/>
        <v>7.845396563943563E-3</v>
      </c>
      <c r="D886" s="128">
        <f t="shared" si="61"/>
        <v>7845.3965639435628</v>
      </c>
      <c r="E886" s="128">
        <f t="shared" ca="1" si="62"/>
        <v>88931.240147518372</v>
      </c>
      <c r="F886" s="124">
        <f t="shared" ca="1" si="63"/>
        <v>1.4431226226776506E-2</v>
      </c>
      <c r="G886" s="128"/>
      <c r="H886" s="128"/>
      <c r="I886" s="124"/>
      <c r="J886" s="125"/>
      <c r="K886" s="128"/>
    </row>
    <row r="887" spans="1:11" x14ac:dyDescent="0.3">
      <c r="A887" s="73">
        <v>42558</v>
      </c>
      <c r="B887" s="130">
        <v>2097.8999020000001</v>
      </c>
      <c r="C887" s="125">
        <f t="shared" si="60"/>
        <v>5.9699111906426072E-3</v>
      </c>
      <c r="D887" s="128">
        <f t="shared" si="61"/>
        <v>5969.9111906426069</v>
      </c>
      <c r="E887" s="128">
        <f t="shared" ca="1" si="62"/>
        <v>88931.240147518372</v>
      </c>
      <c r="F887" s="124">
        <f t="shared" ca="1" si="63"/>
        <v>1.0247317179389537E-2</v>
      </c>
      <c r="G887" s="128"/>
      <c r="H887" s="128"/>
      <c r="I887" s="124"/>
      <c r="J887" s="125"/>
      <c r="K887" s="128"/>
    </row>
    <row r="888" spans="1:11" x14ac:dyDescent="0.3">
      <c r="A888" s="73">
        <v>42557</v>
      </c>
      <c r="B888" s="130">
        <v>2099.7299800000001</v>
      </c>
      <c r="C888" s="125">
        <f t="shared" si="60"/>
        <v>5.1845844741678082E-3</v>
      </c>
      <c r="D888" s="128">
        <f t="shared" si="61"/>
        <v>5184.5844741678084</v>
      </c>
      <c r="E888" s="128">
        <f t="shared" ca="1" si="62"/>
        <v>88931.240147518372</v>
      </c>
      <c r="F888" s="124">
        <f t="shared" ca="1" si="63"/>
        <v>2.3604389198776055E-2</v>
      </c>
      <c r="G888" s="128"/>
      <c r="H888" s="128"/>
      <c r="I888" s="124"/>
      <c r="J888" s="125"/>
      <c r="K888" s="128"/>
    </row>
    <row r="889" spans="1:11" x14ac:dyDescent="0.3">
      <c r="A889" s="73">
        <v>42556</v>
      </c>
      <c r="B889" s="130">
        <v>2088.5500489999999</v>
      </c>
      <c r="C889" s="125">
        <f t="shared" si="60"/>
        <v>2.544125285011356E-3</v>
      </c>
      <c r="D889" s="128">
        <f t="shared" si="61"/>
        <v>2544.125285011356</v>
      </c>
      <c r="E889" s="128">
        <f t="shared" ca="1" si="62"/>
        <v>88931.240147518372</v>
      </c>
      <c r="F889" s="124">
        <f t="shared" ca="1" si="63"/>
        <v>2.0457518466635793E-2</v>
      </c>
      <c r="G889" s="128"/>
      <c r="H889" s="128"/>
      <c r="I889" s="124"/>
      <c r="J889" s="125"/>
      <c r="K889" s="128"/>
    </row>
    <row r="890" spans="1:11" x14ac:dyDescent="0.3">
      <c r="A890" s="73">
        <v>42552</v>
      </c>
      <c r="B890" s="130">
        <v>2102.9499510000001</v>
      </c>
      <c r="C890" s="125">
        <f t="shared" si="60"/>
        <v>1.531946410534113E-2</v>
      </c>
      <c r="D890" s="128">
        <f t="shared" si="61"/>
        <v>15319.464105341129</v>
      </c>
      <c r="E890" s="128">
        <f t="shared" ca="1" si="62"/>
        <v>88931.240147518372</v>
      </c>
      <c r="F890" s="124">
        <f t="shared" ca="1" si="63"/>
        <v>1.0382667938119372E-2</v>
      </c>
      <c r="G890" s="128"/>
      <c r="H890" s="128"/>
      <c r="I890" s="124"/>
      <c r="J890" s="125"/>
      <c r="K890" s="128"/>
    </row>
    <row r="891" spans="1:11" x14ac:dyDescent="0.3">
      <c r="A891" s="73">
        <v>42551</v>
      </c>
      <c r="B891" s="130">
        <v>2098.860107</v>
      </c>
      <c r="C891" s="125">
        <f t="shared" si="60"/>
        <v>1.0043415560437863E-2</v>
      </c>
      <c r="D891" s="128">
        <f t="shared" si="61"/>
        <v>10043.415560437863</v>
      </c>
      <c r="E891" s="128">
        <f t="shared" ca="1" si="62"/>
        <v>88931.240147518372</v>
      </c>
      <c r="F891" s="124">
        <f t="shared" ca="1" si="63"/>
        <v>1.4549825429001739E-2</v>
      </c>
      <c r="G891" s="128"/>
      <c r="H891" s="128"/>
      <c r="I891" s="124"/>
      <c r="J891" s="125"/>
      <c r="K891" s="128"/>
    </row>
    <row r="892" spans="1:11" x14ac:dyDescent="0.3">
      <c r="A892" s="73">
        <v>42550</v>
      </c>
      <c r="B892" s="130">
        <v>2070.7700199999999</v>
      </c>
      <c r="C892" s="125">
        <f t="shared" si="60"/>
        <v>-3.523919864832914E-4</v>
      </c>
      <c r="D892" s="128">
        <f t="shared" si="61"/>
        <v>-352.39198648329142</v>
      </c>
      <c r="E892" s="128">
        <f t="shared" ca="1" si="62"/>
        <v>88931.240147518372</v>
      </c>
      <c r="F892" s="124">
        <f t="shared" ca="1" si="63"/>
        <v>-2.8939073546917493E-3</v>
      </c>
      <c r="G892" s="128"/>
      <c r="H892" s="128"/>
      <c r="I892" s="124"/>
      <c r="J892" s="125"/>
      <c r="K892" s="128"/>
    </row>
    <row r="893" spans="1:11" x14ac:dyDescent="0.3">
      <c r="A893" s="73">
        <v>42549</v>
      </c>
      <c r="B893" s="130">
        <v>2036.089966</v>
      </c>
      <c r="C893" s="125">
        <f t="shared" si="60"/>
        <v>-1.8903157447808239E-2</v>
      </c>
      <c r="D893" s="128">
        <f t="shared" si="61"/>
        <v>-18903.15744780824</v>
      </c>
      <c r="E893" s="128">
        <f t="shared" ca="1" si="62"/>
        <v>88931.240147518372</v>
      </c>
      <c r="F893" s="124">
        <f t="shared" ca="1" si="63"/>
        <v>-1.9894849164732387E-2</v>
      </c>
      <c r="G893" s="128"/>
      <c r="H893" s="128"/>
      <c r="I893" s="124"/>
      <c r="J893" s="125"/>
      <c r="K893" s="128"/>
    </row>
    <row r="894" spans="1:11" x14ac:dyDescent="0.3">
      <c r="A894" s="73">
        <v>42548</v>
      </c>
      <c r="B894" s="130">
        <v>2000.540039</v>
      </c>
      <c r="C894" s="125">
        <f t="shared" si="60"/>
        <v>-3.7767076357460794E-2</v>
      </c>
      <c r="D894" s="128">
        <f t="shared" si="61"/>
        <v>-37767.076357460792</v>
      </c>
      <c r="E894" s="128">
        <f t="shared" ca="1" si="62"/>
        <v>88931.240147518372</v>
      </c>
      <c r="F894" s="124">
        <f t="shared" ca="1" si="63"/>
        <v>-3.0328031348256124E-2</v>
      </c>
      <c r="G894" s="128"/>
      <c r="H894" s="128"/>
      <c r="I894" s="124"/>
      <c r="J894" s="125"/>
      <c r="K894" s="128"/>
    </row>
    <row r="895" spans="1:11" x14ac:dyDescent="0.3">
      <c r="A895" s="73">
        <v>42545</v>
      </c>
      <c r="B895" s="130">
        <v>2037.410034</v>
      </c>
      <c r="C895" s="125">
        <f t="shared" si="60"/>
        <v>-2.7985721897155535E-2</v>
      </c>
      <c r="D895" s="128">
        <f t="shared" si="61"/>
        <v>-27985.721897155534</v>
      </c>
      <c r="E895" s="128">
        <f t="shared" ca="1" si="62"/>
        <v>88931.240147518372</v>
      </c>
      <c r="F895" s="124">
        <f t="shared" ca="1" si="63"/>
        <v>-9.8315837814095808E-3</v>
      </c>
      <c r="G895" s="128"/>
      <c r="H895" s="128"/>
      <c r="I895" s="124"/>
      <c r="J895" s="125"/>
      <c r="K895" s="128"/>
    </row>
    <row r="896" spans="1:11" x14ac:dyDescent="0.3">
      <c r="A896" s="73">
        <v>42544</v>
      </c>
      <c r="B896" s="130">
        <v>2113.320068</v>
      </c>
      <c r="C896" s="125">
        <f t="shared" si="60"/>
        <v>-1.0210032807779212E-3</v>
      </c>
      <c r="D896" s="128">
        <f t="shared" si="61"/>
        <v>-1021.0032807779212</v>
      </c>
      <c r="E896" s="128">
        <f t="shared" ca="1" si="62"/>
        <v>88931.240147518372</v>
      </c>
      <c r="F896" s="124">
        <f t="shared" ca="1" si="63"/>
        <v>5.6293763264605445E-3</v>
      </c>
      <c r="G896" s="128"/>
      <c r="H896" s="128"/>
      <c r="I896" s="124"/>
      <c r="J896" s="125"/>
      <c r="K896" s="128"/>
    </row>
    <row r="897" spans="1:11" x14ac:dyDescent="0.3">
      <c r="A897" s="73">
        <v>42543</v>
      </c>
      <c r="B897" s="130">
        <v>2085.4499510000001</v>
      </c>
      <c r="C897" s="125">
        <f t="shared" si="60"/>
        <v>-1.5888748226158156E-2</v>
      </c>
      <c r="D897" s="128">
        <f t="shared" si="61"/>
        <v>-15888.748226158155</v>
      </c>
      <c r="E897" s="128">
        <f t="shared" ca="1" si="62"/>
        <v>88931.240147518372</v>
      </c>
      <c r="F897" s="124">
        <f t="shared" ca="1" si="63"/>
        <v>-8.0198008508886032E-3</v>
      </c>
      <c r="G897" s="128"/>
      <c r="H897" s="128"/>
      <c r="I897" s="124"/>
      <c r="J897" s="125"/>
      <c r="K897" s="128"/>
    </row>
    <row r="898" spans="1:11" x14ac:dyDescent="0.3">
      <c r="A898" s="73">
        <v>42542</v>
      </c>
      <c r="B898" s="130">
        <v>2088.8999020000001</v>
      </c>
      <c r="C898" s="125">
        <f t="shared" si="60"/>
        <v>-1.0998367660517538E-2</v>
      </c>
      <c r="D898" s="128">
        <f t="shared" si="61"/>
        <v>-10998.367660517539</v>
      </c>
      <c r="E898" s="128">
        <f t="shared" ca="1" si="62"/>
        <v>88931.240147518372</v>
      </c>
      <c r="F898" s="124">
        <f t="shared" ca="1" si="63"/>
        <v>-9.3333785163457472E-3</v>
      </c>
      <c r="G898" s="128"/>
      <c r="H898" s="128"/>
      <c r="I898" s="124"/>
      <c r="J898" s="125"/>
      <c r="K898" s="128"/>
    </row>
    <row r="899" spans="1:11" x14ac:dyDescent="0.3">
      <c r="A899" s="73">
        <v>42541</v>
      </c>
      <c r="B899" s="130">
        <v>2083.25</v>
      </c>
      <c r="C899" s="125">
        <f t="shared" si="60"/>
        <v>-1.2401530803084593E-2</v>
      </c>
      <c r="D899" s="128">
        <f t="shared" si="61"/>
        <v>-12401.530803084594</v>
      </c>
      <c r="E899" s="128">
        <f t="shared" ca="1" si="62"/>
        <v>88931.240147518372</v>
      </c>
      <c r="F899" s="124">
        <f t="shared" ca="1" si="63"/>
        <v>-1.9277823154417395E-2</v>
      </c>
      <c r="G899" s="128"/>
      <c r="H899" s="128"/>
      <c r="I899" s="124"/>
      <c r="J899" s="125"/>
      <c r="K899" s="128"/>
    </row>
    <row r="900" spans="1:11" x14ac:dyDescent="0.3">
      <c r="A900" s="73">
        <v>42538</v>
      </c>
      <c r="B900" s="130">
        <v>2071.219971</v>
      </c>
      <c r="C900" s="125">
        <f t="shared" si="60"/>
        <v>-1.3295943345874472E-2</v>
      </c>
      <c r="D900" s="128">
        <f t="shared" si="61"/>
        <v>-13295.943345874472</v>
      </c>
      <c r="E900" s="128">
        <f t="shared" ca="1" si="62"/>
        <v>88931.240147518372</v>
      </c>
      <c r="F900" s="124">
        <f t="shared" ca="1" si="63"/>
        <v>-2.4321136498823948E-2</v>
      </c>
      <c r="G900" s="128"/>
      <c r="H900" s="128"/>
      <c r="I900" s="124"/>
      <c r="J900" s="125"/>
      <c r="K900" s="128"/>
    </row>
    <row r="901" spans="1:11" x14ac:dyDescent="0.3">
      <c r="A901" s="73">
        <v>42537</v>
      </c>
      <c r="B901" s="130">
        <v>2077.98999</v>
      </c>
      <c r="C901" s="125">
        <f t="shared" si="60"/>
        <v>-1.295327886839015E-2</v>
      </c>
      <c r="D901" s="128">
        <f t="shared" si="61"/>
        <v>-12953.278868390151</v>
      </c>
      <c r="E901" s="128">
        <f t="shared" ca="1" si="62"/>
        <v>88931.240147518372</v>
      </c>
      <c r="F901" s="124">
        <f t="shared" ca="1" si="63"/>
        <v>-1.5165948725662015E-2</v>
      </c>
      <c r="G901" s="128"/>
      <c r="H901" s="128"/>
      <c r="I901" s="124"/>
      <c r="J901" s="125"/>
      <c r="K901" s="128"/>
    </row>
    <row r="902" spans="1:11" x14ac:dyDescent="0.3">
      <c r="A902" s="73">
        <v>42536</v>
      </c>
      <c r="B902" s="130">
        <v>2071.5</v>
      </c>
      <c r="C902" s="125">
        <f t="shared" si="60"/>
        <v>-1.3256647104543551E-2</v>
      </c>
      <c r="D902" s="128">
        <f t="shared" si="61"/>
        <v>-13256.64710454355</v>
      </c>
      <c r="E902" s="128">
        <f t="shared" ca="1" si="62"/>
        <v>88931.240147518372</v>
      </c>
      <c r="F902" s="124">
        <f t="shared" ca="1" si="63"/>
        <v>-2.3448544358245837E-2</v>
      </c>
      <c r="G902" s="128"/>
      <c r="H902" s="128"/>
      <c r="I902" s="124"/>
      <c r="J902" s="125"/>
      <c r="K902" s="128"/>
    </row>
    <row r="903" spans="1:11" x14ac:dyDescent="0.3">
      <c r="A903" s="73">
        <v>42535</v>
      </c>
      <c r="B903" s="130">
        <v>2075.320068</v>
      </c>
      <c r="C903" s="125">
        <f t="shared" si="60"/>
        <v>-1.0314925728048596E-2</v>
      </c>
      <c r="D903" s="128">
        <f t="shared" si="61"/>
        <v>-10314.925728048596</v>
      </c>
      <c r="E903" s="128">
        <f t="shared" ca="1" si="62"/>
        <v>88931.240147518372</v>
      </c>
      <c r="F903" s="124">
        <f t="shared" ca="1" si="63"/>
        <v>-1.1959338855478396E-2</v>
      </c>
      <c r="G903" s="128"/>
      <c r="H903" s="128"/>
      <c r="I903" s="124"/>
      <c r="J903" s="125"/>
      <c r="K903" s="128"/>
    </row>
    <row r="904" spans="1:11" x14ac:dyDescent="0.3">
      <c r="A904" s="73">
        <v>42534</v>
      </c>
      <c r="B904" s="130">
        <v>2079.0600589999999</v>
      </c>
      <c r="C904" s="125">
        <f t="shared" ref="C904:C967" si="64">B904/B914-1</f>
        <v>-9.5280742036166766E-3</v>
      </c>
      <c r="D904" s="128">
        <f t="shared" ref="D904:D967" si="65">C904*$B$5</f>
        <v>-9528.0742036166757</v>
      </c>
      <c r="E904" s="128">
        <f t="shared" ref="E904:E967" ca="1" si="66">ABS(_xlfn.PERCENTILE.INC(OFFSET(D904,0,0,Window),1-VaRLevel))</f>
        <v>88931.240147518372</v>
      </c>
      <c r="F904" s="124">
        <f t="shared" ca="1" si="63"/>
        <v>-8.2192729438429479E-3</v>
      </c>
      <c r="G904" s="128"/>
      <c r="H904" s="128"/>
      <c r="I904" s="124"/>
      <c r="J904" s="125"/>
      <c r="K904" s="128"/>
    </row>
    <row r="905" spans="1:11" x14ac:dyDescent="0.3">
      <c r="A905" s="73">
        <v>42531</v>
      </c>
      <c r="B905" s="130">
        <v>2096.070068</v>
      </c>
      <c r="C905" s="125">
        <f t="shared" si="64"/>
        <v>2.8563081766814769E-3</v>
      </c>
      <c r="D905" s="128">
        <f t="shared" si="65"/>
        <v>2856.3081766814767</v>
      </c>
      <c r="E905" s="128">
        <f t="shared" ca="1" si="66"/>
        <v>88931.240147518372</v>
      </c>
      <c r="F905" s="124">
        <f t="shared" ref="F905:F968" ca="1" si="67">B905/OFFSET(B905,250,0)-1</f>
        <v>5.5843258731327339E-3</v>
      </c>
      <c r="G905" s="128"/>
      <c r="H905" s="128"/>
      <c r="I905" s="124"/>
      <c r="J905" s="125"/>
      <c r="K905" s="128"/>
    </row>
    <row r="906" spans="1:11" x14ac:dyDescent="0.3">
      <c r="A906" s="73">
        <v>42530</v>
      </c>
      <c r="B906" s="130">
        <v>2115.4799800000001</v>
      </c>
      <c r="C906" s="125">
        <f t="shared" si="64"/>
        <v>1.1929903534366071E-2</v>
      </c>
      <c r="D906" s="128">
        <f t="shared" si="65"/>
        <v>11929.903534366071</v>
      </c>
      <c r="E906" s="128">
        <f t="shared" ca="1" si="66"/>
        <v>88931.240147518372</v>
      </c>
      <c r="F906" s="124">
        <f t="shared" ca="1" si="67"/>
        <v>1.0204751377956178E-2</v>
      </c>
      <c r="G906" s="128"/>
      <c r="H906" s="128"/>
      <c r="I906" s="124"/>
      <c r="J906" s="125"/>
      <c r="K906" s="128"/>
    </row>
    <row r="907" spans="1:11" x14ac:dyDescent="0.3">
      <c r="A907" s="73">
        <v>42529</v>
      </c>
      <c r="B907" s="130">
        <v>2119.1201169999999</v>
      </c>
      <c r="C907" s="125">
        <f t="shared" si="64"/>
        <v>2.0741239066436767E-2</v>
      </c>
      <c r="D907" s="128">
        <f t="shared" si="65"/>
        <v>20741.239066436767</v>
      </c>
      <c r="E907" s="128">
        <f t="shared" ca="1" si="66"/>
        <v>88931.240147518372</v>
      </c>
      <c r="F907" s="124">
        <f t="shared" ca="1" si="67"/>
        <v>4.8651923216449511E-3</v>
      </c>
      <c r="G907" s="128"/>
      <c r="H907" s="128"/>
      <c r="I907" s="124"/>
      <c r="J907" s="125"/>
      <c r="K907" s="128"/>
    </row>
    <row r="908" spans="1:11" x14ac:dyDescent="0.3">
      <c r="A908" s="73">
        <v>42528</v>
      </c>
      <c r="B908" s="130">
        <v>2112.1298830000001</v>
      </c>
      <c r="C908" s="125">
        <f t="shared" si="64"/>
        <v>3.1293257348276038E-2</v>
      </c>
      <c r="D908" s="128">
        <f t="shared" si="65"/>
        <v>31293.257348276038</v>
      </c>
      <c r="E908" s="128">
        <f t="shared" ca="1" si="66"/>
        <v>88931.240147518372</v>
      </c>
      <c r="F908" s="124">
        <f t="shared" ca="1" si="67"/>
        <v>3.2918165311128789E-3</v>
      </c>
      <c r="G908" s="128"/>
      <c r="H908" s="128"/>
      <c r="I908" s="124"/>
      <c r="J908" s="125"/>
      <c r="K908" s="128"/>
    </row>
    <row r="909" spans="1:11" x14ac:dyDescent="0.3">
      <c r="A909" s="73">
        <v>42527</v>
      </c>
      <c r="B909" s="130">
        <v>2109.4099120000001</v>
      </c>
      <c r="C909" s="125">
        <f t="shared" si="64"/>
        <v>2.7817222513267348E-2</v>
      </c>
      <c r="D909" s="128">
        <f t="shared" si="65"/>
        <v>27817.222513267348</v>
      </c>
      <c r="E909" s="128">
        <f t="shared" ca="1" si="66"/>
        <v>88931.240147518372</v>
      </c>
      <c r="F909" s="124">
        <f t="shared" ca="1" si="67"/>
        <v>1.4066298766193475E-2</v>
      </c>
      <c r="G909" s="128"/>
      <c r="H909" s="128"/>
      <c r="I909" s="124"/>
      <c r="J909" s="125"/>
      <c r="K909" s="128"/>
    </row>
    <row r="910" spans="1:11" x14ac:dyDescent="0.3">
      <c r="A910" s="73">
        <v>42524</v>
      </c>
      <c r="B910" s="130">
        <v>2099.1298830000001</v>
      </c>
      <c r="C910" s="125">
        <f t="shared" si="64"/>
        <v>2.8965041308191664E-2</v>
      </c>
      <c r="D910" s="128">
        <f t="shared" si="65"/>
        <v>28965.041308191663</v>
      </c>
      <c r="E910" s="128">
        <f t="shared" ca="1" si="66"/>
        <v>88931.240147518372</v>
      </c>
      <c r="F910" s="124">
        <f t="shared" ca="1" si="67"/>
        <v>9.5465034642527868E-3</v>
      </c>
      <c r="G910" s="128"/>
      <c r="H910" s="128"/>
      <c r="I910" s="124"/>
      <c r="J910" s="125"/>
      <c r="K910" s="128"/>
    </row>
    <row r="911" spans="1:11" x14ac:dyDescent="0.3">
      <c r="A911" s="73">
        <v>42523</v>
      </c>
      <c r="B911" s="130">
        <v>2105.26001</v>
      </c>
      <c r="C911" s="125">
        <f t="shared" si="64"/>
        <v>2.8144735552456446E-2</v>
      </c>
      <c r="D911" s="128">
        <f t="shared" si="65"/>
        <v>28144.735552456445</v>
      </c>
      <c r="E911" s="128">
        <f t="shared" ca="1" si="66"/>
        <v>88931.240147518372</v>
      </c>
      <c r="F911" s="124">
        <f t="shared" ca="1" si="67"/>
        <v>5.9392934623141436E-3</v>
      </c>
      <c r="G911" s="128"/>
      <c r="H911" s="128"/>
      <c r="I911" s="124"/>
      <c r="J911" s="125"/>
      <c r="K911" s="128"/>
    </row>
    <row r="912" spans="1:11" x14ac:dyDescent="0.3">
      <c r="A912" s="73">
        <v>42522</v>
      </c>
      <c r="B912" s="130">
        <v>2099.330078</v>
      </c>
      <c r="C912" s="125">
        <f t="shared" si="64"/>
        <v>2.5459097011496068E-2</v>
      </c>
      <c r="D912" s="128">
        <f t="shared" si="65"/>
        <v>25459.097011496069</v>
      </c>
      <c r="E912" s="128">
        <f t="shared" ca="1" si="66"/>
        <v>88931.240147518372</v>
      </c>
      <c r="F912" s="124">
        <f t="shared" ca="1" si="67"/>
        <v>1.6651986093703108E-3</v>
      </c>
      <c r="G912" s="128"/>
      <c r="H912" s="128"/>
      <c r="I912" s="124"/>
      <c r="J912" s="125"/>
      <c r="K912" s="128"/>
    </row>
    <row r="913" spans="1:11" x14ac:dyDescent="0.3">
      <c r="A913" s="73">
        <v>42521</v>
      </c>
      <c r="B913" s="130">
        <v>2096.9499510000001</v>
      </c>
      <c r="C913" s="125">
        <f t="shared" si="64"/>
        <v>1.4656518387046624E-2</v>
      </c>
      <c r="D913" s="128">
        <f t="shared" si="65"/>
        <v>14656.518387046624</v>
      </c>
      <c r="E913" s="128">
        <f t="shared" ca="1" si="66"/>
        <v>88931.240147518372</v>
      </c>
      <c r="F913" s="124">
        <f t="shared" ca="1" si="67"/>
        <v>-8.0981786077678475E-3</v>
      </c>
      <c r="G913" s="128"/>
      <c r="H913" s="128"/>
      <c r="I913" s="124"/>
      <c r="J913" s="125"/>
      <c r="K913" s="128"/>
    </row>
    <row r="914" spans="1:11" x14ac:dyDescent="0.3">
      <c r="A914" s="73">
        <v>42517</v>
      </c>
      <c r="B914" s="130">
        <v>2099.0600589999999</v>
      </c>
      <c r="C914" s="125">
        <f t="shared" si="64"/>
        <v>2.5627781738785993E-2</v>
      </c>
      <c r="D914" s="128">
        <f t="shared" si="65"/>
        <v>25627.781738785994</v>
      </c>
      <c r="E914" s="128">
        <f t="shared" ca="1" si="66"/>
        <v>88931.240147518372</v>
      </c>
      <c r="F914" s="124">
        <f t="shared" ca="1" si="67"/>
        <v>-4.9962260667282266E-3</v>
      </c>
      <c r="G914" s="128"/>
      <c r="H914" s="128"/>
      <c r="I914" s="124"/>
      <c r="J914" s="125"/>
      <c r="K914" s="128"/>
    </row>
    <row r="915" spans="1:11" x14ac:dyDescent="0.3">
      <c r="A915" s="73">
        <v>42516</v>
      </c>
      <c r="B915" s="130">
        <v>2090.1000979999999</v>
      </c>
      <c r="C915" s="125">
        <f t="shared" si="64"/>
        <v>1.2591378198217429E-2</v>
      </c>
      <c r="D915" s="128">
        <f t="shared" si="65"/>
        <v>12591.37819821743</v>
      </c>
      <c r="E915" s="128">
        <f t="shared" ca="1" si="66"/>
        <v>88931.240147518372</v>
      </c>
      <c r="F915" s="124">
        <f t="shared" ca="1" si="67"/>
        <v>-1.0242730938545552E-2</v>
      </c>
      <c r="G915" s="128"/>
      <c r="H915" s="128"/>
      <c r="I915" s="124"/>
      <c r="J915" s="125"/>
      <c r="K915" s="128"/>
    </row>
    <row r="916" spans="1:11" x14ac:dyDescent="0.3">
      <c r="A916" s="73">
        <v>42515</v>
      </c>
      <c r="B916" s="130">
        <v>2090.540039</v>
      </c>
      <c r="C916" s="125">
        <f t="shared" si="64"/>
        <v>1.2632881476358104E-2</v>
      </c>
      <c r="D916" s="128">
        <f t="shared" si="65"/>
        <v>12632.881476358105</v>
      </c>
      <c r="E916" s="128">
        <f t="shared" ca="1" si="66"/>
        <v>88931.240147518372</v>
      </c>
      <c r="F916" s="124">
        <f t="shared" ca="1" si="67"/>
        <v>-7.9956034979428159E-3</v>
      </c>
      <c r="G916" s="128"/>
      <c r="H916" s="128"/>
      <c r="I916" s="124"/>
      <c r="J916" s="125"/>
      <c r="K916" s="128"/>
    </row>
    <row r="917" spans="1:11" x14ac:dyDescent="0.3">
      <c r="A917" s="73">
        <v>42514</v>
      </c>
      <c r="B917" s="130">
        <v>2076.0600589999999</v>
      </c>
      <c r="C917" s="125">
        <f t="shared" si="64"/>
        <v>-3.9962936051332054E-3</v>
      </c>
      <c r="D917" s="128">
        <f t="shared" si="65"/>
        <v>-3996.2936051332053</v>
      </c>
      <c r="E917" s="128">
        <f t="shared" ca="1" si="66"/>
        <v>88931.240147518372</v>
      </c>
      <c r="F917" s="124">
        <f t="shared" ca="1" si="67"/>
        <v>-2.1091187329930761E-2</v>
      </c>
      <c r="G917" s="128"/>
      <c r="H917" s="128"/>
      <c r="I917" s="124"/>
      <c r="J917" s="125"/>
      <c r="K917" s="128"/>
    </row>
    <row r="918" spans="1:11" x14ac:dyDescent="0.3">
      <c r="A918" s="73">
        <v>42513</v>
      </c>
      <c r="B918" s="130">
        <v>2048.040039</v>
      </c>
      <c r="C918" s="125">
        <f t="shared" si="64"/>
        <v>-5.1731452065224559E-3</v>
      </c>
      <c r="D918" s="128">
        <f t="shared" si="65"/>
        <v>-5173.1452065224557</v>
      </c>
      <c r="E918" s="128">
        <f t="shared" ca="1" si="66"/>
        <v>88931.240147518372</v>
      </c>
      <c r="F918" s="124">
        <f t="shared" ca="1" si="67"/>
        <v>-3.5526560980339461E-2</v>
      </c>
      <c r="G918" s="128"/>
      <c r="H918" s="128"/>
      <c r="I918" s="124"/>
      <c r="J918" s="125"/>
      <c r="K918" s="128"/>
    </row>
    <row r="919" spans="1:11" x14ac:dyDescent="0.3">
      <c r="A919" s="73">
        <v>42510</v>
      </c>
      <c r="B919" s="130">
        <v>2052.320068</v>
      </c>
      <c r="C919" s="125">
        <f t="shared" si="64"/>
        <v>-2.3429738621086882E-3</v>
      </c>
      <c r="D919" s="128">
        <f t="shared" si="65"/>
        <v>-2342.9738621086881</v>
      </c>
      <c r="E919" s="128">
        <f t="shared" ca="1" si="66"/>
        <v>88931.240147518372</v>
      </c>
      <c r="F919" s="124">
        <f t="shared" ca="1" si="67"/>
        <v>-2.4655395973821159E-2</v>
      </c>
      <c r="G919" s="128"/>
      <c r="H919" s="128"/>
      <c r="I919" s="124"/>
      <c r="J919" s="125"/>
      <c r="K919" s="128"/>
    </row>
    <row r="920" spans="1:11" x14ac:dyDescent="0.3">
      <c r="A920" s="73">
        <v>42509</v>
      </c>
      <c r="B920" s="130">
        <v>2040.040039</v>
      </c>
      <c r="C920" s="125">
        <f t="shared" si="64"/>
        <v>-5.1641908117068258E-3</v>
      </c>
      <c r="D920" s="128">
        <f t="shared" si="65"/>
        <v>-5164.190811706826</v>
      </c>
      <c r="E920" s="128">
        <f t="shared" ca="1" si="66"/>
        <v>88931.240147518372</v>
      </c>
      <c r="F920" s="124">
        <f t="shared" ca="1" si="67"/>
        <v>-4.0459825975217134E-2</v>
      </c>
      <c r="G920" s="128"/>
      <c r="H920" s="128"/>
      <c r="I920" s="124"/>
      <c r="J920" s="125"/>
      <c r="K920" s="128"/>
    </row>
    <row r="921" spans="1:11" x14ac:dyDescent="0.3">
      <c r="A921" s="73">
        <v>42508</v>
      </c>
      <c r="B921" s="130">
        <v>2047.630005</v>
      </c>
      <c r="C921" s="125">
        <f t="shared" si="64"/>
        <v>-1.7015639264972293E-3</v>
      </c>
      <c r="D921" s="128">
        <f t="shared" si="65"/>
        <v>-1701.5639264972292</v>
      </c>
      <c r="E921" s="128">
        <f t="shared" ca="1" si="66"/>
        <v>88931.240147518372</v>
      </c>
      <c r="F921" s="124">
        <f t="shared" ca="1" si="67"/>
        <v>-3.904133636120799E-2</v>
      </c>
      <c r="G921" s="128"/>
      <c r="H921" s="128"/>
      <c r="I921" s="124"/>
      <c r="J921" s="125"/>
      <c r="K921" s="128"/>
    </row>
    <row r="922" spans="1:11" x14ac:dyDescent="0.3">
      <c r="A922" s="73">
        <v>42507</v>
      </c>
      <c r="B922" s="130">
        <v>2047.209961</v>
      </c>
      <c r="C922" s="125">
        <f t="shared" si="64"/>
        <v>-7.8319230596862743E-3</v>
      </c>
      <c r="D922" s="128">
        <f t="shared" si="65"/>
        <v>-7831.9230596862744</v>
      </c>
      <c r="E922" s="128">
        <f t="shared" ca="1" si="66"/>
        <v>88931.240147518372</v>
      </c>
      <c r="F922" s="124">
        <f t="shared" ca="1" si="67"/>
        <v>-3.6992324658255304E-2</v>
      </c>
      <c r="G922" s="128"/>
      <c r="H922" s="128"/>
      <c r="I922" s="124"/>
      <c r="J922" s="125"/>
      <c r="K922" s="128"/>
    </row>
    <row r="923" spans="1:11" x14ac:dyDescent="0.3">
      <c r="A923" s="73">
        <v>42506</v>
      </c>
      <c r="B923" s="130">
        <v>2066.6599120000001</v>
      </c>
      <c r="C923" s="125">
        <f t="shared" si="64"/>
        <v>-7.0960928220186181E-3</v>
      </c>
      <c r="D923" s="128">
        <f t="shared" si="65"/>
        <v>-7096.0928220186179</v>
      </c>
      <c r="E923" s="128">
        <f t="shared" ca="1" si="66"/>
        <v>88931.240147518372</v>
      </c>
      <c r="F923" s="124">
        <f t="shared" ca="1" si="67"/>
        <v>-2.8747674277400548E-2</v>
      </c>
      <c r="G923" s="128"/>
      <c r="H923" s="128"/>
      <c r="I923" s="124"/>
      <c r="J923" s="125"/>
      <c r="K923" s="128"/>
    </row>
    <row r="924" spans="1:11" x14ac:dyDescent="0.3">
      <c r="A924" s="73">
        <v>42503</v>
      </c>
      <c r="B924" s="130">
        <v>2046.6099850000001</v>
      </c>
      <c r="C924" s="125">
        <f t="shared" si="64"/>
        <v>-9.0495635290617216E-3</v>
      </c>
      <c r="D924" s="128">
        <f t="shared" si="65"/>
        <v>-9049.5635290617211</v>
      </c>
      <c r="E924" s="128">
        <f t="shared" ca="1" si="66"/>
        <v>88931.240147518372</v>
      </c>
      <c r="F924" s="124">
        <f t="shared" ca="1" si="67"/>
        <v>-3.8789201531406525E-2</v>
      </c>
      <c r="G924" s="128"/>
      <c r="H924" s="128"/>
      <c r="I924" s="124"/>
      <c r="J924" s="125"/>
      <c r="K924" s="128"/>
    </row>
    <row r="925" spans="1:11" x14ac:dyDescent="0.3">
      <c r="A925" s="73">
        <v>42502</v>
      </c>
      <c r="B925" s="130">
        <v>2064.110107</v>
      </c>
      <c r="C925" s="125">
        <f t="shared" si="64"/>
        <v>-5.6363307178673994E-3</v>
      </c>
      <c r="D925" s="128">
        <f t="shared" si="65"/>
        <v>-5636.3307178673995</v>
      </c>
      <c r="E925" s="128">
        <f t="shared" ca="1" si="66"/>
        <v>88931.240147518372</v>
      </c>
      <c r="F925" s="124">
        <f t="shared" ca="1" si="67"/>
        <v>-2.7615322510308182E-2</v>
      </c>
      <c r="G925" s="128"/>
      <c r="H925" s="128"/>
      <c r="I925" s="124"/>
      <c r="J925" s="125"/>
      <c r="K925" s="128"/>
    </row>
    <row r="926" spans="1:11" x14ac:dyDescent="0.3">
      <c r="A926" s="73">
        <v>42501</v>
      </c>
      <c r="B926" s="130">
        <v>2064.459961</v>
      </c>
      <c r="C926" s="125">
        <f t="shared" si="64"/>
        <v>-1.464808841157561E-2</v>
      </c>
      <c r="D926" s="128">
        <f t="shared" si="65"/>
        <v>-14648.088411575611</v>
      </c>
      <c r="E926" s="128">
        <f t="shared" ca="1" si="66"/>
        <v>88931.240147518372</v>
      </c>
      <c r="F926" s="124">
        <f t="shared" ca="1" si="67"/>
        <v>-2.670318909202174E-2</v>
      </c>
      <c r="G926" s="128"/>
      <c r="H926" s="128"/>
      <c r="I926" s="124"/>
      <c r="J926" s="125"/>
      <c r="K926" s="128"/>
    </row>
    <row r="927" spans="1:11" x14ac:dyDescent="0.3">
      <c r="A927" s="73">
        <v>42500</v>
      </c>
      <c r="B927" s="130">
        <v>2084.389893</v>
      </c>
      <c r="C927" s="125">
        <f t="shared" si="64"/>
        <v>-3.4947928341755308E-3</v>
      </c>
      <c r="D927" s="128">
        <f t="shared" si="65"/>
        <v>-3494.792834175531</v>
      </c>
      <c r="E927" s="128">
        <f t="shared" ca="1" si="66"/>
        <v>88931.240147518372</v>
      </c>
      <c r="F927" s="124">
        <f t="shared" ca="1" si="67"/>
        <v>-6.7144252669972815E-3</v>
      </c>
      <c r="G927" s="128"/>
      <c r="H927" s="128"/>
      <c r="I927" s="124"/>
      <c r="J927" s="125"/>
      <c r="K927" s="128"/>
    </row>
    <row r="928" spans="1:11" x14ac:dyDescent="0.3">
      <c r="A928" s="73">
        <v>42499</v>
      </c>
      <c r="B928" s="130">
        <v>2058.6899410000001</v>
      </c>
      <c r="C928" s="125">
        <f t="shared" si="64"/>
        <v>-1.3938230117209516E-2</v>
      </c>
      <c r="D928" s="128">
        <f t="shared" si="65"/>
        <v>-13938.230117209516</v>
      </c>
      <c r="E928" s="128">
        <f t="shared" ca="1" si="66"/>
        <v>88931.240147518372</v>
      </c>
      <c r="F928" s="124">
        <f t="shared" ca="1" si="67"/>
        <v>-1.9260534770054738E-2</v>
      </c>
      <c r="G928" s="128"/>
      <c r="H928" s="128"/>
      <c r="I928" s="124"/>
      <c r="J928" s="125"/>
      <c r="K928" s="128"/>
    </row>
    <row r="929" spans="1:11" x14ac:dyDescent="0.3">
      <c r="A929" s="73">
        <v>42496</v>
      </c>
      <c r="B929" s="130">
        <v>2057.139893</v>
      </c>
      <c r="C929" s="125">
        <f t="shared" si="64"/>
        <v>-1.6466108738677709E-2</v>
      </c>
      <c r="D929" s="128">
        <f t="shared" si="65"/>
        <v>-16466.108738677711</v>
      </c>
      <c r="E929" s="128">
        <f t="shared" ca="1" si="66"/>
        <v>88931.240147518372</v>
      </c>
      <c r="F929" s="124">
        <f t="shared" ca="1" si="67"/>
        <v>-2.2889610281813466E-2</v>
      </c>
      <c r="G929" s="128"/>
      <c r="H929" s="128"/>
      <c r="I929" s="124"/>
      <c r="J929" s="125"/>
      <c r="K929" s="128"/>
    </row>
    <row r="930" spans="1:11" x14ac:dyDescent="0.3">
      <c r="A930" s="73">
        <v>42495</v>
      </c>
      <c r="B930" s="130">
        <v>2050.6298830000001</v>
      </c>
      <c r="C930" s="125">
        <f t="shared" si="64"/>
        <v>-1.9531670104726562E-2</v>
      </c>
      <c r="D930" s="128">
        <f t="shared" si="65"/>
        <v>-19531.670104726563</v>
      </c>
      <c r="E930" s="128">
        <f t="shared" ca="1" si="66"/>
        <v>88931.240147518372</v>
      </c>
      <c r="F930" s="124">
        <f t="shared" ca="1" si="67"/>
        <v>-3.0939091710206923E-2</v>
      </c>
      <c r="G930" s="128"/>
      <c r="H930" s="128"/>
      <c r="I930" s="124"/>
      <c r="J930" s="125"/>
      <c r="K930" s="128"/>
    </row>
    <row r="931" spans="1:11" x14ac:dyDescent="0.3">
      <c r="A931" s="73">
        <v>42494</v>
      </c>
      <c r="B931" s="130">
        <v>2051.1201169999999</v>
      </c>
      <c r="C931" s="125">
        <f t="shared" si="64"/>
        <v>-2.4391070866783271E-2</v>
      </c>
      <c r="D931" s="128">
        <f t="shared" si="65"/>
        <v>-24391.07086678327</v>
      </c>
      <c r="E931" s="128">
        <f t="shared" ca="1" si="66"/>
        <v>88931.240147518372</v>
      </c>
      <c r="F931" s="124">
        <f t="shared" ca="1" si="67"/>
        <v>-1.7662779214559388E-2</v>
      </c>
      <c r="G931" s="128"/>
      <c r="H931" s="128"/>
      <c r="I931" s="124"/>
      <c r="J931" s="125"/>
      <c r="K931" s="128"/>
    </row>
    <row r="932" spans="1:11" x14ac:dyDescent="0.3">
      <c r="A932" s="73">
        <v>42493</v>
      </c>
      <c r="B932" s="130">
        <v>2063.3701169999999</v>
      </c>
      <c r="C932" s="125">
        <f t="shared" si="64"/>
        <v>-1.7816989302631203E-2</v>
      </c>
      <c r="D932" s="128">
        <f t="shared" si="65"/>
        <v>-17816.989302631202</v>
      </c>
      <c r="E932" s="128">
        <f t="shared" ca="1" si="66"/>
        <v>88931.240147518372</v>
      </c>
      <c r="F932" s="124">
        <f t="shared" ca="1" si="67"/>
        <v>-8.0666229793665556E-3</v>
      </c>
      <c r="G932" s="128"/>
      <c r="H932" s="128"/>
      <c r="I932" s="124"/>
      <c r="J932" s="125"/>
      <c r="K932" s="128"/>
    </row>
    <row r="933" spans="1:11" x14ac:dyDescent="0.3">
      <c r="A933" s="73">
        <v>42492</v>
      </c>
      <c r="B933" s="130">
        <v>2081.429932</v>
      </c>
      <c r="C933" s="125">
        <f t="shared" si="64"/>
        <v>-6.1643073510226909E-3</v>
      </c>
      <c r="D933" s="128">
        <f t="shared" si="65"/>
        <v>-6164.3073510226905</v>
      </c>
      <c r="E933" s="128">
        <f t="shared" ca="1" si="66"/>
        <v>88931.240147518372</v>
      </c>
      <c r="F933" s="124">
        <f t="shared" ca="1" si="67"/>
        <v>-3.843112167680407E-3</v>
      </c>
      <c r="G933" s="128"/>
      <c r="H933" s="128"/>
      <c r="I933" s="124"/>
      <c r="J933" s="125"/>
      <c r="K933" s="128"/>
    </row>
    <row r="934" spans="1:11" x14ac:dyDescent="0.3">
      <c r="A934" s="73">
        <v>42489</v>
      </c>
      <c r="B934" s="130">
        <v>2065.3000489999999</v>
      </c>
      <c r="C934" s="125">
        <f t="shared" si="64"/>
        <v>-7.4156335268452667E-3</v>
      </c>
      <c r="D934" s="128">
        <f t="shared" si="65"/>
        <v>-7415.6335268452667</v>
      </c>
      <c r="E934" s="128">
        <f t="shared" ca="1" si="66"/>
        <v>88931.240147518372</v>
      </c>
      <c r="F934" s="124">
        <f t="shared" ca="1" si="67"/>
        <v>-2.3263265010774581E-2</v>
      </c>
      <c r="G934" s="128"/>
      <c r="H934" s="128"/>
      <c r="I934" s="124"/>
      <c r="J934" s="125"/>
      <c r="K934" s="128"/>
    </row>
    <row r="935" spans="1:11" x14ac:dyDescent="0.3">
      <c r="A935" s="73">
        <v>42488</v>
      </c>
      <c r="B935" s="130">
        <v>2075.8100589999999</v>
      </c>
      <c r="C935" s="125">
        <f t="shared" si="64"/>
        <v>-3.3464743770116323E-3</v>
      </c>
      <c r="D935" s="128">
        <f t="shared" si="65"/>
        <v>-3346.4743770116324</v>
      </c>
      <c r="E935" s="128">
        <f t="shared" ca="1" si="66"/>
        <v>88931.240147518372</v>
      </c>
      <c r="F935" s="124">
        <f t="shared" ca="1" si="67"/>
        <v>-1.540584046747473E-2</v>
      </c>
      <c r="G935" s="128"/>
      <c r="H935" s="128"/>
      <c r="I935" s="124"/>
      <c r="J935" s="125"/>
      <c r="K935" s="128"/>
    </row>
    <row r="936" spans="1:11" x14ac:dyDescent="0.3">
      <c r="A936" s="73">
        <v>42487</v>
      </c>
      <c r="B936" s="130">
        <v>2095.1499020000001</v>
      </c>
      <c r="C936" s="125">
        <f t="shared" si="64"/>
        <v>6.1130705990239953E-3</v>
      </c>
      <c r="D936" s="128">
        <f t="shared" si="65"/>
        <v>6113.0705990239949</v>
      </c>
      <c r="E936" s="128">
        <f t="shared" ca="1" si="66"/>
        <v>88931.240147518372</v>
      </c>
      <c r="F936" s="124">
        <f t="shared" ca="1" si="67"/>
        <v>4.6223187391942755E-3</v>
      </c>
      <c r="G936" s="128"/>
      <c r="H936" s="128"/>
      <c r="I936" s="124"/>
      <c r="J936" s="125"/>
      <c r="K936" s="128"/>
    </row>
    <row r="937" spans="1:11" x14ac:dyDescent="0.3">
      <c r="A937" s="73">
        <v>42486</v>
      </c>
      <c r="B937" s="130">
        <v>2091.6999510000001</v>
      </c>
      <c r="C937" s="125">
        <f t="shared" si="64"/>
        <v>1.4541247318596184E-2</v>
      </c>
      <c r="D937" s="128">
        <f t="shared" si="65"/>
        <v>14541.247318596184</v>
      </c>
      <c r="E937" s="128">
        <f t="shared" ca="1" si="66"/>
        <v>88931.240147518372</v>
      </c>
      <c r="F937" s="124">
        <f t="shared" ca="1" si="67"/>
        <v>-7.1908993498785989E-3</v>
      </c>
      <c r="G937" s="128"/>
      <c r="H937" s="128"/>
      <c r="I937" s="124"/>
      <c r="J937" s="125"/>
      <c r="K937" s="128"/>
    </row>
    <row r="938" spans="1:11" x14ac:dyDescent="0.3">
      <c r="A938" s="73">
        <v>42485</v>
      </c>
      <c r="B938" s="130">
        <v>2087.790039</v>
      </c>
      <c r="C938" s="125">
        <f t="shared" si="64"/>
        <v>2.2429125130040362E-2</v>
      </c>
      <c r="D938" s="128">
        <f t="shared" si="65"/>
        <v>22429.12513004036</v>
      </c>
      <c r="E938" s="128">
        <f t="shared" ca="1" si="66"/>
        <v>88931.240147518372</v>
      </c>
      <c r="F938" s="124">
        <f t="shared" ca="1" si="67"/>
        <v>-1.2753206450125787E-2</v>
      </c>
      <c r="G938" s="128"/>
      <c r="H938" s="128"/>
      <c r="I938" s="124"/>
      <c r="J938" s="125"/>
      <c r="K938" s="128"/>
    </row>
    <row r="939" spans="1:11" x14ac:dyDescent="0.3">
      <c r="A939" s="73">
        <v>42482</v>
      </c>
      <c r="B939" s="130">
        <v>2091.580078</v>
      </c>
      <c r="C939" s="125">
        <f t="shared" si="64"/>
        <v>2.1478854520166291E-2</v>
      </c>
      <c r="D939" s="128">
        <f t="shared" si="65"/>
        <v>21478.854520166289</v>
      </c>
      <c r="E939" s="128">
        <f t="shared" ca="1" si="66"/>
        <v>88931.240147518372</v>
      </c>
      <c r="F939" s="124">
        <f t="shared" ca="1" si="67"/>
        <v>-8.2221443399120853E-3</v>
      </c>
      <c r="G939" s="128"/>
      <c r="H939" s="128"/>
      <c r="I939" s="124"/>
      <c r="J939" s="125"/>
      <c r="K939" s="128"/>
    </row>
    <row r="940" spans="1:11" x14ac:dyDescent="0.3">
      <c r="A940" s="73">
        <v>42481</v>
      </c>
      <c r="B940" s="130">
        <v>2091.4799800000001</v>
      </c>
      <c r="C940" s="125">
        <f t="shared" si="64"/>
        <v>2.4276263485955463E-2</v>
      </c>
      <c r="D940" s="128">
        <f t="shared" si="65"/>
        <v>24276.263485955464</v>
      </c>
      <c r="E940" s="128">
        <f t="shared" ca="1" si="66"/>
        <v>88931.240147518372</v>
      </c>
      <c r="F940" s="124">
        <f t="shared" ca="1" si="67"/>
        <v>-1.2376675401132298E-2</v>
      </c>
      <c r="G940" s="128"/>
      <c r="H940" s="128"/>
      <c r="I940" s="124"/>
      <c r="J940" s="125"/>
      <c r="K940" s="128"/>
    </row>
    <row r="941" spans="1:11" x14ac:dyDescent="0.3">
      <c r="A941" s="73">
        <v>42480</v>
      </c>
      <c r="B941" s="130">
        <v>2102.3999020000001</v>
      </c>
      <c r="C941" s="125">
        <f t="shared" si="64"/>
        <v>1.7293600070566351E-2</v>
      </c>
      <c r="D941" s="128">
        <f t="shared" si="65"/>
        <v>17293.60007056635</v>
      </c>
      <c r="E941" s="128">
        <f t="shared" ca="1" si="66"/>
        <v>88931.240147518372</v>
      </c>
      <c r="F941" s="124">
        <f t="shared" ca="1" si="67"/>
        <v>-4.9836153298432606E-3</v>
      </c>
      <c r="G941" s="128"/>
      <c r="H941" s="128"/>
      <c r="I941" s="124"/>
      <c r="J941" s="125"/>
      <c r="K941" s="128"/>
    </row>
    <row r="942" spans="1:11" x14ac:dyDescent="0.3">
      <c r="A942" s="73">
        <v>42479</v>
      </c>
      <c r="B942" s="130">
        <v>2100.8000489999999</v>
      </c>
      <c r="C942" s="125">
        <f t="shared" si="64"/>
        <v>2.7200674664292102E-2</v>
      </c>
      <c r="D942" s="128">
        <f t="shared" si="65"/>
        <v>27200.674664292103</v>
      </c>
      <c r="E942" s="128">
        <f t="shared" ca="1" si="66"/>
        <v>88931.240147518372</v>
      </c>
      <c r="F942" s="124">
        <f t="shared" ca="1" si="67"/>
        <v>-3.396607209087299E-3</v>
      </c>
      <c r="G942" s="128"/>
      <c r="H942" s="128"/>
      <c r="I942" s="124"/>
      <c r="J942" s="125"/>
      <c r="K942" s="128"/>
    </row>
    <row r="943" spans="1:11" x14ac:dyDescent="0.3">
      <c r="A943" s="73">
        <v>42478</v>
      </c>
      <c r="B943" s="130">
        <v>2094.3400879999999</v>
      </c>
      <c r="C943" s="125">
        <f t="shared" si="64"/>
        <v>1.3653645509951629E-2</v>
      </c>
      <c r="D943" s="128">
        <f t="shared" si="65"/>
        <v>13653.645509951628</v>
      </c>
      <c r="E943" s="128">
        <f t="shared" ca="1" si="66"/>
        <v>88931.240147518372</v>
      </c>
      <c r="F943" s="124">
        <f t="shared" ca="1" si="67"/>
        <v>-1.406553669327737E-3</v>
      </c>
      <c r="G943" s="128"/>
      <c r="H943" s="128"/>
      <c r="I943" s="124"/>
      <c r="J943" s="125"/>
      <c r="K943" s="128"/>
    </row>
    <row r="944" spans="1:11" x14ac:dyDescent="0.3">
      <c r="A944" s="73">
        <v>42475</v>
      </c>
      <c r="B944" s="130">
        <v>2080.7299800000001</v>
      </c>
      <c r="C944" s="125">
        <f t="shared" si="64"/>
        <v>3.835405054455121E-3</v>
      </c>
      <c r="D944" s="128">
        <f t="shared" si="65"/>
        <v>3835.405054455121</v>
      </c>
      <c r="E944" s="128">
        <f t="shared" ca="1" si="66"/>
        <v>88931.240147518372</v>
      </c>
      <c r="F944" s="124">
        <f t="shared" ca="1" si="67"/>
        <v>-9.3648461806108418E-3</v>
      </c>
      <c r="G944" s="128"/>
      <c r="H944" s="128"/>
      <c r="I944" s="124"/>
      <c r="J944" s="125"/>
      <c r="K944" s="128"/>
    </row>
    <row r="945" spans="1:11" x14ac:dyDescent="0.3">
      <c r="A945" s="73">
        <v>42474</v>
      </c>
      <c r="B945" s="130">
        <v>2082.780029</v>
      </c>
      <c r="C945" s="125">
        <f t="shared" si="64"/>
        <v>1.1185896817976548E-2</v>
      </c>
      <c r="D945" s="128">
        <f t="shared" si="65"/>
        <v>11185.896817976549</v>
      </c>
      <c r="E945" s="128">
        <f t="shared" ca="1" si="66"/>
        <v>88931.240147518372</v>
      </c>
      <c r="F945" s="124">
        <f t="shared" ca="1" si="67"/>
        <v>7.6884125942067172E-4</v>
      </c>
      <c r="G945" s="128"/>
      <c r="H945" s="128"/>
      <c r="I945" s="124"/>
      <c r="J945" s="125"/>
      <c r="K945" s="128"/>
    </row>
    <row r="946" spans="1:11" x14ac:dyDescent="0.3">
      <c r="A946" s="73">
        <v>42473</v>
      </c>
      <c r="B946" s="130">
        <v>2082.419922</v>
      </c>
      <c r="C946" s="125">
        <f t="shared" si="64"/>
        <v>8.9488463569822319E-3</v>
      </c>
      <c r="D946" s="128">
        <f t="shared" si="65"/>
        <v>8948.8463569822325</v>
      </c>
      <c r="E946" s="128">
        <f t="shared" ca="1" si="66"/>
        <v>88931.240147518372</v>
      </c>
      <c r="F946" s="124">
        <f t="shared" ca="1" si="67"/>
        <v>-1.0722173552948799E-2</v>
      </c>
      <c r="G946" s="128"/>
      <c r="H946" s="128"/>
      <c r="I946" s="124"/>
      <c r="J946" s="125"/>
      <c r="K946" s="128"/>
    </row>
    <row r="947" spans="1:11" x14ac:dyDescent="0.3">
      <c r="A947" s="73">
        <v>42472</v>
      </c>
      <c r="B947" s="130">
        <v>2061.719971</v>
      </c>
      <c r="C947" s="125">
        <f t="shared" si="64"/>
        <v>3.2651719297465132E-3</v>
      </c>
      <c r="D947" s="128">
        <f t="shared" si="65"/>
        <v>3265.1719297465133</v>
      </c>
      <c r="E947" s="128">
        <f t="shared" ca="1" si="66"/>
        <v>88931.240147518372</v>
      </c>
      <c r="F947" s="124">
        <f t="shared" ca="1" si="67"/>
        <v>-2.131836843406254E-2</v>
      </c>
      <c r="G947" s="128"/>
      <c r="H947" s="128"/>
      <c r="I947" s="124"/>
      <c r="J947" s="125"/>
      <c r="K947" s="128"/>
    </row>
    <row r="948" spans="1:11" x14ac:dyDescent="0.3">
      <c r="A948" s="73">
        <v>42471</v>
      </c>
      <c r="B948" s="130">
        <v>2041.98999</v>
      </c>
      <c r="C948" s="125">
        <f t="shared" si="64"/>
        <v>2.4250464550072959E-3</v>
      </c>
      <c r="D948" s="128">
        <f t="shared" si="65"/>
        <v>2425.0464550072957</v>
      </c>
      <c r="E948" s="128">
        <f t="shared" ca="1" si="66"/>
        <v>88931.240147518372</v>
      </c>
      <c r="F948" s="124">
        <f t="shared" ca="1" si="67"/>
        <v>-2.5693800928957122E-2</v>
      </c>
      <c r="G948" s="128"/>
      <c r="H948" s="128"/>
      <c r="I948" s="124"/>
      <c r="J948" s="125"/>
      <c r="K948" s="128"/>
    </row>
    <row r="949" spans="1:11" x14ac:dyDescent="0.3">
      <c r="A949" s="73">
        <v>42468</v>
      </c>
      <c r="B949" s="130">
        <v>2047.599976</v>
      </c>
      <c r="C949" s="125">
        <f t="shared" si="64"/>
        <v>5.7271016522584262E-3</v>
      </c>
      <c r="D949" s="128">
        <f t="shared" si="65"/>
        <v>5727.1016522584259</v>
      </c>
      <c r="E949" s="128">
        <f t="shared" ca="1" si="66"/>
        <v>88931.240147518372</v>
      </c>
      <c r="F949" s="124">
        <f t="shared" ca="1" si="67"/>
        <v>-2.1424830200718059E-2</v>
      </c>
      <c r="G949" s="128"/>
      <c r="H949" s="128"/>
      <c r="I949" s="124"/>
      <c r="J949" s="125"/>
      <c r="K949" s="128"/>
    </row>
    <row r="950" spans="1:11" x14ac:dyDescent="0.3">
      <c r="A950" s="73">
        <v>42467</v>
      </c>
      <c r="B950" s="130">
        <v>2041.910034</v>
      </c>
      <c r="C950" s="125">
        <f t="shared" si="64"/>
        <v>2.5531730583017165E-3</v>
      </c>
      <c r="D950" s="128">
        <f t="shared" si="65"/>
        <v>2553.1730583017165</v>
      </c>
      <c r="E950" s="128">
        <f t="shared" ca="1" si="66"/>
        <v>88931.240147518372</v>
      </c>
      <c r="F950" s="124">
        <f t="shared" ca="1" si="67"/>
        <v>-2.8614798488971194E-2</v>
      </c>
      <c r="G950" s="128"/>
      <c r="H950" s="128"/>
      <c r="I950" s="124"/>
      <c r="J950" s="125"/>
      <c r="K950" s="128"/>
    </row>
    <row r="951" spans="1:11" x14ac:dyDescent="0.3">
      <c r="A951" s="73">
        <v>42466</v>
      </c>
      <c r="B951" s="130">
        <v>2066.6599120000001</v>
      </c>
      <c r="C951" s="125">
        <f t="shared" si="64"/>
        <v>8.2251256693184338E-3</v>
      </c>
      <c r="D951" s="128">
        <f t="shared" si="65"/>
        <v>8225.1256693184332</v>
      </c>
      <c r="E951" s="128">
        <f t="shared" ca="1" si="66"/>
        <v>88931.240147518372</v>
      </c>
      <c r="F951" s="124">
        <f t="shared" ca="1" si="67"/>
        <v>-1.1725447258165378E-2</v>
      </c>
      <c r="G951" s="128"/>
      <c r="H951" s="128"/>
      <c r="I951" s="124"/>
      <c r="J951" s="125"/>
      <c r="K951" s="128"/>
    </row>
    <row r="952" spans="1:11" x14ac:dyDescent="0.3">
      <c r="A952" s="73">
        <v>42465</v>
      </c>
      <c r="B952" s="130">
        <v>2045.170044</v>
      </c>
      <c r="C952" s="125">
        <f t="shared" si="64"/>
        <v>-3.134165379631404E-3</v>
      </c>
      <c r="D952" s="128">
        <f t="shared" si="65"/>
        <v>-3134.165379631404</v>
      </c>
      <c r="E952" s="128">
        <f t="shared" ca="1" si="66"/>
        <v>88931.240147518372</v>
      </c>
      <c r="F952" s="124">
        <f t="shared" ca="1" si="67"/>
        <v>-1.7642470689736456E-2</v>
      </c>
      <c r="G952" s="128"/>
      <c r="H952" s="128"/>
      <c r="I952" s="124"/>
      <c r="J952" s="125"/>
      <c r="K952" s="128"/>
    </row>
    <row r="953" spans="1:11" x14ac:dyDescent="0.3">
      <c r="A953" s="73">
        <v>42464</v>
      </c>
      <c r="B953" s="130">
        <v>2066.1298830000001</v>
      </c>
      <c r="C953" s="125">
        <f t="shared" si="64"/>
        <v>8.0747296373750999E-3</v>
      </c>
      <c r="D953" s="128">
        <f t="shared" si="65"/>
        <v>8074.7296373750996</v>
      </c>
      <c r="E953" s="128">
        <f t="shared" ca="1" si="66"/>
        <v>88931.240147518372</v>
      </c>
      <c r="F953" s="124">
        <f t="shared" ca="1" si="67"/>
        <v>-4.9126076379074624E-3</v>
      </c>
      <c r="G953" s="128"/>
      <c r="H953" s="128"/>
      <c r="I953" s="124"/>
      <c r="J953" s="125"/>
      <c r="K953" s="128"/>
    </row>
    <row r="954" spans="1:11" x14ac:dyDescent="0.3">
      <c r="A954" s="73">
        <v>42461</v>
      </c>
      <c r="B954" s="130">
        <v>2072.780029</v>
      </c>
      <c r="C954" s="125">
        <f t="shared" si="64"/>
        <v>1.5774880567064331E-2</v>
      </c>
      <c r="D954" s="128">
        <f t="shared" si="65"/>
        <v>15774.880567064331</v>
      </c>
      <c r="E954" s="128">
        <f t="shared" ca="1" si="66"/>
        <v>88931.240147518372</v>
      </c>
      <c r="F954" s="124">
        <f t="shared" ca="1" si="67"/>
        <v>-3.768149666506293E-3</v>
      </c>
      <c r="G954" s="128"/>
      <c r="H954" s="128"/>
      <c r="I954" s="124"/>
      <c r="J954" s="125"/>
      <c r="K954" s="128"/>
    </row>
    <row r="955" spans="1:11" x14ac:dyDescent="0.3">
      <c r="A955" s="73">
        <v>42460</v>
      </c>
      <c r="B955" s="130">
        <v>2059.73999</v>
      </c>
      <c r="C955" s="125">
        <f t="shared" si="64"/>
        <v>1.6041682434668525E-2</v>
      </c>
      <c r="D955" s="128">
        <f t="shared" si="65"/>
        <v>16041.682434668524</v>
      </c>
      <c r="E955" s="128">
        <f t="shared" ca="1" si="66"/>
        <v>88931.240147518372</v>
      </c>
      <c r="F955" s="124">
        <f t="shared" ca="1" si="67"/>
        <v>-3.4930386346269104E-3</v>
      </c>
      <c r="G955" s="128"/>
      <c r="H955" s="128"/>
      <c r="I955" s="124"/>
      <c r="J955" s="125"/>
      <c r="K955" s="128"/>
    </row>
    <row r="956" spans="1:11" x14ac:dyDescent="0.3">
      <c r="A956" s="73">
        <v>42459</v>
      </c>
      <c r="B956" s="130">
        <v>2063.9499510000001</v>
      </c>
      <c r="C956" s="125">
        <f t="shared" si="64"/>
        <v>2.3820219806098608E-2</v>
      </c>
      <c r="D956" s="128">
        <f t="shared" si="65"/>
        <v>23820.219806098608</v>
      </c>
      <c r="E956" s="128">
        <f t="shared" ca="1" si="66"/>
        <v>88931.240147518372</v>
      </c>
      <c r="F956" s="124">
        <f t="shared" ca="1" si="67"/>
        <v>2.0682773242712837E-3</v>
      </c>
      <c r="G956" s="128"/>
      <c r="H956" s="128"/>
      <c r="I956" s="124"/>
      <c r="J956" s="125"/>
      <c r="K956" s="128"/>
    </row>
    <row r="957" spans="1:11" x14ac:dyDescent="0.3">
      <c r="A957" s="73">
        <v>42458</v>
      </c>
      <c r="B957" s="130">
        <v>2055.01001</v>
      </c>
      <c r="C957" s="125">
        <f t="shared" si="64"/>
        <v>1.7513019516995465E-2</v>
      </c>
      <c r="D957" s="128">
        <f t="shared" si="65"/>
        <v>17513.019516995464</v>
      </c>
      <c r="E957" s="128">
        <f t="shared" ca="1" si="66"/>
        <v>88931.240147518372</v>
      </c>
      <c r="F957" s="124">
        <f t="shared" ca="1" si="67"/>
        <v>-6.2285148951110036E-3</v>
      </c>
      <c r="G957" s="128"/>
      <c r="H957" s="128"/>
      <c r="I957" s="124"/>
      <c r="J957" s="125"/>
      <c r="K957" s="128"/>
    </row>
    <row r="958" spans="1:11" x14ac:dyDescent="0.3">
      <c r="A958" s="73">
        <v>42457</v>
      </c>
      <c r="B958" s="130">
        <v>2037.0500489999999</v>
      </c>
      <c r="C958" s="125">
        <f t="shared" si="64"/>
        <v>7.3485223611839956E-3</v>
      </c>
      <c r="D958" s="128">
        <f t="shared" si="65"/>
        <v>7348.5223611839956</v>
      </c>
      <c r="E958" s="128">
        <f t="shared" ca="1" si="66"/>
        <v>88931.240147518372</v>
      </c>
      <c r="F958" s="124">
        <f t="shared" ca="1" si="67"/>
        <v>-2.357827538336088E-2</v>
      </c>
      <c r="G958" s="128"/>
      <c r="H958" s="128"/>
      <c r="I958" s="124"/>
      <c r="J958" s="125"/>
      <c r="K958" s="128"/>
    </row>
    <row r="959" spans="1:11" x14ac:dyDescent="0.3">
      <c r="A959" s="73">
        <v>42453</v>
      </c>
      <c r="B959" s="130">
        <v>2035.9399410000001</v>
      </c>
      <c r="C959" s="125">
        <f t="shared" si="64"/>
        <v>2.3306541744473996E-2</v>
      </c>
      <c r="D959" s="128">
        <f t="shared" si="65"/>
        <v>23306.541744473998</v>
      </c>
      <c r="E959" s="128">
        <f t="shared" ca="1" si="66"/>
        <v>88931.240147518372</v>
      </c>
      <c r="F959" s="124">
        <f t="shared" ca="1" si="67"/>
        <v>-1.216877019952467E-2</v>
      </c>
      <c r="G959" s="128"/>
      <c r="H959" s="128"/>
      <c r="I959" s="124"/>
      <c r="J959" s="125"/>
      <c r="K959" s="128"/>
    </row>
    <row r="960" spans="1:11" x14ac:dyDescent="0.3">
      <c r="A960" s="73">
        <v>42452</v>
      </c>
      <c r="B960" s="130">
        <v>2036.709961</v>
      </c>
      <c r="C960" s="125">
        <f t="shared" si="64"/>
        <v>2.3853066347018226E-2</v>
      </c>
      <c r="D960" s="128">
        <f t="shared" si="65"/>
        <v>23853.066347018226</v>
      </c>
      <c r="E960" s="128">
        <f t="shared" ca="1" si="66"/>
        <v>88931.240147518372</v>
      </c>
      <c r="F960" s="124">
        <f t="shared" ca="1" si="67"/>
        <v>-9.4545348960651809E-3</v>
      </c>
      <c r="G960" s="128"/>
      <c r="H960" s="128"/>
      <c r="I960" s="124"/>
      <c r="J960" s="125"/>
      <c r="K960" s="128"/>
    </row>
    <row r="961" spans="1:11" x14ac:dyDescent="0.3">
      <c r="A961" s="73">
        <v>42451</v>
      </c>
      <c r="B961" s="130">
        <v>2049.8000489999999</v>
      </c>
      <c r="C961" s="125">
        <f t="shared" si="64"/>
        <v>3.5639601994484682E-2</v>
      </c>
      <c r="D961" s="128">
        <f t="shared" si="65"/>
        <v>35639.601994484685</v>
      </c>
      <c r="E961" s="128">
        <f t="shared" ca="1" si="66"/>
        <v>88931.240147518372</v>
      </c>
      <c r="F961" s="124">
        <f t="shared" ca="1" si="67"/>
        <v>-5.4583827333345436E-3</v>
      </c>
      <c r="G961" s="128"/>
      <c r="H961" s="128"/>
      <c r="I961" s="124"/>
      <c r="J961" s="125"/>
      <c r="K961" s="128"/>
    </row>
    <row r="962" spans="1:11" x14ac:dyDescent="0.3">
      <c r="A962" s="73">
        <v>42450</v>
      </c>
      <c r="B962" s="130">
        <v>2051.6000979999999</v>
      </c>
      <c r="C962" s="125">
        <f t="shared" si="64"/>
        <v>2.4898133518013399E-2</v>
      </c>
      <c r="D962" s="128">
        <f t="shared" si="65"/>
        <v>24898.133518013397</v>
      </c>
      <c r="E962" s="128">
        <f t="shared" ca="1" si="66"/>
        <v>88931.240147518372</v>
      </c>
      <c r="F962" s="124">
        <f t="shared" ca="1" si="67"/>
        <v>-1.9077170451828884E-2</v>
      </c>
      <c r="G962" s="128"/>
      <c r="H962" s="128"/>
      <c r="I962" s="124"/>
      <c r="J962" s="125"/>
      <c r="K962" s="128"/>
    </row>
    <row r="963" spans="1:11" x14ac:dyDescent="0.3">
      <c r="A963" s="73">
        <v>42447</v>
      </c>
      <c r="B963" s="130">
        <v>2049.580078</v>
      </c>
      <c r="C963" s="125">
        <f t="shared" si="64"/>
        <v>2.4795168099816411E-2</v>
      </c>
      <c r="D963" s="128">
        <f t="shared" si="65"/>
        <v>24795.168099816412</v>
      </c>
      <c r="E963" s="128">
        <f t="shared" ca="1" si="66"/>
        <v>88931.240147518372</v>
      </c>
      <c r="F963" s="124">
        <f t="shared" ca="1" si="67"/>
        <v>-2.6059363640637545E-2</v>
      </c>
      <c r="G963" s="128"/>
      <c r="H963" s="128"/>
      <c r="I963" s="124"/>
      <c r="J963" s="125"/>
      <c r="K963" s="128"/>
    </row>
    <row r="964" spans="1:11" x14ac:dyDescent="0.3">
      <c r="A964" s="73">
        <v>42446</v>
      </c>
      <c r="B964" s="130">
        <v>2040.589966</v>
      </c>
      <c r="C964" s="125">
        <f t="shared" si="64"/>
        <v>2.3673091919256484E-2</v>
      </c>
      <c r="D964" s="128">
        <f t="shared" si="65"/>
        <v>23673.091919256483</v>
      </c>
      <c r="E964" s="128">
        <f t="shared" ca="1" si="66"/>
        <v>88931.240147518372</v>
      </c>
      <c r="F964" s="124">
        <f t="shared" ca="1" si="67"/>
        <v>-3.2024158655487134E-2</v>
      </c>
      <c r="G964" s="128"/>
      <c r="H964" s="128"/>
      <c r="I964" s="124"/>
      <c r="J964" s="125"/>
      <c r="K964" s="128"/>
    </row>
    <row r="965" spans="1:11" x14ac:dyDescent="0.3">
      <c r="A965" s="73">
        <v>42445</v>
      </c>
      <c r="B965" s="130">
        <v>2027.219971</v>
      </c>
      <c r="C965" s="125">
        <f t="shared" si="64"/>
        <v>2.0524061016224282E-2</v>
      </c>
      <c r="D965" s="128">
        <f t="shared" si="65"/>
        <v>20524.061016224281</v>
      </c>
      <c r="E965" s="128">
        <f t="shared" ca="1" si="66"/>
        <v>88931.240147518372</v>
      </c>
      <c r="F965" s="124">
        <f t="shared" ca="1" si="67"/>
        <v>-2.9699391847876067E-2</v>
      </c>
      <c r="G965" s="128"/>
      <c r="H965" s="128"/>
      <c r="I965" s="124"/>
      <c r="J965" s="125"/>
      <c r="K965" s="128"/>
    </row>
    <row r="966" spans="1:11" x14ac:dyDescent="0.3">
      <c r="A966" s="73">
        <v>42444</v>
      </c>
      <c r="B966" s="130">
        <v>2015.9300539999999</v>
      </c>
      <c r="C966" s="125">
        <f t="shared" si="64"/>
        <v>1.8995667326760168E-2</v>
      </c>
      <c r="D966" s="128">
        <f t="shared" si="65"/>
        <v>18995.667326760169</v>
      </c>
      <c r="E966" s="128">
        <f t="shared" ca="1" si="66"/>
        <v>88931.240147518372</v>
      </c>
      <c r="F966" s="124">
        <f t="shared" ca="1" si="67"/>
        <v>-3.9804689688020978E-2</v>
      </c>
      <c r="G966" s="128"/>
      <c r="H966" s="128"/>
      <c r="I966" s="124"/>
      <c r="J966" s="125"/>
      <c r="K966" s="128"/>
    </row>
    <row r="967" spans="1:11" x14ac:dyDescent="0.3">
      <c r="A967" s="73">
        <v>42443</v>
      </c>
      <c r="B967" s="130">
        <v>2019.6400149999999</v>
      </c>
      <c r="C967" s="125">
        <f t="shared" si="64"/>
        <v>4.5237904340972745E-2</v>
      </c>
      <c r="D967" s="128">
        <f t="shared" si="65"/>
        <v>45237.904340972746</v>
      </c>
      <c r="E967" s="128">
        <f t="shared" ca="1" si="66"/>
        <v>88931.240147518372</v>
      </c>
      <c r="F967" s="124">
        <f t="shared" ca="1" si="67"/>
        <v>-2.6341676743781628E-2</v>
      </c>
      <c r="G967" s="128"/>
      <c r="H967" s="128"/>
      <c r="I967" s="124"/>
      <c r="J967" s="125"/>
      <c r="K967" s="128"/>
    </row>
    <row r="968" spans="1:11" x14ac:dyDescent="0.3">
      <c r="A968" s="73">
        <v>42440</v>
      </c>
      <c r="B968" s="130">
        <v>2022.1899410000001</v>
      </c>
      <c r="C968" s="125">
        <f t="shared" ref="C968:C1031" si="68">B968/B978-1</f>
        <v>3.8058514994549819E-2</v>
      </c>
      <c r="D968" s="128">
        <f t="shared" ref="D968:D1031" si="69">C968*$B$5</f>
        <v>38058.51499454982</v>
      </c>
      <c r="E968" s="128">
        <f t="shared" ref="E968:E1031" ca="1" si="70">ABS(_xlfn.PERCENTILE.INC(OFFSET(D968,0,0,Window),1-VaRLevel))</f>
        <v>88931.240147518372</v>
      </c>
      <c r="F968" s="124">
        <f t="shared" ca="1" si="67"/>
        <v>-2.8349166425266747E-2</v>
      </c>
      <c r="G968" s="128"/>
      <c r="H968" s="128"/>
      <c r="I968" s="124"/>
      <c r="J968" s="125"/>
      <c r="K968" s="128"/>
    </row>
    <row r="969" spans="1:11" x14ac:dyDescent="0.3">
      <c r="A969" s="73">
        <v>42439</v>
      </c>
      <c r="B969" s="130">
        <v>1989.5699460000001</v>
      </c>
      <c r="C969" s="125">
        <f t="shared" si="68"/>
        <v>1.9403594789555889E-2</v>
      </c>
      <c r="D969" s="128">
        <f t="shared" si="69"/>
        <v>19403.594789555889</v>
      </c>
      <c r="E969" s="128">
        <f t="shared" ca="1" si="70"/>
        <v>88931.240147518372</v>
      </c>
      <c r="F969" s="124">
        <f t="shared" ref="F969:F1032" ca="1" si="71">B969/OFFSET(B969,250,0)-1</f>
        <v>-3.108500976250661E-2</v>
      </c>
      <c r="G969" s="128"/>
      <c r="H969" s="128"/>
      <c r="I969" s="124"/>
      <c r="J969" s="125"/>
      <c r="K969" s="128"/>
    </row>
    <row r="970" spans="1:11" x14ac:dyDescent="0.3">
      <c r="A970" s="73">
        <v>42438</v>
      </c>
      <c r="B970" s="130">
        <v>1989.26001</v>
      </c>
      <c r="C970" s="125">
        <f t="shared" si="68"/>
        <v>3.0811462063549788E-2</v>
      </c>
      <c r="D970" s="128">
        <f t="shared" si="69"/>
        <v>30811.462063549789</v>
      </c>
      <c r="E970" s="128">
        <f t="shared" ca="1" si="70"/>
        <v>88931.240147518372</v>
      </c>
      <c r="F970" s="124">
        <f t="shared" ca="1" si="71"/>
        <v>-3.712090942129509E-2</v>
      </c>
      <c r="G970" s="128"/>
      <c r="H970" s="128"/>
      <c r="I970" s="124"/>
      <c r="J970" s="125"/>
      <c r="K970" s="128"/>
    </row>
    <row r="971" spans="1:11" x14ac:dyDescent="0.3">
      <c r="A971" s="73">
        <v>42437</v>
      </c>
      <c r="B971" s="130">
        <v>1979.26001</v>
      </c>
      <c r="C971" s="125">
        <f t="shared" si="68"/>
        <v>3.0183154578136806E-2</v>
      </c>
      <c r="D971" s="128">
        <f t="shared" si="69"/>
        <v>30183.154578136808</v>
      </c>
      <c r="E971" s="128">
        <f t="shared" ca="1" si="70"/>
        <v>88931.240147518372</v>
      </c>
      <c r="F971" s="124">
        <f t="shared" ca="1" si="71"/>
        <v>-2.9888630895819279E-2</v>
      </c>
      <c r="G971" s="128"/>
      <c r="H971" s="128"/>
      <c r="I971" s="124"/>
      <c r="J971" s="125"/>
      <c r="K971" s="128"/>
    </row>
    <row r="972" spans="1:11" x14ac:dyDescent="0.3">
      <c r="A972" s="73">
        <v>42436</v>
      </c>
      <c r="B972" s="130">
        <v>2001.76001</v>
      </c>
      <c r="C972" s="125">
        <f t="shared" si="68"/>
        <v>2.8918021074273881E-2</v>
      </c>
      <c r="D972" s="128">
        <f t="shared" si="69"/>
        <v>28918.021074273882</v>
      </c>
      <c r="E972" s="128">
        <f t="shared" ca="1" si="70"/>
        <v>88931.240147518372</v>
      </c>
      <c r="F972" s="124">
        <f t="shared" ca="1" si="71"/>
        <v>-2.0742027676292962E-2</v>
      </c>
      <c r="G972" s="128"/>
      <c r="H972" s="128"/>
      <c r="I972" s="124"/>
      <c r="J972" s="125"/>
      <c r="K972" s="128"/>
    </row>
    <row r="973" spans="1:11" x14ac:dyDescent="0.3">
      <c r="A973" s="73">
        <v>42433</v>
      </c>
      <c r="B973" s="130">
        <v>1999.98999</v>
      </c>
      <c r="C973" s="125">
        <f t="shared" si="68"/>
        <v>4.2867252634217534E-2</v>
      </c>
      <c r="D973" s="128">
        <f t="shared" si="69"/>
        <v>42867.252634217533</v>
      </c>
      <c r="E973" s="128">
        <f t="shared" ca="1" si="70"/>
        <v>88931.240147518372</v>
      </c>
      <c r="F973" s="124">
        <f t="shared" ca="1" si="71"/>
        <v>-3.8202750079486703E-2</v>
      </c>
      <c r="G973" s="128"/>
      <c r="H973" s="128"/>
      <c r="I973" s="124"/>
      <c r="J973" s="125"/>
      <c r="K973" s="128"/>
    </row>
    <row r="974" spans="1:11" x14ac:dyDescent="0.3">
      <c r="A974" s="73">
        <v>42432</v>
      </c>
      <c r="B974" s="130">
        <v>1993.400024</v>
      </c>
      <c r="C974" s="125">
        <f t="shared" si="68"/>
        <v>3.9403945987795286E-2</v>
      </c>
      <c r="D974" s="128">
        <f t="shared" si="69"/>
        <v>39403.945987795283</v>
      </c>
      <c r="E974" s="128">
        <f t="shared" ca="1" si="70"/>
        <v>88931.240147518372</v>
      </c>
      <c r="F974" s="124">
        <f t="shared" ca="1" si="71"/>
        <v>-3.7590638367029472E-2</v>
      </c>
      <c r="G974" s="128"/>
      <c r="H974" s="128"/>
      <c r="I974" s="124"/>
      <c r="J974" s="125"/>
      <c r="K974" s="128"/>
    </row>
    <row r="975" spans="1:11" x14ac:dyDescent="0.3">
      <c r="A975" s="73">
        <v>42431</v>
      </c>
      <c r="B975" s="130">
        <v>1986.4499510000001</v>
      </c>
      <c r="C975" s="125">
        <f t="shared" si="68"/>
        <v>3.0947367512875079E-2</v>
      </c>
      <c r="D975" s="128">
        <f t="shared" si="69"/>
        <v>30947.36751287508</v>
      </c>
      <c r="E975" s="128">
        <f t="shared" ca="1" si="70"/>
        <v>88931.240147518372</v>
      </c>
      <c r="F975" s="124">
        <f t="shared" ca="1" si="71"/>
        <v>-5.4539697422681943E-2</v>
      </c>
      <c r="G975" s="128"/>
      <c r="H975" s="128"/>
      <c r="I975" s="124"/>
      <c r="J975" s="125"/>
      <c r="K975" s="128"/>
    </row>
    <row r="976" spans="1:11" x14ac:dyDescent="0.3">
      <c r="A976" s="73">
        <v>42430</v>
      </c>
      <c r="B976" s="130">
        <v>1978.349976</v>
      </c>
      <c r="C976" s="125">
        <f t="shared" si="68"/>
        <v>4.366474742361115E-2</v>
      </c>
      <c r="D976" s="128">
        <f t="shared" si="69"/>
        <v>43664.747423611152</v>
      </c>
      <c r="E976" s="128">
        <f t="shared" ca="1" si="70"/>
        <v>88931.240147518372</v>
      </c>
      <c r="F976" s="124">
        <f t="shared" ca="1" si="71"/>
        <v>-5.7268683954581623E-2</v>
      </c>
      <c r="G976" s="128"/>
      <c r="H976" s="128"/>
      <c r="I976" s="124"/>
      <c r="J976" s="125"/>
      <c r="K976" s="128"/>
    </row>
    <row r="977" spans="1:11" x14ac:dyDescent="0.3">
      <c r="A977" s="73">
        <v>42429</v>
      </c>
      <c r="B977" s="130">
        <v>1932.2299800000001</v>
      </c>
      <c r="C977" s="125">
        <f t="shared" si="68"/>
        <v>3.6170459759894857E-2</v>
      </c>
      <c r="D977" s="128">
        <f t="shared" si="69"/>
        <v>36170.45975989486</v>
      </c>
      <c r="E977" s="128">
        <f t="shared" ca="1" si="70"/>
        <v>88931.240147518372</v>
      </c>
      <c r="F977" s="124">
        <f t="shared" ca="1" si="71"/>
        <v>-8.3286702874439289E-2</v>
      </c>
      <c r="G977" s="128"/>
      <c r="H977" s="128"/>
      <c r="I977" s="124"/>
      <c r="J977" s="125"/>
      <c r="K977" s="128"/>
    </row>
    <row r="978" spans="1:11" x14ac:dyDescent="0.3">
      <c r="A978" s="73">
        <v>42426</v>
      </c>
      <c r="B978" s="130">
        <v>1948.0500489999999</v>
      </c>
      <c r="C978" s="125">
        <f t="shared" si="68"/>
        <v>6.5043680900737977E-2</v>
      </c>
      <c r="D978" s="128">
        <f t="shared" si="69"/>
        <v>65043.680900737978</v>
      </c>
      <c r="E978" s="128">
        <f t="shared" ca="1" si="70"/>
        <v>88931.240147518372</v>
      </c>
      <c r="F978" s="124">
        <f t="shared" ca="1" si="71"/>
        <v>-7.9975749652829831E-2</v>
      </c>
      <c r="G978" s="128"/>
      <c r="H978" s="128"/>
      <c r="I978" s="124"/>
      <c r="J978" s="125"/>
      <c r="K978" s="128"/>
    </row>
    <row r="979" spans="1:11" x14ac:dyDescent="0.3">
      <c r="A979" s="73">
        <v>42425</v>
      </c>
      <c r="B979" s="130">
        <v>1951.6999510000001</v>
      </c>
      <c r="C979" s="125">
        <f t="shared" si="68"/>
        <v>5.3913344857980716E-2</v>
      </c>
      <c r="D979" s="128">
        <f t="shared" si="69"/>
        <v>53913.344857980715</v>
      </c>
      <c r="E979" s="128">
        <f t="shared" ca="1" si="70"/>
        <v>88931.240147518372</v>
      </c>
      <c r="F979" s="124">
        <f t="shared" ca="1" si="71"/>
        <v>-7.2606343074364421E-2</v>
      </c>
      <c r="G979" s="128"/>
      <c r="H979" s="128"/>
      <c r="I979" s="124"/>
      <c r="J979" s="125"/>
      <c r="K979" s="128"/>
    </row>
    <row r="980" spans="1:11" x14ac:dyDescent="0.3">
      <c r="A980" s="73">
        <v>42424</v>
      </c>
      <c r="B980" s="130">
        <v>1929.8000489999999</v>
      </c>
      <c r="C980" s="125">
        <f t="shared" si="68"/>
        <v>4.189054677046955E-2</v>
      </c>
      <c r="D980" s="128">
        <f t="shared" si="69"/>
        <v>41890.546770469547</v>
      </c>
      <c r="E980" s="128">
        <f t="shared" ca="1" si="70"/>
        <v>88931.240147518372</v>
      </c>
      <c r="F980" s="124">
        <f t="shared" ca="1" si="71"/>
        <v>-8.5723462793728555E-2</v>
      </c>
      <c r="G980" s="128"/>
      <c r="H980" s="128"/>
      <c r="I980" s="124"/>
      <c r="J980" s="125"/>
      <c r="K980" s="128"/>
    </row>
    <row r="981" spans="1:11" x14ac:dyDescent="0.3">
      <c r="A981" s="73">
        <v>42423</v>
      </c>
      <c r="B981" s="130">
        <v>1921.2700199999999</v>
      </c>
      <c r="C981" s="125">
        <f t="shared" si="68"/>
        <v>3.6596858360246065E-2</v>
      </c>
      <c r="D981" s="128">
        <f t="shared" si="69"/>
        <v>36596.858360246064</v>
      </c>
      <c r="E981" s="128">
        <f t="shared" ca="1" si="70"/>
        <v>88931.240147518372</v>
      </c>
      <c r="F981" s="124">
        <f t="shared" ca="1" si="71"/>
        <v>-9.1108246171183405E-2</v>
      </c>
      <c r="G981" s="128"/>
      <c r="H981" s="128"/>
      <c r="I981" s="124"/>
      <c r="J981" s="125"/>
      <c r="K981" s="128"/>
    </row>
    <row r="982" spans="1:11" x14ac:dyDescent="0.3">
      <c r="A982" s="73">
        <v>42422</v>
      </c>
      <c r="B982" s="130">
        <v>1945.5</v>
      </c>
      <c r="C982" s="125">
        <f t="shared" si="68"/>
        <v>3.4812876941660686E-2</v>
      </c>
      <c r="D982" s="128">
        <f t="shared" si="69"/>
        <v>34812.876941660688</v>
      </c>
      <c r="E982" s="128">
        <f t="shared" ca="1" si="70"/>
        <v>88931.240147518372</v>
      </c>
      <c r="F982" s="124">
        <f t="shared" ca="1" si="71"/>
        <v>-8.0350550043966851E-2</v>
      </c>
      <c r="G982" s="128"/>
      <c r="H982" s="128"/>
      <c r="I982" s="124"/>
      <c r="J982" s="125"/>
      <c r="K982" s="128"/>
    </row>
    <row r="983" spans="1:11" x14ac:dyDescent="0.3">
      <c r="A983" s="73">
        <v>42419</v>
      </c>
      <c r="B983" s="130">
        <v>1917.780029</v>
      </c>
      <c r="C983" s="125">
        <f t="shared" si="68"/>
        <v>1.2164650915484909E-3</v>
      </c>
      <c r="D983" s="128">
        <f t="shared" si="69"/>
        <v>1216.4650915484908</v>
      </c>
      <c r="E983" s="128">
        <f t="shared" ca="1" si="70"/>
        <v>88931.240147518372</v>
      </c>
      <c r="F983" s="124">
        <f t="shared" ca="1" si="71"/>
        <v>-9.09529929011611E-2</v>
      </c>
      <c r="G983" s="128"/>
      <c r="H983" s="128"/>
      <c r="I983" s="124"/>
      <c r="J983" s="125"/>
      <c r="K983" s="128"/>
    </row>
    <row r="984" spans="1:11" x14ac:dyDescent="0.3">
      <c r="A984" s="73">
        <v>42418</v>
      </c>
      <c r="B984" s="130">
        <v>1917.829956</v>
      </c>
      <c r="C984" s="125">
        <f t="shared" si="68"/>
        <v>2.7711601489317506E-3</v>
      </c>
      <c r="D984" s="128">
        <f t="shared" si="69"/>
        <v>2771.1601489317504</v>
      </c>
      <c r="E984" s="128">
        <f t="shared" ca="1" si="70"/>
        <v>88931.240147518372</v>
      </c>
      <c r="F984" s="124">
        <f t="shared" ca="1" si="71"/>
        <v>-9.1205083888997174E-2</v>
      </c>
      <c r="G984" s="128"/>
      <c r="H984" s="128"/>
      <c r="I984" s="124"/>
      <c r="J984" s="125"/>
      <c r="K984" s="128"/>
    </row>
    <row r="985" spans="1:11" x14ac:dyDescent="0.3">
      <c r="A985" s="73">
        <v>42417</v>
      </c>
      <c r="B985" s="130">
        <v>1926.8199460000001</v>
      </c>
      <c r="C985" s="125">
        <f t="shared" si="68"/>
        <v>1.2501072835146454E-2</v>
      </c>
      <c r="D985" s="128">
        <f t="shared" si="69"/>
        <v>12501.072835146453</v>
      </c>
      <c r="E985" s="128">
        <f t="shared" ca="1" si="70"/>
        <v>88931.240147518372</v>
      </c>
      <c r="F985" s="124">
        <f t="shared" ca="1" si="71"/>
        <v>-8.1351168793633799E-2</v>
      </c>
      <c r="G985" s="128"/>
      <c r="H985" s="128"/>
      <c r="I985" s="124"/>
      <c r="J985" s="125"/>
      <c r="K985" s="128"/>
    </row>
    <row r="986" spans="1:11" x14ac:dyDescent="0.3">
      <c r="A986" s="73">
        <v>42416</v>
      </c>
      <c r="B986" s="130">
        <v>1895.579956</v>
      </c>
      <c r="C986" s="125">
        <f t="shared" si="68"/>
        <v>-2.2584562533942365E-2</v>
      </c>
      <c r="D986" s="128">
        <f t="shared" si="69"/>
        <v>-22584.562533942364</v>
      </c>
      <c r="E986" s="128">
        <f t="shared" ca="1" si="70"/>
        <v>88931.240147518372</v>
      </c>
      <c r="F986" s="124">
        <f t="shared" ca="1" si="71"/>
        <v>-9.7205280142668937E-2</v>
      </c>
      <c r="G986" s="128"/>
      <c r="H986" s="128"/>
      <c r="I986" s="124"/>
      <c r="J986" s="125"/>
      <c r="K986" s="128"/>
    </row>
    <row r="987" spans="1:11" x14ac:dyDescent="0.3">
      <c r="A987" s="73">
        <v>42412</v>
      </c>
      <c r="B987" s="130">
        <v>1864.780029</v>
      </c>
      <c r="C987" s="125">
        <f t="shared" si="68"/>
        <v>-3.8892075923040892E-2</v>
      </c>
      <c r="D987" s="128">
        <f t="shared" si="69"/>
        <v>-38892.075923040895</v>
      </c>
      <c r="E987" s="128">
        <f t="shared" ca="1" si="70"/>
        <v>88931.240147518372</v>
      </c>
      <c r="F987" s="124">
        <f t="shared" ca="1" si="71"/>
        <v>-0.11215329381457761</v>
      </c>
      <c r="G987" s="128"/>
      <c r="H987" s="128"/>
      <c r="I987" s="124"/>
      <c r="J987" s="125"/>
      <c r="K987" s="128"/>
    </row>
    <row r="988" spans="1:11" x14ac:dyDescent="0.3">
      <c r="A988" s="73">
        <v>42411</v>
      </c>
      <c r="B988" s="130">
        <v>1829.079956</v>
      </c>
      <c r="C988" s="125">
        <f t="shared" si="68"/>
        <v>-3.395024163880811E-2</v>
      </c>
      <c r="D988" s="128">
        <f t="shared" si="69"/>
        <v>-33950.241638808111</v>
      </c>
      <c r="E988" s="128">
        <f t="shared" ca="1" si="70"/>
        <v>88931.240147518372</v>
      </c>
      <c r="F988" s="124">
        <f t="shared" ca="1" si="71"/>
        <v>-0.1277593289799156</v>
      </c>
      <c r="G988" s="128"/>
      <c r="H988" s="128"/>
      <c r="I988" s="124"/>
      <c r="J988" s="125"/>
      <c r="K988" s="128"/>
    </row>
    <row r="989" spans="1:11" x14ac:dyDescent="0.3">
      <c r="A989" s="73">
        <v>42410</v>
      </c>
      <c r="B989" s="130">
        <v>1851.8599850000001</v>
      </c>
      <c r="C989" s="125">
        <f t="shared" si="68"/>
        <v>-1.651130768690301E-2</v>
      </c>
      <c r="D989" s="128">
        <f t="shared" si="69"/>
        <v>-16511.307686903008</v>
      </c>
      <c r="E989" s="128">
        <f t="shared" ca="1" si="70"/>
        <v>88931.240147518372</v>
      </c>
      <c r="F989" s="124">
        <f t="shared" ca="1" si="71"/>
        <v>-0.11329770802974137</v>
      </c>
      <c r="G989" s="128"/>
      <c r="H989" s="128"/>
      <c r="I989" s="124"/>
      <c r="J989" s="125"/>
      <c r="K989" s="128"/>
    </row>
    <row r="990" spans="1:11" x14ac:dyDescent="0.3">
      <c r="A990" s="73">
        <v>42409</v>
      </c>
      <c r="B990" s="130">
        <v>1852.209961</v>
      </c>
      <c r="C990" s="125">
        <f t="shared" si="68"/>
        <v>-2.7011574657334725E-2</v>
      </c>
      <c r="D990" s="128">
        <f t="shared" si="69"/>
        <v>-27011.574657334724</v>
      </c>
      <c r="E990" s="128">
        <f t="shared" ca="1" si="70"/>
        <v>88931.240147518372</v>
      </c>
      <c r="F990" s="124">
        <f t="shared" ca="1" si="71"/>
        <v>-0.10457671146527991</v>
      </c>
      <c r="G990" s="128"/>
      <c r="H990" s="128"/>
      <c r="I990" s="124"/>
      <c r="J990" s="125"/>
      <c r="K990" s="128"/>
    </row>
    <row r="991" spans="1:11" x14ac:dyDescent="0.3">
      <c r="A991" s="73">
        <v>42408</v>
      </c>
      <c r="B991" s="130">
        <v>1853.4399410000001</v>
      </c>
      <c r="C991" s="125">
        <f t="shared" si="68"/>
        <v>-1.259403731015063E-2</v>
      </c>
      <c r="D991" s="128">
        <f t="shared" si="69"/>
        <v>-12594.03731015063</v>
      </c>
      <c r="E991" s="128">
        <f t="shared" ca="1" si="70"/>
        <v>88931.240147518372</v>
      </c>
      <c r="F991" s="124">
        <f t="shared" ca="1" si="71"/>
        <v>-0.10400811076495875</v>
      </c>
      <c r="G991" s="128"/>
      <c r="H991" s="128"/>
      <c r="I991" s="124"/>
      <c r="J991" s="125"/>
      <c r="K991" s="128"/>
    </row>
    <row r="992" spans="1:11" x14ac:dyDescent="0.3">
      <c r="A992" s="73">
        <v>42405</v>
      </c>
      <c r="B992" s="130">
        <v>1880.0500489999999</v>
      </c>
      <c r="C992" s="125">
        <f t="shared" si="68"/>
        <v>-1.4080431413325156E-2</v>
      </c>
      <c r="D992" s="128">
        <f t="shared" si="69"/>
        <v>-14080.431413325156</v>
      </c>
      <c r="E992" s="128">
        <f t="shared" ca="1" si="70"/>
        <v>88931.240147518372</v>
      </c>
      <c r="F992" s="124">
        <f t="shared" ca="1" si="71"/>
        <v>-8.1441678871970513E-2</v>
      </c>
      <c r="G992" s="128"/>
      <c r="H992" s="128"/>
      <c r="I992" s="124"/>
      <c r="J992" s="125"/>
      <c r="K992" s="128"/>
    </row>
    <row r="993" spans="1:11" x14ac:dyDescent="0.3">
      <c r="A993" s="73">
        <v>42404</v>
      </c>
      <c r="B993" s="130">
        <v>1915.4499510000001</v>
      </c>
      <c r="C993" s="125">
        <f t="shared" si="68"/>
        <v>2.4858325217675503E-2</v>
      </c>
      <c r="D993" s="128">
        <f t="shared" si="69"/>
        <v>24858.325217675505</v>
      </c>
      <c r="E993" s="128">
        <f t="shared" ca="1" si="70"/>
        <v>88931.240147518372</v>
      </c>
      <c r="F993" s="124">
        <f t="shared" ca="1" si="71"/>
        <v>-6.8120683821948136E-2</v>
      </c>
      <c r="G993" s="128"/>
      <c r="H993" s="128"/>
      <c r="I993" s="124"/>
      <c r="J993" s="125"/>
      <c r="K993" s="128"/>
    </row>
    <row r="994" spans="1:11" x14ac:dyDescent="0.3">
      <c r="A994" s="73">
        <v>42403</v>
      </c>
      <c r="B994" s="130">
        <v>1912.530029</v>
      </c>
      <c r="C994" s="125">
        <f t="shared" si="68"/>
        <v>2.8612497113987168E-2</v>
      </c>
      <c r="D994" s="128">
        <f t="shared" si="69"/>
        <v>28612.497113987167</v>
      </c>
      <c r="E994" s="128">
        <f t="shared" ca="1" si="70"/>
        <v>88931.240147518372</v>
      </c>
      <c r="F994" s="124">
        <f t="shared" ca="1" si="71"/>
        <v>-7.2721713993350701E-2</v>
      </c>
      <c r="G994" s="128"/>
      <c r="H994" s="128"/>
      <c r="I994" s="124"/>
      <c r="J994" s="125"/>
      <c r="K994" s="128"/>
    </row>
    <row r="995" spans="1:11" x14ac:dyDescent="0.3">
      <c r="A995" s="73">
        <v>42402</v>
      </c>
      <c r="B995" s="130">
        <v>1903.030029</v>
      </c>
      <c r="C995" s="125">
        <f t="shared" si="68"/>
        <v>1.1534432293917041E-2</v>
      </c>
      <c r="D995" s="128">
        <f t="shared" si="69"/>
        <v>11534.432293917042</v>
      </c>
      <c r="E995" s="128">
        <f t="shared" ca="1" si="70"/>
        <v>88931.240147518372</v>
      </c>
      <c r="F995" s="124">
        <f t="shared" ca="1" si="71"/>
        <v>-6.7832134215202733E-2</v>
      </c>
      <c r="G995" s="128"/>
      <c r="H995" s="128"/>
      <c r="I995" s="124"/>
      <c r="J995" s="125"/>
      <c r="K995" s="128"/>
    </row>
    <row r="996" spans="1:11" x14ac:dyDescent="0.3">
      <c r="A996" s="73">
        <v>42401</v>
      </c>
      <c r="B996" s="130">
        <v>1939.380005</v>
      </c>
      <c r="C996" s="125">
        <f t="shared" si="68"/>
        <v>3.1404088847053258E-2</v>
      </c>
      <c r="D996" s="128">
        <f t="shared" si="69"/>
        <v>31404.088847053259</v>
      </c>
      <c r="E996" s="128">
        <f t="shared" ca="1" si="70"/>
        <v>88931.240147518372</v>
      </c>
      <c r="F996" s="124">
        <f t="shared" ca="1" si="71"/>
        <v>-5.3974830824295217E-2</v>
      </c>
      <c r="G996" s="128"/>
      <c r="H996" s="128"/>
      <c r="I996" s="124"/>
      <c r="J996" s="125"/>
      <c r="K996" s="128"/>
    </row>
    <row r="997" spans="1:11" x14ac:dyDescent="0.3">
      <c r="A997" s="73">
        <v>42398</v>
      </c>
      <c r="B997" s="130">
        <v>1940.23999</v>
      </c>
      <c r="C997" s="125">
        <f t="shared" si="68"/>
        <v>9.574170755901612E-3</v>
      </c>
      <c r="D997" s="128">
        <f t="shared" si="69"/>
        <v>9574.1707559016122</v>
      </c>
      <c r="E997" s="128">
        <f t="shared" ca="1" si="70"/>
        <v>88931.240147518372</v>
      </c>
      <c r="F997" s="124">
        <f t="shared" ca="1" si="71"/>
        <v>-3.9889149099309407E-2</v>
      </c>
      <c r="G997" s="128"/>
      <c r="H997" s="128"/>
      <c r="I997" s="124"/>
      <c r="J997" s="125"/>
      <c r="K997" s="128"/>
    </row>
    <row r="998" spans="1:11" x14ac:dyDescent="0.3">
      <c r="A998" s="73">
        <v>42397</v>
      </c>
      <c r="B998" s="130">
        <v>1893.3599850000001</v>
      </c>
      <c r="C998" s="125">
        <f t="shared" si="68"/>
        <v>1.6293649368075425E-3</v>
      </c>
      <c r="D998" s="128">
        <f t="shared" si="69"/>
        <v>1629.3649368075426</v>
      </c>
      <c r="E998" s="128">
        <f t="shared" ca="1" si="70"/>
        <v>88931.240147518372</v>
      </c>
      <c r="F998" s="124">
        <f t="shared" ca="1" si="71"/>
        <v>-5.0942614002790099E-2</v>
      </c>
      <c r="G998" s="128"/>
      <c r="H998" s="128"/>
      <c r="I998" s="124"/>
      <c r="J998" s="125"/>
      <c r="K998" s="128"/>
    </row>
    <row r="999" spans="1:11" x14ac:dyDescent="0.3">
      <c r="A999" s="73">
        <v>42396</v>
      </c>
      <c r="B999" s="130">
        <v>1882.9499510000001</v>
      </c>
      <c r="C999" s="125">
        <f t="shared" si="68"/>
        <v>-2.8746415833295513E-2</v>
      </c>
      <c r="D999" s="128">
        <f t="shared" si="69"/>
        <v>-28746.415833295512</v>
      </c>
      <c r="E999" s="128">
        <f t="shared" ca="1" si="70"/>
        <v>88931.240147518372</v>
      </c>
      <c r="F999" s="124">
        <f t="shared" ca="1" si="71"/>
        <v>-6.8423029808286961E-2</v>
      </c>
      <c r="G999" s="128"/>
      <c r="H999" s="128"/>
      <c r="I999" s="124"/>
      <c r="J999" s="125"/>
      <c r="K999" s="128"/>
    </row>
    <row r="1000" spans="1:11" x14ac:dyDescent="0.3">
      <c r="A1000" s="73">
        <v>42395</v>
      </c>
      <c r="B1000" s="130">
        <v>1903.630005</v>
      </c>
      <c r="C1000" s="125">
        <f t="shared" si="68"/>
        <v>-1.0417607251568706E-2</v>
      </c>
      <c r="D1000" s="128">
        <f t="shared" si="69"/>
        <v>-10417.607251568706</v>
      </c>
      <c r="E1000" s="128">
        <f t="shared" ca="1" si="70"/>
        <v>88931.240147518372</v>
      </c>
      <c r="F1000" s="124">
        <f t="shared" ca="1" si="71"/>
        <v>-4.921186484936102E-2</v>
      </c>
      <c r="G1000" s="128"/>
      <c r="H1000" s="128"/>
      <c r="I1000" s="124"/>
      <c r="J1000" s="125"/>
      <c r="K1000" s="128"/>
    </row>
    <row r="1001" spans="1:11" x14ac:dyDescent="0.3">
      <c r="A1001" s="73">
        <v>42394</v>
      </c>
      <c r="B1001" s="130">
        <v>1877.079956</v>
      </c>
      <c r="C1001" s="125">
        <f t="shared" si="68"/>
        <v>-2.3386769364569626E-2</v>
      </c>
      <c r="D1001" s="128">
        <f t="shared" si="69"/>
        <v>-23386.769364569627</v>
      </c>
      <c r="E1001" s="128">
        <f t="shared" ca="1" si="70"/>
        <v>88931.240147518372</v>
      </c>
      <c r="F1001" s="124">
        <f t="shared" ca="1" si="71"/>
        <v>-7.5125071724703174E-2</v>
      </c>
      <c r="G1001" s="128"/>
      <c r="H1001" s="128"/>
      <c r="I1001" s="124"/>
      <c r="J1001" s="125"/>
      <c r="K1001" s="128"/>
    </row>
    <row r="1002" spans="1:11" x14ac:dyDescent="0.3">
      <c r="A1002" s="73">
        <v>42391</v>
      </c>
      <c r="B1002" s="130">
        <v>1906.900024</v>
      </c>
      <c r="C1002" s="125">
        <f t="shared" si="68"/>
        <v>-1.8624944101018559E-2</v>
      </c>
      <c r="D1002" s="128">
        <f t="shared" si="69"/>
        <v>-18624.944101018558</v>
      </c>
      <c r="E1002" s="128">
        <f t="shared" ca="1" si="70"/>
        <v>88931.240147518372</v>
      </c>
      <c r="F1002" s="124">
        <f t="shared" ca="1" si="71"/>
        <v>-7.301093174097284E-2</v>
      </c>
      <c r="G1002" s="128"/>
      <c r="H1002" s="128"/>
      <c r="I1002" s="124"/>
      <c r="J1002" s="125"/>
      <c r="K1002" s="128"/>
    </row>
    <row r="1003" spans="1:11" x14ac:dyDescent="0.3">
      <c r="A1003" s="73">
        <v>42390</v>
      </c>
      <c r="B1003" s="130">
        <v>1868.98999</v>
      </c>
      <c r="C1003" s="125">
        <f t="shared" si="68"/>
        <v>-6.0931747304715178E-2</v>
      </c>
      <c r="D1003" s="128">
        <f t="shared" si="69"/>
        <v>-60931.74730471518</v>
      </c>
      <c r="E1003" s="128">
        <f t="shared" ca="1" si="70"/>
        <v>88931.240147518372</v>
      </c>
      <c r="F1003" s="124">
        <f t="shared" ca="1" si="71"/>
        <v>-8.9106291946063565E-2</v>
      </c>
      <c r="G1003" s="128"/>
      <c r="H1003" s="128"/>
      <c r="I1003" s="124"/>
      <c r="J1003" s="125"/>
      <c r="K1003" s="128"/>
    </row>
    <row r="1004" spans="1:11" x14ac:dyDescent="0.3">
      <c r="A1004" s="73">
        <v>42389</v>
      </c>
      <c r="B1004" s="130">
        <v>1859.329956</v>
      </c>
      <c r="C1004" s="125">
        <f t="shared" si="68"/>
        <v>-7.8037996560478162E-2</v>
      </c>
      <c r="D1004" s="128">
        <f t="shared" si="69"/>
        <v>-78037.996560478161</v>
      </c>
      <c r="E1004" s="128">
        <f t="shared" ca="1" si="70"/>
        <v>88931.240147518372</v>
      </c>
      <c r="F1004" s="124">
        <f t="shared" ca="1" si="71"/>
        <v>-9.879066266703096E-2</v>
      </c>
      <c r="G1004" s="128"/>
      <c r="H1004" s="128"/>
      <c r="I1004" s="124"/>
      <c r="J1004" s="125"/>
      <c r="K1004" s="128"/>
    </row>
    <row r="1005" spans="1:11" x14ac:dyDescent="0.3">
      <c r="A1005" s="73">
        <v>42388</v>
      </c>
      <c r="B1005" s="130">
        <v>1881.329956</v>
      </c>
      <c r="C1005" s="125">
        <f t="shared" si="68"/>
        <v>-6.5251992776441226E-2</v>
      </c>
      <c r="D1005" s="128">
        <f t="shared" si="69"/>
        <v>-65251.992776441228</v>
      </c>
      <c r="E1005" s="128">
        <f t="shared" ca="1" si="70"/>
        <v>88931.240147518372</v>
      </c>
      <c r="F1005" s="124">
        <f t="shared" ca="1" si="71"/>
        <v>-7.4203314455355218E-2</v>
      </c>
      <c r="G1005" s="128"/>
      <c r="H1005" s="128"/>
      <c r="I1005" s="124"/>
      <c r="J1005" s="125"/>
      <c r="K1005" s="128"/>
    </row>
    <row r="1006" spans="1:11" x14ac:dyDescent="0.3">
      <c r="A1006" s="73">
        <v>42384</v>
      </c>
      <c r="B1006" s="130">
        <v>1880.329956</v>
      </c>
      <c r="C1006" s="125">
        <f t="shared" si="68"/>
        <v>-8.0046375981064122E-2</v>
      </c>
      <c r="D1006" s="128">
        <f t="shared" si="69"/>
        <v>-80046.37598106412</v>
      </c>
      <c r="E1006" s="128">
        <f t="shared" ca="1" si="70"/>
        <v>88931.240147518372</v>
      </c>
      <c r="F1006" s="124">
        <f t="shared" ca="1" si="71"/>
        <v>-7.0317218142669558E-2</v>
      </c>
      <c r="G1006" s="128"/>
      <c r="H1006" s="128"/>
      <c r="I1006" s="124"/>
      <c r="J1006" s="125"/>
      <c r="K1006" s="128"/>
    </row>
    <row r="1007" spans="1:11" x14ac:dyDescent="0.3">
      <c r="A1007" s="73">
        <v>42383</v>
      </c>
      <c r="B1007" s="130">
        <v>1921.839966</v>
      </c>
      <c r="C1007" s="125">
        <f t="shared" si="68"/>
        <v>-6.858722358733671E-2</v>
      </c>
      <c r="D1007" s="128">
        <f t="shared" si="69"/>
        <v>-68587.223587336703</v>
      </c>
      <c r="E1007" s="128">
        <f t="shared" ca="1" si="70"/>
        <v>88931.240147518372</v>
      </c>
      <c r="F1007" s="124">
        <f t="shared" ca="1" si="71"/>
        <v>-4.832084255572533E-2</v>
      </c>
      <c r="G1007" s="128"/>
      <c r="H1007" s="128"/>
      <c r="I1007" s="124"/>
      <c r="J1007" s="125"/>
      <c r="K1007" s="128"/>
    </row>
    <row r="1008" spans="1:11" x14ac:dyDescent="0.3">
      <c r="A1008" s="73">
        <v>42382</v>
      </c>
      <c r="B1008" s="130">
        <v>1890.280029</v>
      </c>
      <c r="C1008" s="125">
        <f t="shared" si="68"/>
        <v>-9.0494461169909224E-2</v>
      </c>
      <c r="D1008" s="128">
        <f t="shared" si="69"/>
        <v>-90494.46116990922</v>
      </c>
      <c r="E1008" s="128">
        <f t="shared" ca="1" si="70"/>
        <v>88931.240147518372</v>
      </c>
      <c r="F1008" s="124">
        <f t="shared" ca="1" si="71"/>
        <v>-5.1383326260310835E-2</v>
      </c>
      <c r="G1008" s="128"/>
      <c r="H1008" s="128"/>
      <c r="I1008" s="124"/>
      <c r="J1008" s="125"/>
      <c r="K1008" s="128"/>
    </row>
    <row r="1009" spans="1:11" x14ac:dyDescent="0.3">
      <c r="A1009" s="73">
        <v>42381</v>
      </c>
      <c r="B1009" s="130">
        <v>1938.6800539999999</v>
      </c>
      <c r="C1009" s="125">
        <f t="shared" si="68"/>
        <v>-5.7291488451252204E-2</v>
      </c>
      <c r="D1009" s="128">
        <f t="shared" si="69"/>
        <v>-57291.488451252204</v>
      </c>
      <c r="E1009" s="128">
        <f t="shared" ca="1" si="70"/>
        <v>78711.586489128444</v>
      </c>
      <c r="F1009" s="124">
        <f t="shared" ca="1" si="71"/>
        <v>-3.6091606436812529E-2</v>
      </c>
      <c r="G1009" s="128"/>
      <c r="H1009" s="128"/>
      <c r="I1009" s="124"/>
      <c r="J1009" s="125"/>
      <c r="K1009" s="128"/>
    </row>
    <row r="1010" spans="1:11" x14ac:dyDescent="0.3">
      <c r="A1010" s="73">
        <v>42380</v>
      </c>
      <c r="B1010" s="130">
        <v>1923.670044</v>
      </c>
      <c r="C1010" s="125">
        <f t="shared" si="68"/>
        <v>-6.6628147961067974E-2</v>
      </c>
      <c r="D1010" s="128">
        <f t="shared" si="69"/>
        <v>-66628.147961067967</v>
      </c>
      <c r="E1010" s="128">
        <f t="shared" ca="1" si="70"/>
        <v>78711.586489128444</v>
      </c>
      <c r="F1010" s="124">
        <f t="shared" ca="1" si="71"/>
        <v>-4.911443902249657E-2</v>
      </c>
      <c r="G1010" s="128"/>
      <c r="H1010" s="128"/>
      <c r="I1010" s="124"/>
      <c r="J1010" s="125"/>
      <c r="K1010" s="128"/>
    </row>
    <row r="1011" spans="1:11" x14ac:dyDescent="0.3">
      <c r="A1011" s="73">
        <v>42377</v>
      </c>
      <c r="B1011" s="130">
        <v>1922.030029</v>
      </c>
      <c r="C1011" s="125">
        <f t="shared" si="68"/>
        <v>-6.8914739359452915E-2</v>
      </c>
      <c r="D1011" s="128">
        <f t="shared" si="69"/>
        <v>-68914.739359452913</v>
      </c>
      <c r="E1011" s="128">
        <f t="shared" ca="1" si="70"/>
        <v>78711.586489128444</v>
      </c>
      <c r="F1011" s="124">
        <f t="shared" ca="1" si="71"/>
        <v>-5.2374932442709854E-2</v>
      </c>
      <c r="G1011" s="128"/>
      <c r="H1011" s="128"/>
      <c r="I1011" s="124"/>
      <c r="J1011" s="125"/>
      <c r="K1011" s="128"/>
    </row>
    <row r="1012" spans="1:11" x14ac:dyDescent="0.3">
      <c r="A1012" s="73">
        <v>42376</v>
      </c>
      <c r="B1012" s="130">
        <v>1943.089966</v>
      </c>
      <c r="C1012" s="125">
        <f t="shared" si="68"/>
        <v>-4.7023745500761938E-2</v>
      </c>
      <c r="D1012" s="128">
        <f t="shared" si="69"/>
        <v>-47023.745500761936</v>
      </c>
      <c r="E1012" s="128">
        <f t="shared" ca="1" si="70"/>
        <v>78711.586489128444</v>
      </c>
      <c r="F1012" s="124">
        <f t="shared" ca="1" si="71"/>
        <v>-4.9745497168448671E-2</v>
      </c>
      <c r="G1012" s="128"/>
      <c r="H1012" s="128"/>
      <c r="I1012" s="124"/>
      <c r="J1012" s="125"/>
      <c r="K1012" s="128"/>
    </row>
    <row r="1013" spans="1:11" x14ac:dyDescent="0.3">
      <c r="A1013" s="73">
        <v>42375</v>
      </c>
      <c r="B1013" s="130">
        <v>1990.26001</v>
      </c>
      <c r="C1013" s="125">
        <f t="shared" si="68"/>
        <v>-1.5283385020012807E-2</v>
      </c>
      <c r="D1013" s="128">
        <f t="shared" si="69"/>
        <v>-15283.385020012807</v>
      </c>
      <c r="E1013" s="128">
        <f t="shared" ca="1" si="70"/>
        <v>78711.586489128444</v>
      </c>
      <c r="F1013" s="124">
        <f t="shared" ca="1" si="71"/>
        <v>-3.485693829211034E-2</v>
      </c>
      <c r="G1013" s="128"/>
      <c r="H1013" s="128"/>
      <c r="I1013" s="124"/>
      <c r="J1013" s="125"/>
      <c r="K1013" s="128"/>
    </row>
    <row r="1014" spans="1:11" x14ac:dyDescent="0.3">
      <c r="A1014" s="73">
        <v>42374</v>
      </c>
      <c r="B1014" s="130">
        <v>2016.709961</v>
      </c>
      <c r="C1014" s="125">
        <f t="shared" si="68"/>
        <v>5.5645143363860505E-3</v>
      </c>
      <c r="D1014" s="128">
        <f t="shared" si="69"/>
        <v>5564.5143363860507</v>
      </c>
      <c r="E1014" s="128">
        <f t="shared" ca="1" si="70"/>
        <v>78711.586489128444</v>
      </c>
      <c r="F1014" s="124">
        <f t="shared" ca="1" si="71"/>
        <v>-4.5362865349370951E-3</v>
      </c>
      <c r="G1014" s="128"/>
      <c r="H1014" s="128"/>
      <c r="I1014" s="124"/>
      <c r="J1014" s="125"/>
      <c r="K1014" s="128"/>
    </row>
    <row r="1015" spans="1:11" x14ac:dyDescent="0.3">
      <c r="A1015" s="73">
        <v>42373</v>
      </c>
      <c r="B1015" s="130">
        <v>2012.660034</v>
      </c>
      <c r="C1015" s="125">
        <f t="shared" si="68"/>
        <v>-1.4315159379434061E-2</v>
      </c>
      <c r="D1015" s="128">
        <f t="shared" si="69"/>
        <v>-14315.159379434061</v>
      </c>
      <c r="E1015" s="128">
        <f t="shared" ca="1" si="70"/>
        <v>78711.586489128444</v>
      </c>
      <c r="F1015" s="124">
        <f t="shared" ca="1" si="71"/>
        <v>5.018475427206015E-3</v>
      </c>
      <c r="G1015" s="128"/>
      <c r="H1015" s="128"/>
      <c r="I1015" s="124"/>
      <c r="J1015" s="125"/>
      <c r="K1015" s="128"/>
    </row>
    <row r="1016" spans="1:11" x14ac:dyDescent="0.3">
      <c r="A1016" s="73">
        <v>42369</v>
      </c>
      <c r="B1016" s="130">
        <v>2043.9399410000001</v>
      </c>
      <c r="C1016" s="125">
        <f t="shared" si="68"/>
        <v>-1.4051684720962299E-2</v>
      </c>
      <c r="D1016" s="128">
        <f t="shared" si="69"/>
        <v>-14051.684720962299</v>
      </c>
      <c r="E1016" s="128">
        <f t="shared" ca="1" si="70"/>
        <v>78711.586489128444</v>
      </c>
      <c r="F1016" s="124">
        <f t="shared" ca="1" si="71"/>
        <v>1.1561029758131447E-2</v>
      </c>
      <c r="G1016" s="128"/>
      <c r="H1016" s="128"/>
      <c r="I1016" s="124"/>
      <c r="J1016" s="125"/>
      <c r="K1016" s="128"/>
    </row>
    <row r="1017" spans="1:11" x14ac:dyDescent="0.3">
      <c r="A1017" s="73">
        <v>42368</v>
      </c>
      <c r="B1017" s="130">
        <v>2063.360107</v>
      </c>
      <c r="C1017" s="125">
        <f t="shared" si="68"/>
        <v>9.763127648417802E-3</v>
      </c>
      <c r="D1017" s="128">
        <f t="shared" si="69"/>
        <v>9763.1276484178015</v>
      </c>
      <c r="E1017" s="128">
        <f t="shared" ca="1" si="70"/>
        <v>78711.586489128444</v>
      </c>
      <c r="F1017" s="124">
        <f t="shared" ca="1" si="71"/>
        <v>2.5071208448395055E-3</v>
      </c>
      <c r="G1017" s="128"/>
      <c r="H1017" s="128"/>
      <c r="I1017" s="124"/>
      <c r="J1017" s="125"/>
      <c r="K1017" s="128"/>
    </row>
    <row r="1018" spans="1:11" x14ac:dyDescent="0.3">
      <c r="A1018" s="73">
        <v>42367</v>
      </c>
      <c r="B1018" s="130">
        <v>2078.360107</v>
      </c>
      <c r="C1018" s="125">
        <f t="shared" si="68"/>
        <v>2.7903977193356244E-2</v>
      </c>
      <c r="D1018" s="128">
        <f t="shared" si="69"/>
        <v>27903.977193356244</v>
      </c>
      <c r="E1018" s="128">
        <f t="shared" ca="1" si="70"/>
        <v>78711.586489128444</v>
      </c>
      <c r="F1018" s="124">
        <f t="shared" ca="1" si="71"/>
        <v>9.4517489563705759E-3</v>
      </c>
      <c r="G1018" s="128"/>
      <c r="H1018" s="128"/>
      <c r="I1018" s="124"/>
      <c r="J1018" s="125"/>
      <c r="K1018" s="128"/>
    </row>
    <row r="1019" spans="1:11" x14ac:dyDescent="0.3">
      <c r="A1019" s="73">
        <v>42366</v>
      </c>
      <c r="B1019" s="130">
        <v>2056.5</v>
      </c>
      <c r="C1019" s="125">
        <f t="shared" si="68"/>
        <v>2.1929369405053079E-2</v>
      </c>
      <c r="D1019" s="128">
        <f t="shared" si="69"/>
        <v>21929.369405053079</v>
      </c>
      <c r="E1019" s="128">
        <f t="shared" ca="1" si="70"/>
        <v>78711.586489128444</v>
      </c>
      <c r="F1019" s="124">
        <f t="shared" ca="1" si="71"/>
        <v>-1.1464463612604781E-2</v>
      </c>
      <c r="G1019" s="128"/>
      <c r="H1019" s="128"/>
      <c r="I1019" s="124"/>
      <c r="J1019" s="125"/>
      <c r="K1019" s="128"/>
    </row>
    <row r="1020" spans="1:11" x14ac:dyDescent="0.3">
      <c r="A1020" s="73">
        <v>42362</v>
      </c>
      <c r="B1020" s="130">
        <v>2060.98999</v>
      </c>
      <c r="C1020" s="125">
        <f t="shared" si="68"/>
        <v>4.2685323211193449E-3</v>
      </c>
      <c r="D1020" s="128">
        <f t="shared" si="69"/>
        <v>4268.5323211193445</v>
      </c>
      <c r="E1020" s="128">
        <f t="shared" ca="1" si="70"/>
        <v>78711.586489128444</v>
      </c>
      <c r="F1020" s="124">
        <f t="shared" ca="1" si="71"/>
        <v>-1.4149288011331085E-2</v>
      </c>
      <c r="G1020" s="128"/>
      <c r="H1020" s="128"/>
      <c r="I1020" s="124"/>
      <c r="J1020" s="125"/>
      <c r="K1020" s="128"/>
    </row>
    <row r="1021" spans="1:11" x14ac:dyDescent="0.3">
      <c r="A1021" s="73">
        <v>42361</v>
      </c>
      <c r="B1021" s="130">
        <v>2064.290039</v>
      </c>
      <c r="C1021" s="125">
        <f t="shared" si="68"/>
        <v>8.1411805123536851E-3</v>
      </c>
      <c r="D1021" s="128">
        <f t="shared" si="69"/>
        <v>8141.1805123536851</v>
      </c>
      <c r="E1021" s="128">
        <f t="shared" ca="1" si="70"/>
        <v>78711.586489128444</v>
      </c>
      <c r="F1021" s="124">
        <f t="shared" ca="1" si="71"/>
        <v>-1.171980675976958E-2</v>
      </c>
      <c r="G1021" s="128"/>
      <c r="H1021" s="128"/>
      <c r="I1021" s="124"/>
      <c r="J1021" s="125"/>
      <c r="K1021" s="128"/>
    </row>
    <row r="1022" spans="1:11" x14ac:dyDescent="0.3">
      <c r="A1022" s="73">
        <v>42360</v>
      </c>
      <c r="B1022" s="130">
        <v>2038.969971</v>
      </c>
      <c r="C1022" s="125">
        <f t="shared" si="68"/>
        <v>-1.1930720710071507E-2</v>
      </c>
      <c r="D1022" s="128">
        <f t="shared" si="69"/>
        <v>-11930.720710071508</v>
      </c>
      <c r="E1022" s="128">
        <f t="shared" ca="1" si="70"/>
        <v>78711.586489128444</v>
      </c>
      <c r="F1022" s="124">
        <f t="shared" ca="1" si="71"/>
        <v>-2.0611137246864919E-2</v>
      </c>
      <c r="G1022" s="128"/>
      <c r="H1022" s="128"/>
      <c r="I1022" s="124"/>
      <c r="J1022" s="125"/>
      <c r="K1022" s="128"/>
    </row>
    <row r="1023" spans="1:11" x14ac:dyDescent="0.3">
      <c r="A1023" s="73">
        <v>42359</v>
      </c>
      <c r="B1023" s="130">
        <v>2021.150024</v>
      </c>
      <c r="C1023" s="125">
        <f t="shared" si="68"/>
        <v>-2.6922560226312009E-2</v>
      </c>
      <c r="D1023" s="128">
        <f t="shared" si="69"/>
        <v>-26922.560226312009</v>
      </c>
      <c r="E1023" s="128">
        <f t="shared" ca="1" si="70"/>
        <v>78711.586489128444</v>
      </c>
      <c r="F1023" s="124">
        <f t="shared" ca="1" si="71"/>
        <v>-2.9305916561021217E-2</v>
      </c>
      <c r="G1023" s="128"/>
      <c r="H1023" s="128"/>
      <c r="I1023" s="124"/>
      <c r="J1023" s="125"/>
      <c r="K1023" s="128"/>
    </row>
    <row r="1024" spans="1:11" x14ac:dyDescent="0.3">
      <c r="A1024" s="73">
        <v>42356</v>
      </c>
      <c r="B1024" s="130">
        <v>2005.5500489999999</v>
      </c>
      <c r="C1024" s="125">
        <f t="shared" si="68"/>
        <v>-4.1181960247329119E-2</v>
      </c>
      <c r="D1024" s="128">
        <f t="shared" si="69"/>
        <v>-41181.960247329116</v>
      </c>
      <c r="E1024" s="128">
        <f t="shared" ca="1" si="70"/>
        <v>78711.586489128444</v>
      </c>
      <c r="F1024" s="124">
        <f t="shared" ca="1" si="71"/>
        <v>-3.511598941106564E-2</v>
      </c>
      <c r="G1024" s="128"/>
      <c r="H1024" s="128"/>
      <c r="I1024" s="124"/>
      <c r="J1024" s="125"/>
      <c r="K1024" s="128"/>
    </row>
    <row r="1025" spans="1:11" x14ac:dyDescent="0.3">
      <c r="A1025" s="73">
        <v>42355</v>
      </c>
      <c r="B1025" s="130">
        <v>2041.8900149999999</v>
      </c>
      <c r="C1025" s="125">
        <f t="shared" si="68"/>
        <v>-3.7714803518392737E-3</v>
      </c>
      <c r="D1025" s="128">
        <f t="shared" si="69"/>
        <v>-3771.4803518392737</v>
      </c>
      <c r="E1025" s="128">
        <f t="shared" ca="1" si="70"/>
        <v>78711.586489128444</v>
      </c>
      <c r="F1025" s="124">
        <f t="shared" ca="1" si="71"/>
        <v>-1.3889304499143718E-2</v>
      </c>
      <c r="G1025" s="128"/>
      <c r="H1025" s="128"/>
      <c r="I1025" s="124"/>
      <c r="J1025" s="125"/>
      <c r="K1025" s="128"/>
    </row>
    <row r="1026" spans="1:11" x14ac:dyDescent="0.3">
      <c r="A1026" s="73">
        <v>42354</v>
      </c>
      <c r="B1026" s="130">
        <v>2073.070068</v>
      </c>
      <c r="C1026" s="125">
        <f t="shared" si="68"/>
        <v>-3.0968554943382465E-3</v>
      </c>
      <c r="D1026" s="128">
        <f t="shared" si="69"/>
        <v>-3096.8554943382464</v>
      </c>
      <c r="E1026" s="128">
        <f t="shared" ca="1" si="70"/>
        <v>78711.586489128444</v>
      </c>
      <c r="F1026" s="124">
        <f t="shared" ca="1" si="71"/>
        <v>5.7441858089022357E-3</v>
      </c>
      <c r="G1026" s="128"/>
      <c r="H1026" s="128"/>
      <c r="I1026" s="124"/>
      <c r="J1026" s="125"/>
      <c r="K1026" s="128"/>
    </row>
    <row r="1027" spans="1:11" x14ac:dyDescent="0.3">
      <c r="A1027" s="73">
        <v>42353</v>
      </c>
      <c r="B1027" s="130">
        <v>2043.410034</v>
      </c>
      <c r="C1027" s="125">
        <f t="shared" si="68"/>
        <v>-2.8164656784724351E-2</v>
      </c>
      <c r="D1027" s="128">
        <f t="shared" si="69"/>
        <v>-28164.65678472435</v>
      </c>
      <c r="E1027" s="128">
        <f t="shared" ca="1" si="70"/>
        <v>78711.586489128444</v>
      </c>
      <c r="F1027" s="124">
        <f t="shared" ca="1" si="71"/>
        <v>1.5162288437304383E-2</v>
      </c>
      <c r="G1027" s="128"/>
      <c r="H1027" s="128"/>
      <c r="I1027" s="124"/>
      <c r="J1027" s="125"/>
      <c r="K1027" s="128"/>
    </row>
    <row r="1028" spans="1:11" x14ac:dyDescent="0.3">
      <c r="A1028" s="73">
        <v>42352</v>
      </c>
      <c r="B1028" s="130">
        <v>2021.9399410000001</v>
      </c>
      <c r="C1028" s="125">
        <f t="shared" si="68"/>
        <v>-2.8105024237165765E-2</v>
      </c>
      <c r="D1028" s="128">
        <f t="shared" si="69"/>
        <v>-28105.024237165766</v>
      </c>
      <c r="E1028" s="128">
        <f t="shared" ca="1" si="70"/>
        <v>78711.586489128444</v>
      </c>
      <c r="F1028" s="124">
        <f t="shared" ca="1" si="71"/>
        <v>2.4939906550989654E-2</v>
      </c>
      <c r="G1028" s="128"/>
      <c r="H1028" s="128"/>
      <c r="I1028" s="124"/>
      <c r="J1028" s="125"/>
      <c r="K1028" s="128"/>
    </row>
    <row r="1029" spans="1:11" x14ac:dyDescent="0.3">
      <c r="A1029" s="73">
        <v>42349</v>
      </c>
      <c r="B1029" s="130">
        <v>2012.369995</v>
      </c>
      <c r="C1029" s="125">
        <f t="shared" si="68"/>
        <v>-3.7194266340151216E-2</v>
      </c>
      <c r="D1029" s="128">
        <f t="shared" si="69"/>
        <v>-37194.266340151218</v>
      </c>
      <c r="E1029" s="128">
        <f t="shared" ca="1" si="70"/>
        <v>78711.586489128444</v>
      </c>
      <c r="F1029" s="124">
        <f t="shared" ca="1" si="71"/>
        <v>1.1429255662034565E-2</v>
      </c>
      <c r="G1029" s="128"/>
      <c r="H1029" s="128"/>
      <c r="I1029" s="124"/>
      <c r="J1029" s="125"/>
      <c r="K1029" s="128"/>
    </row>
    <row r="1030" spans="1:11" x14ac:dyDescent="0.3">
      <c r="A1030" s="73">
        <v>42348</v>
      </c>
      <c r="B1030" s="130">
        <v>2052.2299800000001</v>
      </c>
      <c r="C1030" s="125">
        <f t="shared" si="68"/>
        <v>-1.7540648746807608E-2</v>
      </c>
      <c r="D1030" s="128">
        <f t="shared" si="69"/>
        <v>-17540.648746807608</v>
      </c>
      <c r="E1030" s="128">
        <f t="shared" ca="1" si="70"/>
        <v>78711.586489128444</v>
      </c>
      <c r="F1030" s="124">
        <f t="shared" ca="1" si="71"/>
        <v>2.4920979607019333E-2</v>
      </c>
      <c r="G1030" s="128"/>
      <c r="H1030" s="128"/>
      <c r="I1030" s="124"/>
      <c r="J1030" s="125"/>
      <c r="K1030" s="128"/>
    </row>
    <row r="1031" spans="1:11" x14ac:dyDescent="0.3">
      <c r="A1031" s="73">
        <v>42347</v>
      </c>
      <c r="B1031" s="130">
        <v>2047.619995</v>
      </c>
      <c r="C1031" s="125">
        <f t="shared" si="68"/>
        <v>-1.9874158805314623E-2</v>
      </c>
      <c r="D1031" s="128">
        <f t="shared" si="69"/>
        <v>-19874.158805314622</v>
      </c>
      <c r="E1031" s="128">
        <f t="shared" ca="1" si="70"/>
        <v>78711.586489128444</v>
      </c>
      <c r="F1031" s="124">
        <f t="shared" ca="1" si="71"/>
        <v>6.0383521422509023E-3</v>
      </c>
      <c r="G1031" s="128"/>
      <c r="H1031" s="128"/>
      <c r="I1031" s="124"/>
      <c r="J1031" s="125"/>
      <c r="K1031" s="128"/>
    </row>
    <row r="1032" spans="1:11" x14ac:dyDescent="0.3">
      <c r="A1032" s="73">
        <v>42346</v>
      </c>
      <c r="B1032" s="130">
        <v>2063.5900879999999</v>
      </c>
      <c r="C1032" s="125">
        <f t="shared" ref="C1032:C1095" si="72">B1032/B1042-1</f>
        <v>-1.1022768742300237E-2</v>
      </c>
      <c r="D1032" s="128">
        <f t="shared" ref="D1032:D1095" si="73">C1032*$B$5</f>
        <v>-11022.768742300237</v>
      </c>
      <c r="E1032" s="128">
        <f t="shared" ref="E1032:E1095" ca="1" si="74">ABS(_xlfn.PERCENTILE.INC(OFFSET(D1032,0,0,Window),1-VaRLevel))</f>
        <v>78711.586489128444</v>
      </c>
      <c r="F1032" s="124">
        <f t="shared" ca="1" si="71"/>
        <v>1.8483457570922068E-2</v>
      </c>
      <c r="G1032" s="128"/>
      <c r="H1032" s="128"/>
      <c r="I1032" s="124"/>
      <c r="J1032" s="125"/>
      <c r="K1032" s="128"/>
    </row>
    <row r="1033" spans="1:11" x14ac:dyDescent="0.3">
      <c r="A1033" s="73">
        <v>42345</v>
      </c>
      <c r="B1033" s="130">
        <v>2077.070068</v>
      </c>
      <c r="C1033" s="125">
        <f t="shared" si="72"/>
        <v>-5.7917040986387169E-3</v>
      </c>
      <c r="D1033" s="128">
        <f t="shared" si="73"/>
        <v>-5791.7040986387174</v>
      </c>
      <c r="E1033" s="128">
        <f t="shared" ca="1" si="74"/>
        <v>78711.586489128444</v>
      </c>
      <c r="F1033" s="124">
        <f t="shared" ref="F1033:F1096" ca="1" si="75">B1033/OFFSET(B1033,250,0)-1</f>
        <v>8.3745178853165125E-3</v>
      </c>
      <c r="G1033" s="128"/>
      <c r="H1033" s="128"/>
      <c r="I1033" s="124"/>
      <c r="J1033" s="125"/>
      <c r="K1033" s="128"/>
    </row>
    <row r="1034" spans="1:11" x14ac:dyDescent="0.3">
      <c r="A1034" s="73">
        <v>42342</v>
      </c>
      <c r="B1034" s="130">
        <v>2091.6899410000001</v>
      </c>
      <c r="C1034" s="125">
        <f t="shared" si="72"/>
        <v>5.0210216266313168E-3</v>
      </c>
      <c r="D1034" s="128">
        <f t="shared" si="73"/>
        <v>5021.0216266313164</v>
      </c>
      <c r="E1034" s="128">
        <f t="shared" ca="1" si="74"/>
        <v>78711.586489128444</v>
      </c>
      <c r="F1034" s="124">
        <f t="shared" ca="1" si="75"/>
        <v>1.5230659998442642E-2</v>
      </c>
      <c r="G1034" s="128"/>
      <c r="H1034" s="128"/>
      <c r="I1034" s="124"/>
      <c r="J1034" s="125"/>
      <c r="K1034" s="128"/>
    </row>
    <row r="1035" spans="1:11" x14ac:dyDescent="0.3">
      <c r="A1035" s="73">
        <v>42341</v>
      </c>
      <c r="B1035" s="130">
        <v>2049.6201169999999</v>
      </c>
      <c r="C1035" s="125">
        <f t="shared" si="72"/>
        <v>-1.6298850885826166E-2</v>
      </c>
      <c r="D1035" s="128">
        <f t="shared" si="73"/>
        <v>-16298.850885826167</v>
      </c>
      <c r="E1035" s="128">
        <f t="shared" ca="1" si="74"/>
        <v>78711.586489128444</v>
      </c>
      <c r="F1035" s="124">
        <f t="shared" ca="1" si="75"/>
        <v>-1.240742544622464E-2</v>
      </c>
      <c r="G1035" s="128"/>
      <c r="H1035" s="128"/>
      <c r="I1035" s="124"/>
      <c r="J1035" s="125"/>
      <c r="K1035" s="128"/>
    </row>
    <row r="1036" spans="1:11" x14ac:dyDescent="0.3">
      <c r="A1036" s="73">
        <v>42340</v>
      </c>
      <c r="B1036" s="130">
        <v>2079.51001</v>
      </c>
      <c r="C1036" s="125">
        <f t="shared" si="72"/>
        <v>1.4177478900368357E-2</v>
      </c>
      <c r="D1036" s="128">
        <f t="shared" si="73"/>
        <v>14177.478900368356</v>
      </c>
      <c r="E1036" s="128">
        <f t="shared" ca="1" si="74"/>
        <v>78711.586489128444</v>
      </c>
      <c r="F1036" s="124">
        <f t="shared" ca="1" si="75"/>
        <v>3.6633114626714036E-3</v>
      </c>
      <c r="G1036" s="128"/>
      <c r="H1036" s="128"/>
      <c r="I1036" s="124"/>
      <c r="J1036" s="125"/>
      <c r="K1036" s="128"/>
    </row>
    <row r="1037" spans="1:11" x14ac:dyDescent="0.3">
      <c r="A1037" s="73">
        <v>42339</v>
      </c>
      <c r="B1037" s="130">
        <v>2102.6298830000001</v>
      </c>
      <c r="C1037" s="125">
        <f t="shared" si="72"/>
        <v>2.4079575402517595E-2</v>
      </c>
      <c r="D1037" s="128">
        <f t="shared" si="73"/>
        <v>24079.575402517596</v>
      </c>
      <c r="E1037" s="128">
        <f t="shared" ca="1" si="74"/>
        <v>78711.586489128444</v>
      </c>
      <c r="F1037" s="124">
        <f t="shared" ca="1" si="75"/>
        <v>1.3642864894137796E-2</v>
      </c>
      <c r="G1037" s="128"/>
      <c r="H1037" s="128"/>
      <c r="I1037" s="124"/>
      <c r="J1037" s="125"/>
      <c r="K1037" s="128"/>
    </row>
    <row r="1038" spans="1:11" x14ac:dyDescent="0.3">
      <c r="A1038" s="73">
        <v>42338</v>
      </c>
      <c r="B1038" s="130">
        <v>2080.4099120000001</v>
      </c>
      <c r="C1038" s="125">
        <f t="shared" si="72"/>
        <v>2.8358248919462037E-2</v>
      </c>
      <c r="D1038" s="128">
        <f t="shared" si="73"/>
        <v>28358.248919462036</v>
      </c>
      <c r="E1038" s="128">
        <f t="shared" ca="1" si="74"/>
        <v>78711.586489128444</v>
      </c>
      <c r="F1038" s="124">
        <f t="shared" ca="1" si="75"/>
        <v>6.7067637711977213E-3</v>
      </c>
      <c r="G1038" s="128"/>
      <c r="H1038" s="128"/>
      <c r="I1038" s="124"/>
      <c r="J1038" s="125"/>
      <c r="K1038" s="128"/>
    </row>
    <row r="1039" spans="1:11" x14ac:dyDescent="0.3">
      <c r="A1039" s="73">
        <v>42335</v>
      </c>
      <c r="B1039" s="130">
        <v>2090.110107</v>
      </c>
      <c r="C1039" s="125">
        <f t="shared" si="72"/>
        <v>2.1574185655533151E-2</v>
      </c>
      <c r="D1039" s="128">
        <f t="shared" si="73"/>
        <v>21574.185655533151</v>
      </c>
      <c r="E1039" s="128">
        <f t="shared" ca="1" si="74"/>
        <v>78711.586489128444</v>
      </c>
      <c r="F1039" s="124">
        <f t="shared" ca="1" si="75"/>
        <v>1.7857919906896225E-2</v>
      </c>
      <c r="G1039" s="128"/>
      <c r="H1039" s="128"/>
      <c r="I1039" s="124"/>
      <c r="J1039" s="125"/>
      <c r="K1039" s="128"/>
    </row>
    <row r="1040" spans="1:11" x14ac:dyDescent="0.3">
      <c r="A1040" s="73">
        <v>42333</v>
      </c>
      <c r="B1040" s="130">
        <v>2088.8701169999999</v>
      </c>
      <c r="C1040" s="125">
        <f t="shared" si="72"/>
        <v>6.6843937349396754E-3</v>
      </c>
      <c r="D1040" s="128">
        <f t="shared" si="73"/>
        <v>6684.3937349396756</v>
      </c>
      <c r="E1040" s="128">
        <f t="shared" ca="1" si="74"/>
        <v>78711.586489128444</v>
      </c>
      <c r="F1040" s="124">
        <f t="shared" ca="1" si="75"/>
        <v>1.0306862868257882E-2</v>
      </c>
      <c r="G1040" s="128"/>
      <c r="H1040" s="128"/>
      <c r="I1040" s="124"/>
      <c r="J1040" s="125"/>
      <c r="K1040" s="128"/>
    </row>
    <row r="1041" spans="1:11" x14ac:dyDescent="0.3">
      <c r="A1041" s="73">
        <v>42332</v>
      </c>
      <c r="B1041" s="130">
        <v>2089.139893</v>
      </c>
      <c r="C1041" s="125">
        <f t="shared" si="72"/>
        <v>3.5643228212081102E-3</v>
      </c>
      <c r="D1041" s="128">
        <f t="shared" si="73"/>
        <v>3564.3228212081103</v>
      </c>
      <c r="E1041" s="128">
        <f t="shared" ca="1" si="74"/>
        <v>78711.586489128444</v>
      </c>
      <c r="F1041" s="124">
        <f t="shared" ca="1" si="75"/>
        <v>7.8683801306747014E-3</v>
      </c>
      <c r="G1041" s="128"/>
      <c r="H1041" s="128"/>
      <c r="I1041" s="124"/>
      <c r="J1041" s="125"/>
      <c r="K1041" s="128"/>
    </row>
    <row r="1042" spans="1:11" x14ac:dyDescent="0.3">
      <c r="A1042" s="73">
        <v>42331</v>
      </c>
      <c r="B1042" s="130">
        <v>2086.5900879999999</v>
      </c>
      <c r="C1042" s="125">
        <f t="shared" si="72"/>
        <v>3.8535970226882821E-3</v>
      </c>
      <c r="D1042" s="128">
        <f t="shared" si="73"/>
        <v>3853.5970226882819</v>
      </c>
      <c r="E1042" s="128">
        <f t="shared" ca="1" si="74"/>
        <v>78711.586489128444</v>
      </c>
      <c r="F1042" s="124">
        <f t="shared" ca="1" si="75"/>
        <v>9.4628809091190647E-3</v>
      </c>
      <c r="G1042" s="128"/>
      <c r="H1042" s="128"/>
      <c r="I1042" s="124"/>
      <c r="J1042" s="125"/>
      <c r="K1042" s="128"/>
    </row>
    <row r="1043" spans="1:11" x14ac:dyDescent="0.3">
      <c r="A1043" s="73">
        <v>42328</v>
      </c>
      <c r="B1043" s="130">
        <v>2089.169922</v>
      </c>
      <c r="C1043" s="125">
        <f t="shared" si="72"/>
        <v>-4.778024597048014E-3</v>
      </c>
      <c r="D1043" s="128">
        <f t="shared" si="73"/>
        <v>-4778.0245970480137</v>
      </c>
      <c r="E1043" s="128">
        <f t="shared" ca="1" si="74"/>
        <v>78711.586489128444</v>
      </c>
      <c r="F1043" s="124">
        <f t="shared" ca="1" si="75"/>
        <v>9.5486205441543959E-3</v>
      </c>
      <c r="G1043" s="128"/>
      <c r="H1043" s="128"/>
      <c r="I1043" s="124"/>
      <c r="J1043" s="125"/>
      <c r="K1043" s="128"/>
    </row>
    <row r="1044" spans="1:11" x14ac:dyDescent="0.3">
      <c r="A1044" s="73">
        <v>42327</v>
      </c>
      <c r="B1044" s="130">
        <v>2081.23999</v>
      </c>
      <c r="C1044" s="125">
        <f t="shared" si="72"/>
        <v>-8.9002693447963743E-3</v>
      </c>
      <c r="D1044" s="128">
        <f t="shared" si="73"/>
        <v>-8900.2693447963738</v>
      </c>
      <c r="E1044" s="128">
        <f t="shared" ca="1" si="74"/>
        <v>78711.586489128444</v>
      </c>
      <c r="F1044" s="124">
        <f t="shared" ca="1" si="75"/>
        <v>8.5970390113885298E-3</v>
      </c>
      <c r="G1044" s="128"/>
      <c r="H1044" s="128"/>
      <c r="I1044" s="124"/>
      <c r="J1044" s="125"/>
      <c r="K1044" s="128"/>
    </row>
    <row r="1045" spans="1:11" x14ac:dyDescent="0.3">
      <c r="A1045" s="73">
        <v>42326</v>
      </c>
      <c r="B1045" s="130">
        <v>2083.580078</v>
      </c>
      <c r="C1045" s="125">
        <f t="shared" si="72"/>
        <v>-8.9092381591463488E-3</v>
      </c>
      <c r="D1045" s="128">
        <f t="shared" si="73"/>
        <v>-8909.2381591463491</v>
      </c>
      <c r="E1045" s="128">
        <f t="shared" ca="1" si="74"/>
        <v>78711.586489128444</v>
      </c>
      <c r="F1045" s="124">
        <f t="shared" ca="1" si="75"/>
        <v>1.5018915113871545E-2</v>
      </c>
      <c r="G1045" s="128"/>
      <c r="H1045" s="128"/>
      <c r="I1045" s="124"/>
      <c r="J1045" s="125"/>
      <c r="K1045" s="128"/>
    </row>
    <row r="1046" spans="1:11" x14ac:dyDescent="0.3">
      <c r="A1046" s="73">
        <v>42325</v>
      </c>
      <c r="B1046" s="130">
        <v>2050.4399410000001</v>
      </c>
      <c r="C1046" s="125">
        <f t="shared" si="72"/>
        <v>-2.8130807759491838E-2</v>
      </c>
      <c r="D1046" s="128">
        <f t="shared" si="73"/>
        <v>-28130.80775949184</v>
      </c>
      <c r="E1046" s="128">
        <f t="shared" ca="1" si="74"/>
        <v>78711.586489128444</v>
      </c>
      <c r="F1046" s="124">
        <f t="shared" ca="1" si="75"/>
        <v>8.3953396479108378E-4</v>
      </c>
      <c r="G1046" s="128"/>
      <c r="H1046" s="128"/>
      <c r="I1046" s="124"/>
      <c r="J1046" s="125"/>
      <c r="K1046" s="128"/>
    </row>
    <row r="1047" spans="1:11" x14ac:dyDescent="0.3">
      <c r="A1047" s="73">
        <v>42324</v>
      </c>
      <c r="B1047" s="130">
        <v>2053.1899410000001</v>
      </c>
      <c r="C1047" s="125">
        <f t="shared" si="72"/>
        <v>-2.4172480129059815E-2</v>
      </c>
      <c r="D1047" s="128">
        <f t="shared" si="73"/>
        <v>-24172.480129059815</v>
      </c>
      <c r="E1047" s="128">
        <f t="shared" ca="1" si="74"/>
        <v>78711.586489128444</v>
      </c>
      <c r="F1047" s="124">
        <f t="shared" ca="1" si="75"/>
        <v>6.7740128999282945E-4</v>
      </c>
      <c r="G1047" s="128"/>
      <c r="H1047" s="128"/>
      <c r="I1047" s="124"/>
      <c r="J1047" s="125"/>
      <c r="K1047" s="128"/>
    </row>
    <row r="1048" spans="1:11" x14ac:dyDescent="0.3">
      <c r="A1048" s="73">
        <v>42321</v>
      </c>
      <c r="B1048" s="130">
        <v>2023.040039</v>
      </c>
      <c r="C1048" s="125">
        <f t="shared" si="72"/>
        <v>-2.7085288310765843E-2</v>
      </c>
      <c r="D1048" s="128">
        <f t="shared" si="73"/>
        <v>-27085.288310765842</v>
      </c>
      <c r="E1048" s="128">
        <f t="shared" ca="1" si="74"/>
        <v>78711.586489128444</v>
      </c>
      <c r="F1048" s="124">
        <f t="shared" ca="1" si="75"/>
        <v>-8.9549445866239363E-3</v>
      </c>
      <c r="G1048" s="128"/>
      <c r="H1048" s="128"/>
      <c r="I1048" s="124"/>
      <c r="J1048" s="125"/>
      <c r="K1048" s="128"/>
    </row>
    <row r="1049" spans="1:11" x14ac:dyDescent="0.3">
      <c r="A1049" s="73">
        <v>42320</v>
      </c>
      <c r="B1049" s="130">
        <v>2045.969971</v>
      </c>
      <c r="C1049" s="125">
        <f t="shared" si="72"/>
        <v>-2.0790530738135082E-2</v>
      </c>
      <c r="D1049" s="128">
        <f t="shared" si="73"/>
        <v>-20790.530738135083</v>
      </c>
      <c r="E1049" s="128">
        <f t="shared" ca="1" si="74"/>
        <v>78711.586489128444</v>
      </c>
      <c r="F1049" s="124">
        <f t="shared" ca="1" si="75"/>
        <v>3.0149842450848396E-3</v>
      </c>
      <c r="G1049" s="128"/>
      <c r="H1049" s="128"/>
      <c r="I1049" s="124"/>
      <c r="J1049" s="125"/>
      <c r="K1049" s="128"/>
    </row>
    <row r="1050" spans="1:11" x14ac:dyDescent="0.3">
      <c r="A1050" s="73">
        <v>42319</v>
      </c>
      <c r="B1050" s="130">
        <v>2075</v>
      </c>
      <c r="C1050" s="125">
        <f t="shared" si="72"/>
        <v>-7.3433144116320515E-3</v>
      </c>
      <c r="D1050" s="128">
        <f t="shared" si="73"/>
        <v>-7343.3144116320518</v>
      </c>
      <c r="E1050" s="128">
        <f t="shared" ca="1" si="74"/>
        <v>78711.586489128444</v>
      </c>
      <c r="F1050" s="124">
        <f t="shared" ca="1" si="75"/>
        <v>1.7491060676598114E-2</v>
      </c>
      <c r="G1050" s="128"/>
      <c r="H1050" s="128"/>
      <c r="I1050" s="124"/>
      <c r="J1050" s="125"/>
      <c r="K1050" s="128"/>
    </row>
    <row r="1051" spans="1:11" x14ac:dyDescent="0.3">
      <c r="A1051" s="73">
        <v>42318</v>
      </c>
      <c r="B1051" s="130">
        <v>2081.719971</v>
      </c>
      <c r="C1051" s="125">
        <f t="shared" si="72"/>
        <v>7.6625952107312045E-3</v>
      </c>
      <c r="D1051" s="128">
        <f t="shared" si="73"/>
        <v>7662.5952107312041</v>
      </c>
      <c r="E1051" s="128">
        <f t="shared" ca="1" si="74"/>
        <v>78711.586489128444</v>
      </c>
      <c r="F1051" s="124">
        <f t="shared" ca="1" si="75"/>
        <v>2.1327104624064841E-2</v>
      </c>
      <c r="G1051" s="128"/>
      <c r="H1051" s="128"/>
      <c r="I1051" s="124"/>
      <c r="J1051" s="125"/>
      <c r="K1051" s="128"/>
    </row>
    <row r="1052" spans="1:11" x14ac:dyDescent="0.3">
      <c r="A1052" s="73">
        <v>42317</v>
      </c>
      <c r="B1052" s="130">
        <v>2078.580078</v>
      </c>
      <c r="C1052" s="125">
        <f t="shared" si="72"/>
        <v>3.5729131427293392E-3</v>
      </c>
      <c r="D1052" s="128">
        <f t="shared" si="73"/>
        <v>3572.9131427293391</v>
      </c>
      <c r="E1052" s="128">
        <f t="shared" ca="1" si="74"/>
        <v>78711.586489128444</v>
      </c>
      <c r="F1052" s="124">
        <f t="shared" ca="1" si="75"/>
        <v>1.9071630339137613E-2</v>
      </c>
      <c r="G1052" s="128"/>
      <c r="H1052" s="128"/>
      <c r="I1052" s="124"/>
      <c r="J1052" s="125"/>
      <c r="K1052" s="128"/>
    </row>
    <row r="1053" spans="1:11" x14ac:dyDescent="0.3">
      <c r="A1053" s="73">
        <v>42314</v>
      </c>
      <c r="B1053" s="130">
        <v>2099.1999510000001</v>
      </c>
      <c r="C1053" s="125">
        <f t="shared" si="72"/>
        <v>1.1589547808965817E-2</v>
      </c>
      <c r="D1053" s="128">
        <f t="shared" si="73"/>
        <v>11589.547808965817</v>
      </c>
      <c r="E1053" s="128">
        <f t="shared" ca="1" si="74"/>
        <v>78711.586489128444</v>
      </c>
      <c r="F1053" s="124">
        <f t="shared" ca="1" si="75"/>
        <v>2.9898021204860958E-2</v>
      </c>
      <c r="G1053" s="128"/>
      <c r="H1053" s="128"/>
      <c r="I1053" s="124"/>
      <c r="J1053" s="125"/>
      <c r="K1053" s="128"/>
    </row>
    <row r="1054" spans="1:11" x14ac:dyDescent="0.3">
      <c r="A1054" s="73">
        <v>42313</v>
      </c>
      <c r="B1054" s="130">
        <v>2099.929932</v>
      </c>
      <c r="C1054" s="125">
        <f t="shared" si="72"/>
        <v>2.3103381600560358E-2</v>
      </c>
      <c r="D1054" s="128">
        <f t="shared" si="73"/>
        <v>23103.381600560358</v>
      </c>
      <c r="E1054" s="128">
        <f t="shared" ca="1" si="74"/>
        <v>78711.586489128444</v>
      </c>
      <c r="F1054" s="124">
        <f t="shared" ca="1" si="75"/>
        <v>3.3470750092172485E-2</v>
      </c>
      <c r="G1054" s="128"/>
      <c r="H1054" s="128"/>
      <c r="I1054" s="124"/>
      <c r="J1054" s="125"/>
      <c r="K1054" s="128"/>
    </row>
    <row r="1055" spans="1:11" x14ac:dyDescent="0.3">
      <c r="A1055" s="73">
        <v>42312</v>
      </c>
      <c r="B1055" s="130">
        <v>2102.3100589999999</v>
      </c>
      <c r="C1055" s="125">
        <f t="shared" si="72"/>
        <v>4.1294005981528104E-2</v>
      </c>
      <c r="D1055" s="128">
        <f t="shared" si="73"/>
        <v>41294.005981528106</v>
      </c>
      <c r="E1055" s="128">
        <f t="shared" ca="1" si="74"/>
        <v>78711.586489128444</v>
      </c>
      <c r="F1055" s="124">
        <f t="shared" ca="1" si="75"/>
        <v>3.50038151472023E-2</v>
      </c>
      <c r="G1055" s="128"/>
      <c r="H1055" s="128"/>
      <c r="I1055" s="124"/>
      <c r="J1055" s="125"/>
      <c r="K1055" s="128"/>
    </row>
    <row r="1056" spans="1:11" x14ac:dyDescent="0.3">
      <c r="A1056" s="73">
        <v>42311</v>
      </c>
      <c r="B1056" s="130">
        <v>2109.790039</v>
      </c>
      <c r="C1056" s="125">
        <f t="shared" si="72"/>
        <v>3.8911357870055729E-2</v>
      </c>
      <c r="D1056" s="128">
        <f t="shared" si="73"/>
        <v>38911.357870055726</v>
      </c>
      <c r="E1056" s="128">
        <f t="shared" ca="1" si="74"/>
        <v>78711.586489128444</v>
      </c>
      <c r="F1056" s="124">
        <f t="shared" ca="1" si="75"/>
        <v>4.2607913391099483E-2</v>
      </c>
      <c r="G1056" s="128"/>
      <c r="H1056" s="128"/>
      <c r="I1056" s="124"/>
      <c r="J1056" s="125"/>
      <c r="K1056" s="128"/>
    </row>
    <row r="1057" spans="1:11" x14ac:dyDescent="0.3">
      <c r="A1057" s="73">
        <v>42310</v>
      </c>
      <c r="B1057" s="130">
        <v>2104.0500489999999</v>
      </c>
      <c r="C1057" s="125">
        <f t="shared" si="72"/>
        <v>3.4612478891838272E-2</v>
      </c>
      <c r="D1057" s="128">
        <f t="shared" si="73"/>
        <v>34612.478891838269</v>
      </c>
      <c r="E1057" s="128">
        <f t="shared" ca="1" si="74"/>
        <v>78711.586489128444</v>
      </c>
      <c r="F1057" s="124">
        <f t="shared" ca="1" si="75"/>
        <v>4.5698560755810025E-2</v>
      </c>
      <c r="G1057" s="128"/>
      <c r="H1057" s="128"/>
      <c r="I1057" s="124"/>
      <c r="J1057" s="125"/>
      <c r="K1057" s="128"/>
    </row>
    <row r="1058" spans="1:11" x14ac:dyDescent="0.3">
      <c r="A1058" s="73">
        <v>42307</v>
      </c>
      <c r="B1058" s="130">
        <v>2079.360107</v>
      </c>
      <c r="C1058" s="125">
        <f t="shared" si="72"/>
        <v>2.2748460408549942E-2</v>
      </c>
      <c r="D1058" s="128">
        <f t="shared" si="73"/>
        <v>22748.460408549941</v>
      </c>
      <c r="E1058" s="128">
        <f t="shared" ca="1" si="74"/>
        <v>78711.586489128444</v>
      </c>
      <c r="F1058" s="124">
        <f t="shared" ca="1" si="75"/>
        <v>3.050339040856187E-2</v>
      </c>
      <c r="G1058" s="128"/>
      <c r="H1058" s="128"/>
      <c r="I1058" s="124"/>
      <c r="J1058" s="125"/>
      <c r="K1058" s="128"/>
    </row>
    <row r="1059" spans="1:11" x14ac:dyDescent="0.3">
      <c r="A1059" s="73">
        <v>42306</v>
      </c>
      <c r="B1059" s="130">
        <v>2089.4099120000001</v>
      </c>
      <c r="C1059" s="125">
        <f t="shared" si="72"/>
        <v>3.2388568125180761E-2</v>
      </c>
      <c r="D1059" s="128">
        <f t="shared" si="73"/>
        <v>32388.568125180762</v>
      </c>
      <c r="E1059" s="128">
        <f t="shared" ca="1" si="74"/>
        <v>78711.586489128444</v>
      </c>
      <c r="F1059" s="124">
        <f t="shared" ca="1" si="75"/>
        <v>3.5360799418904909E-2</v>
      </c>
      <c r="G1059" s="128"/>
      <c r="H1059" s="128"/>
      <c r="I1059" s="124"/>
      <c r="J1059" s="125"/>
      <c r="K1059" s="128"/>
    </row>
    <row r="1060" spans="1:11" x14ac:dyDescent="0.3">
      <c r="A1060" s="73">
        <v>42305</v>
      </c>
      <c r="B1060" s="130">
        <v>2090.3500979999999</v>
      </c>
      <c r="C1060" s="125">
        <f t="shared" si="72"/>
        <v>4.8193852536273729E-2</v>
      </c>
      <c r="D1060" s="128">
        <f t="shared" si="73"/>
        <v>48193.852536273727</v>
      </c>
      <c r="E1060" s="128">
        <f t="shared" ca="1" si="74"/>
        <v>78711.586489128444</v>
      </c>
      <c r="F1060" s="124">
        <f t="shared" ca="1" si="75"/>
        <v>4.797837858697962E-2</v>
      </c>
      <c r="G1060" s="128"/>
      <c r="H1060" s="128"/>
      <c r="I1060" s="124"/>
      <c r="J1060" s="125"/>
      <c r="K1060" s="128"/>
    </row>
    <row r="1061" spans="1:11" x14ac:dyDescent="0.3">
      <c r="A1061" s="73">
        <v>42304</v>
      </c>
      <c r="B1061" s="130">
        <v>2065.889893</v>
      </c>
      <c r="C1061" s="125">
        <f t="shared" si="72"/>
        <v>3.104270312848767E-2</v>
      </c>
      <c r="D1061" s="128">
        <f t="shared" si="73"/>
        <v>31042.703128487668</v>
      </c>
      <c r="E1061" s="128">
        <f t="shared" ca="1" si="74"/>
        <v>78711.586489128444</v>
      </c>
      <c r="F1061" s="124">
        <f t="shared" ca="1" si="75"/>
        <v>4.2168108729134124E-2</v>
      </c>
      <c r="G1061" s="128"/>
      <c r="H1061" s="128"/>
      <c r="I1061" s="124"/>
      <c r="J1061" s="125"/>
      <c r="K1061" s="128"/>
    </row>
    <row r="1062" spans="1:11" x14ac:dyDescent="0.3">
      <c r="A1062" s="73">
        <v>42303</v>
      </c>
      <c r="B1062" s="130">
        <v>2071.179932</v>
      </c>
      <c r="C1062" s="125">
        <f t="shared" si="72"/>
        <v>2.6627527702394849E-2</v>
      </c>
      <c r="D1062" s="128">
        <f t="shared" si="73"/>
        <v>26627.527702394847</v>
      </c>
      <c r="E1062" s="128">
        <f t="shared" ca="1" si="74"/>
        <v>78711.586489128444</v>
      </c>
      <c r="F1062" s="124">
        <f t="shared" ca="1" si="75"/>
        <v>4.3389275269603012E-2</v>
      </c>
      <c r="G1062" s="128"/>
      <c r="H1062" s="128"/>
      <c r="I1062" s="124"/>
      <c r="J1062" s="125"/>
      <c r="K1062" s="128"/>
    </row>
    <row r="1063" spans="1:11" x14ac:dyDescent="0.3">
      <c r="A1063" s="73">
        <v>42300</v>
      </c>
      <c r="B1063" s="130">
        <v>2075.1499020000001</v>
      </c>
      <c r="C1063" s="125">
        <f t="shared" si="72"/>
        <v>2.9907283549668096E-2</v>
      </c>
      <c r="D1063" s="128">
        <f t="shared" si="73"/>
        <v>29907.283549668096</v>
      </c>
      <c r="E1063" s="128">
        <f t="shared" ca="1" si="74"/>
        <v>78711.586489128444</v>
      </c>
      <c r="F1063" s="124">
        <f t="shared" ca="1" si="75"/>
        <v>5.787018791038534E-2</v>
      </c>
      <c r="G1063" s="128"/>
      <c r="H1063" s="128"/>
      <c r="I1063" s="124"/>
      <c r="J1063" s="125"/>
      <c r="K1063" s="128"/>
    </row>
    <row r="1064" spans="1:11" x14ac:dyDescent="0.3">
      <c r="A1064" s="73">
        <v>42299</v>
      </c>
      <c r="B1064" s="130">
        <v>2052.51001</v>
      </c>
      <c r="C1064" s="125">
        <f t="shared" si="72"/>
        <v>1.9409641731711336E-2</v>
      </c>
      <c r="D1064" s="128">
        <f t="shared" si="73"/>
        <v>19409.641731711337</v>
      </c>
      <c r="E1064" s="128">
        <f t="shared" ca="1" si="74"/>
        <v>78711.586489128444</v>
      </c>
      <c r="F1064" s="124">
        <f t="shared" ca="1" si="75"/>
        <v>4.475768661461399E-2</v>
      </c>
      <c r="G1064" s="128"/>
      <c r="H1064" s="128"/>
      <c r="I1064" s="124"/>
      <c r="J1064" s="125"/>
      <c r="K1064" s="128"/>
    </row>
    <row r="1065" spans="1:11" x14ac:dyDescent="0.3">
      <c r="A1065" s="73">
        <v>42298</v>
      </c>
      <c r="B1065" s="130">
        <v>2018.9399410000001</v>
      </c>
      <c r="C1065" s="125">
        <f t="shared" si="72"/>
        <v>1.1579135251740924E-2</v>
      </c>
      <c r="D1065" s="128">
        <f t="shared" si="73"/>
        <v>11579.135251740923</v>
      </c>
      <c r="E1065" s="128">
        <f t="shared" ca="1" si="74"/>
        <v>78711.586489128444</v>
      </c>
      <c r="F1065" s="124">
        <f t="shared" ca="1" si="75"/>
        <v>3.4918647997050911E-2</v>
      </c>
      <c r="G1065" s="128"/>
      <c r="H1065" s="128"/>
      <c r="I1065" s="124"/>
      <c r="J1065" s="125"/>
      <c r="K1065" s="128"/>
    </row>
    <row r="1066" spans="1:11" x14ac:dyDescent="0.3">
      <c r="A1066" s="73">
        <v>42297</v>
      </c>
      <c r="B1066" s="130">
        <v>2030.7700199999999</v>
      </c>
      <c r="C1066" s="125">
        <f t="shared" si="72"/>
        <v>2.568284318050984E-2</v>
      </c>
      <c r="D1066" s="128">
        <f t="shared" si="73"/>
        <v>25682.843180509841</v>
      </c>
      <c r="E1066" s="128">
        <f t="shared" ca="1" si="74"/>
        <v>78711.586489128444</v>
      </c>
      <c r="F1066" s="124">
        <f t="shared" ca="1" si="75"/>
        <v>5.3790409373027925E-2</v>
      </c>
      <c r="G1066" s="128"/>
      <c r="H1066" s="128"/>
      <c r="I1066" s="124"/>
      <c r="J1066" s="125"/>
      <c r="K1066" s="128"/>
    </row>
    <row r="1067" spans="1:11" x14ac:dyDescent="0.3">
      <c r="A1067" s="73">
        <v>42296</v>
      </c>
      <c r="B1067" s="130">
        <v>2033.660034</v>
      </c>
      <c r="C1067" s="125">
        <f t="shared" si="72"/>
        <v>2.3456875192175985E-2</v>
      </c>
      <c r="D1067" s="128">
        <f t="shared" si="73"/>
        <v>23456.875192175987</v>
      </c>
      <c r="E1067" s="128">
        <f t="shared" ca="1" si="74"/>
        <v>78711.586489128444</v>
      </c>
      <c r="F1067" s="124">
        <f t="shared" ca="1" si="75"/>
        <v>4.7587160852619048E-2</v>
      </c>
      <c r="G1067" s="128"/>
      <c r="H1067" s="128"/>
      <c r="I1067" s="124"/>
      <c r="J1067" s="125"/>
      <c r="K1067" s="128"/>
    </row>
    <row r="1068" spans="1:11" x14ac:dyDescent="0.3">
      <c r="A1068" s="73">
        <v>42293</v>
      </c>
      <c r="B1068" s="130">
        <v>2033.1099850000001</v>
      </c>
      <c r="C1068" s="125">
        <f t="shared" si="72"/>
        <v>4.1893858964213715E-2</v>
      </c>
      <c r="D1068" s="128">
        <f t="shared" si="73"/>
        <v>41893.858964213716</v>
      </c>
      <c r="E1068" s="128">
        <f t="shared" ca="1" si="74"/>
        <v>78711.586489128444</v>
      </c>
      <c r="F1068" s="124">
        <f t="shared" ca="1" si="75"/>
        <v>6.7804252247602559E-2</v>
      </c>
      <c r="G1068" s="128"/>
      <c r="H1068" s="128"/>
      <c r="I1068" s="124"/>
      <c r="J1068" s="125"/>
      <c r="K1068" s="128"/>
    </row>
    <row r="1069" spans="1:11" x14ac:dyDescent="0.3">
      <c r="A1069" s="73">
        <v>42292</v>
      </c>
      <c r="B1069" s="130">
        <v>2023.8599850000001</v>
      </c>
      <c r="C1069" s="125">
        <f t="shared" si="72"/>
        <v>5.2000728658626816E-2</v>
      </c>
      <c r="D1069" s="128">
        <f t="shared" si="73"/>
        <v>52000.728658626816</v>
      </c>
      <c r="E1069" s="128">
        <f t="shared" ca="1" si="74"/>
        <v>78711.586489128444</v>
      </c>
      <c r="F1069" s="124">
        <f t="shared" ca="1" si="75"/>
        <v>7.2664236189742049E-2</v>
      </c>
      <c r="G1069" s="128"/>
      <c r="H1069" s="128"/>
      <c r="I1069" s="124"/>
      <c r="J1069" s="125"/>
      <c r="K1069" s="128"/>
    </row>
    <row r="1070" spans="1:11" x14ac:dyDescent="0.3">
      <c r="A1070" s="73">
        <v>42291</v>
      </c>
      <c r="B1070" s="130">
        <v>1994.23999</v>
      </c>
      <c r="C1070" s="125">
        <f t="shared" si="72"/>
        <v>3.8650416857620939E-2</v>
      </c>
      <c r="D1070" s="128">
        <f t="shared" si="73"/>
        <v>38650.416857620941</v>
      </c>
      <c r="E1070" s="128">
        <f t="shared" ca="1" si="74"/>
        <v>78711.586489128444</v>
      </c>
      <c r="F1070" s="124">
        <f t="shared" ca="1" si="75"/>
        <v>7.0583424216842605E-2</v>
      </c>
      <c r="G1070" s="128"/>
      <c r="H1070" s="128"/>
      <c r="I1070" s="124"/>
      <c r="J1070" s="125"/>
      <c r="K1070" s="128"/>
    </row>
    <row r="1071" spans="1:11" x14ac:dyDescent="0.3">
      <c r="A1071" s="73">
        <v>42290</v>
      </c>
      <c r="B1071" s="130">
        <v>2003.6899410000001</v>
      </c>
      <c r="C1071" s="125">
        <f t="shared" si="72"/>
        <v>6.3478908734870831E-2</v>
      </c>
      <c r="D1071" s="128">
        <f t="shared" si="73"/>
        <v>63478.908734870834</v>
      </c>
      <c r="E1071" s="128">
        <f t="shared" ca="1" si="74"/>
        <v>78711.586489128444</v>
      </c>
      <c r="F1071" s="124">
        <f t="shared" ca="1" si="75"/>
        <v>7.5812461682008836E-2</v>
      </c>
      <c r="G1071" s="128"/>
      <c r="H1071" s="128"/>
      <c r="I1071" s="124"/>
      <c r="J1071" s="125"/>
      <c r="K1071" s="128"/>
    </row>
    <row r="1072" spans="1:11" x14ac:dyDescent="0.3">
      <c r="A1072" s="73">
        <v>42289</v>
      </c>
      <c r="B1072" s="130">
        <v>2017.459961</v>
      </c>
      <c r="C1072" s="125">
        <f t="shared" si="72"/>
        <v>7.2107611215955103E-2</v>
      </c>
      <c r="D1072" s="128">
        <f t="shared" si="73"/>
        <v>72107.611215955098</v>
      </c>
      <c r="E1072" s="128">
        <f t="shared" ca="1" si="74"/>
        <v>78711.586489128444</v>
      </c>
      <c r="F1072" s="124">
        <f t="shared" ca="1" si="75"/>
        <v>7.4431492595804949E-2</v>
      </c>
      <c r="G1072" s="128"/>
      <c r="H1072" s="128"/>
      <c r="I1072" s="124"/>
      <c r="J1072" s="125"/>
      <c r="K1072" s="128"/>
    </row>
    <row r="1073" spans="1:11" x14ac:dyDescent="0.3">
      <c r="A1073" s="73">
        <v>42286</v>
      </c>
      <c r="B1073" s="130">
        <v>2014.8900149999999</v>
      </c>
      <c r="C1073" s="125">
        <f t="shared" si="72"/>
        <v>4.3260146049294734E-2</v>
      </c>
      <c r="D1073" s="128">
        <f t="shared" si="73"/>
        <v>43260.146049294737</v>
      </c>
      <c r="E1073" s="128">
        <f t="shared" ca="1" si="74"/>
        <v>78711.586489128444</v>
      </c>
      <c r="F1073" s="124">
        <f t="shared" ca="1" si="75"/>
        <v>7.4757046709181152E-2</v>
      </c>
      <c r="G1073" s="128"/>
      <c r="H1073" s="128"/>
      <c r="I1073" s="124"/>
      <c r="J1073" s="125"/>
      <c r="K1073" s="128"/>
    </row>
    <row r="1074" spans="1:11" x14ac:dyDescent="0.3">
      <c r="A1074" s="73">
        <v>42285</v>
      </c>
      <c r="B1074" s="130">
        <v>2013.4300539999999</v>
      </c>
      <c r="C1074" s="125">
        <f t="shared" si="72"/>
        <v>4.2018623162850544E-2</v>
      </c>
      <c r="D1074" s="128">
        <f t="shared" si="73"/>
        <v>42018.623162850541</v>
      </c>
      <c r="E1074" s="128">
        <f t="shared" ca="1" si="74"/>
        <v>78711.586489128444</v>
      </c>
      <c r="F1074" s="124">
        <f t="shared" ca="1" si="75"/>
        <v>5.6292093780875074E-2</v>
      </c>
      <c r="G1074" s="128"/>
      <c r="H1074" s="128"/>
      <c r="I1074" s="124"/>
      <c r="J1074" s="125"/>
      <c r="K1074" s="128"/>
    </row>
    <row r="1075" spans="1:11" x14ac:dyDescent="0.3">
      <c r="A1075" s="73">
        <v>42284</v>
      </c>
      <c r="B1075" s="130">
        <v>1995.829956</v>
      </c>
      <c r="C1075" s="125">
        <f t="shared" si="72"/>
        <v>2.9436312749199001E-2</v>
      </c>
      <c r="D1075" s="128">
        <f t="shared" si="73"/>
        <v>29436.312749199002</v>
      </c>
      <c r="E1075" s="128">
        <f t="shared" ca="1" si="74"/>
        <v>78711.586489128444</v>
      </c>
      <c r="F1075" s="124">
        <f t="shared" ca="1" si="75"/>
        <v>3.5068792490280165E-2</v>
      </c>
      <c r="G1075" s="128"/>
      <c r="H1075" s="128"/>
      <c r="I1075" s="124"/>
      <c r="J1075" s="125"/>
      <c r="K1075" s="128"/>
    </row>
    <row r="1076" spans="1:11" x14ac:dyDescent="0.3">
      <c r="A1076" s="73">
        <v>42283</v>
      </c>
      <c r="B1076" s="130">
        <v>1979.920044</v>
      </c>
      <c r="C1076" s="125">
        <f t="shared" si="72"/>
        <v>1.9137946504102166E-2</v>
      </c>
      <c r="D1076" s="128">
        <f t="shared" si="73"/>
        <v>19137.946504102165</v>
      </c>
      <c r="E1076" s="128">
        <f t="shared" ca="1" si="74"/>
        <v>78711.586489128444</v>
      </c>
      <c r="F1076" s="124">
        <f t="shared" ca="1" si="75"/>
        <v>5.6021559944778865E-3</v>
      </c>
      <c r="G1076" s="128"/>
      <c r="H1076" s="128"/>
      <c r="I1076" s="124"/>
      <c r="J1076" s="125"/>
      <c r="K1076" s="128"/>
    </row>
    <row r="1077" spans="1:11" x14ac:dyDescent="0.3">
      <c r="A1077" s="73">
        <v>42282</v>
      </c>
      <c r="B1077" s="130">
        <v>1987.0500489999999</v>
      </c>
      <c r="C1077" s="125">
        <f t="shared" si="72"/>
        <v>1.0208634750936918E-2</v>
      </c>
      <c r="D1077" s="128">
        <f t="shared" si="73"/>
        <v>10208.634750936919</v>
      </c>
      <c r="E1077" s="128">
        <f t="shared" ca="1" si="74"/>
        <v>78711.586489128444</v>
      </c>
      <c r="F1077" s="124">
        <f t="shared" ca="1" si="75"/>
        <v>2.6846195878408752E-2</v>
      </c>
      <c r="G1077" s="128"/>
      <c r="H1077" s="128"/>
      <c r="I1077" s="124"/>
      <c r="J1077" s="125"/>
      <c r="K1077" s="128"/>
    </row>
    <row r="1078" spans="1:11" x14ac:dyDescent="0.3">
      <c r="A1078" s="73">
        <v>42279</v>
      </c>
      <c r="B1078" s="130">
        <v>1951.3599850000001</v>
      </c>
      <c r="C1078" s="125">
        <f t="shared" si="72"/>
        <v>-3.4065075107180265E-3</v>
      </c>
      <c r="D1078" s="128">
        <f t="shared" si="73"/>
        <v>-3406.5075107180264</v>
      </c>
      <c r="E1078" s="128">
        <f t="shared" ca="1" si="74"/>
        <v>78711.586489128444</v>
      </c>
      <c r="F1078" s="124">
        <f t="shared" ca="1" si="75"/>
        <v>-6.8504806394101836E-3</v>
      </c>
      <c r="G1078" s="128"/>
      <c r="H1078" s="128"/>
      <c r="I1078" s="124"/>
      <c r="J1078" s="125"/>
      <c r="K1078" s="128"/>
    </row>
    <row r="1079" spans="1:11" x14ac:dyDescent="0.3">
      <c r="A1079" s="73">
        <v>42278</v>
      </c>
      <c r="B1079" s="130">
        <v>1923.8199460000001</v>
      </c>
      <c r="C1079" s="125">
        <f t="shared" si="72"/>
        <v>-3.3353435149391153E-2</v>
      </c>
      <c r="D1079" s="128">
        <f t="shared" si="73"/>
        <v>-33353.435149391153</v>
      </c>
      <c r="E1079" s="128">
        <f t="shared" ca="1" si="74"/>
        <v>78711.586489128444</v>
      </c>
      <c r="F1079" s="124">
        <f t="shared" ca="1" si="75"/>
        <v>-2.2399551533315076E-2</v>
      </c>
      <c r="G1079" s="128"/>
      <c r="H1079" s="128"/>
      <c r="I1079" s="124"/>
      <c r="J1079" s="125"/>
      <c r="K1079" s="128"/>
    </row>
    <row r="1080" spans="1:11" x14ac:dyDescent="0.3">
      <c r="A1080" s="73">
        <v>42277</v>
      </c>
      <c r="B1080" s="130">
        <v>1920.030029</v>
      </c>
      <c r="C1080" s="125">
        <f t="shared" si="72"/>
        <v>-3.7728487189468862E-2</v>
      </c>
      <c r="D1080" s="128">
        <f t="shared" si="73"/>
        <v>-37728.487189468862</v>
      </c>
      <c r="E1080" s="128">
        <f t="shared" ca="1" si="74"/>
        <v>78711.586489128444</v>
      </c>
      <c r="F1080" s="124">
        <f t="shared" ca="1" si="75"/>
        <v>-1.3431516470304827E-2</v>
      </c>
      <c r="G1080" s="128"/>
      <c r="H1080" s="128"/>
      <c r="I1080" s="124"/>
      <c r="J1080" s="125"/>
      <c r="K1080" s="128"/>
    </row>
    <row r="1081" spans="1:11" x14ac:dyDescent="0.3">
      <c r="A1081" s="73">
        <v>42276</v>
      </c>
      <c r="B1081" s="130">
        <v>1884.089966</v>
      </c>
      <c r="C1081" s="125">
        <f t="shared" si="72"/>
        <v>-4.7520588858798174E-2</v>
      </c>
      <c r="D1081" s="128">
        <f t="shared" si="73"/>
        <v>-47520.588858798175</v>
      </c>
      <c r="E1081" s="128">
        <f t="shared" ca="1" si="74"/>
        <v>78711.586489128444</v>
      </c>
      <c r="F1081" s="124">
        <f t="shared" ca="1" si="75"/>
        <v>-3.1893609423488956E-2</v>
      </c>
      <c r="G1081" s="128"/>
      <c r="H1081" s="128"/>
      <c r="I1081" s="124"/>
      <c r="J1081" s="125"/>
      <c r="K1081" s="128"/>
    </row>
    <row r="1082" spans="1:11" x14ac:dyDescent="0.3">
      <c r="A1082" s="73">
        <v>42275</v>
      </c>
      <c r="B1082" s="130">
        <v>1881.7700199999999</v>
      </c>
      <c r="C1082" s="125">
        <f t="shared" si="72"/>
        <v>-3.6486898788999689E-2</v>
      </c>
      <c r="D1082" s="128">
        <f t="shared" si="73"/>
        <v>-36486.898788999686</v>
      </c>
      <c r="E1082" s="128">
        <f t="shared" ca="1" si="74"/>
        <v>78711.586489128444</v>
      </c>
      <c r="F1082" s="124">
        <f t="shared" ca="1" si="75"/>
        <v>-4.5895896247539758E-2</v>
      </c>
      <c r="G1082" s="128"/>
      <c r="H1082" s="128"/>
      <c r="I1082" s="124"/>
      <c r="J1082" s="125"/>
      <c r="K1082" s="128"/>
    </row>
    <row r="1083" spans="1:11" x14ac:dyDescent="0.3">
      <c r="A1083" s="73">
        <v>42272</v>
      </c>
      <c r="B1083" s="130">
        <v>1931.339966</v>
      </c>
      <c r="C1083" s="125">
        <f t="shared" si="72"/>
        <v>-1.515008911432425E-2</v>
      </c>
      <c r="D1083" s="128">
        <f t="shared" si="73"/>
        <v>-15150.08911432425</v>
      </c>
      <c r="E1083" s="128">
        <f t="shared" ca="1" si="74"/>
        <v>78711.586489128444</v>
      </c>
      <c r="F1083" s="124">
        <f t="shared" ca="1" si="75"/>
        <v>-2.3490788678810492E-2</v>
      </c>
      <c r="G1083" s="128"/>
      <c r="H1083" s="128"/>
      <c r="I1083" s="124"/>
      <c r="J1083" s="125"/>
      <c r="K1083" s="128"/>
    </row>
    <row r="1084" spans="1:11" x14ac:dyDescent="0.3">
      <c r="A1084" s="73">
        <v>42271</v>
      </c>
      <c r="B1084" s="130">
        <v>1932.23999</v>
      </c>
      <c r="C1084" s="125">
        <f t="shared" si="72"/>
        <v>-1.0270015519963427E-2</v>
      </c>
      <c r="D1084" s="128">
        <f t="shared" si="73"/>
        <v>-10270.015519963426</v>
      </c>
      <c r="E1084" s="128">
        <f t="shared" ca="1" si="74"/>
        <v>78711.586489128444</v>
      </c>
      <c r="F1084" s="124">
        <f t="shared" ca="1" si="75"/>
        <v>-2.5523860409295995E-2</v>
      </c>
      <c r="G1084" s="128"/>
      <c r="H1084" s="128"/>
      <c r="I1084" s="124"/>
      <c r="J1084" s="125"/>
      <c r="K1084" s="128"/>
    </row>
    <row r="1085" spans="1:11" x14ac:dyDescent="0.3">
      <c r="A1085" s="73">
        <v>42270</v>
      </c>
      <c r="B1085" s="130">
        <v>1938.76001</v>
      </c>
      <c r="C1085" s="125">
        <f t="shared" si="72"/>
        <v>-1.6889605436193333E-3</v>
      </c>
      <c r="D1085" s="128">
        <f t="shared" si="73"/>
        <v>-1688.9605436193333</v>
      </c>
      <c r="E1085" s="128">
        <f t="shared" ca="1" si="74"/>
        <v>78711.586489128444</v>
      </c>
      <c r="F1085" s="124">
        <f t="shared" ca="1" si="75"/>
        <v>-1.3850518130054223E-2</v>
      </c>
      <c r="G1085" s="128"/>
      <c r="H1085" s="128"/>
      <c r="I1085" s="124"/>
      <c r="J1085" s="125"/>
      <c r="K1085" s="128"/>
    </row>
    <row r="1086" spans="1:11" x14ac:dyDescent="0.3">
      <c r="A1086" s="73">
        <v>42269</v>
      </c>
      <c r="B1086" s="130">
        <v>1942.73999</v>
      </c>
      <c r="C1086" s="125">
        <f t="shared" si="72"/>
        <v>-1.3542148937786935E-2</v>
      </c>
      <c r="D1086" s="128">
        <f t="shared" si="73"/>
        <v>-13542.148937786935</v>
      </c>
      <c r="E1086" s="128">
        <f t="shared" ca="1" si="74"/>
        <v>78711.586489128444</v>
      </c>
      <c r="F1086" s="124">
        <f t="shared" ca="1" si="75"/>
        <v>-2.7803661931452006E-2</v>
      </c>
      <c r="G1086" s="128"/>
      <c r="H1086" s="128"/>
      <c r="I1086" s="124"/>
      <c r="J1086" s="125"/>
      <c r="K1086" s="128"/>
    </row>
    <row r="1087" spans="1:11" x14ac:dyDescent="0.3">
      <c r="A1087" s="73">
        <v>42268</v>
      </c>
      <c r="B1087" s="130">
        <v>1966.969971</v>
      </c>
      <c r="C1087" s="125">
        <f t="shared" si="72"/>
        <v>2.3812994186286129E-2</v>
      </c>
      <c r="D1087" s="128">
        <f t="shared" si="73"/>
        <v>23812.994186286131</v>
      </c>
      <c r="E1087" s="128">
        <f t="shared" ca="1" si="74"/>
        <v>78711.586489128444</v>
      </c>
      <c r="F1087" s="124">
        <f t="shared" ca="1" si="75"/>
        <v>-7.9686745515750168E-3</v>
      </c>
      <c r="G1087" s="128"/>
      <c r="H1087" s="128"/>
      <c r="I1087" s="124"/>
      <c r="J1087" s="125"/>
      <c r="K1087" s="128"/>
    </row>
    <row r="1088" spans="1:11" x14ac:dyDescent="0.3">
      <c r="A1088" s="73">
        <v>42265</v>
      </c>
      <c r="B1088" s="130">
        <v>1958.030029</v>
      </c>
      <c r="C1088" s="125">
        <f t="shared" si="72"/>
        <v>3.53642452441294E-3</v>
      </c>
      <c r="D1088" s="128">
        <f t="shared" si="73"/>
        <v>3536.4245244129402</v>
      </c>
      <c r="E1088" s="128">
        <f t="shared" ca="1" si="74"/>
        <v>78711.586489128444</v>
      </c>
      <c r="F1088" s="124">
        <f t="shared" ca="1" si="75"/>
        <v>-1.8181914009951061E-2</v>
      </c>
      <c r="G1088" s="128"/>
      <c r="H1088" s="128"/>
      <c r="I1088" s="124"/>
      <c r="J1088" s="125"/>
      <c r="K1088" s="128"/>
    </row>
    <row r="1089" spans="1:11" x14ac:dyDescent="0.3">
      <c r="A1089" s="73">
        <v>42264</v>
      </c>
      <c r="B1089" s="130">
        <v>1990.1999510000001</v>
      </c>
      <c r="C1089" s="125">
        <f t="shared" si="72"/>
        <v>2.1212383813196345E-2</v>
      </c>
      <c r="D1089" s="128">
        <f t="shared" si="73"/>
        <v>21212.383813196346</v>
      </c>
      <c r="E1089" s="128">
        <f t="shared" ca="1" si="74"/>
        <v>78711.586489128444</v>
      </c>
      <c r="F1089" s="124">
        <f t="shared" ca="1" si="75"/>
        <v>-1.0047787882437875E-2</v>
      </c>
      <c r="G1089" s="128"/>
      <c r="H1089" s="128"/>
      <c r="I1089" s="124"/>
      <c r="J1089" s="125"/>
      <c r="K1089" s="128"/>
    </row>
    <row r="1090" spans="1:11" x14ac:dyDescent="0.3">
      <c r="A1090" s="73">
        <v>42263</v>
      </c>
      <c r="B1090" s="130">
        <v>1995.3100589999999</v>
      </c>
      <c r="C1090" s="125">
        <f t="shared" si="72"/>
        <v>4.2563463187565986E-2</v>
      </c>
      <c r="D1090" s="128">
        <f t="shared" si="73"/>
        <v>42563.463187565983</v>
      </c>
      <c r="E1090" s="128">
        <f t="shared" ca="1" si="74"/>
        <v>78711.586489128444</v>
      </c>
      <c r="F1090" s="124">
        <f t="shared" ca="1" si="75"/>
        <v>-7.9796387119633883E-3</v>
      </c>
      <c r="G1090" s="128"/>
      <c r="H1090" s="128"/>
      <c r="I1090" s="124"/>
      <c r="J1090" s="125"/>
      <c r="K1090" s="128"/>
    </row>
    <row r="1091" spans="1:11" x14ac:dyDescent="0.3">
      <c r="A1091" s="73">
        <v>42262</v>
      </c>
      <c r="B1091" s="130">
        <v>1978.089966</v>
      </c>
      <c r="C1091" s="125">
        <f t="shared" si="72"/>
        <v>2.9966391699447481E-3</v>
      </c>
      <c r="D1091" s="128">
        <f t="shared" si="73"/>
        <v>2996.6391699447481</v>
      </c>
      <c r="E1091" s="128">
        <f t="shared" ca="1" si="74"/>
        <v>78711.586489128444</v>
      </c>
      <c r="F1091" s="124">
        <f t="shared" ca="1" si="75"/>
        <v>-1.173078165313346E-2</v>
      </c>
      <c r="G1091" s="128"/>
      <c r="H1091" s="128"/>
      <c r="I1091" s="124"/>
      <c r="J1091" s="125"/>
      <c r="K1091" s="128"/>
    </row>
    <row r="1092" spans="1:11" x14ac:dyDescent="0.3">
      <c r="A1092" s="73">
        <v>42261</v>
      </c>
      <c r="B1092" s="130">
        <v>1953.030029</v>
      </c>
      <c r="C1092" s="125">
        <f t="shared" si="72"/>
        <v>-1.8020265824363224E-2</v>
      </c>
      <c r="D1092" s="128">
        <f t="shared" si="73"/>
        <v>-18020.265824363225</v>
      </c>
      <c r="E1092" s="128">
        <f t="shared" ca="1" si="74"/>
        <v>78711.586489128444</v>
      </c>
      <c r="F1092" s="124">
        <f t="shared" ca="1" si="75"/>
        <v>-2.2986698946329653E-2</v>
      </c>
      <c r="G1092" s="128"/>
      <c r="H1092" s="128"/>
      <c r="I1092" s="124"/>
      <c r="J1092" s="125"/>
      <c r="K1092" s="128"/>
    </row>
    <row r="1093" spans="1:11" x14ac:dyDescent="0.3">
      <c r="A1093" s="73">
        <v>42258</v>
      </c>
      <c r="B1093" s="130">
        <v>1961.0500489999999</v>
      </c>
      <c r="C1093" s="125">
        <f t="shared" si="72"/>
        <v>-1.3387593725698532E-2</v>
      </c>
      <c r="D1093" s="128">
        <f t="shared" si="73"/>
        <v>-13387.593725698533</v>
      </c>
      <c r="E1093" s="128">
        <f t="shared" ca="1" si="74"/>
        <v>78711.586489128444</v>
      </c>
      <c r="F1093" s="124">
        <f t="shared" ca="1" si="75"/>
        <v>-1.1632280113620941E-2</v>
      </c>
      <c r="G1093" s="128"/>
      <c r="H1093" s="128"/>
      <c r="I1093" s="124"/>
      <c r="J1093" s="125"/>
      <c r="K1093" s="128"/>
    </row>
    <row r="1094" spans="1:11" x14ac:dyDescent="0.3">
      <c r="A1094" s="73">
        <v>42257</v>
      </c>
      <c r="B1094" s="130">
        <v>1952.290039</v>
      </c>
      <c r="C1094" s="125">
        <f t="shared" si="72"/>
        <v>6.0705839904429126E-3</v>
      </c>
      <c r="D1094" s="128">
        <f t="shared" si="73"/>
        <v>6070.5839904429122</v>
      </c>
      <c r="E1094" s="128">
        <f t="shared" ca="1" si="74"/>
        <v>78711.586489128444</v>
      </c>
      <c r="F1094" s="124">
        <f t="shared" ca="1" si="75"/>
        <v>-1.6746073786931048E-2</v>
      </c>
      <c r="G1094" s="128"/>
      <c r="H1094" s="128"/>
      <c r="I1094" s="124"/>
      <c r="J1094" s="125"/>
      <c r="K1094" s="128"/>
    </row>
    <row r="1095" spans="1:11" x14ac:dyDescent="0.3">
      <c r="A1095" s="73">
        <v>42256</v>
      </c>
      <c r="B1095" s="130">
        <v>1942.040039</v>
      </c>
      <c r="C1095" s="125">
        <f t="shared" si="72"/>
        <v>3.9853103484023045E-2</v>
      </c>
      <c r="D1095" s="128">
        <f t="shared" si="73"/>
        <v>39853.103484023042</v>
      </c>
      <c r="E1095" s="128">
        <f t="shared" ca="1" si="74"/>
        <v>78711.586489128444</v>
      </c>
      <c r="F1095" s="124">
        <f t="shared" ca="1" si="75"/>
        <v>-2.7740325594771353E-2</v>
      </c>
      <c r="G1095" s="128"/>
      <c r="H1095" s="128"/>
      <c r="I1095" s="124"/>
      <c r="J1095" s="125"/>
      <c r="K1095" s="128"/>
    </row>
    <row r="1096" spans="1:11" x14ac:dyDescent="0.3">
      <c r="A1096" s="73">
        <v>42255</v>
      </c>
      <c r="B1096" s="130">
        <v>1969.410034</v>
      </c>
      <c r="C1096" s="125">
        <f t="shared" ref="C1096:C1159" si="76">B1096/B1106-1</f>
        <v>4.0249140121654037E-2</v>
      </c>
      <c r="D1096" s="128">
        <f t="shared" ref="D1096:D1159" si="77">C1096*$B$5</f>
        <v>40249.14012165404</v>
      </c>
      <c r="E1096" s="128">
        <f t="shared" ref="E1096:E1159" ca="1" si="78">ABS(_xlfn.PERCENTILE.INC(OFFSET(D1096,0,0,Window),1-VaRLevel))</f>
        <v>78711.586489128444</v>
      </c>
      <c r="F1096" s="124">
        <f t="shared" ca="1" si="75"/>
        <v>-1.3168331643156783E-2</v>
      </c>
      <c r="G1096" s="128"/>
      <c r="H1096" s="128"/>
      <c r="I1096" s="124"/>
      <c r="J1096" s="125"/>
      <c r="K1096" s="128"/>
    </row>
    <row r="1097" spans="1:11" x14ac:dyDescent="0.3">
      <c r="A1097" s="73">
        <v>42251</v>
      </c>
      <c r="B1097" s="130">
        <v>1921.219971</v>
      </c>
      <c r="C1097" s="125">
        <f t="shared" si="76"/>
        <v>-2.5201834512312948E-2</v>
      </c>
      <c r="D1097" s="128">
        <f t="shared" si="77"/>
        <v>-25201.834512312947</v>
      </c>
      <c r="E1097" s="128">
        <f t="shared" ca="1" si="78"/>
        <v>78711.586489128444</v>
      </c>
      <c r="F1097" s="124">
        <f t="shared" ref="F1097:F1160" ca="1" si="79">B1097/OFFSET(B1097,250,0)-1</f>
        <v>-3.3805381100016851E-2</v>
      </c>
      <c r="G1097" s="128"/>
      <c r="H1097" s="128"/>
      <c r="I1097" s="124"/>
      <c r="J1097" s="125"/>
      <c r="K1097" s="128"/>
    </row>
    <row r="1098" spans="1:11" x14ac:dyDescent="0.3">
      <c r="A1098" s="73">
        <v>42250</v>
      </c>
      <c r="B1098" s="130">
        <v>1951.130005</v>
      </c>
      <c r="C1098" s="125">
        <f t="shared" si="76"/>
        <v>-4.1557562069209242E-2</v>
      </c>
      <c r="D1098" s="128">
        <f t="shared" si="77"/>
        <v>-41557.562069209242</v>
      </c>
      <c r="E1098" s="128">
        <f t="shared" ca="1" si="78"/>
        <v>78711.586489128444</v>
      </c>
      <c r="F1098" s="124">
        <f t="shared" ca="1" si="79"/>
        <v>-2.518562357872467E-2</v>
      </c>
      <c r="G1098" s="128"/>
      <c r="H1098" s="128"/>
      <c r="I1098" s="124"/>
      <c r="J1098" s="125"/>
      <c r="K1098" s="128"/>
    </row>
    <row r="1099" spans="1:11" x14ac:dyDescent="0.3">
      <c r="A1099" s="73">
        <v>42249</v>
      </c>
      <c r="B1099" s="130">
        <v>1948.8599850000001</v>
      </c>
      <c r="C1099" s="125">
        <f t="shared" si="76"/>
        <v>-6.2872420921543437E-2</v>
      </c>
      <c r="D1099" s="128">
        <f t="shared" si="77"/>
        <v>-62872.420921543438</v>
      </c>
      <c r="E1099" s="128">
        <f t="shared" ca="1" si="78"/>
        <v>78711.586489128444</v>
      </c>
      <c r="F1099" s="124">
        <f t="shared" ca="1" si="79"/>
        <v>-2.9311990846869085E-2</v>
      </c>
      <c r="G1099" s="128"/>
      <c r="H1099" s="128"/>
      <c r="I1099" s="124"/>
      <c r="J1099" s="125"/>
      <c r="K1099" s="128"/>
    </row>
    <row r="1100" spans="1:11" x14ac:dyDescent="0.3">
      <c r="A1100" s="73">
        <v>42248</v>
      </c>
      <c r="B1100" s="130">
        <v>1913.849976</v>
      </c>
      <c r="C1100" s="125">
        <f t="shared" si="76"/>
        <v>-8.73042141854381E-2</v>
      </c>
      <c r="D1100" s="128">
        <f t="shared" si="77"/>
        <v>-87304.214185438104</v>
      </c>
      <c r="E1100" s="128">
        <f t="shared" ca="1" si="78"/>
        <v>78711.586489128444</v>
      </c>
      <c r="F1100" s="124">
        <f t="shared" ca="1" si="79"/>
        <v>-4.1949313940488286E-2</v>
      </c>
      <c r="G1100" s="128"/>
      <c r="H1100" s="128"/>
      <c r="I1100" s="124"/>
      <c r="J1100" s="125"/>
      <c r="K1100" s="128"/>
    </row>
    <row r="1101" spans="1:11" x14ac:dyDescent="0.3">
      <c r="A1101" s="73">
        <v>42247</v>
      </c>
      <c r="B1101" s="130">
        <v>1972.1800539999999</v>
      </c>
      <c r="C1101" s="125">
        <f t="shared" si="76"/>
        <v>-6.195653177043603E-2</v>
      </c>
      <c r="D1101" s="128">
        <f t="shared" si="77"/>
        <v>-61956.531770436028</v>
      </c>
      <c r="E1101" s="128">
        <f t="shared" ca="1" si="78"/>
        <v>65940.502607968898</v>
      </c>
      <c r="F1101" s="124">
        <f t="shared" ca="1" si="79"/>
        <v>-1.426482337042656E-2</v>
      </c>
      <c r="G1101" s="128"/>
      <c r="H1101" s="128"/>
      <c r="I1101" s="124"/>
      <c r="J1101" s="125"/>
      <c r="K1101" s="128"/>
    </row>
    <row r="1102" spans="1:11" x14ac:dyDescent="0.3">
      <c r="A1102" s="73">
        <v>42244</v>
      </c>
      <c r="B1102" s="130">
        <v>1988.869995</v>
      </c>
      <c r="C1102" s="125">
        <f t="shared" si="76"/>
        <v>-4.9088251759735968E-2</v>
      </c>
      <c r="D1102" s="128">
        <f t="shared" si="77"/>
        <v>-49088.251759735969</v>
      </c>
      <c r="E1102" s="128">
        <f t="shared" ca="1" si="78"/>
        <v>61114.933630543455</v>
      </c>
      <c r="F1102" s="124">
        <f t="shared" ca="1" si="79"/>
        <v>-6.6973818875362134E-3</v>
      </c>
      <c r="G1102" s="128"/>
      <c r="H1102" s="128"/>
      <c r="I1102" s="124"/>
      <c r="J1102" s="125"/>
      <c r="K1102" s="128"/>
    </row>
    <row r="1103" spans="1:11" x14ac:dyDescent="0.3">
      <c r="A1103" s="73">
        <v>42243</v>
      </c>
      <c r="B1103" s="130">
        <v>1987.660034</v>
      </c>
      <c r="C1103" s="125">
        <f t="shared" si="76"/>
        <v>-4.5949084864836731E-2</v>
      </c>
      <c r="D1103" s="128">
        <f t="shared" si="77"/>
        <v>-45949.084864836732</v>
      </c>
      <c r="E1103" s="128">
        <f t="shared" ca="1" si="78"/>
        <v>61114.933630543455</v>
      </c>
      <c r="F1103" s="124">
        <f t="shared" ca="1" si="79"/>
        <v>-7.8417671419701573E-3</v>
      </c>
      <c r="G1103" s="128"/>
      <c r="H1103" s="128"/>
      <c r="I1103" s="124"/>
      <c r="J1103" s="125"/>
      <c r="K1103" s="128"/>
    </row>
    <row r="1104" spans="1:11" x14ac:dyDescent="0.3">
      <c r="A1104" s="73">
        <v>42242</v>
      </c>
      <c r="B1104" s="130">
        <v>1940.51001</v>
      </c>
      <c r="C1104" s="125">
        <f t="shared" si="76"/>
        <v>-6.9768239295010304E-2</v>
      </c>
      <c r="D1104" s="128">
        <f t="shared" si="77"/>
        <v>-69768.239295010309</v>
      </c>
      <c r="E1104" s="128">
        <f t="shared" ca="1" si="78"/>
        <v>61114.933630543455</v>
      </c>
      <c r="F1104" s="124">
        <f t="shared" ca="1" si="79"/>
        <v>-2.8160892395408976E-2</v>
      </c>
      <c r="G1104" s="128"/>
      <c r="H1104" s="128"/>
      <c r="I1104" s="124"/>
      <c r="J1104" s="125"/>
      <c r="K1104" s="128"/>
    </row>
    <row r="1105" spans="1:11" x14ac:dyDescent="0.3">
      <c r="A1105" s="73">
        <v>42241</v>
      </c>
      <c r="B1105" s="130">
        <v>1867.6099850000001</v>
      </c>
      <c r="C1105" s="125">
        <f t="shared" si="76"/>
        <v>-0.10386411010054386</v>
      </c>
      <c r="D1105" s="128">
        <f t="shared" si="77"/>
        <v>-103864.11010054385</v>
      </c>
      <c r="E1105" s="128">
        <f t="shared" ca="1" si="78"/>
        <v>51736.052576071517</v>
      </c>
      <c r="F1105" s="124">
        <f t="shared" ca="1" si="79"/>
        <v>-6.6251030103821273E-2</v>
      </c>
      <c r="G1105" s="128"/>
      <c r="H1105" s="128"/>
      <c r="I1105" s="124"/>
      <c r="J1105" s="125"/>
      <c r="K1105" s="128"/>
    </row>
    <row r="1106" spans="1:11" x14ac:dyDescent="0.3">
      <c r="A1106" s="73">
        <v>42240</v>
      </c>
      <c r="B1106" s="130">
        <v>1893.209961</v>
      </c>
      <c r="C1106" s="125">
        <f t="shared" si="76"/>
        <v>-0.10026232442939198</v>
      </c>
      <c r="D1106" s="128">
        <f t="shared" si="77"/>
        <v>-100262.32442939199</v>
      </c>
      <c r="E1106" s="128">
        <f t="shared" ca="1" si="78"/>
        <v>49687.887733607808</v>
      </c>
      <c r="F1106" s="124">
        <f t="shared" ca="1" si="79"/>
        <v>-5.3404494921005852E-2</v>
      </c>
      <c r="G1106" s="128"/>
      <c r="H1106" s="128"/>
      <c r="I1106" s="124"/>
      <c r="J1106" s="125"/>
      <c r="K1106" s="128"/>
    </row>
    <row r="1107" spans="1:11" x14ac:dyDescent="0.3">
      <c r="A1107" s="73">
        <v>42237</v>
      </c>
      <c r="B1107" s="130">
        <v>1970.8900149999999</v>
      </c>
      <c r="C1107" s="125">
        <f t="shared" si="76"/>
        <v>-5.134847418296562E-2</v>
      </c>
      <c r="D1107" s="128">
        <f t="shared" si="77"/>
        <v>-51348.47418296562</v>
      </c>
      <c r="E1107" s="128">
        <f t="shared" ca="1" si="78"/>
        <v>46702.673864780219</v>
      </c>
      <c r="F1107" s="124">
        <f t="shared" ca="1" si="79"/>
        <v>-1.35290844501883E-2</v>
      </c>
      <c r="G1107" s="128"/>
      <c r="H1107" s="128"/>
      <c r="I1107" s="124"/>
      <c r="J1107" s="125"/>
      <c r="K1107" s="128"/>
    </row>
    <row r="1108" spans="1:11" x14ac:dyDescent="0.3">
      <c r="A1108" s="73">
        <v>42236</v>
      </c>
      <c r="B1108" s="130">
        <v>2035.7299800000001</v>
      </c>
      <c r="C1108" s="125">
        <f t="shared" si="76"/>
        <v>-2.2955939663652281E-2</v>
      </c>
      <c r="D1108" s="128">
        <f t="shared" si="77"/>
        <v>-22955.93966365228</v>
      </c>
      <c r="E1108" s="128">
        <f t="shared" ca="1" si="78"/>
        <v>44217.472286213088</v>
      </c>
      <c r="F1108" s="124">
        <f t="shared" ca="1" si="79"/>
        <v>2.3803035319215127E-2</v>
      </c>
      <c r="G1108" s="128"/>
      <c r="H1108" s="128"/>
      <c r="I1108" s="124"/>
      <c r="J1108" s="125"/>
      <c r="K1108" s="128"/>
    </row>
    <row r="1109" spans="1:11" x14ac:dyDescent="0.3">
      <c r="A1109" s="73">
        <v>42235</v>
      </c>
      <c r="B1109" s="130">
        <v>2079.610107</v>
      </c>
      <c r="C1109" s="125">
        <f t="shared" si="76"/>
        <v>-9.6340579054607911E-3</v>
      </c>
      <c r="D1109" s="128">
        <f t="shared" si="77"/>
        <v>-9634.0579054607915</v>
      </c>
      <c r="E1109" s="128">
        <f t="shared" ca="1" si="78"/>
        <v>44217.472286213088</v>
      </c>
      <c r="F1109" s="124">
        <f t="shared" ca="1" si="79"/>
        <v>4.3787103910887692E-2</v>
      </c>
      <c r="G1109" s="128"/>
      <c r="H1109" s="128"/>
      <c r="I1109" s="124"/>
      <c r="J1109" s="125"/>
      <c r="K1109" s="128"/>
    </row>
    <row r="1110" spans="1:11" x14ac:dyDescent="0.3">
      <c r="A1110" s="73">
        <v>42234</v>
      </c>
      <c r="B1110" s="130">
        <v>2096.919922</v>
      </c>
      <c r="C1110" s="125">
        <f t="shared" si="76"/>
        <v>1.719686375261098E-3</v>
      </c>
      <c r="D1110" s="128">
        <f t="shared" si="77"/>
        <v>1719.686375261098</v>
      </c>
      <c r="E1110" s="128">
        <f t="shared" ca="1" si="78"/>
        <v>44217.472286213088</v>
      </c>
      <c r="F1110" s="124">
        <f t="shared" ca="1" si="79"/>
        <v>5.5579841754736625E-2</v>
      </c>
      <c r="G1110" s="128"/>
      <c r="H1110" s="128"/>
      <c r="I1110" s="124"/>
      <c r="J1110" s="125"/>
      <c r="K1110" s="128"/>
    </row>
    <row r="1111" spans="1:11" x14ac:dyDescent="0.3">
      <c r="A1111" s="73">
        <v>42233</v>
      </c>
      <c r="B1111" s="130">
        <v>2102.4399410000001</v>
      </c>
      <c r="C1111" s="125">
        <f t="shared" si="76"/>
        <v>2.0971487284375812E-3</v>
      </c>
      <c r="D1111" s="128">
        <f t="shared" si="77"/>
        <v>2097.1487284375812</v>
      </c>
      <c r="E1111" s="128">
        <f t="shared" ca="1" si="78"/>
        <v>44217.472286213088</v>
      </c>
      <c r="F1111" s="124">
        <f t="shared" ca="1" si="79"/>
        <v>6.0981008510064827E-2</v>
      </c>
      <c r="G1111" s="128"/>
      <c r="H1111" s="128"/>
      <c r="I1111" s="124"/>
      <c r="J1111" s="125"/>
      <c r="K1111" s="128"/>
    </row>
    <row r="1112" spans="1:11" x14ac:dyDescent="0.3">
      <c r="A1112" s="73">
        <v>42230</v>
      </c>
      <c r="B1112" s="130">
        <v>2091.540039</v>
      </c>
      <c r="C1112" s="125">
        <f t="shared" si="76"/>
        <v>-5.8464752478848414E-3</v>
      </c>
      <c r="D1112" s="128">
        <f t="shared" si="77"/>
        <v>-5846.4752478848413</v>
      </c>
      <c r="E1112" s="128">
        <f t="shared" ca="1" si="78"/>
        <v>44217.472286213088</v>
      </c>
      <c r="F1112" s="124">
        <f t="shared" ca="1" si="79"/>
        <v>6.0758543016617539E-2</v>
      </c>
      <c r="G1112" s="128"/>
      <c r="H1112" s="128"/>
      <c r="I1112" s="124"/>
      <c r="J1112" s="125"/>
      <c r="K1112" s="128"/>
    </row>
    <row r="1113" spans="1:11" x14ac:dyDescent="0.3">
      <c r="A1113" s="73">
        <v>42229</v>
      </c>
      <c r="B1113" s="130">
        <v>2083.389893</v>
      </c>
      <c r="C1113" s="125">
        <f t="shared" si="76"/>
        <v>-1.196985312761023E-2</v>
      </c>
      <c r="D1113" s="128">
        <f t="shared" si="77"/>
        <v>-11969.853127610231</v>
      </c>
      <c r="E1113" s="128">
        <f t="shared" ca="1" si="78"/>
        <v>44217.472286213088</v>
      </c>
      <c r="F1113" s="124">
        <f t="shared" ca="1" si="79"/>
        <v>6.5639842320567965E-2</v>
      </c>
      <c r="G1113" s="128"/>
      <c r="H1113" s="128"/>
      <c r="I1113" s="124"/>
      <c r="J1113" s="125"/>
      <c r="K1113" s="128"/>
    </row>
    <row r="1114" spans="1:11" x14ac:dyDescent="0.3">
      <c r="A1114" s="73">
        <v>42228</v>
      </c>
      <c r="B1114" s="130">
        <v>2086.0500489999999</v>
      </c>
      <c r="C1114" s="125">
        <f t="shared" si="76"/>
        <v>-1.0680232704507908E-2</v>
      </c>
      <c r="D1114" s="128">
        <f t="shared" si="77"/>
        <v>-10680.232704507907</v>
      </c>
      <c r="E1114" s="128">
        <f t="shared" ca="1" si="78"/>
        <v>44217.472286213088</v>
      </c>
      <c r="F1114" s="124">
        <f t="shared" ca="1" si="79"/>
        <v>6.693500925004825E-2</v>
      </c>
      <c r="G1114" s="128"/>
      <c r="H1114" s="128"/>
      <c r="I1114" s="124"/>
      <c r="J1114" s="125"/>
      <c r="K1114" s="128"/>
    </row>
    <row r="1115" spans="1:11" x14ac:dyDescent="0.3">
      <c r="A1115" s="73">
        <v>42227</v>
      </c>
      <c r="B1115" s="130">
        <v>2084.070068</v>
      </c>
      <c r="C1115" s="125">
        <f t="shared" si="76"/>
        <v>-4.3854924160994235E-3</v>
      </c>
      <c r="D1115" s="128">
        <f t="shared" si="77"/>
        <v>-4385.4924160994233</v>
      </c>
      <c r="E1115" s="128">
        <f t="shared" ca="1" si="78"/>
        <v>44217.472286213088</v>
      </c>
      <c r="F1115" s="124">
        <f t="shared" ca="1" si="79"/>
        <v>7.0554624725735593E-2</v>
      </c>
      <c r="G1115" s="128"/>
      <c r="H1115" s="128"/>
      <c r="I1115" s="124"/>
      <c r="J1115" s="125"/>
      <c r="K1115" s="128"/>
    </row>
    <row r="1116" spans="1:11" x14ac:dyDescent="0.3">
      <c r="A1116" s="73">
        <v>42226</v>
      </c>
      <c r="B1116" s="130">
        <v>2104.179932</v>
      </c>
      <c r="C1116" s="125">
        <f t="shared" si="76"/>
        <v>1.7672341844296113E-2</v>
      </c>
      <c r="D1116" s="128">
        <f t="shared" si="77"/>
        <v>17672.341844296112</v>
      </c>
      <c r="E1116" s="128">
        <f t="shared" ca="1" si="78"/>
        <v>44217.472286213088</v>
      </c>
      <c r="F1116" s="124">
        <f t="shared" ca="1" si="79"/>
        <v>8.8134418616677479E-2</v>
      </c>
      <c r="G1116" s="128"/>
      <c r="H1116" s="128"/>
      <c r="I1116" s="124"/>
      <c r="J1116" s="125"/>
      <c r="K1116" s="128"/>
    </row>
    <row r="1117" spans="1:11" x14ac:dyDescent="0.3">
      <c r="A1117" s="73">
        <v>42223</v>
      </c>
      <c r="B1117" s="130">
        <v>2077.570068</v>
      </c>
      <c r="C1117" s="125">
        <f t="shared" si="76"/>
        <v>-1.0000885235538215E-3</v>
      </c>
      <c r="D1117" s="128">
        <f t="shared" si="77"/>
        <v>-1000.0885235538215</v>
      </c>
      <c r="E1117" s="128">
        <f t="shared" ca="1" si="78"/>
        <v>44217.472286213088</v>
      </c>
      <c r="F1117" s="124">
        <f t="shared" ca="1" si="79"/>
        <v>7.2615296865604639E-2</v>
      </c>
      <c r="G1117" s="128"/>
      <c r="H1117" s="128"/>
      <c r="I1117" s="124"/>
      <c r="J1117" s="125"/>
      <c r="K1117" s="128"/>
    </row>
    <row r="1118" spans="1:11" x14ac:dyDescent="0.3">
      <c r="A1118" s="73">
        <v>42222</v>
      </c>
      <c r="B1118" s="130">
        <v>2083.5600589999999</v>
      </c>
      <c r="C1118" s="125">
        <f t="shared" si="76"/>
        <v>-8.8432527967267083E-3</v>
      </c>
      <c r="D1118" s="128">
        <f t="shared" si="77"/>
        <v>-8843.2527967267088</v>
      </c>
      <c r="E1118" s="128">
        <f t="shared" ca="1" si="78"/>
        <v>44217.472286213088</v>
      </c>
      <c r="F1118" s="124">
        <f t="shared" ca="1" si="79"/>
        <v>7.8676166098907929E-2</v>
      </c>
      <c r="G1118" s="128"/>
      <c r="H1118" s="128"/>
      <c r="I1118" s="124"/>
      <c r="J1118" s="125"/>
      <c r="K1118" s="128"/>
    </row>
    <row r="1119" spans="1:11" x14ac:dyDescent="0.3">
      <c r="A1119" s="73">
        <v>42221</v>
      </c>
      <c r="B1119" s="130">
        <v>2099.8400879999999</v>
      </c>
      <c r="C1119" s="125">
        <f t="shared" si="76"/>
        <v>-6.7685900543111854E-3</v>
      </c>
      <c r="D1119" s="128">
        <f t="shared" si="77"/>
        <v>-6768.5900543111857</v>
      </c>
      <c r="E1119" s="128">
        <f t="shared" ca="1" si="78"/>
        <v>44217.472286213088</v>
      </c>
      <c r="F1119" s="124">
        <f t="shared" ca="1" si="79"/>
        <v>9.9640310321473802E-2</v>
      </c>
      <c r="G1119" s="128"/>
      <c r="H1119" s="128"/>
      <c r="I1119" s="124"/>
      <c r="J1119" s="125"/>
      <c r="K1119" s="128"/>
    </row>
    <row r="1120" spans="1:11" x14ac:dyDescent="0.3">
      <c r="A1120" s="73">
        <v>42220</v>
      </c>
      <c r="B1120" s="130">
        <v>2093.320068</v>
      </c>
      <c r="C1120" s="125">
        <f t="shared" si="76"/>
        <v>-1.2216766378251309E-2</v>
      </c>
      <c r="D1120" s="128">
        <f t="shared" si="77"/>
        <v>-12216.76637825131</v>
      </c>
      <c r="E1120" s="128">
        <f t="shared" ca="1" si="78"/>
        <v>44217.472286213088</v>
      </c>
      <c r="F1120" s="124">
        <f t="shared" ca="1" si="79"/>
        <v>9.0134607601834116E-2</v>
      </c>
      <c r="G1120" s="128"/>
      <c r="H1120" s="128"/>
      <c r="I1120" s="124"/>
      <c r="J1120" s="125"/>
      <c r="K1120" s="128"/>
    </row>
    <row r="1121" spans="1:11" x14ac:dyDescent="0.3">
      <c r="A1121" s="73">
        <v>42219</v>
      </c>
      <c r="B1121" s="130">
        <v>2098.040039</v>
      </c>
      <c r="C1121" s="125">
        <f t="shared" si="76"/>
        <v>-1.4208651863452659E-2</v>
      </c>
      <c r="D1121" s="128">
        <f t="shared" si="77"/>
        <v>-14208.65186345266</v>
      </c>
      <c r="E1121" s="128">
        <f t="shared" ca="1" si="78"/>
        <v>44217.472286213088</v>
      </c>
      <c r="F1121" s="124">
        <f t="shared" ca="1" si="79"/>
        <v>9.2609704986318375E-2</v>
      </c>
      <c r="G1121" s="128"/>
      <c r="H1121" s="128"/>
      <c r="I1121" s="124"/>
      <c r="J1121" s="125"/>
      <c r="K1121" s="128"/>
    </row>
    <row r="1122" spans="1:11" x14ac:dyDescent="0.3">
      <c r="A1122" s="73">
        <v>42216</v>
      </c>
      <c r="B1122" s="130">
        <v>2103.8400879999999</v>
      </c>
      <c r="C1122" s="125">
        <f t="shared" si="76"/>
        <v>-1.0721046414603363E-2</v>
      </c>
      <c r="D1122" s="128">
        <f t="shared" si="77"/>
        <v>-10721.046414603363</v>
      </c>
      <c r="E1122" s="128">
        <f t="shared" ca="1" si="78"/>
        <v>44217.472286213088</v>
      </c>
      <c r="F1122" s="124">
        <f t="shared" ca="1" si="79"/>
        <v>8.5018539987408603E-2</v>
      </c>
      <c r="G1122" s="128"/>
      <c r="H1122" s="128"/>
      <c r="I1122" s="124"/>
      <c r="J1122" s="125"/>
      <c r="K1122" s="128"/>
    </row>
    <row r="1123" spans="1:11" x14ac:dyDescent="0.3">
      <c r="A1123" s="73">
        <v>42215</v>
      </c>
      <c r="B1123" s="130">
        <v>2108.6298830000001</v>
      </c>
      <c r="C1123" s="125">
        <f t="shared" si="76"/>
        <v>-7.3719481391401054E-3</v>
      </c>
      <c r="D1123" s="128">
        <f t="shared" si="77"/>
        <v>-7371.948139140105</v>
      </c>
      <c r="E1123" s="128">
        <f t="shared" ca="1" si="78"/>
        <v>44217.472286213088</v>
      </c>
      <c r="F1123" s="124">
        <f t="shared" ca="1" si="79"/>
        <v>9.5306784776582276E-2</v>
      </c>
      <c r="G1123" s="128"/>
      <c r="H1123" s="128"/>
      <c r="I1123" s="124"/>
      <c r="J1123" s="125"/>
      <c r="K1123" s="128"/>
    </row>
    <row r="1124" spans="1:11" x14ac:dyDescent="0.3">
      <c r="A1124" s="73">
        <v>42214</v>
      </c>
      <c r="B1124" s="130">
        <v>2108.570068</v>
      </c>
      <c r="C1124" s="125">
        <f t="shared" si="76"/>
        <v>5.552652815867809E-4</v>
      </c>
      <c r="D1124" s="128">
        <f t="shared" si="77"/>
        <v>555.26528158678093</v>
      </c>
      <c r="E1124" s="128">
        <f t="shared" ca="1" si="78"/>
        <v>44217.472286213088</v>
      </c>
      <c r="F1124" s="124">
        <f t="shared" ca="1" si="79"/>
        <v>9.214418825881987E-2</v>
      </c>
      <c r="G1124" s="128"/>
      <c r="H1124" s="128"/>
      <c r="I1124" s="124"/>
      <c r="J1124" s="125"/>
      <c r="K1124" s="128"/>
    </row>
    <row r="1125" spans="1:11" x14ac:dyDescent="0.3">
      <c r="A1125" s="73">
        <v>42213</v>
      </c>
      <c r="B1125" s="130">
        <v>2093.25</v>
      </c>
      <c r="C1125" s="125">
        <f t="shared" si="76"/>
        <v>-7.4444398230293363E-3</v>
      </c>
      <c r="D1125" s="128">
        <f t="shared" si="77"/>
        <v>-7444.4398230293364</v>
      </c>
      <c r="E1125" s="128">
        <f t="shared" ca="1" si="78"/>
        <v>44217.472286213088</v>
      </c>
      <c r="F1125" s="124">
        <f t="shared" ca="1" si="79"/>
        <v>6.2525726180485464E-2</v>
      </c>
      <c r="G1125" s="128"/>
      <c r="H1125" s="128"/>
      <c r="I1125" s="124"/>
      <c r="J1125" s="125"/>
      <c r="K1125" s="128"/>
    </row>
    <row r="1126" spans="1:11" x14ac:dyDescent="0.3">
      <c r="A1126" s="73">
        <v>42212</v>
      </c>
      <c r="B1126" s="130">
        <v>2067.639893</v>
      </c>
      <c r="C1126" s="125">
        <f t="shared" si="76"/>
        <v>-1.5222043964678744E-2</v>
      </c>
      <c r="D1126" s="128">
        <f t="shared" si="77"/>
        <v>-15222.043964678744</v>
      </c>
      <c r="E1126" s="128">
        <f t="shared" ca="1" si="78"/>
        <v>44217.472286213088</v>
      </c>
      <c r="F1126" s="124">
        <f t="shared" ca="1" si="79"/>
        <v>4.9590062910181976E-2</v>
      </c>
      <c r="G1126" s="128"/>
      <c r="H1126" s="128"/>
      <c r="I1126" s="124"/>
      <c r="J1126" s="125"/>
      <c r="K1126" s="128"/>
    </row>
    <row r="1127" spans="1:11" x14ac:dyDescent="0.3">
      <c r="A1127" s="73">
        <v>42209</v>
      </c>
      <c r="B1127" s="130">
        <v>2079.6499020000001</v>
      </c>
      <c r="C1127" s="125">
        <f t="shared" si="76"/>
        <v>1.4589981938426533E-3</v>
      </c>
      <c r="D1127" s="128">
        <f t="shared" si="77"/>
        <v>1458.9981938426533</v>
      </c>
      <c r="E1127" s="128">
        <f t="shared" ca="1" si="78"/>
        <v>44217.472286213088</v>
      </c>
      <c r="F1127" s="124">
        <f t="shared" ca="1" si="79"/>
        <v>5.0906744758059119E-2</v>
      </c>
      <c r="G1127" s="128"/>
      <c r="H1127" s="128"/>
      <c r="I1127" s="124"/>
      <c r="J1127" s="125"/>
      <c r="K1127" s="128"/>
    </row>
    <row r="1128" spans="1:11" x14ac:dyDescent="0.3">
      <c r="A1128" s="73">
        <v>42208</v>
      </c>
      <c r="B1128" s="130">
        <v>2102.1499020000001</v>
      </c>
      <c r="C1128" s="125">
        <f t="shared" si="76"/>
        <v>2.4784085066488881E-2</v>
      </c>
      <c r="D1128" s="128">
        <f t="shared" si="77"/>
        <v>24784.085066488882</v>
      </c>
      <c r="E1128" s="128">
        <f t="shared" ca="1" si="78"/>
        <v>44217.472286213088</v>
      </c>
      <c r="F1128" s="124">
        <f t="shared" ca="1" si="79"/>
        <v>6.258274013961862E-2</v>
      </c>
      <c r="G1128" s="128"/>
      <c r="H1128" s="128"/>
      <c r="I1128" s="124"/>
      <c r="J1128" s="125"/>
      <c r="K1128" s="128"/>
    </row>
    <row r="1129" spans="1:11" x14ac:dyDescent="0.3">
      <c r="A1129" s="73">
        <v>42207</v>
      </c>
      <c r="B1129" s="130">
        <v>2114.1499020000001</v>
      </c>
      <c r="C1129" s="125">
        <f t="shared" si="76"/>
        <v>3.2965508149716882E-2</v>
      </c>
      <c r="D1129" s="128">
        <f t="shared" si="77"/>
        <v>32965.508149716879</v>
      </c>
      <c r="E1129" s="128">
        <f t="shared" ca="1" si="78"/>
        <v>44217.472286213088</v>
      </c>
      <c r="F1129" s="124">
        <f t="shared" ca="1" si="79"/>
        <v>6.3466394666610304E-2</v>
      </c>
      <c r="G1129" s="128"/>
      <c r="H1129" s="128"/>
      <c r="I1129" s="124"/>
      <c r="J1129" s="125"/>
      <c r="K1129" s="128"/>
    </row>
    <row r="1130" spans="1:11" x14ac:dyDescent="0.3">
      <c r="A1130" s="73">
        <v>42206</v>
      </c>
      <c r="B1130" s="130">
        <v>2119.209961</v>
      </c>
      <c r="C1130" s="125">
        <f t="shared" si="76"/>
        <v>1.8194947196923605E-2</v>
      </c>
      <c r="D1130" s="128">
        <f t="shared" si="77"/>
        <v>18194.947196923604</v>
      </c>
      <c r="E1130" s="128">
        <f t="shared" ca="1" si="78"/>
        <v>44217.472286213088</v>
      </c>
      <c r="F1130" s="124">
        <f t="shared" ca="1" si="79"/>
        <v>6.6532101164402224E-2</v>
      </c>
      <c r="G1130" s="128"/>
      <c r="H1130" s="128"/>
      <c r="I1130" s="124"/>
      <c r="J1130" s="125"/>
      <c r="K1130" s="128"/>
    </row>
    <row r="1131" spans="1:11" x14ac:dyDescent="0.3">
      <c r="A1131" s="73">
        <v>42205</v>
      </c>
      <c r="B1131" s="130">
        <v>2128.280029</v>
      </c>
      <c r="C1131" s="125">
        <f t="shared" si="76"/>
        <v>2.8770866950391216E-2</v>
      </c>
      <c r="D1131" s="128">
        <f t="shared" si="77"/>
        <v>28770.866950391217</v>
      </c>
      <c r="E1131" s="128">
        <f t="shared" ca="1" si="78"/>
        <v>44217.472286213088</v>
      </c>
      <c r="F1131" s="124">
        <f t="shared" ca="1" si="79"/>
        <v>7.2975955939006409E-2</v>
      </c>
      <c r="G1131" s="128"/>
      <c r="H1131" s="128"/>
      <c r="I1131" s="124"/>
      <c r="J1131" s="125"/>
      <c r="K1131" s="128"/>
    </row>
    <row r="1132" spans="1:11" x14ac:dyDescent="0.3">
      <c r="A1132" s="73">
        <v>42202</v>
      </c>
      <c r="B1132" s="130">
        <v>2126.639893</v>
      </c>
      <c r="C1132" s="125">
        <f t="shared" si="76"/>
        <v>2.4008254751952895E-2</v>
      </c>
      <c r="D1132" s="128">
        <f t="shared" si="77"/>
        <v>24008.254751952896</v>
      </c>
      <c r="E1132" s="128">
        <f t="shared" ca="1" si="78"/>
        <v>44217.472286213088</v>
      </c>
      <c r="F1132" s="124">
        <f t="shared" ca="1" si="79"/>
        <v>7.7527139135686207E-2</v>
      </c>
      <c r="G1132" s="128"/>
      <c r="H1132" s="128"/>
      <c r="I1132" s="124"/>
      <c r="J1132" s="125"/>
      <c r="K1132" s="128"/>
    </row>
    <row r="1133" spans="1:11" x14ac:dyDescent="0.3">
      <c r="A1133" s="73">
        <v>42201</v>
      </c>
      <c r="B1133" s="130">
        <v>2124.290039</v>
      </c>
      <c r="C1133" s="125">
        <f t="shared" si="76"/>
        <v>2.2561696122985309E-2</v>
      </c>
      <c r="D1133" s="128">
        <f t="shared" si="77"/>
        <v>22561.696122985308</v>
      </c>
      <c r="E1133" s="128">
        <f t="shared" ca="1" si="78"/>
        <v>44217.472286213088</v>
      </c>
      <c r="F1133" s="124">
        <f t="shared" ca="1" si="79"/>
        <v>7.3839143341658309E-2</v>
      </c>
      <c r="G1133" s="128"/>
      <c r="H1133" s="128"/>
      <c r="I1133" s="124"/>
      <c r="J1133" s="125"/>
      <c r="K1133" s="128"/>
    </row>
    <row r="1134" spans="1:11" x14ac:dyDescent="0.3">
      <c r="A1134" s="73">
        <v>42200</v>
      </c>
      <c r="B1134" s="130">
        <v>2107.3999020000001</v>
      </c>
      <c r="C1134" s="125">
        <f t="shared" si="76"/>
        <v>2.146748971357737E-2</v>
      </c>
      <c r="D1134" s="128">
        <f t="shared" si="77"/>
        <v>21467.489713577372</v>
      </c>
      <c r="E1134" s="128">
        <f t="shared" ca="1" si="78"/>
        <v>44217.472286213088</v>
      </c>
      <c r="F1134" s="124">
        <f t="shared" ca="1" si="79"/>
        <v>7.6236342706872851E-2</v>
      </c>
      <c r="G1134" s="128"/>
      <c r="H1134" s="128"/>
      <c r="I1134" s="124"/>
      <c r="J1134" s="125"/>
      <c r="K1134" s="128"/>
    </row>
    <row r="1135" spans="1:11" x14ac:dyDescent="0.3">
      <c r="A1135" s="73">
        <v>42199</v>
      </c>
      <c r="B1135" s="130">
        <v>2108.9499510000001</v>
      </c>
      <c r="C1135" s="125">
        <f t="shared" si="76"/>
        <v>2.4936364314550152E-2</v>
      </c>
      <c r="D1135" s="128">
        <f t="shared" si="77"/>
        <v>24936.364314550152</v>
      </c>
      <c r="E1135" s="128">
        <f t="shared" ca="1" si="78"/>
        <v>44217.472286213088</v>
      </c>
      <c r="F1135" s="124">
        <f t="shared" ca="1" si="79"/>
        <v>6.4282366240530298E-2</v>
      </c>
      <c r="G1135" s="128"/>
      <c r="H1135" s="128"/>
      <c r="I1135" s="124"/>
      <c r="J1135" s="125"/>
      <c r="K1135" s="128"/>
    </row>
    <row r="1136" spans="1:11" x14ac:dyDescent="0.3">
      <c r="A1136" s="73">
        <v>42198</v>
      </c>
      <c r="B1136" s="130">
        <v>2099.6000979999999</v>
      </c>
      <c r="C1136" s="125">
        <f t="shared" si="76"/>
        <v>-8.993104935037799E-4</v>
      </c>
      <c r="D1136" s="128">
        <f t="shared" si="77"/>
        <v>-899.31049350377987</v>
      </c>
      <c r="E1136" s="128">
        <f t="shared" ca="1" si="78"/>
        <v>44217.472286213088</v>
      </c>
      <c r="F1136" s="124">
        <f t="shared" ca="1" si="79"/>
        <v>6.4015277681604754E-2</v>
      </c>
      <c r="G1136" s="128"/>
      <c r="H1136" s="128"/>
      <c r="I1136" s="124"/>
      <c r="J1136" s="125"/>
      <c r="K1136" s="128"/>
    </row>
    <row r="1137" spans="1:11" x14ac:dyDescent="0.3">
      <c r="A1137" s="73">
        <v>42195</v>
      </c>
      <c r="B1137" s="130">
        <v>2076.6201169999999</v>
      </c>
      <c r="C1137" s="125">
        <f t="shared" si="76"/>
        <v>-1.22198635210925E-2</v>
      </c>
      <c r="D1137" s="128">
        <f t="shared" si="77"/>
        <v>-12219.8635210925</v>
      </c>
      <c r="E1137" s="128">
        <f t="shared" ca="1" si="78"/>
        <v>44217.472286213088</v>
      </c>
      <c r="F1137" s="124">
        <f t="shared" ca="1" si="79"/>
        <v>5.0336423149094145E-2</v>
      </c>
      <c r="G1137" s="128"/>
      <c r="H1137" s="128"/>
      <c r="I1137" s="124"/>
      <c r="J1137" s="125"/>
      <c r="K1137" s="128"/>
    </row>
    <row r="1138" spans="1:11" x14ac:dyDescent="0.3">
      <c r="A1138" s="73">
        <v>42194</v>
      </c>
      <c r="B1138" s="130">
        <v>2051.3100589999999</v>
      </c>
      <c r="C1138" s="125">
        <f t="shared" si="76"/>
        <v>-2.7160466703413544E-2</v>
      </c>
      <c r="D1138" s="128">
        <f t="shared" si="77"/>
        <v>-27160.466703413545</v>
      </c>
      <c r="E1138" s="128">
        <f t="shared" ca="1" si="78"/>
        <v>44217.472286213088</v>
      </c>
      <c r="F1138" s="124">
        <f t="shared" ca="1" si="79"/>
        <v>4.2560170818953802E-2</v>
      </c>
      <c r="G1138" s="128"/>
      <c r="H1138" s="128"/>
      <c r="I1138" s="124"/>
      <c r="J1138" s="125"/>
      <c r="K1138" s="128"/>
    </row>
    <row r="1139" spans="1:11" x14ac:dyDescent="0.3">
      <c r="A1139" s="73">
        <v>42193</v>
      </c>
      <c r="B1139" s="130">
        <v>2046.6800539999999</v>
      </c>
      <c r="C1139" s="125">
        <f t="shared" si="76"/>
        <v>-3.649369117229595E-2</v>
      </c>
      <c r="D1139" s="128">
        <f t="shared" si="77"/>
        <v>-36493.691172295948</v>
      </c>
      <c r="E1139" s="128">
        <f t="shared" ca="1" si="78"/>
        <v>44217.472286213088</v>
      </c>
      <c r="F1139" s="124">
        <f t="shared" ca="1" si="79"/>
        <v>4.1737075628701881E-2</v>
      </c>
      <c r="G1139" s="128"/>
      <c r="H1139" s="128"/>
      <c r="I1139" s="124"/>
      <c r="J1139" s="125"/>
      <c r="K1139" s="128"/>
    </row>
    <row r="1140" spans="1:11" x14ac:dyDescent="0.3">
      <c r="A1140" s="73">
        <v>42192</v>
      </c>
      <c r="B1140" s="130">
        <v>2081.3400879999999</v>
      </c>
      <c r="C1140" s="125">
        <f t="shared" si="76"/>
        <v>-1.9553905402509453E-2</v>
      </c>
      <c r="D1140" s="128">
        <f t="shared" si="77"/>
        <v>-19553.905402509452</v>
      </c>
      <c r="E1140" s="128">
        <f t="shared" ca="1" si="78"/>
        <v>44217.472286213088</v>
      </c>
      <c r="F1140" s="124">
        <f t="shared" ca="1" si="79"/>
        <v>5.5002273089977294E-2</v>
      </c>
      <c r="G1140" s="128"/>
      <c r="H1140" s="128"/>
      <c r="I1140" s="124"/>
      <c r="J1140" s="125"/>
      <c r="K1140" s="128"/>
    </row>
    <row r="1141" spans="1:11" x14ac:dyDescent="0.3">
      <c r="A1141" s="73">
        <v>42191</v>
      </c>
      <c r="B1141" s="130">
        <v>2068.76001</v>
      </c>
      <c r="C1141" s="125">
        <f t="shared" si="76"/>
        <v>-1.9540367582502216E-2</v>
      </c>
      <c r="D1141" s="128">
        <f t="shared" si="77"/>
        <v>-19540.367582502215</v>
      </c>
      <c r="E1141" s="128">
        <f t="shared" ca="1" si="78"/>
        <v>44217.472286213088</v>
      </c>
      <c r="F1141" s="124">
        <f t="shared" ca="1" si="79"/>
        <v>5.349570511243118E-2</v>
      </c>
      <c r="G1141" s="128"/>
      <c r="H1141" s="128"/>
      <c r="I1141" s="124"/>
      <c r="J1141" s="125"/>
      <c r="K1141" s="128"/>
    </row>
    <row r="1142" spans="1:11" x14ac:dyDescent="0.3">
      <c r="A1142" s="73">
        <v>42187</v>
      </c>
      <c r="B1142" s="130">
        <v>2076.780029</v>
      </c>
      <c r="C1142" s="125">
        <f t="shared" si="76"/>
        <v>-2.0959420532138839E-2</v>
      </c>
      <c r="D1142" s="128">
        <f t="shared" si="77"/>
        <v>-20959.42053213884</v>
      </c>
      <c r="E1142" s="128">
        <f t="shared" ca="1" si="78"/>
        <v>44217.472286213088</v>
      </c>
      <c r="F1142" s="124">
        <f t="shared" ca="1" si="79"/>
        <v>5.0125150454831013E-2</v>
      </c>
      <c r="G1142" s="128"/>
      <c r="H1142" s="128"/>
      <c r="I1142" s="124"/>
      <c r="J1142" s="125"/>
      <c r="K1142" s="128"/>
    </row>
    <row r="1143" spans="1:11" x14ac:dyDescent="0.3">
      <c r="A1143" s="73">
        <v>42186</v>
      </c>
      <c r="B1143" s="130">
        <v>2077.419922</v>
      </c>
      <c r="C1143" s="125">
        <f t="shared" si="76"/>
        <v>-1.0959617816561074E-2</v>
      </c>
      <c r="D1143" s="128">
        <f t="shared" si="77"/>
        <v>-10959.617816561073</v>
      </c>
      <c r="E1143" s="128">
        <f t="shared" ca="1" si="78"/>
        <v>44217.472286213088</v>
      </c>
      <c r="F1143" s="124">
        <f t="shared" ca="1" si="79"/>
        <v>4.6327254277796381E-2</v>
      </c>
      <c r="G1143" s="128"/>
      <c r="H1143" s="128"/>
      <c r="I1143" s="124"/>
      <c r="J1143" s="125"/>
      <c r="K1143" s="128"/>
    </row>
    <row r="1144" spans="1:11" x14ac:dyDescent="0.3">
      <c r="A1144" s="73">
        <v>42185</v>
      </c>
      <c r="B1144" s="130">
        <v>2063.110107</v>
      </c>
      <c r="C1144" s="125">
        <f t="shared" si="76"/>
        <v>-1.582793000143623E-2</v>
      </c>
      <c r="D1144" s="128">
        <f t="shared" si="77"/>
        <v>-15827.930001436231</v>
      </c>
      <c r="E1144" s="128">
        <f t="shared" ca="1" si="78"/>
        <v>44217.472286213088</v>
      </c>
      <c r="F1144" s="124">
        <f t="shared" ca="1" si="79"/>
        <v>4.4813742504415277E-2</v>
      </c>
      <c r="G1144" s="128"/>
      <c r="H1144" s="128"/>
      <c r="I1144" s="124"/>
      <c r="J1144" s="125"/>
      <c r="K1144" s="128"/>
    </row>
    <row r="1145" spans="1:11" x14ac:dyDescent="0.3">
      <c r="A1145" s="73">
        <v>42184</v>
      </c>
      <c r="B1145" s="130">
        <v>2057.639893</v>
      </c>
      <c r="C1145" s="125">
        <f t="shared" si="76"/>
        <v>-1.2852453607924863E-2</v>
      </c>
      <c r="D1145" s="128">
        <f t="shared" si="77"/>
        <v>-12852.453607924863</v>
      </c>
      <c r="E1145" s="128">
        <f t="shared" ca="1" si="78"/>
        <v>44217.472286213088</v>
      </c>
      <c r="F1145" s="124">
        <f t="shared" ca="1" si="79"/>
        <v>4.2729992757089441E-2</v>
      </c>
      <c r="G1145" s="128"/>
      <c r="H1145" s="128"/>
      <c r="I1145" s="124"/>
      <c r="J1145" s="125"/>
      <c r="K1145" s="128"/>
    </row>
    <row r="1146" spans="1:11" x14ac:dyDescent="0.3">
      <c r="A1146" s="73">
        <v>42181</v>
      </c>
      <c r="B1146" s="130">
        <v>2101.48999</v>
      </c>
      <c r="C1146" s="125">
        <f t="shared" si="76"/>
        <v>3.5241141214739091E-3</v>
      </c>
      <c r="D1146" s="128">
        <f t="shared" si="77"/>
        <v>3524.1141214739091</v>
      </c>
      <c r="E1146" s="128">
        <f t="shared" ca="1" si="78"/>
        <v>44217.472286213088</v>
      </c>
      <c r="F1146" s="124">
        <f t="shared" ca="1" si="79"/>
        <v>7.2062978038933911E-2</v>
      </c>
      <c r="G1146" s="128"/>
      <c r="H1146" s="128"/>
      <c r="I1146" s="124"/>
      <c r="J1146" s="125"/>
      <c r="K1146" s="128"/>
    </row>
    <row r="1147" spans="1:11" x14ac:dyDescent="0.3">
      <c r="A1147" s="73">
        <v>42180</v>
      </c>
      <c r="B1147" s="130">
        <v>2102.3100589999999</v>
      </c>
      <c r="C1147" s="125">
        <f t="shared" si="76"/>
        <v>-3.1059660990591098E-3</v>
      </c>
      <c r="D1147" s="128">
        <f t="shared" si="77"/>
        <v>-3105.9660990591096</v>
      </c>
      <c r="E1147" s="128">
        <f t="shared" ca="1" si="78"/>
        <v>44217.472286213088</v>
      </c>
      <c r="F1147" s="124">
        <f t="shared" ca="1" si="79"/>
        <v>7.208209285819267E-2</v>
      </c>
      <c r="G1147" s="128"/>
      <c r="H1147" s="128"/>
      <c r="I1147" s="124"/>
      <c r="J1147" s="125"/>
      <c r="K1147" s="128"/>
    </row>
    <row r="1148" spans="1:11" x14ac:dyDescent="0.3">
      <c r="A1148" s="73">
        <v>42179</v>
      </c>
      <c r="B1148" s="130">
        <v>2108.580078</v>
      </c>
      <c r="C1148" s="125">
        <f t="shared" si="76"/>
        <v>1.6056085306264123E-3</v>
      </c>
      <c r="D1148" s="128">
        <f t="shared" si="77"/>
        <v>1605.6085306264122</v>
      </c>
      <c r="E1148" s="128">
        <f t="shared" ca="1" si="78"/>
        <v>44217.472286213088</v>
      </c>
      <c r="F1148" s="124">
        <f t="shared" ca="1" si="79"/>
        <v>7.7334233884127856E-2</v>
      </c>
      <c r="G1148" s="128"/>
      <c r="H1148" s="128"/>
      <c r="I1148" s="124"/>
      <c r="J1148" s="125"/>
      <c r="K1148" s="128"/>
    </row>
    <row r="1149" spans="1:11" x14ac:dyDescent="0.3">
      <c r="A1149" s="73">
        <v>42178</v>
      </c>
      <c r="B1149" s="130">
        <v>2124.1999510000001</v>
      </c>
      <c r="C1149" s="125">
        <f t="shared" si="76"/>
        <v>2.117638202787564E-2</v>
      </c>
      <c r="D1149" s="128">
        <f t="shared" si="77"/>
        <v>21176.382027875639</v>
      </c>
      <c r="E1149" s="128">
        <f t="shared" ca="1" si="78"/>
        <v>44217.472286213088</v>
      </c>
      <c r="F1149" s="124">
        <f t="shared" ca="1" si="79"/>
        <v>8.4035416433008381E-2</v>
      </c>
      <c r="G1149" s="128"/>
      <c r="H1149" s="128"/>
      <c r="I1149" s="124"/>
      <c r="J1149" s="125"/>
      <c r="K1149" s="128"/>
    </row>
    <row r="1150" spans="1:11" x14ac:dyDescent="0.3">
      <c r="A1150" s="73">
        <v>42177</v>
      </c>
      <c r="B1150" s="130">
        <v>2122.8500979999999</v>
      </c>
      <c r="C1150" s="125">
        <f t="shared" si="76"/>
        <v>2.0954401712286019E-2</v>
      </c>
      <c r="D1150" s="128">
        <f t="shared" si="77"/>
        <v>20954.40171228602</v>
      </c>
      <c r="E1150" s="128">
        <f t="shared" ca="1" si="78"/>
        <v>44217.472286213088</v>
      </c>
      <c r="F1150" s="124">
        <f t="shared" ca="1" si="79"/>
        <v>8.8652252727230429E-2</v>
      </c>
      <c r="G1150" s="128"/>
      <c r="H1150" s="128"/>
      <c r="I1150" s="124"/>
      <c r="J1150" s="125"/>
      <c r="K1150" s="128"/>
    </row>
    <row r="1151" spans="1:11" x14ac:dyDescent="0.3">
      <c r="A1151" s="73">
        <v>42174</v>
      </c>
      <c r="B1151" s="130">
        <v>2109.98999</v>
      </c>
      <c r="C1151" s="125">
        <f t="shared" si="76"/>
        <v>8.1993813928740167E-3</v>
      </c>
      <c r="D1151" s="128">
        <f t="shared" si="77"/>
        <v>8199.3813928740165</v>
      </c>
      <c r="E1151" s="128">
        <f t="shared" ca="1" si="78"/>
        <v>44217.472286213088</v>
      </c>
      <c r="F1151" s="124">
        <f t="shared" ca="1" si="79"/>
        <v>7.5093883209811585E-2</v>
      </c>
      <c r="G1151" s="128"/>
      <c r="H1151" s="128"/>
      <c r="I1151" s="124"/>
      <c r="J1151" s="125"/>
      <c r="K1151" s="128"/>
    </row>
    <row r="1152" spans="1:11" x14ac:dyDescent="0.3">
      <c r="A1152" s="73">
        <v>42173</v>
      </c>
      <c r="B1152" s="130">
        <v>2121.23999</v>
      </c>
      <c r="C1152" s="125">
        <f t="shared" si="76"/>
        <v>1.2119198475795123E-2</v>
      </c>
      <c r="D1152" s="128">
        <f t="shared" si="77"/>
        <v>12119.198475795123</v>
      </c>
      <c r="E1152" s="128">
        <f t="shared" ca="1" si="78"/>
        <v>44217.472286213088</v>
      </c>
      <c r="F1152" s="124">
        <f t="shared" ca="1" si="79"/>
        <v>8.0682875281304689E-2</v>
      </c>
      <c r="G1152" s="128"/>
      <c r="H1152" s="128"/>
      <c r="I1152" s="124"/>
      <c r="J1152" s="125"/>
      <c r="K1152" s="128"/>
    </row>
    <row r="1153" spans="1:11" x14ac:dyDescent="0.3">
      <c r="A1153" s="73">
        <v>42172</v>
      </c>
      <c r="B1153" s="130">
        <v>2100.4399410000001</v>
      </c>
      <c r="C1153" s="125">
        <f t="shared" si="76"/>
        <v>-6.4473392846882138E-3</v>
      </c>
      <c r="D1153" s="128">
        <f t="shared" si="77"/>
        <v>-6447.3392846882134</v>
      </c>
      <c r="E1153" s="128">
        <f t="shared" ca="1" si="78"/>
        <v>44217.472286213088</v>
      </c>
      <c r="F1153" s="124">
        <f t="shared" ca="1" si="79"/>
        <v>7.1937433624609026E-2</v>
      </c>
      <c r="G1153" s="128"/>
      <c r="H1153" s="128"/>
      <c r="I1153" s="124"/>
      <c r="J1153" s="125"/>
      <c r="K1153" s="128"/>
    </row>
    <row r="1154" spans="1:11" x14ac:dyDescent="0.3">
      <c r="A1154" s="73">
        <v>42171</v>
      </c>
      <c r="B1154" s="130">
        <v>2096.290039</v>
      </c>
      <c r="C1154" s="125">
        <f t="shared" si="76"/>
        <v>-6.3092806132396539E-3</v>
      </c>
      <c r="D1154" s="128">
        <f t="shared" si="77"/>
        <v>-6309.2806132396536</v>
      </c>
      <c r="E1154" s="128">
        <f t="shared" ca="1" si="78"/>
        <v>44217.472286213088</v>
      </c>
      <c r="F1154" s="124">
        <f t="shared" ca="1" si="79"/>
        <v>7.1186246371309325E-2</v>
      </c>
      <c r="G1154" s="128"/>
      <c r="H1154" s="128"/>
      <c r="I1154" s="124"/>
      <c r="J1154" s="125"/>
      <c r="K1154" s="128"/>
    </row>
    <row r="1155" spans="1:11" x14ac:dyDescent="0.3">
      <c r="A1155" s="73">
        <v>42170</v>
      </c>
      <c r="B1155" s="130">
        <v>2084.429932</v>
      </c>
      <c r="C1155" s="125">
        <f t="shared" si="76"/>
        <v>-1.2927811916559562E-2</v>
      </c>
      <c r="D1155" s="128">
        <f t="shared" si="77"/>
        <v>-12927.811916559562</v>
      </c>
      <c r="E1155" s="128">
        <f t="shared" ca="1" si="78"/>
        <v>44217.472286213088</v>
      </c>
      <c r="F1155" s="124">
        <f t="shared" ca="1" si="79"/>
        <v>7.3347413083215685E-2</v>
      </c>
      <c r="G1155" s="128"/>
      <c r="H1155" s="128"/>
      <c r="I1155" s="124"/>
      <c r="J1155" s="125"/>
      <c r="K1155" s="128"/>
    </row>
    <row r="1156" spans="1:11" x14ac:dyDescent="0.3">
      <c r="A1156" s="73">
        <v>42167</v>
      </c>
      <c r="B1156" s="130">
        <v>2094.110107</v>
      </c>
      <c r="C1156" s="125">
        <f t="shared" si="76"/>
        <v>-6.3015325470198169E-3</v>
      </c>
      <c r="D1156" s="128">
        <f t="shared" si="77"/>
        <v>-6301.5325470198168</v>
      </c>
      <c r="E1156" s="128">
        <f t="shared" ca="1" si="78"/>
        <v>44217.472286213088</v>
      </c>
      <c r="F1156" s="124">
        <f t="shared" ca="1" si="79"/>
        <v>8.0674831849038453E-2</v>
      </c>
      <c r="G1156" s="128"/>
      <c r="H1156" s="128"/>
      <c r="I1156" s="124"/>
      <c r="J1156" s="125"/>
      <c r="K1156" s="128"/>
    </row>
    <row r="1157" spans="1:11" x14ac:dyDescent="0.3">
      <c r="A1157" s="73">
        <v>42166</v>
      </c>
      <c r="B1157" s="130">
        <v>2108.860107</v>
      </c>
      <c r="C1157" s="125">
        <f t="shared" si="76"/>
        <v>-5.6252301173694841E-3</v>
      </c>
      <c r="D1157" s="128">
        <f t="shared" si="77"/>
        <v>-5625.2301173694841</v>
      </c>
      <c r="E1157" s="128">
        <f t="shared" ca="1" si="78"/>
        <v>44217.472286213088</v>
      </c>
      <c r="F1157" s="124">
        <f t="shared" ca="1" si="79"/>
        <v>8.9197209924435361E-2</v>
      </c>
      <c r="G1157" s="128"/>
      <c r="H1157" s="128"/>
      <c r="I1157" s="124"/>
      <c r="J1157" s="125"/>
      <c r="K1157" s="128"/>
    </row>
    <row r="1158" spans="1:11" x14ac:dyDescent="0.3">
      <c r="A1158" s="73">
        <v>42165</v>
      </c>
      <c r="B1158" s="130">
        <v>2105.1999510000001</v>
      </c>
      <c r="C1158" s="125">
        <f t="shared" si="76"/>
        <v>-8.6085242960473041E-3</v>
      </c>
      <c r="D1158" s="128">
        <f t="shared" si="77"/>
        <v>-8608.5242960473042</v>
      </c>
      <c r="E1158" s="128">
        <f t="shared" ca="1" si="78"/>
        <v>44217.472286213088</v>
      </c>
      <c r="F1158" s="124">
        <f t="shared" ca="1" si="79"/>
        <v>9.0715020056227447E-2</v>
      </c>
      <c r="G1158" s="128"/>
      <c r="H1158" s="128"/>
      <c r="I1158" s="124"/>
      <c r="J1158" s="125"/>
      <c r="K1158" s="128"/>
    </row>
    <row r="1159" spans="1:11" x14ac:dyDescent="0.3">
      <c r="A1159" s="73">
        <v>42164</v>
      </c>
      <c r="B1159" s="130">
        <v>2080.1499020000001</v>
      </c>
      <c r="C1159" s="125">
        <f t="shared" si="76"/>
        <v>-1.1429545461480672E-2</v>
      </c>
      <c r="D1159" s="128">
        <f t="shared" si="77"/>
        <v>-11429.545461480673</v>
      </c>
      <c r="E1159" s="128">
        <f t="shared" ca="1" si="78"/>
        <v>44217.472286213088</v>
      </c>
      <c r="F1159" s="124">
        <f t="shared" ca="1" si="79"/>
        <v>7.0096500289909658E-2</v>
      </c>
      <c r="G1159" s="128"/>
      <c r="H1159" s="128"/>
      <c r="I1159" s="124"/>
      <c r="J1159" s="125"/>
      <c r="K1159" s="128"/>
    </row>
    <row r="1160" spans="1:11" x14ac:dyDescent="0.3">
      <c r="A1160" s="73">
        <v>42163</v>
      </c>
      <c r="B1160" s="130">
        <v>2079.280029</v>
      </c>
      <c r="C1160" s="125">
        <f t="shared" ref="C1160:C1223" si="80">B1160/B1170-1</f>
        <v>-2.2003155462128832E-2</v>
      </c>
      <c r="D1160" s="128">
        <f t="shared" ref="D1160:D1223" si="81">C1160*$B$5</f>
        <v>-22003.155462128831</v>
      </c>
      <c r="E1160" s="128">
        <f t="shared" ref="E1160:E1223" ca="1" si="82">ABS(_xlfn.PERCENTILE.INC(OFFSET(D1160,0,0,Window),1-VaRLevel))</f>
        <v>44217.472286213088</v>
      </c>
      <c r="F1160" s="124">
        <f t="shared" ca="1" si="79"/>
        <v>6.586561722750317E-2</v>
      </c>
      <c r="G1160" s="128"/>
      <c r="H1160" s="128"/>
      <c r="I1160" s="124"/>
      <c r="J1160" s="125"/>
      <c r="K1160" s="128"/>
    </row>
    <row r="1161" spans="1:11" x14ac:dyDescent="0.3">
      <c r="A1161" s="73">
        <v>42160</v>
      </c>
      <c r="B1161" s="130">
        <v>2092.830078</v>
      </c>
      <c r="C1161" s="125">
        <f t="shared" si="80"/>
        <v>-1.7828811813124013E-2</v>
      </c>
      <c r="D1161" s="128">
        <f t="shared" si="81"/>
        <v>-17828.811813124012</v>
      </c>
      <c r="E1161" s="128">
        <f t="shared" ca="1" si="82"/>
        <v>44217.472286213088</v>
      </c>
      <c r="F1161" s="124">
        <f t="shared" ref="F1161:F1224" ca="1" si="83">B1161/OFFSET(B1161,250,0)-1</f>
        <v>7.2547651810896063E-2</v>
      </c>
      <c r="G1161" s="128"/>
      <c r="H1161" s="128"/>
      <c r="I1161" s="124"/>
      <c r="J1161" s="125"/>
      <c r="K1161" s="128"/>
    </row>
    <row r="1162" spans="1:11" x14ac:dyDescent="0.3">
      <c r="A1162" s="73">
        <v>42159</v>
      </c>
      <c r="B1162" s="130">
        <v>2095.8400879999999</v>
      </c>
      <c r="C1162" s="125">
        <f t="shared" si="80"/>
        <v>-1.4116710311904535E-2</v>
      </c>
      <c r="D1162" s="128">
        <f t="shared" si="81"/>
        <v>-14116.710311904535</v>
      </c>
      <c r="E1162" s="128">
        <f t="shared" ca="1" si="82"/>
        <v>44217.472286213088</v>
      </c>
      <c r="F1162" s="124">
        <f t="shared" ca="1" si="83"/>
        <v>7.5098567501854507E-2</v>
      </c>
      <c r="G1162" s="128"/>
      <c r="H1162" s="128"/>
      <c r="I1162" s="124"/>
      <c r="J1162" s="125"/>
      <c r="K1162" s="128"/>
    </row>
    <row r="1163" spans="1:11" x14ac:dyDescent="0.3">
      <c r="A1163" s="73">
        <v>42158</v>
      </c>
      <c r="B1163" s="130">
        <v>2114.070068</v>
      </c>
      <c r="C1163" s="125">
        <f t="shared" si="80"/>
        <v>-6.466686481344075E-3</v>
      </c>
      <c r="D1163" s="128">
        <f t="shared" si="81"/>
        <v>-6466.6864813440752</v>
      </c>
      <c r="E1163" s="128">
        <f t="shared" ca="1" si="82"/>
        <v>44217.472286213088</v>
      </c>
      <c r="F1163" s="124">
        <f t="shared" ca="1" si="83"/>
        <v>8.9468533486530388E-2</v>
      </c>
      <c r="G1163" s="128"/>
      <c r="H1163" s="128"/>
      <c r="I1163" s="124"/>
      <c r="J1163" s="125"/>
      <c r="K1163" s="128"/>
    </row>
    <row r="1164" spans="1:11" x14ac:dyDescent="0.3">
      <c r="A1164" s="73">
        <v>42157</v>
      </c>
      <c r="B1164" s="130">
        <v>2109.6000979999999</v>
      </c>
      <c r="C1164" s="125">
        <f t="shared" si="80"/>
        <v>-9.2052665090448516E-3</v>
      </c>
      <c r="D1164" s="128">
        <f t="shared" si="81"/>
        <v>-9205.2665090448518</v>
      </c>
      <c r="E1164" s="128">
        <f t="shared" ca="1" si="82"/>
        <v>44217.472286213088</v>
      </c>
      <c r="F1164" s="124">
        <f t="shared" ca="1" si="83"/>
        <v>9.4259026769666576E-2</v>
      </c>
      <c r="G1164" s="128"/>
      <c r="H1164" s="128"/>
      <c r="I1164" s="124"/>
      <c r="J1164" s="125"/>
      <c r="K1164" s="128"/>
    </row>
    <row r="1165" spans="1:11" x14ac:dyDescent="0.3">
      <c r="A1165" s="73">
        <v>42156</v>
      </c>
      <c r="B1165" s="130">
        <v>2111.7299800000001</v>
      </c>
      <c r="C1165" s="125">
        <f t="shared" si="80"/>
        <v>-5.1820062389659194E-3</v>
      </c>
      <c r="D1165" s="128">
        <f t="shared" si="81"/>
        <v>-5182.0062389659197</v>
      </c>
      <c r="E1165" s="128">
        <f t="shared" ca="1" si="82"/>
        <v>44217.472286213088</v>
      </c>
      <c r="F1165" s="124">
        <f t="shared" ca="1" si="83"/>
        <v>9.7435866094852441E-2</v>
      </c>
      <c r="G1165" s="128"/>
      <c r="H1165" s="128"/>
      <c r="I1165" s="124"/>
      <c r="J1165" s="125"/>
      <c r="K1165" s="128"/>
    </row>
    <row r="1166" spans="1:11" x14ac:dyDescent="0.3">
      <c r="A1166" s="73">
        <v>42153</v>
      </c>
      <c r="B1166" s="130">
        <v>2107.389893</v>
      </c>
      <c r="C1166" s="125">
        <f t="shared" si="80"/>
        <v>-6.46372371248638E-3</v>
      </c>
      <c r="D1166" s="128">
        <f t="shared" si="81"/>
        <v>-6463.7237124863796</v>
      </c>
      <c r="E1166" s="128">
        <f t="shared" ca="1" si="82"/>
        <v>44217.472286213088</v>
      </c>
      <c r="F1166" s="124">
        <f t="shared" ca="1" si="83"/>
        <v>9.4765074130083615E-2</v>
      </c>
      <c r="G1166" s="128"/>
      <c r="H1166" s="128"/>
      <c r="I1166" s="124"/>
      <c r="J1166" s="125"/>
      <c r="K1166" s="128"/>
    </row>
    <row r="1167" spans="1:11" x14ac:dyDescent="0.3">
      <c r="A1167" s="73">
        <v>42152</v>
      </c>
      <c r="B1167" s="130">
        <v>2120.790039</v>
      </c>
      <c r="C1167" s="125">
        <f t="shared" si="80"/>
        <v>1.063153292508412E-2</v>
      </c>
      <c r="D1167" s="128">
        <f t="shared" si="81"/>
        <v>10631.532925084119</v>
      </c>
      <c r="E1167" s="128">
        <f t="shared" ca="1" si="82"/>
        <v>44217.472286213088</v>
      </c>
      <c r="F1167" s="124">
        <f t="shared" ca="1" si="83"/>
        <v>0.10252816301799306</v>
      </c>
      <c r="G1167" s="128"/>
      <c r="H1167" s="128"/>
      <c r="I1167" s="124"/>
      <c r="J1167" s="125"/>
      <c r="K1167" s="128"/>
    </row>
    <row r="1168" spans="1:11" x14ac:dyDescent="0.3">
      <c r="A1168" s="73">
        <v>42151</v>
      </c>
      <c r="B1168" s="130">
        <v>2123.4799800000001</v>
      </c>
      <c r="C1168" s="125">
        <f t="shared" si="80"/>
        <v>1.1604797077936935E-2</v>
      </c>
      <c r="D1168" s="128">
        <f t="shared" si="81"/>
        <v>11604.797077936935</v>
      </c>
      <c r="E1168" s="128">
        <f t="shared" ca="1" si="82"/>
        <v>44217.472286213088</v>
      </c>
      <c r="F1168" s="124">
        <f t="shared" ca="1" si="83"/>
        <v>0.1059618588913227</v>
      </c>
      <c r="G1168" s="128"/>
      <c r="H1168" s="128"/>
      <c r="I1168" s="124"/>
      <c r="J1168" s="125"/>
      <c r="K1168" s="128"/>
    </row>
    <row r="1169" spans="1:11" x14ac:dyDescent="0.3">
      <c r="A1169" s="73">
        <v>42150</v>
      </c>
      <c r="B1169" s="130">
        <v>2104.1999510000001</v>
      </c>
      <c r="C1169" s="125">
        <f t="shared" si="80"/>
        <v>-5.3679326192568322E-4</v>
      </c>
      <c r="D1169" s="128">
        <f t="shared" si="81"/>
        <v>-536.79326192568317</v>
      </c>
      <c r="E1169" s="128">
        <f t="shared" ca="1" si="82"/>
        <v>44217.472286213088</v>
      </c>
      <c r="F1169" s="124">
        <f t="shared" ca="1" si="83"/>
        <v>0.10180225944754606</v>
      </c>
      <c r="G1169" s="128"/>
      <c r="H1169" s="128"/>
      <c r="I1169" s="124"/>
      <c r="J1169" s="125"/>
      <c r="K1169" s="128"/>
    </row>
    <row r="1170" spans="1:11" x14ac:dyDescent="0.3">
      <c r="A1170" s="73">
        <v>42146</v>
      </c>
      <c r="B1170" s="130">
        <v>2126.0600589999999</v>
      </c>
      <c r="C1170" s="125">
        <f t="shared" si="80"/>
        <v>4.7067532435793868E-3</v>
      </c>
      <c r="D1170" s="128">
        <f t="shared" si="81"/>
        <v>4706.7532435793864</v>
      </c>
      <c r="E1170" s="128">
        <f t="shared" ca="1" si="82"/>
        <v>44217.472286213088</v>
      </c>
      <c r="F1170" s="124">
        <f t="shared" ca="1" si="83"/>
        <v>0.11200842152178381</v>
      </c>
      <c r="G1170" s="128"/>
      <c r="H1170" s="128"/>
      <c r="I1170" s="124"/>
      <c r="J1170" s="125"/>
      <c r="K1170" s="128"/>
    </row>
    <row r="1171" spans="1:11" x14ac:dyDescent="0.3">
      <c r="A1171" s="73">
        <v>42145</v>
      </c>
      <c r="B1171" s="130">
        <v>2130.820068</v>
      </c>
      <c r="C1171" s="125">
        <f t="shared" si="80"/>
        <v>2.0507695402298909E-2</v>
      </c>
      <c r="D1171" s="128">
        <f t="shared" si="81"/>
        <v>20507.695402298908</v>
      </c>
      <c r="E1171" s="128">
        <f t="shared" ca="1" si="82"/>
        <v>44217.472286213088</v>
      </c>
      <c r="F1171" s="124">
        <f t="shared" ca="1" si="83"/>
        <v>0.12117148136889555</v>
      </c>
      <c r="G1171" s="128"/>
      <c r="H1171" s="128"/>
      <c r="I1171" s="124"/>
      <c r="J1171" s="125"/>
      <c r="K1171" s="128"/>
    </row>
    <row r="1172" spans="1:11" x14ac:dyDescent="0.3">
      <c r="A1172" s="73">
        <v>42144</v>
      </c>
      <c r="B1172" s="130">
        <v>2125.8500979999999</v>
      </c>
      <c r="C1172" s="125">
        <f t="shared" si="80"/>
        <v>2.1969664761207985E-2</v>
      </c>
      <c r="D1172" s="128">
        <f t="shared" si="81"/>
        <v>21969.664761207987</v>
      </c>
      <c r="E1172" s="128">
        <f t="shared" ca="1" si="82"/>
        <v>44217.472286213088</v>
      </c>
      <c r="F1172" s="124">
        <f t="shared" ca="1" si="83"/>
        <v>0.12330850320640252</v>
      </c>
      <c r="G1172" s="128"/>
      <c r="H1172" s="128"/>
      <c r="I1172" s="124"/>
      <c r="J1172" s="125"/>
      <c r="K1172" s="128"/>
    </row>
    <row r="1173" spans="1:11" x14ac:dyDescent="0.3">
      <c r="A1173" s="73">
        <v>42143</v>
      </c>
      <c r="B1173" s="130">
        <v>2127.830078</v>
      </c>
      <c r="C1173" s="125">
        <f t="shared" si="80"/>
        <v>1.8363652673983877E-2</v>
      </c>
      <c r="D1173" s="128">
        <f t="shared" si="81"/>
        <v>18363.652673983877</v>
      </c>
      <c r="E1173" s="128">
        <f t="shared" ca="1" si="82"/>
        <v>44217.472286213088</v>
      </c>
      <c r="F1173" s="124">
        <f t="shared" ca="1" si="83"/>
        <v>0.12701071768811367</v>
      </c>
      <c r="G1173" s="128"/>
      <c r="H1173" s="128"/>
      <c r="I1173" s="124"/>
      <c r="J1173" s="125"/>
      <c r="K1173" s="128"/>
    </row>
    <row r="1174" spans="1:11" x14ac:dyDescent="0.3">
      <c r="A1174" s="73">
        <v>42142</v>
      </c>
      <c r="B1174" s="130">
        <v>2129.1999510000001</v>
      </c>
      <c r="C1174" s="125">
        <f t="shared" si="80"/>
        <v>6.9567418477114451E-3</v>
      </c>
      <c r="D1174" s="128">
        <f t="shared" si="81"/>
        <v>6956.7418477114452</v>
      </c>
      <c r="E1174" s="128">
        <f t="shared" ca="1" si="82"/>
        <v>44217.472286213088</v>
      </c>
      <c r="F1174" s="124">
        <f t="shared" ca="1" si="83"/>
        <v>0.13688909352323497</v>
      </c>
      <c r="G1174" s="128"/>
      <c r="H1174" s="128"/>
      <c r="I1174" s="124"/>
      <c r="J1174" s="125"/>
      <c r="K1174" s="128"/>
    </row>
    <row r="1175" spans="1:11" x14ac:dyDescent="0.3">
      <c r="A1175" s="73">
        <v>42139</v>
      </c>
      <c r="B1175" s="130">
        <v>2122.7299800000001</v>
      </c>
      <c r="C1175" s="125">
        <f t="shared" si="80"/>
        <v>6.8491245193422756E-3</v>
      </c>
      <c r="D1175" s="128">
        <f t="shared" si="81"/>
        <v>6849.1245193422756</v>
      </c>
      <c r="E1175" s="128">
        <f t="shared" ca="1" si="82"/>
        <v>44217.472286213088</v>
      </c>
      <c r="F1175" s="124">
        <f t="shared" ca="1" si="83"/>
        <v>0.12606893582608336</v>
      </c>
      <c r="G1175" s="128"/>
      <c r="H1175" s="128"/>
      <c r="I1175" s="124"/>
      <c r="J1175" s="125"/>
      <c r="K1175" s="128"/>
    </row>
    <row r="1176" spans="1:11" x14ac:dyDescent="0.3">
      <c r="A1176" s="73">
        <v>42138</v>
      </c>
      <c r="B1176" s="130">
        <v>2121.1000979999999</v>
      </c>
      <c r="C1176" s="125">
        <f t="shared" si="80"/>
        <v>1.7065412215403253E-2</v>
      </c>
      <c r="D1176" s="128">
        <f t="shared" si="81"/>
        <v>17065.412215403252</v>
      </c>
      <c r="E1176" s="128">
        <f t="shared" ca="1" si="82"/>
        <v>44217.472286213088</v>
      </c>
      <c r="F1176" s="124">
        <f t="shared" ca="1" si="83"/>
        <v>0.12953048413777224</v>
      </c>
      <c r="G1176" s="128"/>
      <c r="H1176" s="128"/>
      <c r="I1176" s="124"/>
      <c r="J1176" s="125"/>
      <c r="K1176" s="128"/>
    </row>
    <row r="1177" spans="1:11" x14ac:dyDescent="0.3">
      <c r="A1177" s="73">
        <v>42137</v>
      </c>
      <c r="B1177" s="130">
        <v>2098.4799800000001</v>
      </c>
      <c r="C1177" s="125">
        <f t="shared" si="80"/>
        <v>-3.9728113585040248E-3</v>
      </c>
      <c r="D1177" s="128">
        <f t="shared" si="81"/>
        <v>-3972.8113585040246</v>
      </c>
      <c r="E1177" s="128">
        <f t="shared" ca="1" si="82"/>
        <v>44217.472286213088</v>
      </c>
      <c r="F1177" s="124">
        <f t="shared" ca="1" si="83"/>
        <v>0.12167197098651816</v>
      </c>
      <c r="G1177" s="128"/>
      <c r="H1177" s="128"/>
      <c r="I1177" s="124"/>
      <c r="J1177" s="125"/>
      <c r="K1177" s="128"/>
    </row>
    <row r="1178" spans="1:11" x14ac:dyDescent="0.3">
      <c r="A1178" s="73">
        <v>42136</v>
      </c>
      <c r="B1178" s="130">
        <v>2099.1201169999999</v>
      </c>
      <c r="C1178" s="125">
        <f t="shared" si="80"/>
        <v>-7.3955876440088275E-3</v>
      </c>
      <c r="D1178" s="128">
        <f t="shared" si="81"/>
        <v>-7395.5876440088277</v>
      </c>
      <c r="E1178" s="128">
        <f t="shared" ca="1" si="82"/>
        <v>44217.472286213088</v>
      </c>
      <c r="F1178" s="124">
        <f t="shared" ca="1" si="83"/>
        <v>0.11151005531614966</v>
      </c>
      <c r="G1178" s="128"/>
      <c r="H1178" s="128"/>
      <c r="I1178" s="124"/>
      <c r="J1178" s="125"/>
      <c r="K1178" s="128"/>
    </row>
    <row r="1179" spans="1:11" x14ac:dyDescent="0.3">
      <c r="A1179" s="73">
        <v>42135</v>
      </c>
      <c r="B1179" s="130">
        <v>2105.330078</v>
      </c>
      <c r="C1179" s="125">
        <f t="shared" si="80"/>
        <v>-1.7022192083024912E-3</v>
      </c>
      <c r="D1179" s="128">
        <f t="shared" si="81"/>
        <v>-1702.2192083024911</v>
      </c>
      <c r="E1179" s="128">
        <f t="shared" ca="1" si="82"/>
        <v>44217.472286213088</v>
      </c>
      <c r="F1179" s="124">
        <f t="shared" ca="1" si="83"/>
        <v>0.10955763386035144</v>
      </c>
      <c r="G1179" s="128"/>
      <c r="H1179" s="128"/>
      <c r="I1179" s="124"/>
      <c r="J1179" s="125"/>
      <c r="K1179" s="128"/>
    </row>
    <row r="1180" spans="1:11" x14ac:dyDescent="0.3">
      <c r="A1180" s="73">
        <v>42132</v>
      </c>
      <c r="B1180" s="130">
        <v>2116.1000979999999</v>
      </c>
      <c r="C1180" s="125">
        <f t="shared" si="80"/>
        <v>-7.5074399194130503E-4</v>
      </c>
      <c r="D1180" s="128">
        <f t="shared" si="81"/>
        <v>-750.74399194130501</v>
      </c>
      <c r="E1180" s="128">
        <f t="shared" ca="1" si="82"/>
        <v>44217.472286213088</v>
      </c>
      <c r="F1180" s="124">
        <f t="shared" ca="1" si="83"/>
        <v>0.11570404198091522</v>
      </c>
      <c r="G1180" s="128"/>
      <c r="H1180" s="128"/>
      <c r="I1180" s="124"/>
      <c r="J1180" s="125"/>
      <c r="K1180" s="128"/>
    </row>
    <row r="1181" spans="1:11" x14ac:dyDescent="0.3">
      <c r="A1181" s="73">
        <v>42131</v>
      </c>
      <c r="B1181" s="130">
        <v>2088</v>
      </c>
      <c r="C1181" s="125">
        <f t="shared" si="80"/>
        <v>-1.1798749983347734E-2</v>
      </c>
      <c r="D1181" s="128">
        <f t="shared" si="81"/>
        <v>-11798.749983347734</v>
      </c>
      <c r="E1181" s="128">
        <f t="shared" ca="1" si="82"/>
        <v>44217.472286213088</v>
      </c>
      <c r="F1181" s="124">
        <f t="shared" ca="1" si="83"/>
        <v>0.11153699918590565</v>
      </c>
      <c r="G1181" s="128"/>
      <c r="H1181" s="128"/>
      <c r="I1181" s="124"/>
      <c r="J1181" s="125"/>
      <c r="K1181" s="128"/>
    </row>
    <row r="1182" spans="1:11" x14ac:dyDescent="0.3">
      <c r="A1182" s="73">
        <v>42130</v>
      </c>
      <c r="B1182" s="130">
        <v>2080.1499020000001</v>
      </c>
      <c r="C1182" s="125">
        <f t="shared" si="80"/>
        <v>-1.3192878192433533E-2</v>
      </c>
      <c r="D1182" s="128">
        <f t="shared" si="81"/>
        <v>-13192.878192433533</v>
      </c>
      <c r="E1182" s="128">
        <f t="shared" ca="1" si="82"/>
        <v>44217.472286213088</v>
      </c>
      <c r="F1182" s="124">
        <f t="shared" ca="1" si="83"/>
        <v>0.1090406404540325</v>
      </c>
      <c r="G1182" s="128"/>
      <c r="H1182" s="128"/>
      <c r="I1182" s="124"/>
      <c r="J1182" s="125"/>
      <c r="K1182" s="128"/>
    </row>
    <row r="1183" spans="1:11" x14ac:dyDescent="0.3">
      <c r="A1183" s="73">
        <v>42129</v>
      </c>
      <c r="B1183" s="130">
        <v>2089.459961</v>
      </c>
      <c r="C1183" s="125">
        <f t="shared" si="80"/>
        <v>-3.73342639997154E-3</v>
      </c>
      <c r="D1183" s="128">
        <f t="shared" si="81"/>
        <v>-3733.4263999715399</v>
      </c>
      <c r="E1183" s="128">
        <f t="shared" ca="1" si="82"/>
        <v>44217.472286213088</v>
      </c>
      <c r="F1183" s="124">
        <f t="shared" ca="1" si="83"/>
        <v>0.11247411332411739</v>
      </c>
      <c r="G1183" s="128"/>
      <c r="H1183" s="128"/>
      <c r="I1183" s="124"/>
      <c r="J1183" s="125"/>
      <c r="K1183" s="128"/>
    </row>
    <row r="1184" spans="1:11" x14ac:dyDescent="0.3">
      <c r="A1184" s="73">
        <v>42128</v>
      </c>
      <c r="B1184" s="130">
        <v>2114.48999</v>
      </c>
      <c r="C1184" s="125">
        <f t="shared" si="80"/>
        <v>6.708288258147066E-3</v>
      </c>
      <c r="D1184" s="128">
        <f t="shared" si="81"/>
        <v>6708.2882581470658</v>
      </c>
      <c r="E1184" s="128">
        <f t="shared" ca="1" si="82"/>
        <v>44217.472286213088</v>
      </c>
      <c r="F1184" s="124">
        <f t="shared" ca="1" si="83"/>
        <v>0.13212367101684763</v>
      </c>
      <c r="G1184" s="128"/>
      <c r="H1184" s="128"/>
      <c r="I1184" s="124"/>
      <c r="J1184" s="125"/>
      <c r="K1184" s="128"/>
    </row>
    <row r="1185" spans="1:11" x14ac:dyDescent="0.3">
      <c r="A1185" s="73">
        <v>42125</v>
      </c>
      <c r="B1185" s="130">
        <v>2108.290039</v>
      </c>
      <c r="C1185" s="125">
        <f t="shared" si="80"/>
        <v>1.3026315785174436E-2</v>
      </c>
      <c r="D1185" s="128">
        <f t="shared" si="81"/>
        <v>13026.315785174436</v>
      </c>
      <c r="E1185" s="128">
        <f t="shared" ca="1" si="82"/>
        <v>44217.472286213088</v>
      </c>
      <c r="F1185" s="124">
        <f t="shared" ca="1" si="83"/>
        <v>0.11865800779218949</v>
      </c>
      <c r="G1185" s="128"/>
      <c r="H1185" s="128"/>
      <c r="I1185" s="124"/>
      <c r="J1185" s="125"/>
      <c r="K1185" s="128"/>
    </row>
    <row r="1186" spans="1:11" x14ac:dyDescent="0.3">
      <c r="A1186" s="73">
        <v>42124</v>
      </c>
      <c r="B1186" s="130">
        <v>2085.51001</v>
      </c>
      <c r="C1186" s="125">
        <f t="shared" si="80"/>
        <v>-9.2541912752753808E-3</v>
      </c>
      <c r="D1186" s="128">
        <f t="shared" si="81"/>
        <v>-9254.1912752753815</v>
      </c>
      <c r="E1186" s="128">
        <f t="shared" ca="1" si="82"/>
        <v>44217.472286213088</v>
      </c>
      <c r="F1186" s="124">
        <f t="shared" ca="1" si="83"/>
        <v>0.1086415648863861</v>
      </c>
      <c r="G1186" s="128"/>
      <c r="H1186" s="128"/>
      <c r="I1186" s="124"/>
      <c r="J1186" s="125"/>
      <c r="K1186" s="128"/>
    </row>
    <row r="1187" spans="1:11" x14ac:dyDescent="0.3">
      <c r="A1187" s="73">
        <v>42123</v>
      </c>
      <c r="B1187" s="130">
        <v>2106.8500979999999</v>
      </c>
      <c r="C1187" s="125">
        <f t="shared" si="80"/>
        <v>1.0453426193990367E-4</v>
      </c>
      <c r="D1187" s="128">
        <f t="shared" si="81"/>
        <v>104.53426193990367</v>
      </c>
      <c r="E1187" s="128">
        <f t="shared" ca="1" si="82"/>
        <v>44217.472286213088</v>
      </c>
      <c r="F1187" s="124">
        <f t="shared" ca="1" si="83"/>
        <v>0.11847555720840042</v>
      </c>
      <c r="G1187" s="128"/>
      <c r="H1187" s="128"/>
      <c r="I1187" s="124"/>
      <c r="J1187" s="125"/>
      <c r="K1187" s="128"/>
    </row>
    <row r="1188" spans="1:11" x14ac:dyDescent="0.3">
      <c r="A1188" s="73">
        <v>42122</v>
      </c>
      <c r="B1188" s="130">
        <v>2114.76001</v>
      </c>
      <c r="C1188" s="125">
        <f t="shared" si="80"/>
        <v>9.0273690766431436E-3</v>
      </c>
      <c r="D1188" s="128">
        <f t="shared" si="81"/>
        <v>9027.3690766431428</v>
      </c>
      <c r="E1188" s="128">
        <f t="shared" ca="1" si="82"/>
        <v>44217.472286213088</v>
      </c>
      <c r="F1188" s="124">
        <f t="shared" ca="1" si="83"/>
        <v>0.12251390164451337</v>
      </c>
      <c r="G1188" s="128"/>
      <c r="H1188" s="128"/>
      <c r="I1188" s="124"/>
      <c r="J1188" s="125"/>
      <c r="K1188" s="128"/>
    </row>
    <row r="1189" spans="1:11" x14ac:dyDescent="0.3">
      <c r="A1189" s="73">
        <v>42121</v>
      </c>
      <c r="B1189" s="130">
        <v>2108.919922</v>
      </c>
      <c r="C1189" s="125">
        <f t="shared" si="80"/>
        <v>7.8807847984847523E-3</v>
      </c>
      <c r="D1189" s="128">
        <f t="shared" si="81"/>
        <v>7880.7847984847522</v>
      </c>
      <c r="E1189" s="128">
        <f t="shared" ca="1" si="82"/>
        <v>44217.472286213088</v>
      </c>
      <c r="F1189" s="124">
        <f t="shared" ca="1" si="83"/>
        <v>0.12276329047695822</v>
      </c>
      <c r="G1189" s="128"/>
      <c r="H1189" s="128"/>
      <c r="I1189" s="124"/>
      <c r="J1189" s="125"/>
      <c r="K1189" s="128"/>
    </row>
    <row r="1190" spans="1:11" x14ac:dyDescent="0.3">
      <c r="A1190" s="73">
        <v>42118</v>
      </c>
      <c r="B1190" s="130">
        <v>2117.6899410000001</v>
      </c>
      <c r="C1190" s="125">
        <f t="shared" si="80"/>
        <v>7.4355068653155776E-3</v>
      </c>
      <c r="D1190" s="128">
        <f t="shared" si="81"/>
        <v>7435.5068653155777</v>
      </c>
      <c r="E1190" s="128">
        <f t="shared" ca="1" si="82"/>
        <v>44217.472286213088</v>
      </c>
      <c r="F1190" s="124">
        <f t="shared" ca="1" si="83"/>
        <v>0.1327997731013264</v>
      </c>
      <c r="G1190" s="128"/>
      <c r="H1190" s="128"/>
      <c r="I1190" s="124"/>
      <c r="J1190" s="125"/>
      <c r="K1190" s="128"/>
    </row>
    <row r="1191" spans="1:11" x14ac:dyDescent="0.3">
      <c r="A1191" s="73">
        <v>42117</v>
      </c>
      <c r="B1191" s="130">
        <v>2112.929932</v>
      </c>
      <c r="C1191" s="125">
        <f t="shared" si="80"/>
        <v>1.0400826665928342E-2</v>
      </c>
      <c r="D1191" s="128">
        <f t="shared" si="81"/>
        <v>10400.826665928342</v>
      </c>
      <c r="E1191" s="128">
        <f t="shared" ca="1" si="82"/>
        <v>44217.472286213088</v>
      </c>
      <c r="F1191" s="124">
        <f t="shared" ca="1" si="83"/>
        <v>0.13391107909527422</v>
      </c>
      <c r="G1191" s="128"/>
      <c r="H1191" s="128"/>
      <c r="I1191" s="124"/>
      <c r="J1191" s="125"/>
      <c r="K1191" s="128"/>
    </row>
    <row r="1192" spans="1:11" x14ac:dyDescent="0.3">
      <c r="A1192" s="73">
        <v>42116</v>
      </c>
      <c r="B1192" s="130">
        <v>2107.959961</v>
      </c>
      <c r="C1192" s="125">
        <f t="shared" si="80"/>
        <v>1.25174409081652E-2</v>
      </c>
      <c r="D1192" s="128">
        <f t="shared" si="81"/>
        <v>12517.440908165201</v>
      </c>
      <c r="E1192" s="128">
        <f t="shared" ca="1" si="82"/>
        <v>44217.472286213088</v>
      </c>
      <c r="F1192" s="124">
        <f t="shared" ca="1" si="83"/>
        <v>0.12208493398378262</v>
      </c>
      <c r="G1192" s="128"/>
      <c r="H1192" s="128"/>
      <c r="I1192" s="124"/>
      <c r="J1192" s="125"/>
      <c r="K1192" s="128"/>
    </row>
    <row r="1193" spans="1:11" x14ac:dyDescent="0.3">
      <c r="A1193" s="73">
        <v>42115</v>
      </c>
      <c r="B1193" s="130">
        <v>2097.290039</v>
      </c>
      <c r="C1193" s="125">
        <f t="shared" si="80"/>
        <v>1.0094715296996348E-2</v>
      </c>
      <c r="D1193" s="128">
        <f t="shared" si="81"/>
        <v>10094.715296996348</v>
      </c>
      <c r="E1193" s="128">
        <f t="shared" ca="1" si="82"/>
        <v>44217.472286213088</v>
      </c>
      <c r="F1193" s="124">
        <f t="shared" ca="1" si="83"/>
        <v>0.11832206753004382</v>
      </c>
      <c r="G1193" s="128"/>
      <c r="H1193" s="128"/>
      <c r="I1193" s="124"/>
      <c r="J1193" s="125"/>
      <c r="K1193" s="128"/>
    </row>
    <row r="1194" spans="1:11" x14ac:dyDescent="0.3">
      <c r="A1194" s="73">
        <v>42114</v>
      </c>
      <c r="B1194" s="130">
        <v>2100.3999020000001</v>
      </c>
      <c r="C1194" s="125">
        <f t="shared" si="80"/>
        <v>9.5066777632237809E-3</v>
      </c>
      <c r="D1194" s="128">
        <f t="shared" si="81"/>
        <v>9506.6777632237809</v>
      </c>
      <c r="E1194" s="128">
        <f t="shared" ca="1" si="82"/>
        <v>44217.472286213088</v>
      </c>
      <c r="F1194" s="124">
        <f t="shared" ca="1" si="83"/>
        <v>0.11750144834797127</v>
      </c>
      <c r="G1194" s="128"/>
      <c r="H1194" s="128"/>
      <c r="I1194" s="124"/>
      <c r="J1194" s="125"/>
      <c r="K1194" s="128"/>
    </row>
    <row r="1195" spans="1:11" x14ac:dyDescent="0.3">
      <c r="A1195" s="73">
        <v>42111</v>
      </c>
      <c r="B1195" s="130">
        <v>2081.179932</v>
      </c>
      <c r="C1195" s="125">
        <f t="shared" si="80"/>
        <v>6.8796547917262529E-3</v>
      </c>
      <c r="D1195" s="128">
        <f t="shared" si="81"/>
        <v>6879.6547917262533</v>
      </c>
      <c r="E1195" s="128">
        <f t="shared" ca="1" si="82"/>
        <v>44217.472286213088</v>
      </c>
      <c r="F1195" s="124">
        <f t="shared" ca="1" si="83"/>
        <v>0.11180673828210996</v>
      </c>
      <c r="G1195" s="128"/>
      <c r="H1195" s="128"/>
      <c r="I1195" s="124"/>
      <c r="J1195" s="125"/>
      <c r="K1195" s="128"/>
    </row>
    <row r="1196" spans="1:11" x14ac:dyDescent="0.3">
      <c r="A1196" s="73">
        <v>42110</v>
      </c>
      <c r="B1196" s="130">
        <v>2104.98999</v>
      </c>
      <c r="C1196" s="125">
        <f t="shared" si="80"/>
        <v>2.1993625398785133E-2</v>
      </c>
      <c r="D1196" s="128">
        <f t="shared" si="81"/>
        <v>21993.625398785134</v>
      </c>
      <c r="E1196" s="128">
        <f t="shared" ca="1" si="82"/>
        <v>44217.472286213088</v>
      </c>
      <c r="F1196" s="124">
        <f t="shared" ca="1" si="83"/>
        <v>0.12877176024373127</v>
      </c>
      <c r="G1196" s="128"/>
      <c r="H1196" s="128"/>
      <c r="I1196" s="124"/>
      <c r="J1196" s="125"/>
      <c r="K1196" s="128"/>
    </row>
    <row r="1197" spans="1:11" x14ac:dyDescent="0.3">
      <c r="A1197" s="73">
        <v>42109</v>
      </c>
      <c r="B1197" s="130">
        <v>2106.6298830000001</v>
      </c>
      <c r="C1197" s="125">
        <f t="shared" si="80"/>
        <v>1.8734068061911024E-2</v>
      </c>
      <c r="D1197" s="128">
        <f t="shared" si="81"/>
        <v>18734.068061911024</v>
      </c>
      <c r="E1197" s="128">
        <f t="shared" ca="1" si="82"/>
        <v>44217.472286213088</v>
      </c>
      <c r="F1197" s="124">
        <f t="shared" ca="1" si="83"/>
        <v>0.13119180816281051</v>
      </c>
      <c r="G1197" s="128"/>
      <c r="H1197" s="128"/>
      <c r="I1197" s="124"/>
      <c r="J1197" s="125"/>
      <c r="K1197" s="128"/>
    </row>
    <row r="1198" spans="1:11" x14ac:dyDescent="0.3">
      <c r="A1198" s="73">
        <v>42108</v>
      </c>
      <c r="B1198" s="130">
        <v>2095.8400879999999</v>
      </c>
      <c r="C1198" s="125">
        <f t="shared" si="80"/>
        <v>4.6016268722754994E-3</v>
      </c>
      <c r="D1198" s="128">
        <f t="shared" si="81"/>
        <v>4601.6268722754994</v>
      </c>
      <c r="E1198" s="128">
        <f t="shared" ca="1" si="82"/>
        <v>44217.472286213088</v>
      </c>
      <c r="F1198" s="124">
        <f t="shared" ca="1" si="83"/>
        <v>0.13720176602243939</v>
      </c>
      <c r="G1198" s="128"/>
      <c r="H1198" s="128"/>
      <c r="I1198" s="124"/>
      <c r="J1198" s="125"/>
      <c r="K1198" s="128"/>
    </row>
    <row r="1199" spans="1:11" x14ac:dyDescent="0.3">
      <c r="A1199" s="73">
        <v>42107</v>
      </c>
      <c r="B1199" s="130">
        <v>2092.429932</v>
      </c>
      <c r="C1199" s="125">
        <f t="shared" si="80"/>
        <v>1.5239983937662238E-2</v>
      </c>
      <c r="D1199" s="128">
        <f t="shared" si="81"/>
        <v>15239.983937662239</v>
      </c>
      <c r="E1199" s="128">
        <f t="shared" ca="1" si="82"/>
        <v>44217.472286213088</v>
      </c>
      <c r="F1199" s="124">
        <f t="shared" ca="1" si="83"/>
        <v>0.14302333601660111</v>
      </c>
      <c r="G1199" s="128"/>
      <c r="H1199" s="128"/>
      <c r="I1199" s="124"/>
      <c r="J1199" s="125"/>
      <c r="K1199" s="128"/>
    </row>
    <row r="1200" spans="1:11" x14ac:dyDescent="0.3">
      <c r="A1200" s="73">
        <v>42104</v>
      </c>
      <c r="B1200" s="130">
        <v>2102.0600589999999</v>
      </c>
      <c r="C1200" s="125">
        <f t="shared" si="80"/>
        <v>2.232821495910553E-2</v>
      </c>
      <c r="D1200" s="128">
        <f t="shared" si="81"/>
        <v>22328.214959105531</v>
      </c>
      <c r="E1200" s="128">
        <f t="shared" ca="1" si="82"/>
        <v>44217.472286213088</v>
      </c>
      <c r="F1200" s="124">
        <f t="shared" ca="1" si="83"/>
        <v>0.15771972490098185</v>
      </c>
      <c r="G1200" s="128"/>
      <c r="H1200" s="128"/>
      <c r="I1200" s="124"/>
      <c r="J1200" s="125"/>
      <c r="K1200" s="128"/>
    </row>
    <row r="1201" spans="1:11" x14ac:dyDescent="0.3">
      <c r="A1201" s="73">
        <v>42103</v>
      </c>
      <c r="B1201" s="130">
        <v>2091.179932</v>
      </c>
      <c r="C1201" s="125">
        <f t="shared" si="80"/>
        <v>1.4618705166630441E-2</v>
      </c>
      <c r="D1201" s="128">
        <f t="shared" si="81"/>
        <v>14618.705166630441</v>
      </c>
      <c r="E1201" s="128">
        <f t="shared" ca="1" si="82"/>
        <v>44217.472286213088</v>
      </c>
      <c r="F1201" s="124">
        <f t="shared" ca="1" si="83"/>
        <v>0.1408012646448904</v>
      </c>
      <c r="G1201" s="128"/>
      <c r="H1201" s="128"/>
      <c r="I1201" s="124"/>
      <c r="J1201" s="125"/>
      <c r="K1201" s="128"/>
    </row>
    <row r="1202" spans="1:11" x14ac:dyDescent="0.3">
      <c r="A1202" s="73">
        <v>42102</v>
      </c>
      <c r="B1202" s="130">
        <v>2081.8999020000001</v>
      </c>
      <c r="C1202" s="125">
        <f t="shared" si="80"/>
        <v>-4.5900540282093338E-3</v>
      </c>
      <c r="D1202" s="128">
        <f t="shared" si="81"/>
        <v>-4590.0540282093334</v>
      </c>
      <c r="E1202" s="128">
        <f t="shared" ca="1" si="82"/>
        <v>44217.472286213088</v>
      </c>
      <c r="F1202" s="124">
        <f t="shared" ca="1" si="83"/>
        <v>0.1120190590386454</v>
      </c>
      <c r="G1202" s="128"/>
      <c r="H1202" s="128"/>
      <c r="I1202" s="124"/>
      <c r="J1202" s="125"/>
      <c r="K1202" s="128"/>
    </row>
    <row r="1203" spans="1:11" x14ac:dyDescent="0.3">
      <c r="A1203" s="73">
        <v>42101</v>
      </c>
      <c r="B1203" s="130">
        <v>2076.330078</v>
      </c>
      <c r="C1203" s="125">
        <f t="shared" si="80"/>
        <v>-1.3348022277466343E-2</v>
      </c>
      <c r="D1203" s="128">
        <f t="shared" si="81"/>
        <v>-13348.022277466343</v>
      </c>
      <c r="E1203" s="128">
        <f t="shared" ca="1" si="82"/>
        <v>44217.472286213088</v>
      </c>
      <c r="F1203" s="124">
        <f t="shared" ca="1" si="83"/>
        <v>0.1211527904085179</v>
      </c>
      <c r="G1203" s="128"/>
      <c r="H1203" s="128"/>
      <c r="I1203" s="124"/>
      <c r="J1203" s="125"/>
      <c r="K1203" s="128"/>
    </row>
    <row r="1204" spans="1:11" x14ac:dyDescent="0.3">
      <c r="A1204" s="73">
        <v>42100</v>
      </c>
      <c r="B1204" s="130">
        <v>2080.6201169999999</v>
      </c>
      <c r="C1204" s="125">
        <f t="shared" si="80"/>
        <v>-1.30354251328344E-2</v>
      </c>
      <c r="D1204" s="128">
        <f t="shared" si="81"/>
        <v>-13035.4251328344</v>
      </c>
      <c r="E1204" s="128">
        <f t="shared" ca="1" si="82"/>
        <v>44217.472286213088</v>
      </c>
      <c r="F1204" s="124">
        <f t="shared" ca="1" si="83"/>
        <v>0.12768290824067052</v>
      </c>
      <c r="G1204" s="128"/>
      <c r="H1204" s="128"/>
      <c r="I1204" s="124"/>
      <c r="J1204" s="125"/>
      <c r="K1204" s="128"/>
    </row>
    <row r="1205" spans="1:11" x14ac:dyDescent="0.3">
      <c r="A1205" s="73">
        <v>42096</v>
      </c>
      <c r="B1205" s="130">
        <v>2066.959961</v>
      </c>
      <c r="C1205" s="125">
        <f t="shared" si="80"/>
        <v>-1.0678399051549992E-2</v>
      </c>
      <c r="D1205" s="128">
        <f t="shared" si="81"/>
        <v>-10678.399051549992</v>
      </c>
      <c r="E1205" s="128">
        <f t="shared" ca="1" si="82"/>
        <v>44217.472286213088</v>
      </c>
      <c r="F1205" s="124">
        <f t="shared" ca="1" si="83"/>
        <v>0.10823606296748478</v>
      </c>
      <c r="G1205" s="128"/>
      <c r="H1205" s="128"/>
      <c r="I1205" s="124"/>
      <c r="J1205" s="125"/>
      <c r="K1205" s="128"/>
    </row>
    <row r="1206" spans="1:11" x14ac:dyDescent="0.3">
      <c r="A1206" s="73">
        <v>42095</v>
      </c>
      <c r="B1206" s="130">
        <v>2059.6899410000001</v>
      </c>
      <c r="C1206" s="125">
        <f t="shared" si="80"/>
        <v>-1.8961685639437897E-2</v>
      </c>
      <c r="D1206" s="128">
        <f t="shared" si="81"/>
        <v>-18961.685639437899</v>
      </c>
      <c r="E1206" s="128">
        <f t="shared" ca="1" si="82"/>
        <v>44217.472286213088</v>
      </c>
      <c r="F1206" s="124">
        <f t="shared" ca="1" si="83"/>
        <v>9.0492711759582178E-2</v>
      </c>
      <c r="G1206" s="128"/>
      <c r="H1206" s="128"/>
      <c r="I1206" s="124"/>
      <c r="J1206" s="125"/>
      <c r="K1206" s="128"/>
    </row>
    <row r="1207" spans="1:11" x14ac:dyDescent="0.3">
      <c r="A1207" s="73">
        <v>42094</v>
      </c>
      <c r="B1207" s="130">
        <v>2067.889893</v>
      </c>
      <c r="C1207" s="125">
        <f t="shared" si="80"/>
        <v>-3.0806525207113244E-3</v>
      </c>
      <c r="D1207" s="128">
        <f t="shared" si="81"/>
        <v>-3080.6525207113245</v>
      </c>
      <c r="E1207" s="128">
        <f t="shared" ca="1" si="82"/>
        <v>44217.472286213088</v>
      </c>
      <c r="F1207" s="124">
        <f t="shared" ca="1" si="83"/>
        <v>9.3600860306509714E-2</v>
      </c>
      <c r="G1207" s="128"/>
      <c r="H1207" s="128"/>
      <c r="I1207" s="124"/>
      <c r="J1207" s="125"/>
      <c r="K1207" s="128"/>
    </row>
    <row r="1208" spans="1:11" x14ac:dyDescent="0.3">
      <c r="A1208" s="73">
        <v>42093</v>
      </c>
      <c r="B1208" s="130">
        <v>2086.23999</v>
      </c>
      <c r="C1208" s="125">
        <f t="shared" si="80"/>
        <v>2.4265199924873304E-3</v>
      </c>
      <c r="D1208" s="128">
        <f t="shared" si="81"/>
        <v>2426.5199924873305</v>
      </c>
      <c r="E1208" s="128">
        <f t="shared" ca="1" si="82"/>
        <v>44217.472286213088</v>
      </c>
      <c r="F1208" s="124">
        <f t="shared" ca="1" si="83"/>
        <v>0.10645337512778053</v>
      </c>
      <c r="G1208" s="128"/>
      <c r="H1208" s="128"/>
      <c r="I1208" s="124"/>
      <c r="J1208" s="125"/>
      <c r="K1208" s="128"/>
    </row>
    <row r="1209" spans="1:11" x14ac:dyDescent="0.3">
      <c r="A1209" s="73">
        <v>42090</v>
      </c>
      <c r="B1209" s="130">
        <v>2061.0200199999999</v>
      </c>
      <c r="C1209" s="125">
        <f t="shared" si="80"/>
        <v>3.7109761194484836E-3</v>
      </c>
      <c r="D1209" s="128">
        <f t="shared" si="81"/>
        <v>3710.9761194484836</v>
      </c>
      <c r="E1209" s="128">
        <f t="shared" ca="1" si="82"/>
        <v>44217.472286213088</v>
      </c>
      <c r="F1209" s="124">
        <f t="shared" ca="1" si="83"/>
        <v>0.10077232630091704</v>
      </c>
      <c r="G1209" s="128"/>
      <c r="H1209" s="128"/>
      <c r="I1209" s="124"/>
      <c r="J1209" s="125"/>
      <c r="K1209" s="128"/>
    </row>
    <row r="1210" spans="1:11" x14ac:dyDescent="0.3">
      <c r="A1210" s="73">
        <v>42089</v>
      </c>
      <c r="B1210" s="130">
        <v>2056.1499020000001</v>
      </c>
      <c r="C1210" s="125">
        <f t="shared" si="80"/>
        <v>-4.7436042655614186E-3</v>
      </c>
      <c r="D1210" s="128">
        <f t="shared" si="81"/>
        <v>-4743.6042655614183</v>
      </c>
      <c r="E1210" s="128">
        <f t="shared" ca="1" si="82"/>
        <v>44217.472286213088</v>
      </c>
      <c r="F1210" s="124">
        <f t="shared" ca="1" si="83"/>
        <v>0.10687326123446472</v>
      </c>
      <c r="G1210" s="128"/>
      <c r="H1210" s="128"/>
      <c r="I1210" s="124"/>
      <c r="J1210" s="125"/>
      <c r="K1210" s="128"/>
    </row>
    <row r="1211" spans="1:11" x14ac:dyDescent="0.3">
      <c r="A1211" s="73">
        <v>42088</v>
      </c>
      <c r="B1211" s="130">
        <v>2061.0500489999999</v>
      </c>
      <c r="C1211" s="125">
        <f t="shared" si="80"/>
        <v>1.0199809386149727E-2</v>
      </c>
      <c r="D1211" s="128">
        <f t="shared" si="81"/>
        <v>10199.809386149727</v>
      </c>
      <c r="E1211" s="128">
        <f t="shared" ca="1" si="82"/>
        <v>44217.472286213088</v>
      </c>
      <c r="F1211" s="124">
        <f t="shared" ca="1" si="83"/>
        <v>0.11465950197306674</v>
      </c>
      <c r="G1211" s="128"/>
      <c r="H1211" s="128"/>
      <c r="I1211" s="124"/>
      <c r="J1211" s="125"/>
      <c r="K1211" s="128"/>
    </row>
    <row r="1212" spans="1:11" x14ac:dyDescent="0.3">
      <c r="A1212" s="73">
        <v>42087</v>
      </c>
      <c r="B1212" s="130">
        <v>2091.5</v>
      </c>
      <c r="C1212" s="125">
        <f t="shared" si="80"/>
        <v>2.3158639838665396E-2</v>
      </c>
      <c r="D1212" s="128">
        <f t="shared" si="81"/>
        <v>23158.639838665396</v>
      </c>
      <c r="E1212" s="128">
        <f t="shared" ca="1" si="82"/>
        <v>44217.472286213088</v>
      </c>
      <c r="F1212" s="124">
        <f t="shared" ca="1" si="83"/>
        <v>0.12897824275072534</v>
      </c>
      <c r="G1212" s="128"/>
      <c r="H1212" s="128"/>
      <c r="I1212" s="124"/>
      <c r="J1212" s="125"/>
      <c r="K1212" s="128"/>
    </row>
    <row r="1213" spans="1:11" x14ac:dyDescent="0.3">
      <c r="A1213" s="73">
        <v>42086</v>
      </c>
      <c r="B1213" s="130">
        <v>2104.419922</v>
      </c>
      <c r="C1213" s="125">
        <f t="shared" si="80"/>
        <v>1.2017711977418966E-2</v>
      </c>
      <c r="D1213" s="128">
        <f t="shared" si="81"/>
        <v>12017.711977418965</v>
      </c>
      <c r="E1213" s="128">
        <f t="shared" ca="1" si="82"/>
        <v>44217.472286213088</v>
      </c>
      <c r="F1213" s="124">
        <f t="shared" ca="1" si="83"/>
        <v>0.12800030426346276</v>
      </c>
      <c r="G1213" s="128"/>
      <c r="H1213" s="128"/>
      <c r="I1213" s="124"/>
      <c r="J1213" s="125"/>
      <c r="K1213" s="128"/>
    </row>
    <row r="1214" spans="1:11" x14ac:dyDescent="0.3">
      <c r="A1214" s="73">
        <v>42083</v>
      </c>
      <c r="B1214" s="130">
        <v>2108.1000979999999</v>
      </c>
      <c r="C1214" s="125">
        <f t="shared" si="80"/>
        <v>1.7786317421345732E-2</v>
      </c>
      <c r="D1214" s="128">
        <f t="shared" si="81"/>
        <v>17786.317421345731</v>
      </c>
      <c r="E1214" s="128">
        <f t="shared" ca="1" si="82"/>
        <v>44217.472286213088</v>
      </c>
      <c r="F1214" s="124">
        <f t="shared" ca="1" si="83"/>
        <v>0.13494926617387715</v>
      </c>
      <c r="G1214" s="128"/>
      <c r="H1214" s="128"/>
      <c r="I1214" s="124"/>
      <c r="J1214" s="125"/>
      <c r="K1214" s="128"/>
    </row>
    <row r="1215" spans="1:11" x14ac:dyDescent="0.3">
      <c r="A1215" s="73">
        <v>42082</v>
      </c>
      <c r="B1215" s="130">
        <v>2089.2700199999999</v>
      </c>
      <c r="C1215" s="125">
        <f t="shared" si="80"/>
        <v>-5.6019965262547045E-3</v>
      </c>
      <c r="D1215" s="128">
        <f t="shared" si="81"/>
        <v>-5601.9965262547048</v>
      </c>
      <c r="E1215" s="128">
        <f t="shared" ca="1" si="82"/>
        <v>44217.472286213088</v>
      </c>
      <c r="F1215" s="124">
        <f t="shared" ca="1" si="83"/>
        <v>0.11933973255748942</v>
      </c>
      <c r="G1215" s="128"/>
      <c r="H1215" s="128"/>
      <c r="I1215" s="124"/>
      <c r="J1215" s="125"/>
      <c r="K1215" s="128"/>
    </row>
    <row r="1216" spans="1:11" x14ac:dyDescent="0.3">
      <c r="A1216" s="73">
        <v>42081</v>
      </c>
      <c r="B1216" s="130">
        <v>2099.5</v>
      </c>
      <c r="C1216" s="125">
        <f t="shared" si="80"/>
        <v>4.6221449614525234E-4</v>
      </c>
      <c r="D1216" s="128">
        <f t="shared" si="81"/>
        <v>462.21449614525233</v>
      </c>
      <c r="E1216" s="128">
        <f t="shared" ca="1" si="82"/>
        <v>44217.472286213088</v>
      </c>
      <c r="F1216" s="124">
        <f t="shared" ca="1" si="83"/>
        <v>0.12152178075158915</v>
      </c>
      <c r="G1216" s="128"/>
      <c r="H1216" s="128"/>
      <c r="I1216" s="124"/>
      <c r="J1216" s="125"/>
      <c r="K1216" s="128"/>
    </row>
    <row r="1217" spans="1:11" x14ac:dyDescent="0.3">
      <c r="A1217" s="73">
        <v>42080</v>
      </c>
      <c r="B1217" s="130">
        <v>2074.280029</v>
      </c>
      <c r="C1217" s="125">
        <f t="shared" si="80"/>
        <v>-1.5893499102889508E-2</v>
      </c>
      <c r="D1217" s="128">
        <f t="shared" si="81"/>
        <v>-15893.499102889507</v>
      </c>
      <c r="E1217" s="128">
        <f t="shared" ca="1" si="82"/>
        <v>44217.472286213088</v>
      </c>
      <c r="F1217" s="124">
        <f t="shared" ca="1" si="83"/>
        <v>0.11474282512354761</v>
      </c>
      <c r="G1217" s="128"/>
      <c r="H1217" s="128"/>
      <c r="I1217" s="124"/>
      <c r="J1217" s="125"/>
      <c r="K1217" s="128"/>
    </row>
    <row r="1218" spans="1:11" x14ac:dyDescent="0.3">
      <c r="A1218" s="73">
        <v>42079</v>
      </c>
      <c r="B1218" s="130">
        <v>2081.1899410000001</v>
      </c>
      <c r="C1218" s="125">
        <f t="shared" si="80"/>
        <v>-1.7096497966517799E-2</v>
      </c>
      <c r="D1218" s="128">
        <f t="shared" si="81"/>
        <v>-17096.4979665178</v>
      </c>
      <c r="E1218" s="128">
        <f t="shared" ca="1" si="82"/>
        <v>44217.472286213088</v>
      </c>
      <c r="F1218" s="124">
        <f t="shared" ca="1" si="83"/>
        <v>0.11159831272533061</v>
      </c>
      <c r="G1218" s="128"/>
      <c r="H1218" s="128"/>
      <c r="I1218" s="124"/>
      <c r="J1218" s="125"/>
      <c r="K1218" s="128"/>
    </row>
    <row r="1219" spans="1:11" x14ac:dyDescent="0.3">
      <c r="A1219" s="73">
        <v>42076</v>
      </c>
      <c r="B1219" s="130">
        <v>2053.3999020000001</v>
      </c>
      <c r="C1219" s="125">
        <f t="shared" si="80"/>
        <v>-2.4281348538845227E-2</v>
      </c>
      <c r="D1219" s="128">
        <f t="shared" si="81"/>
        <v>-24281.348538845228</v>
      </c>
      <c r="E1219" s="128">
        <f t="shared" ca="1" si="82"/>
        <v>44217.472286213088</v>
      </c>
      <c r="F1219" s="124">
        <f t="shared" ca="1" si="83"/>
        <v>0.10467334323506039</v>
      </c>
      <c r="G1219" s="128"/>
      <c r="H1219" s="128"/>
      <c r="I1219" s="124"/>
      <c r="J1219" s="125"/>
      <c r="K1219" s="128"/>
    </row>
    <row r="1220" spans="1:11" x14ac:dyDescent="0.3">
      <c r="A1220" s="73">
        <v>42075</v>
      </c>
      <c r="B1220" s="130">
        <v>2065.9499510000001</v>
      </c>
      <c r="C1220" s="125">
        <f t="shared" si="80"/>
        <v>-2.1220064627666457E-2</v>
      </c>
      <c r="D1220" s="128">
        <f t="shared" si="81"/>
        <v>-21220.064627666456</v>
      </c>
      <c r="E1220" s="128">
        <f t="shared" ca="1" si="82"/>
        <v>44217.472286213088</v>
      </c>
      <c r="F1220" s="124">
        <f t="shared" ca="1" si="83"/>
        <v>0.12210976160806197</v>
      </c>
      <c r="G1220" s="128"/>
      <c r="H1220" s="128"/>
      <c r="I1220" s="124"/>
      <c r="J1220" s="125"/>
      <c r="K1220" s="128"/>
    </row>
    <row r="1221" spans="1:11" x14ac:dyDescent="0.3">
      <c r="A1221" s="73">
        <v>42074</v>
      </c>
      <c r="B1221" s="130">
        <v>2040.23999</v>
      </c>
      <c r="C1221" s="125">
        <f t="shared" si="80"/>
        <v>-3.4827336376805906E-2</v>
      </c>
      <c r="D1221" s="128">
        <f t="shared" si="81"/>
        <v>-34827.336376805906</v>
      </c>
      <c r="E1221" s="128">
        <f t="shared" ca="1" si="82"/>
        <v>44217.472286213088</v>
      </c>
      <c r="F1221" s="124">
        <f t="shared" ca="1" si="83"/>
        <v>0.10501859222604293</v>
      </c>
      <c r="G1221" s="128"/>
      <c r="H1221" s="128"/>
      <c r="I1221" s="124"/>
      <c r="J1221" s="125"/>
      <c r="K1221" s="128"/>
    </row>
    <row r="1222" spans="1:11" x14ac:dyDescent="0.3">
      <c r="A1222" s="73">
        <v>42073</v>
      </c>
      <c r="B1222" s="130">
        <v>2044.160034</v>
      </c>
      <c r="C1222" s="125">
        <f t="shared" si="80"/>
        <v>-3.3713363716162403E-2</v>
      </c>
      <c r="D1222" s="128">
        <f t="shared" si="81"/>
        <v>-33713.363716162406</v>
      </c>
      <c r="E1222" s="128">
        <f t="shared" ca="1" si="82"/>
        <v>44217.472286213088</v>
      </c>
      <c r="F1222" s="124">
        <f t="shared" ca="1" si="83"/>
        <v>9.4186964787047023E-2</v>
      </c>
      <c r="G1222" s="128"/>
      <c r="H1222" s="128"/>
      <c r="I1222" s="124"/>
      <c r="J1222" s="125"/>
      <c r="K1222" s="128"/>
    </row>
    <row r="1223" spans="1:11" x14ac:dyDescent="0.3">
      <c r="A1223" s="73">
        <v>42072</v>
      </c>
      <c r="B1223" s="130">
        <v>2079.429932</v>
      </c>
      <c r="C1223" s="125">
        <f t="shared" si="80"/>
        <v>-1.432931432599549E-2</v>
      </c>
      <c r="D1223" s="128">
        <f t="shared" si="81"/>
        <v>-14329.31432599549</v>
      </c>
      <c r="E1223" s="128">
        <f t="shared" ca="1" si="82"/>
        <v>44217.472286213088</v>
      </c>
      <c r="F1223" s="124">
        <f t="shared" ca="1" si="83"/>
        <v>0.11340572085100975</v>
      </c>
      <c r="G1223" s="128"/>
      <c r="H1223" s="128"/>
      <c r="I1223" s="124"/>
      <c r="J1223" s="125"/>
      <c r="K1223" s="128"/>
    </row>
    <row r="1224" spans="1:11" x14ac:dyDescent="0.3">
      <c r="A1224" s="73">
        <v>42069</v>
      </c>
      <c r="B1224" s="130">
        <v>2071.26001</v>
      </c>
      <c r="C1224" s="125">
        <f t="shared" ref="C1224:C1287" si="84">B1224/B1234-1</f>
        <v>-1.8499757424779384E-2</v>
      </c>
      <c r="D1224" s="128">
        <f t="shared" ref="D1224:D1287" si="85">C1224*$B$5</f>
        <v>-18499.757424779385</v>
      </c>
      <c r="E1224" s="128">
        <f t="shared" ref="E1224:E1287" ca="1" si="86">ABS(_xlfn.PERCENTILE.INC(OFFSET(D1224,0,0,Window),1-VaRLevel))</f>
        <v>44217.472286213088</v>
      </c>
      <c r="F1224" s="124">
        <f t="shared" ca="1" si="83"/>
        <v>0.10339498364592492</v>
      </c>
      <c r="G1224" s="128"/>
      <c r="H1224" s="128"/>
      <c r="I1224" s="124"/>
      <c r="J1224" s="125"/>
      <c r="K1224" s="128"/>
    </row>
    <row r="1225" spans="1:11" x14ac:dyDescent="0.3">
      <c r="A1225" s="73">
        <v>42068</v>
      </c>
      <c r="B1225" s="130">
        <v>2101.040039</v>
      </c>
      <c r="C1225" s="125">
        <f t="shared" si="84"/>
        <v>1.7116441792988102E-3</v>
      </c>
      <c r="D1225" s="128">
        <f t="shared" si="85"/>
        <v>1711.6441792988103</v>
      </c>
      <c r="E1225" s="128">
        <f t="shared" ca="1" si="86"/>
        <v>44217.472286213088</v>
      </c>
      <c r="F1225" s="124">
        <f t="shared" ref="F1225:F1288" ca="1" si="87">B1225/OFFSET(B1225,250,0)-1</f>
        <v>0.11874081242631052</v>
      </c>
      <c r="G1225" s="128"/>
      <c r="H1225" s="128"/>
      <c r="I1225" s="124"/>
      <c r="J1225" s="125"/>
      <c r="K1225" s="128"/>
    </row>
    <row r="1226" spans="1:11" x14ac:dyDescent="0.3">
      <c r="A1226" s="73">
        <v>42067</v>
      </c>
      <c r="B1226" s="130">
        <v>2098.530029</v>
      </c>
      <c r="C1226" s="125">
        <f t="shared" si="84"/>
        <v>-5.4765632726916369E-4</v>
      </c>
      <c r="D1226" s="128">
        <f t="shared" si="85"/>
        <v>-547.65632726916374</v>
      </c>
      <c r="E1226" s="128">
        <f t="shared" ca="1" si="86"/>
        <v>44217.472286213088</v>
      </c>
      <c r="F1226" s="124">
        <f t="shared" ca="1" si="87"/>
        <v>0.11800557081018326</v>
      </c>
      <c r="G1226" s="128"/>
      <c r="H1226" s="128"/>
      <c r="I1226" s="124"/>
      <c r="J1226" s="125"/>
      <c r="K1226" s="128"/>
    </row>
    <row r="1227" spans="1:11" x14ac:dyDescent="0.3">
      <c r="A1227" s="73">
        <v>42066</v>
      </c>
      <c r="B1227" s="130">
        <v>2107.780029</v>
      </c>
      <c r="C1227" s="125">
        <f t="shared" si="84"/>
        <v>3.5422553911659271E-3</v>
      </c>
      <c r="D1227" s="128">
        <f t="shared" si="85"/>
        <v>3542.255391165927</v>
      </c>
      <c r="E1227" s="128">
        <f t="shared" ca="1" si="86"/>
        <v>44217.472286213088</v>
      </c>
      <c r="F1227" s="124">
        <f t="shared" ca="1" si="87"/>
        <v>0.12486322659878524</v>
      </c>
      <c r="G1227" s="128"/>
      <c r="H1227" s="128"/>
      <c r="I1227" s="124"/>
      <c r="J1227" s="125"/>
      <c r="K1227" s="128"/>
    </row>
    <row r="1228" spans="1:11" x14ac:dyDescent="0.3">
      <c r="A1228" s="73">
        <v>42065</v>
      </c>
      <c r="B1228" s="130">
        <v>2117.389893</v>
      </c>
      <c r="C1228" s="125">
        <f t="shared" si="84"/>
        <v>9.7281832995301798E-3</v>
      </c>
      <c r="D1228" s="128">
        <f t="shared" si="85"/>
        <v>9728.1832995301793</v>
      </c>
      <c r="E1228" s="128">
        <f t="shared" ca="1" si="86"/>
        <v>44217.472286213088</v>
      </c>
      <c r="F1228" s="124">
        <f t="shared" ca="1" si="87"/>
        <v>0.12993145593029043</v>
      </c>
      <c r="G1228" s="128"/>
      <c r="H1228" s="128"/>
      <c r="I1228" s="124"/>
      <c r="J1228" s="125"/>
      <c r="K1228" s="128"/>
    </row>
    <row r="1229" spans="1:11" x14ac:dyDescent="0.3">
      <c r="A1229" s="73">
        <v>42062</v>
      </c>
      <c r="B1229" s="130">
        <v>2104.5</v>
      </c>
      <c r="C1229" s="125">
        <f t="shared" si="84"/>
        <v>7.6706600749889553E-3</v>
      </c>
      <c r="D1229" s="128">
        <f t="shared" si="85"/>
        <v>7670.6600749889549</v>
      </c>
      <c r="E1229" s="128">
        <f t="shared" ca="1" si="86"/>
        <v>44217.472286213088</v>
      </c>
      <c r="F1229" s="124">
        <f t="shared" ca="1" si="87"/>
        <v>0.14019928310423824</v>
      </c>
      <c r="G1229" s="128"/>
      <c r="H1229" s="128"/>
      <c r="I1229" s="124"/>
      <c r="J1229" s="125"/>
      <c r="K1229" s="128"/>
    </row>
    <row r="1230" spans="1:11" x14ac:dyDescent="0.3">
      <c r="A1230" s="73">
        <v>42061</v>
      </c>
      <c r="B1230" s="130">
        <v>2110.73999</v>
      </c>
      <c r="C1230" s="125">
        <f t="shared" si="84"/>
        <v>2.0405776279885934E-2</v>
      </c>
      <c r="D1230" s="128">
        <f t="shared" si="85"/>
        <v>20405.776279885933</v>
      </c>
      <c r="E1230" s="128">
        <f t="shared" ca="1" si="86"/>
        <v>44217.472286213088</v>
      </c>
      <c r="F1230" s="124">
        <f t="shared" ca="1" si="87"/>
        <v>0.1351421364500065</v>
      </c>
      <c r="G1230" s="128"/>
      <c r="H1230" s="128"/>
      <c r="I1230" s="124"/>
      <c r="J1230" s="125"/>
      <c r="K1230" s="128"/>
    </row>
    <row r="1231" spans="1:11" x14ac:dyDescent="0.3">
      <c r="A1231" s="73">
        <v>42060</v>
      </c>
      <c r="B1231" s="130">
        <v>2113.860107</v>
      </c>
      <c r="C1231" s="125">
        <f t="shared" si="84"/>
        <v>2.1884480285685237E-2</v>
      </c>
      <c r="D1231" s="128">
        <f t="shared" si="85"/>
        <v>21884.480285685237</v>
      </c>
      <c r="E1231" s="128">
        <f t="shared" ca="1" si="86"/>
        <v>44217.472286213088</v>
      </c>
      <c r="F1231" s="124">
        <f t="shared" ca="1" si="87"/>
        <v>0.13998353145443398</v>
      </c>
      <c r="G1231" s="128"/>
      <c r="H1231" s="128"/>
      <c r="I1231" s="124"/>
      <c r="J1231" s="125"/>
      <c r="K1231" s="128"/>
    </row>
    <row r="1232" spans="1:11" x14ac:dyDescent="0.3">
      <c r="A1232" s="73">
        <v>42059</v>
      </c>
      <c r="B1232" s="130">
        <v>2115.4799800000001</v>
      </c>
      <c r="C1232" s="125">
        <f t="shared" si="84"/>
        <v>3.3585111121027245E-2</v>
      </c>
      <c r="D1232" s="128">
        <f t="shared" si="85"/>
        <v>33585.111121027243</v>
      </c>
      <c r="E1232" s="128">
        <f t="shared" ca="1" si="86"/>
        <v>44217.472286213088</v>
      </c>
      <c r="F1232" s="124">
        <f t="shared" ca="1" si="87"/>
        <v>0.14650216838589958</v>
      </c>
      <c r="G1232" s="128"/>
      <c r="H1232" s="128"/>
      <c r="I1232" s="124"/>
      <c r="J1232" s="125"/>
      <c r="K1232" s="128"/>
    </row>
    <row r="1233" spans="1:11" x14ac:dyDescent="0.3">
      <c r="A1233" s="73">
        <v>42058</v>
      </c>
      <c r="B1233" s="130">
        <v>2109.6599120000001</v>
      </c>
      <c r="C1233" s="125">
        <f t="shared" si="84"/>
        <v>2.6363771674872138E-2</v>
      </c>
      <c r="D1233" s="128">
        <f t="shared" si="85"/>
        <v>26363.77167487214</v>
      </c>
      <c r="E1233" s="128">
        <f t="shared" ca="1" si="86"/>
        <v>44217.472286213088</v>
      </c>
      <c r="F1233" s="124">
        <f t="shared" ca="1" si="87"/>
        <v>0.1433727441667012</v>
      </c>
      <c r="G1233" s="128"/>
      <c r="H1233" s="128"/>
      <c r="I1233" s="124"/>
      <c r="J1233" s="125"/>
      <c r="K1233" s="128"/>
    </row>
    <row r="1234" spans="1:11" x14ac:dyDescent="0.3">
      <c r="A1234" s="73">
        <v>42055</v>
      </c>
      <c r="B1234" s="130">
        <v>2110.3000489999999</v>
      </c>
      <c r="C1234" s="125">
        <f t="shared" si="84"/>
        <v>2.3165849803484573E-2</v>
      </c>
      <c r="D1234" s="128">
        <f t="shared" si="85"/>
        <v>23165.849803484572</v>
      </c>
      <c r="E1234" s="128">
        <f t="shared" ca="1" si="86"/>
        <v>44217.472286213088</v>
      </c>
      <c r="F1234" s="124">
        <f t="shared" ca="1" si="87"/>
        <v>0.14217830934703457</v>
      </c>
      <c r="G1234" s="128"/>
      <c r="H1234" s="128"/>
      <c r="I1234" s="124"/>
      <c r="J1234" s="125"/>
      <c r="K1234" s="128"/>
    </row>
    <row r="1235" spans="1:11" x14ac:dyDescent="0.3">
      <c r="A1235" s="73">
        <v>42054</v>
      </c>
      <c r="B1235" s="130">
        <v>2097.4499510000001</v>
      </c>
      <c r="C1235" s="125">
        <f t="shared" si="84"/>
        <v>2.7401257268388379E-2</v>
      </c>
      <c r="D1235" s="128">
        <f t="shared" si="85"/>
        <v>27401.257268388381</v>
      </c>
      <c r="E1235" s="128">
        <f t="shared" ca="1" si="86"/>
        <v>44217.472286213088</v>
      </c>
      <c r="F1235" s="124">
        <f t="shared" ca="1" si="87"/>
        <v>0.14224639945541195</v>
      </c>
      <c r="G1235" s="128"/>
      <c r="H1235" s="128"/>
      <c r="I1235" s="124"/>
      <c r="J1235" s="125"/>
      <c r="K1235" s="128"/>
    </row>
    <row r="1236" spans="1:11" x14ac:dyDescent="0.3">
      <c r="A1236" s="73">
        <v>42053</v>
      </c>
      <c r="B1236" s="130">
        <v>2099.679932</v>
      </c>
      <c r="C1236" s="125">
        <f t="shared" si="84"/>
        <v>2.4219110109435338E-2</v>
      </c>
      <c r="D1236" s="128">
        <f t="shared" si="85"/>
        <v>24219.110109435336</v>
      </c>
      <c r="E1236" s="128">
        <f t="shared" ca="1" si="86"/>
        <v>44217.472286213088</v>
      </c>
      <c r="F1236" s="124">
        <f t="shared" ca="1" si="87"/>
        <v>0.14126683565603582</v>
      </c>
      <c r="G1236" s="128"/>
      <c r="H1236" s="128"/>
      <c r="I1236" s="124"/>
      <c r="J1236" s="125"/>
      <c r="K1236" s="128"/>
    </row>
    <row r="1237" spans="1:11" x14ac:dyDescent="0.3">
      <c r="A1237" s="73">
        <v>42052</v>
      </c>
      <c r="B1237" s="130">
        <v>2100.3400879999999</v>
      </c>
      <c r="C1237" s="125">
        <f t="shared" si="84"/>
        <v>3.9334989209510729E-2</v>
      </c>
      <c r="D1237" s="128">
        <f t="shared" si="85"/>
        <v>39334.989209510728</v>
      </c>
      <c r="E1237" s="128">
        <f t="shared" ca="1" si="86"/>
        <v>44217.472286213088</v>
      </c>
      <c r="F1237" s="124">
        <f t="shared" ca="1" si="87"/>
        <v>0.14851132631578934</v>
      </c>
      <c r="G1237" s="128"/>
      <c r="H1237" s="128"/>
      <c r="I1237" s="124"/>
      <c r="J1237" s="125"/>
      <c r="K1237" s="128"/>
    </row>
    <row r="1238" spans="1:11" x14ac:dyDescent="0.3">
      <c r="A1238" s="73">
        <v>42048</v>
      </c>
      <c r="B1238" s="130">
        <v>2096.98999</v>
      </c>
      <c r="C1238" s="125">
        <f t="shared" si="84"/>
        <v>5.1128076086236485E-2</v>
      </c>
      <c r="D1238" s="128">
        <f t="shared" si="85"/>
        <v>51128.076086236484</v>
      </c>
      <c r="E1238" s="128">
        <f t="shared" ca="1" si="86"/>
        <v>44217.472286213088</v>
      </c>
      <c r="F1238" s="124">
        <f t="shared" ca="1" si="87"/>
        <v>0.13919792836003642</v>
      </c>
      <c r="G1238" s="128"/>
      <c r="H1238" s="128"/>
      <c r="I1238" s="124"/>
      <c r="J1238" s="125"/>
      <c r="K1238" s="128"/>
    </row>
    <row r="1239" spans="1:11" x14ac:dyDescent="0.3">
      <c r="A1239" s="73">
        <v>42047</v>
      </c>
      <c r="B1239" s="130">
        <v>2088.4799800000001</v>
      </c>
      <c r="C1239" s="125">
        <f t="shared" si="84"/>
        <v>3.3261585652442749E-2</v>
      </c>
      <c r="D1239" s="128">
        <f t="shared" si="85"/>
        <v>33261.585652442751</v>
      </c>
      <c r="E1239" s="128">
        <f t="shared" ca="1" si="86"/>
        <v>44217.472286213088</v>
      </c>
      <c r="F1239" s="124">
        <f t="shared" ca="1" si="87"/>
        <v>0.13588920789966119</v>
      </c>
      <c r="G1239" s="128"/>
      <c r="H1239" s="128"/>
      <c r="I1239" s="124"/>
      <c r="J1239" s="125"/>
      <c r="K1239" s="128"/>
    </row>
    <row r="1240" spans="1:11" x14ac:dyDescent="0.3">
      <c r="A1240" s="73">
        <v>42046</v>
      </c>
      <c r="B1240" s="130">
        <v>2068.530029</v>
      </c>
      <c r="C1240" s="125">
        <f t="shared" si="84"/>
        <v>3.3149195804994314E-2</v>
      </c>
      <c r="D1240" s="128">
        <f t="shared" si="85"/>
        <v>33149.195804994313</v>
      </c>
      <c r="E1240" s="128">
        <f t="shared" ca="1" si="86"/>
        <v>44217.472286213088</v>
      </c>
      <c r="F1240" s="124">
        <f t="shared" ca="1" si="87"/>
        <v>0.13044931973995944</v>
      </c>
      <c r="G1240" s="128"/>
      <c r="H1240" s="128"/>
      <c r="I1240" s="124"/>
      <c r="J1240" s="125"/>
      <c r="K1240" s="128"/>
    </row>
    <row r="1241" spans="1:11" x14ac:dyDescent="0.3">
      <c r="A1241" s="73">
        <v>42045</v>
      </c>
      <c r="B1241" s="130">
        <v>2068.5900879999999</v>
      </c>
      <c r="C1241" s="125">
        <f t="shared" si="84"/>
        <v>1.9235809936904769E-2</v>
      </c>
      <c r="D1241" s="128">
        <f t="shared" si="85"/>
        <v>19235.809936904767</v>
      </c>
      <c r="E1241" s="128">
        <f t="shared" ca="1" si="86"/>
        <v>44217.472286213088</v>
      </c>
      <c r="F1241" s="124">
        <f t="shared" ca="1" si="87"/>
        <v>0.13705027133532166</v>
      </c>
      <c r="G1241" s="128"/>
      <c r="H1241" s="128"/>
      <c r="I1241" s="124"/>
      <c r="J1241" s="125"/>
      <c r="K1241" s="128"/>
    </row>
    <row r="1242" spans="1:11" x14ac:dyDescent="0.3">
      <c r="A1242" s="73">
        <v>42044</v>
      </c>
      <c r="B1242" s="130">
        <v>2046.73999</v>
      </c>
      <c r="C1242" s="125">
        <f t="shared" si="84"/>
        <v>-5.0314267033695348E-3</v>
      </c>
      <c r="D1242" s="128">
        <f t="shared" si="85"/>
        <v>-5031.4267033695351</v>
      </c>
      <c r="E1242" s="128">
        <f t="shared" ca="1" si="86"/>
        <v>44217.472286213088</v>
      </c>
      <c r="F1242" s="124">
        <f t="shared" ca="1" si="87"/>
        <v>0.12473690891605993</v>
      </c>
      <c r="G1242" s="128"/>
      <c r="H1242" s="128"/>
      <c r="I1242" s="124"/>
      <c r="J1242" s="125"/>
      <c r="K1242" s="128"/>
    </row>
    <row r="1243" spans="1:11" x14ac:dyDescent="0.3">
      <c r="A1243" s="73">
        <v>42041</v>
      </c>
      <c r="B1243" s="130">
        <v>2055.469971</v>
      </c>
      <c r="C1243" s="125">
        <f t="shared" si="84"/>
        <v>1.7788611471949434E-3</v>
      </c>
      <c r="D1243" s="128">
        <f t="shared" si="85"/>
        <v>1778.8611471949434</v>
      </c>
      <c r="E1243" s="128">
        <f t="shared" ca="1" si="86"/>
        <v>44217.472286213088</v>
      </c>
      <c r="F1243" s="124">
        <f t="shared" ca="1" si="87"/>
        <v>0.14202929695361588</v>
      </c>
      <c r="G1243" s="128"/>
      <c r="H1243" s="128"/>
      <c r="I1243" s="124"/>
      <c r="J1243" s="125"/>
      <c r="K1243" s="128"/>
    </row>
    <row r="1244" spans="1:11" x14ac:dyDescent="0.3">
      <c r="A1244" s="73">
        <v>42040</v>
      </c>
      <c r="B1244" s="130">
        <v>2062.5200199999999</v>
      </c>
      <c r="C1244" s="125">
        <f t="shared" si="84"/>
        <v>-3.0530113172555495E-4</v>
      </c>
      <c r="D1244" s="128">
        <f t="shared" si="85"/>
        <v>-305.30113172555497</v>
      </c>
      <c r="E1244" s="128">
        <f t="shared" ca="1" si="86"/>
        <v>44217.472286213088</v>
      </c>
      <c r="F1244" s="124">
        <f t="shared" ca="1" si="87"/>
        <v>0.14774459774799831</v>
      </c>
      <c r="G1244" s="128"/>
      <c r="H1244" s="128"/>
      <c r="I1244" s="124"/>
      <c r="J1244" s="125"/>
      <c r="K1244" s="128"/>
    </row>
    <row r="1245" spans="1:11" x14ac:dyDescent="0.3">
      <c r="A1245" s="73">
        <v>42039</v>
      </c>
      <c r="B1245" s="130">
        <v>2041.51001</v>
      </c>
      <c r="C1245" s="125">
        <f t="shared" si="84"/>
        <v>4.6207975036434146E-3</v>
      </c>
      <c r="D1245" s="128">
        <f t="shared" si="85"/>
        <v>4620.7975036434145</v>
      </c>
      <c r="E1245" s="128">
        <f t="shared" ca="1" si="86"/>
        <v>44217.472286213088</v>
      </c>
      <c r="F1245" s="124">
        <f t="shared" ca="1" si="87"/>
        <v>0.15116466273667872</v>
      </c>
      <c r="G1245" s="128"/>
      <c r="H1245" s="128"/>
      <c r="I1245" s="124"/>
      <c r="J1245" s="125"/>
      <c r="K1245" s="128"/>
    </row>
    <row r="1246" spans="1:11" x14ac:dyDescent="0.3">
      <c r="A1246" s="73">
        <v>42038</v>
      </c>
      <c r="B1246" s="130">
        <v>2050.030029</v>
      </c>
      <c r="C1246" s="125">
        <f t="shared" si="84"/>
        <v>1.3586798513879561E-2</v>
      </c>
      <c r="D1246" s="128">
        <f t="shared" si="85"/>
        <v>13586.798513879561</v>
      </c>
      <c r="E1246" s="128">
        <f t="shared" ca="1" si="86"/>
        <v>44217.472286213088</v>
      </c>
      <c r="F1246" s="124">
        <f t="shared" ca="1" si="87"/>
        <v>0.17034893667920703</v>
      </c>
      <c r="G1246" s="128"/>
      <c r="H1246" s="128"/>
      <c r="I1246" s="124"/>
      <c r="J1246" s="125"/>
      <c r="K1246" s="128"/>
    </row>
    <row r="1247" spans="1:11" x14ac:dyDescent="0.3">
      <c r="A1247" s="73">
        <v>42037</v>
      </c>
      <c r="B1247" s="130">
        <v>2020.849976</v>
      </c>
      <c r="C1247" s="125">
        <f t="shared" si="84"/>
        <v>7.0809042638186881E-4</v>
      </c>
      <c r="D1247" s="128">
        <f t="shared" si="85"/>
        <v>708.09042638186884</v>
      </c>
      <c r="E1247" s="128">
        <f t="shared" ca="1" si="86"/>
        <v>46702.673864780219</v>
      </c>
      <c r="F1247" s="124">
        <f t="shared" ca="1" si="87"/>
        <v>0.15135029194175265</v>
      </c>
      <c r="G1247" s="128"/>
      <c r="H1247" s="128"/>
      <c r="I1247" s="124"/>
      <c r="J1247" s="125"/>
      <c r="K1247" s="128"/>
    </row>
    <row r="1248" spans="1:11" x14ac:dyDescent="0.3">
      <c r="A1248" s="73">
        <v>42034</v>
      </c>
      <c r="B1248" s="130">
        <v>1994.98999</v>
      </c>
      <c r="C1248" s="125">
        <f t="shared" si="84"/>
        <v>1.1642399136704285E-3</v>
      </c>
      <c r="D1248" s="128">
        <f t="shared" si="85"/>
        <v>1164.2399136704285</v>
      </c>
      <c r="E1248" s="128">
        <f t="shared" ca="1" si="86"/>
        <v>48007.188776505238</v>
      </c>
      <c r="F1248" s="124">
        <f t="shared" ca="1" si="87"/>
        <v>0.14530192653983387</v>
      </c>
      <c r="G1248" s="128"/>
      <c r="H1248" s="128"/>
      <c r="I1248" s="124"/>
      <c r="J1248" s="125"/>
      <c r="K1248" s="128"/>
    </row>
    <row r="1249" spans="1:11" x14ac:dyDescent="0.3">
      <c r="A1249" s="73">
        <v>42033</v>
      </c>
      <c r="B1249" s="130">
        <v>2021.25</v>
      </c>
      <c r="C1249" s="125">
        <f t="shared" si="84"/>
        <v>4.962028917429917E-3</v>
      </c>
      <c r="D1249" s="128">
        <f t="shared" si="85"/>
        <v>4962.0289174299169</v>
      </c>
      <c r="E1249" s="128">
        <f t="shared" ca="1" si="86"/>
        <v>49316.040606736467</v>
      </c>
      <c r="F1249" s="124">
        <f t="shared" ca="1" si="87"/>
        <v>0.13388386479900105</v>
      </c>
      <c r="G1249" s="128"/>
      <c r="H1249" s="128"/>
      <c r="I1249" s="124"/>
      <c r="J1249" s="125"/>
      <c r="K1249" s="128"/>
    </row>
    <row r="1250" spans="1:11" x14ac:dyDescent="0.3">
      <c r="A1250" s="73">
        <v>42032</v>
      </c>
      <c r="B1250" s="130">
        <v>2002.160034</v>
      </c>
      <c r="C1250" s="125">
        <f t="shared" si="84"/>
        <v>-1.0316206235611913E-2</v>
      </c>
      <c r="D1250" s="128">
        <f t="shared" si="85"/>
        <v>-10316.206235611913</v>
      </c>
      <c r="E1250" s="128">
        <f t="shared" ca="1" si="86"/>
        <v>49316.040606736467</v>
      </c>
      <c r="F1250" s="124">
        <f t="shared" ca="1" si="87"/>
        <v>0.1159130860381965</v>
      </c>
      <c r="G1250" s="128"/>
      <c r="H1250" s="128"/>
      <c r="I1250" s="124"/>
      <c r="J1250" s="125"/>
      <c r="K1250" s="128"/>
    </row>
    <row r="1251" spans="1:11" x14ac:dyDescent="0.3">
      <c r="A1251" s="73">
        <v>42031</v>
      </c>
      <c r="B1251" s="130">
        <v>2029.5500489999999</v>
      </c>
      <c r="C1251" s="125">
        <f t="shared" si="84"/>
        <v>6.3603235957887527E-4</v>
      </c>
      <c r="D1251" s="128">
        <f t="shared" si="85"/>
        <v>636.03235957887523</v>
      </c>
      <c r="E1251" s="128">
        <f t="shared" ca="1" si="86"/>
        <v>49316.040606736467</v>
      </c>
      <c r="F1251" s="124">
        <f t="shared" ca="1" si="87"/>
        <v>0.14392408130553491</v>
      </c>
      <c r="G1251" s="128"/>
      <c r="H1251" s="128"/>
      <c r="I1251" s="124"/>
      <c r="J1251" s="125"/>
      <c r="K1251" s="128"/>
    </row>
    <row r="1252" spans="1:11" x14ac:dyDescent="0.3">
      <c r="A1252" s="73">
        <v>42030</v>
      </c>
      <c r="B1252" s="130">
        <v>2057.0900879999999</v>
      </c>
      <c r="C1252" s="125">
        <f t="shared" si="84"/>
        <v>6.0054619478961957E-3</v>
      </c>
      <c r="D1252" s="128">
        <f t="shared" si="85"/>
        <v>6005.4619478961959</v>
      </c>
      <c r="E1252" s="128">
        <f t="shared" ca="1" si="86"/>
        <v>49316.040606736467</v>
      </c>
      <c r="F1252" s="124">
        <f t="shared" ca="1" si="87"/>
        <v>0.14760953305439317</v>
      </c>
      <c r="G1252" s="128"/>
      <c r="H1252" s="128"/>
      <c r="I1252" s="124"/>
      <c r="J1252" s="125"/>
      <c r="K1252" s="128"/>
    </row>
    <row r="1253" spans="1:11" x14ac:dyDescent="0.3">
      <c r="A1253" s="73">
        <v>42027</v>
      </c>
      <c r="B1253" s="130">
        <v>2051.820068</v>
      </c>
      <c r="C1253" s="125">
        <f t="shared" si="84"/>
        <v>-5.0044252744593232E-3</v>
      </c>
      <c r="D1253" s="128">
        <f t="shared" si="85"/>
        <v>-5004.4252744593232</v>
      </c>
      <c r="E1253" s="128">
        <f t="shared" ca="1" si="86"/>
        <v>49316.040606736467</v>
      </c>
      <c r="F1253" s="124">
        <f t="shared" ca="1" si="87"/>
        <v>0.15169851144490676</v>
      </c>
      <c r="G1253" s="128"/>
      <c r="H1253" s="128"/>
      <c r="I1253" s="124"/>
      <c r="J1253" s="125"/>
      <c r="K1253" s="128"/>
    </row>
    <row r="1254" spans="1:11" x14ac:dyDescent="0.3">
      <c r="A1254" s="73">
        <v>42026</v>
      </c>
      <c r="B1254" s="130">
        <v>2063.1499020000001</v>
      </c>
      <c r="C1254" s="125">
        <f t="shared" si="84"/>
        <v>1.8386829339412714E-2</v>
      </c>
      <c r="D1254" s="128">
        <f t="shared" si="85"/>
        <v>18386.829339412714</v>
      </c>
      <c r="E1254" s="128">
        <f t="shared" ca="1" si="86"/>
        <v>49316.040606736467</v>
      </c>
      <c r="F1254" s="124">
        <f t="shared" ca="1" si="87"/>
        <v>0.15241098205093695</v>
      </c>
      <c r="G1254" s="128"/>
      <c r="H1254" s="128"/>
      <c r="I1254" s="124"/>
      <c r="J1254" s="125"/>
      <c r="K1254" s="128"/>
    </row>
    <row r="1255" spans="1:11" x14ac:dyDescent="0.3">
      <c r="A1255" s="73">
        <v>42025</v>
      </c>
      <c r="B1255" s="130">
        <v>2032.119995</v>
      </c>
      <c r="C1255" s="125">
        <f t="shared" si="84"/>
        <v>1.4735774924242051E-2</v>
      </c>
      <c r="D1255" s="128">
        <f t="shared" si="85"/>
        <v>14735.77492424205</v>
      </c>
      <c r="E1255" s="128">
        <f t="shared" ca="1" si="86"/>
        <v>49316.040606736467</v>
      </c>
      <c r="F1255" s="124">
        <f t="shared" ca="1" si="87"/>
        <v>0.11138337089351236</v>
      </c>
      <c r="G1255" s="128"/>
      <c r="H1255" s="128"/>
      <c r="I1255" s="124"/>
      <c r="J1255" s="125"/>
      <c r="K1255" s="128"/>
    </row>
    <row r="1256" spans="1:11" x14ac:dyDescent="0.3">
      <c r="A1256" s="73">
        <v>42024</v>
      </c>
      <c r="B1256" s="130">
        <v>2022.5500489999999</v>
      </c>
      <c r="C1256" s="125">
        <f t="shared" si="84"/>
        <v>9.750136311854618E-4</v>
      </c>
      <c r="D1256" s="128">
        <f t="shared" si="85"/>
        <v>975.0136311854618</v>
      </c>
      <c r="E1256" s="128">
        <f t="shared" ca="1" si="86"/>
        <v>49316.040606736467</v>
      </c>
      <c r="F1256" s="124">
        <f t="shared" ca="1" si="87"/>
        <v>9.631628711378859E-2</v>
      </c>
      <c r="G1256" s="128"/>
      <c r="H1256" s="128"/>
      <c r="I1256" s="124"/>
      <c r="J1256" s="125"/>
      <c r="K1256" s="128"/>
    </row>
    <row r="1257" spans="1:11" x14ac:dyDescent="0.3">
      <c r="A1257" s="73">
        <v>42020</v>
      </c>
      <c r="B1257" s="130">
        <v>2019.420044</v>
      </c>
      <c r="C1257" s="125">
        <f t="shared" si="84"/>
        <v>-1.8841661608804516E-2</v>
      </c>
      <c r="D1257" s="128">
        <f t="shared" si="85"/>
        <v>-18841.661608804516</v>
      </c>
      <c r="E1257" s="128">
        <f t="shared" ca="1" si="86"/>
        <v>49316.040606736467</v>
      </c>
      <c r="F1257" s="124">
        <f t="shared" ca="1" si="87"/>
        <v>9.5248937158478153E-2</v>
      </c>
      <c r="G1257" s="128"/>
      <c r="H1257" s="128"/>
      <c r="I1257" s="124"/>
      <c r="J1257" s="125"/>
      <c r="K1257" s="128"/>
    </row>
    <row r="1258" spans="1:11" x14ac:dyDescent="0.3">
      <c r="A1258" s="73">
        <v>42019</v>
      </c>
      <c r="B1258" s="130">
        <v>1992.670044</v>
      </c>
      <c r="C1258" s="125">
        <f t="shared" si="84"/>
        <v>-3.2167594906223895E-2</v>
      </c>
      <c r="D1258" s="128">
        <f t="shared" si="85"/>
        <v>-32167.594906223894</v>
      </c>
      <c r="E1258" s="128">
        <f t="shared" ca="1" si="86"/>
        <v>49316.040606736467</v>
      </c>
      <c r="F1258" s="124">
        <f t="shared" ca="1" si="87"/>
        <v>8.3738563715227921E-2</v>
      </c>
      <c r="G1258" s="128"/>
      <c r="H1258" s="128"/>
      <c r="I1258" s="124"/>
      <c r="J1258" s="125"/>
      <c r="K1258" s="128"/>
    </row>
    <row r="1259" spans="1:11" x14ac:dyDescent="0.3">
      <c r="A1259" s="73">
        <v>42018</v>
      </c>
      <c r="B1259" s="130">
        <v>2011.2700199999999</v>
      </c>
      <c r="C1259" s="125">
        <f t="shared" si="84"/>
        <v>-3.3205986851161273E-2</v>
      </c>
      <c r="D1259" s="128">
        <f t="shared" si="85"/>
        <v>-33205.986851161273</v>
      </c>
      <c r="E1259" s="128">
        <f t="shared" ca="1" si="86"/>
        <v>49316.040606736467</v>
      </c>
      <c r="F1259" s="124">
        <f t="shared" ca="1" si="87"/>
        <v>8.9593639738064335E-2</v>
      </c>
      <c r="G1259" s="128"/>
      <c r="H1259" s="128"/>
      <c r="I1259" s="124"/>
      <c r="J1259" s="125"/>
      <c r="K1259" s="128"/>
    </row>
    <row r="1260" spans="1:11" x14ac:dyDescent="0.3">
      <c r="A1260" s="73">
        <v>42017</v>
      </c>
      <c r="B1260" s="130">
        <v>2023.030029</v>
      </c>
      <c r="C1260" s="125">
        <f t="shared" si="84"/>
        <v>-3.2306996083902639E-2</v>
      </c>
      <c r="D1260" s="128">
        <f t="shared" si="85"/>
        <v>-32306.996083902639</v>
      </c>
      <c r="E1260" s="128">
        <f t="shared" ca="1" si="86"/>
        <v>49316.040606736467</v>
      </c>
      <c r="F1260" s="124">
        <f t="shared" ca="1" si="87"/>
        <v>9.4488159105573066E-2</v>
      </c>
      <c r="G1260" s="128"/>
      <c r="H1260" s="128"/>
      <c r="I1260" s="124"/>
      <c r="J1260" s="125"/>
      <c r="K1260" s="128"/>
    </row>
    <row r="1261" spans="1:11" x14ac:dyDescent="0.3">
      <c r="A1261" s="73">
        <v>42016</v>
      </c>
      <c r="B1261" s="130">
        <v>2028.26001</v>
      </c>
      <c r="C1261" s="125">
        <f t="shared" si="84"/>
        <v>-2.8969206480663701E-2</v>
      </c>
      <c r="D1261" s="128">
        <f t="shared" si="85"/>
        <v>-28969.206480663699</v>
      </c>
      <c r="E1261" s="128">
        <f t="shared" ca="1" si="86"/>
        <v>49316.040606736467</v>
      </c>
      <c r="F1261" s="124">
        <f t="shared" ca="1" si="87"/>
        <v>0.10298660297847984</v>
      </c>
      <c r="G1261" s="128"/>
      <c r="H1261" s="128"/>
      <c r="I1261" s="124"/>
      <c r="J1261" s="125"/>
      <c r="K1261" s="128"/>
    </row>
    <row r="1262" spans="1:11" x14ac:dyDescent="0.3">
      <c r="A1262" s="73">
        <v>42013</v>
      </c>
      <c r="B1262" s="130">
        <v>2044.8100589999999</v>
      </c>
      <c r="C1262" s="125">
        <f t="shared" si="84"/>
        <v>-1.7805937942290129E-2</v>
      </c>
      <c r="D1262" s="128">
        <f t="shared" si="85"/>
        <v>-17805.937942290129</v>
      </c>
      <c r="E1262" s="128">
        <f t="shared" ca="1" si="86"/>
        <v>49316.040606736467</v>
      </c>
      <c r="F1262" s="124">
        <f t="shared" ca="1" si="87"/>
        <v>0.12401611371855181</v>
      </c>
      <c r="G1262" s="128"/>
      <c r="H1262" s="128"/>
      <c r="I1262" s="124"/>
      <c r="J1262" s="125"/>
      <c r="K1262" s="128"/>
    </row>
    <row r="1263" spans="1:11" x14ac:dyDescent="0.3">
      <c r="A1263" s="73">
        <v>42012</v>
      </c>
      <c r="B1263" s="130">
        <v>2062.139893</v>
      </c>
      <c r="C1263" s="125">
        <f t="shared" si="84"/>
        <v>-9.6197859686496523E-3</v>
      </c>
      <c r="D1263" s="128">
        <f t="shared" si="85"/>
        <v>-9619.7859686496522</v>
      </c>
      <c r="E1263" s="128">
        <f t="shared" ca="1" si="86"/>
        <v>49316.040606736467</v>
      </c>
      <c r="F1263" s="124">
        <f t="shared" ca="1" si="87"/>
        <v>0.11928651606161234</v>
      </c>
      <c r="G1263" s="128"/>
      <c r="H1263" s="128"/>
      <c r="I1263" s="124"/>
      <c r="J1263" s="125"/>
      <c r="K1263" s="128"/>
    </row>
    <row r="1264" spans="1:11" x14ac:dyDescent="0.3">
      <c r="A1264" s="73">
        <v>42011</v>
      </c>
      <c r="B1264" s="130">
        <v>2025.900024</v>
      </c>
      <c r="C1264" s="125">
        <f t="shared" si="84"/>
        <v>-2.532547558012177E-2</v>
      </c>
      <c r="D1264" s="128">
        <f t="shared" si="85"/>
        <v>-25325.475580121769</v>
      </c>
      <c r="E1264" s="128">
        <f t="shared" ca="1" si="86"/>
        <v>49316.040606736467</v>
      </c>
      <c r="F1264" s="124">
        <f t="shared" ca="1" si="87"/>
        <v>0.10215274136717012</v>
      </c>
      <c r="G1264" s="128"/>
      <c r="H1264" s="128"/>
      <c r="I1264" s="124"/>
      <c r="J1264" s="125"/>
      <c r="K1264" s="128"/>
    </row>
    <row r="1265" spans="1:11" x14ac:dyDescent="0.3">
      <c r="A1265" s="73">
        <v>42010</v>
      </c>
      <c r="B1265" s="130">
        <v>2002.6099850000001</v>
      </c>
      <c r="C1265" s="125">
        <f t="shared" si="84"/>
        <v>-3.2859208567455833E-2</v>
      </c>
      <c r="D1265" s="128">
        <f t="shared" si="85"/>
        <v>-32859.208567455833</v>
      </c>
      <c r="E1265" s="128">
        <f t="shared" ca="1" si="86"/>
        <v>49316.040606736467</v>
      </c>
      <c r="F1265" s="124">
        <f t="shared" ca="1" si="87"/>
        <v>8.9861711301077563E-2</v>
      </c>
      <c r="G1265" s="128"/>
      <c r="H1265" s="128"/>
      <c r="I1265" s="124"/>
      <c r="J1265" s="125"/>
      <c r="K1265" s="128"/>
    </row>
    <row r="1266" spans="1:11" x14ac:dyDescent="0.3">
      <c r="A1266" s="73">
        <v>42009</v>
      </c>
      <c r="B1266" s="130">
        <v>2020.579956</v>
      </c>
      <c r="C1266" s="125">
        <f t="shared" si="84"/>
        <v>-1.9721246243468715E-2</v>
      </c>
      <c r="D1266" s="128">
        <f t="shared" si="85"/>
        <v>-19721.246243468715</v>
      </c>
      <c r="E1266" s="128">
        <f t="shared" ca="1" si="86"/>
        <v>49316.040606736467</v>
      </c>
      <c r="F1266" s="124">
        <f t="shared" ca="1" si="87"/>
        <v>9.9407986649269864E-2</v>
      </c>
      <c r="G1266" s="128"/>
      <c r="H1266" s="128"/>
      <c r="I1266" s="124"/>
      <c r="J1266" s="125"/>
      <c r="K1266" s="128"/>
    </row>
    <row r="1267" spans="1:11" x14ac:dyDescent="0.3">
      <c r="A1267" s="73">
        <v>42006</v>
      </c>
      <c r="B1267" s="130">
        <v>2058.1999510000001</v>
      </c>
      <c r="C1267" s="125">
        <f t="shared" si="84"/>
        <v>2.2509891579943098E-2</v>
      </c>
      <c r="D1267" s="128">
        <f t="shared" si="85"/>
        <v>22509.891579943098</v>
      </c>
      <c r="E1267" s="128">
        <f t="shared" ca="1" si="86"/>
        <v>49316.040606736467</v>
      </c>
      <c r="F1267" s="124">
        <f t="shared" ca="1" si="87"/>
        <v>0.12668804965389135</v>
      </c>
      <c r="G1267" s="128"/>
      <c r="H1267" s="128"/>
      <c r="I1267" s="124"/>
      <c r="J1267" s="125"/>
      <c r="K1267" s="128"/>
    </row>
    <row r="1268" spans="1:11" x14ac:dyDescent="0.3">
      <c r="A1268" s="73">
        <v>42004</v>
      </c>
      <c r="B1268" s="130">
        <v>2058.8999020000001</v>
      </c>
      <c r="C1268" s="125">
        <f t="shared" si="84"/>
        <v>4.3675249874161048E-2</v>
      </c>
      <c r="D1268" s="128">
        <f t="shared" si="85"/>
        <v>43675.249874161047</v>
      </c>
      <c r="E1268" s="128">
        <f t="shared" ca="1" si="86"/>
        <v>49316.040606736467</v>
      </c>
      <c r="F1268" s="124">
        <f t="shared" ca="1" si="87"/>
        <v>0.12424027237598168</v>
      </c>
      <c r="G1268" s="128"/>
      <c r="H1268" s="128"/>
      <c r="I1268" s="124"/>
      <c r="J1268" s="125"/>
      <c r="K1268" s="128"/>
    </row>
    <row r="1269" spans="1:11" x14ac:dyDescent="0.3">
      <c r="A1269" s="73">
        <v>42003</v>
      </c>
      <c r="B1269" s="130">
        <v>2080.3500979999999</v>
      </c>
      <c r="C1269" s="125">
        <f t="shared" si="84"/>
        <v>4.5596464052118924E-2</v>
      </c>
      <c r="D1269" s="128">
        <f t="shared" si="85"/>
        <v>45596.464052118921</v>
      </c>
      <c r="E1269" s="128">
        <f t="shared" ca="1" si="86"/>
        <v>49316.040606736467</v>
      </c>
      <c r="F1269" s="124">
        <f t="shared" ca="1" si="87"/>
        <v>0.13557469006839251</v>
      </c>
      <c r="G1269" s="128"/>
      <c r="H1269" s="128"/>
      <c r="I1269" s="124"/>
      <c r="J1269" s="125"/>
      <c r="K1269" s="128"/>
    </row>
    <row r="1270" spans="1:11" x14ac:dyDescent="0.3">
      <c r="A1270" s="73">
        <v>42002</v>
      </c>
      <c r="B1270" s="130">
        <v>2090.570068</v>
      </c>
      <c r="C1270" s="125">
        <f t="shared" si="84"/>
        <v>4.4068716914306583E-2</v>
      </c>
      <c r="D1270" s="128">
        <f t="shared" si="85"/>
        <v>44068.716914306584</v>
      </c>
      <c r="E1270" s="128">
        <f t="shared" ca="1" si="86"/>
        <v>49316.040606736467</v>
      </c>
      <c r="F1270" s="124">
        <f t="shared" ca="1" si="87"/>
        <v>0.13104053591595144</v>
      </c>
      <c r="G1270" s="128"/>
      <c r="H1270" s="128"/>
      <c r="I1270" s="124"/>
      <c r="J1270" s="125"/>
      <c r="K1270" s="128"/>
    </row>
    <row r="1271" spans="1:11" x14ac:dyDescent="0.3">
      <c r="A1271" s="73">
        <v>41999</v>
      </c>
      <c r="B1271" s="130">
        <v>2088.7700199999999</v>
      </c>
      <c r="C1271" s="125">
        <f t="shared" si="84"/>
        <v>2.6256216512935637E-2</v>
      </c>
      <c r="D1271" s="128">
        <f t="shared" si="85"/>
        <v>26256.216512935636</v>
      </c>
      <c r="E1271" s="128">
        <f t="shared" ca="1" si="86"/>
        <v>49316.040606736467</v>
      </c>
      <c r="F1271" s="124">
        <f t="shared" ca="1" si="87"/>
        <v>0.13454137065143312</v>
      </c>
      <c r="G1271" s="128"/>
      <c r="H1271" s="128"/>
      <c r="I1271" s="124"/>
      <c r="J1271" s="125"/>
      <c r="K1271" s="128"/>
    </row>
    <row r="1272" spans="1:11" x14ac:dyDescent="0.3">
      <c r="A1272" s="73">
        <v>41997</v>
      </c>
      <c r="B1272" s="130">
        <v>2081.8798830000001</v>
      </c>
      <c r="C1272" s="125">
        <f t="shared" si="84"/>
        <v>2.7510373215742456E-2</v>
      </c>
      <c r="D1272" s="128">
        <f t="shared" si="85"/>
        <v>27510.373215742457</v>
      </c>
      <c r="E1272" s="128">
        <f t="shared" ca="1" si="86"/>
        <v>49316.040606736467</v>
      </c>
      <c r="F1272" s="124">
        <f t="shared" ca="1" si="87"/>
        <v>0.13059620716068809</v>
      </c>
      <c r="G1272" s="128"/>
      <c r="H1272" s="128"/>
      <c r="I1272" s="124"/>
      <c r="J1272" s="125"/>
      <c r="K1272" s="128"/>
    </row>
    <row r="1273" spans="1:11" x14ac:dyDescent="0.3">
      <c r="A1273" s="73">
        <v>41996</v>
      </c>
      <c r="B1273" s="130">
        <v>2082.169922</v>
      </c>
      <c r="C1273" s="125">
        <f t="shared" si="84"/>
        <v>1.0850391423606665E-2</v>
      </c>
      <c r="D1273" s="128">
        <f t="shared" si="85"/>
        <v>10850.391423606665</v>
      </c>
      <c r="E1273" s="128">
        <f t="shared" ca="1" si="86"/>
        <v>49316.040606736467</v>
      </c>
      <c r="F1273" s="124">
        <f t="shared" ca="1" si="87"/>
        <v>0.13037312265476908</v>
      </c>
      <c r="G1273" s="128"/>
      <c r="H1273" s="128"/>
      <c r="I1273" s="124"/>
      <c r="J1273" s="125"/>
      <c r="K1273" s="128"/>
    </row>
    <row r="1274" spans="1:11" x14ac:dyDescent="0.3">
      <c r="A1274" s="73">
        <v>41995</v>
      </c>
      <c r="B1274" s="130">
        <v>2078.540039</v>
      </c>
      <c r="C1274" s="125">
        <f t="shared" si="84"/>
        <v>8.8481730797587144E-3</v>
      </c>
      <c r="D1274" s="128">
        <f t="shared" si="85"/>
        <v>8848.1730797587152</v>
      </c>
      <c r="E1274" s="128">
        <f t="shared" ca="1" si="86"/>
        <v>49316.040606736467</v>
      </c>
      <c r="F1274" s="124">
        <f t="shared" ca="1" si="87"/>
        <v>0.13375739108442564</v>
      </c>
      <c r="G1274" s="128"/>
      <c r="H1274" s="128"/>
      <c r="I1274" s="124"/>
      <c r="J1274" s="125"/>
      <c r="K1274" s="128"/>
    </row>
    <row r="1275" spans="1:11" x14ac:dyDescent="0.3">
      <c r="A1275" s="73">
        <v>41992</v>
      </c>
      <c r="B1275" s="130">
        <v>2070.6499020000001</v>
      </c>
      <c r="C1275" s="125">
        <f t="shared" si="84"/>
        <v>-2.2743967263164633E-3</v>
      </c>
      <c r="D1275" s="128">
        <f t="shared" si="85"/>
        <v>-2274.3967263164632</v>
      </c>
      <c r="E1275" s="128">
        <f t="shared" ca="1" si="86"/>
        <v>49316.040606736467</v>
      </c>
      <c r="F1275" s="124">
        <f t="shared" ca="1" si="87"/>
        <v>0.13274684945074577</v>
      </c>
      <c r="G1275" s="128"/>
      <c r="H1275" s="128"/>
      <c r="I1275" s="124"/>
      <c r="J1275" s="125"/>
      <c r="K1275" s="128"/>
    </row>
    <row r="1276" spans="1:11" x14ac:dyDescent="0.3">
      <c r="A1276" s="73">
        <v>41991</v>
      </c>
      <c r="B1276" s="130">
        <v>2061.2299800000001</v>
      </c>
      <c r="C1276" s="125">
        <f t="shared" si="84"/>
        <v>-5.1594378173076549E-3</v>
      </c>
      <c r="D1276" s="128">
        <f t="shared" si="85"/>
        <v>-5159.4378173076548</v>
      </c>
      <c r="E1276" s="128">
        <f t="shared" ca="1" si="86"/>
        <v>49316.040606736467</v>
      </c>
      <c r="F1276" s="124">
        <f t="shared" ca="1" si="87"/>
        <v>0.13359036979952932</v>
      </c>
      <c r="G1276" s="128"/>
      <c r="H1276" s="128"/>
      <c r="I1276" s="124"/>
      <c r="J1276" s="125"/>
      <c r="K1276" s="128"/>
    </row>
    <row r="1277" spans="1:11" x14ac:dyDescent="0.3">
      <c r="A1277" s="73">
        <v>41990</v>
      </c>
      <c r="B1277" s="130">
        <v>2012.8900149999999</v>
      </c>
      <c r="C1277" s="125">
        <f t="shared" si="84"/>
        <v>-2.9619231602348695E-2</v>
      </c>
      <c r="D1277" s="128">
        <f t="shared" si="85"/>
        <v>-29619.231602348693</v>
      </c>
      <c r="E1277" s="128">
        <f t="shared" ca="1" si="86"/>
        <v>49316.040606736467</v>
      </c>
      <c r="F1277" s="124">
        <f t="shared" ca="1" si="87"/>
        <v>0.11233976663138501</v>
      </c>
      <c r="G1277" s="128"/>
      <c r="H1277" s="128"/>
      <c r="I1277" s="124"/>
      <c r="J1277" s="125"/>
      <c r="K1277" s="128"/>
    </row>
    <row r="1278" spans="1:11" x14ac:dyDescent="0.3">
      <c r="A1278" s="73">
        <v>41989</v>
      </c>
      <c r="B1278" s="130">
        <v>1972.73999</v>
      </c>
      <c r="C1278" s="125">
        <f t="shared" si="84"/>
        <v>-4.5394525550152776E-2</v>
      </c>
      <c r="D1278" s="128">
        <f t="shared" si="85"/>
        <v>-45394.525550152779</v>
      </c>
      <c r="E1278" s="128">
        <f t="shared" ca="1" si="86"/>
        <v>49316.040606736467</v>
      </c>
      <c r="F1278" s="124">
        <f t="shared" ca="1" si="87"/>
        <v>8.9520318035795077E-2</v>
      </c>
      <c r="G1278" s="128"/>
      <c r="H1278" s="128"/>
      <c r="I1278" s="124"/>
      <c r="J1278" s="125"/>
      <c r="K1278" s="128"/>
    </row>
    <row r="1279" spans="1:11" x14ac:dyDescent="0.3">
      <c r="A1279" s="73">
        <v>41988</v>
      </c>
      <c r="B1279" s="130">
        <v>1989.630005</v>
      </c>
      <c r="C1279" s="125">
        <f t="shared" si="84"/>
        <v>-3.1074654157611015E-2</v>
      </c>
      <c r="D1279" s="128">
        <f t="shared" si="85"/>
        <v>-31074.654157611014</v>
      </c>
      <c r="E1279" s="128">
        <f t="shared" ca="1" si="86"/>
        <v>49316.040606736467</v>
      </c>
      <c r="F1279" s="124">
        <f t="shared" ca="1" si="87"/>
        <v>0.11714205783267828</v>
      </c>
      <c r="G1279" s="128"/>
      <c r="H1279" s="128"/>
      <c r="I1279" s="124"/>
      <c r="J1279" s="125"/>
      <c r="K1279" s="128"/>
    </row>
    <row r="1280" spans="1:11" x14ac:dyDescent="0.3">
      <c r="A1280" s="73">
        <v>41985</v>
      </c>
      <c r="B1280" s="130">
        <v>2002.329956</v>
      </c>
      <c r="C1280" s="125">
        <f t="shared" si="84"/>
        <v>-3.1549314718117172E-2</v>
      </c>
      <c r="D1280" s="128">
        <f t="shared" si="85"/>
        <v>-31549.314718117173</v>
      </c>
      <c r="E1280" s="128">
        <f t="shared" ca="1" si="86"/>
        <v>49316.040606736467</v>
      </c>
      <c r="F1280" s="124">
        <f t="shared" ca="1" si="87"/>
        <v>0.12078649920479068</v>
      </c>
      <c r="G1280" s="128"/>
      <c r="H1280" s="128"/>
      <c r="I1280" s="124"/>
      <c r="J1280" s="125"/>
      <c r="K1280" s="128"/>
    </row>
    <row r="1281" spans="1:11" x14ac:dyDescent="0.3">
      <c r="A1281" s="73">
        <v>41984</v>
      </c>
      <c r="B1281" s="130">
        <v>2035.329956</v>
      </c>
      <c r="C1281" s="125">
        <f t="shared" si="84"/>
        <v>-1.8091266813429541E-2</v>
      </c>
      <c r="D1281" s="128">
        <f t="shared" si="85"/>
        <v>-18091.266813429542</v>
      </c>
      <c r="E1281" s="128">
        <f t="shared" ca="1" si="86"/>
        <v>49316.040606736467</v>
      </c>
      <c r="F1281" s="124">
        <f t="shared" ca="1" si="87"/>
        <v>0.14645811341546211</v>
      </c>
      <c r="G1281" s="128"/>
      <c r="H1281" s="128"/>
      <c r="I1281" s="124"/>
      <c r="J1281" s="125"/>
      <c r="K1281" s="128"/>
    </row>
    <row r="1282" spans="1:11" x14ac:dyDescent="0.3">
      <c r="A1282" s="73">
        <v>41983</v>
      </c>
      <c r="B1282" s="130">
        <v>2026.1400149999999</v>
      </c>
      <c r="C1282" s="125">
        <f t="shared" si="84"/>
        <v>-1.9782012562140738E-2</v>
      </c>
      <c r="D1282" s="128">
        <f t="shared" si="85"/>
        <v>-19782.012562140739</v>
      </c>
      <c r="E1282" s="128">
        <f t="shared" ca="1" si="86"/>
        <v>49316.040606736467</v>
      </c>
      <c r="F1282" s="124">
        <f t="shared" ca="1" si="87"/>
        <v>0.14116587721768514</v>
      </c>
      <c r="G1282" s="128"/>
      <c r="H1282" s="128"/>
      <c r="I1282" s="124"/>
      <c r="J1282" s="125"/>
      <c r="K1282" s="128"/>
    </row>
    <row r="1283" spans="1:11" x14ac:dyDescent="0.3">
      <c r="A1283" s="73">
        <v>41982</v>
      </c>
      <c r="B1283" s="130">
        <v>2059.820068</v>
      </c>
      <c r="C1283" s="125">
        <f t="shared" si="84"/>
        <v>-4.634095905499902E-3</v>
      </c>
      <c r="D1283" s="128">
        <f t="shared" si="85"/>
        <v>-4634.0959054999021</v>
      </c>
      <c r="E1283" s="128">
        <f t="shared" ca="1" si="86"/>
        <v>49316.040606736467</v>
      </c>
      <c r="F1283" s="124">
        <f t="shared" ca="1" si="87"/>
        <v>0.15576084968021053</v>
      </c>
      <c r="G1283" s="128"/>
      <c r="H1283" s="128"/>
      <c r="I1283" s="124"/>
      <c r="J1283" s="125"/>
      <c r="K1283" s="128"/>
    </row>
    <row r="1284" spans="1:11" x14ac:dyDescent="0.3">
      <c r="A1284" s="73">
        <v>41981</v>
      </c>
      <c r="B1284" s="130">
        <v>2060.3100589999999</v>
      </c>
      <c r="C1284" s="125">
        <f t="shared" si="84"/>
        <v>-1.545888538890261E-3</v>
      </c>
      <c r="D1284" s="128">
        <f t="shared" si="85"/>
        <v>-1545.8885388902611</v>
      </c>
      <c r="E1284" s="128">
        <f t="shared" ca="1" si="86"/>
        <v>49316.040606736467</v>
      </c>
      <c r="F1284" s="124">
        <f t="shared" ca="1" si="87"/>
        <v>0.14295307092718668</v>
      </c>
      <c r="G1284" s="128"/>
      <c r="H1284" s="128"/>
      <c r="I1284" s="124"/>
      <c r="J1284" s="125"/>
      <c r="K1284" s="128"/>
    </row>
    <row r="1285" spans="1:11" x14ac:dyDescent="0.3">
      <c r="A1285" s="73">
        <v>41978</v>
      </c>
      <c r="B1285" s="130">
        <v>2075.3701169999999</v>
      </c>
      <c r="C1285" s="125">
        <f t="shared" si="84"/>
        <v>1.1019421264157891E-2</v>
      </c>
      <c r="D1285" s="128">
        <f t="shared" si="85"/>
        <v>11019.421264157891</v>
      </c>
      <c r="E1285" s="128">
        <f t="shared" ca="1" si="86"/>
        <v>49316.040606736467</v>
      </c>
      <c r="F1285" s="124">
        <f t="shared" ca="1" si="87"/>
        <v>0.14764684369804537</v>
      </c>
      <c r="G1285" s="128"/>
      <c r="H1285" s="128"/>
      <c r="I1285" s="124"/>
      <c r="J1285" s="125"/>
      <c r="K1285" s="128"/>
    </row>
    <row r="1286" spans="1:11" x14ac:dyDescent="0.3">
      <c r="A1286" s="73">
        <v>41977</v>
      </c>
      <c r="B1286" s="130">
        <v>2071.919922</v>
      </c>
      <c r="C1286" s="125">
        <f t="shared" si="84"/>
        <v>1.1324120098597845E-2</v>
      </c>
      <c r="D1286" s="128">
        <f t="shared" si="85"/>
        <v>11324.120098597845</v>
      </c>
      <c r="E1286" s="128">
        <f t="shared" ca="1" si="86"/>
        <v>49316.040606736467</v>
      </c>
      <c r="F1286" s="124">
        <f t="shared" ca="1" si="87"/>
        <v>0.1478208626860209</v>
      </c>
      <c r="G1286" s="128"/>
      <c r="H1286" s="128"/>
      <c r="I1286" s="124"/>
      <c r="J1286" s="125"/>
      <c r="K1286" s="128"/>
    </row>
    <row r="1287" spans="1:11" x14ac:dyDescent="0.3">
      <c r="A1287" s="73">
        <v>41976</v>
      </c>
      <c r="B1287" s="130">
        <v>2074.330078</v>
      </c>
      <c r="C1287" s="125">
        <f t="shared" si="84"/>
        <v>1.0980616269592458E-2</v>
      </c>
      <c r="D1287" s="128">
        <f t="shared" si="85"/>
        <v>10980.616269592458</v>
      </c>
      <c r="E1287" s="128">
        <f t="shared" ca="1" si="86"/>
        <v>49316.040606736467</v>
      </c>
      <c r="F1287" s="124">
        <f t="shared" ca="1" si="87"/>
        <v>0.16207013008182836</v>
      </c>
      <c r="G1287" s="128"/>
      <c r="H1287" s="128"/>
      <c r="I1287" s="124"/>
      <c r="J1287" s="125"/>
      <c r="K1287" s="128"/>
    </row>
    <row r="1288" spans="1:11" x14ac:dyDescent="0.3">
      <c r="A1288" s="73">
        <v>41975</v>
      </c>
      <c r="B1288" s="130">
        <v>2066.5500489999999</v>
      </c>
      <c r="C1288" s="125">
        <f t="shared" ref="C1288:C1351" si="88">B1288/B1298-1</f>
        <v>1.2359700422973185E-2</v>
      </c>
      <c r="D1288" s="128">
        <f t="shared" ref="D1288:D1351" si="89">C1288*$B$5</f>
        <v>12359.700422973185</v>
      </c>
      <c r="E1288" s="128">
        <f t="shared" ref="E1288:E1351" ca="1" si="90">ABS(_xlfn.PERCENTILE.INC(OFFSET(D1288,0,0,Window),1-VaRLevel))</f>
        <v>49316.040606736467</v>
      </c>
      <c r="F1288" s="124">
        <f t="shared" ca="1" si="87"/>
        <v>0.15268766963115299</v>
      </c>
      <c r="G1288" s="128"/>
      <c r="H1288" s="128"/>
      <c r="I1288" s="124"/>
      <c r="J1288" s="125"/>
      <c r="K1288" s="128"/>
    </row>
    <row r="1289" spans="1:11" x14ac:dyDescent="0.3">
      <c r="A1289" s="73">
        <v>41974</v>
      </c>
      <c r="B1289" s="130">
        <v>2053.4399410000001</v>
      </c>
      <c r="C1289" s="125">
        <f t="shared" si="88"/>
        <v>6.6770574661298987E-3</v>
      </c>
      <c r="D1289" s="128">
        <f t="shared" si="89"/>
        <v>6677.0574661298988</v>
      </c>
      <c r="E1289" s="128">
        <f t="shared" ca="1" si="90"/>
        <v>49316.040606736467</v>
      </c>
      <c r="F1289" s="124">
        <f t="shared" ref="F1289:F1352" ca="1" si="91">B1289/OFFSET(B1289,250,0)-1</f>
        <v>0.14388207868246683</v>
      </c>
      <c r="G1289" s="128"/>
      <c r="H1289" s="128"/>
      <c r="I1289" s="124"/>
      <c r="J1289" s="125"/>
      <c r="K1289" s="128"/>
    </row>
    <row r="1290" spans="1:11" x14ac:dyDescent="0.3">
      <c r="A1290" s="73">
        <v>41971</v>
      </c>
      <c r="B1290" s="130">
        <v>2067.5600589999999</v>
      </c>
      <c r="C1290" s="125">
        <f t="shared" si="88"/>
        <v>1.3842832503363711E-2</v>
      </c>
      <c r="D1290" s="128">
        <f t="shared" si="89"/>
        <v>13842.832503363712</v>
      </c>
      <c r="E1290" s="128">
        <f t="shared" ca="1" si="90"/>
        <v>49316.040606736467</v>
      </c>
      <c r="F1290" s="124">
        <f t="shared" ca="1" si="91"/>
        <v>0.1480704267012658</v>
      </c>
      <c r="G1290" s="128"/>
      <c r="H1290" s="128"/>
      <c r="I1290" s="124"/>
      <c r="J1290" s="125"/>
      <c r="K1290" s="128"/>
    </row>
    <row r="1291" spans="1:11" x14ac:dyDescent="0.3">
      <c r="A1291" s="73">
        <v>41969</v>
      </c>
      <c r="B1291" s="130">
        <v>2072.830078</v>
      </c>
      <c r="C1291" s="125">
        <f t="shared" si="88"/>
        <v>1.6965572427327436E-2</v>
      </c>
      <c r="D1291" s="128">
        <f t="shared" si="89"/>
        <v>16965.572427327435</v>
      </c>
      <c r="E1291" s="128">
        <f t="shared" ca="1" si="90"/>
        <v>49316.040606736467</v>
      </c>
      <c r="F1291" s="124">
        <f t="shared" ca="1" si="91"/>
        <v>0.14786716779497122</v>
      </c>
      <c r="G1291" s="128"/>
      <c r="H1291" s="128"/>
      <c r="I1291" s="124"/>
      <c r="J1291" s="125"/>
      <c r="K1291" s="128"/>
    </row>
    <row r="1292" spans="1:11" x14ac:dyDescent="0.3">
      <c r="A1292" s="73">
        <v>41968</v>
      </c>
      <c r="B1292" s="130">
        <v>2067.030029</v>
      </c>
      <c r="C1292" s="125">
        <f t="shared" si="88"/>
        <v>1.3408953500508192E-2</v>
      </c>
      <c r="D1292" s="128">
        <f t="shared" si="89"/>
        <v>13408.953500508193</v>
      </c>
      <c r="E1292" s="128">
        <f t="shared" ca="1" si="90"/>
        <v>49316.040606736467</v>
      </c>
      <c r="F1292" s="124">
        <f t="shared" ca="1" si="91"/>
        <v>0.14375594245066692</v>
      </c>
      <c r="G1292" s="128"/>
      <c r="H1292" s="128"/>
      <c r="I1292" s="124"/>
      <c r="J1292" s="125"/>
      <c r="K1292" s="128"/>
    </row>
    <row r="1293" spans="1:11" x14ac:dyDescent="0.3">
      <c r="A1293" s="73">
        <v>41967</v>
      </c>
      <c r="B1293" s="130">
        <v>2069.4099120000001</v>
      </c>
      <c r="C1293" s="125">
        <f t="shared" si="88"/>
        <v>1.5282594883466283E-2</v>
      </c>
      <c r="D1293" s="128">
        <f t="shared" si="89"/>
        <v>15282.594883466283</v>
      </c>
      <c r="E1293" s="128">
        <f t="shared" ca="1" si="90"/>
        <v>49316.040606736467</v>
      </c>
      <c r="F1293" s="124">
        <f t="shared" ca="1" si="91"/>
        <v>0.14791840909721254</v>
      </c>
      <c r="G1293" s="128"/>
      <c r="H1293" s="128"/>
      <c r="I1293" s="124"/>
      <c r="J1293" s="125"/>
      <c r="K1293" s="128"/>
    </row>
    <row r="1294" spans="1:11" x14ac:dyDescent="0.3">
      <c r="A1294" s="73">
        <v>41964</v>
      </c>
      <c r="B1294" s="130">
        <v>2063.5</v>
      </c>
      <c r="C1294" s="125">
        <f t="shared" si="88"/>
        <v>1.5541928479544165E-2</v>
      </c>
      <c r="D1294" s="128">
        <f t="shared" si="89"/>
        <v>15541.928479544165</v>
      </c>
      <c r="E1294" s="128">
        <f t="shared" ca="1" si="90"/>
        <v>49316.040606736467</v>
      </c>
      <c r="F1294" s="124">
        <f t="shared" ca="1" si="91"/>
        <v>0.14481160561905382</v>
      </c>
      <c r="G1294" s="128"/>
      <c r="H1294" s="128"/>
      <c r="I1294" s="124"/>
      <c r="J1294" s="125"/>
      <c r="K1294" s="128"/>
    </row>
    <row r="1295" spans="1:11" x14ac:dyDescent="0.3">
      <c r="A1295" s="73">
        <v>41963</v>
      </c>
      <c r="B1295" s="130">
        <v>2052.75</v>
      </c>
      <c r="C1295" s="125">
        <f t="shared" si="88"/>
        <v>1.0604535923699032E-2</v>
      </c>
      <c r="D1295" s="128">
        <f t="shared" si="89"/>
        <v>10604.535923699032</v>
      </c>
      <c r="E1295" s="128">
        <f t="shared" ca="1" si="90"/>
        <v>49316.040606736467</v>
      </c>
      <c r="F1295" s="124">
        <f t="shared" ca="1" si="91"/>
        <v>0.13740884584427371</v>
      </c>
      <c r="G1295" s="128"/>
      <c r="H1295" s="128"/>
      <c r="I1295" s="124"/>
      <c r="J1295" s="125"/>
      <c r="K1295" s="128"/>
    </row>
    <row r="1296" spans="1:11" x14ac:dyDescent="0.3">
      <c r="A1296" s="73">
        <v>41962</v>
      </c>
      <c r="B1296" s="130">
        <v>2048.719971</v>
      </c>
      <c r="C1296" s="125">
        <f t="shared" si="88"/>
        <v>1.242854246264824E-2</v>
      </c>
      <c r="D1296" s="128">
        <f t="shared" si="89"/>
        <v>12428.54246264824</v>
      </c>
      <c r="E1296" s="128">
        <f t="shared" ca="1" si="90"/>
        <v>49316.040606736467</v>
      </c>
      <c r="F1296" s="124">
        <f t="shared" ca="1" si="91"/>
        <v>0.14080797303749826</v>
      </c>
      <c r="G1296" s="128"/>
      <c r="H1296" s="128"/>
      <c r="I1296" s="124"/>
      <c r="J1296" s="125"/>
      <c r="K1296" s="128"/>
    </row>
    <row r="1297" spans="1:11" x14ac:dyDescent="0.3">
      <c r="A1297" s="73">
        <v>41961</v>
      </c>
      <c r="B1297" s="130">
        <v>2051.8000489999999</v>
      </c>
      <c r="C1297" s="125">
        <f t="shared" si="88"/>
        <v>1.9730666206220437E-2</v>
      </c>
      <c r="D1297" s="128">
        <f t="shared" si="89"/>
        <v>19730.666206220438</v>
      </c>
      <c r="E1297" s="128">
        <f t="shared" ca="1" si="90"/>
        <v>49316.040606736467</v>
      </c>
      <c r="F1297" s="124">
        <f t="shared" ca="1" si="91"/>
        <v>0.15181015440871382</v>
      </c>
      <c r="G1297" s="128"/>
      <c r="H1297" s="128"/>
      <c r="I1297" s="124"/>
      <c r="J1297" s="125"/>
      <c r="K1297" s="128"/>
    </row>
    <row r="1298" spans="1:11" x14ac:dyDescent="0.3">
      <c r="A1298" s="73">
        <v>41960</v>
      </c>
      <c r="B1298" s="130">
        <v>2041.3199460000001</v>
      </c>
      <c r="C1298" s="125">
        <f t="shared" si="88"/>
        <v>1.1651189315436072E-2</v>
      </c>
      <c r="D1298" s="128">
        <f t="shared" si="89"/>
        <v>11651.189315436073</v>
      </c>
      <c r="E1298" s="128">
        <f t="shared" ca="1" si="90"/>
        <v>49316.040606736467</v>
      </c>
      <c r="F1298" s="124">
        <f t="shared" ca="1" si="91"/>
        <v>0.14176083927176153</v>
      </c>
      <c r="G1298" s="128"/>
      <c r="H1298" s="128"/>
      <c r="I1298" s="124"/>
      <c r="J1298" s="125"/>
      <c r="K1298" s="128"/>
    </row>
    <row r="1299" spans="1:11" x14ac:dyDescent="0.3">
      <c r="A1299" s="73">
        <v>41957</v>
      </c>
      <c r="B1299" s="130">
        <v>2039.8199460000001</v>
      </c>
      <c r="C1299" s="125">
        <f t="shared" si="88"/>
        <v>1.078759023384368E-2</v>
      </c>
      <c r="D1299" s="128">
        <f t="shared" si="89"/>
        <v>10787.590233843681</v>
      </c>
      <c r="E1299" s="128">
        <f t="shared" ca="1" si="90"/>
        <v>49316.040606736467</v>
      </c>
      <c r="F1299" s="124">
        <f t="shared" ca="1" si="91"/>
        <v>0.13859098813911097</v>
      </c>
      <c r="G1299" s="128"/>
      <c r="H1299" s="128"/>
      <c r="I1299" s="124"/>
      <c r="J1299" s="125"/>
      <c r="K1299" s="128"/>
    </row>
    <row r="1300" spans="1:11" x14ac:dyDescent="0.3">
      <c r="A1300" s="73">
        <v>41956</v>
      </c>
      <c r="B1300" s="130">
        <v>2039.329956</v>
      </c>
      <c r="C1300" s="125">
        <f t="shared" si="88"/>
        <v>2.2399885424712496E-2</v>
      </c>
      <c r="D1300" s="128">
        <f t="shared" si="89"/>
        <v>22399.885424712495</v>
      </c>
      <c r="E1300" s="128">
        <f t="shared" ca="1" si="90"/>
        <v>49316.040606736467</v>
      </c>
      <c r="F1300" s="124">
        <f t="shared" ca="1" si="91"/>
        <v>0.13410776160238735</v>
      </c>
      <c r="G1300" s="128"/>
      <c r="H1300" s="128"/>
      <c r="I1300" s="124"/>
      <c r="J1300" s="125"/>
      <c r="K1300" s="128"/>
    </row>
    <row r="1301" spans="1:11" x14ac:dyDescent="0.3">
      <c r="A1301" s="73">
        <v>41955</v>
      </c>
      <c r="B1301" s="130">
        <v>2038.25</v>
      </c>
      <c r="C1301" s="125">
        <f t="shared" si="88"/>
        <v>2.8224763969624478E-2</v>
      </c>
      <c r="D1301" s="128">
        <f t="shared" si="89"/>
        <v>28224.763969624477</v>
      </c>
      <c r="E1301" s="128">
        <f t="shared" ca="1" si="90"/>
        <v>49316.040606736467</v>
      </c>
      <c r="F1301" s="124">
        <f t="shared" ca="1" si="91"/>
        <v>0.13829288497362047</v>
      </c>
      <c r="G1301" s="128"/>
      <c r="H1301" s="128"/>
      <c r="I1301" s="124"/>
      <c r="J1301" s="125"/>
      <c r="K1301" s="128"/>
    </row>
    <row r="1302" spans="1:11" x14ac:dyDescent="0.3">
      <c r="A1302" s="73">
        <v>41954</v>
      </c>
      <c r="B1302" s="130">
        <v>2039.6800539999999</v>
      </c>
      <c r="C1302" s="125">
        <f t="shared" si="88"/>
        <v>2.7520719201775679E-2</v>
      </c>
      <c r="D1302" s="128">
        <f t="shared" si="89"/>
        <v>27520.719201775679</v>
      </c>
      <c r="E1302" s="128">
        <f t="shared" ca="1" si="90"/>
        <v>49316.040606736467</v>
      </c>
      <c r="F1302" s="124">
        <f t="shared" ca="1" si="91"/>
        <v>0.14460160157126811</v>
      </c>
      <c r="G1302" s="128"/>
      <c r="H1302" s="128"/>
      <c r="I1302" s="124"/>
      <c r="J1302" s="125"/>
      <c r="K1302" s="128"/>
    </row>
    <row r="1303" spans="1:11" x14ac:dyDescent="0.3">
      <c r="A1303" s="73">
        <v>41953</v>
      </c>
      <c r="B1303" s="130">
        <v>2038.26001</v>
      </c>
      <c r="C1303" s="125">
        <f t="shared" si="88"/>
        <v>3.9064453951396461E-2</v>
      </c>
      <c r="D1303" s="128">
        <f t="shared" si="89"/>
        <v>39064.453951396463</v>
      </c>
      <c r="E1303" s="128">
        <f t="shared" ca="1" si="90"/>
        <v>49316.040606736467</v>
      </c>
      <c r="F1303" s="124">
        <f t="shared" ca="1" si="91"/>
        <v>0.15306421263388281</v>
      </c>
      <c r="G1303" s="128"/>
      <c r="H1303" s="128"/>
      <c r="I1303" s="124"/>
      <c r="J1303" s="125"/>
      <c r="K1303" s="128"/>
    </row>
    <row r="1304" spans="1:11" x14ac:dyDescent="0.3">
      <c r="A1304" s="73">
        <v>41950</v>
      </c>
      <c r="B1304" s="130">
        <v>2031.920044</v>
      </c>
      <c r="C1304" s="125">
        <f t="shared" si="88"/>
        <v>3.4277092054379121E-2</v>
      </c>
      <c r="D1304" s="128">
        <f t="shared" si="89"/>
        <v>34277.092054379122</v>
      </c>
      <c r="E1304" s="128">
        <f t="shared" ca="1" si="90"/>
        <v>49316.040606736467</v>
      </c>
      <c r="F1304" s="124">
        <f t="shared" ca="1" si="91"/>
        <v>0.14675291739256169</v>
      </c>
      <c r="G1304" s="128"/>
      <c r="H1304" s="128"/>
      <c r="I1304" s="124"/>
      <c r="J1304" s="125"/>
      <c r="K1304" s="128"/>
    </row>
    <row r="1305" spans="1:11" x14ac:dyDescent="0.3">
      <c r="A1305" s="73">
        <v>41949</v>
      </c>
      <c r="B1305" s="130">
        <v>2031.209961</v>
      </c>
      <c r="C1305" s="125">
        <f t="shared" si="88"/>
        <v>4.1208321231712475E-2</v>
      </c>
      <c r="D1305" s="128">
        <f t="shared" si="89"/>
        <v>41208.321231712478</v>
      </c>
      <c r="E1305" s="128">
        <f t="shared" ca="1" si="90"/>
        <v>49316.040606736467</v>
      </c>
      <c r="F1305" s="124">
        <f t="shared" ca="1" si="91"/>
        <v>0.14718090274409024</v>
      </c>
      <c r="G1305" s="128"/>
      <c r="H1305" s="128"/>
      <c r="I1305" s="124"/>
      <c r="J1305" s="125"/>
      <c r="K1305" s="128"/>
    </row>
    <row r="1306" spans="1:11" x14ac:dyDescent="0.3">
      <c r="A1306" s="73">
        <v>41948</v>
      </c>
      <c r="B1306" s="130">
        <v>2023.5699460000001</v>
      </c>
      <c r="C1306" s="125">
        <f t="shared" si="88"/>
        <v>5.0054206428700621E-2</v>
      </c>
      <c r="D1306" s="128">
        <f t="shared" si="89"/>
        <v>50054.206428700621</v>
      </c>
      <c r="E1306" s="128">
        <f t="shared" ca="1" si="90"/>
        <v>49316.040606736467</v>
      </c>
      <c r="F1306" s="124">
        <f t="shared" ca="1" si="91"/>
        <v>0.1582118983504075</v>
      </c>
      <c r="G1306" s="128"/>
      <c r="H1306" s="128"/>
      <c r="I1306" s="124"/>
      <c r="J1306" s="125"/>
      <c r="K1306" s="128"/>
    </row>
    <row r="1307" spans="1:11" x14ac:dyDescent="0.3">
      <c r="A1307" s="73">
        <v>41947</v>
      </c>
      <c r="B1307" s="130">
        <v>2012.099976</v>
      </c>
      <c r="C1307" s="125">
        <f t="shared" si="88"/>
        <v>3.648105679863245E-2</v>
      </c>
      <c r="D1307" s="128">
        <f t="shared" si="89"/>
        <v>36481.056798632453</v>
      </c>
      <c r="E1307" s="128">
        <f t="shared" ca="1" si="90"/>
        <v>49316.040606736467</v>
      </c>
      <c r="F1307" s="124">
        <f t="shared" ca="1" si="91"/>
        <v>0.13646503926294429</v>
      </c>
      <c r="G1307" s="128"/>
      <c r="H1307" s="128"/>
      <c r="I1307" s="124"/>
      <c r="J1307" s="125"/>
      <c r="K1307" s="128"/>
    </row>
    <row r="1308" spans="1:11" x14ac:dyDescent="0.3">
      <c r="A1308" s="73">
        <v>41946</v>
      </c>
      <c r="B1308" s="130">
        <v>2017.8100589999999</v>
      </c>
      <c r="C1308" s="125">
        <f t="shared" si="88"/>
        <v>5.9768619073593987E-2</v>
      </c>
      <c r="D1308" s="128">
        <f t="shared" si="89"/>
        <v>59768.619073593989</v>
      </c>
      <c r="E1308" s="128">
        <f t="shared" ca="1" si="90"/>
        <v>49316.040606736467</v>
      </c>
      <c r="F1308" s="124">
        <f t="shared" ca="1" si="91"/>
        <v>0.14455157614252978</v>
      </c>
      <c r="G1308" s="128"/>
      <c r="H1308" s="128"/>
      <c r="I1308" s="124"/>
      <c r="J1308" s="125"/>
      <c r="K1308" s="128"/>
    </row>
    <row r="1309" spans="1:11" x14ac:dyDescent="0.3">
      <c r="A1309" s="73">
        <v>41943</v>
      </c>
      <c r="B1309" s="130">
        <v>2018.0500489999999</v>
      </c>
      <c r="C1309" s="125">
        <f t="shared" si="88"/>
        <v>6.9584917161775062E-2</v>
      </c>
      <c r="D1309" s="128">
        <f t="shared" si="89"/>
        <v>69584.917161775069</v>
      </c>
      <c r="E1309" s="128">
        <f t="shared" ca="1" si="90"/>
        <v>49316.040606736467</v>
      </c>
      <c r="F1309" s="124">
        <f t="shared" ca="1" si="91"/>
        <v>0.14147618251870053</v>
      </c>
      <c r="G1309" s="128"/>
      <c r="H1309" s="128"/>
      <c r="I1309" s="124"/>
      <c r="J1309" s="125"/>
      <c r="K1309" s="128"/>
    </row>
    <row r="1310" spans="1:11" x14ac:dyDescent="0.3">
      <c r="A1310" s="73">
        <v>41942</v>
      </c>
      <c r="B1310" s="130">
        <v>1994.650024</v>
      </c>
      <c r="C1310" s="125">
        <f t="shared" si="88"/>
        <v>7.0803545970476334E-2</v>
      </c>
      <c r="D1310" s="128">
        <f t="shared" si="89"/>
        <v>70803.545970476334</v>
      </c>
      <c r="E1310" s="128">
        <f t="shared" ca="1" si="90"/>
        <v>49316.040606736467</v>
      </c>
      <c r="F1310" s="124">
        <f t="shared" ca="1" si="91"/>
        <v>0.13226879896912425</v>
      </c>
      <c r="G1310" s="128"/>
      <c r="H1310" s="128"/>
      <c r="I1310" s="124"/>
      <c r="J1310" s="125"/>
      <c r="K1310" s="128"/>
    </row>
    <row r="1311" spans="1:11" x14ac:dyDescent="0.3">
      <c r="A1311" s="73">
        <v>41941</v>
      </c>
      <c r="B1311" s="130">
        <v>1982.3000489999999</v>
      </c>
      <c r="C1311" s="125">
        <f t="shared" si="88"/>
        <v>6.4327894186427148E-2</v>
      </c>
      <c r="D1311" s="128">
        <f t="shared" si="89"/>
        <v>64327.894186427147</v>
      </c>
      <c r="E1311" s="128">
        <f t="shared" ca="1" si="90"/>
        <v>49316.040606736467</v>
      </c>
      <c r="F1311" s="124">
        <f t="shared" ca="1" si="91"/>
        <v>0.12852539935754925</v>
      </c>
      <c r="G1311" s="128"/>
      <c r="H1311" s="128"/>
      <c r="I1311" s="124"/>
      <c r="J1311" s="125"/>
      <c r="K1311" s="128"/>
    </row>
    <row r="1312" spans="1:11" x14ac:dyDescent="0.3">
      <c r="A1312" s="73">
        <v>41940</v>
      </c>
      <c r="B1312" s="130">
        <v>1985.0500489999999</v>
      </c>
      <c r="C1312" s="125">
        <f t="shared" si="88"/>
        <v>5.7171060766566528E-2</v>
      </c>
      <c r="D1312" s="128">
        <f t="shared" si="89"/>
        <v>57171.06076656653</v>
      </c>
      <c r="E1312" s="128">
        <f t="shared" ca="1" si="90"/>
        <v>49316.040606736467</v>
      </c>
      <c r="F1312" s="124">
        <f t="shared" ca="1" si="91"/>
        <v>0.12575212672792913</v>
      </c>
      <c r="G1312" s="128"/>
      <c r="H1312" s="128"/>
      <c r="I1312" s="124"/>
      <c r="J1312" s="125"/>
      <c r="K1312" s="128"/>
    </row>
    <row r="1313" spans="1:11" x14ac:dyDescent="0.3">
      <c r="A1313" s="73">
        <v>41939</v>
      </c>
      <c r="B1313" s="130">
        <v>1961.630005</v>
      </c>
      <c r="C1313" s="125">
        <f t="shared" si="88"/>
        <v>4.6347768471082684E-2</v>
      </c>
      <c r="D1313" s="128">
        <f t="shared" si="89"/>
        <v>46347.768471082687</v>
      </c>
      <c r="E1313" s="128">
        <f t="shared" ca="1" si="90"/>
        <v>49316.040606736467</v>
      </c>
      <c r="F1313" s="124">
        <f t="shared" ca="1" si="91"/>
        <v>0.10704594330836148</v>
      </c>
      <c r="G1313" s="128"/>
      <c r="H1313" s="128"/>
      <c r="I1313" s="124"/>
      <c r="J1313" s="125"/>
      <c r="K1313" s="128"/>
    </row>
    <row r="1314" spans="1:11" x14ac:dyDescent="0.3">
      <c r="A1314" s="73">
        <v>41936</v>
      </c>
      <c r="B1314" s="130">
        <v>1964.579956</v>
      </c>
      <c r="C1314" s="125">
        <f t="shared" si="88"/>
        <v>3.0664199633120059E-2</v>
      </c>
      <c r="D1314" s="128">
        <f t="shared" si="89"/>
        <v>30664.199633120061</v>
      </c>
      <c r="E1314" s="128">
        <f t="shared" ca="1" si="90"/>
        <v>49316.040606736467</v>
      </c>
      <c r="F1314" s="124">
        <f t="shared" ca="1" si="91"/>
        <v>0.11490200539326723</v>
      </c>
      <c r="G1314" s="128"/>
      <c r="H1314" s="128"/>
      <c r="I1314" s="124"/>
      <c r="J1314" s="125"/>
      <c r="K1314" s="128"/>
    </row>
    <row r="1315" spans="1:11" x14ac:dyDescent="0.3">
      <c r="A1315" s="73">
        <v>41935</v>
      </c>
      <c r="B1315" s="130">
        <v>1950.8199460000001</v>
      </c>
      <c r="C1315" s="125">
        <f t="shared" si="88"/>
        <v>1.1725893682384081E-2</v>
      </c>
      <c r="D1315" s="128">
        <f t="shared" si="89"/>
        <v>11725.893682384081</v>
      </c>
      <c r="E1315" s="128">
        <f t="shared" ca="1" si="90"/>
        <v>49316.040606736467</v>
      </c>
      <c r="F1315" s="124">
        <f t="shared" ca="1" si="91"/>
        <v>0.10856528059274484</v>
      </c>
      <c r="G1315" s="128"/>
      <c r="H1315" s="128"/>
      <c r="I1315" s="124"/>
      <c r="J1315" s="125"/>
      <c r="K1315" s="128"/>
    </row>
    <row r="1316" spans="1:11" x14ac:dyDescent="0.3">
      <c r="A1316" s="73">
        <v>41934</v>
      </c>
      <c r="B1316" s="130">
        <v>1927.1099850000001</v>
      </c>
      <c r="C1316" s="125">
        <f t="shared" si="88"/>
        <v>-2.1220093393586437E-2</v>
      </c>
      <c r="D1316" s="128">
        <f t="shared" si="89"/>
        <v>-21220.093393586438</v>
      </c>
      <c r="E1316" s="128">
        <f t="shared" ca="1" si="90"/>
        <v>49316.040606736467</v>
      </c>
      <c r="F1316" s="124">
        <f t="shared" ca="1" si="91"/>
        <v>9.9904709512093959E-2</v>
      </c>
      <c r="G1316" s="128"/>
      <c r="H1316" s="128"/>
      <c r="I1316" s="124"/>
      <c r="J1316" s="125"/>
      <c r="K1316" s="128"/>
    </row>
    <row r="1317" spans="1:11" x14ac:dyDescent="0.3">
      <c r="A1317" s="73">
        <v>41933</v>
      </c>
      <c r="B1317" s="130">
        <v>1941.280029</v>
      </c>
      <c r="C1317" s="125">
        <f t="shared" si="88"/>
        <v>3.1936608323330784E-3</v>
      </c>
      <c r="D1317" s="128">
        <f t="shared" si="89"/>
        <v>3193.6608323330784</v>
      </c>
      <c r="E1317" s="128">
        <f t="shared" ca="1" si="90"/>
        <v>49316.040606736467</v>
      </c>
      <c r="F1317" s="124">
        <f t="shared" ca="1" si="91"/>
        <v>0.11160229929453425</v>
      </c>
      <c r="G1317" s="128"/>
      <c r="H1317" s="128"/>
      <c r="I1317" s="124"/>
      <c r="J1317" s="125"/>
      <c r="K1317" s="128"/>
    </row>
    <row r="1318" spans="1:11" x14ac:dyDescent="0.3">
      <c r="A1318" s="73">
        <v>41932</v>
      </c>
      <c r="B1318" s="130">
        <v>1904.01001</v>
      </c>
      <c r="C1318" s="125">
        <f t="shared" si="88"/>
        <v>-3.0949368222669804E-2</v>
      </c>
      <c r="D1318" s="128">
        <f t="shared" si="89"/>
        <v>-30949.368222669804</v>
      </c>
      <c r="E1318" s="128">
        <f t="shared" ca="1" si="90"/>
        <v>49316.040606736467</v>
      </c>
      <c r="F1318" s="124">
        <f t="shared" ca="1" si="91"/>
        <v>8.5109999176574469E-2</v>
      </c>
      <c r="G1318" s="128"/>
      <c r="H1318" s="128"/>
      <c r="I1318" s="124"/>
      <c r="J1318" s="125"/>
      <c r="K1318" s="128"/>
    </row>
    <row r="1319" spans="1:11" x14ac:dyDescent="0.3">
      <c r="A1319" s="73">
        <v>41929</v>
      </c>
      <c r="B1319" s="130">
        <v>1886.76001</v>
      </c>
      <c r="C1319" s="125">
        <f t="shared" si="88"/>
        <v>-4.1231776518338092E-2</v>
      </c>
      <c r="D1319" s="128">
        <f t="shared" si="89"/>
        <v>-41231.776518338091</v>
      </c>
      <c r="E1319" s="128">
        <f t="shared" ca="1" si="90"/>
        <v>49316.040606736467</v>
      </c>
      <c r="F1319" s="124">
        <f t="shared" ca="1" si="91"/>
        <v>8.1448519041389389E-2</v>
      </c>
      <c r="G1319" s="128"/>
      <c r="H1319" s="128"/>
      <c r="I1319" s="124"/>
      <c r="J1319" s="125"/>
      <c r="K1319" s="128"/>
    </row>
    <row r="1320" spans="1:11" x14ac:dyDescent="0.3">
      <c r="A1320" s="73">
        <v>41928</v>
      </c>
      <c r="B1320" s="130">
        <v>1862.76001</v>
      </c>
      <c r="C1320" s="125">
        <f t="shared" si="88"/>
        <v>-4.285855403907346E-2</v>
      </c>
      <c r="D1320" s="128">
        <f t="shared" si="89"/>
        <v>-42858.55403907346</v>
      </c>
      <c r="E1320" s="128">
        <f t="shared" ca="1" si="90"/>
        <v>49316.040606736467</v>
      </c>
      <c r="F1320" s="124">
        <f t="shared" ca="1" si="91"/>
        <v>6.7790203496703949E-2</v>
      </c>
      <c r="G1320" s="128"/>
      <c r="H1320" s="128"/>
      <c r="I1320" s="124"/>
      <c r="J1320" s="125"/>
      <c r="K1320" s="128"/>
    </row>
    <row r="1321" spans="1:11" x14ac:dyDescent="0.3">
      <c r="A1321" s="73">
        <v>41927</v>
      </c>
      <c r="B1321" s="130">
        <v>1862.48999</v>
      </c>
      <c r="C1321" s="125">
        <f t="shared" si="88"/>
        <v>-4.299237603190853E-2</v>
      </c>
      <c r="D1321" s="128">
        <f t="shared" si="89"/>
        <v>-42992.376031908527</v>
      </c>
      <c r="E1321" s="128">
        <f t="shared" ca="1" si="90"/>
        <v>49316.040606736467</v>
      </c>
      <c r="F1321" s="124">
        <f t="shared" ca="1" si="91"/>
        <v>7.4627103371865955E-2</v>
      </c>
      <c r="G1321" s="128"/>
      <c r="H1321" s="128"/>
      <c r="I1321" s="124"/>
      <c r="J1321" s="125"/>
      <c r="K1321" s="128"/>
    </row>
    <row r="1322" spans="1:11" x14ac:dyDescent="0.3">
      <c r="A1322" s="73">
        <v>41926</v>
      </c>
      <c r="B1322" s="130">
        <v>1877.6999510000001</v>
      </c>
      <c r="C1322" s="125">
        <f t="shared" si="88"/>
        <v>-4.7959522245500708E-2</v>
      </c>
      <c r="D1322" s="128">
        <f t="shared" si="89"/>
        <v>-47959.52224550071</v>
      </c>
      <c r="E1322" s="128">
        <f t="shared" ca="1" si="90"/>
        <v>49316.040606736467</v>
      </c>
      <c r="F1322" s="124">
        <f t="shared" ca="1" si="91"/>
        <v>9.0709427874073434E-2</v>
      </c>
      <c r="G1322" s="128"/>
      <c r="H1322" s="128"/>
      <c r="I1322" s="124"/>
      <c r="J1322" s="125"/>
      <c r="K1322" s="128"/>
    </row>
    <row r="1323" spans="1:11" x14ac:dyDescent="0.3">
      <c r="A1323" s="73">
        <v>41925</v>
      </c>
      <c r="B1323" s="130">
        <v>1874.73999</v>
      </c>
      <c r="C1323" s="125">
        <f t="shared" si="88"/>
        <v>-5.2108431816506595E-2</v>
      </c>
      <c r="D1323" s="128">
        <f t="shared" si="89"/>
        <v>-52108.431816506592</v>
      </c>
      <c r="E1323" s="128">
        <f t="shared" ca="1" si="90"/>
        <v>49316.040606736467</v>
      </c>
      <c r="F1323" s="124">
        <f t="shared" ca="1" si="91"/>
        <v>0.10404810481441285</v>
      </c>
      <c r="G1323" s="128"/>
      <c r="H1323" s="128"/>
      <c r="I1323" s="124"/>
      <c r="J1323" s="125"/>
      <c r="K1323" s="128"/>
    </row>
    <row r="1324" spans="1:11" x14ac:dyDescent="0.3">
      <c r="A1324" s="73">
        <v>41922</v>
      </c>
      <c r="B1324" s="130">
        <v>1906.130005</v>
      </c>
      <c r="C1324" s="125">
        <f t="shared" si="88"/>
        <v>-3.8691767873819227E-2</v>
      </c>
      <c r="D1324" s="128">
        <f t="shared" si="89"/>
        <v>-38691.767873819226</v>
      </c>
      <c r="E1324" s="128">
        <f t="shared" ca="1" si="90"/>
        <v>43833.634334339324</v>
      </c>
      <c r="F1324" s="124">
        <f t="shared" ca="1" si="91"/>
        <v>0.11460464539799697</v>
      </c>
      <c r="G1324" s="128"/>
      <c r="H1324" s="128"/>
      <c r="I1324" s="124"/>
      <c r="J1324" s="125"/>
      <c r="K1324" s="128"/>
    </row>
    <row r="1325" spans="1:11" x14ac:dyDescent="0.3">
      <c r="A1325" s="73">
        <v>41921</v>
      </c>
      <c r="B1325" s="130">
        <v>1928.209961</v>
      </c>
      <c r="C1325" s="125">
        <f t="shared" si="88"/>
        <v>-1.9216796215732468E-2</v>
      </c>
      <c r="D1325" s="128">
        <f t="shared" si="89"/>
        <v>-19216.796215732469</v>
      </c>
      <c r="E1325" s="128">
        <f t="shared" ca="1" si="90"/>
        <v>43833.634334339324</v>
      </c>
      <c r="F1325" s="124">
        <f t="shared" ca="1" si="91"/>
        <v>0.13211015528029457</v>
      </c>
      <c r="G1325" s="128"/>
      <c r="H1325" s="128"/>
      <c r="I1325" s="124"/>
      <c r="J1325" s="125"/>
      <c r="K1325" s="128"/>
    </row>
    <row r="1326" spans="1:11" x14ac:dyDescent="0.3">
      <c r="A1326" s="73">
        <v>41920</v>
      </c>
      <c r="B1326" s="130">
        <v>1968.8900149999999</v>
      </c>
      <c r="C1326" s="125">
        <f t="shared" si="88"/>
        <v>-1.4717526536976999E-2</v>
      </c>
      <c r="D1326" s="128">
        <f t="shared" si="89"/>
        <v>-14717.526536976999</v>
      </c>
      <c r="E1326" s="128">
        <f t="shared" ca="1" si="90"/>
        <v>43833.634334339324</v>
      </c>
      <c r="F1326" s="124">
        <f t="shared" ca="1" si="91"/>
        <v>0.16326153658810871</v>
      </c>
      <c r="G1326" s="128"/>
      <c r="H1326" s="128"/>
      <c r="I1326" s="124"/>
      <c r="J1326" s="125"/>
      <c r="K1326" s="128"/>
    </row>
    <row r="1327" spans="1:11" x14ac:dyDescent="0.3">
      <c r="A1327" s="73">
        <v>41919</v>
      </c>
      <c r="B1327" s="130">
        <v>1935.099976</v>
      </c>
      <c r="C1327" s="125">
        <f t="shared" si="88"/>
        <v>-2.4042144837352342E-2</v>
      </c>
      <c r="D1327" s="128">
        <f t="shared" si="89"/>
        <v>-24042.144837352342</v>
      </c>
      <c r="E1327" s="128">
        <f t="shared" ca="1" si="90"/>
        <v>43833.634334339324</v>
      </c>
      <c r="F1327" s="124">
        <f t="shared" ca="1" si="91"/>
        <v>0.16825642837590293</v>
      </c>
      <c r="G1327" s="128"/>
      <c r="H1327" s="128"/>
      <c r="I1327" s="124"/>
      <c r="J1327" s="125"/>
      <c r="K1327" s="128"/>
    </row>
    <row r="1328" spans="1:11" x14ac:dyDescent="0.3">
      <c r="A1328" s="73">
        <v>41918</v>
      </c>
      <c r="B1328" s="130">
        <v>1964.8199460000001</v>
      </c>
      <c r="C1328" s="125">
        <f t="shared" si="88"/>
        <v>-1.4777235218392359E-2</v>
      </c>
      <c r="D1328" s="128">
        <f t="shared" si="89"/>
        <v>-14777.235218392359</v>
      </c>
      <c r="E1328" s="128">
        <f t="shared" ca="1" si="90"/>
        <v>43833.634334339324</v>
      </c>
      <c r="F1328" s="124">
        <f t="shared" ca="1" si="91"/>
        <v>0.18687970289474487</v>
      </c>
      <c r="G1328" s="128"/>
      <c r="H1328" s="128"/>
      <c r="I1328" s="124"/>
      <c r="J1328" s="125"/>
      <c r="K1328" s="128"/>
    </row>
    <row r="1329" spans="1:11" x14ac:dyDescent="0.3">
      <c r="A1329" s="73">
        <v>41915</v>
      </c>
      <c r="B1329" s="130">
        <v>1967.900024</v>
      </c>
      <c r="C1329" s="125">
        <f t="shared" si="88"/>
        <v>-2.1140071375168268E-2</v>
      </c>
      <c r="D1329" s="128">
        <f t="shared" si="89"/>
        <v>-21140.071375168267</v>
      </c>
      <c r="E1329" s="128">
        <f t="shared" ca="1" si="90"/>
        <v>43833.634334339324</v>
      </c>
      <c r="F1329" s="124">
        <f t="shared" ca="1" si="91"/>
        <v>0.17408063257428052</v>
      </c>
      <c r="G1329" s="128"/>
      <c r="H1329" s="128"/>
      <c r="I1329" s="124"/>
      <c r="J1329" s="125"/>
      <c r="K1329" s="128"/>
    </row>
    <row r="1330" spans="1:11" x14ac:dyDescent="0.3">
      <c r="A1330" s="73">
        <v>41914</v>
      </c>
      <c r="B1330" s="130">
        <v>1946.170044</v>
      </c>
      <c r="C1330" s="125">
        <f t="shared" si="88"/>
        <v>-3.2410876961937785E-2</v>
      </c>
      <c r="D1330" s="128">
        <f t="shared" si="89"/>
        <v>-32410.876961937785</v>
      </c>
      <c r="E1330" s="128">
        <f t="shared" ca="1" si="90"/>
        <v>43833.634334339324</v>
      </c>
      <c r="F1330" s="124">
        <f t="shared" ca="1" si="91"/>
        <v>0.15123930434782595</v>
      </c>
      <c r="G1330" s="128"/>
      <c r="H1330" s="128"/>
      <c r="I1330" s="124"/>
      <c r="J1330" s="125"/>
      <c r="K1330" s="128"/>
    </row>
    <row r="1331" spans="1:11" x14ac:dyDescent="0.3">
      <c r="A1331" s="73">
        <v>41913</v>
      </c>
      <c r="B1331" s="130">
        <v>1946.160034</v>
      </c>
      <c r="C1331" s="125">
        <f t="shared" si="88"/>
        <v>-2.7683225415495949E-2</v>
      </c>
      <c r="D1331" s="128">
        <f t="shared" si="89"/>
        <v>-27683.225415495948</v>
      </c>
      <c r="E1331" s="128">
        <f t="shared" ca="1" si="90"/>
        <v>43833.634334339324</v>
      </c>
      <c r="F1331" s="124">
        <f t="shared" ca="1" si="91"/>
        <v>0.1593532904709638</v>
      </c>
      <c r="G1331" s="128"/>
      <c r="H1331" s="128"/>
      <c r="I1331" s="124"/>
      <c r="J1331" s="125"/>
      <c r="K1331" s="128"/>
    </row>
    <row r="1332" spans="1:11" x14ac:dyDescent="0.3">
      <c r="A1332" s="73">
        <v>41912</v>
      </c>
      <c r="B1332" s="130">
        <v>1972.290039</v>
      </c>
      <c r="C1332" s="125">
        <f t="shared" si="88"/>
        <v>-1.3351780041338968E-2</v>
      </c>
      <c r="D1332" s="128">
        <f t="shared" si="89"/>
        <v>-13351.780041338967</v>
      </c>
      <c r="E1332" s="128">
        <f t="shared" ca="1" si="90"/>
        <v>43833.634334339324</v>
      </c>
      <c r="F1332" s="124">
        <f t="shared" ca="1" si="91"/>
        <v>0.16436919292616659</v>
      </c>
      <c r="G1332" s="128"/>
      <c r="H1332" s="128"/>
      <c r="I1332" s="124"/>
      <c r="J1332" s="125"/>
      <c r="K1332" s="128"/>
    </row>
    <row r="1333" spans="1:11" x14ac:dyDescent="0.3">
      <c r="A1333" s="73">
        <v>41911</v>
      </c>
      <c r="B1333" s="130">
        <v>1977.8000489999999</v>
      </c>
      <c r="C1333" s="125">
        <f t="shared" si="88"/>
        <v>-3.1902929667151358E-3</v>
      </c>
      <c r="D1333" s="128">
        <f t="shared" si="89"/>
        <v>-3190.2929667151357</v>
      </c>
      <c r="E1333" s="128">
        <f t="shared" ca="1" si="90"/>
        <v>43833.634334339324</v>
      </c>
      <c r="F1333" s="124">
        <f t="shared" ca="1" si="91"/>
        <v>0.16684368672566374</v>
      </c>
      <c r="G1333" s="128"/>
      <c r="H1333" s="128"/>
      <c r="I1333" s="124"/>
      <c r="J1333" s="125"/>
      <c r="K1333" s="128"/>
    </row>
    <row r="1334" spans="1:11" x14ac:dyDescent="0.3">
      <c r="A1334" s="73">
        <v>41908</v>
      </c>
      <c r="B1334" s="130">
        <v>1982.849976</v>
      </c>
      <c r="C1334" s="125">
        <f t="shared" si="88"/>
        <v>-1.3548268718645007E-3</v>
      </c>
      <c r="D1334" s="128">
        <f t="shared" si="89"/>
        <v>-1354.8268718645006</v>
      </c>
      <c r="E1334" s="128">
        <f t="shared" ca="1" si="90"/>
        <v>43833.634334339324</v>
      </c>
      <c r="F1334" s="124">
        <f t="shared" ca="1" si="91"/>
        <v>0.17917987465147411</v>
      </c>
      <c r="G1334" s="128"/>
      <c r="H1334" s="128"/>
      <c r="I1334" s="124"/>
      <c r="J1334" s="125"/>
      <c r="K1334" s="128"/>
    </row>
    <row r="1335" spans="1:11" x14ac:dyDescent="0.3">
      <c r="A1335" s="73">
        <v>41907</v>
      </c>
      <c r="B1335" s="130">
        <v>1965.98999</v>
      </c>
      <c r="C1335" s="125">
        <f t="shared" si="88"/>
        <v>-1.5750062215200922E-2</v>
      </c>
      <c r="D1335" s="128">
        <f t="shared" si="89"/>
        <v>-15750.062215200922</v>
      </c>
      <c r="E1335" s="128">
        <f t="shared" ca="1" si="90"/>
        <v>43833.634334339324</v>
      </c>
      <c r="F1335" s="124">
        <f t="shared" ca="1" si="91"/>
        <v>0.16210432392492979</v>
      </c>
      <c r="G1335" s="128"/>
      <c r="H1335" s="128"/>
      <c r="I1335" s="124"/>
      <c r="J1335" s="125"/>
      <c r="K1335" s="128"/>
    </row>
    <row r="1336" spans="1:11" x14ac:dyDescent="0.3">
      <c r="A1336" s="73">
        <v>41906</v>
      </c>
      <c r="B1336" s="130">
        <v>1998.3000489999999</v>
      </c>
      <c r="C1336" s="125">
        <f t="shared" si="88"/>
        <v>1.3078725038280226E-3</v>
      </c>
      <c r="D1336" s="128">
        <f t="shared" si="89"/>
        <v>1307.8725038280227</v>
      </c>
      <c r="E1336" s="128">
        <f t="shared" ca="1" si="90"/>
        <v>43833.634334339324</v>
      </c>
      <c r="F1336" s="124">
        <f t="shared" ca="1" si="91"/>
        <v>0.1763909395225669</v>
      </c>
      <c r="G1336" s="128"/>
      <c r="H1336" s="128"/>
      <c r="I1336" s="124"/>
      <c r="J1336" s="125"/>
      <c r="K1336" s="128"/>
    </row>
    <row r="1337" spans="1:11" x14ac:dyDescent="0.3">
      <c r="A1337" s="73">
        <v>41905</v>
      </c>
      <c r="B1337" s="130">
        <v>1982.7700199999999</v>
      </c>
      <c r="C1337" s="125">
        <f t="shared" si="88"/>
        <v>-2.851441918406028E-3</v>
      </c>
      <c r="D1337" s="128">
        <f t="shared" si="89"/>
        <v>-2851.441918406028</v>
      </c>
      <c r="E1337" s="128">
        <f t="shared" ca="1" si="90"/>
        <v>43833.634334339324</v>
      </c>
      <c r="F1337" s="124">
        <f t="shared" ca="1" si="91"/>
        <v>0.17131683369486894</v>
      </c>
      <c r="G1337" s="128"/>
      <c r="H1337" s="128"/>
      <c r="I1337" s="124"/>
      <c r="J1337" s="125"/>
      <c r="K1337" s="128"/>
    </row>
    <row r="1338" spans="1:11" x14ac:dyDescent="0.3">
      <c r="A1338" s="73">
        <v>41904</v>
      </c>
      <c r="B1338" s="130">
        <v>1994.290039</v>
      </c>
      <c r="C1338" s="125">
        <f t="shared" si="88"/>
        <v>-3.6222108270300701E-3</v>
      </c>
      <c r="D1338" s="128">
        <f t="shared" si="89"/>
        <v>-3622.21082703007</v>
      </c>
      <c r="E1338" s="128">
        <f t="shared" ca="1" si="90"/>
        <v>43833.634334339324</v>
      </c>
      <c r="F1338" s="124">
        <f t="shared" ca="1" si="91"/>
        <v>0.17489483292563257</v>
      </c>
      <c r="G1338" s="128"/>
      <c r="H1338" s="128"/>
      <c r="I1338" s="124"/>
      <c r="J1338" s="125"/>
      <c r="K1338" s="128"/>
    </row>
    <row r="1339" spans="1:11" x14ac:dyDescent="0.3">
      <c r="A1339" s="73">
        <v>41901</v>
      </c>
      <c r="B1339" s="130">
        <v>2010.400024</v>
      </c>
      <c r="C1339" s="125">
        <f t="shared" si="88"/>
        <v>1.3398663413812795E-3</v>
      </c>
      <c r="D1339" s="128">
        <f t="shared" si="89"/>
        <v>1339.8663413812794</v>
      </c>
      <c r="E1339" s="128">
        <f t="shared" ca="1" si="90"/>
        <v>43833.634334339324</v>
      </c>
      <c r="F1339" s="124">
        <f t="shared" ca="1" si="91"/>
        <v>0.18130967903241735</v>
      </c>
      <c r="G1339" s="128"/>
      <c r="H1339" s="128"/>
      <c r="I1339" s="124"/>
      <c r="J1339" s="125"/>
      <c r="K1339" s="128"/>
    </row>
    <row r="1340" spans="1:11" x14ac:dyDescent="0.3">
      <c r="A1340" s="73">
        <v>41900</v>
      </c>
      <c r="B1340" s="130">
        <v>2011.3599850000001</v>
      </c>
      <c r="C1340" s="125">
        <f t="shared" si="88"/>
        <v>6.8630444949249192E-3</v>
      </c>
      <c r="D1340" s="128">
        <f t="shared" si="89"/>
        <v>6863.0444949249195</v>
      </c>
      <c r="E1340" s="128">
        <f t="shared" ca="1" si="90"/>
        <v>43833.634334339324</v>
      </c>
      <c r="F1340" s="124">
        <f t="shared" ca="1" si="91"/>
        <v>0.17629579627345482</v>
      </c>
      <c r="G1340" s="128"/>
      <c r="H1340" s="128"/>
      <c r="I1340" s="124"/>
      <c r="J1340" s="125"/>
      <c r="K1340" s="128"/>
    </row>
    <row r="1341" spans="1:11" x14ac:dyDescent="0.3">
      <c r="A1341" s="73">
        <v>41899</v>
      </c>
      <c r="B1341" s="130">
        <v>2001.5699460000001</v>
      </c>
      <c r="C1341" s="125">
        <f t="shared" si="88"/>
        <v>4.2483456571651423E-4</v>
      </c>
      <c r="D1341" s="128">
        <f t="shared" si="89"/>
        <v>424.83456571651425</v>
      </c>
      <c r="E1341" s="128">
        <f t="shared" ca="1" si="90"/>
        <v>43833.634334339324</v>
      </c>
      <c r="F1341" s="124">
        <f t="shared" ca="1" si="91"/>
        <v>0.16212245289092952</v>
      </c>
      <c r="G1341" s="128"/>
      <c r="H1341" s="128"/>
      <c r="I1341" s="124"/>
      <c r="J1341" s="125"/>
      <c r="K1341" s="128"/>
    </row>
    <row r="1342" spans="1:11" x14ac:dyDescent="0.3">
      <c r="A1342" s="73">
        <v>41898</v>
      </c>
      <c r="B1342" s="130">
        <v>1998.9799800000001</v>
      </c>
      <c r="C1342" s="125">
        <f t="shared" si="88"/>
        <v>-1.6481455901291575E-3</v>
      </c>
      <c r="D1342" s="128">
        <f t="shared" si="89"/>
        <v>-1648.1455901291574</v>
      </c>
      <c r="E1342" s="128">
        <f t="shared" ca="1" si="90"/>
        <v>43833.634334339324</v>
      </c>
      <c r="F1342" s="124">
        <f t="shared" ca="1" si="91"/>
        <v>0.15847973760397172</v>
      </c>
      <c r="G1342" s="128"/>
      <c r="H1342" s="128"/>
      <c r="I1342" s="124"/>
      <c r="J1342" s="125"/>
      <c r="K1342" s="128"/>
    </row>
    <row r="1343" spans="1:11" x14ac:dyDescent="0.3">
      <c r="A1343" s="73">
        <v>41897</v>
      </c>
      <c r="B1343" s="130">
        <v>1984.130005</v>
      </c>
      <c r="C1343" s="125">
        <f t="shared" si="88"/>
        <v>-9.6038125997789381E-3</v>
      </c>
      <c r="D1343" s="128">
        <f t="shared" si="89"/>
        <v>-9603.8125997789375</v>
      </c>
      <c r="E1343" s="128">
        <f t="shared" ca="1" si="90"/>
        <v>43833.634334339324</v>
      </c>
      <c r="F1343" s="124">
        <f t="shared" ca="1" si="91"/>
        <v>0.16387643619115644</v>
      </c>
      <c r="G1343" s="128"/>
      <c r="H1343" s="128"/>
      <c r="I1343" s="124"/>
      <c r="J1343" s="125"/>
      <c r="K1343" s="128"/>
    </row>
    <row r="1344" spans="1:11" x14ac:dyDescent="0.3">
      <c r="A1344" s="73">
        <v>41894</v>
      </c>
      <c r="B1344" s="130">
        <v>1985.540039</v>
      </c>
      <c r="C1344" s="125">
        <f t="shared" si="88"/>
        <v>-5.6091183910229603E-3</v>
      </c>
      <c r="D1344" s="128">
        <f t="shared" si="89"/>
        <v>-5609.1183910229602</v>
      </c>
      <c r="E1344" s="128">
        <f t="shared" ca="1" si="90"/>
        <v>43833.634334339324</v>
      </c>
      <c r="F1344" s="124">
        <f t="shared" ca="1" si="91"/>
        <v>0.16961596787864242</v>
      </c>
      <c r="G1344" s="128"/>
      <c r="H1344" s="128"/>
      <c r="I1344" s="124"/>
      <c r="J1344" s="125"/>
      <c r="K1344" s="128"/>
    </row>
    <row r="1345" spans="1:11" x14ac:dyDescent="0.3">
      <c r="A1345" s="73">
        <v>41893</v>
      </c>
      <c r="B1345" s="130">
        <v>1997.4499510000001</v>
      </c>
      <c r="C1345" s="125">
        <f t="shared" si="88"/>
        <v>-1.3349419068229285E-3</v>
      </c>
      <c r="D1345" s="128">
        <f t="shared" si="89"/>
        <v>-1334.9419068229286</v>
      </c>
      <c r="E1345" s="128">
        <f t="shared" ca="1" si="90"/>
        <v>43833.634334339324</v>
      </c>
      <c r="F1345" s="124">
        <f t="shared" ca="1" si="91"/>
        <v>0.18333044794892417</v>
      </c>
      <c r="G1345" s="128"/>
      <c r="H1345" s="128"/>
      <c r="I1345" s="124"/>
      <c r="J1345" s="125"/>
      <c r="K1345" s="128"/>
    </row>
    <row r="1346" spans="1:11" x14ac:dyDescent="0.3">
      <c r="A1346" s="73">
        <v>41892</v>
      </c>
      <c r="B1346" s="130">
        <v>1995.6899410000001</v>
      </c>
      <c r="C1346" s="125">
        <f t="shared" si="88"/>
        <v>-2.1650178281714672E-3</v>
      </c>
      <c r="D1346" s="128">
        <f t="shared" si="89"/>
        <v>-2165.017828171467</v>
      </c>
      <c r="E1346" s="128">
        <f t="shared" ca="1" si="90"/>
        <v>43833.634334339324</v>
      </c>
      <c r="F1346" s="124">
        <f t="shared" ca="1" si="91"/>
        <v>0.18549731429953198</v>
      </c>
      <c r="G1346" s="128"/>
      <c r="H1346" s="128"/>
      <c r="I1346" s="124"/>
      <c r="J1346" s="125"/>
      <c r="K1346" s="128"/>
    </row>
    <row r="1347" spans="1:11" x14ac:dyDescent="0.3">
      <c r="A1347" s="73">
        <v>41891</v>
      </c>
      <c r="B1347" s="130">
        <v>1988.4399410000001</v>
      </c>
      <c r="C1347" s="125">
        <f t="shared" si="88"/>
        <v>-4.7449861812387528E-3</v>
      </c>
      <c r="D1347" s="128">
        <f t="shared" si="89"/>
        <v>-4744.9861812387526</v>
      </c>
      <c r="E1347" s="128">
        <f t="shared" ca="1" si="90"/>
        <v>43833.634334339324</v>
      </c>
      <c r="F1347" s="124">
        <f t="shared" ca="1" si="91"/>
        <v>0.17719769059457335</v>
      </c>
      <c r="G1347" s="128"/>
      <c r="H1347" s="128"/>
      <c r="I1347" s="124"/>
      <c r="J1347" s="125"/>
      <c r="K1347" s="128"/>
    </row>
    <row r="1348" spans="1:11" x14ac:dyDescent="0.3">
      <c r="A1348" s="73">
        <v>41890</v>
      </c>
      <c r="B1348" s="130">
        <v>2001.540039</v>
      </c>
      <c r="C1348" s="125">
        <f t="shared" si="88"/>
        <v>6.6083357681552268E-3</v>
      </c>
      <c r="D1348" s="128">
        <f t="shared" si="89"/>
        <v>6608.335768155227</v>
      </c>
      <c r="E1348" s="128">
        <f t="shared" ca="1" si="90"/>
        <v>43833.634334339324</v>
      </c>
      <c r="F1348" s="124">
        <f t="shared" ca="1" si="91"/>
        <v>0.1885700336021594</v>
      </c>
      <c r="G1348" s="128"/>
      <c r="H1348" s="128"/>
      <c r="I1348" s="124"/>
      <c r="J1348" s="125"/>
      <c r="K1348" s="128"/>
    </row>
    <row r="1349" spans="1:11" x14ac:dyDescent="0.3">
      <c r="A1349" s="73">
        <v>41887</v>
      </c>
      <c r="B1349" s="130">
        <v>2007.709961</v>
      </c>
      <c r="C1349" s="125">
        <f t="shared" si="88"/>
        <v>7.6993560626272828E-3</v>
      </c>
      <c r="D1349" s="128">
        <f t="shared" si="89"/>
        <v>7699.3560626272829</v>
      </c>
      <c r="E1349" s="128">
        <f t="shared" ca="1" si="90"/>
        <v>43833.634334339324</v>
      </c>
      <c r="F1349" s="124">
        <f t="shared" ca="1" si="91"/>
        <v>0.20099180350579959</v>
      </c>
      <c r="G1349" s="128"/>
      <c r="H1349" s="128"/>
      <c r="I1349" s="124"/>
      <c r="J1349" s="125"/>
      <c r="K1349" s="128"/>
    </row>
    <row r="1350" spans="1:11" x14ac:dyDescent="0.3">
      <c r="A1350" s="73">
        <v>41886</v>
      </c>
      <c r="B1350" s="130">
        <v>1997.650024</v>
      </c>
      <c r="C1350" s="125">
        <f t="shared" si="88"/>
        <v>5.6078317974346259E-3</v>
      </c>
      <c r="D1350" s="128">
        <f t="shared" si="89"/>
        <v>5607.8317974346255</v>
      </c>
      <c r="E1350" s="128">
        <f t="shared" ca="1" si="90"/>
        <v>43833.634334339324</v>
      </c>
      <c r="F1350" s="124">
        <f t="shared" ca="1" si="91"/>
        <v>0.20691528416762472</v>
      </c>
      <c r="G1350" s="128"/>
      <c r="H1350" s="128"/>
      <c r="I1350" s="124"/>
      <c r="J1350" s="125"/>
      <c r="K1350" s="128"/>
    </row>
    <row r="1351" spans="1:11" x14ac:dyDescent="0.3">
      <c r="A1351" s="73">
        <v>41885</v>
      </c>
      <c r="B1351" s="130">
        <v>2000.719971</v>
      </c>
      <c r="C1351" s="125">
        <f t="shared" si="88"/>
        <v>9.6487662654272111E-3</v>
      </c>
      <c r="D1351" s="128">
        <f t="shared" si="89"/>
        <v>9648.7662654272117</v>
      </c>
      <c r="E1351" s="128">
        <f t="shared" ca="1" si="90"/>
        <v>43833.634334339324</v>
      </c>
      <c r="F1351" s="124">
        <f t="shared" ca="1" si="91"/>
        <v>0.20883584128185761</v>
      </c>
      <c r="G1351" s="128"/>
      <c r="H1351" s="128"/>
      <c r="I1351" s="124"/>
      <c r="J1351" s="125"/>
      <c r="K1351" s="128"/>
    </row>
    <row r="1352" spans="1:11" x14ac:dyDescent="0.3">
      <c r="A1352" s="73">
        <v>41884</v>
      </c>
      <c r="B1352" s="130">
        <v>2002.280029</v>
      </c>
      <c r="C1352" s="125">
        <f t="shared" ref="C1352:C1415" si="92">B1352/B1362-1</f>
        <v>1.5488877415322788E-2</v>
      </c>
      <c r="D1352" s="128">
        <f t="shared" ref="D1352:D1415" si="93">C1352*$B$5</f>
        <v>15488.877415322788</v>
      </c>
      <c r="E1352" s="128">
        <f t="shared" ref="E1352:E1415" ca="1" si="94">ABS(_xlfn.PERCENTILE.INC(OFFSET(D1352,0,0,Window),1-VaRLevel))</f>
        <v>43833.634334339324</v>
      </c>
      <c r="F1352" s="124">
        <f t="shared" ca="1" si="91"/>
        <v>0.21124209493469892</v>
      </c>
      <c r="G1352" s="128"/>
      <c r="H1352" s="128"/>
      <c r="I1352" s="124"/>
      <c r="J1352" s="125"/>
      <c r="K1352" s="128"/>
    </row>
    <row r="1353" spans="1:11" x14ac:dyDescent="0.3">
      <c r="A1353" s="73">
        <v>41880</v>
      </c>
      <c r="B1353" s="130">
        <v>2003.369995</v>
      </c>
      <c r="C1353" s="125">
        <f t="shared" si="92"/>
        <v>2.4710205590671386E-2</v>
      </c>
      <c r="D1353" s="128">
        <f t="shared" si="93"/>
        <v>24710.205590671387</v>
      </c>
      <c r="E1353" s="128">
        <f t="shared" ca="1" si="94"/>
        <v>43833.634334339324</v>
      </c>
      <c r="F1353" s="124">
        <f t="shared" ref="F1353:F1416" ca="1" si="95">B1353/OFFSET(B1353,250,0)-1</f>
        <v>0.22173839658319894</v>
      </c>
      <c r="G1353" s="128"/>
      <c r="H1353" s="128"/>
      <c r="I1353" s="124"/>
      <c r="J1353" s="125"/>
      <c r="K1353" s="128"/>
    </row>
    <row r="1354" spans="1:11" x14ac:dyDescent="0.3">
      <c r="A1354" s="73">
        <v>41879</v>
      </c>
      <c r="B1354" s="130">
        <v>1996.73999</v>
      </c>
      <c r="C1354" s="125">
        <f t="shared" si="92"/>
        <v>2.1256321592977967E-2</v>
      </c>
      <c r="D1354" s="128">
        <f t="shared" si="93"/>
        <v>21256.321592977965</v>
      </c>
      <c r="E1354" s="128">
        <f t="shared" ca="1" si="94"/>
        <v>43833.634334339324</v>
      </c>
      <c r="F1354" s="124">
        <f t="shared" ca="1" si="95"/>
        <v>0.22276589616478626</v>
      </c>
      <c r="G1354" s="128"/>
      <c r="H1354" s="128"/>
      <c r="I1354" s="124"/>
      <c r="J1354" s="125"/>
      <c r="K1354" s="128"/>
    </row>
    <row r="1355" spans="1:11" x14ac:dyDescent="0.3">
      <c r="A1355" s="73">
        <v>41878</v>
      </c>
      <c r="B1355" s="130">
        <v>2000.119995</v>
      </c>
      <c r="C1355" s="125">
        <f t="shared" si="92"/>
        <v>2.7430768058833488E-2</v>
      </c>
      <c r="D1355" s="128">
        <f t="shared" si="93"/>
        <v>27430.768058833488</v>
      </c>
      <c r="E1355" s="128">
        <f t="shared" ca="1" si="94"/>
        <v>43833.634334339324</v>
      </c>
      <c r="F1355" s="124">
        <f t="shared" ca="1" si="95"/>
        <v>0.22094772903807303</v>
      </c>
      <c r="G1355" s="128"/>
      <c r="H1355" s="128"/>
      <c r="I1355" s="124"/>
      <c r="J1355" s="125"/>
      <c r="K1355" s="128"/>
    </row>
    <row r="1356" spans="1:11" x14ac:dyDescent="0.3">
      <c r="A1356" s="73">
        <v>41877</v>
      </c>
      <c r="B1356" s="130">
        <v>2000.0200199999999</v>
      </c>
      <c r="C1356" s="125">
        <f t="shared" si="92"/>
        <v>3.4270210730446005E-2</v>
      </c>
      <c r="D1356" s="128">
        <f t="shared" si="93"/>
        <v>34270.210730446008</v>
      </c>
      <c r="E1356" s="128">
        <f t="shared" ca="1" si="94"/>
        <v>43833.634334339324</v>
      </c>
      <c r="F1356" s="124">
        <f t="shared" ca="1" si="95"/>
        <v>0.22328379147383903</v>
      </c>
      <c r="G1356" s="128"/>
      <c r="H1356" s="128"/>
      <c r="I1356" s="124"/>
      <c r="J1356" s="125"/>
      <c r="K1356" s="128"/>
    </row>
    <row r="1357" spans="1:11" x14ac:dyDescent="0.3">
      <c r="A1357" s="73">
        <v>41876</v>
      </c>
      <c r="B1357" s="130">
        <v>1997.920044</v>
      </c>
      <c r="C1357" s="125">
        <f t="shared" si="92"/>
        <v>3.1493297923659735E-2</v>
      </c>
      <c r="D1357" s="128">
        <f t="shared" si="93"/>
        <v>31493.297923659735</v>
      </c>
      <c r="E1357" s="128">
        <f t="shared" ca="1" si="94"/>
        <v>43833.634334339324</v>
      </c>
      <c r="F1357" s="124">
        <f t="shared" ca="1" si="95"/>
        <v>0.22535699211713101</v>
      </c>
      <c r="G1357" s="128"/>
      <c r="H1357" s="128"/>
      <c r="I1357" s="124"/>
      <c r="J1357" s="125"/>
      <c r="K1357" s="128"/>
    </row>
    <row r="1358" spans="1:11" x14ac:dyDescent="0.3">
      <c r="A1358" s="73">
        <v>41873</v>
      </c>
      <c r="B1358" s="130">
        <v>1988.400024</v>
      </c>
      <c r="C1358" s="125">
        <f t="shared" si="92"/>
        <v>2.9411033915051954E-2</v>
      </c>
      <c r="D1358" s="128">
        <f t="shared" si="93"/>
        <v>29411.033915051954</v>
      </c>
      <c r="E1358" s="128">
        <f t="shared" ca="1" si="94"/>
        <v>43833.634334339324</v>
      </c>
      <c r="F1358" s="124">
        <f t="shared" ca="1" si="95"/>
        <v>0.20015933871448177</v>
      </c>
      <c r="G1358" s="128"/>
      <c r="H1358" s="128"/>
      <c r="I1358" s="124"/>
      <c r="J1358" s="125"/>
      <c r="K1358" s="128"/>
    </row>
    <row r="1359" spans="1:11" x14ac:dyDescent="0.3">
      <c r="A1359" s="73">
        <v>41872</v>
      </c>
      <c r="B1359" s="130">
        <v>1992.369995</v>
      </c>
      <c r="C1359" s="125">
        <f t="shared" si="92"/>
        <v>4.3360574025288923E-2</v>
      </c>
      <c r="D1359" s="128">
        <f t="shared" si="93"/>
        <v>43360.574025288923</v>
      </c>
      <c r="E1359" s="128">
        <f t="shared" ca="1" si="94"/>
        <v>43833.634334339324</v>
      </c>
      <c r="F1359" s="124">
        <f t="shared" ca="1" si="95"/>
        <v>0.19769762248271716</v>
      </c>
      <c r="G1359" s="128"/>
      <c r="H1359" s="128"/>
      <c r="I1359" s="124"/>
      <c r="J1359" s="125"/>
      <c r="K1359" s="128"/>
    </row>
    <row r="1360" spans="1:11" x14ac:dyDescent="0.3">
      <c r="A1360" s="73">
        <v>41871</v>
      </c>
      <c r="B1360" s="130">
        <v>1986.51001</v>
      </c>
      <c r="C1360" s="125">
        <f t="shared" si="92"/>
        <v>3.4511321681202967E-2</v>
      </c>
      <c r="D1360" s="128">
        <f t="shared" si="93"/>
        <v>34511.321681202964</v>
      </c>
      <c r="E1360" s="128">
        <f t="shared" ca="1" si="94"/>
        <v>43833.634334339324</v>
      </c>
      <c r="F1360" s="124">
        <f t="shared" ca="1" si="95"/>
        <v>0.19888835986182274</v>
      </c>
      <c r="G1360" s="128"/>
      <c r="H1360" s="128"/>
      <c r="I1360" s="124"/>
      <c r="J1360" s="125"/>
      <c r="K1360" s="128"/>
    </row>
    <row r="1361" spans="1:11" x14ac:dyDescent="0.3">
      <c r="A1361" s="73">
        <v>41870</v>
      </c>
      <c r="B1361" s="130">
        <v>1981.599976</v>
      </c>
      <c r="C1361" s="125">
        <f t="shared" si="92"/>
        <v>3.1970470025074471E-2</v>
      </c>
      <c r="D1361" s="128">
        <f t="shared" si="93"/>
        <v>31970.470025074472</v>
      </c>
      <c r="E1361" s="128">
        <f t="shared" ca="1" si="94"/>
        <v>43833.634334339324</v>
      </c>
      <c r="F1361" s="124">
        <f t="shared" ca="1" si="95"/>
        <v>0.20623320969964243</v>
      </c>
      <c r="G1361" s="128"/>
      <c r="H1361" s="128"/>
      <c r="I1361" s="124"/>
      <c r="J1361" s="125"/>
      <c r="K1361" s="128"/>
    </row>
    <row r="1362" spans="1:11" x14ac:dyDescent="0.3">
      <c r="A1362" s="73">
        <v>41869</v>
      </c>
      <c r="B1362" s="130">
        <v>1971.73999</v>
      </c>
      <c r="C1362" s="125">
        <f t="shared" si="92"/>
        <v>1.6890236756714749E-2</v>
      </c>
      <c r="D1362" s="128">
        <f t="shared" si="93"/>
        <v>16890.236756714748</v>
      </c>
      <c r="E1362" s="128">
        <f t="shared" ca="1" si="94"/>
        <v>43833.634334339324</v>
      </c>
      <c r="F1362" s="124">
        <f t="shared" ca="1" si="95"/>
        <v>0.19329441016677218</v>
      </c>
      <c r="G1362" s="128"/>
      <c r="H1362" s="128"/>
      <c r="I1362" s="124"/>
      <c r="J1362" s="125"/>
      <c r="K1362" s="128"/>
    </row>
    <row r="1363" spans="1:11" x14ac:dyDescent="0.3">
      <c r="A1363" s="73">
        <v>41866</v>
      </c>
      <c r="B1363" s="130">
        <v>1955.0600589999999</v>
      </c>
      <c r="C1363" s="125">
        <f t="shared" si="92"/>
        <v>1.5536469691777022E-2</v>
      </c>
      <c r="D1363" s="128">
        <f t="shared" si="93"/>
        <v>15536.469691777022</v>
      </c>
      <c r="E1363" s="128">
        <f t="shared" ca="1" si="94"/>
        <v>43833.634334339324</v>
      </c>
      <c r="F1363" s="124">
        <f t="shared" ca="1" si="95"/>
        <v>0.18772097549570632</v>
      </c>
      <c r="G1363" s="128"/>
      <c r="H1363" s="128"/>
      <c r="I1363" s="124"/>
      <c r="J1363" s="125"/>
      <c r="K1363" s="128"/>
    </row>
    <row r="1364" spans="1:11" x14ac:dyDescent="0.3">
      <c r="A1364" s="73">
        <v>41865</v>
      </c>
      <c r="B1364" s="130">
        <v>1955.1800539999999</v>
      </c>
      <c r="C1364" s="125">
        <f t="shared" si="92"/>
        <v>1.2695079657018882E-2</v>
      </c>
      <c r="D1364" s="128">
        <f t="shared" si="93"/>
        <v>12695.079657018881</v>
      </c>
      <c r="E1364" s="128">
        <f t="shared" ca="1" si="94"/>
        <v>43833.634334339324</v>
      </c>
      <c r="F1364" s="124">
        <f t="shared" ca="1" si="95"/>
        <v>0.18078553109592366</v>
      </c>
      <c r="G1364" s="128"/>
      <c r="H1364" s="128"/>
      <c r="I1364" s="124"/>
      <c r="J1364" s="125"/>
      <c r="K1364" s="128"/>
    </row>
    <row r="1365" spans="1:11" x14ac:dyDescent="0.3">
      <c r="A1365" s="73">
        <v>41864</v>
      </c>
      <c r="B1365" s="130">
        <v>1946.719971</v>
      </c>
      <c r="C1365" s="125">
        <f t="shared" si="92"/>
        <v>-1.1852358362914761E-2</v>
      </c>
      <c r="D1365" s="128">
        <f t="shared" si="93"/>
        <v>-11852.358362914762</v>
      </c>
      <c r="E1365" s="128">
        <f t="shared" ca="1" si="94"/>
        <v>43833.634334339324</v>
      </c>
      <c r="F1365" s="124">
        <f t="shared" ca="1" si="95"/>
        <v>0.17179112649984396</v>
      </c>
      <c r="G1365" s="128"/>
      <c r="H1365" s="128"/>
      <c r="I1365" s="124"/>
      <c r="J1365" s="125"/>
      <c r="K1365" s="128"/>
    </row>
    <row r="1366" spans="1:11" x14ac:dyDescent="0.3">
      <c r="A1366" s="73">
        <v>41863</v>
      </c>
      <c r="B1366" s="130">
        <v>1933.75</v>
      </c>
      <c r="C1366" s="125">
        <f t="shared" si="92"/>
        <v>-1.8376076499620697E-2</v>
      </c>
      <c r="D1366" s="128">
        <f t="shared" si="93"/>
        <v>-18376.076499620696</v>
      </c>
      <c r="E1366" s="128">
        <f t="shared" ca="1" si="94"/>
        <v>43833.634334339324</v>
      </c>
      <c r="F1366" s="124">
        <f t="shared" ca="1" si="95"/>
        <v>0.14736054135220455</v>
      </c>
      <c r="G1366" s="128"/>
      <c r="H1366" s="128"/>
      <c r="I1366" s="124"/>
      <c r="J1366" s="125"/>
      <c r="K1366" s="128"/>
    </row>
    <row r="1367" spans="1:11" x14ac:dyDescent="0.3">
      <c r="A1367" s="73">
        <v>41862</v>
      </c>
      <c r="B1367" s="130">
        <v>1936.920044</v>
      </c>
      <c r="C1367" s="125">
        <f t="shared" si="92"/>
        <v>-2.1218746319217496E-2</v>
      </c>
      <c r="D1367" s="128">
        <f t="shared" si="93"/>
        <v>-21218.746319217495</v>
      </c>
      <c r="E1367" s="128">
        <f t="shared" ca="1" si="94"/>
        <v>43833.634334339324</v>
      </c>
      <c r="F1367" s="124">
        <f t="shared" ca="1" si="95"/>
        <v>0.14329225405396384</v>
      </c>
      <c r="G1367" s="128"/>
      <c r="H1367" s="128"/>
      <c r="I1367" s="124"/>
      <c r="J1367" s="125"/>
      <c r="K1367" s="128"/>
    </row>
    <row r="1368" spans="1:11" x14ac:dyDescent="0.3">
      <c r="A1368" s="73">
        <v>41859</v>
      </c>
      <c r="B1368" s="130">
        <v>1931.589966</v>
      </c>
      <c r="C1368" s="125">
        <f t="shared" si="92"/>
        <v>-2.3630923301076301E-2</v>
      </c>
      <c r="D1368" s="128">
        <f t="shared" si="93"/>
        <v>-23630.923301076302</v>
      </c>
      <c r="E1368" s="128">
        <f t="shared" ca="1" si="94"/>
        <v>43833.634334339324</v>
      </c>
      <c r="F1368" s="124">
        <f t="shared" ca="1" si="95"/>
        <v>0.14331121544391157</v>
      </c>
      <c r="G1368" s="128"/>
      <c r="H1368" s="128"/>
      <c r="I1368" s="124"/>
      <c r="J1368" s="125"/>
      <c r="K1368" s="128"/>
    </row>
    <row r="1369" spans="1:11" x14ac:dyDescent="0.3">
      <c r="A1369" s="73">
        <v>41858</v>
      </c>
      <c r="B1369" s="130">
        <v>1909.5699460000001</v>
      </c>
      <c r="C1369" s="125">
        <f t="shared" si="92"/>
        <v>-3.9442064200264193E-2</v>
      </c>
      <c r="D1369" s="128">
        <f t="shared" si="93"/>
        <v>-39442.064200264191</v>
      </c>
      <c r="E1369" s="128">
        <f t="shared" ca="1" si="94"/>
        <v>43833.634334339324</v>
      </c>
      <c r="F1369" s="124">
        <f t="shared" ca="1" si="95"/>
        <v>0.12897440985983732</v>
      </c>
      <c r="G1369" s="128"/>
      <c r="H1369" s="128"/>
      <c r="I1369" s="124"/>
      <c r="J1369" s="125"/>
      <c r="K1369" s="128"/>
    </row>
    <row r="1370" spans="1:11" x14ac:dyDescent="0.3">
      <c r="A1370" s="73">
        <v>41857</v>
      </c>
      <c r="B1370" s="130">
        <v>1920.23999</v>
      </c>
      <c r="C1370" s="125">
        <f t="shared" si="92"/>
        <v>-3.360326302533323E-2</v>
      </c>
      <c r="D1370" s="128">
        <f t="shared" si="93"/>
        <v>-33603.263025333232</v>
      </c>
      <c r="E1370" s="128">
        <f t="shared" ca="1" si="94"/>
        <v>42925.133228115359</v>
      </c>
      <c r="F1370" s="124">
        <f t="shared" ca="1" si="95"/>
        <v>0.13122983046904624</v>
      </c>
      <c r="G1370" s="128"/>
      <c r="H1370" s="128"/>
      <c r="I1370" s="124"/>
      <c r="J1370" s="125"/>
      <c r="K1370" s="128"/>
    </row>
    <row r="1371" spans="1:11" x14ac:dyDescent="0.3">
      <c r="A1371" s="73">
        <v>41856</v>
      </c>
      <c r="B1371" s="130">
        <v>1920.209961</v>
      </c>
      <c r="C1371" s="125">
        <f t="shared" si="92"/>
        <v>-3.192291877321507E-2</v>
      </c>
      <c r="D1371" s="128">
        <f t="shared" si="93"/>
        <v>-31922.918773215071</v>
      </c>
      <c r="E1371" s="128">
        <f t="shared" ca="1" si="94"/>
        <v>42925.133228115359</v>
      </c>
      <c r="F1371" s="124">
        <f t="shared" ca="1" si="95"/>
        <v>0.13560740807573923</v>
      </c>
      <c r="G1371" s="128"/>
      <c r="H1371" s="128"/>
      <c r="I1371" s="124"/>
      <c r="J1371" s="125"/>
      <c r="K1371" s="128"/>
    </row>
    <row r="1372" spans="1:11" x14ac:dyDescent="0.3">
      <c r="A1372" s="73">
        <v>41855</v>
      </c>
      <c r="B1372" s="130">
        <v>1938.98999</v>
      </c>
      <c r="C1372" s="125">
        <f t="shared" si="92"/>
        <v>-1.7551422967953867E-2</v>
      </c>
      <c r="D1372" s="128">
        <f t="shared" si="93"/>
        <v>-17551.422967953866</v>
      </c>
      <c r="E1372" s="128">
        <f t="shared" ca="1" si="94"/>
        <v>42925.133228115359</v>
      </c>
      <c r="F1372" s="124">
        <f t="shared" ca="1" si="95"/>
        <v>0.1423496324971858</v>
      </c>
      <c r="G1372" s="128"/>
      <c r="H1372" s="128"/>
      <c r="I1372" s="124"/>
      <c r="J1372" s="125"/>
      <c r="K1372" s="128"/>
    </row>
    <row r="1373" spans="1:11" x14ac:dyDescent="0.3">
      <c r="A1373" s="73">
        <v>41852</v>
      </c>
      <c r="B1373" s="130">
        <v>1925.150024</v>
      </c>
      <c r="C1373" s="125">
        <f t="shared" si="92"/>
        <v>-2.6827121239289098E-2</v>
      </c>
      <c r="D1373" s="128">
        <f t="shared" si="93"/>
        <v>-26827.121239289099</v>
      </c>
      <c r="E1373" s="128">
        <f t="shared" ca="1" si="94"/>
        <v>42925.133228115359</v>
      </c>
      <c r="F1373" s="124">
        <f t="shared" ca="1" si="95"/>
        <v>0.12770482039225128</v>
      </c>
      <c r="G1373" s="128"/>
      <c r="H1373" s="128"/>
      <c r="I1373" s="124"/>
      <c r="J1373" s="125"/>
      <c r="K1373" s="128"/>
    </row>
    <row r="1374" spans="1:11" x14ac:dyDescent="0.3">
      <c r="A1374" s="73">
        <v>41851</v>
      </c>
      <c r="B1374" s="130">
        <v>1930.670044</v>
      </c>
      <c r="C1374" s="125">
        <f t="shared" si="92"/>
        <v>-1.4018523415364026E-2</v>
      </c>
      <c r="D1374" s="128">
        <f t="shared" si="93"/>
        <v>-14018.523415364027</v>
      </c>
      <c r="E1374" s="128">
        <f t="shared" ca="1" si="94"/>
        <v>42925.133228115359</v>
      </c>
      <c r="F1374" s="124">
        <f t="shared" ca="1" si="95"/>
        <v>0.12926470857671535</v>
      </c>
      <c r="G1374" s="128"/>
      <c r="H1374" s="128"/>
      <c r="I1374" s="124"/>
      <c r="J1374" s="125"/>
      <c r="K1374" s="128"/>
    </row>
    <row r="1375" spans="1:11" x14ac:dyDescent="0.3">
      <c r="A1375" s="73">
        <v>41850</v>
      </c>
      <c r="B1375" s="130">
        <v>1970.0699460000001</v>
      </c>
      <c r="C1375" s="125">
        <f t="shared" si="92"/>
        <v>-5.8034792176848704E-3</v>
      </c>
      <c r="D1375" s="128">
        <f t="shared" si="93"/>
        <v>-5803.4792176848705</v>
      </c>
      <c r="E1375" s="128">
        <f t="shared" ca="1" si="94"/>
        <v>42925.133228115359</v>
      </c>
      <c r="F1375" s="124">
        <f t="shared" ca="1" si="95"/>
        <v>0.15420035021472156</v>
      </c>
      <c r="G1375" s="128"/>
      <c r="H1375" s="128"/>
      <c r="I1375" s="124"/>
      <c r="J1375" s="125"/>
      <c r="K1375" s="128"/>
    </row>
    <row r="1376" spans="1:11" x14ac:dyDescent="0.3">
      <c r="A1376" s="73">
        <v>41849</v>
      </c>
      <c r="B1376" s="130">
        <v>1969.9499510000001</v>
      </c>
      <c r="C1376" s="125">
        <f t="shared" si="92"/>
        <v>-1.6875851126347818E-3</v>
      </c>
      <c r="D1376" s="128">
        <f t="shared" si="93"/>
        <v>-1687.5851126347818</v>
      </c>
      <c r="E1376" s="128">
        <f t="shared" ca="1" si="94"/>
        <v>42925.133228115359</v>
      </c>
      <c r="F1376" s="124">
        <f t="shared" ca="1" si="95"/>
        <v>0.16860349781523132</v>
      </c>
      <c r="G1376" s="128"/>
      <c r="H1376" s="128"/>
      <c r="I1376" s="124"/>
      <c r="J1376" s="125"/>
      <c r="K1376" s="128"/>
    </row>
    <row r="1377" spans="1:11" x14ac:dyDescent="0.3">
      <c r="A1377" s="73">
        <v>41848</v>
      </c>
      <c r="B1377" s="130">
        <v>1978.910034</v>
      </c>
      <c r="C1377" s="125">
        <f t="shared" si="92"/>
        <v>9.1551161902403422E-4</v>
      </c>
      <c r="D1377" s="128">
        <f t="shared" si="93"/>
        <v>915.51161902403419</v>
      </c>
      <c r="E1377" s="128">
        <f t="shared" ca="1" si="94"/>
        <v>42925.133228115359</v>
      </c>
      <c r="F1377" s="124">
        <f t="shared" ca="1" si="95"/>
        <v>0.17375861810279369</v>
      </c>
      <c r="G1377" s="128"/>
      <c r="H1377" s="128"/>
      <c r="I1377" s="124"/>
      <c r="J1377" s="125"/>
      <c r="K1377" s="128"/>
    </row>
    <row r="1378" spans="1:11" x14ac:dyDescent="0.3">
      <c r="A1378" s="73">
        <v>41845</v>
      </c>
      <c r="B1378" s="130">
        <v>1978.339966</v>
      </c>
      <c r="C1378" s="125">
        <f t="shared" si="92"/>
        <v>5.4737672843068186E-3</v>
      </c>
      <c r="D1378" s="128">
        <f t="shared" si="93"/>
        <v>5473.7672843068185</v>
      </c>
      <c r="E1378" s="128">
        <f t="shared" ca="1" si="94"/>
        <v>42925.133228115359</v>
      </c>
      <c r="F1378" s="124">
        <f t="shared" ca="1" si="95"/>
        <v>0.17385913598511982</v>
      </c>
      <c r="G1378" s="128"/>
      <c r="H1378" s="128"/>
      <c r="I1378" s="124"/>
      <c r="J1378" s="125"/>
      <c r="K1378" s="128"/>
    </row>
    <row r="1379" spans="1:11" x14ac:dyDescent="0.3">
      <c r="A1379" s="73">
        <v>41844</v>
      </c>
      <c r="B1379" s="130">
        <v>1987.9799800000001</v>
      </c>
      <c r="C1379" s="125">
        <f t="shared" si="92"/>
        <v>1.1859399678111782E-2</v>
      </c>
      <c r="D1379" s="128">
        <f t="shared" si="93"/>
        <v>11859.399678111782</v>
      </c>
      <c r="E1379" s="128">
        <f t="shared" ca="1" si="94"/>
        <v>42925.133228115359</v>
      </c>
      <c r="F1379" s="124">
        <f t="shared" ca="1" si="95"/>
        <v>0.1751721406885991</v>
      </c>
      <c r="G1379" s="128"/>
      <c r="H1379" s="128"/>
      <c r="I1379" s="124"/>
      <c r="J1379" s="125"/>
      <c r="K1379" s="128"/>
    </row>
    <row r="1380" spans="1:11" x14ac:dyDescent="0.3">
      <c r="A1380" s="73">
        <v>41843</v>
      </c>
      <c r="B1380" s="130">
        <v>1987.01001</v>
      </c>
      <c r="C1380" s="125">
        <f t="shared" si="92"/>
        <v>7.187671677872709E-3</v>
      </c>
      <c r="D1380" s="128">
        <f t="shared" si="93"/>
        <v>7187.6716778727086</v>
      </c>
      <c r="E1380" s="128">
        <f t="shared" ca="1" si="94"/>
        <v>42925.133228115359</v>
      </c>
      <c r="F1380" s="124">
        <f t="shared" ca="1" si="95"/>
        <v>0.1755716669131786</v>
      </c>
      <c r="G1380" s="128"/>
      <c r="H1380" s="128"/>
      <c r="I1380" s="124"/>
      <c r="J1380" s="125"/>
      <c r="K1380" s="128"/>
    </row>
    <row r="1381" spans="1:11" x14ac:dyDescent="0.3">
      <c r="A1381" s="73">
        <v>41842</v>
      </c>
      <c r="B1381" s="130">
        <v>1983.530029</v>
      </c>
      <c r="C1381" s="125">
        <f t="shared" si="92"/>
        <v>1.0093174854552744E-2</v>
      </c>
      <c r="D1381" s="128">
        <f t="shared" si="93"/>
        <v>10093.174854552744</v>
      </c>
      <c r="E1381" s="128">
        <f t="shared" ca="1" si="94"/>
        <v>42925.133228115359</v>
      </c>
      <c r="F1381" s="124">
        <f t="shared" ca="1" si="95"/>
        <v>0.17651286428595259</v>
      </c>
      <c r="G1381" s="128"/>
      <c r="H1381" s="128"/>
      <c r="I1381" s="124"/>
      <c r="J1381" s="125"/>
      <c r="K1381" s="128"/>
    </row>
    <row r="1382" spans="1:11" x14ac:dyDescent="0.3">
      <c r="A1382" s="73">
        <v>41841</v>
      </c>
      <c r="B1382" s="130">
        <v>1973.630005</v>
      </c>
      <c r="C1382" s="125">
        <f t="shared" si="92"/>
        <v>-2.0327251794880485E-3</v>
      </c>
      <c r="D1382" s="128">
        <f t="shared" si="93"/>
        <v>-2032.7251794880485</v>
      </c>
      <c r="E1382" s="128">
        <f t="shared" ca="1" si="94"/>
        <v>42925.133228115359</v>
      </c>
      <c r="F1382" s="124">
        <f t="shared" ca="1" si="95"/>
        <v>0.1661791829940571</v>
      </c>
      <c r="G1382" s="128"/>
      <c r="H1382" s="128"/>
      <c r="I1382" s="124"/>
      <c r="J1382" s="125"/>
      <c r="K1382" s="128"/>
    </row>
    <row r="1383" spans="1:11" x14ac:dyDescent="0.3">
      <c r="A1383" s="73">
        <v>41838</v>
      </c>
      <c r="B1383" s="130">
        <v>1978.219971</v>
      </c>
      <c r="C1383" s="125">
        <f t="shared" si="92"/>
        <v>-3.6364585253400028E-3</v>
      </c>
      <c r="D1383" s="128">
        <f t="shared" si="93"/>
        <v>-3636.4585253400028</v>
      </c>
      <c r="E1383" s="128">
        <f t="shared" ca="1" si="94"/>
        <v>42925.133228115359</v>
      </c>
      <c r="F1383" s="124">
        <f t="shared" ca="1" si="95"/>
        <v>0.16672659119268252</v>
      </c>
      <c r="G1383" s="128"/>
      <c r="H1383" s="128"/>
      <c r="I1383" s="124"/>
      <c r="J1383" s="125"/>
      <c r="K1383" s="128"/>
    </row>
    <row r="1384" spans="1:11" x14ac:dyDescent="0.3">
      <c r="A1384" s="73">
        <v>41837</v>
      </c>
      <c r="B1384" s="130">
        <v>1958.119995</v>
      </c>
      <c r="C1384" s="125">
        <f t="shared" si="92"/>
        <v>-8.3560381449494514E-3</v>
      </c>
      <c r="D1384" s="128">
        <f t="shared" si="93"/>
        <v>-8356.0381449494507</v>
      </c>
      <c r="E1384" s="128">
        <f t="shared" ca="1" si="94"/>
        <v>42925.133228115359</v>
      </c>
      <c r="F1384" s="124">
        <f t="shared" ca="1" si="95"/>
        <v>0.15721978993166608</v>
      </c>
      <c r="G1384" s="128"/>
      <c r="H1384" s="128"/>
      <c r="I1384" s="124"/>
      <c r="J1384" s="125"/>
      <c r="K1384" s="128"/>
    </row>
    <row r="1385" spans="1:11" x14ac:dyDescent="0.3">
      <c r="A1385" s="73">
        <v>41836</v>
      </c>
      <c r="B1385" s="130">
        <v>1981.5699460000001</v>
      </c>
      <c r="C1385" s="125">
        <f t="shared" si="92"/>
        <v>4.1807716061061928E-3</v>
      </c>
      <c r="D1385" s="128">
        <f t="shared" si="93"/>
        <v>4180.7716061061928</v>
      </c>
      <c r="E1385" s="128">
        <f t="shared" ca="1" si="94"/>
        <v>42925.133228115359</v>
      </c>
      <c r="F1385" s="124">
        <f t="shared" ca="1" si="95"/>
        <v>0.17296385745267129</v>
      </c>
      <c r="G1385" s="128"/>
      <c r="H1385" s="128"/>
      <c r="I1385" s="124"/>
      <c r="J1385" s="125"/>
      <c r="K1385" s="128"/>
    </row>
    <row r="1386" spans="1:11" x14ac:dyDescent="0.3">
      <c r="A1386" s="73">
        <v>41835</v>
      </c>
      <c r="B1386" s="130">
        <v>1973.280029</v>
      </c>
      <c r="C1386" s="125">
        <f t="shared" si="92"/>
        <v>6.6574071068945528E-3</v>
      </c>
      <c r="D1386" s="128">
        <f t="shared" si="93"/>
        <v>6657.4071068945532</v>
      </c>
      <c r="E1386" s="128">
        <f t="shared" ca="1" si="94"/>
        <v>42925.133228115359</v>
      </c>
      <c r="F1386" s="124">
        <f t="shared" ca="1" si="95"/>
        <v>0.17393554032410519</v>
      </c>
      <c r="G1386" s="128"/>
      <c r="H1386" s="128"/>
      <c r="I1386" s="124"/>
      <c r="J1386" s="125"/>
      <c r="K1386" s="128"/>
    </row>
    <row r="1387" spans="1:11" x14ac:dyDescent="0.3">
      <c r="A1387" s="73">
        <v>41834</v>
      </c>
      <c r="B1387" s="130">
        <v>1977.099976</v>
      </c>
      <c r="C1387" s="125">
        <f t="shared" si="92"/>
        <v>8.2306703456449526E-3</v>
      </c>
      <c r="D1387" s="128">
        <f t="shared" si="93"/>
        <v>8230.6703456449522</v>
      </c>
      <c r="E1387" s="128">
        <f t="shared" ca="1" si="94"/>
        <v>42925.133228115359</v>
      </c>
      <c r="F1387" s="124">
        <f t="shared" ca="1" si="95"/>
        <v>0.17947094377082951</v>
      </c>
      <c r="G1387" s="128"/>
      <c r="H1387" s="128"/>
      <c r="I1387" s="124"/>
      <c r="J1387" s="125"/>
      <c r="K1387" s="128"/>
    </row>
    <row r="1388" spans="1:11" x14ac:dyDescent="0.3">
      <c r="A1388" s="73">
        <v>41831</v>
      </c>
      <c r="B1388" s="130">
        <v>1967.5699460000001</v>
      </c>
      <c r="C1388" s="125">
        <f t="shared" si="92"/>
        <v>5.2881000364572994E-3</v>
      </c>
      <c r="D1388" s="128">
        <f t="shared" si="93"/>
        <v>5288.1000364572992</v>
      </c>
      <c r="E1388" s="128">
        <f t="shared" ca="1" si="94"/>
        <v>42925.133228115359</v>
      </c>
      <c r="F1388" s="124">
        <f t="shared" ca="1" si="95"/>
        <v>0.1694323601783061</v>
      </c>
      <c r="G1388" s="128"/>
      <c r="H1388" s="128"/>
      <c r="I1388" s="124"/>
      <c r="J1388" s="125"/>
      <c r="K1388" s="128"/>
    </row>
    <row r="1389" spans="1:11" x14ac:dyDescent="0.3">
      <c r="A1389" s="73">
        <v>41830</v>
      </c>
      <c r="B1389" s="130">
        <v>1964.6800539999999</v>
      </c>
      <c r="C1389" s="125">
        <f t="shared" si="92"/>
        <v>2.6281939668095777E-3</v>
      </c>
      <c r="D1389" s="128">
        <f t="shared" si="93"/>
        <v>2628.1939668095779</v>
      </c>
      <c r="E1389" s="128">
        <f t="shared" ca="1" si="94"/>
        <v>42925.133228115359</v>
      </c>
      <c r="F1389" s="124">
        <f t="shared" ca="1" si="95"/>
        <v>0.16932020961313432</v>
      </c>
      <c r="G1389" s="128"/>
      <c r="H1389" s="128"/>
      <c r="I1389" s="124"/>
      <c r="J1389" s="125"/>
      <c r="K1389" s="128"/>
    </row>
    <row r="1390" spans="1:11" x14ac:dyDescent="0.3">
      <c r="A1390" s="73">
        <v>41829</v>
      </c>
      <c r="B1390" s="130">
        <v>1972.829956</v>
      </c>
      <c r="C1390" s="125">
        <f t="shared" si="92"/>
        <v>1.1718056715638747E-2</v>
      </c>
      <c r="D1390" s="128">
        <f t="shared" si="93"/>
        <v>11718.056715638748</v>
      </c>
      <c r="E1390" s="128">
        <f t="shared" ca="1" si="94"/>
        <v>42925.133228115359</v>
      </c>
      <c r="F1390" s="124">
        <f t="shared" ca="1" si="95"/>
        <v>0.1777948516698924</v>
      </c>
      <c r="G1390" s="128"/>
      <c r="H1390" s="128"/>
      <c r="I1390" s="124"/>
      <c r="J1390" s="125"/>
      <c r="K1390" s="128"/>
    </row>
    <row r="1391" spans="1:11" x14ac:dyDescent="0.3">
      <c r="A1391" s="73">
        <v>41828</v>
      </c>
      <c r="B1391" s="130">
        <v>1963.709961</v>
      </c>
      <c r="C1391" s="125">
        <f t="shared" si="92"/>
        <v>5.6046591447467264E-4</v>
      </c>
      <c r="D1391" s="128">
        <f t="shared" si="93"/>
        <v>560.46591447467267</v>
      </c>
      <c r="E1391" s="128">
        <f t="shared" ca="1" si="94"/>
        <v>42925.133228115359</v>
      </c>
      <c r="F1391" s="124">
        <f t="shared" ca="1" si="95"/>
        <v>0.18824047085307116</v>
      </c>
      <c r="G1391" s="128"/>
      <c r="H1391" s="128"/>
      <c r="I1391" s="124"/>
      <c r="J1391" s="125"/>
      <c r="K1391" s="128"/>
    </row>
    <row r="1392" spans="1:11" x14ac:dyDescent="0.3">
      <c r="A1392" s="73">
        <v>41827</v>
      </c>
      <c r="B1392" s="130">
        <v>1977.650024</v>
      </c>
      <c r="C1392" s="125">
        <f t="shared" si="92"/>
        <v>7.529805355244612E-3</v>
      </c>
      <c r="D1392" s="128">
        <f t="shared" si="93"/>
        <v>7529.8053552446117</v>
      </c>
      <c r="E1392" s="128">
        <f t="shared" ca="1" si="94"/>
        <v>42925.133228115359</v>
      </c>
      <c r="F1392" s="124">
        <f t="shared" ca="1" si="95"/>
        <v>0.19689290732558873</v>
      </c>
      <c r="G1392" s="128"/>
      <c r="H1392" s="128"/>
      <c r="I1392" s="124"/>
      <c r="J1392" s="125"/>
      <c r="K1392" s="128"/>
    </row>
    <row r="1393" spans="1:11" x14ac:dyDescent="0.3">
      <c r="A1393" s="73">
        <v>41823</v>
      </c>
      <c r="B1393" s="130">
        <v>1985.4399410000001</v>
      </c>
      <c r="C1393" s="125">
        <f t="shared" si="92"/>
        <v>1.3248393076207954E-2</v>
      </c>
      <c r="D1393" s="128">
        <f t="shared" si="93"/>
        <v>13248.393076207954</v>
      </c>
      <c r="E1393" s="128">
        <f t="shared" ca="1" si="94"/>
        <v>42925.133228115359</v>
      </c>
      <c r="F1393" s="124">
        <f t="shared" ca="1" si="95"/>
        <v>0.21029466625305826</v>
      </c>
      <c r="G1393" s="128"/>
      <c r="H1393" s="128"/>
      <c r="I1393" s="124"/>
      <c r="J1393" s="125"/>
      <c r="K1393" s="128"/>
    </row>
    <row r="1394" spans="1:11" x14ac:dyDescent="0.3">
      <c r="A1394" s="73">
        <v>41822</v>
      </c>
      <c r="B1394" s="130">
        <v>1974.619995</v>
      </c>
      <c r="C1394" s="125">
        <f t="shared" si="92"/>
        <v>9.0138965039385788E-3</v>
      </c>
      <c r="D1394" s="128">
        <f t="shared" si="93"/>
        <v>9013.8965039385785</v>
      </c>
      <c r="E1394" s="128">
        <f t="shared" ca="1" si="94"/>
        <v>42925.133228115359</v>
      </c>
      <c r="F1394" s="124">
        <f t="shared" ca="1" si="95"/>
        <v>0.21002026904368321</v>
      </c>
      <c r="G1394" s="128"/>
      <c r="H1394" s="128"/>
      <c r="I1394" s="124"/>
      <c r="J1394" s="125"/>
      <c r="K1394" s="128"/>
    </row>
    <row r="1395" spans="1:11" x14ac:dyDescent="0.3">
      <c r="A1395" s="73">
        <v>41821</v>
      </c>
      <c r="B1395" s="130">
        <v>1973.3199460000001</v>
      </c>
      <c r="C1395" s="125">
        <f t="shared" si="92"/>
        <v>1.6132913228867896E-2</v>
      </c>
      <c r="D1395" s="128">
        <f t="shared" si="93"/>
        <v>16132.913228867896</v>
      </c>
      <c r="E1395" s="128">
        <f t="shared" ca="1" si="94"/>
        <v>42925.133228115359</v>
      </c>
      <c r="F1395" s="124">
        <f t="shared" ca="1" si="95"/>
        <v>0.22155979253995395</v>
      </c>
      <c r="G1395" s="128"/>
      <c r="H1395" s="128"/>
      <c r="I1395" s="124"/>
      <c r="J1395" s="125"/>
      <c r="K1395" s="128"/>
    </row>
    <row r="1396" spans="1:11" x14ac:dyDescent="0.3">
      <c r="A1396" s="73">
        <v>41820</v>
      </c>
      <c r="B1396" s="130">
        <v>1960.2299800000001</v>
      </c>
      <c r="C1396" s="125">
        <f t="shared" si="92"/>
        <v>1.1585397033731182E-2</v>
      </c>
      <c r="D1396" s="128">
        <f t="shared" si="93"/>
        <v>11585.397033731182</v>
      </c>
      <c r="E1396" s="128">
        <f t="shared" ca="1" si="94"/>
        <v>42925.133228115359</v>
      </c>
      <c r="F1396" s="124">
        <f t="shared" ca="1" si="95"/>
        <v>0.2144565532291387</v>
      </c>
      <c r="G1396" s="128"/>
      <c r="H1396" s="128"/>
      <c r="I1396" s="124"/>
      <c r="J1396" s="125"/>
      <c r="K1396" s="128"/>
    </row>
    <row r="1397" spans="1:11" x14ac:dyDescent="0.3">
      <c r="A1397" s="73">
        <v>41817</v>
      </c>
      <c r="B1397" s="130">
        <v>1960.959961</v>
      </c>
      <c r="C1397" s="125">
        <f t="shared" si="92"/>
        <v>1.280882084357704E-2</v>
      </c>
      <c r="D1397" s="128">
        <f t="shared" si="93"/>
        <v>12808.820843577039</v>
      </c>
      <c r="E1397" s="128">
        <f t="shared" ca="1" si="94"/>
        <v>42925.133228115359</v>
      </c>
      <c r="F1397" s="124">
        <f t="shared" ca="1" si="95"/>
        <v>0.21424679766410626</v>
      </c>
      <c r="G1397" s="128"/>
      <c r="H1397" s="128"/>
      <c r="I1397" s="124"/>
      <c r="J1397" s="125"/>
      <c r="K1397" s="128"/>
    </row>
    <row r="1398" spans="1:11" x14ac:dyDescent="0.3">
      <c r="A1398" s="73">
        <v>41816</v>
      </c>
      <c r="B1398" s="130">
        <v>1957.219971</v>
      </c>
      <c r="C1398" s="125">
        <f t="shared" si="92"/>
        <v>1.4045824440414023E-2</v>
      </c>
      <c r="D1398" s="128">
        <f t="shared" si="93"/>
        <v>14045.824440414022</v>
      </c>
      <c r="E1398" s="128">
        <f t="shared" ca="1" si="94"/>
        <v>42925.133228115359</v>
      </c>
      <c r="F1398" s="124">
        <f t="shared" ca="1" si="95"/>
        <v>0.21847992608018663</v>
      </c>
      <c r="G1398" s="128"/>
      <c r="H1398" s="128"/>
      <c r="I1398" s="124"/>
      <c r="J1398" s="125"/>
      <c r="K1398" s="128"/>
    </row>
    <row r="1399" spans="1:11" x14ac:dyDescent="0.3">
      <c r="A1399" s="73">
        <v>41815</v>
      </c>
      <c r="B1399" s="130">
        <v>1959.530029</v>
      </c>
      <c r="C1399" s="125">
        <f t="shared" si="92"/>
        <v>8.0457298917706588E-3</v>
      </c>
      <c r="D1399" s="128">
        <f t="shared" si="93"/>
        <v>8045.7298917706585</v>
      </c>
      <c r="E1399" s="128">
        <f t="shared" ca="1" si="94"/>
        <v>42925.133228115359</v>
      </c>
      <c r="F1399" s="124">
        <f t="shared" ca="1" si="95"/>
        <v>0.21468515281401723</v>
      </c>
      <c r="G1399" s="128"/>
      <c r="H1399" s="128"/>
      <c r="I1399" s="124"/>
      <c r="J1399" s="125"/>
      <c r="K1399" s="128"/>
    </row>
    <row r="1400" spans="1:11" x14ac:dyDescent="0.3">
      <c r="A1400" s="73">
        <v>41814</v>
      </c>
      <c r="B1400" s="130">
        <v>1949.9799800000001</v>
      </c>
      <c r="C1400" s="125">
        <f t="shared" si="92"/>
        <v>-4.1524663536585127E-4</v>
      </c>
      <c r="D1400" s="128">
        <f t="shared" si="93"/>
        <v>-415.24663536585126</v>
      </c>
      <c r="E1400" s="128">
        <f t="shared" ca="1" si="94"/>
        <v>42925.133228115359</v>
      </c>
      <c r="F1400" s="124">
        <f t="shared" ca="1" si="95"/>
        <v>0.2162593514697595</v>
      </c>
      <c r="G1400" s="128"/>
      <c r="H1400" s="128"/>
      <c r="I1400" s="124"/>
      <c r="J1400" s="125"/>
      <c r="K1400" s="128"/>
    </row>
    <row r="1401" spans="1:11" x14ac:dyDescent="0.3">
      <c r="A1401" s="73">
        <v>41813</v>
      </c>
      <c r="B1401" s="130">
        <v>1962.6099850000001</v>
      </c>
      <c r="C1401" s="125">
        <f t="shared" si="92"/>
        <v>5.811581628256679E-3</v>
      </c>
      <c r="D1401" s="128">
        <f t="shared" si="93"/>
        <v>5811.5816282566793</v>
      </c>
      <c r="E1401" s="128">
        <f t="shared" ca="1" si="94"/>
        <v>42925.133228115359</v>
      </c>
      <c r="F1401" s="124">
        <f t="shared" ca="1" si="95"/>
        <v>0.2358771239583406</v>
      </c>
      <c r="G1401" s="128"/>
      <c r="H1401" s="128"/>
      <c r="I1401" s="124"/>
      <c r="J1401" s="125"/>
      <c r="K1401" s="128"/>
    </row>
    <row r="1402" spans="1:11" x14ac:dyDescent="0.3">
      <c r="A1402" s="73">
        <v>41810</v>
      </c>
      <c r="B1402" s="130">
        <v>1962.869995</v>
      </c>
      <c r="C1402" s="125">
        <f t="shared" si="92"/>
        <v>6.8891858207802414E-3</v>
      </c>
      <c r="D1402" s="128">
        <f t="shared" si="93"/>
        <v>6889.1858207802416</v>
      </c>
      <c r="E1402" s="128">
        <f t="shared" ca="1" si="94"/>
        <v>42925.133228115359</v>
      </c>
      <c r="F1402" s="124">
        <f t="shared" ca="1" si="95"/>
        <v>0.24777987109734068</v>
      </c>
      <c r="G1402" s="128"/>
      <c r="H1402" s="128"/>
      <c r="I1402" s="124"/>
      <c r="J1402" s="125"/>
      <c r="K1402" s="128"/>
    </row>
    <row r="1403" spans="1:11" x14ac:dyDescent="0.3">
      <c r="A1403" s="73">
        <v>41809</v>
      </c>
      <c r="B1403" s="130">
        <v>1959.4799800000001</v>
      </c>
      <c r="C1403" s="125">
        <f t="shared" si="92"/>
        <v>9.801809561789776E-3</v>
      </c>
      <c r="D1403" s="128">
        <f t="shared" si="93"/>
        <v>9801.8095617897761</v>
      </c>
      <c r="E1403" s="128">
        <f t="shared" ca="1" si="94"/>
        <v>45302.394430481567</v>
      </c>
      <c r="F1403" s="124">
        <f t="shared" ca="1" si="95"/>
        <v>0.23049673364177803</v>
      </c>
      <c r="G1403" s="128"/>
      <c r="H1403" s="128"/>
      <c r="I1403" s="124"/>
      <c r="J1403" s="125"/>
      <c r="K1403" s="128"/>
    </row>
    <row r="1404" spans="1:11" x14ac:dyDescent="0.3">
      <c r="A1404" s="73">
        <v>41808</v>
      </c>
      <c r="B1404" s="130">
        <v>1956.9799800000001</v>
      </c>
      <c r="C1404" s="125">
        <f t="shared" si="92"/>
        <v>1.5094287468373935E-2</v>
      </c>
      <c r="D1404" s="128">
        <f t="shared" si="93"/>
        <v>15094.287468373936</v>
      </c>
      <c r="E1404" s="128">
        <f t="shared" ca="1" si="94"/>
        <v>45302.394430481567</v>
      </c>
      <c r="F1404" s="124">
        <f t="shared" ca="1" si="95"/>
        <v>0.23220776651424457</v>
      </c>
      <c r="G1404" s="128"/>
      <c r="H1404" s="128"/>
      <c r="I1404" s="124"/>
      <c r="J1404" s="125"/>
      <c r="K1404" s="128"/>
    </row>
    <row r="1405" spans="1:11" x14ac:dyDescent="0.3">
      <c r="A1405" s="73">
        <v>41807</v>
      </c>
      <c r="B1405" s="130">
        <v>1941.98999</v>
      </c>
      <c r="C1405" s="125">
        <f t="shared" si="92"/>
        <v>9.2244211180747548E-3</v>
      </c>
      <c r="D1405" s="128">
        <f t="shared" si="93"/>
        <v>9224.4211180747552</v>
      </c>
      <c r="E1405" s="128">
        <f t="shared" ca="1" si="94"/>
        <v>45302.394430481567</v>
      </c>
      <c r="F1405" s="124">
        <f t="shared" ca="1" si="95"/>
        <v>0.19218746393146247</v>
      </c>
      <c r="G1405" s="128"/>
      <c r="H1405" s="128"/>
      <c r="I1405" s="124"/>
      <c r="J1405" s="125"/>
      <c r="K1405" s="128"/>
    </row>
    <row r="1406" spans="1:11" x14ac:dyDescent="0.3">
      <c r="A1406" s="73">
        <v>41806</v>
      </c>
      <c r="B1406" s="130">
        <v>1937.780029</v>
      </c>
      <c r="C1406" s="125">
        <f t="shared" si="92"/>
        <v>6.6546793939572524E-3</v>
      </c>
      <c r="D1406" s="128">
        <f t="shared" si="93"/>
        <v>6654.6793939572526</v>
      </c>
      <c r="E1406" s="128">
        <f t="shared" ca="1" si="94"/>
        <v>45302.394430481567</v>
      </c>
      <c r="F1406" s="124">
        <f t="shared" ca="1" si="95"/>
        <v>0.17312521402922409</v>
      </c>
      <c r="G1406" s="128"/>
      <c r="H1406" s="128"/>
      <c r="I1406" s="124"/>
      <c r="J1406" s="125"/>
      <c r="K1406" s="128"/>
    </row>
    <row r="1407" spans="1:11" x14ac:dyDescent="0.3">
      <c r="A1407" s="73">
        <v>41803</v>
      </c>
      <c r="B1407" s="130">
        <v>1936.160034</v>
      </c>
      <c r="C1407" s="125">
        <f t="shared" si="92"/>
        <v>6.545167762773918E-3</v>
      </c>
      <c r="D1407" s="128">
        <f t="shared" si="93"/>
        <v>6545.1677627739182</v>
      </c>
      <c r="E1407" s="128">
        <f t="shared" ca="1" si="94"/>
        <v>45302.394430481567</v>
      </c>
      <c r="F1407" s="124">
        <f t="shared" ca="1" si="95"/>
        <v>0.18127683761848612</v>
      </c>
      <c r="G1407" s="128"/>
      <c r="H1407" s="128"/>
      <c r="I1407" s="124"/>
      <c r="J1407" s="125"/>
      <c r="K1407" s="128"/>
    </row>
    <row r="1408" spans="1:11" x14ac:dyDescent="0.3">
      <c r="A1408" s="73">
        <v>41802</v>
      </c>
      <c r="B1408" s="130">
        <v>1930.1099850000001</v>
      </c>
      <c r="C1408" s="125">
        <f t="shared" si="92"/>
        <v>5.2498949744290702E-3</v>
      </c>
      <c r="D1408" s="128">
        <f t="shared" si="93"/>
        <v>5249.8949744290703</v>
      </c>
      <c r="E1408" s="128">
        <f t="shared" ca="1" si="94"/>
        <v>45302.394430481567</v>
      </c>
      <c r="F1408" s="124">
        <f t="shared" ca="1" si="95"/>
        <v>0.18649684257986077</v>
      </c>
      <c r="G1408" s="128"/>
      <c r="H1408" s="128"/>
      <c r="I1408" s="124"/>
      <c r="J1408" s="125"/>
      <c r="K1408" s="128"/>
    </row>
    <row r="1409" spans="1:11" x14ac:dyDescent="0.3">
      <c r="A1409" s="73">
        <v>41801</v>
      </c>
      <c r="B1409" s="130">
        <v>1943.8900149999999</v>
      </c>
      <c r="C1409" s="125">
        <f t="shared" si="92"/>
        <v>1.7860688394495616E-2</v>
      </c>
      <c r="D1409" s="128">
        <f t="shared" si="93"/>
        <v>17860.688394495617</v>
      </c>
      <c r="E1409" s="128">
        <f t="shared" ca="1" si="94"/>
        <v>45302.394430481567</v>
      </c>
      <c r="F1409" s="124">
        <f t="shared" ca="1" si="95"/>
        <v>0.18793543769038079</v>
      </c>
      <c r="G1409" s="128"/>
      <c r="H1409" s="128"/>
      <c r="I1409" s="124"/>
      <c r="J1409" s="125"/>
      <c r="K1409" s="128"/>
    </row>
    <row r="1410" spans="1:11" x14ac:dyDescent="0.3">
      <c r="A1410" s="73">
        <v>41800</v>
      </c>
      <c r="B1410" s="130">
        <v>1950.790039</v>
      </c>
      <c r="C1410" s="125">
        <f t="shared" si="92"/>
        <v>2.0335687510702138E-2</v>
      </c>
      <c r="D1410" s="128">
        <f t="shared" si="93"/>
        <v>20335.687510702137</v>
      </c>
      <c r="E1410" s="128">
        <f t="shared" ca="1" si="94"/>
        <v>45302.394430481567</v>
      </c>
      <c r="F1410" s="124">
        <f t="shared" ca="1" si="95"/>
        <v>0.20977725225389765</v>
      </c>
      <c r="G1410" s="128"/>
      <c r="H1410" s="128"/>
      <c r="I1410" s="124"/>
      <c r="J1410" s="125"/>
      <c r="K1410" s="128"/>
    </row>
    <row r="1411" spans="1:11" x14ac:dyDescent="0.3">
      <c r="A1411" s="73">
        <v>41799</v>
      </c>
      <c r="B1411" s="130">
        <v>1951.2700199999999</v>
      </c>
      <c r="C1411" s="125">
        <f t="shared" si="92"/>
        <v>2.669781072951416E-2</v>
      </c>
      <c r="D1411" s="128">
        <f t="shared" si="93"/>
        <v>26697.81072951416</v>
      </c>
      <c r="E1411" s="128">
        <f t="shared" ca="1" si="94"/>
        <v>45302.394430481567</v>
      </c>
      <c r="F1411" s="124">
        <f t="shared" ca="1" si="95"/>
        <v>0.19994712230895706</v>
      </c>
      <c r="G1411" s="128"/>
      <c r="H1411" s="128"/>
      <c r="I1411" s="124"/>
      <c r="J1411" s="125"/>
      <c r="K1411" s="128"/>
    </row>
    <row r="1412" spans="1:11" x14ac:dyDescent="0.3">
      <c r="A1412" s="73">
        <v>41796</v>
      </c>
      <c r="B1412" s="130">
        <v>1949.4399410000001</v>
      </c>
      <c r="C1412" s="125">
        <f t="shared" si="92"/>
        <v>3.0092603554537245E-2</v>
      </c>
      <c r="D1412" s="128">
        <f t="shared" si="93"/>
        <v>30092.603554537243</v>
      </c>
      <c r="E1412" s="128">
        <f t="shared" ca="1" si="94"/>
        <v>45302.394430481567</v>
      </c>
      <c r="F1412" s="124">
        <f t="shared" ca="1" si="95"/>
        <v>0.18664962532957086</v>
      </c>
      <c r="G1412" s="128"/>
      <c r="H1412" s="128"/>
      <c r="I1412" s="124"/>
      <c r="J1412" s="125"/>
      <c r="K1412" s="128"/>
    </row>
    <row r="1413" spans="1:11" x14ac:dyDescent="0.3">
      <c r="A1413" s="73">
        <v>41795</v>
      </c>
      <c r="B1413" s="130">
        <v>1940.459961</v>
      </c>
      <c r="C1413" s="125">
        <f t="shared" si="92"/>
        <v>2.776964942012583E-2</v>
      </c>
      <c r="D1413" s="128">
        <f t="shared" si="93"/>
        <v>27769.649420125832</v>
      </c>
      <c r="E1413" s="128">
        <f t="shared" ca="1" si="94"/>
        <v>45302.394430481567</v>
      </c>
      <c r="F1413" s="124">
        <f t="shared" ca="1" si="95"/>
        <v>0.18077374380613809</v>
      </c>
      <c r="G1413" s="128"/>
      <c r="H1413" s="128"/>
      <c r="I1413" s="124"/>
      <c r="J1413" s="125"/>
      <c r="K1413" s="128"/>
    </row>
    <row r="1414" spans="1:11" x14ac:dyDescent="0.3">
      <c r="A1414" s="73">
        <v>41794</v>
      </c>
      <c r="B1414" s="130">
        <v>1927.880005</v>
      </c>
      <c r="C1414" s="125">
        <f t="shared" si="92"/>
        <v>2.9394045531809132E-2</v>
      </c>
      <c r="D1414" s="128">
        <f t="shared" si="93"/>
        <v>29394.045531809134</v>
      </c>
      <c r="E1414" s="128">
        <f t="shared" ca="1" si="94"/>
        <v>45302.394430481567</v>
      </c>
      <c r="F1414" s="124">
        <f t="shared" ca="1" si="95"/>
        <v>0.18817173780807339</v>
      </c>
      <c r="G1414" s="128"/>
      <c r="H1414" s="128"/>
      <c r="I1414" s="124"/>
      <c r="J1414" s="125"/>
      <c r="K1414" s="128"/>
    </row>
    <row r="1415" spans="1:11" x14ac:dyDescent="0.3">
      <c r="A1415" s="73">
        <v>41793</v>
      </c>
      <c r="B1415" s="130">
        <v>1924.23999</v>
      </c>
      <c r="C1415" s="125">
        <f t="shared" si="92"/>
        <v>2.0773672689775369E-2</v>
      </c>
      <c r="D1415" s="128">
        <f t="shared" si="93"/>
        <v>20773.672689775369</v>
      </c>
      <c r="E1415" s="128">
        <f t="shared" ca="1" si="94"/>
        <v>45302.394430481567</v>
      </c>
      <c r="F1415" s="124">
        <f t="shared" ca="1" si="95"/>
        <v>0.19599724115611061</v>
      </c>
      <c r="G1415" s="128"/>
      <c r="H1415" s="128"/>
      <c r="I1415" s="124"/>
      <c r="J1415" s="125"/>
      <c r="K1415" s="128"/>
    </row>
    <row r="1416" spans="1:11" x14ac:dyDescent="0.3">
      <c r="A1416" s="73">
        <v>41792</v>
      </c>
      <c r="B1416" s="130">
        <v>1924.969971</v>
      </c>
      <c r="C1416" s="125">
        <f t="shared" ref="C1416:C1479" si="96">B1416/B1426-1</f>
        <v>2.5087059938603495E-2</v>
      </c>
      <c r="D1416" s="128">
        <f t="shared" ref="D1416:D1479" si="97">C1416*$B$5</f>
        <v>25087.059938603496</v>
      </c>
      <c r="E1416" s="128">
        <f t="shared" ref="E1416:E1479" ca="1" si="98">ABS(_xlfn.PERCENTILE.INC(OFFSET(D1416,0,0,Window),1-VaRLevel))</f>
        <v>45302.394430481567</v>
      </c>
      <c r="F1416" s="124">
        <f t="shared" ca="1" si="95"/>
        <v>0.17996418069375575</v>
      </c>
      <c r="G1416" s="128"/>
      <c r="H1416" s="128"/>
      <c r="I1416" s="124"/>
      <c r="J1416" s="125"/>
      <c r="K1416" s="128"/>
    </row>
    <row r="1417" spans="1:11" x14ac:dyDescent="0.3">
      <c r="A1417" s="73">
        <v>41789</v>
      </c>
      <c r="B1417" s="130">
        <v>1923.5699460000001</v>
      </c>
      <c r="C1417" s="125">
        <f t="shared" si="96"/>
        <v>2.8179688738441122E-2</v>
      </c>
      <c r="D1417" s="128">
        <f t="shared" si="97"/>
        <v>28179.688738441124</v>
      </c>
      <c r="E1417" s="128">
        <f t="shared" ca="1" si="98"/>
        <v>45302.394430481567</v>
      </c>
      <c r="F1417" s="124">
        <f t="shared" ref="F1417:F1480" ca="1" si="99">B1417/OFFSET(B1417,250,0)-1</f>
        <v>0.17260817010597318</v>
      </c>
      <c r="G1417" s="128"/>
      <c r="H1417" s="128"/>
      <c r="I1417" s="124"/>
      <c r="J1417" s="125"/>
      <c r="K1417" s="128"/>
    </row>
    <row r="1418" spans="1:11" x14ac:dyDescent="0.3">
      <c r="A1418" s="73">
        <v>41788</v>
      </c>
      <c r="B1418" s="130">
        <v>1920.030029</v>
      </c>
      <c r="C1418" s="125">
        <f t="shared" si="96"/>
        <v>1.6679639463651919E-2</v>
      </c>
      <c r="D1418" s="128">
        <f t="shared" si="97"/>
        <v>16679.639463651918</v>
      </c>
      <c r="E1418" s="128">
        <f t="shared" ca="1" si="98"/>
        <v>45302.394430481567</v>
      </c>
      <c r="F1418" s="124">
        <f t="shared" ca="1" si="99"/>
        <v>0.17739801609942729</v>
      </c>
      <c r="G1418" s="128"/>
      <c r="H1418" s="128"/>
      <c r="I1418" s="124"/>
      <c r="J1418" s="125"/>
      <c r="K1418" s="128"/>
    </row>
    <row r="1419" spans="1:11" x14ac:dyDescent="0.3">
      <c r="A1419" s="73">
        <v>41787</v>
      </c>
      <c r="B1419" s="130">
        <v>1909.780029</v>
      </c>
      <c r="C1419" s="125">
        <f t="shared" si="96"/>
        <v>6.4982362214622835E-3</v>
      </c>
      <c r="D1419" s="128">
        <f t="shared" si="97"/>
        <v>6498.2362214622835</v>
      </c>
      <c r="E1419" s="128">
        <f t="shared" ca="1" si="98"/>
        <v>45302.394430481567</v>
      </c>
      <c r="F1419" s="124">
        <f t="shared" ca="1" si="99"/>
        <v>0.15435713623095682</v>
      </c>
      <c r="G1419" s="128"/>
      <c r="H1419" s="128"/>
      <c r="I1419" s="124"/>
      <c r="J1419" s="125"/>
      <c r="K1419" s="128"/>
    </row>
    <row r="1420" spans="1:11" x14ac:dyDescent="0.3">
      <c r="A1420" s="73">
        <v>41786</v>
      </c>
      <c r="B1420" s="130">
        <v>1911.910034</v>
      </c>
      <c r="C1420" s="125">
        <f t="shared" si="96"/>
        <v>8.04577007191698E-3</v>
      </c>
      <c r="D1420" s="128">
        <f t="shared" si="97"/>
        <v>8045.7700719169798</v>
      </c>
      <c r="E1420" s="128">
        <f t="shared" ca="1" si="98"/>
        <v>45302.394430481567</v>
      </c>
      <c r="F1420" s="124">
        <f t="shared" ca="1" si="99"/>
        <v>0.15988622109144446</v>
      </c>
      <c r="G1420" s="128"/>
      <c r="H1420" s="128"/>
      <c r="I1420" s="124"/>
      <c r="J1420" s="125"/>
      <c r="K1420" s="128"/>
    </row>
    <row r="1421" spans="1:11" x14ac:dyDescent="0.3">
      <c r="A1421" s="73">
        <v>41782</v>
      </c>
      <c r="B1421" s="130">
        <v>1900.530029</v>
      </c>
      <c r="C1421" s="125">
        <f t="shared" si="96"/>
        <v>1.1738240084943508E-2</v>
      </c>
      <c r="D1421" s="128">
        <f t="shared" si="97"/>
        <v>11738.240084943507</v>
      </c>
      <c r="E1421" s="128">
        <f t="shared" ca="1" si="98"/>
        <v>45302.394430481567</v>
      </c>
      <c r="F1421" s="124">
        <f t="shared" ca="1" si="99"/>
        <v>0.14485618679655254</v>
      </c>
      <c r="G1421" s="128"/>
      <c r="H1421" s="128"/>
      <c r="I1421" s="124"/>
      <c r="J1421" s="125"/>
      <c r="K1421" s="128"/>
    </row>
    <row r="1422" spans="1:11" x14ac:dyDescent="0.3">
      <c r="A1422" s="73">
        <v>41781</v>
      </c>
      <c r="B1422" s="130">
        <v>1892.48999</v>
      </c>
      <c r="C1422" s="125">
        <f t="shared" si="96"/>
        <v>8.9889716815443332E-3</v>
      </c>
      <c r="D1422" s="128">
        <f t="shared" si="97"/>
        <v>8988.9716815443335</v>
      </c>
      <c r="E1422" s="128">
        <f t="shared" ca="1" si="98"/>
        <v>45302.394430481567</v>
      </c>
      <c r="F1422" s="124">
        <f t="shared" ca="1" si="99"/>
        <v>0.1472417662062333</v>
      </c>
      <c r="G1422" s="128"/>
      <c r="H1422" s="128"/>
      <c r="I1422" s="124"/>
      <c r="J1422" s="125"/>
      <c r="K1422" s="128"/>
    </row>
    <row r="1423" spans="1:11" x14ac:dyDescent="0.3">
      <c r="A1423" s="73">
        <v>41780</v>
      </c>
      <c r="B1423" s="130">
        <v>1888.030029</v>
      </c>
      <c r="C1423" s="125">
        <f t="shared" si="96"/>
        <v>5.2284186560120904E-3</v>
      </c>
      <c r="D1423" s="128">
        <f t="shared" si="97"/>
        <v>5228.4186560120907</v>
      </c>
      <c r="E1423" s="128">
        <f t="shared" ca="1" si="98"/>
        <v>45302.394430481567</v>
      </c>
      <c r="F1423" s="124">
        <f t="shared" ca="1" si="99"/>
        <v>0.14390704543500465</v>
      </c>
      <c r="G1423" s="128"/>
      <c r="H1423" s="128"/>
      <c r="I1423" s="124"/>
      <c r="J1423" s="125"/>
      <c r="K1423" s="128"/>
    </row>
    <row r="1424" spans="1:11" x14ac:dyDescent="0.3">
      <c r="A1424" s="73">
        <v>41779</v>
      </c>
      <c r="B1424" s="130">
        <v>1872.829956</v>
      </c>
      <c r="C1424" s="125">
        <f t="shared" si="96"/>
        <v>2.7359481503343996E-3</v>
      </c>
      <c r="D1424" s="128">
        <f t="shared" si="97"/>
        <v>2735.9481503343995</v>
      </c>
      <c r="E1424" s="128">
        <f t="shared" ca="1" si="98"/>
        <v>45302.394430481567</v>
      </c>
      <c r="F1424" s="124">
        <f t="shared" ca="1" si="99"/>
        <v>0.13138006050268625</v>
      </c>
      <c r="G1424" s="128"/>
      <c r="H1424" s="128"/>
      <c r="I1424" s="124"/>
      <c r="J1424" s="125"/>
      <c r="K1424" s="128"/>
    </row>
    <row r="1425" spans="1:11" x14ac:dyDescent="0.3">
      <c r="A1425" s="73">
        <v>41778</v>
      </c>
      <c r="B1425" s="130">
        <v>1885.079956</v>
      </c>
      <c r="C1425" s="125">
        <f t="shared" si="96"/>
        <v>2.2281047638528229E-4</v>
      </c>
      <c r="D1425" s="128">
        <f t="shared" si="97"/>
        <v>222.8104763852823</v>
      </c>
      <c r="E1425" s="128">
        <f t="shared" ca="1" si="98"/>
        <v>45302.394430481567</v>
      </c>
      <c r="F1425" s="124">
        <f t="shared" ca="1" si="99"/>
        <v>0.12935843034928562</v>
      </c>
      <c r="G1425" s="128"/>
      <c r="H1425" s="128"/>
      <c r="I1425" s="124"/>
      <c r="J1425" s="125"/>
      <c r="K1425" s="128"/>
    </row>
    <row r="1426" spans="1:11" x14ac:dyDescent="0.3">
      <c r="A1426" s="73">
        <v>41775</v>
      </c>
      <c r="B1426" s="130">
        <v>1877.8599850000001</v>
      </c>
      <c r="C1426" s="125">
        <f t="shared" si="96"/>
        <v>-1.7436394812960776E-3</v>
      </c>
      <c r="D1426" s="128">
        <f t="shared" si="97"/>
        <v>-1743.6394812960775</v>
      </c>
      <c r="E1426" s="128">
        <f t="shared" ca="1" si="98"/>
        <v>45302.394430481567</v>
      </c>
      <c r="F1426" s="124">
        <f t="shared" ca="1" si="99"/>
        <v>0.12697065999804624</v>
      </c>
      <c r="G1426" s="128"/>
      <c r="H1426" s="128"/>
      <c r="I1426" s="124"/>
      <c r="J1426" s="125"/>
      <c r="K1426" s="128"/>
    </row>
    <row r="1427" spans="1:11" x14ac:dyDescent="0.3">
      <c r="A1427" s="73">
        <v>41774</v>
      </c>
      <c r="B1427" s="130">
        <v>1870.849976</v>
      </c>
      <c r="C1427" s="125">
        <f t="shared" si="96"/>
        <v>-6.8111768624163904E-3</v>
      </c>
      <c r="D1427" s="128">
        <f t="shared" si="97"/>
        <v>-6811.1768624163906</v>
      </c>
      <c r="E1427" s="128">
        <f t="shared" ca="1" si="98"/>
        <v>45302.394430481567</v>
      </c>
      <c r="F1427" s="124">
        <f t="shared" ca="1" si="99"/>
        <v>0.12196921596017152</v>
      </c>
      <c r="G1427" s="128"/>
      <c r="H1427" s="128"/>
      <c r="I1427" s="124"/>
      <c r="J1427" s="125"/>
      <c r="K1427" s="128"/>
    </row>
    <row r="1428" spans="1:11" x14ac:dyDescent="0.3">
      <c r="A1428" s="73">
        <v>41773</v>
      </c>
      <c r="B1428" s="130">
        <v>1888.530029</v>
      </c>
      <c r="C1428" s="125">
        <f t="shared" si="96"/>
        <v>2.4311038611024571E-3</v>
      </c>
      <c r="D1428" s="128">
        <f t="shared" si="97"/>
        <v>2431.1038611024569</v>
      </c>
      <c r="E1428" s="128">
        <f t="shared" ca="1" si="98"/>
        <v>45302.394430481567</v>
      </c>
      <c r="F1428" s="124">
        <f t="shared" ca="1" si="99"/>
        <v>0.1442377396637895</v>
      </c>
      <c r="G1428" s="128"/>
      <c r="H1428" s="128"/>
      <c r="I1428" s="124"/>
      <c r="J1428" s="125"/>
      <c r="K1428" s="128"/>
    </row>
    <row r="1429" spans="1:11" x14ac:dyDescent="0.3">
      <c r="A1429" s="73">
        <v>41772</v>
      </c>
      <c r="B1429" s="130">
        <v>1897.4499510000001</v>
      </c>
      <c r="C1429" s="125">
        <f t="shared" si="96"/>
        <v>1.0179252553005558E-2</v>
      </c>
      <c r="D1429" s="128">
        <f t="shared" si="97"/>
        <v>10179.252553005557</v>
      </c>
      <c r="E1429" s="128">
        <f t="shared" ca="1" si="98"/>
        <v>45302.394430481567</v>
      </c>
      <c r="F1429" s="124">
        <f t="shared" ca="1" si="99"/>
        <v>0.14388280412556131</v>
      </c>
      <c r="G1429" s="128"/>
      <c r="H1429" s="128"/>
      <c r="I1429" s="124"/>
      <c r="J1429" s="125"/>
      <c r="K1429" s="128"/>
    </row>
    <row r="1430" spans="1:11" x14ac:dyDescent="0.3">
      <c r="A1430" s="73">
        <v>41771</v>
      </c>
      <c r="B1430" s="130">
        <v>1896.650024</v>
      </c>
      <c r="C1430" s="125">
        <f t="shared" si="96"/>
        <v>1.4560571518446475E-2</v>
      </c>
      <c r="D1430" s="128">
        <f t="shared" si="97"/>
        <v>14560.571518446475</v>
      </c>
      <c r="E1430" s="128">
        <f t="shared" ca="1" si="98"/>
        <v>45302.394430481567</v>
      </c>
      <c r="F1430" s="124">
        <f t="shared" ca="1" si="99"/>
        <v>0.14924807195755685</v>
      </c>
      <c r="G1430" s="128"/>
      <c r="H1430" s="128"/>
      <c r="I1430" s="124"/>
      <c r="J1430" s="125"/>
      <c r="K1430" s="128"/>
    </row>
    <row r="1431" spans="1:11" x14ac:dyDescent="0.3">
      <c r="A1431" s="73">
        <v>41768</v>
      </c>
      <c r="B1431" s="130">
        <v>1878.4799800000001</v>
      </c>
      <c r="C1431" s="125">
        <f t="shared" si="96"/>
        <v>8.0927099955860893E-3</v>
      </c>
      <c r="D1431" s="128">
        <f t="shared" si="97"/>
        <v>8092.7099955860895</v>
      </c>
      <c r="E1431" s="128">
        <f t="shared" ca="1" si="98"/>
        <v>45302.394430481567</v>
      </c>
      <c r="F1431" s="124">
        <f t="shared" ca="1" si="99"/>
        <v>0.14978237879527256</v>
      </c>
      <c r="G1431" s="128"/>
      <c r="H1431" s="128"/>
      <c r="I1431" s="124"/>
      <c r="J1431" s="125"/>
      <c r="K1431" s="128"/>
    </row>
    <row r="1432" spans="1:11" x14ac:dyDescent="0.3">
      <c r="A1432" s="73">
        <v>41767</v>
      </c>
      <c r="B1432" s="130">
        <v>1875.630005</v>
      </c>
      <c r="C1432" s="125">
        <f t="shared" si="96"/>
        <v>-1.5862685835772439E-3</v>
      </c>
      <c r="D1432" s="128">
        <f t="shared" si="97"/>
        <v>-1586.2685835772438</v>
      </c>
      <c r="E1432" s="128">
        <f t="shared" ca="1" si="98"/>
        <v>45302.394430481567</v>
      </c>
      <c r="F1432" s="124">
        <f t="shared" ca="1" si="99"/>
        <v>0.14808720160144007</v>
      </c>
      <c r="G1432" s="128"/>
      <c r="H1432" s="128"/>
      <c r="I1432" s="124"/>
      <c r="J1432" s="125"/>
      <c r="K1432" s="128"/>
    </row>
    <row r="1433" spans="1:11" x14ac:dyDescent="0.3">
      <c r="A1433" s="73">
        <v>41766</v>
      </c>
      <c r="B1433" s="130">
        <v>1878.209961</v>
      </c>
      <c r="C1433" s="125">
        <f t="shared" si="96"/>
        <v>1.5036584270180509E-3</v>
      </c>
      <c r="D1433" s="128">
        <f t="shared" si="97"/>
        <v>1503.6584270180508</v>
      </c>
      <c r="E1433" s="128">
        <f t="shared" ca="1" si="98"/>
        <v>45302.394430481567</v>
      </c>
      <c r="F1433" s="124">
        <f t="shared" ca="1" si="99"/>
        <v>0.15463487381956109</v>
      </c>
      <c r="G1433" s="128"/>
      <c r="H1433" s="128"/>
      <c r="I1433" s="124"/>
      <c r="J1433" s="125"/>
      <c r="K1433" s="128"/>
    </row>
    <row r="1434" spans="1:11" x14ac:dyDescent="0.3">
      <c r="A1434" s="73">
        <v>41765</v>
      </c>
      <c r="B1434" s="130">
        <v>1867.719971</v>
      </c>
      <c r="C1434" s="125">
        <f t="shared" si="96"/>
        <v>-6.2941010835514399E-3</v>
      </c>
      <c r="D1434" s="128">
        <f t="shared" si="97"/>
        <v>-6294.1010835514398</v>
      </c>
      <c r="E1434" s="128">
        <f t="shared" ca="1" si="98"/>
        <v>45302.394430481567</v>
      </c>
      <c r="F1434" s="124">
        <f t="shared" ca="1" si="99"/>
        <v>0.14395264164857124</v>
      </c>
      <c r="G1434" s="128"/>
      <c r="H1434" s="128"/>
      <c r="I1434" s="124"/>
      <c r="J1434" s="125"/>
      <c r="K1434" s="128"/>
    </row>
    <row r="1435" spans="1:11" x14ac:dyDescent="0.3">
      <c r="A1435" s="73">
        <v>41764</v>
      </c>
      <c r="B1435" s="130">
        <v>1884.660034</v>
      </c>
      <c r="C1435" s="125">
        <f t="shared" si="96"/>
        <v>6.8219921564141028E-3</v>
      </c>
      <c r="D1435" s="128">
        <f t="shared" si="97"/>
        <v>6821.9921564141032</v>
      </c>
      <c r="E1435" s="128">
        <f t="shared" ca="1" si="98"/>
        <v>45302.394430481567</v>
      </c>
      <c r="F1435" s="124">
        <f t="shared" ca="1" si="99"/>
        <v>0.15910605378061948</v>
      </c>
      <c r="G1435" s="128"/>
      <c r="H1435" s="128"/>
      <c r="I1435" s="124"/>
      <c r="J1435" s="125"/>
      <c r="K1435" s="128"/>
    </row>
    <row r="1436" spans="1:11" x14ac:dyDescent="0.3">
      <c r="A1436" s="73">
        <v>41761</v>
      </c>
      <c r="B1436" s="130">
        <v>1881.1400149999999</v>
      </c>
      <c r="C1436" s="125">
        <f t="shared" si="96"/>
        <v>8.7353080460343957E-3</v>
      </c>
      <c r="D1436" s="128">
        <f t="shared" si="97"/>
        <v>8735.3080460343954</v>
      </c>
      <c r="E1436" s="128">
        <f t="shared" ca="1" si="98"/>
        <v>45302.394430481567</v>
      </c>
      <c r="F1436" s="124">
        <f t="shared" ca="1" si="99"/>
        <v>0.16299228129829979</v>
      </c>
      <c r="G1436" s="128"/>
      <c r="H1436" s="128"/>
      <c r="I1436" s="124"/>
      <c r="J1436" s="125"/>
      <c r="K1436" s="128"/>
    </row>
    <row r="1437" spans="1:11" x14ac:dyDescent="0.3">
      <c r="A1437" s="73">
        <v>41760</v>
      </c>
      <c r="B1437" s="130">
        <v>1883.6800539999999</v>
      </c>
      <c r="C1437" s="125">
        <f t="shared" si="96"/>
        <v>1.1474993058607552E-2</v>
      </c>
      <c r="D1437" s="128">
        <f t="shared" si="97"/>
        <v>11474.993058607552</v>
      </c>
      <c r="E1437" s="128">
        <f t="shared" ca="1" si="98"/>
        <v>45302.394430481567</v>
      </c>
      <c r="F1437" s="124">
        <f t="shared" ca="1" si="99"/>
        <v>0.16678435764019794</v>
      </c>
      <c r="G1437" s="128"/>
      <c r="H1437" s="128"/>
      <c r="I1437" s="124"/>
      <c r="J1437" s="125"/>
      <c r="K1437" s="128"/>
    </row>
    <row r="1438" spans="1:11" x14ac:dyDescent="0.3">
      <c r="A1438" s="73">
        <v>41759</v>
      </c>
      <c r="B1438" s="130">
        <v>1883.9499510000001</v>
      </c>
      <c r="C1438" s="125">
        <f t="shared" si="96"/>
        <v>2.2230285431532382E-2</v>
      </c>
      <c r="D1438" s="128">
        <f t="shared" si="97"/>
        <v>22230.285431532382</v>
      </c>
      <c r="E1438" s="128">
        <f t="shared" ca="1" si="98"/>
        <v>45302.394430481567</v>
      </c>
      <c r="F1438" s="124">
        <f t="shared" ca="1" si="99"/>
        <v>0.17924498218837726</v>
      </c>
      <c r="G1438" s="128"/>
      <c r="H1438" s="128"/>
      <c r="I1438" s="124"/>
      <c r="J1438" s="125"/>
      <c r="K1438" s="128"/>
    </row>
    <row r="1439" spans="1:11" x14ac:dyDescent="0.3">
      <c r="A1439" s="73">
        <v>41758</v>
      </c>
      <c r="B1439" s="130">
        <v>1878.329956</v>
      </c>
      <c r="C1439" s="125">
        <f t="shared" si="96"/>
        <v>2.6067797832971973E-2</v>
      </c>
      <c r="D1439" s="128">
        <f t="shared" si="97"/>
        <v>26067.797832971974</v>
      </c>
      <c r="E1439" s="128">
        <f t="shared" ca="1" si="98"/>
        <v>45302.394430481567</v>
      </c>
      <c r="F1439" s="124">
        <f t="shared" ca="1" si="99"/>
        <v>0.18678840851243561</v>
      </c>
      <c r="G1439" s="128"/>
      <c r="H1439" s="128"/>
      <c r="I1439" s="124"/>
      <c r="J1439" s="125"/>
      <c r="K1439" s="128"/>
    </row>
    <row r="1440" spans="1:11" x14ac:dyDescent="0.3">
      <c r="A1440" s="73">
        <v>41757</v>
      </c>
      <c r="B1440" s="130">
        <v>1869.4300539999999</v>
      </c>
      <c r="C1440" s="125">
        <f t="shared" si="96"/>
        <v>2.9597626657777321E-2</v>
      </c>
      <c r="D1440" s="128">
        <f t="shared" si="97"/>
        <v>29597.62665777732</v>
      </c>
      <c r="E1440" s="128">
        <f t="shared" ca="1" si="98"/>
        <v>45302.394430481567</v>
      </c>
      <c r="F1440" s="124">
        <f t="shared" ca="1" si="99"/>
        <v>0.17017102048062682</v>
      </c>
      <c r="G1440" s="128"/>
      <c r="H1440" s="128"/>
      <c r="I1440" s="124"/>
      <c r="J1440" s="125"/>
      <c r="K1440" s="128"/>
    </row>
    <row r="1441" spans="1:11" x14ac:dyDescent="0.3">
      <c r="A1441" s="73">
        <v>41754</v>
      </c>
      <c r="B1441" s="130">
        <v>1863.400024</v>
      </c>
      <c r="C1441" s="125">
        <f t="shared" si="96"/>
        <v>1.6540504903104214E-2</v>
      </c>
      <c r="D1441" s="128">
        <f t="shared" si="97"/>
        <v>16540.504903104214</v>
      </c>
      <c r="E1441" s="128">
        <f t="shared" ca="1" si="98"/>
        <v>45302.394430481567</v>
      </c>
      <c r="F1441" s="124">
        <f t="shared" ca="1" si="99"/>
        <v>0.16929489745886594</v>
      </c>
      <c r="G1441" s="128"/>
      <c r="H1441" s="128"/>
      <c r="I1441" s="124"/>
      <c r="J1441" s="125"/>
      <c r="K1441" s="128"/>
    </row>
    <row r="1442" spans="1:11" x14ac:dyDescent="0.3">
      <c r="A1442" s="73">
        <v>41753</v>
      </c>
      <c r="B1442" s="130">
        <v>1878.6099850000001</v>
      </c>
      <c r="C1442" s="125">
        <f t="shared" si="96"/>
        <v>3.4344618650659076E-3</v>
      </c>
      <c r="D1442" s="128">
        <f t="shared" si="97"/>
        <v>3434.4618650659077</v>
      </c>
      <c r="E1442" s="128">
        <f t="shared" ca="1" si="98"/>
        <v>45302.394430481567</v>
      </c>
      <c r="F1442" s="124">
        <f t="shared" ca="1" si="99"/>
        <v>0.1873103934125695</v>
      </c>
      <c r="G1442" s="128"/>
      <c r="H1442" s="128"/>
      <c r="I1442" s="124"/>
      <c r="J1442" s="125"/>
      <c r="K1442" s="128"/>
    </row>
    <row r="1443" spans="1:11" x14ac:dyDescent="0.3">
      <c r="A1443" s="73">
        <v>41752</v>
      </c>
      <c r="B1443" s="130">
        <v>1875.3900149999999</v>
      </c>
      <c r="C1443" s="125">
        <f t="shared" si="96"/>
        <v>1.2651490579390412E-2</v>
      </c>
      <c r="D1443" s="128">
        <f t="shared" si="97"/>
        <v>12651.490579390413</v>
      </c>
      <c r="E1443" s="128">
        <f t="shared" ca="1" si="98"/>
        <v>45302.394430481567</v>
      </c>
      <c r="F1443" s="124">
        <f t="shared" ca="1" si="99"/>
        <v>0.18309191171545769</v>
      </c>
      <c r="G1443" s="128"/>
      <c r="H1443" s="128"/>
      <c r="I1443" s="124"/>
      <c r="J1443" s="125"/>
      <c r="K1443" s="128"/>
    </row>
    <row r="1444" spans="1:11" x14ac:dyDescent="0.3">
      <c r="A1444" s="73">
        <v>41751</v>
      </c>
      <c r="B1444" s="130">
        <v>1879.5500489999999</v>
      </c>
      <c r="C1444" s="125">
        <f t="shared" si="96"/>
        <v>1.8704206559497782E-2</v>
      </c>
      <c r="D1444" s="128">
        <f t="shared" si="97"/>
        <v>18704.206559497783</v>
      </c>
      <c r="E1444" s="128">
        <f t="shared" ca="1" si="98"/>
        <v>45302.394430481567</v>
      </c>
      <c r="F1444" s="124">
        <f t="shared" ca="1" si="99"/>
        <v>0.19050032149335094</v>
      </c>
      <c r="G1444" s="128"/>
      <c r="H1444" s="128"/>
      <c r="I1444" s="124"/>
      <c r="J1444" s="125"/>
      <c r="K1444" s="128"/>
    </row>
    <row r="1445" spans="1:11" x14ac:dyDescent="0.3">
      <c r="A1445" s="73">
        <v>41750</v>
      </c>
      <c r="B1445" s="130">
        <v>1871.8900149999999</v>
      </c>
      <c r="C1445" s="125">
        <f t="shared" si="96"/>
        <v>3.6459629958676132E-3</v>
      </c>
      <c r="D1445" s="128">
        <f t="shared" si="97"/>
        <v>3645.9629958676132</v>
      </c>
      <c r="E1445" s="128">
        <f t="shared" ca="1" si="98"/>
        <v>45302.394430481567</v>
      </c>
      <c r="F1445" s="124">
        <f t="shared" ca="1" si="99"/>
        <v>0.18565600059284759</v>
      </c>
      <c r="G1445" s="128"/>
      <c r="H1445" s="128"/>
      <c r="I1445" s="124"/>
      <c r="J1445" s="125"/>
      <c r="K1445" s="128"/>
    </row>
    <row r="1446" spans="1:11" x14ac:dyDescent="0.3">
      <c r="A1446" s="73">
        <v>41746</v>
      </c>
      <c r="B1446" s="130">
        <v>1864.849976</v>
      </c>
      <c r="C1446" s="125">
        <f t="shared" si="96"/>
        <v>-1.266434968085739E-2</v>
      </c>
      <c r="D1446" s="128">
        <f t="shared" si="97"/>
        <v>-12664.349680857389</v>
      </c>
      <c r="E1446" s="128">
        <f t="shared" ca="1" si="98"/>
        <v>45302.394430481567</v>
      </c>
      <c r="F1446" s="124">
        <f t="shared" ca="1" si="99"/>
        <v>0.19350398463999996</v>
      </c>
      <c r="G1446" s="128"/>
      <c r="H1446" s="128"/>
      <c r="I1446" s="124"/>
      <c r="J1446" s="125"/>
      <c r="K1446" s="128"/>
    </row>
    <row r="1447" spans="1:11" x14ac:dyDescent="0.3">
      <c r="A1447" s="73">
        <v>41745</v>
      </c>
      <c r="B1447" s="130">
        <v>1862.3100589999999</v>
      </c>
      <c r="C1447" s="125">
        <f t="shared" si="96"/>
        <v>-1.5119765528121887E-2</v>
      </c>
      <c r="D1447" s="128">
        <f t="shared" si="97"/>
        <v>-15119.765528121887</v>
      </c>
      <c r="E1447" s="128">
        <f t="shared" ca="1" si="98"/>
        <v>45302.394430481567</v>
      </c>
      <c r="F1447" s="124">
        <f t="shared" ca="1" si="99"/>
        <v>0.19743453399774946</v>
      </c>
      <c r="G1447" s="128"/>
      <c r="H1447" s="128"/>
      <c r="I1447" s="124"/>
      <c r="J1447" s="125"/>
      <c r="K1447" s="128"/>
    </row>
    <row r="1448" spans="1:11" x14ac:dyDescent="0.3">
      <c r="A1448" s="73">
        <v>41744</v>
      </c>
      <c r="B1448" s="130">
        <v>1842.9799800000001</v>
      </c>
      <c r="C1448" s="125">
        <f t="shared" si="96"/>
        <v>-2.2561436393552459E-2</v>
      </c>
      <c r="D1448" s="128">
        <f t="shared" si="97"/>
        <v>-22561.43639355246</v>
      </c>
      <c r="E1448" s="128">
        <f t="shared" ca="1" si="98"/>
        <v>45302.394430481567</v>
      </c>
      <c r="F1448" s="124">
        <f t="shared" ca="1" si="99"/>
        <v>0.19549042749616086</v>
      </c>
      <c r="G1448" s="128"/>
      <c r="H1448" s="128"/>
      <c r="I1448" s="124"/>
      <c r="J1448" s="125"/>
      <c r="K1448" s="128"/>
    </row>
    <row r="1449" spans="1:11" x14ac:dyDescent="0.3">
      <c r="A1449" s="73">
        <v>41743</v>
      </c>
      <c r="B1449" s="130">
        <v>1830.6099850000001</v>
      </c>
      <c r="C1449" s="125">
        <f t="shared" si="96"/>
        <v>-2.2287608958724725E-2</v>
      </c>
      <c r="D1449" s="128">
        <f t="shared" si="97"/>
        <v>-22287.608958724726</v>
      </c>
      <c r="E1449" s="128">
        <f t="shared" ca="1" si="98"/>
        <v>45302.394430481567</v>
      </c>
      <c r="F1449" s="124">
        <f t="shared" ca="1" si="99"/>
        <v>0.17950913538244517</v>
      </c>
      <c r="G1449" s="128"/>
      <c r="H1449" s="128"/>
      <c r="I1449" s="124"/>
      <c r="J1449" s="125"/>
      <c r="K1449" s="128"/>
    </row>
    <row r="1450" spans="1:11" x14ac:dyDescent="0.3">
      <c r="A1450" s="73">
        <v>41740</v>
      </c>
      <c r="B1450" s="130">
        <v>1815.6899410000001</v>
      </c>
      <c r="C1450" s="125">
        <f t="shared" si="96"/>
        <v>-2.2571922197682781E-2</v>
      </c>
      <c r="D1450" s="128">
        <f t="shared" si="97"/>
        <v>-22571.922197682779</v>
      </c>
      <c r="E1450" s="128">
        <f t="shared" ca="1" si="98"/>
        <v>45302.394430481567</v>
      </c>
      <c r="F1450" s="124">
        <f t="shared" ca="1" si="99"/>
        <v>0.1531338735459391</v>
      </c>
      <c r="G1450" s="128"/>
      <c r="H1450" s="128"/>
      <c r="I1450" s="124"/>
      <c r="J1450" s="125"/>
      <c r="K1450" s="128"/>
    </row>
    <row r="1451" spans="1:11" x14ac:dyDescent="0.3">
      <c r="A1451" s="73">
        <v>41739</v>
      </c>
      <c r="B1451" s="130">
        <v>1833.079956</v>
      </c>
      <c r="C1451" s="125">
        <f t="shared" si="96"/>
        <v>-8.6315507849313855E-3</v>
      </c>
      <c r="D1451" s="128">
        <f t="shared" si="97"/>
        <v>-8631.5507849313854</v>
      </c>
      <c r="E1451" s="128">
        <f t="shared" ca="1" si="98"/>
        <v>45302.394430481567</v>
      </c>
      <c r="F1451" s="124">
        <f t="shared" ca="1" si="99"/>
        <v>0.18083432561552404</v>
      </c>
      <c r="G1451" s="128"/>
      <c r="H1451" s="128"/>
      <c r="I1451" s="124"/>
      <c r="J1451" s="125"/>
      <c r="K1451" s="128"/>
    </row>
    <row r="1452" spans="1:11" x14ac:dyDescent="0.3">
      <c r="A1452" s="73">
        <v>41738</v>
      </c>
      <c r="B1452" s="130">
        <v>1872.1800539999999</v>
      </c>
      <c r="C1452" s="125">
        <f t="shared" si="96"/>
        <v>1.0590747060902794E-2</v>
      </c>
      <c r="D1452" s="128">
        <f t="shared" si="97"/>
        <v>10590.747060902795</v>
      </c>
      <c r="E1452" s="128">
        <f t="shared" ca="1" si="98"/>
        <v>45302.394430481567</v>
      </c>
      <c r="F1452" s="124">
        <f t="shared" ca="1" si="99"/>
        <v>0.1783239967774024</v>
      </c>
      <c r="G1452" s="128"/>
      <c r="H1452" s="128"/>
      <c r="I1452" s="124"/>
      <c r="J1452" s="125"/>
      <c r="K1452" s="128"/>
    </row>
    <row r="1453" spans="1:11" x14ac:dyDescent="0.3">
      <c r="A1453" s="73">
        <v>41737</v>
      </c>
      <c r="B1453" s="130">
        <v>1851.959961</v>
      </c>
      <c r="C1453" s="125">
        <f t="shared" si="96"/>
        <v>-7.3219809160546268E-3</v>
      </c>
      <c r="D1453" s="128">
        <f t="shared" si="97"/>
        <v>-7321.9809160546265</v>
      </c>
      <c r="E1453" s="128">
        <f t="shared" ca="1" si="98"/>
        <v>45302.394430481567</v>
      </c>
      <c r="F1453" s="124">
        <f t="shared" ca="1" si="99"/>
        <v>0.16229122351459879</v>
      </c>
      <c r="G1453" s="128"/>
      <c r="H1453" s="128"/>
      <c r="I1453" s="124"/>
      <c r="J1453" s="125"/>
      <c r="K1453" s="128"/>
    </row>
    <row r="1454" spans="1:11" x14ac:dyDescent="0.3">
      <c r="A1454" s="73">
        <v>41736</v>
      </c>
      <c r="B1454" s="130">
        <v>1845.040039</v>
      </c>
      <c r="C1454" s="125">
        <f t="shared" si="96"/>
        <v>-6.6758023913948694E-3</v>
      </c>
      <c r="D1454" s="128">
        <f t="shared" si="97"/>
        <v>-6675.8023913948691</v>
      </c>
      <c r="E1454" s="128">
        <f t="shared" ca="1" si="98"/>
        <v>45302.394430481567</v>
      </c>
      <c r="F1454" s="124">
        <f t="shared" ca="1" si="99"/>
        <v>0.16206159878646353</v>
      </c>
      <c r="G1454" s="128"/>
      <c r="H1454" s="128"/>
      <c r="I1454" s="124"/>
      <c r="J1454" s="125"/>
      <c r="K1454" s="128"/>
    </row>
    <row r="1455" spans="1:11" x14ac:dyDescent="0.3">
      <c r="A1455" s="73">
        <v>41733</v>
      </c>
      <c r="B1455" s="130">
        <v>1865.089966</v>
      </c>
      <c r="C1455" s="125">
        <f t="shared" si="96"/>
        <v>-7.6616054726263982E-4</v>
      </c>
      <c r="D1455" s="128">
        <f t="shared" si="97"/>
        <v>-766.16054726263985</v>
      </c>
      <c r="E1455" s="128">
        <f t="shared" ca="1" si="98"/>
        <v>45302.394430481567</v>
      </c>
      <c r="F1455" s="124">
        <f t="shared" ca="1" si="99"/>
        <v>0.189008092409918</v>
      </c>
      <c r="G1455" s="128"/>
      <c r="H1455" s="128"/>
      <c r="I1455" s="124"/>
      <c r="J1455" s="125"/>
      <c r="K1455" s="128"/>
    </row>
    <row r="1456" spans="1:11" x14ac:dyDescent="0.3">
      <c r="A1456" s="73">
        <v>41732</v>
      </c>
      <c r="B1456" s="130">
        <v>1888.7700199999999</v>
      </c>
      <c r="C1456" s="125">
        <f t="shared" si="96"/>
        <v>8.9529489214643654E-3</v>
      </c>
      <c r="D1456" s="128">
        <f t="shared" si="97"/>
        <v>8952.9489214643654</v>
      </c>
      <c r="E1456" s="128">
        <f t="shared" ca="1" si="98"/>
        <v>45302.394430481567</v>
      </c>
      <c r="F1456" s="124">
        <f t="shared" ca="1" si="99"/>
        <v>0.20837204044098478</v>
      </c>
      <c r="G1456" s="128"/>
      <c r="H1456" s="128"/>
      <c r="I1456" s="124"/>
      <c r="J1456" s="125"/>
      <c r="K1456" s="128"/>
    </row>
    <row r="1457" spans="1:11" x14ac:dyDescent="0.3">
      <c r="A1457" s="73">
        <v>41731</v>
      </c>
      <c r="B1457" s="130">
        <v>1890.900024</v>
      </c>
      <c r="C1457" s="125">
        <f t="shared" si="96"/>
        <v>1.6192223475311573E-2</v>
      </c>
      <c r="D1457" s="128">
        <f t="shared" si="97"/>
        <v>16192.223475311574</v>
      </c>
      <c r="E1457" s="128">
        <f t="shared" ca="1" si="98"/>
        <v>45302.394430481567</v>
      </c>
      <c r="F1457" s="124">
        <f t="shared" ca="1" si="99"/>
        <v>0.21735938703683666</v>
      </c>
      <c r="G1457" s="128"/>
      <c r="H1457" s="128"/>
      <c r="I1457" s="124"/>
      <c r="J1457" s="125"/>
      <c r="K1457" s="128"/>
    </row>
    <row r="1458" spans="1:11" x14ac:dyDescent="0.3">
      <c r="A1458" s="73">
        <v>41730</v>
      </c>
      <c r="B1458" s="130">
        <v>1885.5200199999999</v>
      </c>
      <c r="C1458" s="125">
        <f t="shared" si="96"/>
        <v>7.0877393510482278E-3</v>
      </c>
      <c r="D1458" s="128">
        <f t="shared" si="97"/>
        <v>7087.7393510482279</v>
      </c>
      <c r="E1458" s="128">
        <f t="shared" ca="1" si="98"/>
        <v>45302.394430481567</v>
      </c>
      <c r="F1458" s="124">
        <f t="shared" ca="1" si="99"/>
        <v>0.20868219090862938</v>
      </c>
      <c r="G1458" s="128"/>
      <c r="H1458" s="128"/>
      <c r="I1458" s="124"/>
      <c r="J1458" s="125"/>
      <c r="K1458" s="128"/>
    </row>
    <row r="1459" spans="1:11" x14ac:dyDescent="0.3">
      <c r="A1459" s="73">
        <v>41729</v>
      </c>
      <c r="B1459" s="130">
        <v>1872.339966</v>
      </c>
      <c r="C1459" s="125">
        <f t="shared" si="96"/>
        <v>7.2680182264073245E-3</v>
      </c>
      <c r="D1459" s="128">
        <f t="shared" si="97"/>
        <v>7268.0182264073246</v>
      </c>
      <c r="E1459" s="128">
        <f t="shared" ca="1" si="98"/>
        <v>45302.394430481567</v>
      </c>
      <c r="F1459" s="124">
        <f t="shared" ca="1" si="99"/>
        <v>0.20509241682732871</v>
      </c>
      <c r="G1459" s="128"/>
      <c r="H1459" s="128"/>
      <c r="I1459" s="124"/>
      <c r="J1459" s="125"/>
      <c r="K1459" s="128"/>
    </row>
    <row r="1460" spans="1:11" x14ac:dyDescent="0.3">
      <c r="A1460" s="73">
        <v>41726</v>
      </c>
      <c r="B1460" s="130">
        <v>1857.619995</v>
      </c>
      <c r="C1460" s="125">
        <f t="shared" si="96"/>
        <v>8.9564506336965444E-3</v>
      </c>
      <c r="D1460" s="128">
        <f t="shared" si="97"/>
        <v>8956.4506336965442</v>
      </c>
      <c r="E1460" s="128">
        <f t="shared" ca="1" si="98"/>
        <v>45302.394430481567</v>
      </c>
      <c r="F1460" s="124">
        <f t="shared" ca="1" si="99"/>
        <v>0.18300907180385284</v>
      </c>
      <c r="G1460" s="128"/>
      <c r="H1460" s="128"/>
      <c r="I1460" s="124"/>
      <c r="J1460" s="125"/>
      <c r="K1460" s="128"/>
    </row>
    <row r="1461" spans="1:11" x14ac:dyDescent="0.3">
      <c r="A1461" s="73">
        <v>41725</v>
      </c>
      <c r="B1461" s="130">
        <v>1849.040039</v>
      </c>
      <c r="C1461" s="125">
        <f t="shared" si="96"/>
        <v>1.4623921107279614E-3</v>
      </c>
      <c r="D1461" s="128">
        <f t="shared" si="97"/>
        <v>1462.3921107279614</v>
      </c>
      <c r="E1461" s="128">
        <f t="shared" ca="1" si="98"/>
        <v>45302.394430481567</v>
      </c>
      <c r="F1461" s="124">
        <f t="shared" ca="1" si="99"/>
        <v>0.18363557546235976</v>
      </c>
      <c r="G1461" s="128"/>
      <c r="H1461" s="128"/>
      <c r="I1461" s="124"/>
      <c r="J1461" s="125"/>
      <c r="K1461" s="128"/>
    </row>
    <row r="1462" spans="1:11" x14ac:dyDescent="0.3">
      <c r="A1462" s="73">
        <v>41724</v>
      </c>
      <c r="B1462" s="130">
        <v>1852.5600589999999</v>
      </c>
      <c r="C1462" s="125">
        <f t="shared" si="96"/>
        <v>-8.371637089289341E-3</v>
      </c>
      <c r="D1462" s="128">
        <f t="shared" si="97"/>
        <v>-8371.637089289341</v>
      </c>
      <c r="E1462" s="128">
        <f t="shared" ca="1" si="98"/>
        <v>45302.394430481567</v>
      </c>
      <c r="F1462" s="124">
        <f t="shared" ca="1" si="99"/>
        <v>0.18058369518951678</v>
      </c>
      <c r="G1462" s="128"/>
      <c r="H1462" s="128"/>
      <c r="I1462" s="124"/>
      <c r="J1462" s="125"/>
      <c r="K1462" s="128"/>
    </row>
    <row r="1463" spans="1:11" x14ac:dyDescent="0.3">
      <c r="A1463" s="73">
        <v>41723</v>
      </c>
      <c r="B1463" s="130">
        <v>1865.619995</v>
      </c>
      <c r="C1463" s="125">
        <f t="shared" si="96"/>
        <v>-1.0762356540743312E-3</v>
      </c>
      <c r="D1463" s="128">
        <f t="shared" si="97"/>
        <v>-1076.2356540743313</v>
      </c>
      <c r="E1463" s="128">
        <f t="shared" ca="1" si="98"/>
        <v>45302.394430481567</v>
      </c>
      <c r="F1463" s="124">
        <f t="shared" ca="1" si="99"/>
        <v>0.19372941974566094</v>
      </c>
      <c r="G1463" s="128"/>
      <c r="H1463" s="128"/>
      <c r="I1463" s="124"/>
      <c r="J1463" s="125"/>
      <c r="K1463" s="128"/>
    </row>
    <row r="1464" spans="1:11" x14ac:dyDescent="0.3">
      <c r="A1464" s="73">
        <v>41722</v>
      </c>
      <c r="B1464" s="130">
        <v>1857.4399410000001</v>
      </c>
      <c r="C1464" s="125">
        <f t="shared" si="96"/>
        <v>-1.0510557135227638E-2</v>
      </c>
      <c r="D1464" s="128">
        <f t="shared" si="97"/>
        <v>-10510.557135227638</v>
      </c>
      <c r="E1464" s="128">
        <f t="shared" ca="1" si="98"/>
        <v>45302.394430481567</v>
      </c>
      <c r="F1464" s="124">
        <f t="shared" ca="1" si="99"/>
        <v>0.18779610636095967</v>
      </c>
      <c r="G1464" s="128"/>
      <c r="H1464" s="128"/>
      <c r="I1464" s="124"/>
      <c r="J1464" s="125"/>
      <c r="K1464" s="128"/>
    </row>
    <row r="1465" spans="1:11" x14ac:dyDescent="0.3">
      <c r="A1465" s="73">
        <v>41719</v>
      </c>
      <c r="B1465" s="130">
        <v>1866.5200199999999</v>
      </c>
      <c r="C1465" s="125">
        <f t="shared" si="96"/>
        <v>-6.1340646422715084E-3</v>
      </c>
      <c r="D1465" s="128">
        <f t="shared" si="97"/>
        <v>-6134.0646422715081</v>
      </c>
      <c r="E1465" s="128">
        <f t="shared" ca="1" si="98"/>
        <v>45302.394430481567</v>
      </c>
      <c r="F1465" s="124">
        <f t="shared" ca="1" si="99"/>
        <v>0.2028949667593416</v>
      </c>
      <c r="G1465" s="128"/>
      <c r="H1465" s="128"/>
      <c r="I1465" s="124"/>
      <c r="J1465" s="125"/>
      <c r="K1465" s="128"/>
    </row>
    <row r="1466" spans="1:11" x14ac:dyDescent="0.3">
      <c r="A1466" s="73">
        <v>41718</v>
      </c>
      <c r="B1466" s="130">
        <v>1872.01001</v>
      </c>
      <c r="C1466" s="125">
        <f t="shared" si="96"/>
        <v>-2.6744478897199331E-3</v>
      </c>
      <c r="D1466" s="128">
        <f t="shared" si="97"/>
        <v>-2674.4478897199333</v>
      </c>
      <c r="E1466" s="128">
        <f t="shared" ca="1" si="98"/>
        <v>45302.394430481567</v>
      </c>
      <c r="F1466" s="124">
        <f t="shared" ca="1" si="99"/>
        <v>0.20240350439912103</v>
      </c>
      <c r="G1466" s="128"/>
      <c r="H1466" s="128"/>
      <c r="I1466" s="124"/>
      <c r="J1466" s="125"/>
      <c r="K1466" s="128"/>
    </row>
    <row r="1467" spans="1:11" x14ac:dyDescent="0.3">
      <c r="A1467" s="73">
        <v>41717</v>
      </c>
      <c r="B1467" s="130">
        <v>1860.7700199999999</v>
      </c>
      <c r="C1467" s="125">
        <f t="shared" si="96"/>
        <v>-6.9591039589994574E-3</v>
      </c>
      <c r="D1467" s="128">
        <f t="shared" si="97"/>
        <v>-6959.1039589994571</v>
      </c>
      <c r="E1467" s="128">
        <f t="shared" ca="1" si="98"/>
        <v>45302.394430481567</v>
      </c>
      <c r="F1467" s="124">
        <f t="shared" ca="1" si="99"/>
        <v>0.20375854639399105</v>
      </c>
      <c r="G1467" s="128"/>
      <c r="H1467" s="128"/>
      <c r="I1467" s="124"/>
      <c r="J1467" s="125"/>
      <c r="K1467" s="128"/>
    </row>
    <row r="1468" spans="1:11" x14ac:dyDescent="0.3">
      <c r="A1468" s="73">
        <v>41716</v>
      </c>
      <c r="B1468" s="130">
        <v>1872.25</v>
      </c>
      <c r="C1468" s="125">
        <f t="shared" si="96"/>
        <v>-8.858664342901168E-4</v>
      </c>
      <c r="D1468" s="128">
        <f t="shared" si="97"/>
        <v>-885.86643429011679</v>
      </c>
      <c r="E1468" s="128">
        <f t="shared" ca="1" si="98"/>
        <v>45302.394430481567</v>
      </c>
      <c r="F1468" s="124">
        <f t="shared" ca="1" si="99"/>
        <v>0.20115354802688645</v>
      </c>
      <c r="G1468" s="128"/>
      <c r="H1468" s="128"/>
      <c r="I1468" s="124"/>
      <c r="J1468" s="125"/>
      <c r="K1468" s="128"/>
    </row>
    <row r="1469" spans="1:11" x14ac:dyDescent="0.3">
      <c r="A1469" s="73">
        <v>41715</v>
      </c>
      <c r="B1469" s="130">
        <v>1858.829956</v>
      </c>
      <c r="C1469" s="125">
        <f t="shared" si="96"/>
        <v>7.0974498664209129E-3</v>
      </c>
      <c r="D1469" s="128">
        <f t="shared" si="97"/>
        <v>7097.4498664209132</v>
      </c>
      <c r="E1469" s="128">
        <f t="shared" ca="1" si="98"/>
        <v>45302.394430481567</v>
      </c>
      <c r="F1469" s="124">
        <f t="shared" ca="1" si="99"/>
        <v>0.20053088909286743</v>
      </c>
      <c r="G1469" s="128"/>
      <c r="H1469" s="128"/>
      <c r="I1469" s="124"/>
      <c r="J1469" s="125"/>
      <c r="K1469" s="128"/>
    </row>
    <row r="1470" spans="1:11" x14ac:dyDescent="0.3">
      <c r="A1470" s="73">
        <v>41712</v>
      </c>
      <c r="B1470" s="130">
        <v>1841.130005</v>
      </c>
      <c r="C1470" s="125">
        <f t="shared" si="96"/>
        <v>-9.8523469212751236E-3</v>
      </c>
      <c r="D1470" s="128">
        <f t="shared" si="97"/>
        <v>-9852.3469212751243</v>
      </c>
      <c r="E1470" s="128">
        <f t="shared" ca="1" si="98"/>
        <v>45302.394430481567</v>
      </c>
      <c r="F1470" s="124">
        <f t="shared" ca="1" si="99"/>
        <v>0.18621869304120131</v>
      </c>
      <c r="G1470" s="128"/>
      <c r="H1470" s="128"/>
      <c r="I1470" s="124"/>
      <c r="J1470" s="125"/>
      <c r="K1470" s="128"/>
    </row>
    <row r="1471" spans="1:11" x14ac:dyDescent="0.3">
      <c r="A1471" s="73">
        <v>41711</v>
      </c>
      <c r="B1471" s="130">
        <v>1846.339966</v>
      </c>
      <c r="C1471" s="125">
        <f t="shared" si="96"/>
        <v>-4.2873945460480956E-3</v>
      </c>
      <c r="D1471" s="128">
        <f t="shared" si="97"/>
        <v>-4287.3945460480954</v>
      </c>
      <c r="E1471" s="128">
        <f t="shared" ca="1" si="98"/>
        <v>45302.394430481567</v>
      </c>
      <c r="F1471" s="124">
        <f t="shared" ca="1" si="99"/>
        <v>0.18302045490357033</v>
      </c>
      <c r="G1471" s="128"/>
      <c r="H1471" s="128"/>
      <c r="I1471" s="124"/>
      <c r="J1471" s="125"/>
      <c r="K1471" s="128"/>
    </row>
    <row r="1472" spans="1:11" x14ac:dyDescent="0.3">
      <c r="A1472" s="73">
        <v>41710</v>
      </c>
      <c r="B1472" s="130">
        <v>1868.1999510000001</v>
      </c>
      <c r="C1472" s="125">
        <f t="shared" si="96"/>
        <v>1.2486676806050978E-2</v>
      </c>
      <c r="D1472" s="128">
        <f t="shared" si="97"/>
        <v>12486.676806050978</v>
      </c>
      <c r="E1472" s="128">
        <f t="shared" ca="1" si="98"/>
        <v>45302.394430481567</v>
      </c>
      <c r="F1472" s="124">
        <f t="shared" ca="1" si="99"/>
        <v>0.19508963805824653</v>
      </c>
      <c r="G1472" s="128"/>
      <c r="H1472" s="128"/>
      <c r="I1472" s="124"/>
      <c r="J1472" s="125"/>
      <c r="K1472" s="128"/>
    </row>
    <row r="1473" spans="1:11" x14ac:dyDescent="0.3">
      <c r="A1473" s="73">
        <v>41709</v>
      </c>
      <c r="B1473" s="130">
        <v>1867.630005</v>
      </c>
      <c r="C1473" s="125">
        <f t="shared" si="96"/>
        <v>1.219975397860229E-2</v>
      </c>
      <c r="D1473" s="128">
        <f t="shared" si="97"/>
        <v>12199.75397860229</v>
      </c>
      <c r="E1473" s="128">
        <f t="shared" ca="1" si="98"/>
        <v>45302.394430481567</v>
      </c>
      <c r="F1473" s="124">
        <f t="shared" ca="1" si="99"/>
        <v>0.20141907532332715</v>
      </c>
      <c r="G1473" s="128"/>
      <c r="H1473" s="128"/>
      <c r="I1473" s="124"/>
      <c r="J1473" s="125"/>
      <c r="K1473" s="128"/>
    </row>
    <row r="1474" spans="1:11" x14ac:dyDescent="0.3">
      <c r="A1474" s="73">
        <v>41708</v>
      </c>
      <c r="B1474" s="130">
        <v>1877.170044</v>
      </c>
      <c r="C1474" s="125">
        <f t="shared" si="96"/>
        <v>1.5999079481051837E-2</v>
      </c>
      <c r="D1474" s="128">
        <f t="shared" si="97"/>
        <v>15999.079481051836</v>
      </c>
      <c r="E1474" s="128">
        <f t="shared" ca="1" si="98"/>
        <v>45302.394430481567</v>
      </c>
      <c r="F1474" s="124">
        <f t="shared" ca="1" si="99"/>
        <v>0.20914283480808549</v>
      </c>
      <c r="G1474" s="128"/>
      <c r="H1474" s="128"/>
      <c r="I1474" s="124"/>
      <c r="J1474" s="125"/>
      <c r="K1474" s="128"/>
    </row>
    <row r="1475" spans="1:11" x14ac:dyDescent="0.3">
      <c r="A1475" s="73">
        <v>41705</v>
      </c>
      <c r="B1475" s="130">
        <v>1878.040039</v>
      </c>
      <c r="C1475" s="125">
        <f t="shared" si="96"/>
        <v>2.2758360245064724E-2</v>
      </c>
      <c r="D1475" s="128">
        <f t="shared" si="97"/>
        <v>22758.360245064723</v>
      </c>
      <c r="E1475" s="128">
        <f t="shared" ca="1" si="98"/>
        <v>45302.394430481567</v>
      </c>
      <c r="F1475" s="124">
        <f t="shared" ca="1" si="99"/>
        <v>0.20679600184876445</v>
      </c>
      <c r="G1475" s="128"/>
      <c r="H1475" s="128"/>
      <c r="I1475" s="124"/>
      <c r="J1475" s="125"/>
      <c r="K1475" s="128"/>
    </row>
    <row r="1476" spans="1:11" x14ac:dyDescent="0.3">
      <c r="A1476" s="73">
        <v>41704</v>
      </c>
      <c r="B1476" s="130">
        <v>1877.030029</v>
      </c>
      <c r="C1476" s="125">
        <f t="shared" si="96"/>
        <v>2.0246985733531897E-2</v>
      </c>
      <c r="D1476" s="128">
        <f t="shared" si="97"/>
        <v>20246.985733531896</v>
      </c>
      <c r="E1476" s="128">
        <f t="shared" ca="1" si="98"/>
        <v>45302.394430481567</v>
      </c>
      <c r="F1476" s="124">
        <f t="shared" ca="1" si="99"/>
        <v>0.21006586189639087</v>
      </c>
      <c r="G1476" s="128"/>
      <c r="H1476" s="128"/>
      <c r="I1476" s="124"/>
      <c r="J1476" s="125"/>
      <c r="K1476" s="128"/>
    </row>
    <row r="1477" spans="1:11" x14ac:dyDescent="0.3">
      <c r="A1477" s="73">
        <v>41703</v>
      </c>
      <c r="B1477" s="130">
        <v>1873.8100589999999</v>
      </c>
      <c r="C1477" s="125">
        <f t="shared" si="96"/>
        <v>2.4639813533834598E-2</v>
      </c>
      <c r="D1477" s="128">
        <f t="shared" si="97"/>
        <v>24639.813533834596</v>
      </c>
      <c r="E1477" s="128">
        <f t="shared" ca="1" si="98"/>
        <v>45302.394430481567</v>
      </c>
      <c r="F1477" s="124">
        <f t="shared" ca="1" si="99"/>
        <v>0.21340321375025439</v>
      </c>
      <c r="G1477" s="128"/>
      <c r="H1477" s="128"/>
      <c r="I1477" s="124"/>
      <c r="J1477" s="125"/>
      <c r="K1477" s="128"/>
    </row>
    <row r="1478" spans="1:11" x14ac:dyDescent="0.3">
      <c r="A1478" s="73">
        <v>41702</v>
      </c>
      <c r="B1478" s="130">
        <v>1873.910034</v>
      </c>
      <c r="C1478" s="125">
        <f t="shared" si="96"/>
        <v>1.8008878843472909E-2</v>
      </c>
      <c r="D1478" s="128">
        <f t="shared" si="97"/>
        <v>18008.87884347291</v>
      </c>
      <c r="E1478" s="128">
        <f t="shared" ca="1" si="98"/>
        <v>45302.394430481567</v>
      </c>
      <c r="F1478" s="124">
        <f t="shared" ca="1" si="99"/>
        <v>0.21567220778431873</v>
      </c>
      <c r="G1478" s="128"/>
      <c r="H1478" s="128"/>
      <c r="I1478" s="124"/>
      <c r="J1478" s="125"/>
      <c r="K1478" s="128"/>
    </row>
    <row r="1479" spans="1:11" x14ac:dyDescent="0.3">
      <c r="A1479" s="73">
        <v>41701</v>
      </c>
      <c r="B1479" s="130">
        <v>1845.7299800000001</v>
      </c>
      <c r="C1479" s="125">
        <f t="shared" si="96"/>
        <v>3.8615572359268491E-3</v>
      </c>
      <c r="D1479" s="128">
        <f t="shared" si="97"/>
        <v>3861.557235926849</v>
      </c>
      <c r="E1479" s="128">
        <f t="shared" ca="1" si="98"/>
        <v>45302.394430481567</v>
      </c>
      <c r="F1479" s="124">
        <f t="shared" ca="1" si="99"/>
        <v>0.19868938832640426</v>
      </c>
      <c r="G1479" s="128"/>
      <c r="H1479" s="128"/>
      <c r="I1479" s="124"/>
      <c r="J1479" s="125"/>
      <c r="K1479" s="128"/>
    </row>
    <row r="1480" spans="1:11" x14ac:dyDescent="0.3">
      <c r="A1480" s="73">
        <v>41698</v>
      </c>
      <c r="B1480" s="130">
        <v>1859.4499510000001</v>
      </c>
      <c r="C1480" s="125">
        <f t="shared" ref="C1480:C1543" si="100">B1480/B1490-1</f>
        <v>1.6187293744359232E-2</v>
      </c>
      <c r="D1480" s="128">
        <f t="shared" ref="D1480:D1543" si="101">C1480*$B$5</f>
        <v>16187.293744359233</v>
      </c>
      <c r="E1480" s="128">
        <f t="shared" ref="E1480:E1543" ca="1" si="102">ABS(_xlfn.PERCENTILE.INC(OFFSET(D1480,0,0,Window),1-VaRLevel))</f>
        <v>45302.394430481567</v>
      </c>
      <c r="F1480" s="124">
        <f t="shared" ca="1" si="99"/>
        <v>0.21915159371782589</v>
      </c>
      <c r="G1480" s="128"/>
      <c r="H1480" s="128"/>
      <c r="I1480" s="124"/>
      <c r="J1480" s="125"/>
      <c r="K1480" s="128"/>
    </row>
    <row r="1481" spans="1:11" x14ac:dyDescent="0.3">
      <c r="A1481" s="73">
        <v>41697</v>
      </c>
      <c r="B1481" s="130">
        <v>1854.290039</v>
      </c>
      <c r="C1481" s="125">
        <f t="shared" si="100"/>
        <v>1.9255097571237334E-2</v>
      </c>
      <c r="D1481" s="128">
        <f t="shared" si="101"/>
        <v>19255.097571237333</v>
      </c>
      <c r="E1481" s="128">
        <f t="shared" ca="1" si="102"/>
        <v>45302.394430481567</v>
      </c>
      <c r="F1481" s="124">
        <f t="shared" ref="F1481:F1544" ca="1" si="103">B1481/OFFSET(B1481,250,0)-1</f>
        <v>0.22137406062925091</v>
      </c>
      <c r="G1481" s="128"/>
      <c r="H1481" s="128"/>
      <c r="I1481" s="124"/>
      <c r="J1481" s="125"/>
      <c r="K1481" s="128"/>
    </row>
    <row r="1482" spans="1:11" x14ac:dyDescent="0.3">
      <c r="A1482" s="73">
        <v>41696</v>
      </c>
      <c r="B1482" s="130">
        <v>1845.160034</v>
      </c>
      <c r="C1482" s="125">
        <f t="shared" si="100"/>
        <v>1.3963475202637632E-2</v>
      </c>
      <c r="D1482" s="128">
        <f t="shared" si="101"/>
        <v>13963.475202637632</v>
      </c>
      <c r="E1482" s="128">
        <f t="shared" ca="1" si="102"/>
        <v>45302.394430481567</v>
      </c>
      <c r="F1482" s="124">
        <f t="shared" ca="1" si="103"/>
        <v>0.21818467809572151</v>
      </c>
      <c r="G1482" s="128"/>
      <c r="H1482" s="128"/>
      <c r="I1482" s="124"/>
      <c r="J1482" s="125"/>
      <c r="K1482" s="128"/>
    </row>
    <row r="1483" spans="1:11" x14ac:dyDescent="0.3">
      <c r="A1483" s="73">
        <v>41695</v>
      </c>
      <c r="B1483" s="130">
        <v>1845.119995</v>
      </c>
      <c r="C1483" s="125">
        <f t="shared" si="100"/>
        <v>2.5157808391504499E-2</v>
      </c>
      <c r="D1483" s="128">
        <f t="shared" si="101"/>
        <v>25157.808391504499</v>
      </c>
      <c r="E1483" s="128">
        <f t="shared" ca="1" si="102"/>
        <v>45302.394430481567</v>
      </c>
      <c r="F1483" s="124">
        <f t="shared" ca="1" si="103"/>
        <v>0.21710565846150476</v>
      </c>
      <c r="G1483" s="128"/>
      <c r="H1483" s="128"/>
      <c r="I1483" s="124"/>
      <c r="J1483" s="125"/>
      <c r="K1483" s="128"/>
    </row>
    <row r="1484" spans="1:11" x14ac:dyDescent="0.3">
      <c r="A1484" s="73">
        <v>41694</v>
      </c>
      <c r="B1484" s="130">
        <v>1847.6099850000001</v>
      </c>
      <c r="C1484" s="125">
        <f t="shared" si="100"/>
        <v>2.8152143235443905E-2</v>
      </c>
      <c r="D1484" s="128">
        <f t="shared" si="101"/>
        <v>28152.143235443906</v>
      </c>
      <c r="E1484" s="128">
        <f t="shared" ca="1" si="102"/>
        <v>45302.394430481567</v>
      </c>
      <c r="F1484" s="124">
        <f t="shared" ca="1" si="103"/>
        <v>0.23425792471389473</v>
      </c>
      <c r="G1484" s="128"/>
      <c r="H1484" s="128"/>
      <c r="I1484" s="124"/>
      <c r="J1484" s="125"/>
      <c r="K1484" s="128"/>
    </row>
    <row r="1485" spans="1:11" x14ac:dyDescent="0.3">
      <c r="A1485" s="73">
        <v>41691</v>
      </c>
      <c r="B1485" s="130">
        <v>1836.25</v>
      </c>
      <c r="C1485" s="125">
        <f t="shared" si="100"/>
        <v>3.5422849555475144E-2</v>
      </c>
      <c r="D1485" s="128">
        <f t="shared" si="101"/>
        <v>35422.849555475143</v>
      </c>
      <c r="E1485" s="128">
        <f t="shared" ca="1" si="102"/>
        <v>45302.394430481567</v>
      </c>
      <c r="F1485" s="124">
        <f t="shared" ca="1" si="103"/>
        <v>0.23416341003456109</v>
      </c>
      <c r="G1485" s="128"/>
      <c r="H1485" s="128"/>
      <c r="I1485" s="124"/>
      <c r="J1485" s="125"/>
      <c r="K1485" s="128"/>
    </row>
    <row r="1486" spans="1:11" x14ac:dyDescent="0.3">
      <c r="A1486" s="73">
        <v>41690</v>
      </c>
      <c r="B1486" s="130">
        <v>1839.780029</v>
      </c>
      <c r="C1486" s="125">
        <f t="shared" si="100"/>
        <v>5.0318566169544887E-2</v>
      </c>
      <c r="D1486" s="128">
        <f t="shared" si="101"/>
        <v>50318.566169544887</v>
      </c>
      <c r="E1486" s="128">
        <f t="shared" ca="1" si="102"/>
        <v>45302.394430481567</v>
      </c>
      <c r="F1486" s="124">
        <f t="shared" ca="1" si="103"/>
        <v>0.21389552529261846</v>
      </c>
      <c r="G1486" s="128"/>
      <c r="H1486" s="128"/>
      <c r="I1486" s="124"/>
      <c r="J1486" s="125"/>
      <c r="K1486" s="128"/>
    </row>
    <row r="1487" spans="1:11" x14ac:dyDescent="0.3">
      <c r="A1487" s="73">
        <v>41689</v>
      </c>
      <c r="B1487" s="130">
        <v>1828.75</v>
      </c>
      <c r="C1487" s="125">
        <f t="shared" si="100"/>
        <v>4.1904085604660413E-2</v>
      </c>
      <c r="D1487" s="128">
        <f t="shared" si="101"/>
        <v>41904.085604660409</v>
      </c>
      <c r="E1487" s="128">
        <f t="shared" ca="1" si="102"/>
        <v>45302.394430481567</v>
      </c>
      <c r="F1487" s="124">
        <f t="shared" ca="1" si="103"/>
        <v>0.21720287698717633</v>
      </c>
      <c r="G1487" s="128"/>
      <c r="H1487" s="128"/>
      <c r="I1487" s="124"/>
      <c r="J1487" s="125"/>
      <c r="K1487" s="128"/>
    </row>
    <row r="1488" spans="1:11" x14ac:dyDescent="0.3">
      <c r="A1488" s="73">
        <v>41688</v>
      </c>
      <c r="B1488" s="130">
        <v>1840.76001</v>
      </c>
      <c r="C1488" s="125">
        <f t="shared" si="100"/>
        <v>5.6760182415994898E-2</v>
      </c>
      <c r="D1488" s="128">
        <f t="shared" si="101"/>
        <v>56760.182415994896</v>
      </c>
      <c r="E1488" s="128">
        <f t="shared" ca="1" si="102"/>
        <v>45302.394430481567</v>
      </c>
      <c r="F1488" s="124">
        <f t="shared" ca="1" si="103"/>
        <v>0.21747416889198323</v>
      </c>
      <c r="G1488" s="128"/>
      <c r="H1488" s="128"/>
      <c r="I1488" s="124"/>
      <c r="J1488" s="125"/>
      <c r="K1488" s="128"/>
    </row>
    <row r="1489" spans="1:11" x14ac:dyDescent="0.3">
      <c r="A1489" s="73">
        <v>41684</v>
      </c>
      <c r="B1489" s="130">
        <v>1838.630005</v>
      </c>
      <c r="C1489" s="125">
        <f t="shared" si="100"/>
        <v>3.143742535797478E-2</v>
      </c>
      <c r="D1489" s="128">
        <f t="shared" si="101"/>
        <v>31437.425357974778</v>
      </c>
      <c r="E1489" s="128">
        <f t="shared" ca="1" si="102"/>
        <v>45302.394430481567</v>
      </c>
      <c r="F1489" s="124">
        <f t="shared" ca="1" si="103"/>
        <v>0.20098114613106155</v>
      </c>
      <c r="G1489" s="128"/>
      <c r="H1489" s="128"/>
      <c r="I1489" s="124"/>
      <c r="J1489" s="125"/>
      <c r="K1489" s="128"/>
    </row>
    <row r="1490" spans="1:11" x14ac:dyDescent="0.3">
      <c r="A1490" s="73">
        <v>41683</v>
      </c>
      <c r="B1490" s="130">
        <v>1829.829956</v>
      </c>
      <c r="C1490" s="125">
        <f t="shared" si="100"/>
        <v>1.9864125968812374E-2</v>
      </c>
      <c r="D1490" s="128">
        <f t="shared" si="101"/>
        <v>19864.125968812376</v>
      </c>
      <c r="E1490" s="128">
        <f t="shared" ca="1" si="102"/>
        <v>45302.394430481567</v>
      </c>
      <c r="F1490" s="124">
        <f t="shared" ca="1" si="103"/>
        <v>0.20400180883143681</v>
      </c>
      <c r="G1490" s="128"/>
      <c r="H1490" s="128"/>
      <c r="I1490" s="124"/>
      <c r="J1490" s="125"/>
      <c r="K1490" s="128"/>
    </row>
    <row r="1491" spans="1:11" x14ac:dyDescent="0.3">
      <c r="A1491" s="73">
        <v>41682</v>
      </c>
      <c r="B1491" s="130">
        <v>1819.26001</v>
      </c>
      <c r="C1491" s="125">
        <f t="shared" si="100"/>
        <v>2.5397396147261997E-2</v>
      </c>
      <c r="D1491" s="128">
        <f t="shared" si="101"/>
        <v>25397.396147261996</v>
      </c>
      <c r="E1491" s="128">
        <f t="shared" ca="1" si="102"/>
        <v>45302.394430481567</v>
      </c>
      <c r="F1491" s="124">
        <f t="shared" ca="1" si="103"/>
        <v>0.19579592476634389</v>
      </c>
      <c r="G1491" s="128"/>
      <c r="H1491" s="128"/>
      <c r="I1491" s="124"/>
      <c r="J1491" s="125"/>
      <c r="K1491" s="128"/>
    </row>
    <row r="1492" spans="1:11" x14ac:dyDescent="0.3">
      <c r="A1492" s="73">
        <v>41681</v>
      </c>
      <c r="B1492" s="130">
        <v>1819.75</v>
      </c>
      <c r="C1492" s="125">
        <f t="shared" si="100"/>
        <v>1.5202231520223153E-2</v>
      </c>
      <c r="D1492" s="128">
        <f t="shared" si="101"/>
        <v>15202.231520223153</v>
      </c>
      <c r="E1492" s="128">
        <f t="shared" ca="1" si="102"/>
        <v>45302.394430481567</v>
      </c>
      <c r="F1492" s="124">
        <f t="shared" ca="1" si="103"/>
        <v>0.19694411914883037</v>
      </c>
      <c r="G1492" s="128"/>
      <c r="H1492" s="128"/>
      <c r="I1492" s="124"/>
      <c r="J1492" s="125"/>
      <c r="K1492" s="128"/>
    </row>
    <row r="1493" spans="1:11" x14ac:dyDescent="0.3">
      <c r="A1493" s="73">
        <v>41680</v>
      </c>
      <c r="B1493" s="130">
        <v>1799.839966</v>
      </c>
      <c r="C1493" s="125">
        <f t="shared" si="100"/>
        <v>1.0260617882430934E-2</v>
      </c>
      <c r="D1493" s="128">
        <f t="shared" si="101"/>
        <v>10260.617882430934</v>
      </c>
      <c r="E1493" s="128">
        <f t="shared" ca="1" si="102"/>
        <v>45302.394430481567</v>
      </c>
      <c r="F1493" s="124">
        <f t="shared" ca="1" si="103"/>
        <v>0.18454940473357251</v>
      </c>
      <c r="G1493" s="128"/>
      <c r="H1493" s="128"/>
      <c r="I1493" s="124"/>
      <c r="J1493" s="125"/>
      <c r="K1493" s="128"/>
    </row>
    <row r="1494" spans="1:11" x14ac:dyDescent="0.3">
      <c r="A1494" s="73">
        <v>41677</v>
      </c>
      <c r="B1494" s="130">
        <v>1797.0200199999999</v>
      </c>
      <c r="C1494" s="125">
        <f t="shared" si="100"/>
        <v>3.7591568144785814E-3</v>
      </c>
      <c r="D1494" s="128">
        <f t="shared" si="101"/>
        <v>3759.1568144785815</v>
      </c>
      <c r="E1494" s="128">
        <f t="shared" ca="1" si="102"/>
        <v>45302.394430481567</v>
      </c>
      <c r="F1494" s="124">
        <f t="shared" ca="1" si="103"/>
        <v>0.18458019930929792</v>
      </c>
      <c r="G1494" s="128"/>
      <c r="H1494" s="128"/>
      <c r="I1494" s="124"/>
      <c r="J1494" s="125"/>
      <c r="K1494" s="128"/>
    </row>
    <row r="1495" spans="1:11" x14ac:dyDescent="0.3">
      <c r="A1495" s="73">
        <v>41676</v>
      </c>
      <c r="B1495" s="130">
        <v>1773.4300539999999</v>
      </c>
      <c r="C1495" s="125">
        <f t="shared" si="100"/>
        <v>-3.0096315026719944E-2</v>
      </c>
      <c r="D1495" s="128">
        <f t="shared" si="101"/>
        <v>-30096.315026719945</v>
      </c>
      <c r="E1495" s="128">
        <f t="shared" ca="1" si="102"/>
        <v>45302.394430481567</v>
      </c>
      <c r="F1495" s="124">
        <f t="shared" ca="1" si="103"/>
        <v>0.16832132635276231</v>
      </c>
      <c r="G1495" s="128"/>
      <c r="H1495" s="128"/>
      <c r="I1495" s="124"/>
      <c r="J1495" s="125"/>
      <c r="K1495" s="128"/>
    </row>
    <row r="1496" spans="1:11" x14ac:dyDescent="0.3">
      <c r="A1496" s="73">
        <v>41675</v>
      </c>
      <c r="B1496" s="130">
        <v>1751.6400149999999</v>
      </c>
      <c r="C1496" s="125">
        <f t="shared" si="100"/>
        <v>-5.0529563629729934E-2</v>
      </c>
      <c r="D1496" s="128">
        <f t="shared" si="101"/>
        <v>-50529.563629729935</v>
      </c>
      <c r="E1496" s="128">
        <f t="shared" ca="1" si="102"/>
        <v>45302.394430481567</v>
      </c>
      <c r="F1496" s="124">
        <f t="shared" ca="1" si="103"/>
        <v>0.16049529783062733</v>
      </c>
      <c r="G1496" s="128"/>
      <c r="H1496" s="128"/>
      <c r="I1496" s="124"/>
      <c r="J1496" s="125"/>
      <c r="K1496" s="128"/>
    </row>
    <row r="1497" spans="1:11" x14ac:dyDescent="0.3">
      <c r="A1497" s="73">
        <v>41674</v>
      </c>
      <c r="B1497" s="130">
        <v>1755.1999510000001</v>
      </c>
      <c r="C1497" s="125">
        <f t="shared" si="100"/>
        <v>-4.8052986031784095E-2</v>
      </c>
      <c r="D1497" s="128">
        <f t="shared" si="101"/>
        <v>-48052.986031784094</v>
      </c>
      <c r="E1497" s="128">
        <f t="shared" ca="1" si="102"/>
        <v>40062.272581861725</v>
      </c>
      <c r="F1497" s="124">
        <f t="shared" ca="1" si="103"/>
        <v>0.16075440891184045</v>
      </c>
      <c r="G1497" s="128"/>
      <c r="H1497" s="128"/>
      <c r="I1497" s="124"/>
      <c r="J1497" s="125"/>
      <c r="K1497" s="128"/>
    </row>
    <row r="1498" spans="1:11" x14ac:dyDescent="0.3">
      <c r="A1498" s="73">
        <v>41673</v>
      </c>
      <c r="B1498" s="130">
        <v>1741.8900149999999</v>
      </c>
      <c r="C1498" s="125">
        <f t="shared" si="100"/>
        <v>-5.2651296339758291E-2</v>
      </c>
      <c r="D1498" s="128">
        <f t="shared" si="101"/>
        <v>-52651.296339758293</v>
      </c>
      <c r="E1498" s="128">
        <f t="shared" ca="1" si="102"/>
        <v>36859.848329586384</v>
      </c>
      <c r="F1498" s="124">
        <f t="shared" ca="1" si="103"/>
        <v>0.15258485800156851</v>
      </c>
      <c r="G1498" s="128"/>
      <c r="H1498" s="128"/>
      <c r="I1498" s="124"/>
      <c r="J1498" s="125"/>
      <c r="K1498" s="128"/>
    </row>
    <row r="1499" spans="1:11" x14ac:dyDescent="0.3">
      <c r="A1499" s="73">
        <v>41670</v>
      </c>
      <c r="B1499" s="130">
        <v>1782.589966</v>
      </c>
      <c r="C1499" s="125">
        <f t="shared" si="100"/>
        <v>-3.4292427222431199E-2</v>
      </c>
      <c r="D1499" s="128">
        <f t="shared" si="101"/>
        <v>-34292.427222431201</v>
      </c>
      <c r="E1499" s="128">
        <f t="shared" ca="1" si="102"/>
        <v>35943.783817518852</v>
      </c>
      <c r="F1499" s="124">
        <f t="shared" ca="1" si="103"/>
        <v>0.19180189507342593</v>
      </c>
      <c r="G1499" s="128"/>
      <c r="H1499" s="128"/>
      <c r="I1499" s="124"/>
      <c r="J1499" s="125"/>
      <c r="K1499" s="128"/>
    </row>
    <row r="1500" spans="1:11" x14ac:dyDescent="0.3">
      <c r="A1500" s="73">
        <v>41669</v>
      </c>
      <c r="B1500" s="130">
        <v>1794.1899410000001</v>
      </c>
      <c r="C1500" s="125">
        <f t="shared" si="100"/>
        <v>-2.931759911566445E-2</v>
      </c>
      <c r="D1500" s="128">
        <f t="shared" si="101"/>
        <v>-29317.599115664449</v>
      </c>
      <c r="E1500" s="128">
        <f t="shared" ca="1" si="102"/>
        <v>35943.783817518852</v>
      </c>
      <c r="F1500" s="124">
        <f t="shared" ca="1" si="103"/>
        <v>0.18571600601947957</v>
      </c>
      <c r="G1500" s="128"/>
      <c r="H1500" s="128"/>
      <c r="I1500" s="124"/>
      <c r="J1500" s="125"/>
      <c r="K1500" s="128"/>
    </row>
    <row r="1501" spans="1:11" x14ac:dyDescent="0.3">
      <c r="A1501" s="73">
        <v>41668</v>
      </c>
      <c r="B1501" s="130">
        <v>1774.1999510000001</v>
      </c>
      <c r="C1501" s="125">
        <f t="shared" si="100"/>
        <v>-3.5173613190709441E-2</v>
      </c>
      <c r="D1501" s="128">
        <f t="shared" si="101"/>
        <v>-35173.613190709439</v>
      </c>
      <c r="E1501" s="128">
        <f t="shared" ca="1" si="102"/>
        <v>35943.783817518852</v>
      </c>
      <c r="F1501" s="124">
        <f t="shared" ca="1" si="103"/>
        <v>0.1842921873322938</v>
      </c>
      <c r="G1501" s="128"/>
      <c r="H1501" s="128"/>
      <c r="I1501" s="124"/>
      <c r="J1501" s="125"/>
      <c r="K1501" s="128"/>
    </row>
    <row r="1502" spans="1:11" x14ac:dyDescent="0.3">
      <c r="A1502" s="73">
        <v>41667</v>
      </c>
      <c r="B1502" s="130">
        <v>1792.5</v>
      </c>
      <c r="C1502" s="125">
        <f t="shared" si="100"/>
        <v>-1.4676754463039288E-2</v>
      </c>
      <c r="D1502" s="128">
        <f t="shared" si="101"/>
        <v>-14676.754463039288</v>
      </c>
      <c r="E1502" s="128">
        <f t="shared" ca="1" si="102"/>
        <v>35943.783817518852</v>
      </c>
      <c r="F1502" s="124">
        <f t="shared" ca="1" si="103"/>
        <v>0.19344060197620672</v>
      </c>
      <c r="G1502" s="128"/>
      <c r="H1502" s="128"/>
      <c r="I1502" s="124"/>
      <c r="J1502" s="125"/>
      <c r="K1502" s="128"/>
    </row>
    <row r="1503" spans="1:11" x14ac:dyDescent="0.3">
      <c r="A1503" s="73">
        <v>41666</v>
      </c>
      <c r="B1503" s="130">
        <v>1781.5600589999999</v>
      </c>
      <c r="C1503" s="125">
        <f t="shared" si="100"/>
        <v>-3.3006364717745096E-2</v>
      </c>
      <c r="D1503" s="128">
        <f t="shared" si="101"/>
        <v>-33006.364717745098</v>
      </c>
      <c r="E1503" s="128">
        <f t="shared" ca="1" si="102"/>
        <v>35943.783817518852</v>
      </c>
      <c r="F1503" s="124">
        <f t="shared" ca="1" si="103"/>
        <v>0.1815312627149186</v>
      </c>
      <c r="G1503" s="128"/>
      <c r="H1503" s="128"/>
      <c r="I1503" s="124"/>
      <c r="J1503" s="125"/>
      <c r="K1503" s="128"/>
    </row>
    <row r="1504" spans="1:11" x14ac:dyDescent="0.3">
      <c r="A1504" s="73">
        <v>41663</v>
      </c>
      <c r="B1504" s="130">
        <v>1790.290039</v>
      </c>
      <c r="C1504" s="125">
        <f t="shared" si="100"/>
        <v>-2.6026432227246099E-2</v>
      </c>
      <c r="D1504" s="128">
        <f t="shared" si="101"/>
        <v>-26026.4322272461</v>
      </c>
      <c r="E1504" s="128">
        <f t="shared" ca="1" si="102"/>
        <v>35943.783817518852</v>
      </c>
      <c r="F1504" s="124">
        <f t="shared" ca="1" si="103"/>
        <v>0.19338344369161975</v>
      </c>
      <c r="G1504" s="128"/>
      <c r="H1504" s="128"/>
      <c r="I1504" s="124"/>
      <c r="J1504" s="125"/>
      <c r="K1504" s="128"/>
    </row>
    <row r="1505" spans="1:11" x14ac:dyDescent="0.3">
      <c r="A1505" s="73">
        <v>41662</v>
      </c>
      <c r="B1505" s="130">
        <v>1828.459961</v>
      </c>
      <c r="C1505" s="125">
        <f t="shared" si="100"/>
        <v>-4.9143282679868783E-3</v>
      </c>
      <c r="D1505" s="128">
        <f t="shared" si="101"/>
        <v>-4914.328267986878</v>
      </c>
      <c r="E1505" s="128">
        <f t="shared" ca="1" si="102"/>
        <v>35943.783817518852</v>
      </c>
      <c r="F1505" s="124">
        <f t="shared" ca="1" si="103"/>
        <v>0.21657263562991225</v>
      </c>
      <c r="G1505" s="128"/>
      <c r="H1505" s="128"/>
      <c r="I1505" s="124"/>
      <c r="J1505" s="125"/>
      <c r="K1505" s="128"/>
    </row>
    <row r="1506" spans="1:11" x14ac:dyDescent="0.3">
      <c r="A1506" s="73">
        <v>41661</v>
      </c>
      <c r="B1506" s="130">
        <v>1844.8599850000001</v>
      </c>
      <c r="C1506" s="125">
        <f t="shared" si="100"/>
        <v>3.7978431567953219E-3</v>
      </c>
      <c r="D1506" s="128">
        <f t="shared" si="101"/>
        <v>3797.8431567953221</v>
      </c>
      <c r="E1506" s="128">
        <f t="shared" ca="1" si="102"/>
        <v>35943.783817518852</v>
      </c>
      <c r="F1506" s="124">
        <f t="shared" ca="1" si="103"/>
        <v>0.23416869699703624</v>
      </c>
      <c r="G1506" s="128"/>
      <c r="H1506" s="128"/>
      <c r="I1506" s="124"/>
      <c r="J1506" s="125"/>
      <c r="K1506" s="128"/>
    </row>
    <row r="1507" spans="1:11" x14ac:dyDescent="0.3">
      <c r="A1507" s="73">
        <v>41660</v>
      </c>
      <c r="B1507" s="130">
        <v>1843.8000489999999</v>
      </c>
      <c r="C1507" s="125">
        <f t="shared" si="100"/>
        <v>9.3224811079393177E-3</v>
      </c>
      <c r="D1507" s="128">
        <f t="shared" si="101"/>
        <v>9322.4811079393185</v>
      </c>
      <c r="E1507" s="128">
        <f t="shared" ca="1" si="102"/>
        <v>35943.783817518852</v>
      </c>
      <c r="F1507" s="124">
        <f t="shared" ca="1" si="103"/>
        <v>0.23346778267833423</v>
      </c>
      <c r="G1507" s="128"/>
      <c r="H1507" s="128"/>
      <c r="I1507" s="124"/>
      <c r="J1507" s="125"/>
      <c r="K1507" s="128"/>
    </row>
    <row r="1508" spans="1:11" x14ac:dyDescent="0.3">
      <c r="A1508" s="73">
        <v>41656</v>
      </c>
      <c r="B1508" s="130">
        <v>1838.6999510000001</v>
      </c>
      <c r="C1508" s="125">
        <f t="shared" si="100"/>
        <v>4.0024440828518859E-3</v>
      </c>
      <c r="D1508" s="128">
        <f t="shared" si="101"/>
        <v>4002.4440828518859</v>
      </c>
      <c r="E1508" s="128">
        <f t="shared" ca="1" si="102"/>
        <v>35943.783817518852</v>
      </c>
      <c r="F1508" s="124">
        <f t="shared" ca="1" si="103"/>
        <v>0.23191019343764996</v>
      </c>
      <c r="G1508" s="128"/>
      <c r="H1508" s="128"/>
      <c r="I1508" s="124"/>
      <c r="J1508" s="125"/>
      <c r="K1508" s="128"/>
    </row>
    <row r="1509" spans="1:11" x14ac:dyDescent="0.3">
      <c r="A1509" s="73">
        <v>41655</v>
      </c>
      <c r="B1509" s="130">
        <v>1845.8900149999999</v>
      </c>
      <c r="C1509" s="125">
        <f t="shared" si="100"/>
        <v>7.5928968394074481E-3</v>
      </c>
      <c r="D1509" s="128">
        <f t="shared" si="101"/>
        <v>7592.8968394074482</v>
      </c>
      <c r="E1509" s="128">
        <f t="shared" ca="1" si="102"/>
        <v>35943.783817518852</v>
      </c>
      <c r="F1509" s="124">
        <f t="shared" ca="1" si="103"/>
        <v>0.24220382498019921</v>
      </c>
      <c r="G1509" s="128"/>
      <c r="H1509" s="128"/>
      <c r="I1509" s="124"/>
      <c r="J1509" s="125"/>
      <c r="K1509" s="128"/>
    </row>
    <row r="1510" spans="1:11" x14ac:dyDescent="0.3">
      <c r="A1510" s="73">
        <v>41654</v>
      </c>
      <c r="B1510" s="130">
        <v>1848.380005</v>
      </c>
      <c r="C1510" s="125">
        <f t="shared" si="100"/>
        <v>1.083122344258669E-5</v>
      </c>
      <c r="D1510" s="128">
        <f t="shared" si="101"/>
        <v>10.83122344258669</v>
      </c>
      <c r="E1510" s="128">
        <f t="shared" ca="1" si="102"/>
        <v>35943.783817518852</v>
      </c>
      <c r="F1510" s="124">
        <f t="shared" ca="1" si="103"/>
        <v>0.2481127382869337</v>
      </c>
      <c r="G1510" s="128"/>
      <c r="H1510" s="128"/>
      <c r="I1510" s="124"/>
      <c r="J1510" s="125"/>
      <c r="K1510" s="128"/>
    </row>
    <row r="1511" spans="1:11" x14ac:dyDescent="0.3">
      <c r="A1511" s="73">
        <v>41653</v>
      </c>
      <c r="B1511" s="130">
        <v>1838.880005</v>
      </c>
      <c r="C1511" s="125">
        <f t="shared" si="100"/>
        <v>-1.1894936445832061E-3</v>
      </c>
      <c r="D1511" s="128">
        <f t="shared" si="101"/>
        <v>-1189.4936445832061</v>
      </c>
      <c r="E1511" s="128">
        <f t="shared" ca="1" si="102"/>
        <v>35943.783817518852</v>
      </c>
      <c r="F1511" s="124">
        <f t="shared" ca="1" si="103"/>
        <v>0.24870469755232238</v>
      </c>
      <c r="G1511" s="128"/>
      <c r="H1511" s="128"/>
      <c r="I1511" s="124"/>
      <c r="J1511" s="125"/>
      <c r="K1511" s="128"/>
    </row>
    <row r="1512" spans="1:11" x14ac:dyDescent="0.3">
      <c r="A1512" s="73">
        <v>41652</v>
      </c>
      <c r="B1512" s="130">
        <v>1819.1999510000001</v>
      </c>
      <c r="C1512" s="125">
        <f t="shared" si="100"/>
        <v>-1.2056083800724426E-2</v>
      </c>
      <c r="D1512" s="128">
        <f t="shared" si="101"/>
        <v>-12056.083800724426</v>
      </c>
      <c r="E1512" s="128">
        <f t="shared" ca="1" si="102"/>
        <v>35943.783817518852</v>
      </c>
      <c r="F1512" s="124">
        <f t="shared" ca="1" si="103"/>
        <v>0.23558416738651511</v>
      </c>
      <c r="G1512" s="128"/>
      <c r="H1512" s="128"/>
      <c r="I1512" s="124"/>
      <c r="J1512" s="125"/>
      <c r="K1512" s="128"/>
    </row>
    <row r="1513" spans="1:11" x14ac:dyDescent="0.3">
      <c r="A1513" s="73">
        <v>41649</v>
      </c>
      <c r="B1513" s="130">
        <v>1842.369995</v>
      </c>
      <c r="C1513" s="125">
        <f t="shared" si="100"/>
        <v>1.8999522057305818E-4</v>
      </c>
      <c r="D1513" s="128">
        <f t="shared" si="101"/>
        <v>189.99522057305819</v>
      </c>
      <c r="E1513" s="128">
        <f t="shared" ca="1" si="102"/>
        <v>35943.783817518852</v>
      </c>
      <c r="F1513" s="124">
        <f t="shared" ca="1" si="103"/>
        <v>0.25273338003671597</v>
      </c>
      <c r="G1513" s="128"/>
      <c r="H1513" s="128"/>
      <c r="I1513" s="124"/>
      <c r="J1513" s="125"/>
      <c r="K1513" s="128"/>
    </row>
    <row r="1514" spans="1:11" x14ac:dyDescent="0.3">
      <c r="A1514" s="73">
        <v>41648</v>
      </c>
      <c r="B1514" s="130">
        <v>1838.130005</v>
      </c>
      <c r="C1514" s="125">
        <f t="shared" si="100"/>
        <v>2.6236877040990425E-3</v>
      </c>
      <c r="D1514" s="128">
        <f t="shared" si="101"/>
        <v>2623.6877040990425</v>
      </c>
      <c r="E1514" s="128">
        <f t="shared" ca="1" si="102"/>
        <v>35943.783817518852</v>
      </c>
      <c r="F1514" s="124">
        <f t="shared" ca="1" si="103"/>
        <v>0.24868716674999414</v>
      </c>
      <c r="G1514" s="128"/>
      <c r="H1514" s="128"/>
      <c r="I1514" s="124"/>
      <c r="J1514" s="125"/>
      <c r="K1514" s="128"/>
    </row>
    <row r="1515" spans="1:11" x14ac:dyDescent="0.3">
      <c r="A1515" s="73">
        <v>41647</v>
      </c>
      <c r="B1515" s="130">
        <v>1837.48999</v>
      </c>
      <c r="C1515" s="125">
        <f t="shared" si="100"/>
        <v>5.1969650008860668E-3</v>
      </c>
      <c r="D1515" s="128">
        <f t="shared" si="101"/>
        <v>5196.9650008860672</v>
      </c>
      <c r="E1515" s="128">
        <f t="shared" ca="1" si="102"/>
        <v>35943.783817518852</v>
      </c>
      <c r="F1515" s="124">
        <f t="shared" ca="1" si="103"/>
        <v>0.24819307953221581</v>
      </c>
      <c r="G1515" s="128"/>
      <c r="H1515" s="128"/>
      <c r="I1515" s="124"/>
      <c r="J1515" s="125"/>
      <c r="K1515" s="128"/>
    </row>
    <row r="1516" spans="1:11" x14ac:dyDescent="0.3">
      <c r="A1516" s="73">
        <v>41646</v>
      </c>
      <c r="B1516" s="130">
        <v>1837.880005</v>
      </c>
      <c r="C1516" s="125">
        <f t="shared" si="100"/>
        <v>1.0757215221132377E-2</v>
      </c>
      <c r="D1516" s="128">
        <f t="shared" si="101"/>
        <v>10757.215221132377</v>
      </c>
      <c r="E1516" s="128">
        <f t="shared" ca="1" si="102"/>
        <v>35943.783817518852</v>
      </c>
      <c r="F1516" s="124">
        <f t="shared" ca="1" si="103"/>
        <v>0.25794306706351633</v>
      </c>
      <c r="G1516" s="128"/>
      <c r="H1516" s="128"/>
      <c r="I1516" s="124"/>
      <c r="J1516" s="125"/>
      <c r="K1516" s="128"/>
    </row>
    <row r="1517" spans="1:11" x14ac:dyDescent="0.3">
      <c r="A1517" s="73">
        <v>41645</v>
      </c>
      <c r="B1517" s="130">
        <v>1826.7700199999999</v>
      </c>
      <c r="C1517" s="125">
        <f t="shared" si="100"/>
        <v>9.4883091444073475E-3</v>
      </c>
      <c r="D1517" s="128">
        <f t="shared" si="101"/>
        <v>9488.309144407347</v>
      </c>
      <c r="E1517" s="128">
        <f t="shared" ca="1" si="102"/>
        <v>35943.783817518852</v>
      </c>
      <c r="F1517" s="124">
        <f t="shared" ca="1" si="103"/>
        <v>0.25365953396161767</v>
      </c>
      <c r="G1517" s="128"/>
      <c r="H1517" s="128"/>
      <c r="I1517" s="124"/>
      <c r="J1517" s="125"/>
      <c r="K1517" s="128"/>
    </row>
    <row r="1518" spans="1:11" x14ac:dyDescent="0.3">
      <c r="A1518" s="73">
        <v>41642</v>
      </c>
      <c r="B1518" s="130">
        <v>1831.369995</v>
      </c>
      <c r="C1518" s="125">
        <f t="shared" si="100"/>
        <v>1.1443388134293686E-2</v>
      </c>
      <c r="D1518" s="128">
        <f t="shared" si="101"/>
        <v>11443.388134293686</v>
      </c>
      <c r="E1518" s="128">
        <f t="shared" ca="1" si="102"/>
        <v>35943.783817518852</v>
      </c>
      <c r="F1518" s="124">
        <f t="shared" ca="1" si="103"/>
        <v>0.25274129805175538</v>
      </c>
      <c r="G1518" s="128"/>
      <c r="H1518" s="128"/>
      <c r="I1518" s="124"/>
      <c r="J1518" s="125"/>
      <c r="K1518" s="128"/>
    </row>
    <row r="1519" spans="1:11" x14ac:dyDescent="0.3">
      <c r="A1519" s="73">
        <v>41641</v>
      </c>
      <c r="B1519" s="130">
        <v>1831.9799800000001</v>
      </c>
      <c r="C1519" s="125">
        <f t="shared" si="100"/>
        <v>2.8624357102751352E-2</v>
      </c>
      <c r="D1519" s="128">
        <f t="shared" si="101"/>
        <v>28624.357102751354</v>
      </c>
      <c r="E1519" s="128">
        <f t="shared" ca="1" si="102"/>
        <v>35943.783817518852</v>
      </c>
      <c r="F1519" s="124">
        <f t="shared" ca="1" si="103"/>
        <v>0.24924479616228035</v>
      </c>
      <c r="G1519" s="128"/>
      <c r="H1519" s="128"/>
      <c r="I1519" s="124"/>
      <c r="J1519" s="125"/>
      <c r="K1519" s="128"/>
    </row>
    <row r="1520" spans="1:11" x14ac:dyDescent="0.3">
      <c r="A1520" s="73">
        <v>41639</v>
      </c>
      <c r="B1520" s="130">
        <v>1848.3599850000001</v>
      </c>
      <c r="C1520" s="125">
        <f t="shared" si="100"/>
        <v>3.4603168499152792E-2</v>
      </c>
      <c r="D1520" s="128">
        <f t="shared" si="101"/>
        <v>34603.168499152795</v>
      </c>
      <c r="E1520" s="128">
        <f t="shared" ca="1" si="102"/>
        <v>35943.783817518852</v>
      </c>
      <c r="F1520" s="124">
        <f t="shared" ca="1" si="103"/>
        <v>0.26654651756081904</v>
      </c>
      <c r="G1520" s="128"/>
      <c r="H1520" s="128"/>
      <c r="I1520" s="124"/>
      <c r="J1520" s="125"/>
      <c r="K1520" s="128"/>
    </row>
    <row r="1521" spans="1:11" x14ac:dyDescent="0.3">
      <c r="A1521" s="73">
        <v>41638</v>
      </c>
      <c r="B1521" s="130">
        <v>1841.0699460000001</v>
      </c>
      <c r="C1521" s="125">
        <f t="shared" si="100"/>
        <v>3.7035577811279863E-2</v>
      </c>
      <c r="D1521" s="128">
        <f t="shared" si="101"/>
        <v>37035.577811279865</v>
      </c>
      <c r="E1521" s="128">
        <f t="shared" ca="1" si="102"/>
        <v>35943.783817518852</v>
      </c>
      <c r="F1521" s="124">
        <f t="shared" ca="1" si="103"/>
        <v>0.25892007125690086</v>
      </c>
      <c r="G1521" s="128"/>
      <c r="H1521" s="128"/>
      <c r="I1521" s="124"/>
      <c r="J1521" s="125"/>
      <c r="K1521" s="128"/>
    </row>
    <row r="1522" spans="1:11" x14ac:dyDescent="0.3">
      <c r="A1522" s="73">
        <v>41635</v>
      </c>
      <c r="B1522" s="130">
        <v>1841.400024</v>
      </c>
      <c r="C1522" s="125">
        <f t="shared" si="100"/>
        <v>3.7116318783441349E-2</v>
      </c>
      <c r="D1522" s="128">
        <f t="shared" si="101"/>
        <v>37116.318783441347</v>
      </c>
      <c r="E1522" s="128">
        <f t="shared" ca="1" si="102"/>
        <v>35943.783817518852</v>
      </c>
      <c r="F1522" s="124">
        <f t="shared" ca="1" si="103"/>
        <v>0.29113238781425399</v>
      </c>
      <c r="G1522" s="128"/>
      <c r="H1522" s="128"/>
      <c r="I1522" s="124"/>
      <c r="J1522" s="125"/>
      <c r="K1522" s="128"/>
    </row>
    <row r="1523" spans="1:11" x14ac:dyDescent="0.3">
      <c r="A1523" s="73">
        <v>41634</v>
      </c>
      <c r="B1523" s="130">
        <v>1842.0200199999999</v>
      </c>
      <c r="C1523" s="125">
        <f t="shared" si="100"/>
        <v>3.3553685837358405E-2</v>
      </c>
      <c r="D1523" s="128">
        <f t="shared" si="101"/>
        <v>33553.685837358404</v>
      </c>
      <c r="E1523" s="128">
        <f t="shared" ca="1" si="102"/>
        <v>35943.783817518852</v>
      </c>
      <c r="F1523" s="124">
        <f t="shared" ca="1" si="103"/>
        <v>0.3134487632707279</v>
      </c>
      <c r="G1523" s="128"/>
      <c r="H1523" s="128"/>
      <c r="I1523" s="124"/>
      <c r="J1523" s="125"/>
      <c r="K1523" s="128"/>
    </row>
    <row r="1524" spans="1:11" x14ac:dyDescent="0.3">
      <c r="A1524" s="73">
        <v>41632</v>
      </c>
      <c r="B1524" s="130">
        <v>1833.3199460000001</v>
      </c>
      <c r="C1524" s="125">
        <f t="shared" si="100"/>
        <v>1.7030739193592437E-2</v>
      </c>
      <c r="D1524" s="128">
        <f t="shared" si="101"/>
        <v>17030.739193592435</v>
      </c>
      <c r="E1524" s="128">
        <f t="shared" ca="1" si="102"/>
        <v>35943.783817518852</v>
      </c>
      <c r="F1524" s="124">
        <f t="shared" ca="1" si="103"/>
        <v>0.29280020945434404</v>
      </c>
      <c r="G1524" s="128"/>
      <c r="H1524" s="128"/>
      <c r="I1524" s="124"/>
      <c r="J1524" s="125"/>
      <c r="K1524" s="128"/>
    </row>
    <row r="1525" spans="1:11" x14ac:dyDescent="0.3">
      <c r="A1525" s="73">
        <v>41631</v>
      </c>
      <c r="B1525" s="130">
        <v>1827.98999</v>
      </c>
      <c r="C1525" s="125">
        <f t="shared" si="100"/>
        <v>1.0849546859463377E-2</v>
      </c>
      <c r="D1525" s="128">
        <f t="shared" si="101"/>
        <v>10849.546859463377</v>
      </c>
      <c r="E1525" s="128">
        <f t="shared" ca="1" si="102"/>
        <v>35943.783817518852</v>
      </c>
      <c r="F1525" s="124">
        <f t="shared" ca="1" si="103"/>
        <v>0.28747106811993484</v>
      </c>
      <c r="G1525" s="128"/>
      <c r="H1525" s="128"/>
      <c r="I1525" s="124"/>
      <c r="J1525" s="125"/>
      <c r="K1525" s="128"/>
    </row>
    <row r="1526" spans="1:11" x14ac:dyDescent="0.3">
      <c r="A1526" s="73">
        <v>41628</v>
      </c>
      <c r="B1526" s="130">
        <v>1818.3199460000001</v>
      </c>
      <c r="C1526" s="125">
        <f t="shared" si="100"/>
        <v>7.3292634988808558E-3</v>
      </c>
      <c r="D1526" s="128">
        <f t="shared" si="101"/>
        <v>7329.2634988808559</v>
      </c>
      <c r="E1526" s="128">
        <f t="shared" ca="1" si="102"/>
        <v>35943.783817518852</v>
      </c>
      <c r="F1526" s="124">
        <f t="shared" ca="1" si="103"/>
        <v>0.27452925200538703</v>
      </c>
      <c r="G1526" s="128"/>
      <c r="H1526" s="128"/>
      <c r="I1526" s="124"/>
      <c r="J1526" s="125"/>
      <c r="K1526" s="128"/>
    </row>
    <row r="1527" spans="1:11" x14ac:dyDescent="0.3">
      <c r="A1527" s="73">
        <v>41627</v>
      </c>
      <c r="B1527" s="130">
        <v>1809.599976</v>
      </c>
      <c r="C1527" s="125">
        <f t="shared" si="100"/>
        <v>1.3764444631648276E-2</v>
      </c>
      <c r="D1527" s="128">
        <f t="shared" si="101"/>
        <v>13764.444631648275</v>
      </c>
      <c r="E1527" s="128">
        <f t="shared" ca="1" si="102"/>
        <v>35943.783817518852</v>
      </c>
      <c r="F1527" s="124">
        <f t="shared" ca="1" si="103"/>
        <v>0.2653217813741755</v>
      </c>
      <c r="G1527" s="128"/>
      <c r="H1527" s="128"/>
      <c r="I1527" s="124"/>
      <c r="J1527" s="125"/>
      <c r="K1527" s="128"/>
    </row>
    <row r="1528" spans="1:11" x14ac:dyDescent="0.3">
      <c r="A1528" s="73">
        <v>41626</v>
      </c>
      <c r="B1528" s="130">
        <v>1810.650024</v>
      </c>
      <c r="C1528" s="125">
        <f t="shared" si="100"/>
        <v>9.950839415721946E-3</v>
      </c>
      <c r="D1528" s="128">
        <f t="shared" si="101"/>
        <v>9950.8394157219464</v>
      </c>
      <c r="E1528" s="128">
        <f t="shared" ca="1" si="102"/>
        <v>35943.783817518852</v>
      </c>
      <c r="F1528" s="124">
        <f t="shared" ca="1" si="103"/>
        <v>0.25418205985823916</v>
      </c>
      <c r="G1528" s="128"/>
      <c r="H1528" s="128"/>
      <c r="I1528" s="124"/>
      <c r="J1528" s="125"/>
      <c r="K1528" s="128"/>
    </row>
    <row r="1529" spans="1:11" x14ac:dyDescent="0.3">
      <c r="A1529" s="73">
        <v>41625</v>
      </c>
      <c r="B1529" s="130">
        <v>1781</v>
      </c>
      <c r="C1529" s="125">
        <f t="shared" si="100"/>
        <v>-7.8823629283476526E-3</v>
      </c>
      <c r="D1529" s="128">
        <f t="shared" si="101"/>
        <v>-7882.362928347653</v>
      </c>
      <c r="E1529" s="128">
        <f t="shared" ca="1" si="102"/>
        <v>35943.783817518852</v>
      </c>
      <c r="F1529" s="124">
        <f t="shared" ca="1" si="103"/>
        <v>0.24041476714574261</v>
      </c>
      <c r="G1529" s="128"/>
      <c r="H1529" s="128"/>
      <c r="I1529" s="124"/>
      <c r="J1529" s="125"/>
      <c r="K1529" s="128"/>
    </row>
    <row r="1530" spans="1:11" x14ac:dyDescent="0.3">
      <c r="A1530" s="73">
        <v>41624</v>
      </c>
      <c r="B1530" s="130">
        <v>1786.540039</v>
      </c>
      <c r="C1530" s="125">
        <f t="shared" si="100"/>
        <v>-7.9737824469039431E-3</v>
      </c>
      <c r="D1530" s="128">
        <f t="shared" si="101"/>
        <v>-7973.7824469039433</v>
      </c>
      <c r="E1530" s="128">
        <f t="shared" ca="1" si="102"/>
        <v>35943.783817518852</v>
      </c>
      <c r="F1530" s="124">
        <f t="shared" ca="1" si="103"/>
        <v>0.23483020399755472</v>
      </c>
      <c r="G1530" s="128"/>
      <c r="H1530" s="128"/>
      <c r="I1530" s="124"/>
      <c r="J1530" s="125"/>
      <c r="K1530" s="128"/>
    </row>
    <row r="1531" spans="1:11" x14ac:dyDescent="0.3">
      <c r="A1531" s="73">
        <v>41621</v>
      </c>
      <c r="B1531" s="130">
        <v>1775.3199460000001</v>
      </c>
      <c r="C1531" s="125">
        <f t="shared" si="100"/>
        <v>-1.6884451854745075E-2</v>
      </c>
      <c r="D1531" s="128">
        <f t="shared" si="101"/>
        <v>-16884.451854745075</v>
      </c>
      <c r="E1531" s="128">
        <f t="shared" ca="1" si="102"/>
        <v>35943.783817518852</v>
      </c>
      <c r="F1531" s="124">
        <f t="shared" ca="1" si="103"/>
        <v>0.24117003035428186</v>
      </c>
      <c r="G1531" s="128"/>
      <c r="H1531" s="128"/>
      <c r="I1531" s="124"/>
      <c r="J1531" s="125"/>
      <c r="K1531" s="128"/>
    </row>
    <row r="1532" spans="1:11" x14ac:dyDescent="0.3">
      <c r="A1532" s="73">
        <v>41620</v>
      </c>
      <c r="B1532" s="130">
        <v>1775.5</v>
      </c>
      <c r="C1532" s="125">
        <f t="shared" si="100"/>
        <v>-1.7557245259953058E-2</v>
      </c>
      <c r="D1532" s="128">
        <f t="shared" si="101"/>
        <v>-17557.245259953059</v>
      </c>
      <c r="E1532" s="128">
        <f t="shared" ca="1" si="102"/>
        <v>35943.783817518852</v>
      </c>
      <c r="F1532" s="124">
        <f t="shared" ca="1" si="103"/>
        <v>0.25603082617563655</v>
      </c>
      <c r="G1532" s="128"/>
      <c r="H1532" s="128"/>
      <c r="I1532" s="124"/>
      <c r="J1532" s="125"/>
      <c r="K1532" s="128"/>
    </row>
    <row r="1533" spans="1:11" x14ac:dyDescent="0.3">
      <c r="A1533" s="73">
        <v>41619</v>
      </c>
      <c r="B1533" s="130">
        <v>1782.219971</v>
      </c>
      <c r="C1533" s="125">
        <f t="shared" si="100"/>
        <v>-1.138817306892248E-2</v>
      </c>
      <c r="D1533" s="128">
        <f t="shared" si="101"/>
        <v>-11388.173068922481</v>
      </c>
      <c r="E1533" s="128">
        <f t="shared" ca="1" si="102"/>
        <v>35943.783817518852</v>
      </c>
      <c r="F1533" s="124">
        <f t="shared" ca="1" si="103"/>
        <v>0.25557084259605567</v>
      </c>
      <c r="G1533" s="128"/>
      <c r="H1533" s="128"/>
      <c r="I1533" s="124"/>
      <c r="J1533" s="125"/>
      <c r="K1533" s="128"/>
    </row>
    <row r="1534" spans="1:11" x14ac:dyDescent="0.3">
      <c r="A1534" s="73">
        <v>41618</v>
      </c>
      <c r="B1534" s="130">
        <v>1802.619995</v>
      </c>
      <c r="C1534" s="125">
        <f t="shared" si="100"/>
        <v>7.7679087453708107E-5</v>
      </c>
      <c r="D1534" s="128">
        <f t="shared" si="101"/>
        <v>77.679087453708107</v>
      </c>
      <c r="E1534" s="128">
        <f t="shared" ca="1" si="102"/>
        <v>35943.783817518852</v>
      </c>
      <c r="F1534" s="124">
        <f t="shared" ca="1" si="103"/>
        <v>0.26191477671251651</v>
      </c>
      <c r="G1534" s="128"/>
      <c r="H1534" s="128"/>
      <c r="I1534" s="124"/>
      <c r="J1534" s="125"/>
      <c r="K1534" s="128"/>
    </row>
    <row r="1535" spans="1:11" x14ac:dyDescent="0.3">
      <c r="A1535" s="73">
        <v>41617</v>
      </c>
      <c r="B1535" s="130">
        <v>1808.369995</v>
      </c>
      <c r="C1535" s="125">
        <f t="shared" si="100"/>
        <v>2.0002576409037243E-3</v>
      </c>
      <c r="D1535" s="128">
        <f t="shared" si="101"/>
        <v>2000.2576409037242</v>
      </c>
      <c r="E1535" s="128">
        <f t="shared" ca="1" si="102"/>
        <v>35943.783817518852</v>
      </c>
      <c r="F1535" s="124">
        <f t="shared" ca="1" si="103"/>
        <v>0.26650747847185552</v>
      </c>
      <c r="G1535" s="128"/>
      <c r="H1535" s="128"/>
      <c r="I1535" s="124"/>
      <c r="J1535" s="125"/>
      <c r="K1535" s="128"/>
    </row>
    <row r="1536" spans="1:11" x14ac:dyDescent="0.3">
      <c r="A1536" s="73">
        <v>41614</v>
      </c>
      <c r="B1536" s="130">
        <v>1805.089966</v>
      </c>
      <c r="C1536" s="125">
        <f t="shared" si="100"/>
        <v>5.1451903686190459E-3</v>
      </c>
      <c r="D1536" s="128">
        <f t="shared" si="101"/>
        <v>5145.1903686190462</v>
      </c>
      <c r="E1536" s="128">
        <f t="shared" ca="1" si="102"/>
        <v>35943.783817518852</v>
      </c>
      <c r="F1536" s="124">
        <f t="shared" ca="1" si="103"/>
        <v>0.27248944601742431</v>
      </c>
      <c r="G1536" s="128"/>
      <c r="H1536" s="128"/>
      <c r="I1536" s="124"/>
      <c r="J1536" s="125"/>
      <c r="K1536" s="128"/>
    </row>
    <row r="1537" spans="1:11" x14ac:dyDescent="0.3">
      <c r="A1537" s="73">
        <v>41613</v>
      </c>
      <c r="B1537" s="130">
        <v>1785.030029</v>
      </c>
      <c r="C1537" s="125">
        <f t="shared" si="100"/>
        <v>2.0546175192537319E-3</v>
      </c>
      <c r="D1537" s="128">
        <f t="shared" si="101"/>
        <v>2054.6175192537321</v>
      </c>
      <c r="E1537" s="128">
        <f t="shared" ca="1" si="102"/>
        <v>35943.783817518852</v>
      </c>
      <c r="F1537" s="124">
        <f t="shared" ca="1" si="103"/>
        <v>0.25877431789249683</v>
      </c>
      <c r="G1537" s="128"/>
      <c r="H1537" s="128"/>
      <c r="I1537" s="124"/>
      <c r="J1537" s="125"/>
      <c r="K1537" s="128"/>
    </row>
    <row r="1538" spans="1:11" x14ac:dyDescent="0.3">
      <c r="A1538" s="73">
        <v>41612</v>
      </c>
      <c r="B1538" s="130">
        <v>1792.8100589999999</v>
      </c>
      <c r="C1538" s="125">
        <f t="shared" si="100"/>
        <v>2.7631002331351961E-3</v>
      </c>
      <c r="D1538" s="128">
        <f t="shared" si="101"/>
        <v>2763.100233135196</v>
      </c>
      <c r="E1538" s="128">
        <f t="shared" ca="1" si="102"/>
        <v>35943.783817518852</v>
      </c>
      <c r="F1538" s="124">
        <f t="shared" ca="1" si="103"/>
        <v>0.26795347313836149</v>
      </c>
      <c r="G1538" s="128"/>
      <c r="H1538" s="128"/>
      <c r="I1538" s="124"/>
      <c r="J1538" s="125"/>
      <c r="K1538" s="128"/>
    </row>
    <row r="1539" spans="1:11" x14ac:dyDescent="0.3">
      <c r="A1539" s="73">
        <v>41611</v>
      </c>
      <c r="B1539" s="130">
        <v>1795.150024</v>
      </c>
      <c r="C1539" s="125">
        <f t="shared" si="100"/>
        <v>2.0206164236167279E-3</v>
      </c>
      <c r="D1539" s="128">
        <f t="shared" si="101"/>
        <v>2020.6164236167278</v>
      </c>
      <c r="E1539" s="128">
        <f t="shared" ca="1" si="102"/>
        <v>35943.783817518852</v>
      </c>
      <c r="F1539" s="124">
        <f t="shared" ca="1" si="103"/>
        <v>0.27380647356069221</v>
      </c>
      <c r="G1539" s="128"/>
      <c r="H1539" s="128"/>
      <c r="I1539" s="124"/>
      <c r="J1539" s="125"/>
      <c r="K1539" s="128"/>
    </row>
    <row r="1540" spans="1:11" x14ac:dyDescent="0.3">
      <c r="A1540" s="73">
        <v>41610</v>
      </c>
      <c r="B1540" s="130">
        <v>1800.900024</v>
      </c>
      <c r="C1540" s="125">
        <f t="shared" si="100"/>
        <v>1.5126238298270867E-3</v>
      </c>
      <c r="D1540" s="128">
        <f t="shared" si="101"/>
        <v>1512.6238298270866</v>
      </c>
      <c r="E1540" s="128">
        <f t="shared" ca="1" si="102"/>
        <v>35943.783817518852</v>
      </c>
      <c r="F1540" s="124">
        <f t="shared" ca="1" si="103"/>
        <v>0.27991184484156184</v>
      </c>
      <c r="G1540" s="128"/>
      <c r="H1540" s="128"/>
      <c r="I1540" s="124"/>
      <c r="J1540" s="125"/>
      <c r="K1540" s="128"/>
    </row>
    <row r="1541" spans="1:11" x14ac:dyDescent="0.3">
      <c r="A1541" s="73">
        <v>41607</v>
      </c>
      <c r="B1541" s="130">
        <v>1805.8100589999999</v>
      </c>
      <c r="C1541" s="125">
        <f t="shared" si="100"/>
        <v>8.4831310062523091E-3</v>
      </c>
      <c r="D1541" s="128">
        <f t="shared" si="101"/>
        <v>8483.1310062523098</v>
      </c>
      <c r="E1541" s="128">
        <f t="shared" ca="1" si="102"/>
        <v>35943.783817518852</v>
      </c>
      <c r="F1541" s="124">
        <f t="shared" ca="1" si="103"/>
        <v>0.28120706438428567</v>
      </c>
      <c r="G1541" s="128"/>
      <c r="H1541" s="128"/>
      <c r="I1541" s="124"/>
      <c r="J1541" s="125"/>
      <c r="K1541" s="128"/>
    </row>
    <row r="1542" spans="1:11" x14ac:dyDescent="0.3">
      <c r="A1542" s="73">
        <v>41605</v>
      </c>
      <c r="B1542" s="130">
        <v>1807.2299800000001</v>
      </c>
      <c r="C1542" s="125">
        <f t="shared" si="100"/>
        <v>1.4158237934904561E-2</v>
      </c>
      <c r="D1542" s="128">
        <f t="shared" si="101"/>
        <v>14158.23793490456</v>
      </c>
      <c r="E1542" s="128">
        <f t="shared" ca="1" si="102"/>
        <v>35943.783817518852</v>
      </c>
      <c r="F1542" s="124">
        <f t="shared" ca="1" si="103"/>
        <v>0.2761300901643684</v>
      </c>
      <c r="G1542" s="128"/>
      <c r="H1542" s="128"/>
      <c r="I1542" s="124"/>
      <c r="J1542" s="125"/>
      <c r="K1542" s="128"/>
    </row>
    <row r="1543" spans="1:11" x14ac:dyDescent="0.3">
      <c r="A1543" s="73">
        <v>41604</v>
      </c>
      <c r="B1543" s="130">
        <v>1802.75</v>
      </c>
      <c r="C1543" s="125">
        <f t="shared" si="100"/>
        <v>1.9833828425909417E-2</v>
      </c>
      <c r="D1543" s="128">
        <f t="shared" si="101"/>
        <v>19833.828425909418</v>
      </c>
      <c r="E1543" s="128">
        <f t="shared" ca="1" si="102"/>
        <v>35943.783817518852</v>
      </c>
      <c r="F1543" s="124">
        <f t="shared" ca="1" si="103"/>
        <v>0.27317353182351289</v>
      </c>
      <c r="G1543" s="128"/>
      <c r="H1543" s="128"/>
      <c r="I1543" s="124"/>
      <c r="J1543" s="125"/>
      <c r="K1543" s="128"/>
    </row>
    <row r="1544" spans="1:11" x14ac:dyDescent="0.3">
      <c r="A1544" s="73">
        <v>41603</v>
      </c>
      <c r="B1544" s="130">
        <v>1802.4799800000001</v>
      </c>
      <c r="C1544" s="125">
        <f t="shared" ref="C1544:C1607" si="104">B1544/B1554-1</f>
        <v>1.7264031481096342E-2</v>
      </c>
      <c r="D1544" s="128">
        <f t="shared" ref="D1544:D1607" si="105">C1544*$B$5</f>
        <v>17264.031481096343</v>
      </c>
      <c r="E1544" s="128">
        <f t="shared" ref="E1544:E1607" ca="1" si="106">ABS(_xlfn.PERCENTILE.INC(OFFSET(D1544,0,0,Window),1-VaRLevel))</f>
        <v>35943.783817518852</v>
      </c>
      <c r="F1544" s="124">
        <f t="shared" ca="1" si="103"/>
        <v>0.27841801434498681</v>
      </c>
      <c r="G1544" s="128"/>
      <c r="H1544" s="128"/>
      <c r="I1544" s="124"/>
      <c r="J1544" s="125"/>
      <c r="K1544" s="128"/>
    </row>
    <row r="1545" spans="1:11" x14ac:dyDescent="0.3">
      <c r="A1545" s="73">
        <v>41600</v>
      </c>
      <c r="B1545" s="130">
        <v>1804.76001</v>
      </c>
      <c r="C1545" s="125">
        <f t="shared" si="104"/>
        <v>1.9287152613679526E-2</v>
      </c>
      <c r="D1545" s="128">
        <f t="shared" si="105"/>
        <v>19287.152613679526</v>
      </c>
      <c r="E1545" s="128">
        <f t="shared" ca="1" si="106"/>
        <v>35943.783817518852</v>
      </c>
      <c r="F1545" s="124">
        <f t="shared" ref="F1545:F1608" ca="1" si="107">B1545/OFFSET(B1545,250,0)-1</f>
        <v>0.29009113050979773</v>
      </c>
      <c r="G1545" s="128"/>
      <c r="H1545" s="128"/>
      <c r="I1545" s="124"/>
      <c r="J1545" s="125"/>
      <c r="K1545" s="128"/>
    </row>
    <row r="1546" spans="1:11" x14ac:dyDescent="0.3">
      <c r="A1546" s="73">
        <v>41599</v>
      </c>
      <c r="B1546" s="130">
        <v>1795.849976</v>
      </c>
      <c r="C1546" s="125">
        <f t="shared" si="104"/>
        <v>2.7873938317274138E-2</v>
      </c>
      <c r="D1546" s="128">
        <f t="shared" si="105"/>
        <v>27873.93831727414</v>
      </c>
      <c r="E1546" s="128">
        <f t="shared" ca="1" si="106"/>
        <v>35943.783817518852</v>
      </c>
      <c r="F1546" s="124">
        <f t="shared" ca="1" si="107"/>
        <v>0.27701251249494208</v>
      </c>
      <c r="G1546" s="128"/>
      <c r="H1546" s="128"/>
      <c r="I1546" s="124"/>
      <c r="J1546" s="125"/>
      <c r="K1546" s="128"/>
    </row>
    <row r="1547" spans="1:11" x14ac:dyDescent="0.3">
      <c r="A1547" s="73">
        <v>41598</v>
      </c>
      <c r="B1547" s="130">
        <v>1781.369995</v>
      </c>
      <c r="C1547" s="125">
        <f t="shared" si="104"/>
        <v>6.1451943029624534E-3</v>
      </c>
      <c r="D1547" s="128">
        <f t="shared" si="105"/>
        <v>6145.1943029624535</v>
      </c>
      <c r="E1547" s="128">
        <f t="shared" ca="1" si="106"/>
        <v>35943.783817518852</v>
      </c>
      <c r="F1547" s="124">
        <f t="shared" ca="1" si="107"/>
        <v>0.26414502690311137</v>
      </c>
      <c r="G1547" s="128"/>
      <c r="H1547" s="128"/>
      <c r="I1547" s="124"/>
      <c r="J1547" s="125"/>
      <c r="K1547" s="128"/>
    </row>
    <row r="1548" spans="1:11" x14ac:dyDescent="0.3">
      <c r="A1548" s="73">
        <v>41597</v>
      </c>
      <c r="B1548" s="130">
        <v>1787.869995</v>
      </c>
      <c r="C1548" s="125">
        <f t="shared" si="104"/>
        <v>1.4123907048669837E-2</v>
      </c>
      <c r="D1548" s="128">
        <f t="shared" si="105"/>
        <v>14123.907048669837</v>
      </c>
      <c r="E1548" s="128">
        <f t="shared" ca="1" si="106"/>
        <v>35943.783817518852</v>
      </c>
      <c r="F1548" s="124">
        <f t="shared" ca="1" si="107"/>
        <v>0.28528497424695054</v>
      </c>
      <c r="G1548" s="128"/>
      <c r="H1548" s="128"/>
      <c r="I1548" s="124"/>
      <c r="J1548" s="125"/>
      <c r="K1548" s="128"/>
    </row>
    <row r="1549" spans="1:11" x14ac:dyDescent="0.3">
      <c r="A1549" s="73">
        <v>41596</v>
      </c>
      <c r="B1549" s="130">
        <v>1791.530029</v>
      </c>
      <c r="C1549" s="125">
        <f t="shared" si="104"/>
        <v>1.3348930262599756E-2</v>
      </c>
      <c r="D1549" s="128">
        <f t="shared" si="105"/>
        <v>13348.930262599757</v>
      </c>
      <c r="E1549" s="128">
        <f t="shared" ca="1" si="106"/>
        <v>35943.783817518852</v>
      </c>
      <c r="F1549" s="124">
        <f t="shared" ca="1" si="107"/>
        <v>0.29090434053411052</v>
      </c>
      <c r="G1549" s="128"/>
      <c r="H1549" s="128"/>
      <c r="I1549" s="124"/>
      <c r="J1549" s="125"/>
      <c r="K1549" s="128"/>
    </row>
    <row r="1550" spans="1:11" x14ac:dyDescent="0.3">
      <c r="A1550" s="73">
        <v>41593</v>
      </c>
      <c r="B1550" s="130">
        <v>1798.1800539999999</v>
      </c>
      <c r="C1550" s="125">
        <f t="shared" si="104"/>
        <v>2.0742057792096702E-2</v>
      </c>
      <c r="D1550" s="128">
        <f t="shared" si="105"/>
        <v>20742.057792096701</v>
      </c>
      <c r="E1550" s="128">
        <f t="shared" ca="1" si="106"/>
        <v>35943.783817518852</v>
      </c>
      <c r="F1550" s="124">
        <f t="shared" ca="1" si="107"/>
        <v>0.29655562773663768</v>
      </c>
      <c r="G1550" s="128"/>
      <c r="H1550" s="128"/>
      <c r="I1550" s="124"/>
      <c r="J1550" s="125"/>
      <c r="K1550" s="128"/>
    </row>
    <row r="1551" spans="1:11" x14ac:dyDescent="0.3">
      <c r="A1551" s="73">
        <v>41592</v>
      </c>
      <c r="B1551" s="130">
        <v>1790.619995</v>
      </c>
      <c r="C1551" s="125">
        <f t="shared" si="104"/>
        <v>1.9401753016345502E-2</v>
      </c>
      <c r="D1551" s="128">
        <f t="shared" si="105"/>
        <v>19401.753016345501</v>
      </c>
      <c r="E1551" s="128">
        <f t="shared" ca="1" si="106"/>
        <v>35943.783817518852</v>
      </c>
      <c r="F1551" s="124">
        <f t="shared" ca="1" si="107"/>
        <v>0.31674852811737608</v>
      </c>
      <c r="G1551" s="128"/>
      <c r="H1551" s="128"/>
      <c r="I1551" s="124"/>
      <c r="J1551" s="125"/>
      <c r="K1551" s="128"/>
    </row>
    <row r="1552" spans="1:11" x14ac:dyDescent="0.3">
      <c r="A1552" s="73">
        <v>41591</v>
      </c>
      <c r="B1552" s="130">
        <v>1782</v>
      </c>
      <c r="C1552" s="125">
        <f t="shared" si="104"/>
        <v>1.0599350298381216E-2</v>
      </c>
      <c r="D1552" s="128">
        <f t="shared" si="105"/>
        <v>10599.350298381216</v>
      </c>
      <c r="E1552" s="128">
        <f t="shared" ca="1" si="106"/>
        <v>36859.848329586384</v>
      </c>
      <c r="F1552" s="124">
        <f t="shared" ca="1" si="107"/>
        <v>0.31675205451522559</v>
      </c>
      <c r="G1552" s="128"/>
      <c r="H1552" s="128"/>
      <c r="I1552" s="124"/>
      <c r="J1552" s="125"/>
      <c r="K1552" s="128"/>
    </row>
    <row r="1553" spans="1:11" x14ac:dyDescent="0.3">
      <c r="A1553" s="73">
        <v>41590</v>
      </c>
      <c r="B1553" s="130">
        <v>1767.6899410000001</v>
      </c>
      <c r="C1553" s="125">
        <f t="shared" si="104"/>
        <v>-2.4041367520543089E-3</v>
      </c>
      <c r="D1553" s="128">
        <f t="shared" si="105"/>
        <v>-2404.136752054309</v>
      </c>
      <c r="E1553" s="128">
        <f t="shared" ca="1" si="106"/>
        <v>38007.399999674715</v>
      </c>
      <c r="F1553" s="124">
        <f t="shared" ca="1" si="107"/>
        <v>0.30409663962180944</v>
      </c>
      <c r="G1553" s="128"/>
      <c r="H1553" s="128"/>
      <c r="I1553" s="124"/>
      <c r="J1553" s="125"/>
      <c r="K1553" s="128"/>
    </row>
    <row r="1554" spans="1:11" x14ac:dyDescent="0.3">
      <c r="A1554" s="73">
        <v>41589</v>
      </c>
      <c r="B1554" s="130">
        <v>1771.8900149999999</v>
      </c>
      <c r="C1554" s="125">
        <f t="shared" si="104"/>
        <v>5.5501813639629027E-3</v>
      </c>
      <c r="D1554" s="128">
        <f t="shared" si="105"/>
        <v>5550.1813639629027</v>
      </c>
      <c r="E1554" s="128">
        <f t="shared" ca="1" si="106"/>
        <v>39287.404542451623</v>
      </c>
      <c r="F1554" s="124">
        <f t="shared" ca="1" si="107"/>
        <v>0.28908789012713521</v>
      </c>
      <c r="G1554" s="128"/>
      <c r="H1554" s="128"/>
      <c r="I1554" s="124"/>
      <c r="J1554" s="125"/>
      <c r="K1554" s="128"/>
    </row>
    <row r="1555" spans="1:11" x14ac:dyDescent="0.3">
      <c r="A1555" s="73">
        <v>41586</v>
      </c>
      <c r="B1555" s="130">
        <v>1770.6099850000001</v>
      </c>
      <c r="C1555" s="125">
        <f t="shared" si="104"/>
        <v>6.1598759365160127E-3</v>
      </c>
      <c r="D1555" s="128">
        <f t="shared" si="105"/>
        <v>6159.8759365160131</v>
      </c>
      <c r="E1555" s="128">
        <f t="shared" ca="1" si="106"/>
        <v>39287.404542451623</v>
      </c>
      <c r="F1555" s="124">
        <f t="shared" ca="1" si="107"/>
        <v>0.28302279500615124</v>
      </c>
      <c r="G1555" s="128"/>
      <c r="H1555" s="128"/>
      <c r="I1555" s="124"/>
      <c r="J1555" s="125"/>
      <c r="K1555" s="128"/>
    </row>
    <row r="1556" spans="1:11" x14ac:dyDescent="0.3">
      <c r="A1556" s="73">
        <v>41585</v>
      </c>
      <c r="B1556" s="130">
        <v>1747.150024</v>
      </c>
      <c r="C1556" s="125">
        <f t="shared" si="104"/>
        <v>-2.8080625498041467E-3</v>
      </c>
      <c r="D1556" s="128">
        <f t="shared" si="105"/>
        <v>-2808.0625498041468</v>
      </c>
      <c r="E1556" s="128">
        <f t="shared" ca="1" si="106"/>
        <v>39287.404542451623</v>
      </c>
      <c r="F1556" s="124">
        <f t="shared" ca="1" si="107"/>
        <v>0.26618839322282972</v>
      </c>
      <c r="G1556" s="128"/>
      <c r="H1556" s="128"/>
      <c r="I1556" s="124"/>
      <c r="J1556" s="125"/>
      <c r="K1556" s="128"/>
    </row>
    <row r="1557" spans="1:11" x14ac:dyDescent="0.3">
      <c r="A1557" s="73">
        <v>41584</v>
      </c>
      <c r="B1557" s="130">
        <v>1770.48999</v>
      </c>
      <c r="C1557" s="125">
        <f t="shared" si="104"/>
        <v>1.3805692306927186E-2</v>
      </c>
      <c r="D1557" s="128">
        <f t="shared" si="105"/>
        <v>13805.692306927187</v>
      </c>
      <c r="E1557" s="128">
        <f t="shared" ca="1" si="106"/>
        <v>39287.404542451623</v>
      </c>
      <c r="F1557" s="124">
        <f t="shared" ca="1" si="107"/>
        <v>0.28528284887018729</v>
      </c>
      <c r="G1557" s="128"/>
      <c r="H1557" s="128"/>
      <c r="I1557" s="124"/>
      <c r="J1557" s="125"/>
      <c r="K1557" s="128"/>
    </row>
    <row r="1558" spans="1:11" x14ac:dyDescent="0.3">
      <c r="A1558" s="73">
        <v>41583</v>
      </c>
      <c r="B1558" s="130">
        <v>1762.969971</v>
      </c>
      <c r="C1558" s="125">
        <f t="shared" si="104"/>
        <v>4.7301924532086037E-3</v>
      </c>
      <c r="D1558" s="128">
        <f t="shared" si="105"/>
        <v>4730.1924532086041</v>
      </c>
      <c r="E1558" s="128">
        <f t="shared" ca="1" si="106"/>
        <v>39287.404542451623</v>
      </c>
      <c r="F1558" s="124">
        <f t="shared" ca="1" si="107"/>
        <v>0.26420366312527777</v>
      </c>
      <c r="G1558" s="128"/>
      <c r="H1558" s="128"/>
      <c r="I1558" s="124"/>
      <c r="J1558" s="125"/>
      <c r="K1558" s="128"/>
    </row>
    <row r="1559" spans="1:11" x14ac:dyDescent="0.3">
      <c r="A1559" s="73">
        <v>41582</v>
      </c>
      <c r="B1559" s="130">
        <v>1767.9300539999999</v>
      </c>
      <c r="C1559" s="125">
        <f t="shared" si="104"/>
        <v>1.3337853533933686E-2</v>
      </c>
      <c r="D1559" s="128">
        <f t="shared" si="105"/>
        <v>13337.853533933685</v>
      </c>
      <c r="E1559" s="128">
        <f t="shared" ca="1" si="106"/>
        <v>39287.404542451623</v>
      </c>
      <c r="F1559" s="124">
        <f t="shared" ca="1" si="107"/>
        <v>0.23770821374720974</v>
      </c>
      <c r="G1559" s="128"/>
      <c r="H1559" s="128"/>
      <c r="I1559" s="124"/>
      <c r="J1559" s="125"/>
      <c r="K1559" s="128"/>
    </row>
    <row r="1560" spans="1:11" x14ac:dyDescent="0.3">
      <c r="A1560" s="73">
        <v>41579</v>
      </c>
      <c r="B1560" s="130">
        <v>1761.6400149999999</v>
      </c>
      <c r="C1560" s="125">
        <f t="shared" si="104"/>
        <v>9.825173402120857E-3</v>
      </c>
      <c r="D1560" s="128">
        <f t="shared" si="105"/>
        <v>9825.1734021208576</v>
      </c>
      <c r="E1560" s="128">
        <f t="shared" ca="1" si="106"/>
        <v>39287.404542451623</v>
      </c>
      <c r="F1560" s="124">
        <f t="shared" ca="1" si="107"/>
        <v>0.24298999659208609</v>
      </c>
      <c r="G1560" s="128"/>
      <c r="H1560" s="128"/>
      <c r="I1560" s="124"/>
      <c r="J1560" s="125"/>
      <c r="K1560" s="128"/>
    </row>
    <row r="1561" spans="1:11" x14ac:dyDescent="0.3">
      <c r="A1561" s="73">
        <v>41578</v>
      </c>
      <c r="B1561" s="130">
        <v>1756.540039</v>
      </c>
      <c r="C1561" s="125">
        <f t="shared" si="104"/>
        <v>1.3495666662495465E-2</v>
      </c>
      <c r="D1561" s="128">
        <f t="shared" si="105"/>
        <v>13495.666662495465</v>
      </c>
      <c r="E1561" s="128">
        <f t="shared" ca="1" si="106"/>
        <v>39287.404542451623</v>
      </c>
      <c r="F1561" s="124">
        <f t="shared" ca="1" si="107"/>
        <v>0.24207332757855538</v>
      </c>
      <c r="G1561" s="128"/>
      <c r="H1561" s="128"/>
      <c r="I1561" s="124"/>
      <c r="J1561" s="125"/>
      <c r="K1561" s="128"/>
    </row>
    <row r="1562" spans="1:11" x14ac:dyDescent="0.3">
      <c r="A1562" s="73">
        <v>41577</v>
      </c>
      <c r="B1562" s="130">
        <v>1763.3100589999999</v>
      </c>
      <c r="C1562" s="125">
        <f t="shared" si="104"/>
        <v>2.4263170796923861E-2</v>
      </c>
      <c r="D1562" s="128">
        <f t="shared" si="105"/>
        <v>24263.17079692386</v>
      </c>
      <c r="E1562" s="128">
        <f t="shared" ca="1" si="106"/>
        <v>39287.404542451623</v>
      </c>
      <c r="F1562" s="124">
        <f t="shared" ca="1" si="107"/>
        <v>0.23516562948439779</v>
      </c>
      <c r="G1562" s="128"/>
      <c r="H1562" s="128"/>
      <c r="I1562" s="124"/>
      <c r="J1562" s="125"/>
      <c r="K1562" s="128"/>
    </row>
    <row r="1563" spans="1:11" x14ac:dyDescent="0.3">
      <c r="A1563" s="73">
        <v>41576</v>
      </c>
      <c r="B1563" s="130">
        <v>1771.9499510000001</v>
      </c>
      <c r="C1563" s="125">
        <f t="shared" si="104"/>
        <v>4.3514298336134516E-2</v>
      </c>
      <c r="D1563" s="128">
        <f t="shared" si="105"/>
        <v>43514.298336134518</v>
      </c>
      <c r="E1563" s="128">
        <f t="shared" ca="1" si="106"/>
        <v>39287.404542451623</v>
      </c>
      <c r="F1563" s="124">
        <f t="shared" ca="1" si="107"/>
        <v>0.25477984671530507</v>
      </c>
      <c r="G1563" s="128"/>
      <c r="H1563" s="128"/>
      <c r="I1563" s="124"/>
      <c r="J1563" s="125"/>
      <c r="K1563" s="128"/>
    </row>
    <row r="1564" spans="1:11" x14ac:dyDescent="0.3">
      <c r="A1564" s="73">
        <v>41575</v>
      </c>
      <c r="B1564" s="130">
        <v>1762.1099850000001</v>
      </c>
      <c r="C1564" s="125">
        <f t="shared" si="104"/>
        <v>3.0389307041622571E-2</v>
      </c>
      <c r="D1564" s="128">
        <f t="shared" si="105"/>
        <v>30389.307041622571</v>
      </c>
      <c r="E1564" s="128">
        <f t="shared" ca="1" si="106"/>
        <v>39287.404542451623</v>
      </c>
      <c r="F1564" s="124">
        <f t="shared" ca="1" si="107"/>
        <v>0.24800633074519696</v>
      </c>
      <c r="G1564" s="128"/>
      <c r="H1564" s="128"/>
      <c r="I1564" s="124"/>
      <c r="J1564" s="125"/>
      <c r="K1564" s="128"/>
    </row>
    <row r="1565" spans="1:11" x14ac:dyDescent="0.3">
      <c r="A1565" s="73">
        <v>41572</v>
      </c>
      <c r="B1565" s="130">
        <v>1759.7700199999999</v>
      </c>
      <c r="C1565" s="125">
        <f t="shared" si="104"/>
        <v>3.3213991678890054E-2</v>
      </c>
      <c r="D1565" s="128">
        <f t="shared" si="105"/>
        <v>33213.991678890052</v>
      </c>
      <c r="E1565" s="128">
        <f t="shared" ca="1" si="106"/>
        <v>39287.404542451623</v>
      </c>
      <c r="F1565" s="124">
        <f t="shared" ca="1" si="107"/>
        <v>0.24544049492754572</v>
      </c>
      <c r="G1565" s="128"/>
      <c r="H1565" s="128"/>
      <c r="I1565" s="124"/>
      <c r="J1565" s="125"/>
      <c r="K1565" s="128"/>
    </row>
    <row r="1566" spans="1:11" x14ac:dyDescent="0.3">
      <c r="A1566" s="73">
        <v>41571</v>
      </c>
      <c r="B1566" s="130">
        <v>1752.0699460000001</v>
      </c>
      <c r="C1566" s="125">
        <f t="shared" si="104"/>
        <v>3.5159690011331124E-2</v>
      </c>
      <c r="D1566" s="128">
        <f t="shared" si="105"/>
        <v>35159.69001133112</v>
      </c>
      <c r="E1566" s="128">
        <f t="shared" ca="1" si="106"/>
        <v>39287.404542451623</v>
      </c>
      <c r="F1566" s="124">
        <f t="shared" ca="1" si="107"/>
        <v>0.24370537426796801</v>
      </c>
      <c r="G1566" s="128"/>
      <c r="H1566" s="128"/>
      <c r="I1566" s="124"/>
      <c r="J1566" s="125"/>
      <c r="K1566" s="128"/>
    </row>
    <row r="1567" spans="1:11" x14ac:dyDescent="0.3">
      <c r="A1567" s="73">
        <v>41570</v>
      </c>
      <c r="B1567" s="130">
        <v>1746.380005</v>
      </c>
      <c r="C1567" s="125">
        <f t="shared" si="104"/>
        <v>5.4322615126936258E-2</v>
      </c>
      <c r="D1567" s="128">
        <f t="shared" si="105"/>
        <v>54322.61512693626</v>
      </c>
      <c r="E1567" s="128">
        <f t="shared" ca="1" si="106"/>
        <v>39287.404542451623</v>
      </c>
      <c r="F1567" s="124">
        <f t="shared" ca="1" si="107"/>
        <v>0.23584152934847458</v>
      </c>
      <c r="G1567" s="128"/>
      <c r="H1567" s="128"/>
      <c r="I1567" s="124"/>
      <c r="J1567" s="125"/>
      <c r="K1567" s="128"/>
    </row>
    <row r="1568" spans="1:11" x14ac:dyDescent="0.3">
      <c r="A1568" s="73">
        <v>41569</v>
      </c>
      <c r="B1568" s="130">
        <v>1754.670044</v>
      </c>
      <c r="C1568" s="125">
        <f t="shared" si="104"/>
        <v>5.9935422958612872E-2</v>
      </c>
      <c r="D1568" s="128">
        <f t="shared" si="105"/>
        <v>59935.422958612871</v>
      </c>
      <c r="E1568" s="128">
        <f t="shared" ca="1" si="106"/>
        <v>39287.404542451623</v>
      </c>
      <c r="F1568" s="124">
        <f t="shared" ca="1" si="107"/>
        <v>0.22377293529434539</v>
      </c>
      <c r="G1568" s="128"/>
      <c r="H1568" s="128"/>
      <c r="I1568" s="124"/>
      <c r="J1568" s="125"/>
      <c r="K1568" s="128"/>
    </row>
    <row r="1569" spans="1:11" x14ac:dyDescent="0.3">
      <c r="A1569" s="73">
        <v>41568</v>
      </c>
      <c r="B1569" s="130">
        <v>1744.660034</v>
      </c>
      <c r="C1569" s="125">
        <f t="shared" si="104"/>
        <v>4.0892083624358921E-2</v>
      </c>
      <c r="D1569" s="128">
        <f t="shared" si="105"/>
        <v>40892.083624358922</v>
      </c>
      <c r="E1569" s="128">
        <f t="shared" ca="1" si="106"/>
        <v>39287.404542451623</v>
      </c>
      <c r="F1569" s="124">
        <f t="shared" ca="1" si="107"/>
        <v>0.21732645763803893</v>
      </c>
      <c r="G1569" s="128"/>
      <c r="H1569" s="128"/>
      <c r="I1569" s="124"/>
      <c r="J1569" s="125"/>
      <c r="K1569" s="128"/>
    </row>
    <row r="1570" spans="1:11" x14ac:dyDescent="0.3">
      <c r="A1570" s="73">
        <v>41565</v>
      </c>
      <c r="B1570" s="130">
        <v>1744.5</v>
      </c>
      <c r="C1570" s="125">
        <f t="shared" si="104"/>
        <v>3.1943212067435667E-2</v>
      </c>
      <c r="D1570" s="128">
        <f t="shared" si="105"/>
        <v>31943.212067435667</v>
      </c>
      <c r="E1570" s="128">
        <f t="shared" ca="1" si="106"/>
        <v>39287.404542451623</v>
      </c>
      <c r="F1570" s="124">
        <f t="shared" ca="1" si="107"/>
        <v>0.19704395727798207</v>
      </c>
      <c r="G1570" s="128"/>
      <c r="H1570" s="128"/>
      <c r="I1570" s="124"/>
      <c r="J1570" s="125"/>
      <c r="K1570" s="128"/>
    </row>
    <row r="1571" spans="1:11" x14ac:dyDescent="0.3">
      <c r="A1571" s="73">
        <v>41564</v>
      </c>
      <c r="B1571" s="130">
        <v>1733.150024</v>
      </c>
      <c r="C1571" s="125">
        <f t="shared" si="104"/>
        <v>3.2460408240111871E-2</v>
      </c>
      <c r="D1571" s="128">
        <f t="shared" si="105"/>
        <v>32460.408240111872</v>
      </c>
      <c r="E1571" s="128">
        <f t="shared" ca="1" si="106"/>
        <v>39287.404542451623</v>
      </c>
      <c r="F1571" s="124">
        <f t="shared" ca="1" si="107"/>
        <v>0.18634959283194297</v>
      </c>
      <c r="G1571" s="128"/>
      <c r="H1571" s="128"/>
      <c r="I1571" s="124"/>
      <c r="J1571" s="125"/>
      <c r="K1571" s="128"/>
    </row>
    <row r="1572" spans="1:11" x14ac:dyDescent="0.3">
      <c r="A1572" s="73">
        <v>41563</v>
      </c>
      <c r="B1572" s="130">
        <v>1721.540039</v>
      </c>
      <c r="C1572" s="125">
        <f t="shared" si="104"/>
        <v>1.6335400049399817E-2</v>
      </c>
      <c r="D1572" s="128">
        <f t="shared" si="105"/>
        <v>16335.400049399817</v>
      </c>
      <c r="E1572" s="128">
        <f t="shared" ca="1" si="106"/>
        <v>39287.404542451623</v>
      </c>
      <c r="F1572" s="124">
        <f t="shared" ca="1" si="107"/>
        <v>0.18325405310039167</v>
      </c>
      <c r="G1572" s="128"/>
      <c r="H1572" s="128"/>
      <c r="I1572" s="124"/>
      <c r="J1572" s="125"/>
      <c r="K1572" s="128"/>
    </row>
    <row r="1573" spans="1:11" x14ac:dyDescent="0.3">
      <c r="A1573" s="73">
        <v>41562</v>
      </c>
      <c r="B1573" s="130">
        <v>1698.0600589999999</v>
      </c>
      <c r="C1573" s="125">
        <f t="shared" si="104"/>
        <v>1.8053445427728132E-3</v>
      </c>
      <c r="D1573" s="128">
        <f t="shared" si="105"/>
        <v>1805.3445427728132</v>
      </c>
      <c r="E1573" s="128">
        <f t="shared" ca="1" si="106"/>
        <v>39287.404542451623</v>
      </c>
      <c r="F1573" s="124">
        <f t="shared" ca="1" si="107"/>
        <v>0.17910192351002352</v>
      </c>
      <c r="G1573" s="128"/>
      <c r="H1573" s="128"/>
      <c r="I1573" s="124"/>
      <c r="J1573" s="125"/>
      <c r="K1573" s="128"/>
    </row>
    <row r="1574" spans="1:11" x14ac:dyDescent="0.3">
      <c r="A1574" s="73">
        <v>41561</v>
      </c>
      <c r="B1574" s="130">
        <v>1710.1400149999999</v>
      </c>
      <c r="C1574" s="125">
        <f t="shared" si="104"/>
        <v>1.7002149901516272E-2</v>
      </c>
      <c r="D1574" s="128">
        <f t="shared" si="105"/>
        <v>17002.149901516274</v>
      </c>
      <c r="E1574" s="128">
        <f t="shared" ca="1" si="106"/>
        <v>39287.404542451623</v>
      </c>
      <c r="F1574" s="124">
        <f t="shared" ca="1" si="107"/>
        <v>0.197082476918363</v>
      </c>
      <c r="G1574" s="128"/>
      <c r="H1574" s="128"/>
      <c r="I1574" s="124"/>
      <c r="J1574" s="125"/>
      <c r="K1574" s="128"/>
    </row>
    <row r="1575" spans="1:11" x14ac:dyDescent="0.3">
      <c r="A1575" s="73">
        <v>41558</v>
      </c>
      <c r="B1575" s="130">
        <v>1703.1999510000001</v>
      </c>
      <c r="C1575" s="125">
        <f t="shared" si="104"/>
        <v>6.7681105364267857E-3</v>
      </c>
      <c r="D1575" s="128">
        <f t="shared" si="105"/>
        <v>6768.110536426786</v>
      </c>
      <c r="E1575" s="128">
        <f t="shared" ca="1" si="106"/>
        <v>39287.404542451623</v>
      </c>
      <c r="F1575" s="124">
        <f t="shared" ca="1" si="107"/>
        <v>0.18868819366809886</v>
      </c>
      <c r="G1575" s="128"/>
      <c r="H1575" s="128"/>
      <c r="I1575" s="124"/>
      <c r="J1575" s="125"/>
      <c r="K1575" s="128"/>
    </row>
    <row r="1576" spans="1:11" x14ac:dyDescent="0.3">
      <c r="A1576" s="73">
        <v>41557</v>
      </c>
      <c r="B1576" s="130">
        <v>1692.5600589999999</v>
      </c>
      <c r="C1576" s="125">
        <f t="shared" si="104"/>
        <v>-3.5969227935593873E-3</v>
      </c>
      <c r="D1576" s="128">
        <f t="shared" si="105"/>
        <v>-3596.9227935593872</v>
      </c>
      <c r="E1576" s="128">
        <f t="shared" ca="1" si="106"/>
        <v>39287.404542451623</v>
      </c>
      <c r="F1576" s="124">
        <f t="shared" ca="1" si="107"/>
        <v>0.18149326331315785</v>
      </c>
      <c r="G1576" s="128"/>
      <c r="H1576" s="128"/>
      <c r="I1576" s="124"/>
      <c r="J1576" s="125"/>
      <c r="K1576" s="128"/>
    </row>
    <row r="1577" spans="1:11" x14ac:dyDescent="0.3">
      <c r="A1577" s="73">
        <v>41556</v>
      </c>
      <c r="B1577" s="130">
        <v>1656.400024</v>
      </c>
      <c r="C1577" s="125">
        <f t="shared" si="104"/>
        <v>-2.1485491573155269E-2</v>
      </c>
      <c r="D1577" s="128">
        <f t="shared" si="105"/>
        <v>-21485.491573155268</v>
      </c>
      <c r="E1577" s="128">
        <f t="shared" ca="1" si="106"/>
        <v>39287.404542451623</v>
      </c>
      <c r="F1577" s="124">
        <f t="shared" ca="1" si="107"/>
        <v>0.14909679425447164</v>
      </c>
      <c r="G1577" s="128"/>
      <c r="H1577" s="128"/>
      <c r="I1577" s="124"/>
      <c r="J1577" s="125"/>
      <c r="K1577" s="128"/>
    </row>
    <row r="1578" spans="1:11" x14ac:dyDescent="0.3">
      <c r="A1578" s="73">
        <v>41555</v>
      </c>
      <c r="B1578" s="130">
        <v>1655.4499510000001</v>
      </c>
      <c r="C1578" s="125">
        <f t="shared" si="104"/>
        <v>-2.4725814419568559E-2</v>
      </c>
      <c r="D1578" s="128">
        <f t="shared" si="105"/>
        <v>-24725.81441956856</v>
      </c>
      <c r="E1578" s="128">
        <f t="shared" ca="1" si="106"/>
        <v>39287.404542451623</v>
      </c>
      <c r="F1578" s="124">
        <f t="shared" ca="1" si="107"/>
        <v>0.13707856781781969</v>
      </c>
      <c r="G1578" s="128"/>
      <c r="H1578" s="128"/>
      <c r="I1578" s="124"/>
      <c r="J1578" s="125"/>
      <c r="K1578" s="128"/>
    </row>
    <row r="1579" spans="1:11" x14ac:dyDescent="0.3">
      <c r="A1579" s="73">
        <v>41554</v>
      </c>
      <c r="B1579" s="130">
        <v>1676.119995</v>
      </c>
      <c r="C1579" s="125">
        <f t="shared" si="104"/>
        <v>-1.511303736769809E-2</v>
      </c>
      <c r="D1579" s="128">
        <f t="shared" si="105"/>
        <v>-15113.037367698091</v>
      </c>
      <c r="E1579" s="128">
        <f t="shared" ca="1" si="106"/>
        <v>39287.404542451623</v>
      </c>
      <c r="F1579" s="124">
        <f t="shared" ca="1" si="107"/>
        <v>0.14729653922226738</v>
      </c>
      <c r="G1579" s="128"/>
      <c r="H1579" s="128"/>
      <c r="I1579" s="124"/>
      <c r="J1579" s="125"/>
      <c r="K1579" s="128"/>
    </row>
    <row r="1580" spans="1:11" x14ac:dyDescent="0.3">
      <c r="A1580" s="73">
        <v>41551</v>
      </c>
      <c r="B1580" s="130">
        <v>1690.5</v>
      </c>
      <c r="C1580" s="125">
        <f t="shared" si="104"/>
        <v>-1.1351494297389464E-2</v>
      </c>
      <c r="D1580" s="128">
        <f t="shared" si="105"/>
        <v>-11351.494297389463</v>
      </c>
      <c r="E1580" s="128">
        <f t="shared" ca="1" si="106"/>
        <v>39287.404542451623</v>
      </c>
      <c r="F1580" s="124">
        <f t="shared" ca="1" si="107"/>
        <v>0.15676746423811472</v>
      </c>
      <c r="G1580" s="128"/>
      <c r="H1580" s="128"/>
      <c r="I1580" s="124"/>
      <c r="J1580" s="125"/>
      <c r="K1580" s="128"/>
    </row>
    <row r="1581" spans="1:11" x14ac:dyDescent="0.3">
      <c r="A1581" s="73">
        <v>41550</v>
      </c>
      <c r="B1581" s="130">
        <v>1678.660034</v>
      </c>
      <c r="C1581" s="125">
        <f t="shared" si="104"/>
        <v>-2.5360807309977917E-2</v>
      </c>
      <c r="D1581" s="128">
        <f t="shared" si="105"/>
        <v>-25360.807309977918</v>
      </c>
      <c r="E1581" s="128">
        <f t="shared" ca="1" si="106"/>
        <v>39287.404542451623</v>
      </c>
      <c r="F1581" s="124">
        <f t="shared" ca="1" si="107"/>
        <v>0.15690669513164601</v>
      </c>
      <c r="G1581" s="128"/>
      <c r="H1581" s="128"/>
      <c r="I1581" s="124"/>
      <c r="J1581" s="125"/>
      <c r="K1581" s="128"/>
    </row>
    <row r="1582" spans="1:11" x14ac:dyDescent="0.3">
      <c r="A1582" s="73">
        <v>41549</v>
      </c>
      <c r="B1582" s="130">
        <v>1693.869995</v>
      </c>
      <c r="C1582" s="125">
        <f t="shared" si="104"/>
        <v>-1.8342311090658869E-2</v>
      </c>
      <c r="D1582" s="128">
        <f t="shared" si="105"/>
        <v>-18342.31109065887</v>
      </c>
      <c r="E1582" s="128">
        <f t="shared" ca="1" si="106"/>
        <v>39287.404542451623</v>
      </c>
      <c r="F1582" s="124">
        <f t="shared" ca="1" si="107"/>
        <v>0.17162026283935683</v>
      </c>
      <c r="G1582" s="128"/>
      <c r="H1582" s="128"/>
      <c r="I1582" s="124"/>
      <c r="J1582" s="125"/>
      <c r="K1582" s="128"/>
    </row>
    <row r="1583" spans="1:11" x14ac:dyDescent="0.3">
      <c r="A1583" s="73">
        <v>41548</v>
      </c>
      <c r="B1583" s="130">
        <v>1695</v>
      </c>
      <c r="C1583" s="125">
        <f t="shared" si="104"/>
        <v>-5.7251518939607227E-3</v>
      </c>
      <c r="D1583" s="128">
        <f t="shared" si="105"/>
        <v>-5725.1518939607231</v>
      </c>
      <c r="E1583" s="128">
        <f t="shared" ca="1" si="106"/>
        <v>39287.404542451623</v>
      </c>
      <c r="F1583" s="124">
        <f t="shared" ca="1" si="107"/>
        <v>0.17342453858056839</v>
      </c>
      <c r="G1583" s="128"/>
      <c r="H1583" s="128"/>
      <c r="I1583" s="124"/>
      <c r="J1583" s="125"/>
      <c r="K1583" s="128"/>
    </row>
    <row r="1584" spans="1:11" x14ac:dyDescent="0.3">
      <c r="A1584" s="73">
        <v>41547</v>
      </c>
      <c r="B1584" s="130">
        <v>1681.5500489999999</v>
      </c>
      <c r="C1584" s="125">
        <f t="shared" si="104"/>
        <v>-9.4544811657090166E-3</v>
      </c>
      <c r="D1584" s="128">
        <f t="shared" si="105"/>
        <v>-9454.4811657090158</v>
      </c>
      <c r="E1584" s="128">
        <f t="shared" ca="1" si="106"/>
        <v>39287.404542451623</v>
      </c>
      <c r="F1584" s="124">
        <f t="shared" ca="1" si="107"/>
        <v>0.16719998170517947</v>
      </c>
      <c r="G1584" s="128"/>
      <c r="H1584" s="128"/>
      <c r="I1584" s="124"/>
      <c r="J1584" s="125"/>
      <c r="K1584" s="128"/>
    </row>
    <row r="1585" spans="1:11" x14ac:dyDescent="0.3">
      <c r="A1585" s="73">
        <v>41544</v>
      </c>
      <c r="B1585" s="130">
        <v>1691.75</v>
      </c>
      <c r="C1585" s="125">
        <f t="shared" si="104"/>
        <v>2.2275072851587474E-3</v>
      </c>
      <c r="D1585" s="128">
        <f t="shared" si="105"/>
        <v>2227.5072851587474</v>
      </c>
      <c r="E1585" s="128">
        <f t="shared" ca="1" si="106"/>
        <v>39287.404542451623</v>
      </c>
      <c r="F1585" s="124">
        <f t="shared" ca="1" si="107"/>
        <v>0.16902185118576196</v>
      </c>
      <c r="G1585" s="128"/>
      <c r="H1585" s="128"/>
      <c r="I1585" s="124"/>
      <c r="J1585" s="125"/>
      <c r="K1585" s="128"/>
    </row>
    <row r="1586" spans="1:11" x14ac:dyDescent="0.3">
      <c r="A1586" s="73">
        <v>41543</v>
      </c>
      <c r="B1586" s="130">
        <v>1698.670044</v>
      </c>
      <c r="C1586" s="125">
        <f t="shared" si="104"/>
        <v>9.0589393029705256E-3</v>
      </c>
      <c r="D1586" s="128">
        <f t="shared" si="105"/>
        <v>9058.9393029705261</v>
      </c>
      <c r="E1586" s="128">
        <f t="shared" ca="1" si="106"/>
        <v>39287.404542451623</v>
      </c>
      <c r="F1586" s="124">
        <f t="shared" ca="1" si="107"/>
        <v>0.18512970446027688</v>
      </c>
      <c r="G1586" s="128"/>
      <c r="H1586" s="128"/>
      <c r="I1586" s="124"/>
      <c r="J1586" s="125"/>
      <c r="K1586" s="128"/>
    </row>
    <row r="1587" spans="1:11" x14ac:dyDescent="0.3">
      <c r="A1587" s="73">
        <v>41542</v>
      </c>
      <c r="B1587" s="130">
        <v>1692.7700199999999</v>
      </c>
      <c r="C1587" s="125">
        <f t="shared" si="104"/>
        <v>2.1549643835732102E-3</v>
      </c>
      <c r="D1587" s="128">
        <f t="shared" si="105"/>
        <v>2154.9643835732104</v>
      </c>
      <c r="E1587" s="128">
        <f t="shared" ca="1" si="106"/>
        <v>39287.404542451623</v>
      </c>
      <c r="F1587" s="124">
        <f t="shared" ca="1" si="107"/>
        <v>0.17423820914691346</v>
      </c>
      <c r="G1587" s="128"/>
      <c r="H1587" s="128"/>
      <c r="I1587" s="124"/>
      <c r="J1587" s="125"/>
      <c r="K1587" s="128"/>
    </row>
    <row r="1588" spans="1:11" x14ac:dyDescent="0.3">
      <c r="A1588" s="73">
        <v>41541</v>
      </c>
      <c r="B1588" s="130">
        <v>1697.420044</v>
      </c>
      <c r="C1588" s="125">
        <f t="shared" si="104"/>
        <v>7.9751388545961088E-3</v>
      </c>
      <c r="D1588" s="128">
        <f t="shared" si="105"/>
        <v>7975.138854596109</v>
      </c>
      <c r="E1588" s="128">
        <f t="shared" ca="1" si="106"/>
        <v>39287.404542451623</v>
      </c>
      <c r="F1588" s="124">
        <f t="shared" ca="1" si="107"/>
        <v>0.16509827545217948</v>
      </c>
      <c r="G1588" s="128"/>
      <c r="H1588" s="128"/>
      <c r="I1588" s="124"/>
      <c r="J1588" s="125"/>
      <c r="K1588" s="128"/>
    </row>
    <row r="1589" spans="1:11" x14ac:dyDescent="0.3">
      <c r="A1589" s="73">
        <v>41540</v>
      </c>
      <c r="B1589" s="130">
        <v>1701.839966</v>
      </c>
      <c r="C1589" s="125">
        <f t="shared" si="104"/>
        <v>1.8023464418418955E-2</v>
      </c>
      <c r="D1589" s="128">
        <f t="shared" si="105"/>
        <v>18023.464418418956</v>
      </c>
      <c r="E1589" s="128">
        <f t="shared" ca="1" si="106"/>
        <v>39287.404542451623</v>
      </c>
      <c r="F1589" s="124">
        <f t="shared" ca="1" si="107"/>
        <v>0.16552404754814432</v>
      </c>
      <c r="G1589" s="128"/>
      <c r="H1589" s="128"/>
      <c r="I1589" s="124"/>
      <c r="J1589" s="125"/>
      <c r="K1589" s="128"/>
    </row>
    <row r="1590" spans="1:11" x14ac:dyDescent="0.3">
      <c r="A1590" s="73">
        <v>41537</v>
      </c>
      <c r="B1590" s="130">
        <v>1709.910034</v>
      </c>
      <c r="C1590" s="125">
        <f t="shared" si="104"/>
        <v>3.3072124642681056E-2</v>
      </c>
      <c r="D1590" s="128">
        <f t="shared" si="105"/>
        <v>33072.124642681054</v>
      </c>
      <c r="E1590" s="128">
        <f t="shared" ca="1" si="106"/>
        <v>39287.404542451623</v>
      </c>
      <c r="F1590" s="124">
        <f t="shared" ca="1" si="107"/>
        <v>0.17096272053632422</v>
      </c>
      <c r="G1590" s="128"/>
      <c r="H1590" s="128"/>
      <c r="I1590" s="124"/>
      <c r="J1590" s="125"/>
      <c r="K1590" s="128"/>
    </row>
    <row r="1591" spans="1:11" x14ac:dyDescent="0.3">
      <c r="A1591" s="73">
        <v>41536</v>
      </c>
      <c r="B1591" s="130">
        <v>1722.339966</v>
      </c>
      <c r="C1591" s="125">
        <f t="shared" si="104"/>
        <v>4.0638526106348438E-2</v>
      </c>
      <c r="D1591" s="128">
        <f t="shared" si="105"/>
        <v>40638.526106348436</v>
      </c>
      <c r="E1591" s="128">
        <f t="shared" ca="1" si="106"/>
        <v>39287.404542451623</v>
      </c>
      <c r="F1591" s="124">
        <f t="shared" ca="1" si="107"/>
        <v>0.17883707486874734</v>
      </c>
      <c r="G1591" s="128"/>
      <c r="H1591" s="128"/>
      <c r="I1591" s="124"/>
      <c r="J1591" s="125"/>
      <c r="K1591" s="128"/>
    </row>
    <row r="1592" spans="1:11" x14ac:dyDescent="0.3">
      <c r="A1592" s="73">
        <v>41535</v>
      </c>
      <c r="B1592" s="130">
        <v>1725.5200199999999</v>
      </c>
      <c r="C1592" s="125">
        <f t="shared" si="104"/>
        <v>4.3821270554441183E-2</v>
      </c>
      <c r="D1592" s="128">
        <f t="shared" si="105"/>
        <v>43821.27055444118</v>
      </c>
      <c r="E1592" s="128">
        <f t="shared" ca="1" si="106"/>
        <v>39287.404542451623</v>
      </c>
      <c r="F1592" s="124">
        <f t="shared" ca="1" si="107"/>
        <v>0.18241378439981926</v>
      </c>
      <c r="G1592" s="128"/>
      <c r="H1592" s="128"/>
      <c r="I1592" s="124"/>
      <c r="J1592" s="125"/>
      <c r="K1592" s="128"/>
    </row>
    <row r="1593" spans="1:11" x14ac:dyDescent="0.3">
      <c r="A1593" s="73">
        <v>41534</v>
      </c>
      <c r="B1593" s="130">
        <v>1704.76001</v>
      </c>
      <c r="C1593" s="125">
        <f t="shared" si="104"/>
        <v>3.9633600570401883E-2</v>
      </c>
      <c r="D1593" s="128">
        <f t="shared" si="105"/>
        <v>39633.600570401883</v>
      </c>
      <c r="E1593" s="128">
        <f t="shared" ca="1" si="106"/>
        <v>39287.404542451623</v>
      </c>
      <c r="F1593" s="124">
        <f t="shared" ca="1" si="107"/>
        <v>0.16669295494417846</v>
      </c>
      <c r="G1593" s="128"/>
      <c r="H1593" s="128"/>
      <c r="I1593" s="124"/>
      <c r="J1593" s="125"/>
      <c r="K1593" s="128"/>
    </row>
    <row r="1594" spans="1:11" x14ac:dyDescent="0.3">
      <c r="A1594" s="73">
        <v>41533</v>
      </c>
      <c r="B1594" s="130">
        <v>1697.599976</v>
      </c>
      <c r="C1594" s="125">
        <f t="shared" si="104"/>
        <v>3.957819564827747E-2</v>
      </c>
      <c r="D1594" s="128">
        <f t="shared" si="105"/>
        <v>39578.195648277469</v>
      </c>
      <c r="E1594" s="128">
        <f t="shared" ca="1" si="106"/>
        <v>39287.404542451623</v>
      </c>
      <c r="F1594" s="124">
        <f t="shared" ca="1" si="107"/>
        <v>0.15816257177916637</v>
      </c>
      <c r="G1594" s="128"/>
      <c r="H1594" s="128"/>
      <c r="I1594" s="124"/>
      <c r="J1594" s="125"/>
      <c r="K1594" s="128"/>
    </row>
    <row r="1595" spans="1:11" x14ac:dyDescent="0.3">
      <c r="A1595" s="73">
        <v>41530</v>
      </c>
      <c r="B1595" s="130">
        <v>1687.98999</v>
      </c>
      <c r="C1595" s="125">
        <f t="shared" si="104"/>
        <v>3.0411950323760317E-2</v>
      </c>
      <c r="D1595" s="128">
        <f t="shared" si="105"/>
        <v>30411.950323760317</v>
      </c>
      <c r="E1595" s="128">
        <f t="shared" ca="1" si="106"/>
        <v>39287.404542451623</v>
      </c>
      <c r="F1595" s="124">
        <f t="shared" ca="1" si="107"/>
        <v>0.15616545425766915</v>
      </c>
      <c r="G1595" s="128"/>
      <c r="H1595" s="128"/>
      <c r="I1595" s="124"/>
      <c r="J1595" s="125"/>
      <c r="K1595" s="128"/>
    </row>
    <row r="1596" spans="1:11" x14ac:dyDescent="0.3">
      <c r="A1596" s="73">
        <v>41529</v>
      </c>
      <c r="B1596" s="130">
        <v>1683.420044</v>
      </c>
      <c r="C1596" s="125">
        <f t="shared" si="104"/>
        <v>2.9639920338085934E-2</v>
      </c>
      <c r="D1596" s="128">
        <f t="shared" si="105"/>
        <v>29639.920338085933</v>
      </c>
      <c r="E1596" s="128">
        <f t="shared" ca="1" si="106"/>
        <v>39287.404542451623</v>
      </c>
      <c r="F1596" s="124">
        <f t="shared" ca="1" si="107"/>
        <v>0.17184104726664962</v>
      </c>
      <c r="G1596" s="128"/>
      <c r="H1596" s="128"/>
      <c r="I1596" s="124"/>
      <c r="J1596" s="125"/>
      <c r="K1596" s="128"/>
    </row>
    <row r="1597" spans="1:11" x14ac:dyDescent="0.3">
      <c r="A1597" s="73">
        <v>41528</v>
      </c>
      <c r="B1597" s="130">
        <v>1689.130005</v>
      </c>
      <c r="C1597" s="125">
        <f t="shared" si="104"/>
        <v>3.5971018178340364E-2</v>
      </c>
      <c r="D1597" s="128">
        <f t="shared" si="105"/>
        <v>35971.01817834036</v>
      </c>
      <c r="E1597" s="128">
        <f t="shared" ca="1" si="106"/>
        <v>39287.404542451623</v>
      </c>
      <c r="F1597" s="124">
        <f t="shared" ca="1" si="107"/>
        <v>0.17827641360088986</v>
      </c>
      <c r="G1597" s="128"/>
      <c r="H1597" s="128"/>
      <c r="I1597" s="124"/>
      <c r="J1597" s="125"/>
      <c r="K1597" s="128"/>
    </row>
    <row r="1598" spans="1:11" x14ac:dyDescent="0.3">
      <c r="A1598" s="73">
        <v>41527</v>
      </c>
      <c r="B1598" s="130">
        <v>1683.98999</v>
      </c>
      <c r="C1598" s="125">
        <f t="shared" si="104"/>
        <v>1.6423399922573578E-2</v>
      </c>
      <c r="D1598" s="128">
        <f t="shared" si="105"/>
        <v>16423.399922573579</v>
      </c>
      <c r="E1598" s="128">
        <f t="shared" ca="1" si="106"/>
        <v>39287.404542451623</v>
      </c>
      <c r="F1598" s="124">
        <f t="shared" ca="1" si="107"/>
        <v>0.1783735283178236</v>
      </c>
      <c r="G1598" s="128"/>
      <c r="H1598" s="128"/>
      <c r="I1598" s="124"/>
      <c r="J1598" s="125"/>
      <c r="K1598" s="128"/>
    </row>
    <row r="1599" spans="1:11" x14ac:dyDescent="0.3">
      <c r="A1599" s="73">
        <v>41526</v>
      </c>
      <c r="B1599" s="130">
        <v>1671.709961</v>
      </c>
      <c r="C1599" s="125">
        <f t="shared" si="104"/>
        <v>4.9353537721670282E-3</v>
      </c>
      <c r="D1599" s="128">
        <f t="shared" si="105"/>
        <v>4935.3537721670282</v>
      </c>
      <c r="E1599" s="128">
        <f t="shared" ca="1" si="106"/>
        <v>39287.404542451623</v>
      </c>
      <c r="F1599" s="124">
        <f t="shared" ca="1" si="107"/>
        <v>0.16258895477223079</v>
      </c>
      <c r="G1599" s="128"/>
      <c r="H1599" s="128"/>
      <c r="I1599" s="124"/>
      <c r="J1599" s="125"/>
      <c r="K1599" s="128"/>
    </row>
    <row r="1600" spans="1:11" x14ac:dyDescent="0.3">
      <c r="A1600" s="73">
        <v>41523</v>
      </c>
      <c r="B1600" s="130">
        <v>1655.170044</v>
      </c>
      <c r="C1600" s="125">
        <f t="shared" si="104"/>
        <v>-1.080241552076977E-3</v>
      </c>
      <c r="D1600" s="128">
        <f t="shared" si="105"/>
        <v>-1080.2415520769771</v>
      </c>
      <c r="E1600" s="128">
        <f t="shared" ca="1" si="106"/>
        <v>39287.404542451623</v>
      </c>
      <c r="F1600" s="124">
        <f t="shared" ca="1" si="107"/>
        <v>0.15574815642455997</v>
      </c>
      <c r="G1600" s="128"/>
      <c r="H1600" s="128"/>
      <c r="I1600" s="124"/>
      <c r="J1600" s="125"/>
      <c r="K1600" s="128"/>
    </row>
    <row r="1601" spans="1:11" x14ac:dyDescent="0.3">
      <c r="A1601" s="73">
        <v>41522</v>
      </c>
      <c r="B1601" s="130">
        <v>1655.079956</v>
      </c>
      <c r="C1601" s="125">
        <f t="shared" si="104"/>
        <v>7.4749857765556982E-3</v>
      </c>
      <c r="D1601" s="128">
        <f t="shared" si="105"/>
        <v>7474.9857765556981</v>
      </c>
      <c r="E1601" s="128">
        <f t="shared" ca="1" si="106"/>
        <v>39287.404542451623</v>
      </c>
      <c r="F1601" s="124">
        <f t="shared" ca="1" si="107"/>
        <v>0.17930230403781833</v>
      </c>
      <c r="G1601" s="128"/>
      <c r="H1601" s="128"/>
      <c r="I1601" s="124"/>
      <c r="J1601" s="125"/>
      <c r="K1601" s="128"/>
    </row>
    <row r="1602" spans="1:11" x14ac:dyDescent="0.3">
      <c r="A1602" s="73">
        <v>41521</v>
      </c>
      <c r="B1602" s="130">
        <v>1653.079956</v>
      </c>
      <c r="C1602" s="125">
        <f t="shared" si="104"/>
        <v>4.4178292165875099E-4</v>
      </c>
      <c r="D1602" s="128">
        <f t="shared" si="105"/>
        <v>441.78292165875098</v>
      </c>
      <c r="E1602" s="128">
        <f t="shared" ca="1" si="106"/>
        <v>39287.404542451623</v>
      </c>
      <c r="F1602" s="124">
        <f t="shared" ca="1" si="107"/>
        <v>0.17661966021364606</v>
      </c>
      <c r="G1602" s="128"/>
      <c r="H1602" s="128"/>
      <c r="I1602" s="124"/>
      <c r="J1602" s="125"/>
      <c r="K1602" s="128"/>
    </row>
    <row r="1603" spans="1:11" x14ac:dyDescent="0.3">
      <c r="A1603" s="73">
        <v>41520</v>
      </c>
      <c r="B1603" s="130">
        <v>1639.7700199999999</v>
      </c>
      <c r="C1603" s="125">
        <f t="shared" si="104"/>
        <v>-3.8212694400842073E-3</v>
      </c>
      <c r="D1603" s="128">
        <f t="shared" si="105"/>
        <v>-3821.2694400842074</v>
      </c>
      <c r="E1603" s="128">
        <f t="shared" ca="1" si="106"/>
        <v>39287.404542451623</v>
      </c>
      <c r="F1603" s="124">
        <f t="shared" ca="1" si="107"/>
        <v>0.16578514645064368</v>
      </c>
      <c r="G1603" s="128"/>
      <c r="H1603" s="128"/>
      <c r="I1603" s="124"/>
      <c r="J1603" s="125"/>
      <c r="K1603" s="128"/>
    </row>
    <row r="1604" spans="1:11" x14ac:dyDescent="0.3">
      <c r="A1604" s="73">
        <v>41516</v>
      </c>
      <c r="B1604" s="130">
        <v>1632.969971</v>
      </c>
      <c r="C1604" s="125">
        <f t="shared" si="104"/>
        <v>-1.3805756392536228E-2</v>
      </c>
      <c r="D1604" s="128">
        <f t="shared" si="105"/>
        <v>-13805.756392536228</v>
      </c>
      <c r="E1604" s="128">
        <f t="shared" ca="1" si="106"/>
        <v>39287.404542451623</v>
      </c>
      <c r="F1604" s="124">
        <f t="shared" ca="1" si="107"/>
        <v>0.16684053672564847</v>
      </c>
      <c r="G1604" s="128"/>
      <c r="H1604" s="128"/>
      <c r="I1604" s="124"/>
      <c r="J1604" s="125"/>
      <c r="K1604" s="128"/>
    </row>
    <row r="1605" spans="1:11" x14ac:dyDescent="0.3">
      <c r="A1605" s="73">
        <v>41515</v>
      </c>
      <c r="B1605" s="130">
        <v>1638.170044</v>
      </c>
      <c r="C1605" s="125">
        <f t="shared" si="104"/>
        <v>-1.3934643989400475E-2</v>
      </c>
      <c r="D1605" s="128">
        <f t="shared" si="105"/>
        <v>-13934.643989400474</v>
      </c>
      <c r="E1605" s="128">
        <f t="shared" ca="1" si="106"/>
        <v>39287.404542451623</v>
      </c>
      <c r="F1605" s="124">
        <f t="shared" ca="1" si="107"/>
        <v>0.16141912074115461</v>
      </c>
      <c r="G1605" s="128"/>
      <c r="H1605" s="128"/>
      <c r="I1605" s="124"/>
      <c r="J1605" s="125"/>
      <c r="K1605" s="128"/>
    </row>
    <row r="1606" spans="1:11" x14ac:dyDescent="0.3">
      <c r="A1606" s="73">
        <v>41514</v>
      </c>
      <c r="B1606" s="130">
        <v>1634.959961</v>
      </c>
      <c r="C1606" s="125">
        <f t="shared" si="104"/>
        <v>-2.9921889622681719E-2</v>
      </c>
      <c r="D1606" s="128">
        <f t="shared" si="105"/>
        <v>-29921.88962268172</v>
      </c>
      <c r="E1606" s="128">
        <f t="shared" ca="1" si="106"/>
        <v>39287.404542451623</v>
      </c>
      <c r="F1606" s="124">
        <f t="shared" ca="1" si="107"/>
        <v>0.16012197839638342</v>
      </c>
      <c r="G1606" s="128"/>
      <c r="H1606" s="128"/>
      <c r="I1606" s="124"/>
      <c r="J1606" s="125"/>
      <c r="K1606" s="128"/>
    </row>
    <row r="1607" spans="1:11" x14ac:dyDescent="0.3">
      <c r="A1607" s="73">
        <v>41513</v>
      </c>
      <c r="B1607" s="130">
        <v>1630.4799800000001</v>
      </c>
      <c r="C1607" s="125">
        <f t="shared" si="104"/>
        <v>-3.7587980310011204E-2</v>
      </c>
      <c r="D1607" s="128">
        <f t="shared" si="105"/>
        <v>-37587.980310011204</v>
      </c>
      <c r="E1607" s="128">
        <f t="shared" ca="1" si="106"/>
        <v>39287.404542451623</v>
      </c>
      <c r="F1607" s="124">
        <f t="shared" ca="1" si="107"/>
        <v>0.15600808840112101</v>
      </c>
      <c r="G1607" s="128"/>
      <c r="H1607" s="128"/>
      <c r="I1607" s="124"/>
      <c r="J1607" s="125"/>
      <c r="K1607" s="128"/>
    </row>
    <row r="1608" spans="1:11" x14ac:dyDescent="0.3">
      <c r="A1608" s="73">
        <v>41512</v>
      </c>
      <c r="B1608" s="130">
        <v>1656.780029</v>
      </c>
      <c r="C1608" s="125">
        <f t="shared" ref="C1608:C1671" si="108">B1608/B1618-1</f>
        <v>-1.9349229380295374E-2</v>
      </c>
      <c r="D1608" s="128">
        <f t="shared" ref="D1608:D1671" si="109">C1608*$B$5</f>
        <v>-19349.229380295375</v>
      </c>
      <c r="E1608" s="128">
        <f t="shared" ref="E1608:E1671" ca="1" si="110">ABS(_xlfn.PERCENTILE.INC(OFFSET(D1608,0,0,Window),1-VaRLevel))</f>
        <v>39287.404542451623</v>
      </c>
      <c r="F1608" s="124">
        <f t="shared" ca="1" si="107"/>
        <v>0.17408036334681998</v>
      </c>
      <c r="G1608" s="128"/>
      <c r="H1608" s="128"/>
      <c r="I1608" s="124"/>
      <c r="J1608" s="125"/>
      <c r="K1608" s="128"/>
    </row>
    <row r="1609" spans="1:11" x14ac:dyDescent="0.3">
      <c r="A1609" s="73">
        <v>41509</v>
      </c>
      <c r="B1609" s="130">
        <v>1663.5</v>
      </c>
      <c r="C1609" s="125">
        <f t="shared" si="108"/>
        <v>-1.650686599052742E-2</v>
      </c>
      <c r="D1609" s="128">
        <f t="shared" si="109"/>
        <v>-16506.865990527418</v>
      </c>
      <c r="E1609" s="128">
        <f t="shared" ca="1" si="110"/>
        <v>39287.404542451623</v>
      </c>
      <c r="F1609" s="124">
        <f t="shared" ref="F1609:F1672" ca="1" si="111">B1609/OFFSET(B1609,250,0)-1</f>
        <v>0.18645159491888497</v>
      </c>
      <c r="G1609" s="128"/>
      <c r="H1609" s="128"/>
      <c r="I1609" s="124"/>
      <c r="J1609" s="125"/>
      <c r="K1609" s="128"/>
    </row>
    <row r="1610" spans="1:11" x14ac:dyDescent="0.3">
      <c r="A1610" s="73">
        <v>41508</v>
      </c>
      <c r="B1610" s="130">
        <v>1656.959961</v>
      </c>
      <c r="C1610" s="125">
        <f t="shared" si="108"/>
        <v>-2.3870690363016811E-2</v>
      </c>
      <c r="D1610" s="128">
        <f t="shared" si="109"/>
        <v>-23870.690363016813</v>
      </c>
      <c r="E1610" s="128">
        <f t="shared" ca="1" si="110"/>
        <v>39287.404542451623</v>
      </c>
      <c r="F1610" s="124">
        <f t="shared" ca="1" si="111"/>
        <v>0.1722473966724023</v>
      </c>
      <c r="G1610" s="128"/>
      <c r="H1610" s="128"/>
      <c r="I1610" s="124"/>
      <c r="J1610" s="125"/>
      <c r="K1610" s="128"/>
    </row>
    <row r="1611" spans="1:11" x14ac:dyDescent="0.3">
      <c r="A1611" s="73">
        <v>41507</v>
      </c>
      <c r="B1611" s="130">
        <v>1642.8000489999999</v>
      </c>
      <c r="C1611" s="125">
        <f t="shared" si="108"/>
        <v>-2.8452125797722938E-2</v>
      </c>
      <c r="D1611" s="128">
        <f t="shared" si="109"/>
        <v>-28452.12579772294</v>
      </c>
      <c r="E1611" s="128">
        <f t="shared" ca="1" si="110"/>
        <v>39287.404542451623</v>
      </c>
      <c r="F1611" s="124">
        <f t="shared" ca="1" si="111"/>
        <v>0.16249283373572565</v>
      </c>
      <c r="G1611" s="128"/>
      <c r="H1611" s="128"/>
      <c r="I1611" s="124"/>
      <c r="J1611" s="125"/>
      <c r="K1611" s="128"/>
    </row>
    <row r="1612" spans="1:11" x14ac:dyDescent="0.3">
      <c r="A1612" s="73">
        <v>41506</v>
      </c>
      <c r="B1612" s="130">
        <v>1652.349976</v>
      </c>
      <c r="C1612" s="125">
        <f t="shared" si="108"/>
        <v>-2.6523397451714725E-2</v>
      </c>
      <c r="D1612" s="128">
        <f t="shared" si="109"/>
        <v>-26523.397451714725</v>
      </c>
      <c r="E1612" s="128">
        <f t="shared" ca="1" si="110"/>
        <v>39287.404542451623</v>
      </c>
      <c r="F1612" s="124">
        <f t="shared" ca="1" si="111"/>
        <v>0.16516114190814268</v>
      </c>
      <c r="G1612" s="128"/>
      <c r="H1612" s="128"/>
      <c r="I1612" s="124"/>
      <c r="J1612" s="125"/>
      <c r="K1612" s="128"/>
    </row>
    <row r="1613" spans="1:11" x14ac:dyDescent="0.3">
      <c r="A1613" s="73">
        <v>41505</v>
      </c>
      <c r="B1613" s="130">
        <v>1646.0600589999999</v>
      </c>
      <c r="C1613" s="125">
        <f t="shared" si="108"/>
        <v>-3.5779113290833386E-2</v>
      </c>
      <c r="D1613" s="128">
        <f t="shared" si="109"/>
        <v>-35779.113290833389</v>
      </c>
      <c r="E1613" s="128">
        <f t="shared" ca="1" si="110"/>
        <v>39287.404542451623</v>
      </c>
      <c r="F1613" s="124">
        <f t="shared" ca="1" si="111"/>
        <v>0.16070120405043076</v>
      </c>
      <c r="G1613" s="128"/>
      <c r="H1613" s="128"/>
      <c r="I1613" s="124"/>
      <c r="J1613" s="125"/>
      <c r="K1613" s="128"/>
    </row>
    <row r="1614" spans="1:11" x14ac:dyDescent="0.3">
      <c r="A1614" s="73">
        <v>41502</v>
      </c>
      <c r="B1614" s="130">
        <v>1655.829956</v>
      </c>
      <c r="C1614" s="125">
        <f t="shared" si="108"/>
        <v>-3.1491508077215791E-2</v>
      </c>
      <c r="D1614" s="128">
        <f t="shared" si="109"/>
        <v>-31491.508077215789</v>
      </c>
      <c r="E1614" s="128">
        <f t="shared" ca="1" si="110"/>
        <v>39287.404542451623</v>
      </c>
      <c r="F1614" s="124">
        <f t="shared" ca="1" si="111"/>
        <v>0.16977622503708045</v>
      </c>
      <c r="G1614" s="128"/>
      <c r="H1614" s="128"/>
      <c r="I1614" s="124"/>
      <c r="J1614" s="125"/>
      <c r="K1614" s="128"/>
    </row>
    <row r="1615" spans="1:11" x14ac:dyDescent="0.3">
      <c r="A1615" s="73">
        <v>41501</v>
      </c>
      <c r="B1615" s="130">
        <v>1661.3199460000001</v>
      </c>
      <c r="C1615" s="125">
        <f t="shared" si="108"/>
        <v>-2.6686302491362279E-2</v>
      </c>
      <c r="D1615" s="128">
        <f t="shared" si="109"/>
        <v>-26686.302491362279</v>
      </c>
      <c r="E1615" s="128">
        <f t="shared" ca="1" si="110"/>
        <v>39287.404542451623</v>
      </c>
      <c r="F1615" s="124">
        <f t="shared" ca="1" si="111"/>
        <v>0.1819882263077568</v>
      </c>
      <c r="G1615" s="128"/>
      <c r="H1615" s="128"/>
      <c r="I1615" s="124"/>
      <c r="J1615" s="125"/>
      <c r="K1615" s="128"/>
    </row>
    <row r="1616" spans="1:11" x14ac:dyDescent="0.3">
      <c r="A1616" s="73">
        <v>41500</v>
      </c>
      <c r="B1616" s="130">
        <v>1685.3900149999999</v>
      </c>
      <c r="C1616" s="125">
        <f t="shared" si="108"/>
        <v>-2.0167227493939066E-4</v>
      </c>
      <c r="D1616" s="128">
        <f t="shared" si="109"/>
        <v>-201.67227493939066</v>
      </c>
      <c r="E1616" s="128">
        <f t="shared" ca="1" si="110"/>
        <v>39287.404542451623</v>
      </c>
      <c r="F1616" s="124">
        <f t="shared" ca="1" si="111"/>
        <v>0.20048004542539699</v>
      </c>
      <c r="G1616" s="128"/>
      <c r="H1616" s="128"/>
      <c r="I1616" s="124"/>
      <c r="J1616" s="125"/>
      <c r="K1616" s="128"/>
    </row>
    <row r="1617" spans="1:11" x14ac:dyDescent="0.3">
      <c r="A1617" s="73">
        <v>41499</v>
      </c>
      <c r="B1617" s="130">
        <v>1694.160034</v>
      </c>
      <c r="C1617" s="125">
        <f t="shared" si="108"/>
        <v>4.8637412451575379E-3</v>
      </c>
      <c r="D1617" s="128">
        <f t="shared" si="109"/>
        <v>4863.7412451575383</v>
      </c>
      <c r="E1617" s="128">
        <f t="shared" ca="1" si="110"/>
        <v>39287.404542451623</v>
      </c>
      <c r="F1617" s="124">
        <f t="shared" ca="1" si="111"/>
        <v>0.20657217176615972</v>
      </c>
      <c r="G1617" s="128"/>
      <c r="H1617" s="128"/>
      <c r="I1617" s="124"/>
      <c r="J1617" s="125"/>
      <c r="K1617" s="128"/>
    </row>
    <row r="1618" spans="1:11" x14ac:dyDescent="0.3">
      <c r="A1618" s="73">
        <v>41498</v>
      </c>
      <c r="B1618" s="130">
        <v>1689.469971</v>
      </c>
      <c r="C1618" s="125">
        <f t="shared" si="108"/>
        <v>2.4565011648081114E-3</v>
      </c>
      <c r="D1618" s="128">
        <f t="shared" si="109"/>
        <v>2456.5011648081113</v>
      </c>
      <c r="E1618" s="128">
        <f t="shared" ca="1" si="110"/>
        <v>39287.404542451623</v>
      </c>
      <c r="F1618" s="124">
        <f t="shared" ca="1" si="111"/>
        <v>0.20172560550308916</v>
      </c>
      <c r="G1618" s="128"/>
      <c r="H1618" s="128"/>
      <c r="I1618" s="124"/>
      <c r="J1618" s="125"/>
      <c r="K1618" s="128"/>
    </row>
    <row r="1619" spans="1:11" x14ac:dyDescent="0.3">
      <c r="A1619" s="73">
        <v>41495</v>
      </c>
      <c r="B1619" s="130">
        <v>1691.420044</v>
      </c>
      <c r="C1619" s="125">
        <f t="shared" si="108"/>
        <v>-1.3595010595413015E-4</v>
      </c>
      <c r="D1619" s="128">
        <f t="shared" si="109"/>
        <v>-135.95010595413015</v>
      </c>
      <c r="E1619" s="128">
        <f t="shared" ca="1" si="110"/>
        <v>39287.404542451623</v>
      </c>
      <c r="F1619" s="124">
        <f t="shared" ca="1" si="111"/>
        <v>0.20574564080301094</v>
      </c>
      <c r="G1619" s="128"/>
      <c r="H1619" s="128"/>
      <c r="I1619" s="124"/>
      <c r="J1619" s="125"/>
      <c r="K1619" s="128"/>
    </row>
    <row r="1620" spans="1:11" x14ac:dyDescent="0.3">
      <c r="A1620" s="73">
        <v>41494</v>
      </c>
      <c r="B1620" s="130">
        <v>1697.4799800000001</v>
      </c>
      <c r="C1620" s="125">
        <f t="shared" si="108"/>
        <v>4.2774619139180903E-3</v>
      </c>
      <c r="D1620" s="128">
        <f t="shared" si="109"/>
        <v>4277.4619139180904</v>
      </c>
      <c r="E1620" s="128">
        <f t="shared" ca="1" si="110"/>
        <v>39287.404542451623</v>
      </c>
      <c r="F1620" s="124">
        <f t="shared" ca="1" si="111"/>
        <v>0.21056611309667339</v>
      </c>
      <c r="G1620" s="128"/>
      <c r="H1620" s="128"/>
      <c r="I1620" s="124"/>
      <c r="J1620" s="125"/>
      <c r="K1620" s="128"/>
    </row>
    <row r="1621" spans="1:11" x14ac:dyDescent="0.3">
      <c r="A1621" s="73">
        <v>41493</v>
      </c>
      <c r="B1621" s="130">
        <v>1690.910034</v>
      </c>
      <c r="C1621" s="125">
        <f t="shared" si="108"/>
        <v>2.9479656298148083E-3</v>
      </c>
      <c r="D1621" s="128">
        <f t="shared" si="109"/>
        <v>2947.9656298148084</v>
      </c>
      <c r="E1621" s="128">
        <f t="shared" ca="1" si="110"/>
        <v>39287.404542451623</v>
      </c>
      <c r="F1621" s="124">
        <f t="shared" ca="1" si="111"/>
        <v>0.20662936665294529</v>
      </c>
      <c r="G1621" s="128"/>
      <c r="H1621" s="128"/>
      <c r="I1621" s="124"/>
      <c r="J1621" s="125"/>
      <c r="K1621" s="128"/>
    </row>
    <row r="1622" spans="1:11" x14ac:dyDescent="0.3">
      <c r="A1622" s="73">
        <v>41492</v>
      </c>
      <c r="B1622" s="130">
        <v>1697.369995</v>
      </c>
      <c r="C1622" s="125">
        <f t="shared" si="108"/>
        <v>2.9425723124465453E-3</v>
      </c>
      <c r="D1622" s="128">
        <f t="shared" si="109"/>
        <v>2942.5723124465453</v>
      </c>
      <c r="E1622" s="128">
        <f t="shared" ca="1" si="110"/>
        <v>39287.404542451623</v>
      </c>
      <c r="F1622" s="124">
        <f t="shared" ca="1" si="111"/>
        <v>0.2174246855601254</v>
      </c>
      <c r="G1622" s="128"/>
      <c r="H1622" s="128"/>
      <c r="I1622" s="124"/>
      <c r="J1622" s="125"/>
      <c r="K1622" s="128"/>
    </row>
    <row r="1623" spans="1:11" x14ac:dyDescent="0.3">
      <c r="A1623" s="73">
        <v>41491</v>
      </c>
      <c r="B1623" s="130">
        <v>1707.1400149999999</v>
      </c>
      <c r="C1623" s="125">
        <f t="shared" si="108"/>
        <v>6.8474080679346017E-3</v>
      </c>
      <c r="D1623" s="128">
        <f t="shared" si="109"/>
        <v>6847.4080679346016</v>
      </c>
      <c r="E1623" s="128">
        <f t="shared" ca="1" si="110"/>
        <v>39287.404542451623</v>
      </c>
      <c r="F1623" s="124">
        <f t="shared" ca="1" si="111"/>
        <v>0.22728418412270512</v>
      </c>
      <c r="G1623" s="128"/>
      <c r="H1623" s="128"/>
      <c r="I1623" s="124"/>
      <c r="J1623" s="125"/>
      <c r="K1623" s="128"/>
    </row>
    <row r="1624" spans="1:11" x14ac:dyDescent="0.3">
      <c r="A1624" s="73">
        <v>41488</v>
      </c>
      <c r="B1624" s="130">
        <v>1709.670044</v>
      </c>
      <c r="C1624" s="125">
        <f t="shared" si="108"/>
        <v>1.0389564593635825E-2</v>
      </c>
      <c r="D1624" s="128">
        <f t="shared" si="109"/>
        <v>10389.564593635825</v>
      </c>
      <c r="E1624" s="128">
        <f t="shared" ca="1" si="110"/>
        <v>39287.404542451623</v>
      </c>
      <c r="F1624" s="124">
        <f t="shared" ca="1" si="111"/>
        <v>0.25250552673992677</v>
      </c>
      <c r="G1624" s="128"/>
      <c r="H1624" s="128"/>
      <c r="I1624" s="124"/>
      <c r="J1624" s="125"/>
      <c r="K1624" s="128"/>
    </row>
    <row r="1625" spans="1:11" x14ac:dyDescent="0.3">
      <c r="A1625" s="73">
        <v>41487</v>
      </c>
      <c r="B1625" s="130">
        <v>1706.869995</v>
      </c>
      <c r="C1625" s="125">
        <f t="shared" si="108"/>
        <v>1.0358891214946597E-2</v>
      </c>
      <c r="D1625" s="128">
        <f t="shared" si="109"/>
        <v>10358.891214946598</v>
      </c>
      <c r="E1625" s="128">
        <f t="shared" ca="1" si="110"/>
        <v>39287.404542451623</v>
      </c>
      <c r="F1625" s="124">
        <f t="shared" ca="1" si="111"/>
        <v>0.24107121398499665</v>
      </c>
      <c r="G1625" s="128"/>
      <c r="H1625" s="128"/>
      <c r="I1625" s="124"/>
      <c r="J1625" s="125"/>
      <c r="K1625" s="128"/>
    </row>
    <row r="1626" spans="1:11" x14ac:dyDescent="0.3">
      <c r="A1626" s="73">
        <v>41486</v>
      </c>
      <c r="B1626" s="130">
        <v>1685.7299800000001</v>
      </c>
      <c r="C1626" s="125">
        <f t="shared" si="108"/>
        <v>2.8674622094617686E-3</v>
      </c>
      <c r="D1626" s="128">
        <f t="shared" si="109"/>
        <v>2867.4622094617685</v>
      </c>
      <c r="E1626" s="128">
        <f t="shared" ca="1" si="110"/>
        <v>39287.404542451623</v>
      </c>
      <c r="F1626" s="124">
        <f t="shared" ca="1" si="111"/>
        <v>0.22214572832690704</v>
      </c>
      <c r="G1626" s="128"/>
      <c r="H1626" s="128"/>
      <c r="I1626" s="124"/>
      <c r="J1626" s="125"/>
      <c r="K1626" s="128"/>
    </row>
    <row r="1627" spans="1:11" x14ac:dyDescent="0.3">
      <c r="A1627" s="73">
        <v>41485</v>
      </c>
      <c r="B1627" s="130">
        <v>1685.959961</v>
      </c>
      <c r="C1627" s="125">
        <f t="shared" si="108"/>
        <v>5.7866625357243517E-3</v>
      </c>
      <c r="D1627" s="128">
        <f t="shared" si="109"/>
        <v>5786.662535724352</v>
      </c>
      <c r="E1627" s="128">
        <f t="shared" ca="1" si="110"/>
        <v>39287.404542451623</v>
      </c>
      <c r="F1627" s="124">
        <f t="shared" ca="1" si="111"/>
        <v>0.217035949877455</v>
      </c>
      <c r="G1627" s="128"/>
      <c r="H1627" s="128"/>
      <c r="I1627" s="124"/>
      <c r="J1627" s="125"/>
      <c r="K1627" s="128"/>
    </row>
    <row r="1628" spans="1:11" x14ac:dyDescent="0.3">
      <c r="A1628" s="73">
        <v>41484</v>
      </c>
      <c r="B1628" s="130">
        <v>1685.329956</v>
      </c>
      <c r="C1628" s="125">
        <f t="shared" si="108"/>
        <v>1.6819946508173089E-3</v>
      </c>
      <c r="D1628" s="128">
        <f t="shared" si="109"/>
        <v>1681.9946508173089</v>
      </c>
      <c r="E1628" s="128">
        <f t="shared" ca="1" si="110"/>
        <v>39287.404542451623</v>
      </c>
      <c r="F1628" s="124">
        <f t="shared" ca="1" si="111"/>
        <v>0.21599312486114464</v>
      </c>
      <c r="G1628" s="128"/>
      <c r="H1628" s="128"/>
      <c r="I1628" s="124"/>
      <c r="J1628" s="125"/>
      <c r="K1628" s="128"/>
    </row>
    <row r="1629" spans="1:11" x14ac:dyDescent="0.3">
      <c r="A1629" s="73">
        <v>41481</v>
      </c>
      <c r="B1629" s="130">
        <v>1691.650024</v>
      </c>
      <c r="C1629" s="125">
        <f t="shared" si="108"/>
        <v>6.8207068262646775E-3</v>
      </c>
      <c r="D1629" s="128">
        <f t="shared" si="109"/>
        <v>6820.7068262646771</v>
      </c>
      <c r="E1629" s="128">
        <f t="shared" ca="1" si="110"/>
        <v>39287.404542451623</v>
      </c>
      <c r="F1629" s="124">
        <f t="shared" ca="1" si="111"/>
        <v>0.24384200167876946</v>
      </c>
      <c r="G1629" s="128"/>
      <c r="H1629" s="128"/>
      <c r="I1629" s="124"/>
      <c r="J1629" s="125"/>
      <c r="K1629" s="128"/>
    </row>
    <row r="1630" spans="1:11" x14ac:dyDescent="0.3">
      <c r="A1630" s="73">
        <v>41480</v>
      </c>
      <c r="B1630" s="130">
        <v>1690.25</v>
      </c>
      <c r="C1630" s="125">
        <f t="shared" si="108"/>
        <v>9.0924166983987753E-3</v>
      </c>
      <c r="D1630" s="128">
        <f t="shared" si="109"/>
        <v>9092.4166983987761</v>
      </c>
      <c r="E1630" s="128">
        <f t="shared" ca="1" si="110"/>
        <v>39287.404542451623</v>
      </c>
      <c r="F1630" s="124">
        <f t="shared" ca="1" si="111"/>
        <v>0.26336991908860319</v>
      </c>
      <c r="G1630" s="128"/>
      <c r="H1630" s="128"/>
      <c r="I1630" s="124"/>
      <c r="J1630" s="125"/>
      <c r="K1630" s="128"/>
    </row>
    <row r="1631" spans="1:11" x14ac:dyDescent="0.3">
      <c r="A1631" s="73">
        <v>41479</v>
      </c>
      <c r="B1631" s="130">
        <v>1685.9399410000001</v>
      </c>
      <c r="C1631" s="125">
        <f t="shared" si="108"/>
        <v>2.0161892086994815E-2</v>
      </c>
      <c r="D1631" s="128">
        <f t="shared" si="109"/>
        <v>20161.892086994816</v>
      </c>
      <c r="E1631" s="128">
        <f t="shared" ca="1" si="110"/>
        <v>39287.404542451623</v>
      </c>
      <c r="F1631" s="124">
        <f t="shared" ca="1" si="111"/>
        <v>0.25975287240966649</v>
      </c>
      <c r="G1631" s="128"/>
      <c r="H1631" s="128"/>
      <c r="I1631" s="124"/>
      <c r="J1631" s="125"/>
      <c r="K1631" s="128"/>
    </row>
    <row r="1632" spans="1:11" x14ac:dyDescent="0.3">
      <c r="A1632" s="73">
        <v>41478</v>
      </c>
      <c r="B1632" s="130">
        <v>1692.3900149999999</v>
      </c>
      <c r="C1632" s="125">
        <f t="shared" si="108"/>
        <v>2.4250793011972638E-2</v>
      </c>
      <c r="D1632" s="128">
        <f t="shared" si="109"/>
        <v>24250.793011972637</v>
      </c>
      <c r="E1632" s="128">
        <f t="shared" ca="1" si="110"/>
        <v>39287.404542451623</v>
      </c>
      <c r="F1632" s="124">
        <f t="shared" ca="1" si="111"/>
        <v>0.25313952398869288</v>
      </c>
      <c r="G1632" s="128"/>
      <c r="H1632" s="128"/>
      <c r="I1632" s="124"/>
      <c r="J1632" s="125"/>
      <c r="K1632" s="128"/>
    </row>
    <row r="1633" spans="1:11" x14ac:dyDescent="0.3">
      <c r="A1633" s="73">
        <v>41477</v>
      </c>
      <c r="B1633" s="130">
        <v>1695.530029</v>
      </c>
      <c r="C1633" s="125">
        <f t="shared" si="108"/>
        <v>3.3569894608357354E-2</v>
      </c>
      <c r="D1633" s="128">
        <f t="shared" si="109"/>
        <v>33569.894608357354</v>
      </c>
      <c r="E1633" s="128">
        <f t="shared" ca="1" si="110"/>
        <v>39287.404542451623</v>
      </c>
      <c r="F1633" s="124">
        <f t="shared" ca="1" si="111"/>
        <v>0.24427956107502591</v>
      </c>
      <c r="G1633" s="128"/>
      <c r="H1633" s="128"/>
      <c r="I1633" s="124"/>
      <c r="J1633" s="125"/>
      <c r="K1633" s="128"/>
    </row>
    <row r="1634" spans="1:11" x14ac:dyDescent="0.3">
      <c r="A1634" s="73">
        <v>41474</v>
      </c>
      <c r="B1634" s="130">
        <v>1692.089966</v>
      </c>
      <c r="C1634" s="125">
        <f t="shared" si="108"/>
        <v>3.6889710977243695E-2</v>
      </c>
      <c r="D1634" s="128">
        <f t="shared" si="109"/>
        <v>36889.710977243696</v>
      </c>
      <c r="E1634" s="128">
        <f t="shared" ca="1" si="110"/>
        <v>39287.404542451623</v>
      </c>
      <c r="F1634" s="124">
        <f t="shared" ca="1" si="111"/>
        <v>0.22926092342764726</v>
      </c>
      <c r="G1634" s="128"/>
      <c r="H1634" s="128"/>
      <c r="I1634" s="124"/>
      <c r="J1634" s="125"/>
      <c r="K1634" s="128"/>
    </row>
    <row r="1635" spans="1:11" x14ac:dyDescent="0.3">
      <c r="A1635" s="73">
        <v>41473</v>
      </c>
      <c r="B1635" s="130">
        <v>1689.369995</v>
      </c>
      <c r="C1635" s="125">
        <f t="shared" si="108"/>
        <v>4.5784017335130711E-2</v>
      </c>
      <c r="D1635" s="128">
        <f t="shared" si="109"/>
        <v>45784.017335130709</v>
      </c>
      <c r="E1635" s="128">
        <f t="shared" ca="1" si="110"/>
        <v>39287.404542451623</v>
      </c>
      <c r="F1635" s="124">
        <f t="shared" ca="1" si="111"/>
        <v>0.23061958894508372</v>
      </c>
      <c r="G1635" s="128"/>
      <c r="H1635" s="128"/>
      <c r="I1635" s="124"/>
      <c r="J1635" s="125"/>
      <c r="K1635" s="128"/>
    </row>
    <row r="1636" spans="1:11" x14ac:dyDescent="0.3">
      <c r="A1636" s="73">
        <v>41472</v>
      </c>
      <c r="B1636" s="130">
        <v>1680.910034</v>
      </c>
      <c r="C1636" s="125">
        <f t="shared" si="108"/>
        <v>4.1404440809498455E-2</v>
      </c>
      <c r="D1636" s="128">
        <f t="shared" si="109"/>
        <v>41404.440809498454</v>
      </c>
      <c r="E1636" s="128">
        <f t="shared" ca="1" si="110"/>
        <v>39287.404542451623</v>
      </c>
      <c r="F1636" s="124">
        <f t="shared" ca="1" si="111"/>
        <v>0.23263691344971726</v>
      </c>
      <c r="G1636" s="128"/>
      <c r="H1636" s="128"/>
      <c r="I1636" s="124"/>
      <c r="J1636" s="125"/>
      <c r="K1636" s="128"/>
    </row>
    <row r="1637" spans="1:11" x14ac:dyDescent="0.3">
      <c r="A1637" s="73">
        <v>41471</v>
      </c>
      <c r="B1637" s="130">
        <v>1676.26001</v>
      </c>
      <c r="C1637" s="125">
        <f t="shared" si="108"/>
        <v>3.7957627730932808E-2</v>
      </c>
      <c r="D1637" s="128">
        <f t="shared" si="109"/>
        <v>37957.627730932807</v>
      </c>
      <c r="E1637" s="128">
        <f t="shared" ca="1" si="110"/>
        <v>39287.404542451623</v>
      </c>
      <c r="F1637" s="124">
        <f t="shared" ca="1" si="111"/>
        <v>0.2383351492457173</v>
      </c>
      <c r="G1637" s="128"/>
      <c r="H1637" s="128"/>
      <c r="I1637" s="124"/>
      <c r="J1637" s="125"/>
      <c r="K1637" s="128"/>
    </row>
    <row r="1638" spans="1:11" x14ac:dyDescent="0.3">
      <c r="A1638" s="73">
        <v>41470</v>
      </c>
      <c r="B1638" s="130">
        <v>1682.5</v>
      </c>
      <c r="C1638" s="125">
        <f t="shared" si="108"/>
        <v>4.7451234917893714E-2</v>
      </c>
      <c r="D1638" s="128">
        <f t="shared" si="109"/>
        <v>47451.234917893715</v>
      </c>
      <c r="E1638" s="128">
        <f t="shared" ca="1" si="110"/>
        <v>39287.404542451623</v>
      </c>
      <c r="F1638" s="124">
        <f t="shared" ca="1" si="111"/>
        <v>0.24006837072923926</v>
      </c>
      <c r="G1638" s="128"/>
      <c r="H1638" s="128"/>
      <c r="I1638" s="124"/>
      <c r="J1638" s="125"/>
      <c r="K1638" s="128"/>
    </row>
    <row r="1639" spans="1:11" x14ac:dyDescent="0.3">
      <c r="A1639" s="73">
        <v>41467</v>
      </c>
      <c r="B1639" s="130">
        <v>1680.1899410000001</v>
      </c>
      <c r="C1639" s="125">
        <f t="shared" si="108"/>
        <v>4.1526154249182712E-2</v>
      </c>
      <c r="D1639" s="128">
        <f t="shared" si="109"/>
        <v>41526.154249182713</v>
      </c>
      <c r="E1639" s="128">
        <f t="shared" ca="1" si="110"/>
        <v>39287.404542451623</v>
      </c>
      <c r="F1639" s="124">
        <f t="shared" ca="1" si="111"/>
        <v>0.258795535086491</v>
      </c>
      <c r="G1639" s="128"/>
      <c r="H1639" s="128"/>
      <c r="I1639" s="124"/>
      <c r="J1639" s="125"/>
      <c r="K1639" s="128"/>
    </row>
    <row r="1640" spans="1:11" x14ac:dyDescent="0.3">
      <c r="A1640" s="73">
        <v>41466</v>
      </c>
      <c r="B1640" s="130">
        <v>1675.0200199999999</v>
      </c>
      <c r="C1640" s="125">
        <f t="shared" si="108"/>
        <v>4.4758809895096174E-2</v>
      </c>
      <c r="D1640" s="128">
        <f t="shared" si="109"/>
        <v>44758.809895096172</v>
      </c>
      <c r="E1640" s="128">
        <f t="shared" ca="1" si="110"/>
        <v>39287.404542451623</v>
      </c>
      <c r="F1640" s="124">
        <f t="shared" ca="1" si="111"/>
        <v>0.24866381988484632</v>
      </c>
      <c r="G1640" s="128"/>
      <c r="H1640" s="128"/>
      <c r="I1640" s="124"/>
      <c r="J1640" s="125"/>
      <c r="K1640" s="128"/>
    </row>
    <row r="1641" spans="1:11" x14ac:dyDescent="0.3">
      <c r="A1641" s="73">
        <v>41465</v>
      </c>
      <c r="B1641" s="130">
        <v>1652.619995</v>
      </c>
      <c r="C1641" s="125">
        <f t="shared" si="108"/>
        <v>4.0673012991242263E-2</v>
      </c>
      <c r="D1641" s="128">
        <f t="shared" si="109"/>
        <v>40673.012991242264</v>
      </c>
      <c r="E1641" s="128">
        <f t="shared" ca="1" si="110"/>
        <v>39287.404542451623</v>
      </c>
      <c r="F1641" s="124">
        <f t="shared" ca="1" si="111"/>
        <v>0.2319470660741314</v>
      </c>
      <c r="G1641" s="128"/>
      <c r="H1641" s="128"/>
      <c r="I1641" s="124"/>
      <c r="J1641" s="125"/>
      <c r="K1641" s="128"/>
    </row>
    <row r="1642" spans="1:11" x14ac:dyDescent="0.3">
      <c r="A1642" s="73">
        <v>41464</v>
      </c>
      <c r="B1642" s="130">
        <v>1652.3199460000001</v>
      </c>
      <c r="C1642" s="125">
        <f t="shared" si="108"/>
        <v>5.0365828854317396E-2</v>
      </c>
      <c r="D1642" s="128">
        <f t="shared" si="109"/>
        <v>50365.828854317399</v>
      </c>
      <c r="E1642" s="128">
        <f t="shared" ca="1" si="110"/>
        <v>39287.404542451623</v>
      </c>
      <c r="F1642" s="124">
        <f t="shared" ca="1" si="111"/>
        <v>0.22171450072228804</v>
      </c>
      <c r="G1642" s="128"/>
      <c r="H1642" s="128"/>
      <c r="I1642" s="124"/>
      <c r="J1642" s="125"/>
      <c r="K1642" s="128"/>
    </row>
    <row r="1643" spans="1:11" x14ac:dyDescent="0.3">
      <c r="A1643" s="73">
        <v>41463</v>
      </c>
      <c r="B1643" s="130">
        <v>1640.459961</v>
      </c>
      <c r="C1643" s="125">
        <f t="shared" si="108"/>
        <v>3.016139194268197E-2</v>
      </c>
      <c r="D1643" s="128">
        <f t="shared" si="109"/>
        <v>30161.39194268197</v>
      </c>
      <c r="E1643" s="128">
        <f t="shared" ca="1" si="110"/>
        <v>39287.404542451623</v>
      </c>
      <c r="F1643" s="124">
        <f t="shared" ca="1" si="111"/>
        <v>0.21095749225521554</v>
      </c>
      <c r="G1643" s="128"/>
      <c r="H1643" s="128"/>
      <c r="I1643" s="124"/>
      <c r="J1643" s="125"/>
      <c r="K1643" s="128"/>
    </row>
    <row r="1644" spans="1:11" x14ac:dyDescent="0.3">
      <c r="A1644" s="73">
        <v>41460</v>
      </c>
      <c r="B1644" s="130">
        <v>1631.8900149999999</v>
      </c>
      <c r="C1644" s="125">
        <f t="shared" si="108"/>
        <v>2.7515647135055055E-2</v>
      </c>
      <c r="D1644" s="128">
        <f t="shared" si="109"/>
        <v>27515.647135055056</v>
      </c>
      <c r="E1644" s="128">
        <f t="shared" ca="1" si="110"/>
        <v>39287.404542451623</v>
      </c>
      <c r="F1644" s="124">
        <f t="shared" ca="1" si="111"/>
        <v>0.19326845047734809</v>
      </c>
      <c r="G1644" s="128"/>
      <c r="H1644" s="128"/>
      <c r="I1644" s="124"/>
      <c r="J1644" s="125"/>
      <c r="K1644" s="128"/>
    </row>
    <row r="1645" spans="1:11" x14ac:dyDescent="0.3">
      <c r="A1645" s="73">
        <v>41458</v>
      </c>
      <c r="B1645" s="130">
        <v>1615.410034</v>
      </c>
      <c r="C1645" s="125">
        <f t="shared" si="108"/>
        <v>-8.2999389487597997E-3</v>
      </c>
      <c r="D1645" s="128">
        <f t="shared" si="109"/>
        <v>-8299.9389487598</v>
      </c>
      <c r="E1645" s="128">
        <f t="shared" ca="1" si="110"/>
        <v>39287.404542451623</v>
      </c>
      <c r="F1645" s="124">
        <f t="shared" ca="1" si="111"/>
        <v>0.17568158431927361</v>
      </c>
      <c r="G1645" s="128"/>
      <c r="H1645" s="128"/>
      <c r="I1645" s="124"/>
      <c r="J1645" s="125"/>
      <c r="K1645" s="128"/>
    </row>
    <row r="1646" spans="1:11" x14ac:dyDescent="0.3">
      <c r="A1646" s="73">
        <v>41457</v>
      </c>
      <c r="B1646" s="130">
        <v>1614.079956</v>
      </c>
      <c r="C1646" s="125">
        <f t="shared" si="108"/>
        <v>-2.2841671652515272E-2</v>
      </c>
      <c r="D1646" s="128">
        <f t="shared" si="109"/>
        <v>-22841.671652515273</v>
      </c>
      <c r="E1646" s="128">
        <f t="shared" ca="1" si="110"/>
        <v>39287.404542451623</v>
      </c>
      <c r="F1646" s="124">
        <f t="shared" ca="1" si="111"/>
        <v>0.18203451031457485</v>
      </c>
      <c r="G1646" s="128"/>
      <c r="H1646" s="128"/>
      <c r="I1646" s="124"/>
      <c r="J1646" s="125"/>
      <c r="K1646" s="128"/>
    </row>
    <row r="1647" spans="1:11" x14ac:dyDescent="0.3">
      <c r="A1647" s="73">
        <v>41456</v>
      </c>
      <c r="B1647" s="130">
        <v>1614.959961</v>
      </c>
      <c r="C1647" s="125">
        <f t="shared" si="108"/>
        <v>-1.4691573986619355E-2</v>
      </c>
      <c r="D1647" s="128">
        <f t="shared" si="109"/>
        <v>-14691.573986619354</v>
      </c>
      <c r="E1647" s="128">
        <f t="shared" ca="1" si="110"/>
        <v>39287.404542451623</v>
      </c>
      <c r="F1647" s="124">
        <f t="shared" ca="1" si="111"/>
        <v>0.18558753794710148</v>
      </c>
      <c r="G1647" s="128"/>
      <c r="H1647" s="128"/>
      <c r="I1647" s="124"/>
      <c r="J1647" s="125"/>
      <c r="K1647" s="128"/>
    </row>
    <row r="1648" spans="1:11" x14ac:dyDescent="0.3">
      <c r="A1648" s="73">
        <v>41453</v>
      </c>
      <c r="B1648" s="130">
        <v>1606.280029</v>
      </c>
      <c r="C1648" s="125">
        <f t="shared" si="108"/>
        <v>-1.2571201890555939E-2</v>
      </c>
      <c r="D1648" s="128">
        <f t="shared" si="109"/>
        <v>-12571.201890555938</v>
      </c>
      <c r="E1648" s="128">
        <f t="shared" ca="1" si="110"/>
        <v>39287.404542451623</v>
      </c>
      <c r="F1648" s="124">
        <f t="shared" ca="1" si="111"/>
        <v>0.2086016838203022</v>
      </c>
      <c r="G1648" s="128"/>
      <c r="H1648" s="128"/>
      <c r="I1648" s="124"/>
      <c r="J1648" s="125"/>
      <c r="K1648" s="128"/>
    </row>
    <row r="1649" spans="1:11" x14ac:dyDescent="0.3">
      <c r="A1649" s="73">
        <v>41452</v>
      </c>
      <c r="B1649" s="130">
        <v>1613.1999510000001</v>
      </c>
      <c r="C1649" s="125">
        <f t="shared" si="108"/>
        <v>-1.4153385692818654E-2</v>
      </c>
      <c r="D1649" s="128">
        <f t="shared" si="109"/>
        <v>-14153.385692818654</v>
      </c>
      <c r="E1649" s="128">
        <f t="shared" ca="1" si="110"/>
        <v>39287.404542451623</v>
      </c>
      <c r="F1649" s="124">
        <f t="shared" ca="1" si="111"/>
        <v>0.21124749789386188</v>
      </c>
      <c r="G1649" s="128"/>
      <c r="H1649" s="128"/>
      <c r="I1649" s="124"/>
      <c r="J1649" s="125"/>
      <c r="K1649" s="128"/>
    </row>
    <row r="1650" spans="1:11" x14ac:dyDescent="0.3">
      <c r="A1650" s="73">
        <v>41451</v>
      </c>
      <c r="B1650" s="130">
        <v>1603.26001</v>
      </c>
      <c r="C1650" s="125">
        <f t="shared" si="108"/>
        <v>-5.7425705635579805E-3</v>
      </c>
      <c r="D1650" s="128">
        <f t="shared" si="109"/>
        <v>-5742.5705635579807</v>
      </c>
      <c r="E1650" s="128">
        <f t="shared" ca="1" si="110"/>
        <v>39287.404542451623</v>
      </c>
      <c r="F1650" s="124">
        <f t="shared" ca="1" si="111"/>
        <v>0.21460012738429923</v>
      </c>
      <c r="G1650" s="128"/>
      <c r="H1650" s="128"/>
      <c r="I1650" s="124"/>
      <c r="J1650" s="125"/>
      <c r="K1650" s="128"/>
    </row>
    <row r="1651" spans="1:11" x14ac:dyDescent="0.3">
      <c r="A1651" s="73">
        <v>41450</v>
      </c>
      <c r="B1651" s="130">
        <v>1588.030029</v>
      </c>
      <c r="C1651" s="125">
        <f t="shared" si="108"/>
        <v>-2.3429846250208053E-2</v>
      </c>
      <c r="D1651" s="128">
        <f t="shared" si="109"/>
        <v>-23429.846250208055</v>
      </c>
      <c r="E1651" s="128">
        <f t="shared" ca="1" si="110"/>
        <v>39287.404542451623</v>
      </c>
      <c r="F1651" s="124">
        <f t="shared" ca="1" si="111"/>
        <v>0.2088040557008477</v>
      </c>
      <c r="G1651" s="128"/>
      <c r="H1651" s="128"/>
      <c r="I1651" s="124"/>
      <c r="J1651" s="125"/>
      <c r="K1651" s="128"/>
    </row>
    <row r="1652" spans="1:11" x14ac:dyDescent="0.3">
      <c r="A1652" s="73">
        <v>41449</v>
      </c>
      <c r="B1652" s="130">
        <v>1573.089966</v>
      </c>
      <c r="C1652" s="125">
        <f t="shared" si="108"/>
        <v>-4.2439533784227934E-2</v>
      </c>
      <c r="D1652" s="128">
        <f t="shared" si="109"/>
        <v>-42439.533784227933</v>
      </c>
      <c r="E1652" s="128">
        <f t="shared" ca="1" si="110"/>
        <v>39287.404542451623</v>
      </c>
      <c r="F1652" s="124">
        <f t="shared" ca="1" si="111"/>
        <v>0.17832687333033403</v>
      </c>
      <c r="G1652" s="128"/>
      <c r="H1652" s="128"/>
      <c r="I1652" s="124"/>
      <c r="J1652" s="125"/>
      <c r="K1652" s="128"/>
    </row>
    <row r="1653" spans="1:11" x14ac:dyDescent="0.3">
      <c r="A1653" s="73">
        <v>41446</v>
      </c>
      <c r="B1653" s="130">
        <v>1592.4300539999999</v>
      </c>
      <c r="C1653" s="125">
        <f t="shared" si="108"/>
        <v>-3.1003146469461895E-2</v>
      </c>
      <c r="D1653" s="128">
        <f t="shared" si="109"/>
        <v>-31003.146469461895</v>
      </c>
      <c r="E1653" s="128">
        <f t="shared" ca="1" si="110"/>
        <v>37279.268019249896</v>
      </c>
      <c r="F1653" s="124">
        <f t="shared" ca="1" si="111"/>
        <v>0.20137157923085014</v>
      </c>
      <c r="G1653" s="128"/>
      <c r="H1653" s="128"/>
      <c r="I1653" s="124"/>
      <c r="J1653" s="125"/>
      <c r="K1653" s="128"/>
    </row>
    <row r="1654" spans="1:11" x14ac:dyDescent="0.3">
      <c r="A1654" s="73">
        <v>41445</v>
      </c>
      <c r="B1654" s="130">
        <v>1588.1899410000001</v>
      </c>
      <c r="C1654" s="125">
        <f t="shared" si="108"/>
        <v>-2.1182647637205121E-2</v>
      </c>
      <c r="D1654" s="128">
        <f t="shared" si="109"/>
        <v>-21182.647637205122</v>
      </c>
      <c r="E1654" s="128">
        <f t="shared" ca="1" si="110"/>
        <v>37279.268019249896</v>
      </c>
      <c r="F1654" s="124">
        <f t="shared" ca="1" si="111"/>
        <v>0.17149939154118132</v>
      </c>
      <c r="G1654" s="128"/>
      <c r="H1654" s="128"/>
      <c r="I1654" s="124"/>
      <c r="J1654" s="125"/>
      <c r="K1654" s="128"/>
    </row>
    <row r="1655" spans="1:11" x14ac:dyDescent="0.3">
      <c r="A1655" s="73">
        <v>41444</v>
      </c>
      <c r="B1655" s="130">
        <v>1628.9300539999999</v>
      </c>
      <c r="C1655" s="125">
        <f t="shared" si="108"/>
        <v>1.2449518118721858E-2</v>
      </c>
      <c r="D1655" s="128">
        <f t="shared" si="109"/>
        <v>12449.518118721859</v>
      </c>
      <c r="E1655" s="128">
        <f t="shared" ca="1" si="110"/>
        <v>37279.268019249896</v>
      </c>
      <c r="F1655" s="124">
        <f t="shared" ca="1" si="111"/>
        <v>0.19952435086708697</v>
      </c>
      <c r="G1655" s="128"/>
      <c r="H1655" s="128"/>
      <c r="I1655" s="124"/>
      <c r="J1655" s="125"/>
      <c r="K1655" s="128"/>
    </row>
    <row r="1656" spans="1:11" x14ac:dyDescent="0.3">
      <c r="A1656" s="73">
        <v>41443</v>
      </c>
      <c r="B1656" s="130">
        <v>1651.8100589999999</v>
      </c>
      <c r="C1656" s="125">
        <f t="shared" si="108"/>
        <v>1.252317298077954E-2</v>
      </c>
      <c r="D1656" s="128">
        <f t="shared" si="109"/>
        <v>12523.17298077954</v>
      </c>
      <c r="E1656" s="128">
        <f t="shared" ca="1" si="110"/>
        <v>37279.268019249896</v>
      </c>
      <c r="F1656" s="124">
        <f t="shared" ca="1" si="111"/>
        <v>0.2283124551071094</v>
      </c>
      <c r="G1656" s="128"/>
      <c r="H1656" s="128"/>
      <c r="I1656" s="124"/>
      <c r="J1656" s="125"/>
      <c r="K1656" s="128"/>
    </row>
    <row r="1657" spans="1:11" x14ac:dyDescent="0.3">
      <c r="A1657" s="73">
        <v>41442</v>
      </c>
      <c r="B1657" s="130">
        <v>1639.040039</v>
      </c>
      <c r="C1657" s="125">
        <f t="shared" si="108"/>
        <v>-8.4125099851561913E-4</v>
      </c>
      <c r="D1657" s="128">
        <f t="shared" si="109"/>
        <v>-841.25099851561913</v>
      </c>
      <c r="E1657" s="128">
        <f t="shared" ca="1" si="110"/>
        <v>37279.268019249896</v>
      </c>
      <c r="F1657" s="124">
        <f t="shared" ca="1" si="111"/>
        <v>0.22057734391262529</v>
      </c>
      <c r="G1657" s="128"/>
      <c r="H1657" s="128"/>
      <c r="I1657" s="124"/>
      <c r="J1657" s="125"/>
      <c r="K1657" s="128"/>
    </row>
    <row r="1658" spans="1:11" x14ac:dyDescent="0.3">
      <c r="A1658" s="73">
        <v>41439</v>
      </c>
      <c r="B1658" s="130">
        <v>1626.7299800000001</v>
      </c>
      <c r="C1658" s="125">
        <f t="shared" si="108"/>
        <v>-2.4590124879442232E-3</v>
      </c>
      <c r="D1658" s="128">
        <f t="shared" si="109"/>
        <v>-2459.0124879442233</v>
      </c>
      <c r="E1658" s="128">
        <f t="shared" ca="1" si="110"/>
        <v>37279.268019249896</v>
      </c>
      <c r="F1658" s="124">
        <f t="shared" ca="1" si="111"/>
        <v>0.22393349588022282</v>
      </c>
      <c r="G1658" s="128"/>
      <c r="H1658" s="128"/>
      <c r="I1658" s="124"/>
      <c r="J1658" s="125"/>
      <c r="K1658" s="128"/>
    </row>
    <row r="1659" spans="1:11" x14ac:dyDescent="0.3">
      <c r="A1659" s="73">
        <v>41438</v>
      </c>
      <c r="B1659" s="130">
        <v>1636.3599850000001</v>
      </c>
      <c r="C1659" s="125">
        <f t="shared" si="108"/>
        <v>-1.0910263253396058E-2</v>
      </c>
      <c r="D1659" s="128">
        <f t="shared" si="109"/>
        <v>-10910.263253396057</v>
      </c>
      <c r="E1659" s="128">
        <f t="shared" ca="1" si="110"/>
        <v>37279.268019249896</v>
      </c>
      <c r="F1659" s="124">
        <f t="shared" ca="1" si="111"/>
        <v>0.24449377797025673</v>
      </c>
      <c r="G1659" s="128"/>
      <c r="H1659" s="128"/>
      <c r="I1659" s="124"/>
      <c r="J1659" s="125"/>
      <c r="K1659" s="128"/>
    </row>
    <row r="1660" spans="1:11" x14ac:dyDescent="0.3">
      <c r="A1660" s="73">
        <v>41437</v>
      </c>
      <c r="B1660" s="130">
        <v>1612.5200199999999</v>
      </c>
      <c r="C1660" s="125">
        <f t="shared" si="108"/>
        <v>-2.1742802134328776E-2</v>
      </c>
      <c r="D1660" s="128">
        <f t="shared" si="109"/>
        <v>-21742.802134328776</v>
      </c>
      <c r="E1660" s="128">
        <f t="shared" ca="1" si="110"/>
        <v>37279.268019249896</v>
      </c>
      <c r="F1660" s="124">
        <f t="shared" ca="1" si="111"/>
        <v>0.21774981818295847</v>
      </c>
      <c r="G1660" s="128"/>
      <c r="H1660" s="128"/>
      <c r="I1660" s="124"/>
      <c r="J1660" s="125"/>
      <c r="K1660" s="128"/>
    </row>
    <row r="1661" spans="1:11" x14ac:dyDescent="0.3">
      <c r="A1661" s="73">
        <v>41436</v>
      </c>
      <c r="B1661" s="130">
        <v>1626.130005</v>
      </c>
      <c r="C1661" s="125">
        <f t="shared" si="108"/>
        <v>-2.043905207889829E-2</v>
      </c>
      <c r="D1661" s="128">
        <f t="shared" si="109"/>
        <v>-20439.05207889829</v>
      </c>
      <c r="E1661" s="128">
        <f t="shared" ca="1" si="110"/>
        <v>37279.268019249896</v>
      </c>
      <c r="F1661" s="124">
        <f t="shared" ca="1" si="111"/>
        <v>0.24233529517536767</v>
      </c>
      <c r="G1661" s="128"/>
      <c r="H1661" s="128"/>
      <c r="I1661" s="124"/>
      <c r="J1661" s="125"/>
      <c r="K1661" s="128"/>
    </row>
    <row r="1662" spans="1:11" x14ac:dyDescent="0.3">
      <c r="A1662" s="73">
        <v>41435</v>
      </c>
      <c r="B1662" s="130">
        <v>1642.8100589999999</v>
      </c>
      <c r="C1662" s="125">
        <f t="shared" si="108"/>
        <v>-4.1160991142012993E-3</v>
      </c>
      <c r="D1662" s="128">
        <f t="shared" si="109"/>
        <v>-4116.099114201299</v>
      </c>
      <c r="E1662" s="128">
        <f t="shared" ca="1" si="110"/>
        <v>37279.268019249896</v>
      </c>
      <c r="F1662" s="124">
        <f t="shared" ca="1" si="111"/>
        <v>0.23923933502245109</v>
      </c>
      <c r="G1662" s="128"/>
      <c r="H1662" s="128"/>
      <c r="I1662" s="124"/>
      <c r="J1662" s="125"/>
      <c r="K1662" s="128"/>
    </row>
    <row r="1663" spans="1:11" x14ac:dyDescent="0.3">
      <c r="A1663" s="73">
        <v>41432</v>
      </c>
      <c r="B1663" s="130">
        <v>1643.380005</v>
      </c>
      <c r="C1663" s="125">
        <f t="shared" si="108"/>
        <v>-4.3198798897318147E-3</v>
      </c>
      <c r="D1663" s="128">
        <f t="shared" si="109"/>
        <v>-4319.8798897318147</v>
      </c>
      <c r="E1663" s="128">
        <f t="shared" ca="1" si="110"/>
        <v>37279.268019249896</v>
      </c>
      <c r="F1663" s="124">
        <f t="shared" ca="1" si="111"/>
        <v>0.24972814812073207</v>
      </c>
      <c r="G1663" s="128"/>
      <c r="H1663" s="128"/>
      <c r="I1663" s="124"/>
      <c r="J1663" s="125"/>
      <c r="K1663" s="128"/>
    </row>
    <row r="1664" spans="1:11" x14ac:dyDescent="0.3">
      <c r="A1664" s="73">
        <v>41431</v>
      </c>
      <c r="B1664" s="130">
        <v>1622.5600589999999</v>
      </c>
      <c r="C1664" s="125">
        <f t="shared" si="108"/>
        <v>-1.980844985978969E-2</v>
      </c>
      <c r="D1664" s="128">
        <f t="shared" si="109"/>
        <v>-19808.449859789689</v>
      </c>
      <c r="E1664" s="128">
        <f t="shared" ca="1" si="110"/>
        <v>37279.268019249896</v>
      </c>
      <c r="F1664" s="124">
        <f t="shared" ca="1" si="111"/>
        <v>0.23376400266983488</v>
      </c>
      <c r="G1664" s="128"/>
      <c r="H1664" s="128"/>
      <c r="I1664" s="124"/>
      <c r="J1664" s="125"/>
      <c r="K1664" s="128"/>
    </row>
    <row r="1665" spans="1:11" x14ac:dyDescent="0.3">
      <c r="A1665" s="73">
        <v>41430</v>
      </c>
      <c r="B1665" s="130">
        <v>1608.900024</v>
      </c>
      <c r="C1665" s="125">
        <f t="shared" si="108"/>
        <v>-3.6101996676491166E-2</v>
      </c>
      <c r="D1665" s="128">
        <f t="shared" si="109"/>
        <v>-36101.996676491166</v>
      </c>
      <c r="E1665" s="128">
        <f t="shared" ca="1" si="110"/>
        <v>37279.268019249896</v>
      </c>
      <c r="F1665" s="124">
        <f t="shared" ca="1" si="111"/>
        <v>0.25157528121353567</v>
      </c>
      <c r="G1665" s="128"/>
      <c r="H1665" s="128"/>
      <c r="I1665" s="124"/>
      <c r="J1665" s="125"/>
      <c r="K1665" s="128"/>
    </row>
    <row r="1666" spans="1:11" x14ac:dyDescent="0.3">
      <c r="A1666" s="73">
        <v>41429</v>
      </c>
      <c r="B1666" s="130">
        <v>1631.380005</v>
      </c>
      <c r="C1666" s="125">
        <f t="shared" si="108"/>
        <v>-2.0950754780332703E-2</v>
      </c>
      <c r="D1666" s="128">
        <f t="shared" si="109"/>
        <v>-20950.754780332703</v>
      </c>
      <c r="E1666" s="128">
        <f t="shared" ca="1" si="110"/>
        <v>35256.195985137827</v>
      </c>
      <c r="F1666" s="124">
        <f t="shared" ca="1" si="111"/>
        <v>0.27633035728783173</v>
      </c>
      <c r="G1666" s="128"/>
      <c r="H1666" s="128"/>
      <c r="I1666" s="124"/>
      <c r="J1666" s="125"/>
      <c r="K1666" s="128"/>
    </row>
    <row r="1667" spans="1:11" x14ac:dyDescent="0.3">
      <c r="A1667" s="73">
        <v>41428</v>
      </c>
      <c r="B1667" s="130">
        <v>1640.420044</v>
      </c>
      <c r="C1667" s="125">
        <f t="shared" si="108"/>
        <v>-1.62221374120326E-2</v>
      </c>
      <c r="D1667" s="128">
        <f t="shared" si="109"/>
        <v>-16222.1374120326</v>
      </c>
      <c r="E1667" s="128">
        <f t="shared" ca="1" si="110"/>
        <v>35256.195985137827</v>
      </c>
      <c r="F1667" s="124">
        <f t="shared" ca="1" si="111"/>
        <v>0.28354354632233858</v>
      </c>
      <c r="G1667" s="128"/>
      <c r="H1667" s="128"/>
      <c r="I1667" s="124"/>
      <c r="J1667" s="125"/>
      <c r="K1667" s="128"/>
    </row>
    <row r="1668" spans="1:11" x14ac:dyDescent="0.3">
      <c r="A1668" s="73">
        <v>41425</v>
      </c>
      <c r="B1668" s="130">
        <v>1630.73999</v>
      </c>
      <c r="C1668" s="125">
        <f t="shared" si="108"/>
        <v>-1.1954159328355307E-2</v>
      </c>
      <c r="D1668" s="128">
        <f t="shared" si="109"/>
        <v>-11954.159328355307</v>
      </c>
      <c r="E1668" s="128">
        <f t="shared" ca="1" si="110"/>
        <v>35256.195985137827</v>
      </c>
      <c r="F1668" s="124">
        <f t="shared" ca="1" si="111"/>
        <v>0.24452622221818454</v>
      </c>
      <c r="G1668" s="128"/>
      <c r="H1668" s="128"/>
      <c r="I1668" s="124"/>
      <c r="J1668" s="125"/>
      <c r="K1668" s="128"/>
    </row>
    <row r="1669" spans="1:11" x14ac:dyDescent="0.3">
      <c r="A1669" s="73">
        <v>41424</v>
      </c>
      <c r="B1669" s="130">
        <v>1654.410034</v>
      </c>
      <c r="C1669" s="125">
        <f t="shared" si="108"/>
        <v>-2.6344632341844809E-3</v>
      </c>
      <c r="D1669" s="128">
        <f t="shared" si="109"/>
        <v>-2634.4632341844808</v>
      </c>
      <c r="E1669" s="128">
        <f t="shared" ca="1" si="110"/>
        <v>35256.195985137827</v>
      </c>
      <c r="F1669" s="124">
        <f t="shared" ca="1" si="111"/>
        <v>0.25971591236306391</v>
      </c>
      <c r="G1669" s="128"/>
      <c r="H1669" s="128"/>
      <c r="I1669" s="124"/>
      <c r="J1669" s="125"/>
      <c r="K1669" s="128"/>
    </row>
    <row r="1670" spans="1:11" x14ac:dyDescent="0.3">
      <c r="A1670" s="73">
        <v>41423</v>
      </c>
      <c r="B1670" s="130">
        <v>1648.3599850000001</v>
      </c>
      <c r="C1670" s="125">
        <f t="shared" si="108"/>
        <v>-1.1997412901529891E-3</v>
      </c>
      <c r="D1670" s="128">
        <f t="shared" si="109"/>
        <v>-1199.7412901529892</v>
      </c>
      <c r="E1670" s="128">
        <f t="shared" ca="1" si="110"/>
        <v>35256.195985137827</v>
      </c>
      <c r="F1670" s="124">
        <f t="shared" ca="1" si="111"/>
        <v>0.23711737332585492</v>
      </c>
      <c r="G1670" s="128"/>
      <c r="H1670" s="128"/>
      <c r="I1670" s="124"/>
      <c r="J1670" s="125"/>
      <c r="K1670" s="128"/>
    </row>
    <row r="1671" spans="1:11" x14ac:dyDescent="0.3">
      <c r="A1671" s="73">
        <v>41422</v>
      </c>
      <c r="B1671" s="130">
        <v>1660.0600589999999</v>
      </c>
      <c r="C1671" s="125">
        <f t="shared" si="108"/>
        <v>1.6091639997164231E-2</v>
      </c>
      <c r="D1671" s="128">
        <f t="shared" si="109"/>
        <v>16091.639997164231</v>
      </c>
      <c r="E1671" s="128">
        <f t="shared" ca="1" si="110"/>
        <v>35256.195985137827</v>
      </c>
      <c r="F1671" s="124">
        <f t="shared" ca="1" si="111"/>
        <v>0.25970172483639109</v>
      </c>
      <c r="G1671" s="128"/>
      <c r="H1671" s="128"/>
      <c r="I1671" s="124"/>
      <c r="J1671" s="125"/>
      <c r="K1671" s="128"/>
    </row>
    <row r="1672" spans="1:11" x14ac:dyDescent="0.3">
      <c r="A1672" s="73">
        <v>41418</v>
      </c>
      <c r="B1672" s="130">
        <v>1649.599976</v>
      </c>
      <c r="C1672" s="125">
        <f t="shared" ref="C1672:C1735" si="112">B1672/B1682-1</f>
        <v>9.7325246231827478E-3</v>
      </c>
      <c r="D1672" s="128">
        <f t="shared" ref="D1672:D1735" si="113">C1672*$B$5</f>
        <v>9732.5246231827477</v>
      </c>
      <c r="E1672" s="128">
        <f t="shared" ref="E1672:E1735" ca="1" si="114">ABS(_xlfn.PERCENTILE.INC(OFFSET(D1672,0,0,Window),1-VaRLevel))</f>
        <v>35256.195985137827</v>
      </c>
      <c r="F1672" s="124">
        <f t="shared" ca="1" si="111"/>
        <v>0.24905344864093792</v>
      </c>
      <c r="G1672" s="128"/>
      <c r="H1672" s="128"/>
      <c r="I1672" s="124"/>
      <c r="J1672" s="125"/>
      <c r="K1672" s="128"/>
    </row>
    <row r="1673" spans="1:11" x14ac:dyDescent="0.3">
      <c r="A1673" s="73">
        <v>41417</v>
      </c>
      <c r="B1673" s="130">
        <v>1650.51001</v>
      </c>
      <c r="C1673" s="125">
        <f t="shared" si="112"/>
        <v>1.4655686374710264E-2</v>
      </c>
      <c r="D1673" s="128">
        <f t="shared" si="113"/>
        <v>14655.686374710263</v>
      </c>
      <c r="E1673" s="128">
        <f t="shared" ca="1" si="114"/>
        <v>35256.195985137827</v>
      </c>
      <c r="F1673" s="124">
        <f t="shared" ref="F1673:F1736" ca="1" si="115">B1673/OFFSET(B1673,250,0)-1</f>
        <v>0.25146719801344175</v>
      </c>
      <c r="G1673" s="128"/>
      <c r="H1673" s="128"/>
      <c r="I1673" s="124"/>
      <c r="J1673" s="125"/>
      <c r="K1673" s="128"/>
    </row>
    <row r="1674" spans="1:11" x14ac:dyDescent="0.3">
      <c r="A1674" s="73">
        <v>41416</v>
      </c>
      <c r="B1674" s="130">
        <v>1655.349976</v>
      </c>
      <c r="C1674" s="125">
        <f t="shared" si="112"/>
        <v>1.3878957927627722E-2</v>
      </c>
      <c r="D1674" s="128">
        <f t="shared" si="113"/>
        <v>13878.957927627722</v>
      </c>
      <c r="E1674" s="128">
        <f t="shared" ca="1" si="114"/>
        <v>35256.195985137827</v>
      </c>
      <c r="F1674" s="124">
        <f t="shared" ca="1" si="115"/>
        <v>0.25726283748181777</v>
      </c>
      <c r="G1674" s="128"/>
      <c r="H1674" s="128"/>
      <c r="I1674" s="124"/>
      <c r="J1674" s="125"/>
      <c r="K1674" s="128"/>
    </row>
    <row r="1675" spans="1:11" x14ac:dyDescent="0.3">
      <c r="A1675" s="73">
        <v>41415</v>
      </c>
      <c r="B1675" s="130">
        <v>1669.160034</v>
      </c>
      <c r="C1675" s="125">
        <f t="shared" si="112"/>
        <v>2.6568964818439289E-2</v>
      </c>
      <c r="D1675" s="128">
        <f t="shared" si="113"/>
        <v>26568.96481843929</v>
      </c>
      <c r="E1675" s="128">
        <f t="shared" ca="1" si="114"/>
        <v>36509.246699567804</v>
      </c>
      <c r="F1675" s="124">
        <f t="shared" ca="1" si="115"/>
        <v>0.26836833614517075</v>
      </c>
      <c r="G1675" s="128"/>
      <c r="H1675" s="128"/>
      <c r="I1675" s="124"/>
      <c r="J1675" s="125"/>
      <c r="K1675" s="128"/>
    </row>
    <row r="1676" spans="1:11" x14ac:dyDescent="0.3">
      <c r="A1676" s="73">
        <v>41414</v>
      </c>
      <c r="B1676" s="130">
        <v>1666.290039</v>
      </c>
      <c r="C1676" s="125">
        <f t="shared" si="112"/>
        <v>3.0163857187017085E-2</v>
      </c>
      <c r="D1676" s="128">
        <f t="shared" si="113"/>
        <v>30163.857187017085</v>
      </c>
      <c r="E1676" s="128">
        <f t="shared" ca="1" si="114"/>
        <v>38776.750034350218</v>
      </c>
      <c r="F1676" s="124">
        <f t="shared" ca="1" si="115"/>
        <v>0.28649192902230203</v>
      </c>
      <c r="G1676" s="128"/>
      <c r="H1676" s="128"/>
      <c r="I1676" s="124"/>
      <c r="J1676" s="125"/>
      <c r="K1676" s="128"/>
    </row>
    <row r="1677" spans="1:11" x14ac:dyDescent="0.3">
      <c r="A1677" s="73">
        <v>41411</v>
      </c>
      <c r="B1677" s="130">
        <v>1667.469971</v>
      </c>
      <c r="C1677" s="125">
        <f t="shared" si="112"/>
        <v>3.2860052250441418E-2</v>
      </c>
      <c r="D1677" s="128">
        <f t="shared" si="113"/>
        <v>32860.052250441418</v>
      </c>
      <c r="E1677" s="128">
        <f t="shared" ca="1" si="114"/>
        <v>39639.414946823781</v>
      </c>
      <c r="F1677" s="124">
        <f t="shared" ca="1" si="115"/>
        <v>0.27789187358672818</v>
      </c>
      <c r="G1677" s="128"/>
      <c r="H1677" s="128"/>
      <c r="I1677" s="124"/>
      <c r="J1677" s="125"/>
      <c r="K1677" s="128"/>
    </row>
    <row r="1678" spans="1:11" x14ac:dyDescent="0.3">
      <c r="A1678" s="73">
        <v>41410</v>
      </c>
      <c r="B1678" s="130">
        <v>1650.469971</v>
      </c>
      <c r="C1678" s="125">
        <f t="shared" si="112"/>
        <v>3.3099860493239985E-2</v>
      </c>
      <c r="D1678" s="128">
        <f t="shared" si="113"/>
        <v>33099.860493239983</v>
      </c>
      <c r="E1678" s="128">
        <f t="shared" ca="1" si="114"/>
        <v>46192.771114597752</v>
      </c>
      <c r="F1678" s="124">
        <f t="shared" ca="1" si="115"/>
        <v>0.24582571705505729</v>
      </c>
      <c r="G1678" s="128"/>
      <c r="H1678" s="128"/>
      <c r="I1678" s="124"/>
      <c r="J1678" s="125"/>
      <c r="K1678" s="128"/>
    </row>
    <row r="1679" spans="1:11" x14ac:dyDescent="0.3">
      <c r="A1679" s="73">
        <v>41409</v>
      </c>
      <c r="B1679" s="130">
        <v>1658.780029</v>
      </c>
      <c r="C1679" s="125">
        <f t="shared" si="112"/>
        <v>4.8069804988576825E-2</v>
      </c>
      <c r="D1679" s="128">
        <f t="shared" si="113"/>
        <v>48069.804988576827</v>
      </c>
      <c r="E1679" s="128">
        <f t="shared" ca="1" si="114"/>
        <v>53009.550230094537</v>
      </c>
      <c r="F1679" s="124">
        <f t="shared" ca="1" si="115"/>
        <v>0.2465843916673911</v>
      </c>
      <c r="G1679" s="128"/>
      <c r="H1679" s="128"/>
      <c r="I1679" s="124"/>
      <c r="J1679" s="125"/>
      <c r="K1679" s="128"/>
    </row>
    <row r="1680" spans="1:11" x14ac:dyDescent="0.3">
      <c r="A1680" s="73">
        <v>41408</v>
      </c>
      <c r="B1680" s="130">
        <v>1650.339966</v>
      </c>
      <c r="C1680" s="125">
        <f t="shared" si="112"/>
        <v>3.3031430099274006E-2</v>
      </c>
      <c r="D1680" s="128">
        <f t="shared" si="113"/>
        <v>33031.430099274003</v>
      </c>
      <c r="E1680" s="128">
        <f t="shared" ca="1" si="114"/>
        <v>53717.920727859215</v>
      </c>
      <c r="F1680" s="124">
        <f t="shared" ca="1" si="115"/>
        <v>0.23311540000356379</v>
      </c>
      <c r="G1680" s="128"/>
      <c r="H1680" s="128"/>
      <c r="I1680" s="124"/>
      <c r="J1680" s="125"/>
      <c r="K1680" s="128"/>
    </row>
    <row r="1681" spans="1:11" x14ac:dyDescent="0.3">
      <c r="A1681" s="73">
        <v>41407</v>
      </c>
      <c r="B1681" s="130">
        <v>1633.7700199999999</v>
      </c>
      <c r="C1681" s="125">
        <f t="shared" si="112"/>
        <v>2.5200667276190414E-2</v>
      </c>
      <c r="D1681" s="128">
        <f t="shared" si="113"/>
        <v>25200.667276190416</v>
      </c>
      <c r="E1681" s="128">
        <f t="shared" ca="1" si="114"/>
        <v>53717.920727859215</v>
      </c>
      <c r="F1681" s="124">
        <f t="shared" ca="1" si="115"/>
        <v>0.20716866674976919</v>
      </c>
      <c r="G1681" s="128"/>
      <c r="H1681" s="128"/>
      <c r="I1681" s="124"/>
      <c r="J1681" s="125"/>
      <c r="K1681" s="128"/>
    </row>
    <row r="1682" spans="1:11" x14ac:dyDescent="0.3">
      <c r="A1682" s="73">
        <v>41404</v>
      </c>
      <c r="B1682" s="130">
        <v>1633.6999510000001</v>
      </c>
      <c r="C1682" s="125">
        <f t="shared" si="112"/>
        <v>3.252348652874093E-2</v>
      </c>
      <c r="D1682" s="128">
        <f t="shared" si="113"/>
        <v>32523.48652874093</v>
      </c>
      <c r="E1682" s="128">
        <f t="shared" ca="1" si="114"/>
        <v>53717.920727859215</v>
      </c>
      <c r="F1682" s="124">
        <f t="shared" ca="1" si="115"/>
        <v>0.20302797740062872</v>
      </c>
      <c r="G1682" s="128"/>
      <c r="H1682" s="128"/>
      <c r="I1682" s="124"/>
      <c r="J1682" s="125"/>
      <c r="K1682" s="128"/>
    </row>
    <row r="1683" spans="1:11" x14ac:dyDescent="0.3">
      <c r="A1683" s="73">
        <v>41403</v>
      </c>
      <c r="B1683" s="130">
        <v>1626.670044</v>
      </c>
      <c r="C1683" s="125">
        <f t="shared" si="112"/>
        <v>2.6186636749384595E-2</v>
      </c>
      <c r="D1683" s="128">
        <f t="shared" si="113"/>
        <v>26186.636749384594</v>
      </c>
      <c r="E1683" s="128">
        <f t="shared" ca="1" si="114"/>
        <v>53717.920727859215</v>
      </c>
      <c r="F1683" s="124">
        <f t="shared" ca="1" si="115"/>
        <v>0.20086676079532939</v>
      </c>
      <c r="G1683" s="128"/>
      <c r="H1683" s="128"/>
      <c r="I1683" s="124"/>
      <c r="J1683" s="125"/>
      <c r="K1683" s="128"/>
    </row>
    <row r="1684" spans="1:11" x14ac:dyDescent="0.3">
      <c r="A1684" s="73">
        <v>41402</v>
      </c>
      <c r="B1684" s="130">
        <v>1632.6899410000001</v>
      </c>
      <c r="C1684" s="125">
        <f t="shared" si="112"/>
        <v>3.4140006377377574E-2</v>
      </c>
      <c r="D1684" s="128">
        <f t="shared" si="113"/>
        <v>34140.006377377576</v>
      </c>
      <c r="E1684" s="128">
        <f t="shared" ca="1" si="114"/>
        <v>53717.920727859215</v>
      </c>
      <c r="F1684" s="124">
        <f t="shared" ca="1" si="115"/>
        <v>0.19723255193129385</v>
      </c>
      <c r="G1684" s="128"/>
      <c r="H1684" s="128"/>
      <c r="I1684" s="124"/>
      <c r="J1684" s="125"/>
      <c r="K1684" s="128"/>
    </row>
    <row r="1685" spans="1:11" x14ac:dyDescent="0.3">
      <c r="A1685" s="73">
        <v>41401</v>
      </c>
      <c r="B1685" s="130">
        <v>1625.959961</v>
      </c>
      <c r="C1685" s="125">
        <f t="shared" si="112"/>
        <v>2.9883790732952109E-2</v>
      </c>
      <c r="D1685" s="128">
        <f t="shared" si="113"/>
        <v>29883.790732952108</v>
      </c>
      <c r="E1685" s="128">
        <f t="shared" ca="1" si="114"/>
        <v>53717.920727859215</v>
      </c>
      <c r="F1685" s="124">
        <f t="shared" ca="1" si="115"/>
        <v>0.18719608437376989</v>
      </c>
      <c r="G1685" s="128"/>
      <c r="H1685" s="128"/>
      <c r="I1685" s="124"/>
      <c r="J1685" s="125"/>
      <c r="K1685" s="128"/>
    </row>
    <row r="1686" spans="1:11" x14ac:dyDescent="0.3">
      <c r="A1686" s="73">
        <v>41400</v>
      </c>
      <c r="B1686" s="130">
        <v>1617.5</v>
      </c>
      <c r="C1686" s="125">
        <f t="shared" si="112"/>
        <v>3.5199999999999898E-2</v>
      </c>
      <c r="D1686" s="128">
        <f t="shared" si="113"/>
        <v>35199.999999999898</v>
      </c>
      <c r="E1686" s="128">
        <f t="shared" ca="1" si="114"/>
        <v>53717.920727859215</v>
      </c>
      <c r="F1686" s="124">
        <f t="shared" ca="1" si="115"/>
        <v>0.181433078923668</v>
      </c>
      <c r="G1686" s="128"/>
      <c r="H1686" s="128"/>
      <c r="I1686" s="124"/>
      <c r="J1686" s="125"/>
      <c r="K1686" s="128"/>
    </row>
    <row r="1687" spans="1:11" x14ac:dyDescent="0.3">
      <c r="A1687" s="73">
        <v>41397</v>
      </c>
      <c r="B1687" s="130">
        <v>1614.420044</v>
      </c>
      <c r="C1687" s="125">
        <f t="shared" si="112"/>
        <v>3.804535862401548E-2</v>
      </c>
      <c r="D1687" s="128">
        <f t="shared" si="113"/>
        <v>38045.358624015476</v>
      </c>
      <c r="E1687" s="128">
        <f t="shared" ca="1" si="114"/>
        <v>53717.920727859215</v>
      </c>
      <c r="F1687" s="124">
        <f t="shared" ca="1" si="115"/>
        <v>0.16014293686104075</v>
      </c>
      <c r="G1687" s="128"/>
      <c r="H1687" s="128"/>
      <c r="I1687" s="124"/>
      <c r="J1687" s="125"/>
      <c r="K1687" s="128"/>
    </row>
    <row r="1688" spans="1:11" x14ac:dyDescent="0.3">
      <c r="A1688" s="73">
        <v>41396</v>
      </c>
      <c r="B1688" s="130">
        <v>1597.589966</v>
      </c>
      <c r="C1688" s="125">
        <f t="shared" si="112"/>
        <v>3.6312674116469212E-2</v>
      </c>
      <c r="D1688" s="128">
        <f t="shared" si="113"/>
        <v>36312.674116469214</v>
      </c>
      <c r="E1688" s="128">
        <f t="shared" ca="1" si="114"/>
        <v>53717.920727859215</v>
      </c>
      <c r="F1688" s="124">
        <f t="shared" ca="1" si="115"/>
        <v>0.13925586980332727</v>
      </c>
      <c r="G1688" s="128"/>
      <c r="H1688" s="128"/>
      <c r="I1688" s="124"/>
      <c r="J1688" s="125"/>
      <c r="K1688" s="128"/>
    </row>
    <row r="1689" spans="1:11" x14ac:dyDescent="0.3">
      <c r="A1689" s="73">
        <v>41395</v>
      </c>
      <c r="B1689" s="130">
        <v>1582.6999510000001</v>
      </c>
      <c r="C1689" s="125">
        <f t="shared" si="112"/>
        <v>1.977431898135773E-2</v>
      </c>
      <c r="D1689" s="128">
        <f t="shared" si="113"/>
        <v>19774.31898135773</v>
      </c>
      <c r="E1689" s="128">
        <f t="shared" ca="1" si="114"/>
        <v>53717.920727859215</v>
      </c>
      <c r="F1689" s="124">
        <f t="shared" ca="1" si="115"/>
        <v>0.12581981462368574</v>
      </c>
      <c r="G1689" s="128"/>
      <c r="H1689" s="128"/>
      <c r="I1689" s="124"/>
      <c r="J1689" s="125"/>
      <c r="K1689" s="128"/>
    </row>
    <row r="1690" spans="1:11" x14ac:dyDescent="0.3">
      <c r="A1690" s="73">
        <v>41394</v>
      </c>
      <c r="B1690" s="130">
        <v>1597.5699460000001</v>
      </c>
      <c r="C1690" s="125">
        <f t="shared" si="112"/>
        <v>1.460716309137533E-2</v>
      </c>
      <c r="D1690" s="128">
        <f t="shared" si="113"/>
        <v>14607.163091375331</v>
      </c>
      <c r="E1690" s="128">
        <f t="shared" ca="1" si="114"/>
        <v>53717.920727859215</v>
      </c>
      <c r="F1690" s="124">
        <f t="shared" ca="1" si="115"/>
        <v>0.14282744035300343</v>
      </c>
      <c r="G1690" s="128"/>
      <c r="H1690" s="128"/>
      <c r="I1690" s="124"/>
      <c r="J1690" s="125"/>
      <c r="K1690" s="128"/>
    </row>
    <row r="1691" spans="1:11" x14ac:dyDescent="0.3">
      <c r="A1691" s="73">
        <v>41393</v>
      </c>
      <c r="B1691" s="130">
        <v>1593.6099850000001</v>
      </c>
      <c r="C1691" s="125">
        <f t="shared" si="112"/>
        <v>2.6572444792823058E-2</v>
      </c>
      <c r="D1691" s="128">
        <f t="shared" si="113"/>
        <v>26572.444792823058</v>
      </c>
      <c r="E1691" s="128">
        <f t="shared" ca="1" si="114"/>
        <v>53717.920727859215</v>
      </c>
      <c r="F1691" s="124">
        <f t="shared" ca="1" si="115"/>
        <v>0.13556749660351763</v>
      </c>
      <c r="G1691" s="128"/>
      <c r="H1691" s="128"/>
      <c r="I1691" s="124"/>
      <c r="J1691" s="125"/>
      <c r="K1691" s="128"/>
    </row>
    <row r="1692" spans="1:11" x14ac:dyDescent="0.3">
      <c r="A1692" s="73">
        <v>41390</v>
      </c>
      <c r="B1692" s="130">
        <v>1582.23999</v>
      </c>
      <c r="C1692" s="125">
        <f t="shared" si="112"/>
        <v>-4.1602329356739132E-3</v>
      </c>
      <c r="D1692" s="128">
        <f t="shared" si="113"/>
        <v>-4160.2329356739128</v>
      </c>
      <c r="E1692" s="128">
        <f t="shared" ca="1" si="114"/>
        <v>53717.920727859215</v>
      </c>
      <c r="F1692" s="124">
        <f t="shared" ca="1" si="115"/>
        <v>0.13018758311100997</v>
      </c>
      <c r="G1692" s="128"/>
      <c r="H1692" s="128"/>
      <c r="I1692" s="124"/>
      <c r="J1692" s="125"/>
      <c r="K1692" s="128"/>
    </row>
    <row r="1693" spans="1:11" x14ac:dyDescent="0.3">
      <c r="A1693" s="73">
        <v>41389</v>
      </c>
      <c r="B1693" s="130">
        <v>1585.160034</v>
      </c>
      <c r="C1693" s="125">
        <f t="shared" si="112"/>
        <v>-5.1525766305144938E-3</v>
      </c>
      <c r="D1693" s="128">
        <f t="shared" si="113"/>
        <v>-5152.5766305144934</v>
      </c>
      <c r="E1693" s="128">
        <f t="shared" ca="1" si="114"/>
        <v>53717.920727859215</v>
      </c>
      <c r="F1693" s="124">
        <f t="shared" ca="1" si="115"/>
        <v>0.13983713210736437</v>
      </c>
      <c r="G1693" s="128"/>
      <c r="H1693" s="128"/>
      <c r="I1693" s="124"/>
      <c r="J1693" s="125"/>
      <c r="K1693" s="128"/>
    </row>
    <row r="1694" spans="1:11" x14ac:dyDescent="0.3">
      <c r="A1694" s="73">
        <v>41388</v>
      </c>
      <c r="B1694" s="130">
        <v>1578.790039</v>
      </c>
      <c r="C1694" s="125">
        <f t="shared" si="112"/>
        <v>-5.6306431903491161E-3</v>
      </c>
      <c r="D1694" s="128">
        <f t="shared" si="113"/>
        <v>-5630.6431903491157</v>
      </c>
      <c r="E1694" s="128">
        <f t="shared" ca="1" si="114"/>
        <v>53717.920727859215</v>
      </c>
      <c r="F1694" s="124">
        <f t="shared" ca="1" si="115"/>
        <v>0.15074678919484885</v>
      </c>
      <c r="G1694" s="128"/>
      <c r="H1694" s="128"/>
      <c r="I1694" s="124"/>
      <c r="J1694" s="125"/>
      <c r="K1694" s="128"/>
    </row>
    <row r="1695" spans="1:11" x14ac:dyDescent="0.3">
      <c r="A1695" s="73">
        <v>41387</v>
      </c>
      <c r="B1695" s="130">
        <v>1578.780029</v>
      </c>
      <c r="C1695" s="125">
        <f t="shared" si="112"/>
        <v>6.4834752406601748E-3</v>
      </c>
      <c r="D1695" s="128">
        <f t="shared" si="113"/>
        <v>6483.4752406601747</v>
      </c>
      <c r="E1695" s="128">
        <f t="shared" ca="1" si="114"/>
        <v>53717.920727859215</v>
      </c>
      <c r="F1695" s="124">
        <f t="shared" ca="1" si="115"/>
        <v>0.15497395433849559</v>
      </c>
      <c r="G1695" s="128"/>
      <c r="H1695" s="128"/>
      <c r="I1695" s="124"/>
      <c r="J1695" s="125"/>
      <c r="K1695" s="128"/>
    </row>
    <row r="1696" spans="1:11" x14ac:dyDescent="0.3">
      <c r="A1696" s="73">
        <v>41386</v>
      </c>
      <c r="B1696" s="130">
        <v>1562.5</v>
      </c>
      <c r="C1696" s="125">
        <f t="shared" si="112"/>
        <v>-3.6463243468953799E-4</v>
      </c>
      <c r="D1696" s="128">
        <f t="shared" si="113"/>
        <v>-364.632434689538</v>
      </c>
      <c r="E1696" s="128">
        <f t="shared" ca="1" si="114"/>
        <v>53717.920727859215</v>
      </c>
      <c r="F1696" s="124">
        <f t="shared" ca="1" si="115"/>
        <v>0.13345372761553387</v>
      </c>
      <c r="G1696" s="128"/>
      <c r="H1696" s="128"/>
      <c r="I1696" s="124"/>
      <c r="J1696" s="125"/>
      <c r="K1696" s="128"/>
    </row>
    <row r="1697" spans="1:11" x14ac:dyDescent="0.3">
      <c r="A1697" s="73">
        <v>41383</v>
      </c>
      <c r="B1697" s="130">
        <v>1555.25</v>
      </c>
      <c r="C1697" s="125">
        <f t="shared" si="112"/>
        <v>1.268265195727869E-3</v>
      </c>
      <c r="D1697" s="128">
        <f t="shared" si="113"/>
        <v>1268.265195727869</v>
      </c>
      <c r="E1697" s="128">
        <f t="shared" ca="1" si="114"/>
        <v>53717.920727859215</v>
      </c>
      <c r="F1697" s="124">
        <f t="shared" ca="1" si="115"/>
        <v>0.12951366114327545</v>
      </c>
      <c r="G1697" s="128"/>
      <c r="H1697" s="128"/>
      <c r="I1697" s="124"/>
      <c r="J1697" s="125"/>
      <c r="K1697" s="128"/>
    </row>
    <row r="1698" spans="1:11" x14ac:dyDescent="0.3">
      <c r="A1698" s="73">
        <v>41382</v>
      </c>
      <c r="B1698" s="130">
        <v>1541.6099850000001</v>
      </c>
      <c r="C1698" s="125">
        <f t="shared" si="112"/>
        <v>-1.1775788943137577E-2</v>
      </c>
      <c r="D1698" s="128">
        <f t="shared" si="113"/>
        <v>-11775.788943137577</v>
      </c>
      <c r="E1698" s="128">
        <f t="shared" ca="1" si="114"/>
        <v>53717.920727859215</v>
      </c>
      <c r="F1698" s="124">
        <f t="shared" ca="1" si="115"/>
        <v>0.11296328768611885</v>
      </c>
      <c r="G1698" s="128"/>
      <c r="H1698" s="128"/>
      <c r="I1698" s="124"/>
      <c r="J1698" s="125"/>
      <c r="K1698" s="128"/>
    </row>
    <row r="1699" spans="1:11" x14ac:dyDescent="0.3">
      <c r="A1699" s="73">
        <v>41381</v>
      </c>
      <c r="B1699" s="130">
        <v>1552.01001</v>
      </c>
      <c r="C1699" s="125">
        <f t="shared" si="112"/>
        <v>-1.0812524144417912E-3</v>
      </c>
      <c r="D1699" s="128">
        <f t="shared" si="113"/>
        <v>-1081.2524144417912</v>
      </c>
      <c r="E1699" s="128">
        <f t="shared" ca="1" si="114"/>
        <v>53717.920727859215</v>
      </c>
      <c r="F1699" s="124">
        <f t="shared" ca="1" si="115"/>
        <v>0.11592773669314749</v>
      </c>
      <c r="G1699" s="128"/>
      <c r="H1699" s="128"/>
      <c r="I1699" s="124"/>
      <c r="J1699" s="125"/>
      <c r="K1699" s="128"/>
    </row>
    <row r="1700" spans="1:11" x14ac:dyDescent="0.3">
      <c r="A1700" s="73">
        <v>41380</v>
      </c>
      <c r="B1700" s="130">
        <v>1574.5699460000001</v>
      </c>
      <c r="C1700" s="125">
        <f t="shared" si="112"/>
        <v>2.7511198853686913E-3</v>
      </c>
      <c r="D1700" s="128">
        <f t="shared" si="113"/>
        <v>2751.1198853686915</v>
      </c>
      <c r="E1700" s="128">
        <f t="shared" ca="1" si="114"/>
        <v>53717.920727859215</v>
      </c>
      <c r="F1700" s="124">
        <f t="shared" ca="1" si="115"/>
        <v>0.14968202288516053</v>
      </c>
      <c r="G1700" s="128"/>
      <c r="H1700" s="128"/>
      <c r="I1700" s="124"/>
      <c r="J1700" s="125"/>
      <c r="K1700" s="128"/>
    </row>
    <row r="1701" spans="1:11" x14ac:dyDescent="0.3">
      <c r="A1701" s="73">
        <v>41379</v>
      </c>
      <c r="B1701" s="130">
        <v>1552.3599850000001</v>
      </c>
      <c r="C1701" s="125">
        <f t="shared" si="112"/>
        <v>-6.2797638692909663E-3</v>
      </c>
      <c r="D1701" s="128">
        <f t="shared" si="113"/>
        <v>-6279.7638692909659</v>
      </c>
      <c r="E1701" s="128">
        <f t="shared" ca="1" si="114"/>
        <v>53717.920727859215</v>
      </c>
      <c r="F1701" s="124">
        <f t="shared" ca="1" si="115"/>
        <v>0.13289446796305482</v>
      </c>
      <c r="G1701" s="128"/>
      <c r="H1701" s="128"/>
      <c r="I1701" s="124"/>
      <c r="J1701" s="125"/>
      <c r="K1701" s="128"/>
    </row>
    <row r="1702" spans="1:11" x14ac:dyDescent="0.3">
      <c r="A1702" s="73">
        <v>41376</v>
      </c>
      <c r="B1702" s="130">
        <v>1588.849976</v>
      </c>
      <c r="C1702" s="125">
        <f t="shared" si="112"/>
        <v>1.2528779650136546E-2</v>
      </c>
      <c r="D1702" s="128">
        <f t="shared" si="113"/>
        <v>12528.779650136546</v>
      </c>
      <c r="E1702" s="128">
        <f t="shared" ca="1" si="114"/>
        <v>53717.920727859215</v>
      </c>
      <c r="F1702" s="124">
        <f t="shared" ca="1" si="115"/>
        <v>0.14505937562300009</v>
      </c>
      <c r="G1702" s="128"/>
      <c r="H1702" s="128"/>
      <c r="I1702" s="124"/>
      <c r="J1702" s="125"/>
      <c r="K1702" s="128"/>
    </row>
    <row r="1703" spans="1:11" x14ac:dyDescent="0.3">
      <c r="A1703" s="73">
        <v>41375</v>
      </c>
      <c r="B1703" s="130">
        <v>1593.369995</v>
      </c>
      <c r="C1703" s="125">
        <f t="shared" si="112"/>
        <v>1.9528438089824629E-2</v>
      </c>
      <c r="D1703" s="128">
        <f t="shared" si="113"/>
        <v>19528.438089824627</v>
      </c>
      <c r="E1703" s="128">
        <f t="shared" ca="1" si="114"/>
        <v>53717.920727859215</v>
      </c>
      <c r="F1703" s="124">
        <f t="shared" ca="1" si="115"/>
        <v>0.16413998611938219</v>
      </c>
      <c r="G1703" s="128"/>
      <c r="H1703" s="128"/>
      <c r="I1703" s="124"/>
      <c r="J1703" s="125"/>
      <c r="K1703" s="128"/>
    </row>
    <row r="1704" spans="1:11" x14ac:dyDescent="0.3">
      <c r="A1704" s="73">
        <v>41374</v>
      </c>
      <c r="B1704" s="130">
        <v>1587.7299800000001</v>
      </c>
      <c r="C1704" s="125">
        <f t="shared" si="112"/>
        <v>1.5321920546859102E-2</v>
      </c>
      <c r="D1704" s="128">
        <f t="shared" si="113"/>
        <v>15321.920546859103</v>
      </c>
      <c r="E1704" s="128">
        <f t="shared" ca="1" si="114"/>
        <v>53717.920727859215</v>
      </c>
      <c r="F1704" s="124">
        <f t="shared" ca="1" si="115"/>
        <v>0.16866016953933549</v>
      </c>
      <c r="G1704" s="128"/>
      <c r="H1704" s="128"/>
      <c r="I1704" s="124"/>
      <c r="J1704" s="125"/>
      <c r="K1704" s="128"/>
    </row>
    <row r="1705" spans="1:11" x14ac:dyDescent="0.3">
      <c r="A1705" s="73">
        <v>41373</v>
      </c>
      <c r="B1705" s="130">
        <v>1568.6099850000001</v>
      </c>
      <c r="C1705" s="125">
        <f t="shared" si="112"/>
        <v>1.0904268664070571E-2</v>
      </c>
      <c r="D1705" s="128">
        <f t="shared" si="113"/>
        <v>10904.268664070571</v>
      </c>
      <c r="E1705" s="128">
        <f t="shared" ca="1" si="114"/>
        <v>53717.920727859215</v>
      </c>
      <c r="F1705" s="124">
        <f t="shared" ca="1" si="115"/>
        <v>0.13486473781534669</v>
      </c>
      <c r="G1705" s="128"/>
      <c r="H1705" s="128"/>
      <c r="I1705" s="124"/>
      <c r="J1705" s="125"/>
      <c r="K1705" s="128"/>
    </row>
    <row r="1706" spans="1:11" x14ac:dyDescent="0.3">
      <c r="A1706" s="73">
        <v>41372</v>
      </c>
      <c r="B1706" s="130">
        <v>1563.0699460000001</v>
      </c>
      <c r="C1706" s="125">
        <f t="shared" si="112"/>
        <v>3.9694075628071701E-3</v>
      </c>
      <c r="D1706" s="128">
        <f t="shared" si="113"/>
        <v>3969.4075628071701</v>
      </c>
      <c r="E1706" s="128">
        <f t="shared" ca="1" si="114"/>
        <v>53717.920727859215</v>
      </c>
      <c r="F1706" s="124">
        <f t="shared" ca="1" si="115"/>
        <v>0.11801184137711784</v>
      </c>
      <c r="G1706" s="128"/>
      <c r="H1706" s="128"/>
      <c r="I1706" s="124"/>
      <c r="J1706" s="125"/>
      <c r="K1706" s="128"/>
    </row>
    <row r="1707" spans="1:11" x14ac:dyDescent="0.3">
      <c r="A1707" s="73">
        <v>41369</v>
      </c>
      <c r="B1707" s="130">
        <v>1553.280029</v>
      </c>
      <c r="C1707" s="125">
        <f t="shared" si="112"/>
        <v>4.8389052677537681E-3</v>
      </c>
      <c r="D1707" s="128">
        <f t="shared" si="113"/>
        <v>4838.9052677537684</v>
      </c>
      <c r="E1707" s="128">
        <f t="shared" ca="1" si="114"/>
        <v>53717.920727859215</v>
      </c>
      <c r="F1707" s="124">
        <f t="shared" ca="1" si="115"/>
        <v>0.11031056806635786</v>
      </c>
      <c r="G1707" s="128"/>
      <c r="H1707" s="128"/>
      <c r="I1707" s="124"/>
      <c r="J1707" s="125"/>
      <c r="K1707" s="128"/>
    </row>
    <row r="1708" spans="1:11" x14ac:dyDescent="0.3">
      <c r="A1708" s="73">
        <v>41368</v>
      </c>
      <c r="B1708" s="130">
        <v>1559.9799800000001</v>
      </c>
      <c r="C1708" s="125">
        <f t="shared" si="112"/>
        <v>8.1478853139893559E-4</v>
      </c>
      <c r="D1708" s="128">
        <f t="shared" si="113"/>
        <v>814.78853139893556</v>
      </c>
      <c r="E1708" s="128">
        <f t="shared" ca="1" si="114"/>
        <v>53717.920727859215</v>
      </c>
      <c r="F1708" s="124">
        <f t="shared" ca="1" si="115"/>
        <v>0.10372297222359528</v>
      </c>
      <c r="G1708" s="128"/>
      <c r="H1708" s="128"/>
      <c r="I1708" s="124"/>
      <c r="J1708" s="125"/>
      <c r="K1708" s="128"/>
    </row>
    <row r="1709" spans="1:11" x14ac:dyDescent="0.3">
      <c r="A1709" s="73">
        <v>41367</v>
      </c>
      <c r="B1709" s="130">
        <v>1553.6899410000001</v>
      </c>
      <c r="C1709" s="125">
        <f t="shared" si="112"/>
        <v>3.4552973620007865E-3</v>
      </c>
      <c r="D1709" s="128">
        <f t="shared" si="113"/>
        <v>3455.2973620007865</v>
      </c>
      <c r="E1709" s="128">
        <f t="shared" ca="1" si="114"/>
        <v>53717.920727859215</v>
      </c>
      <c r="F1709" s="124">
        <f t="shared" ca="1" si="115"/>
        <v>9.4888021690274549E-2</v>
      </c>
      <c r="G1709" s="128"/>
      <c r="H1709" s="128"/>
      <c r="I1709" s="124"/>
      <c r="J1709" s="125"/>
      <c r="K1709" s="128"/>
    </row>
    <row r="1710" spans="1:11" x14ac:dyDescent="0.3">
      <c r="A1710" s="73">
        <v>41366</v>
      </c>
      <c r="B1710" s="130">
        <v>1570.25</v>
      </c>
      <c r="C1710" s="125">
        <f t="shared" si="112"/>
        <v>1.1693849803912304E-2</v>
      </c>
      <c r="D1710" s="128">
        <f t="shared" si="113"/>
        <v>11693.849803912304</v>
      </c>
      <c r="E1710" s="128">
        <f t="shared" ca="1" si="114"/>
        <v>53717.920727859215</v>
      </c>
      <c r="F1710" s="124">
        <f t="shared" ca="1" si="115"/>
        <v>0.1148622493421978</v>
      </c>
      <c r="G1710" s="128"/>
      <c r="H1710" s="128"/>
      <c r="I1710" s="124"/>
      <c r="J1710" s="125"/>
      <c r="K1710" s="128"/>
    </row>
    <row r="1711" spans="1:11" x14ac:dyDescent="0.3">
      <c r="A1711" s="73">
        <v>41365</v>
      </c>
      <c r="B1711" s="130">
        <v>1562.170044</v>
      </c>
      <c r="C1711" s="125">
        <f t="shared" si="112"/>
        <v>9.4194466979891089E-4</v>
      </c>
      <c r="D1711" s="128">
        <f t="shared" si="113"/>
        <v>941.94466979891092</v>
      </c>
      <c r="E1711" s="128">
        <f t="shared" ca="1" si="114"/>
        <v>53717.920727859215</v>
      </c>
      <c r="F1711" s="124">
        <f t="shared" ca="1" si="115"/>
        <v>0.11322758944501454</v>
      </c>
      <c r="G1711" s="128"/>
      <c r="H1711" s="128"/>
      <c r="I1711" s="124"/>
      <c r="J1711" s="125"/>
      <c r="K1711" s="128"/>
    </row>
    <row r="1712" spans="1:11" x14ac:dyDescent="0.3">
      <c r="A1712" s="73">
        <v>41361</v>
      </c>
      <c r="B1712" s="130">
        <v>1569.1899410000001</v>
      </c>
      <c r="C1712" s="125">
        <f t="shared" si="112"/>
        <v>3.812593844956913E-3</v>
      </c>
      <c r="D1712" s="128">
        <f t="shared" si="113"/>
        <v>3812.593844956913</v>
      </c>
      <c r="E1712" s="128">
        <f t="shared" ca="1" si="114"/>
        <v>53717.920727859215</v>
      </c>
      <c r="F1712" s="124">
        <f t="shared" ca="1" si="115"/>
        <v>0.11643204566156085</v>
      </c>
      <c r="G1712" s="128"/>
      <c r="H1712" s="128"/>
      <c r="I1712" s="124"/>
      <c r="J1712" s="125"/>
      <c r="K1712" s="128"/>
    </row>
    <row r="1713" spans="1:11" x14ac:dyDescent="0.3">
      <c r="A1713" s="73">
        <v>41360</v>
      </c>
      <c r="B1713" s="130">
        <v>1562.849976</v>
      </c>
      <c r="C1713" s="125">
        <f t="shared" si="112"/>
        <v>5.3585389012873463E-3</v>
      </c>
      <c r="D1713" s="128">
        <f t="shared" si="113"/>
        <v>5358.5389012873466</v>
      </c>
      <c r="E1713" s="128">
        <f t="shared" ca="1" si="114"/>
        <v>53717.920727859215</v>
      </c>
      <c r="F1713" s="124">
        <f t="shared" ca="1" si="115"/>
        <v>0.10642677899885622</v>
      </c>
      <c r="G1713" s="128"/>
      <c r="H1713" s="128"/>
      <c r="I1713" s="124"/>
      <c r="J1713" s="125"/>
      <c r="K1713" s="128"/>
    </row>
    <row r="1714" spans="1:11" x14ac:dyDescent="0.3">
      <c r="A1714" s="73">
        <v>41359</v>
      </c>
      <c r="B1714" s="130">
        <v>1563.7700199999999</v>
      </c>
      <c r="C1714" s="125">
        <f t="shared" si="112"/>
        <v>7.2722612500291106E-3</v>
      </c>
      <c r="D1714" s="128">
        <f t="shared" si="113"/>
        <v>7272.2612500291107</v>
      </c>
      <c r="E1714" s="128">
        <f t="shared" ca="1" si="114"/>
        <v>53717.920727859215</v>
      </c>
      <c r="F1714" s="124">
        <f t="shared" ca="1" si="115"/>
        <v>0.10395973834311278</v>
      </c>
      <c r="G1714" s="128"/>
      <c r="H1714" s="128"/>
      <c r="I1714" s="124"/>
      <c r="J1714" s="125"/>
      <c r="K1714" s="128"/>
    </row>
    <row r="1715" spans="1:11" x14ac:dyDescent="0.3">
      <c r="A1715" s="73">
        <v>41358</v>
      </c>
      <c r="B1715" s="130">
        <v>1551.6899410000001</v>
      </c>
      <c r="C1715" s="125">
        <f t="shared" si="112"/>
        <v>-2.9109188189436752E-3</v>
      </c>
      <c r="D1715" s="128">
        <f t="shared" si="113"/>
        <v>-2910.9188189436754</v>
      </c>
      <c r="E1715" s="128">
        <f t="shared" ca="1" si="114"/>
        <v>53717.920727859215</v>
      </c>
      <c r="F1715" s="124">
        <f t="shared" ca="1" si="115"/>
        <v>0.11064265352022384</v>
      </c>
      <c r="G1715" s="128"/>
      <c r="H1715" s="128"/>
      <c r="I1715" s="124"/>
      <c r="J1715" s="125"/>
      <c r="K1715" s="128"/>
    </row>
    <row r="1716" spans="1:11" x14ac:dyDescent="0.3">
      <c r="A1716" s="73">
        <v>41355</v>
      </c>
      <c r="B1716" s="130">
        <v>1556.8900149999999</v>
      </c>
      <c r="C1716" s="125">
        <f t="shared" si="112"/>
        <v>3.6810433355405348E-3</v>
      </c>
      <c r="D1716" s="128">
        <f t="shared" si="113"/>
        <v>3681.0433355405348</v>
      </c>
      <c r="E1716" s="128">
        <f t="shared" ca="1" si="114"/>
        <v>53717.920727859215</v>
      </c>
      <c r="F1716" s="124">
        <f t="shared" ca="1" si="115"/>
        <v>0.11782907751615945</v>
      </c>
      <c r="G1716" s="128"/>
      <c r="H1716" s="128"/>
      <c r="I1716" s="124"/>
      <c r="J1716" s="125"/>
      <c r="K1716" s="128"/>
    </row>
    <row r="1717" spans="1:11" x14ac:dyDescent="0.3">
      <c r="A1717" s="73">
        <v>41354</v>
      </c>
      <c r="B1717" s="130">
        <v>1545.8000489999999</v>
      </c>
      <c r="C1717" s="125">
        <f t="shared" si="112"/>
        <v>9.9726664553068112E-4</v>
      </c>
      <c r="D1717" s="128">
        <f t="shared" si="113"/>
        <v>997.2666455306811</v>
      </c>
      <c r="E1717" s="128">
        <f t="shared" ca="1" si="114"/>
        <v>53717.920727859215</v>
      </c>
      <c r="F1717" s="124">
        <f t="shared" ca="1" si="115"/>
        <v>0.10186830932715707</v>
      </c>
      <c r="G1717" s="128"/>
      <c r="H1717" s="128"/>
      <c r="I1717" s="124"/>
      <c r="J1717" s="125"/>
      <c r="K1717" s="128"/>
    </row>
    <row r="1718" spans="1:11" x14ac:dyDescent="0.3">
      <c r="A1718" s="73">
        <v>41353</v>
      </c>
      <c r="B1718" s="130">
        <v>1558.709961</v>
      </c>
      <c r="C1718" s="125">
        <f t="shared" si="112"/>
        <v>1.1190689629595907E-2</v>
      </c>
      <c r="D1718" s="128">
        <f t="shared" si="113"/>
        <v>11190.689629595907</v>
      </c>
      <c r="E1718" s="128">
        <f t="shared" ca="1" si="114"/>
        <v>53717.920727859215</v>
      </c>
      <c r="F1718" s="124">
        <f t="shared" ca="1" si="115"/>
        <v>0.10899164638010639</v>
      </c>
      <c r="G1718" s="128"/>
      <c r="H1718" s="128"/>
      <c r="I1718" s="124"/>
      <c r="J1718" s="125"/>
      <c r="K1718" s="128"/>
    </row>
    <row r="1719" spans="1:11" x14ac:dyDescent="0.3">
      <c r="A1719" s="73">
        <v>41352</v>
      </c>
      <c r="B1719" s="130">
        <v>1548.339966</v>
      </c>
      <c r="C1719" s="125">
        <f t="shared" si="112"/>
        <v>5.5526576893254465E-3</v>
      </c>
      <c r="D1719" s="128">
        <f t="shared" si="113"/>
        <v>5552.6576893254469</v>
      </c>
      <c r="E1719" s="128">
        <f t="shared" ca="1" si="114"/>
        <v>53717.920727859215</v>
      </c>
      <c r="F1719" s="124">
        <f t="shared" ca="1" si="115"/>
        <v>9.8308186557900301E-2</v>
      </c>
      <c r="G1719" s="128"/>
      <c r="H1719" s="128"/>
      <c r="I1719" s="124"/>
      <c r="J1719" s="125"/>
      <c r="K1719" s="128"/>
    </row>
    <row r="1720" spans="1:11" x14ac:dyDescent="0.3">
      <c r="A1720" s="73">
        <v>41351</v>
      </c>
      <c r="B1720" s="130">
        <v>1552.099976</v>
      </c>
      <c r="C1720" s="125">
        <f t="shared" si="112"/>
        <v>1.7637048166939007E-2</v>
      </c>
      <c r="D1720" s="128">
        <f t="shared" si="113"/>
        <v>17637.048166939006</v>
      </c>
      <c r="E1720" s="128">
        <f t="shared" ca="1" si="114"/>
        <v>53717.920727859215</v>
      </c>
      <c r="F1720" s="124">
        <f t="shared" ca="1" si="115"/>
        <v>0.10535044002120864</v>
      </c>
      <c r="G1720" s="128"/>
      <c r="H1720" s="128"/>
      <c r="I1720" s="124"/>
      <c r="J1720" s="125"/>
      <c r="K1720" s="128"/>
    </row>
    <row r="1721" spans="1:11" x14ac:dyDescent="0.3">
      <c r="A1721" s="73">
        <v>41348</v>
      </c>
      <c r="B1721" s="130">
        <v>1560.6999510000001</v>
      </c>
      <c r="C1721" s="125">
        <f t="shared" si="112"/>
        <v>2.799367762593219E-2</v>
      </c>
      <c r="D1721" s="128">
        <f t="shared" si="113"/>
        <v>27993.677625932189</v>
      </c>
      <c r="E1721" s="128">
        <f t="shared" ca="1" si="114"/>
        <v>53717.920727859215</v>
      </c>
      <c r="F1721" s="124">
        <f t="shared" ca="1" si="115"/>
        <v>0.11271921980982569</v>
      </c>
      <c r="G1721" s="128"/>
      <c r="H1721" s="128"/>
      <c r="I1721" s="124"/>
      <c r="J1721" s="125"/>
      <c r="K1721" s="128"/>
    </row>
    <row r="1722" spans="1:11" x14ac:dyDescent="0.3">
      <c r="A1722" s="73">
        <v>41347</v>
      </c>
      <c r="B1722" s="130">
        <v>1563.2299800000001</v>
      </c>
      <c r="C1722" s="125">
        <f t="shared" si="112"/>
        <v>3.2052924887858936E-2</v>
      </c>
      <c r="D1722" s="128">
        <f t="shared" si="113"/>
        <v>32052.924887858935</v>
      </c>
      <c r="E1722" s="128">
        <f t="shared" ca="1" si="114"/>
        <v>53717.920727859215</v>
      </c>
      <c r="F1722" s="124">
        <f t="shared" ca="1" si="115"/>
        <v>0.1211736146871254</v>
      </c>
      <c r="G1722" s="128"/>
      <c r="H1722" s="128"/>
      <c r="I1722" s="124"/>
      <c r="J1722" s="125"/>
      <c r="K1722" s="128"/>
    </row>
    <row r="1723" spans="1:11" x14ac:dyDescent="0.3">
      <c r="A1723" s="73">
        <v>41346</v>
      </c>
      <c r="B1723" s="130">
        <v>1554.5200199999999</v>
      </c>
      <c r="C1723" s="125">
        <f t="shared" si="112"/>
        <v>2.5415754888988396E-2</v>
      </c>
      <c r="D1723" s="128">
        <f t="shared" si="113"/>
        <v>25415.754888988395</v>
      </c>
      <c r="E1723" s="128">
        <f t="shared" ca="1" si="114"/>
        <v>53717.920727859215</v>
      </c>
      <c r="F1723" s="124">
        <f t="shared" ca="1" si="115"/>
        <v>0.11359294714427759</v>
      </c>
      <c r="G1723" s="128"/>
      <c r="H1723" s="128"/>
      <c r="I1723" s="124"/>
      <c r="J1723" s="125"/>
      <c r="K1723" s="128"/>
    </row>
    <row r="1724" spans="1:11" x14ac:dyDescent="0.3">
      <c r="A1724" s="73">
        <v>41345</v>
      </c>
      <c r="B1724" s="130">
        <v>1552.4799800000001</v>
      </c>
      <c r="C1724" s="125">
        <f t="shared" si="112"/>
        <v>3.7102382987321159E-2</v>
      </c>
      <c r="D1724" s="128">
        <f t="shared" si="113"/>
        <v>37102.382987321158</v>
      </c>
      <c r="E1724" s="128">
        <f t="shared" ca="1" si="114"/>
        <v>53717.920727859215</v>
      </c>
      <c r="F1724" s="124">
        <f t="shared" ca="1" si="115"/>
        <v>0.13229621578311512</v>
      </c>
      <c r="G1724" s="128"/>
      <c r="H1724" s="128"/>
      <c r="I1724" s="124"/>
      <c r="J1724" s="125"/>
      <c r="K1724" s="128"/>
    </row>
    <row r="1725" spans="1:11" x14ac:dyDescent="0.3">
      <c r="A1725" s="73">
        <v>41344</v>
      </c>
      <c r="B1725" s="130">
        <v>1556.219971</v>
      </c>
      <c r="C1725" s="125">
        <f t="shared" si="112"/>
        <v>4.5952210305375552E-2</v>
      </c>
      <c r="D1725" s="128">
        <f t="shared" si="113"/>
        <v>45952.210305375549</v>
      </c>
      <c r="E1725" s="128">
        <f t="shared" ca="1" si="114"/>
        <v>53717.920727859215</v>
      </c>
      <c r="F1725" s="124">
        <f t="shared" ca="1" si="115"/>
        <v>0.13520609297455666</v>
      </c>
      <c r="G1725" s="128"/>
      <c r="H1725" s="128"/>
      <c r="I1725" s="124"/>
      <c r="J1725" s="125"/>
      <c r="K1725" s="128"/>
    </row>
    <row r="1726" spans="1:11" x14ac:dyDescent="0.3">
      <c r="A1726" s="73">
        <v>41341</v>
      </c>
      <c r="B1726" s="130">
        <v>1551.1800539999999</v>
      </c>
      <c r="C1726" s="125">
        <f t="shared" si="112"/>
        <v>2.3475902984574804E-2</v>
      </c>
      <c r="D1726" s="128">
        <f t="shared" si="113"/>
        <v>23475.902984574805</v>
      </c>
      <c r="E1726" s="128">
        <f t="shared" ca="1" si="114"/>
        <v>53717.920727859215</v>
      </c>
      <c r="F1726" s="124">
        <f t="shared" ca="1" si="115"/>
        <v>0.13563852332019688</v>
      </c>
      <c r="G1726" s="128"/>
      <c r="H1726" s="128"/>
      <c r="I1726" s="124"/>
      <c r="J1726" s="125"/>
      <c r="K1726" s="128"/>
    </row>
    <row r="1727" spans="1:11" x14ac:dyDescent="0.3">
      <c r="A1727" s="73">
        <v>41340</v>
      </c>
      <c r="B1727" s="130">
        <v>1544.26001</v>
      </c>
      <c r="C1727" s="125">
        <f t="shared" si="112"/>
        <v>2.7848381128227295E-2</v>
      </c>
      <c r="D1727" s="128">
        <f t="shared" si="113"/>
        <v>27848.381128227295</v>
      </c>
      <c r="E1727" s="128">
        <f t="shared" ca="1" si="114"/>
        <v>53717.920727859215</v>
      </c>
      <c r="F1727" s="124">
        <f t="shared" ca="1" si="115"/>
        <v>0.14167215298465896</v>
      </c>
      <c r="G1727" s="128"/>
      <c r="H1727" s="128"/>
      <c r="I1727" s="124"/>
      <c r="J1727" s="125"/>
      <c r="K1727" s="128"/>
    </row>
    <row r="1728" spans="1:11" x14ac:dyDescent="0.3">
      <c r="A1728" s="73">
        <v>41339</v>
      </c>
      <c r="B1728" s="130">
        <v>1541.459961</v>
      </c>
      <c r="C1728" s="125">
        <f t="shared" si="112"/>
        <v>1.9517848444971397E-2</v>
      </c>
      <c r="D1728" s="128">
        <f t="shared" si="113"/>
        <v>19517.848444971398</v>
      </c>
      <c r="E1728" s="128">
        <f t="shared" ca="1" si="114"/>
        <v>53717.920727859215</v>
      </c>
      <c r="F1728" s="124">
        <f t="shared" ca="1" si="115"/>
        <v>0.1474660390453717</v>
      </c>
      <c r="G1728" s="128"/>
      <c r="H1728" s="128"/>
      <c r="I1728" s="124"/>
      <c r="J1728" s="125"/>
      <c r="K1728" s="128"/>
    </row>
    <row r="1729" spans="1:11" x14ac:dyDescent="0.3">
      <c r="A1729" s="73">
        <v>41338</v>
      </c>
      <c r="B1729" s="130">
        <v>1539.790039</v>
      </c>
      <c r="C1729" s="125">
        <f t="shared" si="112"/>
        <v>5.7808263818757144E-3</v>
      </c>
      <c r="D1729" s="128">
        <f t="shared" si="113"/>
        <v>5780.8263818757141</v>
      </c>
      <c r="E1729" s="128">
        <f t="shared" ca="1" si="114"/>
        <v>53717.920727859215</v>
      </c>
      <c r="F1729" s="124">
        <f t="shared" ca="1" si="115"/>
        <v>0.12860531444638301</v>
      </c>
      <c r="G1729" s="128"/>
      <c r="H1729" s="128"/>
      <c r="I1729" s="124"/>
      <c r="J1729" s="125"/>
      <c r="K1729" s="128"/>
    </row>
    <row r="1730" spans="1:11" x14ac:dyDescent="0.3">
      <c r="A1730" s="73">
        <v>41337</v>
      </c>
      <c r="B1730" s="130">
        <v>1525.1999510000001</v>
      </c>
      <c r="C1730" s="125">
        <f t="shared" si="112"/>
        <v>3.5596443332130967E-3</v>
      </c>
      <c r="D1730" s="128">
        <f t="shared" si="113"/>
        <v>3559.6443332130966</v>
      </c>
      <c r="E1730" s="128">
        <f t="shared" ca="1" si="114"/>
        <v>53717.920727859215</v>
      </c>
      <c r="F1730" s="124">
        <f t="shared" ca="1" si="115"/>
        <v>0.11358538103872817</v>
      </c>
      <c r="G1730" s="128"/>
      <c r="H1730" s="128"/>
      <c r="I1730" s="124"/>
      <c r="J1730" s="125"/>
      <c r="K1730" s="128"/>
    </row>
    <row r="1731" spans="1:11" x14ac:dyDescent="0.3">
      <c r="A1731" s="73">
        <v>41334</v>
      </c>
      <c r="B1731" s="130">
        <v>1518.1999510000001</v>
      </c>
      <c r="C1731" s="125">
        <f t="shared" si="112"/>
        <v>-2.0902430619231804E-3</v>
      </c>
      <c r="D1731" s="128">
        <f t="shared" si="113"/>
        <v>-2090.2430619231804</v>
      </c>
      <c r="E1731" s="128">
        <f t="shared" ca="1" si="114"/>
        <v>53717.920727859215</v>
      </c>
      <c r="F1731" s="124">
        <f t="shared" ca="1" si="115"/>
        <v>0.10487667370099985</v>
      </c>
      <c r="G1731" s="128"/>
      <c r="H1731" s="128"/>
      <c r="I1731" s="124"/>
      <c r="J1731" s="125"/>
      <c r="K1731" s="128"/>
    </row>
    <row r="1732" spans="1:11" x14ac:dyDescent="0.3">
      <c r="A1732" s="73">
        <v>41333</v>
      </c>
      <c r="B1732" s="130">
        <v>1514.6800539999999</v>
      </c>
      <c r="C1732" s="125">
        <f t="shared" si="112"/>
        <v>-3.7162340830704244E-3</v>
      </c>
      <c r="D1732" s="128">
        <f t="shared" si="113"/>
        <v>-3716.2340830704243</v>
      </c>
      <c r="E1732" s="128">
        <f t="shared" ca="1" si="114"/>
        <v>53717.920727859215</v>
      </c>
      <c r="F1732" s="124">
        <f t="shared" ca="1" si="115"/>
        <v>0.10910315308742136</v>
      </c>
      <c r="G1732" s="128"/>
      <c r="H1732" s="128"/>
      <c r="I1732" s="124"/>
      <c r="J1732" s="125"/>
      <c r="K1732" s="128"/>
    </row>
    <row r="1733" spans="1:11" x14ac:dyDescent="0.3">
      <c r="A1733" s="73">
        <v>41332</v>
      </c>
      <c r="B1733" s="130">
        <v>1515.98999</v>
      </c>
      <c r="C1733" s="125">
        <f t="shared" si="112"/>
        <v>-2.2640489379183171E-3</v>
      </c>
      <c r="D1733" s="128">
        <f t="shared" si="113"/>
        <v>-2264.0489379183173</v>
      </c>
      <c r="E1733" s="128">
        <f t="shared" ca="1" si="114"/>
        <v>53717.920727859215</v>
      </c>
      <c r="F1733" s="124">
        <f t="shared" ca="1" si="115"/>
        <v>0.10480398369061272</v>
      </c>
      <c r="G1733" s="128"/>
      <c r="H1733" s="128"/>
      <c r="I1733" s="124"/>
      <c r="J1733" s="125"/>
      <c r="K1733" s="128"/>
    </row>
    <row r="1734" spans="1:11" x14ac:dyDescent="0.3">
      <c r="A1734" s="73">
        <v>41331</v>
      </c>
      <c r="B1734" s="130">
        <v>1496.9399410000001</v>
      </c>
      <c r="C1734" s="125">
        <f t="shared" si="112"/>
        <v>-1.3230017513200076E-2</v>
      </c>
      <c r="D1734" s="128">
        <f t="shared" si="113"/>
        <v>-13230.017513200077</v>
      </c>
      <c r="E1734" s="128">
        <f t="shared" ca="1" si="114"/>
        <v>53717.920727859215</v>
      </c>
      <c r="F1734" s="124">
        <f t="shared" ca="1" si="115"/>
        <v>9.4582424714865221E-2</v>
      </c>
      <c r="G1734" s="128"/>
      <c r="H1734" s="128"/>
      <c r="I1734" s="124"/>
      <c r="J1734" s="125"/>
      <c r="K1734" s="128"/>
    </row>
    <row r="1735" spans="1:11" x14ac:dyDescent="0.3">
      <c r="A1735" s="73">
        <v>41330</v>
      </c>
      <c r="B1735" s="130">
        <v>1487.849976</v>
      </c>
      <c r="C1735" s="125">
        <f t="shared" si="112"/>
        <v>-1.9816511255399405E-2</v>
      </c>
      <c r="D1735" s="128">
        <f t="shared" si="113"/>
        <v>-19816.511255399404</v>
      </c>
      <c r="E1735" s="128">
        <f t="shared" ca="1" si="114"/>
        <v>53717.920727859215</v>
      </c>
      <c r="F1735" s="124">
        <f t="shared" ca="1" si="115"/>
        <v>8.9409394829245592E-2</v>
      </c>
      <c r="G1735" s="128"/>
      <c r="H1735" s="128"/>
      <c r="I1735" s="124"/>
      <c r="J1735" s="125"/>
      <c r="K1735" s="128"/>
    </row>
    <row r="1736" spans="1:11" x14ac:dyDescent="0.3">
      <c r="A1736" s="73">
        <v>41327</v>
      </c>
      <c r="B1736" s="130">
        <v>1515.599976</v>
      </c>
      <c r="C1736" s="125">
        <f t="shared" ref="C1736:C1799" si="116">B1736/B1746-1</f>
        <v>4.1142189482419322E-3</v>
      </c>
      <c r="D1736" s="128">
        <f t="shared" ref="D1736:D1799" si="117">C1736*$B$5</f>
        <v>4114.2189482419326</v>
      </c>
      <c r="E1736" s="128">
        <f t="shared" ref="E1736:E1799" ca="1" si="118">ABS(_xlfn.PERCENTILE.INC(OFFSET(D1736,0,0,Window),1-VaRLevel))</f>
        <v>53717.920727859215</v>
      </c>
      <c r="F1736" s="124">
        <f t="shared" ca="1" si="115"/>
        <v>0.1115837790267169</v>
      </c>
      <c r="G1736" s="128"/>
      <c r="H1736" s="128"/>
      <c r="I1736" s="124"/>
      <c r="J1736" s="125"/>
      <c r="K1736" s="128"/>
    </row>
    <row r="1737" spans="1:11" x14ac:dyDescent="0.3">
      <c r="A1737" s="73">
        <v>41326</v>
      </c>
      <c r="B1737" s="130">
        <v>1502.420044</v>
      </c>
      <c r="C1737" s="125">
        <f t="shared" si="116"/>
        <v>-6.4148024178465324E-3</v>
      </c>
      <c r="D1737" s="128">
        <f t="shared" si="117"/>
        <v>-6414.8024178465321</v>
      </c>
      <c r="E1737" s="128">
        <f t="shared" ca="1" si="118"/>
        <v>53717.920727859215</v>
      </c>
      <c r="F1737" s="124">
        <f t="shared" ref="F1737:F1800" ca="1" si="119">B1737/OFFSET(B1737,250,0)-1</f>
        <v>0.10662463825608937</v>
      </c>
      <c r="G1737" s="128"/>
      <c r="H1737" s="128"/>
      <c r="I1737" s="124"/>
      <c r="J1737" s="125"/>
      <c r="K1737" s="128"/>
    </row>
    <row r="1738" spans="1:11" x14ac:dyDescent="0.3">
      <c r="A1738" s="73">
        <v>41325</v>
      </c>
      <c r="B1738" s="130">
        <v>1511.9499510000001</v>
      </c>
      <c r="C1738" s="125">
        <f t="shared" si="116"/>
        <v>4.3665476709997542E-4</v>
      </c>
      <c r="D1738" s="128">
        <f t="shared" si="117"/>
        <v>436.6547670999754</v>
      </c>
      <c r="E1738" s="128">
        <f t="shared" ca="1" si="118"/>
        <v>53717.920727859215</v>
      </c>
      <c r="F1738" s="124">
        <f t="shared" ca="1" si="119"/>
        <v>0.10992430997206615</v>
      </c>
      <c r="G1738" s="128"/>
      <c r="H1738" s="128"/>
      <c r="I1738" s="124"/>
      <c r="J1738" s="125"/>
      <c r="K1738" s="128"/>
    </row>
    <row r="1739" spans="1:11" x14ac:dyDescent="0.3">
      <c r="A1739" s="73">
        <v>41324</v>
      </c>
      <c r="B1739" s="130">
        <v>1530.9399410000001</v>
      </c>
      <c r="C1739" s="125">
        <f t="shared" si="116"/>
        <v>2.3554018438471935E-2</v>
      </c>
      <c r="D1739" s="128">
        <f t="shared" si="117"/>
        <v>23554.018438471936</v>
      </c>
      <c r="E1739" s="128">
        <f t="shared" ca="1" si="118"/>
        <v>53717.920727859215</v>
      </c>
      <c r="F1739" s="124">
        <f t="shared" ca="1" si="119"/>
        <v>0.12467398124745976</v>
      </c>
      <c r="G1739" s="128"/>
      <c r="H1739" s="128"/>
      <c r="I1739" s="124"/>
      <c r="J1739" s="125"/>
      <c r="K1739" s="128"/>
    </row>
    <row r="1740" spans="1:11" x14ac:dyDescent="0.3">
      <c r="A1740" s="73">
        <v>41320</v>
      </c>
      <c r="B1740" s="130">
        <v>1519.790039</v>
      </c>
      <c r="C1740" s="125">
        <f t="shared" si="116"/>
        <v>4.3749180908316809E-3</v>
      </c>
      <c r="D1740" s="128">
        <f t="shared" si="117"/>
        <v>4374.9180908316812</v>
      </c>
      <c r="E1740" s="128">
        <f t="shared" ca="1" si="118"/>
        <v>53717.920727859215</v>
      </c>
      <c r="F1740" s="124">
        <f t="shared" ca="1" si="119"/>
        <v>0.11910547211782174</v>
      </c>
      <c r="G1740" s="128"/>
      <c r="H1740" s="128"/>
      <c r="I1740" s="124"/>
      <c r="J1740" s="125"/>
      <c r="K1740" s="128"/>
    </row>
    <row r="1741" spans="1:11" x14ac:dyDescent="0.3">
      <c r="A1741" s="73">
        <v>41319</v>
      </c>
      <c r="B1741" s="130">
        <v>1521.380005</v>
      </c>
      <c r="C1741" s="125">
        <f t="shared" si="116"/>
        <v>1.5532918299052678E-2</v>
      </c>
      <c r="D1741" s="128">
        <f t="shared" si="117"/>
        <v>15532.918299052679</v>
      </c>
      <c r="E1741" s="128">
        <f t="shared" ca="1" si="118"/>
        <v>53717.920727859215</v>
      </c>
      <c r="F1741" s="124">
        <f t="shared" ca="1" si="119"/>
        <v>0.13262808875066945</v>
      </c>
      <c r="G1741" s="128"/>
      <c r="H1741" s="128"/>
      <c r="I1741" s="124"/>
      <c r="J1741" s="125"/>
      <c r="K1741" s="128"/>
    </row>
    <row r="1742" spans="1:11" x14ac:dyDescent="0.3">
      <c r="A1742" s="73">
        <v>41318</v>
      </c>
      <c r="B1742" s="130">
        <v>1520.329956</v>
      </c>
      <c r="C1742" s="125">
        <f t="shared" si="116"/>
        <v>1.223068222655499E-2</v>
      </c>
      <c r="D1742" s="128">
        <f t="shared" si="117"/>
        <v>12230.682226554989</v>
      </c>
      <c r="E1742" s="128">
        <f t="shared" ca="1" si="118"/>
        <v>53717.920727859215</v>
      </c>
      <c r="F1742" s="124">
        <f t="shared" ca="1" si="119"/>
        <v>0.12575339207700864</v>
      </c>
      <c r="G1742" s="128"/>
      <c r="H1742" s="128"/>
      <c r="I1742" s="124"/>
      <c r="J1742" s="125"/>
      <c r="K1742" s="128"/>
    </row>
    <row r="1743" spans="1:11" x14ac:dyDescent="0.3">
      <c r="A1743" s="73">
        <v>41317</v>
      </c>
      <c r="B1743" s="130">
        <v>1519.4300539999999</v>
      </c>
      <c r="C1743" s="125">
        <f t="shared" si="116"/>
        <v>7.6865504704362042E-3</v>
      </c>
      <c r="D1743" s="128">
        <f t="shared" si="117"/>
        <v>7686.5504704362038</v>
      </c>
      <c r="E1743" s="128">
        <f t="shared" ca="1" si="118"/>
        <v>53717.920727859215</v>
      </c>
      <c r="F1743" s="124">
        <f t="shared" ca="1" si="119"/>
        <v>0.1240299988307183</v>
      </c>
      <c r="G1743" s="128"/>
      <c r="H1743" s="128"/>
      <c r="I1743" s="124"/>
      <c r="J1743" s="125"/>
      <c r="K1743" s="128"/>
    </row>
    <row r="1744" spans="1:11" x14ac:dyDescent="0.3">
      <c r="A1744" s="73">
        <v>41316</v>
      </c>
      <c r="B1744" s="130">
        <v>1517.01001</v>
      </c>
      <c r="C1744" s="125">
        <f t="shared" si="116"/>
        <v>1.1218624027912849E-2</v>
      </c>
      <c r="D1744" s="128">
        <f t="shared" si="117"/>
        <v>11218.624027912849</v>
      </c>
      <c r="E1744" s="128">
        <f t="shared" ca="1" si="118"/>
        <v>53717.920727859215</v>
      </c>
      <c r="F1744" s="124">
        <f t="shared" ca="1" si="119"/>
        <v>0.12987099524216106</v>
      </c>
      <c r="G1744" s="128"/>
      <c r="H1744" s="128"/>
      <c r="I1744" s="124"/>
      <c r="J1744" s="125"/>
      <c r="K1744" s="128"/>
    </row>
    <row r="1745" spans="1:11" x14ac:dyDescent="0.3">
      <c r="A1745" s="73">
        <v>41313</v>
      </c>
      <c r="B1745" s="130">
        <v>1517.9300539999999</v>
      </c>
      <c r="C1745" s="125">
        <f t="shared" si="116"/>
        <v>9.9604070557139934E-3</v>
      </c>
      <c r="D1745" s="128">
        <f t="shared" si="117"/>
        <v>9960.407055713993</v>
      </c>
      <c r="E1745" s="128">
        <f t="shared" ca="1" si="118"/>
        <v>53717.920727859215</v>
      </c>
      <c r="F1745" s="124">
        <f t="shared" ca="1" si="119"/>
        <v>0.12277089316599987</v>
      </c>
      <c r="G1745" s="128"/>
      <c r="H1745" s="128"/>
      <c r="I1745" s="124"/>
      <c r="J1745" s="125"/>
      <c r="K1745" s="128"/>
    </row>
    <row r="1746" spans="1:11" x14ac:dyDescent="0.3">
      <c r="A1746" s="73">
        <v>41312</v>
      </c>
      <c r="B1746" s="130">
        <v>1509.3900149999999</v>
      </c>
      <c r="C1746" s="125">
        <f t="shared" si="116"/>
        <v>9.7470394604968202E-3</v>
      </c>
      <c r="D1746" s="128">
        <f t="shared" si="117"/>
        <v>9747.0394604968205</v>
      </c>
      <c r="E1746" s="128">
        <f t="shared" ca="1" si="118"/>
        <v>53717.920727859215</v>
      </c>
      <c r="F1746" s="124">
        <f t="shared" ca="1" si="119"/>
        <v>0.11809983896255716</v>
      </c>
      <c r="G1746" s="128"/>
      <c r="H1746" s="128"/>
      <c r="I1746" s="124"/>
      <c r="J1746" s="125"/>
      <c r="K1746" s="128"/>
    </row>
    <row r="1747" spans="1:11" x14ac:dyDescent="0.3">
      <c r="A1747" s="73">
        <v>41311</v>
      </c>
      <c r="B1747" s="130">
        <v>1512.119995</v>
      </c>
      <c r="C1747" s="125">
        <f t="shared" si="116"/>
        <v>1.1580023760062286E-2</v>
      </c>
      <c r="D1747" s="128">
        <f t="shared" si="117"/>
        <v>11580.023760062286</v>
      </c>
      <c r="E1747" s="128">
        <f t="shared" ca="1" si="118"/>
        <v>53717.920727859215</v>
      </c>
      <c r="F1747" s="124">
        <f t="shared" ca="1" si="119"/>
        <v>0.12254180616565935</v>
      </c>
      <c r="G1747" s="128"/>
      <c r="H1747" s="128"/>
      <c r="I1747" s="124"/>
      <c r="J1747" s="125"/>
      <c r="K1747" s="128"/>
    </row>
    <row r="1748" spans="1:11" x14ac:dyDescent="0.3">
      <c r="A1748" s="73">
        <v>41310</v>
      </c>
      <c r="B1748" s="130">
        <v>1511.290039</v>
      </c>
      <c r="C1748" s="125">
        <f t="shared" si="116"/>
        <v>1.254889536073267E-2</v>
      </c>
      <c r="D1748" s="128">
        <f t="shared" si="117"/>
        <v>12548.895360732671</v>
      </c>
      <c r="E1748" s="128">
        <f t="shared" ca="1" si="118"/>
        <v>53717.920727859215</v>
      </c>
      <c r="F1748" s="124">
        <f t="shared" ca="1" si="119"/>
        <v>0.12419576180298986</v>
      </c>
      <c r="G1748" s="128"/>
      <c r="H1748" s="128"/>
      <c r="I1748" s="124"/>
      <c r="J1748" s="125"/>
      <c r="K1748" s="128"/>
    </row>
    <row r="1749" spans="1:11" x14ac:dyDescent="0.3">
      <c r="A1749" s="73">
        <v>41309</v>
      </c>
      <c r="B1749" s="130">
        <v>1495.709961</v>
      </c>
      <c r="C1749" s="125">
        <f t="shared" si="116"/>
        <v>6.5478547025916711E-3</v>
      </c>
      <c r="D1749" s="128">
        <f t="shared" si="117"/>
        <v>6547.8547025916714</v>
      </c>
      <c r="E1749" s="128">
        <f t="shared" ca="1" si="118"/>
        <v>53717.920727859215</v>
      </c>
      <c r="F1749" s="124">
        <f t="shared" ca="1" si="119"/>
        <v>0.11213468236208457</v>
      </c>
      <c r="G1749" s="128"/>
      <c r="H1749" s="128"/>
      <c r="I1749" s="124"/>
      <c r="J1749" s="125"/>
      <c r="K1749" s="128"/>
    </row>
    <row r="1750" spans="1:11" x14ac:dyDescent="0.3">
      <c r="A1750" s="73">
        <v>41306</v>
      </c>
      <c r="B1750" s="130">
        <v>1513.170044</v>
      </c>
      <c r="C1750" s="125">
        <f t="shared" si="116"/>
        <v>2.1763274868686899E-2</v>
      </c>
      <c r="D1750" s="128">
        <f t="shared" si="117"/>
        <v>21763.274868686898</v>
      </c>
      <c r="E1750" s="128">
        <f t="shared" ca="1" si="118"/>
        <v>53717.920727859215</v>
      </c>
      <c r="F1750" s="124">
        <f t="shared" ca="1" si="119"/>
        <v>0.14154985853279078</v>
      </c>
      <c r="G1750" s="128"/>
      <c r="H1750" s="128"/>
      <c r="I1750" s="124"/>
      <c r="J1750" s="125"/>
      <c r="K1750" s="128"/>
    </row>
    <row r="1751" spans="1:11" x14ac:dyDescent="0.3">
      <c r="A1751" s="73">
        <v>41305</v>
      </c>
      <c r="B1751" s="130">
        <v>1498.1099850000001</v>
      </c>
      <c r="C1751" s="125">
        <f t="shared" si="116"/>
        <v>1.7302363739356341E-2</v>
      </c>
      <c r="D1751" s="128">
        <f t="shared" si="117"/>
        <v>17302.36373935634</v>
      </c>
      <c r="E1751" s="128">
        <f t="shared" ca="1" si="118"/>
        <v>53717.920727859215</v>
      </c>
      <c r="F1751" s="124">
        <f t="shared" ca="1" si="119"/>
        <v>0.13142612924233887</v>
      </c>
      <c r="G1751" s="128"/>
      <c r="H1751" s="128"/>
      <c r="I1751" s="124"/>
      <c r="J1751" s="125"/>
      <c r="K1751" s="128"/>
    </row>
    <row r="1752" spans="1:11" x14ac:dyDescent="0.3">
      <c r="A1752" s="73">
        <v>41304</v>
      </c>
      <c r="B1752" s="130">
        <v>1501.959961</v>
      </c>
      <c r="C1752" s="125">
        <f t="shared" si="116"/>
        <v>2.0117632940760632E-2</v>
      </c>
      <c r="D1752" s="128">
        <f t="shared" si="117"/>
        <v>20117.632940760632</v>
      </c>
      <c r="E1752" s="128">
        <f t="shared" ca="1" si="118"/>
        <v>53717.920727859215</v>
      </c>
      <c r="F1752" s="124">
        <f t="shared" ca="1" si="119"/>
        <v>0.14442889195405217</v>
      </c>
      <c r="G1752" s="128"/>
      <c r="H1752" s="128"/>
      <c r="I1752" s="124"/>
      <c r="J1752" s="125"/>
      <c r="K1752" s="128"/>
    </row>
    <row r="1753" spans="1:11" x14ac:dyDescent="0.3">
      <c r="A1753" s="73">
        <v>41303</v>
      </c>
      <c r="B1753" s="130">
        <v>1507.839966</v>
      </c>
      <c r="C1753" s="125">
        <f t="shared" si="116"/>
        <v>2.5267162561245948E-2</v>
      </c>
      <c r="D1753" s="128">
        <f t="shared" si="117"/>
        <v>25267.162561245947</v>
      </c>
      <c r="E1753" s="128">
        <f t="shared" ca="1" si="118"/>
        <v>53717.920727859215</v>
      </c>
      <c r="F1753" s="124">
        <f t="shared" ca="1" si="119"/>
        <v>0.14838421224222054</v>
      </c>
      <c r="G1753" s="128"/>
      <c r="H1753" s="128"/>
      <c r="I1753" s="124"/>
      <c r="J1753" s="125"/>
      <c r="K1753" s="128"/>
    </row>
    <row r="1754" spans="1:11" x14ac:dyDescent="0.3">
      <c r="A1754" s="73">
        <v>41302</v>
      </c>
      <c r="B1754" s="130">
        <v>1500.1800539999999</v>
      </c>
      <c r="C1754" s="125">
        <f t="shared" si="116"/>
        <v>1.9109408011710904E-2</v>
      </c>
      <c r="D1754" s="128">
        <f t="shared" si="117"/>
        <v>19109.408011710904</v>
      </c>
      <c r="E1754" s="128">
        <f t="shared" ca="1" si="118"/>
        <v>53717.920727859215</v>
      </c>
      <c r="F1754" s="124">
        <f t="shared" ca="1" si="119"/>
        <v>0.13966870324722747</v>
      </c>
      <c r="G1754" s="128"/>
      <c r="H1754" s="128"/>
      <c r="I1754" s="124"/>
      <c r="J1754" s="125"/>
      <c r="K1754" s="128"/>
    </row>
    <row r="1755" spans="1:11" x14ac:dyDescent="0.3">
      <c r="A1755" s="73">
        <v>41299</v>
      </c>
      <c r="B1755" s="130">
        <v>1502.959961</v>
      </c>
      <c r="C1755" s="125">
        <f t="shared" si="116"/>
        <v>2.0949356101912064E-2</v>
      </c>
      <c r="D1755" s="128">
        <f t="shared" si="117"/>
        <v>20949.356101912064</v>
      </c>
      <c r="E1755" s="128">
        <f t="shared" ca="1" si="118"/>
        <v>53717.920727859215</v>
      </c>
      <c r="F1755" s="124">
        <f t="shared" ca="1" si="119"/>
        <v>0.13996184813912027</v>
      </c>
      <c r="G1755" s="128"/>
      <c r="H1755" s="128"/>
      <c r="I1755" s="124"/>
      <c r="J1755" s="125"/>
      <c r="K1755" s="128"/>
    </row>
    <row r="1756" spans="1:11" x14ac:dyDescent="0.3">
      <c r="A1756" s="73">
        <v>41298</v>
      </c>
      <c r="B1756" s="130">
        <v>1494.8199460000001</v>
      </c>
      <c r="C1756" s="125">
        <f t="shared" si="116"/>
        <v>2.3134471490678266E-2</v>
      </c>
      <c r="D1756" s="128">
        <f t="shared" si="117"/>
        <v>23134.471490678265</v>
      </c>
      <c r="E1756" s="128">
        <f t="shared" ca="1" si="118"/>
        <v>53717.920727859215</v>
      </c>
      <c r="F1756" s="124">
        <f t="shared" ca="1" si="119"/>
        <v>0.1272641354775923</v>
      </c>
      <c r="G1756" s="128"/>
      <c r="H1756" s="128"/>
      <c r="I1756" s="124"/>
      <c r="J1756" s="125"/>
      <c r="K1756" s="128"/>
    </row>
    <row r="1757" spans="1:11" x14ac:dyDescent="0.3">
      <c r="A1757" s="73">
        <v>41297</v>
      </c>
      <c r="B1757" s="130">
        <v>1494.8100589999999</v>
      </c>
      <c r="C1757" s="125">
        <f t="shared" si="116"/>
        <v>2.5844994941989441E-2</v>
      </c>
      <c r="D1757" s="128">
        <f t="shared" si="117"/>
        <v>25844.99494198944</v>
      </c>
      <c r="E1757" s="128">
        <f t="shared" ca="1" si="118"/>
        <v>53717.920727859215</v>
      </c>
      <c r="F1757" s="124">
        <f t="shared" ca="1" si="119"/>
        <v>0.13704030100105169</v>
      </c>
      <c r="G1757" s="128"/>
      <c r="H1757" s="128"/>
      <c r="I1757" s="124"/>
      <c r="J1757" s="125"/>
      <c r="K1757" s="128"/>
    </row>
    <row r="1758" spans="1:11" x14ac:dyDescent="0.3">
      <c r="A1758" s="73">
        <v>41296</v>
      </c>
      <c r="B1758" s="130">
        <v>1492.5600589999999</v>
      </c>
      <c r="C1758" s="125">
        <f t="shared" si="116"/>
        <v>2.0979720557158243E-2</v>
      </c>
      <c r="D1758" s="128">
        <f t="shared" si="117"/>
        <v>20979.720557158242</v>
      </c>
      <c r="E1758" s="128">
        <f t="shared" ca="1" si="118"/>
        <v>53717.920727859215</v>
      </c>
      <c r="F1758" s="124">
        <f t="shared" ca="1" si="119"/>
        <v>0.13416417857142848</v>
      </c>
      <c r="G1758" s="128"/>
      <c r="H1758" s="128"/>
      <c r="I1758" s="124"/>
      <c r="J1758" s="125"/>
      <c r="K1758" s="128"/>
    </row>
    <row r="1759" spans="1:11" x14ac:dyDescent="0.3">
      <c r="A1759" s="73">
        <v>41292</v>
      </c>
      <c r="B1759" s="130">
        <v>1485.9799800000001</v>
      </c>
      <c r="C1759" s="125">
        <f t="shared" si="116"/>
        <v>1.3304063080607165E-2</v>
      </c>
      <c r="D1759" s="128">
        <f t="shared" si="117"/>
        <v>13304.063080607164</v>
      </c>
      <c r="E1759" s="128">
        <f t="shared" ca="1" si="118"/>
        <v>53717.920727859215</v>
      </c>
      <c r="F1759" s="124">
        <f t="shared" ca="1" si="119"/>
        <v>0.1296963420087871</v>
      </c>
      <c r="G1759" s="128"/>
      <c r="H1759" s="128"/>
      <c r="I1759" s="124"/>
      <c r="J1759" s="125"/>
      <c r="K1759" s="128"/>
    </row>
    <row r="1760" spans="1:11" x14ac:dyDescent="0.3">
      <c r="A1760" s="73">
        <v>41291</v>
      </c>
      <c r="B1760" s="130">
        <v>1480.9399410000001</v>
      </c>
      <c r="C1760" s="125">
        <f t="shared" si="116"/>
        <v>1.4780313473554685E-2</v>
      </c>
      <c r="D1760" s="128">
        <f t="shared" si="117"/>
        <v>14780.313473554685</v>
      </c>
      <c r="E1760" s="128">
        <f t="shared" ca="1" si="118"/>
        <v>53717.920727859215</v>
      </c>
      <c r="F1760" s="124">
        <f t="shared" ca="1" si="119"/>
        <v>0.12661844123240784</v>
      </c>
      <c r="G1760" s="128"/>
      <c r="H1760" s="128"/>
      <c r="I1760" s="124"/>
      <c r="J1760" s="125"/>
      <c r="K1760" s="128"/>
    </row>
    <row r="1761" spans="1:11" x14ac:dyDescent="0.3">
      <c r="A1761" s="73">
        <v>41290</v>
      </c>
      <c r="B1761" s="130">
        <v>1472.630005</v>
      </c>
      <c r="C1761" s="125">
        <f t="shared" si="116"/>
        <v>6.9815516013262968E-3</v>
      </c>
      <c r="D1761" s="128">
        <f t="shared" si="117"/>
        <v>6981.5516013262968</v>
      </c>
      <c r="E1761" s="128">
        <f t="shared" ca="1" si="118"/>
        <v>53717.920727859215</v>
      </c>
      <c r="F1761" s="124">
        <f t="shared" ca="1" si="119"/>
        <v>0.12582945559207004</v>
      </c>
      <c r="G1761" s="128"/>
      <c r="H1761" s="128"/>
      <c r="I1761" s="124"/>
      <c r="J1761" s="125"/>
      <c r="K1761" s="128"/>
    </row>
    <row r="1762" spans="1:11" x14ac:dyDescent="0.3">
      <c r="A1762" s="73">
        <v>41289</v>
      </c>
      <c r="B1762" s="130">
        <v>1472.339966</v>
      </c>
      <c r="C1762" s="125">
        <f t="shared" si="116"/>
        <v>3.2358961224786764E-2</v>
      </c>
      <c r="D1762" s="128">
        <f t="shared" si="117"/>
        <v>32358.961224786763</v>
      </c>
      <c r="E1762" s="128">
        <f t="shared" ca="1" si="118"/>
        <v>53717.920727859215</v>
      </c>
      <c r="F1762" s="124">
        <f t="shared" ca="1" si="119"/>
        <v>0.13811089066231785</v>
      </c>
      <c r="G1762" s="128"/>
      <c r="H1762" s="128"/>
      <c r="I1762" s="124"/>
      <c r="J1762" s="125"/>
      <c r="K1762" s="128"/>
    </row>
    <row r="1763" spans="1:11" x14ac:dyDescent="0.3">
      <c r="A1763" s="73">
        <v>41288</v>
      </c>
      <c r="B1763" s="130">
        <v>1470.6800539999999</v>
      </c>
      <c r="C1763" s="125">
        <f t="shared" si="116"/>
        <v>4.8665528669567415E-2</v>
      </c>
      <c r="D1763" s="128">
        <f t="shared" si="117"/>
        <v>48665.528669567415</v>
      </c>
      <c r="E1763" s="128">
        <f t="shared" ca="1" si="118"/>
        <v>53717.920727859215</v>
      </c>
      <c r="F1763" s="124">
        <f t="shared" ca="1" si="119"/>
        <v>0.14086688500374223</v>
      </c>
      <c r="G1763" s="128"/>
      <c r="H1763" s="128"/>
      <c r="I1763" s="124"/>
      <c r="J1763" s="125"/>
      <c r="K1763" s="128"/>
    </row>
    <row r="1764" spans="1:11" x14ac:dyDescent="0.3">
      <c r="A1764" s="73">
        <v>41285</v>
      </c>
      <c r="B1764" s="130">
        <v>1472.0500489999999</v>
      </c>
      <c r="C1764" s="125">
        <f t="shared" si="116"/>
        <v>3.8043913626016446E-2</v>
      </c>
      <c r="D1764" s="128">
        <f t="shared" si="117"/>
        <v>38043.913626016445</v>
      </c>
      <c r="E1764" s="128">
        <f t="shared" ca="1" si="118"/>
        <v>53717.920727859215</v>
      </c>
      <c r="F1764" s="124">
        <f t="shared" ca="1" si="119"/>
        <v>0.13627946661520651</v>
      </c>
      <c r="G1764" s="128"/>
      <c r="H1764" s="128"/>
      <c r="I1764" s="124"/>
      <c r="J1764" s="125"/>
      <c r="K1764" s="128"/>
    </row>
    <row r="1765" spans="1:11" x14ac:dyDescent="0.3">
      <c r="A1765" s="73">
        <v>41284</v>
      </c>
      <c r="B1765" s="130">
        <v>1472.119995</v>
      </c>
      <c r="C1765" s="125">
        <f t="shared" si="116"/>
        <v>3.6828381299485624E-2</v>
      </c>
      <c r="D1765" s="128">
        <f t="shared" si="117"/>
        <v>36828.381299485627</v>
      </c>
      <c r="E1765" s="128">
        <f t="shared" ca="1" si="118"/>
        <v>53717.920727859215</v>
      </c>
      <c r="F1765" s="124">
        <f t="shared" ca="1" si="119"/>
        <v>0.13898862479866025</v>
      </c>
      <c r="G1765" s="128"/>
      <c r="H1765" s="128"/>
      <c r="I1765" s="124"/>
      <c r="J1765" s="125"/>
      <c r="K1765" s="128"/>
    </row>
    <row r="1766" spans="1:11" x14ac:dyDescent="0.3">
      <c r="A1766" s="73">
        <v>41283</v>
      </c>
      <c r="B1766" s="130">
        <v>1461.0200199999999</v>
      </c>
      <c r="C1766" s="125">
        <f t="shared" si="116"/>
        <v>2.4084214305536422E-2</v>
      </c>
      <c r="D1766" s="128">
        <f t="shared" si="117"/>
        <v>24084.214305536421</v>
      </c>
      <c r="E1766" s="128">
        <f t="shared" ca="1" si="118"/>
        <v>53717.920727859215</v>
      </c>
      <c r="F1766" s="124">
        <f t="shared" ca="1" si="119"/>
        <v>0.13075047191584166</v>
      </c>
      <c r="G1766" s="128"/>
      <c r="H1766" s="128"/>
      <c r="I1766" s="124"/>
      <c r="J1766" s="125"/>
      <c r="K1766" s="128"/>
    </row>
    <row r="1767" spans="1:11" x14ac:dyDescent="0.3">
      <c r="A1767" s="73">
        <v>41282</v>
      </c>
      <c r="B1767" s="130">
        <v>1457.150024</v>
      </c>
      <c r="C1767" s="125">
        <f t="shared" si="116"/>
        <v>1.8879138235080806E-2</v>
      </c>
      <c r="D1767" s="128">
        <f t="shared" si="117"/>
        <v>18879.138235080805</v>
      </c>
      <c r="E1767" s="128">
        <f t="shared" ca="1" si="118"/>
        <v>53717.920727859215</v>
      </c>
      <c r="F1767" s="124">
        <f t="shared" ca="1" si="119"/>
        <v>0.13777627840324635</v>
      </c>
      <c r="G1767" s="128"/>
      <c r="H1767" s="128"/>
      <c r="I1767" s="124"/>
      <c r="J1767" s="125"/>
      <c r="K1767" s="128"/>
    </row>
    <row r="1768" spans="1:11" x14ac:dyDescent="0.3">
      <c r="A1768" s="73">
        <v>41281</v>
      </c>
      <c r="B1768" s="130">
        <v>1461.8900149999999</v>
      </c>
      <c r="C1768" s="125">
        <f t="shared" si="116"/>
        <v>1.2606636288809536E-2</v>
      </c>
      <c r="D1768" s="128">
        <f t="shared" si="117"/>
        <v>12606.636288809535</v>
      </c>
      <c r="E1768" s="128">
        <f t="shared" ca="1" si="118"/>
        <v>53717.920727859215</v>
      </c>
      <c r="F1768" s="124">
        <f t="shared" ca="1" si="119"/>
        <v>0.14405893481857457</v>
      </c>
      <c r="G1768" s="128"/>
      <c r="H1768" s="128"/>
      <c r="I1768" s="124"/>
      <c r="J1768" s="125"/>
      <c r="K1768" s="128"/>
    </row>
    <row r="1769" spans="1:11" x14ac:dyDescent="0.3">
      <c r="A1769" s="73">
        <v>41278</v>
      </c>
      <c r="B1769" s="130">
        <v>1466.469971</v>
      </c>
      <c r="C1769" s="125">
        <f t="shared" si="116"/>
        <v>2.1353738127001254E-2</v>
      </c>
      <c r="D1769" s="128">
        <f t="shared" si="117"/>
        <v>21353.738127001256</v>
      </c>
      <c r="E1769" s="128">
        <f t="shared" ca="1" si="118"/>
        <v>53717.920727859215</v>
      </c>
      <c r="F1769" s="124">
        <f t="shared" ca="1" si="119"/>
        <v>0.14473163119669175</v>
      </c>
      <c r="G1769" s="128"/>
      <c r="H1769" s="128"/>
      <c r="I1769" s="124"/>
      <c r="J1769" s="125"/>
      <c r="K1769" s="128"/>
    </row>
    <row r="1770" spans="1:11" x14ac:dyDescent="0.3">
      <c r="A1770" s="73">
        <v>41277</v>
      </c>
      <c r="B1770" s="130">
        <v>1459.369995</v>
      </c>
      <c r="C1770" s="125">
        <f t="shared" si="116"/>
        <v>8.6950805997358938E-3</v>
      </c>
      <c r="D1770" s="128">
        <f t="shared" si="117"/>
        <v>8695.080599735893</v>
      </c>
      <c r="E1770" s="128">
        <f t="shared" ca="1" si="118"/>
        <v>53717.920727859215</v>
      </c>
      <c r="F1770" s="124">
        <f t="shared" ca="1" si="119"/>
        <v>0.14254281610851183</v>
      </c>
      <c r="G1770" s="128"/>
      <c r="H1770" s="128"/>
      <c r="I1770" s="124"/>
      <c r="J1770" s="125"/>
      <c r="K1770" s="128"/>
    </row>
    <row r="1771" spans="1:11" x14ac:dyDescent="0.3">
      <c r="A1771" s="73">
        <v>41276</v>
      </c>
      <c r="B1771" s="130">
        <v>1462.420044</v>
      </c>
      <c r="C1771" s="125">
        <f t="shared" si="116"/>
        <v>2.2413979233346648E-2</v>
      </c>
      <c r="D1771" s="128">
        <f t="shared" si="117"/>
        <v>22413.979233346647</v>
      </c>
      <c r="E1771" s="128">
        <f t="shared" ca="1" si="118"/>
        <v>53717.920727859215</v>
      </c>
      <c r="F1771" s="124">
        <f t="shared" ca="1" si="119"/>
        <v>0.14514586349615066</v>
      </c>
      <c r="G1771" s="128"/>
      <c r="H1771" s="128"/>
      <c r="I1771" s="124"/>
      <c r="J1771" s="125"/>
      <c r="K1771" s="128"/>
    </row>
    <row r="1772" spans="1:11" x14ac:dyDescent="0.3">
      <c r="A1772" s="73">
        <v>41274</v>
      </c>
      <c r="B1772" s="130">
        <v>1426.1899410000001</v>
      </c>
      <c r="C1772" s="125">
        <f t="shared" si="116"/>
        <v>8.9206025782102571E-3</v>
      </c>
      <c r="D1772" s="128">
        <f t="shared" si="117"/>
        <v>8920.602578210257</v>
      </c>
      <c r="E1772" s="128">
        <f t="shared" ca="1" si="118"/>
        <v>53717.920727859215</v>
      </c>
      <c r="F1772" s="124">
        <f t="shared" ca="1" si="119"/>
        <v>0.13405690856978847</v>
      </c>
      <c r="G1772" s="128"/>
      <c r="H1772" s="128"/>
      <c r="I1772" s="124"/>
      <c r="J1772" s="125"/>
      <c r="K1772" s="128"/>
    </row>
    <row r="1773" spans="1:11" x14ac:dyDescent="0.3">
      <c r="A1773" s="73">
        <v>41271</v>
      </c>
      <c r="B1773" s="130">
        <v>1402.4300539999999</v>
      </c>
      <c r="C1773" s="125">
        <f t="shared" si="116"/>
        <v>-1.1990487574436548E-2</v>
      </c>
      <c r="D1773" s="128">
        <f t="shared" si="117"/>
        <v>-11990.487574436547</v>
      </c>
      <c r="E1773" s="128">
        <f t="shared" ca="1" si="118"/>
        <v>53717.920727859215</v>
      </c>
      <c r="F1773" s="124">
        <f t="shared" ca="1" si="119"/>
        <v>0.11037832480280074</v>
      </c>
      <c r="G1773" s="128"/>
      <c r="H1773" s="128"/>
      <c r="I1773" s="124"/>
      <c r="J1773" s="125"/>
      <c r="K1773" s="128"/>
    </row>
    <row r="1774" spans="1:11" x14ac:dyDescent="0.3">
      <c r="A1774" s="73">
        <v>41270</v>
      </c>
      <c r="B1774" s="130">
        <v>1418.099976</v>
      </c>
      <c r="C1774" s="125">
        <f t="shared" si="116"/>
        <v>-7.2664679556797562E-3</v>
      </c>
      <c r="D1774" s="128">
        <f t="shared" si="117"/>
        <v>-7266.4679556797564</v>
      </c>
      <c r="E1774" s="128">
        <f t="shared" ca="1" si="118"/>
        <v>53717.920727859215</v>
      </c>
      <c r="F1774" s="124">
        <f t="shared" ca="1" si="119"/>
        <v>0.13480679153828157</v>
      </c>
      <c r="G1774" s="128"/>
      <c r="H1774" s="128"/>
      <c r="I1774" s="124"/>
      <c r="J1774" s="125"/>
      <c r="K1774" s="128"/>
    </row>
    <row r="1775" spans="1:11" x14ac:dyDescent="0.3">
      <c r="A1775" s="73">
        <v>41269</v>
      </c>
      <c r="B1775" s="130">
        <v>1419.829956</v>
      </c>
      <c r="C1775" s="125">
        <f t="shared" si="116"/>
        <v>-5.6098793917637169E-3</v>
      </c>
      <c r="D1775" s="128">
        <f t="shared" si="117"/>
        <v>-5609.8793917637167</v>
      </c>
      <c r="E1775" s="128">
        <f t="shared" ca="1" si="118"/>
        <v>53717.920727859215</v>
      </c>
      <c r="F1775" s="124">
        <f t="shared" ca="1" si="119"/>
        <v>0.12201377825028348</v>
      </c>
      <c r="G1775" s="128"/>
      <c r="H1775" s="128"/>
      <c r="I1775" s="124"/>
      <c r="J1775" s="125"/>
      <c r="K1775" s="128"/>
    </row>
    <row r="1776" spans="1:11" x14ac:dyDescent="0.3">
      <c r="A1776" s="73">
        <v>41267</v>
      </c>
      <c r="B1776" s="130">
        <v>1426.660034</v>
      </c>
      <c r="C1776" s="125">
        <f t="shared" si="116"/>
        <v>5.7170947233882163E-3</v>
      </c>
      <c r="D1776" s="128">
        <f t="shared" si="117"/>
        <v>5717.0947233882162</v>
      </c>
      <c r="E1776" s="128">
        <f t="shared" ca="1" si="118"/>
        <v>53717.920727859215</v>
      </c>
      <c r="F1776" s="124">
        <f t="shared" ca="1" si="119"/>
        <v>0.12750040195839629</v>
      </c>
      <c r="G1776" s="128"/>
      <c r="H1776" s="128"/>
      <c r="I1776" s="124"/>
      <c r="J1776" s="125"/>
      <c r="K1776" s="128"/>
    </row>
    <row r="1777" spans="1:11" x14ac:dyDescent="0.3">
      <c r="A1777" s="73">
        <v>41264</v>
      </c>
      <c r="B1777" s="130">
        <v>1430.150024</v>
      </c>
      <c r="C1777" s="125">
        <f t="shared" si="116"/>
        <v>8.5186757071289421E-3</v>
      </c>
      <c r="D1777" s="128">
        <f t="shared" si="117"/>
        <v>8518.6757071289412</v>
      </c>
      <c r="E1777" s="128">
        <f t="shared" ca="1" si="118"/>
        <v>53717.920727859215</v>
      </c>
      <c r="F1777" s="124">
        <f t="shared" ca="1" si="119"/>
        <v>0.14047051355661888</v>
      </c>
      <c r="G1777" s="128"/>
      <c r="H1777" s="128"/>
      <c r="I1777" s="124"/>
      <c r="J1777" s="125"/>
      <c r="K1777" s="128"/>
    </row>
    <row r="1778" spans="1:11" x14ac:dyDescent="0.3">
      <c r="A1778" s="73">
        <v>41263</v>
      </c>
      <c r="B1778" s="130">
        <v>1443.6899410000001</v>
      </c>
      <c r="C1778" s="125">
        <f t="shared" si="116"/>
        <v>2.1040497645861356E-2</v>
      </c>
      <c r="D1778" s="128">
        <f t="shared" si="117"/>
        <v>21040.497645861356</v>
      </c>
      <c r="E1778" s="128">
        <f t="shared" ca="1" si="118"/>
        <v>53717.920727859215</v>
      </c>
      <c r="F1778" s="124">
        <f t="shared" ca="1" si="119"/>
        <v>0.16078375732699413</v>
      </c>
      <c r="G1778" s="128"/>
      <c r="H1778" s="128"/>
      <c r="I1778" s="124"/>
      <c r="J1778" s="125"/>
      <c r="K1778" s="128"/>
    </row>
    <row r="1779" spans="1:11" x14ac:dyDescent="0.3">
      <c r="A1779" s="73">
        <v>41262</v>
      </c>
      <c r="B1779" s="130">
        <v>1435.8100589999999</v>
      </c>
      <c r="C1779" s="125">
        <f t="shared" si="116"/>
        <v>1.8825236613070562E-2</v>
      </c>
      <c r="D1779" s="128">
        <f t="shared" si="117"/>
        <v>18825.236613070563</v>
      </c>
      <c r="E1779" s="128">
        <f t="shared" ca="1" si="118"/>
        <v>53717.920727859215</v>
      </c>
      <c r="F1779" s="124">
        <f t="shared" ca="1" si="119"/>
        <v>0.15669862428241954</v>
      </c>
      <c r="G1779" s="128"/>
      <c r="H1779" s="128"/>
      <c r="I1779" s="124"/>
      <c r="J1779" s="125"/>
      <c r="K1779" s="128"/>
    </row>
    <row r="1780" spans="1:11" x14ac:dyDescent="0.3">
      <c r="A1780" s="73">
        <v>41261</v>
      </c>
      <c r="B1780" s="130">
        <v>1446.790039</v>
      </c>
      <c r="C1780" s="125">
        <f t="shared" si="116"/>
        <v>2.824348005832733E-2</v>
      </c>
      <c r="D1780" s="128">
        <f t="shared" si="117"/>
        <v>28243.480058327332</v>
      </c>
      <c r="E1780" s="128">
        <f t="shared" ca="1" si="118"/>
        <v>53717.920727859215</v>
      </c>
      <c r="F1780" s="124">
        <f t="shared" ca="1" si="119"/>
        <v>0.20030702103734899</v>
      </c>
      <c r="G1780" s="128"/>
      <c r="H1780" s="128"/>
      <c r="I1780" s="124"/>
      <c r="J1780" s="125"/>
      <c r="K1780" s="128"/>
    </row>
    <row r="1781" spans="1:11" x14ac:dyDescent="0.3">
      <c r="A1781" s="73">
        <v>41260</v>
      </c>
      <c r="B1781" s="130">
        <v>1430.3599850000001</v>
      </c>
      <c r="C1781" s="125">
        <f t="shared" si="116"/>
        <v>1.48283914253029E-2</v>
      </c>
      <c r="D1781" s="128">
        <f t="shared" si="117"/>
        <v>14828.3914253029</v>
      </c>
      <c r="E1781" s="128">
        <f t="shared" ca="1" si="118"/>
        <v>53717.920727859215</v>
      </c>
      <c r="F1781" s="124">
        <f t="shared" ca="1" si="119"/>
        <v>0.17275301733794457</v>
      </c>
      <c r="G1781" s="128"/>
      <c r="H1781" s="128"/>
      <c r="I1781" s="124"/>
      <c r="J1781" s="125"/>
      <c r="K1781" s="128"/>
    </row>
    <row r="1782" spans="1:11" x14ac:dyDescent="0.3">
      <c r="A1782" s="73">
        <v>41257</v>
      </c>
      <c r="B1782" s="130">
        <v>1413.579956</v>
      </c>
      <c r="C1782" s="125">
        <f t="shared" si="116"/>
        <v>-1.8359939420526938E-3</v>
      </c>
      <c r="D1782" s="128">
        <f t="shared" si="117"/>
        <v>-1835.9939420526939</v>
      </c>
      <c r="E1782" s="128">
        <f t="shared" ca="1" si="118"/>
        <v>53717.920727859215</v>
      </c>
      <c r="F1782" s="124">
        <f t="shared" ca="1" si="119"/>
        <v>0.16272256302693822</v>
      </c>
      <c r="G1782" s="128"/>
      <c r="H1782" s="128"/>
      <c r="I1782" s="124"/>
      <c r="J1782" s="125"/>
      <c r="K1782" s="128"/>
    </row>
    <row r="1783" spans="1:11" x14ac:dyDescent="0.3">
      <c r="A1783" s="73">
        <v>41256</v>
      </c>
      <c r="B1783" s="130">
        <v>1419.4499510000001</v>
      </c>
      <c r="C1783" s="125">
        <f t="shared" si="116"/>
        <v>2.4718387804090192E-3</v>
      </c>
      <c r="D1783" s="128">
        <f t="shared" si="117"/>
        <v>2471.8387804090194</v>
      </c>
      <c r="E1783" s="128">
        <f t="shared" ca="1" si="118"/>
        <v>53717.920727859215</v>
      </c>
      <c r="F1783" s="124">
        <f t="shared" ca="1" si="119"/>
        <v>0.17133733908684157</v>
      </c>
      <c r="G1783" s="128"/>
      <c r="H1783" s="128"/>
      <c r="I1783" s="124"/>
      <c r="J1783" s="125"/>
      <c r="K1783" s="128"/>
    </row>
    <row r="1784" spans="1:11" x14ac:dyDescent="0.3">
      <c r="A1784" s="73">
        <v>41255</v>
      </c>
      <c r="B1784" s="130">
        <v>1428.4799800000001</v>
      </c>
      <c r="C1784" s="125">
        <f t="shared" si="116"/>
        <v>1.3156628548610438E-2</v>
      </c>
      <c r="D1784" s="128">
        <f t="shared" si="117"/>
        <v>13156.628548610439</v>
      </c>
      <c r="E1784" s="128">
        <f t="shared" ca="1" si="118"/>
        <v>53717.920727859215</v>
      </c>
      <c r="F1784" s="124">
        <f t="shared" ca="1" si="119"/>
        <v>0.16541163495079081</v>
      </c>
      <c r="G1784" s="128"/>
      <c r="H1784" s="128"/>
      <c r="I1784" s="124"/>
      <c r="J1784" s="125"/>
      <c r="K1784" s="128"/>
    </row>
    <row r="1785" spans="1:11" x14ac:dyDescent="0.3">
      <c r="A1785" s="73">
        <v>41254</v>
      </c>
      <c r="B1785" s="130">
        <v>1427.839966</v>
      </c>
      <c r="C1785" s="125">
        <f t="shared" si="116"/>
        <v>2.0658517319436465E-2</v>
      </c>
      <c r="D1785" s="128">
        <f t="shared" si="117"/>
        <v>20658.517319436465</v>
      </c>
      <c r="E1785" s="128">
        <f t="shared" ca="1" si="118"/>
        <v>53717.920727859215</v>
      </c>
      <c r="F1785" s="124">
        <f t="shared" ca="1" si="119"/>
        <v>0.15477124353066873</v>
      </c>
      <c r="G1785" s="128"/>
      <c r="H1785" s="128"/>
      <c r="I1785" s="124"/>
      <c r="J1785" s="125"/>
      <c r="K1785" s="128"/>
    </row>
    <row r="1786" spans="1:11" x14ac:dyDescent="0.3">
      <c r="A1786" s="73">
        <v>41253</v>
      </c>
      <c r="B1786" s="130">
        <v>1418.5500489999999</v>
      </c>
      <c r="C1786" s="125">
        <f t="shared" si="116"/>
        <v>8.7179811134252549E-3</v>
      </c>
      <c r="D1786" s="128">
        <f t="shared" si="117"/>
        <v>8717.9811134252541</v>
      </c>
      <c r="E1786" s="128">
        <f t="shared" ca="1" si="118"/>
        <v>53717.920727859215</v>
      </c>
      <c r="F1786" s="124">
        <f t="shared" ca="1" si="119"/>
        <v>0.13014771921280066</v>
      </c>
      <c r="G1786" s="128"/>
      <c r="H1786" s="128"/>
      <c r="I1786" s="124"/>
      <c r="J1786" s="125"/>
      <c r="K1786" s="128"/>
    </row>
    <row r="1787" spans="1:11" x14ac:dyDescent="0.3">
      <c r="A1787" s="73">
        <v>41250</v>
      </c>
      <c r="B1787" s="130">
        <v>1418.0699460000001</v>
      </c>
      <c r="C1787" s="125">
        <f t="shared" si="116"/>
        <v>6.3300016663094816E-3</v>
      </c>
      <c r="D1787" s="128">
        <f t="shared" si="117"/>
        <v>6330.0016663094812</v>
      </c>
      <c r="E1787" s="128">
        <f t="shared" ca="1" si="118"/>
        <v>53717.920727859215</v>
      </c>
      <c r="F1787" s="124">
        <f t="shared" ca="1" si="119"/>
        <v>0.14883944875614441</v>
      </c>
      <c r="G1787" s="128"/>
      <c r="H1787" s="128"/>
      <c r="I1787" s="124"/>
      <c r="J1787" s="125"/>
      <c r="K1787" s="128"/>
    </row>
    <row r="1788" spans="1:11" x14ac:dyDescent="0.3">
      <c r="A1788" s="73">
        <v>41249</v>
      </c>
      <c r="B1788" s="130">
        <v>1413.9399410000001</v>
      </c>
      <c r="C1788" s="125">
        <f t="shared" si="116"/>
        <v>1.6469746534853558E-2</v>
      </c>
      <c r="D1788" s="128">
        <f t="shared" si="117"/>
        <v>16469.746534853559</v>
      </c>
      <c r="E1788" s="128">
        <f t="shared" ca="1" si="118"/>
        <v>53717.920727859215</v>
      </c>
      <c r="F1788" s="124">
        <f t="shared" ca="1" si="119"/>
        <v>0.12127574704977961</v>
      </c>
      <c r="G1788" s="128"/>
      <c r="H1788" s="128"/>
      <c r="I1788" s="124"/>
      <c r="J1788" s="125"/>
      <c r="K1788" s="128"/>
    </row>
    <row r="1789" spans="1:11" x14ac:dyDescent="0.3">
      <c r="A1789" s="73">
        <v>41248</v>
      </c>
      <c r="B1789" s="130">
        <v>1409.280029</v>
      </c>
      <c r="C1789" s="125">
        <f t="shared" si="116"/>
        <v>1.5470395145766869E-2</v>
      </c>
      <c r="D1789" s="128">
        <f t="shared" si="117"/>
        <v>15470.395145766868</v>
      </c>
      <c r="E1789" s="128">
        <f t="shared" ca="1" si="118"/>
        <v>53717.920727859215</v>
      </c>
      <c r="F1789" s="124">
        <f t="shared" ca="1" si="119"/>
        <v>0.11983604017199068</v>
      </c>
      <c r="G1789" s="128"/>
      <c r="H1789" s="128"/>
      <c r="I1789" s="124"/>
      <c r="J1789" s="125"/>
      <c r="K1789" s="128"/>
    </row>
    <row r="1790" spans="1:11" x14ac:dyDescent="0.3">
      <c r="A1790" s="73">
        <v>41247</v>
      </c>
      <c r="B1790" s="130">
        <v>1407.0500489999999</v>
      </c>
      <c r="C1790" s="125">
        <f t="shared" si="116"/>
        <v>1.4536144742523183E-2</v>
      </c>
      <c r="D1790" s="128">
        <f t="shared" si="117"/>
        <v>14536.144742523182</v>
      </c>
      <c r="E1790" s="128">
        <f t="shared" ca="1" si="118"/>
        <v>53717.920727859215</v>
      </c>
      <c r="F1790" s="124">
        <f t="shared" ca="1" si="119"/>
        <v>0.11930036135267108</v>
      </c>
      <c r="G1790" s="128"/>
      <c r="H1790" s="128"/>
      <c r="I1790" s="124"/>
      <c r="J1790" s="125"/>
      <c r="K1790" s="128"/>
    </row>
    <row r="1791" spans="1:11" x14ac:dyDescent="0.3">
      <c r="A1791" s="73">
        <v>41246</v>
      </c>
      <c r="B1791" s="130">
        <v>1409.459961</v>
      </c>
      <c r="C1791" s="125">
        <f t="shared" si="116"/>
        <v>3.6459066842445376E-2</v>
      </c>
      <c r="D1791" s="128">
        <f t="shared" si="117"/>
        <v>36459.066842445376</v>
      </c>
      <c r="E1791" s="128">
        <f t="shared" ca="1" si="118"/>
        <v>53717.920727859215</v>
      </c>
      <c r="F1791" s="124">
        <f t="shared" ca="1" si="119"/>
        <v>0.13275141298599102</v>
      </c>
      <c r="G1791" s="128"/>
      <c r="H1791" s="128"/>
      <c r="I1791" s="124"/>
      <c r="J1791" s="125"/>
      <c r="K1791" s="128"/>
    </row>
    <row r="1792" spans="1:11" x14ac:dyDescent="0.3">
      <c r="A1792" s="73">
        <v>41243</v>
      </c>
      <c r="B1792" s="130">
        <v>1416.1800539999999</v>
      </c>
      <c r="C1792" s="125">
        <f t="shared" si="116"/>
        <v>4.6441075010091648E-2</v>
      </c>
      <c r="D1792" s="128">
        <f t="shared" si="117"/>
        <v>46441.075010091648</v>
      </c>
      <c r="E1792" s="128">
        <f t="shared" ca="1" si="118"/>
        <v>53717.920727859215</v>
      </c>
      <c r="F1792" s="124">
        <f t="shared" ca="1" si="119"/>
        <v>0.13787792192275994</v>
      </c>
      <c r="G1792" s="128"/>
      <c r="H1792" s="128"/>
      <c r="I1792" s="124"/>
      <c r="J1792" s="125"/>
      <c r="K1792" s="128"/>
    </row>
    <row r="1793" spans="1:11" x14ac:dyDescent="0.3">
      <c r="A1793" s="73">
        <v>41242</v>
      </c>
      <c r="B1793" s="130">
        <v>1415.9499510000001</v>
      </c>
      <c r="C1793" s="125">
        <f t="shared" si="116"/>
        <v>4.4603767970282204E-2</v>
      </c>
      <c r="D1793" s="128">
        <f t="shared" si="117"/>
        <v>44603.767970282206</v>
      </c>
      <c r="E1793" s="128">
        <f t="shared" ca="1" si="118"/>
        <v>53717.920727859215</v>
      </c>
      <c r="F1793" s="124">
        <f t="shared" ca="1" si="119"/>
        <v>0.13552158472231812</v>
      </c>
      <c r="G1793" s="128"/>
      <c r="H1793" s="128"/>
      <c r="I1793" s="124"/>
      <c r="J1793" s="125"/>
      <c r="K1793" s="128"/>
    </row>
    <row r="1794" spans="1:11" x14ac:dyDescent="0.3">
      <c r="A1794" s="73">
        <v>41241</v>
      </c>
      <c r="B1794" s="130">
        <v>1409.9300539999999</v>
      </c>
      <c r="C1794" s="125">
        <f t="shared" si="116"/>
        <v>2.5754275463704568E-2</v>
      </c>
      <c r="D1794" s="128">
        <f t="shared" si="117"/>
        <v>25754.275463704569</v>
      </c>
      <c r="E1794" s="128">
        <f t="shared" ca="1" si="118"/>
        <v>53717.920727859215</v>
      </c>
      <c r="F1794" s="124">
        <f t="shared" ca="1" si="119"/>
        <v>0.17967028137831353</v>
      </c>
      <c r="G1794" s="128"/>
      <c r="H1794" s="128"/>
      <c r="I1794" s="124"/>
      <c r="J1794" s="125"/>
      <c r="K1794" s="128"/>
    </row>
    <row r="1795" spans="1:11" x14ac:dyDescent="0.3">
      <c r="A1795" s="73">
        <v>41240</v>
      </c>
      <c r="B1795" s="130">
        <v>1398.9399410000001</v>
      </c>
      <c r="C1795" s="125">
        <f t="shared" si="116"/>
        <v>1.3702536613426242E-2</v>
      </c>
      <c r="D1795" s="128">
        <f t="shared" si="117"/>
        <v>13702.536613426242</v>
      </c>
      <c r="E1795" s="128">
        <f t="shared" ca="1" si="118"/>
        <v>53717.920727859215</v>
      </c>
      <c r="F1795" s="124">
        <f t="shared" ca="1" si="119"/>
        <v>0.17306602114776326</v>
      </c>
      <c r="G1795" s="128"/>
      <c r="H1795" s="128"/>
      <c r="I1795" s="124"/>
      <c r="J1795" s="125"/>
      <c r="K1795" s="128"/>
    </row>
    <row r="1796" spans="1:11" x14ac:dyDescent="0.3">
      <c r="A1796" s="73">
        <v>41239</v>
      </c>
      <c r="B1796" s="130">
        <v>1406.290039</v>
      </c>
      <c r="C1796" s="125">
        <f t="shared" si="116"/>
        <v>1.916154905234424E-2</v>
      </c>
      <c r="D1796" s="128">
        <f t="shared" si="117"/>
        <v>19161.549052344239</v>
      </c>
      <c r="E1796" s="128">
        <f t="shared" ca="1" si="118"/>
        <v>54630.88209041566</v>
      </c>
      <c r="F1796" s="124">
        <f t="shared" ca="1" si="119"/>
        <v>0.21371053500715176</v>
      </c>
      <c r="G1796" s="128"/>
      <c r="H1796" s="128"/>
      <c r="I1796" s="124"/>
      <c r="J1796" s="125"/>
      <c r="K1796" s="128"/>
    </row>
    <row r="1797" spans="1:11" x14ac:dyDescent="0.3">
      <c r="A1797" s="73">
        <v>41236</v>
      </c>
      <c r="B1797" s="130">
        <v>1409.150024</v>
      </c>
      <c r="C1797" s="125">
        <f t="shared" si="116"/>
        <v>2.2968990258009025E-2</v>
      </c>
      <c r="D1797" s="128">
        <f t="shared" si="117"/>
        <v>22968.990258009024</v>
      </c>
      <c r="E1797" s="128">
        <f t="shared" ca="1" si="118"/>
        <v>55855.39570920384</v>
      </c>
      <c r="F1797" s="124">
        <f t="shared" ca="1" si="119"/>
        <v>0.21291281272553597</v>
      </c>
      <c r="G1797" s="128"/>
      <c r="H1797" s="128"/>
      <c r="I1797" s="124"/>
      <c r="J1797" s="125"/>
      <c r="K1797" s="128"/>
    </row>
    <row r="1798" spans="1:11" x14ac:dyDescent="0.3">
      <c r="A1798" s="73">
        <v>41234</v>
      </c>
      <c r="B1798" s="130">
        <v>1391.030029</v>
      </c>
      <c r="C1798" s="125">
        <f t="shared" si="116"/>
        <v>-2.5098061190620413E-3</v>
      </c>
      <c r="D1798" s="128">
        <f t="shared" si="117"/>
        <v>-2509.8061190620415</v>
      </c>
      <c r="E1798" s="128">
        <f t="shared" ca="1" si="118"/>
        <v>55855.39570920384</v>
      </c>
      <c r="F1798" s="124">
        <f t="shared" ca="1" si="119"/>
        <v>0.17086123643683027</v>
      </c>
      <c r="G1798" s="128"/>
      <c r="H1798" s="128"/>
      <c r="I1798" s="124"/>
      <c r="J1798" s="125"/>
      <c r="K1798" s="128"/>
    </row>
    <row r="1799" spans="1:11" x14ac:dyDescent="0.3">
      <c r="A1799" s="73">
        <v>41233</v>
      </c>
      <c r="B1799" s="130">
        <v>1387.8100589999999</v>
      </c>
      <c r="C1799" s="125">
        <f t="shared" si="116"/>
        <v>-2.8409576917968082E-2</v>
      </c>
      <c r="D1799" s="128">
        <f t="shared" si="117"/>
        <v>-28409.576917968083</v>
      </c>
      <c r="E1799" s="128">
        <f t="shared" ca="1" si="118"/>
        <v>59421.837919326899</v>
      </c>
      <c r="F1799" s="124">
        <f t="shared" ca="1" si="119"/>
        <v>0.16331378754570536</v>
      </c>
      <c r="G1799" s="128"/>
      <c r="H1799" s="128"/>
      <c r="I1799" s="124"/>
      <c r="J1799" s="125"/>
      <c r="K1799" s="128"/>
    </row>
    <row r="1800" spans="1:11" x14ac:dyDescent="0.3">
      <c r="A1800" s="73">
        <v>41232</v>
      </c>
      <c r="B1800" s="130">
        <v>1386.8900149999999</v>
      </c>
      <c r="C1800" s="125">
        <f t="shared" ref="C1800:C1863" si="120">B1800/B1810-1</f>
        <v>-2.1428668547558871E-2</v>
      </c>
      <c r="D1800" s="128">
        <f t="shared" ref="D1800:D1863" si="121">C1800*$B$5</f>
        <v>-21428.668547558871</v>
      </c>
      <c r="E1800" s="128">
        <f t="shared" ref="E1800:E1863" ca="1" si="122">ABS(_xlfn.PERCENTILE.INC(OFFSET(D1800,0,0,Window),1-VaRLevel))</f>
        <v>59421.837919326899</v>
      </c>
      <c r="F1800" s="124">
        <f t="shared" ca="1" si="119"/>
        <v>0.14086290266054391</v>
      </c>
      <c r="G1800" s="128"/>
      <c r="H1800" s="128"/>
      <c r="I1800" s="124"/>
      <c r="J1800" s="125"/>
      <c r="K1800" s="128"/>
    </row>
    <row r="1801" spans="1:11" x14ac:dyDescent="0.3">
      <c r="A1801" s="73">
        <v>41229</v>
      </c>
      <c r="B1801" s="130">
        <v>1359.880005</v>
      </c>
      <c r="C1801" s="125">
        <f t="shared" si="120"/>
        <v>-3.841037185837104E-2</v>
      </c>
      <c r="D1801" s="128">
        <f t="shared" si="121"/>
        <v>-38410.371858371036</v>
      </c>
      <c r="E1801" s="128">
        <f t="shared" ca="1" si="122"/>
        <v>59421.837919326899</v>
      </c>
      <c r="F1801" s="124">
        <f t="shared" ref="F1801:F1864" ca="1" si="123">B1801/OFFSET(B1801,250,0)-1</f>
        <v>0.1182028232253014</v>
      </c>
      <c r="G1801" s="128"/>
      <c r="H1801" s="128"/>
      <c r="I1801" s="124"/>
      <c r="J1801" s="125"/>
      <c r="K1801" s="128"/>
    </row>
    <row r="1802" spans="1:11" x14ac:dyDescent="0.3">
      <c r="A1802" s="73">
        <v>41228</v>
      </c>
      <c r="B1802" s="130">
        <v>1353.329956</v>
      </c>
      <c r="C1802" s="125">
        <f t="shared" si="120"/>
        <v>-5.2017744428444646E-2</v>
      </c>
      <c r="D1802" s="128">
        <f t="shared" si="121"/>
        <v>-52017.744428444646</v>
      </c>
      <c r="E1802" s="128">
        <f t="shared" ca="1" si="122"/>
        <v>59421.837919326899</v>
      </c>
      <c r="F1802" s="124">
        <f t="shared" ca="1" si="123"/>
        <v>9.4121576185709932E-2</v>
      </c>
      <c r="G1802" s="128"/>
      <c r="H1802" s="128"/>
      <c r="I1802" s="124"/>
      <c r="J1802" s="125"/>
      <c r="K1802" s="128"/>
    </row>
    <row r="1803" spans="1:11" x14ac:dyDescent="0.3">
      <c r="A1803" s="73">
        <v>41227</v>
      </c>
      <c r="B1803" s="130">
        <v>1355.48999</v>
      </c>
      <c r="C1803" s="125">
        <f t="shared" si="120"/>
        <v>-4.0130043787940828E-2</v>
      </c>
      <c r="D1803" s="128">
        <f t="shared" si="121"/>
        <v>-40130.043787940827</v>
      </c>
      <c r="E1803" s="128">
        <f t="shared" ca="1" si="122"/>
        <v>59421.837919326899</v>
      </c>
      <c r="F1803" s="124">
        <f t="shared" ca="1" si="123"/>
        <v>7.7658729393258907E-2</v>
      </c>
      <c r="G1803" s="128"/>
      <c r="H1803" s="128"/>
      <c r="I1803" s="124"/>
      <c r="J1803" s="125"/>
      <c r="K1803" s="128"/>
    </row>
    <row r="1804" spans="1:11" x14ac:dyDescent="0.3">
      <c r="A1804" s="73">
        <v>41226</v>
      </c>
      <c r="B1804" s="130">
        <v>1374.530029</v>
      </c>
      <c r="C1804" s="125">
        <f t="shared" si="120"/>
        <v>-2.6495398928586655E-2</v>
      </c>
      <c r="D1804" s="128">
        <f t="shared" si="121"/>
        <v>-26495.398928586656</v>
      </c>
      <c r="E1804" s="128">
        <f t="shared" ca="1" si="122"/>
        <v>59421.837919326899</v>
      </c>
      <c r="F1804" s="124">
        <f t="shared" ca="1" si="123"/>
        <v>9.8060359772683459E-2</v>
      </c>
      <c r="G1804" s="128"/>
      <c r="H1804" s="128"/>
      <c r="I1804" s="124"/>
      <c r="J1804" s="125"/>
      <c r="K1804" s="128"/>
    </row>
    <row r="1805" spans="1:11" x14ac:dyDescent="0.3">
      <c r="A1805" s="73">
        <v>41225</v>
      </c>
      <c r="B1805" s="130">
        <v>1380.030029</v>
      </c>
      <c r="C1805" s="125">
        <f t="shared" si="120"/>
        <v>-2.3312556300603804E-2</v>
      </c>
      <c r="D1805" s="128">
        <f t="shared" si="121"/>
        <v>-23312.556300603803</v>
      </c>
      <c r="E1805" s="128">
        <f t="shared" ca="1" si="122"/>
        <v>59421.837919326899</v>
      </c>
      <c r="F1805" s="124">
        <f t="shared" ca="1" si="123"/>
        <v>9.1925509519493742E-2</v>
      </c>
      <c r="G1805" s="128"/>
      <c r="H1805" s="128"/>
      <c r="I1805" s="124"/>
      <c r="J1805" s="125"/>
      <c r="K1805" s="128"/>
    </row>
    <row r="1806" spans="1:11" x14ac:dyDescent="0.3">
      <c r="A1806" s="73">
        <v>41222</v>
      </c>
      <c r="B1806" s="130">
        <v>1379.849976</v>
      </c>
      <c r="C1806" s="125">
        <f t="shared" si="120"/>
        <v>-2.0514657675244075E-2</v>
      </c>
      <c r="D1806" s="128">
        <f t="shared" si="121"/>
        <v>-20514.657675244074</v>
      </c>
      <c r="E1806" s="128">
        <f t="shared" ca="1" si="122"/>
        <v>59421.837919326899</v>
      </c>
      <c r="F1806" s="124">
        <f t="shared" ca="1" si="123"/>
        <v>0.11305156936317395</v>
      </c>
      <c r="G1806" s="128"/>
      <c r="H1806" s="128"/>
      <c r="I1806" s="124"/>
      <c r="J1806" s="125"/>
      <c r="K1806" s="128"/>
    </row>
    <row r="1807" spans="1:11" x14ac:dyDescent="0.3">
      <c r="A1807" s="73">
        <v>41221</v>
      </c>
      <c r="B1807" s="130">
        <v>1377.51001</v>
      </c>
      <c r="C1807" s="125">
        <f t="shared" si="120"/>
        <v>-2.5192642736863835E-2</v>
      </c>
      <c r="D1807" s="128">
        <f t="shared" si="121"/>
        <v>-25192.642736863836</v>
      </c>
      <c r="E1807" s="128">
        <f t="shared" ca="1" si="122"/>
        <v>59421.837919326899</v>
      </c>
      <c r="F1807" s="124">
        <f t="shared" ca="1" si="123"/>
        <v>0.12074691798708481</v>
      </c>
      <c r="G1807" s="128"/>
      <c r="H1807" s="128"/>
      <c r="I1807" s="124"/>
      <c r="J1807" s="125"/>
      <c r="K1807" s="128"/>
    </row>
    <row r="1808" spans="1:11" x14ac:dyDescent="0.3">
      <c r="A1808" s="73">
        <v>41220</v>
      </c>
      <c r="B1808" s="130">
        <v>1394.530029</v>
      </c>
      <c r="C1808" s="125">
        <f t="shared" si="120"/>
        <v>-2.7402267006822689E-2</v>
      </c>
      <c r="D1808" s="128">
        <f t="shared" si="121"/>
        <v>-27402.267006822691</v>
      </c>
      <c r="E1808" s="128">
        <f t="shared" ca="1" si="122"/>
        <v>59421.837919326899</v>
      </c>
      <c r="F1808" s="124">
        <f t="shared" ca="1" si="123"/>
        <v>9.2960358729186954E-2</v>
      </c>
      <c r="G1808" s="128"/>
      <c r="H1808" s="128"/>
      <c r="I1808" s="124"/>
      <c r="J1808" s="125"/>
      <c r="K1808" s="128"/>
    </row>
    <row r="1809" spans="1:11" x14ac:dyDescent="0.3">
      <c r="A1809" s="73">
        <v>41219</v>
      </c>
      <c r="B1809" s="130">
        <v>1428.3900149999999</v>
      </c>
      <c r="C1809" s="125">
        <f t="shared" si="120"/>
        <v>-3.3491206313177591E-3</v>
      </c>
      <c r="D1809" s="128">
        <f t="shared" si="121"/>
        <v>-3349.120631317759</v>
      </c>
      <c r="E1809" s="128">
        <f t="shared" ca="1" si="122"/>
        <v>59421.837919326899</v>
      </c>
      <c r="F1809" s="124">
        <f t="shared" ca="1" si="123"/>
        <v>0.13263608591028642</v>
      </c>
      <c r="G1809" s="128"/>
      <c r="H1809" s="128"/>
      <c r="I1809" s="124"/>
      <c r="J1809" s="125"/>
      <c r="K1809" s="128"/>
    </row>
    <row r="1810" spans="1:11" x14ac:dyDescent="0.3">
      <c r="A1810" s="73">
        <v>41218</v>
      </c>
      <c r="B1810" s="130">
        <v>1417.26001</v>
      </c>
      <c r="C1810" s="125">
        <f t="shared" si="120"/>
        <v>-2.7502131921907425E-2</v>
      </c>
      <c r="D1810" s="128">
        <f t="shared" si="121"/>
        <v>-27502.131921907425</v>
      </c>
      <c r="E1810" s="128">
        <f t="shared" ca="1" si="122"/>
        <v>59421.837919326899</v>
      </c>
      <c r="F1810" s="124">
        <f t="shared" ca="1" si="123"/>
        <v>0.13088581714267633</v>
      </c>
      <c r="G1810" s="128"/>
      <c r="H1810" s="128"/>
      <c r="I1810" s="124"/>
      <c r="J1810" s="125"/>
      <c r="K1810" s="128"/>
    </row>
    <row r="1811" spans="1:11" x14ac:dyDescent="0.3">
      <c r="A1811" s="73">
        <v>41215</v>
      </c>
      <c r="B1811" s="130">
        <v>1414.1999510000001</v>
      </c>
      <c r="C1811" s="125">
        <f t="shared" si="120"/>
        <v>-3.197327823952778E-2</v>
      </c>
      <c r="D1811" s="128">
        <f t="shared" si="121"/>
        <v>-31973.278239527779</v>
      </c>
      <c r="E1811" s="128">
        <f t="shared" ca="1" si="122"/>
        <v>59421.837919326899</v>
      </c>
      <c r="F1811" s="124">
        <f t="shared" ca="1" si="123"/>
        <v>0.1213574309855463</v>
      </c>
      <c r="G1811" s="128"/>
      <c r="H1811" s="128"/>
      <c r="I1811" s="124"/>
      <c r="J1811" s="125"/>
      <c r="K1811" s="128"/>
    </row>
    <row r="1812" spans="1:11" x14ac:dyDescent="0.3">
      <c r="A1812" s="73">
        <v>41214</v>
      </c>
      <c r="B1812" s="130">
        <v>1427.589966</v>
      </c>
      <c r="C1812" s="125">
        <f t="shared" si="120"/>
        <v>-1.8784591024577302E-2</v>
      </c>
      <c r="D1812" s="128">
        <f t="shared" si="121"/>
        <v>-18784.591024577301</v>
      </c>
      <c r="E1812" s="128">
        <f t="shared" ca="1" si="122"/>
        <v>59421.837919326899</v>
      </c>
      <c r="F1812" s="124">
        <f t="shared" ca="1" si="123"/>
        <v>0.15323526805263232</v>
      </c>
      <c r="G1812" s="128"/>
      <c r="H1812" s="128"/>
      <c r="I1812" s="124"/>
      <c r="J1812" s="125"/>
      <c r="K1812" s="128"/>
    </row>
    <row r="1813" spans="1:11" x14ac:dyDescent="0.3">
      <c r="A1813" s="73">
        <v>41213</v>
      </c>
      <c r="B1813" s="130">
        <v>1412.160034</v>
      </c>
      <c r="C1813" s="125">
        <f t="shared" si="120"/>
        <v>-1.942183754445137E-2</v>
      </c>
      <c r="D1813" s="128">
        <f t="shared" si="121"/>
        <v>-19421.837544451369</v>
      </c>
      <c r="E1813" s="128">
        <f t="shared" ca="1" si="122"/>
        <v>59421.837919326899</v>
      </c>
      <c r="F1813" s="124">
        <f t="shared" ca="1" si="123"/>
        <v>0.15914239779432515</v>
      </c>
      <c r="G1813" s="128"/>
      <c r="H1813" s="128"/>
      <c r="I1813" s="124"/>
      <c r="J1813" s="125"/>
      <c r="K1813" s="128"/>
    </row>
    <row r="1814" spans="1:11" x14ac:dyDescent="0.3">
      <c r="A1814" s="73">
        <v>41208</v>
      </c>
      <c r="B1814" s="130">
        <v>1411.9399410000001</v>
      </c>
      <c r="C1814" s="125">
        <f t="shared" si="120"/>
        <v>-1.1654866264124375E-2</v>
      </c>
      <c r="D1814" s="128">
        <f t="shared" si="121"/>
        <v>-11654.866264124375</v>
      </c>
      <c r="E1814" s="128">
        <f t="shared" ca="1" si="122"/>
        <v>59421.837919326899</v>
      </c>
      <c r="F1814" s="124">
        <f t="shared" ca="1" si="123"/>
        <v>0.12657774339558814</v>
      </c>
      <c r="G1814" s="128"/>
      <c r="H1814" s="128"/>
      <c r="I1814" s="124"/>
      <c r="J1814" s="125"/>
      <c r="K1814" s="128"/>
    </row>
    <row r="1815" spans="1:11" x14ac:dyDescent="0.3">
      <c r="A1815" s="73">
        <v>41207</v>
      </c>
      <c r="B1815" s="130">
        <v>1412.969971</v>
      </c>
      <c r="C1815" s="125">
        <f t="shared" si="120"/>
        <v>-1.3867560559097325E-2</v>
      </c>
      <c r="D1815" s="128">
        <f t="shared" si="121"/>
        <v>-13867.560559097325</v>
      </c>
      <c r="E1815" s="128">
        <f t="shared" ca="1" si="122"/>
        <v>59421.837919326899</v>
      </c>
      <c r="F1815" s="124">
        <f t="shared" ca="1" si="123"/>
        <v>9.9510546641370379E-2</v>
      </c>
      <c r="G1815" s="128"/>
      <c r="H1815" s="128"/>
      <c r="I1815" s="124"/>
      <c r="J1815" s="125"/>
      <c r="K1815" s="128"/>
    </row>
    <row r="1816" spans="1:11" x14ac:dyDescent="0.3">
      <c r="A1816" s="73">
        <v>41206</v>
      </c>
      <c r="B1816" s="130">
        <v>1408.75</v>
      </c>
      <c r="C1816" s="125">
        <f t="shared" si="120"/>
        <v>-1.6620635798418548E-2</v>
      </c>
      <c r="D1816" s="128">
        <f t="shared" si="121"/>
        <v>-16620.635798418549</v>
      </c>
      <c r="E1816" s="128">
        <f t="shared" ca="1" si="122"/>
        <v>59421.837919326899</v>
      </c>
      <c r="F1816" s="124">
        <f t="shared" ca="1" si="123"/>
        <v>9.6653435949382249E-2</v>
      </c>
      <c r="G1816" s="128"/>
      <c r="H1816" s="128"/>
      <c r="I1816" s="124"/>
      <c r="J1816" s="125"/>
      <c r="K1816" s="128"/>
    </row>
    <row r="1817" spans="1:11" x14ac:dyDescent="0.3">
      <c r="A1817" s="73">
        <v>41205</v>
      </c>
      <c r="B1817" s="130">
        <v>1413.1099850000001</v>
      </c>
      <c r="C1817" s="125">
        <f t="shared" si="120"/>
        <v>-1.9681157833354002E-2</v>
      </c>
      <c r="D1817" s="128">
        <f t="shared" si="121"/>
        <v>-19681.157833354002</v>
      </c>
      <c r="E1817" s="128">
        <f t="shared" ca="1" si="122"/>
        <v>59421.837919326899</v>
      </c>
      <c r="F1817" s="124">
        <f t="shared" ca="1" si="123"/>
        <v>0.13776971417069239</v>
      </c>
      <c r="G1817" s="128"/>
      <c r="H1817" s="128"/>
      <c r="I1817" s="124"/>
      <c r="J1817" s="125"/>
      <c r="K1817" s="128"/>
    </row>
    <row r="1818" spans="1:11" x14ac:dyDescent="0.3">
      <c r="A1818" s="73">
        <v>41204</v>
      </c>
      <c r="B1818" s="130">
        <v>1433.8199460000001</v>
      </c>
      <c r="C1818" s="125">
        <f t="shared" si="120"/>
        <v>-1.5152388194245359E-2</v>
      </c>
      <c r="D1818" s="128">
        <f t="shared" si="121"/>
        <v>-15152.388194245359</v>
      </c>
      <c r="E1818" s="128">
        <f t="shared" ca="1" si="122"/>
        <v>59421.837919326899</v>
      </c>
      <c r="F1818" s="124">
        <f t="shared" ca="1" si="123"/>
        <v>0.16660826560041908</v>
      </c>
      <c r="G1818" s="128"/>
      <c r="H1818" s="128"/>
      <c r="I1818" s="124"/>
      <c r="J1818" s="125"/>
      <c r="K1818" s="128"/>
    </row>
    <row r="1819" spans="1:11" x14ac:dyDescent="0.3">
      <c r="A1819" s="73">
        <v>41201</v>
      </c>
      <c r="B1819" s="130">
        <v>1433.1899410000001</v>
      </c>
      <c r="C1819" s="125">
        <f t="shared" si="120"/>
        <v>-1.8987981610788185E-2</v>
      </c>
      <c r="D1819" s="128">
        <f t="shared" si="121"/>
        <v>-18987.981610788185</v>
      </c>
      <c r="E1819" s="128">
        <f t="shared" ca="1" si="122"/>
        <v>59421.837919326899</v>
      </c>
      <c r="F1819" s="124">
        <f t="shared" ca="1" si="123"/>
        <v>0.14272160392011934</v>
      </c>
      <c r="G1819" s="128"/>
      <c r="H1819" s="128"/>
      <c r="I1819" s="124"/>
      <c r="J1819" s="125"/>
      <c r="K1819" s="128"/>
    </row>
    <row r="1820" spans="1:11" x14ac:dyDescent="0.3">
      <c r="A1820" s="73">
        <v>41200</v>
      </c>
      <c r="B1820" s="130">
        <v>1457.339966</v>
      </c>
      <c r="C1820" s="125">
        <f t="shared" si="120"/>
        <v>-2.778197573096497E-3</v>
      </c>
      <c r="D1820" s="128">
        <f t="shared" si="121"/>
        <v>-2778.1975730964969</v>
      </c>
      <c r="E1820" s="128">
        <f t="shared" ca="1" si="122"/>
        <v>59421.837919326899</v>
      </c>
      <c r="F1820" s="124">
        <f t="shared" ca="1" si="123"/>
        <v>0.17693516333535242</v>
      </c>
      <c r="G1820" s="128"/>
      <c r="H1820" s="128"/>
      <c r="I1820" s="124"/>
      <c r="J1820" s="125"/>
      <c r="K1820" s="128"/>
    </row>
    <row r="1821" spans="1:11" x14ac:dyDescent="0.3">
      <c r="A1821" s="73">
        <v>41199</v>
      </c>
      <c r="B1821" s="130">
        <v>1460.910034</v>
      </c>
      <c r="C1821" s="125">
        <f t="shared" si="120"/>
        <v>6.8367418578814121E-3</v>
      </c>
      <c r="D1821" s="128">
        <f t="shared" si="121"/>
        <v>6836.7418578814122</v>
      </c>
      <c r="E1821" s="128">
        <f t="shared" ca="1" si="122"/>
        <v>59421.837919326899</v>
      </c>
      <c r="F1821" s="124">
        <f t="shared" ca="1" si="123"/>
        <v>0.20200924474437132</v>
      </c>
      <c r="G1821" s="128"/>
      <c r="H1821" s="128"/>
      <c r="I1821" s="124"/>
      <c r="J1821" s="125"/>
      <c r="K1821" s="128"/>
    </row>
    <row r="1822" spans="1:11" x14ac:dyDescent="0.3">
      <c r="A1822" s="73">
        <v>41198</v>
      </c>
      <c r="B1822" s="130">
        <v>1454.920044</v>
      </c>
      <c r="C1822" s="125">
        <f t="shared" si="120"/>
        <v>6.3427591215632351E-3</v>
      </c>
      <c r="D1822" s="128">
        <f t="shared" si="121"/>
        <v>6342.7591215632347</v>
      </c>
      <c r="E1822" s="128">
        <f t="shared" ca="1" si="122"/>
        <v>59421.837919326899</v>
      </c>
      <c r="F1822" s="124">
        <f t="shared" ca="1" si="123"/>
        <v>0.20253251395786154</v>
      </c>
      <c r="G1822" s="128"/>
      <c r="H1822" s="128"/>
      <c r="I1822" s="124"/>
      <c r="J1822" s="125"/>
      <c r="K1822" s="128"/>
    </row>
    <row r="1823" spans="1:11" x14ac:dyDescent="0.3">
      <c r="A1823" s="73">
        <v>41197</v>
      </c>
      <c r="B1823" s="130">
        <v>1440.130005</v>
      </c>
      <c r="C1823" s="125">
        <f t="shared" si="120"/>
        <v>-3.0183559804385363E-3</v>
      </c>
      <c r="D1823" s="128">
        <f t="shared" si="121"/>
        <v>-3018.3559804385363</v>
      </c>
      <c r="E1823" s="128">
        <f t="shared" ca="1" si="122"/>
        <v>59421.837919326899</v>
      </c>
      <c r="F1823" s="124">
        <f t="shared" ca="1" si="123"/>
        <v>0.17525175792304526</v>
      </c>
      <c r="G1823" s="128"/>
      <c r="H1823" s="128"/>
      <c r="I1823" s="124"/>
      <c r="J1823" s="125"/>
      <c r="K1823" s="128"/>
    </row>
    <row r="1824" spans="1:11" x14ac:dyDescent="0.3">
      <c r="A1824" s="73">
        <v>41194</v>
      </c>
      <c r="B1824" s="130">
        <v>1428.589966</v>
      </c>
      <c r="C1824" s="125">
        <f t="shared" si="120"/>
        <v>-8.3850414259046824E-3</v>
      </c>
      <c r="D1824" s="128">
        <f t="shared" si="121"/>
        <v>-8385.0414259046829</v>
      </c>
      <c r="E1824" s="128">
        <f t="shared" ca="1" si="122"/>
        <v>59421.837919326899</v>
      </c>
      <c r="F1824" s="124">
        <f t="shared" ca="1" si="123"/>
        <v>0.18963907853087458</v>
      </c>
      <c r="G1824" s="128"/>
      <c r="H1824" s="128"/>
      <c r="I1824" s="124"/>
      <c r="J1824" s="125"/>
      <c r="K1824" s="128"/>
    </row>
    <row r="1825" spans="1:11" x14ac:dyDescent="0.3">
      <c r="A1825" s="73">
        <v>41193</v>
      </c>
      <c r="B1825" s="130">
        <v>1432.839966</v>
      </c>
      <c r="C1825" s="125">
        <f t="shared" si="120"/>
        <v>-9.8884412553483791E-3</v>
      </c>
      <c r="D1825" s="128">
        <f t="shared" si="121"/>
        <v>-9888.4412553483799</v>
      </c>
      <c r="E1825" s="128">
        <f t="shared" ca="1" si="122"/>
        <v>59421.837919326899</v>
      </c>
      <c r="F1825" s="124">
        <f t="shared" ca="1" si="123"/>
        <v>0.1700664860465837</v>
      </c>
      <c r="G1825" s="128"/>
      <c r="H1825" s="128"/>
      <c r="I1825" s="124"/>
      <c r="J1825" s="125"/>
      <c r="K1825" s="128"/>
    </row>
    <row r="1826" spans="1:11" x14ac:dyDescent="0.3">
      <c r="A1826" s="73">
        <v>41192</v>
      </c>
      <c r="B1826" s="130">
        <v>1432.5600589999999</v>
      </c>
      <c r="C1826" s="125">
        <f t="shared" si="120"/>
        <v>-5.3015867261230198E-4</v>
      </c>
      <c r="D1826" s="128">
        <f t="shared" si="121"/>
        <v>-530.15867261230198</v>
      </c>
      <c r="E1826" s="128">
        <f t="shared" ca="1" si="122"/>
        <v>59421.837919326899</v>
      </c>
      <c r="F1826" s="124">
        <f t="shared" ca="1" si="123"/>
        <v>0.19016999695447212</v>
      </c>
      <c r="G1826" s="128"/>
      <c r="H1826" s="128"/>
      <c r="I1826" s="124"/>
      <c r="J1826" s="125"/>
      <c r="K1826" s="128"/>
    </row>
    <row r="1827" spans="1:11" x14ac:dyDescent="0.3">
      <c r="A1827" s="73">
        <v>41191</v>
      </c>
      <c r="B1827" s="130">
        <v>1441.4799800000001</v>
      </c>
      <c r="C1827" s="125">
        <f t="shared" si="120"/>
        <v>-7.6294926153686049E-5</v>
      </c>
      <c r="D1827" s="128">
        <f t="shared" si="121"/>
        <v>-76.294926153686049</v>
      </c>
      <c r="E1827" s="128">
        <f t="shared" ca="1" si="122"/>
        <v>59421.837919326899</v>
      </c>
      <c r="F1827" s="124">
        <f t="shared" ca="1" si="123"/>
        <v>0.19401944916131719</v>
      </c>
      <c r="G1827" s="128"/>
      <c r="H1827" s="128"/>
      <c r="I1827" s="124"/>
      <c r="J1827" s="125"/>
      <c r="K1827" s="128"/>
    </row>
    <row r="1828" spans="1:11" x14ac:dyDescent="0.3">
      <c r="A1828" s="73">
        <v>41190</v>
      </c>
      <c r="B1828" s="130">
        <v>1455.880005</v>
      </c>
      <c r="C1828" s="125">
        <f t="shared" si="120"/>
        <v>-6.9326441227612889E-4</v>
      </c>
      <c r="D1828" s="128">
        <f t="shared" si="121"/>
        <v>-693.26441227612895</v>
      </c>
      <c r="E1828" s="128">
        <f t="shared" ca="1" si="122"/>
        <v>59421.837919326899</v>
      </c>
      <c r="F1828" s="124">
        <f t="shared" ca="1" si="123"/>
        <v>0.21775930333354565</v>
      </c>
      <c r="G1828" s="128"/>
      <c r="H1828" s="128"/>
      <c r="I1828" s="124"/>
      <c r="J1828" s="125"/>
      <c r="K1828" s="128"/>
    </row>
    <row r="1829" spans="1:11" x14ac:dyDescent="0.3">
      <c r="A1829" s="73">
        <v>41187</v>
      </c>
      <c r="B1829" s="130">
        <v>1460.9300539999999</v>
      </c>
      <c r="C1829" s="125">
        <f t="shared" si="120"/>
        <v>5.342122296878582E-4</v>
      </c>
      <c r="D1829" s="128">
        <f t="shared" si="121"/>
        <v>534.21222968785821</v>
      </c>
      <c r="E1829" s="128">
        <f t="shared" ca="1" si="122"/>
        <v>59421.837919326899</v>
      </c>
      <c r="F1829" s="124">
        <f t="shared" ca="1" si="123"/>
        <v>0.22264813971183783</v>
      </c>
      <c r="G1829" s="128"/>
      <c r="H1829" s="128"/>
      <c r="I1829" s="124"/>
      <c r="J1829" s="125"/>
      <c r="K1829" s="128"/>
    </row>
    <row r="1830" spans="1:11" x14ac:dyDescent="0.3">
      <c r="A1830" s="73">
        <v>41186</v>
      </c>
      <c r="B1830" s="130">
        <v>1461.400024</v>
      </c>
      <c r="C1830" s="125">
        <f t="shared" si="120"/>
        <v>7.8069247407519526E-4</v>
      </c>
      <c r="D1830" s="128">
        <f t="shared" si="121"/>
        <v>780.69247407519526</v>
      </c>
      <c r="E1830" s="128">
        <f t="shared" ca="1" si="122"/>
        <v>59421.837919326899</v>
      </c>
      <c r="F1830" s="124">
        <f t="shared" ca="1" si="123"/>
        <v>0.2647777277675829</v>
      </c>
      <c r="G1830" s="128"/>
      <c r="H1830" s="128"/>
      <c r="I1830" s="124"/>
      <c r="J1830" s="125"/>
      <c r="K1830" s="128"/>
    </row>
    <row r="1831" spans="1:11" x14ac:dyDescent="0.3">
      <c r="A1831" s="73">
        <v>41185</v>
      </c>
      <c r="B1831" s="130">
        <v>1450.98999</v>
      </c>
      <c r="C1831" s="125">
        <f t="shared" si="120"/>
        <v>-6.8854992386369052E-3</v>
      </c>
      <c r="D1831" s="128">
        <f t="shared" si="121"/>
        <v>-6885.4992386369049</v>
      </c>
      <c r="E1831" s="128">
        <f t="shared" ca="1" si="122"/>
        <v>59421.837919326899</v>
      </c>
      <c r="F1831" s="124">
        <f t="shared" ca="1" si="123"/>
        <v>0.24551707436242576</v>
      </c>
      <c r="G1831" s="128"/>
      <c r="H1831" s="128"/>
      <c r="I1831" s="124"/>
      <c r="J1831" s="125"/>
      <c r="K1831" s="128"/>
    </row>
    <row r="1832" spans="1:11" x14ac:dyDescent="0.3">
      <c r="A1832" s="73">
        <v>41184</v>
      </c>
      <c r="B1832" s="130">
        <v>1445.75</v>
      </c>
      <c r="C1832" s="125">
        <f t="shared" si="120"/>
        <v>-9.298814860439153E-3</v>
      </c>
      <c r="D1832" s="128">
        <f t="shared" si="121"/>
        <v>-9298.8148604391536</v>
      </c>
      <c r="E1832" s="128">
        <f t="shared" ca="1" si="122"/>
        <v>59421.837919326899</v>
      </c>
      <c r="F1832" s="124">
        <f t="shared" ca="1" si="123"/>
        <v>0.26373431059649222</v>
      </c>
      <c r="G1832" s="128"/>
      <c r="H1832" s="128"/>
      <c r="I1832" s="124"/>
      <c r="J1832" s="125"/>
      <c r="K1832" s="128"/>
    </row>
    <row r="1833" spans="1:11" x14ac:dyDescent="0.3">
      <c r="A1833" s="73">
        <v>41183</v>
      </c>
      <c r="B1833" s="130">
        <v>1444.48999</v>
      </c>
      <c r="C1833" s="125">
        <f t="shared" si="120"/>
        <v>-1.1429007640561095E-2</v>
      </c>
      <c r="D1833" s="128">
        <f t="shared" si="121"/>
        <v>-11429.007640561094</v>
      </c>
      <c r="E1833" s="128">
        <f t="shared" ca="1" si="122"/>
        <v>59421.837919326899</v>
      </c>
      <c r="F1833" s="124">
        <f t="shared" ca="1" si="123"/>
        <v>0.28519066949094074</v>
      </c>
      <c r="G1833" s="128"/>
      <c r="H1833" s="128"/>
      <c r="I1833" s="124"/>
      <c r="J1833" s="125"/>
      <c r="K1833" s="128"/>
    </row>
    <row r="1834" spans="1:11" x14ac:dyDescent="0.3">
      <c r="A1834" s="73">
        <v>41180</v>
      </c>
      <c r="B1834" s="130">
        <v>1440.670044</v>
      </c>
      <c r="C1834" s="125">
        <f t="shared" si="120"/>
        <v>-1.7124088811695026E-2</v>
      </c>
      <c r="D1834" s="128">
        <f t="shared" si="121"/>
        <v>-17124.088811695026</v>
      </c>
      <c r="E1834" s="128">
        <f t="shared" ca="1" si="122"/>
        <v>63684.103791915084</v>
      </c>
      <c r="F1834" s="124">
        <f t="shared" ca="1" si="123"/>
        <v>0.31061749607666256</v>
      </c>
      <c r="G1834" s="128"/>
      <c r="H1834" s="128"/>
      <c r="I1834" s="124"/>
      <c r="J1834" s="125"/>
      <c r="K1834" s="128"/>
    </row>
    <row r="1835" spans="1:11" x14ac:dyDescent="0.3">
      <c r="A1835" s="73">
        <v>41179</v>
      </c>
      <c r="B1835" s="130">
        <v>1447.150024</v>
      </c>
      <c r="C1835" s="125">
        <f t="shared" si="120"/>
        <v>-8.7945575572062618E-3</v>
      </c>
      <c r="D1835" s="128">
        <f t="shared" si="121"/>
        <v>-8794.5575572062626</v>
      </c>
      <c r="E1835" s="128">
        <f t="shared" ca="1" si="122"/>
        <v>65186.581449286488</v>
      </c>
      <c r="F1835" s="124">
        <f t="shared" ca="1" si="123"/>
        <v>0.27905637846380604</v>
      </c>
      <c r="G1835" s="128"/>
      <c r="H1835" s="128"/>
      <c r="I1835" s="124"/>
      <c r="J1835" s="125"/>
      <c r="K1835" s="128"/>
    </row>
    <row r="1836" spans="1:11" x14ac:dyDescent="0.3">
      <c r="A1836" s="73">
        <v>41178</v>
      </c>
      <c r="B1836" s="130">
        <v>1433.3199460000001</v>
      </c>
      <c r="C1836" s="125">
        <f t="shared" si="120"/>
        <v>-2.2554664385249223E-3</v>
      </c>
      <c r="D1836" s="128">
        <f t="shared" si="121"/>
        <v>-2255.4664385249225</v>
      </c>
      <c r="E1836" s="128">
        <f t="shared" ca="1" si="122"/>
        <v>67154.286987125248</v>
      </c>
      <c r="F1836" s="124">
        <f t="shared" ca="1" si="123"/>
        <v>0.2351946883448186</v>
      </c>
      <c r="G1836" s="128"/>
      <c r="H1836" s="128"/>
      <c r="I1836" s="124"/>
      <c r="J1836" s="125"/>
      <c r="K1836" s="128"/>
    </row>
    <row r="1837" spans="1:11" x14ac:dyDescent="0.3">
      <c r="A1837" s="73">
        <v>41177</v>
      </c>
      <c r="B1837" s="130">
        <v>1441.589966</v>
      </c>
      <c r="C1837" s="125">
        <f t="shared" si="120"/>
        <v>5.601374668321446E-3</v>
      </c>
      <c r="D1837" s="128">
        <f t="shared" si="121"/>
        <v>5601.3746683214458</v>
      </c>
      <c r="E1837" s="128">
        <f t="shared" ca="1" si="122"/>
        <v>67154.286987125248</v>
      </c>
      <c r="F1837" s="124">
        <f t="shared" ca="1" si="123"/>
        <v>0.25240203995298227</v>
      </c>
      <c r="G1837" s="128"/>
      <c r="H1837" s="128"/>
      <c r="I1837" s="124"/>
      <c r="J1837" s="125"/>
      <c r="K1837" s="128"/>
    </row>
    <row r="1838" spans="1:11" x14ac:dyDescent="0.3">
      <c r="A1838" s="73">
        <v>41176</v>
      </c>
      <c r="B1838" s="130">
        <v>1456.8900149999999</v>
      </c>
      <c r="C1838" s="125">
        <f t="shared" si="120"/>
        <v>1.9460114098752257E-2</v>
      </c>
      <c r="D1838" s="128">
        <f t="shared" si="121"/>
        <v>19460.114098752256</v>
      </c>
      <c r="E1838" s="128">
        <f t="shared" ca="1" si="122"/>
        <v>67154.286987125248</v>
      </c>
      <c r="F1838" s="124">
        <f t="shared" ca="1" si="123"/>
        <v>0.23950552910758427</v>
      </c>
      <c r="G1838" s="128"/>
      <c r="H1838" s="128"/>
      <c r="I1838" s="124"/>
      <c r="J1838" s="125"/>
      <c r="K1838" s="128"/>
    </row>
    <row r="1839" spans="1:11" x14ac:dyDescent="0.3">
      <c r="A1839" s="73">
        <v>41173</v>
      </c>
      <c r="B1839" s="130">
        <v>1460.150024</v>
      </c>
      <c r="C1839" s="125">
        <f t="shared" si="120"/>
        <v>1.5459816484761468E-2</v>
      </c>
      <c r="D1839" s="128">
        <f t="shared" si="121"/>
        <v>15459.816484761468</v>
      </c>
      <c r="E1839" s="128">
        <f t="shared" ca="1" si="122"/>
        <v>67154.286987125248</v>
      </c>
      <c r="F1839" s="124">
        <f t="shared" ca="1" si="123"/>
        <v>0.25555706223164876</v>
      </c>
      <c r="G1839" s="128"/>
      <c r="H1839" s="128"/>
      <c r="I1839" s="124"/>
      <c r="J1839" s="125"/>
      <c r="K1839" s="128"/>
    </row>
    <row r="1840" spans="1:11" x14ac:dyDescent="0.3">
      <c r="A1840" s="73">
        <v>41172</v>
      </c>
      <c r="B1840" s="130">
        <v>1460.26001</v>
      </c>
      <c r="C1840" s="125">
        <f t="shared" si="120"/>
        <v>1.9649201951125628E-2</v>
      </c>
      <c r="D1840" s="128">
        <f t="shared" si="121"/>
        <v>19649.201951125629</v>
      </c>
      <c r="E1840" s="128">
        <f t="shared" ca="1" si="122"/>
        <v>67154.286987125248</v>
      </c>
      <c r="F1840" s="124">
        <f t="shared" ca="1" si="123"/>
        <v>0.28495370644254359</v>
      </c>
      <c r="G1840" s="128"/>
      <c r="H1840" s="128"/>
      <c r="I1840" s="124"/>
      <c r="J1840" s="125"/>
      <c r="K1840" s="128"/>
    </row>
    <row r="1841" spans="1:11" x14ac:dyDescent="0.3">
      <c r="A1841" s="73">
        <v>41171</v>
      </c>
      <c r="B1841" s="130">
        <v>1461.0500489999999</v>
      </c>
      <c r="C1841" s="125">
        <f t="shared" si="120"/>
        <v>4.1049215087145541E-2</v>
      </c>
      <c r="D1841" s="128">
        <f t="shared" si="121"/>
        <v>41049.215087145538</v>
      </c>
      <c r="E1841" s="128">
        <f t="shared" ca="1" si="122"/>
        <v>67154.286987125248</v>
      </c>
      <c r="F1841" s="124">
        <f t="shared" ca="1" si="123"/>
        <v>0.29346822894345981</v>
      </c>
      <c r="G1841" s="128"/>
      <c r="H1841" s="128"/>
      <c r="I1841" s="124"/>
      <c r="J1841" s="125"/>
      <c r="K1841" s="128"/>
    </row>
    <row r="1842" spans="1:11" x14ac:dyDescent="0.3">
      <c r="A1842" s="73">
        <v>41170</v>
      </c>
      <c r="B1842" s="130">
        <v>1459.3199460000001</v>
      </c>
      <c r="C1842" s="125">
        <f t="shared" si="120"/>
        <v>3.8706284456041296E-2</v>
      </c>
      <c r="D1842" s="128">
        <f t="shared" si="121"/>
        <v>38706.284456041292</v>
      </c>
      <c r="E1842" s="128">
        <f t="shared" ca="1" si="122"/>
        <v>67154.286987125248</v>
      </c>
      <c r="F1842" s="124">
        <f t="shared" ca="1" si="123"/>
        <v>0.25074559763151294</v>
      </c>
      <c r="G1842" s="128"/>
      <c r="H1842" s="128"/>
      <c r="I1842" s="124"/>
      <c r="J1842" s="125"/>
      <c r="K1842" s="128"/>
    </row>
    <row r="1843" spans="1:11" x14ac:dyDescent="0.3">
      <c r="A1843" s="73">
        <v>41169</v>
      </c>
      <c r="B1843" s="130">
        <v>1461.1899410000001</v>
      </c>
      <c r="C1843" s="125">
        <f t="shared" si="120"/>
        <v>3.882465747293784E-2</v>
      </c>
      <c r="D1843" s="128">
        <f t="shared" si="121"/>
        <v>38824.657472937841</v>
      </c>
      <c r="E1843" s="128">
        <f t="shared" ca="1" si="122"/>
        <v>67154.286987125248</v>
      </c>
      <c r="F1843" s="124">
        <f t="shared" ca="1" si="123"/>
        <v>0.21554125092830212</v>
      </c>
      <c r="G1843" s="128"/>
      <c r="H1843" s="128"/>
      <c r="I1843" s="124"/>
      <c r="J1843" s="125"/>
      <c r="K1843" s="128"/>
    </row>
    <row r="1844" spans="1:11" x14ac:dyDescent="0.3">
      <c r="A1844" s="73">
        <v>41166</v>
      </c>
      <c r="B1844" s="130">
        <v>1465.7700199999999</v>
      </c>
      <c r="C1844" s="125">
        <f t="shared" si="120"/>
        <v>4.7367622936628218E-2</v>
      </c>
      <c r="D1844" s="128">
        <f t="shared" si="121"/>
        <v>47367.62293662822</v>
      </c>
      <c r="E1844" s="128">
        <f t="shared" ca="1" si="122"/>
        <v>67154.286987125248</v>
      </c>
      <c r="F1844" s="124">
        <f t="shared" ca="1" si="123"/>
        <v>0.21732599837975886</v>
      </c>
      <c r="G1844" s="128"/>
      <c r="H1844" s="128"/>
      <c r="I1844" s="124"/>
      <c r="J1844" s="125"/>
      <c r="K1844" s="128"/>
    </row>
    <row r="1845" spans="1:11" x14ac:dyDescent="0.3">
      <c r="A1845" s="73">
        <v>41165</v>
      </c>
      <c r="B1845" s="130">
        <v>1459.98999</v>
      </c>
      <c r="C1845" s="125">
        <f t="shared" si="120"/>
        <v>3.5094187375268149E-2</v>
      </c>
      <c r="D1845" s="128">
        <f t="shared" si="121"/>
        <v>35094.187375268149</v>
      </c>
      <c r="E1845" s="128">
        <f t="shared" ca="1" si="122"/>
        <v>67154.286987125248</v>
      </c>
      <c r="F1845" s="124">
        <f t="shared" ca="1" si="123"/>
        <v>0.2006397792728698</v>
      </c>
      <c r="G1845" s="128"/>
      <c r="H1845" s="128"/>
      <c r="I1845" s="124"/>
      <c r="J1845" s="125"/>
      <c r="K1845" s="128"/>
    </row>
    <row r="1846" spans="1:11" x14ac:dyDescent="0.3">
      <c r="A1846" s="73">
        <v>41164</v>
      </c>
      <c r="B1846" s="130">
        <v>1436.5600589999999</v>
      </c>
      <c r="C1846" s="125">
        <f t="shared" si="120"/>
        <v>1.9342942632651461E-2</v>
      </c>
      <c r="D1846" s="128">
        <f t="shared" si="121"/>
        <v>19342.942632651462</v>
      </c>
      <c r="E1846" s="128">
        <f t="shared" ca="1" si="122"/>
        <v>67154.286987125248</v>
      </c>
      <c r="F1846" s="124">
        <f t="shared" ca="1" si="123"/>
        <v>0.1881136346748471</v>
      </c>
      <c r="G1846" s="128"/>
      <c r="H1846" s="128"/>
      <c r="I1846" s="124"/>
      <c r="J1846" s="125"/>
      <c r="K1846" s="128"/>
    </row>
    <row r="1847" spans="1:11" x14ac:dyDescent="0.3">
      <c r="A1847" s="73">
        <v>41163</v>
      </c>
      <c r="B1847" s="130">
        <v>1433.5600589999999</v>
      </c>
      <c r="C1847" s="125">
        <f t="shared" si="120"/>
        <v>1.6392132219120059E-2</v>
      </c>
      <c r="D1847" s="128">
        <f t="shared" si="121"/>
        <v>16392.13221912006</v>
      </c>
      <c r="E1847" s="128">
        <f t="shared" ca="1" si="122"/>
        <v>67154.286987125248</v>
      </c>
      <c r="F1847" s="124">
        <f t="shared" ca="1" si="123"/>
        <v>0.20601002277775238</v>
      </c>
      <c r="G1847" s="128"/>
      <c r="H1847" s="128"/>
      <c r="I1847" s="124"/>
      <c r="J1847" s="125"/>
      <c r="K1847" s="128"/>
    </row>
    <row r="1848" spans="1:11" x14ac:dyDescent="0.3">
      <c r="A1848" s="73">
        <v>41162</v>
      </c>
      <c r="B1848" s="130">
        <v>1429.079956</v>
      </c>
      <c r="C1848" s="125">
        <f t="shared" si="120"/>
        <v>1.2720267400167851E-2</v>
      </c>
      <c r="D1848" s="128">
        <f t="shared" si="121"/>
        <v>12720.267400167852</v>
      </c>
      <c r="E1848" s="128">
        <f t="shared" ca="1" si="122"/>
        <v>67154.286987125248</v>
      </c>
      <c r="F1848" s="124">
        <f t="shared" ca="1" si="123"/>
        <v>0.21844702489810053</v>
      </c>
      <c r="G1848" s="128"/>
      <c r="H1848" s="128"/>
      <c r="I1848" s="124"/>
      <c r="J1848" s="125"/>
      <c r="K1848" s="128"/>
    </row>
    <row r="1849" spans="1:11" x14ac:dyDescent="0.3">
      <c r="A1849" s="73">
        <v>41159</v>
      </c>
      <c r="B1849" s="130">
        <v>1437.920044</v>
      </c>
      <c r="C1849" s="125">
        <f t="shared" si="120"/>
        <v>2.5562085704618598E-2</v>
      </c>
      <c r="D1849" s="128">
        <f t="shared" si="121"/>
        <v>25562.085704618599</v>
      </c>
      <c r="E1849" s="128">
        <f t="shared" ca="1" si="122"/>
        <v>67154.286987125248</v>
      </c>
      <c r="F1849" s="124">
        <f t="shared" ca="1" si="123"/>
        <v>0.23716521914589173</v>
      </c>
      <c r="G1849" s="128"/>
      <c r="H1849" s="128"/>
      <c r="I1849" s="124"/>
      <c r="J1849" s="125"/>
      <c r="K1849" s="128"/>
    </row>
    <row r="1850" spans="1:11" x14ac:dyDescent="0.3">
      <c r="A1850" s="73">
        <v>41158</v>
      </c>
      <c r="B1850" s="130">
        <v>1432.119995</v>
      </c>
      <c r="C1850" s="125">
        <f t="shared" si="120"/>
        <v>1.3180146397782311E-2</v>
      </c>
      <c r="D1850" s="128">
        <f t="shared" si="121"/>
        <v>13180.146397782311</v>
      </c>
      <c r="E1850" s="128">
        <f t="shared" ca="1" si="122"/>
        <v>67154.286987125248</v>
      </c>
      <c r="F1850" s="124">
        <f t="shared" ca="1" si="123"/>
        <v>0.24075792503674176</v>
      </c>
      <c r="G1850" s="128"/>
      <c r="H1850" s="128"/>
      <c r="I1850" s="124"/>
      <c r="J1850" s="125"/>
      <c r="K1850" s="128"/>
    </row>
    <row r="1851" spans="1:11" x14ac:dyDescent="0.3">
      <c r="A1851" s="73">
        <v>41157</v>
      </c>
      <c r="B1851" s="130">
        <v>1403.4399410000001</v>
      </c>
      <c r="C1851" s="125">
        <f t="shared" si="120"/>
        <v>-6.8853023323779405E-3</v>
      </c>
      <c r="D1851" s="128">
        <f t="shared" si="121"/>
        <v>-6885.3023323779407</v>
      </c>
      <c r="E1851" s="128">
        <f t="shared" ca="1" si="122"/>
        <v>67154.286987125248</v>
      </c>
      <c r="F1851" s="124">
        <f t="shared" ca="1" si="123"/>
        <v>0.18343866480940396</v>
      </c>
      <c r="G1851" s="128"/>
      <c r="H1851" s="128"/>
      <c r="I1851" s="124"/>
      <c r="J1851" s="125"/>
      <c r="K1851" s="128"/>
    </row>
    <row r="1852" spans="1:11" x14ac:dyDescent="0.3">
      <c r="A1852" s="73">
        <v>41156</v>
      </c>
      <c r="B1852" s="130">
        <v>1404.9399410000001</v>
      </c>
      <c r="C1852" s="125">
        <f t="shared" si="120"/>
        <v>-9.3010259662335004E-3</v>
      </c>
      <c r="D1852" s="128">
        <f t="shared" si="121"/>
        <v>-9301.0259662335011</v>
      </c>
      <c r="E1852" s="128">
        <f t="shared" ca="1" si="122"/>
        <v>67154.286987125248</v>
      </c>
      <c r="F1852" s="124">
        <f t="shared" ca="1" si="123"/>
        <v>0.1721312399765198</v>
      </c>
      <c r="G1852" s="128"/>
      <c r="H1852" s="128"/>
      <c r="I1852" s="124"/>
      <c r="J1852" s="125"/>
      <c r="K1852" s="128"/>
    </row>
    <row r="1853" spans="1:11" x14ac:dyDescent="0.3">
      <c r="A1853" s="73">
        <v>41152</v>
      </c>
      <c r="B1853" s="130">
        <v>1406.579956</v>
      </c>
      <c r="C1853" s="125">
        <f t="shared" si="120"/>
        <v>-8.1655650436980309E-3</v>
      </c>
      <c r="D1853" s="128">
        <f t="shared" si="121"/>
        <v>-8165.5650436980313</v>
      </c>
      <c r="E1853" s="128">
        <f t="shared" ca="1" si="122"/>
        <v>67154.286987125248</v>
      </c>
      <c r="F1853" s="124">
        <f t="shared" ca="1" si="123"/>
        <v>0.20711610318145701</v>
      </c>
      <c r="G1853" s="128"/>
      <c r="H1853" s="128"/>
      <c r="I1853" s="124"/>
      <c r="J1853" s="125"/>
      <c r="K1853" s="128"/>
    </row>
    <row r="1854" spans="1:11" x14ac:dyDescent="0.3">
      <c r="A1854" s="73">
        <v>41151</v>
      </c>
      <c r="B1854" s="130">
        <v>1399.4799800000001</v>
      </c>
      <c r="C1854" s="125">
        <f t="shared" si="120"/>
        <v>-1.132456138547544E-2</v>
      </c>
      <c r="D1854" s="128">
        <f t="shared" si="121"/>
        <v>-11324.561385475439</v>
      </c>
      <c r="E1854" s="128">
        <f t="shared" ca="1" si="122"/>
        <v>67154.286987125248</v>
      </c>
      <c r="F1854" s="124">
        <f t="shared" ca="1" si="123"/>
        <v>0.19209180351343091</v>
      </c>
      <c r="G1854" s="128"/>
      <c r="H1854" s="128"/>
      <c r="I1854" s="124"/>
      <c r="J1854" s="125"/>
      <c r="K1854" s="128"/>
    </row>
    <row r="1855" spans="1:11" x14ac:dyDescent="0.3">
      <c r="A1855" s="73">
        <v>41150</v>
      </c>
      <c r="B1855" s="130">
        <v>1410.48999</v>
      </c>
      <c r="C1855" s="125">
        <f t="shared" si="120"/>
        <v>3.5288900967338499E-3</v>
      </c>
      <c r="D1855" s="128">
        <f t="shared" si="121"/>
        <v>3528.89009673385</v>
      </c>
      <c r="E1855" s="128">
        <f t="shared" ca="1" si="122"/>
        <v>67154.286987125248</v>
      </c>
      <c r="F1855" s="124">
        <f t="shared" ca="1" si="123"/>
        <v>0.17109474973168082</v>
      </c>
      <c r="G1855" s="128"/>
      <c r="H1855" s="128"/>
      <c r="I1855" s="124"/>
      <c r="J1855" s="125"/>
      <c r="K1855" s="128"/>
    </row>
    <row r="1856" spans="1:11" x14ac:dyDescent="0.3">
      <c r="A1856" s="73">
        <v>41149</v>
      </c>
      <c r="B1856" s="130">
        <v>1409.3000489999999</v>
      </c>
      <c r="C1856" s="125">
        <f t="shared" si="120"/>
        <v>3.8249733202164737E-3</v>
      </c>
      <c r="D1856" s="128">
        <f t="shared" si="121"/>
        <v>3824.9733202164739</v>
      </c>
      <c r="E1856" s="128">
        <f t="shared" ca="1" si="122"/>
        <v>67154.286987125248</v>
      </c>
      <c r="F1856" s="124">
        <f t="shared" ca="1" si="123"/>
        <v>0.15621592732466505</v>
      </c>
      <c r="G1856" s="128"/>
      <c r="H1856" s="128"/>
      <c r="I1856" s="124"/>
      <c r="J1856" s="125"/>
      <c r="K1856" s="128"/>
    </row>
    <row r="1857" spans="1:11" x14ac:dyDescent="0.3">
      <c r="A1857" s="73">
        <v>41148</v>
      </c>
      <c r="B1857" s="130">
        <v>1410.4399410000001</v>
      </c>
      <c r="C1857" s="125">
        <f t="shared" si="120"/>
        <v>4.5081625140641624E-3</v>
      </c>
      <c r="D1857" s="128">
        <f t="shared" si="121"/>
        <v>4508.1625140641627</v>
      </c>
      <c r="E1857" s="128">
        <f t="shared" ca="1" si="122"/>
        <v>67154.286987125248</v>
      </c>
      <c r="F1857" s="124">
        <f t="shared" ca="1" si="123"/>
        <v>0.16284659320874417</v>
      </c>
      <c r="G1857" s="128"/>
      <c r="H1857" s="128"/>
      <c r="I1857" s="124"/>
      <c r="J1857" s="125"/>
      <c r="K1857" s="128"/>
    </row>
    <row r="1858" spans="1:11" x14ac:dyDescent="0.3">
      <c r="A1858" s="73">
        <v>41145</v>
      </c>
      <c r="B1858" s="130">
        <v>1411.130005</v>
      </c>
      <c r="C1858" s="125">
        <f t="shared" si="120"/>
        <v>3.7414625951952551E-3</v>
      </c>
      <c r="D1858" s="128">
        <f t="shared" si="121"/>
        <v>3741.4625951952553</v>
      </c>
      <c r="E1858" s="128">
        <f t="shared" ca="1" si="122"/>
        <v>67154.286987125248</v>
      </c>
      <c r="F1858" s="124">
        <f t="shared" ca="1" si="123"/>
        <v>0.16614608646571116</v>
      </c>
      <c r="G1858" s="128"/>
      <c r="H1858" s="128"/>
      <c r="I1858" s="124"/>
      <c r="J1858" s="125"/>
      <c r="K1858" s="128"/>
    </row>
    <row r="1859" spans="1:11" x14ac:dyDescent="0.3">
      <c r="A1859" s="73">
        <v>41144</v>
      </c>
      <c r="B1859" s="130">
        <v>1402.079956</v>
      </c>
      <c r="C1859" s="125">
        <f t="shared" si="120"/>
        <v>-5.1332547394278283E-4</v>
      </c>
      <c r="D1859" s="128">
        <f t="shared" si="121"/>
        <v>-513.32547394278288</v>
      </c>
      <c r="E1859" s="128">
        <f t="shared" ca="1" si="122"/>
        <v>67154.286987125248</v>
      </c>
      <c r="F1859" s="124">
        <f t="shared" ca="1" si="123"/>
        <v>0.19143431136957756</v>
      </c>
      <c r="G1859" s="128"/>
      <c r="H1859" s="128"/>
      <c r="I1859" s="124"/>
      <c r="J1859" s="125"/>
      <c r="K1859" s="128"/>
    </row>
    <row r="1860" spans="1:11" x14ac:dyDescent="0.3">
      <c r="A1860" s="73">
        <v>41143</v>
      </c>
      <c r="B1860" s="130">
        <v>1413.48999</v>
      </c>
      <c r="C1860" s="125">
        <f t="shared" si="120"/>
        <v>8.0372689257612873E-3</v>
      </c>
      <c r="D1860" s="128">
        <f t="shared" si="121"/>
        <v>8037.2689257612874</v>
      </c>
      <c r="E1860" s="128">
        <f t="shared" ca="1" si="122"/>
        <v>67154.286987125248</v>
      </c>
      <c r="F1860" s="124">
        <f t="shared" ca="1" si="123"/>
        <v>0.21929314621627172</v>
      </c>
      <c r="G1860" s="128"/>
      <c r="H1860" s="128"/>
      <c r="I1860" s="124"/>
      <c r="J1860" s="125"/>
      <c r="K1860" s="128"/>
    </row>
    <row r="1861" spans="1:11" x14ac:dyDescent="0.3">
      <c r="A1861" s="73">
        <v>41142</v>
      </c>
      <c r="B1861" s="130">
        <v>1413.170044</v>
      </c>
      <c r="C1861" s="125">
        <f t="shared" si="120"/>
        <v>8.4347723284221576E-3</v>
      </c>
      <c r="D1861" s="128">
        <f t="shared" si="121"/>
        <v>8434.7723284221574</v>
      </c>
      <c r="E1861" s="128">
        <f t="shared" ca="1" si="122"/>
        <v>67154.286987125248</v>
      </c>
      <c r="F1861" s="124">
        <f t="shared" ca="1" si="123"/>
        <v>0.20004252106064913</v>
      </c>
      <c r="G1861" s="128"/>
      <c r="H1861" s="128"/>
      <c r="I1861" s="124"/>
      <c r="J1861" s="125"/>
      <c r="K1861" s="128"/>
    </row>
    <row r="1862" spans="1:11" x14ac:dyDescent="0.3">
      <c r="A1862" s="73">
        <v>41141</v>
      </c>
      <c r="B1862" s="130">
        <v>1418.130005</v>
      </c>
      <c r="C1862" s="125">
        <f t="shared" si="120"/>
        <v>1.7142096600160528E-2</v>
      </c>
      <c r="D1862" s="128">
        <f t="shared" si="121"/>
        <v>17142.096600160527</v>
      </c>
      <c r="E1862" s="128">
        <f t="shared" ca="1" si="122"/>
        <v>67154.286987125248</v>
      </c>
      <c r="F1862" s="124">
        <f t="shared" ca="1" si="123"/>
        <v>0.22005423003510272</v>
      </c>
      <c r="G1862" s="128"/>
      <c r="H1862" s="128"/>
      <c r="I1862" s="124"/>
      <c r="J1862" s="125"/>
      <c r="K1862" s="128"/>
    </row>
    <row r="1863" spans="1:11" x14ac:dyDescent="0.3">
      <c r="A1863" s="73">
        <v>41138</v>
      </c>
      <c r="B1863" s="130">
        <v>1418.160034</v>
      </c>
      <c r="C1863" s="125">
        <f t="shared" si="120"/>
        <v>1.9532882476027025E-2</v>
      </c>
      <c r="D1863" s="128">
        <f t="shared" si="121"/>
        <v>19532.882476027025</v>
      </c>
      <c r="E1863" s="128">
        <f t="shared" ca="1" si="122"/>
        <v>67154.286987125248</v>
      </c>
      <c r="F1863" s="124">
        <f t="shared" ca="1" si="123"/>
        <v>0.26191036121724065</v>
      </c>
      <c r="G1863" s="128"/>
      <c r="H1863" s="128"/>
      <c r="I1863" s="124"/>
      <c r="J1863" s="125"/>
      <c r="K1863" s="128"/>
    </row>
    <row r="1864" spans="1:11" x14ac:dyDescent="0.3">
      <c r="A1864" s="73">
        <v>41137</v>
      </c>
      <c r="B1864" s="130">
        <v>1415.51001</v>
      </c>
      <c r="C1864" s="125">
        <f t="shared" ref="C1864:C1927" si="124">B1864/B1874-1</f>
        <v>3.7003670329670335E-2</v>
      </c>
      <c r="D1864" s="128">
        <f t="shared" ref="D1864:D1927" si="125">C1864*$B$5</f>
        <v>37003.670329670334</v>
      </c>
      <c r="E1864" s="128">
        <f t="shared" ref="E1864:E1927" ca="1" si="126">ABS(_xlfn.PERCENTILE.INC(OFFSET(D1864,0,0,Window),1-VaRLevel))</f>
        <v>67154.286987125248</v>
      </c>
      <c r="F1864" s="124">
        <f t="shared" ca="1" si="123"/>
        <v>0.25987732723074375</v>
      </c>
      <c r="G1864" s="128"/>
      <c r="H1864" s="128"/>
      <c r="I1864" s="124"/>
      <c r="J1864" s="125"/>
      <c r="K1864" s="128"/>
    </row>
    <row r="1865" spans="1:11" x14ac:dyDescent="0.3">
      <c r="A1865" s="73">
        <v>41136</v>
      </c>
      <c r="B1865" s="130">
        <v>1405.530029</v>
      </c>
      <c r="C1865" s="125">
        <f t="shared" si="124"/>
        <v>2.1965858262917859E-2</v>
      </c>
      <c r="D1865" s="128">
        <f t="shared" si="125"/>
        <v>21965.85826291786</v>
      </c>
      <c r="E1865" s="128">
        <f t="shared" ca="1" si="126"/>
        <v>67154.286987125248</v>
      </c>
      <c r="F1865" s="124">
        <f t="shared" ref="F1865:F1928" ca="1" si="127">B1865/OFFSET(B1865,250,0)-1</f>
        <v>0.23221847142134444</v>
      </c>
      <c r="G1865" s="128"/>
      <c r="H1865" s="128"/>
      <c r="I1865" s="124"/>
      <c r="J1865" s="125"/>
      <c r="K1865" s="128"/>
    </row>
    <row r="1866" spans="1:11" x14ac:dyDescent="0.3">
      <c r="A1866" s="73">
        <v>41135</v>
      </c>
      <c r="B1866" s="130">
        <v>1403.9300539999999</v>
      </c>
      <c r="C1866" s="125">
        <f t="shared" si="124"/>
        <v>1.7842204103093451E-2</v>
      </c>
      <c r="D1866" s="128">
        <f t="shared" si="125"/>
        <v>17842.204103093452</v>
      </c>
      <c r="E1866" s="128">
        <f t="shared" ca="1" si="126"/>
        <v>67154.286987125248</v>
      </c>
      <c r="F1866" s="124">
        <f t="shared" ca="1" si="127"/>
        <v>0.17592913615246197</v>
      </c>
      <c r="G1866" s="128"/>
      <c r="H1866" s="128"/>
      <c r="I1866" s="124"/>
      <c r="J1866" s="125"/>
      <c r="K1866" s="128"/>
    </row>
    <row r="1867" spans="1:11" x14ac:dyDescent="0.3">
      <c r="A1867" s="73">
        <v>41134</v>
      </c>
      <c r="B1867" s="130">
        <v>1404.1099850000001</v>
      </c>
      <c r="C1867" s="125">
        <f t="shared" si="124"/>
        <v>1.3578239612117571E-2</v>
      </c>
      <c r="D1867" s="128">
        <f t="shared" si="125"/>
        <v>13578.239612117572</v>
      </c>
      <c r="E1867" s="128">
        <f t="shared" ca="1" si="126"/>
        <v>67154.286987125248</v>
      </c>
      <c r="F1867" s="124">
        <f t="shared" ca="1" si="127"/>
        <v>0.17719404844902553</v>
      </c>
      <c r="G1867" s="128"/>
      <c r="H1867" s="128"/>
      <c r="I1867" s="124"/>
      <c r="J1867" s="125"/>
      <c r="K1867" s="128"/>
    </row>
    <row r="1868" spans="1:11" x14ac:dyDescent="0.3">
      <c r="A1868" s="73">
        <v>41131</v>
      </c>
      <c r="B1868" s="130">
        <v>1405.869995</v>
      </c>
      <c r="C1868" s="125">
        <f t="shared" si="124"/>
        <v>1.4358192757698562E-2</v>
      </c>
      <c r="D1868" s="128">
        <f t="shared" si="125"/>
        <v>14358.192757698562</v>
      </c>
      <c r="E1868" s="128">
        <f t="shared" ca="1" si="126"/>
        <v>67154.286987125248</v>
      </c>
      <c r="F1868" s="124">
        <f t="shared" ca="1" si="127"/>
        <v>0.16719109886500583</v>
      </c>
      <c r="G1868" s="128"/>
      <c r="H1868" s="128"/>
      <c r="I1868" s="124"/>
      <c r="J1868" s="125"/>
      <c r="K1868" s="128"/>
    </row>
    <row r="1869" spans="1:11" x14ac:dyDescent="0.3">
      <c r="A1869" s="73">
        <v>41130</v>
      </c>
      <c r="B1869" s="130">
        <v>1402.8000489999999</v>
      </c>
      <c r="C1869" s="125">
        <f t="shared" si="124"/>
        <v>3.1455440633881171E-2</v>
      </c>
      <c r="D1869" s="128">
        <f t="shared" si="125"/>
        <v>31455.440633881171</v>
      </c>
      <c r="E1869" s="128">
        <f t="shared" ca="1" si="126"/>
        <v>67154.286987125248</v>
      </c>
      <c r="F1869" s="124">
        <f t="shared" ca="1" si="127"/>
        <v>0.19001363984797837</v>
      </c>
      <c r="G1869" s="128"/>
      <c r="H1869" s="128"/>
      <c r="I1869" s="124"/>
      <c r="J1869" s="125"/>
      <c r="K1869" s="128"/>
    </row>
    <row r="1870" spans="1:11" x14ac:dyDescent="0.3">
      <c r="A1870" s="73">
        <v>41129</v>
      </c>
      <c r="B1870" s="130">
        <v>1402.219971</v>
      </c>
      <c r="C1870" s="125">
        <f t="shared" si="124"/>
        <v>4.8083142320185512E-2</v>
      </c>
      <c r="D1870" s="128">
        <f t="shared" si="125"/>
        <v>48083.142320185514</v>
      </c>
      <c r="E1870" s="128">
        <f t="shared" ca="1" si="126"/>
        <v>69226.546142499676</v>
      </c>
      <c r="F1870" s="124">
        <f t="shared" ca="1" si="127"/>
        <v>0.19578042115508065</v>
      </c>
      <c r="G1870" s="128"/>
      <c r="H1870" s="128"/>
      <c r="I1870" s="124"/>
      <c r="J1870" s="125"/>
      <c r="K1870" s="128"/>
    </row>
    <row r="1871" spans="1:11" x14ac:dyDescent="0.3">
      <c r="A1871" s="73">
        <v>41128</v>
      </c>
      <c r="B1871" s="130">
        <v>1401.349976</v>
      </c>
      <c r="C1871" s="125">
        <f t="shared" si="124"/>
        <v>4.7104119539461697E-2</v>
      </c>
      <c r="D1871" s="128">
        <f t="shared" si="125"/>
        <v>47104.119539461695</v>
      </c>
      <c r="E1871" s="128">
        <f t="shared" ca="1" si="126"/>
        <v>78500.25381876035</v>
      </c>
      <c r="F1871" s="124">
        <f t="shared" ca="1" si="127"/>
        <v>0.25035686810417168</v>
      </c>
      <c r="G1871" s="128"/>
      <c r="H1871" s="128"/>
      <c r="I1871" s="124"/>
      <c r="J1871" s="125"/>
      <c r="K1871" s="128"/>
    </row>
    <row r="1872" spans="1:11" x14ac:dyDescent="0.3">
      <c r="A1872" s="73">
        <v>41127</v>
      </c>
      <c r="B1872" s="130">
        <v>1394.2299800000001</v>
      </c>
      <c r="C1872" s="125">
        <f t="shared" si="124"/>
        <v>3.2365281041890848E-2</v>
      </c>
      <c r="D1872" s="128">
        <f t="shared" si="125"/>
        <v>32365.281041890848</v>
      </c>
      <c r="E1872" s="128">
        <f t="shared" ca="1" si="126"/>
        <v>87453.458856530589</v>
      </c>
      <c r="F1872" s="124">
        <f t="shared" ca="1" si="127"/>
        <v>0.18907827135913813</v>
      </c>
      <c r="G1872" s="128"/>
      <c r="H1872" s="128"/>
      <c r="I1872" s="124"/>
      <c r="J1872" s="125"/>
      <c r="K1872" s="128"/>
    </row>
    <row r="1873" spans="1:11" x14ac:dyDescent="0.3">
      <c r="A1873" s="73">
        <v>41124</v>
      </c>
      <c r="B1873" s="130">
        <v>1390.98999</v>
      </c>
      <c r="C1873" s="125">
        <f t="shared" si="124"/>
        <v>2.0790186321704374E-2</v>
      </c>
      <c r="D1873" s="128">
        <f t="shared" si="125"/>
        <v>20790.186321704372</v>
      </c>
      <c r="E1873" s="128">
        <f t="shared" ca="1" si="126"/>
        <v>93226.241840542003</v>
      </c>
      <c r="F1873" s="124">
        <f t="shared" ca="1" si="127"/>
        <v>0.24255448024907067</v>
      </c>
      <c r="G1873" s="128"/>
      <c r="H1873" s="128"/>
      <c r="I1873" s="124"/>
      <c r="J1873" s="125"/>
      <c r="K1873" s="128"/>
    </row>
    <row r="1874" spans="1:11" x14ac:dyDescent="0.3">
      <c r="A1874" s="73">
        <v>41123</v>
      </c>
      <c r="B1874" s="130">
        <v>1365</v>
      </c>
      <c r="C1874" s="125">
        <f t="shared" si="124"/>
        <v>-8.3617335990168185E-3</v>
      </c>
      <c r="D1874" s="128">
        <f t="shared" si="125"/>
        <v>-8361.7335990168176</v>
      </c>
      <c r="E1874" s="128">
        <f t="shared" ca="1" si="126"/>
        <v>109270.69132362079</v>
      </c>
      <c r="F1874" s="124">
        <f t="shared" ca="1" si="127"/>
        <v>0.13808800739512073</v>
      </c>
      <c r="G1874" s="128"/>
      <c r="H1874" s="128"/>
      <c r="I1874" s="124"/>
      <c r="J1874" s="125"/>
      <c r="K1874" s="128"/>
    </row>
    <row r="1875" spans="1:11" x14ac:dyDescent="0.3">
      <c r="A1875" s="73">
        <v>41122</v>
      </c>
      <c r="B1875" s="130">
        <v>1375.3199460000001</v>
      </c>
      <c r="C1875" s="125">
        <f t="shared" si="124"/>
        <v>1.8501995558970474E-3</v>
      </c>
      <c r="D1875" s="128">
        <f t="shared" si="125"/>
        <v>1850.1995558970475</v>
      </c>
      <c r="E1875" s="128">
        <f t="shared" ca="1" si="126"/>
        <v>114095.73320934507</v>
      </c>
      <c r="F1875" s="124">
        <f t="shared" ca="1" si="127"/>
        <v>0.14603315463747135</v>
      </c>
      <c r="G1875" s="128"/>
      <c r="H1875" s="128"/>
      <c r="I1875" s="124"/>
      <c r="J1875" s="125"/>
      <c r="K1875" s="128"/>
    </row>
    <row r="1876" spans="1:11" x14ac:dyDescent="0.3">
      <c r="A1876" s="73">
        <v>41121</v>
      </c>
      <c r="B1876" s="130">
        <v>1379.3199460000001</v>
      </c>
      <c r="C1876" s="125">
        <f t="shared" si="124"/>
        <v>1.1476311347351276E-2</v>
      </c>
      <c r="D1876" s="128">
        <f t="shared" si="125"/>
        <v>11476.311347351275</v>
      </c>
      <c r="E1876" s="128">
        <f t="shared" ca="1" si="126"/>
        <v>114095.73320934507</v>
      </c>
      <c r="F1876" s="124">
        <f t="shared" ca="1" si="127"/>
        <v>9.4403084254808256E-2</v>
      </c>
      <c r="G1876" s="128"/>
      <c r="H1876" s="128"/>
      <c r="I1876" s="124"/>
      <c r="J1876" s="125"/>
      <c r="K1876" s="128"/>
    </row>
    <row r="1877" spans="1:11" x14ac:dyDescent="0.3">
      <c r="A1877" s="73">
        <v>41120</v>
      </c>
      <c r="B1877" s="130">
        <v>1385.3000489999999</v>
      </c>
      <c r="C1877" s="125">
        <f t="shared" si="124"/>
        <v>2.3388813605661696E-2</v>
      </c>
      <c r="D1877" s="128">
        <f t="shared" si="125"/>
        <v>23388.813605661697</v>
      </c>
      <c r="E1877" s="128">
        <f t="shared" ca="1" si="126"/>
        <v>114095.73320934507</v>
      </c>
      <c r="F1877" s="124">
        <f t="shared" ca="1" si="127"/>
        <v>0.1046608945987928</v>
      </c>
      <c r="G1877" s="128"/>
      <c r="H1877" s="128"/>
      <c r="I1877" s="124"/>
      <c r="J1877" s="125"/>
      <c r="K1877" s="128"/>
    </row>
    <row r="1878" spans="1:11" x14ac:dyDescent="0.3">
      <c r="A1878" s="73">
        <v>41117</v>
      </c>
      <c r="B1878" s="130">
        <v>1385.969971</v>
      </c>
      <c r="C1878" s="125">
        <f t="shared" si="124"/>
        <v>2.1514130055049652E-2</v>
      </c>
      <c r="D1878" s="128">
        <f t="shared" si="125"/>
        <v>21514.130055049653</v>
      </c>
      <c r="E1878" s="128">
        <f t="shared" ca="1" si="126"/>
        <v>114095.73320934507</v>
      </c>
      <c r="F1878" s="124">
        <f t="shared" ca="1" si="127"/>
        <v>7.6950001196675721E-2</v>
      </c>
      <c r="G1878" s="128"/>
      <c r="H1878" s="128"/>
      <c r="I1878" s="124"/>
      <c r="J1878" s="125"/>
      <c r="K1878" s="128"/>
    </row>
    <row r="1879" spans="1:11" x14ac:dyDescent="0.3">
      <c r="A1879" s="73">
        <v>41116</v>
      </c>
      <c r="B1879" s="130">
        <v>1360.0200199999999</v>
      </c>
      <c r="C1879" s="125">
        <f t="shared" si="124"/>
        <v>1.8924757867146536E-2</v>
      </c>
      <c r="D1879" s="128">
        <f t="shared" si="125"/>
        <v>18924.757867146534</v>
      </c>
      <c r="E1879" s="128">
        <f t="shared" ca="1" si="126"/>
        <v>114095.73320934507</v>
      </c>
      <c r="F1879" s="124">
        <f t="shared" ca="1" si="127"/>
        <v>5.2418972265956043E-2</v>
      </c>
      <c r="G1879" s="128"/>
      <c r="H1879" s="128"/>
      <c r="I1879" s="124"/>
      <c r="J1879" s="125"/>
      <c r="K1879" s="128"/>
    </row>
    <row r="1880" spans="1:11" x14ac:dyDescent="0.3">
      <c r="A1880" s="73">
        <v>41115</v>
      </c>
      <c r="B1880" s="130">
        <v>1337.8900149999999</v>
      </c>
      <c r="C1880" s="125">
        <f t="shared" si="124"/>
        <v>-2.6537971076343592E-3</v>
      </c>
      <c r="D1880" s="128">
        <f t="shared" si="125"/>
        <v>-2653.7971076343592</v>
      </c>
      <c r="E1880" s="128">
        <f t="shared" ca="1" si="126"/>
        <v>114095.73320934507</v>
      </c>
      <c r="F1880" s="124">
        <f t="shared" ca="1" si="127"/>
        <v>2.8615997709562135E-2</v>
      </c>
      <c r="G1880" s="128"/>
      <c r="H1880" s="128"/>
      <c r="I1880" s="124"/>
      <c r="J1880" s="125"/>
      <c r="K1880" s="128"/>
    </row>
    <row r="1881" spans="1:11" x14ac:dyDescent="0.3">
      <c r="A1881" s="73">
        <v>41114</v>
      </c>
      <c r="B1881" s="130">
        <v>1338.3100589999999</v>
      </c>
      <c r="C1881" s="125">
        <f t="shared" si="124"/>
        <v>-2.355559250904804E-3</v>
      </c>
      <c r="D1881" s="128">
        <f t="shared" si="125"/>
        <v>-2355.5592509048038</v>
      </c>
      <c r="E1881" s="128">
        <f t="shared" ca="1" si="126"/>
        <v>114095.73320934507</v>
      </c>
      <c r="F1881" s="124">
        <f t="shared" ca="1" si="127"/>
        <v>2.5611387638673877E-2</v>
      </c>
      <c r="G1881" s="128"/>
      <c r="H1881" s="128"/>
      <c r="I1881" s="124"/>
      <c r="J1881" s="125"/>
      <c r="K1881" s="128"/>
    </row>
    <row r="1882" spans="1:11" x14ac:dyDescent="0.3">
      <c r="A1882" s="73">
        <v>41113</v>
      </c>
      <c r="B1882" s="130">
        <v>1350.5200199999999</v>
      </c>
      <c r="C1882" s="125">
        <f t="shared" si="124"/>
        <v>-1.4343796163589495E-3</v>
      </c>
      <c r="D1882" s="128">
        <f t="shared" si="125"/>
        <v>-1434.3796163589495</v>
      </c>
      <c r="E1882" s="128">
        <f t="shared" ca="1" si="126"/>
        <v>114095.73320934507</v>
      </c>
      <c r="F1882" s="124">
        <f t="shared" ca="1" si="127"/>
        <v>1.394963723818532E-2</v>
      </c>
      <c r="G1882" s="128"/>
      <c r="H1882" s="128"/>
      <c r="I1882" s="124"/>
      <c r="J1882" s="125"/>
      <c r="K1882" s="128"/>
    </row>
    <row r="1883" spans="1:11" x14ac:dyDescent="0.3">
      <c r="A1883" s="73">
        <v>41110</v>
      </c>
      <c r="B1883" s="130">
        <v>1362.660034</v>
      </c>
      <c r="C1883" s="125">
        <f t="shared" si="124"/>
        <v>5.8906750538161301E-3</v>
      </c>
      <c r="D1883" s="128">
        <f t="shared" si="125"/>
        <v>5890.6750538161305</v>
      </c>
      <c r="E1883" s="128">
        <f t="shared" ca="1" si="126"/>
        <v>114095.73320934507</v>
      </c>
      <c r="F1883" s="124">
        <f t="shared" ca="1" si="127"/>
        <v>1.8864522989102905E-2</v>
      </c>
      <c r="G1883" s="128"/>
      <c r="H1883" s="128"/>
      <c r="I1883" s="124"/>
      <c r="J1883" s="125"/>
      <c r="K1883" s="128"/>
    </row>
    <row r="1884" spans="1:11" x14ac:dyDescent="0.3">
      <c r="A1884" s="73">
        <v>41109</v>
      </c>
      <c r="B1884" s="130">
        <v>1376.51001</v>
      </c>
      <c r="C1884" s="125">
        <f t="shared" si="124"/>
        <v>6.529822231468696E-3</v>
      </c>
      <c r="D1884" s="128">
        <f t="shared" si="125"/>
        <v>6529.8222314686964</v>
      </c>
      <c r="E1884" s="128">
        <f t="shared" ca="1" si="126"/>
        <v>114095.73320934507</v>
      </c>
      <c r="F1884" s="124">
        <f t="shared" ca="1" si="127"/>
        <v>2.3412283484077756E-2</v>
      </c>
      <c r="G1884" s="128"/>
      <c r="H1884" s="128"/>
      <c r="I1884" s="124"/>
      <c r="J1884" s="125"/>
      <c r="K1884" s="128"/>
    </row>
    <row r="1885" spans="1:11" x14ac:dyDescent="0.3">
      <c r="A1885" s="73">
        <v>41108</v>
      </c>
      <c r="B1885" s="130">
        <v>1372.780029</v>
      </c>
      <c r="C1885" s="125">
        <f t="shared" si="124"/>
        <v>-9.0245482740480831E-4</v>
      </c>
      <c r="D1885" s="128">
        <f t="shared" si="125"/>
        <v>-902.45482740480827</v>
      </c>
      <c r="E1885" s="128">
        <f t="shared" ca="1" si="126"/>
        <v>114095.73320934507</v>
      </c>
      <c r="F1885" s="124">
        <f t="shared" ca="1" si="127"/>
        <v>2.1565693513380779E-2</v>
      </c>
      <c r="G1885" s="128"/>
      <c r="H1885" s="128"/>
      <c r="I1885" s="124"/>
      <c r="J1885" s="125"/>
      <c r="K1885" s="128"/>
    </row>
    <row r="1886" spans="1:11" x14ac:dyDescent="0.3">
      <c r="A1886" s="73">
        <v>41107</v>
      </c>
      <c r="B1886" s="130">
        <v>1363.670044</v>
      </c>
      <c r="C1886" s="125">
        <f t="shared" si="124"/>
        <v>-1.3474569842223394E-3</v>
      </c>
      <c r="D1886" s="128">
        <f t="shared" si="125"/>
        <v>-1347.4569842223393</v>
      </c>
      <c r="E1886" s="128">
        <f t="shared" ca="1" si="126"/>
        <v>114095.73320934507</v>
      </c>
      <c r="F1886" s="124">
        <f t="shared" ca="1" si="127"/>
        <v>2.8532914205423809E-2</v>
      </c>
      <c r="G1886" s="128"/>
      <c r="H1886" s="128"/>
      <c r="I1886" s="124"/>
      <c r="J1886" s="125"/>
      <c r="K1886" s="128"/>
    </row>
    <row r="1887" spans="1:11" x14ac:dyDescent="0.3">
      <c r="A1887" s="73">
        <v>41106</v>
      </c>
      <c r="B1887" s="130">
        <v>1353.6400149999999</v>
      </c>
      <c r="C1887" s="125">
        <f t="shared" si="124"/>
        <v>-6.2547856252843648E-3</v>
      </c>
      <c r="D1887" s="128">
        <f t="shared" si="125"/>
        <v>-6254.7856252843649</v>
      </c>
      <c r="E1887" s="128">
        <f t="shared" ca="1" si="126"/>
        <v>114095.73320934507</v>
      </c>
      <c r="F1887" s="124">
        <f t="shared" ca="1" si="127"/>
        <v>2.0282978002803542E-2</v>
      </c>
      <c r="G1887" s="128"/>
      <c r="H1887" s="128"/>
      <c r="I1887" s="124"/>
      <c r="J1887" s="125"/>
      <c r="K1887" s="128"/>
    </row>
    <row r="1888" spans="1:11" x14ac:dyDescent="0.3">
      <c r="A1888" s="73">
        <v>41103</v>
      </c>
      <c r="B1888" s="130">
        <v>1356.780029</v>
      </c>
      <c r="C1888" s="125">
        <f t="shared" si="124"/>
        <v>2.0872200374694616E-2</v>
      </c>
      <c r="D1888" s="128">
        <f t="shared" si="125"/>
        <v>20872.200374694617</v>
      </c>
      <c r="E1888" s="128">
        <f t="shared" ca="1" si="126"/>
        <v>114095.73320934507</v>
      </c>
      <c r="F1888" s="124">
        <f t="shared" ca="1" si="127"/>
        <v>3.9327805429847817E-2</v>
      </c>
      <c r="G1888" s="128"/>
      <c r="H1888" s="128"/>
      <c r="I1888" s="124"/>
      <c r="J1888" s="125"/>
      <c r="K1888" s="128"/>
    </row>
    <row r="1889" spans="1:11" x14ac:dyDescent="0.3">
      <c r="A1889" s="73">
        <v>41102</v>
      </c>
      <c r="B1889" s="130">
        <v>1334.76001</v>
      </c>
      <c r="C1889" s="125">
        <f t="shared" si="124"/>
        <v>2.1849563032165786E-3</v>
      </c>
      <c r="D1889" s="128">
        <f t="shared" si="125"/>
        <v>2184.9563032165788</v>
      </c>
      <c r="E1889" s="128">
        <f t="shared" ca="1" si="126"/>
        <v>114095.73320934507</v>
      </c>
      <c r="F1889" s="124">
        <f t="shared" ca="1" si="127"/>
        <v>1.4147427164122872E-2</v>
      </c>
      <c r="G1889" s="128"/>
      <c r="H1889" s="128"/>
      <c r="I1889" s="124"/>
      <c r="J1889" s="125"/>
      <c r="K1889" s="128"/>
    </row>
    <row r="1890" spans="1:11" x14ac:dyDescent="0.3">
      <c r="A1890" s="73">
        <v>41101</v>
      </c>
      <c r="B1890" s="130">
        <v>1341.4499510000001</v>
      </c>
      <c r="C1890" s="125">
        <f t="shared" si="124"/>
        <v>1.6257669499448291E-2</v>
      </c>
      <c r="D1890" s="128">
        <f t="shared" si="125"/>
        <v>16257.669499448291</v>
      </c>
      <c r="E1890" s="128">
        <f t="shared" ca="1" si="126"/>
        <v>114095.73320934507</v>
      </c>
      <c r="F1890" s="124">
        <f t="shared" ca="1" si="127"/>
        <v>2.4891666952759461E-2</v>
      </c>
      <c r="G1890" s="128"/>
      <c r="H1890" s="128"/>
      <c r="I1890" s="124"/>
      <c r="J1890" s="125"/>
      <c r="K1890" s="128"/>
    </row>
    <row r="1891" spans="1:11" x14ac:dyDescent="0.3">
      <c r="A1891" s="73">
        <v>41100</v>
      </c>
      <c r="B1891" s="130">
        <v>1341.469971</v>
      </c>
      <c r="C1891" s="125">
        <f t="shared" si="124"/>
        <v>2.1123223070801611E-2</v>
      </c>
      <c r="D1891" s="128">
        <f t="shared" si="125"/>
        <v>21123.22307080161</v>
      </c>
      <c r="E1891" s="128">
        <f t="shared" ca="1" si="126"/>
        <v>114095.73320934507</v>
      </c>
      <c r="F1891" s="124">
        <f t="shared" ca="1" si="127"/>
        <v>1.8023556235530425E-2</v>
      </c>
      <c r="G1891" s="128"/>
      <c r="H1891" s="128"/>
      <c r="I1891" s="124"/>
      <c r="J1891" s="125"/>
      <c r="K1891" s="128"/>
    </row>
    <row r="1892" spans="1:11" x14ac:dyDescent="0.3">
      <c r="A1892" s="73">
        <v>41099</v>
      </c>
      <c r="B1892" s="130">
        <v>1352.459961</v>
      </c>
      <c r="C1892" s="125">
        <f t="shared" si="124"/>
        <v>1.3063430314700586E-2</v>
      </c>
      <c r="D1892" s="128">
        <f t="shared" si="125"/>
        <v>13063.430314700587</v>
      </c>
      <c r="E1892" s="128">
        <f t="shared" ca="1" si="126"/>
        <v>114095.73320934507</v>
      </c>
      <c r="F1892" s="124">
        <f t="shared" ca="1" si="127"/>
        <v>2.9551433845443675E-2</v>
      </c>
      <c r="G1892" s="128"/>
      <c r="H1892" s="128"/>
      <c r="I1892" s="124"/>
      <c r="J1892" s="125"/>
      <c r="K1892" s="128"/>
    </row>
    <row r="1893" spans="1:11" x14ac:dyDescent="0.3">
      <c r="A1893" s="73">
        <v>41096</v>
      </c>
      <c r="B1893" s="130">
        <v>1354.6800539999999</v>
      </c>
      <c r="C1893" s="125">
        <f t="shared" si="124"/>
        <v>2.2006656894277166E-2</v>
      </c>
      <c r="D1893" s="128">
        <f t="shared" si="125"/>
        <v>22006.656894277166</v>
      </c>
      <c r="E1893" s="128">
        <f t="shared" ca="1" si="126"/>
        <v>114095.73320934507</v>
      </c>
      <c r="F1893" s="124">
        <f t="shared" ca="1" si="127"/>
        <v>2.6669443699228079E-2</v>
      </c>
      <c r="G1893" s="128"/>
      <c r="H1893" s="128"/>
      <c r="I1893" s="124"/>
      <c r="J1893" s="125"/>
      <c r="K1893" s="128"/>
    </row>
    <row r="1894" spans="1:11" x14ac:dyDescent="0.3">
      <c r="A1894" s="73">
        <v>41095</v>
      </c>
      <c r="B1894" s="130">
        <v>1367.579956</v>
      </c>
      <c r="C1894" s="125">
        <f t="shared" si="124"/>
        <v>8.7704530663033076E-3</v>
      </c>
      <c r="D1894" s="128">
        <f t="shared" si="125"/>
        <v>8770.4530663033074</v>
      </c>
      <c r="E1894" s="128">
        <f t="shared" ca="1" si="126"/>
        <v>114095.73320934507</v>
      </c>
      <c r="F1894" s="124">
        <f t="shared" ca="1" si="127"/>
        <v>1.7696015875052318E-2</v>
      </c>
      <c r="G1894" s="128"/>
      <c r="H1894" s="128"/>
      <c r="I1894" s="124"/>
      <c r="J1894" s="125"/>
      <c r="K1894" s="128"/>
    </row>
    <row r="1895" spans="1:11" x14ac:dyDescent="0.3">
      <c r="A1895" s="73">
        <v>41093</v>
      </c>
      <c r="B1895" s="130">
        <v>1374.0200199999999</v>
      </c>
      <c r="C1895" s="125">
        <f t="shared" si="124"/>
        <v>1.1811691067787233E-2</v>
      </c>
      <c r="D1895" s="128">
        <f t="shared" si="125"/>
        <v>11811.691067787233</v>
      </c>
      <c r="E1895" s="128">
        <f t="shared" ca="1" si="126"/>
        <v>114095.73320934507</v>
      </c>
      <c r="F1895" s="124">
        <f t="shared" ca="1" si="127"/>
        <v>1.537078187268337E-2</v>
      </c>
      <c r="G1895" s="128"/>
      <c r="H1895" s="128"/>
      <c r="I1895" s="124"/>
      <c r="J1895" s="125"/>
      <c r="K1895" s="128"/>
    </row>
    <row r="1896" spans="1:11" x14ac:dyDescent="0.3">
      <c r="A1896" s="73">
        <v>41092</v>
      </c>
      <c r="B1896" s="130">
        <v>1365.51001</v>
      </c>
      <c r="C1896" s="125">
        <f t="shared" si="124"/>
        <v>1.5415146383022327E-2</v>
      </c>
      <c r="D1896" s="128">
        <f t="shared" si="125"/>
        <v>15415.146383022327</v>
      </c>
      <c r="E1896" s="128">
        <f t="shared" ca="1" si="126"/>
        <v>114095.73320934507</v>
      </c>
      <c r="F1896" s="124">
        <f t="shared" ca="1" si="127"/>
        <v>1.9630859432576253E-2</v>
      </c>
      <c r="G1896" s="128"/>
      <c r="H1896" s="128"/>
      <c r="I1896" s="124"/>
      <c r="J1896" s="125"/>
      <c r="K1896" s="128"/>
    </row>
    <row r="1897" spans="1:11" x14ac:dyDescent="0.3">
      <c r="A1897" s="73">
        <v>41089</v>
      </c>
      <c r="B1897" s="130">
        <v>1362.160034</v>
      </c>
      <c r="C1897" s="125">
        <f t="shared" si="124"/>
        <v>1.4387468714943008E-2</v>
      </c>
      <c r="D1897" s="128">
        <f t="shared" si="125"/>
        <v>14387.468714943008</v>
      </c>
      <c r="E1897" s="128">
        <f t="shared" ca="1" si="126"/>
        <v>114095.73320934507</v>
      </c>
      <c r="F1897" s="124">
        <f t="shared" ca="1" si="127"/>
        <v>1.8148136536355608E-2</v>
      </c>
      <c r="G1897" s="128"/>
      <c r="H1897" s="128"/>
      <c r="I1897" s="124"/>
      <c r="J1897" s="125"/>
      <c r="K1897" s="128"/>
    </row>
    <row r="1898" spans="1:11" x14ac:dyDescent="0.3">
      <c r="A1898" s="73">
        <v>41088</v>
      </c>
      <c r="B1898" s="130">
        <v>1329.040039</v>
      </c>
      <c r="C1898" s="125">
        <f t="shared" si="124"/>
        <v>-4.509593039070392E-5</v>
      </c>
      <c r="D1898" s="128">
        <f t="shared" si="125"/>
        <v>-45.09593039070392</v>
      </c>
      <c r="E1898" s="128">
        <f t="shared" ca="1" si="126"/>
        <v>114095.73320934507</v>
      </c>
      <c r="F1898" s="124">
        <f t="shared" ca="1" si="127"/>
        <v>-7.9347933826009465E-3</v>
      </c>
      <c r="G1898" s="128"/>
      <c r="H1898" s="128"/>
      <c r="I1898" s="124"/>
      <c r="J1898" s="125"/>
      <c r="K1898" s="128"/>
    </row>
    <row r="1899" spans="1:11" x14ac:dyDescent="0.3">
      <c r="A1899" s="73">
        <v>41087</v>
      </c>
      <c r="B1899" s="130">
        <v>1331.849976</v>
      </c>
      <c r="C1899" s="125">
        <f t="shared" si="124"/>
        <v>1.2906098606313421E-2</v>
      </c>
      <c r="D1899" s="128">
        <f t="shared" si="125"/>
        <v>12906.098606313421</v>
      </c>
      <c r="E1899" s="128">
        <f t="shared" ca="1" si="126"/>
        <v>114095.73320934507</v>
      </c>
      <c r="F1899" s="124">
        <f t="shared" ca="1" si="127"/>
        <v>8.4882790712652589E-3</v>
      </c>
      <c r="G1899" s="128"/>
      <c r="H1899" s="128"/>
      <c r="I1899" s="124"/>
      <c r="J1899" s="125"/>
      <c r="K1899" s="128"/>
    </row>
    <row r="1900" spans="1:11" x14ac:dyDescent="0.3">
      <c r="A1900" s="73">
        <v>41086</v>
      </c>
      <c r="B1900" s="130">
        <v>1319.98999</v>
      </c>
      <c r="C1900" s="125">
        <f t="shared" si="124"/>
        <v>-3.1642705894434631E-3</v>
      </c>
      <c r="D1900" s="128">
        <f t="shared" si="125"/>
        <v>-3164.270589443463</v>
      </c>
      <c r="E1900" s="128">
        <f t="shared" ca="1" si="126"/>
        <v>114095.73320934507</v>
      </c>
      <c r="F1900" s="124">
        <f t="shared" ca="1" si="127"/>
        <v>9.6220433321227983E-3</v>
      </c>
      <c r="G1900" s="128"/>
      <c r="H1900" s="128"/>
      <c r="I1900" s="124"/>
      <c r="J1900" s="125"/>
      <c r="K1900" s="128"/>
    </row>
    <row r="1901" spans="1:11" x14ac:dyDescent="0.3">
      <c r="A1901" s="73">
        <v>41085</v>
      </c>
      <c r="B1901" s="130">
        <v>1313.719971</v>
      </c>
      <c r="C1901" s="125">
        <f t="shared" si="124"/>
        <v>3.659414027023411E-3</v>
      </c>
      <c r="D1901" s="128">
        <f t="shared" si="125"/>
        <v>3659.4140270234111</v>
      </c>
      <c r="E1901" s="128">
        <f t="shared" ca="1" si="126"/>
        <v>114095.73320934507</v>
      </c>
      <c r="F1901" s="124">
        <f t="shared" ca="1" si="127"/>
        <v>1.3149009710599957E-2</v>
      </c>
      <c r="G1901" s="128"/>
      <c r="H1901" s="128"/>
      <c r="I1901" s="124"/>
      <c r="J1901" s="125"/>
      <c r="K1901" s="128"/>
    </row>
    <row r="1902" spans="1:11" x14ac:dyDescent="0.3">
      <c r="A1902" s="73">
        <v>41082</v>
      </c>
      <c r="B1902" s="130">
        <v>1335.0200199999999</v>
      </c>
      <c r="C1902" s="125">
        <f t="shared" si="124"/>
        <v>7.0606232065075769E-3</v>
      </c>
      <c r="D1902" s="128">
        <f t="shared" si="125"/>
        <v>7060.6232065075765</v>
      </c>
      <c r="E1902" s="128">
        <f t="shared" ca="1" si="126"/>
        <v>114095.73320934507</v>
      </c>
      <c r="F1902" s="124">
        <f t="shared" ca="1" si="127"/>
        <v>4.2902933387759079E-2</v>
      </c>
      <c r="G1902" s="128"/>
      <c r="H1902" s="128"/>
      <c r="I1902" s="124"/>
      <c r="J1902" s="125"/>
      <c r="K1902" s="128"/>
    </row>
    <row r="1903" spans="1:11" x14ac:dyDescent="0.3">
      <c r="A1903" s="73">
        <v>41081</v>
      </c>
      <c r="B1903" s="130">
        <v>1325.51001</v>
      </c>
      <c r="C1903" s="125">
        <f t="shared" si="124"/>
        <v>8.0000761070431192E-3</v>
      </c>
      <c r="D1903" s="128">
        <f t="shared" si="125"/>
        <v>8000.076107043119</v>
      </c>
      <c r="E1903" s="128">
        <f t="shared" ca="1" si="126"/>
        <v>114095.73320934507</v>
      </c>
      <c r="F1903" s="124">
        <f t="shared" ca="1" si="127"/>
        <v>4.4984083885230008E-2</v>
      </c>
      <c r="G1903" s="128"/>
      <c r="H1903" s="128"/>
      <c r="I1903" s="124"/>
      <c r="J1903" s="125"/>
      <c r="K1903" s="128"/>
    </row>
    <row r="1904" spans="1:11" x14ac:dyDescent="0.3">
      <c r="A1904" s="73">
        <v>41080</v>
      </c>
      <c r="B1904" s="130">
        <v>1355.6899410000001</v>
      </c>
      <c r="C1904" s="125">
        <f t="shared" si="124"/>
        <v>3.0841008756393062E-2</v>
      </c>
      <c r="D1904" s="128">
        <f t="shared" si="125"/>
        <v>30841.008756393061</v>
      </c>
      <c r="E1904" s="128">
        <f t="shared" ca="1" si="126"/>
        <v>114095.73320934507</v>
      </c>
      <c r="F1904" s="124">
        <f t="shared" ca="1" si="127"/>
        <v>5.6244597584729217E-2</v>
      </c>
      <c r="G1904" s="128"/>
      <c r="H1904" s="128"/>
      <c r="I1904" s="124"/>
      <c r="J1904" s="125"/>
      <c r="K1904" s="128"/>
    </row>
    <row r="1905" spans="1:11" x14ac:dyDescent="0.3">
      <c r="A1905" s="73">
        <v>41079</v>
      </c>
      <c r="B1905" s="130">
        <v>1357.9799800000001</v>
      </c>
      <c r="C1905" s="125">
        <f t="shared" si="124"/>
        <v>5.6382714896927366E-2</v>
      </c>
      <c r="D1905" s="128">
        <f t="shared" si="125"/>
        <v>56382.714896927369</v>
      </c>
      <c r="E1905" s="128">
        <f t="shared" ca="1" si="126"/>
        <v>114095.73320934507</v>
      </c>
      <c r="F1905" s="124">
        <f t="shared" ca="1" si="127"/>
        <v>5.503672030583262E-2</v>
      </c>
      <c r="G1905" s="128"/>
      <c r="H1905" s="128"/>
      <c r="I1905" s="124"/>
      <c r="J1905" s="125"/>
      <c r="K1905" s="128"/>
    </row>
    <row r="1906" spans="1:11" x14ac:dyDescent="0.3">
      <c r="A1906" s="73">
        <v>41078</v>
      </c>
      <c r="B1906" s="130">
        <v>1344.780029</v>
      </c>
      <c r="C1906" s="125">
        <f t="shared" si="124"/>
        <v>5.2105315516056461E-2</v>
      </c>
      <c r="D1906" s="128">
        <f t="shared" si="125"/>
        <v>52105.315516056464</v>
      </c>
      <c r="E1906" s="128">
        <f t="shared" ca="1" si="126"/>
        <v>114095.73320934507</v>
      </c>
      <c r="F1906" s="124">
        <f t="shared" ca="1" si="127"/>
        <v>3.8023348338530605E-2</v>
      </c>
      <c r="G1906" s="128"/>
      <c r="H1906" s="128"/>
      <c r="I1906" s="124"/>
      <c r="J1906" s="125"/>
      <c r="K1906" s="128"/>
    </row>
    <row r="1907" spans="1:11" x14ac:dyDescent="0.3">
      <c r="A1907" s="73">
        <v>41075</v>
      </c>
      <c r="B1907" s="130">
        <v>1342.839966</v>
      </c>
      <c r="C1907" s="125">
        <f t="shared" si="124"/>
        <v>5.0702579749146715E-2</v>
      </c>
      <c r="D1907" s="128">
        <f t="shared" si="125"/>
        <v>50702.579749146716</v>
      </c>
      <c r="E1907" s="128">
        <f t="shared" ca="1" si="126"/>
        <v>114095.73320934507</v>
      </c>
      <c r="F1907" s="124">
        <f t="shared" ca="1" si="127"/>
        <v>5.0439611499572878E-2</v>
      </c>
      <c r="G1907" s="128"/>
      <c r="H1907" s="128"/>
      <c r="I1907" s="124"/>
      <c r="J1907" s="125"/>
      <c r="K1907" s="128"/>
    </row>
    <row r="1908" spans="1:11" x14ac:dyDescent="0.3">
      <c r="A1908" s="73">
        <v>41074</v>
      </c>
      <c r="B1908" s="130">
        <v>1329.099976</v>
      </c>
      <c r="C1908" s="125">
        <f t="shared" si="124"/>
        <v>1.4324651523115906E-2</v>
      </c>
      <c r="D1908" s="128">
        <f t="shared" si="125"/>
        <v>14324.651523115905</v>
      </c>
      <c r="E1908" s="128">
        <f t="shared" ca="1" si="126"/>
        <v>114095.73320934507</v>
      </c>
      <c r="F1908" s="124">
        <f t="shared" ca="1" si="127"/>
        <v>4.5300806920959502E-2</v>
      </c>
      <c r="G1908" s="128"/>
      <c r="H1908" s="128"/>
      <c r="I1908" s="124"/>
      <c r="J1908" s="125"/>
      <c r="K1908" s="128"/>
    </row>
    <row r="1909" spans="1:11" x14ac:dyDescent="0.3">
      <c r="A1909" s="73">
        <v>41073</v>
      </c>
      <c r="B1909" s="130">
        <v>1314.880005</v>
      </c>
      <c r="C1909" s="125">
        <f t="shared" si="124"/>
        <v>1.1878742912201368E-3</v>
      </c>
      <c r="D1909" s="128">
        <f t="shared" si="125"/>
        <v>1187.8742912201367</v>
      </c>
      <c r="E1909" s="128">
        <f t="shared" ca="1" si="126"/>
        <v>114095.73320934507</v>
      </c>
      <c r="F1909" s="124">
        <f t="shared" ca="1" si="127"/>
        <v>3.7266092456066824E-2</v>
      </c>
      <c r="G1909" s="128"/>
      <c r="H1909" s="128"/>
      <c r="I1909" s="124"/>
      <c r="J1909" s="125"/>
      <c r="K1909" s="128"/>
    </row>
    <row r="1910" spans="1:11" x14ac:dyDescent="0.3">
      <c r="A1910" s="73">
        <v>41072</v>
      </c>
      <c r="B1910" s="130">
        <v>1324.1800539999999</v>
      </c>
      <c r="C1910" s="125">
        <f t="shared" si="124"/>
        <v>-6.1842284924378266E-3</v>
      </c>
      <c r="D1910" s="128">
        <f t="shared" si="125"/>
        <v>-6184.2284924378264</v>
      </c>
      <c r="E1910" s="128">
        <f t="shared" ca="1" si="126"/>
        <v>114095.73320934507</v>
      </c>
      <c r="F1910" s="124">
        <f t="shared" ca="1" si="127"/>
        <v>4.6435181960813088E-2</v>
      </c>
      <c r="G1910" s="128"/>
      <c r="H1910" s="128"/>
      <c r="I1910" s="124"/>
      <c r="J1910" s="125"/>
      <c r="K1910" s="128"/>
    </row>
    <row r="1911" spans="1:11" x14ac:dyDescent="0.3">
      <c r="A1911" s="73">
        <v>41071</v>
      </c>
      <c r="B1911" s="130">
        <v>1308.9300539999999</v>
      </c>
      <c r="C1911" s="125">
        <f t="shared" si="124"/>
        <v>-6.7459079117627718E-3</v>
      </c>
      <c r="D1911" s="128">
        <f t="shared" si="125"/>
        <v>-6745.9079117627716</v>
      </c>
      <c r="E1911" s="128">
        <f t="shared" ca="1" si="126"/>
        <v>114095.73320934507</v>
      </c>
      <c r="F1911" s="124">
        <f t="shared" ca="1" si="127"/>
        <v>1.6352628046125028E-2</v>
      </c>
      <c r="G1911" s="128"/>
      <c r="H1911" s="128"/>
      <c r="I1911" s="124"/>
      <c r="J1911" s="125"/>
      <c r="K1911" s="128"/>
    </row>
    <row r="1912" spans="1:11" x14ac:dyDescent="0.3">
      <c r="A1912" s="73">
        <v>41068</v>
      </c>
      <c r="B1912" s="130">
        <v>1325.660034</v>
      </c>
      <c r="C1912" s="125">
        <f t="shared" si="124"/>
        <v>3.77076944935828E-3</v>
      </c>
      <c r="D1912" s="128">
        <f t="shared" si="125"/>
        <v>3770.7694493582799</v>
      </c>
      <c r="E1912" s="128">
        <f t="shared" ca="1" si="126"/>
        <v>114095.73320934507</v>
      </c>
      <c r="F1912" s="124">
        <f t="shared" ca="1" si="127"/>
        <v>4.2324901804718928E-2</v>
      </c>
      <c r="G1912" s="128"/>
      <c r="H1912" s="128"/>
      <c r="I1912" s="124"/>
      <c r="J1912" s="125"/>
      <c r="K1912" s="128"/>
    </row>
    <row r="1913" spans="1:11" x14ac:dyDescent="0.3">
      <c r="A1913" s="73">
        <v>41067</v>
      </c>
      <c r="B1913" s="130">
        <v>1314.98999</v>
      </c>
      <c r="C1913" s="125">
        <f t="shared" si="124"/>
        <v>-2.934348637471218E-3</v>
      </c>
      <c r="D1913" s="128">
        <f t="shared" si="125"/>
        <v>-2934.3486374712179</v>
      </c>
      <c r="E1913" s="128">
        <f t="shared" ca="1" si="126"/>
        <v>114095.73320934507</v>
      </c>
      <c r="F1913" s="124">
        <f t="shared" ca="1" si="127"/>
        <v>3.4626831808947989E-2</v>
      </c>
      <c r="G1913" s="128"/>
      <c r="H1913" s="128"/>
      <c r="I1913" s="124"/>
      <c r="J1913" s="125"/>
      <c r="K1913" s="128"/>
    </row>
    <row r="1914" spans="1:11" x14ac:dyDescent="0.3">
      <c r="A1914" s="73">
        <v>41066</v>
      </c>
      <c r="B1914" s="130">
        <v>1315.130005</v>
      </c>
      <c r="C1914" s="125">
        <f t="shared" si="124"/>
        <v>-1.139272228571131E-3</v>
      </c>
      <c r="D1914" s="128">
        <f t="shared" si="125"/>
        <v>-1139.2722285711309</v>
      </c>
      <c r="E1914" s="128">
        <f t="shared" ca="1" si="126"/>
        <v>114095.73320934507</v>
      </c>
      <c r="F1914" s="124">
        <f t="shared" ca="1" si="127"/>
        <v>2.0271532195500264E-2</v>
      </c>
      <c r="G1914" s="128"/>
      <c r="H1914" s="128"/>
      <c r="I1914" s="124"/>
      <c r="J1914" s="125"/>
      <c r="K1914" s="128"/>
    </row>
    <row r="1915" spans="1:11" x14ac:dyDescent="0.3">
      <c r="A1915" s="73">
        <v>41065</v>
      </c>
      <c r="B1915" s="130">
        <v>1285.5</v>
      </c>
      <c r="C1915" s="125">
        <f t="shared" si="124"/>
        <v>-2.3168861641569172E-2</v>
      </c>
      <c r="D1915" s="128">
        <f t="shared" si="125"/>
        <v>-23168.861641569172</v>
      </c>
      <c r="E1915" s="128">
        <f t="shared" ca="1" si="126"/>
        <v>114095.73320934507</v>
      </c>
      <c r="F1915" s="124">
        <f t="shared" ca="1" si="127"/>
        <v>4.6421744397384668E-3</v>
      </c>
      <c r="G1915" s="128"/>
      <c r="H1915" s="128"/>
      <c r="I1915" s="124"/>
      <c r="J1915" s="125"/>
      <c r="K1915" s="128"/>
    </row>
    <row r="1916" spans="1:11" x14ac:dyDescent="0.3">
      <c r="A1916" s="73">
        <v>41064</v>
      </c>
      <c r="B1916" s="130">
        <v>1278.1800539999999</v>
      </c>
      <c r="C1916" s="125">
        <f t="shared" si="124"/>
        <v>-1.3156002363709729E-2</v>
      </c>
      <c r="D1916" s="128">
        <f t="shared" si="125"/>
        <v>-13156.002363709729</v>
      </c>
      <c r="E1916" s="128">
        <f t="shared" ca="1" si="126"/>
        <v>114095.73320934507</v>
      </c>
      <c r="F1916" s="124">
        <f t="shared" ca="1" si="127"/>
        <v>-5.2608583361019035E-3</v>
      </c>
      <c r="G1916" s="128"/>
      <c r="H1916" s="128"/>
      <c r="I1916" s="124"/>
      <c r="J1916" s="125"/>
      <c r="K1916" s="128"/>
    </row>
    <row r="1917" spans="1:11" x14ac:dyDescent="0.3">
      <c r="A1917" s="73">
        <v>41061</v>
      </c>
      <c r="B1917" s="130">
        <v>1278.040039</v>
      </c>
      <c r="C1917" s="125">
        <f t="shared" si="124"/>
        <v>-2.0553888009677945E-2</v>
      </c>
      <c r="D1917" s="128">
        <f t="shared" si="125"/>
        <v>-20553.888009677947</v>
      </c>
      <c r="E1917" s="128">
        <f t="shared" ca="1" si="126"/>
        <v>114095.73320934507</v>
      </c>
      <c r="F1917" s="124">
        <f t="shared" ca="1" si="127"/>
        <v>-6.3210965283529985E-3</v>
      </c>
      <c r="G1917" s="128"/>
      <c r="H1917" s="128"/>
      <c r="I1917" s="124"/>
      <c r="J1917" s="125"/>
      <c r="K1917" s="128"/>
    </row>
    <row r="1918" spans="1:11" x14ac:dyDescent="0.3">
      <c r="A1918" s="73">
        <v>41060</v>
      </c>
      <c r="B1918" s="130">
        <v>1310.329956</v>
      </c>
      <c r="C1918" s="125">
        <f t="shared" si="124"/>
        <v>-1.0922473176931402E-2</v>
      </c>
      <c r="D1918" s="128">
        <f t="shared" si="125"/>
        <v>-10922.473176931402</v>
      </c>
      <c r="E1918" s="128">
        <f t="shared" ca="1" si="126"/>
        <v>114095.73320934507</v>
      </c>
      <c r="F1918" s="124">
        <f t="shared" ca="1" si="127"/>
        <v>7.8220540041611386E-3</v>
      </c>
      <c r="G1918" s="128"/>
      <c r="H1918" s="128"/>
      <c r="I1918" s="124"/>
      <c r="J1918" s="125"/>
      <c r="K1918" s="128"/>
    </row>
    <row r="1919" spans="1:11" x14ac:dyDescent="0.3">
      <c r="A1919" s="73">
        <v>41059</v>
      </c>
      <c r="B1919" s="130">
        <v>1313.3199460000001</v>
      </c>
      <c r="C1919" s="125">
        <f t="shared" si="124"/>
        <v>-1.3031193210090719E-2</v>
      </c>
      <c r="D1919" s="128">
        <f t="shared" si="125"/>
        <v>-13031.19321009072</v>
      </c>
      <c r="E1919" s="128">
        <f t="shared" ca="1" si="126"/>
        <v>114095.73320934507</v>
      </c>
      <c r="F1919" s="124">
        <f t="shared" ca="1" si="127"/>
        <v>2.8943060389385877E-4</v>
      </c>
      <c r="G1919" s="128"/>
      <c r="H1919" s="128"/>
      <c r="I1919" s="124"/>
      <c r="J1919" s="125"/>
      <c r="K1919" s="128"/>
    </row>
    <row r="1920" spans="1:11" x14ac:dyDescent="0.3">
      <c r="A1920" s="73">
        <v>41058</v>
      </c>
      <c r="B1920" s="130">
        <v>1332.420044</v>
      </c>
      <c r="C1920" s="125">
        <f t="shared" si="124"/>
        <v>-4.4307782764887449E-3</v>
      </c>
      <c r="D1920" s="128">
        <f t="shared" si="125"/>
        <v>-4430.7782764887452</v>
      </c>
      <c r="E1920" s="128">
        <f t="shared" ca="1" si="126"/>
        <v>114095.73320934507</v>
      </c>
      <c r="F1920" s="124">
        <f t="shared" ca="1" si="127"/>
        <v>1.3594001242930309E-2</v>
      </c>
      <c r="G1920" s="128"/>
      <c r="H1920" s="128"/>
      <c r="I1920" s="124"/>
      <c r="J1920" s="125"/>
      <c r="K1920" s="128"/>
    </row>
    <row r="1921" spans="1:11" x14ac:dyDescent="0.3">
      <c r="A1921" s="73">
        <v>41054</v>
      </c>
      <c r="B1921" s="130">
        <v>1317.8199460000001</v>
      </c>
      <c r="C1921" s="125">
        <f t="shared" si="124"/>
        <v>-2.6282201439176367E-2</v>
      </c>
      <c r="D1921" s="128">
        <f t="shared" si="125"/>
        <v>-26282.201439176366</v>
      </c>
      <c r="E1921" s="128">
        <f t="shared" ca="1" si="126"/>
        <v>114095.73320934507</v>
      </c>
      <c r="F1921" s="124">
        <f t="shared" ca="1" si="127"/>
        <v>-2.0353855186841296E-2</v>
      </c>
      <c r="G1921" s="128"/>
      <c r="H1921" s="128"/>
      <c r="I1921" s="124"/>
      <c r="J1921" s="125"/>
      <c r="K1921" s="128"/>
    </row>
    <row r="1922" spans="1:11" x14ac:dyDescent="0.3">
      <c r="A1922" s="73">
        <v>41053</v>
      </c>
      <c r="B1922" s="130">
        <v>1320.6800539999999</v>
      </c>
      <c r="C1922" s="125">
        <f t="shared" si="124"/>
        <v>-2.7474382193347413E-2</v>
      </c>
      <c r="D1922" s="128">
        <f t="shared" si="125"/>
        <v>-27474.382193347414</v>
      </c>
      <c r="E1922" s="128">
        <f t="shared" ca="1" si="126"/>
        <v>114095.73320934507</v>
      </c>
      <c r="F1922" s="124">
        <f t="shared" ca="1" si="127"/>
        <v>-7.8280536307364645E-3</v>
      </c>
      <c r="G1922" s="128"/>
      <c r="H1922" s="128"/>
      <c r="I1922" s="124"/>
      <c r="J1922" s="125"/>
      <c r="K1922" s="128"/>
    </row>
    <row r="1923" spans="1:11" x14ac:dyDescent="0.3">
      <c r="A1923" s="73">
        <v>41052</v>
      </c>
      <c r="B1923" s="130">
        <v>1318.8599850000001</v>
      </c>
      <c r="C1923" s="125">
        <f t="shared" si="124"/>
        <v>-2.6369776728041305E-2</v>
      </c>
      <c r="D1923" s="128">
        <f t="shared" si="125"/>
        <v>-26369.776728041306</v>
      </c>
      <c r="E1923" s="128">
        <f t="shared" ca="1" si="126"/>
        <v>114095.73320934507</v>
      </c>
      <c r="F1923" s="124">
        <f t="shared" ca="1" si="127"/>
        <v>-5.1520010741334943E-3</v>
      </c>
      <c r="G1923" s="128"/>
      <c r="H1923" s="128"/>
      <c r="I1923" s="124"/>
      <c r="J1923" s="125"/>
      <c r="K1923" s="128"/>
    </row>
    <row r="1924" spans="1:11" x14ac:dyDescent="0.3">
      <c r="A1924" s="73">
        <v>41051</v>
      </c>
      <c r="B1924" s="130">
        <v>1316.630005</v>
      </c>
      <c r="C1924" s="125">
        <f t="shared" si="124"/>
        <v>-3.4530524595507317E-2</v>
      </c>
      <c r="D1924" s="128">
        <f t="shared" si="125"/>
        <v>-34530.524595507319</v>
      </c>
      <c r="E1924" s="128">
        <f t="shared" ca="1" si="126"/>
        <v>114095.73320934507</v>
      </c>
      <c r="F1924" s="124">
        <f t="shared" ca="1" si="127"/>
        <v>-2.9080297805575972E-3</v>
      </c>
      <c r="G1924" s="128"/>
      <c r="H1924" s="128"/>
      <c r="I1924" s="124"/>
      <c r="J1924" s="125"/>
      <c r="K1924" s="128"/>
    </row>
    <row r="1925" spans="1:11" x14ac:dyDescent="0.3">
      <c r="A1925" s="73">
        <v>41050</v>
      </c>
      <c r="B1925" s="130">
        <v>1315.98999</v>
      </c>
      <c r="C1925" s="125">
        <f t="shared" si="124"/>
        <v>-3.9128760438722376E-2</v>
      </c>
      <c r="D1925" s="128">
        <f t="shared" si="125"/>
        <v>-39128.760438722376</v>
      </c>
      <c r="E1925" s="128">
        <f t="shared" ca="1" si="126"/>
        <v>114095.73320934507</v>
      </c>
      <c r="F1925" s="124">
        <f t="shared" ca="1" si="127"/>
        <v>-2.2034748959942618E-4</v>
      </c>
      <c r="G1925" s="128"/>
      <c r="H1925" s="128"/>
      <c r="I1925" s="124"/>
      <c r="J1925" s="125"/>
      <c r="K1925" s="128"/>
    </row>
    <row r="1926" spans="1:11" x14ac:dyDescent="0.3">
      <c r="A1926" s="73">
        <v>41047</v>
      </c>
      <c r="B1926" s="130">
        <v>1295.219971</v>
      </c>
      <c r="C1926" s="125">
        <f t="shared" si="124"/>
        <v>-5.3962461686581698E-2</v>
      </c>
      <c r="D1926" s="128">
        <f t="shared" si="125"/>
        <v>-53962.461686581701</v>
      </c>
      <c r="E1926" s="128">
        <f t="shared" ca="1" si="126"/>
        <v>114095.73320934507</v>
      </c>
      <c r="F1926" s="124">
        <f t="shared" ca="1" si="127"/>
        <v>-1.6813821541456941E-2</v>
      </c>
      <c r="G1926" s="128"/>
      <c r="H1926" s="128"/>
      <c r="I1926" s="124"/>
      <c r="J1926" s="125"/>
      <c r="K1926" s="128"/>
    </row>
    <row r="1927" spans="1:11" x14ac:dyDescent="0.3">
      <c r="A1927" s="73">
        <v>41046</v>
      </c>
      <c r="B1927" s="130">
        <v>1304.8599850000001</v>
      </c>
      <c r="C1927" s="125">
        <f t="shared" si="124"/>
        <v>-6.2310889401746228E-2</v>
      </c>
      <c r="D1927" s="128">
        <f t="shared" si="125"/>
        <v>-62310.88940174623</v>
      </c>
      <c r="E1927" s="128">
        <f t="shared" ca="1" si="126"/>
        <v>114095.73320934507</v>
      </c>
      <c r="F1927" s="124">
        <f t="shared" ca="1" si="127"/>
        <v>-2.1308538085930917E-2</v>
      </c>
      <c r="G1927" s="128"/>
      <c r="H1927" s="128"/>
      <c r="I1927" s="124"/>
      <c r="J1927" s="125"/>
      <c r="K1927" s="128"/>
    </row>
    <row r="1928" spans="1:11" x14ac:dyDescent="0.3">
      <c r="A1928" s="73">
        <v>41045</v>
      </c>
      <c r="B1928" s="130">
        <v>1324.8000489999999</v>
      </c>
      <c r="C1928" s="125">
        <f t="shared" ref="C1928:C1991" si="128">B1928/B1938-1</f>
        <v>-5.5273089929393393E-2</v>
      </c>
      <c r="D1928" s="128">
        <f t="shared" ref="D1928:D1991" si="129">C1928*$B$5</f>
        <v>-55273.089929393391</v>
      </c>
      <c r="E1928" s="128">
        <f t="shared" ref="E1928:E1991" ca="1" si="130">ABS(_xlfn.PERCENTILE.INC(OFFSET(D1928,0,0,Window),1-VaRLevel))</f>
        <v>114095.73320934507</v>
      </c>
      <c r="F1928" s="124">
        <f t="shared" ca="1" si="127"/>
        <v>-1.3992205519360645E-2</v>
      </c>
      <c r="G1928" s="128"/>
      <c r="H1928" s="128"/>
      <c r="I1928" s="124"/>
      <c r="J1928" s="125"/>
      <c r="K1928" s="128"/>
    </row>
    <row r="1929" spans="1:11" x14ac:dyDescent="0.3">
      <c r="A1929" s="73">
        <v>41044</v>
      </c>
      <c r="B1929" s="130">
        <v>1330.660034</v>
      </c>
      <c r="C1929" s="125">
        <f t="shared" si="128"/>
        <v>-5.3463398505515403E-2</v>
      </c>
      <c r="D1929" s="128">
        <f t="shared" si="129"/>
        <v>-53463.398505515404</v>
      </c>
      <c r="E1929" s="128">
        <f t="shared" ca="1" si="130"/>
        <v>114095.73320934507</v>
      </c>
      <c r="F1929" s="124">
        <f t="shared" ref="F1929:F1992" ca="1" si="131">B1929/OFFSET(B1929,250,0)-1</f>
        <v>-7.4738338726713094E-3</v>
      </c>
      <c r="G1929" s="128"/>
      <c r="H1929" s="128"/>
      <c r="I1929" s="124"/>
      <c r="J1929" s="125"/>
      <c r="K1929" s="128"/>
    </row>
    <row r="1930" spans="1:11" x14ac:dyDescent="0.3">
      <c r="A1930" s="73">
        <v>41043</v>
      </c>
      <c r="B1930" s="130">
        <v>1338.349976</v>
      </c>
      <c r="C1930" s="125">
        <f t="shared" si="128"/>
        <v>-4.2606502958973724E-2</v>
      </c>
      <c r="D1930" s="128">
        <f t="shared" si="129"/>
        <v>-42606.502958973724</v>
      </c>
      <c r="E1930" s="128">
        <f t="shared" ca="1" si="130"/>
        <v>114095.73320934507</v>
      </c>
      <c r="F1930" s="124">
        <f t="shared" ca="1" si="131"/>
        <v>7.0505170439061349E-3</v>
      </c>
      <c r="G1930" s="128"/>
      <c r="H1930" s="128"/>
      <c r="I1930" s="124"/>
      <c r="J1930" s="125"/>
      <c r="K1930" s="128"/>
    </row>
    <row r="1931" spans="1:11" x14ac:dyDescent="0.3">
      <c r="A1931" s="73">
        <v>41040</v>
      </c>
      <c r="B1931" s="130">
        <v>1353.3900149999999</v>
      </c>
      <c r="C1931" s="125">
        <f t="shared" si="128"/>
        <v>-3.5607378387663036E-2</v>
      </c>
      <c r="D1931" s="128">
        <f t="shared" si="129"/>
        <v>-35607.378387663033</v>
      </c>
      <c r="E1931" s="128">
        <f t="shared" ca="1" si="130"/>
        <v>114095.73320934507</v>
      </c>
      <c r="F1931" s="124">
        <f t="shared" ca="1" si="131"/>
        <v>1.799216569142037E-2</v>
      </c>
      <c r="G1931" s="128"/>
      <c r="H1931" s="128"/>
      <c r="I1931" s="124"/>
      <c r="J1931" s="125"/>
      <c r="K1931" s="128"/>
    </row>
    <row r="1932" spans="1:11" x14ac:dyDescent="0.3">
      <c r="A1932" s="73">
        <v>41039</v>
      </c>
      <c r="B1932" s="130">
        <v>1357.98999</v>
      </c>
      <c r="C1932" s="125">
        <f t="shared" si="128"/>
        <v>-2.9993278903888365E-2</v>
      </c>
      <c r="D1932" s="128">
        <f t="shared" si="129"/>
        <v>-29993.278903888364</v>
      </c>
      <c r="E1932" s="128">
        <f t="shared" ca="1" si="130"/>
        <v>114095.73320934507</v>
      </c>
      <c r="F1932" s="124">
        <f t="shared" ca="1" si="131"/>
        <v>1.5114683165048159E-2</v>
      </c>
      <c r="G1932" s="128"/>
      <c r="H1932" s="128"/>
      <c r="I1932" s="124"/>
      <c r="J1932" s="125"/>
      <c r="K1932" s="128"/>
    </row>
    <row r="1933" spans="1:11" x14ac:dyDescent="0.3">
      <c r="A1933" s="73">
        <v>41038</v>
      </c>
      <c r="B1933" s="130">
        <v>1354.579956</v>
      </c>
      <c r="C1933" s="125">
        <f t="shared" si="128"/>
        <v>-2.5965518218988848E-2</v>
      </c>
      <c r="D1933" s="128">
        <f t="shared" si="129"/>
        <v>-25965.518218988847</v>
      </c>
      <c r="E1933" s="128">
        <f t="shared" ca="1" si="130"/>
        <v>114095.73320934507</v>
      </c>
      <c r="F1933" s="124">
        <f t="shared" ca="1" si="131"/>
        <v>4.396939083137541E-3</v>
      </c>
      <c r="G1933" s="128"/>
      <c r="H1933" s="128"/>
      <c r="I1933" s="124"/>
      <c r="J1933" s="125"/>
      <c r="K1933" s="128"/>
    </row>
    <row r="1934" spans="1:11" x14ac:dyDescent="0.3">
      <c r="A1934" s="73">
        <v>41037</v>
      </c>
      <c r="B1934" s="130">
        <v>1363.719971</v>
      </c>
      <c r="C1934" s="125">
        <f t="shared" si="128"/>
        <v>-6.013251145713272E-3</v>
      </c>
      <c r="D1934" s="128">
        <f t="shared" si="129"/>
        <v>-6013.2511457132723</v>
      </c>
      <c r="E1934" s="128">
        <f t="shared" ca="1" si="130"/>
        <v>114095.73320934507</v>
      </c>
      <c r="F1934" s="124">
        <f t="shared" ca="1" si="131"/>
        <v>1.6124236788765511E-2</v>
      </c>
      <c r="G1934" s="128"/>
      <c r="H1934" s="128"/>
      <c r="I1934" s="124"/>
      <c r="J1934" s="125"/>
      <c r="K1934" s="128"/>
    </row>
    <row r="1935" spans="1:11" x14ac:dyDescent="0.3">
      <c r="A1935" s="73">
        <v>41036</v>
      </c>
      <c r="B1935" s="130">
        <v>1369.579956</v>
      </c>
      <c r="C1935" s="125">
        <f t="shared" si="128"/>
        <v>1.9313321096379177E-3</v>
      </c>
      <c r="D1935" s="128">
        <f t="shared" si="129"/>
        <v>1931.3321096379177</v>
      </c>
      <c r="E1935" s="128">
        <f t="shared" ca="1" si="130"/>
        <v>114095.73320934507</v>
      </c>
      <c r="F1935" s="124">
        <f t="shared" ca="1" si="131"/>
        <v>9.151405647714439E-3</v>
      </c>
      <c r="G1935" s="128"/>
      <c r="H1935" s="128"/>
      <c r="I1935" s="124"/>
      <c r="J1935" s="125"/>
      <c r="K1935" s="128"/>
    </row>
    <row r="1936" spans="1:11" x14ac:dyDescent="0.3">
      <c r="A1936" s="73">
        <v>41033</v>
      </c>
      <c r="B1936" s="130">
        <v>1369.099976</v>
      </c>
      <c r="C1936" s="125">
        <f t="shared" si="128"/>
        <v>-6.8406583836557733E-3</v>
      </c>
      <c r="D1936" s="128">
        <f t="shared" si="129"/>
        <v>-6840.6583836557729</v>
      </c>
      <c r="E1936" s="128">
        <f t="shared" ca="1" si="130"/>
        <v>114095.73320934507</v>
      </c>
      <c r="F1936" s="124">
        <f t="shared" ca="1" si="131"/>
        <v>1.6942810493452587E-2</v>
      </c>
      <c r="G1936" s="128"/>
      <c r="H1936" s="128"/>
      <c r="I1936" s="124"/>
      <c r="J1936" s="125"/>
      <c r="K1936" s="128"/>
    </row>
    <row r="1937" spans="1:11" x14ac:dyDescent="0.3">
      <c r="A1937" s="73">
        <v>41032</v>
      </c>
      <c r="B1937" s="130">
        <v>1391.5699460000001</v>
      </c>
      <c r="C1937" s="125">
        <f t="shared" si="128"/>
        <v>1.0639617066973361E-2</v>
      </c>
      <c r="D1937" s="128">
        <f t="shared" si="129"/>
        <v>10639.617066973362</v>
      </c>
      <c r="E1937" s="128">
        <f t="shared" ca="1" si="130"/>
        <v>114095.73320934507</v>
      </c>
      <c r="F1937" s="124">
        <f t="shared" ca="1" si="131"/>
        <v>3.8330097655704165E-2</v>
      </c>
      <c r="G1937" s="128"/>
      <c r="H1937" s="128"/>
      <c r="I1937" s="124"/>
      <c r="J1937" s="125"/>
      <c r="K1937" s="128"/>
    </row>
    <row r="1938" spans="1:11" x14ac:dyDescent="0.3">
      <c r="A1938" s="73">
        <v>41031</v>
      </c>
      <c r="B1938" s="130">
        <v>1402.3100589999999</v>
      </c>
      <c r="C1938" s="125">
        <f t="shared" si="128"/>
        <v>1.239589053385326E-2</v>
      </c>
      <c r="D1938" s="128">
        <f t="shared" si="129"/>
        <v>12395.89053385326</v>
      </c>
      <c r="E1938" s="128">
        <f t="shared" ca="1" si="130"/>
        <v>114095.73320934507</v>
      </c>
      <c r="F1938" s="124">
        <f t="shared" ca="1" si="131"/>
        <v>5.0340861514628577E-2</v>
      </c>
      <c r="G1938" s="128"/>
      <c r="H1938" s="128"/>
      <c r="I1938" s="124"/>
      <c r="J1938" s="125"/>
      <c r="K1938" s="128"/>
    </row>
    <row r="1939" spans="1:11" x14ac:dyDescent="0.3">
      <c r="A1939" s="73">
        <v>41030</v>
      </c>
      <c r="B1939" s="130">
        <v>1405.8199460000001</v>
      </c>
      <c r="C1939" s="125">
        <f t="shared" si="128"/>
        <v>1.0814015650493669E-2</v>
      </c>
      <c r="D1939" s="128">
        <f t="shared" si="129"/>
        <v>10814.015650493669</v>
      </c>
      <c r="E1939" s="128">
        <f t="shared" ca="1" si="130"/>
        <v>114095.73320934507</v>
      </c>
      <c r="F1939" s="124">
        <f t="shared" ca="1" si="131"/>
        <v>4.3419530879564405E-2</v>
      </c>
      <c r="G1939" s="128"/>
      <c r="H1939" s="128"/>
      <c r="I1939" s="124"/>
      <c r="J1939" s="125"/>
      <c r="K1939" s="128"/>
    </row>
    <row r="1940" spans="1:11" x14ac:dyDescent="0.3">
      <c r="A1940" s="73">
        <v>41029</v>
      </c>
      <c r="B1940" s="130">
        <v>1397.910034</v>
      </c>
      <c r="C1940" s="125">
        <f t="shared" si="128"/>
        <v>2.0692691222358395E-2</v>
      </c>
      <c r="D1940" s="128">
        <f t="shared" si="129"/>
        <v>20692.691222358393</v>
      </c>
      <c r="E1940" s="128">
        <f t="shared" ca="1" si="130"/>
        <v>114095.73320934507</v>
      </c>
      <c r="F1940" s="124">
        <f t="shared" ca="1" si="131"/>
        <v>3.0435965231369044E-2</v>
      </c>
      <c r="G1940" s="128"/>
      <c r="H1940" s="128"/>
      <c r="I1940" s="124"/>
      <c r="J1940" s="125"/>
      <c r="K1940" s="128"/>
    </row>
    <row r="1941" spans="1:11" x14ac:dyDescent="0.3">
      <c r="A1941" s="73">
        <v>41026</v>
      </c>
      <c r="B1941" s="130">
        <v>1403.3599850000001</v>
      </c>
      <c r="C1941" s="125">
        <f t="shared" si="128"/>
        <v>2.4155981170318253E-2</v>
      </c>
      <c r="D1941" s="128">
        <f t="shared" si="129"/>
        <v>24155.981170318253</v>
      </c>
      <c r="E1941" s="128">
        <f t="shared" ca="1" si="130"/>
        <v>114095.73320934507</v>
      </c>
      <c r="F1941" s="124">
        <f t="shared" ca="1" si="131"/>
        <v>3.0957534342551885E-2</v>
      </c>
      <c r="G1941" s="128"/>
      <c r="H1941" s="128"/>
      <c r="I1941" s="124"/>
      <c r="J1941" s="125"/>
      <c r="K1941" s="128"/>
    </row>
    <row r="1942" spans="1:11" x14ac:dyDescent="0.3">
      <c r="A1942" s="73">
        <v>41025</v>
      </c>
      <c r="B1942" s="130">
        <v>1399.9799800000001</v>
      </c>
      <c r="C1942" s="125">
        <f t="shared" si="128"/>
        <v>8.9437177821376501E-3</v>
      </c>
      <c r="D1942" s="128">
        <f t="shared" si="129"/>
        <v>8943.7177821376499</v>
      </c>
      <c r="E1942" s="128">
        <f t="shared" ca="1" si="130"/>
        <v>114095.73320934507</v>
      </c>
      <c r="F1942" s="124">
        <f t="shared" ca="1" si="131"/>
        <v>2.6671845615738876E-2</v>
      </c>
      <c r="G1942" s="128"/>
      <c r="H1942" s="128"/>
      <c r="I1942" s="124"/>
      <c r="J1942" s="125"/>
      <c r="K1942" s="128"/>
    </row>
    <row r="1943" spans="1:11" x14ac:dyDescent="0.3">
      <c r="A1943" s="73">
        <v>41024</v>
      </c>
      <c r="B1943" s="130">
        <v>1390.6899410000001</v>
      </c>
      <c r="C1943" s="125">
        <f t="shared" si="128"/>
        <v>1.6058902635545325E-2</v>
      </c>
      <c r="D1943" s="128">
        <f t="shared" si="129"/>
        <v>16058.902635545324</v>
      </c>
      <c r="E1943" s="128">
        <f t="shared" ca="1" si="130"/>
        <v>114095.73320934507</v>
      </c>
      <c r="F1943" s="124">
        <f t="shared" ca="1" si="131"/>
        <v>2.2205369754871418E-2</v>
      </c>
      <c r="G1943" s="128"/>
      <c r="H1943" s="128"/>
      <c r="I1943" s="124"/>
      <c r="J1943" s="125"/>
      <c r="K1943" s="128"/>
    </row>
    <row r="1944" spans="1:11" x14ac:dyDescent="0.3">
      <c r="A1944" s="73">
        <v>41023</v>
      </c>
      <c r="B1944" s="130">
        <v>1371.969971</v>
      </c>
      <c r="C1944" s="125">
        <f t="shared" si="128"/>
        <v>9.8484497418995787E-3</v>
      </c>
      <c r="D1944" s="128">
        <f t="shared" si="129"/>
        <v>9848.4497418995779</v>
      </c>
      <c r="E1944" s="128">
        <f t="shared" ca="1" si="130"/>
        <v>114095.73320934507</v>
      </c>
      <c r="F1944" s="124">
        <f t="shared" ca="1" si="131"/>
        <v>1.2030993457759376E-2</v>
      </c>
      <c r="G1944" s="128"/>
      <c r="H1944" s="128"/>
      <c r="I1944" s="124"/>
      <c r="J1944" s="125"/>
      <c r="K1944" s="128"/>
    </row>
    <row r="1945" spans="1:11" x14ac:dyDescent="0.3">
      <c r="A1945" s="73">
        <v>41022</v>
      </c>
      <c r="B1945" s="130">
        <v>1366.9399410000001</v>
      </c>
      <c r="C1945" s="125">
        <f t="shared" si="128"/>
        <v>-1.1040378050194199E-2</v>
      </c>
      <c r="D1945" s="128">
        <f t="shared" si="129"/>
        <v>-11040.3780501942</v>
      </c>
      <c r="E1945" s="128">
        <f t="shared" ca="1" si="130"/>
        <v>114095.73320934507</v>
      </c>
      <c r="F1945" s="124">
        <f t="shared" ca="1" si="131"/>
        <v>1.4622451193717856E-2</v>
      </c>
      <c r="G1945" s="128"/>
      <c r="H1945" s="128"/>
      <c r="I1945" s="124"/>
      <c r="J1945" s="125"/>
      <c r="K1945" s="128"/>
    </row>
    <row r="1946" spans="1:11" x14ac:dyDescent="0.3">
      <c r="A1946" s="73">
        <v>41019</v>
      </c>
      <c r="B1946" s="130">
        <v>1378.530029</v>
      </c>
      <c r="C1946" s="125">
        <f t="shared" si="128"/>
        <v>-1.3983411260636069E-2</v>
      </c>
      <c r="D1946" s="128">
        <f t="shared" si="129"/>
        <v>-13983.411260636069</v>
      </c>
      <c r="E1946" s="128">
        <f t="shared" ca="1" si="130"/>
        <v>114095.73320934507</v>
      </c>
      <c r="F1946" s="124">
        <f t="shared" ca="1" si="131"/>
        <v>3.241342744804343E-2</v>
      </c>
      <c r="G1946" s="128"/>
      <c r="H1946" s="128"/>
      <c r="I1946" s="124"/>
      <c r="J1946" s="125"/>
      <c r="K1946" s="128"/>
    </row>
    <row r="1947" spans="1:11" x14ac:dyDescent="0.3">
      <c r="A1947" s="73">
        <v>41018</v>
      </c>
      <c r="B1947" s="130">
        <v>1376.920044</v>
      </c>
      <c r="C1947" s="125">
        <f t="shared" si="128"/>
        <v>-1.5754501640093843E-2</v>
      </c>
      <c r="D1947" s="128">
        <f t="shared" si="129"/>
        <v>-15754.501640093844</v>
      </c>
      <c r="E1947" s="128">
        <f t="shared" ca="1" si="130"/>
        <v>114095.73320934507</v>
      </c>
      <c r="F1947" s="124">
        <f t="shared" ca="1" si="131"/>
        <v>2.9565298458309242E-2</v>
      </c>
      <c r="G1947" s="128"/>
      <c r="H1947" s="128"/>
      <c r="I1947" s="124"/>
      <c r="J1947" s="125"/>
      <c r="K1947" s="128"/>
    </row>
    <row r="1948" spans="1:11" x14ac:dyDescent="0.3">
      <c r="A1948" s="73">
        <v>41017</v>
      </c>
      <c r="B1948" s="130">
        <v>1385.1400149999999</v>
      </c>
      <c r="C1948" s="125">
        <f t="shared" si="128"/>
        <v>-1.9980465196973052E-2</v>
      </c>
      <c r="D1948" s="128">
        <f t="shared" si="129"/>
        <v>-19980.465196973051</v>
      </c>
      <c r="E1948" s="128">
        <f t="shared" ca="1" si="130"/>
        <v>114095.73320934507</v>
      </c>
      <c r="F1948" s="124">
        <f t="shared" ca="1" si="131"/>
        <v>4.1176847332791588E-2</v>
      </c>
      <c r="G1948" s="128"/>
      <c r="H1948" s="128"/>
      <c r="I1948" s="124"/>
      <c r="J1948" s="125"/>
      <c r="K1948" s="128"/>
    </row>
    <row r="1949" spans="1:11" x14ac:dyDescent="0.3">
      <c r="A1949" s="73">
        <v>41016</v>
      </c>
      <c r="B1949" s="130">
        <v>1390.780029</v>
      </c>
      <c r="C1949" s="125">
        <f t="shared" si="128"/>
        <v>-1.9914878525848279E-2</v>
      </c>
      <c r="D1949" s="128">
        <f t="shared" si="129"/>
        <v>-19914.878525848279</v>
      </c>
      <c r="E1949" s="128">
        <f t="shared" ca="1" si="130"/>
        <v>114095.73320934507</v>
      </c>
      <c r="F1949" s="124">
        <f t="shared" ca="1" si="131"/>
        <v>5.9545058202469248E-2</v>
      </c>
      <c r="G1949" s="128"/>
      <c r="H1949" s="128"/>
      <c r="I1949" s="124"/>
      <c r="J1949" s="125"/>
      <c r="K1949" s="128"/>
    </row>
    <row r="1950" spans="1:11" x14ac:dyDescent="0.3">
      <c r="A1950" s="73">
        <v>41015</v>
      </c>
      <c r="B1950" s="130">
        <v>1369.5699460000001</v>
      </c>
      <c r="C1950" s="125">
        <f t="shared" si="128"/>
        <v>-2.7618639943300494E-2</v>
      </c>
      <c r="D1950" s="128">
        <f t="shared" si="129"/>
        <v>-27618.639943300495</v>
      </c>
      <c r="E1950" s="128">
        <f t="shared" ca="1" si="130"/>
        <v>114095.73320934507</v>
      </c>
      <c r="F1950" s="124">
        <f t="shared" ca="1" si="131"/>
        <v>4.936629806726156E-2</v>
      </c>
      <c r="G1950" s="128"/>
      <c r="H1950" s="128"/>
      <c r="I1950" s="124"/>
      <c r="J1950" s="125"/>
      <c r="K1950" s="128"/>
    </row>
    <row r="1951" spans="1:11" x14ac:dyDescent="0.3">
      <c r="A1951" s="73">
        <v>41012</v>
      </c>
      <c r="B1951" s="130">
        <v>1370.26001</v>
      </c>
      <c r="C1951" s="125">
        <f t="shared" si="128"/>
        <v>-2.3530598538860859E-2</v>
      </c>
      <c r="D1951" s="128">
        <f t="shared" si="129"/>
        <v>-23530.598538860857</v>
      </c>
      <c r="E1951" s="128">
        <f t="shared" ca="1" si="130"/>
        <v>114095.73320934507</v>
      </c>
      <c r="F1951" s="124">
        <f t="shared" ca="1" si="131"/>
        <v>3.8327438417130155E-2</v>
      </c>
      <c r="G1951" s="128"/>
      <c r="H1951" s="128"/>
      <c r="I1951" s="124"/>
      <c r="J1951" s="125"/>
      <c r="K1951" s="128"/>
    </row>
    <row r="1952" spans="1:11" x14ac:dyDescent="0.3">
      <c r="A1952" s="73">
        <v>41011</v>
      </c>
      <c r="B1952" s="130">
        <v>1387.5699460000001</v>
      </c>
      <c r="C1952" s="125">
        <f t="shared" si="128"/>
        <v>-1.2785187544557708E-2</v>
      </c>
      <c r="D1952" s="128">
        <f t="shared" si="129"/>
        <v>-12785.187544557708</v>
      </c>
      <c r="E1952" s="128">
        <f t="shared" ca="1" si="130"/>
        <v>114095.73320934507</v>
      </c>
      <c r="F1952" s="124">
        <f t="shared" ca="1" si="131"/>
        <v>5.5571558354813089E-2</v>
      </c>
      <c r="G1952" s="128"/>
      <c r="H1952" s="128"/>
      <c r="I1952" s="124"/>
      <c r="J1952" s="125"/>
      <c r="K1952" s="128"/>
    </row>
    <row r="1953" spans="1:11" x14ac:dyDescent="0.3">
      <c r="A1953" s="73">
        <v>41010</v>
      </c>
      <c r="B1953" s="130">
        <v>1368.709961</v>
      </c>
      <c r="C1953" s="125">
        <f t="shared" si="128"/>
        <v>-3.1015531376326955E-2</v>
      </c>
      <c r="D1953" s="128">
        <f t="shared" si="129"/>
        <v>-31015.531376326955</v>
      </c>
      <c r="E1953" s="128">
        <f t="shared" ca="1" si="130"/>
        <v>114095.73320934507</v>
      </c>
      <c r="F1953" s="124">
        <f t="shared" ca="1" si="131"/>
        <v>4.1311254171390477E-2</v>
      </c>
      <c r="G1953" s="128"/>
      <c r="H1953" s="128"/>
      <c r="I1953" s="124"/>
      <c r="J1953" s="125"/>
      <c r="K1953" s="128"/>
    </row>
    <row r="1954" spans="1:11" x14ac:dyDescent="0.3">
      <c r="A1954" s="73">
        <v>41009</v>
      </c>
      <c r="B1954" s="130">
        <v>1358.589966</v>
      </c>
      <c r="C1954" s="125">
        <f t="shared" si="128"/>
        <v>-4.0889258523489014E-2</v>
      </c>
      <c r="D1954" s="128">
        <f t="shared" si="129"/>
        <v>-40889.258523489014</v>
      </c>
      <c r="E1954" s="128">
        <f t="shared" ca="1" si="130"/>
        <v>114095.73320934507</v>
      </c>
      <c r="F1954" s="124">
        <f t="shared" ca="1" si="131"/>
        <v>3.3808616036484995E-2</v>
      </c>
      <c r="G1954" s="128"/>
      <c r="H1954" s="128"/>
      <c r="I1954" s="124"/>
      <c r="J1954" s="125"/>
      <c r="K1954" s="128"/>
    </row>
    <row r="1955" spans="1:11" x14ac:dyDescent="0.3">
      <c r="A1955" s="73">
        <v>41008</v>
      </c>
      <c r="B1955" s="130">
        <v>1382.1999510000001</v>
      </c>
      <c r="C1955" s="125">
        <f t="shared" si="128"/>
        <v>-1.0672054569848322E-2</v>
      </c>
      <c r="D1955" s="128">
        <f t="shared" si="129"/>
        <v>-10672.054569848322</v>
      </c>
      <c r="E1955" s="128">
        <f t="shared" ca="1" si="130"/>
        <v>114095.73320934507</v>
      </c>
      <c r="F1955" s="124">
        <f t="shared" ca="1" si="131"/>
        <v>4.3595119294059126E-2</v>
      </c>
      <c r="G1955" s="128"/>
      <c r="H1955" s="128"/>
      <c r="I1955" s="124"/>
      <c r="J1955" s="125"/>
      <c r="K1955" s="128"/>
    </row>
    <row r="1956" spans="1:11" x14ac:dyDescent="0.3">
      <c r="A1956" s="73">
        <v>41004</v>
      </c>
      <c r="B1956" s="130">
        <v>1398.079956</v>
      </c>
      <c r="C1956" s="125">
        <f t="shared" si="128"/>
        <v>3.8052864699713584E-3</v>
      </c>
      <c r="D1956" s="128">
        <f t="shared" si="129"/>
        <v>3805.2864699713587</v>
      </c>
      <c r="E1956" s="128">
        <f t="shared" ca="1" si="130"/>
        <v>114095.73320934507</v>
      </c>
      <c r="F1956" s="124">
        <f t="shared" ca="1" si="131"/>
        <v>5.2636266203877735E-2</v>
      </c>
      <c r="G1956" s="128"/>
      <c r="H1956" s="128"/>
      <c r="I1956" s="124"/>
      <c r="J1956" s="125"/>
      <c r="K1956" s="128"/>
    </row>
    <row r="1957" spans="1:11" x14ac:dyDescent="0.3">
      <c r="A1957" s="73">
        <v>41003</v>
      </c>
      <c r="B1957" s="130">
        <v>1398.959961</v>
      </c>
      <c r="C1957" s="125">
        <f t="shared" si="128"/>
        <v>-2.8013985116288609E-3</v>
      </c>
      <c r="D1957" s="128">
        <f t="shared" si="129"/>
        <v>-2801.3985116288609</v>
      </c>
      <c r="E1957" s="128">
        <f t="shared" ca="1" si="130"/>
        <v>114095.73320934507</v>
      </c>
      <c r="F1957" s="124">
        <f t="shared" ca="1" si="131"/>
        <v>4.9080959654738576E-2</v>
      </c>
      <c r="G1957" s="128"/>
      <c r="H1957" s="128"/>
      <c r="I1957" s="124"/>
      <c r="J1957" s="125"/>
      <c r="K1957" s="128"/>
    </row>
    <row r="1958" spans="1:11" x14ac:dyDescent="0.3">
      <c r="A1958" s="73">
        <v>41002</v>
      </c>
      <c r="B1958" s="130">
        <v>1413.380005</v>
      </c>
      <c r="C1958" s="125">
        <f t="shared" si="128"/>
        <v>5.5922255735638693E-3</v>
      </c>
      <c r="D1958" s="128">
        <f t="shared" si="129"/>
        <v>5592.2255735638691</v>
      </c>
      <c r="E1958" s="128">
        <f t="shared" ca="1" si="130"/>
        <v>114095.73320934507</v>
      </c>
      <c r="F1958" s="124">
        <f t="shared" ca="1" si="131"/>
        <v>5.8283513580231983E-2</v>
      </c>
      <c r="G1958" s="128"/>
      <c r="H1958" s="128"/>
      <c r="I1958" s="124"/>
      <c r="J1958" s="125"/>
      <c r="K1958" s="128"/>
    </row>
    <row r="1959" spans="1:11" x14ac:dyDescent="0.3">
      <c r="A1959" s="73">
        <v>41001</v>
      </c>
      <c r="B1959" s="130">
        <v>1419.040039</v>
      </c>
      <c r="C1959" s="125">
        <f t="shared" si="128"/>
        <v>6.5898485547082331E-3</v>
      </c>
      <c r="D1959" s="128">
        <f t="shared" si="129"/>
        <v>6589.8485547082328</v>
      </c>
      <c r="E1959" s="128">
        <f t="shared" ca="1" si="130"/>
        <v>114095.73320934507</v>
      </c>
      <c r="F1959" s="124">
        <f t="shared" ca="1" si="131"/>
        <v>6.4841729269032866E-2</v>
      </c>
      <c r="G1959" s="128"/>
      <c r="H1959" s="128"/>
      <c r="I1959" s="124"/>
      <c r="J1959" s="125"/>
      <c r="K1959" s="128"/>
    </row>
    <row r="1960" spans="1:11" x14ac:dyDescent="0.3">
      <c r="A1960" s="73">
        <v>40998</v>
      </c>
      <c r="B1960" s="130">
        <v>1408.469971</v>
      </c>
      <c r="C1960" s="125">
        <f t="shared" si="128"/>
        <v>3.0622551865235881E-3</v>
      </c>
      <c r="D1960" s="128">
        <f t="shared" si="129"/>
        <v>3062.2551865235882</v>
      </c>
      <c r="E1960" s="128">
        <f t="shared" ca="1" si="130"/>
        <v>114095.73320934507</v>
      </c>
      <c r="F1960" s="124">
        <f t="shared" ca="1" si="131"/>
        <v>5.6719692305775116E-2</v>
      </c>
      <c r="G1960" s="128"/>
      <c r="H1960" s="128"/>
      <c r="I1960" s="124"/>
      <c r="J1960" s="125"/>
      <c r="K1960" s="128"/>
    </row>
    <row r="1961" spans="1:11" x14ac:dyDescent="0.3">
      <c r="A1961" s="73">
        <v>40997</v>
      </c>
      <c r="B1961" s="130">
        <v>1403.280029</v>
      </c>
      <c r="C1961" s="125">
        <f t="shared" si="128"/>
        <v>4.8485171227463653E-4</v>
      </c>
      <c r="D1961" s="128">
        <f t="shared" si="129"/>
        <v>484.8517122746365</v>
      </c>
      <c r="E1961" s="128">
        <f t="shared" ca="1" si="130"/>
        <v>114095.73320934507</v>
      </c>
      <c r="F1961" s="124">
        <f t="shared" ca="1" si="131"/>
        <v>5.3189328503660871E-2</v>
      </c>
      <c r="G1961" s="128"/>
      <c r="H1961" s="128"/>
      <c r="I1961" s="124"/>
      <c r="J1961" s="125"/>
      <c r="K1961" s="128"/>
    </row>
    <row r="1962" spans="1:11" x14ac:dyDescent="0.3">
      <c r="A1962" s="73">
        <v>40996</v>
      </c>
      <c r="B1962" s="130">
        <v>1405.540039</v>
      </c>
      <c r="C1962" s="125">
        <f t="shared" si="128"/>
        <v>8.0758597740768767E-3</v>
      </c>
      <c r="D1962" s="128">
        <f t="shared" si="129"/>
        <v>8075.8597740768764</v>
      </c>
      <c r="E1962" s="128">
        <f t="shared" ca="1" si="130"/>
        <v>114095.73320934507</v>
      </c>
      <c r="F1962" s="124">
        <f t="shared" ca="1" si="131"/>
        <v>6.0120894568171934E-2</v>
      </c>
      <c r="G1962" s="128"/>
      <c r="H1962" s="128"/>
      <c r="I1962" s="124"/>
      <c r="J1962" s="125"/>
      <c r="K1962" s="128"/>
    </row>
    <row r="1963" spans="1:11" x14ac:dyDescent="0.3">
      <c r="A1963" s="73">
        <v>40995</v>
      </c>
      <c r="B1963" s="130">
        <v>1412.5200199999999</v>
      </c>
      <c r="C1963" s="125">
        <f t="shared" si="128"/>
        <v>1.1870102497678836E-2</v>
      </c>
      <c r="D1963" s="128">
        <f t="shared" si="129"/>
        <v>11870.102497678836</v>
      </c>
      <c r="E1963" s="128">
        <f t="shared" ca="1" si="130"/>
        <v>114095.73320934507</v>
      </c>
      <c r="F1963" s="124">
        <f t="shared" ca="1" si="131"/>
        <v>6.3436382459485463E-2</v>
      </c>
      <c r="G1963" s="128"/>
      <c r="H1963" s="128"/>
      <c r="I1963" s="124"/>
      <c r="J1963" s="125"/>
      <c r="K1963" s="128"/>
    </row>
    <row r="1964" spans="1:11" x14ac:dyDescent="0.3">
      <c r="A1964" s="73">
        <v>40994</v>
      </c>
      <c r="B1964" s="130">
        <v>1416.51001</v>
      </c>
      <c r="C1964" s="125">
        <f t="shared" si="128"/>
        <v>3.312696112313307E-2</v>
      </c>
      <c r="D1964" s="128">
        <f t="shared" si="129"/>
        <v>33126.961123133071</v>
      </c>
      <c r="E1964" s="128">
        <f t="shared" ca="1" si="130"/>
        <v>114095.73320934507</v>
      </c>
      <c r="F1964" s="124">
        <f t="shared" ca="1" si="131"/>
        <v>7.3569145501560795E-2</v>
      </c>
      <c r="G1964" s="128"/>
      <c r="H1964" s="128"/>
      <c r="I1964" s="124"/>
      <c r="J1964" s="125"/>
      <c r="K1964" s="128"/>
    </row>
    <row r="1965" spans="1:11" x14ac:dyDescent="0.3">
      <c r="A1965" s="73">
        <v>40991</v>
      </c>
      <c r="B1965" s="130">
        <v>1397.1099850000001</v>
      </c>
      <c r="C1965" s="125">
        <f t="shared" si="128"/>
        <v>1.9141122130986732E-2</v>
      </c>
      <c r="D1965" s="128">
        <f t="shared" si="129"/>
        <v>19141.122130986732</v>
      </c>
      <c r="E1965" s="128">
        <f t="shared" ca="1" si="130"/>
        <v>114095.73320934507</v>
      </c>
      <c r="F1965" s="124">
        <f t="shared" ca="1" si="131"/>
        <v>6.6341559555600282E-2</v>
      </c>
      <c r="G1965" s="128"/>
      <c r="H1965" s="128"/>
      <c r="I1965" s="124"/>
      <c r="J1965" s="125"/>
      <c r="K1965" s="128"/>
    </row>
    <row r="1966" spans="1:11" x14ac:dyDescent="0.3">
      <c r="A1966" s="73">
        <v>40990</v>
      </c>
      <c r="B1966" s="130">
        <v>1392.780029</v>
      </c>
      <c r="C1966" s="125">
        <f t="shared" si="128"/>
        <v>1.9671862956678554E-2</v>
      </c>
      <c r="D1966" s="128">
        <f t="shared" si="129"/>
        <v>19671.862956678553</v>
      </c>
      <c r="E1966" s="128">
        <f t="shared" ca="1" si="130"/>
        <v>114095.73320934507</v>
      </c>
      <c r="F1966" s="124">
        <f t="shared" ca="1" si="131"/>
        <v>6.0115677465620188E-2</v>
      </c>
      <c r="G1966" s="128"/>
      <c r="H1966" s="128"/>
      <c r="I1966" s="124"/>
      <c r="J1966" s="125"/>
      <c r="K1966" s="128"/>
    </row>
    <row r="1967" spans="1:11" x14ac:dyDescent="0.3">
      <c r="A1967" s="73">
        <v>40989</v>
      </c>
      <c r="B1967" s="130">
        <v>1402.8900149999999</v>
      </c>
      <c r="C1967" s="125">
        <f t="shared" si="128"/>
        <v>3.7157249073444865E-2</v>
      </c>
      <c r="D1967" s="128">
        <f t="shared" si="129"/>
        <v>37157.249073444866</v>
      </c>
      <c r="E1967" s="128">
        <f t="shared" ca="1" si="130"/>
        <v>114095.73320934507</v>
      </c>
      <c r="F1967" s="124">
        <f t="shared" ca="1" si="131"/>
        <v>7.1186398439031739E-2</v>
      </c>
      <c r="G1967" s="128"/>
      <c r="H1967" s="128"/>
      <c r="I1967" s="124"/>
      <c r="J1967" s="125"/>
      <c r="K1967" s="128"/>
    </row>
    <row r="1968" spans="1:11" x14ac:dyDescent="0.3">
      <c r="A1968" s="73">
        <v>40988</v>
      </c>
      <c r="B1968" s="130">
        <v>1405.5200199999999</v>
      </c>
      <c r="C1968" s="125">
        <f t="shared" si="128"/>
        <v>4.6272060872797116E-2</v>
      </c>
      <c r="D1968" s="128">
        <f t="shared" si="129"/>
        <v>46272.060872797119</v>
      </c>
      <c r="E1968" s="128">
        <f t="shared" ca="1" si="130"/>
        <v>114095.73320934507</v>
      </c>
      <c r="F1968" s="124">
        <f t="shared" ca="1" si="131"/>
        <v>8.3218997298317721E-2</v>
      </c>
      <c r="G1968" s="128"/>
      <c r="H1968" s="128"/>
      <c r="I1968" s="124"/>
      <c r="J1968" s="125"/>
      <c r="K1968" s="128"/>
    </row>
    <row r="1969" spans="1:11" x14ac:dyDescent="0.3">
      <c r="A1969" s="73">
        <v>40987</v>
      </c>
      <c r="B1969" s="130">
        <v>1409.75</v>
      </c>
      <c r="C1969" s="125">
        <f t="shared" si="128"/>
        <v>3.3291099268365043E-2</v>
      </c>
      <c r="D1969" s="128">
        <f t="shared" si="129"/>
        <v>33291.09926836504</v>
      </c>
      <c r="E1969" s="128">
        <f t="shared" ca="1" si="130"/>
        <v>114095.73320934507</v>
      </c>
      <c r="F1969" s="124">
        <f t="shared" ca="1" si="131"/>
        <v>8.9644974150815626E-2</v>
      </c>
      <c r="G1969" s="128"/>
      <c r="H1969" s="128"/>
      <c r="I1969" s="124"/>
      <c r="J1969" s="125"/>
      <c r="K1969" s="128"/>
    </row>
    <row r="1970" spans="1:11" x14ac:dyDescent="0.3">
      <c r="A1970" s="73">
        <v>40984</v>
      </c>
      <c r="B1970" s="130">
        <v>1404.170044</v>
      </c>
      <c r="C1970" s="125">
        <f t="shared" si="128"/>
        <v>2.521851804787234E-2</v>
      </c>
      <c r="D1970" s="128">
        <f t="shared" si="129"/>
        <v>25218.518047872341</v>
      </c>
      <c r="E1970" s="128">
        <f t="shared" ca="1" si="130"/>
        <v>114095.73320934507</v>
      </c>
      <c r="F1970" s="124">
        <f t="shared" ca="1" si="131"/>
        <v>8.1478487494113905E-2</v>
      </c>
      <c r="G1970" s="128"/>
      <c r="H1970" s="128"/>
      <c r="I1970" s="124"/>
      <c r="J1970" s="125"/>
      <c r="K1970" s="128"/>
    </row>
    <row r="1971" spans="1:11" x14ac:dyDescent="0.3">
      <c r="A1971" s="73">
        <v>40983</v>
      </c>
      <c r="B1971" s="130">
        <v>1402.599976</v>
      </c>
      <c r="C1971" s="125">
        <f t="shared" si="128"/>
        <v>2.0748284832464936E-2</v>
      </c>
      <c r="D1971" s="128">
        <f t="shared" si="129"/>
        <v>20748.284832464935</v>
      </c>
      <c r="E1971" s="128">
        <f t="shared" ca="1" si="130"/>
        <v>114095.73320934507</v>
      </c>
      <c r="F1971" s="124">
        <f t="shared" ca="1" si="131"/>
        <v>9.6457984820210507E-2</v>
      </c>
      <c r="G1971" s="128"/>
      <c r="H1971" s="128"/>
      <c r="I1971" s="124"/>
      <c r="J1971" s="125"/>
      <c r="K1971" s="128"/>
    </row>
    <row r="1972" spans="1:11" x14ac:dyDescent="0.3">
      <c r="A1972" s="73">
        <v>40982</v>
      </c>
      <c r="B1972" s="130">
        <v>1394.280029</v>
      </c>
      <c r="C1972" s="125">
        <f t="shared" si="128"/>
        <v>2.0941929199472797E-2</v>
      </c>
      <c r="D1972" s="128">
        <f t="shared" si="129"/>
        <v>20941.929199472797</v>
      </c>
      <c r="E1972" s="128">
        <f t="shared" ca="1" si="130"/>
        <v>114095.73320934507</v>
      </c>
      <c r="F1972" s="124">
        <f t="shared" ca="1" si="131"/>
        <v>9.465193350572032E-2</v>
      </c>
      <c r="G1972" s="128"/>
      <c r="H1972" s="128"/>
      <c r="I1972" s="124"/>
      <c r="J1972" s="125"/>
      <c r="K1972" s="128"/>
    </row>
    <row r="1973" spans="1:11" x14ac:dyDescent="0.3">
      <c r="A1973" s="73">
        <v>40981</v>
      </c>
      <c r="B1973" s="130">
        <v>1395.9499510000001</v>
      </c>
      <c r="C1973" s="125">
        <f t="shared" si="128"/>
        <v>1.7322724470968165E-2</v>
      </c>
      <c r="D1973" s="128">
        <f t="shared" si="129"/>
        <v>17322.724470968165</v>
      </c>
      <c r="E1973" s="128">
        <f t="shared" ca="1" si="130"/>
        <v>114095.73320934507</v>
      </c>
      <c r="F1973" s="124">
        <f t="shared" ca="1" si="131"/>
        <v>0.11064695551426174</v>
      </c>
      <c r="G1973" s="128"/>
      <c r="H1973" s="128"/>
      <c r="I1973" s="124"/>
      <c r="J1973" s="125"/>
      <c r="K1973" s="128"/>
    </row>
    <row r="1974" spans="1:11" x14ac:dyDescent="0.3">
      <c r="A1974" s="73">
        <v>40980</v>
      </c>
      <c r="B1974" s="130">
        <v>1371.089966</v>
      </c>
      <c r="C1974" s="125">
        <f t="shared" si="128"/>
        <v>2.5592466214394705E-3</v>
      </c>
      <c r="D1974" s="128">
        <f t="shared" si="129"/>
        <v>2559.2466214394703</v>
      </c>
      <c r="E1974" s="128">
        <f t="shared" ca="1" si="130"/>
        <v>114095.73320934507</v>
      </c>
      <c r="F1974" s="124">
        <f t="shared" ca="1" si="131"/>
        <v>6.9601419292133482E-2</v>
      </c>
      <c r="G1974" s="128"/>
      <c r="H1974" s="128"/>
      <c r="I1974" s="124"/>
      <c r="J1974" s="125"/>
      <c r="K1974" s="128"/>
    </row>
    <row r="1975" spans="1:11" x14ac:dyDescent="0.3">
      <c r="A1975" s="73">
        <v>40977</v>
      </c>
      <c r="B1975" s="130">
        <v>1370.869995</v>
      </c>
      <c r="C1975" s="125">
        <f t="shared" si="128"/>
        <v>3.7562091156164712E-3</v>
      </c>
      <c r="D1975" s="128">
        <f t="shared" si="129"/>
        <v>3756.2091156164711</v>
      </c>
      <c r="E1975" s="128">
        <f t="shared" ca="1" si="130"/>
        <v>114095.73320934507</v>
      </c>
      <c r="F1975" s="124">
        <f t="shared" ca="1" si="131"/>
        <v>5.7451830959990957E-2</v>
      </c>
      <c r="G1975" s="128"/>
      <c r="H1975" s="128"/>
      <c r="I1975" s="124"/>
      <c r="J1975" s="125"/>
      <c r="K1975" s="128"/>
    </row>
    <row r="1976" spans="1:11" x14ac:dyDescent="0.3">
      <c r="A1976" s="73">
        <v>40976</v>
      </c>
      <c r="B1976" s="130">
        <v>1365.910034</v>
      </c>
      <c r="C1976" s="125">
        <f t="shared" si="128"/>
        <v>1.796952657269868E-3</v>
      </c>
      <c r="D1976" s="128">
        <f t="shared" si="129"/>
        <v>1796.952657269868</v>
      </c>
      <c r="E1976" s="128">
        <f t="shared" ca="1" si="130"/>
        <v>114095.73320934507</v>
      </c>
      <c r="F1976" s="124">
        <f t="shared" ca="1" si="131"/>
        <v>4.7252126560008767E-2</v>
      </c>
      <c r="G1976" s="128"/>
      <c r="H1976" s="128"/>
      <c r="I1976" s="124"/>
      <c r="J1976" s="125"/>
      <c r="K1976" s="128"/>
    </row>
    <row r="1977" spans="1:11" x14ac:dyDescent="0.3">
      <c r="A1977" s="73">
        <v>40975</v>
      </c>
      <c r="B1977" s="130">
        <v>1352.630005</v>
      </c>
      <c r="C1977" s="125">
        <f t="shared" si="128"/>
        <v>-3.7049252935437149E-3</v>
      </c>
      <c r="D1977" s="128">
        <f t="shared" si="129"/>
        <v>-3704.9252935437148</v>
      </c>
      <c r="E1977" s="128">
        <f t="shared" ca="1" si="130"/>
        <v>114095.73320934507</v>
      </c>
      <c r="F1977" s="124">
        <f t="shared" ca="1" si="131"/>
        <v>4.4413231822932664E-2</v>
      </c>
      <c r="G1977" s="128"/>
      <c r="H1977" s="128"/>
      <c r="I1977" s="124"/>
      <c r="J1977" s="125"/>
      <c r="K1977" s="128"/>
    </row>
    <row r="1978" spans="1:11" x14ac:dyDescent="0.3">
      <c r="A1978" s="73">
        <v>40974</v>
      </c>
      <c r="B1978" s="130">
        <v>1343.3599850000001</v>
      </c>
      <c r="C1978" s="125">
        <f t="shared" si="128"/>
        <v>-1.3837790457913113E-2</v>
      </c>
      <c r="D1978" s="128">
        <f t="shared" si="129"/>
        <v>-13837.790457913114</v>
      </c>
      <c r="E1978" s="128">
        <f t="shared" ca="1" si="130"/>
        <v>114095.73320934507</v>
      </c>
      <c r="F1978" s="124">
        <f t="shared" ca="1" si="131"/>
        <v>1.768152349689367E-2</v>
      </c>
      <c r="G1978" s="128"/>
      <c r="H1978" s="128"/>
      <c r="I1978" s="124"/>
      <c r="J1978" s="125"/>
      <c r="K1978" s="128"/>
    </row>
    <row r="1979" spans="1:11" x14ac:dyDescent="0.3">
      <c r="A1979" s="73">
        <v>40973</v>
      </c>
      <c r="B1979" s="130">
        <v>1364.329956</v>
      </c>
      <c r="C1979" s="125">
        <f t="shared" si="128"/>
        <v>2.2773345030204784E-3</v>
      </c>
      <c r="D1979" s="128">
        <f t="shared" si="129"/>
        <v>2277.3345030204782</v>
      </c>
      <c r="E1979" s="128">
        <f t="shared" ca="1" si="130"/>
        <v>114095.73320934507</v>
      </c>
      <c r="F1979" s="124">
        <f t="shared" ca="1" si="131"/>
        <v>3.2160212235138985E-2</v>
      </c>
      <c r="G1979" s="128"/>
      <c r="H1979" s="128"/>
      <c r="I1979" s="124"/>
      <c r="J1979" s="125"/>
      <c r="K1979" s="128"/>
    </row>
    <row r="1980" spans="1:11" x14ac:dyDescent="0.3">
      <c r="A1980" s="73">
        <v>40970</v>
      </c>
      <c r="B1980" s="130">
        <v>1369.630005</v>
      </c>
      <c r="C1980" s="125">
        <f t="shared" si="128"/>
        <v>8.5343330587912547E-3</v>
      </c>
      <c r="D1980" s="128">
        <f t="shared" si="129"/>
        <v>8534.3330587912551</v>
      </c>
      <c r="E1980" s="128">
        <f t="shared" ca="1" si="130"/>
        <v>114095.73320934507</v>
      </c>
      <c r="F1980" s="124">
        <f t="shared" ca="1" si="131"/>
        <v>4.5415340289073125E-2</v>
      </c>
      <c r="G1980" s="128"/>
      <c r="H1980" s="128"/>
      <c r="I1980" s="124"/>
      <c r="J1980" s="125"/>
      <c r="K1980" s="128"/>
    </row>
    <row r="1981" spans="1:11" x14ac:dyDescent="0.3">
      <c r="A1981" s="73">
        <v>40969</v>
      </c>
      <c r="B1981" s="130">
        <v>1374.089966</v>
      </c>
      <c r="C1981" s="125">
        <f t="shared" si="128"/>
        <v>2.2974461901155596E-2</v>
      </c>
      <c r="D1981" s="128">
        <f t="shared" si="129"/>
        <v>22974.461901155595</v>
      </c>
      <c r="E1981" s="128">
        <f t="shared" ca="1" si="130"/>
        <v>114095.73320934507</v>
      </c>
      <c r="F1981" s="124">
        <f t="shared" ca="1" si="131"/>
        <v>4.0071105505274485E-2</v>
      </c>
      <c r="G1981" s="128"/>
      <c r="H1981" s="128"/>
      <c r="I1981" s="124"/>
      <c r="J1981" s="125"/>
      <c r="K1981" s="128"/>
    </row>
    <row r="1982" spans="1:11" x14ac:dyDescent="0.3">
      <c r="A1982" s="73">
        <v>40968</v>
      </c>
      <c r="B1982" s="130">
        <v>1365.6800539999999</v>
      </c>
      <c r="C1982" s="125">
        <f t="shared" si="128"/>
        <v>1.1240321362458339E-2</v>
      </c>
      <c r="D1982" s="128">
        <f t="shared" si="129"/>
        <v>11240.321362458339</v>
      </c>
      <c r="E1982" s="128">
        <f t="shared" ca="1" si="130"/>
        <v>114095.73320934507</v>
      </c>
      <c r="F1982" s="124">
        <f t="shared" ca="1" si="131"/>
        <v>2.607878746800063E-2</v>
      </c>
      <c r="G1982" s="128"/>
      <c r="H1982" s="128"/>
      <c r="I1982" s="124"/>
      <c r="J1982" s="125"/>
      <c r="K1982" s="128"/>
    </row>
    <row r="1983" spans="1:11" x14ac:dyDescent="0.3">
      <c r="A1983" s="73">
        <v>40967</v>
      </c>
      <c r="B1983" s="130">
        <v>1372.1800539999999</v>
      </c>
      <c r="C1983" s="125">
        <f t="shared" si="128"/>
        <v>1.5098747344611141E-2</v>
      </c>
      <c r="D1983" s="128">
        <f t="shared" si="129"/>
        <v>15098.747344611142</v>
      </c>
      <c r="E1983" s="128">
        <f t="shared" ca="1" si="130"/>
        <v>114095.73320934507</v>
      </c>
      <c r="F1983" s="124">
        <f t="shared" ca="1" si="131"/>
        <v>4.8714588268595094E-2</v>
      </c>
      <c r="G1983" s="128"/>
      <c r="H1983" s="128"/>
      <c r="I1983" s="124"/>
      <c r="J1983" s="125"/>
      <c r="K1983" s="128"/>
    </row>
    <row r="1984" spans="1:11" x14ac:dyDescent="0.3">
      <c r="A1984" s="73">
        <v>40966</v>
      </c>
      <c r="B1984" s="130">
        <v>1367.589966</v>
      </c>
      <c r="C1984" s="125">
        <f t="shared" si="128"/>
        <v>1.8582755408194762E-2</v>
      </c>
      <c r="D1984" s="128">
        <f t="shared" si="129"/>
        <v>18582.755408194764</v>
      </c>
      <c r="E1984" s="128">
        <f t="shared" ca="1" si="130"/>
        <v>114095.73320934507</v>
      </c>
      <c r="F1984" s="124">
        <f t="shared" ca="1" si="131"/>
        <v>4.6894744867965077E-2</v>
      </c>
      <c r="G1984" s="128"/>
      <c r="H1984" s="128"/>
      <c r="I1984" s="124"/>
      <c r="J1984" s="125"/>
      <c r="K1984" s="128"/>
    </row>
    <row r="1985" spans="1:11" x14ac:dyDescent="0.3">
      <c r="A1985" s="73">
        <v>40963</v>
      </c>
      <c r="B1985" s="130">
        <v>1365.73999</v>
      </c>
      <c r="C1985" s="125">
        <f t="shared" si="128"/>
        <v>1.0200110580868671E-2</v>
      </c>
      <c r="D1985" s="128">
        <f t="shared" si="129"/>
        <v>10200.110580868672</v>
      </c>
      <c r="E1985" s="128">
        <f t="shared" ca="1" si="130"/>
        <v>114095.73320934507</v>
      </c>
      <c r="F1985" s="124">
        <f t="shared" ca="1" si="131"/>
        <v>2.9023085729320997E-2</v>
      </c>
      <c r="G1985" s="128"/>
      <c r="H1985" s="128"/>
      <c r="I1985" s="124"/>
      <c r="J1985" s="125"/>
      <c r="K1985" s="128"/>
    </row>
    <row r="1986" spans="1:11" x14ac:dyDescent="0.3">
      <c r="A1986" s="73">
        <v>40962</v>
      </c>
      <c r="B1986" s="130">
        <v>1363.459961</v>
      </c>
      <c r="C1986" s="125">
        <f t="shared" si="128"/>
        <v>1.0000296593981828E-2</v>
      </c>
      <c r="D1986" s="128">
        <f t="shared" si="129"/>
        <v>10000.296593981828</v>
      </c>
      <c r="E1986" s="128">
        <f t="shared" ca="1" si="130"/>
        <v>114095.73320934507</v>
      </c>
      <c r="F1986" s="124">
        <f t="shared" ca="1" si="131"/>
        <v>3.3018119703995374E-2</v>
      </c>
      <c r="G1986" s="128"/>
      <c r="H1986" s="128"/>
      <c r="I1986" s="124"/>
      <c r="J1986" s="125"/>
      <c r="K1986" s="128"/>
    </row>
    <row r="1987" spans="1:11" x14ac:dyDescent="0.3">
      <c r="A1987" s="73">
        <v>40961</v>
      </c>
      <c r="B1987" s="130">
        <v>1357.660034</v>
      </c>
      <c r="C1987" s="125">
        <f t="shared" si="128"/>
        <v>7.876459384620782E-3</v>
      </c>
      <c r="D1987" s="128">
        <f t="shared" si="129"/>
        <v>7876.4593846207817</v>
      </c>
      <c r="E1987" s="128">
        <f t="shared" ca="1" si="130"/>
        <v>114095.73320934507</v>
      </c>
      <c r="F1987" s="124">
        <f t="shared" ca="1" si="131"/>
        <v>3.9476348631370062E-2</v>
      </c>
      <c r="G1987" s="128"/>
      <c r="H1987" s="128"/>
      <c r="I1987" s="124"/>
      <c r="J1987" s="125"/>
      <c r="K1987" s="128"/>
    </row>
    <row r="1988" spans="1:11" x14ac:dyDescent="0.3">
      <c r="A1988" s="73">
        <v>40960</v>
      </c>
      <c r="B1988" s="130">
        <v>1362.209961</v>
      </c>
      <c r="C1988" s="125">
        <f t="shared" si="128"/>
        <v>1.3300309883149009E-2</v>
      </c>
      <c r="D1988" s="128">
        <f t="shared" si="129"/>
        <v>13300.309883149008</v>
      </c>
      <c r="E1988" s="128">
        <f t="shared" ca="1" si="130"/>
        <v>114095.73320934507</v>
      </c>
      <c r="F1988" s="124">
        <f t="shared" ca="1" si="131"/>
        <v>4.1922851456211996E-2</v>
      </c>
      <c r="G1988" s="128"/>
      <c r="H1988" s="128"/>
      <c r="I1988" s="124"/>
      <c r="J1988" s="125"/>
      <c r="K1988" s="128"/>
    </row>
    <row r="1989" spans="1:11" x14ac:dyDescent="0.3">
      <c r="A1989" s="73">
        <v>40956</v>
      </c>
      <c r="B1989" s="130">
        <v>1361.2299800000001</v>
      </c>
      <c r="C1989" s="125">
        <f t="shared" si="128"/>
        <v>1.2142133770978392E-2</v>
      </c>
      <c r="D1989" s="128">
        <f t="shared" si="129"/>
        <v>12142.133770978391</v>
      </c>
      <c r="E1989" s="128">
        <f t="shared" ca="1" si="130"/>
        <v>114095.73320934507</v>
      </c>
      <c r="F1989" s="124">
        <f t="shared" ca="1" si="131"/>
        <v>3.4809676650984445E-2</v>
      </c>
      <c r="G1989" s="128"/>
      <c r="H1989" s="128"/>
      <c r="I1989" s="124"/>
      <c r="J1989" s="125"/>
      <c r="K1989" s="128"/>
    </row>
    <row r="1990" spans="1:11" x14ac:dyDescent="0.3">
      <c r="A1990" s="73">
        <v>40955</v>
      </c>
      <c r="B1990" s="130">
        <v>1358.040039</v>
      </c>
      <c r="C1990" s="125">
        <f t="shared" si="128"/>
        <v>2.4518308797762289E-2</v>
      </c>
      <c r="D1990" s="128">
        <f t="shared" si="129"/>
        <v>24518.308797762289</v>
      </c>
      <c r="E1990" s="128">
        <f t="shared" ca="1" si="130"/>
        <v>114095.73320934507</v>
      </c>
      <c r="F1990" s="124">
        <f t="shared" ca="1" si="131"/>
        <v>1.1191300800505566E-2</v>
      </c>
      <c r="G1990" s="128"/>
      <c r="H1990" s="128"/>
      <c r="I1990" s="124"/>
      <c r="J1990" s="125"/>
      <c r="K1990" s="128"/>
    </row>
    <row r="1991" spans="1:11" x14ac:dyDescent="0.3">
      <c r="A1991" s="73">
        <v>40954</v>
      </c>
      <c r="B1991" s="130">
        <v>1343.2299800000001</v>
      </c>
      <c r="C1991" s="125">
        <f t="shared" si="128"/>
        <v>1.4455221692994957E-2</v>
      </c>
      <c r="D1991" s="128">
        <f t="shared" si="129"/>
        <v>14455.221692994957</v>
      </c>
      <c r="E1991" s="128">
        <f t="shared" ca="1" si="130"/>
        <v>114095.73320934507</v>
      </c>
      <c r="F1991" s="124">
        <f t="shared" ca="1" si="131"/>
        <v>2.0888266356344776E-3</v>
      </c>
      <c r="G1991" s="128"/>
      <c r="H1991" s="128"/>
      <c r="I1991" s="124"/>
      <c r="J1991" s="125"/>
      <c r="K1991" s="128"/>
    </row>
    <row r="1992" spans="1:11" x14ac:dyDescent="0.3">
      <c r="A1992" s="73">
        <v>40953</v>
      </c>
      <c r="B1992" s="130">
        <v>1350.5</v>
      </c>
      <c r="C1992" s="125">
        <f t="shared" ref="C1992:C2055" si="132">B1992/B2002-1</f>
        <v>2.9022915867161103E-2</v>
      </c>
      <c r="D1992" s="128">
        <f t="shared" ref="D1992:D2055" si="133">C1992*$B$5</f>
        <v>29022.915867161104</v>
      </c>
      <c r="E1992" s="128">
        <f t="shared" ref="E1992:E2055" ca="1" si="134">ABS(_xlfn.PERCENTILE.INC(OFFSET(D1992,0,0,Window),1-VaRLevel))</f>
        <v>114095.73320934507</v>
      </c>
      <c r="F1992" s="124">
        <f t="shared" ca="1" si="131"/>
        <v>1.0611271681190582E-2</v>
      </c>
      <c r="G1992" s="128"/>
      <c r="H1992" s="128"/>
      <c r="I1992" s="124"/>
      <c r="J1992" s="125"/>
      <c r="K1992" s="128"/>
    </row>
    <row r="1993" spans="1:11" x14ac:dyDescent="0.3">
      <c r="A1993" s="73">
        <v>40952</v>
      </c>
      <c r="B1993" s="130">
        <v>1351.7700199999999</v>
      </c>
      <c r="C1993" s="125">
        <f t="shared" si="132"/>
        <v>2.9519965350454536E-2</v>
      </c>
      <c r="D1993" s="128">
        <f t="shared" si="133"/>
        <v>29519.965350454535</v>
      </c>
      <c r="E1993" s="128">
        <f t="shared" ca="1" si="134"/>
        <v>114095.73320934507</v>
      </c>
      <c r="F1993" s="124">
        <f t="shared" ref="F1993:F2056" ca="1" si="135">B1993/OFFSET(B1993,250,0)-1</f>
        <v>1.7891438935765169E-2</v>
      </c>
      <c r="G1993" s="128"/>
      <c r="H1993" s="128"/>
      <c r="I1993" s="124"/>
      <c r="J1993" s="125"/>
      <c r="K1993" s="128"/>
    </row>
    <row r="1994" spans="1:11" x14ac:dyDescent="0.3">
      <c r="A1994" s="73">
        <v>40949</v>
      </c>
      <c r="B1994" s="130">
        <v>1342.6400149999999</v>
      </c>
      <c r="C1994" s="125">
        <f t="shared" si="132"/>
        <v>1.998743467021713E-2</v>
      </c>
      <c r="D1994" s="128">
        <f t="shared" si="133"/>
        <v>19987.434670217131</v>
      </c>
      <c r="E1994" s="128">
        <f t="shared" ca="1" si="134"/>
        <v>114095.73320934507</v>
      </c>
      <c r="F1994" s="124">
        <f t="shared" ca="1" si="135"/>
        <v>7.7459389773331111E-3</v>
      </c>
      <c r="G1994" s="128"/>
      <c r="H1994" s="128"/>
      <c r="I1994" s="124"/>
      <c r="J1994" s="125"/>
      <c r="K1994" s="128"/>
    </row>
    <row r="1995" spans="1:11" x14ac:dyDescent="0.3">
      <c r="A1995" s="73">
        <v>40948</v>
      </c>
      <c r="B1995" s="130">
        <v>1351.9499510000001</v>
      </c>
      <c r="C1995" s="125">
        <f t="shared" si="132"/>
        <v>2.5424099593530647E-2</v>
      </c>
      <c r="D1995" s="128">
        <f t="shared" si="133"/>
        <v>25424.099593530646</v>
      </c>
      <c r="E1995" s="128">
        <f t="shared" ca="1" si="134"/>
        <v>114095.73320934507</v>
      </c>
      <c r="F1995" s="124">
        <f t="shared" ca="1" si="135"/>
        <v>1.7153764878538702E-2</v>
      </c>
      <c r="G1995" s="128"/>
      <c r="H1995" s="128"/>
      <c r="I1995" s="124"/>
      <c r="J1995" s="125"/>
      <c r="K1995" s="128"/>
    </row>
    <row r="1996" spans="1:11" x14ac:dyDescent="0.3">
      <c r="A1996" s="73">
        <v>40947</v>
      </c>
      <c r="B1996" s="130">
        <v>1349.959961</v>
      </c>
      <c r="C1996" s="125">
        <f t="shared" si="132"/>
        <v>1.8023242490255997E-2</v>
      </c>
      <c r="D1996" s="128">
        <f t="shared" si="133"/>
        <v>18023.242490255998</v>
      </c>
      <c r="E1996" s="128">
        <f t="shared" ca="1" si="134"/>
        <v>114095.73320934507</v>
      </c>
      <c r="F1996" s="124">
        <f t="shared" ca="1" si="135"/>
        <v>2.1250172941553069E-2</v>
      </c>
      <c r="G1996" s="128"/>
      <c r="H1996" s="128"/>
      <c r="I1996" s="124"/>
      <c r="J1996" s="125"/>
      <c r="K1996" s="128"/>
    </row>
    <row r="1997" spans="1:11" x14ac:dyDescent="0.3">
      <c r="A1997" s="73">
        <v>40946</v>
      </c>
      <c r="B1997" s="130">
        <v>1347.0500489999999</v>
      </c>
      <c r="C1997" s="125">
        <f t="shared" si="132"/>
        <v>2.4645361433469848E-2</v>
      </c>
      <c r="D1997" s="128">
        <f t="shared" si="133"/>
        <v>24645.361433469847</v>
      </c>
      <c r="E1997" s="128">
        <f t="shared" ca="1" si="134"/>
        <v>114095.73320934507</v>
      </c>
      <c r="F1997" s="124">
        <f t="shared" ca="1" si="135"/>
        <v>1.9812582445746019E-2</v>
      </c>
      <c r="G1997" s="128"/>
      <c r="H1997" s="128"/>
      <c r="I1997" s="124"/>
      <c r="J1997" s="125"/>
      <c r="K1997" s="128"/>
    </row>
    <row r="1998" spans="1:11" x14ac:dyDescent="0.3">
      <c r="A1998" s="73">
        <v>40945</v>
      </c>
      <c r="B1998" s="130">
        <v>1344.329956</v>
      </c>
      <c r="C1998" s="125">
        <f t="shared" si="132"/>
        <v>2.1527322188449771E-2</v>
      </c>
      <c r="D1998" s="128">
        <f t="shared" si="133"/>
        <v>21527.322188449773</v>
      </c>
      <c r="E1998" s="128">
        <f t="shared" ca="1" si="134"/>
        <v>114095.73320934507</v>
      </c>
      <c r="F1998" s="124">
        <f t="shared" ca="1" si="135"/>
        <v>1.491805703403748E-2</v>
      </c>
      <c r="G1998" s="128"/>
      <c r="H1998" s="128"/>
      <c r="I1998" s="124"/>
      <c r="J1998" s="125"/>
      <c r="K1998" s="128"/>
    </row>
    <row r="1999" spans="1:11" x14ac:dyDescent="0.3">
      <c r="A1999" s="73">
        <v>40942</v>
      </c>
      <c r="B1999" s="130">
        <v>1344.900024</v>
      </c>
      <c r="C1999" s="125">
        <f t="shared" si="132"/>
        <v>2.2442198366851462E-2</v>
      </c>
      <c r="D1999" s="128">
        <f t="shared" si="133"/>
        <v>22442.198366851462</v>
      </c>
      <c r="E1999" s="128">
        <f t="shared" ca="1" si="134"/>
        <v>114095.73320934507</v>
      </c>
      <c r="F1999" s="124">
        <f t="shared" ca="1" si="135"/>
        <v>1.9597417868713496E-2</v>
      </c>
      <c r="G1999" s="128"/>
      <c r="H1999" s="128"/>
      <c r="I1999" s="124"/>
      <c r="J1999" s="125"/>
      <c r="K1999" s="128"/>
    </row>
    <row r="2000" spans="1:11" x14ac:dyDescent="0.3">
      <c r="A2000" s="73">
        <v>40941</v>
      </c>
      <c r="B2000" s="130">
        <v>1325.540039</v>
      </c>
      <c r="C2000" s="125">
        <f t="shared" si="132"/>
        <v>8.3986603271206661E-3</v>
      </c>
      <c r="D2000" s="128">
        <f t="shared" si="133"/>
        <v>8398.6603271206659</v>
      </c>
      <c r="E2000" s="128">
        <f t="shared" ca="1" si="134"/>
        <v>114095.73320934507</v>
      </c>
      <c r="F2000" s="124">
        <f t="shared" ca="1" si="135"/>
        <v>1.1191074672511681E-2</v>
      </c>
      <c r="G2000" s="128"/>
      <c r="H2000" s="128"/>
      <c r="I2000" s="124"/>
      <c r="J2000" s="125"/>
      <c r="K2000" s="128"/>
    </row>
    <row r="2001" spans="1:11" x14ac:dyDescent="0.3">
      <c r="A2001" s="73">
        <v>40940</v>
      </c>
      <c r="B2001" s="130">
        <v>1324.089966</v>
      </c>
      <c r="C2001" s="125">
        <f t="shared" si="132"/>
        <v>1.2270210789778524E-2</v>
      </c>
      <c r="D2001" s="128">
        <f t="shared" si="133"/>
        <v>12270.210789778524</v>
      </c>
      <c r="E2001" s="128">
        <f t="shared" ca="1" si="134"/>
        <v>114095.73320934507</v>
      </c>
      <c r="F2001" s="124">
        <f t="shared" ca="1" si="135"/>
        <v>1.2998232967605938E-2</v>
      </c>
      <c r="G2001" s="128"/>
      <c r="H2001" s="128"/>
      <c r="I2001" s="124"/>
      <c r="J2001" s="125"/>
      <c r="K2001" s="128"/>
    </row>
    <row r="2002" spans="1:11" x14ac:dyDescent="0.3">
      <c r="A2002" s="73">
        <v>40939</v>
      </c>
      <c r="B2002" s="130">
        <v>1312.410034</v>
      </c>
      <c r="C2002" s="125">
        <f t="shared" si="132"/>
        <v>1.4485911679655405E-2</v>
      </c>
      <c r="D2002" s="128">
        <f t="shared" si="133"/>
        <v>14485.911679655406</v>
      </c>
      <c r="E2002" s="128">
        <f t="shared" ca="1" si="134"/>
        <v>114095.73320934507</v>
      </c>
      <c r="F2002" s="124">
        <f t="shared" ca="1" si="135"/>
        <v>6.4262362166813691E-3</v>
      </c>
      <c r="G2002" s="128"/>
      <c r="H2002" s="128"/>
      <c r="I2002" s="124"/>
      <c r="J2002" s="125"/>
      <c r="K2002" s="128"/>
    </row>
    <row r="2003" spans="1:11" x14ac:dyDescent="0.3">
      <c r="A2003" s="73">
        <v>40938</v>
      </c>
      <c r="B2003" s="130">
        <v>1313.01001</v>
      </c>
      <c r="C2003" s="125">
        <f t="shared" si="132"/>
        <v>1.8555759978663877E-2</v>
      </c>
      <c r="D2003" s="128">
        <f t="shared" si="133"/>
        <v>18555.759978663878</v>
      </c>
      <c r="E2003" s="128">
        <f t="shared" ca="1" si="134"/>
        <v>114095.73320934507</v>
      </c>
      <c r="F2003" s="124">
        <f t="shared" ca="1" si="135"/>
        <v>4.1450639274789314E-3</v>
      </c>
      <c r="G2003" s="128"/>
      <c r="H2003" s="128"/>
      <c r="I2003" s="124"/>
      <c r="J2003" s="125"/>
      <c r="K2003" s="128"/>
    </row>
    <row r="2004" spans="1:11" x14ac:dyDescent="0.3">
      <c r="A2004" s="73">
        <v>40935</v>
      </c>
      <c r="B2004" s="130">
        <v>1316.329956</v>
      </c>
      <c r="C2004" s="125">
        <f t="shared" si="132"/>
        <v>1.6078700115785383E-2</v>
      </c>
      <c r="D2004" s="128">
        <f t="shared" si="133"/>
        <v>16078.700115785383</v>
      </c>
      <c r="E2004" s="128">
        <f t="shared" ca="1" si="134"/>
        <v>114095.73320934507</v>
      </c>
      <c r="F2004" s="124">
        <f t="shared" ca="1" si="135"/>
        <v>2.3489224269466424E-2</v>
      </c>
      <c r="G2004" s="128"/>
      <c r="H2004" s="128"/>
      <c r="I2004" s="124"/>
      <c r="J2004" s="125"/>
      <c r="K2004" s="128"/>
    </row>
    <row r="2005" spans="1:11" x14ac:dyDescent="0.3">
      <c r="A2005" s="73">
        <v>40934</v>
      </c>
      <c r="B2005" s="130">
        <v>1318.4300539999999</v>
      </c>
      <c r="C2005" s="125">
        <f t="shared" si="132"/>
        <v>2.0077737683797503E-2</v>
      </c>
      <c r="D2005" s="128">
        <f t="shared" si="133"/>
        <v>20077.737683797503</v>
      </c>
      <c r="E2005" s="128">
        <f t="shared" ca="1" si="134"/>
        <v>114095.73320934507</v>
      </c>
      <c r="F2005" s="124">
        <f t="shared" ca="1" si="135"/>
        <v>3.2977176239265438E-2</v>
      </c>
      <c r="G2005" s="128"/>
      <c r="H2005" s="128"/>
      <c r="I2005" s="124"/>
      <c r="J2005" s="125"/>
      <c r="K2005" s="128"/>
    </row>
    <row r="2006" spans="1:11" x14ac:dyDescent="0.3">
      <c r="A2006" s="73">
        <v>40933</v>
      </c>
      <c r="B2006" s="130">
        <v>1326.0600589999999</v>
      </c>
      <c r="C2006" s="125">
        <f t="shared" si="132"/>
        <v>2.6298761808204896E-2</v>
      </c>
      <c r="D2006" s="128">
        <f t="shared" si="133"/>
        <v>26298.761808204898</v>
      </c>
      <c r="E2006" s="128">
        <f t="shared" ca="1" si="134"/>
        <v>114095.73320934507</v>
      </c>
      <c r="F2006" s="124">
        <f t="shared" ca="1" si="135"/>
        <v>2.0407235794294598E-2</v>
      </c>
      <c r="G2006" s="128"/>
      <c r="H2006" s="128"/>
      <c r="I2006" s="124"/>
      <c r="J2006" s="125"/>
      <c r="K2006" s="128"/>
    </row>
    <row r="2007" spans="1:11" x14ac:dyDescent="0.3">
      <c r="A2007" s="73">
        <v>40932</v>
      </c>
      <c r="B2007" s="130">
        <v>1314.650024</v>
      </c>
      <c r="C2007" s="125">
        <f t="shared" si="132"/>
        <v>2.6508998437527076E-2</v>
      </c>
      <c r="D2007" s="128">
        <f t="shared" si="133"/>
        <v>26508.998437527076</v>
      </c>
      <c r="E2007" s="128">
        <f t="shared" ca="1" si="134"/>
        <v>114095.73320934507</v>
      </c>
      <c r="F2007" s="124">
        <f t="shared" ca="1" si="135"/>
        <v>1.3897579826559703E-2</v>
      </c>
      <c r="G2007" s="128"/>
      <c r="H2007" s="128"/>
      <c r="I2007" s="124"/>
      <c r="J2007" s="125"/>
      <c r="K2007" s="128"/>
    </row>
    <row r="2008" spans="1:11" x14ac:dyDescent="0.3">
      <c r="A2008" s="73">
        <v>40931</v>
      </c>
      <c r="B2008" s="130">
        <v>1316</v>
      </c>
      <c r="C2008" s="125">
        <f t="shared" si="132"/>
        <v>2.9887024860241862E-2</v>
      </c>
      <c r="D2008" s="128">
        <f t="shared" si="133"/>
        <v>29887.024860241861</v>
      </c>
      <c r="E2008" s="128">
        <f t="shared" ca="1" si="134"/>
        <v>114095.73320934507</v>
      </c>
      <c r="F2008" s="124">
        <f t="shared" ca="1" si="135"/>
        <v>1.922268387209769E-2</v>
      </c>
      <c r="G2008" s="128"/>
      <c r="H2008" s="128"/>
      <c r="I2008" s="124"/>
      <c r="J2008" s="125"/>
      <c r="K2008" s="128"/>
    </row>
    <row r="2009" spans="1:11" x14ac:dyDescent="0.3">
      <c r="A2009" s="73">
        <v>40928</v>
      </c>
      <c r="B2009" s="130">
        <v>1315.380005</v>
      </c>
      <c r="C2009" s="125">
        <f t="shared" si="132"/>
        <v>2.6790270884559764E-2</v>
      </c>
      <c r="D2009" s="128">
        <f t="shared" si="133"/>
        <v>26790.270884559763</v>
      </c>
      <c r="E2009" s="128">
        <f t="shared" ca="1" si="134"/>
        <v>114095.73320934507</v>
      </c>
      <c r="F2009" s="124">
        <f t="shared" ca="1" si="135"/>
        <v>1.9010907352089212E-2</v>
      </c>
      <c r="G2009" s="128"/>
      <c r="H2009" s="128"/>
      <c r="I2009" s="124"/>
      <c r="J2009" s="125"/>
      <c r="K2009" s="128"/>
    </row>
    <row r="2010" spans="1:11" x14ac:dyDescent="0.3">
      <c r="A2010" s="73">
        <v>40927</v>
      </c>
      <c r="B2010" s="130">
        <v>1314.5</v>
      </c>
      <c r="C2010" s="125">
        <f t="shared" si="132"/>
        <v>2.9123893817371904E-2</v>
      </c>
      <c r="D2010" s="128">
        <f t="shared" si="133"/>
        <v>29123.893817371903</v>
      </c>
      <c r="E2010" s="128">
        <f t="shared" ca="1" si="134"/>
        <v>114095.73320934507</v>
      </c>
      <c r="F2010" s="124">
        <f t="shared" ca="1" si="135"/>
        <v>2.4272431201572742E-2</v>
      </c>
      <c r="G2010" s="128"/>
      <c r="H2010" s="128"/>
      <c r="I2010" s="124"/>
      <c r="J2010" s="125"/>
      <c r="K2010" s="128"/>
    </row>
    <row r="2011" spans="1:11" x14ac:dyDescent="0.3">
      <c r="A2011" s="73">
        <v>40926</v>
      </c>
      <c r="B2011" s="130">
        <v>1308.040039</v>
      </c>
      <c r="C2011" s="125">
        <f t="shared" si="132"/>
        <v>2.4258827751812095E-2</v>
      </c>
      <c r="D2011" s="128">
        <f t="shared" si="133"/>
        <v>24258.827751812096</v>
      </c>
      <c r="E2011" s="128">
        <f t="shared" ca="1" si="134"/>
        <v>114095.73320934507</v>
      </c>
      <c r="F2011" s="124">
        <f t="shared" ca="1" si="135"/>
        <v>2.1698739930180233E-2</v>
      </c>
      <c r="G2011" s="128"/>
      <c r="H2011" s="128"/>
      <c r="I2011" s="124"/>
      <c r="J2011" s="125"/>
      <c r="K2011" s="128"/>
    </row>
    <row r="2012" spans="1:11" x14ac:dyDescent="0.3">
      <c r="A2012" s="73">
        <v>40925</v>
      </c>
      <c r="B2012" s="130">
        <v>1293.670044</v>
      </c>
      <c r="C2012" s="125">
        <f t="shared" si="132"/>
        <v>2.8681670394688386E-2</v>
      </c>
      <c r="D2012" s="128">
        <f t="shared" si="133"/>
        <v>28681.670394688386</v>
      </c>
      <c r="E2012" s="128">
        <f t="shared" ca="1" si="134"/>
        <v>114095.73320934507</v>
      </c>
      <c r="F2012" s="124">
        <f t="shared" ca="1" si="135"/>
        <v>9.1659382775046705E-3</v>
      </c>
      <c r="G2012" s="128"/>
      <c r="H2012" s="128"/>
      <c r="I2012" s="124"/>
      <c r="J2012" s="125"/>
      <c r="K2012" s="128"/>
    </row>
    <row r="2013" spans="1:11" x14ac:dyDescent="0.3">
      <c r="A2013" s="73">
        <v>40921</v>
      </c>
      <c r="B2013" s="130">
        <v>1289.089966</v>
      </c>
      <c r="C2013" s="125">
        <f t="shared" si="132"/>
        <v>2.0640960228009764E-2</v>
      </c>
      <c r="D2013" s="128">
        <f t="shared" si="133"/>
        <v>20640.960228009764</v>
      </c>
      <c r="E2013" s="128">
        <f t="shared" ca="1" si="134"/>
        <v>114095.73320934507</v>
      </c>
      <c r="F2013" s="124">
        <f t="shared" ca="1" si="135"/>
        <v>-4.5791214872492603E-3</v>
      </c>
      <c r="G2013" s="128"/>
      <c r="H2013" s="128"/>
      <c r="I2013" s="124"/>
      <c r="J2013" s="125"/>
      <c r="K2013" s="128"/>
    </row>
    <row r="2014" spans="1:11" x14ac:dyDescent="0.3">
      <c r="A2014" s="73">
        <v>40920</v>
      </c>
      <c r="B2014" s="130">
        <v>1295.5</v>
      </c>
      <c r="C2014" s="125">
        <f t="shared" si="132"/>
        <v>3.669855674395972E-2</v>
      </c>
      <c r="D2014" s="128">
        <f t="shared" si="133"/>
        <v>36698.556743959722</v>
      </c>
      <c r="E2014" s="128">
        <f t="shared" ca="1" si="134"/>
        <v>114095.73320934507</v>
      </c>
      <c r="F2014" s="124">
        <f t="shared" ca="1" si="135"/>
        <v>1.7475565382105707E-3</v>
      </c>
      <c r="G2014" s="128"/>
      <c r="H2014" s="128"/>
      <c r="I2014" s="124"/>
      <c r="J2014" s="125"/>
      <c r="K2014" s="128"/>
    </row>
    <row r="2015" spans="1:11" x14ac:dyDescent="0.3">
      <c r="A2015" s="73">
        <v>40919</v>
      </c>
      <c r="B2015" s="130">
        <v>1292.4799800000001</v>
      </c>
      <c r="C2015" s="125">
        <f t="shared" si="132"/>
        <v>2.1376073623742275E-2</v>
      </c>
      <c r="D2015" s="128">
        <f t="shared" si="133"/>
        <v>21376.073623742275</v>
      </c>
      <c r="E2015" s="128">
        <f t="shared" ca="1" si="134"/>
        <v>114095.73320934507</v>
      </c>
      <c r="F2015" s="124">
        <f t="shared" ca="1" si="135"/>
        <v>6.7925234717352012E-3</v>
      </c>
      <c r="G2015" s="128"/>
      <c r="H2015" s="128"/>
      <c r="I2015" s="124"/>
      <c r="J2015" s="125"/>
      <c r="K2015" s="128"/>
    </row>
    <row r="2016" spans="1:11" x14ac:dyDescent="0.3">
      <c r="A2016" s="73">
        <v>40918</v>
      </c>
      <c r="B2016" s="130">
        <v>1292.079956</v>
      </c>
      <c r="C2016" s="125">
        <f t="shared" si="132"/>
        <v>2.1140730821360476E-2</v>
      </c>
      <c r="D2016" s="128">
        <f t="shared" si="133"/>
        <v>21140.730821360477</v>
      </c>
      <c r="E2016" s="128">
        <f t="shared" ca="1" si="134"/>
        <v>114095.73320934507</v>
      </c>
      <c r="F2016" s="124">
        <f t="shared" ca="1" si="135"/>
        <v>4.7590867411151372E-3</v>
      </c>
      <c r="G2016" s="128"/>
      <c r="H2016" s="128"/>
      <c r="I2016" s="124"/>
      <c r="J2016" s="125"/>
      <c r="K2016" s="128"/>
    </row>
    <row r="2017" spans="1:11" x14ac:dyDescent="0.3">
      <c r="A2017" s="73">
        <v>40917</v>
      </c>
      <c r="B2017" s="130">
        <v>1280.6999510000001</v>
      </c>
      <c r="C2017" s="125">
        <f t="shared" si="132"/>
        <v>2.1291826953748094E-2</v>
      </c>
      <c r="D2017" s="128">
        <f t="shared" si="133"/>
        <v>21291.826953748096</v>
      </c>
      <c r="E2017" s="128">
        <f t="shared" ca="1" si="134"/>
        <v>114095.73320934507</v>
      </c>
      <c r="F2017" s="124">
        <f t="shared" ca="1" si="135"/>
        <v>4.8803991413031156E-3</v>
      </c>
      <c r="G2017" s="128"/>
      <c r="H2017" s="128"/>
      <c r="I2017" s="124"/>
      <c r="J2017" s="125"/>
      <c r="K2017" s="128"/>
    </row>
    <row r="2018" spans="1:11" x14ac:dyDescent="0.3">
      <c r="A2018" s="73">
        <v>40914</v>
      </c>
      <c r="B2018" s="130">
        <v>1277.8100589999999</v>
      </c>
      <c r="C2018" s="125">
        <f t="shared" si="132"/>
        <v>2.7409777759369813E-2</v>
      </c>
      <c r="D2018" s="128">
        <f t="shared" si="133"/>
        <v>27409.777759369812</v>
      </c>
      <c r="E2018" s="128">
        <f t="shared" ca="1" si="134"/>
        <v>114095.73320934507</v>
      </c>
      <c r="F2018" s="124">
        <f t="shared" ca="1" si="135"/>
        <v>6.3477527072257622E-3</v>
      </c>
      <c r="G2018" s="128"/>
      <c r="H2018" s="128"/>
      <c r="I2018" s="124"/>
      <c r="J2018" s="125"/>
      <c r="K2018" s="128"/>
    </row>
    <row r="2019" spans="1:11" x14ac:dyDescent="0.3">
      <c r="A2019" s="73">
        <v>40913</v>
      </c>
      <c r="B2019" s="130">
        <v>1281.0600589999999</v>
      </c>
      <c r="C2019" s="125">
        <f t="shared" si="132"/>
        <v>3.2030942101412885E-2</v>
      </c>
      <c r="D2019" s="128">
        <f t="shared" si="133"/>
        <v>32030.942101412886</v>
      </c>
      <c r="E2019" s="128">
        <f t="shared" ca="1" si="134"/>
        <v>114095.73320934507</v>
      </c>
      <c r="F2019" s="124">
        <f t="shared" ca="1" si="135"/>
        <v>7.5187251278017175E-3</v>
      </c>
      <c r="G2019" s="128"/>
      <c r="H2019" s="128"/>
      <c r="I2019" s="124"/>
      <c r="J2019" s="125"/>
      <c r="K2019" s="128"/>
    </row>
    <row r="2020" spans="1:11" x14ac:dyDescent="0.3">
      <c r="A2020" s="73">
        <v>40912</v>
      </c>
      <c r="B2020" s="130">
        <v>1277.3000489999999</v>
      </c>
      <c r="C2020" s="125">
        <f t="shared" si="132"/>
        <v>5.9692267335308635E-2</v>
      </c>
      <c r="D2020" s="128">
        <f t="shared" si="133"/>
        <v>59692.267335308636</v>
      </c>
      <c r="E2020" s="128">
        <f t="shared" ca="1" si="134"/>
        <v>114095.73320934507</v>
      </c>
      <c r="F2020" s="124">
        <f t="shared" ca="1" si="135"/>
        <v>2.7083825136406947E-3</v>
      </c>
      <c r="G2020" s="128"/>
      <c r="H2020" s="128"/>
      <c r="I2020" s="124"/>
      <c r="J2020" s="125"/>
      <c r="K2020" s="128"/>
    </row>
    <row r="2021" spans="1:11" x14ac:dyDescent="0.3">
      <c r="A2021" s="73">
        <v>40911</v>
      </c>
      <c r="B2021" s="130">
        <v>1277.0600589999999</v>
      </c>
      <c r="C2021" s="125">
        <f t="shared" si="132"/>
        <v>4.7062315235296026E-2</v>
      </c>
      <c r="D2021" s="128">
        <f t="shared" si="133"/>
        <v>47062.315235296024</v>
      </c>
      <c r="E2021" s="128">
        <f t="shared" ca="1" si="134"/>
        <v>114095.73320934507</v>
      </c>
      <c r="F2021" s="124">
        <f t="shared" ca="1" si="135"/>
        <v>3.9167761553793312E-4</v>
      </c>
      <c r="G2021" s="128"/>
      <c r="H2021" s="128"/>
      <c r="I2021" s="124"/>
      <c r="J2021" s="125"/>
      <c r="K2021" s="128"/>
    </row>
    <row r="2022" spans="1:11" x14ac:dyDescent="0.3">
      <c r="A2022" s="73">
        <v>40907</v>
      </c>
      <c r="B2022" s="130">
        <v>1257.599976</v>
      </c>
      <c r="C2022" s="125">
        <f t="shared" si="132"/>
        <v>3.4423175817396734E-2</v>
      </c>
      <c r="D2022" s="128">
        <f t="shared" si="133"/>
        <v>34423.175817396732</v>
      </c>
      <c r="E2022" s="128">
        <f t="shared" ca="1" si="134"/>
        <v>114095.73320934507</v>
      </c>
      <c r="F2022" s="124">
        <f t="shared" ca="1" si="135"/>
        <v>-9.919678386131614E-3</v>
      </c>
      <c r="G2022" s="128"/>
      <c r="H2022" s="128"/>
      <c r="I2022" s="124"/>
      <c r="J2022" s="125"/>
      <c r="K2022" s="128"/>
    </row>
    <row r="2023" spans="1:11" x14ac:dyDescent="0.3">
      <c r="A2023" s="73">
        <v>40906</v>
      </c>
      <c r="B2023" s="130">
        <v>1263.0200199999999</v>
      </c>
      <c r="C2023" s="125">
        <f t="shared" si="132"/>
        <v>4.2250562196968433E-2</v>
      </c>
      <c r="D2023" s="128">
        <f t="shared" si="133"/>
        <v>42250.562196968436</v>
      </c>
      <c r="E2023" s="128">
        <f t="shared" ca="1" si="134"/>
        <v>114095.73320934507</v>
      </c>
      <c r="F2023" s="124">
        <f t="shared" ca="1" si="135"/>
        <v>-6.9582386838208388E-3</v>
      </c>
      <c r="G2023" s="128"/>
      <c r="H2023" s="128"/>
      <c r="I2023" s="124"/>
      <c r="J2023" s="125"/>
      <c r="K2023" s="128"/>
    </row>
    <row r="2024" spans="1:11" x14ac:dyDescent="0.3">
      <c r="A2024" s="73">
        <v>40905</v>
      </c>
      <c r="B2024" s="130">
        <v>1249.6400149999999</v>
      </c>
      <c r="C2024" s="125">
        <f t="shared" si="132"/>
        <v>1.9506771793246003E-2</v>
      </c>
      <c r="D2024" s="128">
        <f t="shared" si="133"/>
        <v>19506.771793246004</v>
      </c>
      <c r="E2024" s="128">
        <f t="shared" ca="1" si="134"/>
        <v>114095.73320934507</v>
      </c>
      <c r="F2024" s="124">
        <f t="shared" ca="1" si="135"/>
        <v>-6.3611207536203862E-3</v>
      </c>
      <c r="G2024" s="128"/>
      <c r="H2024" s="128"/>
      <c r="I2024" s="124"/>
      <c r="J2024" s="125"/>
      <c r="K2024" s="128"/>
    </row>
    <row r="2025" spans="1:11" x14ac:dyDescent="0.3">
      <c r="A2025" s="73">
        <v>40904</v>
      </c>
      <c r="B2025" s="130">
        <v>1265.4300539999999</v>
      </c>
      <c r="C2025" s="125">
        <f t="shared" si="132"/>
        <v>2.3421582148556608E-2</v>
      </c>
      <c r="D2025" s="128">
        <f t="shared" si="133"/>
        <v>23421.582148556608</v>
      </c>
      <c r="E2025" s="128">
        <f t="shared" ca="1" si="134"/>
        <v>114095.73320934507</v>
      </c>
      <c r="F2025" s="124">
        <f t="shared" ca="1" si="135"/>
        <v>6.0022012990021967E-3</v>
      </c>
      <c r="G2025" s="128"/>
      <c r="H2025" s="128"/>
      <c r="I2025" s="124"/>
      <c r="J2025" s="125"/>
      <c r="K2025" s="128"/>
    </row>
    <row r="2026" spans="1:11" x14ac:dyDescent="0.3">
      <c r="A2026" s="73">
        <v>40900</v>
      </c>
      <c r="B2026" s="130">
        <v>1265.329956</v>
      </c>
      <c r="C2026" s="125">
        <f t="shared" si="132"/>
        <v>8.0784705714909144E-3</v>
      </c>
      <c r="D2026" s="128">
        <f t="shared" si="133"/>
        <v>8078.4705714909142</v>
      </c>
      <c r="E2026" s="128">
        <f t="shared" ca="1" si="134"/>
        <v>114095.73320934507</v>
      </c>
      <c r="F2026" s="124">
        <f t="shared" ca="1" si="135"/>
        <v>4.4054730764429006E-3</v>
      </c>
      <c r="G2026" s="128"/>
      <c r="H2026" s="128"/>
      <c r="I2026" s="124"/>
      <c r="J2026" s="125"/>
      <c r="K2026" s="128"/>
    </row>
    <row r="2027" spans="1:11" x14ac:dyDescent="0.3">
      <c r="A2027" s="73">
        <v>40899</v>
      </c>
      <c r="B2027" s="130">
        <v>1254</v>
      </c>
      <c r="C2027" s="125">
        <f t="shared" si="132"/>
        <v>1.5919329511130398E-2</v>
      </c>
      <c r="D2027" s="128">
        <f t="shared" si="133"/>
        <v>15919.329511130398</v>
      </c>
      <c r="E2027" s="128">
        <f t="shared" ca="1" si="134"/>
        <v>114095.73320934507</v>
      </c>
      <c r="F2027" s="124">
        <f t="shared" ca="1" si="135"/>
        <v>-3.5836107493495417E-3</v>
      </c>
      <c r="G2027" s="128"/>
      <c r="H2027" s="128"/>
      <c r="I2027" s="124"/>
      <c r="J2027" s="125"/>
      <c r="K2027" s="128"/>
    </row>
    <row r="2028" spans="1:11" x14ac:dyDescent="0.3">
      <c r="A2028" s="73">
        <v>40898</v>
      </c>
      <c r="B2028" s="130">
        <v>1243.719971</v>
      </c>
      <c r="C2028" s="125">
        <f t="shared" si="132"/>
        <v>-1.3711262292041559E-2</v>
      </c>
      <c r="D2028" s="128">
        <f t="shared" si="133"/>
        <v>-13711.26229204156</v>
      </c>
      <c r="E2028" s="128">
        <f t="shared" ca="1" si="134"/>
        <v>114095.73320934507</v>
      </c>
      <c r="F2028" s="124">
        <f t="shared" ca="1" si="135"/>
        <v>-1.0989763801866559E-2</v>
      </c>
      <c r="G2028" s="128"/>
      <c r="H2028" s="128"/>
      <c r="I2028" s="124"/>
      <c r="J2028" s="125"/>
      <c r="K2028" s="128"/>
    </row>
    <row r="2029" spans="1:11" x14ac:dyDescent="0.3">
      <c r="A2029" s="73">
        <v>40897</v>
      </c>
      <c r="B2029" s="130">
        <v>1241.3000489999999</v>
      </c>
      <c r="C2029" s="125">
        <f t="shared" si="132"/>
        <v>-1.3643489630790762E-2</v>
      </c>
      <c r="D2029" s="128">
        <f t="shared" si="133"/>
        <v>-13643.489630790762</v>
      </c>
      <c r="E2029" s="128">
        <f t="shared" ca="1" si="134"/>
        <v>114095.73320934507</v>
      </c>
      <c r="F2029" s="124">
        <f t="shared" ca="1" si="135"/>
        <v>-1.2309309383430334E-2</v>
      </c>
      <c r="G2029" s="128"/>
      <c r="H2029" s="128"/>
      <c r="I2029" s="124"/>
      <c r="J2029" s="125"/>
      <c r="K2029" s="128"/>
    </row>
    <row r="2030" spans="1:11" x14ac:dyDescent="0.3">
      <c r="A2030" s="73">
        <v>40896</v>
      </c>
      <c r="B2030" s="130">
        <v>1205.349976</v>
      </c>
      <c r="C2030" s="125">
        <f t="shared" si="132"/>
        <v>-4.1150906712890123E-2</v>
      </c>
      <c r="D2030" s="128">
        <f t="shared" si="133"/>
        <v>-41150.906712890122</v>
      </c>
      <c r="E2030" s="128">
        <f t="shared" ca="1" si="134"/>
        <v>114095.73320934507</v>
      </c>
      <c r="F2030" s="124">
        <f t="shared" ca="1" si="135"/>
        <v>-4.2491493315044648E-2</v>
      </c>
      <c r="G2030" s="128"/>
      <c r="H2030" s="128"/>
      <c r="I2030" s="124"/>
      <c r="J2030" s="125"/>
      <c r="K2030" s="128"/>
    </row>
    <row r="2031" spans="1:11" x14ac:dyDescent="0.3">
      <c r="A2031" s="73">
        <v>40893</v>
      </c>
      <c r="B2031" s="130">
        <v>1219.660034</v>
      </c>
      <c r="C2031" s="125">
        <f t="shared" si="132"/>
        <v>-1.9786538742236792E-2</v>
      </c>
      <c r="D2031" s="128">
        <f t="shared" si="133"/>
        <v>-19786.538742236793</v>
      </c>
      <c r="E2031" s="128">
        <f t="shared" ca="1" si="134"/>
        <v>114095.73320934507</v>
      </c>
      <c r="F2031" s="124">
        <f t="shared" ca="1" si="135"/>
        <v>-2.7849468092130736E-2</v>
      </c>
      <c r="G2031" s="128"/>
      <c r="H2031" s="128"/>
      <c r="I2031" s="124"/>
      <c r="J2031" s="125"/>
      <c r="K2031" s="128"/>
    </row>
    <row r="2032" spans="1:11" x14ac:dyDescent="0.3">
      <c r="A2032" s="73">
        <v>40892</v>
      </c>
      <c r="B2032" s="130">
        <v>1215.75</v>
      </c>
      <c r="C2032" s="125">
        <f t="shared" si="132"/>
        <v>-2.3164406481892663E-2</v>
      </c>
      <c r="D2032" s="128">
        <f t="shared" si="133"/>
        <v>-23164.406481892664</v>
      </c>
      <c r="E2032" s="128">
        <f t="shared" ca="1" si="134"/>
        <v>114095.73320934507</v>
      </c>
      <c r="F2032" s="124">
        <f t="shared" ca="1" si="135"/>
        <v>-2.512265219985621E-2</v>
      </c>
      <c r="G2032" s="128"/>
      <c r="H2032" s="128"/>
      <c r="I2032" s="124"/>
      <c r="J2032" s="125"/>
      <c r="K2032" s="128"/>
    </row>
    <row r="2033" spans="1:11" x14ac:dyDescent="0.3">
      <c r="A2033" s="73">
        <v>40891</v>
      </c>
      <c r="B2033" s="130">
        <v>1211.8199460000001</v>
      </c>
      <c r="C2033" s="125">
        <f t="shared" si="132"/>
        <v>-2.8180547971900727E-2</v>
      </c>
      <c r="D2033" s="128">
        <f t="shared" si="133"/>
        <v>-28180.547971900727</v>
      </c>
      <c r="E2033" s="128">
        <f t="shared" ca="1" si="134"/>
        <v>114095.73320934507</v>
      </c>
      <c r="F2033" s="124">
        <f t="shared" ca="1" si="135"/>
        <v>-2.5797756367322511E-2</v>
      </c>
      <c r="G2033" s="128"/>
      <c r="H2033" s="128"/>
      <c r="I2033" s="124"/>
      <c r="J2033" s="125"/>
      <c r="K2033" s="128"/>
    </row>
    <row r="2034" spans="1:11" x14ac:dyDescent="0.3">
      <c r="A2034" s="73">
        <v>40890</v>
      </c>
      <c r="B2034" s="130">
        <v>1225.7299800000001</v>
      </c>
      <c r="C2034" s="125">
        <f t="shared" si="132"/>
        <v>2.5552456519544853E-2</v>
      </c>
      <c r="D2034" s="128">
        <f t="shared" si="133"/>
        <v>25552.456519544852</v>
      </c>
      <c r="E2034" s="128">
        <f t="shared" ca="1" si="134"/>
        <v>114095.73320934507</v>
      </c>
      <c r="F2034" s="124">
        <f t="shared" ca="1" si="135"/>
        <v>-1.3790674060000896E-2</v>
      </c>
      <c r="G2034" s="128"/>
      <c r="H2034" s="128"/>
      <c r="I2034" s="124"/>
      <c r="J2034" s="125"/>
      <c r="K2034" s="128"/>
    </row>
    <row r="2035" spans="1:11" x14ac:dyDescent="0.3">
      <c r="A2035" s="73">
        <v>40889</v>
      </c>
      <c r="B2035" s="130">
        <v>1236.469971</v>
      </c>
      <c r="C2035" s="125">
        <f t="shared" si="132"/>
        <v>3.6828577581987876E-2</v>
      </c>
      <c r="D2035" s="128">
        <f t="shared" si="133"/>
        <v>36828.577581987876</v>
      </c>
      <c r="E2035" s="128">
        <f t="shared" ca="1" si="134"/>
        <v>114095.73320934507</v>
      </c>
      <c r="F2035" s="124">
        <f t="shared" ca="1" si="135"/>
        <v>1.0038543591694982E-3</v>
      </c>
      <c r="G2035" s="128"/>
      <c r="H2035" s="128"/>
      <c r="I2035" s="124"/>
      <c r="J2035" s="125"/>
      <c r="K2035" s="128"/>
    </row>
    <row r="2036" spans="1:11" x14ac:dyDescent="0.3">
      <c r="A2036" s="73">
        <v>40886</v>
      </c>
      <c r="B2036" s="130">
        <v>1255.1899410000001</v>
      </c>
      <c r="C2036" s="125">
        <f t="shared" si="132"/>
        <v>8.3302315011779315E-2</v>
      </c>
      <c r="D2036" s="128">
        <f t="shared" si="133"/>
        <v>83302.315011779312</v>
      </c>
      <c r="E2036" s="128">
        <f t="shared" ca="1" si="134"/>
        <v>114095.73320934507</v>
      </c>
      <c r="F2036" s="124">
        <f t="shared" ca="1" si="135"/>
        <v>1.0953676634335885E-2</v>
      </c>
      <c r="G2036" s="128"/>
      <c r="H2036" s="128"/>
      <c r="I2036" s="124"/>
      <c r="J2036" s="125"/>
      <c r="K2036" s="128"/>
    </row>
    <row r="2037" spans="1:11" x14ac:dyDescent="0.3">
      <c r="A2037" s="73">
        <v>40885</v>
      </c>
      <c r="B2037" s="130">
        <v>1234.349976</v>
      </c>
      <c r="C2037" s="125">
        <f t="shared" si="132"/>
        <v>6.2455292750190239E-2</v>
      </c>
      <c r="D2037" s="128">
        <f t="shared" si="133"/>
        <v>62455.292750190238</v>
      </c>
      <c r="E2037" s="128">
        <f t="shared" ca="1" si="134"/>
        <v>114095.73320934507</v>
      </c>
      <c r="F2037" s="124">
        <f t="shared" ca="1" si="135"/>
        <v>-4.9255801816242561E-3</v>
      </c>
      <c r="G2037" s="128"/>
      <c r="H2037" s="128"/>
      <c r="I2037" s="124"/>
      <c r="J2037" s="125"/>
      <c r="K2037" s="128"/>
    </row>
    <row r="2038" spans="1:11" x14ac:dyDescent="0.3">
      <c r="A2038" s="73">
        <v>40884</v>
      </c>
      <c r="B2038" s="130">
        <v>1261.01001</v>
      </c>
      <c r="C2038" s="125">
        <f t="shared" si="132"/>
        <v>6.1420464466349411E-2</v>
      </c>
      <c r="D2038" s="128">
        <f t="shared" si="133"/>
        <v>61420.464466349411</v>
      </c>
      <c r="E2038" s="128">
        <f t="shared" ca="1" si="134"/>
        <v>114095.73320934507</v>
      </c>
      <c r="F2038" s="124">
        <f t="shared" ca="1" si="135"/>
        <v>1.6615596260259213E-2</v>
      </c>
      <c r="G2038" s="128"/>
      <c r="H2038" s="128"/>
      <c r="I2038" s="124"/>
      <c r="J2038" s="125"/>
      <c r="K2038" s="128"/>
    </row>
    <row r="2039" spans="1:11" x14ac:dyDescent="0.3">
      <c r="A2039" s="73">
        <v>40883</v>
      </c>
      <c r="B2039" s="130">
        <v>1258.469971</v>
      </c>
      <c r="C2039" s="125">
        <f t="shared" si="132"/>
        <v>5.4896135809420654E-2</v>
      </c>
      <c r="D2039" s="128">
        <f t="shared" si="133"/>
        <v>54896.135809420652</v>
      </c>
      <c r="E2039" s="128">
        <f t="shared" ca="1" si="134"/>
        <v>114095.73320934507</v>
      </c>
      <c r="F2039" s="124">
        <f t="shared" ca="1" si="135"/>
        <v>2.0656910786699179E-2</v>
      </c>
      <c r="G2039" s="128"/>
      <c r="H2039" s="128"/>
      <c r="I2039" s="124"/>
      <c r="J2039" s="125"/>
      <c r="K2039" s="128"/>
    </row>
    <row r="2040" spans="1:11" x14ac:dyDescent="0.3">
      <c r="A2040" s="73">
        <v>40882</v>
      </c>
      <c r="B2040" s="130">
        <v>1257.079956</v>
      </c>
      <c r="C2040" s="125">
        <f t="shared" si="132"/>
        <v>3.4080476438175911E-2</v>
      </c>
      <c r="D2040" s="128">
        <f t="shared" si="133"/>
        <v>34080.476438175909</v>
      </c>
      <c r="E2040" s="128">
        <f t="shared" ca="1" si="134"/>
        <v>114095.73320934507</v>
      </c>
      <c r="F2040" s="124">
        <f t="shared" ca="1" si="135"/>
        <v>2.3447362425527141E-2</v>
      </c>
      <c r="G2040" s="128"/>
      <c r="H2040" s="128"/>
      <c r="I2040" s="124"/>
      <c r="J2040" s="125"/>
      <c r="K2040" s="128"/>
    </row>
    <row r="2041" spans="1:11" x14ac:dyDescent="0.3">
      <c r="A2041" s="73">
        <v>40879</v>
      </c>
      <c r="B2041" s="130">
        <v>1244.280029</v>
      </c>
      <c r="C2041" s="125">
        <f t="shared" si="132"/>
        <v>2.3147216074156596E-2</v>
      </c>
      <c r="D2041" s="128">
        <f t="shared" si="133"/>
        <v>23147.216074156597</v>
      </c>
      <c r="E2041" s="128">
        <f t="shared" ca="1" si="134"/>
        <v>114095.73320934507</v>
      </c>
      <c r="F2041" s="124">
        <f t="shared" ca="1" si="135"/>
        <v>1.6776326046986645E-2</v>
      </c>
      <c r="G2041" s="128"/>
      <c r="H2041" s="128"/>
      <c r="I2041" s="124"/>
      <c r="J2041" s="125"/>
      <c r="K2041" s="128"/>
    </row>
    <row r="2042" spans="1:11" x14ac:dyDescent="0.3">
      <c r="A2042" s="73">
        <v>40878</v>
      </c>
      <c r="B2042" s="130">
        <v>1244.579956</v>
      </c>
      <c r="C2042" s="125">
        <f t="shared" si="132"/>
        <v>6.2008729731106715E-3</v>
      </c>
      <c r="D2042" s="128">
        <f t="shared" si="133"/>
        <v>6200.8729731106714</v>
      </c>
      <c r="E2042" s="128">
        <f t="shared" ca="1" si="134"/>
        <v>114095.73320934507</v>
      </c>
      <c r="F2042" s="124">
        <f t="shared" ca="1" si="135"/>
        <v>1.7545262188277899E-2</v>
      </c>
      <c r="G2042" s="128"/>
      <c r="H2042" s="128"/>
      <c r="I2042" s="124"/>
      <c r="J2042" s="125"/>
      <c r="K2042" s="128"/>
    </row>
    <row r="2043" spans="1:11" x14ac:dyDescent="0.3">
      <c r="A2043" s="73">
        <v>40877</v>
      </c>
      <c r="B2043" s="130">
        <v>1246.959961</v>
      </c>
      <c r="C2043" s="125">
        <f t="shared" si="132"/>
        <v>-8.6261816101439459E-3</v>
      </c>
      <c r="D2043" s="128">
        <f t="shared" si="133"/>
        <v>-8626.1816101439454</v>
      </c>
      <c r="E2043" s="128">
        <f t="shared" ca="1" si="134"/>
        <v>114095.73320934507</v>
      </c>
      <c r="F2043" s="124">
        <f t="shared" ca="1" si="135"/>
        <v>1.8167566777878008E-2</v>
      </c>
      <c r="G2043" s="128"/>
      <c r="H2043" s="128"/>
      <c r="I2043" s="124"/>
      <c r="J2043" s="125"/>
      <c r="K2043" s="128"/>
    </row>
    <row r="2044" spans="1:11" x14ac:dyDescent="0.3">
      <c r="A2044" s="73">
        <v>40876</v>
      </c>
      <c r="B2044" s="130">
        <v>1195.1899410000001</v>
      </c>
      <c r="C2044" s="125">
        <f t="shared" si="132"/>
        <v>-4.5207693595501475E-2</v>
      </c>
      <c r="D2044" s="128">
        <f t="shared" si="133"/>
        <v>-45207.693595501478</v>
      </c>
      <c r="E2044" s="128">
        <f t="shared" ca="1" si="134"/>
        <v>114095.73320934507</v>
      </c>
      <c r="F2044" s="124">
        <f t="shared" ca="1" si="135"/>
        <v>-2.1563193187778662E-2</v>
      </c>
      <c r="G2044" s="128"/>
      <c r="H2044" s="128"/>
      <c r="I2044" s="124"/>
      <c r="J2044" s="125"/>
      <c r="K2044" s="128"/>
    </row>
    <row r="2045" spans="1:11" x14ac:dyDescent="0.3">
      <c r="A2045" s="73">
        <v>40875</v>
      </c>
      <c r="B2045" s="130">
        <v>1192.5500489999999</v>
      </c>
      <c r="C2045" s="125">
        <f t="shared" si="132"/>
        <v>-5.6414865968237415E-2</v>
      </c>
      <c r="D2045" s="128">
        <f t="shared" si="133"/>
        <v>-56414.865968237413</v>
      </c>
      <c r="E2045" s="128">
        <f t="shared" ca="1" si="134"/>
        <v>114095.73320934507</v>
      </c>
      <c r="F2045" s="124">
        <f t="shared" ca="1" si="135"/>
        <v>-1.1209878038035526E-2</v>
      </c>
      <c r="G2045" s="128"/>
      <c r="H2045" s="128"/>
      <c r="I2045" s="124"/>
      <c r="J2045" s="125"/>
      <c r="K2045" s="128"/>
    </row>
    <row r="2046" spans="1:11" x14ac:dyDescent="0.3">
      <c r="A2046" s="73">
        <v>40872</v>
      </c>
      <c r="B2046" s="130">
        <v>1158.670044</v>
      </c>
      <c r="C2046" s="125">
        <f t="shared" si="132"/>
        <v>-6.5362515288185263E-2</v>
      </c>
      <c r="D2046" s="128">
        <f t="shared" si="133"/>
        <v>-65362.515288185263</v>
      </c>
      <c r="E2046" s="128">
        <f t="shared" ca="1" si="134"/>
        <v>114095.73320934507</v>
      </c>
      <c r="F2046" s="124">
        <f t="shared" ca="1" si="135"/>
        <v>-1.853373774244782E-2</v>
      </c>
      <c r="G2046" s="128"/>
      <c r="H2046" s="128"/>
      <c r="I2046" s="124"/>
      <c r="J2046" s="125"/>
      <c r="K2046" s="128"/>
    </row>
    <row r="2047" spans="1:11" x14ac:dyDescent="0.3">
      <c r="A2047" s="73">
        <v>40870</v>
      </c>
      <c r="B2047" s="130">
        <v>1161.790039</v>
      </c>
      <c r="C2047" s="125">
        <f t="shared" si="132"/>
        <v>-5.4763598010191483E-2</v>
      </c>
      <c r="D2047" s="128">
        <f t="shared" si="133"/>
        <v>-54763.598010191483</v>
      </c>
      <c r="E2047" s="128">
        <f t="shared" ca="1" si="134"/>
        <v>114095.73320934507</v>
      </c>
      <c r="F2047" s="124">
        <f t="shared" ca="1" si="135"/>
        <v>-2.1864661868856827E-2</v>
      </c>
      <c r="G2047" s="128"/>
      <c r="H2047" s="128"/>
      <c r="I2047" s="124"/>
      <c r="J2047" s="125"/>
      <c r="K2047" s="128"/>
    </row>
    <row r="2048" spans="1:11" x14ac:dyDescent="0.3">
      <c r="A2048" s="73">
        <v>40869</v>
      </c>
      <c r="B2048" s="130">
        <v>1188.040039</v>
      </c>
      <c r="C2048" s="125">
        <f t="shared" si="132"/>
        <v>-6.8875793129244078E-2</v>
      </c>
      <c r="D2048" s="128">
        <f t="shared" si="133"/>
        <v>-68875.793129244077</v>
      </c>
      <c r="E2048" s="128">
        <f t="shared" ca="1" si="134"/>
        <v>114095.73320934507</v>
      </c>
      <c r="F2048" s="124">
        <f t="shared" ca="1" si="135"/>
        <v>-1.1434210295594438E-3</v>
      </c>
      <c r="G2048" s="128"/>
      <c r="H2048" s="128"/>
      <c r="I2048" s="124"/>
      <c r="J2048" s="125"/>
      <c r="K2048" s="128"/>
    </row>
    <row r="2049" spans="1:11" x14ac:dyDescent="0.3">
      <c r="A2049" s="73">
        <v>40868</v>
      </c>
      <c r="B2049" s="130">
        <v>1192.9799800000001</v>
      </c>
      <c r="C2049" s="125">
        <f t="shared" si="132"/>
        <v>-5.4031349332463785E-2</v>
      </c>
      <c r="D2049" s="128">
        <f t="shared" si="133"/>
        <v>-54031.349332463782</v>
      </c>
      <c r="E2049" s="128">
        <f t="shared" ca="1" si="134"/>
        <v>114095.73320934507</v>
      </c>
      <c r="F2049" s="124">
        <f t="shared" ca="1" si="135"/>
        <v>-4.4811583490196316E-3</v>
      </c>
      <c r="G2049" s="128"/>
      <c r="H2049" s="128"/>
      <c r="I2049" s="124"/>
      <c r="J2049" s="125"/>
      <c r="K2049" s="128"/>
    </row>
    <row r="2050" spans="1:11" x14ac:dyDescent="0.3">
      <c r="A2050" s="73">
        <v>40865</v>
      </c>
      <c r="B2050" s="130">
        <v>1215.650024</v>
      </c>
      <c r="C2050" s="125">
        <f t="shared" si="132"/>
        <v>-2.9986480214908351E-2</v>
      </c>
      <c r="D2050" s="128">
        <f t="shared" si="133"/>
        <v>-29986.480214908352</v>
      </c>
      <c r="E2050" s="128">
        <f t="shared" ca="1" si="134"/>
        <v>114095.73320934507</v>
      </c>
      <c r="F2050" s="124">
        <f t="shared" ca="1" si="135"/>
        <v>2.9574961753744855E-2</v>
      </c>
      <c r="G2050" s="128"/>
      <c r="H2050" s="128"/>
      <c r="I2050" s="124"/>
      <c r="J2050" s="125"/>
      <c r="K2050" s="128"/>
    </row>
    <row r="2051" spans="1:11" x14ac:dyDescent="0.3">
      <c r="A2051" s="73">
        <v>40864</v>
      </c>
      <c r="B2051" s="130">
        <v>1216.130005</v>
      </c>
      <c r="C2051" s="125">
        <f t="shared" si="132"/>
        <v>-3.5697591994019562E-2</v>
      </c>
      <c r="D2051" s="128">
        <f t="shared" si="133"/>
        <v>-35697.59199401956</v>
      </c>
      <c r="E2051" s="128">
        <f t="shared" ca="1" si="134"/>
        <v>114095.73320934507</v>
      </c>
      <c r="F2051" s="124">
        <f t="shared" ca="1" si="135"/>
        <v>1.5269184130728863E-2</v>
      </c>
      <c r="G2051" s="128"/>
      <c r="H2051" s="128"/>
      <c r="I2051" s="124"/>
      <c r="J2051" s="125"/>
      <c r="K2051" s="128"/>
    </row>
    <row r="2052" spans="1:11" x14ac:dyDescent="0.3">
      <c r="A2052" s="73">
        <v>40863</v>
      </c>
      <c r="B2052" s="130">
        <v>1236.910034</v>
      </c>
      <c r="C2052" s="125">
        <f t="shared" si="132"/>
        <v>-7.9973340399586146E-4</v>
      </c>
      <c r="D2052" s="128">
        <f t="shared" si="133"/>
        <v>-799.73340399586141</v>
      </c>
      <c r="E2052" s="128">
        <f t="shared" ca="1" si="134"/>
        <v>114095.73320934507</v>
      </c>
      <c r="F2052" s="124">
        <f t="shared" ca="1" si="135"/>
        <v>3.099035167896691E-2</v>
      </c>
      <c r="G2052" s="128"/>
      <c r="H2052" s="128"/>
      <c r="I2052" s="124"/>
      <c r="J2052" s="125"/>
      <c r="K2052" s="128"/>
    </row>
    <row r="2053" spans="1:11" x14ac:dyDescent="0.3">
      <c r="A2053" s="73">
        <v>40862</v>
      </c>
      <c r="B2053" s="130">
        <v>1257.8100589999999</v>
      </c>
      <c r="C2053" s="125">
        <f t="shared" si="132"/>
        <v>3.2447408690140955E-2</v>
      </c>
      <c r="D2053" s="128">
        <f t="shared" si="133"/>
        <v>32447.408690140954</v>
      </c>
      <c r="E2053" s="128">
        <f t="shared" ca="1" si="134"/>
        <v>114095.73320934507</v>
      </c>
      <c r="F2053" s="124">
        <f t="shared" ca="1" si="135"/>
        <v>5.1074314161047907E-2</v>
      </c>
      <c r="G2053" s="128"/>
      <c r="H2053" s="128"/>
      <c r="I2053" s="124"/>
      <c r="J2053" s="125"/>
      <c r="K2053" s="128"/>
    </row>
    <row r="2054" spans="1:11" x14ac:dyDescent="0.3">
      <c r="A2054" s="73">
        <v>40861</v>
      </c>
      <c r="B2054" s="130">
        <v>1251.780029</v>
      </c>
      <c r="C2054" s="125">
        <f t="shared" si="132"/>
        <v>-1.2128141231724232E-3</v>
      </c>
      <c r="D2054" s="128">
        <f t="shared" si="133"/>
        <v>-1212.8141231724233</v>
      </c>
      <c r="E2054" s="128">
        <f t="shared" ca="1" si="134"/>
        <v>114095.73320934507</v>
      </c>
      <c r="F2054" s="124">
        <f t="shared" ca="1" si="135"/>
        <v>6.20996827661775E-2</v>
      </c>
      <c r="G2054" s="128"/>
      <c r="H2054" s="128"/>
      <c r="I2054" s="124"/>
      <c r="J2054" s="125"/>
      <c r="K2054" s="128"/>
    </row>
    <row r="2055" spans="1:11" x14ac:dyDescent="0.3">
      <c r="A2055" s="73">
        <v>40858</v>
      </c>
      <c r="B2055" s="130">
        <v>1263.849976</v>
      </c>
      <c r="C2055" s="125">
        <f t="shared" si="132"/>
        <v>-1.6528017930224848E-2</v>
      </c>
      <c r="D2055" s="128">
        <f t="shared" si="133"/>
        <v>-16528.017930224847</v>
      </c>
      <c r="E2055" s="128">
        <f t="shared" ca="1" si="134"/>
        <v>114095.73320934507</v>
      </c>
      <c r="F2055" s="124">
        <f t="shared" ca="1" si="135"/>
        <v>7.2568199727853333E-2</v>
      </c>
      <c r="G2055" s="128"/>
      <c r="H2055" s="128"/>
      <c r="I2055" s="124"/>
      <c r="J2055" s="125"/>
      <c r="K2055" s="128"/>
    </row>
    <row r="2056" spans="1:11" x14ac:dyDescent="0.3">
      <c r="A2056" s="73">
        <v>40857</v>
      </c>
      <c r="B2056" s="130">
        <v>1239.6999510000001</v>
      </c>
      <c r="C2056" s="125">
        <f t="shared" ref="C2056:C2119" si="136">B2056/B2066-1</f>
        <v>-3.4945014509010996E-2</v>
      </c>
      <c r="D2056" s="128">
        <f t="shared" ref="D2056:D2119" si="137">C2056*$B$5</f>
        <v>-34945.014509010995</v>
      </c>
      <c r="E2056" s="128">
        <f t="shared" ref="E2056:E2119" ca="1" si="138">ABS(_xlfn.PERCENTILE.INC(OFFSET(D2056,0,0,Window),1-VaRLevel))</f>
        <v>114095.73320934507</v>
      </c>
      <c r="F2056" s="124">
        <f t="shared" ca="1" si="135"/>
        <v>3.5023962429555411E-2</v>
      </c>
      <c r="G2056" s="128"/>
      <c r="H2056" s="128"/>
      <c r="I2056" s="124"/>
      <c r="J2056" s="125"/>
      <c r="K2056" s="128"/>
    </row>
    <row r="2057" spans="1:11" x14ac:dyDescent="0.3">
      <c r="A2057" s="73">
        <v>40856</v>
      </c>
      <c r="B2057" s="130">
        <v>1229.099976</v>
      </c>
      <c r="C2057" s="125">
        <f t="shared" si="136"/>
        <v>-1.0386492753623244E-2</v>
      </c>
      <c r="D2057" s="128">
        <f t="shared" si="137"/>
        <v>-10386.492753623244</v>
      </c>
      <c r="E2057" s="128">
        <f t="shared" ca="1" si="138"/>
        <v>114095.73320934507</v>
      </c>
      <c r="F2057" s="124">
        <f t="shared" ref="F2057:F2120" ca="1" si="139">B2057/OFFSET(B2057,250,0)-1</f>
        <v>2.4924755440719704E-2</v>
      </c>
      <c r="G2057" s="128"/>
      <c r="H2057" s="128"/>
      <c r="I2057" s="124"/>
      <c r="J2057" s="125"/>
      <c r="K2057" s="128"/>
    </row>
    <row r="2058" spans="1:11" x14ac:dyDescent="0.3">
      <c r="A2058" s="73">
        <v>40855</v>
      </c>
      <c r="B2058" s="130">
        <v>1275.920044</v>
      </c>
      <c r="C2058" s="125">
        <f t="shared" si="136"/>
        <v>3.8135139442152965E-2</v>
      </c>
      <c r="D2058" s="128">
        <f t="shared" si="137"/>
        <v>38135.139442152962</v>
      </c>
      <c r="E2058" s="128">
        <f t="shared" ca="1" si="138"/>
        <v>114095.73320934507</v>
      </c>
      <c r="F2058" s="124">
        <f t="shared" ca="1" si="139"/>
        <v>5.1403334867635042E-2</v>
      </c>
      <c r="G2058" s="128"/>
      <c r="H2058" s="128"/>
      <c r="I2058" s="124"/>
      <c r="J2058" s="125"/>
      <c r="K2058" s="128"/>
    </row>
    <row r="2059" spans="1:11" x14ac:dyDescent="0.3">
      <c r="A2059" s="73">
        <v>40854</v>
      </c>
      <c r="B2059" s="130">
        <v>1261.119995</v>
      </c>
      <c r="C2059" s="125">
        <f t="shared" si="136"/>
        <v>5.5255219113576892E-3</v>
      </c>
      <c r="D2059" s="128">
        <f t="shared" si="137"/>
        <v>5525.5219113576895</v>
      </c>
      <c r="E2059" s="128">
        <f t="shared" ca="1" si="138"/>
        <v>114095.73320934507</v>
      </c>
      <c r="F2059" s="124">
        <f t="shared" ca="1" si="139"/>
        <v>3.4799119853915705E-2</v>
      </c>
      <c r="G2059" s="128"/>
      <c r="H2059" s="128"/>
      <c r="I2059" s="124"/>
      <c r="J2059" s="125"/>
      <c r="K2059" s="128"/>
    </row>
    <row r="2060" spans="1:11" x14ac:dyDescent="0.3">
      <c r="A2060" s="73">
        <v>40851</v>
      </c>
      <c r="B2060" s="130">
        <v>1253.2299800000001</v>
      </c>
      <c r="C2060" s="125">
        <f t="shared" si="136"/>
        <v>1.2097702402584343E-2</v>
      </c>
      <c r="D2060" s="128">
        <f t="shared" si="137"/>
        <v>12097.702402584342</v>
      </c>
      <c r="E2060" s="128">
        <f t="shared" ca="1" si="138"/>
        <v>114095.73320934507</v>
      </c>
      <c r="F2060" s="124">
        <f t="shared" ca="1" si="139"/>
        <v>3.2825082587933041E-2</v>
      </c>
      <c r="G2060" s="128"/>
      <c r="H2060" s="128"/>
      <c r="I2060" s="124"/>
      <c r="J2060" s="125"/>
      <c r="K2060" s="128"/>
    </row>
    <row r="2061" spans="1:11" x14ac:dyDescent="0.3">
      <c r="A2061" s="73">
        <v>40850</v>
      </c>
      <c r="B2061" s="130">
        <v>1261.150024</v>
      </c>
      <c r="C2061" s="125">
        <f t="shared" si="136"/>
        <v>3.7650473045888866E-2</v>
      </c>
      <c r="D2061" s="128">
        <f t="shared" si="137"/>
        <v>37650.473045888866</v>
      </c>
      <c r="E2061" s="128">
        <f t="shared" ca="1" si="138"/>
        <v>114095.73320934507</v>
      </c>
      <c r="F2061" s="124">
        <f t="shared" ca="1" si="139"/>
        <v>3.0983056611485926E-2</v>
      </c>
      <c r="G2061" s="128"/>
      <c r="H2061" s="128"/>
      <c r="I2061" s="124"/>
      <c r="J2061" s="125"/>
      <c r="K2061" s="128"/>
    </row>
    <row r="2062" spans="1:11" x14ac:dyDescent="0.3">
      <c r="A2062" s="73">
        <v>40849</v>
      </c>
      <c r="B2062" s="130">
        <v>1237.900024</v>
      </c>
      <c r="C2062" s="125">
        <f t="shared" si="136"/>
        <v>2.3159337193939367E-2</v>
      </c>
      <c r="D2062" s="128">
        <f t="shared" si="137"/>
        <v>23159.337193939366</v>
      </c>
      <c r="E2062" s="128">
        <f t="shared" ca="1" si="138"/>
        <v>114095.73320934507</v>
      </c>
      <c r="F2062" s="124">
        <f t="shared" ca="1" si="139"/>
        <v>9.829953286224935E-3</v>
      </c>
      <c r="G2062" s="128"/>
      <c r="H2062" s="128"/>
      <c r="I2062" s="124"/>
      <c r="J2062" s="125"/>
      <c r="K2062" s="128"/>
    </row>
    <row r="2063" spans="1:11" x14ac:dyDescent="0.3">
      <c r="A2063" s="73">
        <v>40848</v>
      </c>
      <c r="B2063" s="130">
        <v>1218.280029</v>
      </c>
      <c r="C2063" s="125">
        <f t="shared" si="136"/>
        <v>-5.7941013979577738E-3</v>
      </c>
      <c r="D2063" s="128">
        <f t="shared" si="137"/>
        <v>-5794.1013979577738</v>
      </c>
      <c r="E2063" s="128">
        <f t="shared" ca="1" si="138"/>
        <v>114095.73320934507</v>
      </c>
      <c r="F2063" s="124">
        <f t="shared" ca="1" si="139"/>
        <v>-2.2767348579697533E-3</v>
      </c>
      <c r="G2063" s="128"/>
      <c r="H2063" s="128"/>
      <c r="I2063" s="124"/>
      <c r="J2063" s="125"/>
      <c r="K2063" s="128"/>
    </row>
    <row r="2064" spans="1:11" x14ac:dyDescent="0.3">
      <c r="A2064" s="73">
        <v>40847</v>
      </c>
      <c r="B2064" s="130">
        <v>1253.3000489999999</v>
      </c>
      <c r="C2064" s="125">
        <f t="shared" si="136"/>
        <v>4.3668757936005331E-2</v>
      </c>
      <c r="D2064" s="128">
        <f t="shared" si="137"/>
        <v>43668.757936005328</v>
      </c>
      <c r="E2064" s="128">
        <f t="shared" ca="1" si="138"/>
        <v>114095.73320934507</v>
      </c>
      <c r="F2064" s="124">
        <f t="shared" ca="1" si="139"/>
        <v>4.6195273466238973E-2</v>
      </c>
      <c r="G2064" s="128"/>
      <c r="H2064" s="128"/>
      <c r="I2064" s="124"/>
      <c r="J2064" s="125"/>
      <c r="K2064" s="128"/>
    </row>
    <row r="2065" spans="1:11" x14ac:dyDescent="0.3">
      <c r="A2065" s="73">
        <v>40844</v>
      </c>
      <c r="B2065" s="130">
        <v>1285.089966</v>
      </c>
      <c r="C2065" s="125">
        <f t="shared" si="136"/>
        <v>4.9412869860822717E-2</v>
      </c>
      <c r="D2065" s="128">
        <f t="shared" si="137"/>
        <v>49412.869860822713</v>
      </c>
      <c r="E2065" s="128">
        <f t="shared" ca="1" si="138"/>
        <v>114095.73320934507</v>
      </c>
      <c r="F2065" s="124">
        <f t="shared" ca="1" si="139"/>
        <v>7.667755065943993E-2</v>
      </c>
      <c r="G2065" s="128"/>
      <c r="H2065" s="128"/>
      <c r="I2065" s="124"/>
      <c r="J2065" s="125"/>
      <c r="K2065" s="128"/>
    </row>
    <row r="2066" spans="1:11" x14ac:dyDescent="0.3">
      <c r="A2066" s="73">
        <v>40843</v>
      </c>
      <c r="B2066" s="130">
        <v>1284.589966</v>
      </c>
      <c r="C2066" s="125">
        <f t="shared" si="136"/>
        <v>6.723653665815732E-2</v>
      </c>
      <c r="D2066" s="128">
        <f t="shared" si="137"/>
        <v>67236.536658157318</v>
      </c>
      <c r="E2066" s="128">
        <f t="shared" ca="1" si="138"/>
        <v>114095.73320934507</v>
      </c>
      <c r="F2066" s="124">
        <f t="shared" ca="1" si="139"/>
        <v>8.4609635908198255E-2</v>
      </c>
      <c r="G2066" s="128"/>
      <c r="H2066" s="128"/>
      <c r="I2066" s="124"/>
      <c r="J2066" s="125"/>
      <c r="K2066" s="128"/>
    </row>
    <row r="2067" spans="1:11" x14ac:dyDescent="0.3">
      <c r="A2067" s="73">
        <v>40842</v>
      </c>
      <c r="B2067" s="130">
        <v>1242</v>
      </c>
      <c r="C2067" s="125">
        <f t="shared" si="136"/>
        <v>2.8784427417684721E-2</v>
      </c>
      <c r="D2067" s="128">
        <f t="shared" si="137"/>
        <v>28784.427417684721</v>
      </c>
      <c r="E2067" s="128">
        <f t="shared" ca="1" si="138"/>
        <v>114095.73320934507</v>
      </c>
      <c r="F2067" s="124">
        <f t="shared" ca="1" si="139"/>
        <v>4.9642504186379055E-2</v>
      </c>
      <c r="G2067" s="128"/>
      <c r="H2067" s="128"/>
      <c r="I2067" s="124"/>
      <c r="J2067" s="125"/>
      <c r="K2067" s="128"/>
    </row>
    <row r="2068" spans="1:11" x14ac:dyDescent="0.3">
      <c r="A2068" s="73">
        <v>40841</v>
      </c>
      <c r="B2068" s="130">
        <v>1229.0500489999999</v>
      </c>
      <c r="C2068" s="125">
        <f t="shared" si="136"/>
        <v>2.8029182550865617E-2</v>
      </c>
      <c r="D2068" s="128">
        <f t="shared" si="137"/>
        <v>28029.182550865618</v>
      </c>
      <c r="E2068" s="128">
        <f t="shared" ca="1" si="138"/>
        <v>114095.73320934507</v>
      </c>
      <c r="F2068" s="124">
        <f t="shared" ca="1" si="139"/>
        <v>3.8241919014499581E-2</v>
      </c>
      <c r="G2068" s="128"/>
      <c r="H2068" s="128"/>
      <c r="I2068" s="124"/>
      <c r="J2068" s="125"/>
      <c r="K2068" s="128"/>
    </row>
    <row r="2069" spans="1:11" x14ac:dyDescent="0.3">
      <c r="A2069" s="73">
        <v>40840</v>
      </c>
      <c r="B2069" s="130">
        <v>1254.1899410000001</v>
      </c>
      <c r="C2069" s="125">
        <f t="shared" si="136"/>
        <v>4.9627936676665652E-2</v>
      </c>
      <c r="D2069" s="128">
        <f t="shared" si="137"/>
        <v>49627.936676665653</v>
      </c>
      <c r="E2069" s="128">
        <f t="shared" ca="1" si="138"/>
        <v>114095.73320934507</v>
      </c>
      <c r="F2069" s="124">
        <f t="shared" ca="1" si="139"/>
        <v>6.0670635521892002E-2</v>
      </c>
      <c r="G2069" s="128"/>
      <c r="H2069" s="128"/>
      <c r="I2069" s="124"/>
      <c r="J2069" s="125"/>
      <c r="K2069" s="128"/>
    </row>
    <row r="2070" spans="1:11" x14ac:dyDescent="0.3">
      <c r="A2070" s="73">
        <v>40837</v>
      </c>
      <c r="B2070" s="130">
        <v>1238.25</v>
      </c>
      <c r="C2070" s="125">
        <f t="shared" si="136"/>
        <v>7.1651153475148499E-2</v>
      </c>
      <c r="D2070" s="128">
        <f t="shared" si="137"/>
        <v>71651.153475148501</v>
      </c>
      <c r="E2070" s="128">
        <f t="shared" ca="1" si="138"/>
        <v>114095.73320934507</v>
      </c>
      <c r="F2070" s="124">
        <f t="shared" ca="1" si="139"/>
        <v>4.4372646279149164E-2</v>
      </c>
      <c r="G2070" s="128"/>
      <c r="H2070" s="128"/>
      <c r="I2070" s="124"/>
      <c r="J2070" s="125"/>
      <c r="K2070" s="128"/>
    </row>
    <row r="2071" spans="1:11" x14ac:dyDescent="0.3">
      <c r="A2071" s="73">
        <v>40836</v>
      </c>
      <c r="B2071" s="130">
        <v>1215.3900149999999</v>
      </c>
      <c r="C2071" s="125">
        <f t="shared" si="136"/>
        <v>4.3280123312294361E-2</v>
      </c>
      <c r="D2071" s="128">
        <f t="shared" si="137"/>
        <v>43280.123312294359</v>
      </c>
      <c r="E2071" s="128">
        <f t="shared" ca="1" si="138"/>
        <v>114095.73320934507</v>
      </c>
      <c r="F2071" s="124">
        <f t="shared" ca="1" si="139"/>
        <v>2.510924252757718E-2</v>
      </c>
      <c r="G2071" s="128"/>
      <c r="H2071" s="128"/>
      <c r="I2071" s="124"/>
      <c r="J2071" s="125"/>
      <c r="K2071" s="128"/>
    </row>
    <row r="2072" spans="1:11" x14ac:dyDescent="0.3">
      <c r="A2072" s="73">
        <v>40835</v>
      </c>
      <c r="B2072" s="130">
        <v>1209.880005</v>
      </c>
      <c r="C2072" s="125">
        <f t="shared" si="136"/>
        <v>5.7559656941487569E-2</v>
      </c>
      <c r="D2072" s="128">
        <f t="shared" si="137"/>
        <v>57559.65694148757</v>
      </c>
      <c r="E2072" s="128">
        <f t="shared" ca="1" si="138"/>
        <v>114095.73320934507</v>
      </c>
      <c r="F2072" s="124">
        <f t="shared" ca="1" si="139"/>
        <v>2.265277918375963E-2</v>
      </c>
      <c r="G2072" s="128"/>
      <c r="H2072" s="128"/>
      <c r="I2072" s="124"/>
      <c r="J2072" s="125"/>
      <c r="K2072" s="128"/>
    </row>
    <row r="2073" spans="1:11" x14ac:dyDescent="0.3">
      <c r="A2073" s="73">
        <v>40834</v>
      </c>
      <c r="B2073" s="130">
        <v>1225.380005</v>
      </c>
      <c r="C2073" s="125">
        <f t="shared" si="136"/>
        <v>9.0244279925236537E-2</v>
      </c>
      <c r="D2073" s="128">
        <f t="shared" si="137"/>
        <v>90244.279925236537</v>
      </c>
      <c r="E2073" s="128">
        <f t="shared" ca="1" si="138"/>
        <v>114095.73320934507</v>
      </c>
      <c r="F2073" s="124">
        <f t="shared" ca="1" si="139"/>
        <v>3.8228860266137366E-2</v>
      </c>
      <c r="G2073" s="128"/>
      <c r="H2073" s="128"/>
      <c r="I2073" s="124"/>
      <c r="J2073" s="125"/>
      <c r="K2073" s="128"/>
    </row>
    <row r="2074" spans="1:11" x14ac:dyDescent="0.3">
      <c r="A2074" s="73">
        <v>40833</v>
      </c>
      <c r="B2074" s="130">
        <v>1200.8599850000001</v>
      </c>
      <c r="C2074" s="125">
        <f t="shared" si="136"/>
        <v>9.2455634261358055E-2</v>
      </c>
      <c r="D2074" s="128">
        <f t="shared" si="137"/>
        <v>92455.634261358049</v>
      </c>
      <c r="E2074" s="128">
        <f t="shared" ca="1" si="138"/>
        <v>114095.73320934507</v>
      </c>
      <c r="F2074" s="124">
        <f t="shared" ca="1" si="139"/>
        <v>1.9258630038636593E-2</v>
      </c>
      <c r="G2074" s="128"/>
      <c r="H2074" s="128"/>
      <c r="I2074" s="124"/>
      <c r="J2074" s="125"/>
      <c r="K2074" s="128"/>
    </row>
    <row r="2075" spans="1:11" x14ac:dyDescent="0.3">
      <c r="A2075" s="73">
        <v>40830</v>
      </c>
      <c r="B2075" s="130">
        <v>1224.579956</v>
      </c>
      <c r="C2075" s="125">
        <f t="shared" si="136"/>
        <v>8.2338926638284127E-2</v>
      </c>
      <c r="D2075" s="128">
        <f t="shared" si="137"/>
        <v>82338.926638284131</v>
      </c>
      <c r="E2075" s="128">
        <f t="shared" ca="1" si="138"/>
        <v>114095.73320934507</v>
      </c>
      <c r="F2075" s="124">
        <f t="shared" ca="1" si="139"/>
        <v>5.0330157639657092E-2</v>
      </c>
      <c r="G2075" s="128"/>
      <c r="H2075" s="128"/>
      <c r="I2075" s="124"/>
      <c r="J2075" s="125"/>
      <c r="K2075" s="128"/>
    </row>
    <row r="2076" spans="1:11" x14ac:dyDescent="0.3">
      <c r="A2076" s="73">
        <v>40829</v>
      </c>
      <c r="B2076" s="130">
        <v>1203.660034</v>
      </c>
      <c r="C2076" s="125">
        <f t="shared" si="136"/>
        <v>3.7280256036947401E-2</v>
      </c>
      <c r="D2076" s="128">
        <f t="shared" si="137"/>
        <v>37280.256036947401</v>
      </c>
      <c r="E2076" s="128">
        <f t="shared" ca="1" si="138"/>
        <v>114095.73320934507</v>
      </c>
      <c r="F2076" s="124">
        <f t="shared" ca="1" si="139"/>
        <v>1.5995537831052342E-2</v>
      </c>
      <c r="G2076" s="128"/>
      <c r="H2076" s="128"/>
      <c r="I2076" s="124"/>
      <c r="J2076" s="125"/>
      <c r="K2076" s="128"/>
    </row>
    <row r="2077" spans="1:11" x14ac:dyDescent="0.3">
      <c r="A2077" s="73">
        <v>40828</v>
      </c>
      <c r="B2077" s="130">
        <v>1207.25</v>
      </c>
      <c r="C2077" s="125">
        <f t="shared" si="136"/>
        <v>4.8815820304646707E-2</v>
      </c>
      <c r="D2077" s="128">
        <f t="shared" si="137"/>
        <v>48815.82030464671</v>
      </c>
      <c r="E2077" s="128">
        <f t="shared" ca="1" si="138"/>
        <v>114095.73320934507</v>
      </c>
      <c r="F2077" s="124">
        <f t="shared" ca="1" si="139"/>
        <v>2.6407349627214582E-2</v>
      </c>
      <c r="G2077" s="128"/>
      <c r="H2077" s="128"/>
      <c r="I2077" s="124"/>
      <c r="J2077" s="125"/>
      <c r="K2077" s="128"/>
    </row>
    <row r="2078" spans="1:11" x14ac:dyDescent="0.3">
      <c r="A2078" s="73">
        <v>40827</v>
      </c>
      <c r="B2078" s="130">
        <v>1195.540039</v>
      </c>
      <c r="C2078" s="125">
        <f t="shared" si="136"/>
        <v>1.7151928664976834E-2</v>
      </c>
      <c r="D2078" s="128">
        <f t="shared" si="137"/>
        <v>17151.928664976833</v>
      </c>
      <c r="E2078" s="128">
        <f t="shared" ca="1" si="138"/>
        <v>114095.73320934507</v>
      </c>
      <c r="F2078" s="124">
        <f t="shared" ca="1" si="139"/>
        <v>1.8512347746033386E-2</v>
      </c>
      <c r="G2078" s="128"/>
      <c r="H2078" s="128"/>
      <c r="I2078" s="124"/>
      <c r="J2078" s="125"/>
      <c r="K2078" s="128"/>
    </row>
    <row r="2079" spans="1:11" x14ac:dyDescent="0.3">
      <c r="A2079" s="73">
        <v>40826</v>
      </c>
      <c r="B2079" s="130">
        <v>1194.8900149999999</v>
      </c>
      <c r="C2079" s="125">
        <f t="shared" si="136"/>
        <v>2.7464693534347884E-2</v>
      </c>
      <c r="D2079" s="128">
        <f t="shared" si="137"/>
        <v>27464.693534347884</v>
      </c>
      <c r="E2079" s="128">
        <f t="shared" ca="1" si="138"/>
        <v>114095.73320934507</v>
      </c>
      <c r="F2079" s="124">
        <f t="shared" ca="1" si="139"/>
        <v>1.4251794705069987E-2</v>
      </c>
      <c r="G2079" s="128"/>
      <c r="H2079" s="128"/>
      <c r="I2079" s="124"/>
      <c r="J2079" s="125"/>
      <c r="K2079" s="128"/>
    </row>
    <row r="2080" spans="1:11" x14ac:dyDescent="0.3">
      <c r="A2080" s="73">
        <v>40823</v>
      </c>
      <c r="B2080" s="130">
        <v>1155.459961</v>
      </c>
      <c r="C2080" s="125">
        <f t="shared" si="136"/>
        <v>1.6745339436438522E-2</v>
      </c>
      <c r="D2080" s="128">
        <f t="shared" si="137"/>
        <v>16745.339436438524</v>
      </c>
      <c r="E2080" s="128">
        <f t="shared" ca="1" si="138"/>
        <v>114095.73320934507</v>
      </c>
      <c r="F2080" s="124">
        <f t="shared" ca="1" si="139"/>
        <v>-1.2233224270869814E-2</v>
      </c>
      <c r="G2080" s="128"/>
      <c r="H2080" s="128"/>
      <c r="I2080" s="124"/>
      <c r="J2080" s="125"/>
      <c r="K2080" s="128"/>
    </row>
    <row r="2081" spans="1:11" x14ac:dyDescent="0.3">
      <c r="A2081" s="73">
        <v>40822</v>
      </c>
      <c r="B2081" s="130">
        <v>1164.969971</v>
      </c>
      <c r="C2081" s="125">
        <f t="shared" si="136"/>
        <v>3.1348410133542171E-2</v>
      </c>
      <c r="D2081" s="128">
        <f t="shared" si="137"/>
        <v>31348.410133542169</v>
      </c>
      <c r="E2081" s="128">
        <f t="shared" ca="1" si="138"/>
        <v>114095.73320934507</v>
      </c>
      <c r="F2081" s="124">
        <f t="shared" ca="1" si="139"/>
        <v>-3.0032524647105596E-4</v>
      </c>
      <c r="G2081" s="128"/>
      <c r="H2081" s="128"/>
      <c r="I2081" s="124"/>
      <c r="J2081" s="125"/>
      <c r="K2081" s="128"/>
    </row>
    <row r="2082" spans="1:11" x14ac:dyDescent="0.3">
      <c r="A2082" s="73">
        <v>40821</v>
      </c>
      <c r="B2082" s="130">
        <v>1144.030029</v>
      </c>
      <c r="C2082" s="125">
        <f t="shared" si="136"/>
        <v>-1.948128218758538E-2</v>
      </c>
      <c r="D2082" s="128">
        <f t="shared" si="137"/>
        <v>-19481.282187585381</v>
      </c>
      <c r="E2082" s="128">
        <f t="shared" ca="1" si="138"/>
        <v>114095.73320934507</v>
      </c>
      <c r="F2082" s="124">
        <f t="shared" ca="1" si="139"/>
        <v>-1.8126416826130587E-2</v>
      </c>
      <c r="G2082" s="128"/>
      <c r="H2082" s="128"/>
      <c r="I2082" s="124"/>
      <c r="J2082" s="125"/>
      <c r="K2082" s="128"/>
    </row>
    <row r="2083" spans="1:11" x14ac:dyDescent="0.3">
      <c r="A2083" s="73">
        <v>40820</v>
      </c>
      <c r="B2083" s="130">
        <v>1123.9499510000001</v>
      </c>
      <c r="C2083" s="125">
        <f t="shared" si="136"/>
        <v>-6.5003466637371443E-2</v>
      </c>
      <c r="D2083" s="128">
        <f t="shared" si="137"/>
        <v>-65003.466637371443</v>
      </c>
      <c r="E2083" s="128">
        <f t="shared" ca="1" si="138"/>
        <v>114095.73320934507</v>
      </c>
      <c r="F2083" s="124">
        <f t="shared" ca="1" si="139"/>
        <v>-2.9454524171617091E-2</v>
      </c>
      <c r="G2083" s="128"/>
      <c r="H2083" s="128"/>
      <c r="I2083" s="124"/>
      <c r="J2083" s="125"/>
      <c r="K2083" s="128"/>
    </row>
    <row r="2084" spans="1:11" x14ac:dyDescent="0.3">
      <c r="A2084" s="73">
        <v>40819</v>
      </c>
      <c r="B2084" s="130">
        <v>1099.2299800000001</v>
      </c>
      <c r="C2084" s="125">
        <f t="shared" si="136"/>
        <v>-8.7086504298633072E-2</v>
      </c>
      <c r="D2084" s="128">
        <f t="shared" si="137"/>
        <v>-87086.504298633066</v>
      </c>
      <c r="E2084" s="128">
        <f t="shared" ca="1" si="138"/>
        <v>114095.73320934507</v>
      </c>
      <c r="F2084" s="124">
        <f t="shared" ca="1" si="139"/>
        <v>-5.2363416742276958E-2</v>
      </c>
      <c r="G2084" s="128"/>
      <c r="H2084" s="128"/>
      <c r="I2084" s="124"/>
      <c r="J2084" s="125"/>
      <c r="K2084" s="128"/>
    </row>
    <row r="2085" spans="1:11" x14ac:dyDescent="0.3">
      <c r="A2085" s="73">
        <v>40816</v>
      </c>
      <c r="B2085" s="130">
        <v>1131.420044</v>
      </c>
      <c r="C2085" s="125">
        <f t="shared" si="136"/>
        <v>-6.9563544135627597E-2</v>
      </c>
      <c r="D2085" s="128">
        <f t="shared" si="137"/>
        <v>-69563.544135627599</v>
      </c>
      <c r="E2085" s="128">
        <f t="shared" ca="1" si="138"/>
        <v>114095.73320934507</v>
      </c>
      <c r="F2085" s="124">
        <f t="shared" ca="1" si="139"/>
        <v>-2.5268107688994235E-2</v>
      </c>
      <c r="G2085" s="128"/>
      <c r="H2085" s="128"/>
      <c r="I2085" s="124"/>
      <c r="J2085" s="125"/>
      <c r="K2085" s="128"/>
    </row>
    <row r="2086" spans="1:11" x14ac:dyDescent="0.3">
      <c r="A2086" s="73">
        <v>40815</v>
      </c>
      <c r="B2086" s="130">
        <v>1160.400024</v>
      </c>
      <c r="C2086" s="125">
        <f t="shared" si="136"/>
        <v>-4.028579831800827E-2</v>
      </c>
      <c r="D2086" s="128">
        <f t="shared" si="137"/>
        <v>-40285.798318008274</v>
      </c>
      <c r="E2086" s="128">
        <f t="shared" ca="1" si="138"/>
        <v>114095.73320934507</v>
      </c>
      <c r="F2086" s="124">
        <f t="shared" ca="1" si="139"/>
        <v>2.0553542478164433E-2</v>
      </c>
      <c r="G2086" s="128"/>
      <c r="H2086" s="128"/>
      <c r="I2086" s="124"/>
      <c r="J2086" s="125"/>
      <c r="K2086" s="128"/>
    </row>
    <row r="2087" spans="1:11" x14ac:dyDescent="0.3">
      <c r="A2087" s="73">
        <v>40814</v>
      </c>
      <c r="B2087" s="130">
        <v>1151.0600589999999</v>
      </c>
      <c r="C2087" s="125">
        <f t="shared" si="136"/>
        <v>-3.1648545690159291E-2</v>
      </c>
      <c r="D2087" s="128">
        <f t="shared" si="137"/>
        <v>-31648.545690159292</v>
      </c>
      <c r="E2087" s="128">
        <f t="shared" ca="1" si="138"/>
        <v>114095.73320934507</v>
      </c>
      <c r="F2087" s="124">
        <f t="shared" ca="1" si="139"/>
        <v>4.2051132764961974E-3</v>
      </c>
      <c r="G2087" s="128"/>
      <c r="H2087" s="128"/>
      <c r="I2087" s="124"/>
      <c r="J2087" s="125"/>
      <c r="K2087" s="128"/>
    </row>
    <row r="2088" spans="1:11" x14ac:dyDescent="0.3">
      <c r="A2088" s="73">
        <v>40813</v>
      </c>
      <c r="B2088" s="130">
        <v>1175.380005</v>
      </c>
      <c r="C2088" s="125">
        <f t="shared" si="136"/>
        <v>2.1400581570849564E-3</v>
      </c>
      <c r="D2088" s="128">
        <f t="shared" si="137"/>
        <v>2140.0581570849563</v>
      </c>
      <c r="E2088" s="128">
        <f t="shared" ca="1" si="138"/>
        <v>114095.73320934507</v>
      </c>
      <c r="F2088" s="124">
        <f t="shared" ca="1" si="139"/>
        <v>2.9950977451452809E-2</v>
      </c>
      <c r="G2088" s="128"/>
      <c r="H2088" s="128"/>
      <c r="I2088" s="124"/>
      <c r="J2088" s="125"/>
      <c r="K2088" s="128"/>
    </row>
    <row r="2089" spans="1:11" x14ac:dyDescent="0.3">
      <c r="A2089" s="73">
        <v>40812</v>
      </c>
      <c r="B2089" s="130">
        <v>1162.9499510000001</v>
      </c>
      <c r="C2089" s="125">
        <f t="shared" si="136"/>
        <v>5.8500261410876497E-4</v>
      </c>
      <c r="D2089" s="128">
        <f t="shared" si="137"/>
        <v>585.00261410876499</v>
      </c>
      <c r="E2089" s="128">
        <f t="shared" ca="1" si="138"/>
        <v>114095.73320934507</v>
      </c>
      <c r="F2089" s="124">
        <f t="shared" ca="1" si="139"/>
        <v>1.5916391916284134E-2</v>
      </c>
      <c r="G2089" s="128"/>
      <c r="H2089" s="128"/>
      <c r="I2089" s="124"/>
      <c r="J2089" s="125"/>
      <c r="K2089" s="128"/>
    </row>
    <row r="2090" spans="1:11" x14ac:dyDescent="0.3">
      <c r="A2090" s="73">
        <v>40809</v>
      </c>
      <c r="B2090" s="130">
        <v>1136.4300539999999</v>
      </c>
      <c r="C2090" s="125">
        <f t="shared" si="136"/>
        <v>-1.5421472590757102E-2</v>
      </c>
      <c r="D2090" s="128">
        <f t="shared" si="137"/>
        <v>-15421.472590757101</v>
      </c>
      <c r="E2090" s="128">
        <f t="shared" ca="1" si="138"/>
        <v>114095.73320934507</v>
      </c>
      <c r="F2090" s="124">
        <f t="shared" ca="1" si="139"/>
        <v>-9.8195499530870922E-3</v>
      </c>
      <c r="G2090" s="128"/>
      <c r="H2090" s="128"/>
      <c r="I2090" s="124"/>
      <c r="J2090" s="125"/>
      <c r="K2090" s="128"/>
    </row>
    <row r="2091" spans="1:11" x14ac:dyDescent="0.3">
      <c r="A2091" s="73">
        <v>40808</v>
      </c>
      <c r="B2091" s="130">
        <v>1129.5600589999999</v>
      </c>
      <c r="C2091" s="125">
        <f t="shared" si="136"/>
        <v>-4.7508191128934563E-2</v>
      </c>
      <c r="D2091" s="128">
        <f t="shared" si="137"/>
        <v>-47508.191128934566</v>
      </c>
      <c r="E2091" s="128">
        <f t="shared" ca="1" si="138"/>
        <v>114095.73320934507</v>
      </c>
      <c r="F2091" s="124">
        <f t="shared" ca="1" si="139"/>
        <v>-1.103170713816104E-2</v>
      </c>
      <c r="G2091" s="128"/>
      <c r="H2091" s="128"/>
      <c r="I2091" s="124"/>
      <c r="J2091" s="125"/>
      <c r="K2091" s="128"/>
    </row>
    <row r="2092" spans="1:11" x14ac:dyDescent="0.3">
      <c r="A2092" s="73">
        <v>40807</v>
      </c>
      <c r="B2092" s="130">
        <v>1166.76001</v>
      </c>
      <c r="C2092" s="125">
        <f t="shared" si="136"/>
        <v>-2.658055524928904E-2</v>
      </c>
      <c r="D2092" s="128">
        <f t="shared" si="137"/>
        <v>-26580.555249289038</v>
      </c>
      <c r="E2092" s="128">
        <f t="shared" ca="1" si="138"/>
        <v>114095.73320934507</v>
      </c>
      <c r="F2092" s="124">
        <f t="shared" ca="1" si="139"/>
        <v>1.5748618234184608E-2</v>
      </c>
      <c r="G2092" s="128"/>
      <c r="H2092" s="128"/>
      <c r="I2092" s="124"/>
      <c r="J2092" s="125"/>
      <c r="K2092" s="128"/>
    </row>
    <row r="2093" spans="1:11" x14ac:dyDescent="0.3">
      <c r="A2093" s="73">
        <v>40806</v>
      </c>
      <c r="B2093" s="130">
        <v>1202.089966</v>
      </c>
      <c r="C2093" s="125">
        <f t="shared" si="136"/>
        <v>3.162436606728547E-2</v>
      </c>
      <c r="D2093" s="128">
        <f t="shared" si="137"/>
        <v>31624.366067285471</v>
      </c>
      <c r="E2093" s="128">
        <f t="shared" ca="1" si="138"/>
        <v>114095.73320934507</v>
      </c>
      <c r="F2093" s="124">
        <f t="shared" ca="1" si="139"/>
        <v>6.8685946340497406E-2</v>
      </c>
      <c r="G2093" s="128"/>
      <c r="H2093" s="128"/>
      <c r="I2093" s="124"/>
      <c r="J2093" s="125"/>
      <c r="K2093" s="128"/>
    </row>
    <row r="2094" spans="1:11" x14ac:dyDescent="0.3">
      <c r="A2094" s="73">
        <v>40805</v>
      </c>
      <c r="B2094" s="130">
        <v>1204.089966</v>
      </c>
      <c r="C2094" s="125">
        <f t="shared" si="136"/>
        <v>2.5656529335536193E-2</v>
      </c>
      <c r="D2094" s="128">
        <f t="shared" si="137"/>
        <v>25656.529335536194</v>
      </c>
      <c r="E2094" s="128">
        <f t="shared" ca="1" si="138"/>
        <v>114095.73320934507</v>
      </c>
      <c r="F2094" s="124">
        <f t="shared" ca="1" si="139"/>
        <v>6.1545592988660358E-2</v>
      </c>
      <c r="G2094" s="128"/>
      <c r="H2094" s="128"/>
      <c r="I2094" s="124"/>
      <c r="J2094" s="125"/>
      <c r="K2094" s="128"/>
    </row>
    <row r="2095" spans="1:11" x14ac:dyDescent="0.3">
      <c r="A2095" s="73">
        <v>40802</v>
      </c>
      <c r="B2095" s="130">
        <v>1216.01001</v>
      </c>
      <c r="C2095" s="125">
        <f t="shared" si="136"/>
        <v>9.6228604445245391E-3</v>
      </c>
      <c r="D2095" s="128">
        <f t="shared" si="137"/>
        <v>9622.8604445245383</v>
      </c>
      <c r="E2095" s="128">
        <f t="shared" ca="1" si="138"/>
        <v>114095.73320934507</v>
      </c>
      <c r="F2095" s="124">
        <f t="shared" ca="1" si="139"/>
        <v>6.688130960399552E-2</v>
      </c>
      <c r="G2095" s="128"/>
      <c r="H2095" s="128"/>
      <c r="I2095" s="124"/>
      <c r="J2095" s="125"/>
      <c r="K2095" s="128"/>
    </row>
    <row r="2096" spans="1:11" x14ac:dyDescent="0.3">
      <c r="A2096" s="73">
        <v>40801</v>
      </c>
      <c r="B2096" s="130">
        <v>1209.1099850000001</v>
      </c>
      <c r="C2096" s="125">
        <f t="shared" si="136"/>
        <v>-8.0237182023350506E-3</v>
      </c>
      <c r="D2096" s="128">
        <f t="shared" si="137"/>
        <v>-8023.7182023350506</v>
      </c>
      <c r="E2096" s="128">
        <f t="shared" ca="1" si="138"/>
        <v>114095.73320934507</v>
      </c>
      <c r="F2096" s="124">
        <f t="shared" ca="1" si="139"/>
        <v>5.810750432410039E-2</v>
      </c>
      <c r="G2096" s="128"/>
      <c r="H2096" s="128"/>
      <c r="I2096" s="124"/>
      <c r="J2096" s="125"/>
      <c r="K2096" s="128"/>
    </row>
    <row r="2097" spans="1:11" x14ac:dyDescent="0.3">
      <c r="A2097" s="73">
        <v>40800</v>
      </c>
      <c r="B2097" s="130">
        <v>1188.6800539999999</v>
      </c>
      <c r="C2097" s="125">
        <f t="shared" si="136"/>
        <v>-1.9984821027493882E-2</v>
      </c>
      <c r="D2097" s="128">
        <f t="shared" si="137"/>
        <v>-19984.821027493883</v>
      </c>
      <c r="E2097" s="128">
        <f t="shared" ca="1" si="138"/>
        <v>114095.73320934507</v>
      </c>
      <c r="F2097" s="124">
        <f t="shared" ca="1" si="139"/>
        <v>5.6050684446133259E-2</v>
      </c>
      <c r="G2097" s="128"/>
      <c r="H2097" s="128"/>
      <c r="I2097" s="124"/>
      <c r="J2097" s="125"/>
      <c r="K2097" s="128"/>
    </row>
    <row r="2098" spans="1:11" x14ac:dyDescent="0.3">
      <c r="A2098" s="73">
        <v>40799</v>
      </c>
      <c r="B2098" s="130">
        <v>1172.869995</v>
      </c>
      <c r="C2098" s="125">
        <f t="shared" si="136"/>
        <v>-3.0750001944499616E-2</v>
      </c>
      <c r="D2098" s="128">
        <f t="shared" si="137"/>
        <v>-30750.001944499618</v>
      </c>
      <c r="E2098" s="128">
        <f t="shared" ca="1" si="138"/>
        <v>114095.73320934507</v>
      </c>
      <c r="F2098" s="124">
        <f t="shared" ca="1" si="139"/>
        <v>4.2866252505243674E-2</v>
      </c>
      <c r="G2098" s="128"/>
      <c r="H2098" s="128"/>
      <c r="I2098" s="124"/>
      <c r="J2098" s="125"/>
      <c r="K2098" s="128"/>
    </row>
    <row r="2099" spans="1:11" x14ac:dyDescent="0.3">
      <c r="A2099" s="73">
        <v>40798</v>
      </c>
      <c r="B2099" s="130">
        <v>1162.2700199999999</v>
      </c>
      <c r="C2099" s="125">
        <f t="shared" si="136"/>
        <v>-1.2347066956996722E-2</v>
      </c>
      <c r="D2099" s="128">
        <f t="shared" si="137"/>
        <v>-12347.066956996721</v>
      </c>
      <c r="E2099" s="128">
        <f t="shared" ca="1" si="138"/>
        <v>114095.73320934507</v>
      </c>
      <c r="F2099" s="124">
        <f t="shared" ca="1" si="139"/>
        <v>3.3064676673889126E-2</v>
      </c>
      <c r="G2099" s="128"/>
      <c r="H2099" s="128"/>
      <c r="I2099" s="124"/>
      <c r="J2099" s="125"/>
      <c r="K2099" s="128"/>
    </row>
    <row r="2100" spans="1:11" x14ac:dyDescent="0.3">
      <c r="A2100" s="73">
        <v>40795</v>
      </c>
      <c r="B2100" s="130">
        <v>1154.2299800000001</v>
      </c>
      <c r="C2100" s="125">
        <f t="shared" si="136"/>
        <v>-4.3475979823922595E-3</v>
      </c>
      <c r="D2100" s="128">
        <f t="shared" si="137"/>
        <v>-4347.5979823922598</v>
      </c>
      <c r="E2100" s="128">
        <f t="shared" ca="1" si="138"/>
        <v>114095.73320934507</v>
      </c>
      <c r="F2100" s="124">
        <f t="shared" ca="1" si="139"/>
        <v>2.9551337712275583E-2</v>
      </c>
      <c r="G2100" s="128"/>
      <c r="H2100" s="128"/>
      <c r="I2100" s="124"/>
      <c r="J2100" s="125"/>
      <c r="K2100" s="128"/>
    </row>
    <row r="2101" spans="1:11" x14ac:dyDescent="0.3">
      <c r="A2101" s="73">
        <v>40794</v>
      </c>
      <c r="B2101" s="130">
        <v>1185.900024</v>
      </c>
      <c r="C2101" s="125">
        <f t="shared" si="136"/>
        <v>7.0482746001687691E-3</v>
      </c>
      <c r="D2101" s="128">
        <f t="shared" si="137"/>
        <v>7048.2746001687692</v>
      </c>
      <c r="E2101" s="128">
        <f t="shared" ca="1" si="138"/>
        <v>114095.73320934507</v>
      </c>
      <c r="F2101" s="124">
        <f t="shared" ca="1" si="139"/>
        <v>5.7046081318204767E-2</v>
      </c>
      <c r="G2101" s="128"/>
      <c r="H2101" s="128"/>
      <c r="I2101" s="124"/>
      <c r="J2101" s="125"/>
      <c r="K2101" s="128"/>
    </row>
    <row r="2102" spans="1:11" x14ac:dyDescent="0.3">
      <c r="A2102" s="73">
        <v>40793</v>
      </c>
      <c r="B2102" s="130">
        <v>1198.619995</v>
      </c>
      <c r="C2102" s="125">
        <f t="shared" si="136"/>
        <v>3.1204043316468422E-2</v>
      </c>
      <c r="D2102" s="128">
        <f t="shared" si="137"/>
        <v>31204.043316468422</v>
      </c>
      <c r="E2102" s="128">
        <f t="shared" ca="1" si="138"/>
        <v>114095.73320934507</v>
      </c>
      <c r="F2102" s="124">
        <f t="shared" ca="1" si="139"/>
        <v>8.0275735267891557E-2</v>
      </c>
      <c r="G2102" s="128"/>
      <c r="H2102" s="128"/>
      <c r="I2102" s="124"/>
      <c r="J2102" s="125"/>
      <c r="K2102" s="128"/>
    </row>
    <row r="2103" spans="1:11" x14ac:dyDescent="0.3">
      <c r="A2103" s="73">
        <v>40792</v>
      </c>
      <c r="B2103" s="130">
        <v>1165.23999</v>
      </c>
      <c r="C2103" s="125">
        <f t="shared" si="136"/>
        <v>3.6856477007216171E-2</v>
      </c>
      <c r="D2103" s="128">
        <f t="shared" si="137"/>
        <v>36856.47700721617</v>
      </c>
      <c r="E2103" s="128">
        <f t="shared" ca="1" si="138"/>
        <v>114095.73320934507</v>
      </c>
      <c r="F2103" s="124">
        <f t="shared" ca="1" si="139"/>
        <v>5.5298894214584449E-2</v>
      </c>
      <c r="G2103" s="128"/>
      <c r="H2103" s="128"/>
      <c r="I2103" s="124"/>
      <c r="J2103" s="125"/>
      <c r="K2103" s="128"/>
    </row>
    <row r="2104" spans="1:11" x14ac:dyDescent="0.3">
      <c r="A2104" s="73">
        <v>40788</v>
      </c>
      <c r="B2104" s="130">
        <v>1173.969971</v>
      </c>
      <c r="C2104" s="125">
        <f t="shared" si="136"/>
        <v>4.4894164551074978E-2</v>
      </c>
      <c r="D2104" s="128">
        <f t="shared" si="137"/>
        <v>44894.16455107498</v>
      </c>
      <c r="E2104" s="128">
        <f t="shared" ca="1" si="138"/>
        <v>114095.73320934507</v>
      </c>
      <c r="F2104" s="124">
        <f t="shared" ca="1" si="139"/>
        <v>6.834291257538605E-2</v>
      </c>
      <c r="G2104" s="128"/>
      <c r="H2104" s="128"/>
      <c r="I2104" s="124"/>
      <c r="J2104" s="125"/>
      <c r="K2104" s="128"/>
    </row>
    <row r="2105" spans="1:11" x14ac:dyDescent="0.3">
      <c r="A2105" s="73">
        <v>40787</v>
      </c>
      <c r="B2105" s="130">
        <v>1204.420044</v>
      </c>
      <c r="C2105" s="125">
        <f t="shared" si="136"/>
        <v>5.590673621026454E-2</v>
      </c>
      <c r="D2105" s="128">
        <f t="shared" si="137"/>
        <v>55906.736210264542</v>
      </c>
      <c r="E2105" s="128">
        <f t="shared" ca="1" si="138"/>
        <v>114095.73320934507</v>
      </c>
      <c r="F2105" s="124">
        <f t="shared" ca="1" si="139"/>
        <v>0.1031104204881248</v>
      </c>
      <c r="G2105" s="128"/>
      <c r="H2105" s="128"/>
      <c r="I2105" s="124"/>
      <c r="J2105" s="125"/>
      <c r="K2105" s="128"/>
    </row>
    <row r="2106" spans="1:11" x14ac:dyDescent="0.3">
      <c r="A2106" s="73">
        <v>40786</v>
      </c>
      <c r="B2106" s="130">
        <v>1218.8900149999999</v>
      </c>
      <c r="C2106" s="125">
        <f t="shared" si="136"/>
        <v>2.0939952328858258E-2</v>
      </c>
      <c r="D2106" s="128">
        <f t="shared" si="137"/>
        <v>20939.952328858257</v>
      </c>
      <c r="E2106" s="128">
        <f t="shared" ca="1" si="138"/>
        <v>114095.73320934507</v>
      </c>
      <c r="F2106" s="124">
        <f t="shared" ca="1" si="139"/>
        <v>0.10355723711367726</v>
      </c>
      <c r="G2106" s="128"/>
      <c r="H2106" s="128"/>
      <c r="I2106" s="124"/>
      <c r="J2106" s="125"/>
      <c r="K2106" s="128"/>
    </row>
    <row r="2107" spans="1:11" x14ac:dyDescent="0.3">
      <c r="A2107" s="73">
        <v>40785</v>
      </c>
      <c r="B2107" s="130">
        <v>1212.920044</v>
      </c>
      <c r="C2107" s="125">
        <f t="shared" si="136"/>
        <v>1.6902003614289507E-2</v>
      </c>
      <c r="D2107" s="128">
        <f t="shared" si="137"/>
        <v>16902.003614289508</v>
      </c>
      <c r="E2107" s="128">
        <f t="shared" ca="1" si="138"/>
        <v>114095.73320934507</v>
      </c>
      <c r="F2107" s="124">
        <f t="shared" ca="1" si="139"/>
        <v>0.11266862737734806</v>
      </c>
      <c r="G2107" s="128"/>
      <c r="H2107" s="128"/>
      <c r="I2107" s="124"/>
      <c r="J2107" s="125"/>
      <c r="K2107" s="128"/>
    </row>
    <row r="2108" spans="1:11" x14ac:dyDescent="0.3">
      <c r="A2108" s="73">
        <v>40784</v>
      </c>
      <c r="B2108" s="130">
        <v>1210.079956</v>
      </c>
      <c r="C2108" s="125">
        <f t="shared" si="136"/>
        <v>4.6409401874729639E-3</v>
      </c>
      <c r="D2108" s="128">
        <f t="shared" si="137"/>
        <v>4640.9401874729638</v>
      </c>
      <c r="E2108" s="128">
        <f t="shared" ca="1" si="138"/>
        <v>114095.73320934507</v>
      </c>
      <c r="F2108" s="124">
        <f t="shared" ca="1" si="139"/>
        <v>0.12014358395838176</v>
      </c>
      <c r="G2108" s="128"/>
      <c r="H2108" s="128"/>
      <c r="I2108" s="124"/>
      <c r="J2108" s="125"/>
      <c r="K2108" s="128"/>
    </row>
    <row r="2109" spans="1:11" x14ac:dyDescent="0.3">
      <c r="A2109" s="73">
        <v>40781</v>
      </c>
      <c r="B2109" s="130">
        <v>1176.8000489999999</v>
      </c>
      <c r="C2109" s="125">
        <f t="shared" si="136"/>
        <v>-1.7051177877673851E-3</v>
      </c>
      <c r="D2109" s="128">
        <f t="shared" si="137"/>
        <v>-1705.1177877673852</v>
      </c>
      <c r="E2109" s="128">
        <f t="shared" ca="1" si="138"/>
        <v>114095.73320934507</v>
      </c>
      <c r="F2109" s="124">
        <f t="shared" ca="1" si="139"/>
        <v>0.12147760794508367</v>
      </c>
      <c r="G2109" s="128"/>
      <c r="H2109" s="128"/>
      <c r="I2109" s="124"/>
      <c r="J2109" s="125"/>
      <c r="K2109" s="128"/>
    </row>
    <row r="2110" spans="1:11" x14ac:dyDescent="0.3">
      <c r="A2110" s="73">
        <v>40780</v>
      </c>
      <c r="B2110" s="130">
        <v>1159.2700199999999</v>
      </c>
      <c r="C2110" s="125">
        <f t="shared" si="136"/>
        <v>-1.1401619276995234E-2</v>
      </c>
      <c r="D2110" s="128">
        <f t="shared" si="137"/>
        <v>-11401.619276995234</v>
      </c>
      <c r="E2110" s="128">
        <f t="shared" ca="1" si="138"/>
        <v>114095.73320934507</v>
      </c>
      <c r="F2110" s="124">
        <f t="shared" ca="1" si="139"/>
        <v>0.1052034200616343</v>
      </c>
      <c r="G2110" s="128"/>
      <c r="H2110" s="128"/>
      <c r="I2110" s="124"/>
      <c r="J2110" s="125"/>
      <c r="K2110" s="128"/>
    </row>
    <row r="2111" spans="1:11" x14ac:dyDescent="0.3">
      <c r="A2111" s="73">
        <v>40779</v>
      </c>
      <c r="B2111" s="130">
        <v>1177.599976</v>
      </c>
      <c r="C2111" s="125">
        <f t="shared" si="136"/>
        <v>5.0715555063389539E-2</v>
      </c>
      <c r="D2111" s="128">
        <f t="shared" si="137"/>
        <v>50715.55506338954</v>
      </c>
      <c r="E2111" s="128">
        <f t="shared" ca="1" si="138"/>
        <v>114095.73320934507</v>
      </c>
      <c r="F2111" s="124">
        <f t="shared" ca="1" si="139"/>
        <v>0.10615355546193461</v>
      </c>
      <c r="G2111" s="128"/>
      <c r="H2111" s="128"/>
      <c r="I2111" s="124"/>
      <c r="J2111" s="125"/>
      <c r="K2111" s="128"/>
    </row>
    <row r="2112" spans="1:11" x14ac:dyDescent="0.3">
      <c r="A2112" s="73">
        <v>40778</v>
      </c>
      <c r="B2112" s="130">
        <v>1162.349976</v>
      </c>
      <c r="C2112" s="125">
        <f t="shared" si="136"/>
        <v>-8.6821256157355586E-3</v>
      </c>
      <c r="D2112" s="128">
        <f t="shared" si="137"/>
        <v>-8682.1256157355583</v>
      </c>
      <c r="E2112" s="128">
        <f t="shared" ca="1" si="138"/>
        <v>114095.73320934507</v>
      </c>
      <c r="F2112" s="124">
        <f t="shared" ca="1" si="139"/>
        <v>0.10993870264913053</v>
      </c>
      <c r="G2112" s="128"/>
      <c r="H2112" s="128"/>
      <c r="I2112" s="124"/>
      <c r="J2112" s="125"/>
      <c r="K2112" s="128"/>
    </row>
    <row r="2113" spans="1:11" x14ac:dyDescent="0.3">
      <c r="A2113" s="73">
        <v>40777</v>
      </c>
      <c r="B2113" s="130">
        <v>1123.8199460000001</v>
      </c>
      <c r="C2113" s="125">
        <f t="shared" si="136"/>
        <v>3.8947216978670873E-3</v>
      </c>
      <c r="D2113" s="128">
        <f t="shared" si="137"/>
        <v>3894.7216978670872</v>
      </c>
      <c r="E2113" s="128">
        <f t="shared" ca="1" si="138"/>
        <v>114095.73320934507</v>
      </c>
      <c r="F2113" s="124">
        <f t="shared" ca="1" si="139"/>
        <v>6.4899124307620903E-2</v>
      </c>
      <c r="G2113" s="128"/>
      <c r="H2113" s="128"/>
      <c r="I2113" s="124"/>
      <c r="J2113" s="125"/>
      <c r="K2113" s="128"/>
    </row>
    <row r="2114" spans="1:11" x14ac:dyDescent="0.3">
      <c r="A2114" s="73">
        <v>40774</v>
      </c>
      <c r="B2114" s="130">
        <v>1123.530029</v>
      </c>
      <c r="C2114" s="125">
        <f t="shared" si="136"/>
        <v>-6.32409875800789E-2</v>
      </c>
      <c r="D2114" s="128">
        <f t="shared" si="137"/>
        <v>-63240.987580078901</v>
      </c>
      <c r="E2114" s="128">
        <f t="shared" ca="1" si="138"/>
        <v>114095.73320934507</v>
      </c>
      <c r="F2114" s="124">
        <f t="shared" ca="1" si="139"/>
        <v>6.8126322017579843E-2</v>
      </c>
      <c r="G2114" s="128"/>
      <c r="H2114" s="128"/>
      <c r="I2114" s="124"/>
      <c r="J2114" s="125"/>
      <c r="K2114" s="128"/>
    </row>
    <row r="2115" spans="1:11" x14ac:dyDescent="0.3">
      <c r="A2115" s="73">
        <v>40773</v>
      </c>
      <c r="B2115" s="130">
        <v>1140.650024</v>
      </c>
      <c r="C2115" s="125">
        <f t="shared" si="136"/>
        <v>-4.9513715594707519E-2</v>
      </c>
      <c r="D2115" s="128">
        <f t="shared" si="137"/>
        <v>-49513.715594707523</v>
      </c>
      <c r="E2115" s="128">
        <f t="shared" ca="1" si="138"/>
        <v>114095.73320934507</v>
      </c>
      <c r="F2115" s="124">
        <f t="shared" ca="1" si="139"/>
        <v>6.8664780420824911E-2</v>
      </c>
      <c r="G2115" s="128"/>
      <c r="H2115" s="128"/>
      <c r="I2115" s="124"/>
      <c r="J2115" s="125"/>
      <c r="K2115" s="128"/>
    </row>
    <row r="2116" spans="1:11" x14ac:dyDescent="0.3">
      <c r="A2116" s="73">
        <v>40772</v>
      </c>
      <c r="B2116" s="130">
        <v>1193.8900149999999</v>
      </c>
      <c r="C2116" s="125">
        <f t="shared" si="136"/>
        <v>-5.2723830706484232E-2</v>
      </c>
      <c r="D2116" s="128">
        <f t="shared" si="137"/>
        <v>-52723.83070648423</v>
      </c>
      <c r="E2116" s="128">
        <f t="shared" ca="1" si="138"/>
        <v>114095.73320934507</v>
      </c>
      <c r="F2116" s="124">
        <f t="shared" ca="1" si="139"/>
        <v>0.11402558643591854</v>
      </c>
      <c r="G2116" s="128"/>
      <c r="H2116" s="128"/>
      <c r="I2116" s="124"/>
      <c r="J2116" s="125"/>
      <c r="K2116" s="128"/>
    </row>
    <row r="2117" spans="1:11" x14ac:dyDescent="0.3">
      <c r="A2117" s="73">
        <v>40771</v>
      </c>
      <c r="B2117" s="130">
        <v>1192.76001</v>
      </c>
      <c r="C2117" s="125">
        <f t="shared" si="136"/>
        <v>-4.887367856559921E-2</v>
      </c>
      <c r="D2117" s="128">
        <f t="shared" si="137"/>
        <v>-48873.678565599213</v>
      </c>
      <c r="E2117" s="128">
        <f t="shared" ca="1" si="138"/>
        <v>114095.73320934507</v>
      </c>
      <c r="F2117" s="124">
        <f t="shared" ca="1" si="139"/>
        <v>0.10889432653935671</v>
      </c>
      <c r="G2117" s="128"/>
      <c r="H2117" s="128"/>
      <c r="I2117" s="124"/>
      <c r="J2117" s="125"/>
      <c r="K2117" s="128"/>
    </row>
    <row r="2118" spans="1:11" x14ac:dyDescent="0.3">
      <c r="A2118" s="73">
        <v>40770</v>
      </c>
      <c r="B2118" s="130">
        <v>1204.48999</v>
      </c>
      <c r="C2118" s="125">
        <f t="shared" si="136"/>
        <v>-6.4066665718629734E-2</v>
      </c>
      <c r="D2118" s="128">
        <f t="shared" si="137"/>
        <v>-64066.665718629731</v>
      </c>
      <c r="E2118" s="128">
        <f t="shared" ca="1" si="138"/>
        <v>114095.73320934507</v>
      </c>
      <c r="F2118" s="124">
        <f t="shared" ca="1" si="139"/>
        <v>0.10083530066132917</v>
      </c>
      <c r="G2118" s="128"/>
      <c r="H2118" s="128"/>
      <c r="I2118" s="124"/>
      <c r="J2118" s="125"/>
      <c r="K2118" s="128"/>
    </row>
    <row r="2119" spans="1:11" x14ac:dyDescent="0.3">
      <c r="A2119" s="73">
        <v>40767</v>
      </c>
      <c r="B2119" s="130">
        <v>1178.8100589999999</v>
      </c>
      <c r="C2119" s="125">
        <f t="shared" si="136"/>
        <v>-8.7806023039608605E-2</v>
      </c>
      <c r="D2119" s="128">
        <f t="shared" si="137"/>
        <v>-87806.023039608612</v>
      </c>
      <c r="E2119" s="128">
        <f t="shared" ca="1" si="138"/>
        <v>114095.73320934507</v>
      </c>
      <c r="F2119" s="124">
        <f t="shared" ca="1" si="139"/>
        <v>7.8962799458555999E-2</v>
      </c>
      <c r="G2119" s="128"/>
      <c r="H2119" s="128"/>
      <c r="I2119" s="124"/>
      <c r="J2119" s="125"/>
      <c r="K2119" s="128"/>
    </row>
    <row r="2120" spans="1:11" x14ac:dyDescent="0.3">
      <c r="A2120" s="73">
        <v>40766</v>
      </c>
      <c r="B2120" s="130">
        <v>1172.6400149999999</v>
      </c>
      <c r="C2120" s="125">
        <f t="shared" ref="C2120:C2183" si="140">B2120/B2130-1</f>
        <v>-9.8433903041438842E-2</v>
      </c>
      <c r="D2120" s="128">
        <f t="shared" ref="D2120:D2183" si="141">C2120*$B$5</f>
        <v>-98433.90304143884</v>
      </c>
      <c r="E2120" s="128">
        <f t="shared" ref="E2120:E2183" ca="1" si="142">ABS(_xlfn.PERCENTILE.INC(OFFSET(D2120,0,0,Window),1-VaRLevel))</f>
        <v>114095.73320934507</v>
      </c>
      <c r="F2120" s="124">
        <f t="shared" ca="1" si="139"/>
        <v>8.6401461550142278E-2</v>
      </c>
      <c r="G2120" s="128"/>
      <c r="H2120" s="128"/>
      <c r="I2120" s="124"/>
      <c r="J2120" s="125"/>
      <c r="K2120" s="128"/>
    </row>
    <row r="2121" spans="1:11" x14ac:dyDescent="0.3">
      <c r="A2121" s="73">
        <v>40765</v>
      </c>
      <c r="B2121" s="130">
        <v>1120.76001</v>
      </c>
      <c r="C2121" s="125">
        <f t="shared" si="140"/>
        <v>-0.14110768178419997</v>
      </c>
      <c r="D2121" s="128">
        <f t="shared" si="141"/>
        <v>-141107.68178419996</v>
      </c>
      <c r="E2121" s="128">
        <f t="shared" ca="1" si="142"/>
        <v>114095.73320934507</v>
      </c>
      <c r="F2121" s="124">
        <f t="shared" ref="F2121:F2184" ca="1" si="143">B2121/OFFSET(B2121,250,0)-1</f>
        <v>3.8461904100069555E-2</v>
      </c>
      <c r="G2121" s="128"/>
      <c r="H2121" s="128"/>
      <c r="I2121" s="124"/>
      <c r="J2121" s="125"/>
      <c r="K2121" s="128"/>
    </row>
    <row r="2122" spans="1:11" x14ac:dyDescent="0.3">
      <c r="A2122" s="73">
        <v>40764</v>
      </c>
      <c r="B2122" s="130">
        <v>1172.530029</v>
      </c>
      <c r="C2122" s="125">
        <f t="shared" si="140"/>
        <v>-0.11968250751630549</v>
      </c>
      <c r="D2122" s="128">
        <f t="shared" si="141"/>
        <v>-119682.50751630549</v>
      </c>
      <c r="E2122" s="128">
        <f t="shared" ca="1" si="142"/>
        <v>107632.67008074805</v>
      </c>
      <c r="F2122" s="124">
        <f t="shared" ca="1" si="143"/>
        <v>8.2059085123694198E-2</v>
      </c>
      <c r="G2122" s="128"/>
      <c r="H2122" s="128"/>
      <c r="I2122" s="124"/>
      <c r="J2122" s="125"/>
      <c r="K2122" s="128"/>
    </row>
    <row r="2123" spans="1:11" x14ac:dyDescent="0.3">
      <c r="A2123" s="73">
        <v>40763</v>
      </c>
      <c r="B2123" s="130">
        <v>1119.459961</v>
      </c>
      <c r="C2123" s="125">
        <f t="shared" si="140"/>
        <v>-0.16297681687957633</v>
      </c>
      <c r="D2123" s="128">
        <f t="shared" si="141"/>
        <v>-162976.81687957633</v>
      </c>
      <c r="E2123" s="128">
        <f t="shared" ca="1" si="142"/>
        <v>84790.585712592117</v>
      </c>
      <c r="F2123" s="124">
        <f t="shared" ca="1" si="143"/>
        <v>2.752713778101934E-2</v>
      </c>
      <c r="G2123" s="128"/>
      <c r="H2123" s="128"/>
      <c r="I2123" s="124"/>
      <c r="J2123" s="125"/>
      <c r="K2123" s="128"/>
    </row>
    <row r="2124" spans="1:11" x14ac:dyDescent="0.3">
      <c r="A2124" s="73">
        <v>40760</v>
      </c>
      <c r="B2124" s="130">
        <v>1199.380005</v>
      </c>
      <c r="C2124" s="125">
        <f t="shared" si="140"/>
        <v>-0.10828092729801897</v>
      </c>
      <c r="D2124" s="128">
        <f t="shared" si="141"/>
        <v>-108280.92729801897</v>
      </c>
      <c r="E2124" s="128">
        <f t="shared" ca="1" si="142"/>
        <v>58319.212118466407</v>
      </c>
      <c r="F2124" s="124">
        <f t="shared" ca="1" si="143"/>
        <v>6.9862399762830263E-2</v>
      </c>
      <c r="G2124" s="128"/>
      <c r="H2124" s="128"/>
      <c r="I2124" s="124"/>
      <c r="J2124" s="125"/>
      <c r="K2124" s="128"/>
    </row>
    <row r="2125" spans="1:11" x14ac:dyDescent="0.3">
      <c r="A2125" s="73">
        <v>40759</v>
      </c>
      <c r="B2125" s="130">
        <v>1200.0699460000001</v>
      </c>
      <c r="C2125" s="125">
        <f t="shared" si="140"/>
        <v>-0.10695795338522118</v>
      </c>
      <c r="D2125" s="128">
        <f t="shared" si="141"/>
        <v>-106957.95338522119</v>
      </c>
      <c r="E2125" s="128">
        <f t="shared" ca="1" si="142"/>
        <v>54193.970261314978</v>
      </c>
      <c r="F2125" s="124">
        <f t="shared" ca="1" si="143"/>
        <v>6.4089861144801308E-2</v>
      </c>
      <c r="G2125" s="128"/>
      <c r="H2125" s="128"/>
      <c r="I2125" s="124"/>
      <c r="J2125" s="125"/>
      <c r="K2125" s="128"/>
    </row>
    <row r="2126" spans="1:11" x14ac:dyDescent="0.3">
      <c r="A2126" s="73">
        <v>40758</v>
      </c>
      <c r="B2126" s="130">
        <v>1260.339966</v>
      </c>
      <c r="C2126" s="125">
        <f t="shared" si="140"/>
        <v>-4.9402644119720285E-2</v>
      </c>
      <c r="D2126" s="128">
        <f t="shared" si="141"/>
        <v>-49402.644119720288</v>
      </c>
      <c r="E2126" s="128">
        <f t="shared" ca="1" si="142"/>
        <v>51534.48106474751</v>
      </c>
      <c r="F2126" s="124">
        <f t="shared" ca="1" si="143"/>
        <v>0.12365816941721719</v>
      </c>
      <c r="G2126" s="128"/>
      <c r="H2126" s="128"/>
      <c r="I2126" s="124"/>
      <c r="J2126" s="125"/>
      <c r="K2126" s="128"/>
    </row>
    <row r="2127" spans="1:11" x14ac:dyDescent="0.3">
      <c r="A2127" s="73">
        <v>40757</v>
      </c>
      <c r="B2127" s="130">
        <v>1254.0500489999999</v>
      </c>
      <c r="C2127" s="125">
        <f t="shared" si="140"/>
        <v>-5.4781253228332161E-2</v>
      </c>
      <c r="D2127" s="128">
        <f t="shared" si="141"/>
        <v>-54781.253228332163</v>
      </c>
      <c r="E2127" s="128">
        <f t="shared" ca="1" si="142"/>
        <v>49167.660456443249</v>
      </c>
      <c r="F2127" s="124">
        <f t="shared" ca="1" si="143"/>
        <v>0.11390908170949299</v>
      </c>
      <c r="G2127" s="128"/>
      <c r="H2127" s="128"/>
      <c r="I2127" s="124"/>
      <c r="J2127" s="125"/>
      <c r="K2127" s="128"/>
    </row>
    <row r="2128" spans="1:11" x14ac:dyDescent="0.3">
      <c r="A2128" s="73">
        <v>40756</v>
      </c>
      <c r="B2128" s="130">
        <v>1286.9399410000001</v>
      </c>
      <c r="C2128" s="125">
        <f t="shared" si="140"/>
        <v>-1.4171467732041809E-2</v>
      </c>
      <c r="D2128" s="128">
        <f t="shared" si="141"/>
        <v>-14171.467732041809</v>
      </c>
      <c r="E2128" s="128">
        <f t="shared" ca="1" si="142"/>
        <v>44553.127574545826</v>
      </c>
      <c r="F2128" s="124">
        <f t="shared" ca="1" si="143"/>
        <v>0.14167342572720476</v>
      </c>
      <c r="G2128" s="128"/>
      <c r="H2128" s="128"/>
      <c r="I2128" s="124"/>
      <c r="J2128" s="125"/>
      <c r="K2128" s="128"/>
    </row>
    <row r="2129" spans="1:11" x14ac:dyDescent="0.3">
      <c r="A2129" s="73">
        <v>40753</v>
      </c>
      <c r="B2129" s="130">
        <v>1292.280029</v>
      </c>
      <c r="C2129" s="125">
        <f t="shared" si="140"/>
        <v>-1.8128759651760862E-2</v>
      </c>
      <c r="D2129" s="128">
        <f t="shared" si="141"/>
        <v>-18128.759651760862</v>
      </c>
      <c r="E2129" s="128">
        <f t="shared" ca="1" si="142"/>
        <v>44553.127574545826</v>
      </c>
      <c r="F2129" s="124">
        <f t="shared" ca="1" si="143"/>
        <v>0.1533477982083824</v>
      </c>
      <c r="G2129" s="128"/>
      <c r="H2129" s="128"/>
      <c r="I2129" s="124"/>
      <c r="J2129" s="125"/>
      <c r="K2129" s="128"/>
    </row>
    <row r="2130" spans="1:11" x14ac:dyDescent="0.3">
      <c r="A2130" s="73">
        <v>40752</v>
      </c>
      <c r="B2130" s="130">
        <v>1300.670044</v>
      </c>
      <c r="C2130" s="125">
        <f t="shared" si="140"/>
        <v>-6.2649086856025882E-3</v>
      </c>
      <c r="D2130" s="128">
        <f t="shared" si="141"/>
        <v>-6264.9086856025879</v>
      </c>
      <c r="E2130" s="128">
        <f t="shared" ca="1" si="142"/>
        <v>44553.127574545826</v>
      </c>
      <c r="F2130" s="124">
        <f t="shared" ca="1" si="143"/>
        <v>0.15526802740040524</v>
      </c>
      <c r="G2130" s="128"/>
      <c r="H2130" s="128"/>
      <c r="I2130" s="124"/>
      <c r="J2130" s="125"/>
      <c r="K2130" s="128"/>
    </row>
    <row r="2131" spans="1:11" x14ac:dyDescent="0.3">
      <c r="A2131" s="73">
        <v>40751</v>
      </c>
      <c r="B2131" s="130">
        <v>1304.8900149999999</v>
      </c>
      <c r="C2131" s="125">
        <f t="shared" si="140"/>
        <v>-9.7364814090686869E-3</v>
      </c>
      <c r="D2131" s="128">
        <f t="shared" si="141"/>
        <v>-9736.4814090686868</v>
      </c>
      <c r="E2131" s="128">
        <f t="shared" ca="1" si="142"/>
        <v>44553.127574545826</v>
      </c>
      <c r="F2131" s="124">
        <f t="shared" ca="1" si="143"/>
        <v>0.1845407075426444</v>
      </c>
      <c r="G2131" s="128"/>
      <c r="H2131" s="128"/>
      <c r="I2131" s="124"/>
      <c r="J2131" s="125"/>
      <c r="K2131" s="128"/>
    </row>
    <row r="2132" spans="1:11" x14ac:dyDescent="0.3">
      <c r="A2132" s="73">
        <v>40750</v>
      </c>
      <c r="B2132" s="130">
        <v>1331.9399410000001</v>
      </c>
      <c r="C2132" s="125">
        <f t="shared" si="140"/>
        <v>1.3930700794007267E-2</v>
      </c>
      <c r="D2132" s="128">
        <f t="shared" si="141"/>
        <v>13930.700794007267</v>
      </c>
      <c r="E2132" s="128">
        <f t="shared" ca="1" si="142"/>
        <v>44553.127574545826</v>
      </c>
      <c r="F2132" s="124">
        <f t="shared" ca="1" si="143"/>
        <v>0.20917261076320615</v>
      </c>
      <c r="G2132" s="128"/>
      <c r="H2132" s="128"/>
      <c r="I2132" s="124"/>
      <c r="J2132" s="125"/>
      <c r="K2132" s="128"/>
    </row>
    <row r="2133" spans="1:11" x14ac:dyDescent="0.3">
      <c r="A2133" s="73">
        <v>40749</v>
      </c>
      <c r="B2133" s="130">
        <v>1337.4300539999999</v>
      </c>
      <c r="C2133" s="125">
        <f t="shared" si="140"/>
        <v>1.3596210760189242E-2</v>
      </c>
      <c r="D2133" s="128">
        <f t="shared" si="141"/>
        <v>13596.210760189242</v>
      </c>
      <c r="E2133" s="128">
        <f t="shared" ca="1" si="142"/>
        <v>44553.127574545826</v>
      </c>
      <c r="F2133" s="124">
        <f t="shared" ca="1" si="143"/>
        <v>0.20910747195579416</v>
      </c>
      <c r="G2133" s="128"/>
      <c r="H2133" s="128"/>
      <c r="I2133" s="124"/>
      <c r="J2133" s="125"/>
      <c r="K2133" s="128"/>
    </row>
    <row r="2134" spans="1:11" x14ac:dyDescent="0.3">
      <c r="A2134" s="73">
        <v>40746</v>
      </c>
      <c r="B2134" s="130">
        <v>1345.0200199999999</v>
      </c>
      <c r="C2134" s="125">
        <f t="shared" si="140"/>
        <v>9.0785158172002056E-4</v>
      </c>
      <c r="D2134" s="128">
        <f t="shared" si="141"/>
        <v>907.85158172002059</v>
      </c>
      <c r="E2134" s="128">
        <f t="shared" ca="1" si="142"/>
        <v>44553.127574545826</v>
      </c>
      <c r="F2134" s="124">
        <f t="shared" ca="1" si="143"/>
        <v>0.20755230648637002</v>
      </c>
      <c r="G2134" s="128"/>
      <c r="H2134" s="128"/>
      <c r="I2134" s="124"/>
      <c r="J2134" s="125"/>
      <c r="K2134" s="128"/>
    </row>
    <row r="2135" spans="1:11" x14ac:dyDescent="0.3">
      <c r="A2135" s="73">
        <v>40745</v>
      </c>
      <c r="B2135" s="130">
        <v>1343.8000489999999</v>
      </c>
      <c r="C2135" s="125">
        <f t="shared" si="140"/>
        <v>-6.9611165973547662E-3</v>
      </c>
      <c r="D2135" s="128">
        <f t="shared" si="141"/>
        <v>-6961.1165973547659</v>
      </c>
      <c r="E2135" s="128">
        <f t="shared" ca="1" si="142"/>
        <v>44553.127574545826</v>
      </c>
      <c r="F2135" s="124">
        <f t="shared" ca="1" si="143"/>
        <v>0.20519101797121975</v>
      </c>
      <c r="G2135" s="128"/>
      <c r="H2135" s="128"/>
      <c r="I2135" s="124"/>
      <c r="J2135" s="125"/>
      <c r="K2135" s="128"/>
    </row>
    <row r="2136" spans="1:11" x14ac:dyDescent="0.3">
      <c r="A2136" s="73">
        <v>40744</v>
      </c>
      <c r="B2136" s="130">
        <v>1325.839966</v>
      </c>
      <c r="C2136" s="125">
        <f t="shared" si="140"/>
        <v>-9.9908941695433517E-3</v>
      </c>
      <c r="D2136" s="128">
        <f t="shared" si="141"/>
        <v>-9990.8941695433514</v>
      </c>
      <c r="E2136" s="128">
        <f t="shared" ca="1" si="142"/>
        <v>44553.127574545826</v>
      </c>
      <c r="F2136" s="124">
        <f t="shared" ca="1" si="143"/>
        <v>0.20240139763694387</v>
      </c>
      <c r="G2136" s="128"/>
      <c r="H2136" s="128"/>
      <c r="I2136" s="124"/>
      <c r="J2136" s="125"/>
      <c r="K2136" s="128"/>
    </row>
    <row r="2137" spans="1:11" x14ac:dyDescent="0.3">
      <c r="A2137" s="73">
        <v>40743</v>
      </c>
      <c r="B2137" s="130">
        <v>1326.7299800000001</v>
      </c>
      <c r="C2137" s="125">
        <f t="shared" si="140"/>
        <v>-8.3340994396577939E-3</v>
      </c>
      <c r="D2137" s="128">
        <f t="shared" si="141"/>
        <v>-8334.0994396577935</v>
      </c>
      <c r="E2137" s="128">
        <f t="shared" ca="1" si="142"/>
        <v>44553.127574545826</v>
      </c>
      <c r="F2137" s="124">
        <f t="shared" ca="1" si="143"/>
        <v>0.21309894815039865</v>
      </c>
      <c r="G2137" s="128"/>
      <c r="H2137" s="128"/>
      <c r="I2137" s="124"/>
      <c r="J2137" s="125"/>
      <c r="K2137" s="128"/>
    </row>
    <row r="2138" spans="1:11" x14ac:dyDescent="0.3">
      <c r="A2138" s="73">
        <v>40742</v>
      </c>
      <c r="B2138" s="130">
        <v>1305.4399410000001</v>
      </c>
      <c r="C2138" s="125">
        <f t="shared" si="140"/>
        <v>-2.5551144592138031E-2</v>
      </c>
      <c r="D2138" s="128">
        <f t="shared" si="141"/>
        <v>-25551.144592138029</v>
      </c>
      <c r="E2138" s="128">
        <f t="shared" ca="1" si="142"/>
        <v>44553.127574545826</v>
      </c>
      <c r="F2138" s="124">
        <f t="shared" ca="1" si="143"/>
        <v>0.22050503697414081</v>
      </c>
      <c r="G2138" s="128"/>
      <c r="H2138" s="128"/>
      <c r="I2138" s="124"/>
      <c r="J2138" s="125"/>
      <c r="K2138" s="128"/>
    </row>
    <row r="2139" spans="1:11" x14ac:dyDescent="0.3">
      <c r="A2139" s="73">
        <v>40739</v>
      </c>
      <c r="B2139" s="130">
        <v>1316.1400149999999</v>
      </c>
      <c r="C2139" s="125">
        <f t="shared" si="140"/>
        <v>-3.4074387788408655E-3</v>
      </c>
      <c r="D2139" s="128">
        <f t="shared" si="141"/>
        <v>-3407.4387788408653</v>
      </c>
      <c r="E2139" s="128">
        <f t="shared" ca="1" si="142"/>
        <v>44553.127574545826</v>
      </c>
      <c r="F2139" s="124">
        <f t="shared" ca="1" si="143"/>
        <v>0.21473404150947006</v>
      </c>
      <c r="G2139" s="128"/>
      <c r="H2139" s="128"/>
      <c r="I2139" s="124"/>
      <c r="J2139" s="125"/>
      <c r="K2139" s="128"/>
    </row>
    <row r="2140" spans="1:11" x14ac:dyDescent="0.3">
      <c r="A2140" s="73">
        <v>40738</v>
      </c>
      <c r="B2140" s="130">
        <v>1308.869995</v>
      </c>
      <c r="C2140" s="125">
        <f t="shared" si="140"/>
        <v>1.1166818075682983E-3</v>
      </c>
      <c r="D2140" s="128">
        <f t="shared" si="141"/>
        <v>1116.6818075682982</v>
      </c>
      <c r="E2140" s="128">
        <f t="shared" ca="1" si="142"/>
        <v>44553.127574545826</v>
      </c>
      <c r="F2140" s="124">
        <f t="shared" ca="1" si="143"/>
        <v>0.22181563127187864</v>
      </c>
      <c r="G2140" s="128"/>
      <c r="H2140" s="128"/>
      <c r="I2140" s="124"/>
      <c r="J2140" s="125"/>
      <c r="K2140" s="128"/>
    </row>
    <row r="2141" spans="1:11" x14ac:dyDescent="0.3">
      <c r="A2141" s="73">
        <v>40737</v>
      </c>
      <c r="B2141" s="130">
        <v>1317.719971</v>
      </c>
      <c r="C2141" s="125">
        <f t="shared" si="140"/>
        <v>1.6233834580665407E-2</v>
      </c>
      <c r="D2141" s="128">
        <f t="shared" si="141"/>
        <v>16233.834580665407</v>
      </c>
      <c r="E2141" s="128">
        <f t="shared" ca="1" si="142"/>
        <v>44553.127574545826</v>
      </c>
      <c r="F2141" s="124">
        <f t="shared" ca="1" si="143"/>
        <v>0.23743517092331912</v>
      </c>
      <c r="G2141" s="128"/>
      <c r="H2141" s="128"/>
      <c r="I2141" s="124"/>
      <c r="J2141" s="125"/>
      <c r="K2141" s="128"/>
    </row>
    <row r="2142" spans="1:11" x14ac:dyDescent="0.3">
      <c r="A2142" s="73">
        <v>40736</v>
      </c>
      <c r="B2142" s="130">
        <v>1313.6400149999999</v>
      </c>
      <c r="C2142" s="125">
        <f t="shared" si="140"/>
        <v>2.620110899838024E-2</v>
      </c>
      <c r="D2142" s="128">
        <f t="shared" si="141"/>
        <v>26201.108998380241</v>
      </c>
      <c r="E2142" s="128">
        <f t="shared" ca="1" si="142"/>
        <v>44553.127574545826</v>
      </c>
      <c r="F2142" s="124">
        <f t="shared" ca="1" si="143"/>
        <v>0.19805198358478004</v>
      </c>
      <c r="G2142" s="128"/>
      <c r="H2142" s="128"/>
      <c r="I2142" s="124"/>
      <c r="J2142" s="125"/>
      <c r="K2142" s="128"/>
    </row>
    <row r="2143" spans="1:11" x14ac:dyDescent="0.3">
      <c r="A2143" s="73">
        <v>40735</v>
      </c>
      <c r="B2143" s="130">
        <v>1319.48999</v>
      </c>
      <c r="C2143" s="125">
        <f t="shared" si="140"/>
        <v>4.0238118153390179E-2</v>
      </c>
      <c r="D2143" s="128">
        <f t="shared" si="141"/>
        <v>40238.118153390176</v>
      </c>
      <c r="E2143" s="128">
        <f t="shared" ca="1" si="142"/>
        <v>44553.127574545826</v>
      </c>
      <c r="F2143" s="124">
        <f t="shared" ca="1" si="143"/>
        <v>0.20482659038106421</v>
      </c>
      <c r="G2143" s="128"/>
      <c r="H2143" s="128"/>
      <c r="I2143" s="124"/>
      <c r="J2143" s="125"/>
      <c r="K2143" s="128"/>
    </row>
    <row r="2144" spans="1:11" x14ac:dyDescent="0.3">
      <c r="A2144" s="73">
        <v>40732</v>
      </c>
      <c r="B2144" s="130">
        <v>1343.8000489999999</v>
      </c>
      <c r="C2144" s="125">
        <f t="shared" si="140"/>
        <v>4.6980949746786127E-2</v>
      </c>
      <c r="D2144" s="128">
        <f t="shared" si="141"/>
        <v>46980.949746786129</v>
      </c>
      <c r="E2144" s="128">
        <f t="shared" ca="1" si="142"/>
        <v>44553.127574545826</v>
      </c>
      <c r="F2144" s="124">
        <f t="shared" ca="1" si="143"/>
        <v>0.22683376003099287</v>
      </c>
      <c r="G2144" s="128"/>
      <c r="H2144" s="128"/>
      <c r="I2144" s="124"/>
      <c r="J2144" s="125"/>
      <c r="K2144" s="128"/>
    </row>
    <row r="2145" spans="1:11" x14ac:dyDescent="0.3">
      <c r="A2145" s="73">
        <v>40731</v>
      </c>
      <c r="B2145" s="130">
        <v>1353.219971</v>
      </c>
      <c r="C2145" s="125">
        <f t="shared" si="140"/>
        <v>5.1338591940209399E-2</v>
      </c>
      <c r="D2145" s="128">
        <f t="shared" si="141"/>
        <v>51338.5919402094</v>
      </c>
      <c r="E2145" s="128">
        <f t="shared" ca="1" si="142"/>
        <v>44553.127574545826</v>
      </c>
      <c r="F2145" s="124">
        <f t="shared" ca="1" si="143"/>
        <v>0.25443334507531867</v>
      </c>
      <c r="G2145" s="128"/>
      <c r="H2145" s="128"/>
      <c r="I2145" s="124"/>
      <c r="J2145" s="125"/>
      <c r="K2145" s="128"/>
    </row>
    <row r="2146" spans="1:11" x14ac:dyDescent="0.3">
      <c r="A2146" s="73">
        <v>40730</v>
      </c>
      <c r="B2146" s="130">
        <v>1339.219971</v>
      </c>
      <c r="C2146" s="125">
        <f t="shared" si="140"/>
        <v>3.3731590655001975E-2</v>
      </c>
      <c r="D2146" s="128">
        <f t="shared" si="141"/>
        <v>33731.590655001972</v>
      </c>
      <c r="E2146" s="128">
        <f t="shared" ca="1" si="142"/>
        <v>44553.127574545826</v>
      </c>
      <c r="F2146" s="124">
        <f t="shared" ca="1" si="143"/>
        <v>0.24236522640194802</v>
      </c>
      <c r="G2146" s="128"/>
      <c r="H2146" s="128"/>
      <c r="I2146" s="124"/>
      <c r="J2146" s="125"/>
      <c r="K2146" s="128"/>
    </row>
    <row r="2147" spans="1:11" x14ac:dyDescent="0.3">
      <c r="A2147" s="73">
        <v>40729</v>
      </c>
      <c r="B2147" s="130">
        <v>1337.880005</v>
      </c>
      <c r="C2147" s="125">
        <f t="shared" si="140"/>
        <v>4.6559670748767878E-2</v>
      </c>
      <c r="D2147" s="128">
        <f t="shared" si="141"/>
        <v>46559.67074876788</v>
      </c>
      <c r="E2147" s="128">
        <f t="shared" ca="1" si="142"/>
        <v>44553.127574545826</v>
      </c>
      <c r="F2147" s="124">
        <f t="shared" ca="1" si="143"/>
        <v>0.25006307404811956</v>
      </c>
      <c r="G2147" s="128"/>
      <c r="H2147" s="128"/>
      <c r="I2147" s="124"/>
      <c r="J2147" s="125"/>
      <c r="K2147" s="128"/>
    </row>
    <row r="2148" spans="1:11" x14ac:dyDescent="0.3">
      <c r="A2148" s="73">
        <v>40725</v>
      </c>
      <c r="B2148" s="130">
        <v>1339.670044</v>
      </c>
      <c r="C2148" s="125">
        <f t="shared" si="140"/>
        <v>5.3613876523790793E-2</v>
      </c>
      <c r="D2148" s="128">
        <f t="shared" si="141"/>
        <v>53613.876523790794</v>
      </c>
      <c r="E2148" s="128">
        <f t="shared" ca="1" si="142"/>
        <v>44553.127574545826</v>
      </c>
      <c r="F2148" s="124">
        <f t="shared" ca="1" si="143"/>
        <v>0.2635178008711403</v>
      </c>
      <c r="G2148" s="128"/>
      <c r="H2148" s="128"/>
      <c r="I2148" s="124"/>
      <c r="J2148" s="125"/>
      <c r="K2148" s="128"/>
    </row>
    <row r="2149" spans="1:11" x14ac:dyDescent="0.3">
      <c r="A2149" s="73">
        <v>40724</v>
      </c>
      <c r="B2149" s="130">
        <v>1320.6400149999999</v>
      </c>
      <c r="C2149" s="125">
        <f t="shared" si="140"/>
        <v>4.1809977101424867E-2</v>
      </c>
      <c r="D2149" s="128">
        <f t="shared" si="141"/>
        <v>41809.977101424869</v>
      </c>
      <c r="E2149" s="128">
        <f t="shared" ca="1" si="142"/>
        <v>44553.127574545826</v>
      </c>
      <c r="F2149" s="124">
        <f t="shared" ca="1" si="143"/>
        <v>0.28459422524846878</v>
      </c>
      <c r="G2149" s="128"/>
      <c r="H2149" s="128"/>
      <c r="I2149" s="124"/>
      <c r="J2149" s="125"/>
      <c r="K2149" s="128"/>
    </row>
    <row r="2150" spans="1:11" x14ac:dyDescent="0.3">
      <c r="A2150" s="73">
        <v>40723</v>
      </c>
      <c r="B2150" s="130">
        <v>1307.410034</v>
      </c>
      <c r="C2150" s="125">
        <f t="shared" si="140"/>
        <v>3.3182649665694841E-2</v>
      </c>
      <c r="D2150" s="128">
        <f t="shared" si="141"/>
        <v>33182.649665694844</v>
      </c>
      <c r="E2150" s="128">
        <f t="shared" ca="1" si="142"/>
        <v>49167.660456443249</v>
      </c>
      <c r="F2150" s="124">
        <f t="shared" ca="1" si="143"/>
        <v>0.27854056627824764</v>
      </c>
      <c r="G2150" s="128"/>
      <c r="H2150" s="128"/>
      <c r="I2150" s="124"/>
      <c r="J2150" s="125"/>
      <c r="K2150" s="128"/>
    </row>
    <row r="2151" spans="1:11" x14ac:dyDescent="0.3">
      <c r="A2151" s="73">
        <v>40722</v>
      </c>
      <c r="B2151" s="130">
        <v>1296.670044</v>
      </c>
      <c r="C2151" s="125">
        <f t="shared" si="140"/>
        <v>6.8330258754105699E-3</v>
      </c>
      <c r="D2151" s="128">
        <f t="shared" si="141"/>
        <v>6833.0258754105698</v>
      </c>
      <c r="E2151" s="128">
        <f t="shared" ca="1" si="142"/>
        <v>57731.929151449222</v>
      </c>
      <c r="F2151" s="124">
        <f t="shared" ca="1" si="143"/>
        <v>0.26212567070347426</v>
      </c>
      <c r="G2151" s="128"/>
      <c r="H2151" s="128"/>
      <c r="I2151" s="124"/>
      <c r="J2151" s="125"/>
      <c r="K2151" s="128"/>
    </row>
    <row r="2152" spans="1:11" x14ac:dyDescent="0.3">
      <c r="A2152" s="73">
        <v>40721</v>
      </c>
      <c r="B2152" s="130">
        <v>1280.099976</v>
      </c>
      <c r="C2152" s="125">
        <f t="shared" si="140"/>
        <v>6.5024573143486197E-3</v>
      </c>
      <c r="D2152" s="128">
        <f t="shared" si="141"/>
        <v>6502.4573143486195</v>
      </c>
      <c r="E2152" s="128">
        <f t="shared" ca="1" si="142"/>
        <v>69247.910577836388</v>
      </c>
      <c r="F2152" s="124">
        <f t="shared" ca="1" si="143"/>
        <v>0.24195944973505501</v>
      </c>
      <c r="G2152" s="128"/>
      <c r="H2152" s="128"/>
      <c r="I2152" s="124"/>
      <c r="J2152" s="125"/>
      <c r="K2152" s="128"/>
    </row>
    <row r="2153" spans="1:11" x14ac:dyDescent="0.3">
      <c r="A2153" s="73">
        <v>40718</v>
      </c>
      <c r="B2153" s="130">
        <v>1268.4499510000001</v>
      </c>
      <c r="C2153" s="125">
        <f t="shared" si="140"/>
        <v>-1.9906127868355439E-3</v>
      </c>
      <c r="D2153" s="128">
        <f t="shared" si="141"/>
        <v>-1990.6127868355438</v>
      </c>
      <c r="E2153" s="128">
        <f t="shared" ca="1" si="142"/>
        <v>75889.645200459374</v>
      </c>
      <c r="F2153" s="124">
        <f t="shared" ca="1" si="143"/>
        <v>0.21821094385742912</v>
      </c>
      <c r="G2153" s="128"/>
      <c r="H2153" s="128"/>
      <c r="I2153" s="124"/>
      <c r="J2153" s="125"/>
      <c r="K2153" s="128"/>
    </row>
    <row r="2154" spans="1:11" x14ac:dyDescent="0.3">
      <c r="A2154" s="73">
        <v>40717</v>
      </c>
      <c r="B2154" s="130">
        <v>1283.5</v>
      </c>
      <c r="C2154" s="125">
        <f t="shared" si="140"/>
        <v>-4.2668735453840201E-3</v>
      </c>
      <c r="D2154" s="128">
        <f t="shared" si="141"/>
        <v>-4266.87354538402</v>
      </c>
      <c r="E2154" s="128">
        <f t="shared" ca="1" si="142"/>
        <v>75889.645200459374</v>
      </c>
      <c r="F2154" s="124">
        <f t="shared" ca="1" si="143"/>
        <v>0.19443132089979365</v>
      </c>
      <c r="G2154" s="128"/>
      <c r="H2154" s="128"/>
      <c r="I2154" s="124"/>
      <c r="J2154" s="125"/>
      <c r="K2154" s="128"/>
    </row>
    <row r="2155" spans="1:11" x14ac:dyDescent="0.3">
      <c r="A2155" s="73">
        <v>40716</v>
      </c>
      <c r="B2155" s="130">
        <v>1287.1400149999999</v>
      </c>
      <c r="C2155" s="125">
        <f t="shared" si="140"/>
        <v>5.9238766845566282E-3</v>
      </c>
      <c r="D2155" s="128">
        <f t="shared" si="141"/>
        <v>5923.8766845566279</v>
      </c>
      <c r="E2155" s="128">
        <f t="shared" ca="1" si="142"/>
        <v>75889.645200459374</v>
      </c>
      <c r="F2155" s="124">
        <f t="shared" ca="1" si="143"/>
        <v>0.19538244645619773</v>
      </c>
      <c r="G2155" s="128"/>
      <c r="H2155" s="128"/>
      <c r="I2155" s="124"/>
      <c r="J2155" s="125"/>
      <c r="K2155" s="128"/>
    </row>
    <row r="2156" spans="1:11" x14ac:dyDescent="0.3">
      <c r="A2156" s="73">
        <v>40715</v>
      </c>
      <c r="B2156" s="130">
        <v>1295.5200199999999</v>
      </c>
      <c r="C2156" s="125">
        <f t="shared" si="140"/>
        <v>8.2339093543670749E-3</v>
      </c>
      <c r="D2156" s="128">
        <f t="shared" si="141"/>
        <v>8233.9093543670751</v>
      </c>
      <c r="E2156" s="128">
        <f t="shared" ca="1" si="142"/>
        <v>75889.645200459374</v>
      </c>
      <c r="F2156" s="124">
        <f t="shared" ca="1" si="143"/>
        <v>0.20660534343219661</v>
      </c>
      <c r="G2156" s="128"/>
      <c r="H2156" s="128"/>
      <c r="I2156" s="124"/>
      <c r="J2156" s="125"/>
      <c r="K2156" s="128"/>
    </row>
    <row r="2157" spans="1:11" x14ac:dyDescent="0.3">
      <c r="A2157" s="73">
        <v>40714</v>
      </c>
      <c r="B2157" s="130">
        <v>1278.3599850000001</v>
      </c>
      <c r="C2157" s="125">
        <f t="shared" si="140"/>
        <v>-6.0723378191196442E-3</v>
      </c>
      <c r="D2157" s="128">
        <f t="shared" si="141"/>
        <v>-6072.3378191196443</v>
      </c>
      <c r="E2157" s="128">
        <f t="shared" ca="1" si="142"/>
        <v>75889.645200459374</v>
      </c>
      <c r="F2157" s="124">
        <f t="shared" ca="1" si="143"/>
        <v>0.17061640539353884</v>
      </c>
      <c r="G2157" s="128"/>
      <c r="H2157" s="128"/>
      <c r="I2157" s="124"/>
      <c r="J2157" s="125"/>
      <c r="K2157" s="128"/>
    </row>
    <row r="2158" spans="1:11" x14ac:dyDescent="0.3">
      <c r="A2158" s="73">
        <v>40711</v>
      </c>
      <c r="B2158" s="130">
        <v>1271.5</v>
      </c>
      <c r="C2158" s="125">
        <f t="shared" si="140"/>
        <v>-2.2043466381462373E-2</v>
      </c>
      <c r="D2158" s="128">
        <f t="shared" si="141"/>
        <v>-22043.466381462375</v>
      </c>
      <c r="E2158" s="128">
        <f t="shared" ca="1" si="142"/>
        <v>75889.645200459374</v>
      </c>
      <c r="F2158" s="124">
        <f t="shared" ca="1" si="143"/>
        <v>0.16085850718915018</v>
      </c>
      <c r="G2158" s="128"/>
      <c r="H2158" s="128"/>
      <c r="I2158" s="124"/>
      <c r="J2158" s="125"/>
      <c r="K2158" s="128"/>
    </row>
    <row r="2159" spans="1:11" x14ac:dyDescent="0.3">
      <c r="A2159" s="73">
        <v>40710</v>
      </c>
      <c r="B2159" s="130">
        <v>1267.6400149999999</v>
      </c>
      <c r="C2159" s="125">
        <f t="shared" si="140"/>
        <v>-3.4502664276857553E-2</v>
      </c>
      <c r="D2159" s="128">
        <f t="shared" si="141"/>
        <v>-34502.664276857555</v>
      </c>
      <c r="E2159" s="128">
        <f t="shared" ca="1" si="142"/>
        <v>75889.645200459374</v>
      </c>
      <c r="F2159" s="124">
        <f t="shared" ca="1" si="143"/>
        <v>0.1387352414642713</v>
      </c>
      <c r="G2159" s="128"/>
      <c r="H2159" s="128"/>
      <c r="I2159" s="124"/>
      <c r="J2159" s="125"/>
      <c r="K2159" s="128"/>
    </row>
    <row r="2160" spans="1:11" x14ac:dyDescent="0.3">
      <c r="A2160" s="73">
        <v>40709</v>
      </c>
      <c r="B2160" s="130">
        <v>1265.420044</v>
      </c>
      <c r="C2160" s="125">
        <f t="shared" si="140"/>
        <v>-3.7374008724410324E-2</v>
      </c>
      <c r="D2160" s="128">
        <f t="shared" si="141"/>
        <v>-37374.008724410327</v>
      </c>
      <c r="E2160" s="128">
        <f t="shared" ca="1" si="142"/>
        <v>75889.645200459374</v>
      </c>
      <c r="F2160" s="124">
        <f t="shared" ca="1" si="143"/>
        <v>0.13235678667433137</v>
      </c>
      <c r="G2160" s="128"/>
      <c r="H2160" s="128"/>
      <c r="I2160" s="124"/>
      <c r="J2160" s="125"/>
      <c r="K2160" s="128"/>
    </row>
    <row r="2161" spans="1:11" x14ac:dyDescent="0.3">
      <c r="A2161" s="73">
        <v>40708</v>
      </c>
      <c r="B2161" s="130">
        <v>1287.869995</v>
      </c>
      <c r="C2161" s="125">
        <f t="shared" si="140"/>
        <v>-4.2618166880976971E-2</v>
      </c>
      <c r="D2161" s="128">
        <f t="shared" si="141"/>
        <v>-42618.166880976969</v>
      </c>
      <c r="E2161" s="128">
        <f t="shared" ca="1" si="142"/>
        <v>75889.645200459374</v>
      </c>
      <c r="F2161" s="124">
        <f t="shared" ca="1" si="143"/>
        <v>0.15396397082130142</v>
      </c>
      <c r="G2161" s="128"/>
      <c r="H2161" s="128"/>
      <c r="I2161" s="124"/>
      <c r="J2161" s="125"/>
      <c r="K2161" s="128"/>
    </row>
    <row r="2162" spans="1:11" x14ac:dyDescent="0.3">
      <c r="A2162" s="73">
        <v>40707</v>
      </c>
      <c r="B2162" s="130">
        <v>1271.829956</v>
      </c>
      <c r="C2162" s="125">
        <f t="shared" si="140"/>
        <v>-4.4527098691796496E-2</v>
      </c>
      <c r="D2162" s="128">
        <f t="shared" si="141"/>
        <v>-44527.098691796498</v>
      </c>
      <c r="E2162" s="128">
        <f t="shared" ca="1" si="142"/>
        <v>75889.645200459374</v>
      </c>
      <c r="F2162" s="124">
        <f t="shared" ca="1" si="143"/>
        <v>0.14105379739622559</v>
      </c>
      <c r="G2162" s="128"/>
      <c r="H2162" s="128"/>
      <c r="I2162" s="124"/>
      <c r="J2162" s="125"/>
      <c r="K2162" s="128"/>
    </row>
    <row r="2163" spans="1:11" x14ac:dyDescent="0.3">
      <c r="A2163" s="73">
        <v>40704</v>
      </c>
      <c r="B2163" s="130">
        <v>1270.9799800000001</v>
      </c>
      <c r="C2163" s="125">
        <f t="shared" si="140"/>
        <v>-4.1269047390320335E-2</v>
      </c>
      <c r="D2163" s="128">
        <f t="shared" si="141"/>
        <v>-41269.047390320338</v>
      </c>
      <c r="E2163" s="128">
        <f t="shared" ca="1" si="142"/>
        <v>75889.645200459374</v>
      </c>
      <c r="F2163" s="124">
        <f t="shared" ca="1" si="143"/>
        <v>0.13965729292894369</v>
      </c>
      <c r="G2163" s="128"/>
      <c r="H2163" s="128"/>
      <c r="I2163" s="124"/>
      <c r="J2163" s="125"/>
      <c r="K2163" s="128"/>
    </row>
    <row r="2164" spans="1:11" x14ac:dyDescent="0.3">
      <c r="A2164" s="73">
        <v>40703</v>
      </c>
      <c r="B2164" s="130">
        <v>1289</v>
      </c>
      <c r="C2164" s="125">
        <f t="shared" si="140"/>
        <v>-2.3832401865350739E-2</v>
      </c>
      <c r="D2164" s="128">
        <f t="shared" si="141"/>
        <v>-23832.401865350737</v>
      </c>
      <c r="E2164" s="128">
        <f t="shared" ca="1" si="142"/>
        <v>75889.645200459374</v>
      </c>
      <c r="F2164" s="124">
        <f t="shared" ca="1" si="143"/>
        <v>0.18297036065925876</v>
      </c>
      <c r="G2164" s="128"/>
      <c r="H2164" s="128"/>
      <c r="I2164" s="124"/>
      <c r="J2164" s="125"/>
      <c r="K2164" s="128"/>
    </row>
    <row r="2165" spans="1:11" x14ac:dyDescent="0.3">
      <c r="A2165" s="73">
        <v>40702</v>
      </c>
      <c r="B2165" s="130">
        <v>1279.5600589999999</v>
      </c>
      <c r="C2165" s="125">
        <f t="shared" si="140"/>
        <v>-2.7896776666813783E-2</v>
      </c>
      <c r="D2165" s="128">
        <f t="shared" si="141"/>
        <v>-27896.776666813785</v>
      </c>
      <c r="E2165" s="128">
        <f t="shared" ca="1" si="142"/>
        <v>75889.645200459374</v>
      </c>
      <c r="F2165" s="124">
        <f t="shared" ca="1" si="143"/>
        <v>0.1721876943317191</v>
      </c>
      <c r="G2165" s="128"/>
      <c r="H2165" s="128"/>
      <c r="I2165" s="124"/>
      <c r="J2165" s="125"/>
      <c r="K2165" s="128"/>
    </row>
    <row r="2166" spans="1:11" x14ac:dyDescent="0.3">
      <c r="A2166" s="73">
        <v>40701</v>
      </c>
      <c r="B2166" s="130">
        <v>1284.9399410000001</v>
      </c>
      <c r="C2166" s="125">
        <f t="shared" si="140"/>
        <v>-2.4617270867779206E-2</v>
      </c>
      <c r="D2166" s="128">
        <f t="shared" si="141"/>
        <v>-24617.270867779207</v>
      </c>
      <c r="E2166" s="128">
        <f t="shared" ca="1" si="142"/>
        <v>75889.645200459374</v>
      </c>
      <c r="F2166" s="124">
        <f t="shared" ca="1" si="143"/>
        <v>0.18227152220863396</v>
      </c>
      <c r="G2166" s="128"/>
      <c r="H2166" s="128"/>
      <c r="I2166" s="124"/>
      <c r="J2166" s="125"/>
      <c r="K2166" s="128"/>
    </row>
    <row r="2167" spans="1:11" x14ac:dyDescent="0.3">
      <c r="A2167" s="73">
        <v>40700</v>
      </c>
      <c r="B2167" s="130">
        <v>1286.170044</v>
      </c>
      <c r="C2167" s="125">
        <f t="shared" si="140"/>
        <v>-3.532665948642566E-2</v>
      </c>
      <c r="D2167" s="128">
        <f t="shared" si="141"/>
        <v>-35326.659486425662</v>
      </c>
      <c r="E2167" s="128">
        <f t="shared" ca="1" si="142"/>
        <v>75889.645200459374</v>
      </c>
      <c r="F2167" s="124">
        <f t="shared" ca="1" si="143"/>
        <v>0.21832177616628434</v>
      </c>
      <c r="G2167" s="128"/>
      <c r="H2167" s="128"/>
      <c r="I2167" s="124"/>
      <c r="J2167" s="125"/>
      <c r="K2167" s="128"/>
    </row>
    <row r="2168" spans="1:11" x14ac:dyDescent="0.3">
      <c r="A2168" s="73">
        <v>40697</v>
      </c>
      <c r="B2168" s="130">
        <v>1300.160034</v>
      </c>
      <c r="C2168" s="125">
        <f t="shared" si="140"/>
        <v>-3.2331008317910248E-2</v>
      </c>
      <c r="D2168" s="128">
        <f t="shared" si="141"/>
        <v>-32331.008317910248</v>
      </c>
      <c r="E2168" s="128">
        <f t="shared" ca="1" si="142"/>
        <v>75889.645200459374</v>
      </c>
      <c r="F2168" s="124">
        <f t="shared" ca="1" si="143"/>
        <v>0.22425615254237297</v>
      </c>
      <c r="G2168" s="128"/>
      <c r="H2168" s="128"/>
      <c r="I2168" s="124"/>
      <c r="J2168" s="125"/>
      <c r="K2168" s="128"/>
    </row>
    <row r="2169" spans="1:11" x14ac:dyDescent="0.3">
      <c r="A2169" s="73">
        <v>40696</v>
      </c>
      <c r="B2169" s="130">
        <v>1312.9399410000001</v>
      </c>
      <c r="C2169" s="125">
        <f t="shared" si="140"/>
        <v>-2.0691076082795079E-2</v>
      </c>
      <c r="D2169" s="128">
        <f t="shared" si="141"/>
        <v>-20691.07608279508</v>
      </c>
      <c r="E2169" s="128">
        <f t="shared" ca="1" si="142"/>
        <v>75889.645200459374</v>
      </c>
      <c r="F2169" s="124">
        <f t="shared" ca="1" si="143"/>
        <v>0.24985956500035944</v>
      </c>
      <c r="G2169" s="128"/>
      <c r="H2169" s="128"/>
      <c r="I2169" s="124"/>
      <c r="J2169" s="125"/>
      <c r="K2169" s="128"/>
    </row>
    <row r="2170" spans="1:11" x14ac:dyDescent="0.3">
      <c r="A2170" s="73">
        <v>40695</v>
      </c>
      <c r="B2170" s="130">
        <v>1314.5500489999999</v>
      </c>
      <c r="C2170" s="125">
        <f t="shared" si="140"/>
        <v>-1.0857899454587816E-2</v>
      </c>
      <c r="D2170" s="128">
        <f t="shared" si="141"/>
        <v>-10857.899454587816</v>
      </c>
      <c r="E2170" s="128">
        <f t="shared" ca="1" si="142"/>
        <v>75889.645200459374</v>
      </c>
      <c r="F2170" s="124">
        <f t="shared" ca="1" si="143"/>
        <v>0.23445838294240473</v>
      </c>
      <c r="G2170" s="128"/>
      <c r="H2170" s="128"/>
      <c r="I2170" s="124"/>
      <c r="J2170" s="125"/>
      <c r="K2170" s="128"/>
    </row>
    <row r="2171" spans="1:11" x14ac:dyDescent="0.3">
      <c r="A2171" s="73">
        <v>40694</v>
      </c>
      <c r="B2171" s="130">
        <v>1345.1999510000001</v>
      </c>
      <c r="C2171" s="125">
        <f t="shared" si="140"/>
        <v>1.1831767804554749E-2</v>
      </c>
      <c r="D2171" s="128">
        <f t="shared" si="141"/>
        <v>11831.767804554749</v>
      </c>
      <c r="E2171" s="128">
        <f t="shared" ca="1" si="142"/>
        <v>75889.645200459374</v>
      </c>
      <c r="F2171" s="124">
        <f t="shared" ca="1" si="143"/>
        <v>0.21977095714654316</v>
      </c>
      <c r="G2171" s="128"/>
      <c r="H2171" s="128"/>
      <c r="I2171" s="124"/>
      <c r="J2171" s="125"/>
      <c r="K2171" s="128"/>
    </row>
    <row r="2172" spans="1:11" x14ac:dyDescent="0.3">
      <c r="A2172" s="73">
        <v>40690</v>
      </c>
      <c r="B2172" s="130">
        <v>1331.099976</v>
      </c>
      <c r="C2172" s="125">
        <f t="shared" si="140"/>
        <v>-4.9859422025319011E-3</v>
      </c>
      <c r="D2172" s="128">
        <f t="shared" si="141"/>
        <v>-4985.9422025319009</v>
      </c>
      <c r="E2172" s="128">
        <f t="shared" ca="1" si="142"/>
        <v>75889.645200459374</v>
      </c>
      <c r="F2172" s="124">
        <f t="shared" ca="1" si="143"/>
        <v>0.21187564407638693</v>
      </c>
      <c r="G2172" s="128"/>
      <c r="H2172" s="128"/>
      <c r="I2172" s="124"/>
      <c r="J2172" s="125"/>
      <c r="K2172" s="128"/>
    </row>
    <row r="2173" spans="1:11" x14ac:dyDescent="0.3">
      <c r="A2173" s="73">
        <v>40689</v>
      </c>
      <c r="B2173" s="130">
        <v>1325.6899410000001</v>
      </c>
      <c r="C2173" s="125">
        <f t="shared" si="140"/>
        <v>-1.7024493079310532E-2</v>
      </c>
      <c r="D2173" s="128">
        <f t="shared" si="141"/>
        <v>-17024.49307931053</v>
      </c>
      <c r="E2173" s="128">
        <f t="shared" ca="1" si="142"/>
        <v>75889.645200459374</v>
      </c>
      <c r="F2173" s="124">
        <f t="shared" ca="1" si="143"/>
        <v>0.23814103659020702</v>
      </c>
      <c r="G2173" s="128"/>
      <c r="H2173" s="128"/>
      <c r="I2173" s="124"/>
      <c r="J2173" s="125"/>
      <c r="K2173" s="128"/>
    </row>
    <row r="2174" spans="1:11" x14ac:dyDescent="0.3">
      <c r="A2174" s="73">
        <v>40688</v>
      </c>
      <c r="B2174" s="130">
        <v>1320.469971</v>
      </c>
      <c r="C2174" s="125">
        <f t="shared" si="140"/>
        <v>-1.6101861072724377E-2</v>
      </c>
      <c r="D2174" s="128">
        <f t="shared" si="141"/>
        <v>-16101.861072724378</v>
      </c>
      <c r="E2174" s="128">
        <f t="shared" ca="1" si="142"/>
        <v>75889.645200459374</v>
      </c>
      <c r="F2174" s="124">
        <f t="shared" ca="1" si="143"/>
        <v>0.2120963914308871</v>
      </c>
      <c r="G2174" s="128"/>
      <c r="H2174" s="128"/>
      <c r="I2174" s="124"/>
      <c r="J2174" s="125"/>
      <c r="K2174" s="128"/>
    </row>
    <row r="2175" spans="1:11" x14ac:dyDescent="0.3">
      <c r="A2175" s="73">
        <v>40687</v>
      </c>
      <c r="B2175" s="130">
        <v>1316.280029</v>
      </c>
      <c r="C2175" s="125">
        <f t="shared" si="140"/>
        <v>-3.0121727707758339E-2</v>
      </c>
      <c r="D2175" s="128">
        <f t="shared" si="141"/>
        <v>-30121.727707758339</v>
      </c>
      <c r="E2175" s="128">
        <f t="shared" ca="1" si="142"/>
        <v>75889.645200459374</v>
      </c>
      <c r="F2175" s="124">
        <f t="shared" ca="1" si="143"/>
        <v>0.19329860442349678</v>
      </c>
      <c r="G2175" s="128"/>
      <c r="H2175" s="128"/>
      <c r="I2175" s="124"/>
      <c r="J2175" s="125"/>
      <c r="K2175" s="128"/>
    </row>
    <row r="2176" spans="1:11" x14ac:dyDescent="0.3">
      <c r="A2176" s="73">
        <v>40686</v>
      </c>
      <c r="B2176" s="130">
        <v>1317.369995</v>
      </c>
      <c r="C2176" s="125">
        <f t="shared" si="140"/>
        <v>-2.1481287955960271E-2</v>
      </c>
      <c r="D2176" s="128">
        <f t="shared" si="141"/>
        <v>-21481.28795596027</v>
      </c>
      <c r="E2176" s="128">
        <f t="shared" ca="1" si="142"/>
        <v>75889.645200459374</v>
      </c>
      <c r="F2176" s="124">
        <f t="shared" ca="1" si="143"/>
        <v>0.23355031175988139</v>
      </c>
      <c r="G2176" s="128"/>
      <c r="H2176" s="128"/>
      <c r="I2176" s="124"/>
      <c r="J2176" s="125"/>
      <c r="K2176" s="128"/>
    </row>
    <row r="2177" spans="1:11" x14ac:dyDescent="0.3">
      <c r="A2177" s="73">
        <v>40683</v>
      </c>
      <c r="B2177" s="130">
        <v>1333.2700199999999</v>
      </c>
      <c r="C2177" s="125">
        <f t="shared" si="140"/>
        <v>-5.1708187236011449E-3</v>
      </c>
      <c r="D2177" s="128">
        <f t="shared" si="141"/>
        <v>-5170.8187236011445</v>
      </c>
      <c r="E2177" s="128">
        <f t="shared" ca="1" si="142"/>
        <v>77996.041623920231</v>
      </c>
      <c r="F2177" s="124">
        <f t="shared" ca="1" si="143"/>
        <v>0.2413712689591847</v>
      </c>
      <c r="G2177" s="128"/>
      <c r="H2177" s="128"/>
      <c r="I2177" s="124"/>
      <c r="J2177" s="125"/>
      <c r="K2177" s="128"/>
    </row>
    <row r="2178" spans="1:11" x14ac:dyDescent="0.3">
      <c r="A2178" s="73">
        <v>40682</v>
      </c>
      <c r="B2178" s="130">
        <v>1343.599976</v>
      </c>
      <c r="C2178" s="125">
        <f t="shared" si="140"/>
        <v>6.366564416745879E-3</v>
      </c>
      <c r="D2178" s="128">
        <f t="shared" si="141"/>
        <v>6366.5644167458786</v>
      </c>
      <c r="E2178" s="128">
        <f t="shared" ca="1" si="142"/>
        <v>77996.041623920231</v>
      </c>
      <c r="F2178" s="124">
        <f t="shared" ca="1" si="143"/>
        <v>0.25143198059482375</v>
      </c>
      <c r="G2178" s="128"/>
      <c r="H2178" s="128"/>
      <c r="I2178" s="124"/>
      <c r="J2178" s="125"/>
      <c r="K2178" s="128"/>
    </row>
    <row r="2179" spans="1:11" x14ac:dyDescent="0.3">
      <c r="A2179" s="73">
        <v>40681</v>
      </c>
      <c r="B2179" s="130">
        <v>1340.6800539999999</v>
      </c>
      <c r="C2179" s="125">
        <f t="shared" si="140"/>
        <v>-4.9282221492474854E-3</v>
      </c>
      <c r="D2179" s="128">
        <f t="shared" si="141"/>
        <v>-4928.2221492474855</v>
      </c>
      <c r="E2179" s="128">
        <f t="shared" ca="1" si="142"/>
        <v>77996.041623920231</v>
      </c>
      <c r="F2179" s="124">
        <f t="shared" ca="1" si="143"/>
        <v>0.23259396217952144</v>
      </c>
      <c r="G2179" s="128"/>
      <c r="H2179" s="128"/>
      <c r="I2179" s="124"/>
      <c r="J2179" s="125"/>
      <c r="K2179" s="128"/>
    </row>
    <row r="2180" spans="1:11" x14ac:dyDescent="0.3">
      <c r="A2180" s="73">
        <v>40680</v>
      </c>
      <c r="B2180" s="130">
        <v>1328.9799800000001</v>
      </c>
      <c r="C2180" s="125">
        <f t="shared" si="140"/>
        <v>-2.0374176336682925E-2</v>
      </c>
      <c r="D2180" s="128">
        <f t="shared" si="141"/>
        <v>-20374.176336682925</v>
      </c>
      <c r="E2180" s="128">
        <f t="shared" ca="1" si="142"/>
        <v>77996.041623920231</v>
      </c>
      <c r="F2180" s="124">
        <f t="shared" ca="1" si="143"/>
        <v>0.24019449805113235</v>
      </c>
      <c r="G2180" s="128"/>
      <c r="H2180" s="128"/>
      <c r="I2180" s="124"/>
      <c r="J2180" s="125"/>
      <c r="K2180" s="128"/>
    </row>
    <row r="2181" spans="1:11" x14ac:dyDescent="0.3">
      <c r="A2181" s="73">
        <v>40679</v>
      </c>
      <c r="B2181" s="130">
        <v>1329.469971</v>
      </c>
      <c r="C2181" s="125">
        <f t="shared" si="140"/>
        <v>-2.3324665135992184E-2</v>
      </c>
      <c r="D2181" s="128">
        <f t="shared" si="141"/>
        <v>-23324.665135992185</v>
      </c>
      <c r="E2181" s="128">
        <f t="shared" ca="1" si="142"/>
        <v>77996.041623920231</v>
      </c>
      <c r="F2181" s="124">
        <f t="shared" ca="1" si="143"/>
        <v>0.19229623118020234</v>
      </c>
      <c r="G2181" s="128"/>
      <c r="H2181" s="128"/>
      <c r="I2181" s="124"/>
      <c r="J2181" s="125"/>
      <c r="K2181" s="128"/>
    </row>
    <row r="2182" spans="1:11" x14ac:dyDescent="0.3">
      <c r="A2182" s="73">
        <v>40676</v>
      </c>
      <c r="B2182" s="130">
        <v>1337.7700199999999</v>
      </c>
      <c r="C2182" s="125">
        <f t="shared" si="140"/>
        <v>-1.8949674235481773E-2</v>
      </c>
      <c r="D2182" s="128">
        <f t="shared" si="141"/>
        <v>-18949.674235481772</v>
      </c>
      <c r="E2182" s="128">
        <f t="shared" ca="1" si="142"/>
        <v>77996.041623920231</v>
      </c>
      <c r="F2182" s="124">
        <f t="shared" ca="1" si="143"/>
        <v>0.19358490499138092</v>
      </c>
      <c r="G2182" s="128"/>
      <c r="H2182" s="128"/>
      <c r="I2182" s="124"/>
      <c r="J2182" s="125"/>
      <c r="K2182" s="128"/>
    </row>
    <row r="2183" spans="1:11" x14ac:dyDescent="0.3">
      <c r="A2183" s="73">
        <v>40675</v>
      </c>
      <c r="B2183" s="130">
        <v>1348.650024</v>
      </c>
      <c r="C2183" s="125">
        <f t="shared" si="140"/>
        <v>-8.6954282120343951E-3</v>
      </c>
      <c r="D2183" s="128">
        <f t="shared" si="141"/>
        <v>-8695.428212034396</v>
      </c>
      <c r="E2183" s="128">
        <f t="shared" ca="1" si="142"/>
        <v>77996.041623920231</v>
      </c>
      <c r="F2183" s="124">
        <f t="shared" ca="1" si="143"/>
        <v>0.18621043677451388</v>
      </c>
      <c r="G2183" s="128"/>
      <c r="H2183" s="128"/>
      <c r="I2183" s="124"/>
      <c r="J2183" s="125"/>
      <c r="K2183" s="128"/>
    </row>
    <row r="2184" spans="1:11" x14ac:dyDescent="0.3">
      <c r="A2184" s="73">
        <v>40674</v>
      </c>
      <c r="B2184" s="130">
        <v>1342.079956</v>
      </c>
      <c r="C2184" s="125">
        <f t="shared" ref="C2184:C2247" si="144">B2184/B2194-1</f>
        <v>-1.0017318250454488E-2</v>
      </c>
      <c r="D2184" s="128">
        <f t="shared" ref="D2184:D2247" si="145">C2184*$B$5</f>
        <v>-10017.318250454487</v>
      </c>
      <c r="E2184" s="128">
        <f t="shared" ref="E2184:E2247" ca="1" si="146">ABS(_xlfn.PERCENTILE.INC(OFFSET(D2184,0,0,Window),1-VaRLevel))</f>
        <v>77996.041623920231</v>
      </c>
      <c r="F2184" s="124">
        <f t="shared" ca="1" si="143"/>
        <v>0.18174124065403374</v>
      </c>
      <c r="G2184" s="128"/>
      <c r="H2184" s="128"/>
      <c r="I2184" s="124"/>
      <c r="J2184" s="125"/>
      <c r="K2184" s="128"/>
    </row>
    <row r="2185" spans="1:11" x14ac:dyDescent="0.3">
      <c r="A2185" s="73">
        <v>40673</v>
      </c>
      <c r="B2185" s="130">
        <v>1357.160034</v>
      </c>
      <c r="C2185" s="125">
        <f t="shared" si="144"/>
        <v>7.3632345191891879E-3</v>
      </c>
      <c r="D2185" s="128">
        <f t="shared" si="145"/>
        <v>7363.2345191891882</v>
      </c>
      <c r="E2185" s="128">
        <f t="shared" ca="1" si="146"/>
        <v>77996.041623920231</v>
      </c>
      <c r="F2185" s="124">
        <f t="shared" ref="F2185:F2248" ca="1" si="147">B2185/OFFSET(B2185,250,0)-1</f>
        <v>0.17255331004686658</v>
      </c>
      <c r="G2185" s="128"/>
      <c r="H2185" s="128"/>
      <c r="I2185" s="124"/>
      <c r="J2185" s="125"/>
      <c r="K2185" s="128"/>
    </row>
    <row r="2186" spans="1:11" x14ac:dyDescent="0.3">
      <c r="A2186" s="73">
        <v>40672</v>
      </c>
      <c r="B2186" s="130">
        <v>1346.290039</v>
      </c>
      <c r="C2186" s="125">
        <f t="shared" si="144"/>
        <v>8.2681437932972113E-3</v>
      </c>
      <c r="D2186" s="128">
        <f t="shared" si="145"/>
        <v>8268.1437932972112</v>
      </c>
      <c r="E2186" s="128">
        <f t="shared" ca="1" si="146"/>
        <v>77996.041623920231</v>
      </c>
      <c r="F2186" s="124">
        <f t="shared" ca="1" si="147"/>
        <v>0.14903512801595542</v>
      </c>
      <c r="G2186" s="128"/>
      <c r="H2186" s="128"/>
      <c r="I2186" s="124"/>
      <c r="J2186" s="125"/>
      <c r="K2186" s="128"/>
    </row>
    <row r="2187" spans="1:11" x14ac:dyDescent="0.3">
      <c r="A2187" s="73">
        <v>40669</v>
      </c>
      <c r="B2187" s="130">
        <v>1340.1999510000001</v>
      </c>
      <c r="C2187" s="125">
        <f t="shared" si="144"/>
        <v>2.1085600124550741E-3</v>
      </c>
      <c r="D2187" s="128">
        <f t="shared" si="145"/>
        <v>2108.5600124550742</v>
      </c>
      <c r="E2187" s="128">
        <f t="shared" ca="1" si="146"/>
        <v>77996.041623920231</v>
      </c>
      <c r="F2187" s="124">
        <f t="shared" ca="1" si="147"/>
        <v>0.15955312451001324</v>
      </c>
      <c r="G2187" s="128"/>
      <c r="H2187" s="128"/>
      <c r="I2187" s="124"/>
      <c r="J2187" s="125"/>
      <c r="K2187" s="128"/>
    </row>
    <row r="2188" spans="1:11" x14ac:dyDescent="0.3">
      <c r="A2188" s="73">
        <v>40668</v>
      </c>
      <c r="B2188" s="130">
        <v>1335.099976</v>
      </c>
      <c r="C2188" s="125">
        <f t="shared" si="144"/>
        <v>3.5629386432574073E-3</v>
      </c>
      <c r="D2188" s="128">
        <f t="shared" si="145"/>
        <v>3562.9386432574074</v>
      </c>
      <c r="E2188" s="128">
        <f t="shared" ca="1" si="146"/>
        <v>77996.041623920231</v>
      </c>
      <c r="F2188" s="124">
        <f t="shared" ca="1" si="147"/>
        <v>0.15121623052290145</v>
      </c>
      <c r="G2188" s="128"/>
      <c r="H2188" s="128"/>
      <c r="I2188" s="124"/>
      <c r="J2188" s="125"/>
      <c r="K2188" s="128"/>
    </row>
    <row r="2189" spans="1:11" x14ac:dyDescent="0.3">
      <c r="A2189" s="73">
        <v>40667</v>
      </c>
      <c r="B2189" s="130">
        <v>1347.3199460000001</v>
      </c>
      <c r="C2189" s="125">
        <f t="shared" si="144"/>
        <v>2.6435641032574786E-2</v>
      </c>
      <c r="D2189" s="128">
        <f t="shared" si="145"/>
        <v>26435.641032574786</v>
      </c>
      <c r="E2189" s="128">
        <f t="shared" ca="1" si="146"/>
        <v>77996.041623920231</v>
      </c>
      <c r="F2189" s="124">
        <f t="shared" ca="1" si="147"/>
        <v>0.21284021670729425</v>
      </c>
      <c r="G2189" s="128"/>
      <c r="H2189" s="128"/>
      <c r="I2189" s="124"/>
      <c r="J2189" s="125"/>
      <c r="K2189" s="128"/>
    </row>
    <row r="2190" spans="1:11" x14ac:dyDescent="0.3">
      <c r="A2190" s="73">
        <v>40666</v>
      </c>
      <c r="B2190" s="130">
        <v>1356.619995</v>
      </c>
      <c r="C2190" s="125">
        <f t="shared" si="144"/>
        <v>3.9444028539727283E-2</v>
      </c>
      <c r="D2190" s="128">
        <f t="shared" si="145"/>
        <v>39444.028539727282</v>
      </c>
      <c r="E2190" s="128">
        <f t="shared" ca="1" si="146"/>
        <v>82254.158174250464</v>
      </c>
      <c r="F2190" s="124">
        <f t="shared" ca="1" si="147"/>
        <v>0.20251736572227386</v>
      </c>
      <c r="G2190" s="128"/>
      <c r="H2190" s="128"/>
      <c r="I2190" s="124"/>
      <c r="J2190" s="125"/>
      <c r="K2190" s="128"/>
    </row>
    <row r="2191" spans="1:11" x14ac:dyDescent="0.3">
      <c r="A2191" s="73">
        <v>40665</v>
      </c>
      <c r="B2191" s="130">
        <v>1361.219971</v>
      </c>
      <c r="C2191" s="125">
        <f t="shared" si="144"/>
        <v>3.1477263654998033E-2</v>
      </c>
      <c r="D2191" s="128">
        <f t="shared" si="145"/>
        <v>31477.263654998034</v>
      </c>
      <c r="E2191" s="128">
        <f t="shared" ca="1" si="146"/>
        <v>82254.158174250464</v>
      </c>
      <c r="F2191" s="124">
        <f t="shared" ca="1" si="147"/>
        <v>0.16755725495791651</v>
      </c>
      <c r="G2191" s="128"/>
      <c r="H2191" s="128"/>
      <c r="I2191" s="124"/>
      <c r="J2191" s="125"/>
      <c r="K2191" s="128"/>
    </row>
    <row r="2192" spans="1:11" x14ac:dyDescent="0.3">
      <c r="A2192" s="73">
        <v>40662</v>
      </c>
      <c r="B2192" s="130">
        <v>1363.6099850000001</v>
      </c>
      <c r="C2192" s="125">
        <f t="shared" si="144"/>
        <v>3.734440271210171E-2</v>
      </c>
      <c r="D2192" s="128">
        <f t="shared" si="145"/>
        <v>37344.402712101706</v>
      </c>
      <c r="E2192" s="128">
        <f t="shared" ca="1" si="146"/>
        <v>82254.158174250464</v>
      </c>
      <c r="F2192" s="124">
        <f t="shared" ca="1" si="147"/>
        <v>0.1619035556285664</v>
      </c>
      <c r="G2192" s="128"/>
      <c r="H2192" s="128"/>
      <c r="I2192" s="124"/>
      <c r="J2192" s="125"/>
      <c r="K2192" s="128"/>
    </row>
    <row r="2193" spans="1:11" x14ac:dyDescent="0.3">
      <c r="A2193" s="73">
        <v>40661</v>
      </c>
      <c r="B2193" s="130">
        <v>1360.4799800000001</v>
      </c>
      <c r="C2193" s="125">
        <f t="shared" si="144"/>
        <v>3.5049904374056196E-2</v>
      </c>
      <c r="D2193" s="128">
        <f t="shared" si="145"/>
        <v>35049.904374056197</v>
      </c>
      <c r="E2193" s="128">
        <f t="shared" ca="1" si="146"/>
        <v>82254.158174250464</v>
      </c>
      <c r="F2193" s="124">
        <f t="shared" ca="1" si="147"/>
        <v>0.13160212323788434</v>
      </c>
      <c r="G2193" s="128"/>
      <c r="H2193" s="128"/>
      <c r="I2193" s="124"/>
      <c r="J2193" s="125"/>
      <c r="K2193" s="128"/>
    </row>
    <row r="2194" spans="1:11" x14ac:dyDescent="0.3">
      <c r="A2194" s="73">
        <v>40660</v>
      </c>
      <c r="B2194" s="130">
        <v>1355.660034</v>
      </c>
      <c r="C2194" s="125">
        <f t="shared" si="144"/>
        <v>3.1579106749794805E-2</v>
      </c>
      <c r="D2194" s="128">
        <f t="shared" si="145"/>
        <v>31579.106749794806</v>
      </c>
      <c r="E2194" s="128">
        <f t="shared" ca="1" si="146"/>
        <v>82254.158174250464</v>
      </c>
      <c r="F2194" s="124">
        <f t="shared" ca="1" si="147"/>
        <v>0.14238773512954217</v>
      </c>
      <c r="G2194" s="128"/>
      <c r="H2194" s="128"/>
      <c r="I2194" s="124"/>
      <c r="J2194" s="125"/>
      <c r="K2194" s="128"/>
    </row>
    <row r="2195" spans="1:11" x14ac:dyDescent="0.3">
      <c r="A2195" s="73">
        <v>40659</v>
      </c>
      <c r="B2195" s="130">
        <v>1347.23999</v>
      </c>
      <c r="C2195" s="125">
        <f t="shared" si="144"/>
        <v>1.7199484824592659E-2</v>
      </c>
      <c r="D2195" s="128">
        <f t="shared" si="145"/>
        <v>17199.484824592659</v>
      </c>
      <c r="E2195" s="128">
        <f t="shared" ca="1" si="146"/>
        <v>82254.158174250464</v>
      </c>
      <c r="F2195" s="124">
        <f t="shared" ca="1" si="147"/>
        <v>0.11639234792142883</v>
      </c>
      <c r="G2195" s="128"/>
      <c r="H2195" s="128"/>
      <c r="I2195" s="124"/>
      <c r="J2195" s="125"/>
      <c r="K2195" s="128"/>
    </row>
    <row r="2196" spans="1:11" x14ac:dyDescent="0.3">
      <c r="A2196" s="73">
        <v>40658</v>
      </c>
      <c r="B2196" s="130">
        <v>1335.25</v>
      </c>
      <c r="C2196" s="125">
        <f t="shared" si="144"/>
        <v>5.3306096098038047E-3</v>
      </c>
      <c r="D2196" s="128">
        <f t="shared" si="145"/>
        <v>5330.6096098038051</v>
      </c>
      <c r="E2196" s="128">
        <f t="shared" ca="1" si="146"/>
        <v>82254.158174250464</v>
      </c>
      <c r="F2196" s="124">
        <f t="shared" ca="1" si="147"/>
        <v>0.12077794857278157</v>
      </c>
      <c r="G2196" s="128"/>
      <c r="H2196" s="128"/>
      <c r="I2196" s="124"/>
      <c r="J2196" s="125"/>
      <c r="K2196" s="128"/>
    </row>
    <row r="2197" spans="1:11" x14ac:dyDescent="0.3">
      <c r="A2197" s="73">
        <v>40654</v>
      </c>
      <c r="B2197" s="130">
        <v>1337.380005</v>
      </c>
      <c r="C2197" s="125">
        <f t="shared" si="144"/>
        <v>2.9021116984342399E-3</v>
      </c>
      <c r="D2197" s="128">
        <f t="shared" si="145"/>
        <v>2902.1116984342398</v>
      </c>
      <c r="E2197" s="128">
        <f t="shared" ca="1" si="146"/>
        <v>82254.158174250464</v>
      </c>
      <c r="F2197" s="124">
        <f t="shared" ca="1" si="147"/>
        <v>0.12982069008710484</v>
      </c>
      <c r="G2197" s="128"/>
      <c r="H2197" s="128"/>
      <c r="I2197" s="124"/>
      <c r="J2197" s="125"/>
      <c r="K2197" s="128"/>
    </row>
    <row r="2198" spans="1:11" x14ac:dyDescent="0.3">
      <c r="A2198" s="73">
        <v>40653</v>
      </c>
      <c r="B2198" s="130">
        <v>1330.3599850000001</v>
      </c>
      <c r="C2198" s="125">
        <f t="shared" si="144"/>
        <v>-3.8786212683511456E-3</v>
      </c>
      <c r="D2198" s="128">
        <f t="shared" si="145"/>
        <v>-3878.6212683511458</v>
      </c>
      <c r="E2198" s="128">
        <f t="shared" ca="1" si="146"/>
        <v>82254.158174250464</v>
      </c>
      <c r="F2198" s="124">
        <f t="shared" ca="1" si="147"/>
        <v>9.7611427925448746E-2</v>
      </c>
      <c r="G2198" s="128"/>
      <c r="H2198" s="128"/>
      <c r="I2198" s="124"/>
      <c r="J2198" s="125"/>
      <c r="K2198" s="128"/>
    </row>
    <row r="2199" spans="1:11" x14ac:dyDescent="0.3">
      <c r="A2199" s="73">
        <v>40652</v>
      </c>
      <c r="B2199" s="130">
        <v>1312.619995</v>
      </c>
      <c r="C2199" s="125">
        <f t="shared" si="144"/>
        <v>-1.50154280820054E-2</v>
      </c>
      <c r="D2199" s="128">
        <f t="shared" si="145"/>
        <v>-15015.428082005399</v>
      </c>
      <c r="E2199" s="128">
        <f t="shared" ca="1" si="146"/>
        <v>82254.158174250464</v>
      </c>
      <c r="F2199" s="124">
        <f t="shared" ca="1" si="147"/>
        <v>7.8322131086240088E-2</v>
      </c>
      <c r="G2199" s="128"/>
      <c r="H2199" s="128"/>
      <c r="I2199" s="124"/>
      <c r="J2199" s="125"/>
      <c r="K2199" s="128"/>
    </row>
    <row r="2200" spans="1:11" x14ac:dyDescent="0.3">
      <c r="A2200" s="73">
        <v>40651</v>
      </c>
      <c r="B2200" s="130">
        <v>1305.1400149999999</v>
      </c>
      <c r="C2200" s="125">
        <f t="shared" si="144"/>
        <v>-2.0804714716381678E-2</v>
      </c>
      <c r="D2200" s="128">
        <f t="shared" si="145"/>
        <v>-20804.714716381677</v>
      </c>
      <c r="E2200" s="128">
        <f t="shared" ca="1" si="146"/>
        <v>82254.158174250464</v>
      </c>
      <c r="F2200" s="124">
        <f t="shared" ca="1" si="147"/>
        <v>7.9814976369183555E-2</v>
      </c>
      <c r="G2200" s="128"/>
      <c r="H2200" s="128"/>
      <c r="I2200" s="124"/>
      <c r="J2200" s="125"/>
      <c r="K2200" s="128"/>
    </row>
    <row r="2201" spans="1:11" x14ac:dyDescent="0.3">
      <c r="A2201" s="73">
        <v>40648</v>
      </c>
      <c r="B2201" s="130">
        <v>1319.6800539999999</v>
      </c>
      <c r="C2201" s="125">
        <f t="shared" si="144"/>
        <v>-9.5541009712930558E-3</v>
      </c>
      <c r="D2201" s="128">
        <f t="shared" si="145"/>
        <v>-9554.1009712930554</v>
      </c>
      <c r="E2201" s="128">
        <f t="shared" ca="1" si="146"/>
        <v>82254.158174250464</v>
      </c>
      <c r="F2201" s="124">
        <f t="shared" ca="1" si="147"/>
        <v>9.4316565139789033E-2</v>
      </c>
      <c r="G2201" s="128"/>
      <c r="H2201" s="128"/>
      <c r="I2201" s="124"/>
      <c r="J2201" s="125"/>
      <c r="K2201" s="128"/>
    </row>
    <row r="2202" spans="1:11" x14ac:dyDescent="0.3">
      <c r="A2202" s="73">
        <v>40647</v>
      </c>
      <c r="B2202" s="130">
        <v>1314.5200199999999</v>
      </c>
      <c r="C2202" s="125">
        <f t="shared" si="144"/>
        <v>-8.5304574306964698E-3</v>
      </c>
      <c r="D2202" s="128">
        <f t="shared" si="145"/>
        <v>-8530.4574306964696</v>
      </c>
      <c r="E2202" s="128">
        <f t="shared" ca="1" si="146"/>
        <v>82254.158174250464</v>
      </c>
      <c r="F2202" s="124">
        <f t="shared" ca="1" si="147"/>
        <v>8.8926971418452405E-2</v>
      </c>
      <c r="G2202" s="128"/>
      <c r="H2202" s="128"/>
      <c r="I2202" s="124"/>
      <c r="J2202" s="125"/>
      <c r="K2202" s="128"/>
    </row>
    <row r="2203" spans="1:11" x14ac:dyDescent="0.3">
      <c r="A2203" s="73">
        <v>40646</v>
      </c>
      <c r="B2203" s="130">
        <v>1314.410034</v>
      </c>
      <c r="C2203" s="125">
        <f t="shared" si="144"/>
        <v>-1.0427157255152197E-2</v>
      </c>
      <c r="D2203" s="128">
        <f t="shared" si="145"/>
        <v>-10427.157255152197</v>
      </c>
      <c r="E2203" s="128">
        <f t="shared" ca="1" si="146"/>
        <v>82254.158174250464</v>
      </c>
      <c r="F2203" s="124">
        <f t="shared" ca="1" si="147"/>
        <v>9.7610070852928166E-2</v>
      </c>
      <c r="G2203" s="128"/>
      <c r="H2203" s="128"/>
      <c r="I2203" s="124"/>
      <c r="J2203" s="125"/>
      <c r="K2203" s="128"/>
    </row>
    <row r="2204" spans="1:11" x14ac:dyDescent="0.3">
      <c r="A2204" s="73">
        <v>40645</v>
      </c>
      <c r="B2204" s="130">
        <v>1314.160034</v>
      </c>
      <c r="C2204" s="125">
        <f t="shared" si="144"/>
        <v>-4.001627384417672E-3</v>
      </c>
      <c r="D2204" s="128">
        <f t="shared" si="145"/>
        <v>-4001.6273844176721</v>
      </c>
      <c r="E2204" s="128">
        <f t="shared" ca="1" si="146"/>
        <v>82254.158174250464</v>
      </c>
      <c r="F2204" s="124">
        <f t="shared" ca="1" si="147"/>
        <v>0.10236302122099517</v>
      </c>
      <c r="G2204" s="128"/>
      <c r="H2204" s="128"/>
      <c r="I2204" s="124"/>
      <c r="J2204" s="125"/>
      <c r="K2204" s="128"/>
    </row>
    <row r="2205" spans="1:11" x14ac:dyDescent="0.3">
      <c r="A2205" s="73">
        <v>40644</v>
      </c>
      <c r="B2205" s="130">
        <v>1324.459961</v>
      </c>
      <c r="C2205" s="125">
        <f t="shared" si="144"/>
        <v>1.0891565835949191E-2</v>
      </c>
      <c r="D2205" s="128">
        <f t="shared" si="145"/>
        <v>10891.56583594919</v>
      </c>
      <c r="E2205" s="128">
        <f t="shared" ca="1" si="146"/>
        <v>82254.158174250464</v>
      </c>
      <c r="F2205" s="124">
        <f t="shared" ca="1" si="147"/>
        <v>9.3086329532134693E-2</v>
      </c>
      <c r="G2205" s="128"/>
      <c r="H2205" s="128"/>
      <c r="I2205" s="124"/>
      <c r="J2205" s="125"/>
      <c r="K2205" s="128"/>
    </row>
    <row r="2206" spans="1:11" x14ac:dyDescent="0.3">
      <c r="A2206" s="73">
        <v>40641</v>
      </c>
      <c r="B2206" s="130">
        <v>1328.170044</v>
      </c>
      <c r="C2206" s="125">
        <f t="shared" si="144"/>
        <v>1.093773364595152E-2</v>
      </c>
      <c r="D2206" s="128">
        <f t="shared" si="145"/>
        <v>10937.733645951519</v>
      </c>
      <c r="E2206" s="128">
        <f t="shared" ca="1" si="146"/>
        <v>82254.158174250464</v>
      </c>
      <c r="F2206" s="124">
        <f t="shared" ca="1" si="147"/>
        <v>9.7071835518337979E-2</v>
      </c>
      <c r="G2206" s="128"/>
      <c r="H2206" s="128"/>
      <c r="I2206" s="124"/>
      <c r="J2206" s="125"/>
      <c r="K2206" s="128"/>
    </row>
    <row r="2207" spans="1:11" x14ac:dyDescent="0.3">
      <c r="A2207" s="73">
        <v>40640</v>
      </c>
      <c r="B2207" s="130">
        <v>1333.51001</v>
      </c>
      <c r="C2207" s="125">
        <f t="shared" si="144"/>
        <v>1.8210814547922505E-2</v>
      </c>
      <c r="D2207" s="128">
        <f t="shared" si="145"/>
        <v>18210.814547922506</v>
      </c>
      <c r="E2207" s="128">
        <f t="shared" ca="1" si="146"/>
        <v>82254.158174250464</v>
      </c>
      <c r="F2207" s="124">
        <f t="shared" ca="1" si="147"/>
        <v>0.11376426578597765</v>
      </c>
      <c r="G2207" s="128"/>
      <c r="H2207" s="128"/>
      <c r="I2207" s="124"/>
      <c r="J2207" s="125"/>
      <c r="K2207" s="128"/>
    </row>
    <row r="2208" spans="1:11" x14ac:dyDescent="0.3">
      <c r="A2208" s="73">
        <v>40639</v>
      </c>
      <c r="B2208" s="130">
        <v>1335.540039</v>
      </c>
      <c r="C2208" s="125">
        <f t="shared" si="144"/>
        <v>2.9286186828798133E-2</v>
      </c>
      <c r="D2208" s="128">
        <f t="shared" si="145"/>
        <v>29286.186828798134</v>
      </c>
      <c r="E2208" s="128">
        <f t="shared" ca="1" si="146"/>
        <v>82254.158174250464</v>
      </c>
      <c r="F2208" s="124">
        <f t="shared" ca="1" si="147"/>
        <v>0.11622430907703096</v>
      </c>
      <c r="G2208" s="128"/>
      <c r="H2208" s="128"/>
      <c r="I2208" s="124"/>
      <c r="J2208" s="125"/>
      <c r="K2208" s="128"/>
    </row>
    <row r="2209" spans="1:11" x14ac:dyDescent="0.3">
      <c r="A2209" s="73">
        <v>40638</v>
      </c>
      <c r="B2209" s="130">
        <v>1332.630005</v>
      </c>
      <c r="C2209" s="125">
        <f t="shared" si="144"/>
        <v>3.0036238588988295E-2</v>
      </c>
      <c r="D2209" s="128">
        <f t="shared" si="145"/>
        <v>30036.238588988297</v>
      </c>
      <c r="E2209" s="128">
        <f t="shared" ca="1" si="146"/>
        <v>82254.158174250464</v>
      </c>
      <c r="F2209" s="124">
        <f t="shared" ca="1" si="147"/>
        <v>0.11575978179190605</v>
      </c>
      <c r="G2209" s="128"/>
      <c r="H2209" s="128"/>
      <c r="I2209" s="124"/>
      <c r="J2209" s="125"/>
      <c r="K2209" s="128"/>
    </row>
    <row r="2210" spans="1:11" x14ac:dyDescent="0.3">
      <c r="A2210" s="73">
        <v>40637</v>
      </c>
      <c r="B2210" s="130">
        <v>1332.869995</v>
      </c>
      <c r="C2210" s="125">
        <f t="shared" si="144"/>
        <v>2.6563864097706835E-2</v>
      </c>
      <c r="D2210" s="128">
        <f t="shared" si="145"/>
        <v>26563.864097706835</v>
      </c>
      <c r="E2210" s="128">
        <f t="shared" ca="1" si="146"/>
        <v>82254.158174250464</v>
      </c>
      <c r="F2210" s="124">
        <f t="shared" ca="1" si="147"/>
        <v>0.12341969360588134</v>
      </c>
      <c r="G2210" s="128"/>
      <c r="H2210" s="128"/>
      <c r="I2210" s="124"/>
      <c r="J2210" s="125"/>
      <c r="K2210" s="128"/>
    </row>
    <row r="2211" spans="1:11" x14ac:dyDescent="0.3">
      <c r="A2211" s="73">
        <v>40634</v>
      </c>
      <c r="B2211" s="130">
        <v>1332.410034</v>
      </c>
      <c r="C2211" s="125">
        <f t="shared" si="144"/>
        <v>4.1588226031645137E-2</v>
      </c>
      <c r="D2211" s="128">
        <f t="shared" si="145"/>
        <v>41588.226031645136</v>
      </c>
      <c r="E2211" s="128">
        <f t="shared" ca="1" si="146"/>
        <v>82254.158174250464</v>
      </c>
      <c r="F2211" s="124">
        <f t="shared" ca="1" si="147"/>
        <v>0.12682150553025817</v>
      </c>
      <c r="G2211" s="128"/>
      <c r="H2211" s="128"/>
      <c r="I2211" s="124"/>
      <c r="J2211" s="125"/>
      <c r="K2211" s="128"/>
    </row>
    <row r="2212" spans="1:11" x14ac:dyDescent="0.3">
      <c r="A2212" s="73">
        <v>40633</v>
      </c>
      <c r="B2212" s="130">
        <v>1325.829956</v>
      </c>
      <c r="C2212" s="125">
        <f t="shared" si="144"/>
        <v>4.091164948845738E-2</v>
      </c>
      <c r="D2212" s="128">
        <f t="shared" si="145"/>
        <v>40911.649488457377</v>
      </c>
      <c r="E2212" s="128">
        <f t="shared" ca="1" si="146"/>
        <v>82254.158174250464</v>
      </c>
      <c r="F2212" s="124">
        <f t="shared" ca="1" si="147"/>
        <v>0.11466742480947167</v>
      </c>
      <c r="G2212" s="128"/>
      <c r="H2212" s="128"/>
      <c r="I2212" s="124"/>
      <c r="J2212" s="125"/>
      <c r="K2212" s="128"/>
    </row>
    <row r="2213" spans="1:11" x14ac:dyDescent="0.3">
      <c r="A2213" s="73">
        <v>40632</v>
      </c>
      <c r="B2213" s="130">
        <v>1328.26001</v>
      </c>
      <c r="C2213" s="125">
        <f t="shared" si="144"/>
        <v>5.6791423776369143E-2</v>
      </c>
      <c r="D2213" s="128">
        <f t="shared" si="145"/>
        <v>56791.423776369142</v>
      </c>
      <c r="E2213" s="128">
        <f t="shared" ca="1" si="146"/>
        <v>82254.158174250464</v>
      </c>
      <c r="F2213" s="124">
        <f t="shared" ca="1" si="147"/>
        <v>0.11859131913771459</v>
      </c>
      <c r="G2213" s="128"/>
      <c r="H2213" s="128"/>
      <c r="I2213" s="124"/>
      <c r="J2213" s="125"/>
      <c r="K2213" s="128"/>
    </row>
    <row r="2214" spans="1:11" x14ac:dyDescent="0.3">
      <c r="A2214" s="73">
        <v>40631</v>
      </c>
      <c r="B2214" s="130">
        <v>1319.4399410000001</v>
      </c>
      <c r="C2214" s="125">
        <f t="shared" si="144"/>
        <v>2.930870224480131E-2</v>
      </c>
      <c r="D2214" s="128">
        <f t="shared" si="145"/>
        <v>29308.702244801309</v>
      </c>
      <c r="E2214" s="128">
        <f t="shared" ca="1" si="146"/>
        <v>82254.158174250464</v>
      </c>
      <c r="F2214" s="124">
        <f t="shared" ca="1" si="147"/>
        <v>0.11997281035510365</v>
      </c>
      <c r="G2214" s="128"/>
      <c r="H2214" s="128"/>
      <c r="I2214" s="124"/>
      <c r="J2214" s="125"/>
      <c r="K2214" s="128"/>
    </row>
    <row r="2215" spans="1:11" x14ac:dyDescent="0.3">
      <c r="A2215" s="73">
        <v>40630</v>
      </c>
      <c r="B2215" s="130">
        <v>1310.1899410000001</v>
      </c>
      <c r="C2215" s="125">
        <f t="shared" si="144"/>
        <v>1.064488760351967E-2</v>
      </c>
      <c r="D2215" s="128">
        <f t="shared" si="145"/>
        <v>10644.88760351967</v>
      </c>
      <c r="E2215" s="128">
        <f t="shared" ca="1" si="146"/>
        <v>82254.158174250464</v>
      </c>
      <c r="F2215" s="124">
        <f t="shared" ca="1" si="147"/>
        <v>0.12036623012939951</v>
      </c>
      <c r="G2215" s="128"/>
      <c r="H2215" s="128"/>
      <c r="I2215" s="124"/>
      <c r="J2215" s="125"/>
      <c r="K2215" s="128"/>
    </row>
    <row r="2216" spans="1:11" x14ac:dyDescent="0.3">
      <c r="A2216" s="73">
        <v>40627</v>
      </c>
      <c r="B2216" s="130">
        <v>1313.8000489999999</v>
      </c>
      <c r="C2216" s="125">
        <f t="shared" si="144"/>
        <v>7.2990613889096778E-3</v>
      </c>
      <c r="D2216" s="128">
        <f t="shared" si="145"/>
        <v>7299.0613889096776</v>
      </c>
      <c r="E2216" s="128">
        <f t="shared" ca="1" si="146"/>
        <v>82254.158174250464</v>
      </c>
      <c r="F2216" s="124">
        <f t="shared" ca="1" si="147"/>
        <v>0.11977637423992138</v>
      </c>
      <c r="G2216" s="128"/>
      <c r="H2216" s="128"/>
      <c r="I2216" s="124"/>
      <c r="J2216" s="125"/>
      <c r="K2216" s="128"/>
    </row>
    <row r="2217" spans="1:11" x14ac:dyDescent="0.3">
      <c r="A2217" s="73">
        <v>40626</v>
      </c>
      <c r="B2217" s="130">
        <v>1309.660034</v>
      </c>
      <c r="C2217" s="125">
        <f t="shared" si="144"/>
        <v>1.1234604912724766E-2</v>
      </c>
      <c r="D2217" s="128">
        <f t="shared" si="145"/>
        <v>11234.604912724766</v>
      </c>
      <c r="E2217" s="128">
        <f t="shared" ca="1" si="146"/>
        <v>82254.158174250464</v>
      </c>
      <c r="F2217" s="124">
        <f t="shared" ca="1" si="147"/>
        <v>0.11629538055314947</v>
      </c>
      <c r="G2217" s="128"/>
      <c r="H2217" s="128"/>
      <c r="I2217" s="124"/>
      <c r="J2217" s="125"/>
      <c r="K2217" s="128"/>
    </row>
    <row r="2218" spans="1:11" x14ac:dyDescent="0.3">
      <c r="A2218" s="73">
        <v>40625</v>
      </c>
      <c r="B2218" s="130">
        <v>1297.540039</v>
      </c>
      <c r="C2218" s="125">
        <f t="shared" si="144"/>
        <v>-1.7030030347570002E-2</v>
      </c>
      <c r="D2218" s="128">
        <f t="shared" si="145"/>
        <v>-17030.030347570002</v>
      </c>
      <c r="E2218" s="128">
        <f t="shared" ca="1" si="146"/>
        <v>82254.158174250464</v>
      </c>
      <c r="F2218" s="124">
        <f t="shared" ca="1" si="147"/>
        <v>0.11225029943382858</v>
      </c>
      <c r="G2218" s="128"/>
      <c r="H2218" s="128"/>
      <c r="I2218" s="124"/>
      <c r="J2218" s="125"/>
      <c r="K2218" s="128"/>
    </row>
    <row r="2219" spans="1:11" x14ac:dyDescent="0.3">
      <c r="A2219" s="73">
        <v>40624</v>
      </c>
      <c r="B2219" s="130">
        <v>1293.7700199999999</v>
      </c>
      <c r="C2219" s="125">
        <f t="shared" si="144"/>
        <v>-2.1220685982900278E-2</v>
      </c>
      <c r="D2219" s="128">
        <f t="shared" si="145"/>
        <v>-21220.685982900279</v>
      </c>
      <c r="E2219" s="128">
        <f t="shared" ca="1" si="146"/>
        <v>82254.158174250464</v>
      </c>
      <c r="F2219" s="124">
        <f t="shared" ca="1" si="147"/>
        <v>0.10983679084928388</v>
      </c>
      <c r="G2219" s="128"/>
      <c r="H2219" s="128"/>
      <c r="I2219" s="124"/>
      <c r="J2219" s="125"/>
      <c r="K2219" s="128"/>
    </row>
    <row r="2220" spans="1:11" x14ac:dyDescent="0.3">
      <c r="A2220" s="73">
        <v>40623</v>
      </c>
      <c r="B2220" s="130">
        <v>1298.380005</v>
      </c>
      <c r="C2220" s="125">
        <f t="shared" si="144"/>
        <v>-8.9685756033043296E-3</v>
      </c>
      <c r="D2220" s="128">
        <f t="shared" si="145"/>
        <v>-8968.575603304329</v>
      </c>
      <c r="E2220" s="128">
        <f t="shared" ca="1" si="146"/>
        <v>82254.158174250464</v>
      </c>
      <c r="F2220" s="124">
        <f t="shared" ca="1" si="147"/>
        <v>0.11189329397878378</v>
      </c>
      <c r="G2220" s="128"/>
      <c r="H2220" s="128"/>
      <c r="I2220" s="124"/>
      <c r="J2220" s="125"/>
      <c r="K2220" s="128"/>
    </row>
    <row r="2221" spans="1:11" x14ac:dyDescent="0.3">
      <c r="A2221" s="73">
        <v>40620</v>
      </c>
      <c r="B2221" s="130">
        <v>1279.209961</v>
      </c>
      <c r="C2221" s="125">
        <f t="shared" si="144"/>
        <v>-3.1745117691493907E-2</v>
      </c>
      <c r="D2221" s="128">
        <f t="shared" si="145"/>
        <v>-31745.117691493906</v>
      </c>
      <c r="E2221" s="128">
        <f t="shared" ca="1" si="146"/>
        <v>82254.158174250464</v>
      </c>
      <c r="F2221" s="124">
        <f t="shared" ca="1" si="147"/>
        <v>8.9458862910660297E-2</v>
      </c>
      <c r="G2221" s="128"/>
      <c r="H2221" s="128"/>
      <c r="I2221" s="124"/>
      <c r="J2221" s="125"/>
      <c r="K2221" s="128"/>
    </row>
    <row r="2222" spans="1:11" x14ac:dyDescent="0.3">
      <c r="A2222" s="73">
        <v>40619</v>
      </c>
      <c r="B2222" s="130">
        <v>1273.719971</v>
      </c>
      <c r="C2222" s="125">
        <f t="shared" si="144"/>
        <v>-4.3013742794652421E-2</v>
      </c>
      <c r="D2222" s="128">
        <f t="shared" si="145"/>
        <v>-43013.742794652419</v>
      </c>
      <c r="E2222" s="128">
        <f t="shared" ca="1" si="146"/>
        <v>82254.158174250464</v>
      </c>
      <c r="F2222" s="124">
        <f t="shared" ca="1" si="147"/>
        <v>9.2562172685799471E-2</v>
      </c>
      <c r="G2222" s="128"/>
      <c r="H2222" s="128"/>
      <c r="I2222" s="124"/>
      <c r="J2222" s="125"/>
      <c r="K2222" s="128"/>
    </row>
    <row r="2223" spans="1:11" x14ac:dyDescent="0.3">
      <c r="A2223" s="73">
        <v>40618</v>
      </c>
      <c r="B2223" s="130">
        <v>1256.880005</v>
      </c>
      <c r="C2223" s="125">
        <f t="shared" si="144"/>
        <v>-3.9405657366737401E-2</v>
      </c>
      <c r="D2223" s="128">
        <f t="shared" si="145"/>
        <v>-39405.657366737403</v>
      </c>
      <c r="E2223" s="128">
        <f t="shared" ca="1" si="146"/>
        <v>82254.158174250464</v>
      </c>
      <c r="F2223" s="124">
        <f t="shared" ca="1" si="147"/>
        <v>8.3610637980295444E-2</v>
      </c>
      <c r="G2223" s="128"/>
      <c r="H2223" s="128"/>
      <c r="I2223" s="124"/>
      <c r="J2223" s="125"/>
      <c r="K2223" s="128"/>
    </row>
    <row r="2224" spans="1:11" x14ac:dyDescent="0.3">
      <c r="A2224" s="73">
        <v>40617</v>
      </c>
      <c r="B2224" s="130">
        <v>1281.869995</v>
      </c>
      <c r="C2224" s="125">
        <f t="shared" si="144"/>
        <v>-1.872418288170985E-2</v>
      </c>
      <c r="D2224" s="128">
        <f t="shared" si="145"/>
        <v>-18724.18288170985</v>
      </c>
      <c r="E2224" s="128">
        <f t="shared" ca="1" si="146"/>
        <v>82254.158174250464</v>
      </c>
      <c r="F2224" s="124">
        <f t="shared" ca="1" si="147"/>
        <v>9.9534274619376806E-2</v>
      </c>
      <c r="G2224" s="128"/>
      <c r="H2224" s="128"/>
      <c r="I2224" s="124"/>
      <c r="J2224" s="125"/>
      <c r="K2224" s="128"/>
    </row>
    <row r="2225" spans="1:11" x14ac:dyDescent="0.3">
      <c r="A2225" s="73">
        <v>40616</v>
      </c>
      <c r="B2225" s="130">
        <v>1296.3900149999999</v>
      </c>
      <c r="C2225" s="125">
        <f t="shared" si="144"/>
        <v>-2.3228972343424803E-2</v>
      </c>
      <c r="D2225" s="128">
        <f t="shared" si="145"/>
        <v>-23228.972343424804</v>
      </c>
      <c r="E2225" s="128">
        <f t="shared" ca="1" si="146"/>
        <v>82254.158174250464</v>
      </c>
      <c r="F2225" s="124">
        <f t="shared" ca="1" si="147"/>
        <v>0.11162660100105248</v>
      </c>
      <c r="G2225" s="128"/>
      <c r="H2225" s="128"/>
      <c r="I2225" s="124"/>
      <c r="J2225" s="125"/>
      <c r="K2225" s="128"/>
    </row>
    <row r="2226" spans="1:11" x14ac:dyDescent="0.3">
      <c r="A2226" s="73">
        <v>40613</v>
      </c>
      <c r="B2226" s="130">
        <v>1304.280029</v>
      </c>
      <c r="C2226" s="125">
        <f t="shared" si="144"/>
        <v>-1.1819238067781734E-2</v>
      </c>
      <c r="D2226" s="128">
        <f t="shared" si="145"/>
        <v>-11819.238067781735</v>
      </c>
      <c r="E2226" s="128">
        <f t="shared" ca="1" si="146"/>
        <v>82254.158174250464</v>
      </c>
      <c r="F2226" s="124">
        <f t="shared" ca="1" si="147"/>
        <v>0.12490303492247978</v>
      </c>
      <c r="G2226" s="128"/>
      <c r="H2226" s="128"/>
      <c r="I2226" s="124"/>
      <c r="J2226" s="125"/>
      <c r="K2226" s="128"/>
    </row>
    <row r="2227" spans="1:11" x14ac:dyDescent="0.3">
      <c r="A2227" s="73">
        <v>40612</v>
      </c>
      <c r="B2227" s="130">
        <v>1295.1099850000001</v>
      </c>
      <c r="C2227" s="125">
        <f t="shared" si="144"/>
        <v>-8.4143566357434141E-3</v>
      </c>
      <c r="D2227" s="128">
        <f t="shared" si="145"/>
        <v>-8414.3566357434138</v>
      </c>
      <c r="E2227" s="128">
        <f t="shared" ca="1" si="146"/>
        <v>82254.158174250464</v>
      </c>
      <c r="F2227" s="124">
        <f t="shared" ca="1" si="147"/>
        <v>0.12568336976051175</v>
      </c>
      <c r="G2227" s="128"/>
      <c r="H2227" s="128"/>
      <c r="I2227" s="124"/>
      <c r="J2227" s="125"/>
      <c r="K2227" s="128"/>
    </row>
    <row r="2228" spans="1:11" x14ac:dyDescent="0.3">
      <c r="A2228" s="73">
        <v>40611</v>
      </c>
      <c r="B2228" s="130">
        <v>1320.0200199999999</v>
      </c>
      <c r="C2228" s="125">
        <f t="shared" si="144"/>
        <v>9.6527426712054165E-3</v>
      </c>
      <c r="D2228" s="128">
        <f t="shared" si="145"/>
        <v>9652.7426712054166</v>
      </c>
      <c r="E2228" s="128">
        <f t="shared" ca="1" si="146"/>
        <v>82254.158174250464</v>
      </c>
      <c r="F2228" s="124">
        <f t="shared" ca="1" si="147"/>
        <v>0.14785348696817779</v>
      </c>
      <c r="G2228" s="128"/>
      <c r="H2228" s="128"/>
      <c r="I2228" s="124"/>
      <c r="J2228" s="125"/>
      <c r="K2228" s="128"/>
    </row>
    <row r="2229" spans="1:11" x14ac:dyDescent="0.3">
      <c r="A2229" s="73">
        <v>40610</v>
      </c>
      <c r="B2229" s="130">
        <v>1321.8199460000001</v>
      </c>
      <c r="C2229" s="125">
        <f t="shared" si="144"/>
        <v>4.8500922019669712E-3</v>
      </c>
      <c r="D2229" s="128">
        <f t="shared" si="145"/>
        <v>4850.0922019669715</v>
      </c>
      <c r="E2229" s="128">
        <f t="shared" ca="1" si="146"/>
        <v>82254.158174250464</v>
      </c>
      <c r="F2229" s="124">
        <f t="shared" ca="1" si="147"/>
        <v>0.14916883214954124</v>
      </c>
      <c r="G2229" s="128"/>
      <c r="H2229" s="128"/>
      <c r="I2229" s="124"/>
      <c r="J2229" s="125"/>
      <c r="K2229" s="128"/>
    </row>
    <row r="2230" spans="1:11" x14ac:dyDescent="0.3">
      <c r="A2230" s="73">
        <v>40609</v>
      </c>
      <c r="B2230" s="130">
        <v>1310.130005</v>
      </c>
      <c r="C2230" s="125">
        <f t="shared" si="144"/>
        <v>-2.4482323106437609E-2</v>
      </c>
      <c r="D2230" s="128">
        <f t="shared" si="145"/>
        <v>-24482.323106437609</v>
      </c>
      <c r="E2230" s="128">
        <f t="shared" ca="1" si="146"/>
        <v>82254.158174250464</v>
      </c>
      <c r="F2230" s="124">
        <f t="shared" ca="1" si="147"/>
        <v>0.14360910096292501</v>
      </c>
      <c r="G2230" s="128"/>
      <c r="H2230" s="128"/>
      <c r="I2230" s="124"/>
      <c r="J2230" s="125"/>
      <c r="K2230" s="128"/>
    </row>
    <row r="2231" spans="1:11" x14ac:dyDescent="0.3">
      <c r="A2231" s="73">
        <v>40606</v>
      </c>
      <c r="B2231" s="130">
        <v>1321.150024</v>
      </c>
      <c r="C2231" s="125">
        <f t="shared" si="144"/>
        <v>-1.438346592010975E-2</v>
      </c>
      <c r="D2231" s="128">
        <f t="shared" si="145"/>
        <v>-14383.465920109751</v>
      </c>
      <c r="E2231" s="128">
        <f t="shared" ca="1" si="146"/>
        <v>82254.158174250464</v>
      </c>
      <c r="F2231" s="124">
        <f t="shared" ca="1" si="147"/>
        <v>0.15844629818393496</v>
      </c>
      <c r="G2231" s="128"/>
      <c r="H2231" s="128"/>
      <c r="I2231" s="124"/>
      <c r="J2231" s="125"/>
      <c r="K2231" s="128"/>
    </row>
    <row r="2232" spans="1:11" x14ac:dyDescent="0.3">
      <c r="A2232" s="73">
        <v>40605</v>
      </c>
      <c r="B2232" s="130">
        <v>1330.969971</v>
      </c>
      <c r="C2232" s="125">
        <f t="shared" si="144"/>
        <v>-4.0035135418087231E-3</v>
      </c>
      <c r="D2232" s="128">
        <f t="shared" si="145"/>
        <v>-4003.5135418087229</v>
      </c>
      <c r="E2232" s="128">
        <f t="shared" ca="1" si="146"/>
        <v>82254.158174250464</v>
      </c>
      <c r="F2232" s="124">
        <f t="shared" ca="1" si="147"/>
        <v>0.16905574967061932</v>
      </c>
      <c r="G2232" s="128"/>
      <c r="H2232" s="128"/>
      <c r="I2232" s="124"/>
      <c r="J2232" s="125"/>
      <c r="K2232" s="128"/>
    </row>
    <row r="2233" spans="1:11" x14ac:dyDescent="0.3">
      <c r="A2233" s="73">
        <v>40604</v>
      </c>
      <c r="B2233" s="130">
        <v>1308.4399410000001</v>
      </c>
      <c r="C2233" s="125">
        <f t="shared" si="144"/>
        <v>-1.4736386663229961E-2</v>
      </c>
      <c r="D2233" s="128">
        <f t="shared" si="145"/>
        <v>-14736.386663229961</v>
      </c>
      <c r="E2233" s="128">
        <f t="shared" ca="1" si="146"/>
        <v>82254.158174250464</v>
      </c>
      <c r="F2233" s="124">
        <f t="shared" ca="1" si="147"/>
        <v>0.14906472056219489</v>
      </c>
      <c r="G2233" s="128"/>
      <c r="H2233" s="128"/>
      <c r="I2233" s="124"/>
      <c r="J2233" s="125"/>
      <c r="K2233" s="128"/>
    </row>
    <row r="2234" spans="1:11" x14ac:dyDescent="0.3">
      <c r="A2234" s="73">
        <v>40603</v>
      </c>
      <c r="B2234" s="130">
        <v>1306.329956</v>
      </c>
      <c r="C2234" s="125">
        <f t="shared" si="144"/>
        <v>-1.9507318852374222E-2</v>
      </c>
      <c r="D2234" s="128">
        <f t="shared" si="145"/>
        <v>-19507.318852374221</v>
      </c>
      <c r="E2234" s="128">
        <f t="shared" ca="1" si="146"/>
        <v>82254.158174250464</v>
      </c>
      <c r="F2234" s="124">
        <f t="shared" ca="1" si="147"/>
        <v>0.16328128955818721</v>
      </c>
      <c r="G2234" s="128"/>
      <c r="H2234" s="128"/>
      <c r="I2234" s="124"/>
      <c r="J2234" s="125"/>
      <c r="K2234" s="128"/>
    </row>
    <row r="2235" spans="1:11" x14ac:dyDescent="0.3">
      <c r="A2235" s="73">
        <v>40602</v>
      </c>
      <c r="B2235" s="130">
        <v>1327.219971</v>
      </c>
      <c r="C2235" s="125">
        <f t="shared" si="144"/>
        <v>-1.4520956740395885E-3</v>
      </c>
      <c r="D2235" s="128">
        <f t="shared" si="145"/>
        <v>-1452.0956740395884</v>
      </c>
      <c r="E2235" s="128">
        <f t="shared" ca="1" si="146"/>
        <v>82254.158174250464</v>
      </c>
      <c r="F2235" s="124">
        <f t="shared" ca="1" si="147"/>
        <v>0.18629941699007202</v>
      </c>
      <c r="G2235" s="128"/>
      <c r="H2235" s="128"/>
      <c r="I2235" s="124"/>
      <c r="J2235" s="125"/>
      <c r="K2235" s="128"/>
    </row>
    <row r="2236" spans="1:11" x14ac:dyDescent="0.3">
      <c r="A2236" s="73">
        <v>40599</v>
      </c>
      <c r="B2236" s="130">
        <v>1319.880005</v>
      </c>
      <c r="C2236" s="125">
        <f t="shared" si="144"/>
        <v>-1.5054354872470199E-3</v>
      </c>
      <c r="D2236" s="128">
        <f t="shared" si="145"/>
        <v>-1505.4354872470199</v>
      </c>
      <c r="E2236" s="128">
        <f t="shared" ca="1" si="146"/>
        <v>82254.158174250464</v>
      </c>
      <c r="F2236" s="124">
        <f t="shared" ca="1" si="147"/>
        <v>0.18024513360833505</v>
      </c>
      <c r="G2236" s="128"/>
      <c r="H2236" s="128"/>
      <c r="I2236" s="124"/>
      <c r="J2236" s="125"/>
      <c r="K2236" s="128"/>
    </row>
    <row r="2237" spans="1:11" x14ac:dyDescent="0.3">
      <c r="A2237" s="73">
        <v>40598</v>
      </c>
      <c r="B2237" s="130">
        <v>1306.099976</v>
      </c>
      <c r="C2237" s="125">
        <f t="shared" si="144"/>
        <v>-1.1189531936324548E-2</v>
      </c>
      <c r="D2237" s="128">
        <f t="shared" si="145"/>
        <v>-11189.531936324549</v>
      </c>
      <c r="E2237" s="128">
        <f t="shared" ca="1" si="146"/>
        <v>82254.158174250464</v>
      </c>
      <c r="F2237" s="124">
        <f t="shared" ca="1" si="147"/>
        <v>0.17064472098945438</v>
      </c>
      <c r="G2237" s="128"/>
      <c r="H2237" s="128"/>
      <c r="I2237" s="124"/>
      <c r="J2237" s="125"/>
      <c r="K2237" s="128"/>
    </row>
    <row r="2238" spans="1:11" x14ac:dyDescent="0.3">
      <c r="A2238" s="73">
        <v>40597</v>
      </c>
      <c r="B2238" s="130">
        <v>1307.400024</v>
      </c>
      <c r="C2238" s="125">
        <f t="shared" si="144"/>
        <v>-1.2962638969614693E-2</v>
      </c>
      <c r="D2238" s="128">
        <f t="shared" si="145"/>
        <v>-12962.638969614693</v>
      </c>
      <c r="E2238" s="128">
        <f t="shared" ca="1" si="146"/>
        <v>82254.158174250464</v>
      </c>
      <c r="F2238" s="124">
        <f t="shared" ca="1" si="147"/>
        <v>0.18371378268444061</v>
      </c>
      <c r="G2238" s="128"/>
      <c r="H2238" s="128"/>
      <c r="I2238" s="124"/>
      <c r="J2238" s="125"/>
      <c r="K2238" s="128"/>
    </row>
    <row r="2239" spans="1:11" x14ac:dyDescent="0.3">
      <c r="A2239" s="73">
        <v>40596</v>
      </c>
      <c r="B2239" s="130">
        <v>1315.4399410000001</v>
      </c>
      <c r="C2239" s="125">
        <f t="shared" si="144"/>
        <v>-2.7368999400263494E-3</v>
      </c>
      <c r="D2239" s="128">
        <f t="shared" si="145"/>
        <v>-2736.8999400263492</v>
      </c>
      <c r="E2239" s="128">
        <f t="shared" ca="1" si="146"/>
        <v>82254.158174250464</v>
      </c>
      <c r="F2239" s="124">
        <f t="shared" ca="1" si="147"/>
        <v>0.19266688248440178</v>
      </c>
      <c r="G2239" s="128"/>
      <c r="H2239" s="128"/>
      <c r="I2239" s="124"/>
      <c r="J2239" s="125"/>
      <c r="K2239" s="128"/>
    </row>
    <row r="2240" spans="1:11" x14ac:dyDescent="0.3">
      <c r="A2240" s="73">
        <v>40592</v>
      </c>
      <c r="B2240" s="130">
        <v>1343.01001</v>
      </c>
      <c r="C2240" s="125">
        <f t="shared" si="144"/>
        <v>2.4518079689511918E-2</v>
      </c>
      <c r="D2240" s="128">
        <f t="shared" si="145"/>
        <v>24518.079689511917</v>
      </c>
      <c r="E2240" s="128">
        <f t="shared" ca="1" si="146"/>
        <v>82254.158174250464</v>
      </c>
      <c r="F2240" s="124">
        <f t="shared" ca="1" si="147"/>
        <v>0.21512976561769181</v>
      </c>
      <c r="G2240" s="128"/>
      <c r="H2240" s="128"/>
      <c r="I2240" s="124"/>
      <c r="J2240" s="125"/>
      <c r="K2240" s="128"/>
    </row>
    <row r="2241" spans="1:11" x14ac:dyDescent="0.3">
      <c r="A2241" s="73">
        <v>40591</v>
      </c>
      <c r="B2241" s="130">
        <v>1340.4300539999999</v>
      </c>
      <c r="C2241" s="125">
        <f t="shared" si="144"/>
        <v>2.5499256837259621E-2</v>
      </c>
      <c r="D2241" s="128">
        <f t="shared" si="145"/>
        <v>25499.256837259622</v>
      </c>
      <c r="E2241" s="128">
        <f t="shared" ca="1" si="146"/>
        <v>82254.158174250464</v>
      </c>
      <c r="F2241" s="124">
        <f t="shared" ca="1" si="147"/>
        <v>0.22458439922348394</v>
      </c>
      <c r="G2241" s="128"/>
      <c r="H2241" s="128"/>
      <c r="I2241" s="124"/>
      <c r="J2241" s="125"/>
      <c r="K2241" s="128"/>
    </row>
    <row r="2242" spans="1:11" x14ac:dyDescent="0.3">
      <c r="A2242" s="73">
        <v>40590</v>
      </c>
      <c r="B2242" s="130">
        <v>1336.3199460000001</v>
      </c>
      <c r="C2242" s="125">
        <f t="shared" si="144"/>
        <v>2.476163606812154E-2</v>
      </c>
      <c r="D2242" s="128">
        <f t="shared" si="145"/>
        <v>24761.636068121541</v>
      </c>
      <c r="E2242" s="128">
        <f t="shared" ca="1" si="146"/>
        <v>82254.158174250464</v>
      </c>
      <c r="F2242" s="124">
        <f t="shared" ca="1" si="147"/>
        <v>0.20605403736379602</v>
      </c>
      <c r="G2242" s="128"/>
      <c r="H2242" s="128"/>
      <c r="I2242" s="124"/>
      <c r="J2242" s="125"/>
      <c r="K2242" s="128"/>
    </row>
    <row r="2243" spans="1:11" x14ac:dyDescent="0.3">
      <c r="A2243" s="73">
        <v>40589</v>
      </c>
      <c r="B2243" s="130">
        <v>1328.01001</v>
      </c>
      <c r="C2243" s="125">
        <f t="shared" si="144"/>
        <v>1.5616549936113611E-2</v>
      </c>
      <c r="D2243" s="128">
        <f t="shared" si="145"/>
        <v>15616.54993611361</v>
      </c>
      <c r="E2243" s="128">
        <f t="shared" ca="1" si="146"/>
        <v>82254.158174250464</v>
      </c>
      <c r="F2243" s="124">
        <f t="shared" ca="1" si="147"/>
        <v>0.1973006458151334</v>
      </c>
      <c r="G2243" s="128"/>
      <c r="H2243" s="128"/>
      <c r="I2243" s="124"/>
      <c r="J2243" s="125"/>
      <c r="K2243" s="128"/>
    </row>
    <row r="2244" spans="1:11" x14ac:dyDescent="0.3">
      <c r="A2244" s="73">
        <v>40588</v>
      </c>
      <c r="B2244" s="130">
        <v>1332.3199460000001</v>
      </c>
      <c r="C2244" s="125">
        <f t="shared" si="144"/>
        <v>3.5921959987878171E-2</v>
      </c>
      <c r="D2244" s="128">
        <f t="shared" si="145"/>
        <v>35921.959987878174</v>
      </c>
      <c r="E2244" s="128">
        <f t="shared" ca="1" si="146"/>
        <v>82254.158174250464</v>
      </c>
      <c r="F2244" s="124">
        <f t="shared" ca="1" si="147"/>
        <v>0.20381291709961613</v>
      </c>
      <c r="G2244" s="128"/>
      <c r="H2244" s="128"/>
      <c r="I2244" s="124"/>
      <c r="J2244" s="125"/>
      <c r="K2244" s="128"/>
    </row>
    <row r="2245" spans="1:11" x14ac:dyDescent="0.3">
      <c r="A2245" s="73">
        <v>40585</v>
      </c>
      <c r="B2245" s="130">
        <v>1329.150024</v>
      </c>
      <c r="C2245" s="125">
        <f t="shared" si="144"/>
        <v>4.1376168894487142E-2</v>
      </c>
      <c r="D2245" s="128">
        <f t="shared" si="145"/>
        <v>41376.168894487142</v>
      </c>
      <c r="E2245" s="128">
        <f t="shared" ca="1" si="146"/>
        <v>82254.158174250464</v>
      </c>
      <c r="F2245" s="124">
        <f t="shared" ca="1" si="147"/>
        <v>0.20885668335115937</v>
      </c>
      <c r="G2245" s="128"/>
      <c r="H2245" s="128"/>
      <c r="I2245" s="124"/>
      <c r="J2245" s="125"/>
      <c r="K2245" s="128"/>
    </row>
    <row r="2246" spans="1:11" x14ac:dyDescent="0.3">
      <c r="A2246" s="73">
        <v>40584</v>
      </c>
      <c r="B2246" s="130">
        <v>1321.869995</v>
      </c>
      <c r="C2246" s="125">
        <f t="shared" si="144"/>
        <v>1.718296884271675E-2</v>
      </c>
      <c r="D2246" s="128">
        <f t="shared" si="145"/>
        <v>17182.968842716749</v>
      </c>
      <c r="E2246" s="128">
        <f t="shared" ca="1" si="146"/>
        <v>82254.158174250464</v>
      </c>
      <c r="F2246" s="124">
        <f t="shared" ca="1" si="147"/>
        <v>0.20733055160580949</v>
      </c>
      <c r="G2246" s="128"/>
      <c r="H2246" s="128"/>
      <c r="I2246" s="124"/>
      <c r="J2246" s="125"/>
      <c r="K2246" s="128"/>
    </row>
    <row r="2247" spans="1:11" x14ac:dyDescent="0.3">
      <c r="A2247" s="73">
        <v>40583</v>
      </c>
      <c r="B2247" s="130">
        <v>1320.880005</v>
      </c>
      <c r="C2247" s="125">
        <f t="shared" si="144"/>
        <v>1.8702328271356095E-2</v>
      </c>
      <c r="D2247" s="128">
        <f t="shared" si="145"/>
        <v>18702.328271356095</v>
      </c>
      <c r="E2247" s="128">
        <f t="shared" ca="1" si="146"/>
        <v>82254.158174250464</v>
      </c>
      <c r="F2247" s="124">
        <f t="shared" ca="1" si="147"/>
        <v>0.22814292077114184</v>
      </c>
      <c r="G2247" s="128"/>
      <c r="H2247" s="128"/>
      <c r="I2247" s="124"/>
      <c r="J2247" s="125"/>
      <c r="K2247" s="128"/>
    </row>
    <row r="2248" spans="1:11" x14ac:dyDescent="0.3">
      <c r="A2248" s="73">
        <v>40582</v>
      </c>
      <c r="B2248" s="130">
        <v>1324.5699460000001</v>
      </c>
      <c r="C2248" s="125">
        <f t="shared" ref="C2248:C2311" si="148">B2248/B2258-1</f>
        <v>2.5859981260212495E-2</v>
      </c>
      <c r="D2248" s="128">
        <f t="shared" ref="D2248:D2311" si="149">C2248*$B$5</f>
        <v>25859.981260212495</v>
      </c>
      <c r="E2248" s="128">
        <f t="shared" ref="E2248:E2311" ca="1" si="150">ABS(_xlfn.PERCENTILE.INC(OFFSET(D2248,0,0,Window),1-VaRLevel))</f>
        <v>82254.158174250464</v>
      </c>
      <c r="F2248" s="124">
        <f t="shared" ca="1" si="147"/>
        <v>0.22819362765548901</v>
      </c>
      <c r="G2248" s="128"/>
      <c r="H2248" s="128"/>
      <c r="I2248" s="124"/>
      <c r="J2248" s="125"/>
      <c r="K2248" s="128"/>
    </row>
    <row r="2249" spans="1:11" x14ac:dyDescent="0.3">
      <c r="A2249" s="73">
        <v>40581</v>
      </c>
      <c r="B2249" s="130">
        <v>1319.0500489999999</v>
      </c>
      <c r="C2249" s="125">
        <f t="shared" si="148"/>
        <v>2.1854051426232202E-2</v>
      </c>
      <c r="D2249" s="128">
        <f t="shared" si="149"/>
        <v>21854.051426232203</v>
      </c>
      <c r="E2249" s="128">
        <f t="shared" ca="1" si="150"/>
        <v>82254.158174250464</v>
      </c>
      <c r="F2249" s="124">
        <f t="shared" ref="F2249:F2312" ca="1" si="151">B2249/OFFSET(B2249,250,0)-1</f>
        <v>0.23491526576860844</v>
      </c>
      <c r="G2249" s="128"/>
      <c r="H2249" s="128"/>
      <c r="I2249" s="124"/>
      <c r="J2249" s="125"/>
      <c r="K2249" s="128"/>
    </row>
    <row r="2250" spans="1:11" x14ac:dyDescent="0.3">
      <c r="A2250" s="73">
        <v>40578</v>
      </c>
      <c r="B2250" s="130">
        <v>1310.869995</v>
      </c>
      <c r="C2250" s="125">
        <f t="shared" si="148"/>
        <v>2.1443892558268285E-2</v>
      </c>
      <c r="D2250" s="128">
        <f t="shared" si="149"/>
        <v>21443.892558268286</v>
      </c>
      <c r="E2250" s="128">
        <f t="shared" ca="1" si="150"/>
        <v>82254.158174250464</v>
      </c>
      <c r="F2250" s="124">
        <f t="shared" ca="1" si="151"/>
        <v>0.22451702958343556</v>
      </c>
      <c r="G2250" s="128"/>
      <c r="H2250" s="128"/>
      <c r="I2250" s="124"/>
      <c r="J2250" s="125"/>
      <c r="K2250" s="128"/>
    </row>
    <row r="2251" spans="1:11" x14ac:dyDescent="0.3">
      <c r="A2251" s="73">
        <v>40577</v>
      </c>
      <c r="B2251" s="130">
        <v>1307.099976</v>
      </c>
      <c r="C2251" s="125">
        <f t="shared" si="148"/>
        <v>2.0964464866789045E-2</v>
      </c>
      <c r="D2251" s="128">
        <f t="shared" si="149"/>
        <v>20964.464866789047</v>
      </c>
      <c r="E2251" s="128">
        <f t="shared" ca="1" si="150"/>
        <v>82254.158174250464</v>
      </c>
      <c r="F2251" s="124">
        <f t="shared" ca="1" si="151"/>
        <v>0.23691730072598083</v>
      </c>
      <c r="G2251" s="128"/>
      <c r="H2251" s="128"/>
      <c r="I2251" s="124"/>
      <c r="J2251" s="125"/>
      <c r="K2251" s="128"/>
    </row>
    <row r="2252" spans="1:11" x14ac:dyDescent="0.3">
      <c r="A2252" s="73">
        <v>40576</v>
      </c>
      <c r="B2252" s="130">
        <v>1304.030029</v>
      </c>
      <c r="C2252" s="125">
        <f t="shared" si="148"/>
        <v>1.7247553857578923E-2</v>
      </c>
      <c r="D2252" s="128">
        <f t="shared" si="149"/>
        <v>17247.553857578925</v>
      </c>
      <c r="E2252" s="128">
        <f t="shared" ca="1" si="150"/>
        <v>82254.158174250464</v>
      </c>
      <c r="F2252" s="124">
        <f t="shared" ca="1" si="151"/>
        <v>0.22307478138175374</v>
      </c>
      <c r="G2252" s="128"/>
      <c r="H2252" s="128"/>
      <c r="I2252" s="124"/>
      <c r="J2252" s="125"/>
      <c r="K2252" s="128"/>
    </row>
    <row r="2253" spans="1:11" x14ac:dyDescent="0.3">
      <c r="A2253" s="73">
        <v>40575</v>
      </c>
      <c r="B2253" s="130">
        <v>1307.589966</v>
      </c>
      <c r="C2253" s="125">
        <f t="shared" si="148"/>
        <v>9.7063719524583814E-3</v>
      </c>
      <c r="D2253" s="128">
        <f t="shared" si="149"/>
        <v>9706.3719524583812</v>
      </c>
      <c r="E2253" s="128">
        <f t="shared" ca="1" si="150"/>
        <v>82254.158174250464</v>
      </c>
      <c r="F2253" s="124">
        <f t="shared" ca="1" si="151"/>
        <v>0.22996678090649292</v>
      </c>
      <c r="G2253" s="128"/>
      <c r="H2253" s="128"/>
      <c r="I2253" s="124"/>
      <c r="J2253" s="125"/>
      <c r="K2253" s="128"/>
    </row>
    <row r="2254" spans="1:11" x14ac:dyDescent="0.3">
      <c r="A2254" s="73">
        <v>40574</v>
      </c>
      <c r="B2254" s="130">
        <v>1286.119995</v>
      </c>
      <c r="C2254" s="125">
        <f t="shared" si="148"/>
        <v>-5.5055481233611259E-3</v>
      </c>
      <c r="D2254" s="128">
        <f t="shared" si="149"/>
        <v>-5505.5481233611263</v>
      </c>
      <c r="E2254" s="128">
        <f t="shared" ca="1" si="150"/>
        <v>82254.158174250464</v>
      </c>
      <c r="F2254" s="124">
        <f t="shared" ca="1" si="151"/>
        <v>0.17209824384765149</v>
      </c>
      <c r="G2254" s="128"/>
      <c r="H2254" s="128"/>
      <c r="I2254" s="124"/>
      <c r="J2254" s="125"/>
      <c r="K2254" s="128"/>
    </row>
    <row r="2255" spans="1:11" x14ac:dyDescent="0.3">
      <c r="A2255" s="73">
        <v>40571</v>
      </c>
      <c r="B2255" s="130">
        <v>1276.339966</v>
      </c>
      <c r="C2255" s="125">
        <f t="shared" si="148"/>
        <v>-5.7799307831687408E-3</v>
      </c>
      <c r="D2255" s="128">
        <f t="shared" si="149"/>
        <v>-5779.9307831687411</v>
      </c>
      <c r="E2255" s="128">
        <f t="shared" ca="1" si="150"/>
        <v>82254.158174250464</v>
      </c>
      <c r="F2255" s="124">
        <f t="shared" ca="1" si="151"/>
        <v>0.15681763084884892</v>
      </c>
      <c r="G2255" s="128"/>
      <c r="H2255" s="128"/>
      <c r="I2255" s="124"/>
      <c r="J2255" s="125"/>
      <c r="K2255" s="128"/>
    </row>
    <row r="2256" spans="1:11" x14ac:dyDescent="0.3">
      <c r="A2256" s="73">
        <v>40570</v>
      </c>
      <c r="B2256" s="130">
        <v>1299.540039</v>
      </c>
      <c r="C2256" s="125">
        <f t="shared" si="148"/>
        <v>1.0560265025234328E-2</v>
      </c>
      <c r="D2256" s="128">
        <f t="shared" si="149"/>
        <v>10560.265025234328</v>
      </c>
      <c r="E2256" s="128">
        <f t="shared" ca="1" si="150"/>
        <v>82254.158174250464</v>
      </c>
      <c r="F2256" s="124">
        <f t="shared" ca="1" si="151"/>
        <v>0.19312526684452713</v>
      </c>
      <c r="G2256" s="128"/>
      <c r="H2256" s="128"/>
      <c r="I2256" s="124"/>
      <c r="J2256" s="125"/>
      <c r="K2256" s="128"/>
    </row>
    <row r="2257" spans="1:11" x14ac:dyDescent="0.3">
      <c r="A2257" s="73">
        <v>40569</v>
      </c>
      <c r="B2257" s="130">
        <v>1296.630005</v>
      </c>
      <c r="C2257" s="125">
        <f t="shared" si="148"/>
        <v>1.7379657073938404E-2</v>
      </c>
      <c r="D2257" s="128">
        <f t="shared" si="149"/>
        <v>17379.657073938404</v>
      </c>
      <c r="E2257" s="128">
        <f t="shared" ca="1" si="150"/>
        <v>82254.158174250464</v>
      </c>
      <c r="F2257" s="124">
        <f t="shared" ca="1" si="151"/>
        <v>0.20743666462158661</v>
      </c>
      <c r="G2257" s="128"/>
      <c r="H2257" s="128"/>
      <c r="I2257" s="124"/>
      <c r="J2257" s="125"/>
      <c r="K2257" s="128"/>
    </row>
    <row r="2258" spans="1:11" x14ac:dyDescent="0.3">
      <c r="A2258" s="73">
        <v>40568</v>
      </c>
      <c r="B2258" s="130">
        <v>1291.1800539999999</v>
      </c>
      <c r="C2258" s="125">
        <f t="shared" si="148"/>
        <v>1.6877380586729718E-2</v>
      </c>
      <c r="D2258" s="128">
        <f t="shared" si="149"/>
        <v>16877.380586729716</v>
      </c>
      <c r="E2258" s="128">
        <f t="shared" ca="1" si="150"/>
        <v>82254.158174250464</v>
      </c>
      <c r="F2258" s="124">
        <f t="shared" ca="1" si="151"/>
        <v>0.19054338697338169</v>
      </c>
      <c r="G2258" s="128"/>
      <c r="H2258" s="128"/>
      <c r="I2258" s="124"/>
      <c r="J2258" s="125"/>
      <c r="K2258" s="128"/>
    </row>
    <row r="2259" spans="1:11" x14ac:dyDescent="0.3">
      <c r="A2259" s="73">
        <v>40567</v>
      </c>
      <c r="B2259" s="130">
        <v>1290.839966</v>
      </c>
      <c r="C2259" s="125">
        <f t="shared" si="148"/>
        <v>1.52103546991742E-2</v>
      </c>
      <c r="D2259" s="128">
        <f t="shared" si="149"/>
        <v>15210.354699174201</v>
      </c>
      <c r="E2259" s="128">
        <f t="shared" ca="1" si="150"/>
        <v>82254.158174250464</v>
      </c>
      <c r="F2259" s="124">
        <f t="shared" ca="1" si="151"/>
        <v>0.17616397813211848</v>
      </c>
      <c r="G2259" s="128"/>
      <c r="H2259" s="128"/>
      <c r="I2259" s="124"/>
      <c r="J2259" s="125"/>
      <c r="K2259" s="128"/>
    </row>
    <row r="2260" spans="1:11" x14ac:dyDescent="0.3">
      <c r="A2260" s="73">
        <v>40564</v>
      </c>
      <c r="B2260" s="130">
        <v>1283.349976</v>
      </c>
      <c r="C2260" s="125">
        <f t="shared" si="148"/>
        <v>7.4577070918750987E-3</v>
      </c>
      <c r="D2260" s="128">
        <f t="shared" si="149"/>
        <v>7457.7070918750987</v>
      </c>
      <c r="E2260" s="128">
        <f t="shared" ca="1" si="150"/>
        <v>82254.158174250464</v>
      </c>
      <c r="F2260" s="124">
        <f t="shared" ca="1" si="151"/>
        <v>0.17504594000748841</v>
      </c>
      <c r="G2260" s="128"/>
      <c r="H2260" s="128"/>
      <c r="I2260" s="124"/>
      <c r="J2260" s="125"/>
      <c r="K2260" s="128"/>
    </row>
    <row r="2261" spans="1:11" x14ac:dyDescent="0.3">
      <c r="A2261" s="73">
        <v>40563</v>
      </c>
      <c r="B2261" s="130">
        <v>1280.26001</v>
      </c>
      <c r="C2261" s="125">
        <f t="shared" si="148"/>
        <v>2.8983759705738521E-3</v>
      </c>
      <c r="D2261" s="128">
        <f t="shared" si="149"/>
        <v>2898.3759705738521</v>
      </c>
      <c r="E2261" s="128">
        <f t="shared" ca="1" si="150"/>
        <v>82254.158174250464</v>
      </c>
      <c r="F2261" s="124">
        <f t="shared" ca="1" si="151"/>
        <v>0.1672896808371771</v>
      </c>
      <c r="G2261" s="128"/>
      <c r="H2261" s="128"/>
      <c r="I2261" s="124"/>
      <c r="J2261" s="125"/>
      <c r="K2261" s="128"/>
    </row>
    <row r="2262" spans="1:11" x14ac:dyDescent="0.3">
      <c r="A2262" s="73">
        <v>40562</v>
      </c>
      <c r="B2262" s="130">
        <v>1281.920044</v>
      </c>
      <c r="C2262" s="125">
        <f t="shared" si="148"/>
        <v>9.2269669753750616E-3</v>
      </c>
      <c r="D2262" s="128">
        <f t="shared" si="149"/>
        <v>9226.9669753750622</v>
      </c>
      <c r="E2262" s="128">
        <f t="shared" ca="1" si="150"/>
        <v>82254.158174250464</v>
      </c>
      <c r="F2262" s="124">
        <f t="shared" ca="1" si="151"/>
        <v>0.17417750444990188</v>
      </c>
      <c r="G2262" s="128"/>
      <c r="H2262" s="128"/>
      <c r="I2262" s="124"/>
      <c r="J2262" s="125"/>
      <c r="K2262" s="128"/>
    </row>
    <row r="2263" spans="1:11" x14ac:dyDescent="0.3">
      <c r="A2263" s="73">
        <v>40561</v>
      </c>
      <c r="B2263" s="130">
        <v>1295.0200199999999</v>
      </c>
      <c r="C2263" s="125">
        <f t="shared" si="148"/>
        <v>1.820156548311358E-2</v>
      </c>
      <c r="D2263" s="128">
        <f t="shared" si="149"/>
        <v>18201.56548311358</v>
      </c>
      <c r="E2263" s="128">
        <f t="shared" ca="1" si="150"/>
        <v>82254.158174250464</v>
      </c>
      <c r="F2263" s="124">
        <f t="shared" ca="1" si="151"/>
        <v>0.1599133376310069</v>
      </c>
      <c r="G2263" s="128"/>
      <c r="H2263" s="128"/>
      <c r="I2263" s="124"/>
      <c r="J2263" s="125"/>
      <c r="K2263" s="128"/>
    </row>
    <row r="2264" spans="1:11" x14ac:dyDescent="0.3">
      <c r="A2264" s="73">
        <v>40557</v>
      </c>
      <c r="B2264" s="130">
        <v>1293.23999</v>
      </c>
      <c r="C2264" s="125">
        <f t="shared" si="148"/>
        <v>2.8306967475108635E-2</v>
      </c>
      <c r="D2264" s="128">
        <f t="shared" si="149"/>
        <v>28306.967475108635</v>
      </c>
      <c r="E2264" s="128">
        <f t="shared" ca="1" si="150"/>
        <v>82254.158174250464</v>
      </c>
      <c r="F2264" s="124">
        <f t="shared" ca="1" si="151"/>
        <v>0.1363747721357631</v>
      </c>
      <c r="G2264" s="128"/>
      <c r="H2264" s="128"/>
      <c r="I2264" s="124"/>
      <c r="J2264" s="125"/>
      <c r="K2264" s="128"/>
    </row>
    <row r="2265" spans="1:11" x14ac:dyDescent="0.3">
      <c r="A2265" s="73">
        <v>40556</v>
      </c>
      <c r="B2265" s="130">
        <v>1283.76001</v>
      </c>
      <c r="C2265" s="125">
        <f t="shared" si="148"/>
        <v>2.0574303508385849E-2</v>
      </c>
      <c r="D2265" s="128">
        <f t="shared" si="149"/>
        <v>20574.303508385849</v>
      </c>
      <c r="E2265" s="128">
        <f t="shared" ca="1" si="150"/>
        <v>82254.158174250464</v>
      </c>
      <c r="F2265" s="124">
        <f t="shared" ca="1" si="151"/>
        <v>0.11608985361344848</v>
      </c>
      <c r="G2265" s="128"/>
      <c r="H2265" s="128"/>
      <c r="I2265" s="124"/>
      <c r="J2265" s="125"/>
      <c r="K2265" s="128"/>
    </row>
    <row r="2266" spans="1:11" x14ac:dyDescent="0.3">
      <c r="A2266" s="73">
        <v>40555</v>
      </c>
      <c r="B2266" s="130">
        <v>1285.959961</v>
      </c>
      <c r="C2266" s="125">
        <f t="shared" si="148"/>
        <v>2.0781351821223426E-2</v>
      </c>
      <c r="D2266" s="128">
        <f t="shared" si="149"/>
        <v>20781.351821223427</v>
      </c>
      <c r="E2266" s="128">
        <f t="shared" ca="1" si="150"/>
        <v>82254.158174250464</v>
      </c>
      <c r="F2266" s="124">
        <f t="shared" ca="1" si="151"/>
        <v>0.1319770852641784</v>
      </c>
      <c r="G2266" s="128"/>
      <c r="H2266" s="128"/>
      <c r="I2266" s="124"/>
      <c r="J2266" s="125"/>
      <c r="K2266" s="128"/>
    </row>
    <row r="2267" spans="1:11" x14ac:dyDescent="0.3">
      <c r="A2267" s="73">
        <v>40554</v>
      </c>
      <c r="B2267" s="130">
        <v>1274.4799800000001</v>
      </c>
      <c r="C2267" s="125">
        <f t="shared" si="148"/>
        <v>1.2689585202425357E-2</v>
      </c>
      <c r="D2267" s="128">
        <f t="shared" si="149"/>
        <v>12689.585202425358</v>
      </c>
      <c r="E2267" s="128">
        <f t="shared" ca="1" si="150"/>
        <v>82254.158174250464</v>
      </c>
      <c r="F2267" s="124">
        <f t="shared" ca="1" si="151"/>
        <v>0.10972957114697368</v>
      </c>
      <c r="G2267" s="128"/>
      <c r="H2267" s="128"/>
      <c r="I2267" s="124"/>
      <c r="J2267" s="125"/>
      <c r="K2267" s="128"/>
    </row>
    <row r="2268" spans="1:11" x14ac:dyDescent="0.3">
      <c r="A2268" s="73">
        <v>40553</v>
      </c>
      <c r="B2268" s="130">
        <v>1269.75</v>
      </c>
      <c r="C2268" s="125">
        <f t="shared" si="148"/>
        <v>9.7094013878948893E-3</v>
      </c>
      <c r="D2268" s="128">
        <f t="shared" si="149"/>
        <v>9709.4013878948899</v>
      </c>
      <c r="E2268" s="128">
        <f t="shared" ca="1" si="150"/>
        <v>82254.158174250464</v>
      </c>
      <c r="F2268" s="124">
        <f t="shared" ca="1" si="151"/>
        <v>0.10829371216407679</v>
      </c>
      <c r="G2268" s="128"/>
      <c r="H2268" s="128"/>
      <c r="I2268" s="124"/>
      <c r="J2268" s="125"/>
      <c r="K2268" s="128"/>
    </row>
    <row r="2269" spans="1:11" x14ac:dyDescent="0.3">
      <c r="A2269" s="73">
        <v>40550</v>
      </c>
      <c r="B2269" s="130">
        <v>1271.5</v>
      </c>
      <c r="C2269" s="125">
        <f t="shared" si="148"/>
        <v>1.1720505554389415E-2</v>
      </c>
      <c r="D2269" s="128">
        <f t="shared" si="149"/>
        <v>11720.505554389416</v>
      </c>
      <c r="E2269" s="128">
        <f t="shared" ca="1" si="150"/>
        <v>82254.158174250464</v>
      </c>
      <c r="F2269" s="124">
        <f t="shared" ca="1" si="151"/>
        <v>0.11906147792925914</v>
      </c>
      <c r="G2269" s="128"/>
      <c r="H2269" s="128"/>
      <c r="I2269" s="124"/>
      <c r="J2269" s="125"/>
      <c r="K2269" s="128"/>
    </row>
    <row r="2270" spans="1:11" x14ac:dyDescent="0.3">
      <c r="A2270" s="73">
        <v>40549</v>
      </c>
      <c r="B2270" s="130">
        <v>1273.849976</v>
      </c>
      <c r="C2270" s="125">
        <f t="shared" si="148"/>
        <v>1.1923684030857862E-2</v>
      </c>
      <c r="D2270" s="128">
        <f t="shared" si="149"/>
        <v>11923.684030857861</v>
      </c>
      <c r="E2270" s="128">
        <f t="shared" ca="1" si="150"/>
        <v>82254.158174250464</v>
      </c>
      <c r="F2270" s="124">
        <f t="shared" ca="1" si="151"/>
        <v>0.11061221487056816</v>
      </c>
      <c r="G2270" s="128"/>
      <c r="H2270" s="128"/>
      <c r="I2270" s="124"/>
      <c r="J2270" s="125"/>
      <c r="K2270" s="128"/>
    </row>
    <row r="2271" spans="1:11" x14ac:dyDescent="0.3">
      <c r="A2271" s="73">
        <v>40548</v>
      </c>
      <c r="B2271" s="130">
        <v>1276.5600589999999</v>
      </c>
      <c r="C2271" s="125">
        <f t="shared" si="148"/>
        <v>1.750365329195569E-2</v>
      </c>
      <c r="D2271" s="128">
        <f t="shared" si="149"/>
        <v>17503.653291955688</v>
      </c>
      <c r="E2271" s="128">
        <f t="shared" ca="1" si="150"/>
        <v>82254.158174250464</v>
      </c>
      <c r="F2271" s="124">
        <f t="shared" ca="1" si="151"/>
        <v>0.11491910889131862</v>
      </c>
      <c r="G2271" s="128"/>
      <c r="H2271" s="128"/>
      <c r="I2271" s="124"/>
      <c r="J2271" s="125"/>
      <c r="K2271" s="128"/>
    </row>
    <row r="2272" spans="1:11" x14ac:dyDescent="0.3">
      <c r="A2272" s="73">
        <v>40547</v>
      </c>
      <c r="B2272" s="130">
        <v>1270.1999510000001</v>
      </c>
      <c r="C2272" s="125">
        <f t="shared" si="148"/>
        <v>1.8539304467820372E-2</v>
      </c>
      <c r="D2272" s="128">
        <f t="shared" si="149"/>
        <v>18539.304467820373</v>
      </c>
      <c r="E2272" s="128">
        <f t="shared" ca="1" si="150"/>
        <v>82254.158174250464</v>
      </c>
      <c r="F2272" s="124">
        <f t="shared" ca="1" si="151"/>
        <v>0.11256121770455363</v>
      </c>
      <c r="G2272" s="128"/>
      <c r="H2272" s="128"/>
      <c r="I2272" s="124"/>
      <c r="J2272" s="125"/>
      <c r="K2272" s="128"/>
    </row>
    <row r="2273" spans="1:11" x14ac:dyDescent="0.3">
      <c r="A2273" s="73">
        <v>40546</v>
      </c>
      <c r="B2273" s="130">
        <v>1271.869995</v>
      </c>
      <c r="C2273" s="125">
        <f t="shared" si="148"/>
        <v>2.2477478463687639E-2</v>
      </c>
      <c r="D2273" s="128">
        <f t="shared" si="149"/>
        <v>22477.478463687639</v>
      </c>
      <c r="E2273" s="128">
        <f t="shared" ca="1" si="150"/>
        <v>82254.158174250464</v>
      </c>
      <c r="F2273" s="124">
        <f t="shared" ca="1" si="151"/>
        <v>0.11848143432011771</v>
      </c>
      <c r="G2273" s="128"/>
      <c r="H2273" s="128"/>
      <c r="I2273" s="124"/>
      <c r="J2273" s="125"/>
      <c r="K2273" s="128"/>
    </row>
    <row r="2274" spans="1:11" x14ac:dyDescent="0.3">
      <c r="A2274" s="73">
        <v>40543</v>
      </c>
      <c r="B2274" s="130">
        <v>1257.6400149999999</v>
      </c>
      <c r="C2274" s="125">
        <f t="shared" si="148"/>
        <v>1.1883801249864323E-2</v>
      </c>
      <c r="D2274" s="128">
        <f t="shared" si="149"/>
        <v>11883.801249864324</v>
      </c>
      <c r="E2274" s="128">
        <f t="shared" ca="1" si="150"/>
        <v>82254.158174250464</v>
      </c>
      <c r="F2274" s="124">
        <f t="shared" ca="1" si="151"/>
        <v>0.10657092956444369</v>
      </c>
      <c r="G2274" s="128"/>
      <c r="H2274" s="128"/>
      <c r="I2274" s="124"/>
      <c r="J2274" s="125"/>
      <c r="K2274" s="128"/>
    </row>
    <row r="2275" spans="1:11" x14ac:dyDescent="0.3">
      <c r="A2275" s="73">
        <v>40542</v>
      </c>
      <c r="B2275" s="130">
        <v>1257.880005</v>
      </c>
      <c r="C2275" s="125">
        <f t="shared" si="148"/>
        <v>1.833668658204024E-2</v>
      </c>
      <c r="D2275" s="128">
        <f t="shared" si="149"/>
        <v>18336.686582040242</v>
      </c>
      <c r="E2275" s="128">
        <f t="shared" ca="1" si="150"/>
        <v>82254.158174250464</v>
      </c>
      <c r="F2275" s="124">
        <f t="shared" ca="1" si="151"/>
        <v>0.11023046637861289</v>
      </c>
      <c r="G2275" s="128"/>
      <c r="H2275" s="128"/>
      <c r="I2275" s="124"/>
      <c r="J2275" s="125"/>
      <c r="K2275" s="128"/>
    </row>
    <row r="2276" spans="1:11" x14ac:dyDescent="0.3">
      <c r="A2276" s="73">
        <v>40541</v>
      </c>
      <c r="B2276" s="130">
        <v>1259.780029</v>
      </c>
      <c r="C2276" s="125">
        <f t="shared" si="148"/>
        <v>1.4650620171007489E-2</v>
      </c>
      <c r="D2276" s="128">
        <f t="shared" si="149"/>
        <v>14650.620171007489</v>
      </c>
      <c r="E2276" s="128">
        <f t="shared" ca="1" si="150"/>
        <v>82254.158174250464</v>
      </c>
      <c r="F2276" s="124">
        <f t="shared" ca="1" si="151"/>
        <v>0.12974626142400703</v>
      </c>
      <c r="G2276" s="128"/>
      <c r="H2276" s="128"/>
      <c r="I2276" s="124"/>
      <c r="J2276" s="125"/>
      <c r="K2276" s="128"/>
    </row>
    <row r="2277" spans="1:11" x14ac:dyDescent="0.3">
      <c r="A2277" s="73">
        <v>40540</v>
      </c>
      <c r="B2277" s="130">
        <v>1258.51001</v>
      </c>
      <c r="C2277" s="125">
        <f t="shared" si="148"/>
        <v>1.4551093600351894E-2</v>
      </c>
      <c r="D2277" s="128">
        <f t="shared" si="149"/>
        <v>14551.093600351895</v>
      </c>
      <c r="E2277" s="128">
        <f t="shared" ca="1" si="150"/>
        <v>82254.158174250464</v>
      </c>
      <c r="F2277" s="124">
        <f t="shared" ca="1" si="151"/>
        <v>0.11726528367778233</v>
      </c>
      <c r="G2277" s="128"/>
      <c r="H2277" s="128"/>
      <c r="I2277" s="124"/>
      <c r="J2277" s="125"/>
      <c r="K2277" s="128"/>
    </row>
    <row r="2278" spans="1:11" x14ac:dyDescent="0.3">
      <c r="A2278" s="73">
        <v>40539</v>
      </c>
      <c r="B2278" s="130">
        <v>1257.540039</v>
      </c>
      <c r="C2278" s="125">
        <f t="shared" si="148"/>
        <v>1.381813501158069E-2</v>
      </c>
      <c r="D2278" s="128">
        <f t="shared" si="149"/>
        <v>13818.135011580691</v>
      </c>
      <c r="E2278" s="128">
        <f t="shared" ca="1" si="150"/>
        <v>82254.158174250464</v>
      </c>
      <c r="F2278" s="124">
        <f t="shared" ca="1" si="151"/>
        <v>0.11662235279212863</v>
      </c>
      <c r="G2278" s="128"/>
      <c r="H2278" s="128"/>
      <c r="I2278" s="124"/>
      <c r="J2278" s="125"/>
      <c r="K2278" s="128"/>
    </row>
    <row r="2279" spans="1:11" x14ac:dyDescent="0.3">
      <c r="A2279" s="73">
        <v>40535</v>
      </c>
      <c r="B2279" s="130">
        <v>1256.7700199999999</v>
      </c>
      <c r="C2279" s="125">
        <f t="shared" si="148"/>
        <v>1.9278199513381944E-2</v>
      </c>
      <c r="D2279" s="128">
        <f t="shared" si="149"/>
        <v>19278.199513381944</v>
      </c>
      <c r="E2279" s="128">
        <f t="shared" ca="1" si="150"/>
        <v>82254.158174250464</v>
      </c>
      <c r="F2279" s="124">
        <f t="shared" ca="1" si="151"/>
        <v>0.11437513316703707</v>
      </c>
      <c r="G2279" s="128"/>
      <c r="H2279" s="128"/>
      <c r="I2279" s="124"/>
      <c r="J2279" s="125"/>
      <c r="K2279" s="128"/>
    </row>
    <row r="2280" spans="1:11" x14ac:dyDescent="0.3">
      <c r="A2280" s="73">
        <v>40534</v>
      </c>
      <c r="B2280" s="130">
        <v>1258.839966</v>
      </c>
      <c r="C2280" s="125">
        <f t="shared" si="148"/>
        <v>2.4880268569440256E-2</v>
      </c>
      <c r="D2280" s="128">
        <f t="shared" si="149"/>
        <v>24880.268569440257</v>
      </c>
      <c r="E2280" s="128">
        <f t="shared" ca="1" si="150"/>
        <v>82254.158174250464</v>
      </c>
      <c r="F2280" s="124">
        <f t="shared" ca="1" si="151"/>
        <v>0.11749874684856798</v>
      </c>
      <c r="G2280" s="128"/>
      <c r="H2280" s="128"/>
      <c r="I2280" s="124"/>
      <c r="J2280" s="125"/>
      <c r="K2280" s="128"/>
    </row>
    <row r="2281" spans="1:11" x14ac:dyDescent="0.3">
      <c r="A2281" s="73">
        <v>40533</v>
      </c>
      <c r="B2281" s="130">
        <v>1254.599976</v>
      </c>
      <c r="C2281" s="125">
        <f t="shared" si="148"/>
        <v>2.5209377732379856E-2</v>
      </c>
      <c r="D2281" s="128">
        <f t="shared" si="149"/>
        <v>25209.377732379857</v>
      </c>
      <c r="E2281" s="128">
        <f t="shared" ca="1" si="150"/>
        <v>82254.158174250464</v>
      </c>
      <c r="F2281" s="124">
        <f t="shared" ca="1" si="151"/>
        <v>0.11958880060148602</v>
      </c>
      <c r="G2281" s="128"/>
      <c r="H2281" s="128"/>
      <c r="I2281" s="124"/>
      <c r="J2281" s="125"/>
      <c r="K2281" s="128"/>
    </row>
    <row r="2282" spans="1:11" x14ac:dyDescent="0.3">
      <c r="A2282" s="73">
        <v>40532</v>
      </c>
      <c r="B2282" s="130">
        <v>1247.079956</v>
      </c>
      <c r="C2282" s="125">
        <f t="shared" si="148"/>
        <v>1.9589215365578339E-2</v>
      </c>
      <c r="D2282" s="128">
        <f t="shared" si="149"/>
        <v>19589.215365578337</v>
      </c>
      <c r="E2282" s="128">
        <f t="shared" ca="1" si="150"/>
        <v>82254.158174250464</v>
      </c>
      <c r="F2282" s="124">
        <f t="shared" ca="1" si="151"/>
        <v>0.11543615828990261</v>
      </c>
      <c r="G2282" s="128"/>
      <c r="H2282" s="128"/>
      <c r="I2282" s="124"/>
      <c r="J2282" s="125"/>
      <c r="K2282" s="128"/>
    </row>
    <row r="2283" spans="1:11" x14ac:dyDescent="0.3">
      <c r="A2283" s="73">
        <v>40529</v>
      </c>
      <c r="B2283" s="130">
        <v>1243.910034</v>
      </c>
      <c r="C2283" s="125">
        <f t="shared" si="148"/>
        <v>1.5677240825511696E-2</v>
      </c>
      <c r="D2283" s="128">
        <f t="shared" si="149"/>
        <v>15677.240825511695</v>
      </c>
      <c r="E2283" s="128">
        <f t="shared" ca="1" si="150"/>
        <v>82254.158174250464</v>
      </c>
      <c r="F2283" s="124">
        <f t="shared" ca="1" si="151"/>
        <v>0.11656566517506617</v>
      </c>
      <c r="G2283" s="128"/>
      <c r="H2283" s="128"/>
      <c r="I2283" s="124"/>
      <c r="J2283" s="125"/>
      <c r="K2283" s="128"/>
    </row>
    <row r="2284" spans="1:11" x14ac:dyDescent="0.3">
      <c r="A2284" s="73">
        <v>40528</v>
      </c>
      <c r="B2284" s="130">
        <v>1242.869995</v>
      </c>
      <c r="C2284" s="125">
        <f t="shared" si="148"/>
        <v>1.7469866064176776E-2</v>
      </c>
      <c r="D2284" s="128">
        <f t="shared" si="149"/>
        <v>17469.866064176775</v>
      </c>
      <c r="E2284" s="128">
        <f t="shared" ca="1" si="150"/>
        <v>82254.158174250464</v>
      </c>
      <c r="F2284" s="124">
        <f t="shared" ca="1" si="151"/>
        <v>0.1273504292118266</v>
      </c>
      <c r="G2284" s="128"/>
      <c r="H2284" s="128"/>
      <c r="I2284" s="124"/>
      <c r="J2284" s="125"/>
      <c r="K2284" s="128"/>
    </row>
    <row r="2285" spans="1:11" x14ac:dyDescent="0.3">
      <c r="A2285" s="73">
        <v>40527</v>
      </c>
      <c r="B2285" s="130">
        <v>1235.2299800000001</v>
      </c>
      <c r="C2285" s="125">
        <f t="shared" si="148"/>
        <v>2.4177730401715891E-2</v>
      </c>
      <c r="D2285" s="128">
        <f t="shared" si="149"/>
        <v>24177.730401715889</v>
      </c>
      <c r="E2285" s="128">
        <f t="shared" ca="1" si="150"/>
        <v>82254.158174250464</v>
      </c>
      <c r="F2285" s="124">
        <f t="shared" ca="1" si="151"/>
        <v>0.12695243922515442</v>
      </c>
      <c r="G2285" s="128"/>
      <c r="H2285" s="128"/>
      <c r="I2285" s="124"/>
      <c r="J2285" s="125"/>
      <c r="K2285" s="128"/>
    </row>
    <row r="2286" spans="1:11" x14ac:dyDescent="0.3">
      <c r="A2286" s="73">
        <v>40526</v>
      </c>
      <c r="B2286" s="130">
        <v>1241.589966</v>
      </c>
      <c r="C2286" s="125">
        <f t="shared" si="148"/>
        <v>5.1704641452265943E-2</v>
      </c>
      <c r="D2286" s="128">
        <f t="shared" si="149"/>
        <v>51704.64145226594</v>
      </c>
      <c r="E2286" s="128">
        <f t="shared" ca="1" si="150"/>
        <v>82254.158174250464</v>
      </c>
      <c r="F2286" s="124">
        <f t="shared" ca="1" si="151"/>
        <v>0.11937639116615428</v>
      </c>
      <c r="G2286" s="128"/>
      <c r="H2286" s="128"/>
      <c r="I2286" s="124"/>
      <c r="J2286" s="125"/>
      <c r="K2286" s="128"/>
    </row>
    <row r="2287" spans="1:11" x14ac:dyDescent="0.3">
      <c r="A2287" s="73">
        <v>40525</v>
      </c>
      <c r="B2287" s="130">
        <v>1240.459961</v>
      </c>
      <c r="C2287" s="125">
        <f t="shared" si="148"/>
        <v>4.4369191213972536E-2</v>
      </c>
      <c r="D2287" s="128">
        <f t="shared" si="149"/>
        <v>44369.191213972539</v>
      </c>
      <c r="E2287" s="128">
        <f t="shared" ca="1" si="150"/>
        <v>82254.158174250464</v>
      </c>
      <c r="F2287" s="124">
        <f t="shared" ca="1" si="151"/>
        <v>0.11961938077365319</v>
      </c>
      <c r="G2287" s="128"/>
      <c r="H2287" s="128"/>
      <c r="I2287" s="124"/>
      <c r="J2287" s="125"/>
      <c r="K2287" s="128"/>
    </row>
    <row r="2288" spans="1:11" x14ac:dyDescent="0.3">
      <c r="A2288" s="73">
        <v>40522</v>
      </c>
      <c r="B2288" s="130">
        <v>1240.400024</v>
      </c>
      <c r="C2288" s="125">
        <f t="shared" si="148"/>
        <v>4.2878761535992682E-2</v>
      </c>
      <c r="D2288" s="128">
        <f t="shared" si="149"/>
        <v>42878.761535992679</v>
      </c>
      <c r="E2288" s="128">
        <f t="shared" ca="1" si="150"/>
        <v>82254.158174250464</v>
      </c>
      <c r="F2288" s="124">
        <f t="shared" ca="1" si="151"/>
        <v>0.11335509123903953</v>
      </c>
      <c r="G2288" s="128"/>
      <c r="H2288" s="128"/>
      <c r="I2288" s="124"/>
      <c r="J2288" s="125"/>
      <c r="K2288" s="128"/>
    </row>
    <row r="2289" spans="1:11" x14ac:dyDescent="0.3">
      <c r="A2289" s="73">
        <v>40521</v>
      </c>
      <c r="B2289" s="130">
        <v>1233</v>
      </c>
      <c r="C2289" s="125">
        <f t="shared" si="148"/>
        <v>2.8914778398593688E-2</v>
      </c>
      <c r="D2289" s="128">
        <f t="shared" si="149"/>
        <v>28914.778398593688</v>
      </c>
      <c r="E2289" s="128">
        <f t="shared" ca="1" si="150"/>
        <v>82254.158174250464</v>
      </c>
      <c r="F2289" s="124">
        <f t="shared" ca="1" si="151"/>
        <v>0.11441505600083879</v>
      </c>
      <c r="G2289" s="128"/>
      <c r="H2289" s="128"/>
      <c r="I2289" s="124"/>
      <c r="J2289" s="125"/>
      <c r="K2289" s="128"/>
    </row>
    <row r="2290" spans="1:11" x14ac:dyDescent="0.3">
      <c r="A2290" s="73">
        <v>40520</v>
      </c>
      <c r="B2290" s="130">
        <v>1228.280029</v>
      </c>
      <c r="C2290" s="125">
        <f t="shared" si="148"/>
        <v>4.027173850536081E-2</v>
      </c>
      <c r="D2290" s="128">
        <f t="shared" si="149"/>
        <v>40271.738505360809</v>
      </c>
      <c r="E2290" s="128">
        <f t="shared" ca="1" si="150"/>
        <v>82254.158174250464</v>
      </c>
      <c r="F2290" s="124">
        <f t="shared" ca="1" si="151"/>
        <v>0.11423781534150468</v>
      </c>
      <c r="G2290" s="128"/>
      <c r="H2290" s="128"/>
      <c r="I2290" s="124"/>
      <c r="J2290" s="125"/>
      <c r="K2290" s="128"/>
    </row>
    <row r="2291" spans="1:11" x14ac:dyDescent="0.3">
      <c r="A2291" s="73">
        <v>40519</v>
      </c>
      <c r="B2291" s="130">
        <v>1223.75</v>
      </c>
      <c r="C2291" s="125">
        <f t="shared" si="148"/>
        <v>2.1630630748214585E-2</v>
      </c>
      <c r="D2291" s="128">
        <f t="shared" si="149"/>
        <v>21630.630748214586</v>
      </c>
      <c r="E2291" s="128">
        <f t="shared" ca="1" si="150"/>
        <v>82254.158174250464</v>
      </c>
      <c r="F2291" s="124">
        <f t="shared" ca="1" si="151"/>
        <v>0.11661120919197887</v>
      </c>
      <c r="G2291" s="128"/>
      <c r="H2291" s="128"/>
      <c r="I2291" s="124"/>
      <c r="J2291" s="125"/>
      <c r="K2291" s="128"/>
    </row>
    <row r="2292" spans="1:11" x14ac:dyDescent="0.3">
      <c r="A2292" s="73">
        <v>40518</v>
      </c>
      <c r="B2292" s="130">
        <v>1223.119995</v>
      </c>
      <c r="C2292" s="125">
        <f t="shared" si="148"/>
        <v>1.9496066106474919E-2</v>
      </c>
      <c r="D2292" s="128">
        <f t="shared" si="149"/>
        <v>19496.066106474918</v>
      </c>
      <c r="E2292" s="128">
        <f t="shared" ca="1" si="150"/>
        <v>82254.158174250464</v>
      </c>
      <c r="F2292" s="124">
        <f t="shared" ca="1" si="151"/>
        <v>0.12013486188614464</v>
      </c>
      <c r="G2292" s="128"/>
      <c r="H2292" s="128"/>
      <c r="I2292" s="124"/>
      <c r="J2292" s="125"/>
      <c r="K2292" s="128"/>
    </row>
    <row r="2293" spans="1:11" x14ac:dyDescent="0.3">
      <c r="A2293" s="73">
        <v>40515</v>
      </c>
      <c r="B2293" s="130">
        <v>1224.709961</v>
      </c>
      <c r="C2293" s="125">
        <f t="shared" si="148"/>
        <v>2.3414603098096842E-2</v>
      </c>
      <c r="D2293" s="128">
        <f t="shared" si="149"/>
        <v>23414.603098096843</v>
      </c>
      <c r="E2293" s="128">
        <f t="shared" ca="1" si="150"/>
        <v>82254.158174250464</v>
      </c>
      <c r="F2293" s="124">
        <f t="shared" ca="1" si="151"/>
        <v>0.11009287196918205</v>
      </c>
      <c r="G2293" s="128"/>
      <c r="H2293" s="128"/>
      <c r="I2293" s="124"/>
      <c r="J2293" s="125"/>
      <c r="K2293" s="128"/>
    </row>
    <row r="2294" spans="1:11" x14ac:dyDescent="0.3">
      <c r="A2294" s="73">
        <v>40514</v>
      </c>
      <c r="B2294" s="130">
        <v>1221.530029</v>
      </c>
      <c r="C2294" s="125">
        <f t="shared" si="148"/>
        <v>3.6433419797161193E-2</v>
      </c>
      <c r="D2294" s="128">
        <f t="shared" si="149"/>
        <v>36433.419797161194</v>
      </c>
      <c r="E2294" s="128">
        <f t="shared" ca="1" si="150"/>
        <v>82254.158174250464</v>
      </c>
      <c r="F2294" s="124">
        <f t="shared" ca="1" si="151"/>
        <v>0.10447752318265291</v>
      </c>
      <c r="G2294" s="128"/>
      <c r="H2294" s="128"/>
      <c r="I2294" s="124"/>
      <c r="J2294" s="125"/>
      <c r="K2294" s="128"/>
    </row>
    <row r="2295" spans="1:11" x14ac:dyDescent="0.3">
      <c r="A2295" s="73">
        <v>40513</v>
      </c>
      <c r="B2295" s="130">
        <v>1206.0699460000001</v>
      </c>
      <c r="C2295" s="125">
        <f t="shared" si="148"/>
        <v>2.3533089600730861E-2</v>
      </c>
      <c r="D2295" s="128">
        <f t="shared" si="149"/>
        <v>23533.089600730862</v>
      </c>
      <c r="E2295" s="128">
        <f t="shared" ca="1" si="150"/>
        <v>82254.158174250464</v>
      </c>
      <c r="F2295" s="124">
        <f t="shared" ca="1" si="151"/>
        <v>9.6506925734321847E-2</v>
      </c>
      <c r="G2295" s="128"/>
      <c r="H2295" s="128"/>
      <c r="I2295" s="124"/>
      <c r="J2295" s="125"/>
      <c r="K2295" s="128"/>
    </row>
    <row r="2296" spans="1:11" x14ac:dyDescent="0.3">
      <c r="A2296" s="73">
        <v>40512</v>
      </c>
      <c r="B2296" s="130">
        <v>1180.5500489999999</v>
      </c>
      <c r="C2296" s="125">
        <f t="shared" si="148"/>
        <v>-1.4360217908578665E-2</v>
      </c>
      <c r="D2296" s="128">
        <f t="shared" si="149"/>
        <v>-14360.217908578665</v>
      </c>
      <c r="E2296" s="128">
        <f t="shared" ca="1" si="150"/>
        <v>82254.158174250464</v>
      </c>
      <c r="F2296" s="124">
        <f t="shared" ca="1" si="151"/>
        <v>6.4287313514544309E-2</v>
      </c>
      <c r="G2296" s="128"/>
      <c r="H2296" s="128"/>
      <c r="I2296" s="124"/>
      <c r="J2296" s="125"/>
      <c r="K2296" s="128"/>
    </row>
    <row r="2297" spans="1:11" x14ac:dyDescent="0.3">
      <c r="A2297" s="73">
        <v>40511</v>
      </c>
      <c r="B2297" s="130">
        <v>1187.76001</v>
      </c>
      <c r="C2297" s="125">
        <f t="shared" si="148"/>
        <v>-9.5479118522765472E-3</v>
      </c>
      <c r="D2297" s="128">
        <f t="shared" si="149"/>
        <v>-9547.9118522765475</v>
      </c>
      <c r="E2297" s="128">
        <f t="shared" ca="1" si="150"/>
        <v>82254.158174250464</v>
      </c>
      <c r="F2297" s="124">
        <f t="shared" ca="1" si="151"/>
        <v>7.1154181832975061E-2</v>
      </c>
      <c r="G2297" s="128"/>
      <c r="H2297" s="128"/>
      <c r="I2297" s="124"/>
      <c r="J2297" s="125"/>
      <c r="K2297" s="128"/>
    </row>
    <row r="2298" spans="1:11" x14ac:dyDescent="0.3">
      <c r="A2298" s="73">
        <v>40508</v>
      </c>
      <c r="B2298" s="130">
        <v>1189.400024</v>
      </c>
      <c r="C2298" s="125">
        <f t="shared" si="148"/>
        <v>-1.9892227882231328E-2</v>
      </c>
      <c r="D2298" s="128">
        <f t="shared" si="149"/>
        <v>-19892.227882231327</v>
      </c>
      <c r="E2298" s="128">
        <f t="shared" ca="1" si="150"/>
        <v>82254.158174250464</v>
      </c>
      <c r="F2298" s="124">
        <f t="shared" ca="1" si="151"/>
        <v>8.5585479196510272E-2</v>
      </c>
      <c r="G2298" s="128"/>
      <c r="H2298" s="128"/>
      <c r="I2298" s="124"/>
      <c r="J2298" s="125"/>
      <c r="K2298" s="128"/>
    </row>
    <row r="2299" spans="1:11" x14ac:dyDescent="0.3">
      <c r="A2299" s="73">
        <v>40506</v>
      </c>
      <c r="B2299" s="130">
        <v>1198.349976</v>
      </c>
      <c r="C2299" s="125">
        <f t="shared" si="148"/>
        <v>-1.670617755786119E-2</v>
      </c>
      <c r="D2299" s="128">
        <f t="shared" si="149"/>
        <v>-16706.177557861189</v>
      </c>
      <c r="E2299" s="128">
        <f t="shared" ca="1" si="150"/>
        <v>82254.158174250464</v>
      </c>
      <c r="F2299" s="124">
        <f t="shared" ca="1" si="151"/>
        <v>9.7902854793931571E-2</v>
      </c>
      <c r="G2299" s="128"/>
      <c r="H2299" s="128"/>
      <c r="I2299" s="124"/>
      <c r="J2299" s="125"/>
      <c r="K2299" s="128"/>
    </row>
    <row r="2300" spans="1:11" x14ac:dyDescent="0.3">
      <c r="A2300" s="73">
        <v>40505</v>
      </c>
      <c r="B2300" s="130">
        <v>1180.7299800000001</v>
      </c>
      <c r="C2300" s="125">
        <f t="shared" si="148"/>
        <v>-2.6924380545421789E-2</v>
      </c>
      <c r="D2300" s="128">
        <f t="shared" si="149"/>
        <v>-26924.380545421787</v>
      </c>
      <c r="E2300" s="128">
        <f t="shared" ca="1" si="150"/>
        <v>82254.158174250464</v>
      </c>
      <c r="F2300" s="124">
        <f t="shared" ca="1" si="151"/>
        <v>6.3117307009907586E-2</v>
      </c>
      <c r="G2300" s="128"/>
      <c r="H2300" s="128"/>
      <c r="I2300" s="124"/>
      <c r="J2300" s="125"/>
      <c r="K2300" s="128"/>
    </row>
    <row r="2301" spans="1:11" x14ac:dyDescent="0.3">
      <c r="A2301" s="73">
        <v>40504</v>
      </c>
      <c r="B2301" s="130">
        <v>1197.839966</v>
      </c>
      <c r="C2301" s="125">
        <f t="shared" si="148"/>
        <v>-2.077255998365013E-2</v>
      </c>
      <c r="D2301" s="128">
        <f t="shared" si="149"/>
        <v>-20772.559983650128</v>
      </c>
      <c r="E2301" s="128">
        <f t="shared" ca="1" si="150"/>
        <v>82254.158174250464</v>
      </c>
      <c r="F2301" s="124">
        <f t="shared" ca="1" si="151"/>
        <v>8.3380762446399581E-2</v>
      </c>
      <c r="G2301" s="128"/>
      <c r="H2301" s="128"/>
      <c r="I2301" s="124"/>
      <c r="J2301" s="125"/>
      <c r="K2301" s="128"/>
    </row>
    <row r="2302" spans="1:11" x14ac:dyDescent="0.3">
      <c r="A2302" s="73">
        <v>40501</v>
      </c>
      <c r="B2302" s="130">
        <v>1199.7299800000001</v>
      </c>
      <c r="C2302" s="125">
        <f t="shared" si="148"/>
        <v>-2.1307661223953778E-2</v>
      </c>
      <c r="D2302" s="128">
        <f t="shared" si="149"/>
        <v>-21307.661223953779</v>
      </c>
      <c r="E2302" s="128">
        <f t="shared" ca="1" si="150"/>
        <v>82254.158174250464</v>
      </c>
      <c r="F2302" s="124">
        <f t="shared" ca="1" si="151"/>
        <v>8.4511490133348133E-2</v>
      </c>
      <c r="G2302" s="128"/>
      <c r="H2302" s="128"/>
      <c r="I2302" s="124"/>
      <c r="J2302" s="125"/>
      <c r="K2302" s="128"/>
    </row>
    <row r="2303" spans="1:11" x14ac:dyDescent="0.3">
      <c r="A2303" s="73">
        <v>40500</v>
      </c>
      <c r="B2303" s="130">
        <v>1196.6899410000001</v>
      </c>
      <c r="C2303" s="125">
        <f t="shared" si="148"/>
        <v>-1.9958164891543451E-2</v>
      </c>
      <c r="D2303" s="128">
        <f t="shared" si="149"/>
        <v>-19958.164891543449</v>
      </c>
      <c r="E2303" s="128">
        <f t="shared" ca="1" si="150"/>
        <v>82254.158174250464</v>
      </c>
      <c r="F2303" s="124">
        <f t="shared" ca="1" si="151"/>
        <v>9.6492454981342846E-2</v>
      </c>
      <c r="G2303" s="128"/>
      <c r="H2303" s="128"/>
      <c r="I2303" s="124"/>
      <c r="J2303" s="125"/>
      <c r="K2303" s="128"/>
    </row>
    <row r="2304" spans="1:11" x14ac:dyDescent="0.3">
      <c r="A2304" s="73">
        <v>40499</v>
      </c>
      <c r="B2304" s="130">
        <v>1178.589966</v>
      </c>
      <c r="C2304" s="125">
        <f t="shared" si="148"/>
        <v>-1.6169150581485936E-2</v>
      </c>
      <c r="D2304" s="128">
        <f t="shared" si="149"/>
        <v>-16169.150581485936</v>
      </c>
      <c r="E2304" s="128">
        <f t="shared" ca="1" si="150"/>
        <v>82254.158174250464</v>
      </c>
      <c r="F2304" s="124">
        <f t="shared" ca="1" si="151"/>
        <v>7.6436149571223355E-2</v>
      </c>
      <c r="G2304" s="128"/>
      <c r="H2304" s="128"/>
      <c r="I2304" s="124"/>
      <c r="J2304" s="125"/>
      <c r="K2304" s="128"/>
    </row>
    <row r="2305" spans="1:11" x14ac:dyDescent="0.3">
      <c r="A2305" s="73">
        <v>40498</v>
      </c>
      <c r="B2305" s="130">
        <v>1178.339966</v>
      </c>
      <c r="C2305" s="125">
        <f t="shared" si="148"/>
        <v>-1.2760023030941925E-2</v>
      </c>
      <c r="D2305" s="128">
        <f t="shared" si="149"/>
        <v>-12760.023030941926</v>
      </c>
      <c r="E2305" s="128">
        <f t="shared" ca="1" si="150"/>
        <v>82254.158174250464</v>
      </c>
      <c r="F2305" s="124">
        <f t="shared" ca="1" si="151"/>
        <v>6.1758797958027634E-2</v>
      </c>
      <c r="G2305" s="128"/>
      <c r="H2305" s="128"/>
      <c r="I2305" s="124"/>
      <c r="J2305" s="125"/>
      <c r="K2305" s="128"/>
    </row>
    <row r="2306" spans="1:11" x14ac:dyDescent="0.3">
      <c r="A2306" s="73">
        <v>40497</v>
      </c>
      <c r="B2306" s="130">
        <v>1197.75</v>
      </c>
      <c r="C2306" s="125">
        <f t="shared" si="148"/>
        <v>1.128860242790064E-2</v>
      </c>
      <c r="D2306" s="128">
        <f t="shared" si="149"/>
        <v>11288.60242790064</v>
      </c>
      <c r="E2306" s="128">
        <f t="shared" ca="1" si="150"/>
        <v>82254.158174250464</v>
      </c>
      <c r="F2306" s="124">
        <f t="shared" ca="1" si="151"/>
        <v>7.8743117526594464E-2</v>
      </c>
      <c r="G2306" s="128"/>
      <c r="H2306" s="128"/>
      <c r="I2306" s="124"/>
      <c r="J2306" s="125"/>
      <c r="K2306" s="128"/>
    </row>
    <row r="2307" spans="1:11" x14ac:dyDescent="0.3">
      <c r="A2307" s="73">
        <v>40494</v>
      </c>
      <c r="B2307" s="130">
        <v>1199.209961</v>
      </c>
      <c r="C2307" s="125">
        <f t="shared" si="148"/>
        <v>1.3479667076723212E-2</v>
      </c>
      <c r="D2307" s="128">
        <f t="shared" si="149"/>
        <v>13479.667076723212</v>
      </c>
      <c r="E2307" s="128">
        <f t="shared" ca="1" si="150"/>
        <v>82254.158174250464</v>
      </c>
      <c r="F2307" s="124">
        <f t="shared" ca="1" si="151"/>
        <v>8.1051030405210112E-2</v>
      </c>
      <c r="G2307" s="128"/>
      <c r="H2307" s="128"/>
      <c r="I2307" s="124"/>
      <c r="J2307" s="125"/>
      <c r="K2307" s="128"/>
    </row>
    <row r="2308" spans="1:11" x14ac:dyDescent="0.3">
      <c r="A2308" s="73">
        <v>40493</v>
      </c>
      <c r="B2308" s="130">
        <v>1213.540039</v>
      </c>
      <c r="C2308" s="125">
        <f t="shared" si="148"/>
        <v>2.5139814214588219E-2</v>
      </c>
      <c r="D2308" s="128">
        <f t="shared" si="149"/>
        <v>25139.814214588219</v>
      </c>
      <c r="E2308" s="128">
        <f t="shared" ca="1" si="150"/>
        <v>82254.158174250464</v>
      </c>
      <c r="F2308" s="124">
        <f t="shared" ca="1" si="151"/>
        <v>0.10979630280931141</v>
      </c>
      <c r="G2308" s="128"/>
      <c r="H2308" s="128"/>
      <c r="I2308" s="124"/>
      <c r="J2308" s="125"/>
      <c r="K2308" s="128"/>
    </row>
    <row r="2309" spans="1:11" x14ac:dyDescent="0.3">
      <c r="A2309" s="73">
        <v>40492</v>
      </c>
      <c r="B2309" s="130">
        <v>1218.709961</v>
      </c>
      <c r="C2309" s="125">
        <f t="shared" si="148"/>
        <v>3.0665154131331196E-2</v>
      </c>
      <c r="D2309" s="128">
        <f t="shared" si="149"/>
        <v>30665.154131331197</v>
      </c>
      <c r="E2309" s="128">
        <f t="shared" ca="1" si="150"/>
        <v>82254.158174250464</v>
      </c>
      <c r="F2309" s="124">
        <f t="shared" ca="1" si="151"/>
        <v>0.12092083827784883</v>
      </c>
      <c r="G2309" s="128"/>
      <c r="H2309" s="128"/>
      <c r="I2309" s="124"/>
      <c r="J2309" s="125"/>
      <c r="K2309" s="128"/>
    </row>
    <row r="2310" spans="1:11" x14ac:dyDescent="0.3">
      <c r="A2310" s="73">
        <v>40491</v>
      </c>
      <c r="B2310" s="130">
        <v>1213.400024</v>
      </c>
      <c r="C2310" s="125">
        <f t="shared" si="148"/>
        <v>2.3413522358217698E-2</v>
      </c>
      <c r="D2310" s="128">
        <f t="shared" si="149"/>
        <v>23413.522358217699</v>
      </c>
      <c r="E2310" s="128">
        <f t="shared" ca="1" si="150"/>
        <v>82254.158174250464</v>
      </c>
      <c r="F2310" s="124">
        <f t="shared" ca="1" si="151"/>
        <v>0.10458713434937206</v>
      </c>
      <c r="G2310" s="128"/>
      <c r="H2310" s="128"/>
      <c r="I2310" s="124"/>
      <c r="J2310" s="125"/>
      <c r="K2310" s="128"/>
    </row>
    <row r="2311" spans="1:11" x14ac:dyDescent="0.3">
      <c r="A2311" s="73">
        <v>40490</v>
      </c>
      <c r="B2311" s="130">
        <v>1223.25</v>
      </c>
      <c r="C2311" s="125">
        <f t="shared" si="148"/>
        <v>3.1738672727090744E-2</v>
      </c>
      <c r="D2311" s="128">
        <f t="shared" si="149"/>
        <v>31738.672727090743</v>
      </c>
      <c r="E2311" s="128">
        <f t="shared" ca="1" si="150"/>
        <v>82254.158174250464</v>
      </c>
      <c r="F2311" s="124">
        <f t="shared" ca="1" si="151"/>
        <v>0.11915717953946281</v>
      </c>
      <c r="G2311" s="128"/>
      <c r="H2311" s="128"/>
      <c r="I2311" s="124"/>
      <c r="J2311" s="125"/>
      <c r="K2311" s="128"/>
    </row>
    <row r="2312" spans="1:11" x14ac:dyDescent="0.3">
      <c r="A2312" s="73">
        <v>40487</v>
      </c>
      <c r="B2312" s="130">
        <v>1225.849976</v>
      </c>
      <c r="C2312" s="125">
        <f t="shared" ref="C2312:C2375" si="152">B2312/B2322-1</f>
        <v>3.6151419676321517E-2</v>
      </c>
      <c r="D2312" s="128">
        <f t="shared" ref="D2312:D2375" si="153">C2312*$B$5</f>
        <v>36151.419676321515</v>
      </c>
      <c r="E2312" s="128">
        <f t="shared" ref="E2312:E2375" ca="1" si="154">ABS(_xlfn.PERCENTILE.INC(OFFSET(D2312,0,0,Window),1-VaRLevel))</f>
        <v>82254.158174250464</v>
      </c>
      <c r="F2312" s="124">
        <f t="shared" ca="1" si="151"/>
        <v>0.12146414292130703</v>
      </c>
      <c r="G2312" s="128"/>
      <c r="H2312" s="128"/>
      <c r="I2312" s="124"/>
      <c r="J2312" s="125"/>
      <c r="K2312" s="128"/>
    </row>
    <row r="2313" spans="1:11" x14ac:dyDescent="0.3">
      <c r="A2313" s="73">
        <v>40486</v>
      </c>
      <c r="B2313" s="130">
        <v>1221.0600589999999</v>
      </c>
      <c r="C2313" s="125">
        <f t="shared" si="152"/>
        <v>3.4568695587678056E-2</v>
      </c>
      <c r="D2313" s="128">
        <f t="shared" si="153"/>
        <v>34568.695587678056</v>
      </c>
      <c r="E2313" s="128">
        <f t="shared" ca="1" si="154"/>
        <v>82254.158174250464</v>
      </c>
      <c r="F2313" s="124">
        <f t="shared" ref="F2313:F2376" ca="1" si="155">B2313/OFFSET(B2313,250,0)-1</f>
        <v>0.14192462643382897</v>
      </c>
      <c r="G2313" s="128"/>
      <c r="H2313" s="128"/>
      <c r="I2313" s="124"/>
      <c r="J2313" s="125"/>
      <c r="K2313" s="128"/>
    </row>
    <row r="2314" spans="1:11" x14ac:dyDescent="0.3">
      <c r="A2314" s="73">
        <v>40485</v>
      </c>
      <c r="B2314" s="130">
        <v>1197.959961</v>
      </c>
      <c r="C2314" s="125">
        <f t="shared" si="152"/>
        <v>1.6797165316486451E-2</v>
      </c>
      <c r="D2314" s="128">
        <f t="shared" si="153"/>
        <v>16797.165316486451</v>
      </c>
      <c r="E2314" s="128">
        <f t="shared" ca="1" si="154"/>
        <v>82254.158174250464</v>
      </c>
      <c r="F2314" s="124">
        <f t="shared" ca="1" si="155"/>
        <v>0.12312606563135264</v>
      </c>
      <c r="G2314" s="128"/>
      <c r="H2314" s="128"/>
      <c r="I2314" s="124"/>
      <c r="J2314" s="125"/>
      <c r="K2314" s="128"/>
    </row>
    <row r="2315" spans="1:11" x14ac:dyDescent="0.3">
      <c r="A2315" s="73">
        <v>40484</v>
      </c>
      <c r="B2315" s="130">
        <v>1193.5699460000001</v>
      </c>
      <c r="C2315" s="125">
        <f t="shared" si="152"/>
        <v>2.3732671267189254E-2</v>
      </c>
      <c r="D2315" s="128">
        <f t="shared" si="153"/>
        <v>23732.671267189253</v>
      </c>
      <c r="E2315" s="128">
        <f t="shared" ca="1" si="154"/>
        <v>82254.158174250464</v>
      </c>
      <c r="F2315" s="124">
        <f t="shared" ca="1" si="155"/>
        <v>0.14053506545628291</v>
      </c>
      <c r="G2315" s="128"/>
      <c r="H2315" s="128"/>
      <c r="I2315" s="124"/>
      <c r="J2315" s="125"/>
      <c r="K2315" s="128"/>
    </row>
    <row r="2316" spans="1:11" x14ac:dyDescent="0.3">
      <c r="A2316" s="73">
        <v>40483</v>
      </c>
      <c r="B2316" s="130">
        <v>1184.380005</v>
      </c>
      <c r="C2316" s="125">
        <f t="shared" si="152"/>
        <v>-2.7851205008988522E-4</v>
      </c>
      <c r="D2316" s="128">
        <f t="shared" si="153"/>
        <v>-278.51205008988524</v>
      </c>
      <c r="E2316" s="128">
        <f t="shared" ca="1" si="154"/>
        <v>82254.158174250464</v>
      </c>
      <c r="F2316" s="124">
        <f t="shared" ca="1" si="155"/>
        <v>0.132933458145859</v>
      </c>
      <c r="G2316" s="128"/>
      <c r="H2316" s="128"/>
      <c r="I2316" s="124"/>
      <c r="J2316" s="125"/>
      <c r="K2316" s="128"/>
    </row>
    <row r="2317" spans="1:11" x14ac:dyDescent="0.3">
      <c r="A2317" s="73">
        <v>40480</v>
      </c>
      <c r="B2317" s="130">
        <v>1183.26001</v>
      </c>
      <c r="C2317" s="125">
        <f t="shared" si="152"/>
        <v>6.0109925731799407E-3</v>
      </c>
      <c r="D2317" s="128">
        <f t="shared" si="153"/>
        <v>6010.9925731799403</v>
      </c>
      <c r="E2317" s="128">
        <f t="shared" ca="1" si="154"/>
        <v>82254.158174250464</v>
      </c>
      <c r="F2317" s="124">
        <f t="shared" ca="1" si="155"/>
        <v>0.13460801274064127</v>
      </c>
      <c r="G2317" s="128"/>
      <c r="H2317" s="128"/>
      <c r="I2317" s="124"/>
      <c r="J2317" s="125"/>
      <c r="K2317" s="128"/>
    </row>
    <row r="2318" spans="1:11" x14ac:dyDescent="0.3">
      <c r="A2318" s="73">
        <v>40479</v>
      </c>
      <c r="B2318" s="130">
        <v>1183.780029</v>
      </c>
      <c r="C2318" s="125">
        <f t="shared" si="152"/>
        <v>8.4936825370995894E-3</v>
      </c>
      <c r="D2318" s="128">
        <f t="shared" si="153"/>
        <v>8493.6825370995903</v>
      </c>
      <c r="E2318" s="128">
        <f t="shared" ca="1" si="154"/>
        <v>82254.158174250464</v>
      </c>
      <c r="F2318" s="124">
        <f t="shared" ca="1" si="155"/>
        <v>0.14243536069995488</v>
      </c>
      <c r="G2318" s="128"/>
      <c r="H2318" s="128"/>
      <c r="I2318" s="124"/>
      <c r="J2318" s="125"/>
      <c r="K2318" s="128"/>
    </row>
    <row r="2319" spans="1:11" x14ac:dyDescent="0.3">
      <c r="A2319" s="73">
        <v>40478</v>
      </c>
      <c r="B2319" s="130">
        <v>1182.4499510000001</v>
      </c>
      <c r="C2319" s="125">
        <f t="shared" si="152"/>
        <v>3.69236489993785E-3</v>
      </c>
      <c r="D2319" s="128">
        <f t="shared" si="153"/>
        <v>3692.3648999378502</v>
      </c>
      <c r="E2319" s="128">
        <f t="shared" ca="1" si="154"/>
        <v>82254.158174250464</v>
      </c>
      <c r="F2319" s="124">
        <f t="shared" ca="1" si="155"/>
        <v>0.10912566961841175</v>
      </c>
      <c r="G2319" s="128"/>
      <c r="H2319" s="128"/>
      <c r="I2319" s="124"/>
      <c r="J2319" s="125"/>
      <c r="K2319" s="128"/>
    </row>
    <row r="2320" spans="1:11" x14ac:dyDescent="0.3">
      <c r="A2320" s="73">
        <v>40477</v>
      </c>
      <c r="B2320" s="130">
        <v>1185.6400149999999</v>
      </c>
      <c r="C2320" s="125">
        <f t="shared" si="152"/>
        <v>1.3566765029590977E-2</v>
      </c>
      <c r="D2320" s="128">
        <f t="shared" si="153"/>
        <v>13566.765029590977</v>
      </c>
      <c r="E2320" s="128">
        <f t="shared" ca="1" si="154"/>
        <v>82254.158174250464</v>
      </c>
      <c r="F2320" s="124">
        <f t="shared" ca="1" si="155"/>
        <v>0.13716276082041201</v>
      </c>
      <c r="G2320" s="128"/>
      <c r="H2320" s="128"/>
      <c r="I2320" s="124"/>
      <c r="J2320" s="125"/>
      <c r="K2320" s="128"/>
    </row>
    <row r="2321" spans="1:11" x14ac:dyDescent="0.3">
      <c r="A2321" s="73">
        <v>40476</v>
      </c>
      <c r="B2321" s="130">
        <v>1185.619995</v>
      </c>
      <c r="C2321" s="125">
        <f t="shared" si="152"/>
        <v>1.7420150637325493E-2</v>
      </c>
      <c r="D2321" s="128">
        <f t="shared" si="153"/>
        <v>17420.150637325492</v>
      </c>
      <c r="E2321" s="128">
        <f t="shared" ca="1" si="154"/>
        <v>82254.158174250464</v>
      </c>
      <c r="F2321" s="124">
        <f t="shared" ca="1" si="155"/>
        <v>0.11492270816771333</v>
      </c>
      <c r="G2321" s="128"/>
      <c r="H2321" s="128"/>
      <c r="I2321" s="124"/>
      <c r="J2321" s="125"/>
      <c r="K2321" s="128"/>
    </row>
    <row r="2322" spans="1:11" x14ac:dyDescent="0.3">
      <c r="A2322" s="73">
        <v>40473</v>
      </c>
      <c r="B2322" s="130">
        <v>1183.079956</v>
      </c>
      <c r="C2322" s="125">
        <f t="shared" si="152"/>
        <v>1.5388517899562748E-2</v>
      </c>
      <c r="D2322" s="128">
        <f t="shared" si="153"/>
        <v>15388.517899562748</v>
      </c>
      <c r="E2322" s="128">
        <f t="shared" ca="1" si="154"/>
        <v>82254.158174250464</v>
      </c>
      <c r="F2322" s="124">
        <f t="shared" ca="1" si="155"/>
        <v>0.10884297327269854</v>
      </c>
      <c r="G2322" s="128"/>
      <c r="H2322" s="128"/>
      <c r="I2322" s="124"/>
      <c r="J2322" s="125"/>
      <c r="K2322" s="128"/>
    </row>
    <row r="2323" spans="1:11" x14ac:dyDescent="0.3">
      <c r="A2323" s="73">
        <v>40472</v>
      </c>
      <c r="B2323" s="130">
        <v>1180.26001</v>
      </c>
      <c r="C2323" s="125">
        <f t="shared" si="152"/>
        <v>1.9169947903366902E-2</v>
      </c>
      <c r="D2323" s="128">
        <f t="shared" si="153"/>
        <v>19169.947903366901</v>
      </c>
      <c r="E2323" s="128">
        <f t="shared" ca="1" si="154"/>
        <v>82254.158174250464</v>
      </c>
      <c r="F2323" s="124">
        <f t="shared" ca="1" si="155"/>
        <v>9.3238269949720731E-2</v>
      </c>
      <c r="G2323" s="128"/>
      <c r="H2323" s="128"/>
      <c r="I2323" s="124"/>
      <c r="J2323" s="125"/>
      <c r="K2323" s="128"/>
    </row>
    <row r="2324" spans="1:11" x14ac:dyDescent="0.3">
      <c r="A2324" s="73">
        <v>40471</v>
      </c>
      <c r="B2324" s="130">
        <v>1178.170044</v>
      </c>
      <c r="C2324" s="125">
        <f t="shared" si="152"/>
        <v>1.569012427477734E-2</v>
      </c>
      <c r="D2324" s="128">
        <f t="shared" si="153"/>
        <v>15690.124274777339</v>
      </c>
      <c r="E2324" s="128">
        <f t="shared" ca="1" si="154"/>
        <v>82254.158174250464</v>
      </c>
      <c r="F2324" s="124">
        <f t="shared" ca="1" si="155"/>
        <v>7.8011919872262858E-2</v>
      </c>
      <c r="G2324" s="128"/>
      <c r="H2324" s="128"/>
      <c r="I2324" s="124"/>
      <c r="J2324" s="125"/>
      <c r="K2324" s="128"/>
    </row>
    <row r="2325" spans="1:11" x14ac:dyDescent="0.3">
      <c r="A2325" s="73">
        <v>40470</v>
      </c>
      <c r="B2325" s="130">
        <v>1165.900024</v>
      </c>
      <c r="C2325" s="125">
        <f t="shared" si="152"/>
        <v>4.4368072367004796E-3</v>
      </c>
      <c r="D2325" s="128">
        <f t="shared" si="153"/>
        <v>4436.8072367004797</v>
      </c>
      <c r="E2325" s="128">
        <f t="shared" ca="1" si="154"/>
        <v>82254.158174250464</v>
      </c>
      <c r="F2325" s="124">
        <f t="shared" ca="1" si="155"/>
        <v>7.8139447128401374E-2</v>
      </c>
      <c r="G2325" s="128"/>
      <c r="H2325" s="128"/>
      <c r="I2325" s="124"/>
      <c r="J2325" s="125"/>
      <c r="K2325" s="128"/>
    </row>
    <row r="2326" spans="1:11" x14ac:dyDescent="0.3">
      <c r="A2326" s="73">
        <v>40469</v>
      </c>
      <c r="B2326" s="130">
        <v>1184.709961</v>
      </c>
      <c r="C2326" s="125">
        <f t="shared" si="152"/>
        <v>4.1933749139355436E-2</v>
      </c>
      <c r="D2326" s="128">
        <f t="shared" si="153"/>
        <v>41933.749139355437</v>
      </c>
      <c r="E2326" s="128">
        <f t="shared" ca="1" si="154"/>
        <v>82254.158174250464</v>
      </c>
      <c r="F2326" s="124">
        <f t="shared" ca="1" si="155"/>
        <v>8.5833865173136292E-2</v>
      </c>
      <c r="G2326" s="128"/>
      <c r="H2326" s="128"/>
      <c r="I2326" s="124"/>
      <c r="J2326" s="125"/>
      <c r="K2326" s="128"/>
    </row>
    <row r="2327" spans="1:11" x14ac:dyDescent="0.3">
      <c r="A2327" s="73">
        <v>40466</v>
      </c>
      <c r="B2327" s="130">
        <v>1176.1899410000001</v>
      </c>
      <c r="C2327" s="125">
        <f t="shared" si="152"/>
        <v>2.6128865910532539E-2</v>
      </c>
      <c r="D2327" s="128">
        <f t="shared" si="153"/>
        <v>26128.865910532539</v>
      </c>
      <c r="E2327" s="128">
        <f t="shared" ca="1" si="154"/>
        <v>82254.158174250464</v>
      </c>
      <c r="F2327" s="124">
        <f t="shared" ca="1" si="155"/>
        <v>7.1299017748115423E-2</v>
      </c>
      <c r="G2327" s="128"/>
      <c r="H2327" s="128"/>
      <c r="I2327" s="124"/>
      <c r="J2327" s="125"/>
      <c r="K2327" s="128"/>
    </row>
    <row r="2328" spans="1:11" x14ac:dyDescent="0.3">
      <c r="A2328" s="73">
        <v>40465</v>
      </c>
      <c r="B2328" s="130">
        <v>1173.8100589999999</v>
      </c>
      <c r="C2328" s="125">
        <f t="shared" si="152"/>
        <v>2.8575279880992399E-2</v>
      </c>
      <c r="D2328" s="128">
        <f t="shared" si="153"/>
        <v>28575.279880992399</v>
      </c>
      <c r="E2328" s="128">
        <f t="shared" ca="1" si="154"/>
        <v>82254.158174250464</v>
      </c>
      <c r="F2328" s="124">
        <f t="shared" ca="1" si="155"/>
        <v>7.918689386943556E-2</v>
      </c>
      <c r="G2328" s="128"/>
      <c r="H2328" s="128"/>
      <c r="I2328" s="124"/>
      <c r="J2328" s="125"/>
      <c r="K2328" s="128"/>
    </row>
    <row r="2329" spans="1:11" x14ac:dyDescent="0.3">
      <c r="A2329" s="73">
        <v>40464</v>
      </c>
      <c r="B2329" s="130">
        <v>1178.099976</v>
      </c>
      <c r="C2329" s="125">
        <f t="shared" si="152"/>
        <v>2.9150975848470262E-2</v>
      </c>
      <c r="D2329" s="128">
        <f t="shared" si="153"/>
        <v>29150.975848470262</v>
      </c>
      <c r="E2329" s="128">
        <f t="shared" ca="1" si="154"/>
        <v>82254.158174250464</v>
      </c>
      <c r="F2329" s="124">
        <f t="shared" ca="1" si="155"/>
        <v>7.4359736460180681E-2</v>
      </c>
      <c r="G2329" s="128"/>
      <c r="H2329" s="128"/>
      <c r="I2329" s="124"/>
      <c r="J2329" s="125"/>
      <c r="K2329" s="128"/>
    </row>
    <row r="2330" spans="1:11" x14ac:dyDescent="0.3">
      <c r="A2330" s="73">
        <v>40463</v>
      </c>
      <c r="B2330" s="130">
        <v>1169.7700199999999</v>
      </c>
      <c r="C2330" s="125">
        <f t="shared" si="152"/>
        <v>1.9229824816817453E-2</v>
      </c>
      <c r="D2330" s="128">
        <f t="shared" si="153"/>
        <v>19229.824816817454</v>
      </c>
      <c r="E2330" s="128">
        <f t="shared" ca="1" si="154"/>
        <v>82254.158174250464</v>
      </c>
      <c r="F2330" s="124">
        <f t="shared" ca="1" si="155"/>
        <v>7.1198328396946398E-2</v>
      </c>
      <c r="G2330" s="128"/>
      <c r="H2330" s="128"/>
      <c r="I2330" s="124"/>
      <c r="J2330" s="125"/>
      <c r="K2330" s="128"/>
    </row>
    <row r="2331" spans="1:11" x14ac:dyDescent="0.3">
      <c r="A2331" s="73">
        <v>40462</v>
      </c>
      <c r="B2331" s="130">
        <v>1165.3199460000001</v>
      </c>
      <c r="C2331" s="125">
        <f t="shared" si="152"/>
        <v>2.027729154459279E-2</v>
      </c>
      <c r="D2331" s="128">
        <f t="shared" si="153"/>
        <v>20277.29154459279</v>
      </c>
      <c r="E2331" s="128">
        <f t="shared" ca="1" si="154"/>
        <v>82254.158174250464</v>
      </c>
      <c r="F2331" s="124">
        <f t="shared" ca="1" si="155"/>
        <v>8.5846877127969679E-2</v>
      </c>
      <c r="G2331" s="128"/>
      <c r="H2331" s="128"/>
      <c r="I2331" s="124"/>
      <c r="J2331" s="125"/>
      <c r="K2331" s="128"/>
    </row>
    <row r="2332" spans="1:11" x14ac:dyDescent="0.3">
      <c r="A2332" s="73">
        <v>40459</v>
      </c>
      <c r="B2332" s="130">
        <v>1165.150024</v>
      </c>
      <c r="C2332" s="125">
        <f t="shared" si="152"/>
        <v>1.4347009470719652E-2</v>
      </c>
      <c r="D2332" s="128">
        <f t="shared" si="153"/>
        <v>14347.009470719651</v>
      </c>
      <c r="E2332" s="128">
        <f t="shared" ca="1" si="154"/>
        <v>82254.158174250464</v>
      </c>
      <c r="F2332" s="124">
        <f t="shared" ca="1" si="155"/>
        <v>8.2662065134466722E-2</v>
      </c>
      <c r="G2332" s="128"/>
      <c r="H2332" s="128"/>
      <c r="I2332" s="124"/>
      <c r="J2332" s="125"/>
      <c r="K2332" s="128"/>
    </row>
    <row r="2333" spans="1:11" x14ac:dyDescent="0.3">
      <c r="A2333" s="73">
        <v>40458</v>
      </c>
      <c r="B2333" s="130">
        <v>1158.0600589999999</v>
      </c>
      <c r="C2333" s="125">
        <f t="shared" si="152"/>
        <v>2.9542334663782643E-2</v>
      </c>
      <c r="D2333" s="128">
        <f t="shared" si="153"/>
        <v>29542.334663782643</v>
      </c>
      <c r="E2333" s="128">
        <f t="shared" ca="1" si="154"/>
        <v>82254.158174250464</v>
      </c>
      <c r="F2333" s="124">
        <f t="shared" ca="1" si="155"/>
        <v>8.07940996256995E-2</v>
      </c>
      <c r="G2333" s="128"/>
      <c r="H2333" s="128"/>
      <c r="I2333" s="124"/>
      <c r="J2333" s="125"/>
      <c r="K2333" s="128"/>
    </row>
    <row r="2334" spans="1:11" x14ac:dyDescent="0.3">
      <c r="A2334" s="73">
        <v>40457</v>
      </c>
      <c r="B2334" s="130">
        <v>1159.969971</v>
      </c>
      <c r="C2334" s="125">
        <f t="shared" si="152"/>
        <v>2.2648676996145811E-2</v>
      </c>
      <c r="D2334" s="128">
        <f t="shared" si="153"/>
        <v>22648.676996145812</v>
      </c>
      <c r="E2334" s="128">
        <f t="shared" ca="1" si="154"/>
        <v>82254.158174250464</v>
      </c>
      <c r="F2334" s="124">
        <f t="shared" ca="1" si="155"/>
        <v>8.8683028094061367E-2</v>
      </c>
      <c r="G2334" s="128"/>
      <c r="H2334" s="128"/>
      <c r="I2334" s="124"/>
      <c r="J2334" s="125"/>
      <c r="K2334" s="128"/>
    </row>
    <row r="2335" spans="1:11" x14ac:dyDescent="0.3">
      <c r="A2335" s="73">
        <v>40456</v>
      </c>
      <c r="B2335" s="130">
        <v>1160.75</v>
      </c>
      <c r="C2335" s="125">
        <f t="shared" si="152"/>
        <v>1.8398261477171385E-2</v>
      </c>
      <c r="D2335" s="128">
        <f t="shared" si="153"/>
        <v>18398.261477171385</v>
      </c>
      <c r="E2335" s="128">
        <f t="shared" ca="1" si="154"/>
        <v>82254.158174250464</v>
      </c>
      <c r="F2335" s="124">
        <f t="shared" ca="1" si="155"/>
        <v>9.7552949462291094E-2</v>
      </c>
      <c r="G2335" s="128"/>
      <c r="H2335" s="128"/>
      <c r="I2335" s="124"/>
      <c r="J2335" s="125"/>
      <c r="K2335" s="128"/>
    </row>
    <row r="2336" spans="1:11" x14ac:dyDescent="0.3">
      <c r="A2336" s="73">
        <v>40455</v>
      </c>
      <c r="B2336" s="130">
        <v>1137.030029</v>
      </c>
      <c r="C2336" s="125">
        <f t="shared" si="152"/>
        <v>-4.970580631877386E-3</v>
      </c>
      <c r="D2336" s="128">
        <f t="shared" si="153"/>
        <v>-4970.5806318773857</v>
      </c>
      <c r="E2336" s="128">
        <f t="shared" ca="1" si="154"/>
        <v>82254.158174250464</v>
      </c>
      <c r="F2336" s="124">
        <f t="shared" ca="1" si="155"/>
        <v>7.8039726432751921E-2</v>
      </c>
      <c r="G2336" s="128"/>
      <c r="H2336" s="128"/>
      <c r="I2336" s="124"/>
      <c r="J2336" s="125"/>
      <c r="K2336" s="128"/>
    </row>
    <row r="2337" spans="1:11" x14ac:dyDescent="0.3">
      <c r="A2337" s="73">
        <v>40452</v>
      </c>
      <c r="B2337" s="130">
        <v>1146.23999</v>
      </c>
      <c r="C2337" s="125">
        <f t="shared" si="152"/>
        <v>1.8345956008637643E-2</v>
      </c>
      <c r="D2337" s="128">
        <f t="shared" si="153"/>
        <v>18345.956008637644</v>
      </c>
      <c r="E2337" s="128">
        <f t="shared" ca="1" si="154"/>
        <v>82254.158174250464</v>
      </c>
      <c r="F2337" s="124">
        <f t="shared" ca="1" si="155"/>
        <v>0.10166660223843049</v>
      </c>
      <c r="G2337" s="128"/>
      <c r="H2337" s="128"/>
      <c r="I2337" s="124"/>
      <c r="J2337" s="125"/>
      <c r="K2337" s="128"/>
    </row>
    <row r="2338" spans="1:11" x14ac:dyDescent="0.3">
      <c r="A2338" s="73">
        <v>40451</v>
      </c>
      <c r="B2338" s="130">
        <v>1141.1999510000001</v>
      </c>
      <c r="C2338" s="125">
        <f t="shared" si="152"/>
        <v>1.4706592659093243E-2</v>
      </c>
      <c r="D2338" s="128">
        <f t="shared" si="153"/>
        <v>14706.592659093243</v>
      </c>
      <c r="E2338" s="128">
        <f t="shared" ca="1" si="154"/>
        <v>82254.158174250464</v>
      </c>
      <c r="F2338" s="124">
        <f t="shared" ca="1" si="155"/>
        <v>0.11313779070860974</v>
      </c>
      <c r="G2338" s="128"/>
      <c r="H2338" s="128"/>
      <c r="I2338" s="124"/>
      <c r="J2338" s="125"/>
      <c r="K2338" s="128"/>
    </row>
    <row r="2339" spans="1:11" x14ac:dyDescent="0.3">
      <c r="A2339" s="73">
        <v>40450</v>
      </c>
      <c r="B2339" s="130">
        <v>1144.7299800000001</v>
      </c>
      <c r="C2339" s="125">
        <f t="shared" si="152"/>
        <v>1.7474499314374281E-2</v>
      </c>
      <c r="D2339" s="128">
        <f t="shared" si="153"/>
        <v>17474.499314374279</v>
      </c>
      <c r="E2339" s="128">
        <f t="shared" ca="1" si="154"/>
        <v>82254.158174250464</v>
      </c>
      <c r="F2339" s="124">
        <f t="shared" ca="1" si="155"/>
        <v>0.11155023224470129</v>
      </c>
      <c r="G2339" s="128"/>
      <c r="H2339" s="128"/>
      <c r="I2339" s="124"/>
      <c r="J2339" s="125"/>
      <c r="K2339" s="128"/>
    </row>
    <row r="2340" spans="1:11" x14ac:dyDescent="0.3">
      <c r="A2340" s="73">
        <v>40449</v>
      </c>
      <c r="B2340" s="130">
        <v>1147.6999510000001</v>
      </c>
      <c r="C2340" s="125">
        <f t="shared" si="152"/>
        <v>2.372667520242655E-2</v>
      </c>
      <c r="D2340" s="128">
        <f t="shared" si="153"/>
        <v>23726.675202426552</v>
      </c>
      <c r="E2340" s="128">
        <f t="shared" ca="1" si="154"/>
        <v>82254.158174250464</v>
      </c>
      <c r="F2340" s="124">
        <f t="shared" ca="1" si="155"/>
        <v>8.5726717724273982E-2</v>
      </c>
      <c r="G2340" s="128"/>
      <c r="H2340" s="128"/>
      <c r="I2340" s="124"/>
      <c r="J2340" s="125"/>
      <c r="K2340" s="128"/>
    </row>
    <row r="2341" spans="1:11" x14ac:dyDescent="0.3">
      <c r="A2341" s="73">
        <v>40448</v>
      </c>
      <c r="B2341" s="130">
        <v>1142.160034</v>
      </c>
      <c r="C2341" s="125">
        <f t="shared" si="152"/>
        <v>1.8058659030744328E-2</v>
      </c>
      <c r="D2341" s="128">
        <f t="shared" si="153"/>
        <v>18058.659030744329</v>
      </c>
      <c r="E2341" s="128">
        <f t="shared" ca="1" si="154"/>
        <v>82254.158174250464</v>
      </c>
      <c r="F2341" s="124">
        <f t="shared" ca="1" si="155"/>
        <v>7.6889761696897319E-2</v>
      </c>
      <c r="G2341" s="128"/>
      <c r="H2341" s="128"/>
      <c r="I2341" s="124"/>
      <c r="J2341" s="125"/>
      <c r="K2341" s="128"/>
    </row>
    <row r="2342" spans="1:11" x14ac:dyDescent="0.3">
      <c r="A2342" s="73">
        <v>40445</v>
      </c>
      <c r="B2342" s="130">
        <v>1148.670044</v>
      </c>
      <c r="C2342" s="125">
        <f t="shared" si="152"/>
        <v>3.5257530775883117E-2</v>
      </c>
      <c r="D2342" s="128">
        <f t="shared" si="153"/>
        <v>35257.530775883119</v>
      </c>
      <c r="E2342" s="128">
        <f t="shared" ca="1" si="154"/>
        <v>82254.158174250464</v>
      </c>
      <c r="F2342" s="124">
        <f t="shared" ca="1" si="155"/>
        <v>8.0613055384166188E-2</v>
      </c>
      <c r="G2342" s="128"/>
      <c r="H2342" s="128"/>
      <c r="I2342" s="124"/>
      <c r="J2342" s="125"/>
      <c r="K2342" s="128"/>
    </row>
    <row r="2343" spans="1:11" x14ac:dyDescent="0.3">
      <c r="A2343" s="73">
        <v>40444</v>
      </c>
      <c r="B2343" s="130">
        <v>1124.829956</v>
      </c>
      <c r="C2343" s="125">
        <f t="shared" si="152"/>
        <v>1.8701571292828456E-2</v>
      </c>
      <c r="D2343" s="128">
        <f t="shared" si="153"/>
        <v>18701.571292828456</v>
      </c>
      <c r="E2343" s="128">
        <f t="shared" ca="1" si="154"/>
        <v>82254.158174250464</v>
      </c>
      <c r="F2343" s="124">
        <f t="shared" ca="1" si="155"/>
        <v>7.7031301456216728E-2</v>
      </c>
      <c r="G2343" s="128"/>
      <c r="H2343" s="128"/>
      <c r="I2343" s="124"/>
      <c r="J2343" s="125"/>
      <c r="K2343" s="128"/>
    </row>
    <row r="2344" spans="1:11" x14ac:dyDescent="0.3">
      <c r="A2344" s="73">
        <v>40443</v>
      </c>
      <c r="B2344" s="130">
        <v>1134.280029</v>
      </c>
      <c r="C2344" s="125">
        <f t="shared" si="152"/>
        <v>3.2224043027037075E-2</v>
      </c>
      <c r="D2344" s="128">
        <f t="shared" si="153"/>
        <v>32224.043027037074</v>
      </c>
      <c r="E2344" s="128">
        <f t="shared" ca="1" si="154"/>
        <v>82254.158174250464</v>
      </c>
      <c r="F2344" s="124">
        <f t="shared" ca="1" si="155"/>
        <v>7.9464776352349276E-2</v>
      </c>
      <c r="G2344" s="128"/>
      <c r="H2344" s="128"/>
      <c r="I2344" s="124"/>
      <c r="J2344" s="125"/>
      <c r="K2344" s="128"/>
    </row>
    <row r="2345" spans="1:11" x14ac:dyDescent="0.3">
      <c r="A2345" s="73">
        <v>40442</v>
      </c>
      <c r="B2345" s="130">
        <v>1139.780029</v>
      </c>
      <c r="C2345" s="125">
        <f t="shared" si="152"/>
        <v>4.3907591307204452E-2</v>
      </c>
      <c r="D2345" s="128">
        <f t="shared" si="153"/>
        <v>43907.59130720445</v>
      </c>
      <c r="E2345" s="128">
        <f t="shared" ca="1" si="154"/>
        <v>82254.158174250464</v>
      </c>
      <c r="F2345" s="124">
        <f t="shared" ca="1" si="155"/>
        <v>7.4382378964351847E-2</v>
      </c>
      <c r="G2345" s="128"/>
      <c r="H2345" s="128"/>
      <c r="I2345" s="124"/>
      <c r="J2345" s="125"/>
      <c r="K2345" s="128"/>
    </row>
    <row r="2346" spans="1:11" x14ac:dyDescent="0.3">
      <c r="A2346" s="73">
        <v>40441</v>
      </c>
      <c r="B2346" s="130">
        <v>1142.709961</v>
      </c>
      <c r="C2346" s="125">
        <f t="shared" si="152"/>
        <v>3.4585427614187036E-2</v>
      </c>
      <c r="D2346" s="128">
        <f t="shared" si="153"/>
        <v>34585.427614187036</v>
      </c>
      <c r="E2346" s="128">
        <f t="shared" ca="1" si="154"/>
        <v>82254.158174250464</v>
      </c>
      <c r="F2346" s="124">
        <f t="shared" ca="1" si="155"/>
        <v>6.6298942524528393E-2</v>
      </c>
      <c r="G2346" s="128"/>
      <c r="H2346" s="128"/>
      <c r="I2346" s="124"/>
      <c r="J2346" s="125"/>
      <c r="K2346" s="128"/>
    </row>
    <row r="2347" spans="1:11" x14ac:dyDescent="0.3">
      <c r="A2347" s="73">
        <v>40438</v>
      </c>
      <c r="B2347" s="130">
        <v>1125.589966</v>
      </c>
      <c r="C2347" s="125">
        <f t="shared" si="152"/>
        <v>3.2556637722557014E-2</v>
      </c>
      <c r="D2347" s="128">
        <f t="shared" si="153"/>
        <v>32556.637722557014</v>
      </c>
      <c r="E2347" s="128">
        <f t="shared" ca="1" si="154"/>
        <v>82254.158174250464</v>
      </c>
      <c r="F2347" s="124">
        <f t="shared" ca="1" si="155"/>
        <v>5.7229472370708079E-2</v>
      </c>
      <c r="G2347" s="128"/>
      <c r="H2347" s="128"/>
      <c r="I2347" s="124"/>
      <c r="J2347" s="125"/>
      <c r="K2347" s="128"/>
    </row>
    <row r="2348" spans="1:11" x14ac:dyDescent="0.3">
      <c r="A2348" s="73">
        <v>40437</v>
      </c>
      <c r="B2348" s="130">
        <v>1124.660034</v>
      </c>
      <c r="C2348" s="125">
        <f t="shared" si="152"/>
        <v>4.1072298547779162E-2</v>
      </c>
      <c r="D2348" s="128">
        <f t="shared" si="153"/>
        <v>41072.298547779159</v>
      </c>
      <c r="E2348" s="128">
        <f t="shared" ca="1" si="154"/>
        <v>82254.158174250464</v>
      </c>
      <c r="F2348" s="124">
        <f t="shared" ca="1" si="155"/>
        <v>5.2756699817393837E-2</v>
      </c>
      <c r="G2348" s="128"/>
      <c r="H2348" s="128"/>
      <c r="I2348" s="124"/>
      <c r="J2348" s="125"/>
      <c r="K2348" s="128"/>
    </row>
    <row r="2349" spans="1:11" x14ac:dyDescent="0.3">
      <c r="A2349" s="73">
        <v>40436</v>
      </c>
      <c r="B2349" s="130">
        <v>1125.0699460000001</v>
      </c>
      <c r="C2349" s="125">
        <f t="shared" si="152"/>
        <v>7.2179384155502069E-2</v>
      </c>
      <c r="D2349" s="128">
        <f t="shared" si="153"/>
        <v>72179.384155502063</v>
      </c>
      <c r="E2349" s="128">
        <f t="shared" ca="1" si="154"/>
        <v>82254.158174250464</v>
      </c>
      <c r="F2349" s="124">
        <f t="shared" ca="1" si="155"/>
        <v>5.5917893700718979E-2</v>
      </c>
      <c r="G2349" s="128"/>
      <c r="H2349" s="128"/>
      <c r="I2349" s="124"/>
      <c r="J2349" s="125"/>
      <c r="K2349" s="128"/>
    </row>
    <row r="2350" spans="1:11" x14ac:dyDescent="0.3">
      <c r="A2350" s="73">
        <v>40435</v>
      </c>
      <c r="B2350" s="130">
        <v>1121.099976</v>
      </c>
      <c r="C2350" s="125">
        <f t="shared" si="152"/>
        <v>6.8813569168480804E-2</v>
      </c>
      <c r="D2350" s="128">
        <f t="shared" si="153"/>
        <v>68813.569168480797</v>
      </c>
      <c r="E2350" s="128">
        <f t="shared" ca="1" si="154"/>
        <v>82254.158174250464</v>
      </c>
      <c r="F2350" s="124">
        <f t="shared" ca="1" si="155"/>
        <v>4.8972608920874627E-2</v>
      </c>
      <c r="G2350" s="128"/>
      <c r="H2350" s="128"/>
      <c r="I2350" s="124"/>
      <c r="J2350" s="125"/>
      <c r="K2350" s="128"/>
    </row>
    <row r="2351" spans="1:11" x14ac:dyDescent="0.3">
      <c r="A2351" s="73">
        <v>40434</v>
      </c>
      <c r="B2351" s="130">
        <v>1121.900024</v>
      </c>
      <c r="C2351" s="125">
        <f t="shared" si="152"/>
        <v>5.3832987187857784E-2</v>
      </c>
      <c r="D2351" s="128">
        <f t="shared" si="153"/>
        <v>53832.987187857783</v>
      </c>
      <c r="E2351" s="128">
        <f t="shared" ca="1" si="154"/>
        <v>82254.158174250464</v>
      </c>
      <c r="F2351" s="124">
        <f t="shared" ca="1" si="155"/>
        <v>6.5806616447343202E-2</v>
      </c>
      <c r="G2351" s="128"/>
      <c r="H2351" s="128"/>
      <c r="I2351" s="124"/>
      <c r="J2351" s="125"/>
      <c r="K2351" s="128"/>
    </row>
    <row r="2352" spans="1:11" x14ac:dyDescent="0.3">
      <c r="A2352" s="73">
        <v>40431</v>
      </c>
      <c r="B2352" s="130">
        <v>1109.5500489999999</v>
      </c>
      <c r="C2352" s="125">
        <f t="shared" si="152"/>
        <v>5.951956582768414E-2</v>
      </c>
      <c r="D2352" s="128">
        <f t="shared" si="153"/>
        <v>59519.565827684142</v>
      </c>
      <c r="E2352" s="128">
        <f t="shared" ca="1" si="154"/>
        <v>82254.158174250464</v>
      </c>
      <c r="F2352" s="124">
        <f t="shared" ca="1" si="155"/>
        <v>5.7379004851512372E-2</v>
      </c>
      <c r="G2352" s="128"/>
      <c r="H2352" s="128"/>
      <c r="I2352" s="124"/>
      <c r="J2352" s="125"/>
      <c r="K2352" s="128"/>
    </row>
    <row r="2353" spans="1:11" x14ac:dyDescent="0.3">
      <c r="A2353" s="73">
        <v>40430</v>
      </c>
      <c r="B2353" s="130">
        <v>1104.1800539999999</v>
      </c>
      <c r="C2353" s="125">
        <f t="shared" si="152"/>
        <v>4.6288933354223794E-2</v>
      </c>
      <c r="D2353" s="128">
        <f t="shared" si="153"/>
        <v>46288.933354223795</v>
      </c>
      <c r="E2353" s="128">
        <f t="shared" ca="1" si="154"/>
        <v>82254.158174250464</v>
      </c>
      <c r="F2353" s="124">
        <f t="shared" ca="1" si="155"/>
        <v>5.8931914473198344E-2</v>
      </c>
      <c r="G2353" s="128"/>
      <c r="H2353" s="128"/>
      <c r="I2353" s="124"/>
      <c r="J2353" s="125"/>
      <c r="K2353" s="128"/>
    </row>
    <row r="2354" spans="1:11" x14ac:dyDescent="0.3">
      <c r="A2354" s="73">
        <v>40429</v>
      </c>
      <c r="B2354" s="130">
        <v>1098.869995</v>
      </c>
      <c r="C2354" s="125">
        <f t="shared" si="152"/>
        <v>4.4682327876459649E-2</v>
      </c>
      <c r="D2354" s="128">
        <f t="shared" si="153"/>
        <v>44682.327876459647</v>
      </c>
      <c r="E2354" s="128">
        <f t="shared" ca="1" si="154"/>
        <v>82254.158174250464</v>
      </c>
      <c r="F2354" s="124">
        <f t="shared" ca="1" si="155"/>
        <v>5.2416322728518372E-2</v>
      </c>
      <c r="G2354" s="128"/>
      <c r="H2354" s="128"/>
      <c r="I2354" s="124"/>
      <c r="J2354" s="125"/>
      <c r="K2354" s="128"/>
    </row>
    <row r="2355" spans="1:11" x14ac:dyDescent="0.3">
      <c r="A2355" s="73">
        <v>40428</v>
      </c>
      <c r="B2355" s="130">
        <v>1091.839966</v>
      </c>
      <c r="C2355" s="125">
        <f t="shared" si="152"/>
        <v>2.2935074711462056E-2</v>
      </c>
      <c r="D2355" s="128">
        <f t="shared" si="153"/>
        <v>22935.074711462057</v>
      </c>
      <c r="E2355" s="128">
        <f t="shared" ca="1" si="154"/>
        <v>82254.158174250464</v>
      </c>
      <c r="F2355" s="124">
        <f t="shared" ca="1" si="155"/>
        <v>5.6581835434461158E-2</v>
      </c>
      <c r="G2355" s="128"/>
      <c r="H2355" s="128"/>
      <c r="I2355" s="124"/>
      <c r="J2355" s="125"/>
      <c r="K2355" s="128"/>
    </row>
    <row r="2356" spans="1:11" x14ac:dyDescent="0.3">
      <c r="A2356" s="73">
        <v>40424</v>
      </c>
      <c r="B2356" s="130">
        <v>1104.51001</v>
      </c>
      <c r="C2356" s="125">
        <f t="shared" si="152"/>
        <v>3.062459368553494E-2</v>
      </c>
      <c r="D2356" s="128">
        <f t="shared" si="153"/>
        <v>30624.593685534939</v>
      </c>
      <c r="E2356" s="128">
        <f t="shared" ca="1" si="154"/>
        <v>82254.158174250464</v>
      </c>
      <c r="F2356" s="124">
        <f t="shared" ca="1" si="155"/>
        <v>7.716087912168712E-2</v>
      </c>
      <c r="G2356" s="128"/>
      <c r="H2356" s="128"/>
      <c r="I2356" s="124"/>
      <c r="J2356" s="125"/>
      <c r="K2356" s="128"/>
    </row>
    <row r="2357" spans="1:11" x14ac:dyDescent="0.3">
      <c r="A2357" s="73">
        <v>40423</v>
      </c>
      <c r="B2357" s="130">
        <v>1090.099976</v>
      </c>
      <c r="C2357" s="125">
        <f t="shared" si="152"/>
        <v>1.3452554254471449E-2</v>
      </c>
      <c r="D2357" s="128">
        <f t="shared" si="153"/>
        <v>13452.55425447145</v>
      </c>
      <c r="E2357" s="128">
        <f t="shared" ca="1" si="154"/>
        <v>82254.158174250464</v>
      </c>
      <c r="F2357" s="124">
        <f t="shared" ca="1" si="155"/>
        <v>7.251077357314184E-2</v>
      </c>
      <c r="G2357" s="128"/>
      <c r="H2357" s="128"/>
      <c r="I2357" s="124"/>
      <c r="J2357" s="125"/>
      <c r="K2357" s="128"/>
    </row>
    <row r="2358" spans="1:11" x14ac:dyDescent="0.3">
      <c r="A2358" s="73">
        <v>40422</v>
      </c>
      <c r="B2358" s="130">
        <v>1080.290039</v>
      </c>
      <c r="C2358" s="125">
        <f t="shared" si="152"/>
        <v>-1.2676386057800415E-2</v>
      </c>
      <c r="D2358" s="128">
        <f t="shared" si="153"/>
        <v>-12676.386057800415</v>
      </c>
      <c r="E2358" s="128">
        <f t="shared" ca="1" si="154"/>
        <v>82254.158174250464</v>
      </c>
      <c r="F2358" s="124">
        <f t="shared" ca="1" si="155"/>
        <v>7.6801213835186122E-2</v>
      </c>
      <c r="G2358" s="128"/>
      <c r="H2358" s="128"/>
      <c r="I2358" s="124"/>
      <c r="J2358" s="125"/>
      <c r="K2358" s="128"/>
    </row>
    <row r="2359" spans="1:11" x14ac:dyDescent="0.3">
      <c r="A2359" s="73">
        <v>40421</v>
      </c>
      <c r="B2359" s="130">
        <v>1049.329956</v>
      </c>
      <c r="C2359" s="125">
        <f t="shared" si="152"/>
        <v>-3.9550113915779339E-2</v>
      </c>
      <c r="D2359" s="128">
        <f t="shared" si="153"/>
        <v>-39550.113915779337</v>
      </c>
      <c r="E2359" s="128">
        <f t="shared" ca="1" si="154"/>
        <v>82254.158174250464</v>
      </c>
      <c r="F2359" s="124">
        <f t="shared" ca="1" si="155"/>
        <v>5.4868013068610333E-2</v>
      </c>
      <c r="G2359" s="128"/>
      <c r="H2359" s="128"/>
      <c r="I2359" s="124"/>
      <c r="J2359" s="125"/>
      <c r="K2359" s="128"/>
    </row>
    <row r="2360" spans="1:11" x14ac:dyDescent="0.3">
      <c r="A2360" s="73">
        <v>40420</v>
      </c>
      <c r="B2360" s="130">
        <v>1048.920044</v>
      </c>
      <c r="C2360" s="125">
        <f t="shared" si="152"/>
        <v>-2.8219867756397843E-2</v>
      </c>
      <c r="D2360" s="128">
        <f t="shared" si="153"/>
        <v>-28219.867756397842</v>
      </c>
      <c r="E2360" s="128">
        <f t="shared" ca="1" si="154"/>
        <v>82254.158174250464</v>
      </c>
      <c r="F2360" s="124">
        <f t="shared" ca="1" si="155"/>
        <v>5.0979987897839418E-2</v>
      </c>
      <c r="G2360" s="128"/>
      <c r="H2360" s="128"/>
      <c r="I2360" s="124"/>
      <c r="J2360" s="125"/>
      <c r="K2360" s="128"/>
    </row>
    <row r="2361" spans="1:11" x14ac:dyDescent="0.3">
      <c r="A2361" s="73">
        <v>40417</v>
      </c>
      <c r="B2361" s="130">
        <v>1064.589966</v>
      </c>
      <c r="C2361" s="125">
        <f t="shared" si="152"/>
        <v>-1.3583538568450293E-2</v>
      </c>
      <c r="D2361" s="128">
        <f t="shared" si="153"/>
        <v>-13583.538568450293</v>
      </c>
      <c r="E2361" s="128">
        <f t="shared" ca="1" si="154"/>
        <v>82254.158174250464</v>
      </c>
      <c r="F2361" s="124">
        <f t="shared" ca="1" si="155"/>
        <v>4.3081628045117837E-2</v>
      </c>
      <c r="G2361" s="128"/>
      <c r="H2361" s="128"/>
      <c r="I2361" s="124"/>
      <c r="J2361" s="125"/>
      <c r="K2361" s="128"/>
    </row>
    <row r="2362" spans="1:11" x14ac:dyDescent="0.3">
      <c r="A2362" s="73">
        <v>40416</v>
      </c>
      <c r="B2362" s="130">
        <v>1047.219971</v>
      </c>
      <c r="C2362" s="125">
        <f t="shared" si="152"/>
        <v>-3.3582206240006185E-2</v>
      </c>
      <c r="D2362" s="128">
        <f t="shared" si="153"/>
        <v>-33582.206240006184</v>
      </c>
      <c r="E2362" s="128">
        <f t="shared" ca="1" si="154"/>
        <v>82254.158174250464</v>
      </c>
      <c r="F2362" s="124">
        <f t="shared" ca="1" si="155"/>
        <v>1.7775666022094905E-2</v>
      </c>
      <c r="G2362" s="128"/>
      <c r="H2362" s="128"/>
      <c r="I2362" s="124"/>
      <c r="J2362" s="125"/>
      <c r="K2362" s="128"/>
    </row>
    <row r="2363" spans="1:11" x14ac:dyDescent="0.3">
      <c r="A2363" s="73">
        <v>40415</v>
      </c>
      <c r="B2363" s="130">
        <v>1055.329956</v>
      </c>
      <c r="C2363" s="125">
        <f t="shared" si="152"/>
        <v>-3.1336352454637728E-2</v>
      </c>
      <c r="D2363" s="128">
        <f t="shared" si="153"/>
        <v>-31336.352454637727</v>
      </c>
      <c r="E2363" s="128">
        <f t="shared" ca="1" si="154"/>
        <v>82254.158174250464</v>
      </c>
      <c r="F2363" s="124">
        <f t="shared" ca="1" si="155"/>
        <v>2.3618282093120779E-2</v>
      </c>
      <c r="G2363" s="128"/>
      <c r="H2363" s="128"/>
      <c r="I2363" s="124"/>
      <c r="J2363" s="125"/>
      <c r="K2363" s="128"/>
    </row>
    <row r="2364" spans="1:11" x14ac:dyDescent="0.3">
      <c r="A2364" s="73">
        <v>40414</v>
      </c>
      <c r="B2364" s="130">
        <v>1051.869995</v>
      </c>
      <c r="C2364" s="125">
        <f t="shared" si="152"/>
        <v>-6.171842752271306E-2</v>
      </c>
      <c r="D2364" s="128">
        <f t="shared" si="153"/>
        <v>-61718.427522713057</v>
      </c>
      <c r="E2364" s="128">
        <f t="shared" ca="1" si="154"/>
        <v>82254.158174250464</v>
      </c>
      <c r="F2364" s="124">
        <f t="shared" ca="1" si="155"/>
        <v>2.3100416406160784E-2</v>
      </c>
      <c r="G2364" s="128"/>
      <c r="H2364" s="128"/>
      <c r="I2364" s="124"/>
      <c r="J2364" s="125"/>
      <c r="K2364" s="128"/>
    </row>
    <row r="2365" spans="1:11" x14ac:dyDescent="0.3">
      <c r="A2365" s="73">
        <v>40413</v>
      </c>
      <c r="B2365" s="130">
        <v>1067.3599850000001</v>
      </c>
      <c r="C2365" s="125">
        <f t="shared" si="152"/>
        <v>-5.358271656095015E-2</v>
      </c>
      <c r="D2365" s="128">
        <f t="shared" si="153"/>
        <v>-53582.716560950154</v>
      </c>
      <c r="E2365" s="128">
        <f t="shared" ca="1" si="154"/>
        <v>82254.158174250464</v>
      </c>
      <c r="F2365" s="124">
        <f t="shared" ca="1" si="155"/>
        <v>3.8287923151751002E-2</v>
      </c>
      <c r="G2365" s="128"/>
      <c r="H2365" s="128"/>
      <c r="I2365" s="124"/>
      <c r="J2365" s="125"/>
      <c r="K2365" s="128"/>
    </row>
    <row r="2366" spans="1:11" x14ac:dyDescent="0.3">
      <c r="A2366" s="73">
        <v>40410</v>
      </c>
      <c r="B2366" s="130">
        <v>1071.6899410000001</v>
      </c>
      <c r="C2366" s="125">
        <f t="shared" si="152"/>
        <v>-4.4533070621593174E-2</v>
      </c>
      <c r="D2366" s="128">
        <f t="shared" si="153"/>
        <v>-44533.070621593171</v>
      </c>
      <c r="E2366" s="128">
        <f t="shared" ca="1" si="154"/>
        <v>82254.158174250464</v>
      </c>
      <c r="F2366" s="124">
        <f t="shared" ca="1" si="155"/>
        <v>4.4970111672909763E-2</v>
      </c>
      <c r="G2366" s="128"/>
      <c r="H2366" s="128"/>
      <c r="I2366" s="124"/>
      <c r="J2366" s="125"/>
      <c r="K2366" s="128"/>
    </row>
    <row r="2367" spans="1:11" x14ac:dyDescent="0.3">
      <c r="A2367" s="73">
        <v>40409</v>
      </c>
      <c r="B2367" s="130">
        <v>1075.630005</v>
      </c>
      <c r="C2367" s="125">
        <f t="shared" si="152"/>
        <v>-4.4572397980323863E-2</v>
      </c>
      <c r="D2367" s="128">
        <f t="shared" si="153"/>
        <v>-44572.397980323862</v>
      </c>
      <c r="E2367" s="128">
        <f t="shared" ca="1" si="154"/>
        <v>82254.158174250464</v>
      </c>
      <c r="F2367" s="124">
        <f t="shared" ca="1" si="155"/>
        <v>4.8239501582453048E-2</v>
      </c>
      <c r="G2367" s="128"/>
      <c r="H2367" s="128"/>
      <c r="I2367" s="124"/>
      <c r="J2367" s="125"/>
      <c r="K2367" s="128"/>
    </row>
    <row r="2368" spans="1:11" x14ac:dyDescent="0.3">
      <c r="A2368" s="73">
        <v>40408</v>
      </c>
      <c r="B2368" s="130">
        <v>1094.160034</v>
      </c>
      <c r="C2368" s="125">
        <f t="shared" si="152"/>
        <v>-2.9345974498296568E-2</v>
      </c>
      <c r="D2368" s="128">
        <f t="shared" si="153"/>
        <v>-29345.974498296568</v>
      </c>
      <c r="E2368" s="128">
        <f t="shared" ca="1" si="154"/>
        <v>82254.158174250464</v>
      </c>
      <c r="F2368" s="124">
        <f t="shared" ca="1" si="155"/>
        <v>8.6155076516846174E-2</v>
      </c>
      <c r="G2368" s="128"/>
      <c r="H2368" s="128"/>
      <c r="I2368" s="124"/>
      <c r="J2368" s="125"/>
      <c r="K2368" s="128"/>
    </row>
    <row r="2369" spans="1:11" x14ac:dyDescent="0.3">
      <c r="A2369" s="73">
        <v>40407</v>
      </c>
      <c r="B2369" s="130">
        <v>1092.540039</v>
      </c>
      <c r="C2369" s="125">
        <f t="shared" si="152"/>
        <v>-2.4918268364611418E-2</v>
      </c>
      <c r="D2369" s="128">
        <f t="shared" si="153"/>
        <v>-24918.268364611416</v>
      </c>
      <c r="E2369" s="128">
        <f t="shared" ca="1" si="154"/>
        <v>82254.158174250464</v>
      </c>
      <c r="F2369" s="124">
        <f t="shared" ca="1" si="155"/>
        <v>9.6421346445146217E-2</v>
      </c>
      <c r="G2369" s="128"/>
      <c r="H2369" s="128"/>
      <c r="I2369" s="124"/>
      <c r="J2369" s="125"/>
      <c r="K2369" s="128"/>
    </row>
    <row r="2370" spans="1:11" x14ac:dyDescent="0.3">
      <c r="A2370" s="73">
        <v>40406</v>
      </c>
      <c r="B2370" s="130">
        <v>1079.380005</v>
      </c>
      <c r="C2370" s="125">
        <f t="shared" si="152"/>
        <v>-4.1283979019824613E-2</v>
      </c>
      <c r="D2370" s="128">
        <f t="shared" si="153"/>
        <v>-41283.979019824612</v>
      </c>
      <c r="E2370" s="128">
        <f t="shared" ca="1" si="154"/>
        <v>82254.158174250464</v>
      </c>
      <c r="F2370" s="124">
        <f t="shared" ca="1" si="155"/>
        <v>9.0646400861892129E-2</v>
      </c>
      <c r="G2370" s="128"/>
      <c r="H2370" s="128"/>
      <c r="I2370" s="124"/>
      <c r="J2370" s="125"/>
      <c r="K2370" s="128"/>
    </row>
    <row r="2371" spans="1:11" x14ac:dyDescent="0.3">
      <c r="A2371" s="73">
        <v>40403</v>
      </c>
      <c r="B2371" s="130">
        <v>1079.25</v>
      </c>
      <c r="C2371" s="125">
        <f t="shared" si="152"/>
        <v>-2.0288649679491289E-2</v>
      </c>
      <c r="D2371" s="128">
        <f t="shared" si="153"/>
        <v>-20288.649679491289</v>
      </c>
      <c r="E2371" s="128">
        <f t="shared" ca="1" si="154"/>
        <v>82254.158174250464</v>
      </c>
      <c r="F2371" s="124">
        <f t="shared" ca="1" si="155"/>
        <v>0.10157902894836401</v>
      </c>
      <c r="G2371" s="128"/>
      <c r="H2371" s="128"/>
      <c r="I2371" s="124"/>
      <c r="J2371" s="125"/>
      <c r="K2371" s="128"/>
    </row>
    <row r="2372" spans="1:11" x14ac:dyDescent="0.3">
      <c r="A2372" s="73">
        <v>40402</v>
      </c>
      <c r="B2372" s="130">
        <v>1083.6099850000001</v>
      </c>
      <c r="C2372" s="125">
        <f t="shared" si="152"/>
        <v>-1.6268320906574152E-2</v>
      </c>
      <c r="D2372" s="128">
        <f t="shared" si="153"/>
        <v>-16268.320906574152</v>
      </c>
      <c r="E2372" s="128">
        <f t="shared" ca="1" si="154"/>
        <v>82254.158174250464</v>
      </c>
      <c r="F2372" s="124">
        <f t="shared" ca="1" si="155"/>
        <v>7.9196044041576874E-2</v>
      </c>
      <c r="G2372" s="128"/>
      <c r="H2372" s="128"/>
      <c r="I2372" s="124"/>
      <c r="J2372" s="125"/>
      <c r="K2372" s="128"/>
    </row>
    <row r="2373" spans="1:11" x14ac:dyDescent="0.3">
      <c r="A2373" s="73">
        <v>40401</v>
      </c>
      <c r="B2373" s="130">
        <v>1089.469971</v>
      </c>
      <c r="C2373" s="125">
        <f t="shared" si="152"/>
        <v>-1.5061551467451584E-2</v>
      </c>
      <c r="D2373" s="128">
        <f t="shared" si="153"/>
        <v>-15061.551467451583</v>
      </c>
      <c r="E2373" s="128">
        <f t="shared" ca="1" si="154"/>
        <v>82254.158174250464</v>
      </c>
      <c r="F2373" s="124">
        <f t="shared" ca="1" si="155"/>
        <v>7.5775372029571075E-2</v>
      </c>
      <c r="G2373" s="128"/>
      <c r="H2373" s="128"/>
      <c r="I2373" s="124"/>
      <c r="J2373" s="125"/>
      <c r="K2373" s="128"/>
    </row>
    <row r="2374" spans="1:11" x14ac:dyDescent="0.3">
      <c r="A2374" s="73">
        <v>40400</v>
      </c>
      <c r="B2374" s="130">
        <v>1121.0600589999999</v>
      </c>
      <c r="C2374" s="125">
        <f t="shared" si="152"/>
        <v>6.4821637042964397E-3</v>
      </c>
      <c r="D2374" s="128">
        <f t="shared" si="153"/>
        <v>6482.1637042964394</v>
      </c>
      <c r="E2374" s="128">
        <f t="shared" ca="1" si="154"/>
        <v>82254.158174250464</v>
      </c>
      <c r="F2374" s="124">
        <f t="shared" ca="1" si="155"/>
        <v>0.11458432629340387</v>
      </c>
      <c r="G2374" s="128"/>
      <c r="H2374" s="128"/>
      <c r="I2374" s="124"/>
      <c r="J2374" s="125"/>
      <c r="K2374" s="128"/>
    </row>
    <row r="2375" spans="1:11" x14ac:dyDescent="0.3">
      <c r="A2375" s="73">
        <v>40399</v>
      </c>
      <c r="B2375" s="130">
        <v>1127.790039</v>
      </c>
      <c r="C2375" s="125">
        <f t="shared" si="152"/>
        <v>1.1461806517772954E-2</v>
      </c>
      <c r="D2375" s="128">
        <f t="shared" si="153"/>
        <v>11461.806517772955</v>
      </c>
      <c r="E2375" s="128">
        <f t="shared" ca="1" si="154"/>
        <v>82254.158174250464</v>
      </c>
      <c r="F2375" s="124">
        <f t="shared" ca="1" si="155"/>
        <v>0.13419828653970822</v>
      </c>
      <c r="G2375" s="128"/>
      <c r="H2375" s="128"/>
      <c r="I2375" s="124"/>
      <c r="J2375" s="125"/>
      <c r="K2375" s="128"/>
    </row>
    <row r="2376" spans="1:11" x14ac:dyDescent="0.3">
      <c r="A2376" s="73">
        <v>40396</v>
      </c>
      <c r="B2376" s="130">
        <v>1121.6400149999999</v>
      </c>
      <c r="C2376" s="125">
        <f t="shared" ref="C2376:C2439" si="156">B2376/B2386-1</f>
        <v>1.7212903718971662E-2</v>
      </c>
      <c r="D2376" s="128">
        <f t="shared" ref="D2376:D2439" si="157">C2376*$B$5</f>
        <v>17212.903718971662</v>
      </c>
      <c r="E2376" s="128">
        <f t="shared" ref="E2376:E2439" ca="1" si="158">ABS(_xlfn.PERCENTILE.INC(OFFSET(D2376,0,0,Window),1-VaRLevel))</f>
        <v>82254.158174250464</v>
      </c>
      <c r="F2376" s="124">
        <f t="shared" ca="1" si="155"/>
        <v>0.11373254069067706</v>
      </c>
      <c r="G2376" s="128"/>
      <c r="H2376" s="128"/>
      <c r="I2376" s="124"/>
      <c r="J2376" s="125"/>
      <c r="K2376" s="128"/>
    </row>
    <row r="2377" spans="1:11" x14ac:dyDescent="0.3">
      <c r="A2377" s="73">
        <v>40395</v>
      </c>
      <c r="B2377" s="130">
        <v>1125.8100589999999</v>
      </c>
      <c r="C2377" s="125">
        <f t="shared" si="156"/>
        <v>2.9387304860660546E-2</v>
      </c>
      <c r="D2377" s="128">
        <f t="shared" si="157"/>
        <v>29387.304860660544</v>
      </c>
      <c r="E2377" s="128">
        <f t="shared" ca="1" si="158"/>
        <v>82254.158174250464</v>
      </c>
      <c r="F2377" s="124">
        <f t="shared" ref="F2377:F2440" ca="1" si="159">B2377/OFFSET(B2377,250,0)-1</f>
        <v>0.11413395740903254</v>
      </c>
      <c r="G2377" s="128"/>
      <c r="H2377" s="128"/>
      <c r="I2377" s="124"/>
      <c r="J2377" s="125"/>
      <c r="K2377" s="128"/>
    </row>
    <row r="2378" spans="1:11" x14ac:dyDescent="0.3">
      <c r="A2378" s="73">
        <v>40394</v>
      </c>
      <c r="B2378" s="130">
        <v>1127.23999</v>
      </c>
      <c r="C2378" s="125">
        <f t="shared" si="156"/>
        <v>5.3899181772989913E-2</v>
      </c>
      <c r="D2378" s="128">
        <f t="shared" si="157"/>
        <v>53899.181772989912</v>
      </c>
      <c r="E2378" s="128">
        <f t="shared" ca="1" si="158"/>
        <v>82254.158174250464</v>
      </c>
      <c r="F2378" s="124">
        <f t="shared" ca="1" si="159"/>
        <v>0.13054115094154972</v>
      </c>
      <c r="G2378" s="128"/>
      <c r="H2378" s="128"/>
      <c r="I2378" s="124"/>
      <c r="J2378" s="125"/>
      <c r="K2378" s="128"/>
    </row>
    <row r="2379" spans="1:11" x14ac:dyDescent="0.3">
      <c r="A2379" s="73">
        <v>40393</v>
      </c>
      <c r="B2379" s="130">
        <v>1120.459961</v>
      </c>
      <c r="C2379" s="125">
        <f t="shared" si="156"/>
        <v>3.4130746928983324E-2</v>
      </c>
      <c r="D2379" s="128">
        <f t="shared" si="157"/>
        <v>34130.746928983324</v>
      </c>
      <c r="E2379" s="128">
        <f t="shared" ca="1" si="158"/>
        <v>82254.158174250464</v>
      </c>
      <c r="F2379" s="124">
        <f t="shared" ca="1" si="159"/>
        <v>0.11742060934777188</v>
      </c>
      <c r="G2379" s="128"/>
      <c r="H2379" s="128"/>
      <c r="I2379" s="124"/>
      <c r="J2379" s="125"/>
      <c r="K2379" s="128"/>
    </row>
    <row r="2380" spans="1:11" x14ac:dyDescent="0.3">
      <c r="A2380" s="73">
        <v>40392</v>
      </c>
      <c r="B2380" s="130">
        <v>1125.8599850000001</v>
      </c>
      <c r="C2380" s="125">
        <f t="shared" si="156"/>
        <v>5.0977815635939283E-2</v>
      </c>
      <c r="D2380" s="128">
        <f t="shared" si="157"/>
        <v>50977.815635939281</v>
      </c>
      <c r="E2380" s="128">
        <f t="shared" ca="1" si="158"/>
        <v>82254.158174250464</v>
      </c>
      <c r="F2380" s="124">
        <f t="shared" ca="1" si="159"/>
        <v>0.1195345877106051</v>
      </c>
      <c r="G2380" s="128"/>
      <c r="H2380" s="128"/>
      <c r="I2380" s="124"/>
      <c r="J2380" s="125"/>
      <c r="K2380" s="128"/>
    </row>
    <row r="2381" spans="1:11" x14ac:dyDescent="0.3">
      <c r="A2381" s="73">
        <v>40389</v>
      </c>
      <c r="B2381" s="130">
        <v>1101.599976</v>
      </c>
      <c r="C2381" s="125">
        <f t="shared" si="156"/>
        <v>3.4482731225665253E-2</v>
      </c>
      <c r="D2381" s="128">
        <f t="shared" si="157"/>
        <v>34482.731225665251</v>
      </c>
      <c r="E2381" s="128">
        <f t="shared" ca="1" si="158"/>
        <v>82254.158174250464</v>
      </c>
      <c r="F2381" s="124">
        <f t="shared" ca="1" si="159"/>
        <v>9.8710362253720874E-2</v>
      </c>
      <c r="G2381" s="128"/>
      <c r="H2381" s="128"/>
      <c r="I2381" s="124"/>
      <c r="J2381" s="125"/>
      <c r="K2381" s="128"/>
    </row>
    <row r="2382" spans="1:11" x14ac:dyDescent="0.3">
      <c r="A2382" s="73">
        <v>40388</v>
      </c>
      <c r="B2382" s="130">
        <v>1101.530029</v>
      </c>
      <c r="C2382" s="125">
        <f t="shared" si="156"/>
        <v>4.6056919342931657E-3</v>
      </c>
      <c r="D2382" s="128">
        <f t="shared" si="157"/>
        <v>4605.691934293166</v>
      </c>
      <c r="E2382" s="128">
        <f t="shared" ca="1" si="158"/>
        <v>82254.158174250464</v>
      </c>
      <c r="F2382" s="124">
        <f t="shared" ca="1" si="159"/>
        <v>0.11549606200623952</v>
      </c>
      <c r="G2382" s="128"/>
      <c r="H2382" s="128"/>
      <c r="I2382" s="124"/>
      <c r="J2382" s="125"/>
      <c r="K2382" s="128"/>
    </row>
    <row r="2383" spans="1:11" x14ac:dyDescent="0.3">
      <c r="A2383" s="73">
        <v>40387</v>
      </c>
      <c r="B2383" s="130">
        <v>1106.130005</v>
      </c>
      <c r="C2383" s="125">
        <f t="shared" si="156"/>
        <v>1.0007542719092211E-2</v>
      </c>
      <c r="D2383" s="128">
        <f t="shared" si="157"/>
        <v>10007.542719092211</v>
      </c>
      <c r="E2383" s="128">
        <f t="shared" ca="1" si="158"/>
        <v>82254.158174250464</v>
      </c>
      <c r="F2383" s="124">
        <f t="shared" ca="1" si="159"/>
        <v>0.12098303014948053</v>
      </c>
      <c r="G2383" s="128"/>
      <c r="H2383" s="128"/>
      <c r="I2383" s="124"/>
      <c r="J2383" s="125"/>
      <c r="K2383" s="128"/>
    </row>
    <row r="2384" spans="1:11" x14ac:dyDescent="0.3">
      <c r="A2384" s="73">
        <v>40386</v>
      </c>
      <c r="B2384" s="130">
        <v>1113.839966</v>
      </c>
      <c r="C2384" s="125">
        <f t="shared" si="156"/>
        <v>1.6889733392600359E-2</v>
      </c>
      <c r="D2384" s="128">
        <f t="shared" si="157"/>
        <v>16889.733392600359</v>
      </c>
      <c r="E2384" s="128">
        <f t="shared" ca="1" si="158"/>
        <v>82254.158174250464</v>
      </c>
      <c r="F2384" s="124">
        <f t="shared" ca="1" si="159"/>
        <v>0.14222421021034592</v>
      </c>
      <c r="G2384" s="128"/>
      <c r="H2384" s="128"/>
      <c r="I2384" s="124"/>
      <c r="J2384" s="125"/>
      <c r="K2384" s="128"/>
    </row>
    <row r="2385" spans="1:11" x14ac:dyDescent="0.3">
      <c r="A2385" s="73">
        <v>40385</v>
      </c>
      <c r="B2385" s="130">
        <v>1115.01001</v>
      </c>
      <c r="C2385" s="125">
        <f t="shared" si="156"/>
        <v>3.3612987253765825E-2</v>
      </c>
      <c r="D2385" s="128">
        <f t="shared" si="157"/>
        <v>33612.987253765823</v>
      </c>
      <c r="E2385" s="128">
        <f t="shared" ca="1" si="158"/>
        <v>82254.158174250464</v>
      </c>
      <c r="F2385" s="124">
        <f t="shared" ca="1" si="159"/>
        <v>0.13820666757623701</v>
      </c>
      <c r="G2385" s="128"/>
      <c r="H2385" s="128"/>
      <c r="I2385" s="124"/>
      <c r="J2385" s="125"/>
      <c r="K2385" s="128"/>
    </row>
    <row r="2386" spans="1:11" x14ac:dyDescent="0.3">
      <c r="A2386" s="73">
        <v>40382</v>
      </c>
      <c r="B2386" s="130">
        <v>1102.660034</v>
      </c>
      <c r="C2386" s="125">
        <f t="shared" si="156"/>
        <v>2.2913720262008885E-2</v>
      </c>
      <c r="D2386" s="128">
        <f t="shared" si="157"/>
        <v>22913.720262008886</v>
      </c>
      <c r="E2386" s="128">
        <f t="shared" ca="1" si="158"/>
        <v>82254.158174250464</v>
      </c>
      <c r="F2386" s="124">
        <f t="shared" ca="1" si="159"/>
        <v>0.12266594907110884</v>
      </c>
      <c r="G2386" s="128"/>
      <c r="H2386" s="128"/>
      <c r="I2386" s="124"/>
      <c r="J2386" s="125"/>
      <c r="K2386" s="128"/>
    </row>
    <row r="2387" spans="1:11" x14ac:dyDescent="0.3">
      <c r="A2387" s="73">
        <v>40381</v>
      </c>
      <c r="B2387" s="130">
        <v>1093.670044</v>
      </c>
      <c r="C2387" s="125">
        <f t="shared" si="156"/>
        <v>2.1882778790002222E-2</v>
      </c>
      <c r="D2387" s="128">
        <f t="shared" si="157"/>
        <v>21882.778790002223</v>
      </c>
      <c r="E2387" s="128">
        <f t="shared" ca="1" si="158"/>
        <v>82254.158174250464</v>
      </c>
      <c r="F2387" s="124">
        <f t="shared" ca="1" si="159"/>
        <v>0.11683315241270797</v>
      </c>
      <c r="G2387" s="128"/>
      <c r="H2387" s="128"/>
      <c r="I2387" s="124"/>
      <c r="J2387" s="125"/>
      <c r="K2387" s="128"/>
    </row>
    <row r="2388" spans="1:11" x14ac:dyDescent="0.3">
      <c r="A2388" s="73">
        <v>40380</v>
      </c>
      <c r="B2388" s="130">
        <v>1069.589966</v>
      </c>
      <c r="C2388" s="125">
        <f t="shared" si="156"/>
        <v>8.7901627172293217E-3</v>
      </c>
      <c r="D2388" s="128">
        <f t="shared" si="157"/>
        <v>8790.1627172293211</v>
      </c>
      <c r="E2388" s="128">
        <f t="shared" ca="1" si="158"/>
        <v>82254.158174250464</v>
      </c>
      <c r="F2388" s="124">
        <f t="shared" ca="1" si="159"/>
        <v>9.55658565615225E-2</v>
      </c>
      <c r="G2388" s="128"/>
      <c r="H2388" s="128"/>
      <c r="I2388" s="124"/>
      <c r="J2388" s="125"/>
      <c r="K2388" s="128"/>
    </row>
    <row r="2389" spans="1:11" x14ac:dyDescent="0.3">
      <c r="A2389" s="73">
        <v>40379</v>
      </c>
      <c r="B2389" s="130">
        <v>1083.4799800000001</v>
      </c>
      <c r="C2389" s="125">
        <f t="shared" si="156"/>
        <v>5.3907279555153176E-2</v>
      </c>
      <c r="D2389" s="128">
        <f t="shared" si="157"/>
        <v>53907.279555153174</v>
      </c>
      <c r="E2389" s="128">
        <f t="shared" ca="1" si="158"/>
        <v>82254.158174250464</v>
      </c>
      <c r="F2389" s="124">
        <f t="shared" ca="1" si="159"/>
        <v>0.13563991326686797</v>
      </c>
      <c r="G2389" s="128"/>
      <c r="H2389" s="128"/>
      <c r="I2389" s="124"/>
      <c r="J2389" s="125"/>
      <c r="K2389" s="128"/>
    </row>
    <row r="2390" spans="1:11" x14ac:dyDescent="0.3">
      <c r="A2390" s="73">
        <v>40378</v>
      </c>
      <c r="B2390" s="130">
        <v>1071.25</v>
      </c>
      <c r="C2390" s="125">
        <f t="shared" si="156"/>
        <v>4.7595280751511204E-2</v>
      </c>
      <c r="D2390" s="128">
        <f t="shared" si="157"/>
        <v>47595.280751511207</v>
      </c>
      <c r="E2390" s="128">
        <f t="shared" ca="1" si="158"/>
        <v>82254.158174250464</v>
      </c>
      <c r="F2390" s="124">
        <f t="shared" ca="1" si="159"/>
        <v>0.12222127105348779</v>
      </c>
      <c r="G2390" s="128"/>
      <c r="H2390" s="128"/>
      <c r="I2390" s="124"/>
      <c r="J2390" s="125"/>
      <c r="K2390" s="128"/>
    </row>
    <row r="2391" spans="1:11" x14ac:dyDescent="0.3">
      <c r="A2391" s="73">
        <v>40375</v>
      </c>
      <c r="B2391" s="130">
        <v>1064.880005</v>
      </c>
      <c r="C2391" s="125">
        <f t="shared" si="156"/>
        <v>3.6510711995243694E-2</v>
      </c>
      <c r="D2391" s="128">
        <f t="shared" si="157"/>
        <v>36510.711995243691</v>
      </c>
      <c r="E2391" s="128">
        <f t="shared" ca="1" si="158"/>
        <v>82254.158174250464</v>
      </c>
      <c r="F2391" s="124">
        <f t="shared" ca="1" si="159"/>
        <v>0.11959458686197166</v>
      </c>
      <c r="G2391" s="128"/>
      <c r="H2391" s="128"/>
      <c r="I2391" s="124"/>
      <c r="J2391" s="125"/>
      <c r="K2391" s="128"/>
    </row>
    <row r="2392" spans="1:11" x14ac:dyDescent="0.3">
      <c r="A2392" s="73">
        <v>40374</v>
      </c>
      <c r="B2392" s="130">
        <v>1096.4799800000001</v>
      </c>
      <c r="C2392" s="125">
        <f t="shared" si="156"/>
        <v>6.3810403982309083E-2</v>
      </c>
      <c r="D2392" s="128">
        <f t="shared" si="157"/>
        <v>63810.403982309086</v>
      </c>
      <c r="E2392" s="128">
        <f t="shared" ca="1" si="158"/>
        <v>82254.158174250464</v>
      </c>
      <c r="F2392" s="124">
        <f t="shared" ca="1" si="159"/>
        <v>0.16599669726069943</v>
      </c>
      <c r="G2392" s="128"/>
      <c r="H2392" s="128"/>
      <c r="I2392" s="124"/>
      <c r="J2392" s="125"/>
      <c r="K2392" s="128"/>
    </row>
    <row r="2393" spans="1:11" x14ac:dyDescent="0.3">
      <c r="A2393" s="73">
        <v>40373</v>
      </c>
      <c r="B2393" s="130">
        <v>1095.170044</v>
      </c>
      <c r="C2393" s="125">
        <f t="shared" si="156"/>
        <v>5.1794067187142856E-2</v>
      </c>
      <c r="D2393" s="128">
        <f t="shared" si="157"/>
        <v>51794.067187142857</v>
      </c>
      <c r="E2393" s="128">
        <f t="shared" ca="1" si="158"/>
        <v>82254.158174250464</v>
      </c>
      <c r="F2393" s="124">
        <f t="shared" ca="1" si="159"/>
        <v>0.16415806242062692</v>
      </c>
      <c r="G2393" s="128"/>
      <c r="H2393" s="128"/>
      <c r="I2393" s="124"/>
      <c r="J2393" s="125"/>
      <c r="K2393" s="128"/>
    </row>
    <row r="2394" spans="1:11" x14ac:dyDescent="0.3">
      <c r="A2394" s="73">
        <v>40372</v>
      </c>
      <c r="B2394" s="130">
        <v>1095.339966</v>
      </c>
      <c r="C2394" s="125">
        <f t="shared" si="156"/>
        <v>1.9328681280650573E-2</v>
      </c>
      <c r="D2394" s="128">
        <f t="shared" si="157"/>
        <v>19328.681280650573</v>
      </c>
      <c r="E2394" s="128">
        <f t="shared" ca="1" si="158"/>
        <v>82254.158174250464</v>
      </c>
      <c r="F2394" s="124">
        <f t="shared" ca="1" si="159"/>
        <v>0.17440062424497627</v>
      </c>
      <c r="G2394" s="128"/>
      <c r="H2394" s="128"/>
      <c r="I2394" s="124"/>
      <c r="J2394" s="125"/>
      <c r="K2394" s="128"/>
    </row>
    <row r="2395" spans="1:11" x14ac:dyDescent="0.3">
      <c r="A2395" s="73">
        <v>40371</v>
      </c>
      <c r="B2395" s="130">
        <v>1078.75</v>
      </c>
      <c r="C2395" s="125">
        <f t="shared" si="156"/>
        <v>1.8481276993189688E-3</v>
      </c>
      <c r="D2395" s="128">
        <f t="shared" si="157"/>
        <v>1848.1276993189688</v>
      </c>
      <c r="E2395" s="128">
        <f t="shared" ca="1" si="158"/>
        <v>82254.158174250464</v>
      </c>
      <c r="F2395" s="124">
        <f t="shared" ca="1" si="159"/>
        <v>0.19088356425653963</v>
      </c>
      <c r="G2395" s="128"/>
      <c r="H2395" s="128"/>
      <c r="I2395" s="124"/>
      <c r="J2395" s="125"/>
      <c r="K2395" s="128"/>
    </row>
    <row r="2396" spans="1:11" x14ac:dyDescent="0.3">
      <c r="A2396" s="73">
        <v>40368</v>
      </c>
      <c r="B2396" s="130">
        <v>1077.959961</v>
      </c>
      <c r="C2396" s="125">
        <f t="shared" si="156"/>
        <v>3.976958185919921E-3</v>
      </c>
      <c r="D2396" s="128">
        <f t="shared" si="157"/>
        <v>3976.9581859199211</v>
      </c>
      <c r="E2396" s="128">
        <f t="shared" ca="1" si="158"/>
        <v>82254.158174250464</v>
      </c>
      <c r="F2396" s="124">
        <f t="shared" ca="1" si="159"/>
        <v>0.19633757877592917</v>
      </c>
      <c r="G2396" s="128"/>
      <c r="H2396" s="128"/>
      <c r="I2396" s="124"/>
      <c r="J2396" s="125"/>
      <c r="K2396" s="128"/>
    </row>
    <row r="2397" spans="1:11" x14ac:dyDescent="0.3">
      <c r="A2397" s="73">
        <v>40367</v>
      </c>
      <c r="B2397" s="130">
        <v>1070.25</v>
      </c>
      <c r="C2397" s="125">
        <f t="shared" si="156"/>
        <v>-1.9953516557830175E-2</v>
      </c>
      <c r="D2397" s="128">
        <f t="shared" si="157"/>
        <v>-19953.516557830175</v>
      </c>
      <c r="E2397" s="128">
        <f t="shared" ca="1" si="158"/>
        <v>82254.158174250464</v>
      </c>
      <c r="F2397" s="124">
        <f t="shared" ca="1" si="159"/>
        <v>0.21739673758490374</v>
      </c>
      <c r="G2397" s="128"/>
      <c r="H2397" s="128"/>
      <c r="I2397" s="124"/>
      <c r="J2397" s="125"/>
      <c r="K2397" s="128"/>
    </row>
    <row r="2398" spans="1:11" x14ac:dyDescent="0.3">
      <c r="A2398" s="73">
        <v>40366</v>
      </c>
      <c r="B2398" s="130">
        <v>1060.2700199999999</v>
      </c>
      <c r="C2398" s="125">
        <f t="shared" si="156"/>
        <v>-3.1990977086425176E-2</v>
      </c>
      <c r="D2398" s="128">
        <f t="shared" si="157"/>
        <v>-31990.977086425177</v>
      </c>
      <c r="E2398" s="128">
        <f t="shared" ca="1" si="158"/>
        <v>82254.158174250464</v>
      </c>
      <c r="F2398" s="124">
        <f t="shared" ca="1" si="159"/>
        <v>0.2011941229079155</v>
      </c>
      <c r="G2398" s="128"/>
      <c r="H2398" s="128"/>
      <c r="I2398" s="124"/>
      <c r="J2398" s="125"/>
      <c r="K2398" s="128"/>
    </row>
    <row r="2399" spans="1:11" x14ac:dyDescent="0.3">
      <c r="A2399" s="73">
        <v>40365</v>
      </c>
      <c r="B2399" s="130">
        <v>1028.0600589999999</v>
      </c>
      <c r="C2399" s="125">
        <f t="shared" si="156"/>
        <v>-7.6482119787660841E-2</v>
      </c>
      <c r="D2399" s="128">
        <f t="shared" si="157"/>
        <v>-76482.119787660835</v>
      </c>
      <c r="E2399" s="128">
        <f t="shared" ca="1" si="158"/>
        <v>82254.158174250464</v>
      </c>
      <c r="F2399" s="124">
        <f t="shared" ca="1" si="159"/>
        <v>0.16883448694536929</v>
      </c>
      <c r="G2399" s="128"/>
      <c r="H2399" s="128"/>
      <c r="I2399" s="124"/>
      <c r="J2399" s="125"/>
      <c r="K2399" s="128"/>
    </row>
    <row r="2400" spans="1:11" x14ac:dyDescent="0.3">
      <c r="A2400" s="73">
        <v>40361</v>
      </c>
      <c r="B2400" s="130">
        <v>1022.580017</v>
      </c>
      <c r="C2400" s="125">
        <f t="shared" si="156"/>
        <v>-8.4947778678063024E-2</v>
      </c>
      <c r="D2400" s="128">
        <f t="shared" si="157"/>
        <v>-84947.778678063027</v>
      </c>
      <c r="E2400" s="128">
        <f t="shared" ca="1" si="158"/>
        <v>82254.158174250464</v>
      </c>
      <c r="F2400" s="124">
        <f t="shared" ca="1" si="159"/>
        <v>0.1606642036488406</v>
      </c>
      <c r="G2400" s="128"/>
      <c r="H2400" s="128"/>
      <c r="I2400" s="124"/>
      <c r="J2400" s="125"/>
      <c r="K2400" s="128"/>
    </row>
    <row r="2401" spans="1:11" x14ac:dyDescent="0.3">
      <c r="A2401" s="73">
        <v>40360</v>
      </c>
      <c r="B2401" s="130">
        <v>1027.369995</v>
      </c>
      <c r="C2401" s="125">
        <f t="shared" si="156"/>
        <v>-7.9450593976404749E-2</v>
      </c>
      <c r="D2401" s="128">
        <f t="shared" si="157"/>
        <v>-79450.593976404751</v>
      </c>
      <c r="E2401" s="128">
        <f t="shared" ca="1" si="158"/>
        <v>77403.56703671877</v>
      </c>
      <c r="F2401" s="124">
        <f t="shared" ca="1" si="159"/>
        <v>0.14314806408146463</v>
      </c>
      <c r="G2401" s="128"/>
      <c r="H2401" s="128"/>
      <c r="I2401" s="124"/>
      <c r="J2401" s="125"/>
      <c r="K2401" s="128"/>
    </row>
    <row r="2402" spans="1:11" x14ac:dyDescent="0.3">
      <c r="A2402" s="73">
        <v>40359</v>
      </c>
      <c r="B2402" s="130">
        <v>1030.709961</v>
      </c>
      <c r="C2402" s="125">
        <f t="shared" si="156"/>
        <v>-7.5272987977045624E-2</v>
      </c>
      <c r="D2402" s="128">
        <f t="shared" si="157"/>
        <v>-75272.987977045617</v>
      </c>
      <c r="E2402" s="128">
        <f t="shared" ca="1" si="158"/>
        <v>74759.050610204373</v>
      </c>
      <c r="F2402" s="124">
        <f t="shared" ca="1" si="159"/>
        <v>0.14980698840579065</v>
      </c>
      <c r="G2402" s="128"/>
      <c r="H2402" s="128"/>
      <c r="I2402" s="124"/>
      <c r="J2402" s="125"/>
      <c r="K2402" s="128"/>
    </row>
    <row r="2403" spans="1:11" x14ac:dyDescent="0.3">
      <c r="A2403" s="73">
        <v>40358</v>
      </c>
      <c r="B2403" s="130">
        <v>1041.23999</v>
      </c>
      <c r="C2403" s="125">
        <f t="shared" si="156"/>
        <v>-6.6345051089821028E-2</v>
      </c>
      <c r="D2403" s="128">
        <f t="shared" si="157"/>
        <v>-66345.051089821034</v>
      </c>
      <c r="E2403" s="128">
        <f t="shared" ca="1" si="158"/>
        <v>72516.664693376835</v>
      </c>
      <c r="F2403" s="124">
        <f t="shared" ca="1" si="159"/>
        <v>0.12770079043146709</v>
      </c>
      <c r="G2403" s="128"/>
      <c r="H2403" s="128"/>
      <c r="I2403" s="124"/>
      <c r="J2403" s="125"/>
      <c r="K2403" s="128"/>
    </row>
    <row r="2404" spans="1:11" x14ac:dyDescent="0.3">
      <c r="A2404" s="73">
        <v>40357</v>
      </c>
      <c r="B2404" s="130">
        <v>1074.5699460000001</v>
      </c>
      <c r="C2404" s="125">
        <f t="shared" si="156"/>
        <v>-1.3821259446687106E-2</v>
      </c>
      <c r="D2404" s="128">
        <f t="shared" si="157"/>
        <v>-13821.259446687107</v>
      </c>
      <c r="E2404" s="128">
        <f t="shared" ca="1" si="158"/>
        <v>72516.664693376835</v>
      </c>
      <c r="F2404" s="124">
        <f t="shared" ca="1" si="159"/>
        <v>0.16887475288025589</v>
      </c>
      <c r="G2404" s="128"/>
      <c r="H2404" s="128"/>
      <c r="I2404" s="124"/>
      <c r="J2404" s="125"/>
      <c r="K2404" s="128"/>
    </row>
    <row r="2405" spans="1:11" x14ac:dyDescent="0.3">
      <c r="A2405" s="73">
        <v>40354</v>
      </c>
      <c r="B2405" s="130">
        <v>1076.76001</v>
      </c>
      <c r="C2405" s="125">
        <f t="shared" si="156"/>
        <v>-1.3594692493837157E-2</v>
      </c>
      <c r="D2405" s="128">
        <f t="shared" si="157"/>
        <v>-13594.692493837158</v>
      </c>
      <c r="E2405" s="128">
        <f t="shared" ca="1" si="158"/>
        <v>72516.664693376835</v>
      </c>
      <c r="F2405" s="124">
        <f t="shared" ca="1" si="159"/>
        <v>0.16126530982097886</v>
      </c>
      <c r="G2405" s="128"/>
      <c r="H2405" s="128"/>
      <c r="I2405" s="124"/>
      <c r="J2405" s="125"/>
      <c r="K2405" s="128"/>
    </row>
    <row r="2406" spans="1:11" x14ac:dyDescent="0.3">
      <c r="A2406" s="73">
        <v>40353</v>
      </c>
      <c r="B2406" s="130">
        <v>1073.6899410000001</v>
      </c>
      <c r="C2406" s="125">
        <f t="shared" si="156"/>
        <v>-1.2099320425616344E-2</v>
      </c>
      <c r="D2406" s="128">
        <f t="shared" si="157"/>
        <v>-12099.320425616344</v>
      </c>
      <c r="E2406" s="128">
        <f t="shared" ca="1" si="158"/>
        <v>72516.664693376835</v>
      </c>
      <c r="F2406" s="124">
        <f t="shared" ca="1" si="159"/>
        <v>0.16845131456868923</v>
      </c>
      <c r="G2406" s="128"/>
      <c r="H2406" s="128"/>
      <c r="I2406" s="124"/>
      <c r="J2406" s="125"/>
      <c r="K2406" s="128"/>
    </row>
    <row r="2407" spans="1:11" x14ac:dyDescent="0.3">
      <c r="A2407" s="73">
        <v>40352</v>
      </c>
      <c r="B2407" s="130">
        <v>1092.040039</v>
      </c>
      <c r="C2407" s="125">
        <f t="shared" si="156"/>
        <v>3.4432551252280952E-2</v>
      </c>
      <c r="D2407" s="128">
        <f t="shared" si="157"/>
        <v>34432.551252280951</v>
      </c>
      <c r="E2407" s="128">
        <f t="shared" ca="1" si="158"/>
        <v>72516.664693376835</v>
      </c>
      <c r="F2407" s="124">
        <f t="shared" ca="1" si="159"/>
        <v>0.18666466773884927</v>
      </c>
      <c r="G2407" s="128"/>
      <c r="H2407" s="128"/>
      <c r="I2407" s="124"/>
      <c r="J2407" s="125"/>
      <c r="K2407" s="128"/>
    </row>
    <row r="2408" spans="1:11" x14ac:dyDescent="0.3">
      <c r="A2408" s="73">
        <v>40351</v>
      </c>
      <c r="B2408" s="130">
        <v>1095.3100589999999</v>
      </c>
      <c r="C2408" s="125">
        <f t="shared" si="156"/>
        <v>3.136540395480214E-2</v>
      </c>
      <c r="D2408" s="128">
        <f t="shared" si="157"/>
        <v>31365.403954802139</v>
      </c>
      <c r="E2408" s="128">
        <f t="shared" ca="1" si="158"/>
        <v>72516.664693376835</v>
      </c>
      <c r="F2408" s="124">
        <f t="shared" ca="1" si="159"/>
        <v>0.21574139961431071</v>
      </c>
      <c r="G2408" s="128"/>
      <c r="H2408" s="128"/>
      <c r="I2408" s="124"/>
      <c r="J2408" s="125"/>
      <c r="K2408" s="128"/>
    </row>
    <row r="2409" spans="1:11" x14ac:dyDescent="0.3">
      <c r="A2409" s="73">
        <v>40350</v>
      </c>
      <c r="B2409" s="130">
        <v>1113.1999510000001</v>
      </c>
      <c r="C2409" s="125">
        <f t="shared" si="156"/>
        <v>5.9716109676399398E-2</v>
      </c>
      <c r="D2409" s="128">
        <f t="shared" si="157"/>
        <v>59716.109676399399</v>
      </c>
      <c r="E2409" s="128">
        <f t="shared" ca="1" si="158"/>
        <v>72516.664693376835</v>
      </c>
      <c r="F2409" s="124">
        <f t="shared" ca="1" si="159"/>
        <v>0.2436599048685486</v>
      </c>
      <c r="G2409" s="128"/>
      <c r="H2409" s="128"/>
      <c r="I2409" s="124"/>
      <c r="J2409" s="125"/>
      <c r="K2409" s="128"/>
    </row>
    <row r="2410" spans="1:11" x14ac:dyDescent="0.3">
      <c r="A2410" s="73">
        <v>40347</v>
      </c>
      <c r="B2410" s="130">
        <v>1117.51001</v>
      </c>
      <c r="C2410" s="125">
        <f t="shared" si="156"/>
        <v>4.9423413673731265E-2</v>
      </c>
      <c r="D2410" s="128">
        <f t="shared" si="157"/>
        <v>49423.413673731266</v>
      </c>
      <c r="E2410" s="128">
        <f t="shared" ca="1" si="158"/>
        <v>72516.664693376835</v>
      </c>
      <c r="F2410" s="124">
        <f t="shared" ca="1" si="159"/>
        <v>0.25135496453664907</v>
      </c>
      <c r="G2410" s="128"/>
      <c r="H2410" s="128"/>
      <c r="I2410" s="124"/>
      <c r="J2410" s="125"/>
      <c r="K2410" s="128"/>
    </row>
    <row r="2411" spans="1:11" x14ac:dyDescent="0.3">
      <c r="A2411" s="73">
        <v>40346</v>
      </c>
      <c r="B2411" s="130">
        <v>1116.040039</v>
      </c>
      <c r="C2411" s="125">
        <f t="shared" si="156"/>
        <v>1.1978349815517708E-2</v>
      </c>
      <c r="D2411" s="128">
        <f t="shared" si="157"/>
        <v>11978.349815517708</v>
      </c>
      <c r="E2411" s="128">
        <f t="shared" ca="1" si="158"/>
        <v>72516.664693376835</v>
      </c>
      <c r="F2411" s="124">
        <f t="shared" ca="1" si="159"/>
        <v>0.21146734608007445</v>
      </c>
      <c r="G2411" s="128"/>
      <c r="H2411" s="128"/>
      <c r="I2411" s="124"/>
      <c r="J2411" s="125"/>
      <c r="K2411" s="128"/>
    </row>
    <row r="2412" spans="1:11" x14ac:dyDescent="0.3">
      <c r="A2412" s="73">
        <v>40345</v>
      </c>
      <c r="B2412" s="130">
        <v>1114.6099850000001</v>
      </c>
      <c r="C2412" s="125">
        <f t="shared" si="156"/>
        <v>1.4776288648845171E-2</v>
      </c>
      <c r="D2412" s="128">
        <f t="shared" si="157"/>
        <v>14776.288648845171</v>
      </c>
      <c r="E2412" s="128">
        <f t="shared" ca="1" si="158"/>
        <v>72516.664693376835</v>
      </c>
      <c r="F2412" s="124">
        <f t="shared" ca="1" si="159"/>
        <v>0.21368292852381354</v>
      </c>
      <c r="G2412" s="128"/>
      <c r="H2412" s="128"/>
      <c r="I2412" s="124"/>
      <c r="J2412" s="125"/>
      <c r="K2412" s="128"/>
    </row>
    <row r="2413" spans="1:11" x14ac:dyDescent="0.3">
      <c r="A2413" s="73">
        <v>40344</v>
      </c>
      <c r="B2413" s="130">
        <v>1115.2299800000001</v>
      </c>
      <c r="C2413" s="125">
        <f t="shared" si="156"/>
        <v>4.1579905503466241E-2</v>
      </c>
      <c r="D2413" s="128">
        <f t="shared" si="157"/>
        <v>41579.905503466238</v>
      </c>
      <c r="E2413" s="128">
        <f t="shared" ca="1" si="158"/>
        <v>72516.664693376835</v>
      </c>
      <c r="F2413" s="124">
        <f t="shared" ca="1" si="159"/>
        <v>0.22457198565889946</v>
      </c>
      <c r="G2413" s="128"/>
      <c r="H2413" s="128"/>
      <c r="I2413" s="124"/>
      <c r="J2413" s="125"/>
      <c r="K2413" s="128"/>
    </row>
    <row r="2414" spans="1:11" x14ac:dyDescent="0.3">
      <c r="A2414" s="73">
        <v>40343</v>
      </c>
      <c r="B2414" s="130">
        <v>1089.630005</v>
      </c>
      <c r="C2414" s="125">
        <f t="shared" si="156"/>
        <v>2.0191754540044293E-4</v>
      </c>
      <c r="D2414" s="128">
        <f t="shared" si="157"/>
        <v>201.91754540044292</v>
      </c>
      <c r="E2414" s="128">
        <f t="shared" ca="1" si="158"/>
        <v>72516.664693376835</v>
      </c>
      <c r="F2414" s="124">
        <f t="shared" ca="1" si="159"/>
        <v>0.19480908324776403</v>
      </c>
      <c r="G2414" s="128"/>
      <c r="H2414" s="128"/>
      <c r="I2414" s="124"/>
      <c r="J2414" s="125"/>
      <c r="K2414" s="128"/>
    </row>
    <row r="2415" spans="1:11" x14ac:dyDescent="0.3">
      <c r="A2415" s="73">
        <v>40340</v>
      </c>
      <c r="B2415" s="130">
        <v>1091.599976</v>
      </c>
      <c r="C2415" s="125">
        <f t="shared" si="156"/>
        <v>-1.0389355417681712E-2</v>
      </c>
      <c r="D2415" s="128">
        <f t="shared" si="157"/>
        <v>-10389.355417681712</v>
      </c>
      <c r="E2415" s="128">
        <f t="shared" ca="1" si="158"/>
        <v>72516.664693376835</v>
      </c>
      <c r="F2415" s="124">
        <f t="shared" ca="1" si="159"/>
        <v>0.18174339656016802</v>
      </c>
      <c r="G2415" s="128"/>
      <c r="H2415" s="128"/>
      <c r="I2415" s="124"/>
      <c r="J2415" s="125"/>
      <c r="K2415" s="128"/>
    </row>
    <row r="2416" spans="1:11" x14ac:dyDescent="0.3">
      <c r="A2416" s="73">
        <v>40339</v>
      </c>
      <c r="B2416" s="130">
        <v>1086.839966</v>
      </c>
      <c r="C2416" s="125">
        <f t="shared" si="156"/>
        <v>1.7688108869064356E-2</v>
      </c>
      <c r="D2416" s="128">
        <f t="shared" si="157"/>
        <v>17688.108869064356</v>
      </c>
      <c r="E2416" s="128">
        <f t="shared" ca="1" si="158"/>
        <v>72516.664693376835</v>
      </c>
      <c r="F2416" s="124">
        <f t="shared" ca="1" si="159"/>
        <v>0.14862444988983636</v>
      </c>
      <c r="G2416" s="128"/>
      <c r="H2416" s="128"/>
      <c r="I2416" s="124"/>
      <c r="J2416" s="125"/>
      <c r="K2416" s="128"/>
    </row>
    <row r="2417" spans="1:11" x14ac:dyDescent="0.3">
      <c r="A2417" s="73">
        <v>40338</v>
      </c>
      <c r="B2417" s="130">
        <v>1055.6899410000001</v>
      </c>
      <c r="C2417" s="125">
        <f t="shared" si="156"/>
        <v>-1.7075954586740827E-2</v>
      </c>
      <c r="D2417" s="128">
        <f t="shared" si="157"/>
        <v>-17075.954586740827</v>
      </c>
      <c r="E2417" s="128">
        <f t="shared" ca="1" si="158"/>
        <v>72516.664693376835</v>
      </c>
      <c r="F2417" s="124">
        <f t="shared" ca="1" si="159"/>
        <v>0.11726224665417817</v>
      </c>
      <c r="G2417" s="128"/>
      <c r="H2417" s="128"/>
      <c r="I2417" s="124"/>
      <c r="J2417" s="125"/>
      <c r="K2417" s="128"/>
    </row>
    <row r="2418" spans="1:11" x14ac:dyDescent="0.3">
      <c r="A2418" s="73">
        <v>40337</v>
      </c>
      <c r="B2418" s="130">
        <v>1062</v>
      </c>
      <c r="C2418" s="125">
        <f t="shared" si="156"/>
        <v>-1.0850858044595069E-2</v>
      </c>
      <c r="D2418" s="128">
        <f t="shared" si="157"/>
        <v>-10850.858044595068</v>
      </c>
      <c r="E2418" s="128">
        <f t="shared" ca="1" si="158"/>
        <v>72516.664693376835</v>
      </c>
      <c r="F2418" s="124">
        <f t="shared" ca="1" si="159"/>
        <v>0.13080974589848915</v>
      </c>
      <c r="G2418" s="128"/>
      <c r="H2418" s="128"/>
      <c r="I2418" s="124"/>
      <c r="J2418" s="125"/>
      <c r="K2418" s="128"/>
    </row>
    <row r="2419" spans="1:11" x14ac:dyDescent="0.3">
      <c r="A2419" s="73">
        <v>40336</v>
      </c>
      <c r="B2419" s="130">
        <v>1050.469971</v>
      </c>
      <c r="C2419" s="125">
        <f t="shared" si="156"/>
        <v>-3.4219283085196839E-2</v>
      </c>
      <c r="D2419" s="128">
        <f t="shared" si="157"/>
        <v>-34219.283085196839</v>
      </c>
      <c r="E2419" s="128">
        <f t="shared" ca="1" si="158"/>
        <v>72516.664693376835</v>
      </c>
      <c r="F2419" s="124">
        <f t="shared" ca="1" si="159"/>
        <v>0.11463979160518933</v>
      </c>
      <c r="G2419" s="128"/>
      <c r="H2419" s="128"/>
      <c r="I2419" s="124"/>
      <c r="J2419" s="125"/>
      <c r="K2419" s="128"/>
    </row>
    <row r="2420" spans="1:11" x14ac:dyDescent="0.3">
      <c r="A2420" s="73">
        <v>40333</v>
      </c>
      <c r="B2420" s="130">
        <v>1064.880005</v>
      </c>
      <c r="C2420" s="125">
        <f t="shared" si="156"/>
        <v>-6.2616870378572331E-3</v>
      </c>
      <c r="D2420" s="128">
        <f t="shared" si="157"/>
        <v>-6261.687037857233</v>
      </c>
      <c r="E2420" s="128">
        <f t="shared" ca="1" si="158"/>
        <v>72516.664693376835</v>
      </c>
      <c r="F2420" s="124">
        <f t="shared" ca="1" si="159"/>
        <v>0.13388843834963216</v>
      </c>
      <c r="G2420" s="128"/>
      <c r="H2420" s="128"/>
      <c r="I2420" s="124"/>
      <c r="J2420" s="125"/>
      <c r="K2420" s="128"/>
    </row>
    <row r="2421" spans="1:11" x14ac:dyDescent="0.3">
      <c r="A2421" s="73">
        <v>40332</v>
      </c>
      <c r="B2421" s="130">
        <v>1102.829956</v>
      </c>
      <c r="C2421" s="125">
        <f t="shared" si="156"/>
        <v>-1.095923273664634E-2</v>
      </c>
      <c r="D2421" s="128">
        <f t="shared" si="157"/>
        <v>-10959.23273664634</v>
      </c>
      <c r="E2421" s="128">
        <f t="shared" ca="1" si="158"/>
        <v>72516.664693376835</v>
      </c>
      <c r="F2421" s="124">
        <f t="shared" ca="1" si="159"/>
        <v>0.17311100461232742</v>
      </c>
      <c r="G2421" s="128"/>
      <c r="H2421" s="128"/>
      <c r="I2421" s="124"/>
      <c r="J2421" s="125"/>
      <c r="K2421" s="128"/>
    </row>
    <row r="2422" spans="1:11" x14ac:dyDescent="0.3">
      <c r="A2422" s="73">
        <v>40331</v>
      </c>
      <c r="B2422" s="130">
        <v>1098.380005</v>
      </c>
      <c r="C2422" s="125">
        <f t="shared" si="156"/>
        <v>-2.0003607262511824E-2</v>
      </c>
      <c r="D2422" s="128">
        <f t="shared" si="157"/>
        <v>-20003.607262511825</v>
      </c>
      <c r="E2422" s="128">
        <f t="shared" ca="1" si="158"/>
        <v>72516.664693376835</v>
      </c>
      <c r="F2422" s="124">
        <f t="shared" ca="1" si="159"/>
        <v>0.16543936014296001</v>
      </c>
      <c r="G2422" s="128"/>
      <c r="H2422" s="128"/>
      <c r="I2422" s="124"/>
      <c r="J2422" s="125"/>
      <c r="K2422" s="128"/>
    </row>
    <row r="2423" spans="1:11" x14ac:dyDescent="0.3">
      <c r="A2423" s="73">
        <v>40330</v>
      </c>
      <c r="B2423" s="130">
        <v>1070.709961</v>
      </c>
      <c r="C2423" s="125">
        <f t="shared" si="156"/>
        <v>-5.8252839584250315E-2</v>
      </c>
      <c r="D2423" s="128">
        <f t="shared" si="157"/>
        <v>-58252.839584250316</v>
      </c>
      <c r="E2423" s="128">
        <f t="shared" ca="1" si="158"/>
        <v>72516.664693376835</v>
      </c>
      <c r="F2423" s="124">
        <f t="shared" ca="1" si="159"/>
        <v>0.14912633028755984</v>
      </c>
      <c r="G2423" s="128"/>
      <c r="H2423" s="128"/>
      <c r="I2423" s="124"/>
      <c r="J2423" s="125"/>
      <c r="K2423" s="128"/>
    </row>
    <row r="2424" spans="1:11" x14ac:dyDescent="0.3">
      <c r="A2424" s="73">
        <v>40326</v>
      </c>
      <c r="B2424" s="130">
        <v>1089.410034</v>
      </c>
      <c r="C2424" s="125">
        <f t="shared" si="156"/>
        <v>-4.0742126127012113E-2</v>
      </c>
      <c r="D2424" s="128">
        <f t="shared" si="157"/>
        <v>-40742.12612701211</v>
      </c>
      <c r="E2424" s="128">
        <f t="shared" ca="1" si="158"/>
        <v>72516.664693376835</v>
      </c>
      <c r="F2424" s="124">
        <f t="shared" ca="1" si="159"/>
        <v>0.15313212686169875</v>
      </c>
      <c r="G2424" s="128"/>
      <c r="H2424" s="128"/>
      <c r="I2424" s="124"/>
      <c r="J2424" s="125"/>
      <c r="K2424" s="128"/>
    </row>
    <row r="2425" spans="1:11" x14ac:dyDescent="0.3">
      <c r="A2425" s="73">
        <v>40325</v>
      </c>
      <c r="B2425" s="130">
        <v>1103.0600589999999</v>
      </c>
      <c r="C2425" s="125">
        <f t="shared" si="156"/>
        <v>-4.6982897404609369E-2</v>
      </c>
      <c r="D2425" s="128">
        <f t="shared" si="157"/>
        <v>-46982.897404609372</v>
      </c>
      <c r="E2425" s="128">
        <f t="shared" ca="1" si="158"/>
        <v>72516.664693376835</v>
      </c>
      <c r="F2425" s="124">
        <f t="shared" ca="1" si="159"/>
        <v>0.16989623686137123</v>
      </c>
      <c r="G2425" s="128"/>
      <c r="H2425" s="128"/>
      <c r="I2425" s="124"/>
      <c r="J2425" s="125"/>
      <c r="K2425" s="128"/>
    </row>
    <row r="2426" spans="1:11" x14ac:dyDescent="0.3">
      <c r="A2426" s="73">
        <v>40324</v>
      </c>
      <c r="B2426" s="130">
        <v>1067.9499510000001</v>
      </c>
      <c r="C2426" s="125">
        <f t="shared" si="156"/>
        <v>-8.852329504465839E-2</v>
      </c>
      <c r="D2426" s="128">
        <f t="shared" si="157"/>
        <v>-88523.295044658385</v>
      </c>
      <c r="E2426" s="128">
        <f t="shared" ca="1" si="158"/>
        <v>72516.664693376835</v>
      </c>
      <c r="F2426" s="124">
        <f t="shared" ca="1" si="159"/>
        <v>0.16190127028687806</v>
      </c>
      <c r="G2426" s="128"/>
      <c r="H2426" s="128"/>
      <c r="I2426" s="124"/>
      <c r="J2426" s="125"/>
      <c r="K2426" s="128"/>
    </row>
    <row r="2427" spans="1:11" x14ac:dyDescent="0.3">
      <c r="A2427" s="73">
        <v>40323</v>
      </c>
      <c r="B2427" s="130">
        <v>1074.030029</v>
      </c>
      <c r="C2427" s="125">
        <f t="shared" si="156"/>
        <v>-7.0739500463889993E-2</v>
      </c>
      <c r="D2427" s="128">
        <f t="shared" si="157"/>
        <v>-70739.500463889999</v>
      </c>
      <c r="E2427" s="128">
        <f t="shared" ca="1" si="158"/>
        <v>68720.305374339398</v>
      </c>
      <c r="F2427" s="124">
        <f t="shared" ca="1" si="159"/>
        <v>0.18437855922892332</v>
      </c>
      <c r="G2427" s="128"/>
      <c r="H2427" s="128"/>
      <c r="I2427" s="124"/>
      <c r="J2427" s="125"/>
      <c r="K2427" s="128"/>
    </row>
    <row r="2428" spans="1:11" x14ac:dyDescent="0.3">
      <c r="A2428" s="73">
        <v>40322</v>
      </c>
      <c r="B2428" s="130">
        <v>1073.650024</v>
      </c>
      <c r="C2428" s="125">
        <f t="shared" si="156"/>
        <v>-7.422413620798185E-2</v>
      </c>
      <c r="D2428" s="128">
        <f t="shared" si="157"/>
        <v>-74224.13620798185</v>
      </c>
      <c r="E2428" s="128">
        <f t="shared" ca="1" si="158"/>
        <v>65799.963762629166</v>
      </c>
      <c r="F2428" s="124">
        <f t="shared" ca="1" si="159"/>
        <v>0.20221488635078244</v>
      </c>
      <c r="G2428" s="128"/>
      <c r="H2428" s="128"/>
      <c r="I2428" s="124"/>
      <c r="J2428" s="125"/>
      <c r="K2428" s="128"/>
    </row>
    <row r="2429" spans="1:11" x14ac:dyDescent="0.3">
      <c r="A2429" s="73">
        <v>40319</v>
      </c>
      <c r="B2429" s="130">
        <v>1087.6899410000001</v>
      </c>
      <c r="C2429" s="125">
        <f t="shared" si="156"/>
        <v>-2.087539958917517E-2</v>
      </c>
      <c r="D2429" s="128">
        <f t="shared" si="157"/>
        <v>-20875.399589175169</v>
      </c>
      <c r="E2429" s="128">
        <f t="shared" ca="1" si="158"/>
        <v>59745.608824624738</v>
      </c>
      <c r="F2429" s="124">
        <f t="shared" ca="1" si="159"/>
        <v>0.19483035897738632</v>
      </c>
      <c r="G2429" s="128"/>
      <c r="H2429" s="128"/>
      <c r="I2429" s="124"/>
      <c r="J2429" s="125"/>
      <c r="K2429" s="128"/>
    </row>
    <row r="2430" spans="1:11" x14ac:dyDescent="0.3">
      <c r="A2430" s="73">
        <v>40318</v>
      </c>
      <c r="B2430" s="130">
        <v>1071.589966</v>
      </c>
      <c r="C2430" s="125">
        <f t="shared" si="156"/>
        <v>-5.0135227404826122E-2</v>
      </c>
      <c r="D2430" s="128">
        <f t="shared" si="157"/>
        <v>-50135.227404826124</v>
      </c>
      <c r="E2430" s="128">
        <f t="shared" ca="1" si="158"/>
        <v>59745.608824624738</v>
      </c>
      <c r="F2430" s="124">
        <f t="shared" ca="1" si="159"/>
        <v>0.20810593686584</v>
      </c>
      <c r="G2430" s="128"/>
      <c r="H2430" s="128"/>
      <c r="I2430" s="124"/>
      <c r="J2430" s="125"/>
      <c r="K2430" s="128"/>
    </row>
    <row r="2431" spans="1:11" x14ac:dyDescent="0.3">
      <c r="A2431" s="73">
        <v>40317</v>
      </c>
      <c r="B2431" s="130">
        <v>1115.0500489999999</v>
      </c>
      <c r="C2431" s="125">
        <f t="shared" si="156"/>
        <v>-4.3589719452382103E-2</v>
      </c>
      <c r="D2431" s="128">
        <f t="shared" si="157"/>
        <v>-43589.719452382102</v>
      </c>
      <c r="E2431" s="128">
        <f t="shared" ca="1" si="158"/>
        <v>59745.608824624738</v>
      </c>
      <c r="F2431" s="124">
        <f t="shared" ca="1" si="159"/>
        <v>0.25522050100891724</v>
      </c>
      <c r="G2431" s="128"/>
      <c r="H2431" s="128"/>
      <c r="I2431" s="124"/>
      <c r="J2431" s="125"/>
      <c r="K2431" s="128"/>
    </row>
    <row r="2432" spans="1:11" x14ac:dyDescent="0.3">
      <c r="A2432" s="73">
        <v>40316</v>
      </c>
      <c r="B2432" s="130">
        <v>1120.8000489999999</v>
      </c>
      <c r="C2432" s="125">
        <f t="shared" si="156"/>
        <v>-4.498971376938754E-2</v>
      </c>
      <c r="D2432" s="128">
        <f t="shared" si="157"/>
        <v>-44989.713769387541</v>
      </c>
      <c r="E2432" s="128">
        <f t="shared" ca="1" si="158"/>
        <v>59745.608824624738</v>
      </c>
      <c r="F2432" s="124">
        <f t="shared" ca="1" si="159"/>
        <v>0.24055041670001454</v>
      </c>
      <c r="G2432" s="128"/>
      <c r="H2432" s="128"/>
      <c r="I2432" s="124"/>
      <c r="J2432" s="125"/>
      <c r="K2432" s="128"/>
    </row>
    <row r="2433" spans="1:11" x14ac:dyDescent="0.3">
      <c r="A2433" s="73">
        <v>40315</v>
      </c>
      <c r="B2433" s="130">
        <v>1136.9399410000001</v>
      </c>
      <c r="C2433" s="125">
        <f t="shared" si="156"/>
        <v>-5.4331066871300071E-2</v>
      </c>
      <c r="D2433" s="128">
        <f t="shared" si="157"/>
        <v>-54331.06687130007</v>
      </c>
      <c r="E2433" s="128">
        <f t="shared" ca="1" si="158"/>
        <v>59745.608824624738</v>
      </c>
      <c r="F2433" s="124">
        <f t="shared" ca="1" si="159"/>
        <v>0.25195724702434008</v>
      </c>
      <c r="G2433" s="128"/>
      <c r="H2433" s="128"/>
      <c r="I2433" s="124"/>
      <c r="J2433" s="125"/>
      <c r="K2433" s="128"/>
    </row>
    <row r="2434" spans="1:11" x14ac:dyDescent="0.3">
      <c r="A2434" s="73">
        <v>40312</v>
      </c>
      <c r="B2434" s="130">
        <v>1135.6800539999999</v>
      </c>
      <c r="C2434" s="125">
        <f t="shared" si="156"/>
        <v>-4.2985016757633554E-2</v>
      </c>
      <c r="D2434" s="128">
        <f t="shared" si="157"/>
        <v>-42985.016757633552</v>
      </c>
      <c r="E2434" s="128">
        <f t="shared" ca="1" si="158"/>
        <v>59276.858962610888</v>
      </c>
      <c r="F2434" s="124">
        <f t="shared" ca="1" si="159"/>
        <v>0.24839787023913873</v>
      </c>
      <c r="G2434" s="128"/>
      <c r="H2434" s="128"/>
      <c r="I2434" s="124"/>
      <c r="J2434" s="125"/>
      <c r="K2434" s="128"/>
    </row>
    <row r="2435" spans="1:11" x14ac:dyDescent="0.3">
      <c r="A2435" s="73">
        <v>40311</v>
      </c>
      <c r="B2435" s="130">
        <v>1157.4399410000001</v>
      </c>
      <c r="C2435" s="125">
        <f t="shared" si="156"/>
        <v>-4.0885734611373792E-2</v>
      </c>
      <c r="D2435" s="128">
        <f t="shared" si="157"/>
        <v>-40885.734611373795</v>
      </c>
      <c r="E2435" s="128">
        <f t="shared" ca="1" si="158"/>
        <v>59276.858962610888</v>
      </c>
      <c r="F2435" s="124">
        <f t="shared" ca="1" si="159"/>
        <v>0.31098216569079518</v>
      </c>
      <c r="G2435" s="128"/>
      <c r="H2435" s="128"/>
      <c r="I2435" s="124"/>
      <c r="J2435" s="125"/>
      <c r="K2435" s="128"/>
    </row>
    <row r="2436" spans="1:11" x14ac:dyDescent="0.3">
      <c r="A2436" s="73">
        <v>40310</v>
      </c>
      <c r="B2436" s="130">
        <v>1171.670044</v>
      </c>
      <c r="C2436" s="125">
        <f t="shared" si="156"/>
        <v>-1.6527280794981669E-2</v>
      </c>
      <c r="D2436" s="128">
        <f t="shared" si="157"/>
        <v>-16527.280794981671</v>
      </c>
      <c r="E2436" s="128">
        <f t="shared" ca="1" si="158"/>
        <v>59276.858962610888</v>
      </c>
      <c r="F2436" s="124">
        <f t="shared" ca="1" si="159"/>
        <v>0.31195766828613247</v>
      </c>
      <c r="G2436" s="128"/>
      <c r="H2436" s="128"/>
      <c r="I2436" s="124"/>
      <c r="J2436" s="125"/>
      <c r="K2436" s="128"/>
    </row>
    <row r="2437" spans="1:11" x14ac:dyDescent="0.3">
      <c r="A2437" s="73">
        <v>40309</v>
      </c>
      <c r="B2437" s="130">
        <v>1155.790039</v>
      </c>
      <c r="C2437" s="125">
        <f t="shared" si="156"/>
        <v>-2.3586793150252139E-2</v>
      </c>
      <c r="D2437" s="128">
        <f t="shared" si="157"/>
        <v>-23586.793150252139</v>
      </c>
      <c r="E2437" s="128">
        <f t="shared" ca="1" si="158"/>
        <v>59276.858962610888</v>
      </c>
      <c r="F2437" s="124">
        <f t="shared" ca="1" si="159"/>
        <v>0.30757315280652509</v>
      </c>
      <c r="G2437" s="128"/>
      <c r="H2437" s="128"/>
      <c r="I2437" s="124"/>
      <c r="J2437" s="125"/>
      <c r="K2437" s="128"/>
    </row>
    <row r="2438" spans="1:11" x14ac:dyDescent="0.3">
      <c r="A2438" s="73">
        <v>40308</v>
      </c>
      <c r="B2438" s="130">
        <v>1159.7299800000001</v>
      </c>
      <c r="C2438" s="125">
        <f t="shared" si="156"/>
        <v>-4.3166591217224437E-2</v>
      </c>
      <c r="D2438" s="128">
        <f t="shared" si="157"/>
        <v>-43166.591217224435</v>
      </c>
      <c r="E2438" s="128">
        <f t="shared" ca="1" si="158"/>
        <v>59276.858962610888</v>
      </c>
      <c r="F2438" s="124">
        <f t="shared" ca="1" si="159"/>
        <v>0.27674355770556014</v>
      </c>
      <c r="G2438" s="128"/>
      <c r="H2438" s="128"/>
      <c r="I2438" s="124"/>
      <c r="J2438" s="125"/>
      <c r="K2438" s="128"/>
    </row>
    <row r="2439" spans="1:11" x14ac:dyDescent="0.3">
      <c r="A2439" s="73">
        <v>40305</v>
      </c>
      <c r="B2439" s="130">
        <v>1110.880005</v>
      </c>
      <c r="C2439" s="125">
        <f t="shared" si="156"/>
        <v>-8.7408009221516592E-2</v>
      </c>
      <c r="D2439" s="128">
        <f t="shared" si="157"/>
        <v>-87408.009221516593</v>
      </c>
      <c r="E2439" s="128">
        <f t="shared" ca="1" si="158"/>
        <v>59276.858962610888</v>
      </c>
      <c r="F2439" s="124">
        <f t="shared" ca="1" si="159"/>
        <v>0.22176764904500068</v>
      </c>
      <c r="G2439" s="128"/>
      <c r="H2439" s="128"/>
      <c r="I2439" s="124"/>
      <c r="J2439" s="125"/>
      <c r="K2439" s="128"/>
    </row>
    <row r="2440" spans="1:11" x14ac:dyDescent="0.3">
      <c r="A2440" s="73">
        <v>40304</v>
      </c>
      <c r="B2440" s="130">
        <v>1128.150024</v>
      </c>
      <c r="C2440" s="125">
        <f t="shared" ref="C2440:C2503" si="160">B2440/B2450-1</f>
        <v>-6.661869415868471E-2</v>
      </c>
      <c r="D2440" s="128">
        <f t="shared" ref="D2440:D2503" si="161">C2440*$B$5</f>
        <v>-66618.69415868471</v>
      </c>
      <c r="E2440" s="128">
        <f t="shared" ref="E2440:E2503" ca="1" si="162">ABS(_xlfn.PERCENTILE.INC(OFFSET(D2440,0,0,Window),1-VaRLevel))</f>
        <v>51829.376545907304</v>
      </c>
      <c r="F2440" s="124">
        <f t="shared" ca="1" si="159"/>
        <v>0.21406976559236712</v>
      </c>
      <c r="G2440" s="128"/>
      <c r="H2440" s="128"/>
      <c r="I2440" s="124"/>
      <c r="J2440" s="125"/>
      <c r="K2440" s="128"/>
    </row>
    <row r="2441" spans="1:11" x14ac:dyDescent="0.3">
      <c r="A2441" s="73">
        <v>40303</v>
      </c>
      <c r="B2441" s="130">
        <v>1165.869995</v>
      </c>
      <c r="C2441" s="125">
        <f t="shared" si="160"/>
        <v>-3.3227148913214433E-2</v>
      </c>
      <c r="D2441" s="128">
        <f t="shared" si="161"/>
        <v>-33227.148913214434</v>
      </c>
      <c r="E2441" s="128">
        <f t="shared" ca="1" si="162"/>
        <v>50172.87992219974</v>
      </c>
      <c r="F2441" s="124">
        <f t="shared" ref="F2441:F2504" ca="1" si="163">B2441/OFFSET(B2441,250,0)-1</f>
        <v>0.28486094813375273</v>
      </c>
      <c r="G2441" s="128"/>
      <c r="H2441" s="128"/>
      <c r="I2441" s="124"/>
      <c r="J2441" s="125"/>
      <c r="K2441" s="128"/>
    </row>
    <row r="2442" spans="1:11" x14ac:dyDescent="0.3">
      <c r="A2442" s="73">
        <v>40302</v>
      </c>
      <c r="B2442" s="130">
        <v>1173.599976</v>
      </c>
      <c r="C2442" s="125">
        <f t="shared" si="160"/>
        <v>-2.7808897484536965E-2</v>
      </c>
      <c r="D2442" s="128">
        <f t="shared" si="161"/>
        <v>-27808.897484536967</v>
      </c>
      <c r="E2442" s="128">
        <f t="shared" ca="1" si="162"/>
        <v>50172.87992219974</v>
      </c>
      <c r="F2442" s="124">
        <f t="shared" ca="1" si="163"/>
        <v>0.27630413253203279</v>
      </c>
      <c r="G2442" s="128"/>
      <c r="H2442" s="128"/>
      <c r="I2442" s="124"/>
      <c r="J2442" s="125"/>
      <c r="K2442" s="128"/>
    </row>
    <row r="2443" spans="1:11" x14ac:dyDescent="0.3">
      <c r="A2443" s="73">
        <v>40301</v>
      </c>
      <c r="B2443" s="130">
        <v>1202.26001</v>
      </c>
      <c r="C2443" s="125">
        <f t="shared" si="160"/>
        <v>3.9581718224634965E-3</v>
      </c>
      <c r="D2443" s="128">
        <f t="shared" si="161"/>
        <v>3958.1718224634965</v>
      </c>
      <c r="E2443" s="128">
        <f t="shared" ca="1" si="162"/>
        <v>50172.87992219974</v>
      </c>
      <c r="F2443" s="124">
        <f t="shared" ca="1" si="163"/>
        <v>0.33022795525861404</v>
      </c>
      <c r="G2443" s="128"/>
      <c r="H2443" s="128"/>
      <c r="I2443" s="124"/>
      <c r="J2443" s="125"/>
      <c r="K2443" s="128"/>
    </row>
    <row r="2444" spans="1:11" x14ac:dyDescent="0.3">
      <c r="A2444" s="73">
        <v>40298</v>
      </c>
      <c r="B2444" s="130">
        <v>1186.6899410000001</v>
      </c>
      <c r="C2444" s="125">
        <f t="shared" si="160"/>
        <v>-4.5633143844910906E-3</v>
      </c>
      <c r="D2444" s="128">
        <f t="shared" si="161"/>
        <v>-4563.314384491091</v>
      </c>
      <c r="E2444" s="128">
        <f t="shared" ca="1" si="162"/>
        <v>50172.87992219974</v>
      </c>
      <c r="F2444" s="124">
        <f t="shared" ca="1" si="163"/>
        <v>0.30802208244810725</v>
      </c>
      <c r="G2444" s="128"/>
      <c r="H2444" s="128"/>
      <c r="I2444" s="124"/>
      <c r="J2444" s="125"/>
      <c r="K2444" s="128"/>
    </row>
    <row r="2445" spans="1:11" x14ac:dyDescent="0.3">
      <c r="A2445" s="73">
        <v>40297</v>
      </c>
      <c r="B2445" s="130">
        <v>1206.780029</v>
      </c>
      <c r="C2445" s="125">
        <f t="shared" si="160"/>
        <v>-4.0357645418523935E-3</v>
      </c>
      <c r="D2445" s="128">
        <f t="shared" si="161"/>
        <v>-4035.7645418523934</v>
      </c>
      <c r="E2445" s="128">
        <f t="shared" ca="1" si="162"/>
        <v>50172.87992219974</v>
      </c>
      <c r="F2445" s="124">
        <f t="shared" ca="1" si="163"/>
        <v>0.37521652098603964</v>
      </c>
      <c r="G2445" s="128"/>
      <c r="H2445" s="128"/>
      <c r="I2445" s="124"/>
      <c r="J2445" s="125"/>
      <c r="K2445" s="128"/>
    </row>
    <row r="2446" spans="1:11" x14ac:dyDescent="0.3">
      <c r="A2446" s="73">
        <v>40296</v>
      </c>
      <c r="B2446" s="130">
        <v>1191.3599850000001</v>
      </c>
      <c r="C2446" s="125">
        <f t="shared" si="160"/>
        <v>-1.5933621292357869E-2</v>
      </c>
      <c r="D2446" s="128">
        <f t="shared" si="161"/>
        <v>-15933.62129235787</v>
      </c>
      <c r="E2446" s="128">
        <f t="shared" ca="1" si="162"/>
        <v>50172.87992219974</v>
      </c>
      <c r="F2446" s="124">
        <f t="shared" ca="1" si="163"/>
        <v>0.36497059810261256</v>
      </c>
      <c r="G2446" s="128"/>
      <c r="H2446" s="128"/>
      <c r="I2446" s="124"/>
      <c r="J2446" s="125"/>
      <c r="K2446" s="128"/>
    </row>
    <row r="2447" spans="1:11" x14ac:dyDescent="0.3">
      <c r="A2447" s="73">
        <v>40295</v>
      </c>
      <c r="B2447" s="130">
        <v>1183.709961</v>
      </c>
      <c r="C2447" s="125">
        <f t="shared" si="160"/>
        <v>-1.1350611746279049E-2</v>
      </c>
      <c r="D2447" s="128">
        <f t="shared" si="161"/>
        <v>-11350.61174627905</v>
      </c>
      <c r="E2447" s="128">
        <f t="shared" ca="1" si="162"/>
        <v>50172.87992219974</v>
      </c>
      <c r="F2447" s="124">
        <f t="shared" ca="1" si="163"/>
        <v>0.35491728935973721</v>
      </c>
      <c r="G2447" s="128"/>
      <c r="H2447" s="128"/>
      <c r="I2447" s="124"/>
      <c r="J2447" s="125"/>
      <c r="K2447" s="128"/>
    </row>
    <row r="2448" spans="1:11" x14ac:dyDescent="0.3">
      <c r="A2448" s="73">
        <v>40294</v>
      </c>
      <c r="B2448" s="130">
        <v>1212.0500489999999</v>
      </c>
      <c r="C2448" s="125">
        <f t="shared" si="160"/>
        <v>1.3013229857803177E-2</v>
      </c>
      <c r="D2448" s="128">
        <f t="shared" si="161"/>
        <v>13013.229857803177</v>
      </c>
      <c r="E2448" s="128">
        <f t="shared" ca="1" si="162"/>
        <v>50172.87992219974</v>
      </c>
      <c r="F2448" s="124">
        <f t="shared" ca="1" si="163"/>
        <v>0.41733720855524647</v>
      </c>
      <c r="G2448" s="128"/>
      <c r="H2448" s="128"/>
      <c r="I2448" s="124"/>
      <c r="J2448" s="125"/>
      <c r="K2448" s="128"/>
    </row>
    <row r="2449" spans="1:11" x14ac:dyDescent="0.3">
      <c r="A2449" s="73">
        <v>40291</v>
      </c>
      <c r="B2449" s="130">
        <v>1217.280029</v>
      </c>
      <c r="C2449" s="125">
        <f t="shared" si="160"/>
        <v>1.9181689171620553E-2</v>
      </c>
      <c r="D2449" s="128">
        <f t="shared" si="161"/>
        <v>19181.689171620554</v>
      </c>
      <c r="E2449" s="128">
        <f t="shared" ca="1" si="162"/>
        <v>50172.87992219974</v>
      </c>
      <c r="F2449" s="124">
        <f t="shared" ca="1" si="163"/>
        <v>0.41955197584224124</v>
      </c>
      <c r="G2449" s="128"/>
      <c r="H2449" s="128"/>
      <c r="I2449" s="124"/>
      <c r="J2449" s="125"/>
      <c r="K2449" s="128"/>
    </row>
    <row r="2450" spans="1:11" x14ac:dyDescent="0.3">
      <c r="A2450" s="73">
        <v>40290</v>
      </c>
      <c r="B2450" s="130">
        <v>1208.670044</v>
      </c>
      <c r="C2450" s="125">
        <f t="shared" si="160"/>
        <v>1.8736812738505026E-2</v>
      </c>
      <c r="D2450" s="128">
        <f t="shared" si="161"/>
        <v>18736.812738505025</v>
      </c>
      <c r="E2450" s="128">
        <f t="shared" ca="1" si="162"/>
        <v>50172.87992219974</v>
      </c>
      <c r="F2450" s="124">
        <f t="shared" ca="1" si="163"/>
        <v>0.3953223415333651</v>
      </c>
      <c r="G2450" s="128"/>
      <c r="H2450" s="128"/>
      <c r="I2450" s="124"/>
      <c r="J2450" s="125"/>
      <c r="K2450" s="128"/>
    </row>
    <row r="2451" spans="1:11" x14ac:dyDescent="0.3">
      <c r="A2451" s="73">
        <v>40289</v>
      </c>
      <c r="B2451" s="130">
        <v>1205.9399410000001</v>
      </c>
      <c r="C2451" s="125">
        <f t="shared" si="160"/>
        <v>1.9865525792558403E-2</v>
      </c>
      <c r="D2451" s="128">
        <f t="shared" si="161"/>
        <v>19865.525792558401</v>
      </c>
      <c r="E2451" s="128">
        <f t="shared" ca="1" si="162"/>
        <v>50172.87992219974</v>
      </c>
      <c r="F2451" s="124">
        <f t="shared" ca="1" si="163"/>
        <v>0.41555541020805009</v>
      </c>
      <c r="G2451" s="128"/>
      <c r="H2451" s="128"/>
      <c r="I2451" s="124"/>
      <c r="J2451" s="125"/>
      <c r="K2451" s="128"/>
    </row>
    <row r="2452" spans="1:11" x14ac:dyDescent="0.3">
      <c r="A2452" s="73">
        <v>40288</v>
      </c>
      <c r="B2452" s="130">
        <v>1207.170044</v>
      </c>
      <c r="C2452" s="125">
        <f t="shared" si="160"/>
        <v>1.4906261668910847E-2</v>
      </c>
      <c r="D2452" s="128">
        <f t="shared" si="161"/>
        <v>14906.261668910847</v>
      </c>
      <c r="E2452" s="128">
        <f t="shared" ca="1" si="162"/>
        <v>50172.87992219974</v>
      </c>
      <c r="F2452" s="124">
        <f t="shared" ca="1" si="163"/>
        <v>0.43105928655410053</v>
      </c>
      <c r="G2452" s="128"/>
      <c r="H2452" s="128"/>
      <c r="I2452" s="124"/>
      <c r="J2452" s="125"/>
      <c r="K2452" s="128"/>
    </row>
    <row r="2453" spans="1:11" x14ac:dyDescent="0.3">
      <c r="A2453" s="73">
        <v>40287</v>
      </c>
      <c r="B2453" s="130">
        <v>1197.5200199999999</v>
      </c>
      <c r="C2453" s="125">
        <f t="shared" si="160"/>
        <v>8.488916914409117E-3</v>
      </c>
      <c r="D2453" s="128">
        <f t="shared" si="161"/>
        <v>8488.9169144091175</v>
      </c>
      <c r="E2453" s="128">
        <f t="shared" ca="1" si="162"/>
        <v>50172.87992219974</v>
      </c>
      <c r="F2453" s="124">
        <f t="shared" ca="1" si="163"/>
        <v>0.40871446928742472</v>
      </c>
      <c r="G2453" s="128"/>
      <c r="H2453" s="128"/>
      <c r="I2453" s="124"/>
      <c r="J2453" s="125"/>
      <c r="K2453" s="128"/>
    </row>
    <row r="2454" spans="1:11" x14ac:dyDescent="0.3">
      <c r="A2454" s="73">
        <v>40284</v>
      </c>
      <c r="B2454" s="130">
        <v>1192.130005</v>
      </c>
      <c r="C2454" s="125">
        <f t="shared" si="160"/>
        <v>1.190903088516837E-2</v>
      </c>
      <c r="D2454" s="128">
        <f t="shared" si="161"/>
        <v>11909.030885168369</v>
      </c>
      <c r="E2454" s="128">
        <f t="shared" ca="1" si="162"/>
        <v>50172.87992219974</v>
      </c>
      <c r="F2454" s="124">
        <f t="shared" ca="1" si="163"/>
        <v>0.43217720481666277</v>
      </c>
      <c r="G2454" s="128"/>
      <c r="H2454" s="128"/>
      <c r="I2454" s="124"/>
      <c r="J2454" s="125"/>
      <c r="K2454" s="128"/>
    </row>
    <row r="2455" spans="1:11" x14ac:dyDescent="0.3">
      <c r="A2455" s="73">
        <v>40283</v>
      </c>
      <c r="B2455" s="130">
        <v>1211.670044</v>
      </c>
      <c r="C2455" s="125">
        <f t="shared" si="160"/>
        <v>3.6120150885056823E-2</v>
      </c>
      <c r="D2455" s="128">
        <f t="shared" si="161"/>
        <v>36120.150885056821</v>
      </c>
      <c r="E2455" s="128">
        <f t="shared" ca="1" si="162"/>
        <v>50172.87992219974</v>
      </c>
      <c r="F2455" s="124">
        <f t="shared" ca="1" si="163"/>
        <v>0.39336485446269154</v>
      </c>
      <c r="G2455" s="128"/>
      <c r="H2455" s="128"/>
      <c r="I2455" s="124"/>
      <c r="J2455" s="125"/>
      <c r="K2455" s="128"/>
    </row>
    <row r="2456" spans="1:11" x14ac:dyDescent="0.3">
      <c r="A2456" s="73">
        <v>40282</v>
      </c>
      <c r="B2456" s="130">
        <v>1210.650024</v>
      </c>
      <c r="C2456" s="125">
        <f t="shared" si="160"/>
        <v>3.1859677109963291E-2</v>
      </c>
      <c r="D2456" s="128">
        <f t="shared" si="161"/>
        <v>31859.67710996329</v>
      </c>
      <c r="E2456" s="128">
        <f t="shared" ca="1" si="162"/>
        <v>50172.87992219974</v>
      </c>
      <c r="F2456" s="124">
        <f t="shared" ca="1" si="163"/>
        <v>0.39911018235215789</v>
      </c>
      <c r="G2456" s="128"/>
      <c r="H2456" s="128"/>
      <c r="I2456" s="124"/>
      <c r="J2456" s="125"/>
      <c r="K2456" s="128"/>
    </row>
    <row r="2457" spans="1:11" x14ac:dyDescent="0.3">
      <c r="A2457" s="73">
        <v>40281</v>
      </c>
      <c r="B2457" s="130">
        <v>1197.3000489999999</v>
      </c>
      <c r="C2457" s="125">
        <f t="shared" si="160"/>
        <v>2.0524776764135E-2</v>
      </c>
      <c r="D2457" s="128">
        <f t="shared" si="161"/>
        <v>20524.776764135</v>
      </c>
      <c r="E2457" s="128">
        <f t="shared" ca="1" si="162"/>
        <v>50172.87992219974</v>
      </c>
      <c r="F2457" s="124">
        <f t="shared" ca="1" si="163"/>
        <v>0.40518279441631533</v>
      </c>
      <c r="G2457" s="128"/>
      <c r="H2457" s="128"/>
      <c r="I2457" s="124"/>
      <c r="J2457" s="125"/>
      <c r="K2457" s="128"/>
    </row>
    <row r="2458" spans="1:11" x14ac:dyDescent="0.3">
      <c r="A2458" s="73">
        <v>40280</v>
      </c>
      <c r="B2458" s="130">
        <v>1196.4799800000001</v>
      </c>
      <c r="C2458" s="125">
        <f t="shared" si="160"/>
        <v>2.5621696458171028E-2</v>
      </c>
      <c r="D2458" s="128">
        <f t="shared" si="161"/>
        <v>25621.696458171027</v>
      </c>
      <c r="E2458" s="128">
        <f t="shared" ca="1" si="162"/>
        <v>50172.87992219974</v>
      </c>
      <c r="F2458" s="124">
        <f t="shared" ca="1" si="163"/>
        <v>0.42184192513369001</v>
      </c>
      <c r="G2458" s="128"/>
      <c r="H2458" s="128"/>
      <c r="I2458" s="124"/>
      <c r="J2458" s="125"/>
      <c r="K2458" s="128"/>
    </row>
    <row r="2459" spans="1:11" x14ac:dyDescent="0.3">
      <c r="A2459" s="73">
        <v>40277</v>
      </c>
      <c r="B2459" s="130">
        <v>1194.369995</v>
      </c>
      <c r="C2459" s="125">
        <f t="shared" si="160"/>
        <v>2.4568309549695133E-2</v>
      </c>
      <c r="D2459" s="128">
        <f t="shared" si="161"/>
        <v>24568.309549695132</v>
      </c>
      <c r="E2459" s="128">
        <f t="shared" ca="1" si="162"/>
        <v>50172.87992219974</v>
      </c>
      <c r="F2459" s="124">
        <f t="shared" ca="1" si="163"/>
        <v>0.3908562910543778</v>
      </c>
      <c r="G2459" s="128"/>
      <c r="H2459" s="128"/>
      <c r="I2459" s="124"/>
      <c r="J2459" s="125"/>
      <c r="K2459" s="128"/>
    </row>
    <row r="2460" spans="1:11" x14ac:dyDescent="0.3">
      <c r="A2460" s="73">
        <v>40276</v>
      </c>
      <c r="B2460" s="130">
        <v>1186.4399410000001</v>
      </c>
      <c r="C2460" s="125">
        <f t="shared" si="160"/>
        <v>1.6031215072881633E-2</v>
      </c>
      <c r="D2460" s="128">
        <f t="shared" si="161"/>
        <v>16031.215072881632</v>
      </c>
      <c r="E2460" s="128">
        <f t="shared" ca="1" si="162"/>
        <v>50172.87992219974</v>
      </c>
      <c r="F2460" s="124">
        <f t="shared" ca="1" si="163"/>
        <v>0.38512181723433714</v>
      </c>
      <c r="G2460" s="128"/>
      <c r="H2460" s="128"/>
      <c r="I2460" s="124"/>
      <c r="J2460" s="125"/>
      <c r="K2460" s="128"/>
    </row>
    <row r="2461" spans="1:11" x14ac:dyDescent="0.3">
      <c r="A2461" s="73">
        <v>40275</v>
      </c>
      <c r="B2461" s="130">
        <v>1182.4499510000001</v>
      </c>
      <c r="C2461" s="125">
        <f t="shared" si="160"/>
        <v>7.05171030576901E-3</v>
      </c>
      <c r="D2461" s="128">
        <f t="shared" si="161"/>
        <v>7051.7103057690101</v>
      </c>
      <c r="E2461" s="128">
        <f t="shared" ca="1" si="162"/>
        <v>50172.87992219974</v>
      </c>
      <c r="F2461" s="124">
        <f t="shared" ca="1" si="163"/>
        <v>0.43299480063364637</v>
      </c>
      <c r="G2461" s="128"/>
      <c r="H2461" s="128"/>
      <c r="I2461" s="124"/>
      <c r="J2461" s="125"/>
      <c r="K2461" s="128"/>
    </row>
    <row r="2462" spans="1:11" x14ac:dyDescent="0.3">
      <c r="A2462" s="73">
        <v>40274</v>
      </c>
      <c r="B2462" s="130">
        <v>1189.4399410000001</v>
      </c>
      <c r="C2462" s="125">
        <f t="shared" si="160"/>
        <v>2.0269066832610205E-2</v>
      </c>
      <c r="D2462" s="128">
        <f t="shared" si="161"/>
        <v>20269.066832610206</v>
      </c>
      <c r="E2462" s="128">
        <f t="shared" ca="1" si="162"/>
        <v>50172.87992219974</v>
      </c>
      <c r="F2462" s="124">
        <f t="shared" ca="1" si="163"/>
        <v>0.45845130096427655</v>
      </c>
      <c r="G2462" s="128"/>
      <c r="H2462" s="128"/>
      <c r="I2462" s="124"/>
      <c r="J2462" s="125"/>
      <c r="K2462" s="128"/>
    </row>
    <row r="2463" spans="1:11" x14ac:dyDescent="0.3">
      <c r="A2463" s="73">
        <v>40273</v>
      </c>
      <c r="B2463" s="130">
        <v>1187.4399410000001</v>
      </c>
      <c r="C2463" s="125">
        <f t="shared" si="160"/>
        <v>2.3743354108250347E-2</v>
      </c>
      <c r="D2463" s="128">
        <f t="shared" si="161"/>
        <v>23743.354108250347</v>
      </c>
      <c r="E2463" s="128">
        <f t="shared" ca="1" si="162"/>
        <v>50172.87992219974</v>
      </c>
      <c r="F2463" s="124">
        <f t="shared" ca="1" si="163"/>
        <v>0.42126678008490415</v>
      </c>
      <c r="G2463" s="128"/>
      <c r="H2463" s="128"/>
      <c r="I2463" s="124"/>
      <c r="J2463" s="125"/>
      <c r="K2463" s="128"/>
    </row>
    <row r="2464" spans="1:11" x14ac:dyDescent="0.3">
      <c r="A2464" s="73">
        <v>40269</v>
      </c>
      <c r="B2464" s="130">
        <v>1178.099976</v>
      </c>
      <c r="C2464" s="125">
        <f t="shared" si="160"/>
        <v>1.0524708116180781E-2</v>
      </c>
      <c r="D2464" s="128">
        <f t="shared" si="161"/>
        <v>10524.70811618078</v>
      </c>
      <c r="E2464" s="128">
        <f t="shared" ca="1" si="162"/>
        <v>50172.87992219974</v>
      </c>
      <c r="F2464" s="124">
        <f t="shared" ca="1" si="163"/>
        <v>0.39833825044510385</v>
      </c>
      <c r="G2464" s="128"/>
      <c r="H2464" s="128"/>
      <c r="I2464" s="124"/>
      <c r="J2464" s="125"/>
      <c r="K2464" s="128"/>
    </row>
    <row r="2465" spans="1:11" x14ac:dyDescent="0.3">
      <c r="A2465" s="73">
        <v>40268</v>
      </c>
      <c r="B2465" s="130">
        <v>1169.4300539999999</v>
      </c>
      <c r="C2465" s="125">
        <f t="shared" si="160"/>
        <v>2.7611606037378778E-3</v>
      </c>
      <c r="D2465" s="128">
        <f t="shared" si="161"/>
        <v>2761.1606037378779</v>
      </c>
      <c r="E2465" s="128">
        <f t="shared" ca="1" si="162"/>
        <v>50172.87992219974</v>
      </c>
      <c r="F2465" s="124">
        <f t="shared" ca="1" si="163"/>
        <v>0.40155570242841554</v>
      </c>
      <c r="G2465" s="128"/>
      <c r="H2465" s="128"/>
      <c r="I2465" s="124"/>
      <c r="J2465" s="125"/>
      <c r="K2465" s="128"/>
    </row>
    <row r="2466" spans="1:11" x14ac:dyDescent="0.3">
      <c r="A2466" s="73">
        <v>40267</v>
      </c>
      <c r="B2466" s="130">
        <v>1173.2700199999999</v>
      </c>
      <c r="C2466" s="125">
        <f t="shared" si="160"/>
        <v>1.1910768344332689E-2</v>
      </c>
      <c r="D2466" s="128">
        <f t="shared" si="161"/>
        <v>11910.76834433269</v>
      </c>
      <c r="E2466" s="128">
        <f t="shared" ca="1" si="162"/>
        <v>50172.87992219974</v>
      </c>
      <c r="F2466" s="124">
        <f t="shared" ca="1" si="163"/>
        <v>0.44655273882798663</v>
      </c>
      <c r="G2466" s="128"/>
      <c r="H2466" s="128"/>
      <c r="I2466" s="124"/>
      <c r="J2466" s="125"/>
      <c r="K2466" s="128"/>
    </row>
    <row r="2467" spans="1:11" x14ac:dyDescent="0.3">
      <c r="A2467" s="73">
        <v>40266</v>
      </c>
      <c r="B2467" s="130">
        <v>1173.219971</v>
      </c>
      <c r="C2467" s="125">
        <f t="shared" si="160"/>
        <v>1.9739038167951195E-2</v>
      </c>
      <c r="D2467" s="128">
        <f t="shared" si="161"/>
        <v>19739.038167951196</v>
      </c>
      <c r="E2467" s="128">
        <f t="shared" ca="1" si="162"/>
        <v>50172.87992219974</v>
      </c>
      <c r="F2467" s="124">
        <f t="shared" ca="1" si="163"/>
        <v>0.47044001949214787</v>
      </c>
      <c r="G2467" s="128"/>
      <c r="H2467" s="128"/>
      <c r="I2467" s="124"/>
      <c r="J2467" s="125"/>
      <c r="K2467" s="128"/>
    </row>
    <row r="2468" spans="1:11" x14ac:dyDescent="0.3">
      <c r="A2468" s="73">
        <v>40263</v>
      </c>
      <c r="B2468" s="130">
        <v>1166.589966</v>
      </c>
      <c r="C2468" s="125">
        <f t="shared" si="160"/>
        <v>1.4434887385410988E-2</v>
      </c>
      <c r="D2468" s="128">
        <f t="shared" si="161"/>
        <v>14434.887385410988</v>
      </c>
      <c r="E2468" s="128">
        <f t="shared" ca="1" si="162"/>
        <v>50172.87992219974</v>
      </c>
      <c r="F2468" s="124">
        <f t="shared" ca="1" si="163"/>
        <v>0.48132759773151457</v>
      </c>
      <c r="G2468" s="128"/>
      <c r="H2468" s="128"/>
      <c r="I2468" s="124"/>
      <c r="J2468" s="125"/>
      <c r="K2468" s="128"/>
    </row>
    <row r="2469" spans="1:11" x14ac:dyDescent="0.3">
      <c r="A2469" s="73">
        <v>40262</v>
      </c>
      <c r="B2469" s="130">
        <v>1165.7299800000001</v>
      </c>
      <c r="C2469" s="125">
        <f t="shared" si="160"/>
        <v>1.346674618746313E-2</v>
      </c>
      <c r="D2469" s="128">
        <f t="shared" si="161"/>
        <v>13466.74618746313</v>
      </c>
      <c r="E2469" s="128">
        <f t="shared" ca="1" si="162"/>
        <v>50172.87992219974</v>
      </c>
      <c r="F2469" s="124">
        <f t="shared" ca="1" si="163"/>
        <v>0.42869570941810498</v>
      </c>
      <c r="G2469" s="128"/>
      <c r="H2469" s="128"/>
      <c r="I2469" s="124"/>
      <c r="J2469" s="125"/>
      <c r="K2469" s="128"/>
    </row>
    <row r="2470" spans="1:11" x14ac:dyDescent="0.3">
      <c r="A2470" s="73">
        <v>40261</v>
      </c>
      <c r="B2470" s="130">
        <v>1167.719971</v>
      </c>
      <c r="C2470" s="125">
        <f t="shared" si="160"/>
        <v>1.9299749731144233E-2</v>
      </c>
      <c r="D2470" s="128">
        <f t="shared" si="161"/>
        <v>19299.749731144235</v>
      </c>
      <c r="E2470" s="128">
        <f t="shared" ca="1" si="162"/>
        <v>50172.87992219974</v>
      </c>
      <c r="F2470" s="124">
        <f t="shared" ca="1" si="163"/>
        <v>0.40206036072197637</v>
      </c>
      <c r="G2470" s="128"/>
      <c r="H2470" s="128"/>
      <c r="I2470" s="124"/>
      <c r="J2470" s="125"/>
      <c r="K2470" s="128"/>
    </row>
    <row r="2471" spans="1:11" x14ac:dyDescent="0.3">
      <c r="A2471" s="73">
        <v>40260</v>
      </c>
      <c r="B2471" s="130">
        <v>1174.170044</v>
      </c>
      <c r="C2471" s="125">
        <f t="shared" si="160"/>
        <v>2.9567358892367501E-2</v>
      </c>
      <c r="D2471" s="128">
        <f t="shared" si="161"/>
        <v>29567.358892367502</v>
      </c>
      <c r="E2471" s="128">
        <f t="shared" ca="1" si="162"/>
        <v>50172.87992219974</v>
      </c>
      <c r="F2471" s="124">
        <f t="shared" ca="1" si="163"/>
        <v>0.44268201305670352</v>
      </c>
      <c r="G2471" s="128"/>
      <c r="H2471" s="128"/>
      <c r="I2471" s="124"/>
      <c r="J2471" s="125"/>
      <c r="K2471" s="128"/>
    </row>
    <row r="2472" spans="1:11" x14ac:dyDescent="0.3">
      <c r="A2472" s="73">
        <v>40259</v>
      </c>
      <c r="B2472" s="130">
        <v>1165.8100589999999</v>
      </c>
      <c r="C2472" s="125">
        <f t="shared" si="160"/>
        <v>2.3987754940711481E-2</v>
      </c>
      <c r="D2472" s="128">
        <f t="shared" si="161"/>
        <v>23987.754940711482</v>
      </c>
      <c r="E2472" s="128">
        <f t="shared" ca="1" si="162"/>
        <v>50172.87992219974</v>
      </c>
      <c r="F2472" s="124">
        <f t="shared" ca="1" si="163"/>
        <v>0.44619915922070619</v>
      </c>
      <c r="G2472" s="128"/>
      <c r="H2472" s="128"/>
      <c r="I2472" s="124"/>
      <c r="J2472" s="125"/>
      <c r="K2472" s="128"/>
    </row>
    <row r="2473" spans="1:11" x14ac:dyDescent="0.3">
      <c r="A2473" s="73">
        <v>40256</v>
      </c>
      <c r="B2473" s="130">
        <v>1159.900024</v>
      </c>
      <c r="C2473" s="125">
        <f t="shared" si="160"/>
        <v>1.8617786872987985E-2</v>
      </c>
      <c r="D2473" s="128">
        <f t="shared" si="161"/>
        <v>18617.786872987985</v>
      </c>
      <c r="E2473" s="128">
        <f t="shared" ca="1" si="162"/>
        <v>50172.87992219974</v>
      </c>
      <c r="F2473" s="124">
        <f t="shared" ca="1" si="163"/>
        <v>0.4094930831203305</v>
      </c>
      <c r="G2473" s="128"/>
      <c r="H2473" s="128"/>
      <c r="I2473" s="124"/>
      <c r="J2473" s="125"/>
      <c r="K2473" s="128"/>
    </row>
    <row r="2474" spans="1:11" x14ac:dyDescent="0.3">
      <c r="A2474" s="73">
        <v>40255</v>
      </c>
      <c r="B2474" s="130">
        <v>1165.829956</v>
      </c>
      <c r="C2474" s="125">
        <f t="shared" si="160"/>
        <v>3.8166635000785876E-2</v>
      </c>
      <c r="D2474" s="128">
        <f t="shared" si="161"/>
        <v>38166.635000785878</v>
      </c>
      <c r="E2474" s="128">
        <f t="shared" ca="1" si="162"/>
        <v>50172.87992219974</v>
      </c>
      <c r="F2474" s="124">
        <f t="shared" ca="1" si="163"/>
        <v>0.51694119938156291</v>
      </c>
      <c r="G2474" s="128"/>
      <c r="H2474" s="128"/>
      <c r="I2474" s="124"/>
      <c r="J2474" s="125"/>
      <c r="K2474" s="128"/>
    </row>
    <row r="2475" spans="1:11" x14ac:dyDescent="0.3">
      <c r="A2475" s="73">
        <v>40254</v>
      </c>
      <c r="B2475" s="130">
        <v>1166.209961</v>
      </c>
      <c r="C2475" s="125">
        <f t="shared" si="160"/>
        <v>4.238500553900626E-2</v>
      </c>
      <c r="D2475" s="128">
        <f t="shared" si="161"/>
        <v>42385.005539006263</v>
      </c>
      <c r="E2475" s="128">
        <f t="shared" ca="1" si="162"/>
        <v>50172.87992219974</v>
      </c>
      <c r="F2475" s="124">
        <f t="shared" ca="1" si="163"/>
        <v>0.48743685746085763</v>
      </c>
      <c r="G2475" s="128"/>
      <c r="H2475" s="128"/>
      <c r="I2475" s="124"/>
      <c r="J2475" s="125"/>
      <c r="K2475" s="128"/>
    </row>
    <row r="2476" spans="1:11" x14ac:dyDescent="0.3">
      <c r="A2476" s="73">
        <v>40253</v>
      </c>
      <c r="B2476" s="130">
        <v>1159.459961</v>
      </c>
      <c r="C2476" s="125">
        <f t="shared" si="160"/>
        <v>3.6796505288342551E-2</v>
      </c>
      <c r="D2476" s="128">
        <f t="shared" si="161"/>
        <v>36796.505288342552</v>
      </c>
      <c r="E2476" s="128">
        <f t="shared" ca="1" si="162"/>
        <v>50172.87992219974</v>
      </c>
      <c r="F2476" s="124">
        <f t="shared" ca="1" si="163"/>
        <v>0.45963365774684695</v>
      </c>
      <c r="G2476" s="128"/>
      <c r="H2476" s="128"/>
      <c r="I2476" s="124"/>
      <c r="J2476" s="125"/>
      <c r="K2476" s="128"/>
    </row>
    <row r="2477" spans="1:11" x14ac:dyDescent="0.3">
      <c r="A2477" s="73">
        <v>40252</v>
      </c>
      <c r="B2477" s="130">
        <v>1150.51001</v>
      </c>
      <c r="C2477" s="125">
        <f t="shared" si="160"/>
        <v>3.1190945869846942E-2</v>
      </c>
      <c r="D2477" s="128">
        <f t="shared" si="161"/>
        <v>31190.945869846943</v>
      </c>
      <c r="E2477" s="128">
        <f t="shared" ca="1" si="162"/>
        <v>50172.87992219974</v>
      </c>
      <c r="F2477" s="124">
        <f t="shared" ca="1" si="163"/>
        <v>0.47857659151915244</v>
      </c>
      <c r="G2477" s="128"/>
      <c r="H2477" s="128"/>
      <c r="I2477" s="124"/>
      <c r="J2477" s="125"/>
      <c r="K2477" s="128"/>
    </row>
    <row r="2478" spans="1:11" x14ac:dyDescent="0.3">
      <c r="A2478" s="73">
        <v>40249</v>
      </c>
      <c r="B2478" s="130">
        <v>1149.98999</v>
      </c>
      <c r="C2478" s="125">
        <f t="shared" si="160"/>
        <v>4.1195484261473458E-2</v>
      </c>
      <c r="D2478" s="128">
        <f t="shared" si="161"/>
        <v>41195.484261473459</v>
      </c>
      <c r="E2478" s="128">
        <f t="shared" ca="1" si="162"/>
        <v>50172.87992219974</v>
      </c>
      <c r="F2478" s="124">
        <f t="shared" ca="1" si="163"/>
        <v>0.52540817243746107</v>
      </c>
      <c r="G2478" s="128"/>
      <c r="H2478" s="128"/>
      <c r="I2478" s="124"/>
      <c r="J2478" s="125"/>
      <c r="K2478" s="128"/>
    </row>
    <row r="2479" spans="1:11" x14ac:dyDescent="0.3">
      <c r="A2479" s="73">
        <v>40248</v>
      </c>
      <c r="B2479" s="130">
        <v>1150.23999</v>
      </c>
      <c r="C2479" s="125">
        <f t="shared" si="160"/>
        <v>4.288542579853849E-2</v>
      </c>
      <c r="D2479" s="128">
        <f t="shared" si="161"/>
        <v>42885.42579853849</v>
      </c>
      <c r="E2479" s="128">
        <f t="shared" ca="1" si="162"/>
        <v>50172.87992219974</v>
      </c>
      <c r="F2479" s="124">
        <f t="shared" ca="1" si="163"/>
        <v>0.52037539917322695</v>
      </c>
      <c r="G2479" s="128"/>
      <c r="H2479" s="128"/>
      <c r="I2479" s="124"/>
      <c r="J2479" s="125"/>
      <c r="K2479" s="128"/>
    </row>
    <row r="2480" spans="1:11" x14ac:dyDescent="0.3">
      <c r="A2480" s="73">
        <v>40247</v>
      </c>
      <c r="B2480" s="130">
        <v>1145.6099850000001</v>
      </c>
      <c r="C2480" s="125">
        <f t="shared" si="160"/>
        <v>3.652599920855204E-2</v>
      </c>
      <c r="D2480" s="128">
        <f t="shared" si="161"/>
        <v>36525.999208552043</v>
      </c>
      <c r="E2480" s="128">
        <f t="shared" ca="1" si="162"/>
        <v>50172.87992219974</v>
      </c>
      <c r="F2480" s="124">
        <f t="shared" ca="1" si="163"/>
        <v>0.52597437229899002</v>
      </c>
      <c r="G2480" s="128"/>
      <c r="H2480" s="128"/>
      <c r="I2480" s="124"/>
      <c r="J2480" s="125"/>
      <c r="K2480" s="128"/>
    </row>
    <row r="2481" spans="1:11" x14ac:dyDescent="0.3">
      <c r="A2481" s="73">
        <v>40246</v>
      </c>
      <c r="B2481" s="130">
        <v>1140.4499510000001</v>
      </c>
      <c r="C2481" s="125">
        <f t="shared" si="160"/>
        <v>4.1887425548418067E-2</v>
      </c>
      <c r="D2481" s="128">
        <f t="shared" si="161"/>
        <v>41887.425548418069</v>
      </c>
      <c r="E2481" s="128">
        <f t="shared" ca="1" si="162"/>
        <v>50172.87992219974</v>
      </c>
      <c r="F2481" s="124">
        <f t="shared" ca="1" si="163"/>
        <v>0.58097201773674767</v>
      </c>
      <c r="G2481" s="128"/>
      <c r="H2481" s="128"/>
      <c r="I2481" s="124"/>
      <c r="J2481" s="125"/>
      <c r="K2481" s="128"/>
    </row>
    <row r="2482" spans="1:11" x14ac:dyDescent="0.3">
      <c r="A2482" s="73">
        <v>40245</v>
      </c>
      <c r="B2482" s="130">
        <v>1138.5</v>
      </c>
      <c r="C2482" s="125">
        <f t="shared" si="160"/>
        <v>2.751779291235823E-2</v>
      </c>
      <c r="D2482" s="128">
        <f t="shared" si="161"/>
        <v>27517.792912358229</v>
      </c>
      <c r="E2482" s="128">
        <f t="shared" ca="1" si="162"/>
        <v>51829.376545907304</v>
      </c>
      <c r="F2482" s="124">
        <f t="shared" ca="1" si="163"/>
        <v>0.58212901330057853</v>
      </c>
      <c r="G2482" s="128"/>
      <c r="H2482" s="128"/>
      <c r="I2482" s="124"/>
      <c r="J2482" s="125"/>
      <c r="K2482" s="128"/>
    </row>
    <row r="2483" spans="1:11" x14ac:dyDescent="0.3">
      <c r="A2483" s="73">
        <v>40242</v>
      </c>
      <c r="B2483" s="130">
        <v>1138.6999510000001</v>
      </c>
      <c r="C2483" s="125">
        <f t="shared" si="160"/>
        <v>2.6623426371583658E-2</v>
      </c>
      <c r="D2483" s="128">
        <f t="shared" si="161"/>
        <v>26623.426371583657</v>
      </c>
      <c r="E2483" s="128">
        <f t="shared" ca="1" si="162"/>
        <v>55183.959495677918</v>
      </c>
      <c r="F2483" s="124">
        <f t="shared" ca="1" si="163"/>
        <v>0.68314768330852615</v>
      </c>
      <c r="G2483" s="128"/>
      <c r="H2483" s="128"/>
      <c r="I2483" s="124"/>
      <c r="J2483" s="125"/>
      <c r="K2483" s="128"/>
    </row>
    <row r="2484" spans="1:11" x14ac:dyDescent="0.3">
      <c r="A2484" s="73">
        <v>40241</v>
      </c>
      <c r="B2484" s="130">
        <v>1122.969971</v>
      </c>
      <c r="C2484" s="125">
        <f t="shared" si="160"/>
        <v>1.4655496724644168E-2</v>
      </c>
      <c r="D2484" s="128">
        <f t="shared" si="161"/>
        <v>14655.496724644168</v>
      </c>
      <c r="E2484" s="128">
        <f t="shared" ca="1" si="162"/>
        <v>61015.422193903039</v>
      </c>
      <c r="F2484" s="124">
        <f t="shared" ca="1" si="163"/>
        <v>0.64325845471583554</v>
      </c>
      <c r="G2484" s="128"/>
      <c r="H2484" s="128"/>
      <c r="I2484" s="124"/>
      <c r="J2484" s="125"/>
      <c r="K2484" s="128"/>
    </row>
    <row r="2485" spans="1:11" x14ac:dyDescent="0.3">
      <c r="A2485" s="73">
        <v>40240</v>
      </c>
      <c r="B2485" s="130">
        <v>1118.790039</v>
      </c>
      <c r="C2485" s="125">
        <f t="shared" si="160"/>
        <v>1.7535110025965084E-2</v>
      </c>
      <c r="D2485" s="128">
        <f t="shared" si="161"/>
        <v>17535.110025965085</v>
      </c>
      <c r="E2485" s="128">
        <f t="shared" ca="1" si="162"/>
        <v>67141.991063370791</v>
      </c>
      <c r="F2485" s="124">
        <f t="shared" ca="1" si="163"/>
        <v>0.63913275023015603</v>
      </c>
      <c r="G2485" s="128"/>
      <c r="H2485" s="128"/>
      <c r="I2485" s="124"/>
      <c r="J2485" s="125"/>
      <c r="K2485" s="128"/>
    </row>
    <row r="2486" spans="1:11" x14ac:dyDescent="0.3">
      <c r="A2486" s="73">
        <v>40239</v>
      </c>
      <c r="B2486" s="130">
        <v>1118.3100589999999</v>
      </c>
      <c r="C2486" s="125">
        <f t="shared" si="160"/>
        <v>2.140899294623555E-2</v>
      </c>
      <c r="D2486" s="128">
        <f t="shared" si="161"/>
        <v>21408.99294623555</v>
      </c>
      <c r="E2486" s="128">
        <f t="shared" ca="1" si="162"/>
        <v>79764.145292887202</v>
      </c>
      <c r="F2486" s="124">
        <f t="shared" ca="1" si="163"/>
        <v>0.56874334288680495</v>
      </c>
      <c r="G2486" s="128"/>
      <c r="H2486" s="128"/>
      <c r="I2486" s="124"/>
      <c r="J2486" s="125"/>
      <c r="K2486" s="128"/>
    </row>
    <row r="2487" spans="1:11" x14ac:dyDescent="0.3">
      <c r="A2487" s="73">
        <v>40238</v>
      </c>
      <c r="B2487" s="130">
        <v>1115.709961</v>
      </c>
      <c r="C2487" s="125">
        <f t="shared" si="160"/>
        <v>3.7377570293371853E-2</v>
      </c>
      <c r="D2487" s="128">
        <f t="shared" si="161"/>
        <v>37377.570293371857</v>
      </c>
      <c r="E2487" s="128">
        <f t="shared" ca="1" si="162"/>
        <v>92904.788416445677</v>
      </c>
      <c r="F2487" s="124">
        <f t="shared" ca="1" si="163"/>
        <v>0.60227181618109116</v>
      </c>
      <c r="G2487" s="128"/>
      <c r="H2487" s="128"/>
      <c r="I2487" s="124"/>
      <c r="J2487" s="125"/>
      <c r="K2487" s="128"/>
    </row>
    <row r="2488" spans="1:11" x14ac:dyDescent="0.3">
      <c r="A2488" s="73">
        <v>40235</v>
      </c>
      <c r="B2488" s="130">
        <v>1104.48999</v>
      </c>
      <c r="C2488" s="125">
        <f t="shared" si="160"/>
        <v>2.4126790452842384E-2</v>
      </c>
      <c r="D2488" s="128">
        <f t="shared" si="161"/>
        <v>24126.790452842382</v>
      </c>
      <c r="E2488" s="128">
        <f t="shared" ca="1" si="162"/>
        <v>104355.09569363813</v>
      </c>
      <c r="F2488" s="124">
        <f t="shared" ca="1" si="163"/>
        <v>0.57599665958166635</v>
      </c>
      <c r="G2488" s="128"/>
      <c r="H2488" s="128"/>
      <c r="I2488" s="124"/>
      <c r="J2488" s="125"/>
      <c r="K2488" s="128"/>
    </row>
    <row r="2489" spans="1:11" x14ac:dyDescent="0.3">
      <c r="A2489" s="73">
        <v>40234</v>
      </c>
      <c r="B2489" s="130">
        <v>1102.9399410000001</v>
      </c>
      <c r="C2489" s="125">
        <f t="shared" si="160"/>
        <v>3.2589605981530489E-2</v>
      </c>
      <c r="D2489" s="128">
        <f t="shared" si="161"/>
        <v>32589.605981530491</v>
      </c>
      <c r="E2489" s="128">
        <f t="shared" ca="1" si="162"/>
        <v>115147.74367578543</v>
      </c>
      <c r="F2489" s="124">
        <f t="shared" ca="1" si="163"/>
        <v>0.50041477980764415</v>
      </c>
      <c r="G2489" s="128"/>
      <c r="H2489" s="128"/>
      <c r="I2489" s="124"/>
      <c r="J2489" s="125"/>
      <c r="K2489" s="128"/>
    </row>
    <row r="2490" spans="1:11" x14ac:dyDescent="0.3">
      <c r="A2490" s="73">
        <v>40233</v>
      </c>
      <c r="B2490" s="130">
        <v>1105.23999</v>
      </c>
      <c r="C2490" s="125">
        <f t="shared" si="160"/>
        <v>3.2432807748892012E-2</v>
      </c>
      <c r="D2490" s="128">
        <f t="shared" si="161"/>
        <v>32432.807748892013</v>
      </c>
      <c r="E2490" s="128">
        <f t="shared" ca="1" si="162"/>
        <v>118769.84558092734</v>
      </c>
      <c r="F2490" s="124">
        <f t="shared" ca="1" si="163"/>
        <v>0.46811360472094465</v>
      </c>
      <c r="G2490" s="128"/>
      <c r="H2490" s="128"/>
      <c r="I2490" s="124"/>
      <c r="J2490" s="125"/>
      <c r="K2490" s="128"/>
    </row>
    <row r="2491" spans="1:11" x14ac:dyDescent="0.3">
      <c r="A2491" s="73">
        <v>40232</v>
      </c>
      <c r="B2491" s="130">
        <v>1094.599976</v>
      </c>
      <c r="C2491" s="125">
        <f t="shared" si="160"/>
        <v>3.5827153659624411E-2</v>
      </c>
      <c r="D2491" s="128">
        <f t="shared" si="161"/>
        <v>35827.153659624411</v>
      </c>
      <c r="E2491" s="128">
        <f t="shared" ca="1" si="162"/>
        <v>118769.84558092734</v>
      </c>
      <c r="F2491" s="124">
        <f t="shared" ca="1" si="163"/>
        <v>0.43103666055055578</v>
      </c>
      <c r="G2491" s="128"/>
      <c r="H2491" s="128"/>
      <c r="I2491" s="124"/>
      <c r="J2491" s="125"/>
      <c r="K2491" s="128"/>
    </row>
    <row r="2492" spans="1:11" x14ac:dyDescent="0.3">
      <c r="A2492" s="73">
        <v>40231</v>
      </c>
      <c r="B2492" s="130">
        <v>1108.01001</v>
      </c>
      <c r="C2492" s="125">
        <f t="shared" si="160"/>
        <v>3.9223845012808845E-2</v>
      </c>
      <c r="D2492" s="128">
        <f t="shared" si="161"/>
        <v>39223.845012808844</v>
      </c>
      <c r="E2492" s="128">
        <f t="shared" ca="1" si="162"/>
        <v>118769.84558092734</v>
      </c>
      <c r="F2492" s="124">
        <f t="shared" ca="1" si="163"/>
        <v>0.43312981931222394</v>
      </c>
      <c r="G2492" s="128"/>
      <c r="H2492" s="128"/>
      <c r="I2492" s="124"/>
      <c r="J2492" s="125"/>
      <c r="K2492" s="128"/>
    </row>
    <row r="2493" spans="1:11" x14ac:dyDescent="0.3">
      <c r="A2493" s="73">
        <v>40228</v>
      </c>
      <c r="B2493" s="130">
        <v>1109.170044</v>
      </c>
      <c r="C2493" s="125">
        <f t="shared" si="160"/>
        <v>4.332577028706952E-2</v>
      </c>
      <c r="D2493" s="128">
        <f t="shared" si="161"/>
        <v>43325.770287069521</v>
      </c>
      <c r="E2493" s="128">
        <f t="shared" ca="1" si="162"/>
        <v>118769.84558092734</v>
      </c>
      <c r="F2493" s="124">
        <f t="shared" ca="1" si="163"/>
        <v>0.49216366705664738</v>
      </c>
      <c r="G2493" s="128"/>
      <c r="H2493" s="128"/>
      <c r="I2493" s="124"/>
      <c r="J2493" s="125"/>
      <c r="K2493" s="128"/>
    </row>
    <row r="2494" spans="1:11" x14ac:dyDescent="0.3">
      <c r="A2494" s="73">
        <v>40227</v>
      </c>
      <c r="B2494" s="130">
        <v>1106.75</v>
      </c>
      <c r="C2494" s="125">
        <f t="shared" si="160"/>
        <v>8.6304049556340523E-3</v>
      </c>
      <c r="D2494" s="128">
        <f t="shared" si="161"/>
        <v>8630.4049556340524</v>
      </c>
      <c r="E2494" s="128">
        <f t="shared" ca="1" si="162"/>
        <v>121837.94394962578</v>
      </c>
      <c r="F2494" s="124">
        <f t="shared" ca="1" si="163"/>
        <v>0.43724435718061461</v>
      </c>
      <c r="G2494" s="128"/>
      <c r="H2494" s="128"/>
      <c r="I2494" s="124"/>
      <c r="J2494" s="125"/>
      <c r="K2494" s="128"/>
    </row>
    <row r="2495" spans="1:11" x14ac:dyDescent="0.3">
      <c r="A2495" s="73">
        <v>40226</v>
      </c>
      <c r="B2495" s="130">
        <v>1099.51001</v>
      </c>
      <c r="C2495" s="125">
        <f t="shared" si="160"/>
        <v>-3.4531560983853682E-3</v>
      </c>
      <c r="D2495" s="128">
        <f t="shared" si="161"/>
        <v>-3453.1560983853683</v>
      </c>
      <c r="E2495" s="128">
        <f t="shared" ca="1" si="162"/>
        <v>121837.94394962578</v>
      </c>
      <c r="F2495" s="124">
        <f t="shared" ca="1" si="163"/>
        <v>0.41154646978831089</v>
      </c>
      <c r="G2495" s="128"/>
      <c r="H2495" s="128"/>
      <c r="I2495" s="124"/>
      <c r="J2495" s="125"/>
      <c r="K2495" s="128"/>
    </row>
    <row r="2496" spans="1:11" x14ac:dyDescent="0.3">
      <c r="A2496" s="73">
        <v>40225</v>
      </c>
      <c r="B2496" s="130">
        <v>1094.869995</v>
      </c>
      <c r="C2496" s="125">
        <f t="shared" si="160"/>
        <v>5.2149343160339257E-3</v>
      </c>
      <c r="D2496" s="128">
        <f t="shared" si="161"/>
        <v>5214.9343160339258</v>
      </c>
      <c r="E2496" s="128">
        <f t="shared" ca="1" si="162"/>
        <v>121837.94394962578</v>
      </c>
      <c r="F2496" s="124">
        <f t="shared" ca="1" si="163"/>
        <v>0.38868879354621844</v>
      </c>
      <c r="G2496" s="128"/>
      <c r="H2496" s="128"/>
      <c r="I2496" s="124"/>
      <c r="J2496" s="125"/>
      <c r="K2496" s="128"/>
    </row>
    <row r="2497" spans="1:11" x14ac:dyDescent="0.3">
      <c r="A2497" s="73">
        <v>40221</v>
      </c>
      <c r="B2497" s="130">
        <v>1075.51001</v>
      </c>
      <c r="C2497" s="125">
        <f t="shared" si="160"/>
        <v>1.5272006924822445E-3</v>
      </c>
      <c r="D2497" s="128">
        <f t="shared" si="161"/>
        <v>1527.2006924822444</v>
      </c>
      <c r="E2497" s="128">
        <f t="shared" ca="1" si="162"/>
        <v>121837.94394962578</v>
      </c>
      <c r="F2497" s="124">
        <f t="shared" ca="1" si="163"/>
        <v>0.36283694662522414</v>
      </c>
      <c r="G2497" s="128"/>
      <c r="H2497" s="128"/>
      <c r="I2497" s="124"/>
      <c r="J2497" s="125"/>
      <c r="K2497" s="128"/>
    </row>
    <row r="2498" spans="1:11" x14ac:dyDescent="0.3">
      <c r="A2498" s="73">
        <v>40220</v>
      </c>
      <c r="B2498" s="130">
        <v>1078.469971</v>
      </c>
      <c r="C2498" s="125">
        <f t="shared" si="160"/>
        <v>-5.5877272532396383E-3</v>
      </c>
      <c r="D2498" s="128">
        <f t="shared" si="161"/>
        <v>-5587.7272532396382</v>
      </c>
      <c r="E2498" s="128">
        <f t="shared" ca="1" si="162"/>
        <v>121837.94394962578</v>
      </c>
      <c r="F2498" s="124">
        <f t="shared" ca="1" si="163"/>
        <v>0.30432724080011186</v>
      </c>
      <c r="G2498" s="128"/>
      <c r="H2498" s="128"/>
      <c r="I2498" s="124"/>
      <c r="J2498" s="125"/>
      <c r="K2498" s="128"/>
    </row>
    <row r="2499" spans="1:11" x14ac:dyDescent="0.3">
      <c r="A2499" s="73">
        <v>40219</v>
      </c>
      <c r="B2499" s="130">
        <v>1068.130005</v>
      </c>
      <c r="C2499" s="125">
        <f t="shared" si="160"/>
        <v>-2.6760815489749401E-2</v>
      </c>
      <c r="D2499" s="128">
        <f t="shared" si="161"/>
        <v>-26760.815489749402</v>
      </c>
      <c r="E2499" s="128">
        <f t="shared" ca="1" si="162"/>
        <v>121837.94394962578</v>
      </c>
      <c r="F2499" s="124">
        <f t="shared" ca="1" si="163"/>
        <v>0.27890659902798975</v>
      </c>
      <c r="G2499" s="128"/>
      <c r="H2499" s="128"/>
      <c r="I2499" s="124"/>
      <c r="J2499" s="125"/>
      <c r="K2499" s="128"/>
    </row>
    <row r="2500" spans="1:11" x14ac:dyDescent="0.3">
      <c r="A2500" s="73">
        <v>40218</v>
      </c>
      <c r="B2500" s="130">
        <v>1070.5200199999999</v>
      </c>
      <c r="C2500" s="125">
        <f t="shared" si="160"/>
        <v>-1.9822942516083186E-2</v>
      </c>
      <c r="D2500" s="128">
        <f t="shared" si="161"/>
        <v>-19822.942516083185</v>
      </c>
      <c r="E2500" s="128">
        <f t="shared" ca="1" si="162"/>
        <v>121837.94394962578</v>
      </c>
      <c r="F2500" s="124">
        <f t="shared" ca="1" si="163"/>
        <v>0.28399744865302656</v>
      </c>
      <c r="G2500" s="128"/>
      <c r="H2500" s="128"/>
      <c r="I2500" s="124"/>
      <c r="J2500" s="125"/>
      <c r="K2500" s="128"/>
    </row>
    <row r="2501" spans="1:11" x14ac:dyDescent="0.3">
      <c r="A2501" s="73">
        <v>40217</v>
      </c>
      <c r="B2501" s="130">
        <v>1056.73999</v>
      </c>
      <c r="C2501" s="125">
        <f t="shared" si="160"/>
        <v>-3.6506900145243271E-2</v>
      </c>
      <c r="D2501" s="128">
        <f t="shared" si="161"/>
        <v>-36506.900145243271</v>
      </c>
      <c r="E2501" s="128">
        <f t="shared" ca="1" si="162"/>
        <v>121837.94394962578</v>
      </c>
      <c r="F2501" s="124">
        <f t="shared" ca="1" si="163"/>
        <v>0.2775521356133126</v>
      </c>
      <c r="G2501" s="128"/>
      <c r="H2501" s="128"/>
      <c r="I2501" s="124"/>
      <c r="J2501" s="125"/>
      <c r="K2501" s="128"/>
    </row>
    <row r="2502" spans="1:11" x14ac:dyDescent="0.3">
      <c r="A2502" s="73">
        <v>40214</v>
      </c>
      <c r="B2502" s="130">
        <v>1066.1899410000001</v>
      </c>
      <c r="C2502" s="125">
        <f t="shared" si="160"/>
        <v>-2.3420961352119796E-2</v>
      </c>
      <c r="D2502" s="128">
        <f t="shared" si="161"/>
        <v>-23420.961352119797</v>
      </c>
      <c r="E2502" s="128">
        <f t="shared" ca="1" si="162"/>
        <v>121837.94394962578</v>
      </c>
      <c r="F2502" s="124">
        <f t="shared" ca="1" si="163"/>
        <v>0.22566062676325838</v>
      </c>
      <c r="G2502" s="128"/>
      <c r="H2502" s="128"/>
      <c r="I2502" s="124"/>
      <c r="J2502" s="125"/>
      <c r="K2502" s="128"/>
    </row>
    <row r="2503" spans="1:11" x14ac:dyDescent="0.3">
      <c r="A2503" s="73">
        <v>40213</v>
      </c>
      <c r="B2503" s="130">
        <v>1063.1099850000001</v>
      </c>
      <c r="C2503" s="125">
        <f t="shared" si="160"/>
        <v>-4.7802017014223597E-2</v>
      </c>
      <c r="D2503" s="128">
        <f t="shared" si="161"/>
        <v>-47802.017014223595</v>
      </c>
      <c r="E2503" s="128">
        <f t="shared" ca="1" si="162"/>
        <v>121837.94394962578</v>
      </c>
      <c r="F2503" s="124">
        <f t="shared" ca="1" si="163"/>
        <v>0.22393508447437505</v>
      </c>
      <c r="G2503" s="128"/>
      <c r="H2503" s="128"/>
      <c r="I2503" s="124"/>
      <c r="J2503" s="125"/>
      <c r="K2503" s="128"/>
    </row>
    <row r="2504" spans="1:11" x14ac:dyDescent="0.3">
      <c r="A2504" s="73">
        <v>40212</v>
      </c>
      <c r="B2504" s="130">
        <v>1097.280029</v>
      </c>
      <c r="C2504" s="125">
        <f t="shared" ref="C2504:C2567" si="164">B2504/B2514-1</f>
        <v>-3.5815971849123995E-2</v>
      </c>
      <c r="D2504" s="128">
        <f t="shared" ref="D2504:D2567" si="165">C2504*$B$5</f>
        <v>-35815.971849123998</v>
      </c>
      <c r="E2504" s="128">
        <f t="shared" ref="E2504:E2567" ca="1" si="166">ABS(_xlfn.PERCENTILE.INC(OFFSET(D2504,0,0,Window),1-VaRLevel))</f>
        <v>121837.94394962578</v>
      </c>
      <c r="F2504" s="124">
        <f t="shared" ca="1" si="163"/>
        <v>0.2972513567819739</v>
      </c>
      <c r="G2504" s="128"/>
      <c r="H2504" s="128"/>
      <c r="I2504" s="124"/>
      <c r="J2504" s="125"/>
      <c r="K2504" s="128"/>
    </row>
    <row r="2505" spans="1:11" x14ac:dyDescent="0.3">
      <c r="A2505" s="73">
        <v>40211</v>
      </c>
      <c r="B2505" s="130">
        <v>1103.3199460000001</v>
      </c>
      <c r="C2505" s="125">
        <f t="shared" si="164"/>
        <v>-4.0783177986718822E-2</v>
      </c>
      <c r="D2505" s="128">
        <f t="shared" si="165"/>
        <v>-40783.177986718823</v>
      </c>
      <c r="E2505" s="128">
        <f t="shared" ca="1" si="166"/>
        <v>121837.94394962578</v>
      </c>
      <c r="F2505" s="124">
        <f t="shared" ref="F2505:F2568" ca="1" si="167">B2505/OFFSET(B2505,250,0)-1</f>
        <v>0.3257392457791537</v>
      </c>
      <c r="G2505" s="128"/>
      <c r="H2505" s="128"/>
      <c r="I2505" s="124"/>
      <c r="J2505" s="125"/>
      <c r="K2505" s="128"/>
    </row>
    <row r="2506" spans="1:11" x14ac:dyDescent="0.3">
      <c r="A2506" s="73">
        <v>40210</v>
      </c>
      <c r="B2506" s="130">
        <v>1089.1899410000001</v>
      </c>
      <c r="C2506" s="125">
        <f t="shared" si="164"/>
        <v>-4.1231381921507215E-2</v>
      </c>
      <c r="D2506" s="128">
        <f t="shared" si="165"/>
        <v>-41231.381921507214</v>
      </c>
      <c r="E2506" s="128">
        <f t="shared" ca="1" si="166"/>
        <v>121837.94394962578</v>
      </c>
      <c r="F2506" s="124">
        <f t="shared" ca="1" si="167"/>
        <v>0.29895878166081769</v>
      </c>
      <c r="G2506" s="128"/>
      <c r="H2506" s="128"/>
      <c r="I2506" s="124"/>
      <c r="J2506" s="125"/>
      <c r="K2506" s="128"/>
    </row>
    <row r="2507" spans="1:11" x14ac:dyDescent="0.3">
      <c r="A2507" s="73">
        <v>40207</v>
      </c>
      <c r="B2507" s="130">
        <v>1073.869995</v>
      </c>
      <c r="C2507" s="125">
        <f t="shared" si="164"/>
        <v>-6.4947815799387687E-2</v>
      </c>
      <c r="D2507" s="128">
        <f t="shared" si="165"/>
        <v>-64947.815799387688</v>
      </c>
      <c r="E2507" s="128">
        <f t="shared" ca="1" si="166"/>
        <v>121837.94394962578</v>
      </c>
      <c r="F2507" s="124">
        <f t="shared" ca="1" si="167"/>
        <v>0.30096674791392042</v>
      </c>
      <c r="G2507" s="128"/>
      <c r="H2507" s="128"/>
      <c r="I2507" s="124"/>
      <c r="J2507" s="125"/>
      <c r="K2507" s="128"/>
    </row>
    <row r="2508" spans="1:11" x14ac:dyDescent="0.3">
      <c r="A2508" s="73">
        <v>40206</v>
      </c>
      <c r="B2508" s="130">
        <v>1084.530029</v>
      </c>
      <c r="C2508" s="125">
        <f t="shared" si="164"/>
        <v>-5.3374434499843249E-2</v>
      </c>
      <c r="D2508" s="128">
        <f t="shared" si="165"/>
        <v>-53374.43449984325</v>
      </c>
      <c r="E2508" s="128">
        <f t="shared" ca="1" si="166"/>
        <v>121837.94394962578</v>
      </c>
      <c r="F2508" s="124">
        <f t="shared" ca="1" si="167"/>
        <v>0.3131811188478888</v>
      </c>
      <c r="G2508" s="128"/>
      <c r="H2508" s="128"/>
      <c r="I2508" s="124"/>
      <c r="J2508" s="125"/>
      <c r="K2508" s="128"/>
    </row>
    <row r="2509" spans="1:11" x14ac:dyDescent="0.3">
      <c r="A2509" s="73">
        <v>40205</v>
      </c>
      <c r="B2509" s="130">
        <v>1097.5</v>
      </c>
      <c r="C2509" s="125">
        <f t="shared" si="164"/>
        <v>-3.4077882794052772E-2</v>
      </c>
      <c r="D2509" s="128">
        <f t="shared" si="165"/>
        <v>-34077.88279405277</v>
      </c>
      <c r="E2509" s="128">
        <f t="shared" ca="1" si="166"/>
        <v>121837.94394962578</v>
      </c>
      <c r="F2509" s="124">
        <f t="shared" ca="1" si="167"/>
        <v>0.29860139210187575</v>
      </c>
      <c r="G2509" s="128"/>
      <c r="H2509" s="128"/>
      <c r="I2509" s="124"/>
      <c r="J2509" s="125"/>
      <c r="K2509" s="128"/>
    </row>
    <row r="2510" spans="1:11" x14ac:dyDescent="0.3">
      <c r="A2510" s="73">
        <v>40204</v>
      </c>
      <c r="B2510" s="130">
        <v>1092.170044</v>
      </c>
      <c r="C2510" s="125">
        <f t="shared" si="164"/>
        <v>-4.7786305738309443E-2</v>
      </c>
      <c r="D2510" s="128">
        <f t="shared" si="165"/>
        <v>-47786.305738309442</v>
      </c>
      <c r="E2510" s="128">
        <f t="shared" ca="1" si="166"/>
        <v>121837.94394962578</v>
      </c>
      <c r="F2510" s="124">
        <f t="shared" ca="1" si="167"/>
        <v>0.24949377096599679</v>
      </c>
      <c r="G2510" s="128"/>
      <c r="H2510" s="128"/>
      <c r="I2510" s="124"/>
      <c r="J2510" s="125"/>
      <c r="K2510" s="128"/>
    </row>
    <row r="2511" spans="1:11" x14ac:dyDescent="0.3">
      <c r="A2511" s="73">
        <v>40203</v>
      </c>
      <c r="B2511" s="130">
        <v>1096.780029</v>
      </c>
      <c r="C2511" s="125">
        <f t="shared" si="164"/>
        <v>-4.2096763124190195E-2</v>
      </c>
      <c r="D2511" s="128">
        <f t="shared" si="165"/>
        <v>-42096.763124190198</v>
      </c>
      <c r="E2511" s="128">
        <f t="shared" ca="1" si="166"/>
        <v>121837.94394962578</v>
      </c>
      <c r="F2511" s="124">
        <f t="shared" ca="1" si="167"/>
        <v>0.29687481579826902</v>
      </c>
      <c r="G2511" s="128"/>
      <c r="H2511" s="128"/>
      <c r="I2511" s="124"/>
      <c r="J2511" s="125"/>
      <c r="K2511" s="128"/>
    </row>
    <row r="2512" spans="1:11" x14ac:dyDescent="0.3">
      <c r="A2512" s="73">
        <v>40200</v>
      </c>
      <c r="B2512" s="130">
        <v>1091.76001</v>
      </c>
      <c r="C2512" s="125">
        <f t="shared" si="164"/>
        <v>-4.3733354571090288E-2</v>
      </c>
      <c r="D2512" s="128">
        <f t="shared" si="165"/>
        <v>-43733.354571090291</v>
      </c>
      <c r="E2512" s="128">
        <f t="shared" ca="1" si="166"/>
        <v>121837.94394962578</v>
      </c>
      <c r="F2512" s="124">
        <f t="shared" ca="1" si="167"/>
        <v>0.30504321319757755</v>
      </c>
      <c r="G2512" s="128"/>
      <c r="H2512" s="128"/>
      <c r="I2512" s="124"/>
      <c r="J2512" s="125"/>
      <c r="K2512" s="128"/>
    </row>
    <row r="2513" spans="1:11" x14ac:dyDescent="0.3">
      <c r="A2513" s="73">
        <v>40199</v>
      </c>
      <c r="B2513" s="130">
        <v>1116.4799800000001</v>
      </c>
      <c r="C2513" s="125">
        <f t="shared" si="164"/>
        <v>-1.8168417897069467E-2</v>
      </c>
      <c r="D2513" s="128">
        <f t="shared" si="165"/>
        <v>-18168.417897069467</v>
      </c>
      <c r="E2513" s="128">
        <f t="shared" ca="1" si="166"/>
        <v>121837.94394962578</v>
      </c>
      <c r="F2513" s="124">
        <f t="shared" ca="1" si="167"/>
        <v>0.34200368278857596</v>
      </c>
      <c r="G2513" s="128"/>
      <c r="H2513" s="128"/>
      <c r="I2513" s="124"/>
      <c r="J2513" s="125"/>
      <c r="K2513" s="128"/>
    </row>
    <row r="2514" spans="1:11" x14ac:dyDescent="0.3">
      <c r="A2514" s="73">
        <v>40198</v>
      </c>
      <c r="B2514" s="130">
        <v>1138.040039</v>
      </c>
      <c r="C2514" s="125">
        <f t="shared" si="164"/>
        <v>1.3374326657265012E-3</v>
      </c>
      <c r="D2514" s="128">
        <f t="shared" si="165"/>
        <v>1337.4326657265012</v>
      </c>
      <c r="E2514" s="128">
        <f t="shared" ca="1" si="166"/>
        <v>121837.94394962578</v>
      </c>
      <c r="F2514" s="124">
        <f t="shared" ca="1" si="167"/>
        <v>0.37527497160120848</v>
      </c>
      <c r="G2514" s="128"/>
      <c r="H2514" s="128"/>
      <c r="I2514" s="124"/>
      <c r="J2514" s="125"/>
      <c r="K2514" s="128"/>
    </row>
    <row r="2515" spans="1:11" x14ac:dyDescent="0.3">
      <c r="A2515" s="73">
        <v>40197</v>
      </c>
      <c r="B2515" s="130">
        <v>1150.2299800000001</v>
      </c>
      <c r="C2515" s="125">
        <f t="shared" si="164"/>
        <v>1.5216365680335908E-2</v>
      </c>
      <c r="D2515" s="128">
        <f t="shared" si="165"/>
        <v>15216.365680335908</v>
      </c>
      <c r="E2515" s="128">
        <f t="shared" ca="1" si="166"/>
        <v>121837.94394962578</v>
      </c>
      <c r="F2515" s="124">
        <f t="shared" ca="1" si="167"/>
        <v>0.36893029811637512</v>
      </c>
      <c r="G2515" s="128"/>
      <c r="H2515" s="128"/>
      <c r="I2515" s="124"/>
      <c r="J2515" s="125"/>
      <c r="K2515" s="128"/>
    </row>
    <row r="2516" spans="1:11" x14ac:dyDescent="0.3">
      <c r="A2516" s="73">
        <v>40193</v>
      </c>
      <c r="B2516" s="130">
        <v>1136.030029</v>
      </c>
      <c r="C2516" s="125">
        <f t="shared" si="164"/>
        <v>1.8769665008045999E-2</v>
      </c>
      <c r="D2516" s="128">
        <f t="shared" si="165"/>
        <v>18769.665008045999</v>
      </c>
      <c r="E2516" s="128">
        <f t="shared" ca="1" si="166"/>
        <v>121837.94394962578</v>
      </c>
      <c r="F2516" s="124">
        <f t="shared" ca="1" si="167"/>
        <v>0.41083190918522328</v>
      </c>
      <c r="G2516" s="128"/>
      <c r="H2516" s="128"/>
      <c r="I2516" s="124"/>
      <c r="J2516" s="125"/>
      <c r="K2516" s="128"/>
    </row>
    <row r="2517" spans="1:11" x14ac:dyDescent="0.3">
      <c r="A2517" s="73">
        <v>40192</v>
      </c>
      <c r="B2517" s="130">
        <v>1148.459961</v>
      </c>
      <c r="C2517" s="125">
        <f t="shared" si="164"/>
        <v>1.9566339499548224E-2</v>
      </c>
      <c r="D2517" s="128">
        <f t="shared" si="165"/>
        <v>19566.339499548223</v>
      </c>
      <c r="E2517" s="128">
        <f t="shared" ca="1" si="166"/>
        <v>127848.77450422254</v>
      </c>
      <c r="F2517" s="124">
        <f t="shared" ca="1" si="167"/>
        <v>0.35093865307802807</v>
      </c>
      <c r="G2517" s="128"/>
      <c r="H2517" s="128"/>
      <c r="I2517" s="124"/>
      <c r="J2517" s="125"/>
      <c r="K2517" s="128"/>
    </row>
    <row r="2518" spans="1:11" x14ac:dyDescent="0.3">
      <c r="A2518" s="73">
        <v>40191</v>
      </c>
      <c r="B2518" s="130">
        <v>1145.6800539999999</v>
      </c>
      <c r="C2518" s="125">
        <f t="shared" si="164"/>
        <v>1.7297197520478091E-2</v>
      </c>
      <c r="D2518" s="128">
        <f t="shared" si="165"/>
        <v>17297.19752047809</v>
      </c>
      <c r="E2518" s="128">
        <f t="shared" ca="1" si="166"/>
        <v>127848.77450422254</v>
      </c>
      <c r="F2518" s="124">
        <f t="shared" ca="1" si="167"/>
        <v>0.35785913620142606</v>
      </c>
      <c r="G2518" s="128"/>
      <c r="H2518" s="128"/>
      <c r="I2518" s="124"/>
      <c r="J2518" s="125"/>
      <c r="K2518" s="128"/>
    </row>
    <row r="2519" spans="1:11" x14ac:dyDescent="0.3">
      <c r="A2519" s="73">
        <v>40190</v>
      </c>
      <c r="B2519" s="130">
        <v>1136.219971</v>
      </c>
      <c r="C2519" s="125">
        <f t="shared" si="164"/>
        <v>7.4836774751931845E-3</v>
      </c>
      <c r="D2519" s="128">
        <f t="shared" si="165"/>
        <v>7483.6774751931844</v>
      </c>
      <c r="E2519" s="128">
        <f t="shared" ca="1" si="166"/>
        <v>127848.77450422254</v>
      </c>
      <c r="F2519" s="124">
        <f t="shared" ca="1" si="167"/>
        <v>0.34843699145781604</v>
      </c>
      <c r="G2519" s="128"/>
      <c r="H2519" s="128"/>
      <c r="I2519" s="124"/>
      <c r="J2519" s="125"/>
      <c r="K2519" s="128"/>
    </row>
    <row r="2520" spans="1:11" x14ac:dyDescent="0.3">
      <c r="A2520" s="73">
        <v>40189</v>
      </c>
      <c r="B2520" s="130">
        <v>1146.9799800000001</v>
      </c>
      <c r="C2520" s="125">
        <f t="shared" si="164"/>
        <v>1.8198281695161578E-2</v>
      </c>
      <c r="D2520" s="128">
        <f t="shared" si="165"/>
        <v>18198.281695161579</v>
      </c>
      <c r="E2520" s="128">
        <f t="shared" ca="1" si="166"/>
        <v>127848.77450422254</v>
      </c>
      <c r="F2520" s="124">
        <f t="shared" ca="1" si="167"/>
        <v>0.31566089189430913</v>
      </c>
      <c r="G2520" s="128"/>
      <c r="H2520" s="128"/>
      <c r="I2520" s="124"/>
      <c r="J2520" s="125"/>
      <c r="K2520" s="128"/>
    </row>
    <row r="2521" spans="1:11" x14ac:dyDescent="0.3">
      <c r="A2521" s="73">
        <v>40186</v>
      </c>
      <c r="B2521" s="130">
        <v>1144.9799800000001</v>
      </c>
      <c r="C2521" s="125">
        <f t="shared" si="164"/>
        <v>2.1765333208418225E-2</v>
      </c>
      <c r="D2521" s="128">
        <f t="shared" si="165"/>
        <v>21765.333208418226</v>
      </c>
      <c r="E2521" s="128">
        <f t="shared" ca="1" si="166"/>
        <v>127848.77450422254</v>
      </c>
      <c r="F2521" s="124">
        <f t="shared" ca="1" si="167"/>
        <v>0.31567573695590134</v>
      </c>
      <c r="G2521" s="128"/>
      <c r="H2521" s="128"/>
      <c r="I2521" s="124"/>
      <c r="J2521" s="125"/>
      <c r="K2521" s="128"/>
    </row>
    <row r="2522" spans="1:11" x14ac:dyDescent="0.3">
      <c r="A2522" s="73">
        <v>40185</v>
      </c>
      <c r="B2522" s="130">
        <v>1141.6899410000001</v>
      </c>
      <c r="C2522" s="125">
        <f t="shared" si="164"/>
        <v>2.1171285465890088E-2</v>
      </c>
      <c r="D2522" s="128">
        <f t="shared" si="165"/>
        <v>21171.285465890087</v>
      </c>
      <c r="E2522" s="128">
        <f t="shared" ca="1" si="166"/>
        <v>127848.77450422254</v>
      </c>
      <c r="F2522" s="124">
        <f t="shared" ca="1" si="167"/>
        <v>0.28229344839113035</v>
      </c>
      <c r="G2522" s="128"/>
      <c r="H2522" s="128"/>
      <c r="I2522" s="124"/>
      <c r="J2522" s="125"/>
      <c r="K2522" s="128"/>
    </row>
    <row r="2523" spans="1:11" x14ac:dyDescent="0.3">
      <c r="A2523" s="73">
        <v>40184</v>
      </c>
      <c r="B2523" s="130">
        <v>1137.1400149999999</v>
      </c>
      <c r="C2523" s="125">
        <f t="shared" si="164"/>
        <v>2.0726147824979835E-2</v>
      </c>
      <c r="D2523" s="128">
        <f t="shared" si="165"/>
        <v>20726.147824979835</v>
      </c>
      <c r="E2523" s="128">
        <f t="shared" ca="1" si="166"/>
        <v>127848.77450422254</v>
      </c>
      <c r="F2523" s="124">
        <f t="shared" ca="1" si="167"/>
        <v>0.24997531135557383</v>
      </c>
      <c r="G2523" s="128"/>
      <c r="H2523" s="128"/>
      <c r="I2523" s="124"/>
      <c r="J2523" s="125"/>
      <c r="K2523" s="128"/>
    </row>
    <row r="2524" spans="1:11" x14ac:dyDescent="0.3">
      <c r="A2524" s="73">
        <v>40183</v>
      </c>
      <c r="B2524" s="130">
        <v>1136.5200199999999</v>
      </c>
      <c r="C2524" s="125">
        <f t="shared" si="164"/>
        <v>3.0885239413019683E-2</v>
      </c>
      <c r="D2524" s="128">
        <f t="shared" si="165"/>
        <v>30885.239413019684</v>
      </c>
      <c r="E2524" s="128">
        <f t="shared" ca="1" si="166"/>
        <v>127848.77450422254</v>
      </c>
      <c r="F2524" s="124">
        <f t="shared" ca="1" si="167"/>
        <v>0.25353773773241506</v>
      </c>
      <c r="G2524" s="128"/>
      <c r="H2524" s="128"/>
      <c r="I2524" s="124"/>
      <c r="J2524" s="125"/>
      <c r="K2524" s="128"/>
    </row>
    <row r="2525" spans="1:11" x14ac:dyDescent="0.3">
      <c r="A2525" s="73">
        <v>40182</v>
      </c>
      <c r="B2525" s="130">
        <v>1132.98999</v>
      </c>
      <c r="C2525" s="125">
        <f t="shared" si="164"/>
        <v>3.3674581674404847E-2</v>
      </c>
      <c r="D2525" s="128">
        <f t="shared" si="165"/>
        <v>33674.58167440485</v>
      </c>
      <c r="E2525" s="128">
        <f t="shared" ca="1" si="166"/>
        <v>127848.77450422254</v>
      </c>
      <c r="F2525" s="124">
        <f t="shared" ca="1" si="167"/>
        <v>0.21214290730104324</v>
      </c>
      <c r="G2525" s="128"/>
      <c r="H2525" s="128"/>
      <c r="I2525" s="124"/>
      <c r="J2525" s="125"/>
      <c r="K2525" s="128"/>
    </row>
    <row r="2526" spans="1:11" x14ac:dyDescent="0.3">
      <c r="A2526" s="73">
        <v>40178</v>
      </c>
      <c r="B2526" s="130">
        <v>1115.099976</v>
      </c>
      <c r="C2526" s="125">
        <f t="shared" si="164"/>
        <v>5.337205603951567E-3</v>
      </c>
      <c r="D2526" s="128">
        <f t="shared" si="165"/>
        <v>5337.2056039515674</v>
      </c>
      <c r="E2526" s="128">
        <f t="shared" ca="1" si="166"/>
        <v>127848.77450422254</v>
      </c>
      <c r="F2526" s="124">
        <f t="shared" ca="1" si="167"/>
        <v>0.20232892508712363</v>
      </c>
      <c r="G2526" s="128"/>
      <c r="H2526" s="128"/>
      <c r="I2526" s="124"/>
      <c r="J2526" s="125"/>
      <c r="K2526" s="128"/>
    </row>
    <row r="2527" spans="1:11" x14ac:dyDescent="0.3">
      <c r="A2527" s="73">
        <v>40177</v>
      </c>
      <c r="B2527" s="130">
        <v>1126.420044</v>
      </c>
      <c r="C2527" s="125">
        <f t="shared" si="164"/>
        <v>1.6688770137830433E-2</v>
      </c>
      <c r="D2527" s="128">
        <f t="shared" si="165"/>
        <v>16688.770137830434</v>
      </c>
      <c r="E2527" s="128">
        <f t="shared" ca="1" si="166"/>
        <v>127848.77450422254</v>
      </c>
      <c r="F2527" s="124">
        <f t="shared" ca="1" si="167"/>
        <v>0.20886462599954436</v>
      </c>
      <c r="G2527" s="128"/>
      <c r="H2527" s="128"/>
      <c r="I2527" s="124"/>
      <c r="J2527" s="125"/>
      <c r="K2527" s="128"/>
    </row>
    <row r="2528" spans="1:11" x14ac:dyDescent="0.3">
      <c r="A2528" s="73">
        <v>40176</v>
      </c>
      <c r="B2528" s="130">
        <v>1126.1999510000001</v>
      </c>
      <c r="C2528" s="125">
        <f t="shared" si="164"/>
        <v>1.0851680859856883E-2</v>
      </c>
      <c r="D2528" s="128">
        <f t="shared" si="165"/>
        <v>10851.680859856882</v>
      </c>
      <c r="E2528" s="128">
        <f t="shared" ca="1" si="166"/>
        <v>127848.77450422254</v>
      </c>
      <c r="F2528" s="124">
        <f t="shared" ca="1" si="167"/>
        <v>0.24683083420979801</v>
      </c>
      <c r="G2528" s="128"/>
      <c r="H2528" s="128"/>
      <c r="I2528" s="124"/>
      <c r="J2528" s="125"/>
      <c r="K2528" s="128"/>
    </row>
    <row r="2529" spans="1:11" x14ac:dyDescent="0.3">
      <c r="A2529" s="73">
        <v>40175</v>
      </c>
      <c r="B2529" s="130">
        <v>1127.780029</v>
      </c>
      <c r="C2529" s="125">
        <f t="shared" si="164"/>
        <v>1.9314715470123867E-2</v>
      </c>
      <c r="D2529" s="128">
        <f t="shared" si="165"/>
        <v>19314.715470123865</v>
      </c>
      <c r="E2529" s="128">
        <f t="shared" ca="1" si="166"/>
        <v>127848.77450422254</v>
      </c>
      <c r="F2529" s="124">
        <f t="shared" ca="1" si="167"/>
        <v>0.26625798303032688</v>
      </c>
      <c r="G2529" s="128"/>
      <c r="H2529" s="128"/>
      <c r="I2529" s="124"/>
      <c r="J2529" s="125"/>
      <c r="K2529" s="128"/>
    </row>
    <row r="2530" spans="1:11" x14ac:dyDescent="0.3">
      <c r="A2530" s="73">
        <v>40171</v>
      </c>
      <c r="B2530" s="130">
        <v>1126.4799800000001</v>
      </c>
      <c r="C2530" s="125">
        <f t="shared" si="164"/>
        <v>2.1889603597179397E-2</v>
      </c>
      <c r="D2530" s="128">
        <f t="shared" si="165"/>
        <v>21889.603597179397</v>
      </c>
      <c r="E2530" s="128">
        <f t="shared" ca="1" si="166"/>
        <v>127848.77450422254</v>
      </c>
      <c r="F2530" s="124">
        <f t="shared" ca="1" si="167"/>
        <v>0.29566837894960152</v>
      </c>
      <c r="G2530" s="128"/>
      <c r="H2530" s="128"/>
      <c r="I2530" s="124"/>
      <c r="J2530" s="125"/>
      <c r="K2530" s="128"/>
    </row>
    <row r="2531" spans="1:11" x14ac:dyDescent="0.3">
      <c r="A2531" s="73">
        <v>40170</v>
      </c>
      <c r="B2531" s="130">
        <v>1120.589966</v>
      </c>
      <c r="C2531" s="125">
        <f t="shared" si="164"/>
        <v>2.2482792190936518E-2</v>
      </c>
      <c r="D2531" s="128">
        <f t="shared" si="165"/>
        <v>22482.792190936518</v>
      </c>
      <c r="E2531" s="128">
        <f t="shared" ca="1" si="166"/>
        <v>127848.77450422254</v>
      </c>
      <c r="F2531" s="124">
        <f t="shared" ca="1" si="167"/>
        <v>0.28390236183183815</v>
      </c>
      <c r="G2531" s="128"/>
      <c r="H2531" s="128"/>
      <c r="I2531" s="124"/>
      <c r="J2531" s="125"/>
      <c r="K2531" s="128"/>
    </row>
    <row r="2532" spans="1:11" x14ac:dyDescent="0.3">
      <c r="A2532" s="73">
        <v>40169</v>
      </c>
      <c r="B2532" s="130">
        <v>1118.0200199999999</v>
      </c>
      <c r="C2532" s="125">
        <f t="shared" si="164"/>
        <v>2.3884169834575086E-2</v>
      </c>
      <c r="D2532" s="128">
        <f t="shared" si="165"/>
        <v>23884.169834575085</v>
      </c>
      <c r="E2532" s="128">
        <f t="shared" ca="1" si="166"/>
        <v>127848.77450422254</v>
      </c>
      <c r="F2532" s="124">
        <f t="shared" ca="1" si="167"/>
        <v>0.28781891273667681</v>
      </c>
      <c r="G2532" s="128"/>
      <c r="H2532" s="128"/>
      <c r="I2532" s="124"/>
      <c r="J2532" s="125"/>
      <c r="K2532" s="128"/>
    </row>
    <row r="2533" spans="1:11" x14ac:dyDescent="0.3">
      <c r="A2533" s="73">
        <v>40168</v>
      </c>
      <c r="B2533" s="130">
        <v>1114.0500489999999</v>
      </c>
      <c r="C2533" s="125">
        <f t="shared" si="164"/>
        <v>9.7893034217084729E-3</v>
      </c>
      <c r="D2533" s="128">
        <f t="shared" si="165"/>
        <v>9789.3034217084733</v>
      </c>
      <c r="E2533" s="128">
        <f t="shared" ca="1" si="166"/>
        <v>127848.77450422254</v>
      </c>
      <c r="F2533" s="124">
        <f t="shared" ca="1" si="167"/>
        <v>0.29066463210522375</v>
      </c>
      <c r="G2533" s="128"/>
      <c r="H2533" s="128"/>
      <c r="I2533" s="124"/>
      <c r="J2533" s="125"/>
      <c r="K2533" s="128"/>
    </row>
    <row r="2534" spans="1:11" x14ac:dyDescent="0.3">
      <c r="A2534" s="73">
        <v>40165</v>
      </c>
      <c r="B2534" s="130">
        <v>1102.469971</v>
      </c>
      <c r="C2534" s="125">
        <f t="shared" si="164"/>
        <v>-3.173664138115817E-3</v>
      </c>
      <c r="D2534" s="128">
        <f t="shared" si="165"/>
        <v>-3173.664138115817</v>
      </c>
      <c r="E2534" s="128">
        <f t="shared" ca="1" si="166"/>
        <v>127848.77450422254</v>
      </c>
      <c r="F2534" s="124">
        <f t="shared" ca="1" si="167"/>
        <v>0.26483710367451163</v>
      </c>
      <c r="G2534" s="128"/>
      <c r="H2534" s="128"/>
      <c r="I2534" s="124"/>
      <c r="J2534" s="125"/>
      <c r="K2534" s="128"/>
    </row>
    <row r="2535" spans="1:11" x14ac:dyDescent="0.3">
      <c r="A2535" s="73">
        <v>40164</v>
      </c>
      <c r="B2535" s="130">
        <v>1096.079956</v>
      </c>
      <c r="C2535" s="125">
        <f t="shared" si="164"/>
        <v>-3.4912428598309342E-3</v>
      </c>
      <c r="D2535" s="128">
        <f t="shared" si="165"/>
        <v>-3491.2428598309343</v>
      </c>
      <c r="E2535" s="128">
        <f t="shared" ca="1" si="166"/>
        <v>127848.77450422254</v>
      </c>
      <c r="F2535" s="124">
        <f t="shared" ca="1" si="167"/>
        <v>0.23449109094420928</v>
      </c>
      <c r="G2535" s="128"/>
      <c r="H2535" s="128"/>
      <c r="I2535" s="124"/>
      <c r="J2535" s="125"/>
      <c r="K2535" s="128"/>
    </row>
    <row r="2536" spans="1:11" x14ac:dyDescent="0.3">
      <c r="A2536" s="73">
        <v>40163</v>
      </c>
      <c r="B2536" s="130">
        <v>1109.1800539999999</v>
      </c>
      <c r="C2536" s="125">
        <f t="shared" si="164"/>
        <v>-5.403339271969898E-5</v>
      </c>
      <c r="D2536" s="128">
        <f t="shared" si="165"/>
        <v>-54.03339271969898</v>
      </c>
      <c r="E2536" s="128">
        <f t="shared" ca="1" si="166"/>
        <v>127848.77450422254</v>
      </c>
      <c r="F2536" s="124">
        <f t="shared" ca="1" si="167"/>
        <v>0.25291435214337121</v>
      </c>
      <c r="G2536" s="128"/>
      <c r="H2536" s="128"/>
      <c r="I2536" s="124"/>
      <c r="J2536" s="125"/>
      <c r="K2536" s="128"/>
    </row>
    <row r="2537" spans="1:11" x14ac:dyDescent="0.3">
      <c r="A2537" s="73">
        <v>40162</v>
      </c>
      <c r="B2537" s="130">
        <v>1107.9300539999999</v>
      </c>
      <c r="C2537" s="125">
        <f t="shared" si="164"/>
        <v>-8.3863698986319513E-4</v>
      </c>
      <c r="D2537" s="128">
        <f t="shared" si="165"/>
        <v>-838.63698986319514</v>
      </c>
      <c r="E2537" s="128">
        <f t="shared" ca="1" si="166"/>
        <v>127848.77450422254</v>
      </c>
      <c r="F2537" s="124">
        <f t="shared" ca="1" si="167"/>
        <v>0.22501722078823194</v>
      </c>
      <c r="G2537" s="128"/>
      <c r="H2537" s="128"/>
      <c r="I2537" s="124"/>
      <c r="J2537" s="125"/>
      <c r="K2537" s="128"/>
    </row>
    <row r="2538" spans="1:11" x14ac:dyDescent="0.3">
      <c r="A2538" s="73">
        <v>40161</v>
      </c>
      <c r="B2538" s="130">
        <v>1114.1099850000001</v>
      </c>
      <c r="C2538" s="125">
        <f t="shared" si="164"/>
        <v>1.6866989691469936E-2</v>
      </c>
      <c r="D2538" s="128">
        <f t="shared" si="165"/>
        <v>16866.989691469935</v>
      </c>
      <c r="E2538" s="128">
        <f t="shared" ca="1" si="166"/>
        <v>127848.77450422254</v>
      </c>
      <c r="F2538" s="124">
        <f t="shared" ca="1" si="167"/>
        <v>0.22003328318648352</v>
      </c>
      <c r="G2538" s="128"/>
      <c r="H2538" s="128"/>
      <c r="I2538" s="124"/>
      <c r="J2538" s="125"/>
      <c r="K2538" s="128"/>
    </row>
    <row r="2539" spans="1:11" x14ac:dyDescent="0.3">
      <c r="A2539" s="73">
        <v>40158</v>
      </c>
      <c r="B2539" s="130">
        <v>1106.410034</v>
      </c>
      <c r="C2539" s="125">
        <f t="shared" si="164"/>
        <v>1.3669428154810648E-2</v>
      </c>
      <c r="D2539" s="128">
        <f t="shared" si="165"/>
        <v>13669.428154810648</v>
      </c>
      <c r="E2539" s="128">
        <f t="shared" ca="1" si="166"/>
        <v>127848.77450422254</v>
      </c>
      <c r="F2539" s="124">
        <f t="shared" ca="1" si="167"/>
        <v>0.27382942662444476</v>
      </c>
      <c r="G2539" s="128"/>
      <c r="H2539" s="128"/>
      <c r="I2539" s="124"/>
      <c r="J2539" s="125"/>
      <c r="K2539" s="128"/>
    </row>
    <row r="2540" spans="1:11" x14ac:dyDescent="0.3">
      <c r="A2540" s="73">
        <v>40157</v>
      </c>
      <c r="B2540" s="130">
        <v>1102.349976</v>
      </c>
      <c r="C2540" s="125">
        <f t="shared" si="164"/>
        <v>-7.4552541915162696E-3</v>
      </c>
      <c r="D2540" s="128">
        <f t="shared" si="165"/>
        <v>-7455.2541915162692</v>
      </c>
      <c r="E2540" s="128">
        <f t="shared" ca="1" si="166"/>
        <v>127848.77450422254</v>
      </c>
      <c r="F2540" s="124">
        <f t="shared" ca="1" si="167"/>
        <v>0.25305491578222683</v>
      </c>
      <c r="G2540" s="128"/>
      <c r="H2540" s="128"/>
      <c r="I2540" s="124"/>
      <c r="J2540" s="125"/>
      <c r="K2540" s="128"/>
    </row>
    <row r="2541" spans="1:11" x14ac:dyDescent="0.3">
      <c r="A2541" s="73">
        <v>40156</v>
      </c>
      <c r="B2541" s="130">
        <v>1095.9499510000001</v>
      </c>
      <c r="C2541" s="125">
        <f t="shared" si="164"/>
        <v>-8.7731857183046547E-3</v>
      </c>
      <c r="D2541" s="128">
        <f t="shared" si="165"/>
        <v>-8773.1857183046541</v>
      </c>
      <c r="E2541" s="128">
        <f t="shared" ca="1" si="166"/>
        <v>127848.77450422254</v>
      </c>
      <c r="F2541" s="124">
        <f t="shared" ca="1" si="167"/>
        <v>0.25453578581203296</v>
      </c>
      <c r="G2541" s="128"/>
      <c r="H2541" s="128"/>
      <c r="I2541" s="124"/>
      <c r="J2541" s="125"/>
      <c r="K2541" s="128"/>
    </row>
    <row r="2542" spans="1:11" x14ac:dyDescent="0.3">
      <c r="A2542" s="73">
        <v>40155</v>
      </c>
      <c r="B2542" s="130">
        <v>1091.9399410000001</v>
      </c>
      <c r="C2542" s="125">
        <f t="shared" si="164"/>
        <v>-1.2926714934613726E-2</v>
      </c>
      <c r="D2542" s="128">
        <f t="shared" si="165"/>
        <v>-12926.714934613725</v>
      </c>
      <c r="E2542" s="128">
        <f t="shared" ca="1" si="166"/>
        <v>127848.77450422254</v>
      </c>
      <c r="F2542" s="124">
        <f t="shared" ca="1" si="167"/>
        <v>0.21429201675072318</v>
      </c>
      <c r="G2542" s="128"/>
      <c r="H2542" s="128"/>
      <c r="I2542" s="124"/>
      <c r="J2542" s="125"/>
      <c r="K2542" s="128"/>
    </row>
    <row r="2543" spans="1:11" x14ac:dyDescent="0.3">
      <c r="A2543" s="73">
        <v>40154</v>
      </c>
      <c r="B2543" s="130">
        <v>1103.25</v>
      </c>
      <c r="C2543" s="125">
        <f t="shared" si="164"/>
        <v>1.0876133835711954E-2</v>
      </c>
      <c r="D2543" s="128">
        <f t="shared" si="165"/>
        <v>10876.133835711955</v>
      </c>
      <c r="E2543" s="128">
        <f t="shared" ca="1" si="166"/>
        <v>127848.77450422254</v>
      </c>
      <c r="F2543" s="124">
        <f t="shared" ca="1" si="167"/>
        <v>0.24146198375646044</v>
      </c>
      <c r="G2543" s="128"/>
      <c r="H2543" s="128"/>
      <c r="I2543" s="124"/>
      <c r="J2543" s="125"/>
      <c r="K2543" s="128"/>
    </row>
    <row r="2544" spans="1:11" x14ac:dyDescent="0.3">
      <c r="A2544" s="73">
        <v>40151</v>
      </c>
      <c r="B2544" s="130">
        <v>1105.9799800000001</v>
      </c>
      <c r="C2544" s="125">
        <f t="shared" si="164"/>
        <v>1.0119605221599715E-2</v>
      </c>
      <c r="D2544" s="128">
        <f t="shared" si="165"/>
        <v>10119.605221599715</v>
      </c>
      <c r="E2544" s="128">
        <f t="shared" ca="1" si="166"/>
        <v>127848.77450422254</v>
      </c>
      <c r="F2544" s="124">
        <f t="shared" ca="1" si="167"/>
        <v>0.21576340047360576</v>
      </c>
      <c r="G2544" s="128"/>
      <c r="H2544" s="128"/>
      <c r="I2544" s="124"/>
      <c r="J2544" s="125"/>
      <c r="K2544" s="128"/>
    </row>
    <row r="2545" spans="1:11" x14ac:dyDescent="0.3">
      <c r="A2545" s="73">
        <v>40150</v>
      </c>
      <c r="B2545" s="130">
        <v>1099.920044</v>
      </c>
      <c r="C2545" s="125">
        <f t="shared" si="164"/>
        <v>-8.9025090680996399E-3</v>
      </c>
      <c r="D2545" s="128">
        <f t="shared" si="165"/>
        <v>-8902.50906809964</v>
      </c>
      <c r="E2545" s="128">
        <f t="shared" ca="1" si="166"/>
        <v>127848.77450422254</v>
      </c>
      <c r="F2545" s="124">
        <f t="shared" ca="1" si="167"/>
        <v>0.25551615191866728</v>
      </c>
      <c r="G2545" s="128"/>
      <c r="H2545" s="128"/>
      <c r="I2545" s="124"/>
      <c r="J2545" s="125"/>
      <c r="K2545" s="128"/>
    </row>
    <row r="2546" spans="1:11" x14ac:dyDescent="0.3">
      <c r="A2546" s="73">
        <v>40149</v>
      </c>
      <c r="B2546" s="130">
        <v>1109.23999</v>
      </c>
      <c r="C2546" s="125">
        <f t="shared" si="164"/>
        <v>-9.7265297618998048E-4</v>
      </c>
      <c r="D2546" s="128">
        <f t="shared" si="165"/>
        <v>-972.65297618998045</v>
      </c>
      <c r="E2546" s="128">
        <f t="shared" ca="1" si="166"/>
        <v>127848.77450422254</v>
      </c>
      <c r="F2546" s="124">
        <f t="shared" ca="1" si="167"/>
        <v>0.31236841066075582</v>
      </c>
      <c r="G2546" s="128"/>
      <c r="H2546" s="128"/>
      <c r="I2546" s="124"/>
      <c r="J2546" s="125"/>
      <c r="K2546" s="128"/>
    </row>
    <row r="2547" spans="1:11" x14ac:dyDescent="0.3">
      <c r="A2547" s="73">
        <v>40148</v>
      </c>
      <c r="B2547" s="130">
        <v>1108.8599850000001</v>
      </c>
      <c r="C2547" s="125">
        <f t="shared" si="164"/>
        <v>-3.9670421036819281E-4</v>
      </c>
      <c r="D2547" s="128">
        <f t="shared" si="165"/>
        <v>-396.70421036819283</v>
      </c>
      <c r="E2547" s="128">
        <f t="shared" ca="1" si="166"/>
        <v>127848.77450422254</v>
      </c>
      <c r="F2547" s="124">
        <f t="shared" ca="1" si="167"/>
        <v>0.27346854139546295</v>
      </c>
      <c r="G2547" s="128"/>
      <c r="H2547" s="128"/>
      <c r="I2547" s="124"/>
      <c r="J2547" s="125"/>
      <c r="K2547" s="128"/>
    </row>
    <row r="2548" spans="1:11" x14ac:dyDescent="0.3">
      <c r="A2548" s="73">
        <v>40147</v>
      </c>
      <c r="B2548" s="130">
        <v>1095.630005</v>
      </c>
      <c r="C2548" s="125">
        <f t="shared" si="164"/>
        <v>1.9662225548928713E-3</v>
      </c>
      <c r="D2548" s="128">
        <f t="shared" si="165"/>
        <v>1966.2225548928714</v>
      </c>
      <c r="E2548" s="128">
        <f t="shared" ca="1" si="166"/>
        <v>127848.77450422254</v>
      </c>
      <c r="F2548" s="124">
        <f t="shared" ca="1" si="167"/>
        <v>0.29078357651484699</v>
      </c>
      <c r="G2548" s="128"/>
      <c r="H2548" s="128"/>
      <c r="I2548" s="124"/>
      <c r="J2548" s="125"/>
      <c r="K2548" s="128"/>
    </row>
    <row r="2549" spans="1:11" x14ac:dyDescent="0.3">
      <c r="A2549" s="73">
        <v>40144</v>
      </c>
      <c r="B2549" s="130">
        <v>1091.48999</v>
      </c>
      <c r="C2549" s="125">
        <f t="shared" si="164"/>
        <v>3.9089805738290462E-3</v>
      </c>
      <c r="D2549" s="128">
        <f t="shared" si="165"/>
        <v>3908.9805738290461</v>
      </c>
      <c r="E2549" s="128">
        <f t="shared" ca="1" si="166"/>
        <v>127848.77450422254</v>
      </c>
      <c r="F2549" s="124">
        <f t="shared" ca="1" si="167"/>
        <v>0.33726609644594641</v>
      </c>
      <c r="G2549" s="128"/>
      <c r="H2549" s="128"/>
      <c r="I2549" s="124"/>
      <c r="J2549" s="125"/>
      <c r="K2549" s="128"/>
    </row>
    <row r="2550" spans="1:11" x14ac:dyDescent="0.3">
      <c r="A2550" s="73">
        <v>40142</v>
      </c>
      <c r="B2550" s="130">
        <v>1110.630005</v>
      </c>
      <c r="C2550" s="125">
        <f t="shared" si="164"/>
        <v>1.1033122037731768E-2</v>
      </c>
      <c r="D2550" s="128">
        <f t="shared" si="165"/>
        <v>11033.122037731768</v>
      </c>
      <c r="E2550" s="128">
        <f t="shared" ca="1" si="166"/>
        <v>127848.77450422254</v>
      </c>
      <c r="F2550" s="124">
        <f t="shared" ca="1" si="167"/>
        <v>0.23921049874152556</v>
      </c>
      <c r="G2550" s="128"/>
      <c r="H2550" s="128"/>
      <c r="I2550" s="124"/>
      <c r="J2550" s="125"/>
      <c r="K2550" s="128"/>
    </row>
    <row r="2551" spans="1:11" x14ac:dyDescent="0.3">
      <c r="A2551" s="73">
        <v>40141</v>
      </c>
      <c r="B2551" s="130">
        <v>1105.650024</v>
      </c>
      <c r="C2551" s="125">
        <f t="shared" si="164"/>
        <v>1.1564408271064197E-2</v>
      </c>
      <c r="D2551" s="128">
        <f t="shared" si="165"/>
        <v>11564.408271064198</v>
      </c>
      <c r="E2551" s="128">
        <f t="shared" ca="1" si="166"/>
        <v>127848.77450422254</v>
      </c>
      <c r="F2551" s="124">
        <f t="shared" ca="1" si="167"/>
        <v>0.24555023512848284</v>
      </c>
      <c r="G2551" s="128"/>
      <c r="H2551" s="128"/>
      <c r="I2551" s="124"/>
      <c r="J2551" s="125"/>
      <c r="K2551" s="128"/>
    </row>
    <row r="2552" spans="1:11" x14ac:dyDescent="0.3">
      <c r="A2552" s="73">
        <v>40140</v>
      </c>
      <c r="B2552" s="130">
        <v>1106.23999</v>
      </c>
      <c r="C2552" s="125">
        <f t="shared" si="164"/>
        <v>1.2039406566521915E-2</v>
      </c>
      <c r="D2552" s="128">
        <f t="shared" si="165"/>
        <v>12039.406566521915</v>
      </c>
      <c r="E2552" s="128">
        <f t="shared" ca="1" si="166"/>
        <v>127848.77450422254</v>
      </c>
      <c r="F2552" s="124">
        <f t="shared" ca="1" si="167"/>
        <v>0.29024127951851653</v>
      </c>
      <c r="G2552" s="128"/>
      <c r="H2552" s="128"/>
      <c r="I2552" s="124"/>
      <c r="J2552" s="125"/>
      <c r="K2552" s="128"/>
    </row>
    <row r="2553" spans="1:11" x14ac:dyDescent="0.3">
      <c r="A2553" s="73">
        <v>40137</v>
      </c>
      <c r="B2553" s="130">
        <v>1091.380005</v>
      </c>
      <c r="C2553" s="125">
        <f t="shared" si="164"/>
        <v>2.0648980630505909E-2</v>
      </c>
      <c r="D2553" s="128">
        <f t="shared" si="165"/>
        <v>20648.98063050591</v>
      </c>
      <c r="E2553" s="128">
        <f t="shared" ca="1" si="166"/>
        <v>127848.77450422254</v>
      </c>
      <c r="F2553" s="124">
        <f t="shared" ca="1" si="167"/>
        <v>0.2812481745488975</v>
      </c>
      <c r="G2553" s="128"/>
      <c r="H2553" s="128"/>
      <c r="I2553" s="124"/>
      <c r="J2553" s="125"/>
      <c r="K2553" s="128"/>
    </row>
    <row r="2554" spans="1:11" x14ac:dyDescent="0.3">
      <c r="A2554" s="73">
        <v>40136</v>
      </c>
      <c r="B2554" s="130">
        <v>1094.900024</v>
      </c>
      <c r="C2554" s="125">
        <f t="shared" si="164"/>
        <v>2.6504053765110447E-2</v>
      </c>
      <c r="D2554" s="128">
        <f t="shared" si="165"/>
        <v>26504.053765110446</v>
      </c>
      <c r="E2554" s="128">
        <f t="shared" ca="1" si="166"/>
        <v>127848.77450422254</v>
      </c>
      <c r="F2554" s="124">
        <f t="shared" ca="1" si="167"/>
        <v>0.368573658876997</v>
      </c>
      <c r="G2554" s="128"/>
      <c r="H2554" s="128"/>
      <c r="I2554" s="124"/>
      <c r="J2554" s="125"/>
      <c r="K2554" s="128"/>
    </row>
    <row r="2555" spans="1:11" x14ac:dyDescent="0.3">
      <c r="A2555" s="73">
        <v>40135</v>
      </c>
      <c r="B2555" s="130">
        <v>1109.8000489999999</v>
      </c>
      <c r="C2555" s="125">
        <f t="shared" si="164"/>
        <v>6.048738557095068E-2</v>
      </c>
      <c r="D2555" s="128">
        <f t="shared" si="165"/>
        <v>60487.385570950682</v>
      </c>
      <c r="E2555" s="128">
        <f t="shared" ca="1" si="166"/>
        <v>136318.2265139301</v>
      </c>
      <c r="F2555" s="124">
        <f t="shared" ca="1" si="167"/>
        <v>0.47493493972958634</v>
      </c>
      <c r="G2555" s="128"/>
      <c r="H2555" s="128"/>
      <c r="I2555" s="124"/>
      <c r="J2555" s="125"/>
      <c r="K2555" s="128"/>
    </row>
    <row r="2556" spans="1:11" x14ac:dyDescent="0.3">
      <c r="A2556" s="73">
        <v>40134</v>
      </c>
      <c r="B2556" s="130">
        <v>1110.3199460000001</v>
      </c>
      <c r="C2556" s="125">
        <f t="shared" si="164"/>
        <v>6.2090385484094179E-2</v>
      </c>
      <c r="D2556" s="128">
        <f t="shared" si="165"/>
        <v>62090.385484094179</v>
      </c>
      <c r="E2556" s="128">
        <f t="shared" ca="1" si="166"/>
        <v>142479.51259052684</v>
      </c>
      <c r="F2556" s="124">
        <f t="shared" ca="1" si="167"/>
        <v>0.37657755287532746</v>
      </c>
      <c r="G2556" s="128"/>
      <c r="H2556" s="128"/>
      <c r="I2556" s="124"/>
      <c r="J2556" s="125"/>
      <c r="K2556" s="128"/>
    </row>
    <row r="2557" spans="1:11" x14ac:dyDescent="0.3">
      <c r="A2557" s="73">
        <v>40133</v>
      </c>
      <c r="B2557" s="130">
        <v>1109.3000489999999</v>
      </c>
      <c r="C2557" s="125">
        <f t="shared" si="164"/>
        <v>6.3689056920791076E-2</v>
      </c>
      <c r="D2557" s="128">
        <f t="shared" si="165"/>
        <v>63689.056920791074</v>
      </c>
      <c r="E2557" s="128">
        <f t="shared" ca="1" si="166"/>
        <v>148397.98666760337</v>
      </c>
      <c r="F2557" s="124">
        <f t="shared" ca="1" si="167"/>
        <v>0.29120501845612368</v>
      </c>
      <c r="G2557" s="128"/>
      <c r="H2557" s="128"/>
      <c r="I2557" s="124"/>
      <c r="J2557" s="125"/>
      <c r="K2557" s="128"/>
    </row>
    <row r="2558" spans="1:11" x14ac:dyDescent="0.3">
      <c r="A2558" s="73">
        <v>40130</v>
      </c>
      <c r="B2558" s="130">
        <v>1093.4799800000001</v>
      </c>
      <c r="C2558" s="125">
        <f t="shared" si="164"/>
        <v>5.5289128694600898E-2</v>
      </c>
      <c r="D2558" s="128">
        <f t="shared" si="165"/>
        <v>55289.128694600899</v>
      </c>
      <c r="E2558" s="128">
        <f t="shared" ca="1" si="166"/>
        <v>149167.85559568749</v>
      </c>
      <c r="F2558" s="124">
        <f t="shared" ca="1" si="167"/>
        <v>0.28531293564501925</v>
      </c>
      <c r="G2558" s="128"/>
      <c r="H2558" s="128"/>
      <c r="I2558" s="124"/>
      <c r="J2558" s="125"/>
      <c r="K2558" s="128"/>
    </row>
    <row r="2559" spans="1:11" x14ac:dyDescent="0.3">
      <c r="A2559" s="73">
        <v>40129</v>
      </c>
      <c r="B2559" s="130">
        <v>1087.23999</v>
      </c>
      <c r="C2559" s="125">
        <f t="shared" si="164"/>
        <v>1.9819723384356003E-2</v>
      </c>
      <c r="D2559" s="128">
        <f t="shared" si="165"/>
        <v>19819.723384356002</v>
      </c>
      <c r="E2559" s="128">
        <f t="shared" ca="1" si="166"/>
        <v>149167.85559568749</v>
      </c>
      <c r="F2559" s="124">
        <f t="shared" ca="1" si="167"/>
        <v>0.24499309208836473</v>
      </c>
      <c r="G2559" s="128"/>
      <c r="H2559" s="128"/>
      <c r="I2559" s="124"/>
      <c r="J2559" s="125"/>
      <c r="K2559" s="128"/>
    </row>
    <row r="2560" spans="1:11" x14ac:dyDescent="0.3">
      <c r="A2560" s="73">
        <v>40128</v>
      </c>
      <c r="B2560" s="130">
        <v>1098.51001</v>
      </c>
      <c r="C2560" s="125">
        <f t="shared" si="164"/>
        <v>5.3595239665100491E-2</v>
      </c>
      <c r="D2560" s="128">
        <f t="shared" si="165"/>
        <v>53595.239665100489</v>
      </c>
      <c r="E2560" s="128">
        <f t="shared" ca="1" si="166"/>
        <v>149167.85559568749</v>
      </c>
      <c r="F2560" s="124">
        <f t="shared" ca="1" si="167"/>
        <v>0.20544506855094591</v>
      </c>
      <c r="G2560" s="128"/>
      <c r="H2560" s="128"/>
      <c r="I2560" s="124"/>
      <c r="J2560" s="125"/>
      <c r="K2560" s="128"/>
    </row>
    <row r="2561" spans="1:11" x14ac:dyDescent="0.3">
      <c r="A2561" s="73">
        <v>40127</v>
      </c>
      <c r="B2561" s="130">
        <v>1093.01001</v>
      </c>
      <c r="C2561" s="125">
        <f t="shared" si="164"/>
        <v>2.7834960225699756E-2</v>
      </c>
      <c r="D2561" s="128">
        <f t="shared" si="165"/>
        <v>27834.960225699757</v>
      </c>
      <c r="E2561" s="128">
        <f t="shared" ca="1" si="166"/>
        <v>149167.85559568749</v>
      </c>
      <c r="F2561" s="124">
        <f t="shared" ca="1" si="167"/>
        <v>0.28242405888664646</v>
      </c>
      <c r="G2561" s="128"/>
      <c r="H2561" s="128"/>
      <c r="I2561" s="124"/>
      <c r="J2561" s="125"/>
      <c r="K2561" s="128"/>
    </row>
    <row r="2562" spans="1:11" x14ac:dyDescent="0.3">
      <c r="A2562" s="73">
        <v>40126</v>
      </c>
      <c r="B2562" s="130">
        <v>1093.079956</v>
      </c>
      <c r="C2562" s="125">
        <f t="shared" si="164"/>
        <v>2.4490375556519339E-2</v>
      </c>
      <c r="D2562" s="128">
        <f t="shared" si="165"/>
        <v>24490.375556519339</v>
      </c>
      <c r="E2562" s="128">
        <f t="shared" ca="1" si="166"/>
        <v>149167.85559568749</v>
      </c>
      <c r="F2562" s="124">
        <f t="shared" ca="1" si="167"/>
        <v>0.2159518787569692</v>
      </c>
      <c r="G2562" s="128"/>
      <c r="H2562" s="128"/>
      <c r="I2562" s="124"/>
      <c r="J2562" s="125"/>
      <c r="K2562" s="128"/>
    </row>
    <row r="2563" spans="1:11" x14ac:dyDescent="0.3">
      <c r="A2563" s="73">
        <v>40123</v>
      </c>
      <c r="B2563" s="130">
        <v>1069.3000489999999</v>
      </c>
      <c r="C2563" s="125">
        <f t="shared" si="164"/>
        <v>-9.5405031761505166E-3</v>
      </c>
      <c r="D2563" s="128">
        <f t="shared" si="165"/>
        <v>-9540.5031761505161</v>
      </c>
      <c r="E2563" s="128">
        <f t="shared" ca="1" si="166"/>
        <v>149167.85559568749</v>
      </c>
      <c r="F2563" s="124">
        <f t="shared" ca="1" si="167"/>
        <v>0.1632815389386606</v>
      </c>
      <c r="G2563" s="128"/>
      <c r="H2563" s="128"/>
      <c r="I2563" s="124"/>
      <c r="J2563" s="125"/>
      <c r="K2563" s="128"/>
    </row>
    <row r="2564" spans="1:11" x14ac:dyDescent="0.3">
      <c r="A2564" s="73">
        <v>40122</v>
      </c>
      <c r="B2564" s="130">
        <v>1066.630005</v>
      </c>
      <c r="C2564" s="125">
        <f t="shared" si="164"/>
        <v>-2.4045921606023035E-2</v>
      </c>
      <c r="D2564" s="128">
        <f t="shared" si="165"/>
        <v>-24045.921606023036</v>
      </c>
      <c r="E2564" s="128">
        <f t="shared" ca="1" si="166"/>
        <v>149167.85559568749</v>
      </c>
      <c r="F2564" s="124">
        <f t="shared" ca="1" si="167"/>
        <v>0.14569438603738361</v>
      </c>
      <c r="G2564" s="128"/>
      <c r="H2564" s="128"/>
      <c r="I2564" s="124"/>
      <c r="J2564" s="125"/>
      <c r="K2564" s="128"/>
    </row>
    <row r="2565" spans="1:11" x14ac:dyDescent="0.3">
      <c r="A2565" s="73">
        <v>40121</v>
      </c>
      <c r="B2565" s="130">
        <v>1046.5</v>
      </c>
      <c r="C2565" s="125">
        <f t="shared" si="164"/>
        <v>-3.2273000948259689E-2</v>
      </c>
      <c r="D2565" s="128">
        <f t="shared" si="165"/>
        <v>-32273.000948259691</v>
      </c>
      <c r="E2565" s="128">
        <f t="shared" ca="1" si="166"/>
        <v>149167.85559568749</v>
      </c>
      <c r="F2565" s="124">
        <f t="shared" ca="1" si="167"/>
        <v>0.15650693375637137</v>
      </c>
      <c r="G2565" s="128"/>
      <c r="H2565" s="128"/>
      <c r="I2565" s="124"/>
      <c r="J2565" s="125"/>
      <c r="K2565" s="128"/>
    </row>
    <row r="2566" spans="1:11" x14ac:dyDescent="0.3">
      <c r="A2566" s="73">
        <v>40120</v>
      </c>
      <c r="B2566" s="130">
        <v>1045.410034</v>
      </c>
      <c r="C2566" s="125">
        <f t="shared" si="164"/>
        <v>-4.1840066111337615E-2</v>
      </c>
      <c r="D2566" s="128">
        <f t="shared" si="165"/>
        <v>-41840.066111337612</v>
      </c>
      <c r="E2566" s="128">
        <f t="shared" ca="1" si="166"/>
        <v>149167.85559568749</v>
      </c>
      <c r="F2566" s="124">
        <f t="shared" ca="1" si="167"/>
        <v>9.7232293266322545E-2</v>
      </c>
      <c r="G2566" s="128"/>
      <c r="H2566" s="128"/>
      <c r="I2566" s="124"/>
      <c r="J2566" s="125"/>
      <c r="K2566" s="128"/>
    </row>
    <row r="2567" spans="1:11" x14ac:dyDescent="0.3">
      <c r="A2567" s="73">
        <v>40119</v>
      </c>
      <c r="B2567" s="130">
        <v>1042.880005</v>
      </c>
      <c r="C2567" s="125">
        <f t="shared" si="164"/>
        <v>-5.0122530349331007E-2</v>
      </c>
      <c r="D2567" s="128">
        <f t="shared" si="165"/>
        <v>-50122.530349331006</v>
      </c>
      <c r="E2567" s="128">
        <f t="shared" ca="1" si="166"/>
        <v>149167.85559568749</v>
      </c>
      <c r="F2567" s="124">
        <f t="shared" ca="1" si="167"/>
        <v>3.6917728063634137E-2</v>
      </c>
      <c r="G2567" s="128"/>
      <c r="H2567" s="128"/>
      <c r="I2567" s="124"/>
      <c r="J2567" s="125"/>
      <c r="K2567" s="128"/>
    </row>
    <row r="2568" spans="1:11" x14ac:dyDescent="0.3">
      <c r="A2568" s="73">
        <v>40116</v>
      </c>
      <c r="B2568" s="130">
        <v>1036.1899410000001</v>
      </c>
      <c r="C2568" s="125">
        <f t="shared" ref="C2568:C2631" si="168">B2568/B2578-1</f>
        <v>-4.7339392508525147E-2</v>
      </c>
      <c r="D2568" s="128">
        <f t="shared" ref="D2568:D2631" si="169">C2568*$B$5</f>
        <v>-47339.392508525147</v>
      </c>
      <c r="E2568" s="128">
        <f t="shared" ref="E2568:E2631" ca="1" si="170">ABS(_xlfn.PERCENTILE.INC(OFFSET(D2568,0,0,Window),1-VaRLevel))</f>
        <v>149167.85559568749</v>
      </c>
      <c r="F2568" s="124">
        <f t="shared" ca="1" si="167"/>
        <v>7.2327386803196392E-2</v>
      </c>
      <c r="G2568" s="128"/>
      <c r="H2568" s="128"/>
      <c r="I2568" s="124"/>
      <c r="J2568" s="125"/>
      <c r="K2568" s="128"/>
    </row>
    <row r="2569" spans="1:11" x14ac:dyDescent="0.3">
      <c r="A2569" s="73">
        <v>40115</v>
      </c>
      <c r="B2569" s="130">
        <v>1066.1099850000001</v>
      </c>
      <c r="C2569" s="125">
        <f t="shared" si="168"/>
        <v>-2.7768724339429784E-2</v>
      </c>
      <c r="D2569" s="128">
        <f t="shared" si="169"/>
        <v>-27768.724339429784</v>
      </c>
      <c r="E2569" s="128">
        <f t="shared" ca="1" si="170"/>
        <v>149167.85559568749</v>
      </c>
      <c r="F2569" s="124">
        <f t="shared" ref="F2569:F2632" ca="1" si="171">B2569/OFFSET(B2569,250,0)-1</f>
        <v>0.10050062967741935</v>
      </c>
      <c r="G2569" s="128"/>
      <c r="H2569" s="128"/>
      <c r="I2569" s="124"/>
      <c r="J2569" s="125"/>
      <c r="K2569" s="128"/>
    </row>
    <row r="2570" spans="1:11" x14ac:dyDescent="0.3">
      <c r="A2570" s="73">
        <v>40114</v>
      </c>
      <c r="B2570" s="130">
        <v>1042.630005</v>
      </c>
      <c r="C2570" s="125">
        <f t="shared" si="168"/>
        <v>-4.5228122282959582E-2</v>
      </c>
      <c r="D2570" s="128">
        <f t="shared" si="169"/>
        <v>-45228.122282959579</v>
      </c>
      <c r="E2570" s="128">
        <f t="shared" ca="1" si="170"/>
        <v>149167.85559568749</v>
      </c>
      <c r="F2570" s="124">
        <f t="shared" ca="1" si="171"/>
        <v>9.280044387257802E-2</v>
      </c>
      <c r="G2570" s="128"/>
      <c r="H2570" s="128"/>
      <c r="I2570" s="124"/>
      <c r="J2570" s="125"/>
      <c r="K2570" s="128"/>
    </row>
    <row r="2571" spans="1:11" x14ac:dyDescent="0.3">
      <c r="A2571" s="73">
        <v>40113</v>
      </c>
      <c r="B2571" s="130">
        <v>1063.410034</v>
      </c>
      <c r="C2571" s="125">
        <f t="shared" si="168"/>
        <v>-9.1129320415426207E-3</v>
      </c>
      <c r="D2571" s="128">
        <f t="shared" si="169"/>
        <v>-9112.9320415426209</v>
      </c>
      <c r="E2571" s="128">
        <f t="shared" ca="1" si="170"/>
        <v>149167.85559568749</v>
      </c>
      <c r="F2571" s="124">
        <f t="shared" ca="1" si="171"/>
        <v>0.14334097036823734</v>
      </c>
      <c r="G2571" s="128"/>
      <c r="H2571" s="128"/>
      <c r="I2571" s="124"/>
      <c r="J2571" s="125"/>
      <c r="K2571" s="128"/>
    </row>
    <row r="2572" spans="1:11" x14ac:dyDescent="0.3">
      <c r="A2572" s="73">
        <v>40112</v>
      </c>
      <c r="B2572" s="130">
        <v>1066.9499510000001</v>
      </c>
      <c r="C2572" s="125">
        <f t="shared" si="168"/>
        <v>-8.585835685672949E-3</v>
      </c>
      <c r="D2572" s="128">
        <f t="shared" si="169"/>
        <v>-8585.8356856729497</v>
      </c>
      <c r="E2572" s="128">
        <f t="shared" ca="1" si="170"/>
        <v>149167.85559568749</v>
      </c>
      <c r="F2572" s="124">
        <f t="shared" ca="1" si="171"/>
        <v>0.13443763453405455</v>
      </c>
      <c r="G2572" s="128"/>
      <c r="H2572" s="128"/>
      <c r="I2572" s="124"/>
      <c r="J2572" s="125"/>
      <c r="K2572" s="128"/>
    </row>
    <row r="2573" spans="1:11" x14ac:dyDescent="0.3">
      <c r="A2573" s="73">
        <v>40109</v>
      </c>
      <c r="B2573" s="130">
        <v>1079.599976</v>
      </c>
      <c r="C2573" s="125">
        <f t="shared" si="168"/>
        <v>7.5688863878233814E-3</v>
      </c>
      <c r="D2573" s="128">
        <f t="shared" si="169"/>
        <v>7568.8863878233815</v>
      </c>
      <c r="E2573" s="128">
        <f t="shared" ca="1" si="170"/>
        <v>149167.85559568749</v>
      </c>
      <c r="F2573" s="124">
        <f t="shared" ca="1" si="171"/>
        <v>0.27173349387394508</v>
      </c>
      <c r="G2573" s="128"/>
      <c r="H2573" s="128"/>
      <c r="I2573" s="124"/>
      <c r="J2573" s="125"/>
      <c r="K2573" s="128"/>
    </row>
    <row r="2574" spans="1:11" x14ac:dyDescent="0.3">
      <c r="A2574" s="73">
        <v>40108</v>
      </c>
      <c r="B2574" s="130">
        <v>1092.910034</v>
      </c>
      <c r="C2574" s="125">
        <f t="shared" si="168"/>
        <v>2.5744316659989996E-2</v>
      </c>
      <c r="D2574" s="128">
        <f t="shared" si="169"/>
        <v>25744.316659989996</v>
      </c>
      <c r="E2574" s="128">
        <f t="shared" ca="1" si="170"/>
        <v>152934.46776457177</v>
      </c>
      <c r="F2574" s="124">
        <f t="shared" ca="1" si="171"/>
        <v>0.2465184815511825</v>
      </c>
      <c r="G2574" s="128"/>
      <c r="H2574" s="128"/>
      <c r="I2574" s="124"/>
      <c r="J2574" s="125"/>
      <c r="K2574" s="128"/>
    </row>
    <row r="2575" spans="1:11" x14ac:dyDescent="0.3">
      <c r="A2575" s="73">
        <v>40107</v>
      </c>
      <c r="B2575" s="130">
        <v>1081.400024</v>
      </c>
      <c r="C2575" s="125">
        <f t="shared" si="168"/>
        <v>2.2523184053234724E-2</v>
      </c>
      <c r="D2575" s="128">
        <f t="shared" si="169"/>
        <v>22523.184053234723</v>
      </c>
      <c r="E2575" s="128">
        <f t="shared" ca="1" si="170"/>
        <v>152934.46776457177</v>
      </c>
      <c r="F2575" s="124">
        <f t="shared" ca="1" si="171"/>
        <v>0.19082494616552426</v>
      </c>
      <c r="G2575" s="128"/>
      <c r="H2575" s="128"/>
      <c r="I2575" s="124"/>
      <c r="J2575" s="125"/>
      <c r="K2575" s="128"/>
    </row>
    <row r="2576" spans="1:11" x14ac:dyDescent="0.3">
      <c r="A2576" s="73">
        <v>40106</v>
      </c>
      <c r="B2576" s="130">
        <v>1091.0600589999999</v>
      </c>
      <c r="C2576" s="125">
        <f t="shared" si="168"/>
        <v>3.4454726372105338E-2</v>
      </c>
      <c r="D2576" s="128">
        <f t="shared" si="169"/>
        <v>34454.726372105339</v>
      </c>
      <c r="E2576" s="128">
        <f t="shared" ca="1" si="170"/>
        <v>152934.46776457177</v>
      </c>
      <c r="F2576" s="124">
        <f t="shared" ca="1" si="171"/>
        <v>0.21664178919845223</v>
      </c>
      <c r="G2576" s="128"/>
      <c r="H2576" s="128"/>
      <c r="I2576" s="124"/>
      <c r="J2576" s="125"/>
      <c r="K2576" s="128"/>
    </row>
    <row r="2577" spans="1:11" x14ac:dyDescent="0.3">
      <c r="A2577" s="73">
        <v>40105</v>
      </c>
      <c r="B2577" s="130">
        <v>1097.910034</v>
      </c>
      <c r="C2577" s="125">
        <f t="shared" si="168"/>
        <v>5.5216034401539105E-2</v>
      </c>
      <c r="D2577" s="128">
        <f t="shared" si="169"/>
        <v>55216.034401539102</v>
      </c>
      <c r="E2577" s="128">
        <f t="shared" ca="1" si="170"/>
        <v>152934.46776457177</v>
      </c>
      <c r="F2577" s="124">
        <f t="shared" ca="1" si="171"/>
        <v>0.14958384146903936</v>
      </c>
      <c r="G2577" s="128"/>
      <c r="H2577" s="128"/>
      <c r="I2577" s="124"/>
      <c r="J2577" s="125"/>
      <c r="K2577" s="128"/>
    </row>
    <row r="2578" spans="1:11" x14ac:dyDescent="0.3">
      <c r="A2578" s="73">
        <v>40102</v>
      </c>
      <c r="B2578" s="130">
        <v>1087.6800539999999</v>
      </c>
      <c r="C2578" s="125">
        <f t="shared" si="168"/>
        <v>6.0933950484704624E-2</v>
      </c>
      <c r="D2578" s="128">
        <f t="shared" si="169"/>
        <v>60933.950484704626</v>
      </c>
      <c r="E2578" s="128">
        <f t="shared" ca="1" si="170"/>
        <v>152934.46776457177</v>
      </c>
      <c r="F2578" s="124">
        <f t="shared" ca="1" si="171"/>
        <v>0.10379544094673165</v>
      </c>
      <c r="G2578" s="128"/>
      <c r="H2578" s="128"/>
      <c r="I2578" s="124"/>
      <c r="J2578" s="125"/>
      <c r="K2578" s="128"/>
    </row>
    <row r="2579" spans="1:11" x14ac:dyDescent="0.3">
      <c r="A2579" s="73">
        <v>40101</v>
      </c>
      <c r="B2579" s="130">
        <v>1096.5600589999999</v>
      </c>
      <c r="C2579" s="125">
        <f t="shared" si="168"/>
        <v>6.477650585486816E-2</v>
      </c>
      <c r="D2579" s="128">
        <f t="shared" si="169"/>
        <v>64776.505854868163</v>
      </c>
      <c r="E2579" s="128">
        <f t="shared" ca="1" si="170"/>
        <v>152934.46776457177</v>
      </c>
      <c r="F2579" s="124">
        <f t="shared" ca="1" si="171"/>
        <v>0.16587111051028991</v>
      </c>
      <c r="G2579" s="128"/>
      <c r="H2579" s="128"/>
      <c r="I2579" s="124"/>
      <c r="J2579" s="125"/>
      <c r="K2579" s="128"/>
    </row>
    <row r="2580" spans="1:11" x14ac:dyDescent="0.3">
      <c r="A2580" s="73">
        <v>40100</v>
      </c>
      <c r="B2580" s="130">
        <v>1092.0200199999999</v>
      </c>
      <c r="C2580" s="125">
        <f t="shared" si="168"/>
        <v>3.3053378603651984E-2</v>
      </c>
      <c r="D2580" s="128">
        <f t="shared" si="169"/>
        <v>33053.378603651981</v>
      </c>
      <c r="E2580" s="128">
        <f t="shared" ca="1" si="170"/>
        <v>152934.46776457177</v>
      </c>
      <c r="F2580" s="124">
        <f t="shared" ca="1" si="171"/>
        <v>0.15383074086495063</v>
      </c>
      <c r="G2580" s="128"/>
      <c r="H2580" s="128"/>
      <c r="I2580" s="124"/>
      <c r="J2580" s="125"/>
      <c r="K2580" s="128"/>
    </row>
    <row r="2581" spans="1:11" x14ac:dyDescent="0.3">
      <c r="A2581" s="73">
        <v>40099</v>
      </c>
      <c r="B2581" s="130">
        <v>1073.1899410000001</v>
      </c>
      <c r="C2581" s="125">
        <f t="shared" si="168"/>
        <v>1.186105748382138E-2</v>
      </c>
      <c r="D2581" s="128">
        <f t="shared" si="169"/>
        <v>11861.05748382138</v>
      </c>
      <c r="E2581" s="128">
        <f t="shared" ca="1" si="170"/>
        <v>152934.46776457177</v>
      </c>
      <c r="F2581" s="124">
        <f t="shared" ca="1" si="171"/>
        <v>0.18213551846398168</v>
      </c>
      <c r="G2581" s="128"/>
      <c r="H2581" s="128"/>
      <c r="I2581" s="124"/>
      <c r="J2581" s="125"/>
      <c r="K2581" s="128"/>
    </row>
    <row r="2582" spans="1:11" x14ac:dyDescent="0.3">
      <c r="A2582" s="73">
        <v>40098</v>
      </c>
      <c r="B2582" s="130">
        <v>1076.1899410000001</v>
      </c>
      <c r="C2582" s="125">
        <f t="shared" si="168"/>
        <v>1.2427290493279175E-2</v>
      </c>
      <c r="D2582" s="128">
        <f t="shared" si="169"/>
        <v>12427.290493279175</v>
      </c>
      <c r="E2582" s="128">
        <f t="shared" ca="1" si="170"/>
        <v>153680.377873049</v>
      </c>
      <c r="F2582" s="124">
        <f t="shared" ca="1" si="171"/>
        <v>7.8335818495447906E-2</v>
      </c>
      <c r="G2582" s="128"/>
      <c r="H2582" s="128"/>
      <c r="I2582" s="124"/>
      <c r="J2582" s="125"/>
      <c r="K2582" s="128"/>
    </row>
    <row r="2583" spans="1:11" x14ac:dyDescent="0.3">
      <c r="A2583" s="73">
        <v>40095</v>
      </c>
      <c r="B2583" s="130">
        <v>1071.48999</v>
      </c>
      <c r="C2583" s="125">
        <f t="shared" si="168"/>
        <v>2.5957970154742771E-2</v>
      </c>
      <c r="D2583" s="128">
        <f t="shared" si="169"/>
        <v>25957.970154742772</v>
      </c>
      <c r="E2583" s="128">
        <f t="shared" ca="1" si="170"/>
        <v>153680.377873049</v>
      </c>
      <c r="F2583" s="124">
        <f t="shared" ca="1" si="171"/>
        <v>6.791250872566934E-2</v>
      </c>
      <c r="G2583" s="128"/>
      <c r="H2583" s="128"/>
      <c r="I2583" s="124"/>
      <c r="J2583" s="125"/>
      <c r="K2583" s="128"/>
    </row>
    <row r="2584" spans="1:11" x14ac:dyDescent="0.3">
      <c r="A2584" s="73">
        <v>40094</v>
      </c>
      <c r="B2584" s="130">
        <v>1065.4799800000001</v>
      </c>
      <c r="C2584" s="125">
        <f t="shared" si="168"/>
        <v>1.3989560701862302E-2</v>
      </c>
      <c r="D2584" s="128">
        <f t="shared" si="169"/>
        <v>13989.560701862303</v>
      </c>
      <c r="E2584" s="128">
        <f t="shared" ca="1" si="170"/>
        <v>153680.377873049</v>
      </c>
      <c r="F2584" s="124">
        <f t="shared" ca="1" si="171"/>
        <v>0.18489359040269804</v>
      </c>
      <c r="G2584" s="128"/>
      <c r="H2584" s="128"/>
      <c r="I2584" s="124"/>
      <c r="J2584" s="125"/>
      <c r="K2584" s="128"/>
    </row>
    <row r="2585" spans="1:11" x14ac:dyDescent="0.3">
      <c r="A2585" s="73">
        <v>40093</v>
      </c>
      <c r="B2585" s="130">
        <v>1057.579956</v>
      </c>
      <c r="C2585" s="125">
        <f t="shared" si="168"/>
        <v>-3.1012650140981313E-3</v>
      </c>
      <c r="D2585" s="128">
        <f t="shared" si="169"/>
        <v>-3101.2650140981314</v>
      </c>
      <c r="E2585" s="128">
        <f t="shared" ca="1" si="170"/>
        <v>161334.85578398858</v>
      </c>
      <c r="F2585" s="124">
        <f t="shared" ca="1" si="171"/>
        <v>0.16227797582064984</v>
      </c>
      <c r="G2585" s="128"/>
      <c r="H2585" s="128"/>
      <c r="I2585" s="124"/>
      <c r="J2585" s="125"/>
      <c r="K2585" s="128"/>
    </row>
    <row r="2586" spans="1:11" x14ac:dyDescent="0.3">
      <c r="A2586" s="73">
        <v>40092</v>
      </c>
      <c r="B2586" s="130">
        <v>1054.719971</v>
      </c>
      <c r="C2586" s="125">
        <f t="shared" si="168"/>
        <v>-1.5807310585961409E-2</v>
      </c>
      <c r="D2586" s="128">
        <f t="shared" si="169"/>
        <v>-15807.31058596141</v>
      </c>
      <c r="E2586" s="128">
        <f t="shared" ca="1" si="170"/>
        <v>193775.37320787061</v>
      </c>
      <c r="F2586" s="124">
        <f t="shared" ca="1" si="171"/>
        <v>7.0846923526616923E-2</v>
      </c>
      <c r="G2586" s="128"/>
      <c r="H2586" s="128"/>
      <c r="I2586" s="124"/>
      <c r="J2586" s="125"/>
      <c r="K2586" s="128"/>
    </row>
    <row r="2587" spans="1:11" x14ac:dyDescent="0.3">
      <c r="A2587" s="73">
        <v>40091</v>
      </c>
      <c r="B2587" s="130">
        <v>1040.459961</v>
      </c>
      <c r="C2587" s="125">
        <f t="shared" si="168"/>
        <v>-2.27303291446741E-2</v>
      </c>
      <c r="D2587" s="128">
        <f t="shared" si="169"/>
        <v>-22730.329144674099</v>
      </c>
      <c r="E2587" s="128">
        <f t="shared" ca="1" si="170"/>
        <v>194251.87393978122</v>
      </c>
      <c r="F2587" s="124">
        <f t="shared" ca="1" si="171"/>
        <v>4.4397359934901903E-2</v>
      </c>
      <c r="G2587" s="128"/>
      <c r="H2587" s="128"/>
      <c r="I2587" s="124"/>
      <c r="J2587" s="125"/>
      <c r="K2587" s="128"/>
    </row>
    <row r="2588" spans="1:11" x14ac:dyDescent="0.3">
      <c r="A2588" s="73">
        <v>40088</v>
      </c>
      <c r="B2588" s="130">
        <v>1025.209961</v>
      </c>
      <c r="C2588" s="125">
        <f t="shared" si="168"/>
        <v>-4.0335192383764373E-2</v>
      </c>
      <c r="D2588" s="128">
        <f t="shared" si="169"/>
        <v>-40335.19238376437</v>
      </c>
      <c r="E2588" s="128">
        <f t="shared" ca="1" si="170"/>
        <v>194251.87393978122</v>
      </c>
      <c r="F2588" s="124">
        <f t="shared" ca="1" si="171"/>
        <v>-2.9974787868537023E-2</v>
      </c>
      <c r="G2588" s="128"/>
      <c r="H2588" s="128"/>
      <c r="I2588" s="124"/>
      <c r="J2588" s="125"/>
      <c r="K2588" s="128"/>
    </row>
    <row r="2589" spans="1:11" x14ac:dyDescent="0.3">
      <c r="A2589" s="73">
        <v>40087</v>
      </c>
      <c r="B2589" s="130">
        <v>1029.849976</v>
      </c>
      <c r="C2589" s="125">
        <f t="shared" si="168"/>
        <v>-3.3449412321555516E-2</v>
      </c>
      <c r="D2589" s="128">
        <f t="shared" si="169"/>
        <v>-33449.412321555516</v>
      </c>
      <c r="E2589" s="128">
        <f t="shared" ca="1" si="170"/>
        <v>194251.87393978122</v>
      </c>
      <c r="F2589" s="124">
        <f t="shared" ca="1" si="171"/>
        <v>-6.311691389639873E-2</v>
      </c>
      <c r="G2589" s="128"/>
      <c r="H2589" s="128"/>
      <c r="I2589" s="124"/>
      <c r="J2589" s="125"/>
      <c r="K2589" s="128"/>
    </row>
    <row r="2590" spans="1:11" x14ac:dyDescent="0.3">
      <c r="A2590" s="73">
        <v>40086</v>
      </c>
      <c r="B2590" s="130">
        <v>1057.079956</v>
      </c>
      <c r="C2590" s="125">
        <f t="shared" si="168"/>
        <v>-1.0928603138884219E-2</v>
      </c>
      <c r="D2590" s="128">
        <f t="shared" si="169"/>
        <v>-10928.603138884218</v>
      </c>
      <c r="E2590" s="128">
        <f t="shared" ca="1" si="170"/>
        <v>194251.87393978122</v>
      </c>
      <c r="F2590" s="124">
        <f t="shared" ca="1" si="171"/>
        <v>-5.1333660759704802E-2</v>
      </c>
      <c r="G2590" s="128"/>
      <c r="H2590" s="128"/>
      <c r="I2590" s="124"/>
      <c r="J2590" s="125"/>
      <c r="K2590" s="128"/>
    </row>
    <row r="2591" spans="1:11" x14ac:dyDescent="0.3">
      <c r="A2591" s="73">
        <v>40085</v>
      </c>
      <c r="B2591" s="130">
        <v>1060.6099850000001</v>
      </c>
      <c r="C2591" s="125">
        <f t="shared" si="168"/>
        <v>7.58099233547882E-3</v>
      </c>
      <c r="D2591" s="128">
        <f t="shared" si="169"/>
        <v>7580.9923354788198</v>
      </c>
      <c r="E2591" s="128">
        <f t="shared" ca="1" si="170"/>
        <v>194251.87393978122</v>
      </c>
      <c r="F2591" s="124">
        <f t="shared" ca="1" si="171"/>
        <v>-8.6515829410681588E-2</v>
      </c>
      <c r="G2591" s="128"/>
      <c r="H2591" s="128"/>
      <c r="I2591" s="124"/>
      <c r="J2591" s="125"/>
      <c r="K2591" s="128"/>
    </row>
    <row r="2592" spans="1:11" x14ac:dyDescent="0.3">
      <c r="A2592" s="73">
        <v>40084</v>
      </c>
      <c r="B2592" s="130">
        <v>1062.9799800000001</v>
      </c>
      <c r="C2592" s="125">
        <f t="shared" si="168"/>
        <v>1.2998660531338357E-2</v>
      </c>
      <c r="D2592" s="128">
        <f t="shared" si="169"/>
        <v>12998.660531338357</v>
      </c>
      <c r="E2592" s="128">
        <f t="shared" ca="1" si="170"/>
        <v>194251.87393978122</v>
      </c>
      <c r="F2592" s="124">
        <f t="shared" ca="1" si="171"/>
        <v>-8.8634732269214478E-2</v>
      </c>
      <c r="G2592" s="128"/>
      <c r="H2592" s="128"/>
      <c r="I2592" s="124"/>
      <c r="J2592" s="125"/>
      <c r="K2592" s="128"/>
    </row>
    <row r="2593" spans="1:11" x14ac:dyDescent="0.3">
      <c r="A2593" s="73">
        <v>40081</v>
      </c>
      <c r="B2593" s="130">
        <v>1044.380005</v>
      </c>
      <c r="C2593" s="125">
        <f t="shared" si="168"/>
        <v>1.5824087075735349E-3</v>
      </c>
      <c r="D2593" s="128">
        <f t="shared" si="169"/>
        <v>1582.4087075735349</v>
      </c>
      <c r="E2593" s="128">
        <f t="shared" ca="1" si="170"/>
        <v>194251.87393978122</v>
      </c>
      <c r="F2593" s="124">
        <f t="shared" ca="1" si="171"/>
        <v>-5.607277212342332E-2</v>
      </c>
      <c r="G2593" s="128"/>
      <c r="H2593" s="128"/>
      <c r="I2593" s="124"/>
      <c r="J2593" s="125"/>
      <c r="K2593" s="128"/>
    </row>
    <row r="2594" spans="1:11" x14ac:dyDescent="0.3">
      <c r="A2594" s="73">
        <v>40080</v>
      </c>
      <c r="B2594" s="130">
        <v>1050.780029</v>
      </c>
      <c r="C2594" s="125">
        <f t="shared" si="168"/>
        <v>6.3593137937540956E-3</v>
      </c>
      <c r="D2594" s="128">
        <f t="shared" si="169"/>
        <v>6359.313793754096</v>
      </c>
      <c r="E2594" s="128">
        <f t="shared" ca="1" si="170"/>
        <v>194251.87393978122</v>
      </c>
      <c r="F2594" s="124">
        <f t="shared" ca="1" si="171"/>
        <v>-0.13392731075642994</v>
      </c>
      <c r="G2594" s="128"/>
      <c r="H2594" s="128"/>
      <c r="I2594" s="124"/>
      <c r="J2594" s="125"/>
      <c r="K2594" s="128"/>
    </row>
    <row r="2595" spans="1:11" x14ac:dyDescent="0.3">
      <c r="A2595" s="73">
        <v>40079</v>
      </c>
      <c r="B2595" s="130">
        <v>1060.869995</v>
      </c>
      <c r="C2595" s="125">
        <f t="shared" si="168"/>
        <v>2.6611959059252621E-2</v>
      </c>
      <c r="D2595" s="128">
        <f t="shared" si="169"/>
        <v>26611.959059252622</v>
      </c>
      <c r="E2595" s="128">
        <f t="shared" ca="1" si="170"/>
        <v>194251.87393978122</v>
      </c>
      <c r="F2595" s="124">
        <f t="shared" ca="1" si="171"/>
        <v>-0.12265341171431521</v>
      </c>
      <c r="G2595" s="128"/>
      <c r="H2595" s="128"/>
      <c r="I2595" s="124"/>
      <c r="J2595" s="125"/>
      <c r="K2595" s="128"/>
    </row>
    <row r="2596" spans="1:11" x14ac:dyDescent="0.3">
      <c r="A2596" s="73">
        <v>40078</v>
      </c>
      <c r="B2596" s="130">
        <v>1071.660034</v>
      </c>
      <c r="C2596" s="125">
        <f t="shared" si="168"/>
        <v>4.5124312040428771E-2</v>
      </c>
      <c r="D2596" s="128">
        <f t="shared" si="169"/>
        <v>45124.312040428769</v>
      </c>
      <c r="E2596" s="128">
        <f t="shared" ca="1" si="170"/>
        <v>194251.87393978122</v>
      </c>
      <c r="F2596" s="124">
        <f t="shared" ca="1" si="171"/>
        <v>-9.6309006452262924E-2</v>
      </c>
      <c r="G2596" s="128"/>
      <c r="H2596" s="128"/>
      <c r="I2596" s="124"/>
      <c r="J2596" s="125"/>
      <c r="K2596" s="128"/>
    </row>
    <row r="2597" spans="1:11" x14ac:dyDescent="0.3">
      <c r="A2597" s="73">
        <v>40077</v>
      </c>
      <c r="B2597" s="130">
        <v>1064.660034</v>
      </c>
      <c r="C2597" s="125">
        <f t="shared" si="168"/>
        <v>4.7481315289697346E-2</v>
      </c>
      <c r="D2597" s="128">
        <f t="shared" si="169"/>
        <v>47481.315289697348</v>
      </c>
      <c r="E2597" s="128">
        <f t="shared" ca="1" si="170"/>
        <v>194251.87393978122</v>
      </c>
      <c r="F2597" s="124">
        <f t="shared" ca="1" si="171"/>
        <v>-0.10398742658399573</v>
      </c>
      <c r="G2597" s="128"/>
      <c r="H2597" s="128"/>
      <c r="I2597" s="124"/>
      <c r="J2597" s="125"/>
      <c r="K2597" s="128"/>
    </row>
    <row r="2598" spans="1:11" x14ac:dyDescent="0.3">
      <c r="A2598" s="73">
        <v>40074</v>
      </c>
      <c r="B2598" s="130">
        <v>1068.3000489999999</v>
      </c>
      <c r="C2598" s="125">
        <f t="shared" si="168"/>
        <v>6.4849945824029476E-2</v>
      </c>
      <c r="D2598" s="128">
        <f t="shared" si="169"/>
        <v>64849.945824029477</v>
      </c>
      <c r="E2598" s="128">
        <f t="shared" ca="1" si="170"/>
        <v>194251.87393978122</v>
      </c>
      <c r="F2598" s="124">
        <f t="shared" ca="1" si="171"/>
        <v>-0.11497893355862765</v>
      </c>
      <c r="G2598" s="128"/>
      <c r="H2598" s="128"/>
      <c r="I2598" s="124"/>
      <c r="J2598" s="125"/>
      <c r="K2598" s="128"/>
    </row>
    <row r="2599" spans="1:11" x14ac:dyDescent="0.3">
      <c r="A2599" s="73">
        <v>40073</v>
      </c>
      <c r="B2599" s="130">
        <v>1065.48999</v>
      </c>
      <c r="C2599" s="125">
        <f t="shared" si="168"/>
        <v>7.1113335008796241E-2</v>
      </c>
      <c r="D2599" s="128">
        <f t="shared" si="169"/>
        <v>71113.335008796246</v>
      </c>
      <c r="E2599" s="128">
        <f t="shared" ca="1" si="170"/>
        <v>194251.87393978122</v>
      </c>
      <c r="F2599" s="124">
        <f t="shared" ca="1" si="171"/>
        <v>-0.15105807808789518</v>
      </c>
      <c r="G2599" s="128"/>
      <c r="H2599" s="128"/>
      <c r="I2599" s="124"/>
      <c r="J2599" s="125"/>
      <c r="K2599" s="128"/>
    </row>
    <row r="2600" spans="1:11" x14ac:dyDescent="0.3">
      <c r="A2600" s="73">
        <v>40072</v>
      </c>
      <c r="B2600" s="130">
        <v>1068.76001</v>
      </c>
      <c r="C2600" s="125">
        <f t="shared" si="168"/>
        <v>7.0858917036287217E-2</v>
      </c>
      <c r="D2600" s="128">
        <f t="shared" si="169"/>
        <v>70858.91703628721</v>
      </c>
      <c r="E2600" s="128">
        <f t="shared" ca="1" si="170"/>
        <v>194251.87393978122</v>
      </c>
      <c r="F2600" s="124">
        <f t="shared" ca="1" si="171"/>
        <v>-0.11417228109031607</v>
      </c>
      <c r="G2600" s="128"/>
      <c r="H2600" s="128"/>
      <c r="I2600" s="124"/>
      <c r="J2600" s="125"/>
      <c r="K2600" s="128"/>
    </row>
    <row r="2601" spans="1:11" x14ac:dyDescent="0.3">
      <c r="A2601" s="73">
        <v>40071</v>
      </c>
      <c r="B2601" s="130">
        <v>1052.630005</v>
      </c>
      <c r="C2601" s="125">
        <f t="shared" si="168"/>
        <v>3.1363298932821637E-2</v>
      </c>
      <c r="D2601" s="128">
        <f t="shared" si="169"/>
        <v>31363.298932821635</v>
      </c>
      <c r="E2601" s="128">
        <f t="shared" ca="1" si="170"/>
        <v>194251.87393978122</v>
      </c>
      <c r="F2601" s="124">
        <f t="shared" ca="1" si="171"/>
        <v>-8.9727521557681378E-2</v>
      </c>
      <c r="G2601" s="128"/>
      <c r="H2601" s="128"/>
      <c r="I2601" s="124"/>
      <c r="J2601" s="125"/>
      <c r="K2601" s="128"/>
    </row>
    <row r="2602" spans="1:11" x14ac:dyDescent="0.3">
      <c r="A2602" s="73">
        <v>40070</v>
      </c>
      <c r="B2602" s="130">
        <v>1049.339966</v>
      </c>
      <c r="C2602" s="125">
        <f t="shared" si="168"/>
        <v>1.9836053889820571E-2</v>
      </c>
      <c r="D2602" s="128">
        <f t="shared" si="169"/>
        <v>19836.05388982057</v>
      </c>
      <c r="E2602" s="128">
        <f t="shared" ca="1" si="170"/>
        <v>194251.87393978122</v>
      </c>
      <c r="F2602" s="124">
        <f t="shared" ca="1" si="171"/>
        <v>-0.13534938468060742</v>
      </c>
      <c r="G2602" s="128"/>
      <c r="H2602" s="128"/>
      <c r="I2602" s="124"/>
      <c r="J2602" s="125"/>
      <c r="K2602" s="128"/>
    </row>
    <row r="2603" spans="1:11" x14ac:dyDescent="0.3">
      <c r="A2603" s="73">
        <v>40067</v>
      </c>
      <c r="B2603" s="130">
        <v>1042.7299800000001</v>
      </c>
      <c r="C2603" s="125">
        <f t="shared" si="168"/>
        <v>1.1396923536769465E-2</v>
      </c>
      <c r="D2603" s="128">
        <f t="shared" si="169"/>
        <v>11396.923536769465</v>
      </c>
      <c r="E2603" s="128">
        <f t="shared" ca="1" si="170"/>
        <v>194251.87393978122</v>
      </c>
      <c r="F2603" s="124">
        <f t="shared" ca="1" si="171"/>
        <v>-0.12573989868471114</v>
      </c>
      <c r="G2603" s="128"/>
      <c r="H2603" s="128"/>
      <c r="I2603" s="124"/>
      <c r="J2603" s="125"/>
      <c r="K2603" s="128"/>
    </row>
    <row r="2604" spans="1:11" x14ac:dyDescent="0.3">
      <c r="A2604" s="73">
        <v>40066</v>
      </c>
      <c r="B2604" s="130">
        <v>1044.1400149999999</v>
      </c>
      <c r="C2604" s="125">
        <f t="shared" si="168"/>
        <v>1.5581858224632539E-2</v>
      </c>
      <c r="D2604" s="128">
        <f t="shared" si="169"/>
        <v>15581.858224632539</v>
      </c>
      <c r="E2604" s="128">
        <f t="shared" ca="1" si="170"/>
        <v>194251.87393978122</v>
      </c>
      <c r="F2604" s="124">
        <f t="shared" ca="1" si="171"/>
        <v>-0.16582243678621034</v>
      </c>
      <c r="G2604" s="128"/>
      <c r="H2604" s="128"/>
      <c r="I2604" s="124"/>
      <c r="J2604" s="125"/>
      <c r="K2604" s="128"/>
    </row>
    <row r="2605" spans="1:11" x14ac:dyDescent="0.3">
      <c r="A2605" s="73">
        <v>40065</v>
      </c>
      <c r="B2605" s="130">
        <v>1033.369995</v>
      </c>
      <c r="C2605" s="125">
        <f t="shared" si="168"/>
        <v>5.2237305447471183E-3</v>
      </c>
      <c r="D2605" s="128">
        <f t="shared" si="169"/>
        <v>5223.7305447471181</v>
      </c>
      <c r="E2605" s="128">
        <f t="shared" ca="1" si="170"/>
        <v>194251.87393978122</v>
      </c>
      <c r="F2605" s="124">
        <f t="shared" ca="1" si="171"/>
        <v>-0.17267526963605273</v>
      </c>
      <c r="G2605" s="128"/>
      <c r="H2605" s="128"/>
      <c r="I2605" s="124"/>
      <c r="J2605" s="125"/>
      <c r="K2605" s="128"/>
    </row>
    <row r="2606" spans="1:11" x14ac:dyDescent="0.3">
      <c r="A2606" s="73">
        <v>40064</v>
      </c>
      <c r="B2606" s="130">
        <v>1025.3900149999999</v>
      </c>
      <c r="C2606" s="125">
        <f t="shared" si="168"/>
        <v>-1.7544488379550582E-4</v>
      </c>
      <c r="D2606" s="128">
        <f t="shared" si="169"/>
        <v>-175.44488379550583</v>
      </c>
      <c r="E2606" s="128">
        <f t="shared" ca="1" si="170"/>
        <v>194251.87393978122</v>
      </c>
      <c r="F2606" s="124">
        <f t="shared" ca="1" si="171"/>
        <v>-0.1677299580034185</v>
      </c>
      <c r="G2606" s="128"/>
      <c r="H2606" s="128"/>
      <c r="I2606" s="124"/>
      <c r="J2606" s="125"/>
      <c r="K2606" s="128"/>
    </row>
    <row r="2607" spans="1:11" x14ac:dyDescent="0.3">
      <c r="A2607" s="73">
        <v>40060</v>
      </c>
      <c r="B2607" s="130">
        <v>1016.400024</v>
      </c>
      <c r="C2607" s="125">
        <f t="shared" si="168"/>
        <v>-9.4822107847825077E-3</v>
      </c>
      <c r="D2607" s="128">
        <f t="shared" si="169"/>
        <v>-9482.2107847825082</v>
      </c>
      <c r="E2607" s="128">
        <f t="shared" ca="1" si="170"/>
        <v>194251.87393978122</v>
      </c>
      <c r="F2607" s="124">
        <f t="shared" ca="1" si="171"/>
        <v>-0.169953682942943</v>
      </c>
      <c r="G2607" s="128"/>
      <c r="H2607" s="128"/>
      <c r="I2607" s="124"/>
      <c r="J2607" s="125"/>
      <c r="K2607" s="128"/>
    </row>
    <row r="2608" spans="1:11" x14ac:dyDescent="0.3">
      <c r="A2608" s="73">
        <v>40059</v>
      </c>
      <c r="B2608" s="130">
        <v>1003.23999</v>
      </c>
      <c r="C2608" s="125">
        <f t="shared" si="168"/>
        <v>-4.0997895713580368E-3</v>
      </c>
      <c r="D2608" s="128">
        <f t="shared" si="169"/>
        <v>-4099.7895713580365</v>
      </c>
      <c r="E2608" s="128">
        <f t="shared" ca="1" si="170"/>
        <v>194251.87393978122</v>
      </c>
      <c r="F2608" s="124">
        <f t="shared" ca="1" si="171"/>
        <v>-0.20867023786420513</v>
      </c>
      <c r="G2608" s="128"/>
      <c r="H2608" s="128"/>
      <c r="I2608" s="124"/>
      <c r="J2608" s="125"/>
      <c r="K2608" s="128"/>
    </row>
    <row r="2609" spans="1:11" x14ac:dyDescent="0.3">
      <c r="A2609" s="73">
        <v>40058</v>
      </c>
      <c r="B2609" s="130">
        <v>994.75</v>
      </c>
      <c r="C2609" s="125">
        <f t="shared" si="168"/>
        <v>-1.7160969454327324E-3</v>
      </c>
      <c r="D2609" s="128">
        <f t="shared" si="169"/>
        <v>-1716.0969454327324</v>
      </c>
      <c r="E2609" s="128">
        <f t="shared" ca="1" si="170"/>
        <v>194251.87393978122</v>
      </c>
      <c r="F2609" s="124">
        <f t="shared" ca="1" si="171"/>
        <v>-0.19927397126549384</v>
      </c>
      <c r="G2609" s="128"/>
      <c r="H2609" s="128"/>
      <c r="I2609" s="124"/>
      <c r="J2609" s="125"/>
      <c r="K2609" s="128"/>
    </row>
    <row r="2610" spans="1:11" x14ac:dyDescent="0.3">
      <c r="A2610" s="73">
        <v>40057</v>
      </c>
      <c r="B2610" s="130">
        <v>998.03997800000002</v>
      </c>
      <c r="C2610" s="125">
        <f t="shared" si="168"/>
        <v>8.4573596691575048E-3</v>
      </c>
      <c r="D2610" s="128">
        <f t="shared" si="169"/>
        <v>8457.359669157504</v>
      </c>
      <c r="E2610" s="128">
        <f t="shared" ca="1" si="170"/>
        <v>194251.87393978122</v>
      </c>
      <c r="F2610" s="124">
        <f t="shared" ca="1" si="171"/>
        <v>-0.19306613398357886</v>
      </c>
      <c r="G2610" s="128"/>
      <c r="H2610" s="128"/>
      <c r="I2610" s="124"/>
      <c r="J2610" s="125"/>
      <c r="K2610" s="128"/>
    </row>
    <row r="2611" spans="1:11" x14ac:dyDescent="0.3">
      <c r="A2611" s="73">
        <v>40056</v>
      </c>
      <c r="B2611" s="130">
        <v>1020.619995</v>
      </c>
      <c r="C2611" s="125">
        <f t="shared" si="168"/>
        <v>4.173600464895455E-2</v>
      </c>
      <c r="D2611" s="128">
        <f t="shared" si="169"/>
        <v>41736.004648954549</v>
      </c>
      <c r="E2611" s="128">
        <f t="shared" ca="1" si="170"/>
        <v>194251.87393978122</v>
      </c>
      <c r="F2611" s="124">
        <f t="shared" ca="1" si="171"/>
        <v>-0.19950116001037133</v>
      </c>
      <c r="G2611" s="128"/>
      <c r="H2611" s="128"/>
      <c r="I2611" s="124"/>
      <c r="J2611" s="125"/>
      <c r="K2611" s="128"/>
    </row>
    <row r="2612" spans="1:11" x14ac:dyDescent="0.3">
      <c r="A2612" s="73">
        <v>40053</v>
      </c>
      <c r="B2612" s="130">
        <v>1028.9300539999999</v>
      </c>
      <c r="C2612" s="125">
        <f t="shared" si="168"/>
        <v>2.4738844458217057E-2</v>
      </c>
      <c r="D2612" s="128">
        <f t="shared" si="169"/>
        <v>24738.844458217056</v>
      </c>
      <c r="E2612" s="128">
        <f t="shared" ca="1" si="170"/>
        <v>194251.87393978122</v>
      </c>
      <c r="F2612" s="124">
        <f t="shared" ca="1" si="171"/>
        <v>-0.19462570685478109</v>
      </c>
      <c r="G2612" s="128"/>
      <c r="H2612" s="128"/>
      <c r="I2612" s="124"/>
      <c r="J2612" s="125"/>
      <c r="K2612" s="128"/>
    </row>
    <row r="2613" spans="1:11" x14ac:dyDescent="0.3">
      <c r="A2613" s="73">
        <v>40052</v>
      </c>
      <c r="B2613" s="130">
        <v>1030.9799800000001</v>
      </c>
      <c r="C2613" s="125">
        <f t="shared" si="168"/>
        <v>1.8020598146013311E-2</v>
      </c>
      <c r="D2613" s="128">
        <f t="shared" si="169"/>
        <v>18020.598146013312</v>
      </c>
      <c r="E2613" s="128">
        <f t="shared" ca="1" si="170"/>
        <v>194251.87393978122</v>
      </c>
      <c r="F2613" s="124">
        <f t="shared" ca="1" si="171"/>
        <v>-0.196323740977561</v>
      </c>
      <c r="G2613" s="128"/>
      <c r="H2613" s="128"/>
      <c r="I2613" s="124"/>
      <c r="J2613" s="125"/>
      <c r="K2613" s="128"/>
    </row>
    <row r="2614" spans="1:11" x14ac:dyDescent="0.3">
      <c r="A2614" s="73">
        <v>40051</v>
      </c>
      <c r="B2614" s="130">
        <v>1028.119995</v>
      </c>
      <c r="C2614" s="125">
        <f t="shared" si="168"/>
        <v>2.2181124709798494E-2</v>
      </c>
      <c r="D2614" s="128">
        <f t="shared" si="169"/>
        <v>22181.124709798496</v>
      </c>
      <c r="E2614" s="128">
        <f t="shared" ca="1" si="170"/>
        <v>194251.87393978122</v>
      </c>
      <c r="F2614" s="124">
        <f t="shared" ca="1" si="171"/>
        <v>-0.2095519633454761</v>
      </c>
      <c r="G2614" s="128"/>
      <c r="H2614" s="128"/>
      <c r="I2614" s="124"/>
      <c r="J2614" s="125"/>
      <c r="K2614" s="128"/>
    </row>
    <row r="2615" spans="1:11" x14ac:dyDescent="0.3">
      <c r="A2615" s="73">
        <v>40050</v>
      </c>
      <c r="B2615" s="130">
        <v>1028</v>
      </c>
      <c r="C2615" s="125">
        <f t="shared" si="168"/>
        <v>3.3841227748971248E-2</v>
      </c>
      <c r="D2615" s="128">
        <f t="shared" si="169"/>
        <v>33841.227748971251</v>
      </c>
      <c r="E2615" s="128">
        <f t="shared" ca="1" si="170"/>
        <v>194251.87393978122</v>
      </c>
      <c r="F2615" s="124">
        <f t="shared" ca="1" si="171"/>
        <v>-0.19791522499795766</v>
      </c>
      <c r="G2615" s="128"/>
      <c r="H2615" s="128"/>
      <c r="I2615" s="124"/>
      <c r="J2615" s="125"/>
      <c r="K2615" s="128"/>
    </row>
    <row r="2616" spans="1:11" x14ac:dyDescent="0.3">
      <c r="A2616" s="73">
        <v>40049</v>
      </c>
      <c r="B2616" s="130">
        <v>1025.5699460000001</v>
      </c>
      <c r="C2616" s="125">
        <f t="shared" si="168"/>
        <v>1.8339758157237984E-2</v>
      </c>
      <c r="D2616" s="128">
        <f t="shared" si="169"/>
        <v>18339.758157237986</v>
      </c>
      <c r="E2616" s="128">
        <f t="shared" ca="1" si="170"/>
        <v>194251.87393978122</v>
      </c>
      <c r="F2616" s="124">
        <f t="shared" ca="1" si="171"/>
        <v>-0.1934236160673245</v>
      </c>
      <c r="G2616" s="128"/>
      <c r="H2616" s="128"/>
      <c r="I2616" s="124"/>
      <c r="J2616" s="125"/>
      <c r="K2616" s="128"/>
    </row>
    <row r="2617" spans="1:11" x14ac:dyDescent="0.3">
      <c r="A2617" s="73">
        <v>40046</v>
      </c>
      <c r="B2617" s="130">
        <v>1026.130005</v>
      </c>
      <c r="C2617" s="125">
        <f t="shared" si="168"/>
        <v>1.5487714066338976E-2</v>
      </c>
      <c r="D2617" s="128">
        <f t="shared" si="169"/>
        <v>15487.714066338976</v>
      </c>
      <c r="E2617" s="128">
        <f t="shared" ca="1" si="170"/>
        <v>194251.87393978122</v>
      </c>
      <c r="F2617" s="124">
        <f t="shared" ca="1" si="171"/>
        <v>-0.19000818371718475</v>
      </c>
      <c r="G2617" s="128"/>
      <c r="H2617" s="128"/>
      <c r="I2617" s="124"/>
      <c r="J2617" s="125"/>
      <c r="K2617" s="128"/>
    </row>
    <row r="2618" spans="1:11" x14ac:dyDescent="0.3">
      <c r="A2618" s="73">
        <v>40045</v>
      </c>
      <c r="B2618" s="130">
        <v>1007.369995</v>
      </c>
      <c r="C2618" s="125">
        <f t="shared" si="168"/>
        <v>1.0320112553213523E-2</v>
      </c>
      <c r="D2618" s="128">
        <f t="shared" si="169"/>
        <v>10320.112553213523</v>
      </c>
      <c r="E2618" s="128">
        <f t="shared" ca="1" si="170"/>
        <v>194251.87393978122</v>
      </c>
      <c r="F2618" s="124">
        <f t="shared" ca="1" si="171"/>
        <v>-0.2204225095191944</v>
      </c>
      <c r="G2618" s="128"/>
      <c r="H2618" s="128"/>
      <c r="I2618" s="124"/>
      <c r="J2618" s="125"/>
      <c r="K2618" s="128"/>
    </row>
    <row r="2619" spans="1:11" x14ac:dyDescent="0.3">
      <c r="A2619" s="73">
        <v>40044</v>
      </c>
      <c r="B2619" s="130">
        <v>996.46002199999998</v>
      </c>
      <c r="C2619" s="125">
        <f t="shared" si="168"/>
        <v>-6.2429683072503517E-3</v>
      </c>
      <c r="D2619" s="128">
        <f t="shared" si="169"/>
        <v>-6242.9683072503512</v>
      </c>
      <c r="E2619" s="128">
        <f t="shared" ca="1" si="170"/>
        <v>194251.87393978122</v>
      </c>
      <c r="F2619" s="124">
        <f t="shared" ca="1" si="171"/>
        <v>-0.22012644036539053</v>
      </c>
      <c r="G2619" s="128"/>
      <c r="H2619" s="128"/>
      <c r="I2619" s="124"/>
      <c r="J2619" s="125"/>
      <c r="K2619" s="128"/>
    </row>
    <row r="2620" spans="1:11" x14ac:dyDescent="0.3">
      <c r="A2620" s="73">
        <v>40043</v>
      </c>
      <c r="B2620" s="130">
        <v>989.669983</v>
      </c>
      <c r="C2620" s="125">
        <f t="shared" si="168"/>
        <v>-1.5890260645983978E-2</v>
      </c>
      <c r="D2620" s="128">
        <f t="shared" si="169"/>
        <v>-15890.260645983977</v>
      </c>
      <c r="E2620" s="128">
        <f t="shared" ca="1" si="170"/>
        <v>194251.87393978122</v>
      </c>
      <c r="F2620" s="124">
        <f t="shared" ca="1" si="171"/>
        <v>-0.22350812629119765</v>
      </c>
      <c r="G2620" s="128"/>
      <c r="H2620" s="128"/>
      <c r="I2620" s="124"/>
      <c r="J2620" s="125"/>
      <c r="K2620" s="128"/>
    </row>
    <row r="2621" spans="1:11" x14ac:dyDescent="0.3">
      <c r="A2621" s="73">
        <v>40042</v>
      </c>
      <c r="B2621" s="130">
        <v>979.72997999999995</v>
      </c>
      <c r="C2621" s="125">
        <f t="shared" si="168"/>
        <v>-2.2839955802040901E-2</v>
      </c>
      <c r="D2621" s="128">
        <f t="shared" si="169"/>
        <v>-22839.955802040902</v>
      </c>
      <c r="E2621" s="128">
        <f t="shared" ca="1" si="170"/>
        <v>194251.87393978122</v>
      </c>
      <c r="F2621" s="124">
        <f t="shared" ca="1" si="171"/>
        <v>-0.22654317501997134</v>
      </c>
      <c r="G2621" s="128"/>
      <c r="H2621" s="128"/>
      <c r="I2621" s="124"/>
      <c r="J2621" s="125"/>
      <c r="K2621" s="128"/>
    </row>
    <row r="2622" spans="1:11" x14ac:dyDescent="0.3">
      <c r="A2622" s="73">
        <v>40039</v>
      </c>
      <c r="B2622" s="130">
        <v>1004.090027</v>
      </c>
      <c r="C2622" s="125">
        <f t="shared" si="168"/>
        <v>1.6820641771390754E-2</v>
      </c>
      <c r="D2622" s="128">
        <f t="shared" si="169"/>
        <v>16820.641771390754</v>
      </c>
      <c r="E2622" s="128">
        <f t="shared" ca="1" si="170"/>
        <v>194251.87393978122</v>
      </c>
      <c r="F2622" s="124">
        <f t="shared" ca="1" si="171"/>
        <v>-0.21469572513115709</v>
      </c>
      <c r="G2622" s="128"/>
      <c r="H2622" s="128"/>
      <c r="I2622" s="124"/>
      <c r="J2622" s="125"/>
      <c r="K2622" s="128"/>
    </row>
    <row r="2623" spans="1:11" x14ac:dyDescent="0.3">
      <c r="A2623" s="73">
        <v>40038</v>
      </c>
      <c r="B2623" s="130">
        <v>1012.72998</v>
      </c>
      <c r="C2623" s="125">
        <f t="shared" si="168"/>
        <v>2.6328837091461832E-2</v>
      </c>
      <c r="D2623" s="128">
        <f t="shared" si="169"/>
        <v>26328.837091461832</v>
      </c>
      <c r="E2623" s="128">
        <f t="shared" ca="1" si="170"/>
        <v>194251.87393978122</v>
      </c>
      <c r="F2623" s="124">
        <f t="shared" ca="1" si="171"/>
        <v>-0.21989676611842679</v>
      </c>
      <c r="G2623" s="128"/>
      <c r="H2623" s="128"/>
      <c r="I2623" s="124"/>
      <c r="J2623" s="125"/>
      <c r="K2623" s="128"/>
    </row>
    <row r="2624" spans="1:11" x14ac:dyDescent="0.3">
      <c r="A2624" s="73">
        <v>40037</v>
      </c>
      <c r="B2624" s="130">
        <v>1005.809998</v>
      </c>
      <c r="C2624" s="125">
        <f t="shared" si="168"/>
        <v>3.1441289284119378E-2</v>
      </c>
      <c r="D2624" s="128">
        <f t="shared" si="169"/>
        <v>31441.289284119379</v>
      </c>
      <c r="E2624" s="128">
        <f t="shared" ca="1" si="170"/>
        <v>194251.87393978122</v>
      </c>
      <c r="F2624" s="124">
        <f t="shared" ca="1" si="171"/>
        <v>-0.22206928759349576</v>
      </c>
      <c r="G2624" s="128"/>
      <c r="H2624" s="128"/>
      <c r="I2624" s="124"/>
      <c r="J2624" s="125"/>
      <c r="K2624" s="128"/>
    </row>
    <row r="2625" spans="1:11" x14ac:dyDescent="0.3">
      <c r="A2625" s="73">
        <v>40036</v>
      </c>
      <c r="B2625" s="130">
        <v>994.34997599999997</v>
      </c>
      <c r="C2625" s="125">
        <f t="shared" si="168"/>
        <v>1.5036423383742781E-2</v>
      </c>
      <c r="D2625" s="128">
        <f t="shared" si="169"/>
        <v>15036.42338374278</v>
      </c>
      <c r="E2625" s="128">
        <f t="shared" ca="1" si="170"/>
        <v>194251.87393978122</v>
      </c>
      <c r="F2625" s="124">
        <f t="shared" ca="1" si="171"/>
        <v>-0.22668625710567913</v>
      </c>
      <c r="G2625" s="128"/>
      <c r="H2625" s="128"/>
      <c r="I2625" s="124"/>
      <c r="J2625" s="125"/>
      <c r="K2625" s="128"/>
    </row>
    <row r="2626" spans="1:11" x14ac:dyDescent="0.3">
      <c r="A2626" s="73">
        <v>40035</v>
      </c>
      <c r="B2626" s="130">
        <v>1007.099976</v>
      </c>
      <c r="C2626" s="125">
        <f t="shared" si="168"/>
        <v>2.5372114253604083E-2</v>
      </c>
      <c r="D2626" s="128">
        <f t="shared" si="169"/>
        <v>25372.114253604082</v>
      </c>
      <c r="E2626" s="128">
        <f t="shared" ca="1" si="170"/>
        <v>194251.87393978122</v>
      </c>
      <c r="F2626" s="124">
        <f t="shared" ca="1" si="171"/>
        <v>-0.21905411599643299</v>
      </c>
      <c r="G2626" s="128"/>
      <c r="H2626" s="128"/>
      <c r="I2626" s="124"/>
      <c r="J2626" s="125"/>
      <c r="K2626" s="128"/>
    </row>
    <row r="2627" spans="1:11" x14ac:dyDescent="0.3">
      <c r="A2627" s="73">
        <v>40032</v>
      </c>
      <c r="B2627" s="130">
        <v>1010.47998</v>
      </c>
      <c r="C2627" s="125">
        <f t="shared" si="168"/>
        <v>3.1881185467790063E-2</v>
      </c>
      <c r="D2627" s="128">
        <f t="shared" si="169"/>
        <v>31881.185467790063</v>
      </c>
      <c r="E2627" s="128">
        <f t="shared" ca="1" si="170"/>
        <v>194251.87393978122</v>
      </c>
      <c r="F2627" s="124">
        <f t="shared" ca="1" si="171"/>
        <v>-0.22587563064787497</v>
      </c>
      <c r="G2627" s="128"/>
      <c r="H2627" s="128"/>
      <c r="I2627" s="124"/>
      <c r="J2627" s="125"/>
      <c r="K2627" s="128"/>
    </row>
    <row r="2628" spans="1:11" x14ac:dyDescent="0.3">
      <c r="A2628" s="73">
        <v>40031</v>
      </c>
      <c r="B2628" s="130">
        <v>997.080017</v>
      </c>
      <c r="C2628" s="125">
        <f t="shared" si="168"/>
        <v>2.1294942556503438E-2</v>
      </c>
      <c r="D2628" s="128">
        <f t="shared" si="169"/>
        <v>21294.942556503436</v>
      </c>
      <c r="E2628" s="128">
        <f t="shared" ca="1" si="170"/>
        <v>194251.87393978122</v>
      </c>
      <c r="F2628" s="124">
        <f t="shared" ca="1" si="171"/>
        <v>-0.23083801952083827</v>
      </c>
      <c r="G2628" s="128"/>
      <c r="H2628" s="128"/>
      <c r="I2628" s="124"/>
      <c r="J2628" s="125"/>
      <c r="K2628" s="128"/>
    </row>
    <row r="2629" spans="1:11" x14ac:dyDescent="0.3">
      <c r="A2629" s="73">
        <v>40030</v>
      </c>
      <c r="B2629" s="130">
        <v>1002.719971</v>
      </c>
      <c r="C2629" s="125">
        <f t="shared" si="168"/>
        <v>5.0992027464500156E-2</v>
      </c>
      <c r="D2629" s="128">
        <f t="shared" si="169"/>
        <v>50992.027464500155</v>
      </c>
      <c r="E2629" s="128">
        <f t="shared" ca="1" si="170"/>
        <v>194251.87393978122</v>
      </c>
      <c r="F2629" s="124">
        <f t="shared" ca="1" si="171"/>
        <v>-0.20800586557798295</v>
      </c>
      <c r="G2629" s="128"/>
      <c r="H2629" s="128"/>
      <c r="I2629" s="124"/>
      <c r="J2629" s="125"/>
      <c r="K2629" s="128"/>
    </row>
    <row r="2630" spans="1:11" x14ac:dyDescent="0.3">
      <c r="A2630" s="73">
        <v>40029</v>
      </c>
      <c r="B2630" s="130">
        <v>1005.650024</v>
      </c>
      <c r="C2630" s="125">
        <f t="shared" si="168"/>
        <v>5.3499974952859297E-2</v>
      </c>
      <c r="D2630" s="128">
        <f t="shared" si="169"/>
        <v>53499.974952859295</v>
      </c>
      <c r="E2630" s="128">
        <f t="shared" ca="1" si="170"/>
        <v>194251.87393978122</v>
      </c>
      <c r="F2630" s="124">
        <f t="shared" ca="1" si="171"/>
        <v>-0.21993649499007384</v>
      </c>
      <c r="G2630" s="128"/>
      <c r="H2630" s="128"/>
      <c r="I2630" s="124"/>
      <c r="J2630" s="125"/>
      <c r="K2630" s="128"/>
    </row>
    <row r="2631" spans="1:11" x14ac:dyDescent="0.3">
      <c r="A2631" s="73">
        <v>40028</v>
      </c>
      <c r="B2631" s="130">
        <v>1002.630005</v>
      </c>
      <c r="C2631" s="125">
        <f t="shared" si="168"/>
        <v>5.4146120645200302E-2</v>
      </c>
      <c r="D2631" s="128">
        <f t="shared" si="169"/>
        <v>54146.120645200303</v>
      </c>
      <c r="E2631" s="128">
        <f t="shared" ca="1" si="170"/>
        <v>194251.87393978122</v>
      </c>
      <c r="F2631" s="124">
        <f t="shared" ca="1" si="171"/>
        <v>-0.21967031855243169</v>
      </c>
      <c r="G2631" s="128"/>
      <c r="H2631" s="128"/>
      <c r="I2631" s="124"/>
      <c r="J2631" s="125"/>
      <c r="K2631" s="128"/>
    </row>
    <row r="2632" spans="1:11" x14ac:dyDescent="0.3">
      <c r="A2632" s="73">
        <v>40025</v>
      </c>
      <c r="B2632" s="130">
        <v>987.47997999999995</v>
      </c>
      <c r="C2632" s="125">
        <f t="shared" ref="C2632:C2695" si="172">B2632/B2642-1</f>
        <v>5.0086108540770224E-2</v>
      </c>
      <c r="D2632" s="128">
        <f t="shared" ref="D2632:D2695" si="173">C2632*$B$5</f>
        <v>50086.108540770227</v>
      </c>
      <c r="E2632" s="128">
        <f t="shared" ref="E2632:E2695" ca="1" si="174">ABS(_xlfn.PERCENTILE.INC(OFFSET(D2632,0,0,Window),1-VaRLevel))</f>
        <v>194251.87393978122</v>
      </c>
      <c r="F2632" s="124">
        <f t="shared" ca="1" si="171"/>
        <v>-0.209389859093283</v>
      </c>
      <c r="G2632" s="128"/>
      <c r="H2632" s="128"/>
      <c r="I2632" s="124"/>
      <c r="J2632" s="125"/>
      <c r="K2632" s="128"/>
    </row>
    <row r="2633" spans="1:11" x14ac:dyDescent="0.3">
      <c r="A2633" s="73">
        <v>40024</v>
      </c>
      <c r="B2633" s="130">
        <v>986.75</v>
      </c>
      <c r="C2633" s="125">
        <f t="shared" si="172"/>
        <v>4.890831737683432E-2</v>
      </c>
      <c r="D2633" s="128">
        <f t="shared" si="173"/>
        <v>48908.317376834319</v>
      </c>
      <c r="E2633" s="128">
        <f t="shared" ca="1" si="174"/>
        <v>194251.87393978122</v>
      </c>
      <c r="F2633" s="124">
        <f t="shared" ref="F2633:F2696" ca="1" si="175">B2633/OFFSET(B2633,250,0)-1</f>
        <v>-0.2170577446767803</v>
      </c>
      <c r="G2633" s="128"/>
      <c r="H2633" s="128"/>
      <c r="I2633" s="124"/>
      <c r="J2633" s="125"/>
      <c r="K2633" s="128"/>
    </row>
    <row r="2634" spans="1:11" x14ac:dyDescent="0.3">
      <c r="A2634" s="73">
        <v>40023</v>
      </c>
      <c r="B2634" s="130">
        <v>975.15002400000003</v>
      </c>
      <c r="C2634" s="125">
        <f t="shared" si="172"/>
        <v>4.5535479820247415E-2</v>
      </c>
      <c r="D2634" s="128">
        <f t="shared" si="173"/>
        <v>45535.479820247412</v>
      </c>
      <c r="E2634" s="128">
        <f t="shared" ca="1" si="174"/>
        <v>194251.87393978122</v>
      </c>
      <c r="F2634" s="124">
        <f t="shared" ca="1" si="175"/>
        <v>-0.23057802699041319</v>
      </c>
      <c r="G2634" s="128"/>
      <c r="H2634" s="128"/>
      <c r="I2634" s="124"/>
      <c r="J2634" s="125"/>
      <c r="K2634" s="128"/>
    </row>
    <row r="2635" spans="1:11" x14ac:dyDescent="0.3">
      <c r="A2635" s="73">
        <v>40022</v>
      </c>
      <c r="B2635" s="130">
        <v>979.61999500000002</v>
      </c>
      <c r="C2635" s="125">
        <f t="shared" si="172"/>
        <v>8.1449224808874732E-2</v>
      </c>
      <c r="D2635" s="128">
        <f t="shared" si="173"/>
        <v>81449.224808874729</v>
      </c>
      <c r="E2635" s="128">
        <f t="shared" ca="1" si="174"/>
        <v>194251.87393978122</v>
      </c>
      <c r="F2635" s="124">
        <f t="shared" ca="1" si="175"/>
        <v>-0.23721054352537219</v>
      </c>
      <c r="G2635" s="128"/>
      <c r="H2635" s="128"/>
      <c r="I2635" s="124"/>
      <c r="J2635" s="125"/>
      <c r="K2635" s="128"/>
    </row>
    <row r="2636" spans="1:11" x14ac:dyDescent="0.3">
      <c r="A2636" s="73">
        <v>40021</v>
      </c>
      <c r="B2636" s="130">
        <v>982.17999299999997</v>
      </c>
      <c r="C2636" s="125">
        <f t="shared" si="172"/>
        <v>9.0039405227759772E-2</v>
      </c>
      <c r="D2636" s="128">
        <f t="shared" si="173"/>
        <v>90039.405227759766</v>
      </c>
      <c r="E2636" s="128">
        <f t="shared" ca="1" si="174"/>
        <v>194251.87393978122</v>
      </c>
      <c r="F2636" s="124">
        <f t="shared" ca="1" si="175"/>
        <v>-0.22246672648897214</v>
      </c>
      <c r="G2636" s="128"/>
      <c r="H2636" s="128"/>
      <c r="I2636" s="124"/>
      <c r="J2636" s="125"/>
      <c r="K2636" s="128"/>
    </row>
    <row r="2637" spans="1:11" x14ac:dyDescent="0.3">
      <c r="A2637" s="73">
        <v>40018</v>
      </c>
      <c r="B2637" s="130">
        <v>979.26000999999997</v>
      </c>
      <c r="C2637" s="125">
        <f t="shared" si="172"/>
        <v>0.1138966983614671</v>
      </c>
      <c r="D2637" s="128">
        <f t="shared" si="173"/>
        <v>113896.69836146709</v>
      </c>
      <c r="E2637" s="128">
        <f t="shared" ca="1" si="174"/>
        <v>194251.87393978122</v>
      </c>
      <c r="F2637" s="124">
        <f t="shared" ca="1" si="175"/>
        <v>-0.20667221824360693</v>
      </c>
      <c r="G2637" s="128"/>
      <c r="H2637" s="128"/>
      <c r="I2637" s="124"/>
      <c r="J2637" s="125"/>
      <c r="K2637" s="128"/>
    </row>
    <row r="2638" spans="1:11" x14ac:dyDescent="0.3">
      <c r="A2638" s="73">
        <v>40017</v>
      </c>
      <c r="B2638" s="130">
        <v>976.28997800000002</v>
      </c>
      <c r="C2638" s="125">
        <f t="shared" si="172"/>
        <v>0.10605200723066588</v>
      </c>
      <c r="D2638" s="128">
        <f t="shared" si="173"/>
        <v>106052.00723066588</v>
      </c>
      <c r="E2638" s="128">
        <f t="shared" ca="1" si="174"/>
        <v>194251.87393978122</v>
      </c>
      <c r="F2638" s="124">
        <f t="shared" ca="1" si="175"/>
        <v>-0.22378675563075023</v>
      </c>
      <c r="G2638" s="128"/>
      <c r="H2638" s="128"/>
      <c r="I2638" s="124"/>
      <c r="J2638" s="125"/>
      <c r="K2638" s="128"/>
    </row>
    <row r="2639" spans="1:11" x14ac:dyDescent="0.3">
      <c r="A2639" s="73">
        <v>40016</v>
      </c>
      <c r="B2639" s="130">
        <v>954.07000700000003</v>
      </c>
      <c r="C2639" s="125">
        <f t="shared" si="172"/>
        <v>8.4712821375944491E-2</v>
      </c>
      <c r="D2639" s="128">
        <f t="shared" si="173"/>
        <v>84712.821375944492</v>
      </c>
      <c r="E2639" s="128">
        <f t="shared" ca="1" si="174"/>
        <v>194251.87393978122</v>
      </c>
      <c r="F2639" s="124">
        <f t="shared" ca="1" si="175"/>
        <v>-0.23829180920898285</v>
      </c>
      <c r="G2639" s="128"/>
      <c r="H2639" s="128"/>
      <c r="I2639" s="124"/>
      <c r="J2639" s="125"/>
      <c r="K2639" s="128"/>
    </row>
    <row r="2640" spans="1:11" x14ac:dyDescent="0.3">
      <c r="A2640" s="73">
        <v>40015</v>
      </c>
      <c r="B2640" s="130">
        <v>954.580017</v>
      </c>
      <c r="C2640" s="125">
        <f t="shared" si="172"/>
        <v>8.3481817394444269E-2</v>
      </c>
      <c r="D2640" s="128">
        <f t="shared" si="173"/>
        <v>83481.817394444268</v>
      </c>
      <c r="E2640" s="128">
        <f t="shared" ca="1" si="174"/>
        <v>194251.87393978122</v>
      </c>
      <c r="F2640" s="124">
        <f t="shared" ca="1" si="175"/>
        <v>-0.25550810650135969</v>
      </c>
      <c r="G2640" s="128"/>
      <c r="H2640" s="128"/>
      <c r="I2640" s="124"/>
      <c r="J2640" s="125"/>
      <c r="K2640" s="128"/>
    </row>
    <row r="2641" spans="1:11" x14ac:dyDescent="0.3">
      <c r="A2641" s="73">
        <v>40014</v>
      </c>
      <c r="B2641" s="130">
        <v>951.13000499999998</v>
      </c>
      <c r="C2641" s="125">
        <f t="shared" si="172"/>
        <v>5.8316311744673666E-2</v>
      </c>
      <c r="D2641" s="128">
        <f t="shared" si="173"/>
        <v>58316.311744673665</v>
      </c>
      <c r="E2641" s="128">
        <f t="shared" ca="1" si="174"/>
        <v>194251.87393978122</v>
      </c>
      <c r="F2641" s="124">
        <f t="shared" ca="1" si="175"/>
        <v>-0.25518402114330463</v>
      </c>
      <c r="G2641" s="128"/>
      <c r="H2641" s="128"/>
      <c r="I2641" s="124"/>
      <c r="J2641" s="125"/>
      <c r="K2641" s="128"/>
    </row>
    <row r="2642" spans="1:11" x14ac:dyDescent="0.3">
      <c r="A2642" s="73">
        <v>40011</v>
      </c>
      <c r="B2642" s="130">
        <v>940.38000499999998</v>
      </c>
      <c r="C2642" s="125">
        <f t="shared" si="172"/>
        <v>4.9039538200477573E-2</v>
      </c>
      <c r="D2642" s="128">
        <f t="shared" si="173"/>
        <v>49039.538200477575</v>
      </c>
      <c r="E2642" s="128">
        <f t="shared" ca="1" si="174"/>
        <v>194251.87393978122</v>
      </c>
      <c r="F2642" s="124">
        <f t="shared" ca="1" si="175"/>
        <v>-0.25366666269841276</v>
      </c>
      <c r="G2642" s="128"/>
      <c r="H2642" s="128"/>
      <c r="I2642" s="124"/>
      <c r="J2642" s="125"/>
      <c r="K2642" s="128"/>
    </row>
    <row r="2643" spans="1:11" x14ac:dyDescent="0.3">
      <c r="A2643" s="73">
        <v>40010</v>
      </c>
      <c r="B2643" s="130">
        <v>940.73999000000003</v>
      </c>
      <c r="C2643" s="125">
        <f t="shared" si="172"/>
        <v>1.8855634149712808E-2</v>
      </c>
      <c r="D2643" s="128">
        <f t="shared" si="173"/>
        <v>18855.634149712809</v>
      </c>
      <c r="E2643" s="128">
        <f t="shared" ca="1" si="174"/>
        <v>194251.87393978122</v>
      </c>
      <c r="F2643" s="124">
        <f t="shared" ca="1" si="175"/>
        <v>-0.2537837121995109</v>
      </c>
      <c r="G2643" s="128"/>
      <c r="H2643" s="128"/>
      <c r="I2643" s="124"/>
      <c r="J2643" s="125"/>
      <c r="K2643" s="128"/>
    </row>
    <row r="2644" spans="1:11" x14ac:dyDescent="0.3">
      <c r="A2644" s="73">
        <v>40009</v>
      </c>
      <c r="B2644" s="130">
        <v>932.67999299999997</v>
      </c>
      <c r="C2644" s="125">
        <f t="shared" si="172"/>
        <v>1.453246518978446E-2</v>
      </c>
      <c r="D2644" s="128">
        <f t="shared" si="173"/>
        <v>14532.46518978446</v>
      </c>
      <c r="E2644" s="128">
        <f t="shared" ca="1" si="174"/>
        <v>194251.87393978122</v>
      </c>
      <c r="F2644" s="124">
        <f t="shared" ca="1" si="175"/>
        <v>-0.25996569683742832</v>
      </c>
      <c r="G2644" s="128"/>
      <c r="H2644" s="128"/>
      <c r="I2644" s="124"/>
      <c r="J2644" s="125"/>
      <c r="K2644" s="128"/>
    </row>
    <row r="2645" spans="1:11" x14ac:dyDescent="0.3">
      <c r="A2645" s="73">
        <v>40008</v>
      </c>
      <c r="B2645" s="130">
        <v>905.84002699999996</v>
      </c>
      <c r="C2645" s="125">
        <f t="shared" si="172"/>
        <v>-2.3068659837767513E-2</v>
      </c>
      <c r="D2645" s="128">
        <f t="shared" si="173"/>
        <v>-23068.659837767515</v>
      </c>
      <c r="E2645" s="128">
        <f t="shared" ca="1" si="174"/>
        <v>194251.87393978122</v>
      </c>
      <c r="F2645" s="124">
        <f t="shared" ca="1" si="175"/>
        <v>-0.27262796467641448</v>
      </c>
      <c r="G2645" s="128"/>
      <c r="H2645" s="128"/>
      <c r="I2645" s="124"/>
      <c r="J2645" s="125"/>
      <c r="K2645" s="128"/>
    </row>
    <row r="2646" spans="1:11" x14ac:dyDescent="0.3">
      <c r="A2646" s="73">
        <v>40007</v>
      </c>
      <c r="B2646" s="130">
        <v>901.04998799999998</v>
      </c>
      <c r="C2646" s="125">
        <f t="shared" si="172"/>
        <v>-1.9425438604624534E-2</v>
      </c>
      <c r="D2646" s="128">
        <f t="shared" si="173"/>
        <v>-19425.438604624534</v>
      </c>
      <c r="E2646" s="128">
        <f t="shared" ca="1" si="174"/>
        <v>194251.87393978122</v>
      </c>
      <c r="F2646" s="124">
        <f t="shared" ca="1" si="175"/>
        <v>-0.25834015459287907</v>
      </c>
      <c r="G2646" s="128"/>
      <c r="H2646" s="128"/>
      <c r="I2646" s="124"/>
      <c r="J2646" s="125"/>
      <c r="K2646" s="128"/>
    </row>
    <row r="2647" spans="1:11" x14ac:dyDescent="0.3">
      <c r="A2647" s="73">
        <v>40004</v>
      </c>
      <c r="B2647" s="130">
        <v>879.13000499999998</v>
      </c>
      <c r="C2647" s="125">
        <f t="shared" si="172"/>
        <v>-4.4693895804512884E-2</v>
      </c>
      <c r="D2647" s="128">
        <f t="shared" si="173"/>
        <v>-44693.895804512882</v>
      </c>
      <c r="E2647" s="128">
        <f t="shared" ca="1" si="174"/>
        <v>194251.87393978122</v>
      </c>
      <c r="F2647" s="124">
        <f t="shared" ca="1" si="175"/>
        <v>-0.2842709680621367</v>
      </c>
      <c r="G2647" s="128"/>
      <c r="H2647" s="128"/>
      <c r="I2647" s="124"/>
      <c r="J2647" s="125"/>
      <c r="K2647" s="128"/>
    </row>
    <row r="2648" spans="1:11" x14ac:dyDescent="0.3">
      <c r="A2648" s="73">
        <v>40003</v>
      </c>
      <c r="B2648" s="130">
        <v>882.67999299999997</v>
      </c>
      <c r="C2648" s="125">
        <f t="shared" si="172"/>
        <v>-2.0267730325509548E-2</v>
      </c>
      <c r="D2648" s="128">
        <f t="shared" si="173"/>
        <v>-20267.730325509547</v>
      </c>
      <c r="E2648" s="128">
        <f t="shared" ca="1" si="174"/>
        <v>194251.87393978122</v>
      </c>
      <c r="F2648" s="124">
        <f t="shared" ca="1" si="175"/>
        <v>-0.28786839738818715</v>
      </c>
      <c r="G2648" s="128"/>
      <c r="H2648" s="128"/>
      <c r="I2648" s="124"/>
      <c r="J2648" s="125"/>
      <c r="K2648" s="128"/>
    </row>
    <row r="2649" spans="1:11" x14ac:dyDescent="0.3">
      <c r="A2649" s="73">
        <v>40002</v>
      </c>
      <c r="B2649" s="130">
        <v>879.55999799999995</v>
      </c>
      <c r="C2649" s="125">
        <f t="shared" si="172"/>
        <v>-1.7361164581240041E-2</v>
      </c>
      <c r="D2649" s="128">
        <f t="shared" si="173"/>
        <v>-17361.164581240042</v>
      </c>
      <c r="E2649" s="128">
        <f t="shared" ca="1" si="174"/>
        <v>194251.87393978122</v>
      </c>
      <c r="F2649" s="124">
        <f t="shared" ca="1" si="175"/>
        <v>-0.2982551420756292</v>
      </c>
      <c r="G2649" s="128"/>
      <c r="H2649" s="128"/>
      <c r="I2649" s="124"/>
      <c r="J2649" s="125"/>
      <c r="K2649" s="128"/>
    </row>
    <row r="2650" spans="1:11" x14ac:dyDescent="0.3">
      <c r="A2650" s="73">
        <v>40001</v>
      </c>
      <c r="B2650" s="130">
        <v>881.03002900000001</v>
      </c>
      <c r="C2650" s="125">
        <f t="shared" si="172"/>
        <v>-1.344838898130496E-2</v>
      </c>
      <c r="D2650" s="128">
        <f t="shared" si="173"/>
        <v>-13448.388981304959</v>
      </c>
      <c r="E2650" s="128">
        <f t="shared" ca="1" si="174"/>
        <v>194251.87393978122</v>
      </c>
      <c r="F2650" s="124">
        <f t="shared" ca="1" si="175"/>
        <v>-0.29216907763216193</v>
      </c>
      <c r="G2650" s="128"/>
      <c r="H2650" s="128"/>
      <c r="I2650" s="124"/>
      <c r="J2650" s="125"/>
      <c r="K2650" s="128"/>
    </row>
    <row r="2651" spans="1:11" x14ac:dyDescent="0.3">
      <c r="A2651" s="73">
        <v>40000</v>
      </c>
      <c r="B2651" s="130">
        <v>898.71997099999999</v>
      </c>
      <c r="C2651" s="125">
        <f t="shared" si="172"/>
        <v>-2.4434733441914269E-2</v>
      </c>
      <c r="D2651" s="128">
        <f t="shared" si="173"/>
        <v>-24434.733441914268</v>
      </c>
      <c r="E2651" s="128">
        <f t="shared" ca="1" si="174"/>
        <v>194251.87393978122</v>
      </c>
      <c r="F2651" s="124">
        <f t="shared" ca="1" si="175"/>
        <v>-0.29440213113425806</v>
      </c>
      <c r="G2651" s="128"/>
      <c r="H2651" s="128"/>
      <c r="I2651" s="124"/>
      <c r="J2651" s="125"/>
      <c r="K2651" s="128"/>
    </row>
    <row r="2652" spans="1:11" x14ac:dyDescent="0.3">
      <c r="A2652" s="73">
        <v>39996</v>
      </c>
      <c r="B2652" s="130">
        <v>896.419983</v>
      </c>
      <c r="C2652" s="125">
        <f t="shared" si="172"/>
        <v>-2.3901055260412751E-2</v>
      </c>
      <c r="D2652" s="128">
        <f t="shared" si="173"/>
        <v>-23901.055260412752</v>
      </c>
      <c r="E2652" s="128">
        <f t="shared" ca="1" si="174"/>
        <v>194251.87393978122</v>
      </c>
      <c r="F2652" s="124">
        <f t="shared" ca="1" si="175"/>
        <v>-0.28418687005052634</v>
      </c>
      <c r="G2652" s="128"/>
      <c r="H2652" s="128"/>
      <c r="I2652" s="124"/>
      <c r="J2652" s="125"/>
      <c r="K2652" s="128"/>
    </row>
    <row r="2653" spans="1:11" x14ac:dyDescent="0.3">
      <c r="A2653" s="73">
        <v>39995</v>
      </c>
      <c r="B2653" s="130">
        <v>923.330017</v>
      </c>
      <c r="C2653" s="125">
        <f t="shared" si="172"/>
        <v>1.3857314287906153E-2</v>
      </c>
      <c r="D2653" s="128">
        <f t="shared" si="173"/>
        <v>13857.314287906152</v>
      </c>
      <c r="E2653" s="128">
        <f t="shared" ca="1" si="174"/>
        <v>194251.87393978122</v>
      </c>
      <c r="F2653" s="124">
        <f t="shared" ca="1" si="175"/>
        <v>-0.26888114700043753</v>
      </c>
      <c r="G2653" s="128"/>
      <c r="H2653" s="128"/>
      <c r="I2653" s="124"/>
      <c r="J2653" s="125"/>
      <c r="K2653" s="128"/>
    </row>
    <row r="2654" spans="1:11" x14ac:dyDescent="0.3">
      <c r="A2654" s="73">
        <v>39994</v>
      </c>
      <c r="B2654" s="130">
        <v>919.32000700000003</v>
      </c>
      <c r="C2654" s="125">
        <f t="shared" si="172"/>
        <v>8.0595153719156265E-3</v>
      </c>
      <c r="D2654" s="128">
        <f t="shared" si="173"/>
        <v>8059.5153719156269</v>
      </c>
      <c r="E2654" s="128">
        <f t="shared" ca="1" si="174"/>
        <v>194251.87393978122</v>
      </c>
      <c r="F2654" s="124">
        <f t="shared" ca="1" si="175"/>
        <v>-0.27126007322499723</v>
      </c>
      <c r="G2654" s="128"/>
      <c r="H2654" s="128"/>
      <c r="I2654" s="124"/>
      <c r="J2654" s="125"/>
      <c r="K2654" s="128"/>
    </row>
    <row r="2655" spans="1:11" x14ac:dyDescent="0.3">
      <c r="A2655" s="73">
        <v>39993</v>
      </c>
      <c r="B2655" s="130">
        <v>927.22997999999995</v>
      </c>
      <c r="C2655" s="125">
        <f t="shared" si="172"/>
        <v>3.7998626317454764E-3</v>
      </c>
      <c r="D2655" s="128">
        <f t="shared" si="173"/>
        <v>3799.8626317454764</v>
      </c>
      <c r="E2655" s="128">
        <f t="shared" ca="1" si="174"/>
        <v>194251.87393978122</v>
      </c>
      <c r="F2655" s="124">
        <f t="shared" ca="1" si="175"/>
        <v>-0.27836972592277232</v>
      </c>
      <c r="G2655" s="128"/>
      <c r="H2655" s="128"/>
      <c r="I2655" s="124"/>
      <c r="J2655" s="125"/>
      <c r="K2655" s="128"/>
    </row>
    <row r="2656" spans="1:11" x14ac:dyDescent="0.3">
      <c r="A2656" s="73">
        <v>39990</v>
      </c>
      <c r="B2656" s="130">
        <v>918.90002400000003</v>
      </c>
      <c r="C2656" s="125">
        <f t="shared" si="172"/>
        <v>-2.8862511878995911E-2</v>
      </c>
      <c r="D2656" s="128">
        <f t="shared" si="173"/>
        <v>-28862.511878995912</v>
      </c>
      <c r="E2656" s="128">
        <f t="shared" ca="1" si="174"/>
        <v>194251.87393978122</v>
      </c>
      <c r="F2656" s="124">
        <f t="shared" ca="1" si="175"/>
        <v>-0.28210935625</v>
      </c>
      <c r="G2656" s="128"/>
      <c r="H2656" s="128"/>
      <c r="I2656" s="124"/>
      <c r="J2656" s="125"/>
      <c r="K2656" s="128"/>
    </row>
    <row r="2657" spans="1:11" x14ac:dyDescent="0.3">
      <c r="A2657" s="73">
        <v>39989</v>
      </c>
      <c r="B2657" s="130">
        <v>920.26000999999997</v>
      </c>
      <c r="C2657" s="125">
        <f t="shared" si="172"/>
        <v>-2.6066531140134797E-2</v>
      </c>
      <c r="D2657" s="128">
        <f t="shared" si="173"/>
        <v>-26066.531140134797</v>
      </c>
      <c r="E2657" s="128">
        <f t="shared" ca="1" si="174"/>
        <v>194251.87393978122</v>
      </c>
      <c r="F2657" s="124">
        <f t="shared" ca="1" si="175"/>
        <v>-0.28013579186104376</v>
      </c>
      <c r="G2657" s="128"/>
      <c r="H2657" s="128"/>
      <c r="I2657" s="124"/>
      <c r="J2657" s="125"/>
      <c r="K2657" s="128"/>
    </row>
    <row r="2658" spans="1:11" x14ac:dyDescent="0.3">
      <c r="A2658" s="73">
        <v>39988</v>
      </c>
      <c r="B2658" s="130">
        <v>900.94000200000005</v>
      </c>
      <c r="C2658" s="125">
        <f t="shared" si="172"/>
        <v>-4.0685748840485592E-2</v>
      </c>
      <c r="D2658" s="128">
        <f t="shared" si="173"/>
        <v>-40685.74884048559</v>
      </c>
      <c r="E2658" s="128">
        <f t="shared" ca="1" si="174"/>
        <v>194251.87393978122</v>
      </c>
      <c r="F2658" s="124">
        <f t="shared" ca="1" si="175"/>
        <v>-0.29786853824662363</v>
      </c>
      <c r="G2658" s="128"/>
      <c r="H2658" s="128"/>
      <c r="I2658" s="124"/>
      <c r="J2658" s="125"/>
      <c r="K2658" s="128"/>
    </row>
    <row r="2659" spans="1:11" x14ac:dyDescent="0.3">
      <c r="A2659" s="73">
        <v>39987</v>
      </c>
      <c r="B2659" s="130">
        <v>895.09997599999997</v>
      </c>
      <c r="C2659" s="125">
        <f t="shared" si="172"/>
        <v>-5.0221255002014797E-2</v>
      </c>
      <c r="D2659" s="128">
        <f t="shared" si="173"/>
        <v>-50221.255002014797</v>
      </c>
      <c r="E2659" s="128">
        <f t="shared" ca="1" si="174"/>
        <v>194251.87393978122</v>
      </c>
      <c r="F2659" s="124">
        <f t="shared" ca="1" si="175"/>
        <v>-0.3229044565037249</v>
      </c>
      <c r="G2659" s="128"/>
      <c r="H2659" s="128"/>
      <c r="I2659" s="124"/>
      <c r="J2659" s="125"/>
      <c r="K2659" s="128"/>
    </row>
    <row r="2660" spans="1:11" x14ac:dyDescent="0.3">
      <c r="A2660" s="73">
        <v>39986</v>
      </c>
      <c r="B2660" s="130">
        <v>893.03997800000002</v>
      </c>
      <c r="C2660" s="125">
        <f t="shared" si="172"/>
        <v>-4.9087501611780326E-2</v>
      </c>
      <c r="D2660" s="128">
        <f t="shared" si="173"/>
        <v>-49087.501611780324</v>
      </c>
      <c r="E2660" s="128">
        <f t="shared" ca="1" si="174"/>
        <v>194251.87393978122</v>
      </c>
      <c r="F2660" s="124">
        <f t="shared" ca="1" si="175"/>
        <v>-0.32051529609135232</v>
      </c>
      <c r="G2660" s="128"/>
      <c r="H2660" s="128"/>
      <c r="I2660" s="124"/>
      <c r="J2660" s="125"/>
      <c r="K2660" s="128"/>
    </row>
    <row r="2661" spans="1:11" x14ac:dyDescent="0.3">
      <c r="A2661" s="73">
        <v>39983</v>
      </c>
      <c r="B2661" s="130">
        <v>921.22997999999995</v>
      </c>
      <c r="C2661" s="125">
        <f t="shared" si="172"/>
        <v>-2.0061958385183432E-2</v>
      </c>
      <c r="D2661" s="128">
        <f t="shared" si="173"/>
        <v>-20061.958385183432</v>
      </c>
      <c r="E2661" s="128">
        <f t="shared" ca="1" si="174"/>
        <v>194251.87393978122</v>
      </c>
      <c r="F2661" s="124">
        <f t="shared" ca="1" si="175"/>
        <v>-0.30103946889226108</v>
      </c>
      <c r="G2661" s="128"/>
      <c r="H2661" s="128"/>
      <c r="I2661" s="124"/>
      <c r="J2661" s="125"/>
      <c r="K2661" s="128"/>
    </row>
    <row r="2662" spans="1:11" x14ac:dyDescent="0.3">
      <c r="A2662" s="73">
        <v>39982</v>
      </c>
      <c r="B2662" s="130">
        <v>918.36999500000002</v>
      </c>
      <c r="C2662" s="125">
        <f t="shared" si="172"/>
        <v>-2.5560794556440003E-2</v>
      </c>
      <c r="D2662" s="128">
        <f t="shared" si="173"/>
        <v>-25560.794556440003</v>
      </c>
      <c r="E2662" s="128">
        <f t="shared" ca="1" si="174"/>
        <v>194251.87393978122</v>
      </c>
      <c r="F2662" s="124">
        <f t="shared" ca="1" si="175"/>
        <v>-0.3031724314862615</v>
      </c>
      <c r="G2662" s="128"/>
      <c r="H2662" s="128"/>
      <c r="I2662" s="124"/>
      <c r="J2662" s="125"/>
      <c r="K2662" s="128"/>
    </row>
    <row r="2663" spans="1:11" x14ac:dyDescent="0.3">
      <c r="A2663" s="73">
        <v>39981</v>
      </c>
      <c r="B2663" s="130">
        <v>910.71002199999998</v>
      </c>
      <c r="C2663" s="125">
        <f t="shared" si="172"/>
        <v>-2.2591641381990657E-2</v>
      </c>
      <c r="D2663" s="128">
        <f t="shared" si="173"/>
        <v>-22591.641381990656</v>
      </c>
      <c r="E2663" s="128">
        <f t="shared" ca="1" si="174"/>
        <v>194251.87393978122</v>
      </c>
      <c r="F2663" s="124">
        <f t="shared" ca="1" si="175"/>
        <v>-0.32179795518353782</v>
      </c>
      <c r="G2663" s="128"/>
      <c r="H2663" s="128"/>
      <c r="I2663" s="124"/>
      <c r="J2663" s="125"/>
      <c r="K2663" s="128"/>
    </row>
    <row r="2664" spans="1:11" x14ac:dyDescent="0.3">
      <c r="A2664" s="73">
        <v>39980</v>
      </c>
      <c r="B2664" s="130">
        <v>911.96997099999999</v>
      </c>
      <c r="C2664" s="125">
        <f t="shared" si="172"/>
        <v>-3.468681261179607E-2</v>
      </c>
      <c r="D2664" s="128">
        <f t="shared" si="173"/>
        <v>-34686.812611796071</v>
      </c>
      <c r="E2664" s="128">
        <f t="shared" ca="1" si="174"/>
        <v>194251.87393978122</v>
      </c>
      <c r="F2664" s="124">
        <f t="shared" ca="1" si="175"/>
        <v>-0.31831132165227649</v>
      </c>
      <c r="G2664" s="128"/>
      <c r="H2664" s="128"/>
      <c r="I2664" s="124"/>
      <c r="J2664" s="125"/>
      <c r="K2664" s="128"/>
    </row>
    <row r="2665" spans="1:11" x14ac:dyDescent="0.3">
      <c r="A2665" s="73">
        <v>39979</v>
      </c>
      <c r="B2665" s="130">
        <v>923.71997099999999</v>
      </c>
      <c r="C2665" s="125">
        <f t="shared" si="172"/>
        <v>-2.0310354663476193E-2</v>
      </c>
      <c r="D2665" s="128">
        <f t="shared" si="173"/>
        <v>-20310.354663476195</v>
      </c>
      <c r="E2665" s="128">
        <f t="shared" ca="1" si="174"/>
        <v>194251.87393978122</v>
      </c>
      <c r="F2665" s="124">
        <f t="shared" ca="1" si="175"/>
        <v>-0.316234050560252</v>
      </c>
      <c r="G2665" s="128"/>
      <c r="H2665" s="128"/>
      <c r="I2665" s="124"/>
      <c r="J2665" s="125"/>
      <c r="K2665" s="128"/>
    </row>
    <row r="2666" spans="1:11" x14ac:dyDescent="0.3">
      <c r="A2666" s="73">
        <v>39976</v>
      </c>
      <c r="B2666" s="130">
        <v>946.21002199999998</v>
      </c>
      <c r="C2666" s="125">
        <f t="shared" si="172"/>
        <v>2.9451450876067042E-2</v>
      </c>
      <c r="D2666" s="128">
        <f t="shared" si="173"/>
        <v>29451.450876067043</v>
      </c>
      <c r="E2666" s="128">
        <f t="shared" ca="1" si="174"/>
        <v>194251.87393978122</v>
      </c>
      <c r="F2666" s="124">
        <f t="shared" ca="1" si="175"/>
        <v>-0.30432895763308598</v>
      </c>
      <c r="G2666" s="128"/>
      <c r="H2666" s="128"/>
      <c r="I2666" s="124"/>
      <c r="J2666" s="125"/>
      <c r="K2666" s="128"/>
    </row>
    <row r="2667" spans="1:11" x14ac:dyDescent="0.3">
      <c r="A2667" s="73">
        <v>39975</v>
      </c>
      <c r="B2667" s="130">
        <v>944.89001499999995</v>
      </c>
      <c r="C2667" s="125">
        <f t="shared" si="172"/>
        <v>4.1970377343607534E-2</v>
      </c>
      <c r="D2667" s="128">
        <f t="shared" si="173"/>
        <v>41970.377343607535</v>
      </c>
      <c r="E2667" s="128">
        <f t="shared" ca="1" si="174"/>
        <v>194251.87393978122</v>
      </c>
      <c r="F2667" s="124">
        <f t="shared" ca="1" si="175"/>
        <v>-0.30524327047781685</v>
      </c>
      <c r="G2667" s="128"/>
      <c r="H2667" s="128"/>
      <c r="I2667" s="124"/>
      <c r="J2667" s="125"/>
      <c r="K2667" s="128"/>
    </row>
    <row r="2668" spans="1:11" x14ac:dyDescent="0.3">
      <c r="A2668" s="73">
        <v>39974</v>
      </c>
      <c r="B2668" s="130">
        <v>939.15002400000003</v>
      </c>
      <c r="C2668" s="125">
        <f t="shared" si="172"/>
        <v>5.1609103647255905E-2</v>
      </c>
      <c r="D2668" s="128">
        <f t="shared" si="173"/>
        <v>51609.103647255906</v>
      </c>
      <c r="E2668" s="128">
        <f t="shared" ca="1" si="174"/>
        <v>194251.87393978122</v>
      </c>
      <c r="F2668" s="124">
        <f t="shared" ca="1" si="175"/>
        <v>-0.29907377021305714</v>
      </c>
      <c r="G2668" s="128"/>
      <c r="H2668" s="128"/>
      <c r="I2668" s="124"/>
      <c r="J2668" s="125"/>
      <c r="K2668" s="128"/>
    </row>
    <row r="2669" spans="1:11" x14ac:dyDescent="0.3">
      <c r="A2669" s="73">
        <v>39973</v>
      </c>
      <c r="B2669" s="130">
        <v>942.42999299999997</v>
      </c>
      <c r="C2669" s="125">
        <f t="shared" si="172"/>
        <v>3.5261910955969311E-2</v>
      </c>
      <c r="D2669" s="128">
        <f t="shared" si="173"/>
        <v>35261.91095596931</v>
      </c>
      <c r="E2669" s="128">
        <f t="shared" ca="1" si="174"/>
        <v>194251.87393978122</v>
      </c>
      <c r="F2669" s="124">
        <f t="shared" ca="1" si="175"/>
        <v>-0.29431893907344076</v>
      </c>
      <c r="G2669" s="128"/>
      <c r="H2669" s="128"/>
      <c r="I2669" s="124"/>
      <c r="J2669" s="125"/>
      <c r="K2669" s="128"/>
    </row>
    <row r="2670" spans="1:11" x14ac:dyDescent="0.3">
      <c r="A2670" s="73">
        <v>39972</v>
      </c>
      <c r="B2670" s="130">
        <v>939.14001499999995</v>
      </c>
      <c r="C2670" s="125">
        <f t="shared" si="172"/>
        <v>5.8782429537767689E-2</v>
      </c>
      <c r="D2670" s="128">
        <f t="shared" si="173"/>
        <v>58782.42953776769</v>
      </c>
      <c r="E2670" s="128">
        <f t="shared" ca="1" si="174"/>
        <v>194251.87393978122</v>
      </c>
      <c r="F2670" s="124">
        <f t="shared" ca="1" si="175"/>
        <v>-0.3086628369387735</v>
      </c>
      <c r="G2670" s="128"/>
      <c r="H2670" s="128"/>
      <c r="I2670" s="124"/>
      <c r="J2670" s="125"/>
      <c r="K2670" s="128"/>
    </row>
    <row r="2671" spans="1:11" x14ac:dyDescent="0.3">
      <c r="A2671" s="73">
        <v>39969</v>
      </c>
      <c r="B2671" s="130">
        <v>940.09002699999996</v>
      </c>
      <c r="C2671" s="125">
        <f t="shared" si="172"/>
        <v>5.8266645288875818E-2</v>
      </c>
      <c r="D2671" s="128">
        <f t="shared" si="173"/>
        <v>58266.645288875821</v>
      </c>
      <c r="E2671" s="128">
        <f t="shared" ca="1" si="174"/>
        <v>194251.87393978122</v>
      </c>
      <c r="F2671" s="124">
        <f t="shared" ca="1" si="175"/>
        <v>-0.30965073133554566</v>
      </c>
      <c r="G2671" s="128"/>
      <c r="H2671" s="128"/>
      <c r="I2671" s="124"/>
      <c r="J2671" s="125"/>
      <c r="K2671" s="128"/>
    </row>
    <row r="2672" spans="1:11" x14ac:dyDescent="0.3">
      <c r="A2672" s="73">
        <v>39968</v>
      </c>
      <c r="B2672" s="130">
        <v>942.46002199999998</v>
      </c>
      <c r="C2672" s="125">
        <f t="shared" si="172"/>
        <v>4.3155890346686432E-2</v>
      </c>
      <c r="D2672" s="128">
        <f t="shared" si="173"/>
        <v>43155.890346686429</v>
      </c>
      <c r="E2672" s="128">
        <f t="shared" ca="1" si="174"/>
        <v>194251.87393978122</v>
      </c>
      <c r="F2672" s="124">
        <f t="shared" ca="1" si="175"/>
        <v>-0.30736103668937886</v>
      </c>
      <c r="G2672" s="128"/>
      <c r="H2672" s="128"/>
      <c r="I2672" s="124"/>
      <c r="J2672" s="125"/>
      <c r="K2672" s="128"/>
    </row>
    <row r="2673" spans="1:11" x14ac:dyDescent="0.3">
      <c r="A2673" s="73">
        <v>39967</v>
      </c>
      <c r="B2673" s="130">
        <v>931.76000999999997</v>
      </c>
      <c r="C2673" s="125">
        <f t="shared" si="172"/>
        <v>2.6020509034937023E-2</v>
      </c>
      <c r="D2673" s="128">
        <f t="shared" si="173"/>
        <v>26020.509034937022</v>
      </c>
      <c r="E2673" s="128">
        <f t="shared" ca="1" si="174"/>
        <v>194251.87393978122</v>
      </c>
      <c r="F2673" s="124">
        <f t="shared" ca="1" si="175"/>
        <v>-0.33637692569177069</v>
      </c>
      <c r="G2673" s="128"/>
      <c r="H2673" s="128"/>
      <c r="I2673" s="124"/>
      <c r="J2673" s="125"/>
      <c r="K2673" s="128"/>
    </row>
    <row r="2674" spans="1:11" x14ac:dyDescent="0.3">
      <c r="A2674" s="73">
        <v>39966</v>
      </c>
      <c r="B2674" s="130">
        <v>944.73999000000003</v>
      </c>
      <c r="C2674" s="125">
        <f t="shared" si="172"/>
        <v>3.8506740777667359E-2</v>
      </c>
      <c r="D2674" s="128">
        <f t="shared" si="173"/>
        <v>38506.740777667357</v>
      </c>
      <c r="E2674" s="128">
        <f t="shared" ca="1" si="174"/>
        <v>194251.87393978122</v>
      </c>
      <c r="F2674" s="124">
        <f t="shared" ca="1" si="175"/>
        <v>-0.3140139241843467</v>
      </c>
      <c r="G2674" s="128"/>
      <c r="H2674" s="128"/>
      <c r="I2674" s="124"/>
      <c r="J2674" s="125"/>
      <c r="K2674" s="128"/>
    </row>
    <row r="2675" spans="1:11" x14ac:dyDescent="0.3">
      <c r="A2675" s="73">
        <v>39965</v>
      </c>
      <c r="B2675" s="130">
        <v>942.86999500000002</v>
      </c>
      <c r="C2675" s="125">
        <f t="shared" si="172"/>
        <v>6.7948067302758819E-2</v>
      </c>
      <c r="D2675" s="128">
        <f t="shared" si="173"/>
        <v>67948.06730275882</v>
      </c>
      <c r="E2675" s="128">
        <f t="shared" ca="1" si="174"/>
        <v>194251.87393978122</v>
      </c>
      <c r="F2675" s="124">
        <f t="shared" ca="1" si="175"/>
        <v>-0.31559541351265563</v>
      </c>
      <c r="G2675" s="128"/>
      <c r="H2675" s="128"/>
      <c r="I2675" s="124"/>
      <c r="J2675" s="125"/>
      <c r="K2675" s="128"/>
    </row>
    <row r="2676" spans="1:11" x14ac:dyDescent="0.3">
      <c r="A2676" s="73">
        <v>39962</v>
      </c>
      <c r="B2676" s="130">
        <v>919.14001499999995</v>
      </c>
      <c r="C2676" s="125">
        <f t="shared" si="172"/>
        <v>2.9191449489580634E-2</v>
      </c>
      <c r="D2676" s="128">
        <f t="shared" si="173"/>
        <v>29191.449489580635</v>
      </c>
      <c r="E2676" s="128">
        <f t="shared" ca="1" si="174"/>
        <v>194251.87393978122</v>
      </c>
      <c r="F2676" s="124">
        <f t="shared" ca="1" si="175"/>
        <v>-0.33668190419507982</v>
      </c>
      <c r="G2676" s="128"/>
      <c r="H2676" s="128"/>
      <c r="I2676" s="124"/>
      <c r="J2676" s="125"/>
      <c r="K2676" s="128"/>
    </row>
    <row r="2677" spans="1:11" x14ac:dyDescent="0.3">
      <c r="A2677" s="73">
        <v>39961</v>
      </c>
      <c r="B2677" s="130">
        <v>906.830017</v>
      </c>
      <c r="C2677" s="125">
        <f t="shared" si="172"/>
        <v>2.5918674134104203E-2</v>
      </c>
      <c r="D2677" s="128">
        <f t="shared" si="173"/>
        <v>25918.674134104203</v>
      </c>
      <c r="E2677" s="128">
        <f t="shared" ca="1" si="174"/>
        <v>194251.87393978122</v>
      </c>
      <c r="F2677" s="124">
        <f t="shared" ca="1" si="175"/>
        <v>-0.35244004215841396</v>
      </c>
      <c r="G2677" s="128"/>
      <c r="H2677" s="128"/>
      <c r="I2677" s="124"/>
      <c r="J2677" s="125"/>
      <c r="K2677" s="128"/>
    </row>
    <row r="2678" spans="1:11" x14ac:dyDescent="0.3">
      <c r="A2678" s="73">
        <v>39960</v>
      </c>
      <c r="B2678" s="130">
        <v>893.05999799999995</v>
      </c>
      <c r="C2678" s="125">
        <f t="shared" si="172"/>
        <v>-1.6832694890719146E-2</v>
      </c>
      <c r="D2678" s="128">
        <f t="shared" si="173"/>
        <v>-16832.694890719147</v>
      </c>
      <c r="E2678" s="128">
        <f t="shared" ca="1" si="174"/>
        <v>194251.87393978122</v>
      </c>
      <c r="F2678" s="124">
        <f t="shared" ca="1" si="175"/>
        <v>-0.36130620084028575</v>
      </c>
      <c r="G2678" s="128"/>
      <c r="H2678" s="128"/>
      <c r="I2678" s="124"/>
      <c r="J2678" s="125"/>
      <c r="K2678" s="128"/>
    </row>
    <row r="2679" spans="1:11" x14ac:dyDescent="0.3">
      <c r="A2679" s="73">
        <v>39959</v>
      </c>
      <c r="B2679" s="130">
        <v>910.330017</v>
      </c>
      <c r="C2679" s="125">
        <f t="shared" si="172"/>
        <v>1.1988331045580392E-3</v>
      </c>
      <c r="D2679" s="128">
        <f t="shared" si="173"/>
        <v>1198.8331045580392</v>
      </c>
      <c r="E2679" s="128">
        <f t="shared" ca="1" si="174"/>
        <v>194251.87393978122</v>
      </c>
      <c r="F2679" s="124">
        <f t="shared" ca="1" si="175"/>
        <v>-0.34548183885017869</v>
      </c>
      <c r="G2679" s="128"/>
      <c r="H2679" s="128"/>
      <c r="I2679" s="124"/>
      <c r="J2679" s="125"/>
      <c r="K2679" s="128"/>
    </row>
    <row r="2680" spans="1:11" x14ac:dyDescent="0.3">
      <c r="A2680" s="73">
        <v>39955</v>
      </c>
      <c r="B2680" s="130">
        <v>887</v>
      </c>
      <c r="C2680" s="125">
        <f t="shared" si="172"/>
        <v>-4.5446209128982229E-2</v>
      </c>
      <c r="D2680" s="128">
        <f t="shared" si="173"/>
        <v>-45446.209128982227</v>
      </c>
      <c r="E2680" s="128">
        <f t="shared" ca="1" si="174"/>
        <v>194251.87393978122</v>
      </c>
      <c r="F2680" s="124">
        <f t="shared" ca="1" si="175"/>
        <v>-0.35972857735120067</v>
      </c>
      <c r="G2680" s="128"/>
      <c r="H2680" s="128"/>
      <c r="I2680" s="124"/>
      <c r="J2680" s="125"/>
      <c r="K2680" s="128"/>
    </row>
    <row r="2681" spans="1:11" x14ac:dyDescent="0.3">
      <c r="A2681" s="73">
        <v>39954</v>
      </c>
      <c r="B2681" s="130">
        <v>888.330017</v>
      </c>
      <c r="C2681" s="125">
        <f t="shared" si="172"/>
        <v>-2.1005298366656544E-2</v>
      </c>
      <c r="D2681" s="128">
        <f t="shared" si="173"/>
        <v>-21005.298366656545</v>
      </c>
      <c r="E2681" s="128">
        <f t="shared" ca="1" si="174"/>
        <v>194251.87393978122</v>
      </c>
      <c r="F2681" s="124">
        <f t="shared" ca="1" si="175"/>
        <v>-0.35437850607484433</v>
      </c>
      <c r="G2681" s="128"/>
      <c r="H2681" s="128"/>
      <c r="I2681" s="124"/>
      <c r="J2681" s="125"/>
      <c r="K2681" s="128"/>
    </row>
    <row r="2682" spans="1:11" x14ac:dyDescent="0.3">
      <c r="A2682" s="73">
        <v>39953</v>
      </c>
      <c r="B2682" s="130">
        <v>903.46997099999999</v>
      </c>
      <c r="C2682" s="125">
        <f t="shared" si="172"/>
        <v>-1.7465506827945121E-2</v>
      </c>
      <c r="D2682" s="128">
        <f t="shared" si="173"/>
        <v>-17465.506827945122</v>
      </c>
      <c r="E2682" s="128">
        <f t="shared" ca="1" si="174"/>
        <v>194251.87393978122</v>
      </c>
      <c r="F2682" s="124">
        <f t="shared" ca="1" si="175"/>
        <v>-0.35204935163279261</v>
      </c>
      <c r="G2682" s="128"/>
      <c r="H2682" s="128"/>
      <c r="I2682" s="124"/>
      <c r="J2682" s="125"/>
      <c r="K2682" s="128"/>
    </row>
    <row r="2683" spans="1:11" x14ac:dyDescent="0.3">
      <c r="A2683" s="73">
        <v>39952</v>
      </c>
      <c r="B2683" s="130">
        <v>908.13000499999998</v>
      </c>
      <c r="C2683" s="125">
        <f t="shared" si="172"/>
        <v>4.7909018117844315E-3</v>
      </c>
      <c r="D2683" s="128">
        <f t="shared" si="173"/>
        <v>4790.9018117844316</v>
      </c>
      <c r="E2683" s="128">
        <f t="shared" ca="1" si="174"/>
        <v>194251.87393978122</v>
      </c>
      <c r="F2683" s="124">
        <f t="shared" ca="1" si="175"/>
        <v>-0.347002588270093</v>
      </c>
      <c r="G2683" s="128"/>
      <c r="H2683" s="128"/>
      <c r="I2683" s="124"/>
      <c r="J2683" s="125"/>
      <c r="K2683" s="128"/>
    </row>
    <row r="2684" spans="1:11" x14ac:dyDescent="0.3">
      <c r="A2684" s="73">
        <v>39951</v>
      </c>
      <c r="B2684" s="130">
        <v>909.71002199999998</v>
      </c>
      <c r="C2684" s="125">
        <f t="shared" si="172"/>
        <v>2.7225783995699082E-3</v>
      </c>
      <c r="D2684" s="128">
        <f t="shared" si="173"/>
        <v>2722.578399569908</v>
      </c>
      <c r="E2684" s="128">
        <f t="shared" ca="1" si="174"/>
        <v>194251.87393978122</v>
      </c>
      <c r="F2684" s="124">
        <f t="shared" ca="1" si="175"/>
        <v>-0.35636761953245877</v>
      </c>
      <c r="G2684" s="128"/>
      <c r="H2684" s="128"/>
      <c r="I2684" s="124"/>
      <c r="J2684" s="125"/>
      <c r="K2684" s="128"/>
    </row>
    <row r="2685" spans="1:11" x14ac:dyDescent="0.3">
      <c r="A2685" s="73">
        <v>39948</v>
      </c>
      <c r="B2685" s="130">
        <v>882.88000499999998</v>
      </c>
      <c r="C2685" s="125">
        <f t="shared" si="172"/>
        <v>6.1081056589453731E-3</v>
      </c>
      <c r="D2685" s="128">
        <f t="shared" si="173"/>
        <v>6108.1056589453729</v>
      </c>
      <c r="E2685" s="128">
        <f t="shared" ca="1" si="174"/>
        <v>194251.87393978122</v>
      </c>
      <c r="F2685" s="124">
        <f t="shared" ca="1" si="175"/>
        <v>-0.38114297196489988</v>
      </c>
      <c r="G2685" s="128"/>
      <c r="H2685" s="128"/>
      <c r="I2685" s="124"/>
      <c r="J2685" s="125"/>
      <c r="K2685" s="128"/>
    </row>
    <row r="2686" spans="1:11" x14ac:dyDescent="0.3">
      <c r="A2686" s="73">
        <v>39947</v>
      </c>
      <c r="B2686" s="130">
        <v>893.07000700000003</v>
      </c>
      <c r="C2686" s="125">
        <f t="shared" si="172"/>
        <v>2.3212393357574745E-2</v>
      </c>
      <c r="D2686" s="128">
        <f t="shared" si="173"/>
        <v>23212.393357574747</v>
      </c>
      <c r="E2686" s="128">
        <f t="shared" ca="1" si="174"/>
        <v>194251.87393978122</v>
      </c>
      <c r="F2686" s="124">
        <f t="shared" ca="1" si="175"/>
        <v>-0.37343808746098439</v>
      </c>
      <c r="G2686" s="128"/>
      <c r="H2686" s="128"/>
      <c r="I2686" s="124"/>
      <c r="J2686" s="125"/>
      <c r="K2686" s="128"/>
    </row>
    <row r="2687" spans="1:11" x14ac:dyDescent="0.3">
      <c r="A2687" s="73">
        <v>39946</v>
      </c>
      <c r="B2687" s="130">
        <v>883.919983</v>
      </c>
      <c r="C2687" s="125">
        <f t="shared" si="172"/>
        <v>1.1766823661345294E-2</v>
      </c>
      <c r="D2687" s="128">
        <f t="shared" si="173"/>
        <v>11766.823661345294</v>
      </c>
      <c r="E2687" s="128">
        <f t="shared" ca="1" si="174"/>
        <v>194251.87393978122</v>
      </c>
      <c r="F2687" s="124">
        <f t="shared" ca="1" si="175"/>
        <v>-0.37908215505415011</v>
      </c>
      <c r="G2687" s="128"/>
      <c r="H2687" s="128"/>
      <c r="I2687" s="124"/>
      <c r="J2687" s="125"/>
      <c r="K2687" s="128"/>
    </row>
    <row r="2688" spans="1:11" x14ac:dyDescent="0.3">
      <c r="A2688" s="73">
        <v>39945</v>
      </c>
      <c r="B2688" s="130">
        <v>908.34997599999997</v>
      </c>
      <c r="C2688" s="125">
        <f t="shared" si="172"/>
        <v>6.2198892229957004E-2</v>
      </c>
      <c r="D2688" s="128">
        <f t="shared" si="173"/>
        <v>62198.892229957004</v>
      </c>
      <c r="E2688" s="128">
        <f t="shared" ca="1" si="174"/>
        <v>194251.87393978122</v>
      </c>
      <c r="F2688" s="124">
        <f t="shared" ca="1" si="175"/>
        <v>-0.35516735473734606</v>
      </c>
      <c r="G2688" s="128"/>
      <c r="H2688" s="128"/>
      <c r="I2688" s="124"/>
      <c r="J2688" s="125"/>
      <c r="K2688" s="128"/>
    </row>
    <row r="2689" spans="1:11" x14ac:dyDescent="0.3">
      <c r="A2689" s="73">
        <v>39944</v>
      </c>
      <c r="B2689" s="130">
        <v>909.23999000000003</v>
      </c>
      <c r="C2689" s="125">
        <f t="shared" si="172"/>
        <v>6.0325803077214246E-2</v>
      </c>
      <c r="D2689" s="128">
        <f t="shared" si="173"/>
        <v>60325.803077214245</v>
      </c>
      <c r="E2689" s="128">
        <f t="shared" ca="1" si="174"/>
        <v>194251.87393978122</v>
      </c>
      <c r="F2689" s="124">
        <f t="shared" ca="1" si="175"/>
        <v>-0.35195007645822429</v>
      </c>
      <c r="G2689" s="128"/>
      <c r="H2689" s="128"/>
      <c r="I2689" s="124"/>
      <c r="J2689" s="125"/>
      <c r="K2689" s="128"/>
    </row>
    <row r="2690" spans="1:11" x14ac:dyDescent="0.3">
      <c r="A2690" s="73">
        <v>39941</v>
      </c>
      <c r="B2690" s="130">
        <v>929.22997999999995</v>
      </c>
      <c r="C2690" s="125">
        <f t="shared" si="172"/>
        <v>7.2728953574199728E-2</v>
      </c>
      <c r="D2690" s="128">
        <f t="shared" si="173"/>
        <v>72728.953574199724</v>
      </c>
      <c r="E2690" s="128">
        <f t="shared" ca="1" si="174"/>
        <v>194251.87393978122</v>
      </c>
      <c r="F2690" s="124">
        <f t="shared" ca="1" si="175"/>
        <v>-0.33795721716618765</v>
      </c>
      <c r="G2690" s="128"/>
      <c r="H2690" s="128"/>
      <c r="I2690" s="124"/>
      <c r="J2690" s="125"/>
      <c r="K2690" s="128"/>
    </row>
    <row r="2691" spans="1:11" x14ac:dyDescent="0.3">
      <c r="A2691" s="73">
        <v>39940</v>
      </c>
      <c r="B2691" s="130">
        <v>907.39001499999995</v>
      </c>
      <c r="C2691" s="125">
        <f t="shared" si="172"/>
        <v>6.511178644344584E-2</v>
      </c>
      <c r="D2691" s="128">
        <f t="shared" si="173"/>
        <v>65111.786443445839</v>
      </c>
      <c r="E2691" s="128">
        <f t="shared" ca="1" si="174"/>
        <v>194251.87393978122</v>
      </c>
      <c r="F2691" s="124">
        <f t="shared" ca="1" si="175"/>
        <v>-0.34639266139007463</v>
      </c>
      <c r="G2691" s="128"/>
      <c r="H2691" s="128"/>
      <c r="I2691" s="124"/>
      <c r="J2691" s="125"/>
      <c r="K2691" s="128"/>
    </row>
    <row r="2692" spans="1:11" x14ac:dyDescent="0.3">
      <c r="A2692" s="73">
        <v>39939</v>
      </c>
      <c r="B2692" s="130">
        <v>919.53002900000001</v>
      </c>
      <c r="C2692" s="125">
        <f t="shared" si="172"/>
        <v>9.0071770589605027E-2</v>
      </c>
      <c r="D2692" s="128">
        <f t="shared" si="173"/>
        <v>90071.770589605032</v>
      </c>
      <c r="E2692" s="128">
        <f t="shared" ca="1" si="174"/>
        <v>194251.87393978122</v>
      </c>
      <c r="F2692" s="124">
        <f t="shared" ca="1" si="175"/>
        <v>-0.3421026318803001</v>
      </c>
      <c r="G2692" s="128"/>
      <c r="H2692" s="128"/>
      <c r="I2692" s="124"/>
      <c r="J2692" s="125"/>
      <c r="K2692" s="128"/>
    </row>
    <row r="2693" spans="1:11" x14ac:dyDescent="0.3">
      <c r="A2693" s="73">
        <v>39938</v>
      </c>
      <c r="B2693" s="130">
        <v>903.79998799999998</v>
      </c>
      <c r="C2693" s="125">
        <f t="shared" si="172"/>
        <v>6.3194016946289455E-2</v>
      </c>
      <c r="D2693" s="128">
        <f t="shared" si="173"/>
        <v>63194.016946289456</v>
      </c>
      <c r="E2693" s="128">
        <f t="shared" ca="1" si="174"/>
        <v>194251.87393978122</v>
      </c>
      <c r="F2693" s="124">
        <f t="shared" ca="1" si="175"/>
        <v>-0.35098413505471415</v>
      </c>
      <c r="G2693" s="128"/>
      <c r="H2693" s="128"/>
      <c r="I2693" s="124"/>
      <c r="J2693" s="125"/>
      <c r="K2693" s="128"/>
    </row>
    <row r="2694" spans="1:11" x14ac:dyDescent="0.3">
      <c r="A2694" s="73">
        <v>39937</v>
      </c>
      <c r="B2694" s="130">
        <v>907.23999000000003</v>
      </c>
      <c r="C2694" s="125">
        <f t="shared" si="172"/>
        <v>8.9921759813517355E-2</v>
      </c>
      <c r="D2694" s="128">
        <f t="shared" si="173"/>
        <v>89921.759813517361</v>
      </c>
      <c r="E2694" s="128">
        <f t="shared" ca="1" si="174"/>
        <v>194251.87393978122</v>
      </c>
      <c r="F2694" s="124">
        <f t="shared" ca="1" si="175"/>
        <v>-0.36031476344030877</v>
      </c>
      <c r="G2694" s="128"/>
      <c r="H2694" s="128"/>
      <c r="I2694" s="124"/>
      <c r="J2694" s="125"/>
      <c r="K2694" s="128"/>
    </row>
    <row r="2695" spans="1:11" x14ac:dyDescent="0.3">
      <c r="A2695" s="73">
        <v>39934</v>
      </c>
      <c r="B2695" s="130">
        <v>877.52002000000005</v>
      </c>
      <c r="C2695" s="125">
        <f t="shared" si="172"/>
        <v>9.107686543910587E-3</v>
      </c>
      <c r="D2695" s="128">
        <f t="shared" si="173"/>
        <v>9107.6865439105877</v>
      </c>
      <c r="E2695" s="128">
        <f t="shared" ca="1" si="174"/>
        <v>194251.87393978122</v>
      </c>
      <c r="F2695" s="124">
        <f t="shared" ca="1" si="175"/>
        <v>-0.37653551624903558</v>
      </c>
      <c r="G2695" s="128"/>
      <c r="H2695" s="128"/>
      <c r="I2695" s="124"/>
      <c r="J2695" s="125"/>
      <c r="K2695" s="128"/>
    </row>
    <row r="2696" spans="1:11" x14ac:dyDescent="0.3">
      <c r="A2696" s="73">
        <v>39933</v>
      </c>
      <c r="B2696" s="130">
        <v>872.80999799999995</v>
      </c>
      <c r="C2696" s="125">
        <f t="shared" ref="C2696:C2759" si="176">B2696/B2706-1</f>
        <v>8.6790825195295351E-3</v>
      </c>
      <c r="D2696" s="128">
        <f t="shared" ref="D2696:D2759" si="177">C2696*$B$5</f>
        <v>8679.0825195295347</v>
      </c>
      <c r="E2696" s="128">
        <f t="shared" ref="E2696:E2759" ca="1" si="178">ABS(_xlfn.PERCENTILE.INC(OFFSET(D2696,0,0,Window),1-VaRLevel))</f>
        <v>194251.87393978122</v>
      </c>
      <c r="F2696" s="124">
        <f t="shared" ca="1" si="175"/>
        <v>-0.38269327167081235</v>
      </c>
      <c r="G2696" s="128"/>
      <c r="H2696" s="128"/>
      <c r="I2696" s="124"/>
      <c r="J2696" s="125"/>
      <c r="K2696" s="128"/>
    </row>
    <row r="2697" spans="1:11" x14ac:dyDescent="0.3">
      <c r="A2697" s="73">
        <v>39932</v>
      </c>
      <c r="B2697" s="130">
        <v>873.64001499999995</v>
      </c>
      <c r="C2697" s="125">
        <f t="shared" si="176"/>
        <v>2.5326874927415588E-2</v>
      </c>
      <c r="D2697" s="128">
        <f t="shared" si="177"/>
        <v>25326.874927415589</v>
      </c>
      <c r="E2697" s="128">
        <f t="shared" ca="1" si="178"/>
        <v>194251.87393978122</v>
      </c>
      <c r="F2697" s="124">
        <f t="shared" ref="F2697:F2760" ca="1" si="179">B2697/OFFSET(B2697,250,0)-1</f>
        <v>-0.38010697484186728</v>
      </c>
      <c r="G2697" s="128"/>
      <c r="H2697" s="128"/>
      <c r="I2697" s="124"/>
      <c r="J2697" s="125"/>
      <c r="K2697" s="128"/>
    </row>
    <row r="2698" spans="1:11" x14ac:dyDescent="0.3">
      <c r="A2698" s="73">
        <v>39931</v>
      </c>
      <c r="B2698" s="130">
        <v>855.15997300000004</v>
      </c>
      <c r="C2698" s="125">
        <f t="shared" si="176"/>
        <v>1.6232885323826496E-2</v>
      </c>
      <c r="D2698" s="128">
        <f t="shared" si="177"/>
        <v>16232.885323826496</v>
      </c>
      <c r="E2698" s="128">
        <f t="shared" ca="1" si="178"/>
        <v>194251.87393978122</v>
      </c>
      <c r="F2698" s="124">
        <f t="shared" ca="1" si="179"/>
        <v>-0.38281887572502815</v>
      </c>
      <c r="G2698" s="128"/>
      <c r="H2698" s="128"/>
      <c r="I2698" s="124"/>
      <c r="J2698" s="125"/>
      <c r="K2698" s="128"/>
    </row>
    <row r="2699" spans="1:11" x14ac:dyDescent="0.3">
      <c r="A2699" s="73">
        <v>39930</v>
      </c>
      <c r="B2699" s="130">
        <v>857.51000999999997</v>
      </c>
      <c r="C2699" s="125">
        <f t="shared" si="176"/>
        <v>-1.4206677633404885E-3</v>
      </c>
      <c r="D2699" s="128">
        <f t="shared" si="177"/>
        <v>-1420.6677633404886</v>
      </c>
      <c r="E2699" s="128">
        <f t="shared" ca="1" si="178"/>
        <v>194251.87393978122</v>
      </c>
      <c r="F2699" s="124">
        <f t="shared" ca="1" si="179"/>
        <v>-0.38350320907205881</v>
      </c>
      <c r="G2699" s="128"/>
      <c r="H2699" s="128"/>
      <c r="I2699" s="124"/>
      <c r="J2699" s="125"/>
      <c r="K2699" s="128"/>
    </row>
    <row r="2700" spans="1:11" x14ac:dyDescent="0.3">
      <c r="A2700" s="73">
        <v>39927</v>
      </c>
      <c r="B2700" s="130">
        <v>866.22997999999995</v>
      </c>
      <c r="C2700" s="125">
        <f t="shared" si="176"/>
        <v>1.1289322432262328E-2</v>
      </c>
      <c r="D2700" s="128">
        <f t="shared" si="177"/>
        <v>11289.322432262328</v>
      </c>
      <c r="E2700" s="128">
        <f t="shared" ca="1" si="178"/>
        <v>194251.87393978122</v>
      </c>
      <c r="F2700" s="124">
        <f t="shared" ca="1" si="179"/>
        <v>-0.37965583398259717</v>
      </c>
      <c r="G2700" s="128"/>
      <c r="H2700" s="128"/>
      <c r="I2700" s="124"/>
      <c r="J2700" s="125"/>
      <c r="K2700" s="128"/>
    </row>
    <row r="2701" spans="1:11" x14ac:dyDescent="0.3">
      <c r="A2701" s="73">
        <v>39926</v>
      </c>
      <c r="B2701" s="130">
        <v>851.919983</v>
      </c>
      <c r="C2701" s="125">
        <f t="shared" si="176"/>
        <v>3.2430087347438574E-2</v>
      </c>
      <c r="D2701" s="128">
        <f t="shared" si="177"/>
        <v>32430.087347438573</v>
      </c>
      <c r="E2701" s="128">
        <f t="shared" ca="1" si="178"/>
        <v>194251.87393978122</v>
      </c>
      <c r="F2701" s="124">
        <f t="shared" ca="1" si="179"/>
        <v>-0.39054541026050471</v>
      </c>
      <c r="G2701" s="128"/>
      <c r="H2701" s="128"/>
      <c r="I2701" s="124"/>
      <c r="J2701" s="125"/>
      <c r="K2701" s="128"/>
    </row>
    <row r="2702" spans="1:11" x14ac:dyDescent="0.3">
      <c r="A2702" s="73">
        <v>39925</v>
      </c>
      <c r="B2702" s="130">
        <v>843.54998799999998</v>
      </c>
      <c r="C2702" s="125">
        <f t="shared" si="176"/>
        <v>3.4332659446989044E-2</v>
      </c>
      <c r="D2702" s="128">
        <f t="shared" si="177"/>
        <v>34332.659446989048</v>
      </c>
      <c r="E2702" s="128">
        <f t="shared" ca="1" si="178"/>
        <v>194251.87393978122</v>
      </c>
      <c r="F2702" s="124">
        <f t="shared" ca="1" si="179"/>
        <v>-0.39261385867221699</v>
      </c>
      <c r="G2702" s="128"/>
      <c r="H2702" s="128"/>
      <c r="I2702" s="124"/>
      <c r="J2702" s="125"/>
      <c r="K2702" s="128"/>
    </row>
    <row r="2703" spans="1:11" x14ac:dyDescent="0.3">
      <c r="A2703" s="73">
        <v>39924</v>
      </c>
      <c r="B2703" s="130">
        <v>850.080017</v>
      </c>
      <c r="C2703" s="125">
        <f t="shared" si="176"/>
        <v>1.7475029144324861E-2</v>
      </c>
      <c r="D2703" s="128">
        <f t="shared" si="177"/>
        <v>17475.029144324861</v>
      </c>
      <c r="E2703" s="128">
        <f t="shared" ca="1" si="178"/>
        <v>194251.87393978122</v>
      </c>
      <c r="F2703" s="124">
        <f t="shared" ca="1" si="179"/>
        <v>-0.38396876382547429</v>
      </c>
      <c r="G2703" s="128"/>
      <c r="H2703" s="128"/>
      <c r="I2703" s="124"/>
      <c r="J2703" s="125"/>
      <c r="K2703" s="128"/>
    </row>
    <row r="2704" spans="1:11" x14ac:dyDescent="0.3">
      <c r="A2704" s="73">
        <v>39923</v>
      </c>
      <c r="B2704" s="130">
        <v>832.39001499999995</v>
      </c>
      <c r="C2704" s="125">
        <f t="shared" si="176"/>
        <v>-1.1999982195845749E-2</v>
      </c>
      <c r="D2704" s="128">
        <f t="shared" si="177"/>
        <v>-11999.982195845749</v>
      </c>
      <c r="E2704" s="128">
        <f t="shared" ca="1" si="178"/>
        <v>194251.87393978122</v>
      </c>
      <c r="F2704" s="124">
        <f t="shared" ca="1" si="179"/>
        <v>-0.39503899102235607</v>
      </c>
      <c r="G2704" s="128"/>
      <c r="H2704" s="128"/>
      <c r="I2704" s="124"/>
      <c r="J2704" s="125"/>
      <c r="K2704" s="128"/>
    </row>
    <row r="2705" spans="1:11" x14ac:dyDescent="0.3">
      <c r="A2705" s="73">
        <v>39920</v>
      </c>
      <c r="B2705" s="130">
        <v>869.59997599999997</v>
      </c>
      <c r="C2705" s="125">
        <f t="shared" si="176"/>
        <v>4.2210947996051296E-2</v>
      </c>
      <c r="D2705" s="128">
        <f t="shared" si="177"/>
        <v>42210.947996051298</v>
      </c>
      <c r="E2705" s="128">
        <f t="shared" ca="1" si="178"/>
        <v>194251.87393978122</v>
      </c>
      <c r="F2705" s="124">
        <f t="shared" ca="1" si="179"/>
        <v>-0.37356379374514148</v>
      </c>
      <c r="G2705" s="128"/>
      <c r="H2705" s="128"/>
      <c r="I2705" s="124"/>
      <c r="J2705" s="125"/>
      <c r="K2705" s="128"/>
    </row>
    <row r="2706" spans="1:11" x14ac:dyDescent="0.3">
      <c r="A2706" s="73">
        <v>39919</v>
      </c>
      <c r="B2706" s="130">
        <v>865.29998799999998</v>
      </c>
      <c r="C2706" s="125">
        <f t="shared" si="176"/>
        <v>6.6849102263112359E-2</v>
      </c>
      <c r="D2706" s="128">
        <f t="shared" si="177"/>
        <v>66849.102263112363</v>
      </c>
      <c r="E2706" s="128">
        <f t="shared" ca="1" si="178"/>
        <v>194251.87393978122</v>
      </c>
      <c r="F2706" s="124">
        <f t="shared" ca="1" si="179"/>
        <v>-0.37762976028404016</v>
      </c>
      <c r="G2706" s="128"/>
      <c r="H2706" s="128"/>
      <c r="I2706" s="124"/>
      <c r="J2706" s="125"/>
      <c r="K2706" s="128"/>
    </row>
    <row r="2707" spans="1:11" x14ac:dyDescent="0.3">
      <c r="A2707" s="73">
        <v>39918</v>
      </c>
      <c r="B2707" s="130">
        <v>852.05999799999995</v>
      </c>
      <c r="C2707" s="125">
        <f t="shared" si="176"/>
        <v>6.7918336746076058E-2</v>
      </c>
      <c r="D2707" s="128">
        <f t="shared" si="177"/>
        <v>67918.336746076064</v>
      </c>
      <c r="E2707" s="128">
        <f t="shared" ca="1" si="178"/>
        <v>194251.87393978122</v>
      </c>
      <c r="F2707" s="124">
        <f t="shared" ca="1" si="179"/>
        <v>-0.37603623335031944</v>
      </c>
      <c r="G2707" s="128"/>
      <c r="H2707" s="128"/>
      <c r="I2707" s="124"/>
      <c r="J2707" s="125"/>
      <c r="K2707" s="128"/>
    </row>
    <row r="2708" spans="1:11" x14ac:dyDescent="0.3">
      <c r="A2708" s="73">
        <v>39917</v>
      </c>
      <c r="B2708" s="130">
        <v>841.5</v>
      </c>
      <c r="C2708" s="125">
        <f t="shared" si="176"/>
        <v>6.8530683291569972E-2</v>
      </c>
      <c r="D2708" s="128">
        <f t="shared" si="177"/>
        <v>68530.683291569978</v>
      </c>
      <c r="E2708" s="128">
        <f t="shared" ca="1" si="178"/>
        <v>194251.87393978122</v>
      </c>
      <c r="F2708" s="124">
        <f t="shared" ca="1" si="179"/>
        <v>-0.38338546354319458</v>
      </c>
      <c r="G2708" s="128"/>
      <c r="H2708" s="128"/>
      <c r="I2708" s="124"/>
      <c r="J2708" s="125"/>
      <c r="K2708" s="128"/>
    </row>
    <row r="2709" spans="1:11" x14ac:dyDescent="0.3">
      <c r="A2709" s="73">
        <v>39916</v>
      </c>
      <c r="B2709" s="130">
        <v>858.72997999999995</v>
      </c>
      <c r="C2709" s="125">
        <f t="shared" si="176"/>
        <v>5.2442554471057612E-2</v>
      </c>
      <c r="D2709" s="128">
        <f t="shared" si="177"/>
        <v>52442.554471057614</v>
      </c>
      <c r="E2709" s="128">
        <f t="shared" ca="1" si="178"/>
        <v>194251.87393978122</v>
      </c>
      <c r="F2709" s="124">
        <f t="shared" ca="1" si="179"/>
        <v>-0.35648183475340101</v>
      </c>
      <c r="G2709" s="128"/>
      <c r="H2709" s="128"/>
      <c r="I2709" s="124"/>
      <c r="J2709" s="125"/>
      <c r="K2709" s="128"/>
    </row>
    <row r="2710" spans="1:11" x14ac:dyDescent="0.3">
      <c r="A2710" s="73">
        <v>39912</v>
      </c>
      <c r="B2710" s="130">
        <v>856.55999799999995</v>
      </c>
      <c r="C2710" s="125">
        <f t="shared" si="176"/>
        <v>2.845617922200927E-2</v>
      </c>
      <c r="D2710" s="128">
        <f t="shared" si="177"/>
        <v>28456.179222009268</v>
      </c>
      <c r="E2710" s="128">
        <f t="shared" ca="1" si="178"/>
        <v>194251.87393978122</v>
      </c>
      <c r="F2710" s="124">
        <f t="shared" ca="1" si="179"/>
        <v>-0.35515535953564614</v>
      </c>
      <c r="G2710" s="128"/>
      <c r="H2710" s="128"/>
      <c r="I2710" s="124"/>
      <c r="J2710" s="125"/>
      <c r="K2710" s="128"/>
    </row>
    <row r="2711" spans="1:11" x14ac:dyDescent="0.3">
      <c r="A2711" s="73">
        <v>39911</v>
      </c>
      <c r="B2711" s="130">
        <v>825.15997300000004</v>
      </c>
      <c r="C2711" s="125">
        <f t="shared" si="176"/>
        <v>1.3859497629506334E-2</v>
      </c>
      <c r="D2711" s="128">
        <f t="shared" si="177"/>
        <v>13859.497629506335</v>
      </c>
      <c r="E2711" s="128">
        <f t="shared" ca="1" si="178"/>
        <v>194251.87393978122</v>
      </c>
      <c r="F2711" s="124">
        <f t="shared" ca="1" si="179"/>
        <v>-0.38089628816836107</v>
      </c>
      <c r="G2711" s="128"/>
      <c r="H2711" s="128"/>
      <c r="I2711" s="124"/>
      <c r="J2711" s="125"/>
      <c r="K2711" s="128"/>
    </row>
    <row r="2712" spans="1:11" x14ac:dyDescent="0.3">
      <c r="A2712" s="73">
        <v>39910</v>
      </c>
      <c r="B2712" s="130">
        <v>815.54998799999998</v>
      </c>
      <c r="C2712" s="125">
        <f t="shared" si="176"/>
        <v>1.1698001610789932E-2</v>
      </c>
      <c r="D2712" s="128">
        <f t="shared" si="177"/>
        <v>11698.001610789932</v>
      </c>
      <c r="E2712" s="128">
        <f t="shared" ca="1" si="178"/>
        <v>194251.87393978122</v>
      </c>
      <c r="F2712" s="124">
        <f t="shared" ca="1" si="179"/>
        <v>-0.40057332797170775</v>
      </c>
      <c r="G2712" s="128"/>
      <c r="H2712" s="128"/>
      <c r="I2712" s="124"/>
      <c r="J2712" s="125"/>
      <c r="K2712" s="128"/>
    </row>
    <row r="2713" spans="1:11" x14ac:dyDescent="0.3">
      <c r="A2713" s="73">
        <v>39909</v>
      </c>
      <c r="B2713" s="130">
        <v>835.47997999999995</v>
      </c>
      <c r="C2713" s="125">
        <f t="shared" si="176"/>
        <v>1.5262719656183199E-2</v>
      </c>
      <c r="D2713" s="128">
        <f t="shared" si="177"/>
        <v>15262.719656183199</v>
      </c>
      <c r="E2713" s="128">
        <f t="shared" ca="1" si="178"/>
        <v>194251.87393978122</v>
      </c>
      <c r="F2713" s="124">
        <f t="shared" ca="1" si="179"/>
        <v>-0.38317744230800854</v>
      </c>
      <c r="G2713" s="128"/>
      <c r="H2713" s="128"/>
      <c r="I2713" s="124"/>
      <c r="J2713" s="125"/>
      <c r="K2713" s="128"/>
    </row>
    <row r="2714" spans="1:11" x14ac:dyDescent="0.3">
      <c r="A2714" s="73">
        <v>39906</v>
      </c>
      <c r="B2714" s="130">
        <v>842.5</v>
      </c>
      <c r="C2714" s="125">
        <f t="shared" si="176"/>
        <v>9.6234449888304985E-2</v>
      </c>
      <c r="D2714" s="128">
        <f t="shared" si="177"/>
        <v>96234.449888304982</v>
      </c>
      <c r="E2714" s="128">
        <f t="shared" ca="1" si="178"/>
        <v>194251.87393978122</v>
      </c>
      <c r="F2714" s="124">
        <f t="shared" ca="1" si="179"/>
        <v>-0.38302797725581739</v>
      </c>
      <c r="G2714" s="128"/>
      <c r="H2714" s="128"/>
      <c r="I2714" s="124"/>
      <c r="J2714" s="125"/>
      <c r="K2714" s="128"/>
    </row>
    <row r="2715" spans="1:11" x14ac:dyDescent="0.3">
      <c r="A2715" s="73">
        <v>39905</v>
      </c>
      <c r="B2715" s="130">
        <v>834.38000499999998</v>
      </c>
      <c r="C2715" s="125">
        <f t="shared" si="176"/>
        <v>6.4205944100467649E-2</v>
      </c>
      <c r="D2715" s="128">
        <f t="shared" si="177"/>
        <v>64205.944100467648</v>
      </c>
      <c r="E2715" s="128">
        <f t="shared" ca="1" si="178"/>
        <v>194251.87393978122</v>
      </c>
      <c r="F2715" s="124">
        <f t="shared" ca="1" si="179"/>
        <v>-0.39209059022576176</v>
      </c>
      <c r="G2715" s="128"/>
      <c r="H2715" s="128"/>
      <c r="I2715" s="124"/>
      <c r="J2715" s="125"/>
      <c r="K2715" s="128"/>
    </row>
    <row r="2716" spans="1:11" x14ac:dyDescent="0.3">
      <c r="A2716" s="73">
        <v>39904</v>
      </c>
      <c r="B2716" s="130">
        <v>811.080017</v>
      </c>
      <c r="C2716" s="125">
        <f t="shared" si="176"/>
        <v>2.1061297293977654E-2</v>
      </c>
      <c r="D2716" s="128">
        <f t="shared" si="177"/>
        <v>21061.297293977655</v>
      </c>
      <c r="E2716" s="128">
        <f t="shared" ca="1" si="178"/>
        <v>194251.87393978122</v>
      </c>
      <c r="F2716" s="124">
        <f t="shared" ca="1" si="179"/>
        <v>-0.40814360566590302</v>
      </c>
      <c r="G2716" s="128"/>
      <c r="H2716" s="128"/>
      <c r="I2716" s="124"/>
      <c r="J2716" s="125"/>
      <c r="K2716" s="128"/>
    </row>
    <row r="2717" spans="1:11" x14ac:dyDescent="0.3">
      <c r="A2717" s="73">
        <v>39903</v>
      </c>
      <c r="B2717" s="130">
        <v>797.86999500000002</v>
      </c>
      <c r="C2717" s="125">
        <f t="shared" si="176"/>
        <v>2.5381689362705462E-2</v>
      </c>
      <c r="D2717" s="128">
        <f t="shared" si="177"/>
        <v>25381.689362705463</v>
      </c>
      <c r="E2717" s="128">
        <f t="shared" ca="1" si="178"/>
        <v>194251.87393978122</v>
      </c>
      <c r="F2717" s="124">
        <f t="shared" ca="1" si="179"/>
        <v>-0.41731970070921676</v>
      </c>
      <c r="G2717" s="128"/>
      <c r="H2717" s="128"/>
      <c r="I2717" s="124"/>
      <c r="J2717" s="125"/>
      <c r="K2717" s="128"/>
    </row>
    <row r="2718" spans="1:11" x14ac:dyDescent="0.3">
      <c r="A2718" s="73">
        <v>39902</v>
      </c>
      <c r="B2718" s="130">
        <v>787.53002900000001</v>
      </c>
      <c r="C2718" s="125">
        <f t="shared" si="176"/>
        <v>4.462191212334865E-2</v>
      </c>
      <c r="D2718" s="128">
        <f t="shared" si="177"/>
        <v>44621.912123348651</v>
      </c>
      <c r="E2718" s="128">
        <f t="shared" ca="1" si="178"/>
        <v>194251.87393978122</v>
      </c>
      <c r="F2718" s="124">
        <f t="shared" ca="1" si="179"/>
        <v>-0.42412231373385079</v>
      </c>
      <c r="G2718" s="128"/>
      <c r="H2718" s="128"/>
      <c r="I2718" s="124"/>
      <c r="J2718" s="125"/>
      <c r="K2718" s="128"/>
    </row>
    <row r="2719" spans="1:11" x14ac:dyDescent="0.3">
      <c r="A2719" s="73">
        <v>39899</v>
      </c>
      <c r="B2719" s="130">
        <v>815.94000200000005</v>
      </c>
      <c r="C2719" s="125">
        <f t="shared" si="176"/>
        <v>7.8501110226704585E-2</v>
      </c>
      <c r="D2719" s="128">
        <f t="shared" si="177"/>
        <v>78501.110226704579</v>
      </c>
      <c r="E2719" s="128">
        <f t="shared" ca="1" si="178"/>
        <v>194251.87393978122</v>
      </c>
      <c r="F2719" s="124">
        <f t="shared" ca="1" si="179"/>
        <v>-0.40450162033959947</v>
      </c>
      <c r="G2719" s="128"/>
      <c r="H2719" s="128"/>
      <c r="I2719" s="124"/>
      <c r="J2719" s="125"/>
      <c r="K2719" s="128"/>
    </row>
    <row r="2720" spans="1:11" x14ac:dyDescent="0.3">
      <c r="A2720" s="73">
        <v>39898</v>
      </c>
      <c r="B2720" s="130">
        <v>832.85998500000005</v>
      </c>
      <c r="C2720" s="125">
        <f t="shared" si="176"/>
        <v>0.10938540119595874</v>
      </c>
      <c r="D2720" s="128">
        <f t="shared" si="177"/>
        <v>109385.40119595874</v>
      </c>
      <c r="E2720" s="128">
        <f t="shared" ca="1" si="178"/>
        <v>194251.87393978122</v>
      </c>
      <c r="F2720" s="124">
        <f t="shared" ca="1" si="179"/>
        <v>-0.37033339695043199</v>
      </c>
      <c r="G2720" s="128"/>
      <c r="H2720" s="128"/>
      <c r="I2720" s="124"/>
      <c r="J2720" s="125"/>
      <c r="K2720" s="128"/>
    </row>
    <row r="2721" spans="1:11" x14ac:dyDescent="0.3">
      <c r="A2721" s="73">
        <v>39897</v>
      </c>
      <c r="B2721" s="130">
        <v>813.88000499999998</v>
      </c>
      <c r="C2721" s="125">
        <f t="shared" si="176"/>
        <v>0.12825776578111681</v>
      </c>
      <c r="D2721" s="128">
        <f t="shared" si="177"/>
        <v>128257.7657811168</v>
      </c>
      <c r="E2721" s="128">
        <f t="shared" ca="1" si="178"/>
        <v>194251.87393978122</v>
      </c>
      <c r="F2721" s="124">
        <f t="shared" ca="1" si="179"/>
        <v>-0.38118335871893483</v>
      </c>
      <c r="G2721" s="128"/>
      <c r="H2721" s="128"/>
      <c r="I2721" s="124"/>
      <c r="J2721" s="125"/>
      <c r="K2721" s="128"/>
    </row>
    <row r="2722" spans="1:11" x14ac:dyDescent="0.3">
      <c r="A2722" s="73">
        <v>39896</v>
      </c>
      <c r="B2722" s="130">
        <v>806.11999500000002</v>
      </c>
      <c r="C2722" s="125">
        <f t="shared" si="176"/>
        <v>0.12023349344858802</v>
      </c>
      <c r="D2722" s="128">
        <f t="shared" si="177"/>
        <v>120233.49344858802</v>
      </c>
      <c r="E2722" s="128">
        <f t="shared" ca="1" si="178"/>
        <v>194251.87393978122</v>
      </c>
      <c r="F2722" s="124">
        <f t="shared" ca="1" si="179"/>
        <v>-0.39195632020911531</v>
      </c>
      <c r="G2722" s="128"/>
      <c r="H2722" s="128"/>
      <c r="I2722" s="124"/>
      <c r="J2722" s="125"/>
      <c r="K2722" s="128"/>
    </row>
    <row r="2723" spans="1:11" x14ac:dyDescent="0.3">
      <c r="A2723" s="73">
        <v>39895</v>
      </c>
      <c r="B2723" s="130">
        <v>822.919983</v>
      </c>
      <c r="C2723" s="125">
        <f t="shared" si="176"/>
        <v>0.21638352730089983</v>
      </c>
      <c r="D2723" s="128">
        <f t="shared" si="177"/>
        <v>216383.52730089982</v>
      </c>
      <c r="E2723" s="128">
        <f t="shared" ca="1" si="178"/>
        <v>194251.87393978122</v>
      </c>
      <c r="F2723" s="124">
        <f t="shared" ca="1" si="179"/>
        <v>-0.38639805243936809</v>
      </c>
      <c r="G2723" s="128"/>
      <c r="H2723" s="128"/>
      <c r="I2723" s="124"/>
      <c r="J2723" s="125"/>
      <c r="K2723" s="128"/>
    </row>
    <row r="2724" spans="1:11" x14ac:dyDescent="0.3">
      <c r="A2724" s="73">
        <v>39892</v>
      </c>
      <c r="B2724" s="130">
        <v>768.53997800000002</v>
      </c>
      <c r="C2724" s="125">
        <f t="shared" si="176"/>
        <v>0.12461583946987154</v>
      </c>
      <c r="D2724" s="128">
        <f t="shared" si="177"/>
        <v>124615.83946987154</v>
      </c>
      <c r="E2724" s="128">
        <f t="shared" ca="1" si="178"/>
        <v>194251.87393978122</v>
      </c>
      <c r="F2724" s="124">
        <f t="shared" ca="1" si="179"/>
        <v>-0.43196920621711321</v>
      </c>
      <c r="G2724" s="128"/>
      <c r="H2724" s="128"/>
      <c r="I2724" s="124"/>
      <c r="J2724" s="125"/>
      <c r="K2724" s="128"/>
    </row>
    <row r="2725" spans="1:11" x14ac:dyDescent="0.3">
      <c r="A2725" s="73">
        <v>39891</v>
      </c>
      <c r="B2725" s="130">
        <v>784.03997800000002</v>
      </c>
      <c r="C2725" s="125">
        <f t="shared" si="176"/>
        <v>0.148692391450163</v>
      </c>
      <c r="D2725" s="128">
        <f t="shared" si="177"/>
        <v>148692.39145016301</v>
      </c>
      <c r="E2725" s="128">
        <f t="shared" ca="1" si="178"/>
        <v>194251.87393978122</v>
      </c>
      <c r="F2725" s="124">
        <f t="shared" ca="1" si="179"/>
        <v>-0.41917801945662569</v>
      </c>
      <c r="G2725" s="128"/>
      <c r="H2725" s="128"/>
      <c r="I2725" s="124"/>
      <c r="J2725" s="125"/>
      <c r="K2725" s="128"/>
    </row>
    <row r="2726" spans="1:11" x14ac:dyDescent="0.3">
      <c r="A2726" s="73">
        <v>39890</v>
      </c>
      <c r="B2726" s="130">
        <v>794.34997599999997</v>
      </c>
      <c r="C2726" s="125">
        <f t="shared" si="176"/>
        <v>0.11429851385454914</v>
      </c>
      <c r="D2726" s="128">
        <f t="shared" si="177"/>
        <v>114298.51385454915</v>
      </c>
      <c r="E2726" s="128">
        <f t="shared" ca="1" si="178"/>
        <v>194251.87393978122</v>
      </c>
      <c r="F2726" s="124">
        <f t="shared" ca="1" si="179"/>
        <v>-0.40252426079890891</v>
      </c>
      <c r="G2726" s="128"/>
      <c r="H2726" s="128"/>
      <c r="I2726" s="124"/>
      <c r="J2726" s="125"/>
      <c r="K2726" s="128"/>
    </row>
    <row r="2727" spans="1:11" x14ac:dyDescent="0.3">
      <c r="A2727" s="73">
        <v>39889</v>
      </c>
      <c r="B2727" s="130">
        <v>778.11999500000002</v>
      </c>
      <c r="C2727" s="125">
        <f t="shared" si="176"/>
        <v>0.11745864174055853</v>
      </c>
      <c r="D2727" s="128">
        <f t="shared" si="177"/>
        <v>117458.64174055854</v>
      </c>
      <c r="E2727" s="128">
        <f t="shared" ca="1" si="178"/>
        <v>194251.87393978122</v>
      </c>
      <c r="F2727" s="124">
        <f t="shared" ca="1" si="179"/>
        <v>-0.4007178196334128</v>
      </c>
      <c r="G2727" s="128"/>
      <c r="H2727" s="128"/>
      <c r="I2727" s="124"/>
      <c r="J2727" s="125"/>
      <c r="K2727" s="128"/>
    </row>
    <row r="2728" spans="1:11" x14ac:dyDescent="0.3">
      <c r="A2728" s="73">
        <v>39888</v>
      </c>
      <c r="B2728" s="130">
        <v>753.89001499999995</v>
      </c>
      <c r="C2728" s="125">
        <f t="shared" si="176"/>
        <v>7.5725589266745885E-2</v>
      </c>
      <c r="D2728" s="128">
        <f t="shared" si="177"/>
        <v>75725.589266745883</v>
      </c>
      <c r="E2728" s="128">
        <f t="shared" ca="1" si="178"/>
        <v>194251.87393978122</v>
      </c>
      <c r="F2728" s="124">
        <f t="shared" ca="1" si="179"/>
        <v>-0.43348060427642221</v>
      </c>
      <c r="G2728" s="128"/>
      <c r="H2728" s="128"/>
      <c r="I2728" s="124"/>
      <c r="J2728" s="125"/>
      <c r="K2728" s="128"/>
    </row>
    <row r="2729" spans="1:11" x14ac:dyDescent="0.3">
      <c r="A2729" s="73">
        <v>39885</v>
      </c>
      <c r="B2729" s="130">
        <v>756.54998799999998</v>
      </c>
      <c r="C2729" s="125">
        <f t="shared" si="176"/>
        <v>2.9193650045261865E-2</v>
      </c>
      <c r="D2729" s="128">
        <f t="shared" si="177"/>
        <v>29193.650045261864</v>
      </c>
      <c r="E2729" s="128">
        <f t="shared" ca="1" si="178"/>
        <v>194251.87393978122</v>
      </c>
      <c r="F2729" s="124">
        <f t="shared" ca="1" si="179"/>
        <v>-0.40737114035477628</v>
      </c>
      <c r="G2729" s="128"/>
      <c r="H2729" s="128"/>
      <c r="I2729" s="124"/>
      <c r="J2729" s="125"/>
      <c r="K2729" s="128"/>
    </row>
    <row r="2730" spans="1:11" x14ac:dyDescent="0.3">
      <c r="A2730" s="73">
        <v>39884</v>
      </c>
      <c r="B2730" s="130">
        <v>750.73999000000003</v>
      </c>
      <c r="C2730" s="125">
        <f t="shared" si="176"/>
        <v>-2.7762269739570744E-3</v>
      </c>
      <c r="D2730" s="128">
        <f t="shared" si="177"/>
        <v>-2776.2269739570743</v>
      </c>
      <c r="E2730" s="128">
        <f t="shared" ca="1" si="178"/>
        <v>194251.87393978122</v>
      </c>
      <c r="F2730" s="124">
        <f t="shared" ca="1" si="179"/>
        <v>-0.41719069258165997</v>
      </c>
      <c r="G2730" s="128"/>
      <c r="H2730" s="128"/>
      <c r="I2730" s="124"/>
      <c r="J2730" s="125"/>
      <c r="K2730" s="128"/>
    </row>
    <row r="2731" spans="1:11" x14ac:dyDescent="0.3">
      <c r="A2731" s="73">
        <v>39883</v>
      </c>
      <c r="B2731" s="130">
        <v>721.35998500000005</v>
      </c>
      <c r="C2731" s="125">
        <f t="shared" si="176"/>
        <v>-5.6922522726970071E-2</v>
      </c>
      <c r="D2731" s="128">
        <f t="shared" si="177"/>
        <v>-56922.52272697007</v>
      </c>
      <c r="E2731" s="128">
        <f t="shared" ca="1" si="178"/>
        <v>194251.87393978122</v>
      </c>
      <c r="F2731" s="124">
        <f t="shared" ca="1" si="179"/>
        <v>-0.45163742818799868</v>
      </c>
      <c r="G2731" s="128"/>
      <c r="H2731" s="128"/>
      <c r="I2731" s="124"/>
      <c r="J2731" s="125"/>
      <c r="K2731" s="128"/>
    </row>
    <row r="2732" spans="1:11" x14ac:dyDescent="0.3">
      <c r="A2732" s="73">
        <v>39882</v>
      </c>
      <c r="B2732" s="130">
        <v>719.59997599999997</v>
      </c>
      <c r="C2732" s="125">
        <f t="shared" si="176"/>
        <v>-6.9250120238570245E-2</v>
      </c>
      <c r="D2732" s="128">
        <f t="shared" si="177"/>
        <v>-69250.120238570249</v>
      </c>
      <c r="E2732" s="128">
        <f t="shared" ca="1" si="178"/>
        <v>194251.87393978122</v>
      </c>
      <c r="F2732" s="124">
        <f t="shared" ca="1" si="179"/>
        <v>-0.45017079776934377</v>
      </c>
      <c r="G2732" s="128"/>
      <c r="H2732" s="128"/>
      <c r="I2732" s="124"/>
      <c r="J2732" s="125"/>
      <c r="K2732" s="128"/>
    </row>
    <row r="2733" spans="1:11" x14ac:dyDescent="0.3">
      <c r="A2733" s="73">
        <v>39881</v>
      </c>
      <c r="B2733" s="130">
        <v>676.53002900000001</v>
      </c>
      <c r="C2733" s="125">
        <f t="shared" si="176"/>
        <v>-8.9865855639191805E-2</v>
      </c>
      <c r="D2733" s="128">
        <f t="shared" si="177"/>
        <v>-89865.85563919181</v>
      </c>
      <c r="E2733" s="128">
        <f t="shared" ca="1" si="178"/>
        <v>194251.87393978122</v>
      </c>
      <c r="F2733" s="124">
        <f t="shared" ca="1" si="179"/>
        <v>-0.48772951447733437</v>
      </c>
      <c r="G2733" s="128"/>
      <c r="H2733" s="128"/>
      <c r="I2733" s="124"/>
      <c r="J2733" s="125"/>
      <c r="K2733" s="128"/>
    </row>
    <row r="2734" spans="1:11" x14ac:dyDescent="0.3">
      <c r="A2734" s="73">
        <v>39878</v>
      </c>
      <c r="B2734" s="130">
        <v>683.38000499999998</v>
      </c>
      <c r="C2734" s="125">
        <f t="shared" si="176"/>
        <v>-0.1125511127207498</v>
      </c>
      <c r="D2734" s="128">
        <f t="shared" si="177"/>
        <v>-112551.11272074981</v>
      </c>
      <c r="E2734" s="128">
        <f t="shared" ca="1" si="178"/>
        <v>194251.87393978122</v>
      </c>
      <c r="F2734" s="124">
        <f t="shared" ca="1" si="179"/>
        <v>-0.46332958395175627</v>
      </c>
      <c r="G2734" s="128"/>
      <c r="H2734" s="128"/>
      <c r="I2734" s="124"/>
      <c r="J2734" s="125"/>
      <c r="K2734" s="128"/>
    </row>
    <row r="2735" spans="1:11" x14ac:dyDescent="0.3">
      <c r="A2735" s="73">
        <v>39877</v>
      </c>
      <c r="B2735" s="130">
        <v>682.54998799999998</v>
      </c>
      <c r="C2735" s="125">
        <f t="shared" si="176"/>
        <v>-0.12374510713599229</v>
      </c>
      <c r="D2735" s="128">
        <f t="shared" si="177"/>
        <v>-123745.10713599229</v>
      </c>
      <c r="E2735" s="128">
        <f t="shared" ca="1" si="178"/>
        <v>194251.87393978122</v>
      </c>
      <c r="F2735" s="124">
        <f t="shared" ca="1" si="179"/>
        <v>-0.47227012329136342</v>
      </c>
      <c r="G2735" s="128"/>
      <c r="H2735" s="128"/>
      <c r="I2735" s="124"/>
      <c r="J2735" s="125"/>
      <c r="K2735" s="128"/>
    </row>
    <row r="2736" spans="1:11" x14ac:dyDescent="0.3">
      <c r="A2736" s="73">
        <v>39876</v>
      </c>
      <c r="B2736" s="130">
        <v>712.86999500000002</v>
      </c>
      <c r="C2736" s="125">
        <f t="shared" si="176"/>
        <v>-9.5824547359297463E-2</v>
      </c>
      <c r="D2736" s="128">
        <f t="shared" si="177"/>
        <v>-95824.547359297459</v>
      </c>
      <c r="E2736" s="128">
        <f t="shared" ca="1" si="178"/>
        <v>194251.87393978122</v>
      </c>
      <c r="F2736" s="124">
        <f t="shared" ca="1" si="179"/>
        <v>-0.45346304369853219</v>
      </c>
      <c r="G2736" s="128"/>
      <c r="H2736" s="128"/>
      <c r="I2736" s="124"/>
      <c r="J2736" s="125"/>
      <c r="K2736" s="128"/>
    </row>
    <row r="2737" spans="1:11" x14ac:dyDescent="0.3">
      <c r="A2737" s="73">
        <v>39875</v>
      </c>
      <c r="B2737" s="130">
        <v>696.330017</v>
      </c>
      <c r="C2737" s="125">
        <f t="shared" si="176"/>
        <v>-0.11764254596591772</v>
      </c>
      <c r="D2737" s="128">
        <f t="shared" si="177"/>
        <v>-117642.54596591773</v>
      </c>
      <c r="E2737" s="128">
        <f t="shared" ca="1" si="178"/>
        <v>194251.87393978122</v>
      </c>
      <c r="F2737" s="124">
        <f t="shared" ca="1" si="179"/>
        <v>-0.47789604664985108</v>
      </c>
      <c r="G2737" s="128"/>
      <c r="H2737" s="128"/>
      <c r="I2737" s="124"/>
      <c r="J2737" s="125"/>
      <c r="K2737" s="128"/>
    </row>
    <row r="2738" spans="1:11" x14ac:dyDescent="0.3">
      <c r="A2738" s="73">
        <v>39874</v>
      </c>
      <c r="B2738" s="130">
        <v>700.82000700000003</v>
      </c>
      <c r="C2738" s="125">
        <f t="shared" si="176"/>
        <v>-0.15241161032955164</v>
      </c>
      <c r="D2738" s="128">
        <f t="shared" si="177"/>
        <v>-152411.61032955165</v>
      </c>
      <c r="E2738" s="128">
        <f t="shared" ca="1" si="178"/>
        <v>194251.87393978122</v>
      </c>
      <c r="F2738" s="124">
        <f t="shared" ca="1" si="179"/>
        <v>-0.4717768931599774</v>
      </c>
      <c r="G2738" s="128"/>
      <c r="H2738" s="128"/>
      <c r="I2738" s="124"/>
      <c r="J2738" s="125"/>
      <c r="K2738" s="128"/>
    </row>
    <row r="2739" spans="1:11" x14ac:dyDescent="0.3">
      <c r="A2739" s="73">
        <v>39871</v>
      </c>
      <c r="B2739" s="130">
        <v>735.09002699999996</v>
      </c>
      <c r="C2739" s="125">
        <f t="shared" si="176"/>
        <v>-0.11985293736789737</v>
      </c>
      <c r="D2739" s="128">
        <f t="shared" si="177"/>
        <v>-119852.93736789738</v>
      </c>
      <c r="E2739" s="128">
        <f t="shared" ca="1" si="178"/>
        <v>194251.87393978122</v>
      </c>
      <c r="F2739" s="124">
        <f t="shared" ca="1" si="179"/>
        <v>-0.44785701190314908</v>
      </c>
      <c r="G2739" s="128"/>
      <c r="H2739" s="128"/>
      <c r="I2739" s="124"/>
      <c r="J2739" s="125"/>
      <c r="K2739" s="128"/>
    </row>
    <row r="2740" spans="1:11" x14ac:dyDescent="0.3">
      <c r="A2740" s="73">
        <v>39870</v>
      </c>
      <c r="B2740" s="130">
        <v>752.830017</v>
      </c>
      <c r="C2740" s="125">
        <f t="shared" si="176"/>
        <v>-9.7044610994370117E-2</v>
      </c>
      <c r="D2740" s="128">
        <f t="shared" si="177"/>
        <v>-97044.610994370116</v>
      </c>
      <c r="E2740" s="128">
        <f t="shared" ca="1" si="178"/>
        <v>194251.87393978122</v>
      </c>
      <c r="F2740" s="124">
        <f t="shared" ca="1" si="179"/>
        <v>-0.43423039149038278</v>
      </c>
      <c r="G2740" s="128"/>
      <c r="H2740" s="128"/>
      <c r="I2740" s="124"/>
      <c r="J2740" s="125"/>
      <c r="K2740" s="128"/>
    </row>
    <row r="2741" spans="1:11" x14ac:dyDescent="0.3">
      <c r="A2741" s="73">
        <v>39869</v>
      </c>
      <c r="B2741" s="130">
        <v>764.90002400000003</v>
      </c>
      <c r="C2741" s="125">
        <f t="shared" si="176"/>
        <v>-7.5269537976059731E-2</v>
      </c>
      <c r="D2741" s="128">
        <f t="shared" si="177"/>
        <v>-75269.537976059728</v>
      </c>
      <c r="E2741" s="128">
        <f t="shared" ca="1" si="178"/>
        <v>194251.87393978122</v>
      </c>
      <c r="F2741" s="124">
        <f t="shared" ca="1" si="179"/>
        <v>-0.44073175465056535</v>
      </c>
      <c r="G2741" s="128"/>
      <c r="H2741" s="128"/>
      <c r="I2741" s="124"/>
      <c r="J2741" s="125"/>
      <c r="K2741" s="128"/>
    </row>
    <row r="2742" spans="1:11" x14ac:dyDescent="0.3">
      <c r="A2742" s="73">
        <v>39868</v>
      </c>
      <c r="B2742" s="130">
        <v>773.14001499999995</v>
      </c>
      <c r="C2742" s="125">
        <f t="shared" si="176"/>
        <v>-0.11122095705397883</v>
      </c>
      <c r="D2742" s="128">
        <f t="shared" si="177"/>
        <v>-111220.95705397883</v>
      </c>
      <c r="E2742" s="128">
        <f t="shared" ca="1" si="178"/>
        <v>194251.87393978122</v>
      </c>
      <c r="F2742" s="124">
        <f t="shared" ca="1" si="179"/>
        <v>-0.43976173983331057</v>
      </c>
      <c r="G2742" s="128"/>
      <c r="H2742" s="128"/>
      <c r="I2742" s="124"/>
      <c r="J2742" s="125"/>
      <c r="K2742" s="128"/>
    </row>
    <row r="2743" spans="1:11" x14ac:dyDescent="0.3">
      <c r="A2743" s="73">
        <v>39867</v>
      </c>
      <c r="B2743" s="130">
        <v>743.330017</v>
      </c>
      <c r="C2743" s="125">
        <f t="shared" si="176"/>
        <v>-0.14422054163169806</v>
      </c>
      <c r="D2743" s="128">
        <f t="shared" si="177"/>
        <v>-144220.54163169806</v>
      </c>
      <c r="E2743" s="128">
        <f t="shared" ca="1" si="178"/>
        <v>194251.87393978122</v>
      </c>
      <c r="F2743" s="124">
        <f t="shared" ca="1" si="179"/>
        <v>-0.46185812102276369</v>
      </c>
      <c r="G2743" s="128"/>
      <c r="H2743" s="128"/>
      <c r="I2743" s="124"/>
      <c r="J2743" s="125"/>
      <c r="K2743" s="128"/>
    </row>
    <row r="2744" spans="1:11" x14ac:dyDescent="0.3">
      <c r="A2744" s="73">
        <v>39864</v>
      </c>
      <c r="B2744" s="130">
        <v>770.04998799999998</v>
      </c>
      <c r="C2744" s="125">
        <f t="shared" si="176"/>
        <v>-8.9613986109517874E-2</v>
      </c>
      <c r="D2744" s="128">
        <f t="shared" si="177"/>
        <v>-89613.986109517879</v>
      </c>
      <c r="E2744" s="128">
        <f t="shared" ca="1" si="178"/>
        <v>194251.87393978122</v>
      </c>
      <c r="F2744" s="124">
        <f t="shared" ca="1" si="179"/>
        <v>-0.43865726746303679</v>
      </c>
      <c r="G2744" s="128"/>
      <c r="H2744" s="128"/>
      <c r="I2744" s="124"/>
      <c r="J2744" s="125"/>
      <c r="K2744" s="128"/>
    </row>
    <row r="2745" spans="1:11" x14ac:dyDescent="0.3">
      <c r="A2745" s="73">
        <v>39863</v>
      </c>
      <c r="B2745" s="130">
        <v>778.94000200000005</v>
      </c>
      <c r="C2745" s="125">
        <f t="shared" si="176"/>
        <v>-6.4032754503749012E-2</v>
      </c>
      <c r="D2745" s="128">
        <f t="shared" si="177"/>
        <v>-64032.754503749013</v>
      </c>
      <c r="E2745" s="128">
        <f t="shared" ca="1" si="178"/>
        <v>194251.87393978122</v>
      </c>
      <c r="F2745" s="124">
        <f t="shared" ca="1" si="179"/>
        <v>-0.42433356442935422</v>
      </c>
      <c r="G2745" s="128"/>
      <c r="H2745" s="128"/>
      <c r="I2745" s="124"/>
      <c r="J2745" s="125"/>
      <c r="K2745" s="128"/>
    </row>
    <row r="2746" spans="1:11" x14ac:dyDescent="0.3">
      <c r="A2746" s="73">
        <v>39862</v>
      </c>
      <c r="B2746" s="130">
        <v>788.419983</v>
      </c>
      <c r="C2746" s="125">
        <f t="shared" si="176"/>
        <v>-5.9736945775996086E-2</v>
      </c>
      <c r="D2746" s="128">
        <f t="shared" si="177"/>
        <v>-59736.945775996086</v>
      </c>
      <c r="E2746" s="128">
        <f t="shared" ca="1" si="178"/>
        <v>194251.87393978122</v>
      </c>
      <c r="F2746" s="124">
        <f t="shared" ca="1" si="179"/>
        <v>-0.41273568116218273</v>
      </c>
      <c r="G2746" s="128"/>
      <c r="H2746" s="128"/>
      <c r="I2746" s="124"/>
      <c r="J2746" s="125"/>
      <c r="K2746" s="128"/>
    </row>
    <row r="2747" spans="1:11" x14ac:dyDescent="0.3">
      <c r="A2747" s="73">
        <v>39861</v>
      </c>
      <c r="B2747" s="130">
        <v>789.169983</v>
      </c>
      <c r="C2747" s="125">
        <f t="shared" si="176"/>
        <v>-4.39402245010172E-2</v>
      </c>
      <c r="D2747" s="128">
        <f t="shared" si="177"/>
        <v>-43940.224501017197</v>
      </c>
      <c r="E2747" s="128">
        <f t="shared" ca="1" si="178"/>
        <v>194251.87393978122</v>
      </c>
      <c r="F2747" s="124">
        <f t="shared" ca="1" si="179"/>
        <v>-0.41974076588569209</v>
      </c>
      <c r="G2747" s="128"/>
      <c r="H2747" s="128"/>
      <c r="I2747" s="124"/>
      <c r="J2747" s="125"/>
      <c r="K2747" s="128"/>
    </row>
    <row r="2748" spans="1:11" x14ac:dyDescent="0.3">
      <c r="A2748" s="73">
        <v>39857</v>
      </c>
      <c r="B2748" s="130">
        <v>826.84002699999996</v>
      </c>
      <c r="C2748" s="125">
        <f t="shared" si="176"/>
        <v>1.1624231052791423E-3</v>
      </c>
      <c r="D2748" s="128">
        <f t="shared" si="177"/>
        <v>1162.4231052791422</v>
      </c>
      <c r="E2748" s="128">
        <f t="shared" ca="1" si="178"/>
        <v>194251.87393978122</v>
      </c>
      <c r="F2748" s="124">
        <f t="shared" ca="1" si="179"/>
        <v>-0.38697192335133546</v>
      </c>
      <c r="G2748" s="128"/>
      <c r="H2748" s="128"/>
      <c r="I2748" s="124"/>
      <c r="J2748" s="125"/>
      <c r="K2748" s="128"/>
    </row>
    <row r="2749" spans="1:11" x14ac:dyDescent="0.3">
      <c r="A2749" s="73">
        <v>39856</v>
      </c>
      <c r="B2749" s="130">
        <v>835.19000200000005</v>
      </c>
      <c r="C2749" s="125">
        <f t="shared" si="176"/>
        <v>-1.1773212513195075E-2</v>
      </c>
      <c r="D2749" s="128">
        <f t="shared" si="177"/>
        <v>-11773.212513195074</v>
      </c>
      <c r="E2749" s="128">
        <f t="shared" ca="1" si="178"/>
        <v>194251.87393978122</v>
      </c>
      <c r="F2749" s="124">
        <f t="shared" ca="1" si="179"/>
        <v>-0.38133615198139359</v>
      </c>
      <c r="G2749" s="128"/>
      <c r="H2749" s="128"/>
      <c r="I2749" s="124"/>
      <c r="J2749" s="125"/>
      <c r="K2749" s="128"/>
    </row>
    <row r="2750" spans="1:11" x14ac:dyDescent="0.3">
      <c r="A2750" s="73">
        <v>39855</v>
      </c>
      <c r="B2750" s="130">
        <v>833.73999000000003</v>
      </c>
      <c r="C2750" s="125">
        <f t="shared" si="176"/>
        <v>-4.6162335404382748E-2</v>
      </c>
      <c r="D2750" s="128">
        <f t="shared" si="177"/>
        <v>-46162.335404382749</v>
      </c>
      <c r="E2750" s="128">
        <f t="shared" ca="1" si="178"/>
        <v>194251.87393978122</v>
      </c>
      <c r="F2750" s="124">
        <f t="shared" ca="1" si="179"/>
        <v>-0.38189285821241115</v>
      </c>
      <c r="G2750" s="128"/>
      <c r="H2750" s="128"/>
      <c r="I2750" s="124"/>
      <c r="J2750" s="125"/>
      <c r="K2750" s="128"/>
    </row>
    <row r="2751" spans="1:11" x14ac:dyDescent="0.3">
      <c r="A2751" s="73">
        <v>39854</v>
      </c>
      <c r="B2751" s="130">
        <v>827.15997300000004</v>
      </c>
      <c r="C2751" s="125">
        <f t="shared" si="176"/>
        <v>-2.193429014372017E-2</v>
      </c>
      <c r="D2751" s="128">
        <f t="shared" si="177"/>
        <v>-21934.290143720169</v>
      </c>
      <c r="E2751" s="128">
        <f t="shared" ca="1" si="178"/>
        <v>194251.87393978122</v>
      </c>
      <c r="F2751" s="124">
        <f t="shared" ca="1" si="179"/>
        <v>-0.39500150189441163</v>
      </c>
      <c r="G2751" s="128"/>
      <c r="H2751" s="128"/>
      <c r="I2751" s="124"/>
      <c r="J2751" s="125"/>
      <c r="K2751" s="128"/>
    </row>
    <row r="2752" spans="1:11" x14ac:dyDescent="0.3">
      <c r="A2752" s="73">
        <v>39853</v>
      </c>
      <c r="B2752" s="130">
        <v>869.89001499999995</v>
      </c>
      <c r="C2752" s="125">
        <f t="shared" si="176"/>
        <v>3.9829312216783652E-2</v>
      </c>
      <c r="D2752" s="128">
        <f t="shared" si="177"/>
        <v>39829.312216783655</v>
      </c>
      <c r="E2752" s="128">
        <f t="shared" ca="1" si="178"/>
        <v>194251.87393978122</v>
      </c>
      <c r="F2752" s="124">
        <f t="shared" ca="1" si="179"/>
        <v>-0.35509243014574277</v>
      </c>
      <c r="G2752" s="128"/>
      <c r="H2752" s="128"/>
      <c r="I2752" s="124"/>
      <c r="J2752" s="125"/>
      <c r="K2752" s="128"/>
    </row>
    <row r="2753" spans="1:11" x14ac:dyDescent="0.3">
      <c r="A2753" s="73">
        <v>39850</v>
      </c>
      <c r="B2753" s="130">
        <v>868.59997599999997</v>
      </c>
      <c r="C2753" s="125">
        <f t="shared" si="176"/>
        <v>4.4053084285549549E-2</v>
      </c>
      <c r="D2753" s="128">
        <f t="shared" si="177"/>
        <v>44053.08428554955</v>
      </c>
      <c r="E2753" s="128">
        <f t="shared" ca="1" si="178"/>
        <v>194251.87393978122</v>
      </c>
      <c r="F2753" s="124">
        <f t="shared" ca="1" si="179"/>
        <v>-0.3513699396198654</v>
      </c>
      <c r="G2753" s="128"/>
      <c r="H2753" s="128"/>
      <c r="I2753" s="124"/>
      <c r="J2753" s="125"/>
      <c r="K2753" s="128"/>
    </row>
    <row r="2754" spans="1:11" x14ac:dyDescent="0.3">
      <c r="A2754" s="73">
        <v>39849</v>
      </c>
      <c r="B2754" s="130">
        <v>845.84997599999997</v>
      </c>
      <c r="C2754" s="125">
        <f t="shared" si="176"/>
        <v>2.2175197583081507E-2</v>
      </c>
      <c r="D2754" s="128">
        <f t="shared" si="177"/>
        <v>22175.197583081506</v>
      </c>
      <c r="E2754" s="128">
        <f t="shared" ca="1" si="178"/>
        <v>194251.87393978122</v>
      </c>
      <c r="F2754" s="124">
        <f t="shared" ca="1" si="179"/>
        <v>-0.36463884561521909</v>
      </c>
      <c r="G2754" s="128"/>
      <c r="H2754" s="128"/>
      <c r="I2754" s="124"/>
      <c r="J2754" s="125"/>
      <c r="K2754" s="128"/>
    </row>
    <row r="2755" spans="1:11" x14ac:dyDescent="0.3">
      <c r="A2755" s="73">
        <v>39848</v>
      </c>
      <c r="B2755" s="130">
        <v>832.22997999999995</v>
      </c>
      <c r="C2755" s="125">
        <f t="shared" si="176"/>
        <v>-9.5330025889389658E-3</v>
      </c>
      <c r="D2755" s="128">
        <f t="shared" si="177"/>
        <v>-9533.0025889389653</v>
      </c>
      <c r="E2755" s="128">
        <f t="shared" ca="1" si="178"/>
        <v>194251.87393978122</v>
      </c>
      <c r="F2755" s="124">
        <f t="shared" ca="1" si="179"/>
        <v>-0.37749739411410543</v>
      </c>
      <c r="G2755" s="128"/>
      <c r="H2755" s="128"/>
      <c r="I2755" s="124"/>
      <c r="J2755" s="125"/>
      <c r="K2755" s="128"/>
    </row>
    <row r="2756" spans="1:11" x14ac:dyDescent="0.3">
      <c r="A2756" s="73">
        <v>39847</v>
      </c>
      <c r="B2756" s="130">
        <v>838.51000999999997</v>
      </c>
      <c r="C2756" s="125">
        <f t="shared" si="176"/>
        <v>4.1342788553365262E-2</v>
      </c>
      <c r="D2756" s="128">
        <f t="shared" si="177"/>
        <v>41342.788553365259</v>
      </c>
      <c r="E2756" s="128">
        <f t="shared" ca="1" si="178"/>
        <v>194251.87393978122</v>
      </c>
      <c r="F2756" s="124">
        <f t="shared" ca="1" si="179"/>
        <v>-0.36785401562429554</v>
      </c>
      <c r="G2756" s="128"/>
      <c r="H2756" s="128"/>
      <c r="I2756" s="124"/>
      <c r="J2756" s="125"/>
      <c r="K2756" s="128"/>
    </row>
    <row r="2757" spans="1:11" x14ac:dyDescent="0.3">
      <c r="A2757" s="73">
        <v>39846</v>
      </c>
      <c r="B2757" s="130">
        <v>825.44000200000005</v>
      </c>
      <c r="C2757" s="125">
        <f t="shared" si="176"/>
        <v>-2.9031187532531755E-2</v>
      </c>
      <c r="D2757" s="128">
        <f t="shared" si="177"/>
        <v>-29031.187532531756</v>
      </c>
      <c r="E2757" s="128">
        <f t="shared" ca="1" si="178"/>
        <v>194251.87393978122</v>
      </c>
      <c r="F2757" s="124">
        <f t="shared" ca="1" si="179"/>
        <v>-0.38245152566377416</v>
      </c>
      <c r="G2757" s="128"/>
      <c r="H2757" s="128"/>
      <c r="I2757" s="124"/>
      <c r="J2757" s="125"/>
      <c r="K2757" s="128"/>
    </row>
    <row r="2758" spans="1:11" x14ac:dyDescent="0.3">
      <c r="A2758" s="73">
        <v>39843</v>
      </c>
      <c r="B2758" s="130">
        <v>825.88000499999998</v>
      </c>
      <c r="C2758" s="125">
        <f t="shared" si="176"/>
        <v>-2.1167640756247774E-2</v>
      </c>
      <c r="D2758" s="128">
        <f t="shared" si="177"/>
        <v>-21167.640756247773</v>
      </c>
      <c r="E2758" s="128">
        <f t="shared" ca="1" si="178"/>
        <v>194251.87393978122</v>
      </c>
      <c r="F2758" s="124">
        <f t="shared" ca="1" si="179"/>
        <v>-0.40189160260001056</v>
      </c>
      <c r="G2758" s="128"/>
      <c r="H2758" s="128"/>
      <c r="I2758" s="124"/>
      <c r="J2758" s="125"/>
      <c r="K2758" s="128"/>
    </row>
    <row r="2759" spans="1:11" x14ac:dyDescent="0.3">
      <c r="A2759" s="73">
        <v>39842</v>
      </c>
      <c r="B2759" s="130">
        <v>845.14001499999995</v>
      </c>
      <c r="C2759" s="125">
        <f t="shared" si="176"/>
        <v>2.990695705007429E-3</v>
      </c>
      <c r="D2759" s="128">
        <f t="shared" si="177"/>
        <v>2990.6957050074288</v>
      </c>
      <c r="E2759" s="128">
        <f t="shared" ca="1" si="178"/>
        <v>194251.87393978122</v>
      </c>
      <c r="F2759" s="124">
        <f t="shared" ca="1" si="179"/>
        <v>-0.39434722997285543</v>
      </c>
      <c r="G2759" s="128"/>
      <c r="H2759" s="128"/>
      <c r="I2759" s="124"/>
      <c r="J2759" s="125"/>
      <c r="K2759" s="128"/>
    </row>
    <row r="2760" spans="1:11" x14ac:dyDescent="0.3">
      <c r="A2760" s="73">
        <v>39841</v>
      </c>
      <c r="B2760" s="130">
        <v>874.09002699999996</v>
      </c>
      <c r="C2760" s="125">
        <f t="shared" ref="C2760:C2823" si="180">B2760/B2770-1</f>
        <v>2.6383063100547943E-3</v>
      </c>
      <c r="D2760" s="128">
        <f t="shared" ref="D2760:D2823" si="181">C2760*$B$5</f>
        <v>2638.3063100547943</v>
      </c>
      <c r="E2760" s="128">
        <f t="shared" ref="E2760:E2823" ca="1" si="182">ABS(_xlfn.PERCENTILE.INC(OFFSET(D2760,0,0,Window),1-VaRLevel))</f>
        <v>194251.87393978122</v>
      </c>
      <c r="F2760" s="124">
        <f t="shared" ca="1" si="179"/>
        <v>-0.36593522474279061</v>
      </c>
      <c r="G2760" s="128"/>
      <c r="H2760" s="128"/>
      <c r="I2760" s="124"/>
      <c r="J2760" s="125"/>
      <c r="K2760" s="128"/>
    </row>
    <row r="2761" spans="1:11" x14ac:dyDescent="0.3">
      <c r="A2761" s="73">
        <v>39840</v>
      </c>
      <c r="B2761" s="130">
        <v>845.71002199999998</v>
      </c>
      <c r="C2761" s="125">
        <f t="shared" si="180"/>
        <v>-2.8209946128628816E-2</v>
      </c>
      <c r="D2761" s="128">
        <f t="shared" si="181"/>
        <v>-28209.946128628817</v>
      </c>
      <c r="E2761" s="128">
        <f t="shared" ca="1" si="182"/>
        <v>194251.87393978122</v>
      </c>
      <c r="F2761" s="124">
        <f t="shared" ref="F2761:F2824" ca="1" si="183">B2761/OFFSET(B2761,250,0)-1</f>
        <v>-0.3762326688859593</v>
      </c>
      <c r="G2761" s="128"/>
      <c r="H2761" s="128"/>
      <c r="I2761" s="124"/>
      <c r="J2761" s="125"/>
      <c r="K2761" s="128"/>
    </row>
    <row r="2762" spans="1:11" x14ac:dyDescent="0.3">
      <c r="A2762" s="73">
        <v>39839</v>
      </c>
      <c r="B2762" s="130">
        <v>836.57000700000003</v>
      </c>
      <c r="C2762" s="125">
        <f t="shared" si="180"/>
        <v>-6.0403179030354637E-2</v>
      </c>
      <c r="D2762" s="128">
        <f t="shared" si="181"/>
        <v>-60403.179030354637</v>
      </c>
      <c r="E2762" s="128">
        <f t="shared" ca="1" si="182"/>
        <v>194251.87393978122</v>
      </c>
      <c r="F2762" s="124">
        <f t="shared" ca="1" si="183"/>
        <v>-0.38591354554080315</v>
      </c>
      <c r="G2762" s="128"/>
      <c r="H2762" s="128"/>
      <c r="I2762" s="124"/>
      <c r="J2762" s="125"/>
      <c r="K2762" s="128"/>
    </row>
    <row r="2763" spans="1:11" x14ac:dyDescent="0.3">
      <c r="A2763" s="73">
        <v>39836</v>
      </c>
      <c r="B2763" s="130">
        <v>831.95001200000002</v>
      </c>
      <c r="C2763" s="125">
        <f t="shared" si="180"/>
        <v>-8.5497861684188936E-2</v>
      </c>
      <c r="D2763" s="128">
        <f t="shared" si="181"/>
        <v>-85497.861684188931</v>
      </c>
      <c r="E2763" s="128">
        <f t="shared" ca="1" si="182"/>
        <v>194251.87393978122</v>
      </c>
      <c r="F2763" s="124">
        <f t="shared" ca="1" si="183"/>
        <v>-0.3855431209461001</v>
      </c>
      <c r="G2763" s="128"/>
      <c r="H2763" s="128"/>
      <c r="I2763" s="124"/>
      <c r="J2763" s="125"/>
      <c r="K2763" s="128"/>
    </row>
    <row r="2764" spans="1:11" x14ac:dyDescent="0.3">
      <c r="A2764" s="73">
        <v>39835</v>
      </c>
      <c r="B2764" s="130">
        <v>827.5</v>
      </c>
      <c r="C2764" s="125">
        <f t="shared" si="180"/>
        <v>-8.7299423046174218E-2</v>
      </c>
      <c r="D2764" s="128">
        <f t="shared" si="181"/>
        <v>-87299.423046174212</v>
      </c>
      <c r="E2764" s="128">
        <f t="shared" ca="1" si="182"/>
        <v>194251.87393978122</v>
      </c>
      <c r="F2764" s="124">
        <f t="shared" ca="1" si="183"/>
        <v>-0.37810477200048975</v>
      </c>
      <c r="G2764" s="128"/>
      <c r="H2764" s="128"/>
      <c r="I2764" s="124"/>
      <c r="J2764" s="125"/>
      <c r="K2764" s="128"/>
    </row>
    <row r="2765" spans="1:11" x14ac:dyDescent="0.3">
      <c r="A2765" s="73">
        <v>39834</v>
      </c>
      <c r="B2765" s="130">
        <v>840.23999000000003</v>
      </c>
      <c r="C2765" s="125">
        <f t="shared" si="180"/>
        <v>-0.10105918560745664</v>
      </c>
      <c r="D2765" s="128">
        <f t="shared" si="181"/>
        <v>-101059.18560745663</v>
      </c>
      <c r="E2765" s="128">
        <f t="shared" ca="1" si="182"/>
        <v>194251.87393978122</v>
      </c>
      <c r="F2765" s="124">
        <f t="shared" ca="1" si="183"/>
        <v>-0.37855286815168954</v>
      </c>
      <c r="G2765" s="128"/>
      <c r="H2765" s="128"/>
      <c r="I2765" s="124"/>
      <c r="J2765" s="125"/>
      <c r="K2765" s="128"/>
    </row>
    <row r="2766" spans="1:11" x14ac:dyDescent="0.3">
      <c r="A2766" s="73">
        <v>39833</v>
      </c>
      <c r="B2766" s="130">
        <v>805.21997099999999</v>
      </c>
      <c r="C2766" s="125">
        <f t="shared" si="180"/>
        <v>-0.13179151374036535</v>
      </c>
      <c r="D2766" s="128">
        <f t="shared" si="181"/>
        <v>-131791.51374036536</v>
      </c>
      <c r="E2766" s="128">
        <f t="shared" ca="1" si="182"/>
        <v>194251.87393978122</v>
      </c>
      <c r="F2766" s="124">
        <f t="shared" ca="1" si="183"/>
        <v>-0.39846108961830728</v>
      </c>
      <c r="G2766" s="128"/>
      <c r="H2766" s="128"/>
      <c r="I2766" s="124"/>
      <c r="J2766" s="125"/>
      <c r="K2766" s="128"/>
    </row>
    <row r="2767" spans="1:11" x14ac:dyDescent="0.3">
      <c r="A2767" s="73">
        <v>39829</v>
      </c>
      <c r="B2767" s="130">
        <v>850.11999500000002</v>
      </c>
      <c r="C2767" s="125">
        <f t="shared" si="180"/>
        <v>-8.7658289388172883E-2</v>
      </c>
      <c r="D2767" s="128">
        <f t="shared" si="181"/>
        <v>-87658.289388172881</v>
      </c>
      <c r="E2767" s="128">
        <f t="shared" ca="1" si="182"/>
        <v>194251.87393978122</v>
      </c>
      <c r="F2767" s="124">
        <f t="shared" ca="1" si="183"/>
        <v>-0.35130103395650514</v>
      </c>
      <c r="G2767" s="128"/>
      <c r="H2767" s="128"/>
      <c r="I2767" s="124"/>
      <c r="J2767" s="125"/>
      <c r="K2767" s="128"/>
    </row>
    <row r="2768" spans="1:11" x14ac:dyDescent="0.3">
      <c r="A2768" s="73">
        <v>39828</v>
      </c>
      <c r="B2768" s="130">
        <v>843.73999000000003</v>
      </c>
      <c r="C2768" s="125">
        <f t="shared" si="180"/>
        <v>-6.5884317741489062E-2</v>
      </c>
      <c r="D2768" s="128">
        <f t="shared" si="181"/>
        <v>-65884.317741489067</v>
      </c>
      <c r="E2768" s="128">
        <f t="shared" ca="1" si="182"/>
        <v>194251.87393978122</v>
      </c>
      <c r="F2768" s="124">
        <f t="shared" ca="1" si="183"/>
        <v>-0.36330637299940083</v>
      </c>
      <c r="G2768" s="128"/>
      <c r="H2768" s="128"/>
      <c r="I2768" s="124"/>
      <c r="J2768" s="125"/>
      <c r="K2768" s="128"/>
    </row>
    <row r="2769" spans="1:11" x14ac:dyDescent="0.3">
      <c r="A2769" s="73">
        <v>39827</v>
      </c>
      <c r="B2769" s="130">
        <v>842.61999500000002</v>
      </c>
      <c r="C2769" s="125">
        <f t="shared" si="180"/>
        <v>-5.3916306466423425E-2</v>
      </c>
      <c r="D2769" s="128">
        <f t="shared" si="181"/>
        <v>-53916.306466423426</v>
      </c>
      <c r="E2769" s="128">
        <f t="shared" ca="1" si="182"/>
        <v>194251.87393978122</v>
      </c>
      <c r="F2769" s="124">
        <f t="shared" ca="1" si="183"/>
        <v>-0.36799550346896681</v>
      </c>
      <c r="G2769" s="128"/>
      <c r="H2769" s="128"/>
      <c r="I2769" s="124"/>
      <c r="J2769" s="125"/>
      <c r="K2769" s="128"/>
    </row>
    <row r="2770" spans="1:11" x14ac:dyDescent="0.3">
      <c r="A2770" s="73">
        <v>39826</v>
      </c>
      <c r="B2770" s="130">
        <v>871.78997800000002</v>
      </c>
      <c r="C2770" s="125">
        <f t="shared" si="180"/>
        <v>2.7259495368650022E-3</v>
      </c>
      <c r="D2770" s="128">
        <f t="shared" si="181"/>
        <v>2725.9495368650023</v>
      </c>
      <c r="E2770" s="128">
        <f t="shared" ca="1" si="182"/>
        <v>194251.87393978122</v>
      </c>
      <c r="F2770" s="124">
        <f t="shared" ca="1" si="183"/>
        <v>-0.36513981276715035</v>
      </c>
      <c r="G2770" s="128"/>
      <c r="H2770" s="128"/>
      <c r="I2770" s="124"/>
      <c r="J2770" s="125"/>
      <c r="K2770" s="128"/>
    </row>
    <row r="2771" spans="1:11" x14ac:dyDescent="0.3">
      <c r="A2771" s="73">
        <v>39825</v>
      </c>
      <c r="B2771" s="130">
        <v>870.26000999999997</v>
      </c>
      <c r="C2771" s="125">
        <f t="shared" si="180"/>
        <v>-2.9101489859324481E-3</v>
      </c>
      <c r="D2771" s="128">
        <f t="shared" si="181"/>
        <v>-2910.1489859324479</v>
      </c>
      <c r="E2771" s="128">
        <f t="shared" ca="1" si="182"/>
        <v>194251.87393978122</v>
      </c>
      <c r="F2771" s="124">
        <f t="shared" ca="1" si="183"/>
        <v>-0.36981060800225918</v>
      </c>
      <c r="G2771" s="128"/>
      <c r="H2771" s="128"/>
      <c r="I2771" s="124"/>
      <c r="J2771" s="125"/>
      <c r="K2771" s="128"/>
    </row>
    <row r="2772" spans="1:11" x14ac:dyDescent="0.3">
      <c r="A2772" s="73">
        <v>39822</v>
      </c>
      <c r="B2772" s="130">
        <v>890.34997599999997</v>
      </c>
      <c r="C2772" s="125">
        <f t="shared" si="180"/>
        <v>2.5571561811072341E-2</v>
      </c>
      <c r="D2772" s="128">
        <f t="shared" si="181"/>
        <v>25571.561811072341</v>
      </c>
      <c r="E2772" s="128">
        <f t="shared" ca="1" si="182"/>
        <v>194251.87393978122</v>
      </c>
      <c r="F2772" s="124">
        <f t="shared" ca="1" si="183"/>
        <v>-0.37133276187113862</v>
      </c>
      <c r="G2772" s="128"/>
      <c r="H2772" s="128"/>
      <c r="I2772" s="124"/>
      <c r="J2772" s="125"/>
      <c r="K2772" s="128"/>
    </row>
    <row r="2773" spans="1:11" x14ac:dyDescent="0.3">
      <c r="A2773" s="73">
        <v>39821</v>
      </c>
      <c r="B2773" s="130">
        <v>909.72997999999995</v>
      </c>
      <c r="C2773" s="125">
        <f t="shared" si="180"/>
        <v>5.3952926985412875E-2</v>
      </c>
      <c r="D2773" s="128">
        <f t="shared" si="181"/>
        <v>53952.926985412872</v>
      </c>
      <c r="E2773" s="128">
        <f t="shared" ca="1" si="182"/>
        <v>194251.87393978122</v>
      </c>
      <c r="F2773" s="124">
        <f t="shared" ca="1" si="183"/>
        <v>-0.35066596692886653</v>
      </c>
      <c r="G2773" s="128"/>
      <c r="H2773" s="128"/>
      <c r="I2773" s="124"/>
      <c r="J2773" s="125"/>
      <c r="K2773" s="128"/>
    </row>
    <row r="2774" spans="1:11" x14ac:dyDescent="0.3">
      <c r="A2774" s="73">
        <v>39820</v>
      </c>
      <c r="B2774" s="130">
        <v>906.65002400000003</v>
      </c>
      <c r="C2774" s="125">
        <f t="shared" si="180"/>
        <v>4.0177619860619629E-2</v>
      </c>
      <c r="D2774" s="128">
        <f t="shared" si="181"/>
        <v>40177.619860619627</v>
      </c>
      <c r="E2774" s="128">
        <f t="shared" ca="1" si="182"/>
        <v>194251.87393978122</v>
      </c>
      <c r="F2774" s="124">
        <f t="shared" ca="1" si="183"/>
        <v>-0.36166239388955057</v>
      </c>
      <c r="G2774" s="128"/>
      <c r="H2774" s="128"/>
      <c r="I2774" s="124"/>
      <c r="J2774" s="125"/>
      <c r="K2774" s="128"/>
    </row>
    <row r="2775" spans="1:11" x14ac:dyDescent="0.3">
      <c r="A2775" s="73">
        <v>39819</v>
      </c>
      <c r="B2775" s="130">
        <v>934.70001200000002</v>
      </c>
      <c r="C2775" s="125">
        <f t="shared" si="180"/>
        <v>5.273235880562499E-2</v>
      </c>
      <c r="D2775" s="128">
        <f t="shared" si="181"/>
        <v>52732.358805624994</v>
      </c>
      <c r="E2775" s="128">
        <f t="shared" ca="1" si="182"/>
        <v>194251.87393978122</v>
      </c>
      <c r="F2775" s="124">
        <f t="shared" ca="1" si="183"/>
        <v>-0.3366829116664789</v>
      </c>
      <c r="G2775" s="128"/>
      <c r="H2775" s="128"/>
      <c r="I2775" s="124"/>
      <c r="J2775" s="125"/>
      <c r="K2775" s="128"/>
    </row>
    <row r="2776" spans="1:11" x14ac:dyDescent="0.3">
      <c r="A2776" s="73">
        <v>39818</v>
      </c>
      <c r="B2776" s="130">
        <v>927.45001200000002</v>
      </c>
      <c r="C2776" s="125">
        <f t="shared" si="180"/>
        <v>4.7634625902082783E-2</v>
      </c>
      <c r="D2776" s="128">
        <f t="shared" si="181"/>
        <v>47634.625902082786</v>
      </c>
      <c r="E2776" s="128">
        <f t="shared" ca="1" si="182"/>
        <v>194251.87393978122</v>
      </c>
      <c r="F2776" s="124">
        <f t="shared" ca="1" si="183"/>
        <v>-0.33286093889237833</v>
      </c>
      <c r="G2776" s="128"/>
      <c r="H2776" s="128"/>
      <c r="I2776" s="124"/>
      <c r="J2776" s="125"/>
      <c r="K2776" s="128"/>
    </row>
    <row r="2777" spans="1:11" x14ac:dyDescent="0.3">
      <c r="A2777" s="73">
        <v>39815</v>
      </c>
      <c r="B2777" s="130">
        <v>931.79998799999998</v>
      </c>
      <c r="C2777" s="125">
        <f t="shared" si="180"/>
        <v>3.0273551574103053E-2</v>
      </c>
      <c r="D2777" s="128">
        <f t="shared" si="181"/>
        <v>30273.551574103054</v>
      </c>
      <c r="E2777" s="128">
        <f t="shared" ca="1" si="182"/>
        <v>194251.87393978122</v>
      </c>
      <c r="F2777" s="124">
        <f t="shared" ca="1" si="183"/>
        <v>-0.34203282600391716</v>
      </c>
      <c r="G2777" s="128"/>
      <c r="H2777" s="128"/>
      <c r="I2777" s="124"/>
      <c r="J2777" s="125"/>
      <c r="K2777" s="128"/>
    </row>
    <row r="2778" spans="1:11" x14ac:dyDescent="0.3">
      <c r="A2778" s="73">
        <v>39813</v>
      </c>
      <c r="B2778" s="130">
        <v>903.25</v>
      </c>
      <c r="C2778" s="125">
        <f t="shared" si="180"/>
        <v>-1.0874080768433991E-2</v>
      </c>
      <c r="D2778" s="128">
        <f t="shared" si="181"/>
        <v>-10874.080768433991</v>
      </c>
      <c r="E2778" s="128">
        <f t="shared" ca="1" si="182"/>
        <v>194251.87393978122</v>
      </c>
      <c r="F2778" s="124">
        <f t="shared" ca="1" si="183"/>
        <v>-0.36013686532541511</v>
      </c>
      <c r="G2778" s="128"/>
      <c r="H2778" s="128"/>
      <c r="I2778" s="124"/>
      <c r="J2778" s="125"/>
      <c r="K2778" s="128"/>
    </row>
    <row r="2779" spans="1:11" x14ac:dyDescent="0.3">
      <c r="A2779" s="73">
        <v>39812</v>
      </c>
      <c r="B2779" s="130">
        <v>890.64001499999995</v>
      </c>
      <c r="C2779" s="125">
        <f t="shared" si="180"/>
        <v>2.5409590271518345E-2</v>
      </c>
      <c r="D2779" s="128">
        <f t="shared" si="181"/>
        <v>25409.590271518344</v>
      </c>
      <c r="E2779" s="128">
        <f t="shared" ca="1" si="182"/>
        <v>194251.87393978122</v>
      </c>
      <c r="F2779" s="124">
        <f t="shared" ca="1" si="183"/>
        <v>-0.38456010802188867</v>
      </c>
      <c r="G2779" s="128"/>
      <c r="H2779" s="128"/>
      <c r="I2779" s="124"/>
      <c r="J2779" s="125"/>
      <c r="K2779" s="128"/>
    </row>
    <row r="2780" spans="1:11" x14ac:dyDescent="0.3">
      <c r="A2780" s="73">
        <v>39811</v>
      </c>
      <c r="B2780" s="130">
        <v>869.419983</v>
      </c>
      <c r="C2780" s="125">
        <f t="shared" si="180"/>
        <v>-1.171950170437519E-2</v>
      </c>
      <c r="D2780" s="128">
        <f t="shared" si="181"/>
        <v>-11719.50170437519</v>
      </c>
      <c r="E2780" s="128">
        <f t="shared" ca="1" si="182"/>
        <v>194251.87393978122</v>
      </c>
      <c r="F2780" s="124">
        <f t="shared" ca="1" si="183"/>
        <v>-0.39922333219989958</v>
      </c>
      <c r="G2780" s="128"/>
      <c r="H2780" s="128"/>
      <c r="I2780" s="124"/>
      <c r="J2780" s="125"/>
      <c r="K2780" s="128"/>
    </row>
    <row r="2781" spans="1:11" x14ac:dyDescent="0.3">
      <c r="A2781" s="73">
        <v>39808</v>
      </c>
      <c r="B2781" s="130">
        <v>872.79998799999998</v>
      </c>
      <c r="C2781" s="125">
        <f t="shared" si="180"/>
        <v>-9.0435899630525451E-4</v>
      </c>
      <c r="D2781" s="128">
        <f t="shared" si="181"/>
        <v>-904.35899630525455</v>
      </c>
      <c r="E2781" s="128">
        <f t="shared" ca="1" si="182"/>
        <v>194251.87393978122</v>
      </c>
      <c r="F2781" s="124">
        <f t="shared" ca="1" si="183"/>
        <v>-0.40559536018682774</v>
      </c>
      <c r="G2781" s="128"/>
      <c r="H2781" s="128"/>
      <c r="I2781" s="124"/>
      <c r="J2781" s="125"/>
      <c r="K2781" s="128"/>
    </row>
    <row r="2782" spans="1:11" x14ac:dyDescent="0.3">
      <c r="A2782" s="73">
        <v>39806</v>
      </c>
      <c r="B2782" s="130">
        <v>868.15002400000003</v>
      </c>
      <c r="C2782" s="125">
        <f t="shared" si="180"/>
        <v>-3.4573602537404935E-2</v>
      </c>
      <c r="D2782" s="128">
        <f t="shared" si="181"/>
        <v>-34573.602537404935</v>
      </c>
      <c r="E2782" s="128">
        <f t="shared" ca="1" si="182"/>
        <v>194251.87393978122</v>
      </c>
      <c r="F2782" s="124">
        <f t="shared" ca="1" si="183"/>
        <v>-0.41281305259293644</v>
      </c>
      <c r="G2782" s="128"/>
      <c r="H2782" s="128"/>
      <c r="I2782" s="124"/>
      <c r="J2782" s="125"/>
      <c r="K2782" s="128"/>
    </row>
    <row r="2783" spans="1:11" x14ac:dyDescent="0.3">
      <c r="A2783" s="73">
        <v>39805</v>
      </c>
      <c r="B2783" s="130">
        <v>863.15997300000004</v>
      </c>
      <c r="C2783" s="125">
        <f t="shared" si="180"/>
        <v>-2.8705830609786598E-2</v>
      </c>
      <c r="D2783" s="128">
        <f t="shared" si="181"/>
        <v>-28705.830609786597</v>
      </c>
      <c r="E2783" s="128">
        <f t="shared" ca="1" si="182"/>
        <v>194251.87393978122</v>
      </c>
      <c r="F2783" s="124">
        <f t="shared" ca="1" si="183"/>
        <v>-0.41531023369288489</v>
      </c>
      <c r="G2783" s="128"/>
      <c r="H2783" s="128"/>
      <c r="I2783" s="124"/>
      <c r="J2783" s="125"/>
      <c r="K2783" s="128"/>
    </row>
    <row r="2784" spans="1:11" x14ac:dyDescent="0.3">
      <c r="A2784" s="73">
        <v>39804</v>
      </c>
      <c r="B2784" s="130">
        <v>871.63000499999998</v>
      </c>
      <c r="C2784" s="125">
        <f t="shared" si="180"/>
        <v>-4.1848968338806691E-2</v>
      </c>
      <c r="D2784" s="128">
        <f t="shared" si="181"/>
        <v>-41848.968338806691</v>
      </c>
      <c r="E2784" s="128">
        <f t="shared" ca="1" si="182"/>
        <v>194251.87393978122</v>
      </c>
      <c r="F2784" s="124">
        <f t="shared" ca="1" si="183"/>
        <v>-0.41800543166527471</v>
      </c>
      <c r="G2784" s="128"/>
      <c r="H2784" s="128"/>
      <c r="I2784" s="124"/>
      <c r="J2784" s="125"/>
      <c r="K2784" s="128"/>
    </row>
    <row r="2785" spans="1:11" x14ac:dyDescent="0.3">
      <c r="A2785" s="73">
        <v>39801</v>
      </c>
      <c r="B2785" s="130">
        <v>887.88000499999998</v>
      </c>
      <c r="C2785" s="125">
        <f t="shared" si="180"/>
        <v>1.3480655547656317E-2</v>
      </c>
      <c r="D2785" s="128">
        <f t="shared" si="181"/>
        <v>13480.655547656317</v>
      </c>
      <c r="E2785" s="128">
        <f t="shared" ca="1" si="182"/>
        <v>194251.87393978122</v>
      </c>
      <c r="F2785" s="124">
        <f t="shared" ca="1" si="183"/>
        <v>-0.40667577662274923</v>
      </c>
      <c r="G2785" s="128"/>
      <c r="H2785" s="128"/>
      <c r="I2785" s="124"/>
      <c r="J2785" s="125"/>
      <c r="K2785" s="128"/>
    </row>
    <row r="2786" spans="1:11" x14ac:dyDescent="0.3">
      <c r="A2786" s="73">
        <v>39800</v>
      </c>
      <c r="B2786" s="130">
        <v>885.28002900000001</v>
      </c>
      <c r="C2786" s="125">
        <f t="shared" si="180"/>
        <v>4.7396014498573669E-2</v>
      </c>
      <c r="D2786" s="128">
        <f t="shared" si="181"/>
        <v>47396.01449857367</v>
      </c>
      <c r="E2786" s="128">
        <f t="shared" ca="1" si="182"/>
        <v>194251.87393978122</v>
      </c>
      <c r="F2786" s="124">
        <f t="shared" ca="1" si="183"/>
        <v>-0.40363495664535476</v>
      </c>
      <c r="G2786" s="128"/>
      <c r="H2786" s="128"/>
      <c r="I2786" s="124"/>
      <c r="J2786" s="125"/>
      <c r="K2786" s="128"/>
    </row>
    <row r="2787" spans="1:11" x14ac:dyDescent="0.3">
      <c r="A2787" s="73">
        <v>39799</v>
      </c>
      <c r="B2787" s="130">
        <v>904.419983</v>
      </c>
      <c r="C2787" s="125">
        <f t="shared" si="180"/>
        <v>3.8679736071384418E-2</v>
      </c>
      <c r="D2787" s="128">
        <f t="shared" si="181"/>
        <v>38679.736071384417</v>
      </c>
      <c r="E2787" s="128">
        <f t="shared" ca="1" si="182"/>
        <v>194251.87393978122</v>
      </c>
      <c r="F2787" s="124">
        <f t="shared" ca="1" si="183"/>
        <v>-0.3805851669060939</v>
      </c>
      <c r="G2787" s="128"/>
      <c r="H2787" s="128"/>
      <c r="I2787" s="124"/>
      <c r="J2787" s="125"/>
      <c r="K2787" s="128"/>
    </row>
    <row r="2788" spans="1:11" x14ac:dyDescent="0.3">
      <c r="A2788" s="73">
        <v>39798</v>
      </c>
      <c r="B2788" s="130">
        <v>913.17999299999997</v>
      </c>
      <c r="C2788" s="125">
        <f t="shared" si="180"/>
        <v>7.5835575867003513E-2</v>
      </c>
      <c r="D2788" s="128">
        <f t="shared" si="181"/>
        <v>75835.575867003514</v>
      </c>
      <c r="E2788" s="128">
        <f t="shared" ca="1" si="182"/>
        <v>194251.87393978122</v>
      </c>
      <c r="F2788" s="124">
        <f t="shared" ca="1" si="183"/>
        <v>-0.3715209958706126</v>
      </c>
      <c r="G2788" s="128"/>
      <c r="H2788" s="128"/>
      <c r="I2788" s="124"/>
      <c r="J2788" s="125"/>
      <c r="K2788" s="128"/>
    </row>
    <row r="2789" spans="1:11" x14ac:dyDescent="0.3">
      <c r="A2789" s="73">
        <v>39797</v>
      </c>
      <c r="B2789" s="130">
        <v>868.57000700000003</v>
      </c>
      <c r="C2789" s="125">
        <f t="shared" si="180"/>
        <v>6.4150137328257362E-2</v>
      </c>
      <c r="D2789" s="128">
        <f t="shared" si="181"/>
        <v>64150.137328257362</v>
      </c>
      <c r="E2789" s="128">
        <f t="shared" ca="1" si="182"/>
        <v>194251.87393978122</v>
      </c>
      <c r="F2789" s="124">
        <f t="shared" ca="1" si="183"/>
        <v>-0.40303645483836825</v>
      </c>
      <c r="G2789" s="128"/>
      <c r="H2789" s="128"/>
      <c r="I2789" s="124"/>
      <c r="J2789" s="125"/>
      <c r="K2789" s="128"/>
    </row>
    <row r="2790" spans="1:11" x14ac:dyDescent="0.3">
      <c r="A2790" s="73">
        <v>39794</v>
      </c>
      <c r="B2790" s="130">
        <v>879.72997999999995</v>
      </c>
      <c r="C2790" s="125">
        <f t="shared" si="180"/>
        <v>-1.842141634407557E-2</v>
      </c>
      <c r="D2790" s="128">
        <f t="shared" si="181"/>
        <v>-18421.416344075569</v>
      </c>
      <c r="E2790" s="128">
        <f t="shared" ca="1" si="182"/>
        <v>194251.87393978122</v>
      </c>
      <c r="F2790" s="124">
        <f t="shared" ca="1" si="183"/>
        <v>-0.39156928874910935</v>
      </c>
      <c r="G2790" s="128"/>
      <c r="H2790" s="128"/>
      <c r="I2790" s="124"/>
      <c r="J2790" s="125"/>
      <c r="K2790" s="128"/>
    </row>
    <row r="2791" spans="1:11" x14ac:dyDescent="0.3">
      <c r="A2791" s="73">
        <v>39793</v>
      </c>
      <c r="B2791" s="130">
        <v>873.59002699999996</v>
      </c>
      <c r="C2791" s="125">
        <f t="shared" si="180"/>
        <v>-1.5872798881477079E-2</v>
      </c>
      <c r="D2791" s="128">
        <f t="shared" si="181"/>
        <v>-15872.79888147708</v>
      </c>
      <c r="E2791" s="128">
        <f t="shared" ca="1" si="182"/>
        <v>194251.87393978122</v>
      </c>
      <c r="F2791" s="124">
        <f t="shared" ca="1" si="183"/>
        <v>-0.40489113650987141</v>
      </c>
      <c r="G2791" s="128"/>
      <c r="H2791" s="128"/>
      <c r="I2791" s="124"/>
      <c r="J2791" s="125"/>
      <c r="K2791" s="128"/>
    </row>
    <row r="2792" spans="1:11" x14ac:dyDescent="0.3">
      <c r="A2792" s="73">
        <v>39792</v>
      </c>
      <c r="B2792" s="130">
        <v>899.23999000000003</v>
      </c>
      <c r="C2792" s="125">
        <f t="shared" si="180"/>
        <v>4.8810896170746965E-2</v>
      </c>
      <c r="D2792" s="128">
        <f t="shared" si="181"/>
        <v>48810.896170746964</v>
      </c>
      <c r="E2792" s="128">
        <f t="shared" ca="1" si="182"/>
        <v>194251.87393978122</v>
      </c>
      <c r="F2792" s="124">
        <f t="shared" ca="1" si="183"/>
        <v>-0.3958385327574323</v>
      </c>
      <c r="G2792" s="128"/>
      <c r="H2792" s="128"/>
      <c r="I2792" s="124"/>
      <c r="J2792" s="125"/>
      <c r="K2792" s="128"/>
    </row>
    <row r="2793" spans="1:11" x14ac:dyDescent="0.3">
      <c r="A2793" s="73">
        <v>39791</v>
      </c>
      <c r="B2793" s="130">
        <v>888.669983</v>
      </c>
      <c r="C2793" s="125">
        <f t="shared" si="180"/>
        <v>4.3272543274374797E-2</v>
      </c>
      <c r="D2793" s="128">
        <f t="shared" si="181"/>
        <v>43272.543274374795</v>
      </c>
      <c r="E2793" s="128">
        <f t="shared" ca="1" si="182"/>
        <v>194251.87393978122</v>
      </c>
      <c r="F2793" s="124">
        <f t="shared" ca="1" si="183"/>
        <v>-0.40220908029457259</v>
      </c>
      <c r="G2793" s="128"/>
      <c r="H2793" s="128"/>
      <c r="I2793" s="124"/>
      <c r="J2793" s="125"/>
      <c r="K2793" s="128"/>
    </row>
    <row r="2794" spans="1:11" x14ac:dyDescent="0.3">
      <c r="A2794" s="73">
        <v>39790</v>
      </c>
      <c r="B2794" s="130">
        <v>909.70001200000002</v>
      </c>
      <c r="C2794" s="125">
        <f t="shared" si="180"/>
        <v>0.13708233319327068</v>
      </c>
      <c r="D2794" s="128">
        <f t="shared" si="181"/>
        <v>137082.33319327066</v>
      </c>
      <c r="E2794" s="128">
        <f t="shared" ca="1" si="182"/>
        <v>194251.87393978122</v>
      </c>
      <c r="F2794" s="124">
        <f t="shared" ca="1" si="183"/>
        <v>-0.38436030370883001</v>
      </c>
      <c r="G2794" s="128"/>
      <c r="H2794" s="128"/>
      <c r="I2794" s="124"/>
      <c r="J2794" s="125"/>
      <c r="K2794" s="128"/>
    </row>
    <row r="2795" spans="1:11" x14ac:dyDescent="0.3">
      <c r="A2795" s="73">
        <v>39787</v>
      </c>
      <c r="B2795" s="130">
        <v>876.07000700000003</v>
      </c>
      <c r="C2795" s="125">
        <f t="shared" si="180"/>
        <v>0.16430546577984839</v>
      </c>
      <c r="D2795" s="128">
        <f t="shared" si="181"/>
        <v>164305.4657798484</v>
      </c>
      <c r="E2795" s="128">
        <f t="shared" ca="1" si="182"/>
        <v>194251.87393978122</v>
      </c>
      <c r="F2795" s="124">
        <f t="shared" ca="1" si="183"/>
        <v>-0.42210214679937708</v>
      </c>
      <c r="G2795" s="128"/>
      <c r="H2795" s="128"/>
      <c r="I2795" s="124"/>
      <c r="J2795" s="125"/>
      <c r="K2795" s="128"/>
    </row>
    <row r="2796" spans="1:11" x14ac:dyDescent="0.3">
      <c r="A2796" s="73">
        <v>39786</v>
      </c>
      <c r="B2796" s="130">
        <v>845.21997099999999</v>
      </c>
      <c r="C2796" s="125">
        <f t="shared" si="180"/>
        <v>4.7905915328422921E-2</v>
      </c>
      <c r="D2796" s="128">
        <f t="shared" si="181"/>
        <v>47905.915328422918</v>
      </c>
      <c r="E2796" s="128">
        <f t="shared" ca="1" si="182"/>
        <v>194251.87393978122</v>
      </c>
      <c r="F2796" s="124">
        <f t="shared" ca="1" si="183"/>
        <v>-0.43826515498450458</v>
      </c>
      <c r="G2796" s="128"/>
      <c r="H2796" s="128"/>
      <c r="I2796" s="124"/>
      <c r="J2796" s="125"/>
      <c r="K2796" s="128"/>
    </row>
    <row r="2797" spans="1:11" x14ac:dyDescent="0.3">
      <c r="A2797" s="73">
        <v>39785</v>
      </c>
      <c r="B2797" s="130">
        <v>870.73999000000003</v>
      </c>
      <c r="C2797" s="125">
        <f t="shared" si="180"/>
        <v>1.3525462179471148E-2</v>
      </c>
      <c r="D2797" s="128">
        <f t="shared" si="181"/>
        <v>13525.462179471147</v>
      </c>
      <c r="E2797" s="128">
        <f t="shared" ca="1" si="182"/>
        <v>194251.87393978122</v>
      </c>
      <c r="F2797" s="124">
        <f t="shared" ca="1" si="183"/>
        <v>-0.42233337558834416</v>
      </c>
      <c r="G2797" s="128"/>
      <c r="H2797" s="128"/>
      <c r="I2797" s="124"/>
      <c r="J2797" s="125"/>
      <c r="K2797" s="128"/>
    </row>
    <row r="2798" spans="1:11" x14ac:dyDescent="0.3">
      <c r="A2798" s="73">
        <v>39784</v>
      </c>
      <c r="B2798" s="130">
        <v>848.80999799999995</v>
      </c>
      <c r="C2798" s="125">
        <f t="shared" si="180"/>
        <v>-2.280343226564896E-3</v>
      </c>
      <c r="D2798" s="128">
        <f t="shared" si="181"/>
        <v>-2280.3432265648958</v>
      </c>
      <c r="E2798" s="128">
        <f t="shared" ca="1" si="182"/>
        <v>194251.87393978122</v>
      </c>
      <c r="F2798" s="124">
        <f t="shared" ca="1" si="183"/>
        <v>-0.42841462866637514</v>
      </c>
      <c r="G2798" s="128"/>
      <c r="H2798" s="128"/>
      <c r="I2798" s="124"/>
      <c r="J2798" s="125"/>
      <c r="K2798" s="128"/>
    </row>
    <row r="2799" spans="1:11" x14ac:dyDescent="0.3">
      <c r="A2799" s="73">
        <v>39783</v>
      </c>
      <c r="B2799" s="130">
        <v>816.21002199999998</v>
      </c>
      <c r="C2799" s="125">
        <f t="shared" si="180"/>
        <v>-6.5361973042131982E-2</v>
      </c>
      <c r="D2799" s="128">
        <f t="shared" si="181"/>
        <v>-65361.973042131984</v>
      </c>
      <c r="E2799" s="128">
        <f t="shared" ca="1" si="182"/>
        <v>194251.87393978122</v>
      </c>
      <c r="F2799" s="124">
        <f t="shared" ca="1" si="183"/>
        <v>-0.44201833466272322</v>
      </c>
      <c r="G2799" s="128"/>
      <c r="H2799" s="128"/>
      <c r="I2799" s="124"/>
      <c r="J2799" s="125"/>
      <c r="K2799" s="128"/>
    </row>
    <row r="2800" spans="1:11" x14ac:dyDescent="0.3">
      <c r="A2800" s="73">
        <v>39780</v>
      </c>
      <c r="B2800" s="130">
        <v>896.23999000000003</v>
      </c>
      <c r="C2800" s="125">
        <f t="shared" si="180"/>
        <v>-1.6515037324376203E-2</v>
      </c>
      <c r="D2800" s="128">
        <f t="shared" si="181"/>
        <v>-16515.037324376204</v>
      </c>
      <c r="E2800" s="128">
        <f t="shared" ca="1" si="182"/>
        <v>194251.87393978122</v>
      </c>
      <c r="F2800" s="124">
        <f t="shared" ca="1" si="183"/>
        <v>-0.39131500304406341</v>
      </c>
      <c r="G2800" s="128"/>
      <c r="H2800" s="128"/>
      <c r="I2800" s="124"/>
      <c r="J2800" s="125"/>
      <c r="K2800" s="128"/>
    </row>
    <row r="2801" spans="1:11" x14ac:dyDescent="0.3">
      <c r="A2801" s="73">
        <v>39778</v>
      </c>
      <c r="B2801" s="130">
        <v>887.67999299999997</v>
      </c>
      <c r="C2801" s="125">
        <f t="shared" si="180"/>
        <v>4.1511211425712125E-2</v>
      </c>
      <c r="D2801" s="128">
        <f t="shared" si="181"/>
        <v>41511.211425712121</v>
      </c>
      <c r="E2801" s="128">
        <f t="shared" ca="1" si="182"/>
        <v>194251.87393978122</v>
      </c>
      <c r="F2801" s="124">
        <f t="shared" ca="1" si="183"/>
        <v>-0.40067786704148967</v>
      </c>
      <c r="G2801" s="128"/>
      <c r="H2801" s="128"/>
      <c r="I2801" s="124"/>
      <c r="J2801" s="125"/>
      <c r="K2801" s="128"/>
    </row>
    <row r="2802" spans="1:11" x14ac:dyDescent="0.3">
      <c r="A2802" s="73">
        <v>39777</v>
      </c>
      <c r="B2802" s="130">
        <v>857.39001499999995</v>
      </c>
      <c r="C2802" s="125">
        <f t="shared" si="180"/>
        <v>-4.623171082398303E-2</v>
      </c>
      <c r="D2802" s="128">
        <f t="shared" si="181"/>
        <v>-46231.710823983027</v>
      </c>
      <c r="E2802" s="128">
        <f t="shared" ca="1" si="182"/>
        <v>194251.87393978122</v>
      </c>
      <c r="F2802" s="124">
        <f t="shared" ca="1" si="183"/>
        <v>-0.41663035685864003</v>
      </c>
      <c r="G2802" s="128"/>
      <c r="H2802" s="128"/>
      <c r="I2802" s="124"/>
      <c r="J2802" s="125"/>
      <c r="K2802" s="128"/>
    </row>
    <row r="2803" spans="1:11" x14ac:dyDescent="0.3">
      <c r="A2803" s="73">
        <v>39776</v>
      </c>
      <c r="B2803" s="130">
        <v>851.80999799999995</v>
      </c>
      <c r="C2803" s="125">
        <f t="shared" si="180"/>
        <v>-7.3323856775791341E-2</v>
      </c>
      <c r="D2803" s="128">
        <f t="shared" si="181"/>
        <v>-73323.856775791341</v>
      </c>
      <c r="E2803" s="128">
        <f t="shared" ca="1" si="182"/>
        <v>194251.87393978122</v>
      </c>
      <c r="F2803" s="124">
        <f t="shared" ca="1" si="183"/>
        <v>-0.42015085812104858</v>
      </c>
      <c r="G2803" s="128"/>
      <c r="H2803" s="128"/>
      <c r="I2803" s="124"/>
      <c r="J2803" s="125"/>
      <c r="K2803" s="128"/>
    </row>
    <row r="2804" spans="1:11" x14ac:dyDescent="0.3">
      <c r="A2804" s="73">
        <v>39773</v>
      </c>
      <c r="B2804" s="130">
        <v>800.03002900000001</v>
      </c>
      <c r="C2804" s="125">
        <f t="shared" si="180"/>
        <v>-0.14066742113951192</v>
      </c>
      <c r="D2804" s="128">
        <f t="shared" si="181"/>
        <v>-140667.42113951192</v>
      </c>
      <c r="E2804" s="128">
        <f t="shared" ca="1" si="182"/>
        <v>194251.87393978122</v>
      </c>
      <c r="F2804" s="124">
        <f t="shared" ca="1" si="183"/>
        <v>-0.43984509483549705</v>
      </c>
      <c r="G2804" s="128"/>
      <c r="H2804" s="128"/>
      <c r="I2804" s="124"/>
      <c r="J2804" s="125"/>
      <c r="K2804" s="128"/>
    </row>
    <row r="2805" spans="1:11" x14ac:dyDescent="0.3">
      <c r="A2805" s="73">
        <v>39772</v>
      </c>
      <c r="B2805" s="130">
        <v>752.44000200000005</v>
      </c>
      <c r="C2805" s="125">
        <f t="shared" si="180"/>
        <v>-0.16846432914605058</v>
      </c>
      <c r="D2805" s="128">
        <f t="shared" si="181"/>
        <v>-168464.32914605059</v>
      </c>
      <c r="E2805" s="128">
        <f t="shared" ca="1" si="182"/>
        <v>194251.87393978122</v>
      </c>
      <c r="F2805" s="124">
        <f t="shared" ca="1" si="183"/>
        <v>-0.46530036703124644</v>
      </c>
      <c r="G2805" s="128"/>
      <c r="H2805" s="128"/>
      <c r="I2805" s="124"/>
      <c r="J2805" s="125"/>
      <c r="K2805" s="128"/>
    </row>
    <row r="2806" spans="1:11" x14ac:dyDescent="0.3">
      <c r="A2806" s="73">
        <v>39771</v>
      </c>
      <c r="B2806" s="130">
        <v>806.580017</v>
      </c>
      <c r="C2806" s="125">
        <f t="shared" si="180"/>
        <v>-0.15343682098645384</v>
      </c>
      <c r="D2806" s="128">
        <f t="shared" si="181"/>
        <v>-153436.82098645385</v>
      </c>
      <c r="E2806" s="128">
        <f t="shared" ca="1" si="182"/>
        <v>194251.87393978122</v>
      </c>
      <c r="F2806" s="124">
        <f t="shared" ca="1" si="183"/>
        <v>-0.44014711984952382</v>
      </c>
      <c r="G2806" s="128"/>
      <c r="H2806" s="128"/>
      <c r="I2806" s="124"/>
      <c r="J2806" s="125"/>
      <c r="K2806" s="128"/>
    </row>
    <row r="2807" spans="1:11" x14ac:dyDescent="0.3">
      <c r="A2807" s="73">
        <v>39770</v>
      </c>
      <c r="B2807" s="130">
        <v>859.11999500000002</v>
      </c>
      <c r="C2807" s="125">
        <f t="shared" si="180"/>
        <v>-0.14579170270942077</v>
      </c>
      <c r="D2807" s="128">
        <f t="shared" si="181"/>
        <v>-145791.70270942076</v>
      </c>
      <c r="E2807" s="128">
        <f t="shared" ca="1" si="182"/>
        <v>194251.87393978122</v>
      </c>
      <c r="F2807" s="124">
        <f t="shared" ca="1" si="183"/>
        <v>-0.39360659607972215</v>
      </c>
      <c r="G2807" s="128"/>
      <c r="H2807" s="128"/>
      <c r="I2807" s="124"/>
      <c r="J2807" s="125"/>
      <c r="K2807" s="128"/>
    </row>
    <row r="2808" spans="1:11" x14ac:dyDescent="0.3">
      <c r="A2808" s="73">
        <v>39769</v>
      </c>
      <c r="B2808" s="130">
        <v>850.75</v>
      </c>
      <c r="C2808" s="125">
        <f t="shared" si="180"/>
        <v>-0.11957982969570313</v>
      </c>
      <c r="D2808" s="128">
        <f t="shared" si="181"/>
        <v>-119579.82969570313</v>
      </c>
      <c r="E2808" s="128">
        <f t="shared" ca="1" si="182"/>
        <v>194251.87393978122</v>
      </c>
      <c r="F2808" s="124">
        <f t="shared" ca="1" si="183"/>
        <v>-0.40907826008531967</v>
      </c>
      <c r="G2808" s="128"/>
      <c r="H2808" s="128"/>
      <c r="I2808" s="124"/>
      <c r="J2808" s="125"/>
      <c r="K2808" s="128"/>
    </row>
    <row r="2809" spans="1:11" x14ac:dyDescent="0.3">
      <c r="A2809" s="73">
        <v>39766</v>
      </c>
      <c r="B2809" s="130">
        <v>873.28997800000002</v>
      </c>
      <c r="C2809" s="125">
        <f t="shared" si="180"/>
        <v>-9.8539377548387042E-2</v>
      </c>
      <c r="D2809" s="128">
        <f t="shared" si="181"/>
        <v>-98539.377548387041</v>
      </c>
      <c r="E2809" s="128">
        <f t="shared" ca="1" si="182"/>
        <v>194251.87393978122</v>
      </c>
      <c r="F2809" s="124">
        <f t="shared" ca="1" si="183"/>
        <v>-0.39070100831384158</v>
      </c>
      <c r="G2809" s="128"/>
      <c r="H2809" s="128"/>
      <c r="I2809" s="124"/>
      <c r="J2809" s="125"/>
      <c r="K2809" s="128"/>
    </row>
    <row r="2810" spans="1:11" x14ac:dyDescent="0.3">
      <c r="A2810" s="73">
        <v>39765</v>
      </c>
      <c r="B2810" s="130">
        <v>911.28997800000002</v>
      </c>
      <c r="C2810" s="125">
        <f t="shared" si="180"/>
        <v>-4.4859549716265823E-2</v>
      </c>
      <c r="D2810" s="128">
        <f t="shared" si="181"/>
        <v>-44859.549716265821</v>
      </c>
      <c r="E2810" s="128">
        <f t="shared" ca="1" si="182"/>
        <v>194251.87393978122</v>
      </c>
      <c r="F2810" s="124">
        <f t="shared" ca="1" si="183"/>
        <v>-0.37528964431831335</v>
      </c>
      <c r="G2810" s="128"/>
      <c r="H2810" s="128"/>
      <c r="I2810" s="124"/>
      <c r="J2810" s="125"/>
      <c r="K2810" s="128"/>
    </row>
    <row r="2811" spans="1:11" x14ac:dyDescent="0.3">
      <c r="A2811" s="73">
        <v>39764</v>
      </c>
      <c r="B2811" s="130">
        <v>852.29998799999998</v>
      </c>
      <c r="C2811" s="125">
        <f t="shared" si="180"/>
        <v>-8.3637106884062895E-2</v>
      </c>
      <c r="D2811" s="128">
        <f t="shared" si="181"/>
        <v>-83637.106884062901</v>
      </c>
      <c r="E2811" s="128">
        <f t="shared" ca="1" si="182"/>
        <v>194251.87393978122</v>
      </c>
      <c r="F2811" s="124">
        <f t="shared" ca="1" si="183"/>
        <v>-0.41267272583527181</v>
      </c>
      <c r="G2811" s="128"/>
      <c r="H2811" s="128"/>
      <c r="I2811" s="124"/>
      <c r="J2811" s="125"/>
      <c r="K2811" s="128"/>
    </row>
    <row r="2812" spans="1:11" x14ac:dyDescent="0.3">
      <c r="A2812" s="73">
        <v>39763</v>
      </c>
      <c r="B2812" s="130">
        <v>898.95001200000002</v>
      </c>
      <c r="C2812" s="125">
        <f t="shared" si="180"/>
        <v>-4.4188788591415396E-2</v>
      </c>
      <c r="D2812" s="128">
        <f t="shared" si="181"/>
        <v>-44188.788591415396</v>
      </c>
      <c r="E2812" s="128">
        <f t="shared" ca="1" si="182"/>
        <v>194251.87393978122</v>
      </c>
      <c r="F2812" s="124">
        <f t="shared" ca="1" si="183"/>
        <v>-0.38871055032930146</v>
      </c>
      <c r="G2812" s="128"/>
      <c r="H2812" s="128"/>
      <c r="I2812" s="124"/>
      <c r="J2812" s="125"/>
      <c r="K2812" s="128"/>
    </row>
    <row r="2813" spans="1:11" x14ac:dyDescent="0.3">
      <c r="A2813" s="73">
        <v>39762</v>
      </c>
      <c r="B2813" s="130">
        <v>919.21002199999998</v>
      </c>
      <c r="C2813" s="125">
        <f t="shared" si="180"/>
        <v>8.279936908965424E-2</v>
      </c>
      <c r="D2813" s="128">
        <f t="shared" si="181"/>
        <v>82799.369089654239</v>
      </c>
      <c r="E2813" s="128">
        <f t="shared" ca="1" si="182"/>
        <v>194251.87393978122</v>
      </c>
      <c r="F2813" s="124">
        <f t="shared" ca="1" si="183"/>
        <v>-0.37935249209123789</v>
      </c>
      <c r="G2813" s="128"/>
      <c r="H2813" s="128"/>
      <c r="I2813" s="124"/>
      <c r="J2813" s="125"/>
      <c r="K2813" s="128"/>
    </row>
    <row r="2814" spans="1:11" x14ac:dyDescent="0.3">
      <c r="A2814" s="73">
        <v>39759</v>
      </c>
      <c r="B2814" s="130">
        <v>930.98999000000003</v>
      </c>
      <c r="C2814" s="125">
        <f t="shared" si="180"/>
        <v>6.1840583919600789E-2</v>
      </c>
      <c r="D2814" s="128">
        <f t="shared" si="181"/>
        <v>61840.583919600787</v>
      </c>
      <c r="E2814" s="128">
        <f t="shared" ca="1" si="182"/>
        <v>194251.87393978122</v>
      </c>
      <c r="F2814" s="124">
        <f t="shared" ca="1" si="183"/>
        <v>-0.35311083042566949</v>
      </c>
      <c r="G2814" s="128"/>
      <c r="H2814" s="128"/>
      <c r="I2814" s="124"/>
      <c r="J2814" s="125"/>
      <c r="K2814" s="128"/>
    </row>
    <row r="2815" spans="1:11" x14ac:dyDescent="0.3">
      <c r="A2815" s="73">
        <v>39758</v>
      </c>
      <c r="B2815" s="130">
        <v>904.88000499999998</v>
      </c>
      <c r="C2815" s="125">
        <f t="shared" si="180"/>
        <v>-3.556815863003715E-3</v>
      </c>
      <c r="D2815" s="128">
        <f t="shared" si="181"/>
        <v>-3556.8158630037151</v>
      </c>
      <c r="E2815" s="128">
        <f t="shared" ca="1" si="182"/>
        <v>194251.87393978122</v>
      </c>
      <c r="F2815" s="124">
        <f t="shared" ca="1" si="183"/>
        <v>-0.37753316674631987</v>
      </c>
      <c r="G2815" s="128"/>
      <c r="H2815" s="128"/>
      <c r="I2815" s="124"/>
      <c r="J2815" s="125"/>
      <c r="K2815" s="128"/>
    </row>
    <row r="2816" spans="1:11" x14ac:dyDescent="0.3">
      <c r="A2816" s="73">
        <v>39757</v>
      </c>
      <c r="B2816" s="130">
        <v>952.77002000000005</v>
      </c>
      <c r="C2816" s="125">
        <f t="shared" si="180"/>
        <v>6.2434475779344245E-2</v>
      </c>
      <c r="D2816" s="128">
        <f t="shared" si="181"/>
        <v>62434.475779344248</v>
      </c>
      <c r="E2816" s="128">
        <f t="shared" ca="1" si="182"/>
        <v>194251.87393978122</v>
      </c>
      <c r="F2816" s="124">
        <f t="shared" ca="1" si="183"/>
        <v>-0.35395349303344259</v>
      </c>
      <c r="G2816" s="128"/>
      <c r="H2816" s="128"/>
      <c r="I2816" s="124"/>
      <c r="J2816" s="125"/>
      <c r="K2816" s="128"/>
    </row>
    <row r="2817" spans="1:11" x14ac:dyDescent="0.3">
      <c r="A2817" s="73">
        <v>39756</v>
      </c>
      <c r="B2817" s="130">
        <v>1005.75</v>
      </c>
      <c r="C2817" s="125">
        <f t="shared" si="180"/>
        <v>5.3086239083854236E-2</v>
      </c>
      <c r="D2817" s="128">
        <f t="shared" si="181"/>
        <v>53086.239083854234</v>
      </c>
      <c r="E2817" s="128">
        <f t="shared" ca="1" si="182"/>
        <v>194251.87393978122</v>
      </c>
      <c r="F2817" s="124">
        <f t="shared" ca="1" si="183"/>
        <v>-0.31842208467770183</v>
      </c>
      <c r="G2817" s="128"/>
      <c r="H2817" s="128"/>
      <c r="I2817" s="124"/>
      <c r="J2817" s="125"/>
      <c r="K2817" s="128"/>
    </row>
    <row r="2818" spans="1:11" x14ac:dyDescent="0.3">
      <c r="A2818" s="73">
        <v>39755</v>
      </c>
      <c r="B2818" s="130">
        <v>966.29998799999998</v>
      </c>
      <c r="C2818" s="125">
        <f t="shared" si="180"/>
        <v>-1.93830277398086E-2</v>
      </c>
      <c r="D2818" s="128">
        <f t="shared" si="181"/>
        <v>-19383.0277398086</v>
      </c>
      <c r="E2818" s="128">
        <f t="shared" ca="1" si="182"/>
        <v>194251.87393978122</v>
      </c>
      <c r="F2818" s="124">
        <f t="shared" ca="1" si="183"/>
        <v>-0.3643892365910103</v>
      </c>
      <c r="G2818" s="128"/>
      <c r="H2818" s="128"/>
      <c r="I2818" s="124"/>
      <c r="J2818" s="125"/>
      <c r="K2818" s="128"/>
    </row>
    <row r="2819" spans="1:11" x14ac:dyDescent="0.3">
      <c r="A2819" s="73">
        <v>39752</v>
      </c>
      <c r="B2819" s="130">
        <v>968.75</v>
      </c>
      <c r="C2819" s="125">
        <f t="shared" si="180"/>
        <v>2.9982470214012791E-2</v>
      </c>
      <c r="D2819" s="128">
        <f t="shared" si="181"/>
        <v>29982.470214012792</v>
      </c>
      <c r="E2819" s="128">
        <f t="shared" ca="1" si="182"/>
        <v>194251.87393978122</v>
      </c>
      <c r="F2819" s="124">
        <f t="shared" ca="1" si="183"/>
        <v>-0.35509964143580008</v>
      </c>
      <c r="G2819" s="128"/>
      <c r="H2819" s="128"/>
      <c r="I2819" s="124"/>
      <c r="J2819" s="125"/>
      <c r="K2819" s="128"/>
    </row>
    <row r="2820" spans="1:11" x14ac:dyDescent="0.3">
      <c r="A2820" s="73">
        <v>39751</v>
      </c>
      <c r="B2820" s="130">
        <v>954.09002699999996</v>
      </c>
      <c r="C2820" s="125">
        <f t="shared" si="180"/>
        <v>8.0936086732830148E-3</v>
      </c>
      <c r="D2820" s="128">
        <f t="shared" si="181"/>
        <v>8093.6086732830145</v>
      </c>
      <c r="E2820" s="128">
        <f t="shared" ca="1" si="182"/>
        <v>194251.87393978122</v>
      </c>
      <c r="F2820" s="124">
        <f t="shared" ca="1" si="183"/>
        <v>-0.36800582132802995</v>
      </c>
      <c r="G2820" s="128"/>
      <c r="H2820" s="128"/>
      <c r="I2820" s="124"/>
      <c r="J2820" s="125"/>
      <c r="K2820" s="128"/>
    </row>
    <row r="2821" spans="1:11" x14ac:dyDescent="0.3">
      <c r="A2821" s="73">
        <v>39750</v>
      </c>
      <c r="B2821" s="130">
        <v>930.09002699999996</v>
      </c>
      <c r="C2821" s="125">
        <f t="shared" si="180"/>
        <v>2.4508723275317834E-2</v>
      </c>
      <c r="D2821" s="128">
        <f t="shared" si="181"/>
        <v>24508.723275317832</v>
      </c>
      <c r="E2821" s="128">
        <f t="shared" ca="1" si="182"/>
        <v>194251.87393978122</v>
      </c>
      <c r="F2821" s="124">
        <f t="shared" ca="1" si="183"/>
        <v>-0.38340930804085627</v>
      </c>
      <c r="G2821" s="128"/>
      <c r="H2821" s="128"/>
      <c r="I2821" s="124"/>
      <c r="J2821" s="125"/>
      <c r="K2821" s="128"/>
    </row>
    <row r="2822" spans="1:11" x14ac:dyDescent="0.3">
      <c r="A2822" s="73">
        <v>39749</v>
      </c>
      <c r="B2822" s="130">
        <v>940.51000999999997</v>
      </c>
      <c r="C2822" s="125">
        <f t="shared" si="180"/>
        <v>-5.7614652582492654E-2</v>
      </c>
      <c r="D2822" s="128">
        <f t="shared" si="181"/>
        <v>-57614.65258249265</v>
      </c>
      <c r="E2822" s="128">
        <f t="shared" ca="1" si="182"/>
        <v>194251.87393978122</v>
      </c>
      <c r="F2822" s="124">
        <f t="shared" ca="1" si="183"/>
        <v>-0.3929765409616216</v>
      </c>
      <c r="G2822" s="128"/>
      <c r="H2822" s="128"/>
      <c r="I2822" s="124"/>
      <c r="J2822" s="125"/>
      <c r="K2822" s="128"/>
    </row>
    <row r="2823" spans="1:11" x14ac:dyDescent="0.3">
      <c r="A2823" s="73">
        <v>39748</v>
      </c>
      <c r="B2823" s="130">
        <v>848.919983</v>
      </c>
      <c r="C2823" s="125">
        <f t="shared" si="180"/>
        <v>-0.1539143835091894</v>
      </c>
      <c r="D2823" s="128">
        <f t="shared" si="181"/>
        <v>-153914.38350918941</v>
      </c>
      <c r="E2823" s="128">
        <f t="shared" ca="1" si="182"/>
        <v>194251.87393978122</v>
      </c>
      <c r="F2823" s="124">
        <f t="shared" ca="1" si="183"/>
        <v>-0.44551999849094071</v>
      </c>
      <c r="G2823" s="128"/>
      <c r="H2823" s="128"/>
      <c r="I2823" s="124"/>
      <c r="J2823" s="125"/>
      <c r="K2823" s="128"/>
    </row>
    <row r="2824" spans="1:11" x14ac:dyDescent="0.3">
      <c r="A2824" s="73">
        <v>39745</v>
      </c>
      <c r="B2824" s="130">
        <v>876.77002000000005</v>
      </c>
      <c r="C2824" s="125">
        <f t="shared" ref="C2824:C2887" si="184">B2824/B2834-1</f>
        <v>-2.4966028028752474E-2</v>
      </c>
      <c r="D2824" s="128">
        <f t="shared" ref="D2824:D2887" si="185">C2824*$B$5</f>
        <v>-24966.028028752473</v>
      </c>
      <c r="E2824" s="128">
        <f t="shared" ref="E2824:E2887" ca="1" si="186">ABS(_xlfn.PERCENTILE.INC(OFFSET(D2824,0,0,Window),1-VaRLevel))</f>
        <v>194251.87393978122</v>
      </c>
      <c r="F2824" s="124">
        <f t="shared" ca="1" si="183"/>
        <v>-0.43103088204948647</v>
      </c>
      <c r="G2824" s="128"/>
      <c r="H2824" s="128"/>
      <c r="I2824" s="124"/>
      <c r="J2824" s="125"/>
      <c r="K2824" s="128"/>
    </row>
    <row r="2825" spans="1:11" x14ac:dyDescent="0.3">
      <c r="A2825" s="73">
        <v>39744</v>
      </c>
      <c r="B2825" s="130">
        <v>908.10998500000005</v>
      </c>
      <c r="C2825" s="125">
        <f t="shared" si="184"/>
        <v>-1.9891837016617897E-3</v>
      </c>
      <c r="D2825" s="128">
        <f t="shared" si="185"/>
        <v>-1989.1837016617897</v>
      </c>
      <c r="E2825" s="128">
        <f t="shared" ca="1" si="186"/>
        <v>194251.87393978122</v>
      </c>
      <c r="F2825" s="124">
        <f t="shared" ref="F2825:F2888" ca="1" si="187">B2825/OFFSET(B2825,250,0)-1</f>
        <v>-0.40850530988050782</v>
      </c>
      <c r="G2825" s="128"/>
      <c r="H2825" s="128"/>
      <c r="I2825" s="124"/>
      <c r="J2825" s="125"/>
      <c r="K2825" s="128"/>
    </row>
    <row r="2826" spans="1:11" x14ac:dyDescent="0.3">
      <c r="A2826" s="73">
        <v>39743</v>
      </c>
      <c r="B2826" s="130">
        <v>896.78002900000001</v>
      </c>
      <c r="C2826" s="125">
        <f t="shared" si="184"/>
        <v>-8.9507962739846181E-2</v>
      </c>
      <c r="D2826" s="128">
        <f t="shared" si="185"/>
        <v>-89507.962739846174</v>
      </c>
      <c r="E2826" s="128">
        <f t="shared" ca="1" si="186"/>
        <v>194251.87393978122</v>
      </c>
      <c r="F2826" s="124">
        <f t="shared" ca="1" si="187"/>
        <v>-0.40783147465137648</v>
      </c>
      <c r="G2826" s="128"/>
      <c r="H2826" s="128"/>
      <c r="I2826" s="124"/>
      <c r="J2826" s="125"/>
      <c r="K2826" s="128"/>
    </row>
    <row r="2827" spans="1:11" x14ac:dyDescent="0.3">
      <c r="A2827" s="73">
        <v>39742</v>
      </c>
      <c r="B2827" s="130">
        <v>955.04998799999998</v>
      </c>
      <c r="C2827" s="125">
        <f t="shared" si="184"/>
        <v>-4.1335828901675864E-2</v>
      </c>
      <c r="D2827" s="128">
        <f t="shared" si="185"/>
        <v>-41335.828901675864</v>
      </c>
      <c r="E2827" s="128">
        <f t="shared" ca="1" si="186"/>
        <v>194251.87393978122</v>
      </c>
      <c r="F2827" s="124">
        <f t="shared" ca="1" si="187"/>
        <v>-0.36996992845749688</v>
      </c>
      <c r="G2827" s="128"/>
      <c r="H2827" s="128"/>
      <c r="I2827" s="124"/>
      <c r="J2827" s="125"/>
      <c r="K2827" s="128"/>
    </row>
    <row r="2828" spans="1:11" x14ac:dyDescent="0.3">
      <c r="A2828" s="73">
        <v>39741</v>
      </c>
      <c r="B2828" s="130">
        <v>985.40002400000003</v>
      </c>
      <c r="C2828" s="125">
        <f t="shared" si="184"/>
        <v>-6.7641845400535749E-2</v>
      </c>
      <c r="D2828" s="128">
        <f t="shared" si="185"/>
        <v>-67641.845400535749</v>
      </c>
      <c r="E2828" s="128">
        <f t="shared" ca="1" si="186"/>
        <v>194251.87393978122</v>
      </c>
      <c r="F2828" s="124">
        <f t="shared" ca="1" si="187"/>
        <v>-0.35153558127666651</v>
      </c>
      <c r="G2828" s="128"/>
      <c r="H2828" s="128"/>
      <c r="I2828" s="124"/>
      <c r="J2828" s="125"/>
      <c r="K2828" s="128"/>
    </row>
    <row r="2829" spans="1:11" x14ac:dyDescent="0.3">
      <c r="A2829" s="73">
        <v>39738</v>
      </c>
      <c r="B2829" s="130">
        <v>940.54998799999998</v>
      </c>
      <c r="C2829" s="125">
        <f t="shared" si="184"/>
        <v>-0.14435558971926887</v>
      </c>
      <c r="D2829" s="128">
        <f t="shared" si="185"/>
        <v>-144355.58971926887</v>
      </c>
      <c r="E2829" s="128">
        <f t="shared" ca="1" si="186"/>
        <v>194251.87393978122</v>
      </c>
      <c r="F2829" s="124">
        <f t="shared" ca="1" si="187"/>
        <v>-0.37560161752502519</v>
      </c>
      <c r="G2829" s="128"/>
      <c r="H2829" s="128"/>
      <c r="I2829" s="124"/>
      <c r="J2829" s="125"/>
      <c r="K2829" s="128"/>
    </row>
    <row r="2830" spans="1:11" x14ac:dyDescent="0.3">
      <c r="A2830" s="73">
        <v>39737</v>
      </c>
      <c r="B2830" s="130">
        <v>946.42999299999997</v>
      </c>
      <c r="C2830" s="125">
        <f t="shared" si="184"/>
        <v>-0.15063541626123866</v>
      </c>
      <c r="D2830" s="128">
        <f t="shared" si="185"/>
        <v>-150635.41626123866</v>
      </c>
      <c r="E2830" s="128">
        <f t="shared" ca="1" si="186"/>
        <v>194251.87393978122</v>
      </c>
      <c r="F2830" s="124">
        <f t="shared" ca="1" si="187"/>
        <v>-0.36931156257934483</v>
      </c>
      <c r="G2830" s="128"/>
      <c r="H2830" s="128"/>
      <c r="I2830" s="124"/>
      <c r="J2830" s="125"/>
      <c r="K2830" s="128"/>
    </row>
    <row r="2831" spans="1:11" x14ac:dyDescent="0.3">
      <c r="A2831" s="73">
        <v>39736</v>
      </c>
      <c r="B2831" s="130">
        <v>907.84002699999996</v>
      </c>
      <c r="C2831" s="125">
        <f t="shared" si="184"/>
        <v>-0.21809382730648219</v>
      </c>
      <c r="D2831" s="128">
        <f t="shared" si="185"/>
        <v>-218093.82730648218</v>
      </c>
      <c r="E2831" s="128">
        <f t="shared" ca="1" si="186"/>
        <v>194251.87393978122</v>
      </c>
      <c r="F2831" s="124">
        <f t="shared" ca="1" si="187"/>
        <v>-0.41052409424384462</v>
      </c>
      <c r="G2831" s="128"/>
      <c r="H2831" s="128"/>
      <c r="I2831" s="124"/>
      <c r="J2831" s="125"/>
      <c r="K2831" s="128"/>
    </row>
    <row r="2832" spans="1:11" x14ac:dyDescent="0.3">
      <c r="A2832" s="73">
        <v>39735</v>
      </c>
      <c r="B2832" s="130">
        <v>998.01000999999997</v>
      </c>
      <c r="C2832" s="125">
        <f t="shared" si="184"/>
        <v>-0.144337920680638</v>
      </c>
      <c r="D2832" s="128">
        <f t="shared" si="185"/>
        <v>-144337.920680638</v>
      </c>
      <c r="E2832" s="128">
        <f t="shared" ca="1" si="186"/>
        <v>165585.88874826071</v>
      </c>
      <c r="F2832" s="124">
        <f t="shared" ca="1" si="187"/>
        <v>-0.35246294121916733</v>
      </c>
      <c r="G2832" s="128"/>
      <c r="H2832" s="128"/>
      <c r="I2832" s="124"/>
      <c r="J2832" s="125"/>
      <c r="K2832" s="128"/>
    </row>
    <row r="2833" spans="1:11" x14ac:dyDescent="0.3">
      <c r="A2833" s="73">
        <v>39734</v>
      </c>
      <c r="B2833" s="130">
        <v>1003.349976</v>
      </c>
      <c r="C2833" s="125">
        <f t="shared" si="184"/>
        <v>-9.3156363678458476E-2</v>
      </c>
      <c r="D2833" s="128">
        <f t="shared" si="185"/>
        <v>-93156.363678458481</v>
      </c>
      <c r="E2833" s="128">
        <f t="shared" ca="1" si="186"/>
        <v>165585.88874826071</v>
      </c>
      <c r="F2833" s="124">
        <f t="shared" ca="1" si="187"/>
        <v>-0.34785154849909017</v>
      </c>
      <c r="G2833" s="128"/>
      <c r="H2833" s="128"/>
      <c r="I2833" s="124"/>
      <c r="J2833" s="125"/>
      <c r="K2833" s="128"/>
    </row>
    <row r="2834" spans="1:11" x14ac:dyDescent="0.3">
      <c r="A2834" s="73">
        <v>39731</v>
      </c>
      <c r="B2834" s="130">
        <v>899.21997099999999</v>
      </c>
      <c r="C2834" s="125">
        <f t="shared" si="184"/>
        <v>-0.25884596489081624</v>
      </c>
      <c r="D2834" s="128">
        <f t="shared" si="185"/>
        <v>-258845.96489081625</v>
      </c>
      <c r="E2834" s="128">
        <f t="shared" ca="1" si="186"/>
        <v>165585.88874826071</v>
      </c>
      <c r="F2834" s="124">
        <f t="shared" ca="1" si="187"/>
        <v>-0.41937483864352831</v>
      </c>
      <c r="G2834" s="128"/>
      <c r="H2834" s="128"/>
      <c r="I2834" s="124"/>
      <c r="J2834" s="125"/>
      <c r="K2834" s="128"/>
    </row>
    <row r="2835" spans="1:11" x14ac:dyDescent="0.3">
      <c r="A2835" s="73">
        <v>39730</v>
      </c>
      <c r="B2835" s="130">
        <v>909.919983</v>
      </c>
      <c r="C2835" s="125">
        <f t="shared" si="184"/>
        <v>-0.24749008223385727</v>
      </c>
      <c r="D2835" s="128">
        <f t="shared" si="185"/>
        <v>-247490.08223385728</v>
      </c>
      <c r="E2835" s="128">
        <f t="shared" ca="1" si="186"/>
        <v>143376.09649337031</v>
      </c>
      <c r="F2835" s="124">
        <f t="shared" ca="1" si="187"/>
        <v>-0.4173902199691889</v>
      </c>
      <c r="G2835" s="128"/>
      <c r="H2835" s="128"/>
      <c r="I2835" s="124"/>
      <c r="J2835" s="125"/>
      <c r="K2835" s="128"/>
    </row>
    <row r="2836" spans="1:11" x14ac:dyDescent="0.3">
      <c r="A2836" s="73">
        <v>39729</v>
      </c>
      <c r="B2836" s="130">
        <v>984.94000200000005</v>
      </c>
      <c r="C2836" s="125">
        <f t="shared" si="184"/>
        <v>-0.16943677961933756</v>
      </c>
      <c r="D2836" s="128">
        <f t="shared" si="185"/>
        <v>-169436.77961933755</v>
      </c>
      <c r="E2836" s="128">
        <f t="shared" ca="1" si="186"/>
        <v>124305.952851161</v>
      </c>
      <c r="F2836" s="124">
        <f t="shared" ca="1" si="187"/>
        <v>-0.36635766595932817</v>
      </c>
      <c r="G2836" s="128"/>
      <c r="H2836" s="128"/>
      <c r="I2836" s="124"/>
      <c r="J2836" s="125"/>
      <c r="K2836" s="128"/>
    </row>
    <row r="2837" spans="1:11" x14ac:dyDescent="0.3">
      <c r="A2837" s="73">
        <v>39728</v>
      </c>
      <c r="B2837" s="130">
        <v>996.22997999999995</v>
      </c>
      <c r="C2837" s="125">
        <f t="shared" si="184"/>
        <v>-0.16157781865795628</v>
      </c>
      <c r="D2837" s="128">
        <f t="shared" si="185"/>
        <v>-161577.81865795629</v>
      </c>
      <c r="E2837" s="128">
        <f t="shared" ca="1" si="186"/>
        <v>108905.88856233656</v>
      </c>
      <c r="F2837" s="124">
        <f t="shared" ca="1" si="187"/>
        <v>-0.36240055905688828</v>
      </c>
      <c r="G2837" s="128"/>
      <c r="H2837" s="128"/>
      <c r="I2837" s="124"/>
      <c r="J2837" s="125"/>
      <c r="K2837" s="128"/>
    </row>
    <row r="2838" spans="1:11" x14ac:dyDescent="0.3">
      <c r="A2838" s="73">
        <v>39727</v>
      </c>
      <c r="B2838" s="130">
        <v>1056.8900149999999</v>
      </c>
      <c r="C2838" s="125">
        <f t="shared" si="184"/>
        <v>-0.12443144689349528</v>
      </c>
      <c r="D2838" s="128">
        <f t="shared" si="185"/>
        <v>-124431.44689349527</v>
      </c>
      <c r="E2838" s="128">
        <f t="shared" ca="1" si="186"/>
        <v>86006.008157410644</v>
      </c>
      <c r="F2838" s="124">
        <f t="shared" ca="1" si="187"/>
        <v>-0.32473564911116792</v>
      </c>
      <c r="G2838" s="128"/>
      <c r="H2838" s="128"/>
      <c r="I2838" s="124"/>
      <c r="J2838" s="125"/>
      <c r="K2838" s="128"/>
    </row>
    <row r="2839" spans="1:11" x14ac:dyDescent="0.3">
      <c r="A2839" s="73">
        <v>39724</v>
      </c>
      <c r="B2839" s="130">
        <v>1099.2299800000001</v>
      </c>
      <c r="C2839" s="125">
        <f t="shared" si="184"/>
        <v>-0.12417533660301716</v>
      </c>
      <c r="D2839" s="128">
        <f t="shared" si="185"/>
        <v>-124175.33660301716</v>
      </c>
      <c r="E2839" s="128">
        <f t="shared" ca="1" si="186"/>
        <v>77600.902560200688</v>
      </c>
      <c r="F2839" s="124">
        <f t="shared" ca="1" si="187"/>
        <v>-0.29199782867736568</v>
      </c>
      <c r="G2839" s="128"/>
      <c r="H2839" s="128"/>
      <c r="I2839" s="124"/>
      <c r="J2839" s="125"/>
      <c r="K2839" s="128"/>
    </row>
    <row r="2840" spans="1:11" x14ac:dyDescent="0.3">
      <c r="A2840" s="73">
        <v>39723</v>
      </c>
      <c r="B2840" s="130">
        <v>1114.280029</v>
      </c>
      <c r="C2840" s="125">
        <f t="shared" si="184"/>
        <v>-7.6443610277216023E-2</v>
      </c>
      <c r="D2840" s="128">
        <f t="shared" si="185"/>
        <v>-76443.610277216023</v>
      </c>
      <c r="E2840" s="128">
        <f t="shared" ca="1" si="186"/>
        <v>75551.666883224418</v>
      </c>
      <c r="F2840" s="124">
        <f t="shared" ca="1" si="187"/>
        <v>-0.28461273292511691</v>
      </c>
      <c r="G2840" s="128"/>
      <c r="H2840" s="128"/>
      <c r="I2840" s="124"/>
      <c r="J2840" s="125"/>
      <c r="K2840" s="128"/>
    </row>
    <row r="2841" spans="1:11" x14ac:dyDescent="0.3">
      <c r="A2841" s="73">
        <v>39722</v>
      </c>
      <c r="B2841" s="130">
        <v>1161.0600589999999</v>
      </c>
      <c r="C2841" s="125">
        <f t="shared" si="184"/>
        <v>4.0384679385181421E-3</v>
      </c>
      <c r="D2841" s="128">
        <f t="shared" si="185"/>
        <v>4038.4679385181421</v>
      </c>
      <c r="E2841" s="128">
        <f t="shared" ca="1" si="186"/>
        <v>73504.488931676053</v>
      </c>
      <c r="F2841" s="124">
        <f t="shared" ca="1" si="187"/>
        <v>-0.24745269464973152</v>
      </c>
      <c r="G2841" s="128"/>
      <c r="H2841" s="128"/>
      <c r="I2841" s="124"/>
      <c r="J2841" s="125"/>
      <c r="K2841" s="128"/>
    </row>
    <row r="2842" spans="1:11" x14ac:dyDescent="0.3">
      <c r="A2842" s="73">
        <v>39721</v>
      </c>
      <c r="B2842" s="130">
        <v>1166.3599850000001</v>
      </c>
      <c r="C2842" s="125">
        <f t="shared" si="184"/>
        <v>-3.8925504230563623E-2</v>
      </c>
      <c r="D2842" s="128">
        <f t="shared" si="185"/>
        <v>-38925.504230563623</v>
      </c>
      <c r="E2842" s="128">
        <f t="shared" ca="1" si="186"/>
        <v>73504.488931676053</v>
      </c>
      <c r="F2842" s="124">
        <f t="shared" ca="1" si="187"/>
        <v>-0.24242167670765391</v>
      </c>
      <c r="G2842" s="128"/>
      <c r="H2842" s="128"/>
      <c r="I2842" s="124"/>
      <c r="J2842" s="125"/>
      <c r="K2842" s="128"/>
    </row>
    <row r="2843" spans="1:11" x14ac:dyDescent="0.3">
      <c r="A2843" s="73">
        <v>39720</v>
      </c>
      <c r="B2843" s="130">
        <v>1106.420044</v>
      </c>
      <c r="C2843" s="125">
        <f t="shared" si="184"/>
        <v>-7.2339993749190756E-2</v>
      </c>
      <c r="D2843" s="128">
        <f t="shared" si="185"/>
        <v>-72339.993749190762</v>
      </c>
      <c r="E2843" s="128">
        <f t="shared" ca="1" si="186"/>
        <v>73504.488931676053</v>
      </c>
      <c r="F2843" s="124">
        <f t="shared" ca="1" si="187"/>
        <v>-0.28462525592861498</v>
      </c>
      <c r="G2843" s="128"/>
      <c r="H2843" s="128"/>
      <c r="I2843" s="124"/>
      <c r="J2843" s="125"/>
      <c r="K2843" s="128"/>
    </row>
    <row r="2844" spans="1:11" x14ac:dyDescent="0.3">
      <c r="A2844" s="73">
        <v>39717</v>
      </c>
      <c r="B2844" s="130">
        <v>1213.2700199999999</v>
      </c>
      <c r="C2844" s="125">
        <f t="shared" si="184"/>
        <v>-3.0702191023733727E-2</v>
      </c>
      <c r="D2844" s="128">
        <f t="shared" si="185"/>
        <v>-30702.191023733729</v>
      </c>
      <c r="E2844" s="128">
        <f t="shared" ca="1" si="186"/>
        <v>73216.606630250477</v>
      </c>
      <c r="F2844" s="124">
        <f t="shared" ca="1" si="187"/>
        <v>-0.21574749882733968</v>
      </c>
      <c r="G2844" s="128"/>
      <c r="H2844" s="128"/>
      <c r="I2844" s="124"/>
      <c r="J2844" s="125"/>
      <c r="K2844" s="128"/>
    </row>
    <row r="2845" spans="1:11" x14ac:dyDescent="0.3">
      <c r="A2845" s="73">
        <v>39716</v>
      </c>
      <c r="B2845" s="130">
        <v>1209.1800539999999</v>
      </c>
      <c r="C2845" s="125">
        <f t="shared" si="184"/>
        <v>-3.1920254141873827E-2</v>
      </c>
      <c r="D2845" s="128">
        <f t="shared" si="185"/>
        <v>-31920.254141873826</v>
      </c>
      <c r="E2845" s="128">
        <f t="shared" ca="1" si="186"/>
        <v>73216.606630250477</v>
      </c>
      <c r="F2845" s="124">
        <f t="shared" ca="1" si="187"/>
        <v>-0.20800389454724089</v>
      </c>
      <c r="G2845" s="128"/>
      <c r="H2845" s="128"/>
      <c r="I2845" s="124"/>
      <c r="J2845" s="125"/>
      <c r="K2845" s="128"/>
    </row>
    <row r="2846" spans="1:11" x14ac:dyDescent="0.3">
      <c r="A2846" s="73">
        <v>39715</v>
      </c>
      <c r="B2846" s="130">
        <v>1185.869995</v>
      </c>
      <c r="C2846" s="125">
        <f t="shared" si="184"/>
        <v>-3.7474467175169446E-2</v>
      </c>
      <c r="D2846" s="128">
        <f t="shared" si="185"/>
        <v>-37474.467175169448</v>
      </c>
      <c r="E2846" s="128">
        <f t="shared" ca="1" si="186"/>
        <v>73216.606630250477</v>
      </c>
      <c r="F2846" s="124">
        <f t="shared" ca="1" si="187"/>
        <v>-0.22562003478685877</v>
      </c>
      <c r="G2846" s="128"/>
      <c r="H2846" s="128"/>
      <c r="I2846" s="124"/>
      <c r="J2846" s="125"/>
      <c r="K2846" s="128"/>
    </row>
    <row r="2847" spans="1:11" x14ac:dyDescent="0.3">
      <c r="A2847" s="73">
        <v>39714</v>
      </c>
      <c r="B2847" s="130">
        <v>1188.219971</v>
      </c>
      <c r="C2847" s="125">
        <f t="shared" si="184"/>
        <v>-2.9636375941099913E-2</v>
      </c>
      <c r="D2847" s="128">
        <f t="shared" si="185"/>
        <v>-29636.375941099912</v>
      </c>
      <c r="E2847" s="128">
        <f t="shared" ca="1" si="186"/>
        <v>73216.606630250477</v>
      </c>
      <c r="F2847" s="124">
        <f t="shared" ca="1" si="187"/>
        <v>-0.22105391516672634</v>
      </c>
      <c r="G2847" s="128"/>
      <c r="H2847" s="128"/>
      <c r="I2847" s="124"/>
      <c r="J2847" s="125"/>
      <c r="K2847" s="128"/>
    </row>
    <row r="2848" spans="1:11" x14ac:dyDescent="0.3">
      <c r="A2848" s="73">
        <v>39713</v>
      </c>
      <c r="B2848" s="130">
        <v>1207.089966</v>
      </c>
      <c r="C2848" s="125">
        <f t="shared" si="184"/>
        <v>-4.7878647988020662E-2</v>
      </c>
      <c r="D2848" s="128">
        <f t="shared" si="185"/>
        <v>-47878.647988020661</v>
      </c>
      <c r="E2848" s="128">
        <f t="shared" ca="1" si="186"/>
        <v>73216.606630250477</v>
      </c>
      <c r="F2848" s="124">
        <f t="shared" ca="1" si="187"/>
        <v>-0.20440150208056806</v>
      </c>
      <c r="G2848" s="128"/>
      <c r="H2848" s="128"/>
      <c r="I2848" s="124"/>
      <c r="J2848" s="125"/>
      <c r="K2848" s="128"/>
    </row>
    <row r="2849" spans="1:11" x14ac:dyDescent="0.3">
      <c r="A2849" s="73">
        <v>39710</v>
      </c>
      <c r="B2849" s="130">
        <v>1255.079956</v>
      </c>
      <c r="C2849" s="125">
        <f t="shared" si="184"/>
        <v>1.0279154473142871E-2</v>
      </c>
      <c r="D2849" s="128">
        <f t="shared" si="185"/>
        <v>10279.154473142871</v>
      </c>
      <c r="E2849" s="128">
        <f t="shared" ca="1" si="186"/>
        <v>73216.606630250477</v>
      </c>
      <c r="F2849" s="124">
        <f t="shared" ca="1" si="187"/>
        <v>-0.17305451395247529</v>
      </c>
      <c r="G2849" s="128"/>
      <c r="H2849" s="128"/>
      <c r="I2849" s="124"/>
      <c r="J2849" s="125"/>
      <c r="K2849" s="128"/>
    </row>
    <row r="2850" spans="1:11" x14ac:dyDescent="0.3">
      <c r="A2850" s="73">
        <v>39709</v>
      </c>
      <c r="B2850" s="130">
        <v>1206.51001</v>
      </c>
      <c r="C2850" s="125">
        <f t="shared" si="184"/>
        <v>-2.4514239692299378E-2</v>
      </c>
      <c r="D2850" s="128">
        <f t="shared" si="185"/>
        <v>-24514.239692299379</v>
      </c>
      <c r="E2850" s="128">
        <f t="shared" ca="1" si="186"/>
        <v>73216.606630250477</v>
      </c>
      <c r="F2850" s="124">
        <f t="shared" ca="1" si="187"/>
        <v>-0.20923479600196626</v>
      </c>
      <c r="G2850" s="128"/>
      <c r="H2850" s="128"/>
      <c r="I2850" s="124"/>
      <c r="J2850" s="125"/>
      <c r="K2850" s="128"/>
    </row>
    <row r="2851" spans="1:11" x14ac:dyDescent="0.3">
      <c r="A2851" s="73">
        <v>39708</v>
      </c>
      <c r="B2851" s="130">
        <v>1156.3900149999999</v>
      </c>
      <c r="C2851" s="125">
        <f t="shared" si="184"/>
        <v>-9.3013197744485465E-2</v>
      </c>
      <c r="D2851" s="128">
        <f t="shared" si="185"/>
        <v>-93013.197744485471</v>
      </c>
      <c r="E2851" s="128">
        <f t="shared" ca="1" si="186"/>
        <v>73216.606630250477</v>
      </c>
      <c r="F2851" s="124">
        <f t="shared" ca="1" si="187"/>
        <v>-0.23859093662551445</v>
      </c>
      <c r="G2851" s="128"/>
      <c r="H2851" s="128"/>
      <c r="I2851" s="124"/>
      <c r="J2851" s="125"/>
      <c r="K2851" s="128"/>
    </row>
    <row r="2852" spans="1:11" x14ac:dyDescent="0.3">
      <c r="A2852" s="73">
        <v>39707</v>
      </c>
      <c r="B2852" s="130">
        <v>1213.599976</v>
      </c>
      <c r="C2852" s="125">
        <f t="shared" si="184"/>
        <v>-5.0079041784841571E-2</v>
      </c>
      <c r="D2852" s="128">
        <f t="shared" si="185"/>
        <v>-50079.041784841575</v>
      </c>
      <c r="E2852" s="128">
        <f t="shared" ca="1" si="186"/>
        <v>71020.542480051765</v>
      </c>
      <c r="F2852" s="124">
        <f t="shared" ca="1" si="187"/>
        <v>-0.20629421726026809</v>
      </c>
      <c r="G2852" s="128"/>
      <c r="H2852" s="128"/>
      <c r="I2852" s="124"/>
      <c r="J2852" s="125"/>
      <c r="K2852" s="128"/>
    </row>
    <row r="2853" spans="1:11" x14ac:dyDescent="0.3">
      <c r="A2853" s="73">
        <v>39706</v>
      </c>
      <c r="B2853" s="130">
        <v>1192.6999510000001</v>
      </c>
      <c r="C2853" s="125">
        <f t="shared" si="184"/>
        <v>-7.0258731157974319E-2</v>
      </c>
      <c r="D2853" s="128">
        <f t="shared" si="185"/>
        <v>-70258.731157974325</v>
      </c>
      <c r="E2853" s="128">
        <f t="shared" ca="1" si="186"/>
        <v>71020.542480051765</v>
      </c>
      <c r="F2853" s="124">
        <f t="shared" ca="1" si="187"/>
        <v>-0.21521540733445177</v>
      </c>
      <c r="G2853" s="128"/>
      <c r="H2853" s="128"/>
      <c r="I2853" s="124"/>
      <c r="J2853" s="125"/>
      <c r="K2853" s="128"/>
    </row>
    <row r="2854" spans="1:11" x14ac:dyDescent="0.3">
      <c r="A2854" s="73">
        <v>39703</v>
      </c>
      <c r="B2854" s="130">
        <v>1251.6999510000001</v>
      </c>
      <c r="C2854" s="125">
        <f t="shared" si="184"/>
        <v>-3.76573030772408E-2</v>
      </c>
      <c r="D2854" s="128">
        <f t="shared" si="185"/>
        <v>-37657.303077240802</v>
      </c>
      <c r="E2854" s="128">
        <f t="shared" ca="1" si="186"/>
        <v>68964.050905142489</v>
      </c>
      <c r="F2854" s="124">
        <f t="shared" ca="1" si="187"/>
        <v>-0.15233810946662063</v>
      </c>
      <c r="G2854" s="128"/>
      <c r="H2854" s="128"/>
      <c r="I2854" s="124"/>
      <c r="J2854" s="125"/>
      <c r="K2854" s="128"/>
    </row>
    <row r="2855" spans="1:11" x14ac:dyDescent="0.3">
      <c r="A2855" s="73">
        <v>39702</v>
      </c>
      <c r="B2855" s="130">
        <v>1249.0500489999999</v>
      </c>
      <c r="C2855" s="125">
        <f t="shared" si="184"/>
        <v>-2.5443552997611918E-2</v>
      </c>
      <c r="D2855" s="128">
        <f t="shared" si="185"/>
        <v>-25443.552997611918</v>
      </c>
      <c r="E2855" s="128">
        <f t="shared" ca="1" si="186"/>
        <v>68964.050905142489</v>
      </c>
      <c r="F2855" s="124">
        <f t="shared" ca="1" si="187"/>
        <v>-0.15846383762843186</v>
      </c>
      <c r="G2855" s="128"/>
      <c r="H2855" s="128"/>
      <c r="I2855" s="124"/>
      <c r="J2855" s="125"/>
      <c r="K2855" s="128"/>
    </row>
    <row r="2856" spans="1:11" x14ac:dyDescent="0.3">
      <c r="A2856" s="73">
        <v>39701</v>
      </c>
      <c r="B2856" s="130">
        <v>1232.040039</v>
      </c>
      <c r="C2856" s="125">
        <f t="shared" si="184"/>
        <v>-3.1041809100661344E-2</v>
      </c>
      <c r="D2856" s="128">
        <f t="shared" si="185"/>
        <v>-31041.809100661343</v>
      </c>
      <c r="E2856" s="128">
        <f t="shared" ca="1" si="186"/>
        <v>68964.050905142489</v>
      </c>
      <c r="F2856" s="124">
        <f t="shared" ca="1" si="187"/>
        <v>-0.16975633971364312</v>
      </c>
      <c r="G2856" s="128"/>
      <c r="H2856" s="128"/>
      <c r="I2856" s="124"/>
      <c r="J2856" s="125"/>
      <c r="K2856" s="128"/>
    </row>
    <row r="2857" spans="1:11" x14ac:dyDescent="0.3">
      <c r="A2857" s="73">
        <v>39700</v>
      </c>
      <c r="B2857" s="130">
        <v>1224.51001</v>
      </c>
      <c r="C2857" s="125">
        <f t="shared" si="184"/>
        <v>-3.341381479592509E-2</v>
      </c>
      <c r="D2857" s="128">
        <f t="shared" si="185"/>
        <v>-33413.814795925093</v>
      </c>
      <c r="E2857" s="128">
        <f t="shared" ca="1" si="186"/>
        <v>68964.050905142489</v>
      </c>
      <c r="F2857" s="124">
        <f t="shared" ca="1" si="187"/>
        <v>-0.16788308943902908</v>
      </c>
      <c r="G2857" s="128"/>
      <c r="H2857" s="128"/>
      <c r="I2857" s="124"/>
      <c r="J2857" s="125"/>
      <c r="K2857" s="128"/>
    </row>
    <row r="2858" spans="1:11" x14ac:dyDescent="0.3">
      <c r="A2858" s="73">
        <v>39699</v>
      </c>
      <c r="B2858" s="130">
        <v>1267.790039</v>
      </c>
      <c r="C2858" s="125">
        <f t="shared" si="184"/>
        <v>-1.8890197280312493E-2</v>
      </c>
      <c r="D2858" s="128">
        <f t="shared" si="185"/>
        <v>-18890.197280312492</v>
      </c>
      <c r="E2858" s="128">
        <f t="shared" ca="1" si="186"/>
        <v>68964.050905142489</v>
      </c>
      <c r="F2858" s="124">
        <f t="shared" ca="1" si="187"/>
        <v>-0.13843108168204399</v>
      </c>
      <c r="G2858" s="128"/>
      <c r="H2858" s="128"/>
      <c r="I2858" s="124"/>
      <c r="J2858" s="125"/>
      <c r="K2858" s="128"/>
    </row>
    <row r="2859" spans="1:11" x14ac:dyDescent="0.3">
      <c r="A2859" s="73">
        <v>39696</v>
      </c>
      <c r="B2859" s="130">
        <v>1242.3100589999999</v>
      </c>
      <c r="C2859" s="125">
        <f t="shared" si="184"/>
        <v>-2.7713358798240217E-2</v>
      </c>
      <c r="D2859" s="128">
        <f t="shared" si="185"/>
        <v>-27713.358798240217</v>
      </c>
      <c r="E2859" s="128">
        <f t="shared" ca="1" si="186"/>
        <v>68964.050905142489</v>
      </c>
      <c r="F2859" s="124">
        <f t="shared" ca="1" si="187"/>
        <v>-0.14423772065002993</v>
      </c>
      <c r="G2859" s="128"/>
      <c r="H2859" s="128"/>
      <c r="I2859" s="124"/>
      <c r="J2859" s="125"/>
      <c r="K2859" s="128"/>
    </row>
    <row r="2860" spans="1:11" x14ac:dyDescent="0.3">
      <c r="A2860" s="73">
        <v>39695</v>
      </c>
      <c r="B2860" s="130">
        <v>1236.829956</v>
      </c>
      <c r="C2860" s="125">
        <f t="shared" si="184"/>
        <v>-2.9587209382285984E-2</v>
      </c>
      <c r="D2860" s="128">
        <f t="shared" si="185"/>
        <v>-29587.209382285982</v>
      </c>
      <c r="E2860" s="128">
        <f t="shared" ca="1" si="186"/>
        <v>68964.050905142489</v>
      </c>
      <c r="F2860" s="124">
        <f t="shared" ca="1" si="187"/>
        <v>-0.14909709724071563</v>
      </c>
      <c r="G2860" s="128"/>
      <c r="H2860" s="128"/>
      <c r="I2860" s="124"/>
      <c r="J2860" s="125"/>
      <c r="K2860" s="128"/>
    </row>
    <row r="2861" spans="1:11" x14ac:dyDescent="0.3">
      <c r="A2861" s="73">
        <v>39694</v>
      </c>
      <c r="B2861" s="130">
        <v>1274.9799800000001</v>
      </c>
      <c r="C2861" s="125">
        <f t="shared" si="184"/>
        <v>6.54464737712801E-3</v>
      </c>
      <c r="D2861" s="128">
        <f t="shared" si="185"/>
        <v>6544.6473771280098</v>
      </c>
      <c r="E2861" s="128">
        <f t="shared" ca="1" si="186"/>
        <v>68964.050905142489</v>
      </c>
      <c r="F2861" s="124">
        <f t="shared" ca="1" si="187"/>
        <v>-0.13768223073522745</v>
      </c>
      <c r="G2861" s="128"/>
      <c r="H2861" s="128"/>
      <c r="I2861" s="124"/>
      <c r="J2861" s="125"/>
      <c r="K2861" s="128"/>
    </row>
    <row r="2862" spans="1:11" x14ac:dyDescent="0.3">
      <c r="A2862" s="73">
        <v>39693</v>
      </c>
      <c r="B2862" s="130">
        <v>1277.579956</v>
      </c>
      <c r="C2862" s="125">
        <f t="shared" si="184"/>
        <v>-7.9776319345081781E-4</v>
      </c>
      <c r="D2862" s="128">
        <f t="shared" si="185"/>
        <v>-797.76319345081777</v>
      </c>
      <c r="E2862" s="128">
        <f t="shared" ca="1" si="186"/>
        <v>68964.050905142489</v>
      </c>
      <c r="F2862" s="124">
        <f t="shared" ca="1" si="187"/>
        <v>-0.1322498134486122</v>
      </c>
      <c r="G2862" s="128"/>
      <c r="H2862" s="128"/>
      <c r="I2862" s="124"/>
      <c r="J2862" s="125"/>
      <c r="K2862" s="128"/>
    </row>
    <row r="2863" spans="1:11" x14ac:dyDescent="0.3">
      <c r="A2863" s="73">
        <v>39689</v>
      </c>
      <c r="B2863" s="130">
        <v>1282.829956</v>
      </c>
      <c r="C2863" s="125">
        <f t="shared" si="184"/>
        <v>-1.1839466630822582E-2</v>
      </c>
      <c r="D2863" s="128">
        <f t="shared" si="185"/>
        <v>-11839.466630822582</v>
      </c>
      <c r="E2863" s="128">
        <f t="shared" ca="1" si="186"/>
        <v>68964.050905142489</v>
      </c>
      <c r="F2863" s="124">
        <f t="shared" ca="1" si="187"/>
        <v>-0.13870505424727586</v>
      </c>
      <c r="G2863" s="128"/>
      <c r="H2863" s="128"/>
      <c r="I2863" s="124"/>
      <c r="J2863" s="125"/>
      <c r="K2863" s="128"/>
    </row>
    <row r="2864" spans="1:11" x14ac:dyDescent="0.3">
      <c r="A2864" s="73">
        <v>39688</v>
      </c>
      <c r="B2864" s="130">
        <v>1300.6800539999999</v>
      </c>
      <c r="C2864" s="125">
        <f t="shared" si="184"/>
        <v>5.9941370966074548E-3</v>
      </c>
      <c r="D2864" s="128">
        <f t="shared" si="185"/>
        <v>5994.1370966074546</v>
      </c>
      <c r="E2864" s="128">
        <f t="shared" ca="1" si="186"/>
        <v>68964.050905142489</v>
      </c>
      <c r="F2864" s="124">
        <f t="shared" ca="1" si="187"/>
        <v>-0.11757877405938155</v>
      </c>
      <c r="G2864" s="128"/>
      <c r="H2864" s="128"/>
      <c r="I2864" s="124"/>
      <c r="J2864" s="125"/>
      <c r="K2864" s="128"/>
    </row>
    <row r="2865" spans="1:11" x14ac:dyDescent="0.3">
      <c r="A2865" s="73">
        <v>39687</v>
      </c>
      <c r="B2865" s="130">
        <v>1281.660034</v>
      </c>
      <c r="C2865" s="125">
        <f t="shared" si="184"/>
        <v>-3.2429809093669215E-3</v>
      </c>
      <c r="D2865" s="128">
        <f t="shared" si="185"/>
        <v>-3242.9809093669214</v>
      </c>
      <c r="E2865" s="128">
        <f t="shared" ca="1" si="186"/>
        <v>68964.050905142489</v>
      </c>
      <c r="F2865" s="124">
        <f t="shared" ca="1" si="187"/>
        <v>-0.12072938392817101</v>
      </c>
      <c r="G2865" s="128"/>
      <c r="H2865" s="128"/>
      <c r="I2865" s="124"/>
      <c r="J2865" s="125"/>
      <c r="K2865" s="128"/>
    </row>
    <row r="2866" spans="1:11" x14ac:dyDescent="0.3">
      <c r="A2866" s="73">
        <v>39686</v>
      </c>
      <c r="B2866" s="130">
        <v>1271.51001</v>
      </c>
      <c r="C2866" s="125">
        <f t="shared" si="184"/>
        <v>-1.4019926082458389E-2</v>
      </c>
      <c r="D2866" s="128">
        <f t="shared" si="185"/>
        <v>-14019.926082458389</v>
      </c>
      <c r="E2866" s="128">
        <f t="shared" ca="1" si="186"/>
        <v>68964.050905142489</v>
      </c>
      <c r="F2866" s="124">
        <f t="shared" ca="1" si="187"/>
        <v>-0.13133983623449308</v>
      </c>
      <c r="G2866" s="128"/>
      <c r="H2866" s="128"/>
      <c r="I2866" s="124"/>
      <c r="J2866" s="125"/>
      <c r="K2866" s="128"/>
    </row>
    <row r="2867" spans="1:11" x14ac:dyDescent="0.3">
      <c r="A2867" s="73">
        <v>39685</v>
      </c>
      <c r="B2867" s="130">
        <v>1266.839966</v>
      </c>
      <c r="C2867" s="125">
        <f t="shared" si="184"/>
        <v>-2.9479347280272128E-2</v>
      </c>
      <c r="D2867" s="128">
        <f t="shared" si="185"/>
        <v>-29479.347280272126</v>
      </c>
      <c r="E2867" s="128">
        <f t="shared" ca="1" si="186"/>
        <v>68964.050905142489</v>
      </c>
      <c r="F2867" s="124">
        <f t="shared" ca="1" si="187"/>
        <v>-0.11555755587517336</v>
      </c>
      <c r="G2867" s="128"/>
      <c r="H2867" s="128"/>
      <c r="I2867" s="124"/>
      <c r="J2867" s="125"/>
      <c r="K2867" s="128"/>
    </row>
    <row r="2868" spans="1:11" x14ac:dyDescent="0.3">
      <c r="A2868" s="73">
        <v>39682</v>
      </c>
      <c r="B2868" s="130">
        <v>1292.1999510000001</v>
      </c>
      <c r="C2868" s="125">
        <f t="shared" si="184"/>
        <v>-3.1782238734449075E-3</v>
      </c>
      <c r="D2868" s="128">
        <f t="shared" si="185"/>
        <v>-3178.2238734449074</v>
      </c>
      <c r="E2868" s="128">
        <f t="shared" ca="1" si="186"/>
        <v>68964.050905142489</v>
      </c>
      <c r="F2868" s="124">
        <f t="shared" ca="1" si="187"/>
        <v>-0.11902868396831257</v>
      </c>
      <c r="G2868" s="128"/>
      <c r="H2868" s="128"/>
      <c r="I2868" s="124"/>
      <c r="J2868" s="125"/>
      <c r="K2868" s="128"/>
    </row>
    <row r="2869" spans="1:11" x14ac:dyDescent="0.3">
      <c r="A2869" s="73">
        <v>39681</v>
      </c>
      <c r="B2869" s="130">
        <v>1277.719971</v>
      </c>
      <c r="C2869" s="125">
        <f t="shared" si="184"/>
        <v>9.2017230460346155E-3</v>
      </c>
      <c r="D2869" s="128">
        <f t="shared" si="185"/>
        <v>9201.7230460346163</v>
      </c>
      <c r="E2869" s="128">
        <f t="shared" ca="1" si="186"/>
        <v>68964.050905142489</v>
      </c>
      <c r="F2869" s="124">
        <f t="shared" ca="1" si="187"/>
        <v>-0.13630803969361294</v>
      </c>
      <c r="G2869" s="128"/>
      <c r="H2869" s="128"/>
      <c r="I2869" s="124"/>
      <c r="J2869" s="125"/>
      <c r="K2869" s="128"/>
    </row>
    <row r="2870" spans="1:11" x14ac:dyDescent="0.3">
      <c r="A2870" s="73">
        <v>39680</v>
      </c>
      <c r="B2870" s="130">
        <v>1274.540039</v>
      </c>
      <c r="C2870" s="125">
        <f t="shared" si="184"/>
        <v>-1.1363649012523624E-2</v>
      </c>
      <c r="D2870" s="128">
        <f t="shared" si="185"/>
        <v>-11363.649012523625</v>
      </c>
      <c r="E2870" s="128">
        <f t="shared" ca="1" si="186"/>
        <v>68964.050905142489</v>
      </c>
      <c r="F2870" s="124">
        <f t="shared" ca="1" si="187"/>
        <v>-0.1285196314529915</v>
      </c>
      <c r="G2870" s="128"/>
      <c r="H2870" s="128"/>
      <c r="I2870" s="124"/>
      <c r="J2870" s="125"/>
      <c r="K2870" s="128"/>
    </row>
    <row r="2871" spans="1:11" x14ac:dyDescent="0.3">
      <c r="A2871" s="73">
        <v>39679</v>
      </c>
      <c r="B2871" s="130">
        <v>1266.6899410000001</v>
      </c>
      <c r="C2871" s="125">
        <f t="shared" si="184"/>
        <v>-1.4157013829474208E-2</v>
      </c>
      <c r="D2871" s="128">
        <f t="shared" si="185"/>
        <v>-14157.013829474208</v>
      </c>
      <c r="E2871" s="128">
        <f t="shared" ca="1" si="186"/>
        <v>68964.050905142489</v>
      </c>
      <c r="F2871" s="124">
        <f t="shared" ca="1" si="187"/>
        <v>-0.13481596664098172</v>
      </c>
      <c r="G2871" s="128"/>
      <c r="H2871" s="128"/>
      <c r="I2871" s="124"/>
      <c r="J2871" s="125"/>
      <c r="K2871" s="128"/>
    </row>
    <row r="2872" spans="1:11" x14ac:dyDescent="0.3">
      <c r="A2872" s="73">
        <v>39678</v>
      </c>
      <c r="B2872" s="130">
        <v>1278.599976</v>
      </c>
      <c r="C2872" s="125">
        <f t="shared" si="184"/>
        <v>2.3690735673127294E-2</v>
      </c>
      <c r="D2872" s="128">
        <f t="shared" si="185"/>
        <v>23690.735673127296</v>
      </c>
      <c r="E2872" s="128">
        <f t="shared" ca="1" si="186"/>
        <v>68964.050905142489</v>
      </c>
      <c r="F2872" s="124">
        <f t="shared" ca="1" si="187"/>
        <v>-0.11645200092753882</v>
      </c>
      <c r="G2872" s="128"/>
      <c r="H2872" s="128"/>
      <c r="I2872" s="124"/>
      <c r="J2872" s="125"/>
      <c r="K2872" s="128"/>
    </row>
    <row r="2873" spans="1:11" x14ac:dyDescent="0.3">
      <c r="A2873" s="73">
        <v>39675</v>
      </c>
      <c r="B2873" s="130">
        <v>1298.1999510000001</v>
      </c>
      <c r="C2873" s="125">
        <f t="shared" si="184"/>
        <v>3.0063944764563866E-2</v>
      </c>
      <c r="D2873" s="128">
        <f t="shared" si="185"/>
        <v>30063.944764563865</v>
      </c>
      <c r="E2873" s="128">
        <f t="shared" ca="1" si="186"/>
        <v>68964.050905142489</v>
      </c>
      <c r="F2873" s="124">
        <f t="shared" ca="1" si="187"/>
        <v>-0.10193358445246048</v>
      </c>
      <c r="G2873" s="128"/>
      <c r="H2873" s="128"/>
      <c r="I2873" s="124"/>
      <c r="J2873" s="125"/>
      <c r="K2873" s="128"/>
    </row>
    <row r="2874" spans="1:11" x14ac:dyDescent="0.3">
      <c r="A2874" s="73">
        <v>39674</v>
      </c>
      <c r="B2874" s="130">
        <v>1292.9300539999999</v>
      </c>
      <c r="C2874" s="125">
        <f t="shared" si="184"/>
        <v>2.0159738120533177E-2</v>
      </c>
      <c r="D2874" s="128">
        <f t="shared" si="185"/>
        <v>20159.738120533177</v>
      </c>
      <c r="E2874" s="128">
        <f t="shared" ca="1" si="186"/>
        <v>68964.050905142489</v>
      </c>
      <c r="F2874" s="124">
        <f t="shared" ca="1" si="187"/>
        <v>-0.10582036131748307</v>
      </c>
      <c r="G2874" s="128"/>
      <c r="H2874" s="128"/>
      <c r="I2874" s="124"/>
      <c r="J2874" s="125"/>
      <c r="K2874" s="128"/>
    </row>
    <row r="2875" spans="1:11" x14ac:dyDescent="0.3">
      <c r="A2875" s="73">
        <v>39673</v>
      </c>
      <c r="B2875" s="130">
        <v>1285.829956</v>
      </c>
      <c r="C2875" s="125">
        <f t="shared" si="184"/>
        <v>1.2224518304513321E-3</v>
      </c>
      <c r="D2875" s="128">
        <f t="shared" si="185"/>
        <v>1222.4518304513322</v>
      </c>
      <c r="E2875" s="128">
        <f t="shared" ca="1" si="186"/>
        <v>68964.050905142489</v>
      </c>
      <c r="F2875" s="124">
        <f t="shared" ca="1" si="187"/>
        <v>-8.8884524026096701E-2</v>
      </c>
      <c r="G2875" s="128"/>
      <c r="H2875" s="128"/>
      <c r="I2875" s="124"/>
      <c r="J2875" s="125"/>
      <c r="K2875" s="128"/>
    </row>
    <row r="2876" spans="1:11" x14ac:dyDescent="0.3">
      <c r="A2876" s="73">
        <v>39672</v>
      </c>
      <c r="B2876" s="130">
        <v>1289.589966</v>
      </c>
      <c r="C2876" s="125">
        <f t="shared" si="184"/>
        <v>2.0891399638757635E-2</v>
      </c>
      <c r="D2876" s="128">
        <f t="shared" si="185"/>
        <v>20891.399638757634</v>
      </c>
      <c r="E2876" s="128">
        <f t="shared" ca="1" si="186"/>
        <v>68964.050905142489</v>
      </c>
      <c r="F2876" s="124">
        <f t="shared" ca="1" si="187"/>
        <v>-8.3251573952745517E-2</v>
      </c>
      <c r="G2876" s="128"/>
      <c r="H2876" s="128"/>
      <c r="I2876" s="124"/>
      <c r="J2876" s="125"/>
      <c r="K2876" s="128"/>
    </row>
    <row r="2877" spans="1:11" x14ac:dyDescent="0.3">
      <c r="A2877" s="73">
        <v>39671</v>
      </c>
      <c r="B2877" s="130">
        <v>1305.3199460000001</v>
      </c>
      <c r="C2877" s="125">
        <f t="shared" si="184"/>
        <v>5.7478674374290772E-2</v>
      </c>
      <c r="D2877" s="128">
        <f t="shared" si="185"/>
        <v>57478.674374290771</v>
      </c>
      <c r="E2877" s="128">
        <f t="shared" ca="1" si="186"/>
        <v>68964.050905142489</v>
      </c>
      <c r="F2877" s="124">
        <f t="shared" ca="1" si="187"/>
        <v>-8.497489708383843E-2</v>
      </c>
      <c r="G2877" s="128"/>
      <c r="H2877" s="128"/>
      <c r="I2877" s="124"/>
      <c r="J2877" s="125"/>
      <c r="K2877" s="128"/>
    </row>
    <row r="2878" spans="1:11" x14ac:dyDescent="0.3">
      <c r="A2878" s="73">
        <v>39668</v>
      </c>
      <c r="B2878" s="130">
        <v>1296.3199460000001</v>
      </c>
      <c r="C2878" s="125">
        <f t="shared" si="184"/>
        <v>3.0657626012453809E-2</v>
      </c>
      <c r="D2878" s="128">
        <f t="shared" si="185"/>
        <v>30657.626012453809</v>
      </c>
      <c r="E2878" s="128">
        <f t="shared" ca="1" si="186"/>
        <v>68964.050905142489</v>
      </c>
      <c r="F2878" s="124">
        <f t="shared" ca="1" si="187"/>
        <v>-0.10778301163006043</v>
      </c>
      <c r="G2878" s="128"/>
      <c r="H2878" s="128"/>
      <c r="I2878" s="124"/>
      <c r="J2878" s="125"/>
      <c r="K2878" s="128"/>
    </row>
    <row r="2879" spans="1:11" x14ac:dyDescent="0.3">
      <c r="A2879" s="73">
        <v>39667</v>
      </c>
      <c r="B2879" s="130">
        <v>1266.0699460000001</v>
      </c>
      <c r="C2879" s="125">
        <f t="shared" si="184"/>
        <v>1.0801975648460749E-2</v>
      </c>
      <c r="D2879" s="128">
        <f t="shared" si="185"/>
        <v>10801.97564846075</v>
      </c>
      <c r="E2879" s="128">
        <f t="shared" ca="1" si="186"/>
        <v>68964.050905142489</v>
      </c>
      <c r="F2879" s="124">
        <f t="shared" ca="1" si="187"/>
        <v>-0.12903474523573832</v>
      </c>
      <c r="G2879" s="128"/>
      <c r="H2879" s="128"/>
      <c r="I2879" s="124"/>
      <c r="J2879" s="125"/>
      <c r="K2879" s="128"/>
    </row>
    <row r="2880" spans="1:11" x14ac:dyDescent="0.3">
      <c r="A2880" s="73">
        <v>39666</v>
      </c>
      <c r="B2880" s="130">
        <v>1289.1899410000001</v>
      </c>
      <c r="C2880" s="125">
        <f t="shared" si="184"/>
        <v>5.459409543129512E-3</v>
      </c>
      <c r="D2880" s="128">
        <f t="shared" si="185"/>
        <v>5459.4095431295118</v>
      </c>
      <c r="E2880" s="128">
        <f t="shared" ca="1" si="186"/>
        <v>68964.050905142489</v>
      </c>
      <c r="F2880" s="124">
        <f t="shared" ca="1" si="187"/>
        <v>-0.11279413445485176</v>
      </c>
      <c r="G2880" s="128"/>
      <c r="H2880" s="128"/>
      <c r="I2880" s="124"/>
      <c r="J2880" s="125"/>
      <c r="K2880" s="128"/>
    </row>
    <row r="2881" spans="1:11" x14ac:dyDescent="0.3">
      <c r="A2881" s="73">
        <v>39665</v>
      </c>
      <c r="B2881" s="130">
        <v>1284.880005</v>
      </c>
      <c r="C2881" s="125">
        <f t="shared" si="184"/>
        <v>6.170716523101083E-3</v>
      </c>
      <c r="D2881" s="128">
        <f t="shared" si="185"/>
        <v>6170.7165231010831</v>
      </c>
      <c r="E2881" s="128">
        <f t="shared" ca="1" si="186"/>
        <v>68964.050905142489</v>
      </c>
      <c r="F2881" s="124">
        <f t="shared" ca="1" si="187"/>
        <v>-0.14197756674153128</v>
      </c>
      <c r="G2881" s="128"/>
      <c r="H2881" s="128"/>
      <c r="I2881" s="124"/>
      <c r="J2881" s="125"/>
      <c r="K2881" s="128"/>
    </row>
    <row r="2882" spans="1:11" x14ac:dyDescent="0.3">
      <c r="A2882" s="73">
        <v>39664</v>
      </c>
      <c r="B2882" s="130">
        <v>1249.01001</v>
      </c>
      <c r="C2882" s="125">
        <f t="shared" si="184"/>
        <v>-8.7222142857142915E-3</v>
      </c>
      <c r="D2882" s="128">
        <f t="shared" si="185"/>
        <v>-8722.2142857142917</v>
      </c>
      <c r="E2882" s="128">
        <f t="shared" ca="1" si="186"/>
        <v>68964.050905142489</v>
      </c>
      <c r="F2882" s="124">
        <f t="shared" ca="1" si="187"/>
        <v>-0.15419409160469533</v>
      </c>
      <c r="G2882" s="128"/>
      <c r="H2882" s="128"/>
      <c r="I2882" s="124"/>
      <c r="J2882" s="125"/>
      <c r="K2882" s="128"/>
    </row>
    <row r="2883" spans="1:11" x14ac:dyDescent="0.3">
      <c r="A2883" s="73">
        <v>39661</v>
      </c>
      <c r="B2883" s="130">
        <v>1260.3100589999999</v>
      </c>
      <c r="C2883" s="125">
        <f t="shared" si="184"/>
        <v>-2.9348842224163896E-4</v>
      </c>
      <c r="D2883" s="128">
        <f t="shared" si="185"/>
        <v>-293.48842224163894</v>
      </c>
      <c r="E2883" s="128">
        <f t="shared" ca="1" si="186"/>
        <v>68964.050905142489</v>
      </c>
      <c r="F2883" s="124">
        <f t="shared" ca="1" si="187"/>
        <v>-0.1412851518280358</v>
      </c>
      <c r="G2883" s="128"/>
      <c r="H2883" s="128"/>
      <c r="I2883" s="124"/>
      <c r="J2883" s="125"/>
      <c r="K2883" s="128"/>
    </row>
    <row r="2884" spans="1:11" x14ac:dyDescent="0.3">
      <c r="A2884" s="73">
        <v>39660</v>
      </c>
      <c r="B2884" s="130">
        <v>1267.380005</v>
      </c>
      <c r="C2884" s="125">
        <f t="shared" si="184"/>
        <v>5.6017989895400522E-3</v>
      </c>
      <c r="D2884" s="128">
        <f t="shared" si="185"/>
        <v>5601.7989895400524</v>
      </c>
      <c r="E2884" s="128">
        <f t="shared" ca="1" si="186"/>
        <v>68964.050905142489</v>
      </c>
      <c r="F2884" s="124">
        <f t="shared" ca="1" si="187"/>
        <v>-0.11561277767772882</v>
      </c>
      <c r="G2884" s="128"/>
      <c r="H2884" s="128"/>
      <c r="I2884" s="124"/>
      <c r="J2884" s="125"/>
      <c r="K2884" s="128"/>
    </row>
    <row r="2885" spans="1:11" x14ac:dyDescent="0.3">
      <c r="A2885" s="73">
        <v>39659</v>
      </c>
      <c r="B2885" s="130">
        <v>1284.26001</v>
      </c>
      <c r="C2885" s="125">
        <f t="shared" si="184"/>
        <v>3.1235968289120786E-2</v>
      </c>
      <c r="D2885" s="128">
        <f t="shared" si="185"/>
        <v>31235.968289120785</v>
      </c>
      <c r="E2885" s="128">
        <f t="shared" ca="1" si="186"/>
        <v>68964.050905142489</v>
      </c>
      <c r="F2885" s="124">
        <f t="shared" ca="1" si="187"/>
        <v>-0.12765924959604902</v>
      </c>
      <c r="G2885" s="128"/>
      <c r="H2885" s="128"/>
      <c r="I2885" s="124"/>
      <c r="J2885" s="125"/>
      <c r="K2885" s="128"/>
    </row>
    <row r="2886" spans="1:11" x14ac:dyDescent="0.3">
      <c r="A2886" s="73">
        <v>39658</v>
      </c>
      <c r="B2886" s="130">
        <v>1263.1999510000001</v>
      </c>
      <c r="C2886" s="125">
        <f t="shared" si="184"/>
        <v>3.9747730818395777E-2</v>
      </c>
      <c r="D2886" s="128">
        <f t="shared" si="185"/>
        <v>39747.730818395779</v>
      </c>
      <c r="E2886" s="128">
        <f t="shared" ca="1" si="186"/>
        <v>68964.050905142489</v>
      </c>
      <c r="F2886" s="124">
        <f t="shared" ca="1" si="187"/>
        <v>-0.13822398526738444</v>
      </c>
      <c r="G2886" s="128"/>
      <c r="H2886" s="128"/>
      <c r="I2886" s="124"/>
      <c r="J2886" s="125"/>
      <c r="K2886" s="128"/>
    </row>
    <row r="2887" spans="1:11" x14ac:dyDescent="0.3">
      <c r="A2887" s="73">
        <v>39657</v>
      </c>
      <c r="B2887" s="130">
        <v>1234.369995</v>
      </c>
      <c r="C2887" s="125">
        <f t="shared" si="184"/>
        <v>4.9417453047744253E-3</v>
      </c>
      <c r="D2887" s="128">
        <f t="shared" si="185"/>
        <v>4941.7453047744257</v>
      </c>
      <c r="E2887" s="128">
        <f t="shared" ca="1" si="186"/>
        <v>68964.050905142489</v>
      </c>
      <c r="F2887" s="124">
        <f t="shared" ca="1" si="187"/>
        <v>-0.15179315313593822</v>
      </c>
      <c r="G2887" s="128"/>
      <c r="H2887" s="128"/>
      <c r="I2887" s="124"/>
      <c r="J2887" s="125"/>
      <c r="K2887" s="128"/>
    </row>
    <row r="2888" spans="1:11" x14ac:dyDescent="0.3">
      <c r="A2888" s="73">
        <v>39654</v>
      </c>
      <c r="B2888" s="130">
        <v>1257.76001</v>
      </c>
      <c r="C2888" s="125">
        <f t="shared" ref="C2888:C2951" si="188">B2888/B2898-1</f>
        <v>1.4739949614276382E-2</v>
      </c>
      <c r="D2888" s="128">
        <f t="shared" ref="D2888:D2951" si="189">C2888*$B$5</f>
        <v>14739.949614276382</v>
      </c>
      <c r="E2888" s="128">
        <f t="shared" ref="E2888:E2951" ca="1" si="190">ABS(_xlfn.PERCENTILE.INC(OFFSET(D2888,0,0,Window),1-VaRLevel))</f>
        <v>68964.050905142489</v>
      </c>
      <c r="F2888" s="124">
        <f t="shared" ca="1" si="187"/>
        <v>-0.1466507581968195</v>
      </c>
      <c r="G2888" s="128"/>
      <c r="H2888" s="128"/>
      <c r="I2888" s="124"/>
      <c r="J2888" s="125"/>
      <c r="K2888" s="128"/>
    </row>
    <row r="2889" spans="1:11" x14ac:dyDescent="0.3">
      <c r="A2889" s="73">
        <v>39653</v>
      </c>
      <c r="B2889" s="130">
        <v>1252.540039</v>
      </c>
      <c r="C2889" s="125">
        <f t="shared" si="188"/>
        <v>-6.7814167164881312E-4</v>
      </c>
      <c r="D2889" s="128">
        <f t="shared" si="189"/>
        <v>-678.14167164881314</v>
      </c>
      <c r="E2889" s="128">
        <f t="shared" ca="1" si="190"/>
        <v>68964.050905142489</v>
      </c>
      <c r="F2889" s="124">
        <f t="shared" ref="F2889:F2952" ca="1" si="191">B2889/OFFSET(B2889,250,0)-1</f>
        <v>-0.14147840497100095</v>
      </c>
      <c r="G2889" s="128"/>
      <c r="H2889" s="128"/>
      <c r="I2889" s="124"/>
      <c r="J2889" s="125"/>
      <c r="K2889" s="128"/>
    </row>
    <row r="2890" spans="1:11" x14ac:dyDescent="0.3">
      <c r="A2890" s="73">
        <v>39652</v>
      </c>
      <c r="B2890" s="130">
        <v>1282.1899410000001</v>
      </c>
      <c r="C2890" s="125">
        <f t="shared" si="188"/>
        <v>3.0127985102757382E-2</v>
      </c>
      <c r="D2890" s="128">
        <f t="shared" si="189"/>
        <v>30127.985102757382</v>
      </c>
      <c r="E2890" s="128">
        <f t="shared" ca="1" si="190"/>
        <v>68964.050905142489</v>
      </c>
      <c r="F2890" s="124">
        <f t="shared" ca="1" si="191"/>
        <v>-0.13520975031556015</v>
      </c>
      <c r="G2890" s="128"/>
      <c r="H2890" s="128"/>
      <c r="I2890" s="124"/>
      <c r="J2890" s="125"/>
      <c r="K2890" s="128"/>
    </row>
    <row r="2891" spans="1:11" x14ac:dyDescent="0.3">
      <c r="A2891" s="73">
        <v>39651</v>
      </c>
      <c r="B2891" s="130">
        <v>1277</v>
      </c>
      <c r="C2891" s="125">
        <f t="shared" si="188"/>
        <v>2.5909155428709418E-3</v>
      </c>
      <c r="D2891" s="128">
        <f t="shared" si="189"/>
        <v>2590.9155428709419</v>
      </c>
      <c r="E2891" s="128">
        <f t="shared" ca="1" si="190"/>
        <v>68964.050905142489</v>
      </c>
      <c r="F2891" s="124">
        <f t="shared" ca="1" si="191"/>
        <v>-0.15881138232883885</v>
      </c>
      <c r="G2891" s="128"/>
      <c r="H2891" s="128"/>
      <c r="I2891" s="124"/>
      <c r="J2891" s="125"/>
      <c r="K2891" s="128"/>
    </row>
    <row r="2892" spans="1:11" x14ac:dyDescent="0.3">
      <c r="A2892" s="73">
        <v>39650</v>
      </c>
      <c r="B2892" s="130">
        <v>1260</v>
      </c>
      <c r="C2892" s="125">
        <f t="shared" si="188"/>
        <v>6.140604672728367E-3</v>
      </c>
      <c r="D2892" s="128">
        <f t="shared" si="189"/>
        <v>6140.6046727283674</v>
      </c>
      <c r="E2892" s="128">
        <f t="shared" ca="1" si="190"/>
        <v>68964.050905142489</v>
      </c>
      <c r="F2892" s="124">
        <f t="shared" ca="1" si="191"/>
        <v>-0.16613725150932279</v>
      </c>
      <c r="G2892" s="128"/>
      <c r="H2892" s="128"/>
      <c r="I2892" s="124"/>
      <c r="J2892" s="125"/>
      <c r="K2892" s="128"/>
    </row>
    <row r="2893" spans="1:11" x14ac:dyDescent="0.3">
      <c r="A2893" s="73">
        <v>39647</v>
      </c>
      <c r="B2893" s="130">
        <v>1260.6800539999999</v>
      </c>
      <c r="C2893" s="125">
        <f t="shared" si="188"/>
        <v>-1.7578351079357013E-3</v>
      </c>
      <c r="D2893" s="128">
        <f t="shared" si="189"/>
        <v>-1757.8351079357012</v>
      </c>
      <c r="E2893" s="128">
        <f t="shared" ca="1" si="190"/>
        <v>68964.050905142489</v>
      </c>
      <c r="F2893" s="124">
        <f t="shared" ca="1" si="191"/>
        <v>-0.18221028032418596</v>
      </c>
      <c r="G2893" s="128"/>
      <c r="H2893" s="128"/>
      <c r="I2893" s="124"/>
      <c r="J2893" s="125"/>
      <c r="K2893" s="128"/>
    </row>
    <row r="2894" spans="1:11" x14ac:dyDescent="0.3">
      <c r="A2894" s="73">
        <v>39646</v>
      </c>
      <c r="B2894" s="130">
        <v>1260.3199460000001</v>
      </c>
      <c r="C2894" s="125">
        <f t="shared" si="188"/>
        <v>-9.5129207699762297E-4</v>
      </c>
      <c r="D2894" s="128">
        <f t="shared" si="189"/>
        <v>-951.29207699762298</v>
      </c>
      <c r="E2894" s="128">
        <f t="shared" ca="1" si="190"/>
        <v>68964.050905142489</v>
      </c>
      <c r="F2894" s="124">
        <f t="shared" ca="1" si="191"/>
        <v>-0.17846296478919954</v>
      </c>
      <c r="G2894" s="128"/>
      <c r="H2894" s="128"/>
      <c r="I2894" s="124"/>
      <c r="J2894" s="125"/>
      <c r="K2894" s="128"/>
    </row>
    <row r="2895" spans="1:11" x14ac:dyDescent="0.3">
      <c r="A2895" s="73">
        <v>39645</v>
      </c>
      <c r="B2895" s="130">
        <v>1245.3599850000001</v>
      </c>
      <c r="C2895" s="125">
        <f t="shared" si="188"/>
        <v>-3.0780403260513345E-2</v>
      </c>
      <c r="D2895" s="128">
        <f t="shared" si="189"/>
        <v>-30780.403260513343</v>
      </c>
      <c r="E2895" s="128">
        <f t="shared" ca="1" si="190"/>
        <v>68964.050905142489</v>
      </c>
      <c r="F2895" s="124">
        <f t="shared" ca="1" si="191"/>
        <v>-0.19813530514716138</v>
      </c>
      <c r="G2895" s="128"/>
      <c r="H2895" s="128"/>
      <c r="I2895" s="124"/>
      <c r="J2895" s="125"/>
      <c r="K2895" s="128"/>
    </row>
    <row r="2896" spans="1:11" x14ac:dyDescent="0.3">
      <c r="A2896" s="73">
        <v>39644</v>
      </c>
      <c r="B2896" s="130">
        <v>1214.910034</v>
      </c>
      <c r="C2896" s="125">
        <f t="shared" si="188"/>
        <v>-5.0851535937500025E-2</v>
      </c>
      <c r="D2896" s="128">
        <f t="shared" si="189"/>
        <v>-50851.535937500026</v>
      </c>
      <c r="E2896" s="128">
        <f t="shared" ca="1" si="190"/>
        <v>68964.050905142489</v>
      </c>
      <c r="F2896" s="124">
        <f t="shared" ca="1" si="191"/>
        <v>-0.21424552317869117</v>
      </c>
      <c r="G2896" s="128"/>
      <c r="H2896" s="128"/>
      <c r="I2896" s="124"/>
      <c r="J2896" s="125"/>
      <c r="K2896" s="128"/>
    </row>
    <row r="2897" spans="1:11" x14ac:dyDescent="0.3">
      <c r="A2897" s="73">
        <v>39643</v>
      </c>
      <c r="B2897" s="130">
        <v>1228.3000489999999</v>
      </c>
      <c r="C2897" s="125">
        <f t="shared" si="188"/>
        <v>-3.917454575644741E-2</v>
      </c>
      <c r="D2897" s="128">
        <f t="shared" si="189"/>
        <v>-39174.545756447413</v>
      </c>
      <c r="E2897" s="128">
        <f t="shared" ca="1" si="190"/>
        <v>68964.050905142489</v>
      </c>
      <c r="F2897" s="124">
        <f t="shared" ca="1" si="191"/>
        <v>-0.20722612870788171</v>
      </c>
      <c r="G2897" s="128"/>
      <c r="H2897" s="128"/>
      <c r="I2897" s="124"/>
      <c r="J2897" s="125"/>
      <c r="K2897" s="128"/>
    </row>
    <row r="2898" spans="1:11" x14ac:dyDescent="0.3">
      <c r="A2898" s="73">
        <v>39640</v>
      </c>
      <c r="B2898" s="130">
        <v>1239.48999</v>
      </c>
      <c r="C2898" s="125">
        <f t="shared" si="188"/>
        <v>-3.4025665887374101E-2</v>
      </c>
      <c r="D2898" s="128">
        <f t="shared" si="189"/>
        <v>-34025.665887374103</v>
      </c>
      <c r="E2898" s="128">
        <f t="shared" ca="1" si="190"/>
        <v>68964.050905142489</v>
      </c>
      <c r="F2898" s="124">
        <f t="shared" ca="1" si="191"/>
        <v>-0.20008133228249603</v>
      </c>
      <c r="G2898" s="128"/>
      <c r="H2898" s="128"/>
      <c r="I2898" s="124"/>
      <c r="J2898" s="125"/>
      <c r="K2898" s="128"/>
    </row>
    <row r="2899" spans="1:11" x14ac:dyDescent="0.3">
      <c r="A2899" s="73">
        <v>39639</v>
      </c>
      <c r="B2899" s="130">
        <v>1253.3900149999999</v>
      </c>
      <c r="C2899" s="125">
        <f t="shared" si="188"/>
        <v>-5.1877090633248635E-2</v>
      </c>
      <c r="D2899" s="128">
        <f t="shared" si="189"/>
        <v>-51877.090633248634</v>
      </c>
      <c r="E2899" s="128">
        <f t="shared" ca="1" si="190"/>
        <v>68964.050905142489</v>
      </c>
      <c r="F2899" s="124">
        <f t="shared" ca="1" si="191"/>
        <v>-0.19266343639291472</v>
      </c>
      <c r="G2899" s="128"/>
      <c r="H2899" s="128"/>
      <c r="I2899" s="124"/>
      <c r="J2899" s="125"/>
      <c r="K2899" s="128"/>
    </row>
    <row r="2900" spans="1:11" x14ac:dyDescent="0.3">
      <c r="A2900" s="73">
        <v>39638</v>
      </c>
      <c r="B2900" s="130">
        <v>1244.6899410000001</v>
      </c>
      <c r="C2900" s="125">
        <f t="shared" si="188"/>
        <v>-5.2956422048938578E-2</v>
      </c>
      <c r="D2900" s="128">
        <f t="shared" si="189"/>
        <v>-52956.422048938577</v>
      </c>
      <c r="E2900" s="128">
        <f t="shared" ca="1" si="190"/>
        <v>68964.050905142489</v>
      </c>
      <c r="F2900" s="124">
        <f t="shared" ca="1" si="191"/>
        <v>-0.19578084873894264</v>
      </c>
      <c r="G2900" s="128"/>
      <c r="H2900" s="128"/>
      <c r="I2900" s="124"/>
      <c r="J2900" s="125"/>
      <c r="K2900" s="128"/>
    </row>
    <row r="2901" spans="1:11" x14ac:dyDescent="0.3">
      <c r="A2901" s="73">
        <v>39637</v>
      </c>
      <c r="B2901" s="130">
        <v>1273.6999510000001</v>
      </c>
      <c r="C2901" s="125">
        <f t="shared" si="188"/>
        <v>-3.3611569802731389E-2</v>
      </c>
      <c r="D2901" s="128">
        <f t="shared" si="189"/>
        <v>-33611.569802731392</v>
      </c>
      <c r="E2901" s="128">
        <f t="shared" ca="1" si="190"/>
        <v>68964.050905142489</v>
      </c>
      <c r="F2901" s="124">
        <f t="shared" ca="1" si="191"/>
        <v>-0.16135535396405387</v>
      </c>
      <c r="G2901" s="128"/>
      <c r="H2901" s="128"/>
      <c r="I2901" s="124"/>
      <c r="J2901" s="125"/>
      <c r="K2901" s="128"/>
    </row>
    <row r="2902" spans="1:11" x14ac:dyDescent="0.3">
      <c r="A2902" s="73">
        <v>39636</v>
      </c>
      <c r="B2902" s="130">
        <v>1252.3100589999999</v>
      </c>
      <c r="C2902" s="125">
        <f t="shared" si="188"/>
        <v>-4.9790195466625331E-2</v>
      </c>
      <c r="D2902" s="128">
        <f t="shared" si="189"/>
        <v>-49790.19546662533</v>
      </c>
      <c r="E2902" s="128">
        <f t="shared" ca="1" si="190"/>
        <v>68964.050905142489</v>
      </c>
      <c r="F2902" s="124">
        <f t="shared" ca="1" si="191"/>
        <v>-0.17072149024819716</v>
      </c>
      <c r="G2902" s="128"/>
      <c r="H2902" s="128"/>
      <c r="I2902" s="124"/>
      <c r="J2902" s="125"/>
      <c r="K2902" s="128"/>
    </row>
    <row r="2903" spans="1:11" x14ac:dyDescent="0.3">
      <c r="A2903" s="73">
        <v>39632</v>
      </c>
      <c r="B2903" s="130">
        <v>1262.900024</v>
      </c>
      <c r="C2903" s="125">
        <f t="shared" si="188"/>
        <v>-5.952349487204911E-2</v>
      </c>
      <c r="D2903" s="128">
        <f t="shared" si="189"/>
        <v>-59523.494872049108</v>
      </c>
      <c r="E2903" s="128">
        <f t="shared" ca="1" si="190"/>
        <v>68964.050905142489</v>
      </c>
      <c r="F2903" s="124">
        <f t="shared" ca="1" si="191"/>
        <v>-0.1755719921752964</v>
      </c>
      <c r="G2903" s="128"/>
      <c r="H2903" s="128"/>
      <c r="I2903" s="124"/>
      <c r="J2903" s="125"/>
      <c r="K2903" s="128"/>
    </row>
    <row r="2904" spans="1:11" x14ac:dyDescent="0.3">
      <c r="A2904" s="73">
        <v>39631</v>
      </c>
      <c r="B2904" s="130">
        <v>1261.5200199999999</v>
      </c>
      <c r="C2904" s="125">
        <f t="shared" si="188"/>
        <v>-5.7026061724357202E-2</v>
      </c>
      <c r="D2904" s="128">
        <f t="shared" si="189"/>
        <v>-57026.061724357205</v>
      </c>
      <c r="E2904" s="128">
        <f t="shared" ca="1" si="190"/>
        <v>68964.050905142489</v>
      </c>
      <c r="F2904" s="124">
        <f t="shared" ca="1" si="191"/>
        <v>-0.17571412885649473</v>
      </c>
      <c r="G2904" s="128"/>
      <c r="H2904" s="128"/>
      <c r="I2904" s="124"/>
      <c r="J2904" s="125"/>
      <c r="K2904" s="128"/>
    </row>
    <row r="2905" spans="1:11" x14ac:dyDescent="0.3">
      <c r="A2905" s="73">
        <v>39630</v>
      </c>
      <c r="B2905" s="130">
        <v>1284.910034</v>
      </c>
      <c r="C2905" s="125">
        <f t="shared" si="188"/>
        <v>-4.8870050528907694E-2</v>
      </c>
      <c r="D2905" s="128">
        <f t="shared" si="189"/>
        <v>-48870.05052890769</v>
      </c>
      <c r="E2905" s="128">
        <f t="shared" ca="1" si="190"/>
        <v>68964.050905142489</v>
      </c>
      <c r="F2905" s="124">
        <f t="shared" ca="1" si="191"/>
        <v>-0.15765699896173602</v>
      </c>
      <c r="G2905" s="128"/>
      <c r="H2905" s="128"/>
      <c r="I2905" s="124"/>
      <c r="J2905" s="125"/>
      <c r="K2905" s="128"/>
    </row>
    <row r="2906" spans="1:11" x14ac:dyDescent="0.3">
      <c r="A2906" s="73">
        <v>39629</v>
      </c>
      <c r="B2906" s="130">
        <v>1280</v>
      </c>
      <c r="C2906" s="125">
        <f t="shared" si="188"/>
        <v>-5.8920415630886347E-2</v>
      </c>
      <c r="D2906" s="128">
        <f t="shared" si="189"/>
        <v>-58920.415630886346</v>
      </c>
      <c r="E2906" s="128">
        <f t="shared" ca="1" si="190"/>
        <v>68964.050905142489</v>
      </c>
      <c r="F2906" s="124">
        <f t="shared" ca="1" si="191"/>
        <v>-0.16058417819415483</v>
      </c>
      <c r="G2906" s="128"/>
      <c r="H2906" s="128"/>
      <c r="I2906" s="124"/>
      <c r="J2906" s="125"/>
      <c r="K2906" s="128"/>
    </row>
    <row r="2907" spans="1:11" x14ac:dyDescent="0.3">
      <c r="A2907" s="73">
        <v>39626</v>
      </c>
      <c r="B2907" s="130">
        <v>1278.380005</v>
      </c>
      <c r="C2907" s="125">
        <f t="shared" si="188"/>
        <v>-6.0035456761227124E-2</v>
      </c>
      <c r="D2907" s="128">
        <f t="shared" si="189"/>
        <v>-60035.45676122712</v>
      </c>
      <c r="E2907" s="128">
        <f t="shared" ca="1" si="190"/>
        <v>68964.050905142489</v>
      </c>
      <c r="F2907" s="124">
        <f t="shared" ca="1" si="191"/>
        <v>-0.15864504480836072</v>
      </c>
      <c r="G2907" s="128"/>
      <c r="H2907" s="128"/>
      <c r="I2907" s="124"/>
      <c r="J2907" s="125"/>
      <c r="K2907" s="128"/>
    </row>
    <row r="2908" spans="1:11" x14ac:dyDescent="0.3">
      <c r="A2908" s="73">
        <v>39625</v>
      </c>
      <c r="B2908" s="130">
        <v>1283.150024</v>
      </c>
      <c r="C2908" s="125">
        <f t="shared" si="188"/>
        <v>-4.2332443603978143E-2</v>
      </c>
      <c r="D2908" s="128">
        <f t="shared" si="189"/>
        <v>-42332.443603978143</v>
      </c>
      <c r="E2908" s="128">
        <f t="shared" ca="1" si="190"/>
        <v>68964.050905142489</v>
      </c>
      <c r="F2908" s="124">
        <f t="shared" ca="1" si="191"/>
        <v>-0.14647284765047941</v>
      </c>
      <c r="G2908" s="128"/>
      <c r="H2908" s="128"/>
      <c r="I2908" s="124"/>
      <c r="J2908" s="125"/>
      <c r="K2908" s="128"/>
    </row>
    <row r="2909" spans="1:11" x14ac:dyDescent="0.3">
      <c r="A2909" s="73">
        <v>39624</v>
      </c>
      <c r="B2909" s="130">
        <v>1321.969971</v>
      </c>
      <c r="C2909" s="125">
        <f t="shared" si="188"/>
        <v>-1.0123639339296053E-2</v>
      </c>
      <c r="D2909" s="128">
        <f t="shared" si="189"/>
        <v>-10123.639339296053</v>
      </c>
      <c r="E2909" s="128">
        <f t="shared" ca="1" si="190"/>
        <v>68964.050905142489</v>
      </c>
      <c r="F2909" s="124">
        <f t="shared" ca="1" si="191"/>
        <v>-0.1220288068480142</v>
      </c>
      <c r="G2909" s="128"/>
      <c r="H2909" s="128"/>
      <c r="I2909" s="124"/>
      <c r="J2909" s="125"/>
      <c r="K2909" s="128"/>
    </row>
    <row r="2910" spans="1:11" x14ac:dyDescent="0.3">
      <c r="A2910" s="73">
        <v>39623</v>
      </c>
      <c r="B2910" s="130">
        <v>1314.290039</v>
      </c>
      <c r="C2910" s="125">
        <f t="shared" si="188"/>
        <v>-3.2500444566949116E-2</v>
      </c>
      <c r="D2910" s="128">
        <f t="shared" si="189"/>
        <v>-32500.444566949114</v>
      </c>
      <c r="E2910" s="128">
        <f t="shared" ca="1" si="190"/>
        <v>68964.050905142489</v>
      </c>
      <c r="F2910" s="124">
        <f t="shared" ca="1" si="191"/>
        <v>-0.12749441117862503</v>
      </c>
      <c r="G2910" s="128"/>
      <c r="H2910" s="128"/>
      <c r="I2910" s="124"/>
      <c r="J2910" s="125"/>
      <c r="K2910" s="128"/>
    </row>
    <row r="2911" spans="1:11" x14ac:dyDescent="0.3">
      <c r="A2911" s="73">
        <v>39622</v>
      </c>
      <c r="B2911" s="130">
        <v>1318</v>
      </c>
      <c r="C2911" s="125">
        <f t="shared" si="188"/>
        <v>-3.2134891374875907E-2</v>
      </c>
      <c r="D2911" s="128">
        <f t="shared" si="189"/>
        <v>-32134.891374875908</v>
      </c>
      <c r="E2911" s="128">
        <f t="shared" ca="1" si="190"/>
        <v>68964.050905142489</v>
      </c>
      <c r="F2911" s="124">
        <f t="shared" ca="1" si="191"/>
        <v>-0.1171486266521784</v>
      </c>
      <c r="G2911" s="128"/>
      <c r="H2911" s="128"/>
      <c r="I2911" s="124"/>
      <c r="J2911" s="125"/>
      <c r="K2911" s="128"/>
    </row>
    <row r="2912" spans="1:11" x14ac:dyDescent="0.3">
      <c r="A2912" s="73">
        <v>39619</v>
      </c>
      <c r="B2912" s="130">
        <v>1317.9300539999999</v>
      </c>
      <c r="C2912" s="125">
        <f t="shared" si="188"/>
        <v>-3.1418113225315181E-2</v>
      </c>
      <c r="D2912" s="128">
        <f t="shared" si="189"/>
        <v>-31418.113225315181</v>
      </c>
      <c r="E2912" s="128">
        <f t="shared" ca="1" si="190"/>
        <v>68964.050905142489</v>
      </c>
      <c r="F2912" s="124">
        <f t="shared" ca="1" si="191"/>
        <v>-0.12005417308781352</v>
      </c>
      <c r="G2912" s="128"/>
      <c r="H2912" s="128"/>
      <c r="I2912" s="124"/>
      <c r="J2912" s="125"/>
      <c r="K2912" s="128"/>
    </row>
    <row r="2913" spans="1:11" x14ac:dyDescent="0.3">
      <c r="A2913" s="73">
        <v>39618</v>
      </c>
      <c r="B2913" s="130">
        <v>1342.829956</v>
      </c>
      <c r="C2913" s="125">
        <f t="shared" si="188"/>
        <v>-4.3602500525962262E-2</v>
      </c>
      <c r="D2913" s="128">
        <f t="shared" si="189"/>
        <v>-43602.500525962263</v>
      </c>
      <c r="E2913" s="128">
        <f t="shared" ca="1" si="190"/>
        <v>68964.050905142489</v>
      </c>
      <c r="F2913" s="124">
        <f t="shared" ca="1" si="191"/>
        <v>-0.10630530343413036</v>
      </c>
      <c r="G2913" s="128"/>
      <c r="H2913" s="128"/>
      <c r="I2913" s="124"/>
      <c r="J2913" s="125"/>
      <c r="K2913" s="128"/>
    </row>
    <row r="2914" spans="1:11" x14ac:dyDescent="0.3">
      <c r="A2914" s="73">
        <v>39617</v>
      </c>
      <c r="B2914" s="130">
        <v>1337.8100589999999</v>
      </c>
      <c r="C2914" s="125">
        <f t="shared" si="188"/>
        <v>-2.860143290841588E-2</v>
      </c>
      <c r="D2914" s="128">
        <f t="shared" si="189"/>
        <v>-28601.432908415882</v>
      </c>
      <c r="E2914" s="128">
        <f t="shared" ca="1" si="190"/>
        <v>68964.050905142489</v>
      </c>
      <c r="F2914" s="124">
        <f t="shared" ca="1" si="191"/>
        <v>-0.12112803864599986</v>
      </c>
      <c r="G2914" s="128"/>
      <c r="H2914" s="128"/>
      <c r="I2914" s="124"/>
      <c r="J2914" s="125"/>
      <c r="K2914" s="128"/>
    </row>
    <row r="2915" spans="1:11" x14ac:dyDescent="0.3">
      <c r="A2915" s="73">
        <v>39616</v>
      </c>
      <c r="B2915" s="130">
        <v>1350.9300539999999</v>
      </c>
      <c r="C2915" s="125">
        <f t="shared" si="188"/>
        <v>-1.9395325035032385E-2</v>
      </c>
      <c r="D2915" s="128">
        <f t="shared" si="189"/>
        <v>-19395.325035032383</v>
      </c>
      <c r="E2915" s="128">
        <f t="shared" ca="1" si="190"/>
        <v>68964.050905142489</v>
      </c>
      <c r="F2915" s="124">
        <f t="shared" ca="1" si="191"/>
        <v>-0.1070238198611948</v>
      </c>
      <c r="G2915" s="128"/>
      <c r="H2915" s="128"/>
      <c r="I2915" s="124"/>
      <c r="J2915" s="125"/>
      <c r="K2915" s="128"/>
    </row>
    <row r="2916" spans="1:11" x14ac:dyDescent="0.3">
      <c r="A2916" s="73">
        <v>39615</v>
      </c>
      <c r="B2916" s="130">
        <v>1360.1400149999999</v>
      </c>
      <c r="C2916" s="125">
        <f t="shared" si="188"/>
        <v>-1.8424320501511882E-2</v>
      </c>
      <c r="D2916" s="128">
        <f t="shared" si="189"/>
        <v>-18424.32050151188</v>
      </c>
      <c r="E2916" s="128">
        <f t="shared" ca="1" si="190"/>
        <v>68964.050905142489</v>
      </c>
      <c r="F2916" s="124">
        <f t="shared" ca="1" si="191"/>
        <v>-0.11316420521943416</v>
      </c>
      <c r="G2916" s="128"/>
      <c r="H2916" s="128"/>
      <c r="I2916" s="124"/>
      <c r="J2916" s="125"/>
      <c r="K2916" s="128"/>
    </row>
    <row r="2917" spans="1:11" x14ac:dyDescent="0.3">
      <c r="A2917" s="73">
        <v>39612</v>
      </c>
      <c r="B2917" s="130">
        <v>1360.030029</v>
      </c>
      <c r="C2917" s="125">
        <f t="shared" si="188"/>
        <v>-2.8813590493960262E-2</v>
      </c>
      <c r="D2917" s="128">
        <f t="shared" si="189"/>
        <v>-28813.590493960262</v>
      </c>
      <c r="E2917" s="128">
        <f t="shared" ca="1" si="190"/>
        <v>68964.050905142489</v>
      </c>
      <c r="F2917" s="124">
        <f t="shared" ca="1" si="191"/>
        <v>-0.11170112963433243</v>
      </c>
      <c r="G2917" s="128"/>
      <c r="H2917" s="128"/>
      <c r="I2917" s="124"/>
      <c r="J2917" s="125"/>
      <c r="K2917" s="128"/>
    </row>
    <row r="2918" spans="1:11" x14ac:dyDescent="0.3">
      <c r="A2918" s="73">
        <v>39611</v>
      </c>
      <c r="B2918" s="130">
        <v>1339.869995</v>
      </c>
      <c r="C2918" s="125">
        <f t="shared" si="188"/>
        <v>-4.1759053811458058E-2</v>
      </c>
      <c r="D2918" s="128">
        <f t="shared" si="189"/>
        <v>-41759.053811458056</v>
      </c>
      <c r="E2918" s="128">
        <f t="shared" ca="1" si="190"/>
        <v>68964.050905142489</v>
      </c>
      <c r="F2918" s="124">
        <f t="shared" ca="1" si="191"/>
        <v>-0.12593044256894725</v>
      </c>
      <c r="G2918" s="128"/>
      <c r="H2918" s="128"/>
      <c r="I2918" s="124"/>
      <c r="J2918" s="125"/>
      <c r="K2918" s="128"/>
    </row>
    <row r="2919" spans="1:11" x14ac:dyDescent="0.3">
      <c r="A2919" s="73">
        <v>39610</v>
      </c>
      <c r="B2919" s="130">
        <v>1335.48999</v>
      </c>
      <c r="C2919" s="125">
        <f t="shared" si="188"/>
        <v>-3.9796078163603754E-2</v>
      </c>
      <c r="D2919" s="128">
        <f t="shared" si="189"/>
        <v>-39796.078163603757</v>
      </c>
      <c r="E2919" s="128">
        <f t="shared" ca="1" si="190"/>
        <v>68964.050905142489</v>
      </c>
      <c r="F2919" s="124">
        <f t="shared" ca="1" si="191"/>
        <v>-0.1231015611403673</v>
      </c>
      <c r="G2919" s="128"/>
      <c r="H2919" s="128"/>
      <c r="I2919" s="124"/>
      <c r="J2919" s="125"/>
      <c r="K2919" s="128"/>
    </row>
    <row r="2920" spans="1:11" x14ac:dyDescent="0.3">
      <c r="A2920" s="73">
        <v>39609</v>
      </c>
      <c r="B2920" s="130">
        <v>1358.4399410000001</v>
      </c>
      <c r="C2920" s="125">
        <f t="shared" si="188"/>
        <v>-1.9424719721509498E-2</v>
      </c>
      <c r="D2920" s="128">
        <f t="shared" si="189"/>
        <v>-19424.719721509497</v>
      </c>
      <c r="E2920" s="128">
        <f t="shared" ca="1" si="190"/>
        <v>68964.050905142489</v>
      </c>
      <c r="F2920" s="124">
        <f t="shared" ca="1" si="191"/>
        <v>-0.10373636638291961</v>
      </c>
      <c r="G2920" s="128"/>
      <c r="H2920" s="128"/>
      <c r="I2920" s="124"/>
      <c r="J2920" s="125"/>
      <c r="K2920" s="128"/>
    </row>
    <row r="2921" spans="1:11" x14ac:dyDescent="0.3">
      <c r="A2921" s="73">
        <v>39608</v>
      </c>
      <c r="B2921" s="130">
        <v>1361.76001</v>
      </c>
      <c r="C2921" s="125">
        <f t="shared" si="188"/>
        <v>-1.0298520596163985E-2</v>
      </c>
      <c r="D2921" s="128">
        <f t="shared" si="189"/>
        <v>-10298.520596163984</v>
      </c>
      <c r="E2921" s="128">
        <f t="shared" ca="1" si="190"/>
        <v>68964.050905142489</v>
      </c>
      <c r="F2921" s="124">
        <f t="shared" ca="1" si="191"/>
        <v>-8.7903543201607537E-2</v>
      </c>
      <c r="G2921" s="128"/>
      <c r="H2921" s="128"/>
      <c r="I2921" s="124"/>
      <c r="J2921" s="125"/>
      <c r="K2921" s="128"/>
    </row>
    <row r="2922" spans="1:11" x14ac:dyDescent="0.3">
      <c r="A2922" s="73">
        <v>39605</v>
      </c>
      <c r="B2922" s="130">
        <v>1360.6800539999999</v>
      </c>
      <c r="C2922" s="125">
        <f t="shared" si="188"/>
        <v>-2.4147396693468326E-2</v>
      </c>
      <c r="D2922" s="128">
        <f t="shared" si="189"/>
        <v>-24147.396693468327</v>
      </c>
      <c r="E2922" s="128">
        <f t="shared" ca="1" si="190"/>
        <v>68964.050905142489</v>
      </c>
      <c r="F2922" s="124">
        <f t="shared" ca="1" si="191"/>
        <v>-9.8361920517791579E-2</v>
      </c>
      <c r="G2922" s="128"/>
      <c r="H2922" s="128"/>
      <c r="I2922" s="124"/>
      <c r="J2922" s="125"/>
      <c r="K2922" s="128"/>
    </row>
    <row r="2923" spans="1:11" x14ac:dyDescent="0.3">
      <c r="A2923" s="73">
        <v>39604</v>
      </c>
      <c r="B2923" s="130">
        <v>1404.0500489999999</v>
      </c>
      <c r="C2923" s="125">
        <f t="shared" si="188"/>
        <v>9.5922862236548223E-3</v>
      </c>
      <c r="D2923" s="128">
        <f t="shared" si="189"/>
        <v>9592.2862236548226</v>
      </c>
      <c r="E2923" s="128">
        <f t="shared" ca="1" si="190"/>
        <v>68964.050905142489</v>
      </c>
      <c r="F2923" s="124">
        <f t="shared" ca="1" si="191"/>
        <v>-6.8728562600531506E-2</v>
      </c>
      <c r="G2923" s="128"/>
      <c r="H2923" s="128"/>
      <c r="I2923" s="124"/>
      <c r="J2923" s="125"/>
      <c r="K2923" s="128"/>
    </row>
    <row r="2924" spans="1:11" x14ac:dyDescent="0.3">
      <c r="A2924" s="73">
        <v>39603</v>
      </c>
      <c r="B2924" s="130">
        <v>1377.1999510000001</v>
      </c>
      <c r="C2924" s="125">
        <f t="shared" si="188"/>
        <v>-2.5612050647594975E-2</v>
      </c>
      <c r="D2924" s="128">
        <f t="shared" si="189"/>
        <v>-25612.050647594973</v>
      </c>
      <c r="E2924" s="128">
        <f t="shared" ca="1" si="190"/>
        <v>68964.050905142489</v>
      </c>
      <c r="F2924" s="124">
        <f t="shared" ca="1" si="191"/>
        <v>-7.6151136503423089E-2</v>
      </c>
      <c r="G2924" s="128"/>
      <c r="H2924" s="128"/>
      <c r="I2924" s="124"/>
      <c r="J2924" s="125"/>
      <c r="K2924" s="128"/>
    </row>
    <row r="2925" spans="1:11" x14ac:dyDescent="0.3">
      <c r="A2925" s="73">
        <v>39602</v>
      </c>
      <c r="B2925" s="130">
        <v>1377.650024</v>
      </c>
      <c r="C2925" s="125">
        <f t="shared" si="188"/>
        <v>-3.4332644643906729E-2</v>
      </c>
      <c r="D2925" s="128">
        <f t="shared" si="189"/>
        <v>-34332.644643906729</v>
      </c>
      <c r="E2925" s="128">
        <f t="shared" ca="1" si="190"/>
        <v>68964.050905142489</v>
      </c>
      <c r="F2925" s="124">
        <f t="shared" ca="1" si="191"/>
        <v>-9.2086346557598064E-2</v>
      </c>
      <c r="G2925" s="128"/>
      <c r="H2925" s="128"/>
      <c r="I2925" s="124"/>
      <c r="J2925" s="125"/>
      <c r="K2925" s="128"/>
    </row>
    <row r="2926" spans="1:11" x14ac:dyDescent="0.3">
      <c r="A2926" s="73">
        <v>39601</v>
      </c>
      <c r="B2926" s="130">
        <v>1385.670044</v>
      </c>
      <c r="C2926" s="125">
        <f t="shared" si="188"/>
        <v>-2.7838729202041224E-2</v>
      </c>
      <c r="D2926" s="128">
        <f t="shared" si="189"/>
        <v>-27838.729202041224</v>
      </c>
      <c r="E2926" s="128">
        <f t="shared" ca="1" si="190"/>
        <v>68964.050905142489</v>
      </c>
      <c r="F2926" s="124">
        <f t="shared" ca="1" si="191"/>
        <v>-9.4895268721949311E-2</v>
      </c>
      <c r="G2926" s="128"/>
      <c r="H2926" s="128"/>
      <c r="I2926" s="124"/>
      <c r="J2926" s="125"/>
      <c r="K2926" s="128"/>
    </row>
    <row r="2927" spans="1:11" x14ac:dyDescent="0.3">
      <c r="A2927" s="73">
        <v>39598</v>
      </c>
      <c r="B2927" s="130">
        <v>1400.380005</v>
      </c>
      <c r="C2927" s="125">
        <f t="shared" si="188"/>
        <v>-1.6289990572756929E-2</v>
      </c>
      <c r="D2927" s="128">
        <f t="shared" si="189"/>
        <v>-16289.990572756929</v>
      </c>
      <c r="E2927" s="128">
        <f t="shared" ca="1" si="190"/>
        <v>68964.050905142489</v>
      </c>
      <c r="F2927" s="124">
        <f t="shared" ca="1" si="191"/>
        <v>-9.0177915598170788E-2</v>
      </c>
      <c r="G2927" s="128"/>
      <c r="H2927" s="128"/>
      <c r="I2927" s="124"/>
      <c r="J2927" s="125"/>
      <c r="K2927" s="128"/>
    </row>
    <row r="2928" spans="1:11" x14ac:dyDescent="0.3">
      <c r="A2928" s="73">
        <v>39597</v>
      </c>
      <c r="B2928" s="130">
        <v>1398.26001</v>
      </c>
      <c r="C2928" s="125">
        <f t="shared" si="188"/>
        <v>-7.3829197599000196E-3</v>
      </c>
      <c r="D2928" s="128">
        <f t="shared" si="189"/>
        <v>-7382.9197599000199</v>
      </c>
      <c r="E2928" s="128">
        <f t="shared" ca="1" si="190"/>
        <v>68964.050905142489</v>
      </c>
      <c r="F2928" s="124">
        <f t="shared" ca="1" si="191"/>
        <v>-8.9875912269277047E-2</v>
      </c>
      <c r="G2928" s="128"/>
      <c r="H2928" s="128"/>
      <c r="I2928" s="124"/>
      <c r="J2928" s="125"/>
      <c r="K2928" s="128"/>
    </row>
    <row r="2929" spans="1:11" x14ac:dyDescent="0.3">
      <c r="A2929" s="73">
        <v>39596</v>
      </c>
      <c r="B2929" s="130">
        <v>1390.839966</v>
      </c>
      <c r="C2929" s="125">
        <f t="shared" si="188"/>
        <v>-8.6954560531967706E-3</v>
      </c>
      <c r="D2929" s="128">
        <f t="shared" si="189"/>
        <v>-8695.4560531967709</v>
      </c>
      <c r="E2929" s="128">
        <f t="shared" ca="1" si="190"/>
        <v>68964.050905142489</v>
      </c>
      <c r="F2929" s="124">
        <f t="shared" ca="1" si="191"/>
        <v>-9.1322489877704749E-2</v>
      </c>
      <c r="G2929" s="128"/>
      <c r="H2929" s="128"/>
      <c r="I2929" s="124"/>
      <c r="J2929" s="125"/>
      <c r="K2929" s="128"/>
    </row>
    <row r="2930" spans="1:11" x14ac:dyDescent="0.3">
      <c r="A2930" s="73">
        <v>39595</v>
      </c>
      <c r="B2930" s="130">
        <v>1385.349976</v>
      </c>
      <c r="C2930" s="125">
        <f t="shared" si="188"/>
        <v>-1.2988202005928429E-2</v>
      </c>
      <c r="D2930" s="128">
        <f t="shared" si="189"/>
        <v>-12988.20200592843</v>
      </c>
      <c r="E2930" s="128">
        <f t="shared" ca="1" si="190"/>
        <v>68964.050905142489</v>
      </c>
      <c r="F2930" s="124">
        <f t="shared" ca="1" si="191"/>
        <v>-9.4678581581573829E-2</v>
      </c>
      <c r="G2930" s="128"/>
      <c r="H2930" s="128"/>
      <c r="I2930" s="124"/>
      <c r="J2930" s="125"/>
      <c r="K2930" s="128"/>
    </row>
    <row r="2931" spans="1:11" x14ac:dyDescent="0.3">
      <c r="A2931" s="73">
        <v>39591</v>
      </c>
      <c r="B2931" s="130">
        <v>1375.9300539999999</v>
      </c>
      <c r="C2931" s="125">
        <f t="shared" si="188"/>
        <v>-8.8958817688215008E-3</v>
      </c>
      <c r="D2931" s="128">
        <f t="shared" si="189"/>
        <v>-8895.8817688215004</v>
      </c>
      <c r="E2931" s="128">
        <f t="shared" ca="1" si="190"/>
        <v>68964.050905142489</v>
      </c>
      <c r="F2931" s="124">
        <f t="shared" ca="1" si="191"/>
        <v>-9.3655882910222865E-2</v>
      </c>
      <c r="G2931" s="128"/>
      <c r="H2931" s="128"/>
      <c r="I2931" s="124"/>
      <c r="J2931" s="125"/>
      <c r="K2931" s="128"/>
    </row>
    <row r="2932" spans="1:11" x14ac:dyDescent="0.3">
      <c r="A2932" s="73">
        <v>39590</v>
      </c>
      <c r="B2932" s="130">
        <v>1394.349976</v>
      </c>
      <c r="C2932" s="125">
        <f t="shared" si="188"/>
        <v>-2.3825753186286214E-3</v>
      </c>
      <c r="D2932" s="128">
        <f t="shared" si="189"/>
        <v>-2382.5753186286215</v>
      </c>
      <c r="E2932" s="128">
        <f t="shared" ca="1" si="190"/>
        <v>68964.050905142489</v>
      </c>
      <c r="F2932" s="124">
        <f t="shared" ca="1" si="191"/>
        <v>-8.008022906560186E-2</v>
      </c>
      <c r="G2932" s="128"/>
      <c r="H2932" s="128"/>
      <c r="I2932" s="124"/>
      <c r="J2932" s="125"/>
      <c r="K2932" s="128"/>
    </row>
    <row r="2933" spans="1:11" x14ac:dyDescent="0.3">
      <c r="A2933" s="73">
        <v>39589</v>
      </c>
      <c r="B2933" s="130">
        <v>1390.709961</v>
      </c>
      <c r="C2933" s="125">
        <f t="shared" si="188"/>
        <v>-1.3356492471653381E-3</v>
      </c>
      <c r="D2933" s="128">
        <f t="shared" si="189"/>
        <v>-1335.649247165338</v>
      </c>
      <c r="E2933" s="128">
        <f t="shared" ca="1" si="190"/>
        <v>68964.050905142489</v>
      </c>
      <c r="F2933" s="124">
        <f t="shared" ca="1" si="191"/>
        <v>-7.7478788349803374E-2</v>
      </c>
      <c r="G2933" s="128"/>
      <c r="H2933" s="128"/>
      <c r="I2933" s="124"/>
      <c r="J2933" s="125"/>
      <c r="K2933" s="128"/>
    </row>
    <row r="2934" spans="1:11" x14ac:dyDescent="0.3">
      <c r="A2934" s="73">
        <v>39588</v>
      </c>
      <c r="B2934" s="130">
        <v>1413.400024</v>
      </c>
      <c r="C2934" s="125">
        <f t="shared" si="188"/>
        <v>-3.4267242718067914E-3</v>
      </c>
      <c r="D2934" s="128">
        <f t="shared" si="189"/>
        <v>-3426.7242718067914</v>
      </c>
      <c r="E2934" s="128">
        <f t="shared" ca="1" si="190"/>
        <v>68964.050905142489</v>
      </c>
      <c r="F2934" s="124">
        <f t="shared" ca="1" si="191"/>
        <v>-7.1524294430587942E-2</v>
      </c>
      <c r="G2934" s="128"/>
      <c r="H2934" s="128"/>
      <c r="I2934" s="124"/>
      <c r="J2934" s="125"/>
      <c r="K2934" s="128"/>
    </row>
    <row r="2935" spans="1:11" x14ac:dyDescent="0.3">
      <c r="A2935" s="73">
        <v>39587</v>
      </c>
      <c r="B2935" s="130">
        <v>1426.630005</v>
      </c>
      <c r="C2935" s="125">
        <f t="shared" si="188"/>
        <v>1.3598686410551286E-2</v>
      </c>
      <c r="D2935" s="128">
        <f t="shared" si="189"/>
        <v>13598.686410551287</v>
      </c>
      <c r="E2935" s="128">
        <f t="shared" ca="1" si="190"/>
        <v>68964.050905142489</v>
      </c>
      <c r="F2935" s="124">
        <f t="shared" ca="1" si="191"/>
        <v>-6.3964773324819535E-2</v>
      </c>
      <c r="G2935" s="128"/>
      <c r="H2935" s="128"/>
      <c r="I2935" s="124"/>
      <c r="J2935" s="125"/>
      <c r="K2935" s="128"/>
    </row>
    <row r="2936" spans="1:11" x14ac:dyDescent="0.3">
      <c r="A2936" s="73">
        <v>39584</v>
      </c>
      <c r="B2936" s="130">
        <v>1425.349976</v>
      </c>
      <c r="C2936" s="125">
        <f t="shared" si="188"/>
        <v>8.0981341011703289E-3</v>
      </c>
      <c r="D2936" s="128">
        <f t="shared" si="189"/>
        <v>8098.1341011703289</v>
      </c>
      <c r="E2936" s="128">
        <f t="shared" ca="1" si="190"/>
        <v>68964.050905142489</v>
      </c>
      <c r="F2936" s="124">
        <f t="shared" ca="1" si="191"/>
        <v>-6.5405548206500019E-2</v>
      </c>
      <c r="G2936" s="128"/>
      <c r="H2936" s="128"/>
      <c r="I2936" s="124"/>
      <c r="J2936" s="125"/>
      <c r="K2936" s="128"/>
    </row>
    <row r="2937" spans="1:11" x14ac:dyDescent="0.3">
      <c r="A2937" s="73">
        <v>39583</v>
      </c>
      <c r="B2937" s="130">
        <v>1423.5699460000001</v>
      </c>
      <c r="C2937" s="125">
        <f t="shared" si="188"/>
        <v>1.0096910854226149E-2</v>
      </c>
      <c r="D2937" s="128">
        <f t="shared" si="189"/>
        <v>10096.910854226149</v>
      </c>
      <c r="E2937" s="128">
        <f t="shared" ca="1" si="190"/>
        <v>68964.050905142489</v>
      </c>
      <c r="F2937" s="124">
        <f t="shared" ca="1" si="191"/>
        <v>-6.5132197668691494E-2</v>
      </c>
      <c r="G2937" s="128"/>
      <c r="H2937" s="128"/>
      <c r="I2937" s="124"/>
      <c r="J2937" s="125"/>
      <c r="K2937" s="128"/>
    </row>
    <row r="2938" spans="1:11" x14ac:dyDescent="0.3">
      <c r="A2938" s="73">
        <v>39582</v>
      </c>
      <c r="B2938" s="130">
        <v>1408.660034</v>
      </c>
      <c r="C2938" s="125">
        <f t="shared" si="188"/>
        <v>1.6649996439134229E-2</v>
      </c>
      <c r="D2938" s="128">
        <f t="shared" si="189"/>
        <v>16649.996439134229</v>
      </c>
      <c r="E2938" s="128">
        <f t="shared" ca="1" si="190"/>
        <v>68964.050905142489</v>
      </c>
      <c r="F2938" s="124">
        <f t="shared" ca="1" si="191"/>
        <v>-6.880843893571309E-2</v>
      </c>
      <c r="G2938" s="128"/>
      <c r="H2938" s="128"/>
      <c r="I2938" s="124"/>
      <c r="J2938" s="125"/>
      <c r="K2938" s="128"/>
    </row>
    <row r="2939" spans="1:11" x14ac:dyDescent="0.3">
      <c r="A2939" s="73">
        <v>39581</v>
      </c>
      <c r="B2939" s="130">
        <v>1403.040039</v>
      </c>
      <c r="C2939" s="125">
        <f t="shared" si="188"/>
        <v>8.6992239156642448E-3</v>
      </c>
      <c r="D2939" s="128">
        <f t="shared" si="189"/>
        <v>8699.2239156642445</v>
      </c>
      <c r="E2939" s="128">
        <f t="shared" ca="1" si="190"/>
        <v>68964.050905142489</v>
      </c>
      <c r="F2939" s="124">
        <f t="shared" ca="1" si="191"/>
        <v>-7.3374968562600174E-2</v>
      </c>
      <c r="G2939" s="128"/>
      <c r="H2939" s="128"/>
      <c r="I2939" s="124"/>
      <c r="J2939" s="125"/>
      <c r="K2939" s="128"/>
    </row>
    <row r="2940" spans="1:11" x14ac:dyDescent="0.3">
      <c r="A2940" s="73">
        <v>39580</v>
      </c>
      <c r="B2940" s="130">
        <v>1403.579956</v>
      </c>
      <c r="C2940" s="125">
        <f t="shared" si="188"/>
        <v>5.1633600161968829E-3</v>
      </c>
      <c r="D2940" s="128">
        <f t="shared" si="189"/>
        <v>5163.3600161968825</v>
      </c>
      <c r="E2940" s="128">
        <f t="shared" ca="1" si="190"/>
        <v>68964.050905142489</v>
      </c>
      <c r="F2940" s="124">
        <f t="shared" ca="1" si="191"/>
        <v>-6.5021741975554659E-2</v>
      </c>
      <c r="G2940" s="128"/>
      <c r="H2940" s="128"/>
      <c r="I2940" s="124"/>
      <c r="J2940" s="125"/>
      <c r="K2940" s="128"/>
    </row>
    <row r="2941" spans="1:11" x14ac:dyDescent="0.3">
      <c r="A2941" s="73">
        <v>39577</v>
      </c>
      <c r="B2941" s="130">
        <v>1388.280029</v>
      </c>
      <c r="C2941" s="125">
        <f t="shared" si="188"/>
        <v>-6.839078315492908E-3</v>
      </c>
      <c r="D2941" s="128">
        <f t="shared" si="189"/>
        <v>-6839.0783154929077</v>
      </c>
      <c r="E2941" s="128">
        <f t="shared" ca="1" si="190"/>
        <v>68964.050905142489</v>
      </c>
      <c r="F2941" s="124">
        <f t="shared" ca="1" si="191"/>
        <v>-7.6419514463580973E-2</v>
      </c>
      <c r="G2941" s="128"/>
      <c r="H2941" s="128"/>
      <c r="I2941" s="124"/>
      <c r="J2941" s="125"/>
      <c r="K2941" s="128"/>
    </row>
    <row r="2942" spans="1:11" x14ac:dyDescent="0.3">
      <c r="A2942" s="73">
        <v>39576</v>
      </c>
      <c r="B2942" s="130">
        <v>1397.6800539999999</v>
      </c>
      <c r="C2942" s="125">
        <f t="shared" si="188"/>
        <v>6.3795944359226198E-3</v>
      </c>
      <c r="D2942" s="128">
        <f t="shared" si="189"/>
        <v>6379.5944359226196</v>
      </c>
      <c r="E2942" s="128">
        <f t="shared" ca="1" si="190"/>
        <v>68964.050905142489</v>
      </c>
      <c r="F2942" s="124">
        <f t="shared" ca="1" si="191"/>
        <v>-7.1833133262938054E-2</v>
      </c>
      <c r="G2942" s="128"/>
      <c r="H2942" s="128"/>
      <c r="I2942" s="124"/>
      <c r="J2942" s="125"/>
      <c r="K2942" s="128"/>
    </row>
    <row r="2943" spans="1:11" x14ac:dyDescent="0.3">
      <c r="A2943" s="73">
        <v>39575</v>
      </c>
      <c r="B2943" s="130">
        <v>1392.5699460000001</v>
      </c>
      <c r="C2943" s="125">
        <f t="shared" si="188"/>
        <v>9.1598062984141748E-3</v>
      </c>
      <c r="D2943" s="128">
        <f t="shared" si="189"/>
        <v>9159.8062984141743</v>
      </c>
      <c r="E2943" s="128">
        <f t="shared" ca="1" si="190"/>
        <v>68964.050905142489</v>
      </c>
      <c r="F2943" s="124">
        <f t="shared" ca="1" si="191"/>
        <v>-6.6310436631647041E-2</v>
      </c>
      <c r="G2943" s="128"/>
      <c r="H2943" s="128"/>
      <c r="I2943" s="124"/>
      <c r="J2943" s="125"/>
      <c r="K2943" s="128"/>
    </row>
    <row r="2944" spans="1:11" x14ac:dyDescent="0.3">
      <c r="A2944" s="73">
        <v>39574</v>
      </c>
      <c r="B2944" s="130">
        <v>1418.26001</v>
      </c>
      <c r="C2944" s="125">
        <f t="shared" si="188"/>
        <v>3.0757206574905105E-2</v>
      </c>
      <c r="D2944" s="128">
        <f t="shared" si="189"/>
        <v>30757.206574905103</v>
      </c>
      <c r="E2944" s="128">
        <f t="shared" ca="1" si="190"/>
        <v>68964.050905142489</v>
      </c>
      <c r="F2944" s="124">
        <f t="shared" ca="1" si="191"/>
        <v>-6.2356998468648284E-2</v>
      </c>
      <c r="G2944" s="128"/>
      <c r="H2944" s="128"/>
      <c r="I2944" s="124"/>
      <c r="J2944" s="125"/>
      <c r="K2944" s="128"/>
    </row>
    <row r="2945" spans="1:11" x14ac:dyDescent="0.3">
      <c r="A2945" s="73">
        <v>39573</v>
      </c>
      <c r="B2945" s="130">
        <v>1407.48999</v>
      </c>
      <c r="C2945" s="125">
        <f t="shared" si="188"/>
        <v>1.391756441043035E-2</v>
      </c>
      <c r="D2945" s="128">
        <f t="shared" si="189"/>
        <v>13917.56441043035</v>
      </c>
      <c r="E2945" s="128">
        <f t="shared" ca="1" si="190"/>
        <v>68964.050905142489</v>
      </c>
      <c r="F2945" s="124">
        <f t="shared" ca="1" si="191"/>
        <v>-6.6477849287571722E-2</v>
      </c>
      <c r="G2945" s="128"/>
      <c r="H2945" s="128"/>
      <c r="I2945" s="124"/>
      <c r="J2945" s="125"/>
      <c r="K2945" s="128"/>
    </row>
    <row r="2946" spans="1:11" x14ac:dyDescent="0.3">
      <c r="A2946" s="73">
        <v>39570</v>
      </c>
      <c r="B2946" s="130">
        <v>1413.900024</v>
      </c>
      <c r="C2946" s="125">
        <f t="shared" si="188"/>
        <v>1.6952859210349835E-2</v>
      </c>
      <c r="D2946" s="128">
        <f t="shared" si="189"/>
        <v>16952.859210349834</v>
      </c>
      <c r="E2946" s="128">
        <f t="shared" ca="1" si="190"/>
        <v>68964.050905142489</v>
      </c>
      <c r="F2946" s="124">
        <f t="shared" ca="1" si="191"/>
        <v>-6.3319790435378942E-2</v>
      </c>
      <c r="G2946" s="128"/>
      <c r="H2946" s="128"/>
      <c r="I2946" s="124"/>
      <c r="J2946" s="125"/>
      <c r="K2946" s="128"/>
    </row>
    <row r="2947" spans="1:11" x14ac:dyDescent="0.3">
      <c r="A2947" s="73">
        <v>39569</v>
      </c>
      <c r="B2947" s="130">
        <v>1409.339966</v>
      </c>
      <c r="C2947" s="125">
        <f t="shared" si="188"/>
        <v>3.2060037719659151E-2</v>
      </c>
      <c r="D2947" s="128">
        <f t="shared" si="189"/>
        <v>32060.037719659151</v>
      </c>
      <c r="E2947" s="128">
        <f t="shared" ca="1" si="190"/>
        <v>68964.050905142489</v>
      </c>
      <c r="F2947" s="124">
        <f t="shared" ca="1" si="191"/>
        <v>-6.3947097753573656E-2</v>
      </c>
      <c r="G2947" s="128"/>
      <c r="H2947" s="128"/>
      <c r="I2947" s="124"/>
      <c r="J2947" s="125"/>
      <c r="K2947" s="128"/>
    </row>
    <row r="2948" spans="1:11" x14ac:dyDescent="0.3">
      <c r="A2948" s="73">
        <v>39568</v>
      </c>
      <c r="B2948" s="130">
        <v>1385.589966</v>
      </c>
      <c r="C2948" s="125">
        <f t="shared" si="188"/>
        <v>1.5299957937362718E-2</v>
      </c>
      <c r="D2948" s="128">
        <f t="shared" si="189"/>
        <v>15299.957937362718</v>
      </c>
      <c r="E2948" s="128">
        <f t="shared" ca="1" si="190"/>
        <v>68964.050905142489</v>
      </c>
      <c r="F2948" s="124">
        <f t="shared" ca="1" si="191"/>
        <v>-7.7742828316121337E-2</v>
      </c>
      <c r="G2948" s="128"/>
      <c r="H2948" s="128"/>
      <c r="I2948" s="124"/>
      <c r="J2948" s="125"/>
      <c r="K2948" s="128"/>
    </row>
    <row r="2949" spans="1:11" x14ac:dyDescent="0.3">
      <c r="A2949" s="73">
        <v>39567</v>
      </c>
      <c r="B2949" s="130">
        <v>1390.9399410000001</v>
      </c>
      <c r="C2949" s="125">
        <f t="shared" si="188"/>
        <v>4.2347582648194937E-2</v>
      </c>
      <c r="D2949" s="128">
        <f t="shared" si="189"/>
        <v>42347.582648194933</v>
      </c>
      <c r="E2949" s="128">
        <f t="shared" ca="1" si="190"/>
        <v>68964.050905142489</v>
      </c>
      <c r="F2949" s="124">
        <f t="shared" ca="1" si="191"/>
        <v>-7.017761639137432E-2</v>
      </c>
      <c r="G2949" s="128"/>
      <c r="H2949" s="128"/>
      <c r="I2949" s="124"/>
      <c r="J2949" s="125"/>
      <c r="K2949" s="128"/>
    </row>
    <row r="2950" spans="1:11" x14ac:dyDescent="0.3">
      <c r="A2950" s="73">
        <v>39566</v>
      </c>
      <c r="B2950" s="130">
        <v>1396.369995</v>
      </c>
      <c r="C2950" s="125">
        <f t="shared" si="188"/>
        <v>5.1230164242372922E-2</v>
      </c>
      <c r="D2950" s="128">
        <f t="shared" si="189"/>
        <v>51230.164242372921</v>
      </c>
      <c r="E2950" s="128">
        <f t="shared" ca="1" si="190"/>
        <v>68964.050905142489</v>
      </c>
      <c r="F2950" s="124">
        <f t="shared" ca="1" si="191"/>
        <v>-6.0505988720451098E-2</v>
      </c>
      <c r="G2950" s="128"/>
      <c r="H2950" s="128"/>
      <c r="I2950" s="124"/>
      <c r="J2950" s="125"/>
      <c r="K2950" s="128"/>
    </row>
    <row r="2951" spans="1:11" x14ac:dyDescent="0.3">
      <c r="A2951" s="73">
        <v>39563</v>
      </c>
      <c r="B2951" s="130">
        <v>1397.839966</v>
      </c>
      <c r="C2951" s="125">
        <f t="shared" si="188"/>
        <v>4.8775922020168005E-2</v>
      </c>
      <c r="D2951" s="128">
        <f t="shared" si="189"/>
        <v>48775.922020168007</v>
      </c>
      <c r="E2951" s="128">
        <f t="shared" ca="1" si="190"/>
        <v>68964.050905142489</v>
      </c>
      <c r="F2951" s="124">
        <f t="shared" ca="1" si="191"/>
        <v>-5.7023569881418212E-2</v>
      </c>
      <c r="G2951" s="128"/>
      <c r="H2951" s="128"/>
      <c r="I2951" s="124"/>
      <c r="J2951" s="125"/>
      <c r="K2951" s="128"/>
    </row>
    <row r="2952" spans="1:11" x14ac:dyDescent="0.3">
      <c r="A2952" s="73">
        <v>39562</v>
      </c>
      <c r="B2952" s="130">
        <v>1388.8199460000001</v>
      </c>
      <c r="C2952" s="125">
        <f t="shared" ref="C2952:C3015" si="192">B2952/B2962-1</f>
        <v>2.0778285238957972E-2</v>
      </c>
      <c r="D2952" s="128">
        <f t="shared" ref="D2952:D3015" si="193">C2952*$B$5</f>
        <v>20778.285238957971</v>
      </c>
      <c r="E2952" s="128">
        <f t="shared" ref="E2952:E3015" ca="1" si="194">ABS(_xlfn.PERCENTILE.INC(OFFSET(D2952,0,0,Window),1-VaRLevel))</f>
        <v>68964.050905142489</v>
      </c>
      <c r="F2952" s="124">
        <f t="shared" ca="1" si="191"/>
        <v>-7.0445162411425732E-2</v>
      </c>
      <c r="G2952" s="128"/>
      <c r="H2952" s="128"/>
      <c r="I2952" s="124"/>
      <c r="J2952" s="125"/>
      <c r="K2952" s="128"/>
    </row>
    <row r="2953" spans="1:11" x14ac:dyDescent="0.3">
      <c r="A2953" s="73">
        <v>39561</v>
      </c>
      <c r="B2953" s="130">
        <v>1379.9300539999999</v>
      </c>
      <c r="C2953" s="125">
        <f t="shared" si="192"/>
        <v>1.8782024369186967E-2</v>
      </c>
      <c r="D2953" s="128">
        <f t="shared" si="193"/>
        <v>18782.024369186965</v>
      </c>
      <c r="E2953" s="128">
        <f t="shared" ca="1" si="194"/>
        <v>68964.050905142489</v>
      </c>
      <c r="F2953" s="124">
        <f t="shared" ref="F2953:F3016" ca="1" si="195">B2953/OFFSET(B2953,250,0)-1</f>
        <v>-7.6506572528024175E-2</v>
      </c>
      <c r="G2953" s="128"/>
      <c r="H2953" s="128"/>
      <c r="I2953" s="124"/>
      <c r="J2953" s="125"/>
      <c r="K2953" s="128"/>
    </row>
    <row r="2954" spans="1:11" x14ac:dyDescent="0.3">
      <c r="A2954" s="73">
        <v>39560</v>
      </c>
      <c r="B2954" s="130">
        <v>1375.9399410000001</v>
      </c>
      <c r="C2954" s="125">
        <f t="shared" si="192"/>
        <v>7.6159626982568174E-3</v>
      </c>
      <c r="D2954" s="128">
        <f t="shared" si="193"/>
        <v>7615.962698256817</v>
      </c>
      <c r="E2954" s="128">
        <f t="shared" ca="1" si="194"/>
        <v>68964.050905142489</v>
      </c>
      <c r="F2954" s="124">
        <f t="shared" ca="1" si="195"/>
        <v>-7.9897352907220998E-2</v>
      </c>
      <c r="G2954" s="128"/>
      <c r="H2954" s="128"/>
      <c r="I2954" s="124"/>
      <c r="J2954" s="125"/>
      <c r="K2954" s="128"/>
    </row>
    <row r="2955" spans="1:11" x14ac:dyDescent="0.3">
      <c r="A2955" s="73">
        <v>39559</v>
      </c>
      <c r="B2955" s="130">
        <v>1388.170044</v>
      </c>
      <c r="C2955" s="125">
        <f t="shared" si="192"/>
        <v>1.1387649580982373E-2</v>
      </c>
      <c r="D2955" s="128">
        <f t="shared" si="193"/>
        <v>11387.649580982374</v>
      </c>
      <c r="E2955" s="128">
        <f t="shared" ca="1" si="194"/>
        <v>68964.050905142489</v>
      </c>
      <c r="F2955" s="124">
        <f t="shared" ca="1" si="195"/>
        <v>-6.2307055397869626E-2</v>
      </c>
      <c r="G2955" s="128"/>
      <c r="H2955" s="128"/>
      <c r="I2955" s="124"/>
      <c r="J2955" s="125"/>
      <c r="K2955" s="128"/>
    </row>
    <row r="2956" spans="1:11" x14ac:dyDescent="0.3">
      <c r="A2956" s="73">
        <v>39556</v>
      </c>
      <c r="B2956" s="130">
        <v>1390.329956</v>
      </c>
      <c r="C2956" s="125">
        <f t="shared" si="192"/>
        <v>1.4543149190721305E-2</v>
      </c>
      <c r="D2956" s="128">
        <f t="shared" si="193"/>
        <v>14543.149190721306</v>
      </c>
      <c r="E2956" s="128">
        <f t="shared" ca="1" si="194"/>
        <v>68964.050905142489</v>
      </c>
      <c r="F2956" s="124">
        <f t="shared" ca="1" si="195"/>
        <v>-6.1177837370028798E-2</v>
      </c>
      <c r="G2956" s="128"/>
      <c r="H2956" s="128"/>
      <c r="I2956" s="124"/>
      <c r="J2956" s="125"/>
      <c r="K2956" s="128"/>
    </row>
    <row r="2957" spans="1:11" x14ac:dyDescent="0.3">
      <c r="A2957" s="73">
        <v>39555</v>
      </c>
      <c r="B2957" s="130">
        <v>1365.5600589999999</v>
      </c>
      <c r="C2957" s="125">
        <f t="shared" si="192"/>
        <v>-2.7386054570712748E-3</v>
      </c>
      <c r="D2957" s="128">
        <f t="shared" si="193"/>
        <v>-2738.6054570712749</v>
      </c>
      <c r="E2957" s="128">
        <f t="shared" ca="1" si="194"/>
        <v>68964.050905142489</v>
      </c>
      <c r="F2957" s="124">
        <f t="shared" ca="1" si="195"/>
        <v>-8.0028240590613975E-2</v>
      </c>
      <c r="G2957" s="128"/>
      <c r="H2957" s="128"/>
      <c r="I2957" s="124"/>
      <c r="J2957" s="125"/>
      <c r="K2957" s="128"/>
    </row>
    <row r="2958" spans="1:11" x14ac:dyDescent="0.3">
      <c r="A2958" s="73">
        <v>39554</v>
      </c>
      <c r="B2958" s="130">
        <v>1364.709961</v>
      </c>
      <c r="C2958" s="125">
        <f t="shared" si="192"/>
        <v>-2.0621616638737406E-3</v>
      </c>
      <c r="D2958" s="128">
        <f t="shared" si="193"/>
        <v>-2062.1616638737405</v>
      </c>
      <c r="E2958" s="128">
        <f t="shared" ca="1" si="194"/>
        <v>68964.050905142489</v>
      </c>
      <c r="F2958" s="124">
        <f t="shared" ca="1" si="195"/>
        <v>-7.20866647458972E-2</v>
      </c>
      <c r="G2958" s="128"/>
      <c r="H2958" s="128"/>
      <c r="I2958" s="124"/>
      <c r="J2958" s="125"/>
      <c r="K2958" s="128"/>
    </row>
    <row r="2959" spans="1:11" x14ac:dyDescent="0.3">
      <c r="A2959" s="73">
        <v>39553</v>
      </c>
      <c r="B2959" s="130">
        <v>1334.4300539999999</v>
      </c>
      <c r="C2959" s="125">
        <f t="shared" si="192"/>
        <v>-2.6091461407304894E-2</v>
      </c>
      <c r="D2959" s="128">
        <f t="shared" si="193"/>
        <v>-26091.461407304894</v>
      </c>
      <c r="E2959" s="128">
        <f t="shared" ca="1" si="194"/>
        <v>68964.050905142489</v>
      </c>
      <c r="F2959" s="124">
        <f t="shared" ca="1" si="195"/>
        <v>-9.3765667911714812E-2</v>
      </c>
      <c r="G2959" s="128"/>
      <c r="H2959" s="128"/>
      <c r="I2959" s="124"/>
      <c r="J2959" s="125"/>
      <c r="K2959" s="128"/>
    </row>
    <row r="2960" spans="1:11" x14ac:dyDescent="0.3">
      <c r="A2960" s="73">
        <v>39552</v>
      </c>
      <c r="B2960" s="130">
        <v>1328.3199460000001</v>
      </c>
      <c r="C2960" s="125">
        <f t="shared" si="192"/>
        <v>4.2488812339873672E-3</v>
      </c>
      <c r="D2960" s="128">
        <f t="shared" si="193"/>
        <v>4248.8812339873675</v>
      </c>
      <c r="E2960" s="128">
        <f t="shared" ca="1" si="194"/>
        <v>68964.050905142489</v>
      </c>
      <c r="F2960" s="124">
        <f t="shared" ca="1" si="195"/>
        <v>-9.7289827891508196E-2</v>
      </c>
      <c r="G2960" s="128"/>
      <c r="H2960" s="128"/>
      <c r="I2960" s="124"/>
      <c r="J2960" s="125"/>
      <c r="K2960" s="128"/>
    </row>
    <row r="2961" spans="1:11" x14ac:dyDescent="0.3">
      <c r="A2961" s="73">
        <v>39549</v>
      </c>
      <c r="B2961" s="130">
        <v>1332.829956</v>
      </c>
      <c r="C2961" s="125">
        <f t="shared" si="192"/>
        <v>1.3389383820419543E-2</v>
      </c>
      <c r="D2961" s="128">
        <f t="shared" si="193"/>
        <v>13389.383820419542</v>
      </c>
      <c r="E2961" s="128">
        <f t="shared" ca="1" si="194"/>
        <v>68964.050905142489</v>
      </c>
      <c r="F2961" s="124">
        <f t="shared" ca="1" si="195"/>
        <v>-9.2281710555798258E-2</v>
      </c>
      <c r="G2961" s="128"/>
      <c r="H2961" s="128"/>
      <c r="I2961" s="124"/>
      <c r="J2961" s="125"/>
      <c r="K2961" s="128"/>
    </row>
    <row r="2962" spans="1:11" x14ac:dyDescent="0.3">
      <c r="A2962" s="73">
        <v>39548</v>
      </c>
      <c r="B2962" s="130">
        <v>1360.5500489999999</v>
      </c>
      <c r="C2962" s="125">
        <f t="shared" si="192"/>
        <v>2.6241581234600631E-2</v>
      </c>
      <c r="D2962" s="128">
        <f t="shared" si="193"/>
        <v>26241.581234600631</v>
      </c>
      <c r="E2962" s="128">
        <f t="shared" ca="1" si="194"/>
        <v>68964.050905142489</v>
      </c>
      <c r="F2962" s="124">
        <f t="shared" ca="1" si="195"/>
        <v>-6.353025331226636E-2</v>
      </c>
      <c r="G2962" s="128"/>
      <c r="H2962" s="128"/>
      <c r="I2962" s="124"/>
      <c r="J2962" s="125"/>
      <c r="K2962" s="128"/>
    </row>
    <row r="2963" spans="1:11" x14ac:dyDescent="0.3">
      <c r="A2963" s="73">
        <v>39547</v>
      </c>
      <c r="B2963" s="130">
        <v>1354.48999</v>
      </c>
      <c r="C2963" s="125">
        <f t="shared" si="192"/>
        <v>9.9617374528877534E-3</v>
      </c>
      <c r="D2963" s="128">
        <f t="shared" si="193"/>
        <v>9961.7374528877535</v>
      </c>
      <c r="E2963" s="128">
        <f t="shared" ca="1" si="194"/>
        <v>68964.050905142489</v>
      </c>
      <c r="F2963" s="124">
        <f t="shared" ca="1" si="195"/>
        <v>-6.4449548170998794E-2</v>
      </c>
      <c r="G2963" s="128"/>
      <c r="H2963" s="128"/>
      <c r="I2963" s="124"/>
      <c r="J2963" s="125"/>
      <c r="K2963" s="128"/>
    </row>
    <row r="2964" spans="1:11" x14ac:dyDescent="0.3">
      <c r="A2964" s="73">
        <v>39546</v>
      </c>
      <c r="B2964" s="130">
        <v>1365.540039</v>
      </c>
      <c r="C2964" s="125">
        <f t="shared" si="192"/>
        <v>9.2757885074965518E-3</v>
      </c>
      <c r="D2964" s="128">
        <f t="shared" si="193"/>
        <v>9275.7885074965525</v>
      </c>
      <c r="E2964" s="128">
        <f t="shared" ca="1" si="194"/>
        <v>68964.050905142489</v>
      </c>
      <c r="F2964" s="124">
        <f t="shared" ca="1" si="195"/>
        <v>-5.0963572980754268E-2</v>
      </c>
      <c r="G2964" s="128"/>
      <c r="H2964" s="128"/>
      <c r="I2964" s="124"/>
      <c r="J2964" s="125"/>
      <c r="K2964" s="128"/>
    </row>
    <row r="2965" spans="1:11" x14ac:dyDescent="0.3">
      <c r="A2965" s="73">
        <v>39545</v>
      </c>
      <c r="B2965" s="130">
        <v>1372.540039</v>
      </c>
      <c r="C2965" s="125">
        <f t="shared" si="192"/>
        <v>1.6786702459527181E-2</v>
      </c>
      <c r="D2965" s="128">
        <f t="shared" si="193"/>
        <v>16786.70245952718</v>
      </c>
      <c r="E2965" s="128">
        <f t="shared" ca="1" si="194"/>
        <v>68964.050905142489</v>
      </c>
      <c r="F2965" s="124">
        <f t="shared" ca="1" si="195"/>
        <v>-5.2368474799241116E-2</v>
      </c>
      <c r="G2965" s="128"/>
      <c r="H2965" s="128"/>
      <c r="I2965" s="124"/>
      <c r="J2965" s="125"/>
      <c r="K2965" s="128"/>
    </row>
    <row r="2966" spans="1:11" x14ac:dyDescent="0.3">
      <c r="A2966" s="73">
        <v>39542</v>
      </c>
      <c r="B2966" s="130">
        <v>1370.400024</v>
      </c>
      <c r="C2966" s="125">
        <f t="shared" si="192"/>
        <v>3.0755702245521377E-2</v>
      </c>
      <c r="D2966" s="128">
        <f t="shared" si="193"/>
        <v>30755.702245521377</v>
      </c>
      <c r="E2966" s="128">
        <f t="shared" ca="1" si="194"/>
        <v>68964.050905142489</v>
      </c>
      <c r="F2966" s="124">
        <f t="shared" ca="1" si="195"/>
        <v>-5.1370239559849096E-2</v>
      </c>
      <c r="G2966" s="128"/>
      <c r="H2966" s="128"/>
      <c r="I2966" s="124"/>
      <c r="J2966" s="125"/>
      <c r="K2966" s="128"/>
    </row>
    <row r="2967" spans="1:11" x14ac:dyDescent="0.3">
      <c r="A2967" s="73">
        <v>39541</v>
      </c>
      <c r="B2967" s="130">
        <v>1369.3100589999999</v>
      </c>
      <c r="C2967" s="125">
        <f t="shared" si="192"/>
        <v>5.4597135439785172E-2</v>
      </c>
      <c r="D2967" s="128">
        <f t="shared" si="193"/>
        <v>54597.135439785168</v>
      </c>
      <c r="E2967" s="128">
        <f t="shared" ca="1" si="194"/>
        <v>68964.050905142489</v>
      </c>
      <c r="F2967" s="124">
        <f t="shared" ca="1" si="195"/>
        <v>-5.1566708098529479E-2</v>
      </c>
      <c r="G2967" s="128"/>
      <c r="H2967" s="128"/>
      <c r="I2967" s="124"/>
      <c r="J2967" s="125"/>
      <c r="K2967" s="128"/>
    </row>
    <row r="2968" spans="1:11" x14ac:dyDescent="0.3">
      <c r="A2968" s="73">
        <v>39540</v>
      </c>
      <c r="B2968" s="130">
        <v>1367.530029</v>
      </c>
      <c r="C2968" s="125">
        <f t="shared" si="192"/>
        <v>2.7646301513791549E-2</v>
      </c>
      <c r="D2968" s="128">
        <f t="shared" si="193"/>
        <v>27646.30151379155</v>
      </c>
      <c r="E2968" s="128">
        <f t="shared" ca="1" si="194"/>
        <v>68964.050905142489</v>
      </c>
      <c r="F2968" s="124">
        <f t="shared" ca="1" si="195"/>
        <v>-4.9910701382933853E-2</v>
      </c>
      <c r="G2968" s="128"/>
      <c r="H2968" s="128"/>
      <c r="I2968" s="124"/>
      <c r="J2968" s="125"/>
      <c r="K2968" s="128"/>
    </row>
    <row r="2969" spans="1:11" x14ac:dyDescent="0.3">
      <c r="A2969" s="73">
        <v>39539</v>
      </c>
      <c r="B2969" s="130">
        <v>1370.1800539999999</v>
      </c>
      <c r="C2969" s="125">
        <f t="shared" si="192"/>
        <v>7.3304151464279821E-2</v>
      </c>
      <c r="D2969" s="128">
        <f t="shared" si="193"/>
        <v>73304.151464279814</v>
      </c>
      <c r="E2969" s="128">
        <f t="shared" ca="1" si="194"/>
        <v>68964.050905142489</v>
      </c>
      <c r="F2969" s="124">
        <f t="shared" ca="1" si="195"/>
        <v>-4.7010276372294935E-2</v>
      </c>
      <c r="G2969" s="128"/>
      <c r="H2969" s="128"/>
      <c r="I2969" s="124"/>
      <c r="J2969" s="125"/>
      <c r="K2969" s="128"/>
    </row>
    <row r="2970" spans="1:11" x14ac:dyDescent="0.3">
      <c r="A2970" s="73">
        <v>39538</v>
      </c>
      <c r="B2970" s="130">
        <v>1322.6999510000001</v>
      </c>
      <c r="C2970" s="125">
        <f t="shared" si="192"/>
        <v>2.6829331903023057E-2</v>
      </c>
      <c r="D2970" s="128">
        <f t="shared" si="193"/>
        <v>26829.331903023056</v>
      </c>
      <c r="E2970" s="128">
        <f t="shared" ca="1" si="194"/>
        <v>68964.050905142489</v>
      </c>
      <c r="F2970" s="124">
        <f t="shared" ca="1" si="195"/>
        <v>-7.1496328311873802E-2</v>
      </c>
      <c r="G2970" s="128"/>
      <c r="H2970" s="128"/>
      <c r="I2970" s="124"/>
      <c r="J2970" s="125"/>
      <c r="K2970" s="128"/>
    </row>
    <row r="2971" spans="1:11" x14ac:dyDescent="0.3">
      <c r="A2971" s="73">
        <v>39535</v>
      </c>
      <c r="B2971" s="130">
        <v>1315.219971</v>
      </c>
      <c r="C2971" s="125">
        <f t="shared" si="192"/>
        <v>-1.9765333106791516E-4</v>
      </c>
      <c r="D2971" s="128">
        <f t="shared" si="193"/>
        <v>-197.65333106791516</v>
      </c>
      <c r="E2971" s="128">
        <f t="shared" ca="1" si="194"/>
        <v>68964.050905142489</v>
      </c>
      <c r="F2971" s="124">
        <f t="shared" ca="1" si="195"/>
        <v>-7.4349348363132339E-2</v>
      </c>
      <c r="G2971" s="128"/>
      <c r="H2971" s="128"/>
      <c r="I2971" s="124"/>
      <c r="J2971" s="125"/>
      <c r="K2971" s="128"/>
    </row>
    <row r="2972" spans="1:11" x14ac:dyDescent="0.3">
      <c r="A2972" s="73">
        <v>39534</v>
      </c>
      <c r="B2972" s="130">
        <v>1325.76001</v>
      </c>
      <c r="C2972" s="125">
        <f t="shared" si="192"/>
        <v>1.2981646691448523E-2</v>
      </c>
      <c r="D2972" s="128">
        <f t="shared" si="193"/>
        <v>12981.646691448523</v>
      </c>
      <c r="E2972" s="128">
        <f t="shared" ca="1" si="194"/>
        <v>68964.050905142489</v>
      </c>
      <c r="F2972" s="124">
        <f t="shared" ca="1" si="195"/>
        <v>-6.8026696819909471E-2</v>
      </c>
      <c r="G2972" s="128"/>
      <c r="H2972" s="128"/>
      <c r="I2972" s="124"/>
      <c r="J2972" s="125"/>
      <c r="K2972" s="128"/>
    </row>
    <row r="2973" spans="1:11" x14ac:dyDescent="0.3">
      <c r="A2973" s="73">
        <v>39533</v>
      </c>
      <c r="B2973" s="130">
        <v>1341.130005</v>
      </c>
      <c r="C2973" s="125">
        <f t="shared" si="192"/>
        <v>1.5507500570037358E-2</v>
      </c>
      <c r="D2973" s="128">
        <f t="shared" si="193"/>
        <v>15507.500570037359</v>
      </c>
      <c r="E2973" s="128">
        <f t="shared" ca="1" si="194"/>
        <v>68964.050905142489</v>
      </c>
      <c r="F2973" s="124">
        <f t="shared" ca="1" si="195"/>
        <v>-5.3696278002812292E-2</v>
      </c>
      <c r="G2973" s="128"/>
      <c r="H2973" s="128"/>
      <c r="I2973" s="124"/>
      <c r="J2973" s="125"/>
      <c r="K2973" s="128"/>
    </row>
    <row r="2974" spans="1:11" x14ac:dyDescent="0.3">
      <c r="A2974" s="73">
        <v>39532</v>
      </c>
      <c r="B2974" s="130">
        <v>1352.98999</v>
      </c>
      <c r="C2974" s="125">
        <f t="shared" si="192"/>
        <v>6.2526991614876293E-2</v>
      </c>
      <c r="D2974" s="128">
        <f t="shared" si="193"/>
        <v>62526.991614876293</v>
      </c>
      <c r="E2974" s="128">
        <f t="shared" ca="1" si="194"/>
        <v>68964.050905142489</v>
      </c>
      <c r="F2974" s="124">
        <f t="shared" ca="1" si="195"/>
        <v>-5.293256787645928E-2</v>
      </c>
      <c r="G2974" s="128"/>
      <c r="H2974" s="128"/>
      <c r="I2974" s="124"/>
      <c r="J2974" s="125"/>
      <c r="K2974" s="128"/>
    </row>
    <row r="2975" spans="1:11" x14ac:dyDescent="0.3">
      <c r="A2975" s="73">
        <v>39531</v>
      </c>
      <c r="B2975" s="130">
        <v>1349.880005</v>
      </c>
      <c r="C2975" s="125">
        <f t="shared" si="192"/>
        <v>4.369206817728899E-2</v>
      </c>
      <c r="D2975" s="128">
        <f t="shared" si="193"/>
        <v>43692.068177288987</v>
      </c>
      <c r="E2975" s="128">
        <f t="shared" ca="1" si="194"/>
        <v>68964.050905142489</v>
      </c>
      <c r="F2975" s="124">
        <f t="shared" ca="1" si="195"/>
        <v>-6.0953040000000014E-2</v>
      </c>
      <c r="G2975" s="128"/>
      <c r="H2975" s="128"/>
      <c r="I2975" s="124"/>
      <c r="J2975" s="125"/>
      <c r="K2975" s="128"/>
    </row>
    <row r="2976" spans="1:11" x14ac:dyDescent="0.3">
      <c r="A2976" s="73">
        <v>39527</v>
      </c>
      <c r="B2976" s="130">
        <v>1329.51001</v>
      </c>
      <c r="C2976" s="125">
        <f t="shared" si="192"/>
        <v>1.9297150019245812E-2</v>
      </c>
      <c r="D2976" s="128">
        <f t="shared" si="193"/>
        <v>19297.150019245812</v>
      </c>
      <c r="E2976" s="128">
        <f t="shared" ca="1" si="194"/>
        <v>68964.050905142489</v>
      </c>
      <c r="F2976" s="124">
        <f t="shared" ca="1" si="195"/>
        <v>-7.4228280642446798E-2</v>
      </c>
      <c r="G2976" s="128"/>
      <c r="H2976" s="128"/>
      <c r="I2976" s="124"/>
      <c r="J2976" s="125"/>
      <c r="K2976" s="128"/>
    </row>
    <row r="2977" spans="1:11" x14ac:dyDescent="0.3">
      <c r="A2977" s="73">
        <v>39526</v>
      </c>
      <c r="B2977" s="130">
        <v>1298.420044</v>
      </c>
      <c r="C2977" s="125">
        <f t="shared" si="192"/>
        <v>-2.64526567415313E-2</v>
      </c>
      <c r="D2977" s="128">
        <f t="shared" si="193"/>
        <v>-26452.6567415313</v>
      </c>
      <c r="E2977" s="128">
        <f t="shared" ca="1" si="194"/>
        <v>68964.050905142489</v>
      </c>
      <c r="F2977" s="124">
        <f t="shared" ca="1" si="195"/>
        <v>-9.4887553710168659E-2</v>
      </c>
      <c r="G2977" s="128"/>
      <c r="H2977" s="128"/>
      <c r="I2977" s="124"/>
      <c r="J2977" s="125"/>
      <c r="K2977" s="128"/>
    </row>
    <row r="2978" spans="1:11" x14ac:dyDescent="0.3">
      <c r="A2978" s="73">
        <v>39525</v>
      </c>
      <c r="B2978" s="130">
        <v>1330.73999</v>
      </c>
      <c r="C2978" s="125">
        <f t="shared" si="192"/>
        <v>3.0073412474092009E-3</v>
      </c>
      <c r="D2978" s="128">
        <f t="shared" si="193"/>
        <v>3007.3412474092011</v>
      </c>
      <c r="E2978" s="128">
        <f t="shared" ca="1" si="194"/>
        <v>68964.050905142489</v>
      </c>
      <c r="F2978" s="124">
        <f t="shared" ca="1" si="195"/>
        <v>-7.2680933050955798E-2</v>
      </c>
      <c r="G2978" s="128"/>
      <c r="H2978" s="128"/>
      <c r="I2978" s="124"/>
      <c r="J2978" s="125"/>
      <c r="K2978" s="128"/>
    </row>
    <row r="2979" spans="1:11" x14ac:dyDescent="0.3">
      <c r="A2979" s="73">
        <v>39524</v>
      </c>
      <c r="B2979" s="130">
        <v>1276.599976</v>
      </c>
      <c r="C2979" s="125">
        <f t="shared" si="192"/>
        <v>-4.1116462660146791E-2</v>
      </c>
      <c r="D2979" s="128">
        <f t="shared" si="193"/>
        <v>-41116.46266014679</v>
      </c>
      <c r="E2979" s="128">
        <f t="shared" ca="1" si="194"/>
        <v>68964.050905142489</v>
      </c>
      <c r="F2979" s="124">
        <f t="shared" ca="1" si="195"/>
        <v>-9.5213099506409216E-2</v>
      </c>
      <c r="G2979" s="128"/>
      <c r="H2979" s="128"/>
      <c r="I2979" s="124"/>
      <c r="J2979" s="125"/>
      <c r="K2979" s="128"/>
    </row>
    <row r="2980" spans="1:11" x14ac:dyDescent="0.3">
      <c r="A2980" s="73">
        <v>39521</v>
      </c>
      <c r="B2980" s="130">
        <v>1288.1400149999999</v>
      </c>
      <c r="C2980" s="125">
        <f t="shared" si="192"/>
        <v>-3.1932234986689623E-2</v>
      </c>
      <c r="D2980" s="128">
        <f t="shared" si="193"/>
        <v>-31932.234986689622</v>
      </c>
      <c r="E2980" s="128">
        <f t="shared" ca="1" si="194"/>
        <v>68964.050905142489</v>
      </c>
      <c r="F2980" s="124">
        <f t="shared" ca="1" si="195"/>
        <v>-8.1251900208363259E-2</v>
      </c>
      <c r="G2980" s="128"/>
      <c r="H2980" s="128"/>
      <c r="I2980" s="124"/>
      <c r="J2980" s="125"/>
      <c r="K2980" s="128"/>
    </row>
    <row r="2981" spans="1:11" x14ac:dyDescent="0.3">
      <c r="A2981" s="73">
        <v>39520</v>
      </c>
      <c r="B2981" s="130">
        <v>1315.4799800000001</v>
      </c>
      <c r="C2981" s="125">
        <f t="shared" si="192"/>
        <v>-3.8166875247856669E-2</v>
      </c>
      <c r="D2981" s="128">
        <f t="shared" si="193"/>
        <v>-38166.875247856668</v>
      </c>
      <c r="E2981" s="128">
        <f t="shared" ca="1" si="194"/>
        <v>68964.050905142489</v>
      </c>
      <c r="F2981" s="124">
        <f t="shared" ca="1" si="195"/>
        <v>-5.153031726088575E-2</v>
      </c>
      <c r="G2981" s="128"/>
      <c r="H2981" s="128"/>
      <c r="I2981" s="124"/>
      <c r="J2981" s="125"/>
      <c r="K2981" s="128"/>
    </row>
    <row r="2982" spans="1:11" x14ac:dyDescent="0.3">
      <c r="A2982" s="73">
        <v>39519</v>
      </c>
      <c r="B2982" s="130">
        <v>1308.7700199999999</v>
      </c>
      <c r="C2982" s="125">
        <f t="shared" si="192"/>
        <v>-5.1629685778036727E-2</v>
      </c>
      <c r="D2982" s="128">
        <f t="shared" si="193"/>
        <v>-51629.685778036728</v>
      </c>
      <c r="E2982" s="128">
        <f t="shared" ca="1" si="194"/>
        <v>68964.050905142489</v>
      </c>
      <c r="F2982" s="124">
        <f t="shared" ca="1" si="195"/>
        <v>-5.9980756213231623E-2</v>
      </c>
      <c r="G2982" s="128"/>
      <c r="H2982" s="128"/>
      <c r="I2982" s="124"/>
      <c r="J2982" s="125"/>
      <c r="K2982" s="128"/>
    </row>
    <row r="2983" spans="1:11" x14ac:dyDescent="0.3">
      <c r="A2983" s="73">
        <v>39518</v>
      </c>
      <c r="B2983" s="130">
        <v>1320.650024</v>
      </c>
      <c r="C2983" s="125">
        <f t="shared" si="192"/>
        <v>-4.390100072241232E-2</v>
      </c>
      <c r="D2983" s="128">
        <f t="shared" si="193"/>
        <v>-43901.000722412318</v>
      </c>
      <c r="E2983" s="128">
        <f t="shared" ca="1" si="194"/>
        <v>68964.050905142489</v>
      </c>
      <c r="F2983" s="124">
        <f t="shared" ca="1" si="195"/>
        <v>-4.7953760454763628E-2</v>
      </c>
      <c r="G2983" s="128"/>
      <c r="H2983" s="128"/>
      <c r="I2983" s="124"/>
      <c r="J2983" s="125"/>
      <c r="K2983" s="128"/>
    </row>
    <row r="2984" spans="1:11" x14ac:dyDescent="0.3">
      <c r="A2984" s="73">
        <v>39517</v>
      </c>
      <c r="B2984" s="130">
        <v>1273.369995</v>
      </c>
      <c r="C2984" s="125">
        <f t="shared" si="192"/>
        <v>-7.1752478848322254E-2</v>
      </c>
      <c r="D2984" s="128">
        <f t="shared" si="193"/>
        <v>-71752.478848322251</v>
      </c>
      <c r="E2984" s="128">
        <f t="shared" ca="1" si="194"/>
        <v>68964.050905142489</v>
      </c>
      <c r="F2984" s="124">
        <f t="shared" ca="1" si="195"/>
        <v>-7.5895322558054201E-2</v>
      </c>
      <c r="G2984" s="128"/>
      <c r="H2984" s="128"/>
      <c r="I2984" s="124"/>
      <c r="J2984" s="125"/>
      <c r="K2984" s="128"/>
    </row>
    <row r="2985" spans="1:11" x14ac:dyDescent="0.3">
      <c r="A2985" s="73">
        <v>39514</v>
      </c>
      <c r="B2985" s="130">
        <v>1293.369995</v>
      </c>
      <c r="C2985" s="125">
        <f t="shared" si="192"/>
        <v>-4.4150136102942161E-2</v>
      </c>
      <c r="D2985" s="128">
        <f t="shared" si="193"/>
        <v>-44150.136102942161</v>
      </c>
      <c r="E2985" s="128">
        <f t="shared" ca="1" si="194"/>
        <v>65964.230076874665</v>
      </c>
      <c r="F2985" s="124">
        <f t="shared" ca="1" si="195"/>
        <v>-8.0499063651341851E-2</v>
      </c>
      <c r="G2985" s="128"/>
      <c r="H2985" s="128"/>
      <c r="I2985" s="124"/>
      <c r="J2985" s="125"/>
      <c r="K2985" s="128"/>
    </row>
    <row r="2986" spans="1:11" x14ac:dyDescent="0.3">
      <c r="A2986" s="73">
        <v>39513</v>
      </c>
      <c r="B2986" s="130">
        <v>1304.339966</v>
      </c>
      <c r="C2986" s="125">
        <f t="shared" si="192"/>
        <v>-2.8446338014834871E-2</v>
      </c>
      <c r="D2986" s="128">
        <f t="shared" si="193"/>
        <v>-28446.33801483487</v>
      </c>
      <c r="E2986" s="128">
        <f t="shared" ca="1" si="194"/>
        <v>65964.230076874665</v>
      </c>
      <c r="F2986" s="124">
        <f t="shared" ca="1" si="195"/>
        <v>-7.021470900979454E-2</v>
      </c>
      <c r="G2986" s="128"/>
      <c r="H2986" s="128"/>
      <c r="I2986" s="124"/>
      <c r="J2986" s="125"/>
      <c r="K2986" s="128"/>
    </row>
    <row r="2987" spans="1:11" x14ac:dyDescent="0.3">
      <c r="A2987" s="73">
        <v>39512</v>
      </c>
      <c r="B2987" s="130">
        <v>1333.6999510000001</v>
      </c>
      <c r="C2987" s="125">
        <f t="shared" si="192"/>
        <v>-1.9359924000619255E-2</v>
      </c>
      <c r="D2987" s="128">
        <f t="shared" si="193"/>
        <v>-19359.924000619256</v>
      </c>
      <c r="E2987" s="128">
        <f t="shared" ca="1" si="194"/>
        <v>65964.230076874665</v>
      </c>
      <c r="F2987" s="124">
        <f t="shared" ca="1" si="195"/>
        <v>-4.8641521995575254E-2</v>
      </c>
      <c r="G2987" s="128"/>
      <c r="H2987" s="128"/>
      <c r="I2987" s="124"/>
      <c r="J2987" s="125"/>
      <c r="K2987" s="128"/>
    </row>
    <row r="2988" spans="1:11" x14ac:dyDescent="0.3">
      <c r="A2988" s="73">
        <v>39511</v>
      </c>
      <c r="B2988" s="130">
        <v>1326.75</v>
      </c>
      <c r="C2988" s="125">
        <f t="shared" si="192"/>
        <v>-1.6333300112942317E-2</v>
      </c>
      <c r="D2988" s="128">
        <f t="shared" si="193"/>
        <v>-16333.300112942317</v>
      </c>
      <c r="E2988" s="128">
        <f t="shared" ca="1" si="194"/>
        <v>65964.230076874665</v>
      </c>
      <c r="F2988" s="124">
        <f t="shared" ca="1" si="195"/>
        <v>-4.6854438212589833E-2</v>
      </c>
      <c r="G2988" s="128"/>
      <c r="H2988" s="128"/>
      <c r="I2988" s="124"/>
      <c r="J2988" s="125"/>
      <c r="K2988" s="128"/>
    </row>
    <row r="2989" spans="1:11" x14ac:dyDescent="0.3">
      <c r="A2989" s="73">
        <v>39510</v>
      </c>
      <c r="B2989" s="130">
        <v>1331.339966</v>
      </c>
      <c r="C2989" s="125">
        <f t="shared" si="192"/>
        <v>-1.3814935027777531E-2</v>
      </c>
      <c r="D2989" s="128">
        <f t="shared" si="193"/>
        <v>-13814.93502777753</v>
      </c>
      <c r="E2989" s="128">
        <f t="shared" ca="1" si="194"/>
        <v>65964.230076874665</v>
      </c>
      <c r="F2989" s="124">
        <f t="shared" ca="1" si="195"/>
        <v>-4.5914868346145221E-2</v>
      </c>
      <c r="G2989" s="128"/>
      <c r="H2989" s="128"/>
      <c r="I2989" s="124"/>
      <c r="J2989" s="125"/>
      <c r="K2989" s="128"/>
    </row>
    <row r="2990" spans="1:11" x14ac:dyDescent="0.3">
      <c r="A2990" s="73">
        <v>39507</v>
      </c>
      <c r="B2990" s="130">
        <v>1330.630005</v>
      </c>
      <c r="C2990" s="125">
        <f t="shared" si="192"/>
        <v>-1.3515101791680806E-2</v>
      </c>
      <c r="D2990" s="128">
        <f t="shared" si="193"/>
        <v>-13515.101791680805</v>
      </c>
      <c r="E2990" s="128">
        <f t="shared" ca="1" si="194"/>
        <v>65964.230076874665</v>
      </c>
      <c r="F2990" s="124">
        <f t="shared" ca="1" si="195"/>
        <v>-3.1649339328622461E-2</v>
      </c>
      <c r="G2990" s="128"/>
      <c r="H2990" s="128"/>
      <c r="I2990" s="124"/>
      <c r="J2990" s="125"/>
      <c r="K2990" s="128"/>
    </row>
    <row r="2991" spans="1:11" x14ac:dyDescent="0.3">
      <c r="A2991" s="73">
        <v>39506</v>
      </c>
      <c r="B2991" s="130">
        <v>1367.6800539999999</v>
      </c>
      <c r="C2991" s="125">
        <f t="shared" si="192"/>
        <v>3.438338027146326E-4</v>
      </c>
      <c r="D2991" s="128">
        <f t="shared" si="193"/>
        <v>343.83380271463261</v>
      </c>
      <c r="E2991" s="128">
        <f t="shared" ca="1" si="194"/>
        <v>65964.230076874665</v>
      </c>
      <c r="F2991" s="124">
        <f t="shared" ca="1" si="195"/>
        <v>-1.4050180858721006E-2</v>
      </c>
      <c r="G2991" s="128"/>
      <c r="H2991" s="128"/>
      <c r="I2991" s="124"/>
      <c r="J2991" s="125"/>
      <c r="K2991" s="128"/>
    </row>
    <row r="2992" spans="1:11" x14ac:dyDescent="0.3">
      <c r="A2992" s="73">
        <v>39505</v>
      </c>
      <c r="B2992" s="130">
        <v>1380.0200199999999</v>
      </c>
      <c r="C2992" s="125">
        <f t="shared" si="192"/>
        <v>2.3101015188021767E-2</v>
      </c>
      <c r="D2992" s="128">
        <f t="shared" si="193"/>
        <v>23101.015188021767</v>
      </c>
      <c r="E2992" s="128">
        <f t="shared" ca="1" si="194"/>
        <v>65964.230076874665</v>
      </c>
      <c r="F2992" s="124">
        <f t="shared" ca="1" si="195"/>
        <v>-1.6498373877770756E-2</v>
      </c>
      <c r="G2992" s="128"/>
      <c r="H2992" s="128"/>
      <c r="I2992" s="124"/>
      <c r="J2992" s="125"/>
      <c r="K2992" s="128"/>
    </row>
    <row r="2993" spans="1:11" x14ac:dyDescent="0.3">
      <c r="A2993" s="73">
        <v>39504</v>
      </c>
      <c r="B2993" s="130">
        <v>1381.290039</v>
      </c>
      <c r="C2993" s="125">
        <f t="shared" si="192"/>
        <v>3.1483152376979184E-2</v>
      </c>
      <c r="D2993" s="128">
        <f t="shared" si="193"/>
        <v>31483.152376979186</v>
      </c>
      <c r="E2993" s="128">
        <f t="shared" ca="1" si="194"/>
        <v>65964.230076874665</v>
      </c>
      <c r="F2993" s="124">
        <f t="shared" ca="1" si="195"/>
        <v>-1.8147245546659363E-2</v>
      </c>
      <c r="G2993" s="128"/>
      <c r="H2993" s="128"/>
      <c r="I2993" s="124"/>
      <c r="J2993" s="125"/>
      <c r="K2993" s="128"/>
    </row>
    <row r="2994" spans="1:11" x14ac:dyDescent="0.3">
      <c r="A2994" s="73">
        <v>39503</v>
      </c>
      <c r="B2994" s="130">
        <v>1371.8000489999999</v>
      </c>
      <c r="C2994" s="125">
        <f t="shared" si="192"/>
        <v>3.0429139265872651E-2</v>
      </c>
      <c r="D2994" s="128">
        <f t="shared" si="193"/>
        <v>30429.139265872651</v>
      </c>
      <c r="E2994" s="128">
        <f t="shared" ca="1" si="194"/>
        <v>65964.230076874665</v>
      </c>
      <c r="F2994" s="124">
        <f t="shared" ca="1" si="195"/>
        <v>-1.9470486362542228E-2</v>
      </c>
      <c r="G2994" s="128"/>
      <c r="H2994" s="128"/>
      <c r="I2994" s="124"/>
      <c r="J2994" s="125"/>
      <c r="K2994" s="128"/>
    </row>
    <row r="2995" spans="1:11" x14ac:dyDescent="0.3">
      <c r="A2995" s="73">
        <v>39500</v>
      </c>
      <c r="B2995" s="130">
        <v>1353.1099850000001</v>
      </c>
      <c r="C2995" s="125">
        <f t="shared" si="192"/>
        <v>1.2117457860294722E-2</v>
      </c>
      <c r="D2995" s="128">
        <f t="shared" si="193"/>
        <v>12117.457860294722</v>
      </c>
      <c r="E2995" s="128">
        <f t="shared" ca="1" si="194"/>
        <v>65964.230076874665</v>
      </c>
      <c r="F2995" s="124">
        <f t="shared" ca="1" si="195"/>
        <v>-6.6415070225046224E-2</v>
      </c>
      <c r="G2995" s="128"/>
      <c r="H2995" s="128"/>
      <c r="I2995" s="124"/>
      <c r="J2995" s="125"/>
      <c r="K2995" s="128"/>
    </row>
    <row r="2996" spans="1:11" x14ac:dyDescent="0.3">
      <c r="A2996" s="73">
        <v>39499</v>
      </c>
      <c r="B2996" s="130">
        <v>1342.530029</v>
      </c>
      <c r="C2996" s="125">
        <f t="shared" si="192"/>
        <v>1.2122642085272251E-2</v>
      </c>
      <c r="D2996" s="128">
        <f t="shared" si="193"/>
        <v>12122.642085272251</v>
      </c>
      <c r="E2996" s="128">
        <f t="shared" ca="1" si="194"/>
        <v>65964.230076874665</v>
      </c>
      <c r="F2996" s="124">
        <f t="shared" ca="1" si="195"/>
        <v>-7.4876423085680766E-2</v>
      </c>
      <c r="G2996" s="128"/>
      <c r="H2996" s="128"/>
      <c r="I2996" s="124"/>
      <c r="J2996" s="125"/>
      <c r="K2996" s="128"/>
    </row>
    <row r="2997" spans="1:11" x14ac:dyDescent="0.3">
      <c r="A2997" s="73">
        <v>39498</v>
      </c>
      <c r="B2997" s="130">
        <v>1360.030029</v>
      </c>
      <c r="C2997" s="125">
        <f t="shared" si="192"/>
        <v>1.7499112504124836E-2</v>
      </c>
      <c r="D2997" s="128">
        <f t="shared" si="193"/>
        <v>17499.112504124838</v>
      </c>
      <c r="E2997" s="128">
        <f t="shared" ca="1" si="194"/>
        <v>65964.230076874665</v>
      </c>
      <c r="F2997" s="124">
        <f t="shared" ca="1" si="195"/>
        <v>-6.6157167545018547E-2</v>
      </c>
      <c r="G2997" s="128"/>
      <c r="H2997" s="128"/>
      <c r="I2997" s="124"/>
      <c r="J2997" s="125"/>
      <c r="K2997" s="128"/>
    </row>
    <row r="2998" spans="1:11" x14ac:dyDescent="0.3">
      <c r="A2998" s="73">
        <v>39497</v>
      </c>
      <c r="B2998" s="130">
        <v>1348.780029</v>
      </c>
      <c r="C2998" s="125">
        <f t="shared" si="192"/>
        <v>-2.3203544454013847E-2</v>
      </c>
      <c r="D2998" s="128">
        <f t="shared" si="193"/>
        <v>-23203.544454013845</v>
      </c>
      <c r="E2998" s="128">
        <f t="shared" ca="1" si="194"/>
        <v>65964.230076874665</v>
      </c>
      <c r="F2998" s="124">
        <f t="shared" ca="1" si="195"/>
        <v>-7.4675998454079573E-2</v>
      </c>
      <c r="G2998" s="128"/>
      <c r="H2998" s="128"/>
      <c r="I2998" s="124"/>
      <c r="J2998" s="125"/>
      <c r="K2998" s="128"/>
    </row>
    <row r="2999" spans="1:11" x14ac:dyDescent="0.3">
      <c r="A2999" s="73">
        <v>39493</v>
      </c>
      <c r="B2999" s="130">
        <v>1349.98999</v>
      </c>
      <c r="C2999" s="125">
        <f t="shared" si="192"/>
        <v>-3.255654395630847E-2</v>
      </c>
      <c r="D2999" s="128">
        <f t="shared" si="193"/>
        <v>-32556.543956308469</v>
      </c>
      <c r="E2999" s="128">
        <f t="shared" ca="1" si="194"/>
        <v>65964.230076874665</v>
      </c>
      <c r="F2999" s="124">
        <f t="shared" ca="1" si="195"/>
        <v>-7.5146648540831418E-2</v>
      </c>
      <c r="G2999" s="128"/>
      <c r="H2999" s="128"/>
      <c r="I2999" s="124"/>
      <c r="J2999" s="125"/>
      <c r="K2999" s="128"/>
    </row>
    <row r="3000" spans="1:11" x14ac:dyDescent="0.3">
      <c r="A3000" s="73">
        <v>39492</v>
      </c>
      <c r="B3000" s="130">
        <v>1348.8599850000001</v>
      </c>
      <c r="C3000" s="125">
        <f t="shared" si="192"/>
        <v>-2.1537167998751383E-2</v>
      </c>
      <c r="D3000" s="128">
        <f t="shared" si="193"/>
        <v>-21537.167998751382</v>
      </c>
      <c r="E3000" s="128">
        <f t="shared" ca="1" si="194"/>
        <v>65964.230076874665</v>
      </c>
      <c r="F3000" s="124">
        <f t="shared" ca="1" si="195"/>
        <v>-7.3292421466669033E-2</v>
      </c>
      <c r="G3000" s="128"/>
      <c r="H3000" s="128"/>
      <c r="I3000" s="124"/>
      <c r="J3000" s="125"/>
      <c r="K3000" s="128"/>
    </row>
    <row r="3001" spans="1:11" x14ac:dyDescent="0.3">
      <c r="A3001" s="73">
        <v>39491</v>
      </c>
      <c r="B3001" s="130">
        <v>1367.209961</v>
      </c>
      <c r="C3001" s="125">
        <f t="shared" si="192"/>
        <v>8.4081851468251756E-3</v>
      </c>
      <c r="D3001" s="128">
        <f t="shared" si="193"/>
        <v>8408.1851468251753</v>
      </c>
      <c r="E3001" s="128">
        <f t="shared" ca="1" si="194"/>
        <v>65964.230076874665</v>
      </c>
      <c r="F3001" s="124">
        <f t="shared" ca="1" si="195"/>
        <v>-6.1504310357044178E-2</v>
      </c>
      <c r="G3001" s="128"/>
      <c r="H3001" s="128"/>
      <c r="I3001" s="124"/>
      <c r="J3001" s="125"/>
      <c r="K3001" s="128"/>
    </row>
    <row r="3002" spans="1:11" x14ac:dyDescent="0.3">
      <c r="A3002" s="73">
        <v>39490</v>
      </c>
      <c r="B3002" s="130">
        <v>1348.8599850000001</v>
      </c>
      <c r="C3002" s="125">
        <f t="shared" si="192"/>
        <v>-9.8657149795051691E-3</v>
      </c>
      <c r="D3002" s="128">
        <f t="shared" si="193"/>
        <v>-9865.7149795051682</v>
      </c>
      <c r="E3002" s="128">
        <f t="shared" ca="1" si="194"/>
        <v>65964.230076874665</v>
      </c>
      <c r="F3002" s="124">
        <f t="shared" ca="1" si="195"/>
        <v>-7.3139600368418489E-2</v>
      </c>
      <c r="G3002" s="128"/>
      <c r="H3002" s="128"/>
      <c r="I3002" s="124"/>
      <c r="J3002" s="125"/>
      <c r="K3002" s="128"/>
    </row>
    <row r="3003" spans="1:11" x14ac:dyDescent="0.3">
      <c r="A3003" s="73">
        <v>39489</v>
      </c>
      <c r="B3003" s="130">
        <v>1339.130005</v>
      </c>
      <c r="C3003" s="125">
        <f t="shared" si="192"/>
        <v>-1.0953024038500403E-2</v>
      </c>
      <c r="D3003" s="128">
        <f t="shared" si="193"/>
        <v>-10953.024038500404</v>
      </c>
      <c r="E3003" s="128">
        <f t="shared" ca="1" si="194"/>
        <v>65964.230076874665</v>
      </c>
      <c r="F3003" s="124">
        <f t="shared" ca="1" si="195"/>
        <v>-7.2791605578001128E-2</v>
      </c>
      <c r="G3003" s="128"/>
      <c r="H3003" s="128"/>
      <c r="I3003" s="124"/>
      <c r="J3003" s="125"/>
      <c r="K3003" s="128"/>
    </row>
    <row r="3004" spans="1:11" x14ac:dyDescent="0.3">
      <c r="A3004" s="73">
        <v>39486</v>
      </c>
      <c r="B3004" s="130">
        <v>1331.290039</v>
      </c>
      <c r="C3004" s="125">
        <f t="shared" si="192"/>
        <v>5.1108439562774777E-4</v>
      </c>
      <c r="D3004" s="128">
        <f t="shared" si="193"/>
        <v>511.08439562774777</v>
      </c>
      <c r="E3004" s="128">
        <f t="shared" ca="1" si="194"/>
        <v>65964.230076874665</v>
      </c>
      <c r="F3004" s="124">
        <f t="shared" ca="1" si="195"/>
        <v>-7.1216752378020942E-2</v>
      </c>
      <c r="G3004" s="128"/>
      <c r="H3004" s="128"/>
      <c r="I3004" s="124"/>
      <c r="J3004" s="125"/>
      <c r="K3004" s="128"/>
    </row>
    <row r="3005" spans="1:11" x14ac:dyDescent="0.3">
      <c r="A3005" s="73">
        <v>39485</v>
      </c>
      <c r="B3005" s="130">
        <v>1336.910034</v>
      </c>
      <c r="C3005" s="125">
        <f t="shared" si="192"/>
        <v>-1.1212372588303987E-2</v>
      </c>
      <c r="D3005" s="128">
        <f t="shared" si="193"/>
        <v>-11212.372588303988</v>
      </c>
      <c r="E3005" s="128">
        <f t="shared" ca="1" si="194"/>
        <v>65964.230076874665</v>
      </c>
      <c r="F3005" s="124">
        <f t="shared" ca="1" si="195"/>
        <v>-7.0337830723382844E-2</v>
      </c>
      <c r="G3005" s="128"/>
      <c r="H3005" s="128"/>
      <c r="I3005" s="124"/>
      <c r="J3005" s="125"/>
      <c r="K3005" s="128"/>
    </row>
    <row r="3006" spans="1:11" x14ac:dyDescent="0.3">
      <c r="A3006" s="73">
        <v>39484</v>
      </c>
      <c r="B3006" s="130">
        <v>1326.4499510000001</v>
      </c>
      <c r="C3006" s="125">
        <f t="shared" si="192"/>
        <v>-9.0766660823545786E-3</v>
      </c>
      <c r="D3006" s="128">
        <f t="shared" si="193"/>
        <v>-9076.666082354579</v>
      </c>
      <c r="E3006" s="128">
        <f t="shared" ca="1" si="194"/>
        <v>65964.230076874665</v>
      </c>
      <c r="F3006" s="124">
        <f t="shared" ca="1" si="195"/>
        <v>-8.4139516426571914E-2</v>
      </c>
      <c r="G3006" s="128"/>
      <c r="H3006" s="128"/>
      <c r="I3006" s="124"/>
      <c r="J3006" s="125"/>
      <c r="K3006" s="128"/>
    </row>
    <row r="3007" spans="1:11" x14ac:dyDescent="0.3">
      <c r="A3007" s="73">
        <v>39483</v>
      </c>
      <c r="B3007" s="130">
        <v>1336.6400149999999</v>
      </c>
      <c r="C3007" s="125">
        <f t="shared" si="192"/>
        <v>1.9946596718809495E-2</v>
      </c>
      <c r="D3007" s="128">
        <f t="shared" si="193"/>
        <v>19946.596718809495</v>
      </c>
      <c r="E3007" s="128">
        <f t="shared" ca="1" si="194"/>
        <v>65964.230076874665</v>
      </c>
      <c r="F3007" s="124">
        <f t="shared" ca="1" si="195"/>
        <v>-7.8192027307319556E-2</v>
      </c>
      <c r="G3007" s="128"/>
      <c r="H3007" s="128"/>
      <c r="I3007" s="124"/>
      <c r="J3007" s="125"/>
      <c r="K3007" s="128"/>
    </row>
    <row r="3008" spans="1:11" x14ac:dyDescent="0.3">
      <c r="A3008" s="73">
        <v>39482</v>
      </c>
      <c r="B3008" s="130">
        <v>1380.8199460000001</v>
      </c>
      <c r="C3008" s="125">
        <f t="shared" si="192"/>
        <v>4.1978891688553732E-2</v>
      </c>
      <c r="D3008" s="128">
        <f t="shared" si="193"/>
        <v>41978.891688553733</v>
      </c>
      <c r="E3008" s="128">
        <f t="shared" ca="1" si="194"/>
        <v>65964.230076874665</v>
      </c>
      <c r="F3008" s="124">
        <f t="shared" ca="1" si="195"/>
        <v>-4.6395064917126971E-2</v>
      </c>
      <c r="G3008" s="128"/>
      <c r="H3008" s="128"/>
      <c r="I3008" s="124"/>
      <c r="J3008" s="125"/>
      <c r="K3008" s="128"/>
    </row>
    <row r="3009" spans="1:11" x14ac:dyDescent="0.3">
      <c r="A3009" s="73">
        <v>39479</v>
      </c>
      <c r="B3009" s="130">
        <v>1395.420044</v>
      </c>
      <c r="C3009" s="125">
        <f t="shared" si="192"/>
        <v>4.6630447402962627E-2</v>
      </c>
      <c r="D3009" s="128">
        <f t="shared" si="193"/>
        <v>46630.447402962629</v>
      </c>
      <c r="E3009" s="128">
        <f t="shared" ca="1" si="194"/>
        <v>65964.230076874665</v>
      </c>
      <c r="F3009" s="124">
        <f t="shared" ca="1" si="195"/>
        <v>-3.5639462854888171E-2</v>
      </c>
      <c r="G3009" s="128"/>
      <c r="H3009" s="128"/>
      <c r="I3009" s="124"/>
      <c r="J3009" s="125"/>
      <c r="K3009" s="128"/>
    </row>
    <row r="3010" spans="1:11" x14ac:dyDescent="0.3">
      <c r="A3010" s="73">
        <v>39478</v>
      </c>
      <c r="B3010" s="130">
        <v>1378.5500489999999</v>
      </c>
      <c r="C3010" s="125">
        <f t="shared" si="192"/>
        <v>3.8960808264694169E-3</v>
      </c>
      <c r="D3010" s="128">
        <f t="shared" si="193"/>
        <v>3896.0808264694169</v>
      </c>
      <c r="E3010" s="128">
        <f t="shared" ca="1" si="194"/>
        <v>65964.230076874665</v>
      </c>
      <c r="F3010" s="124">
        <f t="shared" ca="1" si="195"/>
        <v>-4.8219033048222171E-2</v>
      </c>
      <c r="G3010" s="128"/>
      <c r="H3010" s="128"/>
      <c r="I3010" s="124"/>
      <c r="J3010" s="125"/>
      <c r="K3010" s="128"/>
    </row>
    <row r="3011" spans="1:11" x14ac:dyDescent="0.3">
      <c r="A3011" s="73">
        <v>39477</v>
      </c>
      <c r="B3011" s="130">
        <v>1355.8100589999999</v>
      </c>
      <c r="C3011" s="125">
        <f t="shared" si="192"/>
        <v>-1.8204781412820448E-2</v>
      </c>
      <c r="D3011" s="128">
        <f t="shared" si="193"/>
        <v>-18204.781412820448</v>
      </c>
      <c r="E3011" s="128">
        <f t="shared" ca="1" si="194"/>
        <v>65964.230076874665</v>
      </c>
      <c r="F3011" s="124">
        <f t="shared" ca="1" si="195"/>
        <v>-6.2333074455130588E-2</v>
      </c>
      <c r="G3011" s="128"/>
      <c r="H3011" s="128"/>
      <c r="I3011" s="124"/>
      <c r="J3011" s="125"/>
      <c r="K3011" s="128"/>
    </row>
    <row r="3012" spans="1:11" x14ac:dyDescent="0.3">
      <c r="A3012" s="73">
        <v>39476</v>
      </c>
      <c r="B3012" s="130">
        <v>1362.3000489999999</v>
      </c>
      <c r="C3012" s="125">
        <f t="shared" si="192"/>
        <v>-3.8093522330097107E-2</v>
      </c>
      <c r="D3012" s="128">
        <f t="shared" si="193"/>
        <v>-38093.522330097105</v>
      </c>
      <c r="E3012" s="128">
        <f t="shared" ca="1" si="194"/>
        <v>65964.230076874665</v>
      </c>
      <c r="F3012" s="124">
        <f t="shared" ca="1" si="195"/>
        <v>-5.2800604577821542E-2</v>
      </c>
      <c r="G3012" s="128"/>
      <c r="H3012" s="128"/>
      <c r="I3012" s="124"/>
      <c r="J3012" s="125"/>
      <c r="K3012" s="128"/>
    </row>
    <row r="3013" spans="1:11" x14ac:dyDescent="0.3">
      <c r="A3013" s="73">
        <v>39475</v>
      </c>
      <c r="B3013" s="130">
        <v>1353.959961</v>
      </c>
      <c r="C3013" s="125">
        <f t="shared" si="192"/>
        <v>-3.3589854768813265E-2</v>
      </c>
      <c r="D3013" s="128">
        <f t="shared" si="193"/>
        <v>-33589.854768813268</v>
      </c>
      <c r="E3013" s="128">
        <f t="shared" ca="1" si="194"/>
        <v>65964.230076874665</v>
      </c>
      <c r="F3013" s="124">
        <f t="shared" ca="1" si="195"/>
        <v>-5.239287512017976E-2</v>
      </c>
      <c r="G3013" s="128"/>
      <c r="H3013" s="128"/>
      <c r="I3013" s="124"/>
      <c r="J3013" s="125"/>
      <c r="K3013" s="128"/>
    </row>
    <row r="3014" spans="1:11" x14ac:dyDescent="0.3">
      <c r="A3014" s="73">
        <v>39472</v>
      </c>
      <c r="B3014" s="130">
        <v>1330.6099850000001</v>
      </c>
      <c r="C3014" s="125">
        <f t="shared" si="192"/>
        <v>-6.3168400146029202E-2</v>
      </c>
      <c r="D3014" s="128">
        <f t="shared" si="193"/>
        <v>-63168.400146029206</v>
      </c>
      <c r="E3014" s="128">
        <f t="shared" ca="1" si="194"/>
        <v>65964.230076874665</v>
      </c>
      <c r="F3014" s="124">
        <f t="shared" ca="1" si="195"/>
        <v>-6.3359667128998765E-2</v>
      </c>
      <c r="G3014" s="128"/>
      <c r="H3014" s="128"/>
      <c r="I3014" s="124"/>
      <c r="J3014" s="125"/>
      <c r="K3014" s="128"/>
    </row>
    <row r="3015" spans="1:11" x14ac:dyDescent="0.3">
      <c r="A3015" s="73">
        <v>39471</v>
      </c>
      <c r="B3015" s="130">
        <v>1352.0699460000001</v>
      </c>
      <c r="C3015" s="125">
        <f t="shared" si="192"/>
        <v>-4.0493111918371127E-2</v>
      </c>
      <c r="D3015" s="128">
        <f t="shared" si="193"/>
        <v>-40493.111918371127</v>
      </c>
      <c r="E3015" s="128">
        <f t="shared" ca="1" si="194"/>
        <v>65964.230076874665</v>
      </c>
      <c r="F3015" s="124">
        <f t="shared" ca="1" si="195"/>
        <v>-4.9297631339160874E-2</v>
      </c>
      <c r="G3015" s="128"/>
      <c r="H3015" s="128"/>
      <c r="I3015" s="124"/>
      <c r="J3015" s="125"/>
      <c r="K3015" s="128"/>
    </row>
    <row r="3016" spans="1:11" x14ac:dyDescent="0.3">
      <c r="A3016" s="73">
        <v>39470</v>
      </c>
      <c r="B3016" s="130">
        <v>1338.599976</v>
      </c>
      <c r="C3016" s="125">
        <f t="shared" ref="C3016:C3079" si="196">B3016/B3026-1</f>
        <v>-3.7110011717456426E-2</v>
      </c>
      <c r="D3016" s="128">
        <f t="shared" ref="D3016:D3079" si="197">C3016*$B$5</f>
        <v>-37110.011717456429</v>
      </c>
      <c r="E3016" s="128">
        <f t="shared" ref="E3016:E3079" ca="1" si="198">ABS(_xlfn.PERCENTILE.INC(OFFSET(D3016,0,0,Window),1-VaRLevel))</f>
        <v>65964.230076874665</v>
      </c>
      <c r="F3016" s="124">
        <f t="shared" ca="1" si="195"/>
        <v>-5.9905924968226554E-2</v>
      </c>
      <c r="G3016" s="128"/>
      <c r="H3016" s="128"/>
      <c r="I3016" s="124"/>
      <c r="J3016" s="125"/>
      <c r="K3016" s="128"/>
    </row>
    <row r="3017" spans="1:11" x14ac:dyDescent="0.3">
      <c r="A3017" s="73">
        <v>39469</v>
      </c>
      <c r="B3017" s="130">
        <v>1310.5</v>
      </c>
      <c r="C3017" s="125">
        <f t="shared" si="196"/>
        <v>-7.462331763641683E-2</v>
      </c>
      <c r="D3017" s="128">
        <f t="shared" si="197"/>
        <v>-74623.317636416832</v>
      </c>
      <c r="E3017" s="128">
        <f t="shared" ca="1" si="198"/>
        <v>65964.230076874665</v>
      </c>
      <c r="F3017" s="124">
        <f t="shared" ref="F3017:F3031" ca="1" si="199">B3017/OFFSET(B3017,250,0)-1</f>
        <v>-9.0012710345549696E-2</v>
      </c>
      <c r="G3017" s="128"/>
      <c r="H3017" s="128"/>
      <c r="I3017" s="124"/>
      <c r="J3017" s="125"/>
      <c r="K3017" s="128"/>
    </row>
    <row r="3018" spans="1:11" x14ac:dyDescent="0.3">
      <c r="A3018" s="73">
        <v>39465</v>
      </c>
      <c r="B3018" s="130">
        <v>1325.1899410000001</v>
      </c>
      <c r="C3018" s="125">
        <f t="shared" si="196"/>
        <v>-6.1234221215069717E-2</v>
      </c>
      <c r="D3018" s="128">
        <f t="shared" si="197"/>
        <v>-61234.221215069716</v>
      </c>
      <c r="E3018" s="128">
        <f t="shared" ca="1" si="198"/>
        <v>64707.209253294845</v>
      </c>
      <c r="F3018" s="124">
        <f t="shared" ca="1" si="199"/>
        <v>-7.198933446305178E-2</v>
      </c>
      <c r="G3018" s="128"/>
      <c r="H3018" s="128"/>
      <c r="I3018" s="124"/>
      <c r="J3018" s="125"/>
      <c r="K3018" s="128"/>
    </row>
    <row r="3019" spans="1:11" x14ac:dyDescent="0.3">
      <c r="A3019" s="73">
        <v>39464</v>
      </c>
      <c r="B3019" s="130">
        <v>1333.25</v>
      </c>
      <c r="C3019" s="125">
        <f t="shared" si="196"/>
        <v>-7.8712810832087921E-2</v>
      </c>
      <c r="D3019" s="128">
        <f t="shared" si="197"/>
        <v>-78712.810832087926</v>
      </c>
      <c r="E3019" s="128">
        <f t="shared" ca="1" si="198"/>
        <v>64707.209253294845</v>
      </c>
      <c r="F3019" s="124">
        <f t="shared" ca="1" si="199"/>
        <v>-6.303802248066559E-2</v>
      </c>
      <c r="G3019" s="128"/>
      <c r="H3019" s="128"/>
      <c r="I3019" s="124"/>
      <c r="J3019" s="125"/>
      <c r="K3019" s="128"/>
    </row>
    <row r="3020" spans="1:11" x14ac:dyDescent="0.3">
      <c r="A3020" s="73">
        <v>39463</v>
      </c>
      <c r="B3020" s="130">
        <v>1373.1999510000001</v>
      </c>
      <c r="C3020" s="125">
        <f t="shared" si="196"/>
        <v>-5.1107051924016766E-2</v>
      </c>
      <c r="D3020" s="128">
        <f t="shared" si="197"/>
        <v>-51107.051924016763</v>
      </c>
      <c r="E3020" s="128">
        <f t="shared" ca="1" si="198"/>
        <v>62147.17054872727</v>
      </c>
      <c r="F3020" s="124">
        <f t="shared" ca="1" si="199"/>
        <v>-4.0055958755679799E-2</v>
      </c>
      <c r="G3020" s="128"/>
      <c r="H3020" s="128"/>
      <c r="I3020" s="124"/>
      <c r="J3020" s="125"/>
      <c r="K3020" s="128"/>
    </row>
    <row r="3021" spans="1:11" x14ac:dyDescent="0.3">
      <c r="A3021" s="73">
        <v>39462</v>
      </c>
      <c r="B3021" s="130">
        <v>1380.9499510000001</v>
      </c>
      <c r="C3021" s="125">
        <f t="shared" si="196"/>
        <v>-5.9529022101484141E-2</v>
      </c>
      <c r="D3021" s="128">
        <f t="shared" si="197"/>
        <v>-59529.022101484145</v>
      </c>
      <c r="E3021" s="128">
        <f t="shared" ca="1" si="198"/>
        <v>62147.17054872727</v>
      </c>
      <c r="F3021" s="124">
        <f t="shared" ca="1" si="199"/>
        <v>-3.184310113029265E-2</v>
      </c>
      <c r="G3021" s="128"/>
      <c r="H3021" s="128"/>
      <c r="I3021" s="124"/>
      <c r="J3021" s="125"/>
      <c r="K3021" s="128"/>
    </row>
    <row r="3022" spans="1:11" x14ac:dyDescent="0.3">
      <c r="A3022" s="73">
        <v>39461</v>
      </c>
      <c r="B3022" s="130">
        <v>1416.25</v>
      </c>
      <c r="C3022" s="125">
        <f t="shared" si="196"/>
        <v>-4.2096997897158595E-2</v>
      </c>
      <c r="D3022" s="128">
        <f t="shared" si="197"/>
        <v>-42096.997897158595</v>
      </c>
      <c r="E3022" s="128">
        <f t="shared" ca="1" si="198"/>
        <v>62147.17054872727</v>
      </c>
      <c r="F3022" s="124">
        <f t="shared" ca="1" si="199"/>
        <v>-1.004459258938295E-2</v>
      </c>
      <c r="G3022" s="128"/>
      <c r="H3022" s="128"/>
      <c r="I3022" s="124"/>
      <c r="J3022" s="125"/>
      <c r="K3022" s="128"/>
    </row>
    <row r="3023" spans="1:11" x14ac:dyDescent="0.3">
      <c r="A3023" s="73">
        <v>39458</v>
      </c>
      <c r="B3023" s="130">
        <v>1401.0200199999999</v>
      </c>
      <c r="C3023" s="125">
        <f t="shared" si="196"/>
        <v>-5.0973059792950304E-2</v>
      </c>
      <c r="D3023" s="128">
        <f t="shared" si="197"/>
        <v>-50973.059792950306</v>
      </c>
      <c r="E3023" s="128" t="e">
        <f t="shared" ca="1" si="198"/>
        <v>#DIV/0!</v>
      </c>
      <c r="F3023" s="124">
        <f t="shared" ca="1" si="199"/>
        <v>-2.1565754230338685E-2</v>
      </c>
      <c r="G3023" s="128"/>
      <c r="H3023" s="128"/>
      <c r="I3023" s="124"/>
      <c r="J3023" s="125"/>
      <c r="K3023" s="128"/>
    </row>
    <row r="3024" spans="1:11" x14ac:dyDescent="0.3">
      <c r="A3024" s="73">
        <v>39457</v>
      </c>
      <c r="B3024" s="130">
        <v>1420.329956</v>
      </c>
      <c r="C3024" s="125">
        <f t="shared" si="196"/>
        <v>-5.1633933098597984E-2</v>
      </c>
      <c r="D3024" s="128">
        <f t="shared" si="197"/>
        <v>-51633.933098597983</v>
      </c>
      <c r="E3024" s="128" t="e">
        <f t="shared" ca="1" si="198"/>
        <v>#DIV/0!</v>
      </c>
      <c r="F3024" s="124">
        <f t="shared" ca="1" si="199"/>
        <v>-7.2690333923106643E-3</v>
      </c>
      <c r="G3024" s="128"/>
      <c r="H3024" s="128"/>
      <c r="I3024" s="124"/>
      <c r="J3024" s="125"/>
      <c r="K3024" s="128"/>
    </row>
    <row r="3025" spans="1:11" x14ac:dyDescent="0.3">
      <c r="A3025" s="73">
        <v>39456</v>
      </c>
      <c r="B3025" s="130">
        <v>1409.130005</v>
      </c>
      <c r="C3025" s="125">
        <f t="shared" si="196"/>
        <v>-5.8351397547006911E-2</v>
      </c>
      <c r="D3025" s="128">
        <f t="shared" si="197"/>
        <v>-58351.397547006913</v>
      </c>
      <c r="E3025" s="128" t="e">
        <f t="shared" ca="1" si="198"/>
        <v>#DIV/0!</v>
      </c>
      <c r="F3025" s="124">
        <f t="shared" ca="1" si="199"/>
        <v>-1.0317274344462724E-2</v>
      </c>
      <c r="G3025" s="128"/>
      <c r="H3025" s="128"/>
      <c r="I3025" s="124"/>
      <c r="J3025" s="125"/>
      <c r="K3025" s="128"/>
    </row>
    <row r="3026" spans="1:11" x14ac:dyDescent="0.3">
      <c r="A3026" s="73">
        <v>39455</v>
      </c>
      <c r="B3026" s="130">
        <v>1390.1899410000001</v>
      </c>
      <c r="C3026" s="125">
        <f t="shared" si="196"/>
        <v>-6.3504589195181316E-2</v>
      </c>
      <c r="D3026" s="128">
        <f t="shared" si="197"/>
        <v>-63504.589195181317</v>
      </c>
      <c r="E3026" s="128" t="e">
        <f t="shared" ca="1" si="198"/>
        <v>#DIV/0!</v>
      </c>
      <c r="F3026" s="124">
        <f t="shared" ca="1" si="199"/>
        <v>-1.7429434511295416E-2</v>
      </c>
      <c r="G3026" s="128"/>
      <c r="H3026" s="128"/>
      <c r="I3026" s="124"/>
      <c r="J3026" s="125"/>
      <c r="K3026" s="128"/>
    </row>
    <row r="3027" spans="1:11" x14ac:dyDescent="0.3">
      <c r="A3027" s="73">
        <v>39454</v>
      </c>
      <c r="B3027" s="130">
        <v>1416.1800539999999</v>
      </c>
      <c r="C3027" s="125">
        <f t="shared" si="196"/>
        <v>-3.0093376674839689E-2</v>
      </c>
      <c r="D3027" s="128">
        <f t="shared" si="197"/>
        <v>-30093.376674839688</v>
      </c>
      <c r="E3027" s="128" t="e">
        <f t="shared" ca="1" si="198"/>
        <v>#DIV/0!</v>
      </c>
      <c r="F3027" s="124">
        <f t="shared" ca="1" si="199"/>
        <v>2.8822606193807943E-3</v>
      </c>
      <c r="G3027" s="128"/>
      <c r="H3027" s="128"/>
      <c r="I3027" s="124"/>
      <c r="J3027" s="125"/>
      <c r="K3027" s="128"/>
    </row>
    <row r="3028" spans="1:11" x14ac:dyDescent="0.3">
      <c r="A3028" s="73">
        <v>39451</v>
      </c>
      <c r="B3028" s="130">
        <v>1411.630005</v>
      </c>
      <c r="C3028" s="125">
        <f t="shared" si="196"/>
        <v>-2.8472123193392984E-2</v>
      </c>
      <c r="D3028" s="128">
        <f t="shared" si="197"/>
        <v>-28472.123193392985</v>
      </c>
      <c r="E3028" s="128" t="e">
        <f t="shared" ca="1" si="198"/>
        <v>#DIV/0!</v>
      </c>
      <c r="F3028" s="124">
        <f t="shared" ca="1" si="199"/>
        <v>-8.5640343500870131E-4</v>
      </c>
      <c r="G3028" s="128"/>
      <c r="H3028" s="128"/>
      <c r="I3028" s="124"/>
      <c r="J3028" s="125"/>
      <c r="K3028" s="128"/>
    </row>
    <row r="3029" spans="1:11" x14ac:dyDescent="0.3">
      <c r="A3029" s="73">
        <v>39450</v>
      </c>
      <c r="B3029" s="130">
        <v>1447.160034</v>
      </c>
      <c r="C3029" s="125">
        <f t="shared" si="196"/>
        <v>-5.3746072849745197E-3</v>
      </c>
      <c r="D3029" s="128">
        <f t="shared" si="197"/>
        <v>-5374.6072849745196</v>
      </c>
      <c r="E3029" s="128" t="e">
        <f t="shared" ca="1" si="198"/>
        <v>#DIV/0!</v>
      </c>
      <c r="F3029" s="124">
        <f t="shared" ca="1" si="199"/>
        <v>2.6565800083752089E-2</v>
      </c>
      <c r="G3029" s="128"/>
      <c r="H3029" s="128"/>
      <c r="I3029" s="124"/>
      <c r="J3029" s="125"/>
      <c r="K3029" s="128"/>
    </row>
    <row r="3030" spans="1:11" x14ac:dyDescent="0.3">
      <c r="A3030" s="73">
        <v>39449</v>
      </c>
      <c r="B3030" s="130">
        <v>1447.160034</v>
      </c>
      <c r="C3030" s="125">
        <f t="shared" si="196"/>
        <v>8.714364610868941E-4</v>
      </c>
      <c r="D3030" s="128">
        <f t="shared" si="197"/>
        <v>871.43646108689404</v>
      </c>
      <c r="E3030" s="128" t="e">
        <f t="shared" ca="1" si="198"/>
        <v>#DIV/0!</v>
      </c>
      <c r="F3030" s="124">
        <f t="shared" ca="1" si="199"/>
        <v>2.0319576893315761E-2</v>
      </c>
      <c r="G3030" s="128"/>
      <c r="H3030" s="128"/>
      <c r="I3030" s="124"/>
      <c r="J3030" s="125"/>
      <c r="K3030" s="128"/>
    </row>
    <row r="3031" spans="1:11" x14ac:dyDescent="0.3">
      <c r="A3031" s="73">
        <v>39447</v>
      </c>
      <c r="B3031" s="130">
        <v>1468.3599850000001</v>
      </c>
      <c r="C3031" s="125">
        <f t="shared" si="196"/>
        <v>2.7932423698828757E-4</v>
      </c>
      <c r="D3031" s="128">
        <f t="shared" si="197"/>
        <v>279.32423698828757</v>
      </c>
      <c r="E3031" s="128" t="e">
        <f t="shared" ca="1" si="198"/>
        <v>#DIV/0!</v>
      </c>
      <c r="F3031" s="124">
        <f t="shared" ca="1" si="199"/>
        <v>3.653819700474159E-2</v>
      </c>
      <c r="G3031" s="128"/>
      <c r="H3031" s="128"/>
      <c r="I3031" s="124"/>
      <c r="J3031" s="125"/>
      <c r="K3031" s="128"/>
    </row>
    <row r="3032" spans="1:11" x14ac:dyDescent="0.3">
      <c r="A3032" s="73">
        <v>39444</v>
      </c>
      <c r="B3032" s="130">
        <v>1478.48999</v>
      </c>
      <c r="C3032" s="125">
        <f t="shared" si="196"/>
        <v>-6.6648596646049496E-3</v>
      </c>
      <c r="D3032" s="128">
        <f t="shared" si="197"/>
        <v>-6664.85966460495</v>
      </c>
      <c r="E3032" s="128" t="e">
        <f t="shared" ca="1" si="198"/>
        <v>#DIV/0!</v>
      </c>
      <c r="F3032" s="124"/>
      <c r="G3032" s="128"/>
      <c r="H3032" s="128"/>
      <c r="I3032" s="124"/>
      <c r="J3032" s="125"/>
      <c r="K3032" s="128"/>
    </row>
    <row r="3033" spans="1:11" x14ac:dyDescent="0.3">
      <c r="A3033" s="73">
        <v>39443</v>
      </c>
      <c r="B3033" s="130">
        <v>1476.2700199999999</v>
      </c>
      <c r="C3033" s="125">
        <f t="shared" si="196"/>
        <v>-6.9420258686180292E-3</v>
      </c>
      <c r="D3033" s="128">
        <f t="shared" si="197"/>
        <v>-6942.0258686180296</v>
      </c>
      <c r="E3033" s="128" t="e">
        <f t="shared" ca="1" si="198"/>
        <v>#DIV/0!</v>
      </c>
      <c r="F3033" s="124"/>
      <c r="G3033" s="128"/>
      <c r="H3033" s="128"/>
      <c r="I3033" s="124"/>
      <c r="J3033" s="125"/>
      <c r="K3033" s="128"/>
    </row>
    <row r="3034" spans="1:11" x14ac:dyDescent="0.3">
      <c r="A3034" s="73">
        <v>39442</v>
      </c>
      <c r="B3034" s="130">
        <v>1497.660034</v>
      </c>
      <c r="C3034" s="125">
        <f t="shared" si="196"/>
        <v>1.3541778956449368E-2</v>
      </c>
      <c r="D3034" s="128">
        <f t="shared" si="197"/>
        <v>13541.778956449369</v>
      </c>
      <c r="E3034" s="128" t="e">
        <f t="shared" ca="1" si="198"/>
        <v>#DIV/0!</v>
      </c>
      <c r="F3034" s="124"/>
      <c r="G3034" s="128"/>
      <c r="H3034" s="128"/>
      <c r="I3034" s="124"/>
      <c r="J3034" s="125"/>
      <c r="K3034" s="128"/>
    </row>
    <row r="3035" spans="1:11" x14ac:dyDescent="0.3">
      <c r="A3035" s="73">
        <v>39440</v>
      </c>
      <c r="B3035" s="130">
        <v>1496.4499510000001</v>
      </c>
      <c r="C3035" s="125">
        <f t="shared" si="196"/>
        <v>-1.2869739638196154E-2</v>
      </c>
      <c r="D3035" s="128">
        <f t="shared" si="197"/>
        <v>-12869.739638196153</v>
      </c>
      <c r="E3035" s="128" t="e">
        <f t="shared" ca="1" si="198"/>
        <v>#DIV/0!</v>
      </c>
      <c r="F3035" s="124"/>
      <c r="G3035" s="128"/>
      <c r="H3035" s="128"/>
      <c r="I3035" s="124"/>
      <c r="J3035" s="125"/>
      <c r="K3035" s="128"/>
    </row>
    <row r="3036" spans="1:11" x14ac:dyDescent="0.3">
      <c r="A3036" s="73">
        <v>39437</v>
      </c>
      <c r="B3036" s="130">
        <v>1484.459961</v>
      </c>
      <c r="C3036" s="125">
        <f t="shared" si="196"/>
        <v>-1.3425008004166905E-2</v>
      </c>
      <c r="D3036" s="128">
        <f t="shared" si="197"/>
        <v>-13425.008004166904</v>
      </c>
      <c r="E3036" s="128" t="e">
        <f t="shared" ca="1" si="198"/>
        <v>#DIV/0!</v>
      </c>
      <c r="F3036" s="124"/>
      <c r="G3036" s="128"/>
      <c r="H3036" s="128"/>
      <c r="I3036" s="124"/>
      <c r="J3036" s="125"/>
      <c r="K3036" s="128"/>
    </row>
    <row r="3037" spans="1:11" x14ac:dyDescent="0.3">
      <c r="A3037" s="73">
        <v>39436</v>
      </c>
      <c r="B3037" s="130">
        <v>1460.119995</v>
      </c>
      <c r="C3037" s="125">
        <f t="shared" si="196"/>
        <v>-3.1326689443063604E-2</v>
      </c>
      <c r="D3037" s="128">
        <f t="shared" si="197"/>
        <v>-31326.689443063606</v>
      </c>
      <c r="E3037" s="128" t="e">
        <f t="shared" ca="1" si="198"/>
        <v>#DIV/0!</v>
      </c>
      <c r="F3037" s="124"/>
      <c r="G3037" s="128"/>
      <c r="H3037" s="128"/>
      <c r="I3037" s="124"/>
      <c r="J3037" s="125"/>
      <c r="K3037" s="128"/>
    </row>
    <row r="3038" spans="1:11" x14ac:dyDescent="0.3">
      <c r="A3038" s="73">
        <v>39435</v>
      </c>
      <c r="B3038" s="130">
        <v>1453</v>
      </c>
      <c r="C3038" s="125">
        <f t="shared" si="196"/>
        <v>-2.1555416990084786E-2</v>
      </c>
      <c r="D3038" s="128">
        <f t="shared" si="197"/>
        <v>-21555.416990084785</v>
      </c>
      <c r="E3038" s="128" t="e">
        <f t="shared" ca="1" si="198"/>
        <v>#DIV/0!</v>
      </c>
      <c r="F3038" s="124"/>
      <c r="G3038" s="128"/>
      <c r="H3038" s="128"/>
      <c r="I3038" s="124"/>
      <c r="J3038" s="125"/>
      <c r="K3038" s="128"/>
    </row>
    <row r="3039" spans="1:11" x14ac:dyDescent="0.3">
      <c r="A3039" s="73">
        <v>39434</v>
      </c>
      <c r="B3039" s="130">
        <v>1454.9799800000001</v>
      </c>
      <c r="C3039" s="125">
        <f t="shared" si="196"/>
        <v>-5.3391524359429621E-3</v>
      </c>
      <c r="D3039" s="128">
        <f t="shared" si="197"/>
        <v>-5339.1524359429623</v>
      </c>
      <c r="E3039" s="128" t="e">
        <f t="shared" ca="1" si="198"/>
        <v>#DIV/0!</v>
      </c>
      <c r="F3039" s="124"/>
      <c r="G3039" s="128"/>
      <c r="H3039" s="128"/>
      <c r="I3039" s="124"/>
      <c r="J3039" s="125"/>
      <c r="K3039" s="128"/>
    </row>
    <row r="3040" spans="1:11" x14ac:dyDescent="0.3">
      <c r="A3040" s="73">
        <v>39433</v>
      </c>
      <c r="B3040" s="130">
        <v>1445.900024</v>
      </c>
      <c r="C3040" s="125">
        <f t="shared" si="196"/>
        <v>-1.8011178337368428E-2</v>
      </c>
      <c r="D3040" s="128">
        <f t="shared" si="197"/>
        <v>-18011.178337368427</v>
      </c>
      <c r="E3040" s="128" t="e">
        <f t="shared" ca="1" si="198"/>
        <v>#DIV/0!</v>
      </c>
      <c r="F3040" s="124"/>
      <c r="G3040" s="128"/>
      <c r="H3040" s="128"/>
      <c r="I3040" s="124"/>
      <c r="J3040" s="125"/>
      <c r="K3040" s="128"/>
    </row>
    <row r="3041" spans="1:11" x14ac:dyDescent="0.3">
      <c r="A3041" s="73">
        <v>39430</v>
      </c>
      <c r="B3041" s="130">
        <v>1467.9499510000001</v>
      </c>
      <c r="C3041" s="125">
        <f t="shared" si="196"/>
        <v>-8.9053457920383883E-3</v>
      </c>
      <c r="D3041" s="128">
        <f t="shared" si="197"/>
        <v>-8905.345792038388</v>
      </c>
      <c r="E3041" s="128" t="e">
        <f t="shared" ca="1" si="198"/>
        <v>#DIV/0!</v>
      </c>
      <c r="F3041" s="124"/>
      <c r="G3041" s="128"/>
      <c r="H3041" s="128"/>
      <c r="I3041" s="124"/>
      <c r="J3041" s="125"/>
      <c r="K3041" s="128"/>
    </row>
    <row r="3042" spans="1:11" x14ac:dyDescent="0.3">
      <c r="A3042" s="73">
        <v>39429</v>
      </c>
      <c r="B3042" s="130">
        <v>1488.410034</v>
      </c>
      <c r="C3042" s="125">
        <f t="shared" si="196"/>
        <v>1.2716751060600551E-2</v>
      </c>
      <c r="D3042" s="128">
        <f t="shared" si="197"/>
        <v>12716.751060600551</v>
      </c>
      <c r="E3042" s="128" t="e">
        <f t="shared" ca="1" si="198"/>
        <v>#DIV/0!</v>
      </c>
      <c r="F3042" s="124"/>
      <c r="G3042" s="128"/>
      <c r="H3042" s="128"/>
      <c r="I3042" s="124"/>
      <c r="J3042" s="125"/>
      <c r="K3042" s="128"/>
    </row>
    <row r="3043" spans="1:11" x14ac:dyDescent="0.3">
      <c r="A3043" s="73">
        <v>39428</v>
      </c>
      <c r="B3043" s="130">
        <v>1486.589966</v>
      </c>
      <c r="C3043" s="125">
        <f t="shared" si="196"/>
        <v>1.1960317600028469E-2</v>
      </c>
      <c r="D3043" s="128">
        <f t="shared" si="197"/>
        <v>11960.317600028469</v>
      </c>
      <c r="E3043" s="128" t="e">
        <f t="shared" ca="1" si="198"/>
        <v>#DIV/0!</v>
      </c>
      <c r="F3043" s="124"/>
      <c r="G3043" s="128"/>
      <c r="H3043" s="128"/>
      <c r="I3043" s="124"/>
      <c r="J3043" s="125"/>
      <c r="K3043" s="128"/>
    </row>
    <row r="3044" spans="1:11" x14ac:dyDescent="0.3">
      <c r="A3044" s="73">
        <v>39427</v>
      </c>
      <c r="B3044" s="130">
        <v>1477.650024</v>
      </c>
      <c r="C3044" s="125">
        <f t="shared" si="196"/>
        <v>3.4602301234427202E-2</v>
      </c>
      <c r="D3044" s="128">
        <f t="shared" si="197"/>
        <v>34602.301234427199</v>
      </c>
      <c r="E3044" s="128" t="e">
        <f t="shared" ca="1" si="198"/>
        <v>#DIV/0!</v>
      </c>
      <c r="F3044" s="124"/>
      <c r="G3044" s="128"/>
      <c r="H3044" s="128"/>
      <c r="I3044" s="124"/>
      <c r="J3044" s="125"/>
      <c r="K3044" s="128"/>
    </row>
    <row r="3045" spans="1:11" x14ac:dyDescent="0.3">
      <c r="A3045" s="73">
        <v>39426</v>
      </c>
      <c r="B3045" s="130">
        <v>1515.959961</v>
      </c>
      <c r="C3045" s="125">
        <f t="shared" si="196"/>
        <v>7.7272915564669864E-2</v>
      </c>
      <c r="D3045" s="128">
        <f t="shared" si="197"/>
        <v>77272.915564669864</v>
      </c>
      <c r="E3045" s="128" t="e">
        <f t="shared" ca="1" si="198"/>
        <v>#DIV/0!</v>
      </c>
      <c r="F3045" s="124"/>
      <c r="G3045" s="128"/>
      <c r="H3045" s="128"/>
      <c r="I3045" s="124"/>
      <c r="J3045" s="125"/>
      <c r="K3045" s="128"/>
    </row>
    <row r="3046" spans="1:11" x14ac:dyDescent="0.3">
      <c r="A3046" s="73">
        <v>39423</v>
      </c>
      <c r="B3046" s="130">
        <v>1504.660034</v>
      </c>
      <c r="C3046" s="125">
        <f t="shared" si="196"/>
        <v>4.4395144843035972E-2</v>
      </c>
      <c r="D3046" s="128">
        <f t="shared" si="197"/>
        <v>44395.144843035974</v>
      </c>
      <c r="E3046" s="128" t="e">
        <f t="shared" ca="1" si="198"/>
        <v>#DIV/0!</v>
      </c>
      <c r="F3046" s="124"/>
      <c r="G3046" s="128"/>
      <c r="H3046" s="128"/>
      <c r="I3046" s="124"/>
      <c r="J3046" s="125"/>
      <c r="K3046" s="128"/>
    </row>
    <row r="3047" spans="1:11" x14ac:dyDescent="0.3">
      <c r="A3047" s="73">
        <v>39422</v>
      </c>
      <c r="B3047" s="130">
        <v>1507.339966</v>
      </c>
      <c r="C3047" s="125">
        <f t="shared" si="196"/>
        <v>6.392706277056881E-2</v>
      </c>
      <c r="D3047" s="128">
        <f t="shared" si="197"/>
        <v>63927.062770568809</v>
      </c>
      <c r="E3047" s="128" t="e">
        <f t="shared" ca="1" si="198"/>
        <v>#DIV/0!</v>
      </c>
      <c r="F3047" s="124"/>
      <c r="G3047" s="128"/>
      <c r="H3047" s="128"/>
      <c r="I3047" s="124"/>
      <c r="J3047" s="125"/>
      <c r="K3047" s="128"/>
    </row>
    <row r="3048" spans="1:11" x14ac:dyDescent="0.3">
      <c r="A3048" s="73">
        <v>39421</v>
      </c>
      <c r="B3048" s="130">
        <v>1485.01001</v>
      </c>
      <c r="C3048" s="125">
        <f t="shared" si="196"/>
        <v>3.147187646184757E-2</v>
      </c>
      <c r="D3048" s="128">
        <f t="shared" si="197"/>
        <v>31471.876461847569</v>
      </c>
      <c r="E3048" s="128" t="e">
        <f t="shared" ca="1" si="198"/>
        <v>#DIV/0!</v>
      </c>
      <c r="F3048" s="124"/>
      <c r="G3048" s="128"/>
      <c r="H3048" s="128"/>
      <c r="I3048" s="124"/>
      <c r="J3048" s="125"/>
      <c r="K3048" s="128"/>
    </row>
    <row r="3049" spans="1:11" x14ac:dyDescent="0.3">
      <c r="A3049" s="73">
        <v>39420</v>
      </c>
      <c r="B3049" s="130">
        <v>1462.790039</v>
      </c>
      <c r="C3049" s="125">
        <f t="shared" si="196"/>
        <v>2.059627187346047E-2</v>
      </c>
      <c r="D3049" s="128">
        <f t="shared" si="197"/>
        <v>20596.271873460471</v>
      </c>
      <c r="E3049" s="128" t="e">
        <f t="shared" ca="1" si="198"/>
        <v>#DIV/0!</v>
      </c>
      <c r="F3049" s="124"/>
      <c r="G3049" s="128"/>
      <c r="H3049" s="128"/>
      <c r="I3049" s="124"/>
      <c r="J3049" s="125"/>
      <c r="K3049" s="128"/>
    </row>
    <row r="3050" spans="1:11" x14ac:dyDescent="0.3">
      <c r="A3050" s="73">
        <v>39419</v>
      </c>
      <c r="B3050" s="130">
        <v>1472.420044</v>
      </c>
      <c r="C3050" s="125">
        <f t="shared" si="196"/>
        <v>9.377993401003426E-3</v>
      </c>
      <c r="D3050" s="128">
        <f t="shared" si="197"/>
        <v>9377.9934010034267</v>
      </c>
      <c r="E3050" s="128" t="e">
        <f t="shared" ca="1" si="198"/>
        <v>#DIV/0!</v>
      </c>
      <c r="F3050" s="124"/>
      <c r="G3050" s="128"/>
      <c r="H3050" s="128"/>
      <c r="I3050" s="124"/>
      <c r="J3050" s="125"/>
      <c r="K3050" s="128"/>
    </row>
    <row r="3051" spans="1:11" x14ac:dyDescent="0.3">
      <c r="A3051" s="73">
        <v>39416</v>
      </c>
      <c r="B3051" s="130">
        <v>1481.1400149999999</v>
      </c>
      <c r="C3051" s="125">
        <f t="shared" si="196"/>
        <v>2.0666361509152908E-2</v>
      </c>
      <c r="D3051" s="128">
        <f t="shared" si="197"/>
        <v>20666.36150915291</v>
      </c>
      <c r="E3051" s="128" t="e">
        <f t="shared" ca="1" si="198"/>
        <v>#DIV/0!</v>
      </c>
      <c r="F3051" s="124"/>
      <c r="G3051" s="128"/>
      <c r="H3051" s="128"/>
      <c r="I3051" s="124"/>
      <c r="J3051" s="125"/>
      <c r="K3051" s="128"/>
    </row>
    <row r="3052" spans="1:11" x14ac:dyDescent="0.3">
      <c r="A3052" s="73">
        <v>39415</v>
      </c>
      <c r="B3052" s="130">
        <v>1469.719971</v>
      </c>
      <c r="C3052" s="125">
        <f t="shared" si="196"/>
        <v>-5.8479309233838705E-4</v>
      </c>
      <c r="D3052" s="128">
        <f t="shared" si="197"/>
        <v>-584.79309233838705</v>
      </c>
      <c r="E3052" s="128" t="e">
        <f t="shared" ca="1" si="198"/>
        <v>#DIV/0!</v>
      </c>
      <c r="F3052" s="124"/>
      <c r="G3052" s="128"/>
      <c r="H3052" s="128"/>
      <c r="I3052" s="124"/>
      <c r="J3052" s="125"/>
      <c r="K3052" s="128"/>
    </row>
    <row r="3053" spans="1:11" x14ac:dyDescent="0.3">
      <c r="A3053" s="73">
        <v>39414</v>
      </c>
      <c r="B3053" s="130">
        <v>1469.0200199999999</v>
      </c>
      <c r="C3053" s="125">
        <f t="shared" si="196"/>
        <v>-8.1226350237945111E-3</v>
      </c>
      <c r="D3053" s="128">
        <f t="shared" si="197"/>
        <v>-8122.6350237945107</v>
      </c>
      <c r="E3053" s="128" t="e">
        <f t="shared" ca="1" si="198"/>
        <v>#DIV/0!</v>
      </c>
      <c r="F3053" s="124"/>
      <c r="G3053" s="128"/>
      <c r="H3053" s="128"/>
      <c r="I3053" s="124"/>
      <c r="J3053" s="125"/>
      <c r="K3053" s="128"/>
    </row>
    <row r="3054" spans="1:11" x14ac:dyDescent="0.3">
      <c r="A3054" s="73">
        <v>39413</v>
      </c>
      <c r="B3054" s="130">
        <v>1428.2299800000001</v>
      </c>
      <c r="C3054" s="125">
        <f t="shared" si="196"/>
        <v>-7.6085504170000373E-3</v>
      </c>
      <c r="D3054" s="128">
        <f t="shared" si="197"/>
        <v>-7608.5504170000377</v>
      </c>
      <c r="E3054" s="128" t="e">
        <f t="shared" ca="1" si="198"/>
        <v>#DIV/0!</v>
      </c>
      <c r="F3054" s="124"/>
      <c r="G3054" s="128"/>
      <c r="H3054" s="128"/>
      <c r="I3054" s="124"/>
      <c r="J3054" s="125"/>
      <c r="K3054" s="128"/>
    </row>
    <row r="3055" spans="1:11" x14ac:dyDescent="0.3">
      <c r="A3055" s="73">
        <v>39412</v>
      </c>
      <c r="B3055" s="130">
        <v>1407.219971</v>
      </c>
      <c r="C3055" s="125">
        <f t="shared" si="196"/>
        <v>-3.1973571965814851E-2</v>
      </c>
      <c r="D3055" s="128">
        <f t="shared" si="197"/>
        <v>-31973.571965814852</v>
      </c>
      <c r="E3055" s="128" t="e">
        <f t="shared" ca="1" si="198"/>
        <v>#DIV/0!</v>
      </c>
      <c r="F3055" s="124"/>
      <c r="G3055" s="128"/>
      <c r="H3055" s="128"/>
      <c r="I3055" s="124"/>
      <c r="J3055" s="125"/>
      <c r="K3055" s="128"/>
    </row>
    <row r="3056" spans="1:11" x14ac:dyDescent="0.3">
      <c r="A3056" s="73">
        <v>39409</v>
      </c>
      <c r="B3056" s="130">
        <v>1440.6999510000001</v>
      </c>
      <c r="C3056" s="125">
        <f t="shared" si="196"/>
        <v>-2.3101953889732463E-2</v>
      </c>
      <c r="D3056" s="128">
        <f t="shared" si="197"/>
        <v>-23101.953889732464</v>
      </c>
      <c r="E3056" s="128" t="e">
        <f t="shared" ca="1" si="198"/>
        <v>#DIV/0!</v>
      </c>
      <c r="F3056" s="124"/>
      <c r="G3056" s="128"/>
      <c r="H3056" s="128"/>
      <c r="I3056" s="124"/>
      <c r="J3056" s="125"/>
      <c r="K3056" s="128"/>
    </row>
    <row r="3057" spans="1:11" x14ac:dyDescent="0.3">
      <c r="A3057" s="73">
        <v>39407</v>
      </c>
      <c r="B3057" s="130">
        <v>1416.7700199999999</v>
      </c>
      <c r="C3057" s="125">
        <f t="shared" si="196"/>
        <v>-3.9881524511329314E-2</v>
      </c>
      <c r="D3057" s="128">
        <f t="shared" si="197"/>
        <v>-39881.524511329313</v>
      </c>
      <c r="E3057" s="128" t="e">
        <f t="shared" ca="1" si="198"/>
        <v>#DIV/0!</v>
      </c>
      <c r="F3057" s="124"/>
      <c r="G3057" s="128"/>
      <c r="H3057" s="128"/>
      <c r="I3057" s="124"/>
      <c r="J3057" s="125"/>
      <c r="K3057" s="128"/>
    </row>
    <row r="3058" spans="1:11" x14ac:dyDescent="0.3">
      <c r="A3058" s="73">
        <v>39406</v>
      </c>
      <c r="B3058" s="130">
        <v>1439.6999510000001</v>
      </c>
      <c r="C3058" s="125">
        <f t="shared" si="196"/>
        <v>-5.2997209666740597E-2</v>
      </c>
      <c r="D3058" s="128">
        <f t="shared" si="197"/>
        <v>-52997.2096667406</v>
      </c>
      <c r="E3058" s="128" t="e">
        <f t="shared" ca="1" si="198"/>
        <v>#DIV/0!</v>
      </c>
      <c r="F3058" s="124"/>
      <c r="G3058" s="128"/>
      <c r="H3058" s="128"/>
      <c r="I3058" s="124"/>
      <c r="J3058" s="125"/>
      <c r="K3058" s="128"/>
    </row>
    <row r="3059" spans="1:11" x14ac:dyDescent="0.3">
      <c r="A3059" s="73">
        <v>39405</v>
      </c>
      <c r="B3059" s="130">
        <v>1433.2700199999999</v>
      </c>
      <c r="C3059" s="125">
        <f t="shared" si="196"/>
        <v>-4.5866993736962014E-2</v>
      </c>
      <c r="D3059" s="128">
        <f t="shared" si="197"/>
        <v>-45866.993736962017</v>
      </c>
      <c r="E3059" s="128" t="e">
        <f t="shared" ca="1" si="198"/>
        <v>#DIV/0!</v>
      </c>
      <c r="F3059" s="124"/>
      <c r="G3059" s="128"/>
      <c r="H3059" s="128"/>
      <c r="I3059" s="124"/>
      <c r="J3059" s="125"/>
      <c r="K3059" s="128"/>
    </row>
    <row r="3060" spans="1:11" x14ac:dyDescent="0.3">
      <c r="A3060" s="73">
        <v>39402</v>
      </c>
      <c r="B3060" s="130">
        <v>1458.73999</v>
      </c>
      <c r="C3060" s="125">
        <f t="shared" si="196"/>
        <v>-3.3723070374355846E-2</v>
      </c>
      <c r="D3060" s="128">
        <f t="shared" si="197"/>
        <v>-33723.070374355848</v>
      </c>
      <c r="E3060" s="128" t="e">
        <f t="shared" ca="1" si="198"/>
        <v>#DIV/0!</v>
      </c>
      <c r="F3060" s="124"/>
      <c r="G3060" s="128"/>
      <c r="H3060" s="128"/>
      <c r="I3060" s="124"/>
      <c r="J3060" s="125"/>
      <c r="K3060" s="128"/>
    </row>
    <row r="3061" spans="1:11" x14ac:dyDescent="0.3">
      <c r="A3061" s="73">
        <v>39401</v>
      </c>
      <c r="B3061" s="130">
        <v>1451.150024</v>
      </c>
      <c r="C3061" s="125">
        <f t="shared" si="196"/>
        <v>-3.7979581051149069E-2</v>
      </c>
      <c r="D3061" s="128">
        <f t="shared" si="197"/>
        <v>-37979.581051149071</v>
      </c>
      <c r="E3061" s="128" t="e">
        <f t="shared" ca="1" si="198"/>
        <v>#DIV/0!</v>
      </c>
      <c r="F3061" s="124"/>
      <c r="G3061" s="128"/>
      <c r="H3061" s="128"/>
      <c r="I3061" s="124"/>
      <c r="J3061" s="125"/>
      <c r="K3061" s="128"/>
    </row>
    <row r="3062" spans="1:11" x14ac:dyDescent="0.3">
      <c r="A3062" s="73">
        <v>39400</v>
      </c>
      <c r="B3062" s="130">
        <v>1470.579956</v>
      </c>
      <c r="C3062" s="125">
        <f t="shared" si="196"/>
        <v>-5.0859084760165096E-2</v>
      </c>
      <c r="D3062" s="128">
        <f t="shared" si="197"/>
        <v>-50859.084760165097</v>
      </c>
      <c r="E3062" s="128" t="e">
        <f t="shared" ca="1" si="198"/>
        <v>#DIV/0!</v>
      </c>
      <c r="F3062" s="124"/>
      <c r="G3062" s="128"/>
      <c r="H3062" s="128"/>
      <c r="I3062" s="124"/>
      <c r="J3062" s="125"/>
      <c r="K3062" s="128"/>
    </row>
    <row r="3063" spans="1:11" x14ac:dyDescent="0.3">
      <c r="A3063" s="73">
        <v>39399</v>
      </c>
      <c r="B3063" s="130">
        <v>1481.0500489999999</v>
      </c>
      <c r="C3063" s="125">
        <f t="shared" si="196"/>
        <v>-3.2638352436436424E-2</v>
      </c>
      <c r="D3063" s="128">
        <f t="shared" si="197"/>
        <v>-32638.352436436424</v>
      </c>
      <c r="E3063" s="128" t="e">
        <f t="shared" ca="1" si="198"/>
        <v>#DIV/0!</v>
      </c>
      <c r="F3063" s="124"/>
      <c r="G3063" s="128"/>
      <c r="H3063" s="128"/>
      <c r="I3063" s="124"/>
      <c r="J3063" s="125"/>
      <c r="K3063" s="128"/>
    </row>
    <row r="3064" spans="1:11" x14ac:dyDescent="0.3">
      <c r="A3064" s="73">
        <v>39398</v>
      </c>
      <c r="B3064" s="130">
        <v>1439.1800539999999</v>
      </c>
      <c r="C3064" s="125">
        <f t="shared" si="196"/>
        <v>-6.6061809576526853E-2</v>
      </c>
      <c r="D3064" s="128">
        <f t="shared" si="197"/>
        <v>-66061.809576526852</v>
      </c>
      <c r="E3064" s="128" t="e">
        <f t="shared" ca="1" si="198"/>
        <v>#DIV/0!</v>
      </c>
      <c r="F3064" s="124"/>
      <c r="G3064" s="128"/>
      <c r="H3064" s="128"/>
      <c r="I3064" s="124"/>
      <c r="J3064" s="125"/>
      <c r="K3064" s="128"/>
    </row>
    <row r="3065" spans="1:11" x14ac:dyDescent="0.3">
      <c r="A3065" s="73">
        <v>39395</v>
      </c>
      <c r="B3065" s="130">
        <v>1453.6999510000001</v>
      </c>
      <c r="C3065" s="125">
        <f t="shared" si="196"/>
        <v>-5.3136936883844466E-2</v>
      </c>
      <c r="D3065" s="128">
        <f t="shared" si="197"/>
        <v>-53136.936883844464</v>
      </c>
      <c r="E3065" s="128" t="e">
        <f t="shared" ca="1" si="198"/>
        <v>#DIV/0!</v>
      </c>
      <c r="F3065" s="124"/>
      <c r="G3065" s="128"/>
      <c r="H3065" s="128"/>
      <c r="I3065" s="124"/>
      <c r="J3065" s="125"/>
      <c r="K3065" s="128"/>
    </row>
    <row r="3066" spans="1:11" x14ac:dyDescent="0.3">
      <c r="A3066" s="73">
        <v>39394</v>
      </c>
      <c r="B3066" s="130">
        <v>1474.7700199999999</v>
      </c>
      <c r="C3066" s="125">
        <f t="shared" si="196"/>
        <v>-2.6168781941329433E-2</v>
      </c>
      <c r="D3066" s="128">
        <f t="shared" si="197"/>
        <v>-26168.781941329435</v>
      </c>
      <c r="E3066" s="128" t="e">
        <f t="shared" ca="1" si="198"/>
        <v>#DIV/0!</v>
      </c>
      <c r="F3066" s="124"/>
      <c r="G3066" s="128"/>
      <c r="H3066" s="128"/>
      <c r="I3066" s="124"/>
      <c r="J3066" s="125"/>
      <c r="K3066" s="128"/>
    </row>
    <row r="3067" spans="1:11" x14ac:dyDescent="0.3">
      <c r="A3067" s="73">
        <v>39393</v>
      </c>
      <c r="B3067" s="130">
        <v>1475.619995</v>
      </c>
      <c r="C3067" s="125">
        <f t="shared" si="196"/>
        <v>-2.6558837023514914E-2</v>
      </c>
      <c r="D3067" s="128">
        <f t="shared" si="197"/>
        <v>-26558.837023514912</v>
      </c>
      <c r="E3067" s="128" t="e">
        <f t="shared" ca="1" si="198"/>
        <v>#DIV/0!</v>
      </c>
      <c r="F3067" s="124"/>
      <c r="G3067" s="128"/>
      <c r="H3067" s="128"/>
      <c r="I3067" s="124"/>
      <c r="J3067" s="125"/>
      <c r="K3067" s="128"/>
    </row>
    <row r="3068" spans="1:11" x14ac:dyDescent="0.3">
      <c r="A3068" s="73">
        <v>39392</v>
      </c>
      <c r="B3068" s="130">
        <v>1520.2700199999999</v>
      </c>
      <c r="C3068" s="125">
        <f t="shared" si="196"/>
        <v>4.4752467127029405E-4</v>
      </c>
      <c r="D3068" s="128">
        <f t="shared" si="197"/>
        <v>447.52467127029405</v>
      </c>
      <c r="E3068" s="128" t="e">
        <f t="shared" ca="1" si="198"/>
        <v>#DIV/0!</v>
      </c>
      <c r="F3068" s="124"/>
      <c r="G3068" s="128"/>
      <c r="H3068" s="128"/>
      <c r="I3068" s="124"/>
      <c r="J3068" s="125"/>
      <c r="K3068" s="128"/>
    </row>
    <row r="3069" spans="1:11" x14ac:dyDescent="0.3">
      <c r="A3069" s="73">
        <v>39391</v>
      </c>
      <c r="B3069" s="130">
        <v>1502.170044</v>
      </c>
      <c r="C3069" s="125">
        <f t="shared" si="196"/>
        <v>-2.7616207082853395E-3</v>
      </c>
      <c r="D3069" s="128">
        <f t="shared" si="197"/>
        <v>-2761.6207082853393</v>
      </c>
      <c r="E3069" s="128" t="e">
        <f t="shared" ca="1" si="198"/>
        <v>#DIV/0!</v>
      </c>
      <c r="F3069" s="124"/>
      <c r="G3069" s="128"/>
      <c r="H3069" s="128"/>
      <c r="I3069" s="124"/>
      <c r="J3069" s="125"/>
      <c r="K3069" s="128"/>
    </row>
    <row r="3070" spans="1:11" x14ac:dyDescent="0.3">
      <c r="A3070" s="73">
        <v>39388</v>
      </c>
      <c r="B3070" s="130">
        <v>1509.650024</v>
      </c>
      <c r="C3070" s="125">
        <f t="shared" si="196"/>
        <v>6.0108214349612332E-3</v>
      </c>
      <c r="D3070" s="128">
        <f t="shared" si="197"/>
        <v>6010.8214349612335</v>
      </c>
      <c r="E3070" s="128" t="e">
        <f t="shared" ca="1" si="198"/>
        <v>#DIV/0!</v>
      </c>
      <c r="F3070" s="124"/>
      <c r="G3070" s="128"/>
      <c r="H3070" s="128"/>
      <c r="I3070" s="124"/>
      <c r="J3070" s="125"/>
      <c r="K3070" s="128"/>
    </row>
    <row r="3071" spans="1:11" x14ac:dyDescent="0.3">
      <c r="A3071" s="73">
        <v>39387</v>
      </c>
      <c r="B3071" s="130">
        <v>1508.4399410000001</v>
      </c>
      <c r="C3071" s="125">
        <f t="shared" si="196"/>
        <v>-2.0544397631261702E-2</v>
      </c>
      <c r="D3071" s="128">
        <f t="shared" si="197"/>
        <v>-20544.397631261701</v>
      </c>
      <c r="E3071" s="128" t="e">
        <f t="shared" ca="1" si="198"/>
        <v>#DIV/0!</v>
      </c>
      <c r="F3071" s="124"/>
      <c r="G3071" s="128"/>
      <c r="H3071" s="128"/>
      <c r="I3071" s="124"/>
      <c r="J3071" s="125"/>
      <c r="K3071" s="128"/>
    </row>
    <row r="3072" spans="1:11" x14ac:dyDescent="0.3">
      <c r="A3072" s="73">
        <v>39386</v>
      </c>
      <c r="B3072" s="130">
        <v>1549.380005</v>
      </c>
      <c r="C3072" s="125">
        <f t="shared" si="196"/>
        <v>5.2814714468965018E-3</v>
      </c>
      <c r="D3072" s="128">
        <f t="shared" si="197"/>
        <v>5281.4714468965021</v>
      </c>
      <c r="E3072" s="128" t="e">
        <f t="shared" ca="1" si="198"/>
        <v>#DIV/0!</v>
      </c>
      <c r="F3072" s="124"/>
      <c r="G3072" s="128"/>
      <c r="H3072" s="128"/>
      <c r="I3072" s="124"/>
      <c r="J3072" s="125"/>
      <c r="K3072" s="128"/>
    </row>
    <row r="3073" spans="1:11" x14ac:dyDescent="0.3">
      <c r="A3073" s="73">
        <v>39385</v>
      </c>
      <c r="B3073" s="130">
        <v>1531.0200199999999</v>
      </c>
      <c r="C3073" s="125">
        <f t="shared" si="196"/>
        <v>-4.8812885406477324E-3</v>
      </c>
      <c r="D3073" s="128">
        <f t="shared" si="197"/>
        <v>-4881.2885406477326</v>
      </c>
      <c r="E3073" s="128" t="e">
        <f t="shared" ca="1" si="198"/>
        <v>#DIV/0!</v>
      </c>
      <c r="F3073" s="124"/>
      <c r="G3073" s="128"/>
      <c r="H3073" s="128"/>
      <c r="I3073" s="124"/>
      <c r="J3073" s="125"/>
      <c r="K3073" s="128"/>
    </row>
    <row r="3074" spans="1:11" x14ac:dyDescent="0.3">
      <c r="A3074" s="73">
        <v>39384</v>
      </c>
      <c r="B3074" s="130">
        <v>1540.9799800000001</v>
      </c>
      <c r="C3074" s="125">
        <f t="shared" si="196"/>
        <v>-4.9912386403253572E-3</v>
      </c>
      <c r="D3074" s="128">
        <f t="shared" si="197"/>
        <v>-4991.2386403253577</v>
      </c>
      <c r="E3074" s="128" t="e">
        <f t="shared" ca="1" si="198"/>
        <v>#DIV/0!</v>
      </c>
      <c r="F3074" s="124"/>
      <c r="G3074" s="128"/>
      <c r="H3074" s="128"/>
      <c r="I3074" s="124"/>
      <c r="J3074" s="125"/>
      <c r="K3074" s="128"/>
    </row>
    <row r="3075" spans="1:11" x14ac:dyDescent="0.3">
      <c r="A3075" s="73">
        <v>39381</v>
      </c>
      <c r="B3075" s="130">
        <v>1535.280029</v>
      </c>
      <c r="C3075" s="125">
        <f t="shared" si="196"/>
        <v>-1.6980419495427945E-2</v>
      </c>
      <c r="D3075" s="128">
        <f t="shared" si="197"/>
        <v>-16980.419495427945</v>
      </c>
      <c r="E3075" s="128" t="e">
        <f t="shared" ca="1" si="198"/>
        <v>#DIV/0!</v>
      </c>
      <c r="F3075" s="124"/>
      <c r="G3075" s="128"/>
      <c r="H3075" s="128"/>
      <c r="I3075" s="124"/>
      <c r="J3075" s="125"/>
      <c r="K3075" s="128"/>
    </row>
    <row r="3076" spans="1:11" x14ac:dyDescent="0.3">
      <c r="A3076" s="73">
        <v>39380</v>
      </c>
      <c r="B3076" s="130">
        <v>1514.400024</v>
      </c>
      <c r="C3076" s="125">
        <f t="shared" si="196"/>
        <v>-2.573967558420942E-2</v>
      </c>
      <c r="D3076" s="128">
        <f t="shared" si="197"/>
        <v>-25739.675584209421</v>
      </c>
      <c r="E3076" s="128" t="e">
        <f t="shared" ca="1" si="198"/>
        <v>#DIV/0!</v>
      </c>
      <c r="F3076" s="124"/>
      <c r="G3076" s="128"/>
      <c r="H3076" s="128"/>
      <c r="I3076" s="124"/>
      <c r="J3076" s="125"/>
      <c r="K3076" s="128"/>
    </row>
    <row r="3077" spans="1:11" x14ac:dyDescent="0.3">
      <c r="A3077" s="73">
        <v>39379</v>
      </c>
      <c r="B3077" s="130">
        <v>1515.880005</v>
      </c>
      <c r="C3077" s="125">
        <f t="shared" si="196"/>
        <v>-2.9818151301929885E-2</v>
      </c>
      <c r="D3077" s="128">
        <f t="shared" si="197"/>
        <v>-29818.151301929884</v>
      </c>
      <c r="E3077" s="128" t="e">
        <f t="shared" ca="1" si="198"/>
        <v>#DIV/0!</v>
      </c>
      <c r="F3077" s="124"/>
      <c r="G3077" s="128"/>
      <c r="H3077" s="128"/>
      <c r="I3077" s="124"/>
      <c r="J3077" s="125"/>
      <c r="K3077" s="128"/>
    </row>
    <row r="3078" spans="1:11" x14ac:dyDescent="0.3">
      <c r="A3078" s="73">
        <v>39378</v>
      </c>
      <c r="B3078" s="130">
        <v>1519.589966</v>
      </c>
      <c r="C3078" s="125">
        <f t="shared" si="196"/>
        <v>-2.9109067694075619E-2</v>
      </c>
      <c r="D3078" s="128">
        <f t="shared" si="197"/>
        <v>-29109.06769407562</v>
      </c>
      <c r="E3078" s="128" t="e">
        <f t="shared" ca="1" si="198"/>
        <v>#DIV/0!</v>
      </c>
      <c r="F3078" s="124"/>
      <c r="G3078" s="128"/>
      <c r="H3078" s="128"/>
      <c r="I3078" s="124"/>
      <c r="J3078" s="125"/>
      <c r="K3078" s="128"/>
    </row>
    <row r="3079" spans="1:11" x14ac:dyDescent="0.3">
      <c r="A3079" s="73">
        <v>39377</v>
      </c>
      <c r="B3079" s="130">
        <v>1506.329956</v>
      </c>
      <c r="C3079" s="125">
        <f t="shared" si="196"/>
        <v>-2.9789126042279013E-2</v>
      </c>
      <c r="D3079" s="128">
        <f t="shared" si="197"/>
        <v>-29789.126042279011</v>
      </c>
      <c r="E3079" s="128" t="e">
        <f t="shared" ca="1" si="198"/>
        <v>#DIV/0!</v>
      </c>
      <c r="F3079" s="124"/>
      <c r="G3079" s="128"/>
      <c r="H3079" s="128"/>
      <c r="I3079" s="124"/>
      <c r="J3079" s="125"/>
      <c r="K3079" s="128"/>
    </row>
    <row r="3080" spans="1:11" x14ac:dyDescent="0.3">
      <c r="A3080" s="73">
        <v>39374</v>
      </c>
      <c r="B3080" s="130">
        <v>1500.630005</v>
      </c>
      <c r="C3080" s="125">
        <f t="shared" ref="C3080:C3143" si="200">B3080/B3090-1</f>
        <v>-3.6569291176340335E-2</v>
      </c>
      <c r="D3080" s="128">
        <f t="shared" ref="D3080:D3143" si="201">C3080*$B$5</f>
        <v>-36569.291176340332</v>
      </c>
      <c r="E3080" s="128" t="e">
        <f t="shared" ref="E3080:E3143" ca="1" si="202">ABS(_xlfn.PERCENTILE.INC(OFFSET(D3080,0,0,Window),1-VaRLevel))</f>
        <v>#DIV/0!</v>
      </c>
      <c r="F3080" s="124"/>
      <c r="G3080" s="128"/>
      <c r="H3080" s="128"/>
      <c r="I3080" s="124"/>
      <c r="J3080" s="125"/>
      <c r="K3080" s="128"/>
    </row>
    <row r="3081" spans="1:11" x14ac:dyDescent="0.3">
      <c r="A3081" s="73">
        <v>39373</v>
      </c>
      <c r="B3081" s="130">
        <v>1540.079956</v>
      </c>
      <c r="C3081" s="125">
        <f t="shared" si="200"/>
        <v>-1.7889152866292779E-3</v>
      </c>
      <c r="D3081" s="128">
        <f t="shared" si="201"/>
        <v>-1788.9152866292779</v>
      </c>
      <c r="E3081" s="128" t="e">
        <f t="shared" ca="1" si="202"/>
        <v>#DIV/0!</v>
      </c>
      <c r="F3081" s="124"/>
      <c r="G3081" s="128"/>
      <c r="H3081" s="128"/>
      <c r="I3081" s="124"/>
      <c r="J3081" s="125"/>
      <c r="K3081" s="128"/>
    </row>
    <row r="3082" spans="1:11" x14ac:dyDescent="0.3">
      <c r="A3082" s="73">
        <v>39372</v>
      </c>
      <c r="B3082" s="130">
        <v>1541.23999</v>
      </c>
      <c r="C3082" s="125">
        <f t="shared" si="200"/>
        <v>1.0717295100894919E-3</v>
      </c>
      <c r="D3082" s="128">
        <f t="shared" si="201"/>
        <v>1071.7295100894919</v>
      </c>
      <c r="E3082" s="128" t="e">
        <f t="shared" ca="1" si="202"/>
        <v>#DIV/0!</v>
      </c>
      <c r="F3082" s="124"/>
      <c r="G3082" s="128"/>
      <c r="H3082" s="128"/>
      <c r="I3082" s="124"/>
      <c r="J3082" s="125"/>
      <c r="K3082" s="128"/>
    </row>
    <row r="3083" spans="1:11" x14ac:dyDescent="0.3">
      <c r="A3083" s="73">
        <v>39371</v>
      </c>
      <c r="B3083" s="130">
        <v>1538.530029</v>
      </c>
      <c r="C3083" s="125">
        <f t="shared" si="200"/>
        <v>-5.2371775885726723E-3</v>
      </c>
      <c r="D3083" s="128">
        <f t="shared" si="201"/>
        <v>-5237.177588572672</v>
      </c>
      <c r="E3083" s="128" t="e">
        <f t="shared" ca="1" si="202"/>
        <v>#DIV/0!</v>
      </c>
      <c r="F3083" s="124"/>
      <c r="G3083" s="128"/>
      <c r="H3083" s="128"/>
      <c r="I3083" s="124"/>
      <c r="J3083" s="125"/>
      <c r="K3083" s="128"/>
    </row>
    <row r="3084" spans="1:11" x14ac:dyDescent="0.3">
      <c r="A3084" s="73">
        <v>39370</v>
      </c>
      <c r="B3084" s="130">
        <v>1548.709961</v>
      </c>
      <c r="C3084" s="125">
        <f t="shared" si="200"/>
        <v>1.0794303688994589E-3</v>
      </c>
      <c r="D3084" s="128">
        <f t="shared" si="201"/>
        <v>1079.4303688994589</v>
      </c>
      <c r="E3084" s="128" t="e">
        <f t="shared" ca="1" si="202"/>
        <v>#DIV/0!</v>
      </c>
      <c r="F3084" s="124"/>
      <c r="G3084" s="128"/>
      <c r="H3084" s="128"/>
      <c r="I3084" s="124"/>
      <c r="J3084" s="125"/>
      <c r="K3084" s="128"/>
    </row>
    <row r="3085" spans="1:11" x14ac:dyDescent="0.3">
      <c r="A3085" s="73">
        <v>39367</v>
      </c>
      <c r="B3085" s="130">
        <v>1561.8000489999999</v>
      </c>
      <c r="C3085" s="125">
        <f t="shared" si="200"/>
        <v>2.2957294252497151E-2</v>
      </c>
      <c r="D3085" s="128">
        <f t="shared" si="201"/>
        <v>22957.294252497151</v>
      </c>
      <c r="E3085" s="128" t="e">
        <f t="shared" ca="1" si="202"/>
        <v>#DIV/0!</v>
      </c>
      <c r="F3085" s="124"/>
      <c r="G3085" s="128"/>
      <c r="H3085" s="128"/>
      <c r="I3085" s="124"/>
      <c r="J3085" s="125"/>
      <c r="K3085" s="128"/>
    </row>
    <row r="3086" spans="1:11" x14ac:dyDescent="0.3">
      <c r="A3086" s="73">
        <v>39366</v>
      </c>
      <c r="B3086" s="130">
        <v>1554.410034</v>
      </c>
      <c r="C3086" s="125">
        <f t="shared" si="200"/>
        <v>1.5038742131153748E-2</v>
      </c>
      <c r="D3086" s="128">
        <f t="shared" si="201"/>
        <v>15038.742131153749</v>
      </c>
      <c r="E3086" s="128" t="e">
        <f t="shared" ca="1" si="202"/>
        <v>#DIV/0!</v>
      </c>
      <c r="F3086" s="124"/>
      <c r="G3086" s="128"/>
      <c r="H3086" s="128"/>
      <c r="I3086" s="124"/>
      <c r="J3086" s="125"/>
      <c r="K3086" s="128"/>
    </row>
    <row r="3087" spans="1:11" x14ac:dyDescent="0.3">
      <c r="A3087" s="73">
        <v>39365</v>
      </c>
      <c r="B3087" s="130">
        <v>1562.469971</v>
      </c>
      <c r="C3087" s="125">
        <f t="shared" si="200"/>
        <v>2.4288344148701846E-2</v>
      </c>
      <c r="D3087" s="128">
        <f t="shared" si="201"/>
        <v>24288.344148701846</v>
      </c>
      <c r="E3087" s="128" t="e">
        <f t="shared" ca="1" si="202"/>
        <v>#DIV/0!</v>
      </c>
      <c r="F3087" s="124"/>
      <c r="G3087" s="128"/>
      <c r="H3087" s="128"/>
      <c r="I3087" s="124"/>
      <c r="J3087" s="125"/>
      <c r="K3087" s="128"/>
    </row>
    <row r="3088" spans="1:11" x14ac:dyDescent="0.3">
      <c r="A3088" s="73">
        <v>39364</v>
      </c>
      <c r="B3088" s="130">
        <v>1565.150024</v>
      </c>
      <c r="C3088" s="125">
        <f t="shared" si="200"/>
        <v>3.1597514010784922E-2</v>
      </c>
      <c r="D3088" s="128">
        <f t="shared" si="201"/>
        <v>31597.514010784922</v>
      </c>
      <c r="E3088" s="128" t="e">
        <f t="shared" ca="1" si="202"/>
        <v>#DIV/0!</v>
      </c>
      <c r="F3088" s="124"/>
      <c r="G3088" s="128"/>
      <c r="H3088" s="128"/>
      <c r="I3088" s="124"/>
      <c r="J3088" s="125"/>
      <c r="K3088" s="128"/>
    </row>
    <row r="3089" spans="1:11" x14ac:dyDescent="0.3">
      <c r="A3089" s="73">
        <v>39363</v>
      </c>
      <c r="B3089" s="130">
        <v>1552.579956</v>
      </c>
      <c r="C3089" s="125">
        <f t="shared" si="200"/>
        <v>2.296190788825303E-2</v>
      </c>
      <c r="D3089" s="128">
        <f t="shared" si="201"/>
        <v>22961.90788825303</v>
      </c>
      <c r="E3089" s="128" t="e">
        <f t="shared" ca="1" si="202"/>
        <v>#DIV/0!</v>
      </c>
      <c r="F3089" s="124"/>
      <c r="G3089" s="128"/>
      <c r="H3089" s="128"/>
      <c r="I3089" s="124"/>
      <c r="J3089" s="125"/>
      <c r="K3089" s="128"/>
    </row>
    <row r="3090" spans="1:11" x14ac:dyDescent="0.3">
      <c r="A3090" s="73">
        <v>39360</v>
      </c>
      <c r="B3090" s="130">
        <v>1557.589966</v>
      </c>
      <c r="C3090" s="125">
        <f t="shared" si="200"/>
        <v>2.0868403080452236E-2</v>
      </c>
      <c r="D3090" s="128">
        <f t="shared" si="201"/>
        <v>20868.403080452237</v>
      </c>
      <c r="E3090" s="128" t="e">
        <f t="shared" ca="1" si="202"/>
        <v>#DIV/0!</v>
      </c>
      <c r="F3090" s="124"/>
      <c r="G3090" s="128"/>
      <c r="H3090" s="128"/>
      <c r="I3090" s="124"/>
      <c r="J3090" s="125"/>
      <c r="K3090" s="128"/>
    </row>
    <row r="3091" spans="1:11" x14ac:dyDescent="0.3">
      <c r="A3091" s="73">
        <v>39359</v>
      </c>
      <c r="B3091" s="130">
        <v>1542.839966</v>
      </c>
      <c r="C3091" s="125">
        <f t="shared" si="200"/>
        <v>1.5861706008230447E-2</v>
      </c>
      <c r="D3091" s="128">
        <f t="shared" si="201"/>
        <v>15861.706008230447</v>
      </c>
      <c r="E3091" s="128" t="e">
        <f t="shared" ca="1" si="202"/>
        <v>#DIV/0!</v>
      </c>
      <c r="F3091" s="124"/>
      <c r="G3091" s="128"/>
      <c r="H3091" s="128"/>
      <c r="I3091" s="124"/>
      <c r="J3091" s="125"/>
      <c r="K3091" s="128"/>
    </row>
    <row r="3092" spans="1:11" x14ac:dyDescent="0.3">
      <c r="A3092" s="73">
        <v>39358</v>
      </c>
      <c r="B3092" s="130">
        <v>1539.589966</v>
      </c>
      <c r="C3092" s="125">
        <f t="shared" si="200"/>
        <v>6.9062979795802004E-3</v>
      </c>
      <c r="D3092" s="128">
        <f t="shared" si="201"/>
        <v>6906.2979795802003</v>
      </c>
      <c r="E3092" s="128" t="e">
        <f t="shared" ca="1" si="202"/>
        <v>#DIV/0!</v>
      </c>
      <c r="F3092" s="124"/>
      <c r="G3092" s="128"/>
      <c r="H3092" s="128"/>
      <c r="I3092" s="124"/>
      <c r="J3092" s="125"/>
      <c r="K3092" s="128"/>
    </row>
    <row r="3093" spans="1:11" x14ac:dyDescent="0.3">
      <c r="A3093" s="73">
        <v>39357</v>
      </c>
      <c r="B3093" s="130">
        <v>1546.630005</v>
      </c>
      <c r="C3093" s="125">
        <f t="shared" si="200"/>
        <v>1.7667014625575073E-2</v>
      </c>
      <c r="D3093" s="128">
        <f t="shared" si="201"/>
        <v>17667.014625575073</v>
      </c>
      <c r="E3093" s="128" t="e">
        <f t="shared" ca="1" si="202"/>
        <v>#DIV/0!</v>
      </c>
      <c r="F3093" s="124"/>
      <c r="G3093" s="128"/>
      <c r="H3093" s="128"/>
      <c r="I3093" s="124"/>
      <c r="J3093" s="125"/>
      <c r="K3093" s="128"/>
    </row>
    <row r="3094" spans="1:11" x14ac:dyDescent="0.3">
      <c r="A3094" s="73">
        <v>39356</v>
      </c>
      <c r="B3094" s="130">
        <v>1547.040039</v>
      </c>
      <c r="C3094" s="125">
        <f t="shared" si="200"/>
        <v>4.7668718962483148E-2</v>
      </c>
      <c r="D3094" s="128">
        <f t="shared" si="201"/>
        <v>47668.718962483144</v>
      </c>
      <c r="E3094" s="128" t="e">
        <f t="shared" ca="1" si="202"/>
        <v>#DIV/0!</v>
      </c>
      <c r="F3094" s="124"/>
      <c r="G3094" s="128"/>
      <c r="H3094" s="128"/>
      <c r="I3094" s="124"/>
      <c r="J3094" s="125"/>
      <c r="K3094" s="128"/>
    </row>
    <row r="3095" spans="1:11" x14ac:dyDescent="0.3">
      <c r="A3095" s="73">
        <v>39353</v>
      </c>
      <c r="B3095" s="130">
        <v>1526.75</v>
      </c>
      <c r="C3095" s="125">
        <f t="shared" si="200"/>
        <v>2.863399023075619E-2</v>
      </c>
      <c r="D3095" s="128">
        <f t="shared" si="201"/>
        <v>28633.99023075619</v>
      </c>
      <c r="E3095" s="128" t="e">
        <f t="shared" ca="1" si="202"/>
        <v>#DIV/0!</v>
      </c>
      <c r="F3095" s="124"/>
      <c r="G3095" s="128"/>
      <c r="H3095" s="128"/>
      <c r="I3095" s="124"/>
      <c r="J3095" s="125"/>
      <c r="K3095" s="128"/>
    </row>
    <row r="3096" spans="1:11" x14ac:dyDescent="0.3">
      <c r="A3096" s="73">
        <v>39352</v>
      </c>
      <c r="B3096" s="130">
        <v>1531.380005</v>
      </c>
      <c r="C3096" s="125">
        <f t="shared" si="200"/>
        <v>3.19620307733679E-2</v>
      </c>
      <c r="D3096" s="128">
        <f t="shared" si="201"/>
        <v>31962.0307733679</v>
      </c>
      <c r="E3096" s="128" t="e">
        <f t="shared" ca="1" si="202"/>
        <v>#DIV/0!</v>
      </c>
      <c r="F3096" s="124"/>
      <c r="G3096" s="128"/>
      <c r="H3096" s="128"/>
      <c r="I3096" s="124"/>
      <c r="J3096" s="125"/>
      <c r="K3096" s="128"/>
    </row>
    <row r="3097" spans="1:11" x14ac:dyDescent="0.3">
      <c r="A3097" s="73">
        <v>39351</v>
      </c>
      <c r="B3097" s="130">
        <v>1525.420044</v>
      </c>
      <c r="C3097" s="125">
        <f t="shared" si="200"/>
        <v>3.6600602653350522E-2</v>
      </c>
      <c r="D3097" s="128">
        <f t="shared" si="201"/>
        <v>36600.602653350521</v>
      </c>
      <c r="E3097" s="128" t="e">
        <f t="shared" ca="1" si="202"/>
        <v>#DIV/0!</v>
      </c>
      <c r="F3097" s="124"/>
      <c r="G3097" s="128"/>
      <c r="H3097" s="128"/>
      <c r="I3097" s="124"/>
      <c r="J3097" s="125"/>
      <c r="K3097" s="128"/>
    </row>
    <row r="3098" spans="1:11" x14ac:dyDescent="0.3">
      <c r="A3098" s="73">
        <v>39350</v>
      </c>
      <c r="B3098" s="130">
        <v>1517.209961</v>
      </c>
      <c r="C3098" s="125">
        <f t="shared" si="200"/>
        <v>3.1070528043483314E-2</v>
      </c>
      <c r="D3098" s="128">
        <f t="shared" si="201"/>
        <v>31070.528043483315</v>
      </c>
      <c r="E3098" s="128" t="e">
        <f t="shared" ca="1" si="202"/>
        <v>#DIV/0!</v>
      </c>
      <c r="F3098" s="124"/>
      <c r="G3098" s="128"/>
      <c r="H3098" s="128"/>
      <c r="I3098" s="124"/>
      <c r="J3098" s="125"/>
      <c r="K3098" s="128"/>
    </row>
    <row r="3099" spans="1:11" x14ac:dyDescent="0.3">
      <c r="A3099" s="73">
        <v>39349</v>
      </c>
      <c r="B3099" s="130">
        <v>1517.7299800000001</v>
      </c>
      <c r="C3099" s="125">
        <f t="shared" si="200"/>
        <v>4.548462576892387E-2</v>
      </c>
      <c r="D3099" s="128">
        <f t="shared" si="201"/>
        <v>45484.62576892387</v>
      </c>
      <c r="E3099" s="128" t="e">
        <f t="shared" ca="1" si="202"/>
        <v>#DIV/0!</v>
      </c>
      <c r="F3099" s="124"/>
      <c r="G3099" s="128"/>
      <c r="H3099" s="128"/>
      <c r="I3099" s="124"/>
      <c r="J3099" s="125"/>
      <c r="K3099" s="128"/>
    </row>
    <row r="3100" spans="1:11" x14ac:dyDescent="0.3">
      <c r="A3100" s="73">
        <v>39346</v>
      </c>
      <c r="B3100" s="130">
        <v>1525.75</v>
      </c>
      <c r="C3100" s="125">
        <f t="shared" si="200"/>
        <v>4.9671458543633529E-2</v>
      </c>
      <c r="D3100" s="128">
        <f t="shared" si="201"/>
        <v>49671.458543633526</v>
      </c>
      <c r="E3100" s="128" t="e">
        <f t="shared" ca="1" si="202"/>
        <v>#DIV/0!</v>
      </c>
      <c r="F3100" s="124"/>
      <c r="G3100" s="128"/>
      <c r="H3100" s="128"/>
      <c r="I3100" s="124"/>
      <c r="J3100" s="125"/>
      <c r="K3100" s="128"/>
    </row>
    <row r="3101" spans="1:11" x14ac:dyDescent="0.3">
      <c r="A3101" s="73">
        <v>39345</v>
      </c>
      <c r="B3101" s="130">
        <v>1518.75</v>
      </c>
      <c r="C3101" s="125">
        <f t="shared" si="200"/>
        <v>2.7188765796050562E-2</v>
      </c>
      <c r="D3101" s="128">
        <f t="shared" si="201"/>
        <v>27188.765796050564</v>
      </c>
      <c r="E3101" s="128" t="e">
        <f t="shared" ca="1" si="202"/>
        <v>#DIV/0!</v>
      </c>
      <c r="F3101" s="124"/>
      <c r="G3101" s="128"/>
      <c r="H3101" s="128"/>
      <c r="I3101" s="124"/>
      <c r="J3101" s="125"/>
      <c r="K3101" s="128"/>
    </row>
    <row r="3102" spans="1:11" x14ac:dyDescent="0.3">
      <c r="A3102" s="73">
        <v>39344</v>
      </c>
      <c r="B3102" s="130">
        <v>1529.030029</v>
      </c>
      <c r="C3102" s="125">
        <f t="shared" si="200"/>
        <v>3.8538595315457336E-2</v>
      </c>
      <c r="D3102" s="128">
        <f t="shared" si="201"/>
        <v>38538.595315457336</v>
      </c>
      <c r="E3102" s="128" t="e">
        <f t="shared" ca="1" si="202"/>
        <v>#DIV/0!</v>
      </c>
      <c r="F3102" s="124"/>
      <c r="G3102" s="128"/>
      <c r="H3102" s="128"/>
      <c r="I3102" s="124"/>
      <c r="J3102" s="125"/>
      <c r="K3102" s="128"/>
    </row>
    <row r="3103" spans="1:11" x14ac:dyDescent="0.3">
      <c r="A3103" s="73">
        <v>39343</v>
      </c>
      <c r="B3103" s="130">
        <v>1519.780029</v>
      </c>
      <c r="C3103" s="125">
        <f t="shared" si="200"/>
        <v>2.0383762876230005E-2</v>
      </c>
      <c r="D3103" s="128">
        <f t="shared" si="201"/>
        <v>20383.762876230005</v>
      </c>
      <c r="E3103" s="128" t="e">
        <f t="shared" ca="1" si="202"/>
        <v>#DIV/0!</v>
      </c>
      <c r="F3103" s="124"/>
      <c r="G3103" s="128"/>
      <c r="H3103" s="128"/>
      <c r="I3103" s="124"/>
      <c r="J3103" s="125"/>
      <c r="K3103" s="128"/>
    </row>
    <row r="3104" spans="1:11" x14ac:dyDescent="0.3">
      <c r="A3104" s="73">
        <v>39342</v>
      </c>
      <c r="B3104" s="130">
        <v>1476.650024</v>
      </c>
      <c r="C3104" s="125">
        <f t="shared" si="200"/>
        <v>1.8046486190859135E-3</v>
      </c>
      <c r="D3104" s="128">
        <f t="shared" si="201"/>
        <v>1804.6486190859134</v>
      </c>
      <c r="E3104" s="128" t="e">
        <f t="shared" ca="1" si="202"/>
        <v>#DIV/0!</v>
      </c>
      <c r="F3104" s="124"/>
      <c r="G3104" s="128"/>
      <c r="H3104" s="128"/>
      <c r="I3104" s="124"/>
      <c r="J3104" s="125"/>
      <c r="K3104" s="128"/>
    </row>
    <row r="3105" spans="1:11" x14ac:dyDescent="0.3">
      <c r="A3105" s="73">
        <v>39339</v>
      </c>
      <c r="B3105" s="130">
        <v>1484.25</v>
      </c>
      <c r="C3105" s="125">
        <f t="shared" si="200"/>
        <v>1.8255525867955757E-2</v>
      </c>
      <c r="D3105" s="128">
        <f t="shared" si="201"/>
        <v>18255.525867955759</v>
      </c>
      <c r="E3105" s="128" t="e">
        <f t="shared" ca="1" si="202"/>
        <v>#DIV/0!</v>
      </c>
      <c r="F3105" s="124"/>
      <c r="G3105" s="128"/>
      <c r="H3105" s="128"/>
      <c r="I3105" s="124"/>
      <c r="J3105" s="125"/>
      <c r="K3105" s="128"/>
    </row>
    <row r="3106" spans="1:11" x14ac:dyDescent="0.3">
      <c r="A3106" s="73">
        <v>39338</v>
      </c>
      <c r="B3106" s="130">
        <v>1483.9499510000001</v>
      </c>
      <c r="C3106" s="125">
        <f t="shared" si="200"/>
        <v>1.3793204392843039E-2</v>
      </c>
      <c r="D3106" s="128">
        <f t="shared" si="201"/>
        <v>13793.204392843039</v>
      </c>
      <c r="E3106" s="128" t="e">
        <f t="shared" ca="1" si="202"/>
        <v>#DIV/0!</v>
      </c>
      <c r="F3106" s="124"/>
      <c r="G3106" s="128"/>
      <c r="H3106" s="128"/>
      <c r="I3106" s="124"/>
      <c r="J3106" s="125"/>
      <c r="K3106" s="128"/>
    </row>
    <row r="3107" spans="1:11" x14ac:dyDescent="0.3">
      <c r="A3107" s="73">
        <v>39337</v>
      </c>
      <c r="B3107" s="130">
        <v>1471.5600589999999</v>
      </c>
      <c r="C3107" s="125">
        <f t="shared" si="200"/>
        <v>2.7367473547510457E-2</v>
      </c>
      <c r="D3107" s="128">
        <f t="shared" si="201"/>
        <v>27367.473547510457</v>
      </c>
      <c r="E3107" s="128" t="e">
        <f t="shared" ca="1" si="202"/>
        <v>#DIV/0!</v>
      </c>
      <c r="F3107" s="124"/>
      <c r="G3107" s="128"/>
      <c r="H3107" s="128"/>
      <c r="I3107" s="124"/>
      <c r="J3107" s="125"/>
      <c r="K3107" s="128"/>
    </row>
    <row r="3108" spans="1:11" x14ac:dyDescent="0.3">
      <c r="A3108" s="73">
        <v>39336</v>
      </c>
      <c r="B3108" s="130">
        <v>1471.48999</v>
      </c>
      <c r="C3108" s="125">
        <f t="shared" si="200"/>
        <v>3.2042425125851093E-3</v>
      </c>
      <c r="D3108" s="128">
        <f t="shared" si="201"/>
        <v>3204.2425125851091</v>
      </c>
      <c r="E3108" s="128" t="e">
        <f t="shared" ca="1" si="202"/>
        <v>#DIV/0!</v>
      </c>
      <c r="F3108" s="124"/>
      <c r="G3108" s="128"/>
      <c r="H3108" s="128"/>
      <c r="I3108" s="124"/>
      <c r="J3108" s="125"/>
      <c r="K3108" s="128"/>
    </row>
    <row r="3109" spans="1:11" x14ac:dyDescent="0.3">
      <c r="A3109" s="73">
        <v>39335</v>
      </c>
      <c r="B3109" s="130">
        <v>1451.6999510000001</v>
      </c>
      <c r="C3109" s="125">
        <f t="shared" si="200"/>
        <v>-1.8703937550119121E-2</v>
      </c>
      <c r="D3109" s="128">
        <f t="shared" si="201"/>
        <v>-18703.937550119121</v>
      </c>
      <c r="E3109" s="128" t="e">
        <f t="shared" ca="1" si="202"/>
        <v>#DIV/0!</v>
      </c>
      <c r="F3109" s="124"/>
      <c r="G3109" s="128"/>
      <c r="H3109" s="128"/>
      <c r="I3109" s="124"/>
      <c r="J3109" s="125"/>
      <c r="K3109" s="128"/>
    </row>
    <row r="3110" spans="1:11" x14ac:dyDescent="0.3">
      <c r="A3110" s="73">
        <v>39332</v>
      </c>
      <c r="B3110" s="130">
        <v>1453.5500489999999</v>
      </c>
      <c r="C3110" s="125">
        <f t="shared" si="200"/>
        <v>-6.1196246153846223E-3</v>
      </c>
      <c r="D3110" s="128">
        <f t="shared" si="201"/>
        <v>-6119.6246153846223</v>
      </c>
      <c r="E3110" s="128" t="e">
        <f t="shared" ca="1" si="202"/>
        <v>#DIV/0!</v>
      </c>
      <c r="F3110" s="124"/>
      <c r="G3110" s="128"/>
      <c r="H3110" s="128"/>
      <c r="I3110" s="124"/>
      <c r="J3110" s="125"/>
      <c r="K3110" s="128"/>
    </row>
    <row r="3111" spans="1:11" x14ac:dyDescent="0.3">
      <c r="A3111" s="73">
        <v>39331</v>
      </c>
      <c r="B3111" s="130">
        <v>1478.5500489999999</v>
      </c>
      <c r="C3111" s="125">
        <f t="shared" si="200"/>
        <v>9.8903082052610447E-3</v>
      </c>
      <c r="D3111" s="128">
        <f t="shared" si="201"/>
        <v>9890.3082052610443</v>
      </c>
      <c r="E3111" s="128" t="e">
        <f t="shared" ca="1" si="202"/>
        <v>#DIV/0!</v>
      </c>
      <c r="F3111" s="124"/>
      <c r="G3111" s="128"/>
      <c r="H3111" s="128"/>
      <c r="I3111" s="124"/>
      <c r="J3111" s="125"/>
      <c r="K3111" s="128"/>
    </row>
    <row r="3112" spans="1:11" x14ac:dyDescent="0.3">
      <c r="A3112" s="73">
        <v>39330</v>
      </c>
      <c r="B3112" s="130">
        <v>1472.290039</v>
      </c>
      <c r="C3112" s="125">
        <f t="shared" si="200"/>
        <v>1.7393197583452702E-2</v>
      </c>
      <c r="D3112" s="128">
        <f t="shared" si="201"/>
        <v>17393.1975834527</v>
      </c>
      <c r="E3112" s="128" t="e">
        <f t="shared" ca="1" si="202"/>
        <v>#DIV/0!</v>
      </c>
      <c r="F3112" s="124"/>
      <c r="G3112" s="128"/>
      <c r="H3112" s="128"/>
      <c r="I3112" s="124"/>
      <c r="J3112" s="125"/>
      <c r="K3112" s="128"/>
    </row>
    <row r="3113" spans="1:11" x14ac:dyDescent="0.3">
      <c r="A3113" s="73">
        <v>39329</v>
      </c>
      <c r="B3113" s="130">
        <v>1489.420044</v>
      </c>
      <c r="C3113" s="125">
        <f t="shared" si="200"/>
        <v>3.0348305844096091E-2</v>
      </c>
      <c r="D3113" s="128">
        <f t="shared" si="201"/>
        <v>30348.305844096092</v>
      </c>
      <c r="E3113" s="128" t="e">
        <f t="shared" ca="1" si="202"/>
        <v>#DIV/0!</v>
      </c>
      <c r="F3113" s="124"/>
      <c r="G3113" s="128"/>
      <c r="H3113" s="128"/>
      <c r="I3113" s="124"/>
      <c r="J3113" s="125"/>
      <c r="K3113" s="128"/>
    </row>
    <row r="3114" spans="1:11" x14ac:dyDescent="0.3">
      <c r="A3114" s="73">
        <v>39325</v>
      </c>
      <c r="B3114" s="130">
        <v>1473.98999</v>
      </c>
      <c r="C3114" s="125">
        <f t="shared" si="200"/>
        <v>1.9399179872298777E-2</v>
      </c>
      <c r="D3114" s="128">
        <f t="shared" si="201"/>
        <v>19399.179872298777</v>
      </c>
      <c r="E3114" s="128" t="e">
        <f t="shared" ca="1" si="202"/>
        <v>#DIV/0!</v>
      </c>
      <c r="F3114" s="124"/>
      <c r="G3114" s="128"/>
      <c r="H3114" s="128"/>
      <c r="I3114" s="124"/>
      <c r="J3114" s="125"/>
      <c r="K3114" s="128"/>
    </row>
    <row r="3115" spans="1:11" x14ac:dyDescent="0.3">
      <c r="A3115" s="73">
        <v>39324</v>
      </c>
      <c r="B3115" s="130">
        <v>1457.6400149999999</v>
      </c>
      <c r="C3115" s="125">
        <f t="shared" si="200"/>
        <v>3.2856926274108744E-2</v>
      </c>
      <c r="D3115" s="128">
        <f t="shared" si="201"/>
        <v>32856.926274108744</v>
      </c>
      <c r="E3115" s="128" t="e">
        <f t="shared" ca="1" si="202"/>
        <v>#DIV/0!</v>
      </c>
      <c r="F3115" s="124"/>
      <c r="G3115" s="128"/>
      <c r="H3115" s="128"/>
      <c r="I3115" s="124"/>
      <c r="J3115" s="125"/>
      <c r="K3115" s="128"/>
    </row>
    <row r="3116" spans="1:11" x14ac:dyDescent="0.3">
      <c r="A3116" s="73">
        <v>39323</v>
      </c>
      <c r="B3116" s="130">
        <v>1463.76001</v>
      </c>
      <c r="C3116" s="125">
        <f t="shared" si="200"/>
        <v>4.0563063188732595E-2</v>
      </c>
      <c r="D3116" s="128">
        <f t="shared" si="201"/>
        <v>40563.063188732594</v>
      </c>
      <c r="E3116" s="128" t="e">
        <f t="shared" ca="1" si="202"/>
        <v>#DIV/0!</v>
      </c>
      <c r="F3116" s="124"/>
      <c r="G3116" s="128"/>
      <c r="H3116" s="128"/>
      <c r="I3116" s="124"/>
      <c r="J3116" s="125"/>
      <c r="K3116" s="128"/>
    </row>
    <row r="3117" spans="1:11" x14ac:dyDescent="0.3">
      <c r="A3117" s="73">
        <v>39322</v>
      </c>
      <c r="B3117" s="130">
        <v>1432.3599850000001</v>
      </c>
      <c r="C3117" s="125">
        <f t="shared" si="200"/>
        <v>4.0797635123370757E-3</v>
      </c>
      <c r="D3117" s="128">
        <f t="shared" si="201"/>
        <v>4079.7635123370756</v>
      </c>
      <c r="E3117" s="128" t="e">
        <f t="shared" ca="1" si="202"/>
        <v>#DIV/0!</v>
      </c>
      <c r="F3117" s="124"/>
      <c r="G3117" s="128"/>
      <c r="H3117" s="128"/>
      <c r="I3117" s="124"/>
      <c r="J3117" s="125"/>
      <c r="K3117" s="128"/>
    </row>
    <row r="3118" spans="1:11" x14ac:dyDescent="0.3">
      <c r="A3118" s="73">
        <v>39321</v>
      </c>
      <c r="B3118" s="130">
        <v>1466.790039</v>
      </c>
      <c r="C3118" s="125">
        <f t="shared" si="200"/>
        <v>9.5462892519637688E-3</v>
      </c>
      <c r="D3118" s="128">
        <f t="shared" si="201"/>
        <v>9546.289251963768</v>
      </c>
      <c r="E3118" s="128" t="e">
        <f t="shared" ca="1" si="202"/>
        <v>#DIV/0!</v>
      </c>
      <c r="F3118" s="124"/>
      <c r="G3118" s="128"/>
      <c r="H3118" s="128"/>
      <c r="I3118" s="124"/>
      <c r="J3118" s="125"/>
      <c r="K3118" s="128"/>
    </row>
    <row r="3119" spans="1:11" x14ac:dyDescent="0.3">
      <c r="A3119" s="73">
        <v>39318</v>
      </c>
      <c r="B3119" s="130">
        <v>1479.369995</v>
      </c>
      <c r="C3119" s="125">
        <f t="shared" si="200"/>
        <v>1.7700379553737156E-2</v>
      </c>
      <c r="D3119" s="128">
        <f t="shared" si="201"/>
        <v>17700.379553737155</v>
      </c>
      <c r="E3119" s="128" t="e">
        <f t="shared" ca="1" si="202"/>
        <v>#DIV/0!</v>
      </c>
      <c r="F3119" s="124"/>
      <c r="G3119" s="128"/>
      <c r="H3119" s="128"/>
      <c r="I3119" s="124"/>
      <c r="J3119" s="125"/>
      <c r="K3119" s="128"/>
    </row>
    <row r="3120" spans="1:11" x14ac:dyDescent="0.3">
      <c r="A3120" s="73">
        <v>39317</v>
      </c>
      <c r="B3120" s="130">
        <v>1462.5</v>
      </c>
      <c r="C3120" s="125">
        <f t="shared" si="200"/>
        <v>6.4758784522498392E-3</v>
      </c>
      <c r="D3120" s="128">
        <f t="shared" si="201"/>
        <v>6475.878452249839</v>
      </c>
      <c r="E3120" s="128" t="e">
        <f t="shared" ca="1" si="202"/>
        <v>#DIV/0!</v>
      </c>
      <c r="F3120" s="124"/>
      <c r="G3120" s="128"/>
      <c r="H3120" s="128"/>
      <c r="I3120" s="124"/>
      <c r="J3120" s="125"/>
      <c r="K3120" s="128"/>
    </row>
    <row r="3121" spans="1:11" x14ac:dyDescent="0.3">
      <c r="A3121" s="73">
        <v>39316</v>
      </c>
      <c r="B3121" s="130">
        <v>1464.0699460000001</v>
      </c>
      <c r="C3121" s="125">
        <f t="shared" si="200"/>
        <v>-2.2317373887754677E-2</v>
      </c>
      <c r="D3121" s="128">
        <f t="shared" si="201"/>
        <v>-22317.373887754678</v>
      </c>
      <c r="E3121" s="128" t="e">
        <f t="shared" ca="1" si="202"/>
        <v>#DIV/0!</v>
      </c>
      <c r="F3121" s="124"/>
      <c r="G3121" s="128"/>
      <c r="H3121" s="128"/>
      <c r="I3121" s="124"/>
      <c r="J3121" s="125"/>
      <c r="K3121" s="128"/>
    </row>
    <row r="3122" spans="1:11" x14ac:dyDescent="0.3">
      <c r="A3122" s="73">
        <v>39315</v>
      </c>
      <c r="B3122" s="130">
        <v>1447.119995</v>
      </c>
      <c r="C3122" s="125">
        <f t="shared" si="200"/>
        <v>-2.0037764206562447E-2</v>
      </c>
      <c r="D3122" s="128">
        <f t="shared" si="201"/>
        <v>-20037.764206562446</v>
      </c>
      <c r="E3122" s="128" t="e">
        <f t="shared" ca="1" si="202"/>
        <v>#DIV/0!</v>
      </c>
      <c r="F3122" s="124"/>
      <c r="G3122" s="128"/>
      <c r="H3122" s="128"/>
      <c r="I3122" s="124"/>
      <c r="J3122" s="125"/>
      <c r="K3122" s="128"/>
    </row>
    <row r="3123" spans="1:11" x14ac:dyDescent="0.3">
      <c r="A3123" s="73">
        <v>39314</v>
      </c>
      <c r="B3123" s="130">
        <v>1445.5500489999999</v>
      </c>
      <c r="C3123" s="125">
        <f t="shared" si="200"/>
        <v>-1.5071504041680894E-2</v>
      </c>
      <c r="D3123" s="128">
        <f t="shared" si="201"/>
        <v>-15071.504041680895</v>
      </c>
      <c r="E3123" s="128" t="e">
        <f t="shared" ca="1" si="202"/>
        <v>#DIV/0!</v>
      </c>
      <c r="F3123" s="124"/>
      <c r="G3123" s="128"/>
      <c r="H3123" s="128"/>
      <c r="I3123" s="124"/>
      <c r="J3123" s="125"/>
      <c r="K3123" s="128"/>
    </row>
    <row r="3124" spans="1:11" x14ac:dyDescent="0.3">
      <c r="A3124" s="73">
        <v>39311</v>
      </c>
      <c r="B3124" s="130">
        <v>1445.9399410000001</v>
      </c>
      <c r="C3124" s="125">
        <f t="shared" si="200"/>
        <v>8.9876777453332668E-3</v>
      </c>
      <c r="D3124" s="128">
        <f t="shared" si="201"/>
        <v>8987.677745333267</v>
      </c>
      <c r="E3124" s="128" t="e">
        <f t="shared" ca="1" si="202"/>
        <v>#DIV/0!</v>
      </c>
      <c r="F3124" s="124"/>
      <c r="G3124" s="128"/>
      <c r="H3124" s="128"/>
      <c r="I3124" s="124"/>
      <c r="J3124" s="125"/>
      <c r="K3124" s="128"/>
    </row>
    <row r="3125" spans="1:11" x14ac:dyDescent="0.3">
      <c r="A3125" s="73">
        <v>39310</v>
      </c>
      <c r="B3125" s="130">
        <v>1411.2700199999999</v>
      </c>
      <c r="C3125" s="125">
        <f t="shared" si="200"/>
        <v>-4.1386994313247438E-2</v>
      </c>
      <c r="D3125" s="128">
        <f t="shared" si="201"/>
        <v>-41386.994313247436</v>
      </c>
      <c r="E3125" s="128" t="e">
        <f t="shared" ca="1" si="202"/>
        <v>#DIV/0!</v>
      </c>
      <c r="F3125" s="124"/>
      <c r="G3125" s="128"/>
      <c r="H3125" s="128"/>
      <c r="I3125" s="124"/>
      <c r="J3125" s="125"/>
      <c r="K3125" s="128"/>
    </row>
    <row r="3126" spans="1:11" x14ac:dyDescent="0.3">
      <c r="A3126" s="73">
        <v>39309</v>
      </c>
      <c r="B3126" s="130">
        <v>1406.6999510000001</v>
      </c>
      <c r="C3126" s="125">
        <f t="shared" si="200"/>
        <v>-4.0325898732285759E-2</v>
      </c>
      <c r="D3126" s="128">
        <f t="shared" si="201"/>
        <v>-40325.898732285757</v>
      </c>
      <c r="E3126" s="128" t="e">
        <f t="shared" ca="1" si="202"/>
        <v>#DIV/0!</v>
      </c>
      <c r="F3126" s="124"/>
      <c r="G3126" s="128"/>
      <c r="H3126" s="128"/>
      <c r="I3126" s="124"/>
      <c r="J3126" s="125"/>
      <c r="K3126" s="128"/>
    </row>
    <row r="3127" spans="1:11" x14ac:dyDescent="0.3">
      <c r="A3127" s="73">
        <v>39308</v>
      </c>
      <c r="B3127" s="130">
        <v>1426.540039</v>
      </c>
      <c r="C3127" s="125">
        <f t="shared" si="200"/>
        <v>-1.9742027668514739E-2</v>
      </c>
      <c r="D3127" s="128">
        <f t="shared" si="201"/>
        <v>-19742.02766851474</v>
      </c>
      <c r="E3127" s="128" t="e">
        <f t="shared" ca="1" si="202"/>
        <v>#DIV/0!</v>
      </c>
      <c r="F3127" s="124"/>
      <c r="G3127" s="128"/>
      <c r="H3127" s="128"/>
      <c r="I3127" s="124"/>
      <c r="J3127" s="125"/>
      <c r="K3127" s="128"/>
    </row>
    <row r="3128" spans="1:11" x14ac:dyDescent="0.3">
      <c r="A3128" s="73">
        <v>39307</v>
      </c>
      <c r="B3128" s="130">
        <v>1452.920044</v>
      </c>
      <c r="C3128" s="125">
        <f t="shared" si="200"/>
        <v>-1.4241025242928806E-2</v>
      </c>
      <c r="D3128" s="128">
        <f t="shared" si="201"/>
        <v>-14241.025242928807</v>
      </c>
      <c r="E3128" s="128" t="e">
        <f t="shared" ca="1" si="202"/>
        <v>#DIV/0!</v>
      </c>
      <c r="F3128" s="124"/>
      <c r="G3128" s="128"/>
      <c r="H3128" s="128"/>
      <c r="I3128" s="124"/>
      <c r="J3128" s="125"/>
      <c r="K3128" s="128"/>
    </row>
    <row r="3129" spans="1:11" x14ac:dyDescent="0.3">
      <c r="A3129" s="73">
        <v>39304</v>
      </c>
      <c r="B3129" s="130">
        <v>1453.6400149999999</v>
      </c>
      <c r="C3129" s="125">
        <f t="shared" si="200"/>
        <v>-3.6395600797413108E-3</v>
      </c>
      <c r="D3129" s="128">
        <f t="shared" si="201"/>
        <v>-3639.5600797413108</v>
      </c>
      <c r="E3129" s="128" t="e">
        <f t="shared" ca="1" si="202"/>
        <v>#DIV/0!</v>
      </c>
      <c r="F3129" s="124"/>
      <c r="G3129" s="128"/>
      <c r="H3129" s="128"/>
      <c r="I3129" s="124"/>
      <c r="J3129" s="125"/>
      <c r="K3129" s="128"/>
    </row>
    <row r="3130" spans="1:11" x14ac:dyDescent="0.3">
      <c r="A3130" s="73">
        <v>39303</v>
      </c>
      <c r="B3130" s="130">
        <v>1453.089966</v>
      </c>
      <c r="C3130" s="125">
        <f t="shared" si="200"/>
        <v>-1.994393004593531E-2</v>
      </c>
      <c r="D3130" s="128">
        <f t="shared" si="201"/>
        <v>-19943.930045935311</v>
      </c>
      <c r="E3130" s="128" t="e">
        <f t="shared" ca="1" si="202"/>
        <v>#DIV/0!</v>
      </c>
      <c r="F3130" s="124"/>
      <c r="G3130" s="128"/>
      <c r="H3130" s="128"/>
      <c r="I3130" s="124"/>
      <c r="J3130" s="125"/>
      <c r="K3130" s="128"/>
    </row>
    <row r="3131" spans="1:11" x14ac:dyDescent="0.3">
      <c r="A3131" s="73">
        <v>39302</v>
      </c>
      <c r="B3131" s="130">
        <v>1497.48999</v>
      </c>
      <c r="C3131" s="125">
        <f t="shared" si="200"/>
        <v>-1.3569667451447942E-2</v>
      </c>
      <c r="D3131" s="128">
        <f t="shared" si="201"/>
        <v>-13569.667451447942</v>
      </c>
      <c r="E3131" s="128" t="e">
        <f t="shared" ca="1" si="202"/>
        <v>#DIV/0!</v>
      </c>
      <c r="F3131" s="124"/>
      <c r="G3131" s="128"/>
      <c r="H3131" s="128"/>
      <c r="I3131" s="124"/>
      <c r="J3131" s="125"/>
      <c r="K3131" s="128"/>
    </row>
    <row r="3132" spans="1:11" x14ac:dyDescent="0.3">
      <c r="A3132" s="73">
        <v>39301</v>
      </c>
      <c r="B3132" s="130">
        <v>1476.709961</v>
      </c>
      <c r="C3132" s="125">
        <f t="shared" si="200"/>
        <v>-2.2719502537285163E-2</v>
      </c>
      <c r="D3132" s="128">
        <f t="shared" si="201"/>
        <v>-22719.502537285163</v>
      </c>
      <c r="E3132" s="128" t="e">
        <f t="shared" ca="1" si="202"/>
        <v>#DIV/0!</v>
      </c>
      <c r="F3132" s="124"/>
      <c r="G3132" s="128"/>
      <c r="H3132" s="128"/>
      <c r="I3132" s="124"/>
      <c r="J3132" s="125"/>
      <c r="K3132" s="128"/>
    </row>
    <row r="3133" spans="1:11" x14ac:dyDescent="0.3">
      <c r="A3133" s="73">
        <v>39300</v>
      </c>
      <c r="B3133" s="130">
        <v>1467.670044</v>
      </c>
      <c r="C3133" s="125">
        <f t="shared" si="200"/>
        <v>-4.7938079093817643E-2</v>
      </c>
      <c r="D3133" s="128">
        <f t="shared" si="201"/>
        <v>-47938.079093817643</v>
      </c>
      <c r="E3133" s="128" t="e">
        <f t="shared" ca="1" si="202"/>
        <v>#DIV/0!</v>
      </c>
      <c r="F3133" s="124"/>
      <c r="G3133" s="128"/>
      <c r="H3133" s="128"/>
      <c r="I3133" s="124"/>
      <c r="J3133" s="125"/>
      <c r="K3133" s="128"/>
    </row>
    <row r="3134" spans="1:11" x14ac:dyDescent="0.3">
      <c r="A3134" s="73">
        <v>39297</v>
      </c>
      <c r="B3134" s="130">
        <v>1433.0600589999999</v>
      </c>
      <c r="C3134" s="125">
        <f t="shared" si="200"/>
        <v>-6.5862667740501979E-2</v>
      </c>
      <c r="D3134" s="128">
        <f t="shared" si="201"/>
        <v>-65862.667740501973</v>
      </c>
      <c r="E3134" s="128" t="e">
        <f t="shared" ca="1" si="202"/>
        <v>#DIV/0!</v>
      </c>
      <c r="F3134" s="124"/>
      <c r="G3134" s="128"/>
      <c r="H3134" s="128"/>
      <c r="I3134" s="124"/>
      <c r="J3134" s="125"/>
      <c r="K3134" s="128"/>
    </row>
    <row r="3135" spans="1:11" x14ac:dyDescent="0.3">
      <c r="A3135" s="73">
        <v>39296</v>
      </c>
      <c r="B3135" s="130">
        <v>1472.1999510000001</v>
      </c>
      <c r="C3135" s="125">
        <f t="shared" si="200"/>
        <v>-5.2077167493880139E-2</v>
      </c>
      <c r="D3135" s="128">
        <f t="shared" si="201"/>
        <v>-52077.167493880137</v>
      </c>
      <c r="E3135" s="128" t="e">
        <f t="shared" ca="1" si="202"/>
        <v>#DIV/0!</v>
      </c>
      <c r="F3135" s="124"/>
      <c r="G3135" s="128"/>
      <c r="H3135" s="128"/>
      <c r="I3135" s="124"/>
      <c r="J3135" s="125"/>
      <c r="K3135" s="128"/>
    </row>
    <row r="3136" spans="1:11" x14ac:dyDescent="0.3">
      <c r="A3136" s="73">
        <v>39295</v>
      </c>
      <c r="B3136" s="130">
        <v>1465.8100589999999</v>
      </c>
      <c r="C3136" s="125">
        <f t="shared" si="200"/>
        <v>-5.1973575165190633E-2</v>
      </c>
      <c r="D3136" s="128">
        <f t="shared" si="201"/>
        <v>-51973.575165190632</v>
      </c>
      <c r="E3136" s="128" t="e">
        <f t="shared" ca="1" si="202"/>
        <v>#DIV/0!</v>
      </c>
      <c r="F3136" s="124"/>
      <c r="G3136" s="128"/>
      <c r="H3136" s="128"/>
      <c r="I3136" s="124"/>
      <c r="J3136" s="125"/>
      <c r="K3136" s="128"/>
    </row>
    <row r="3137" spans="1:11" x14ac:dyDescent="0.3">
      <c r="A3137" s="73">
        <v>39294</v>
      </c>
      <c r="B3137" s="130">
        <v>1455.2700199999999</v>
      </c>
      <c r="C3137" s="125">
        <f t="shared" si="200"/>
        <v>-6.0734347059560823E-2</v>
      </c>
      <c r="D3137" s="128">
        <f t="shared" si="201"/>
        <v>-60734.347059560823</v>
      </c>
      <c r="E3137" s="128" t="e">
        <f t="shared" ca="1" si="202"/>
        <v>#DIV/0!</v>
      </c>
      <c r="F3137" s="124"/>
      <c r="G3137" s="128"/>
      <c r="H3137" s="128"/>
      <c r="I3137" s="124"/>
      <c r="J3137" s="125"/>
      <c r="K3137" s="128"/>
    </row>
    <row r="3138" spans="1:11" x14ac:dyDescent="0.3">
      <c r="A3138" s="73">
        <v>39293</v>
      </c>
      <c r="B3138" s="130">
        <v>1473.910034</v>
      </c>
      <c r="C3138" s="125">
        <f t="shared" si="200"/>
        <v>-4.879574644024276E-2</v>
      </c>
      <c r="D3138" s="128">
        <f t="shared" si="201"/>
        <v>-48795.746440242758</v>
      </c>
      <c r="E3138" s="128" t="e">
        <f t="shared" ca="1" si="202"/>
        <v>#DIV/0!</v>
      </c>
      <c r="F3138" s="124"/>
      <c r="G3138" s="128"/>
      <c r="H3138" s="128"/>
      <c r="I3138" s="124"/>
      <c r="J3138" s="125"/>
      <c r="K3138" s="128"/>
    </row>
    <row r="3139" spans="1:11" x14ac:dyDescent="0.3">
      <c r="A3139" s="73">
        <v>39290</v>
      </c>
      <c r="B3139" s="130">
        <v>1458.9499510000001</v>
      </c>
      <c r="C3139" s="125">
        <f t="shared" si="200"/>
        <v>-6.0257680515297896E-2</v>
      </c>
      <c r="D3139" s="128">
        <f t="shared" si="201"/>
        <v>-60257.680515297892</v>
      </c>
      <c r="E3139" s="128" t="e">
        <f t="shared" ca="1" si="202"/>
        <v>#DIV/0!</v>
      </c>
      <c r="F3139" s="124"/>
      <c r="G3139" s="128"/>
      <c r="H3139" s="128"/>
      <c r="I3139" s="124"/>
      <c r="J3139" s="125"/>
      <c r="K3139" s="128"/>
    </row>
    <row r="3140" spans="1:11" x14ac:dyDescent="0.3">
      <c r="A3140" s="73">
        <v>39289</v>
      </c>
      <c r="B3140" s="130">
        <v>1482.660034</v>
      </c>
      <c r="C3140" s="125">
        <f t="shared" si="200"/>
        <v>-4.2023595696295324E-2</v>
      </c>
      <c r="D3140" s="128">
        <f t="shared" si="201"/>
        <v>-42023.595696295321</v>
      </c>
      <c r="E3140" s="128" t="e">
        <f t="shared" ca="1" si="202"/>
        <v>#DIV/0!</v>
      </c>
      <c r="F3140" s="124"/>
      <c r="G3140" s="128"/>
      <c r="H3140" s="128"/>
      <c r="I3140" s="124"/>
      <c r="J3140" s="125"/>
      <c r="K3140" s="128"/>
    </row>
    <row r="3141" spans="1:11" x14ac:dyDescent="0.3">
      <c r="A3141" s="73">
        <v>39288</v>
      </c>
      <c r="B3141" s="130">
        <v>1518.089966</v>
      </c>
      <c r="C3141" s="125">
        <f t="shared" si="200"/>
        <v>-4.4117832678514102E-4</v>
      </c>
      <c r="D3141" s="128">
        <f t="shared" si="201"/>
        <v>-441.178326785141</v>
      </c>
      <c r="E3141" s="128" t="e">
        <f t="shared" ca="1" si="202"/>
        <v>#DIV/0!</v>
      </c>
      <c r="F3141" s="124"/>
      <c r="G3141" s="128"/>
      <c r="H3141" s="128"/>
      <c r="I3141" s="124"/>
      <c r="J3141" s="125"/>
      <c r="K3141" s="128"/>
    </row>
    <row r="3142" spans="1:11" x14ac:dyDescent="0.3">
      <c r="A3142" s="73">
        <v>39287</v>
      </c>
      <c r="B3142" s="130">
        <v>1511.040039</v>
      </c>
      <c r="C3142" s="125">
        <f t="shared" si="200"/>
        <v>6.0925224687191637E-4</v>
      </c>
      <c r="D3142" s="128">
        <f t="shared" si="201"/>
        <v>609.25224687191633</v>
      </c>
      <c r="E3142" s="128" t="e">
        <f t="shared" ca="1" si="202"/>
        <v>#DIV/0!</v>
      </c>
      <c r="F3142" s="124"/>
      <c r="G3142" s="128"/>
      <c r="H3142" s="128"/>
      <c r="I3142" s="124"/>
      <c r="J3142" s="125"/>
      <c r="K3142" s="128"/>
    </row>
    <row r="3143" spans="1:11" x14ac:dyDescent="0.3">
      <c r="A3143" s="73">
        <v>39286</v>
      </c>
      <c r="B3143" s="130">
        <v>1541.5699460000001</v>
      </c>
      <c r="C3143" s="125">
        <f t="shared" si="200"/>
        <v>6.3452493078866024E-3</v>
      </c>
      <c r="D3143" s="128">
        <f t="shared" si="201"/>
        <v>6345.2493078866028</v>
      </c>
      <c r="E3143" s="128" t="e">
        <f t="shared" ca="1" si="202"/>
        <v>#DIV/0!</v>
      </c>
      <c r="F3143" s="124"/>
      <c r="G3143" s="128"/>
      <c r="H3143" s="128"/>
      <c r="I3143" s="124"/>
      <c r="J3143" s="125"/>
      <c r="K3143" s="128"/>
    </row>
    <row r="3144" spans="1:11" x14ac:dyDescent="0.3">
      <c r="A3144" s="73">
        <v>39283</v>
      </c>
      <c r="B3144" s="130">
        <v>1534.099976</v>
      </c>
      <c r="C3144" s="125">
        <f t="shared" ref="C3144:C3207" si="203">B3144/B3154-1</f>
        <v>2.3914920814263052E-3</v>
      </c>
      <c r="D3144" s="128">
        <f t="shared" ref="D3144:D3207" si="204">C3144*$B$5</f>
        <v>2391.492081426305</v>
      </c>
      <c r="E3144" s="128" t="e">
        <f t="shared" ref="E3144:E3207" ca="1" si="205">ABS(_xlfn.PERCENTILE.INC(OFFSET(D3144,0,0,Window),1-VaRLevel))</f>
        <v>#DIV/0!</v>
      </c>
      <c r="F3144" s="124"/>
      <c r="G3144" s="128"/>
      <c r="H3144" s="128"/>
      <c r="I3144" s="124"/>
      <c r="J3144" s="125"/>
      <c r="K3144" s="128"/>
    </row>
    <row r="3145" spans="1:11" x14ac:dyDescent="0.3">
      <c r="A3145" s="73">
        <v>39282</v>
      </c>
      <c r="B3145" s="130">
        <v>1553.079956</v>
      </c>
      <c r="C3145" s="125">
        <f t="shared" si="203"/>
        <v>1.8146015185850128E-2</v>
      </c>
      <c r="D3145" s="128">
        <f t="shared" si="204"/>
        <v>18146.015185850127</v>
      </c>
      <c r="E3145" s="128" t="e">
        <f t="shared" ca="1" si="205"/>
        <v>#DIV/0!</v>
      </c>
      <c r="F3145" s="124"/>
      <c r="G3145" s="128"/>
      <c r="H3145" s="128"/>
      <c r="I3145" s="124"/>
      <c r="J3145" s="125"/>
      <c r="K3145" s="128"/>
    </row>
    <row r="3146" spans="1:11" x14ac:dyDescent="0.3">
      <c r="A3146" s="73">
        <v>39281</v>
      </c>
      <c r="B3146" s="130">
        <v>1546.170044</v>
      </c>
      <c r="C3146" s="125">
        <f t="shared" si="203"/>
        <v>1.3968436043624743E-2</v>
      </c>
      <c r="D3146" s="128">
        <f t="shared" si="204"/>
        <v>13968.436043624744</v>
      </c>
      <c r="E3146" s="128" t="e">
        <f t="shared" ca="1" si="205"/>
        <v>#DIV/0!</v>
      </c>
      <c r="F3146" s="124"/>
      <c r="G3146" s="128"/>
      <c r="H3146" s="128"/>
      <c r="I3146" s="124"/>
      <c r="J3146" s="125"/>
      <c r="K3146" s="128"/>
    </row>
    <row r="3147" spans="1:11" x14ac:dyDescent="0.3">
      <c r="A3147" s="73">
        <v>39280</v>
      </c>
      <c r="B3147" s="130">
        <v>1549.369995</v>
      </c>
      <c r="C3147" s="125">
        <f t="shared" si="203"/>
        <v>1.9704718174542668E-2</v>
      </c>
      <c r="D3147" s="128">
        <f t="shared" si="204"/>
        <v>19704.718174542668</v>
      </c>
      <c r="E3147" s="128" t="e">
        <f t="shared" ca="1" si="205"/>
        <v>#DIV/0!</v>
      </c>
      <c r="F3147" s="124"/>
      <c r="G3147" s="128"/>
      <c r="H3147" s="128"/>
      <c r="I3147" s="124"/>
      <c r="J3147" s="125"/>
      <c r="K3147" s="128"/>
    </row>
    <row r="3148" spans="1:11" x14ac:dyDescent="0.3">
      <c r="A3148" s="73">
        <v>39279</v>
      </c>
      <c r="B3148" s="130">
        <v>1549.5200199999999</v>
      </c>
      <c r="C3148" s="125">
        <f t="shared" si="203"/>
        <v>3.0711440939950485E-2</v>
      </c>
      <c r="D3148" s="128">
        <f t="shared" si="204"/>
        <v>30711.440939950484</v>
      </c>
      <c r="E3148" s="128" t="e">
        <f t="shared" ca="1" si="205"/>
        <v>#DIV/0!</v>
      </c>
      <c r="F3148" s="124"/>
      <c r="G3148" s="128"/>
      <c r="H3148" s="128"/>
      <c r="I3148" s="124"/>
      <c r="J3148" s="125"/>
      <c r="K3148" s="128"/>
    </row>
    <row r="3149" spans="1:11" x14ac:dyDescent="0.3">
      <c r="A3149" s="73">
        <v>39276</v>
      </c>
      <c r="B3149" s="130">
        <v>1552.5</v>
      </c>
      <c r="C3149" s="125">
        <f t="shared" si="203"/>
        <v>3.1075067716842986E-2</v>
      </c>
      <c r="D3149" s="128">
        <f t="shared" si="204"/>
        <v>31075.067716842987</v>
      </c>
      <c r="E3149" s="128" t="e">
        <f t="shared" ca="1" si="205"/>
        <v>#DIV/0!</v>
      </c>
      <c r="F3149" s="124"/>
      <c r="G3149" s="128"/>
      <c r="H3149" s="128"/>
      <c r="I3149" s="124"/>
      <c r="J3149" s="125"/>
      <c r="K3149" s="128"/>
    </row>
    <row r="3150" spans="1:11" x14ac:dyDescent="0.3">
      <c r="A3150" s="73">
        <v>39275</v>
      </c>
      <c r="B3150" s="130">
        <v>1547.6999510000001</v>
      </c>
      <c r="C3150" s="125">
        <f t="shared" si="203"/>
        <v>2.7457271222663726E-2</v>
      </c>
      <c r="D3150" s="128">
        <f t="shared" si="204"/>
        <v>27457.271222663727</v>
      </c>
      <c r="E3150" s="128" t="e">
        <f t="shared" ca="1" si="205"/>
        <v>#DIV/0!</v>
      </c>
      <c r="F3150" s="124"/>
      <c r="G3150" s="128"/>
      <c r="H3150" s="128"/>
      <c r="I3150" s="124"/>
      <c r="J3150" s="125"/>
      <c r="K3150" s="128"/>
    </row>
    <row r="3151" spans="1:11" x14ac:dyDescent="0.3">
      <c r="A3151" s="73">
        <v>39274</v>
      </c>
      <c r="B3151" s="130">
        <v>1518.76001</v>
      </c>
      <c r="C3151" s="125">
        <f t="shared" si="203"/>
        <v>1.732880168000861E-2</v>
      </c>
      <c r="D3151" s="128">
        <f t="shared" si="204"/>
        <v>17328.801680008612</v>
      </c>
      <c r="E3151" s="128" t="e">
        <f t="shared" ca="1" si="205"/>
        <v>#DIV/0!</v>
      </c>
      <c r="F3151" s="124"/>
      <c r="G3151" s="128"/>
      <c r="H3151" s="128"/>
      <c r="I3151" s="124"/>
      <c r="J3151" s="125"/>
      <c r="K3151" s="128"/>
    </row>
    <row r="3152" spans="1:11" x14ac:dyDescent="0.3">
      <c r="A3152" s="73">
        <v>39273</v>
      </c>
      <c r="B3152" s="130">
        <v>1510.119995</v>
      </c>
      <c r="C3152" s="125">
        <f t="shared" si="203"/>
        <v>8.2657905128111775E-3</v>
      </c>
      <c r="D3152" s="128">
        <f t="shared" si="204"/>
        <v>8265.7905128111779</v>
      </c>
      <c r="E3152" s="128" t="e">
        <f t="shared" ca="1" si="205"/>
        <v>#DIV/0!</v>
      </c>
      <c r="F3152" s="124"/>
      <c r="G3152" s="128"/>
      <c r="H3152" s="128"/>
      <c r="I3152" s="124"/>
      <c r="J3152" s="125"/>
      <c r="K3152" s="128"/>
    </row>
    <row r="3153" spans="1:11" x14ac:dyDescent="0.3">
      <c r="A3153" s="73">
        <v>39272</v>
      </c>
      <c r="B3153" s="130">
        <v>1531.849976</v>
      </c>
      <c r="C3153" s="125">
        <f t="shared" si="203"/>
        <v>1.9493341929701868E-2</v>
      </c>
      <c r="D3153" s="128">
        <f t="shared" si="204"/>
        <v>19493.34192970187</v>
      </c>
      <c r="E3153" s="128" t="e">
        <f t="shared" ca="1" si="205"/>
        <v>#DIV/0!</v>
      </c>
      <c r="F3153" s="124"/>
      <c r="G3153" s="128"/>
      <c r="H3153" s="128"/>
      <c r="I3153" s="124"/>
      <c r="J3153" s="125"/>
      <c r="K3153" s="128"/>
    </row>
    <row r="3154" spans="1:11" x14ac:dyDescent="0.3">
      <c r="A3154" s="73">
        <v>39269</v>
      </c>
      <c r="B3154" s="130">
        <v>1530.4399410000001</v>
      </c>
      <c r="C3154" s="125">
        <f t="shared" si="203"/>
        <v>5.4198229654442986E-3</v>
      </c>
      <c r="D3154" s="128">
        <f t="shared" si="204"/>
        <v>5419.8229654442985</v>
      </c>
      <c r="E3154" s="128" t="e">
        <f t="shared" ca="1" si="205"/>
        <v>#DIV/0!</v>
      </c>
      <c r="F3154" s="124"/>
      <c r="G3154" s="128"/>
      <c r="H3154" s="128"/>
      <c r="I3154" s="124"/>
      <c r="J3154" s="125"/>
      <c r="K3154" s="128"/>
    </row>
    <row r="3155" spans="1:11" x14ac:dyDescent="0.3">
      <c r="A3155" s="73">
        <v>39268</v>
      </c>
      <c r="B3155" s="130">
        <v>1525.400024</v>
      </c>
      <c r="C3155" s="125">
        <f t="shared" si="203"/>
        <v>8.3023044619909836E-3</v>
      </c>
      <c r="D3155" s="128">
        <f t="shared" si="204"/>
        <v>8302.3044619909833</v>
      </c>
      <c r="E3155" s="128" t="e">
        <f t="shared" ca="1" si="205"/>
        <v>#DIV/0!</v>
      </c>
      <c r="F3155" s="124"/>
      <c r="G3155" s="128"/>
      <c r="H3155" s="128"/>
      <c r="I3155" s="124"/>
      <c r="J3155" s="125"/>
      <c r="K3155" s="128"/>
    </row>
    <row r="3156" spans="1:11" x14ac:dyDescent="0.3">
      <c r="A3156" s="73">
        <v>39266</v>
      </c>
      <c r="B3156" s="130">
        <v>1524.869995</v>
      </c>
      <c r="C3156" s="125">
        <f t="shared" si="203"/>
        <v>-5.7572903971488953E-3</v>
      </c>
      <c r="D3156" s="128">
        <f t="shared" si="204"/>
        <v>-5757.290397148895</v>
      </c>
      <c r="E3156" s="128" t="e">
        <f t="shared" ca="1" si="205"/>
        <v>#DIV/0!</v>
      </c>
      <c r="F3156" s="124"/>
      <c r="G3156" s="128"/>
      <c r="H3156" s="128"/>
      <c r="I3156" s="124"/>
      <c r="J3156" s="125"/>
      <c r="K3156" s="128"/>
    </row>
    <row r="3157" spans="1:11" x14ac:dyDescent="0.3">
      <c r="A3157" s="73">
        <v>39265</v>
      </c>
      <c r="B3157" s="130">
        <v>1519.4300539999999</v>
      </c>
      <c r="C3157" s="125">
        <f t="shared" si="203"/>
        <v>-7.5895592097655618E-3</v>
      </c>
      <c r="D3157" s="128">
        <f t="shared" si="204"/>
        <v>-7589.5592097655617</v>
      </c>
      <c r="E3157" s="128" t="e">
        <f t="shared" ca="1" si="205"/>
        <v>#DIV/0!</v>
      </c>
      <c r="F3157" s="124"/>
      <c r="G3157" s="128"/>
      <c r="H3157" s="128"/>
      <c r="I3157" s="124"/>
      <c r="J3157" s="125"/>
      <c r="K3157" s="128"/>
    </row>
    <row r="3158" spans="1:11" x14ac:dyDescent="0.3">
      <c r="A3158" s="73">
        <v>39262</v>
      </c>
      <c r="B3158" s="130">
        <v>1503.349976</v>
      </c>
      <c r="C3158" s="125">
        <f t="shared" si="203"/>
        <v>-1.9283622224629537E-2</v>
      </c>
      <c r="D3158" s="128">
        <f t="shared" si="204"/>
        <v>-19283.622224629537</v>
      </c>
      <c r="E3158" s="128" t="e">
        <f t="shared" ca="1" si="205"/>
        <v>#DIV/0!</v>
      </c>
      <c r="F3158" s="124"/>
      <c r="G3158" s="128"/>
      <c r="H3158" s="128"/>
      <c r="I3158" s="124"/>
      <c r="J3158" s="125"/>
      <c r="K3158" s="128"/>
    </row>
    <row r="3159" spans="1:11" x14ac:dyDescent="0.3">
      <c r="A3159" s="73">
        <v>39261</v>
      </c>
      <c r="B3159" s="130">
        <v>1505.709961</v>
      </c>
      <c r="C3159" s="125">
        <f t="shared" si="203"/>
        <v>-1.1333125622080886E-2</v>
      </c>
      <c r="D3159" s="128">
        <f t="shared" si="204"/>
        <v>-11333.125622080886</v>
      </c>
      <c r="E3159" s="128" t="e">
        <f t="shared" ca="1" si="205"/>
        <v>#DIV/0!</v>
      </c>
      <c r="F3159" s="124"/>
      <c r="G3159" s="128"/>
      <c r="H3159" s="128"/>
      <c r="I3159" s="124"/>
      <c r="J3159" s="125"/>
      <c r="K3159" s="128"/>
    </row>
    <row r="3160" spans="1:11" x14ac:dyDescent="0.3">
      <c r="A3160" s="73">
        <v>39260</v>
      </c>
      <c r="B3160" s="130">
        <v>1506.339966</v>
      </c>
      <c r="C3160" s="125">
        <f t="shared" si="203"/>
        <v>-6.1557448053647379E-3</v>
      </c>
      <c r="D3160" s="128">
        <f t="shared" si="204"/>
        <v>-6155.7448053647377</v>
      </c>
      <c r="E3160" s="128" t="e">
        <f t="shared" ca="1" si="205"/>
        <v>#DIV/0!</v>
      </c>
      <c r="F3160" s="124"/>
      <c r="G3160" s="128"/>
      <c r="H3160" s="128"/>
      <c r="I3160" s="124"/>
      <c r="J3160" s="125"/>
      <c r="K3160" s="128"/>
    </row>
    <row r="3161" spans="1:11" x14ac:dyDescent="0.3">
      <c r="A3161" s="73">
        <v>39259</v>
      </c>
      <c r="B3161" s="130">
        <v>1492.8900149999999</v>
      </c>
      <c r="C3161" s="125">
        <f t="shared" si="203"/>
        <v>-7.3667113194897382E-5</v>
      </c>
      <c r="D3161" s="128">
        <f t="shared" si="204"/>
        <v>-73.667113194897382</v>
      </c>
      <c r="E3161" s="128" t="e">
        <f t="shared" ca="1" si="205"/>
        <v>#DIV/0!</v>
      </c>
      <c r="F3161" s="124"/>
      <c r="G3161" s="128"/>
      <c r="H3161" s="128"/>
      <c r="I3161" s="124"/>
      <c r="J3161" s="125"/>
      <c r="K3161" s="128"/>
    </row>
    <row r="3162" spans="1:11" x14ac:dyDescent="0.3">
      <c r="A3162" s="73">
        <v>39258</v>
      </c>
      <c r="B3162" s="130">
        <v>1497.73999</v>
      </c>
      <c r="C3162" s="125">
        <f t="shared" si="203"/>
        <v>-7.5408218284193085E-3</v>
      </c>
      <c r="D3162" s="128">
        <f t="shared" si="204"/>
        <v>-7540.8218284193081</v>
      </c>
      <c r="E3162" s="128" t="e">
        <f t="shared" ca="1" si="205"/>
        <v>#DIV/0!</v>
      </c>
      <c r="F3162" s="124"/>
      <c r="G3162" s="128"/>
      <c r="H3162" s="128"/>
      <c r="I3162" s="124"/>
      <c r="J3162" s="125"/>
      <c r="K3162" s="128"/>
    </row>
    <row r="3163" spans="1:11" x14ac:dyDescent="0.3">
      <c r="A3163" s="73">
        <v>39255</v>
      </c>
      <c r="B3163" s="130">
        <v>1502.5600589999999</v>
      </c>
      <c r="C3163" s="125">
        <f t="shared" si="203"/>
        <v>-3.3893258145812899E-3</v>
      </c>
      <c r="D3163" s="128">
        <f t="shared" si="204"/>
        <v>-3389.3258145812897</v>
      </c>
      <c r="E3163" s="128" t="e">
        <f t="shared" ca="1" si="205"/>
        <v>#DIV/0!</v>
      </c>
      <c r="F3163" s="124"/>
      <c r="G3163" s="128"/>
      <c r="H3163" s="128"/>
      <c r="I3163" s="124"/>
      <c r="J3163" s="125"/>
      <c r="K3163" s="128"/>
    </row>
    <row r="3164" spans="1:11" x14ac:dyDescent="0.3">
      <c r="A3164" s="73">
        <v>39254</v>
      </c>
      <c r="B3164" s="130">
        <v>1522.1899410000001</v>
      </c>
      <c r="C3164" s="125">
        <f t="shared" si="203"/>
        <v>2.1110584557936463E-2</v>
      </c>
      <c r="D3164" s="128">
        <f t="shared" si="204"/>
        <v>21110.584557936461</v>
      </c>
      <c r="E3164" s="128" t="e">
        <f t="shared" ca="1" si="205"/>
        <v>#DIV/0!</v>
      </c>
      <c r="F3164" s="124"/>
      <c r="G3164" s="128"/>
      <c r="H3164" s="128"/>
      <c r="I3164" s="124"/>
      <c r="J3164" s="125"/>
      <c r="K3164" s="128"/>
    </row>
    <row r="3165" spans="1:11" x14ac:dyDescent="0.3">
      <c r="A3165" s="73">
        <v>39253</v>
      </c>
      <c r="B3165" s="130">
        <v>1512.839966</v>
      </c>
      <c r="C3165" s="125">
        <f t="shared" si="203"/>
        <v>-2.9920250596685571E-3</v>
      </c>
      <c r="D3165" s="128">
        <f t="shared" si="204"/>
        <v>-2992.0250596685573</v>
      </c>
      <c r="E3165" s="128" t="e">
        <f t="shared" ca="1" si="205"/>
        <v>#DIV/0!</v>
      </c>
      <c r="F3165" s="124"/>
      <c r="G3165" s="128"/>
      <c r="H3165" s="128"/>
      <c r="I3165" s="124"/>
      <c r="J3165" s="125"/>
      <c r="K3165" s="128"/>
    </row>
    <row r="3166" spans="1:11" x14ac:dyDescent="0.3">
      <c r="A3166" s="73">
        <v>39252</v>
      </c>
      <c r="B3166" s="130">
        <v>1533.6999510000001</v>
      </c>
      <c r="C3166" s="125">
        <f t="shared" si="203"/>
        <v>1.7962703471812169E-3</v>
      </c>
      <c r="D3166" s="128">
        <f t="shared" si="204"/>
        <v>1796.2703471812169</v>
      </c>
      <c r="E3166" s="128" t="e">
        <f t="shared" ca="1" si="205"/>
        <v>#DIV/0!</v>
      </c>
      <c r="F3166" s="124"/>
      <c r="G3166" s="128"/>
      <c r="H3166" s="128"/>
      <c r="I3166" s="124"/>
      <c r="J3166" s="125"/>
      <c r="K3166" s="128"/>
    </row>
    <row r="3167" spans="1:11" x14ac:dyDescent="0.3">
      <c r="A3167" s="73">
        <v>39251</v>
      </c>
      <c r="B3167" s="130">
        <v>1531.0500489999999</v>
      </c>
      <c r="C3167" s="125">
        <f t="shared" si="203"/>
        <v>-5.2820363536233428E-3</v>
      </c>
      <c r="D3167" s="128">
        <f t="shared" si="204"/>
        <v>-5282.0363536233426</v>
      </c>
      <c r="E3167" s="128" t="e">
        <f t="shared" ca="1" si="205"/>
        <v>#DIV/0!</v>
      </c>
      <c r="F3167" s="124"/>
      <c r="G3167" s="128"/>
      <c r="H3167" s="128"/>
      <c r="I3167" s="124"/>
      <c r="J3167" s="125"/>
      <c r="K3167" s="128"/>
    </row>
    <row r="3168" spans="1:11" x14ac:dyDescent="0.3">
      <c r="A3168" s="73">
        <v>39248</v>
      </c>
      <c r="B3168" s="130">
        <v>1532.910034</v>
      </c>
      <c r="C3168" s="125">
        <f t="shared" si="203"/>
        <v>-2.2325345144343922E-3</v>
      </c>
      <c r="D3168" s="128">
        <f t="shared" si="204"/>
        <v>-2232.5345144343923</v>
      </c>
      <c r="E3168" s="128" t="e">
        <f t="shared" ca="1" si="205"/>
        <v>#DIV/0!</v>
      </c>
      <c r="F3168" s="124"/>
      <c r="G3168" s="128"/>
      <c r="H3168" s="128"/>
      <c r="I3168" s="124"/>
      <c r="J3168" s="125"/>
      <c r="K3168" s="128"/>
    </row>
    <row r="3169" spans="1:11" x14ac:dyDescent="0.3">
      <c r="A3169" s="73">
        <v>39247</v>
      </c>
      <c r="B3169" s="130">
        <v>1522.969971</v>
      </c>
      <c r="C3169" s="125">
        <f t="shared" si="203"/>
        <v>-4.9979903731756092E-3</v>
      </c>
      <c r="D3169" s="128">
        <f t="shared" si="204"/>
        <v>-4997.9903731756094</v>
      </c>
      <c r="E3169" s="128" t="e">
        <f t="shared" ca="1" si="205"/>
        <v>#DIV/0!</v>
      </c>
      <c r="F3169" s="124"/>
      <c r="G3169" s="128"/>
      <c r="H3169" s="128"/>
      <c r="I3169" s="124"/>
      <c r="J3169" s="125"/>
      <c r="K3169" s="128"/>
    </row>
    <row r="3170" spans="1:11" x14ac:dyDescent="0.3">
      <c r="A3170" s="73">
        <v>39246</v>
      </c>
      <c r="B3170" s="130">
        <v>1515.670044</v>
      </c>
      <c r="C3170" s="125">
        <f t="shared" si="203"/>
        <v>-9.5148678239855844E-3</v>
      </c>
      <c r="D3170" s="128">
        <f t="shared" si="204"/>
        <v>-9514.8678239855835</v>
      </c>
      <c r="E3170" s="128" t="e">
        <f t="shared" ca="1" si="205"/>
        <v>#DIV/0!</v>
      </c>
      <c r="F3170" s="124"/>
      <c r="G3170" s="128"/>
      <c r="H3170" s="128"/>
      <c r="I3170" s="124"/>
      <c r="J3170" s="125"/>
      <c r="K3170" s="128"/>
    </row>
    <row r="3171" spans="1:11" x14ac:dyDescent="0.3">
      <c r="A3171" s="73">
        <v>39245</v>
      </c>
      <c r="B3171" s="130">
        <v>1493</v>
      </c>
      <c r="C3171" s="125">
        <f t="shared" si="203"/>
        <v>-1.6540293686297058E-2</v>
      </c>
      <c r="D3171" s="128">
        <f t="shared" si="204"/>
        <v>-16540.29368629706</v>
      </c>
      <c r="E3171" s="128" t="e">
        <f t="shared" ca="1" si="205"/>
        <v>#DIV/0!</v>
      </c>
      <c r="F3171" s="124"/>
      <c r="G3171" s="128"/>
      <c r="H3171" s="128"/>
      <c r="I3171" s="124"/>
      <c r="J3171" s="125"/>
      <c r="K3171" s="128"/>
    </row>
    <row r="3172" spans="1:11" x14ac:dyDescent="0.3">
      <c r="A3172" s="73">
        <v>39244</v>
      </c>
      <c r="B3172" s="130">
        <v>1509.119995</v>
      </c>
      <c r="C3172" s="125">
        <f t="shared" si="203"/>
        <v>-4.3609251563395679E-3</v>
      </c>
      <c r="D3172" s="128">
        <f t="shared" si="204"/>
        <v>-4360.9251563395683</v>
      </c>
      <c r="E3172" s="128" t="e">
        <f t="shared" ca="1" si="205"/>
        <v>#DIV/0!</v>
      </c>
      <c r="F3172" s="124"/>
      <c r="G3172" s="128"/>
      <c r="H3172" s="128"/>
      <c r="I3172" s="124"/>
      <c r="J3172" s="125"/>
      <c r="K3172" s="128"/>
    </row>
    <row r="3173" spans="1:11" x14ac:dyDescent="0.3">
      <c r="A3173" s="73">
        <v>39241</v>
      </c>
      <c r="B3173" s="130">
        <v>1507.670044</v>
      </c>
      <c r="C3173" s="125">
        <f t="shared" si="203"/>
        <v>1.0615783572798243E-4</v>
      </c>
      <c r="D3173" s="128">
        <f t="shared" si="204"/>
        <v>106.15783572798243</v>
      </c>
      <c r="E3173" s="128" t="e">
        <f t="shared" ca="1" si="205"/>
        <v>#DIV/0!</v>
      </c>
      <c r="F3173" s="124"/>
      <c r="G3173" s="128"/>
      <c r="H3173" s="128"/>
      <c r="I3173" s="124"/>
      <c r="J3173" s="125"/>
      <c r="K3173" s="128"/>
    </row>
    <row r="3174" spans="1:11" x14ac:dyDescent="0.3">
      <c r="A3174" s="73">
        <v>39240</v>
      </c>
      <c r="B3174" s="130">
        <v>1490.719971</v>
      </c>
      <c r="C3174" s="125">
        <f t="shared" si="203"/>
        <v>-2.0732097510818726E-2</v>
      </c>
      <c r="D3174" s="128">
        <f t="shared" si="204"/>
        <v>-20732.097510818727</v>
      </c>
      <c r="E3174" s="128" t="e">
        <f t="shared" ca="1" si="205"/>
        <v>#DIV/0!</v>
      </c>
      <c r="F3174" s="124"/>
      <c r="G3174" s="128"/>
      <c r="H3174" s="128"/>
      <c r="I3174" s="124"/>
      <c r="J3174" s="125"/>
      <c r="K3174" s="128"/>
    </row>
    <row r="3175" spans="1:11" x14ac:dyDescent="0.3">
      <c r="A3175" s="73">
        <v>39239</v>
      </c>
      <c r="B3175" s="130">
        <v>1517.380005</v>
      </c>
      <c r="C3175" s="125">
        <f t="shared" si="203"/>
        <v>-4.4222174252099844E-3</v>
      </c>
      <c r="D3175" s="128">
        <f t="shared" si="204"/>
        <v>-4422.217425209984</v>
      </c>
      <c r="E3175" s="128" t="e">
        <f t="shared" ca="1" si="205"/>
        <v>#DIV/0!</v>
      </c>
      <c r="F3175" s="124"/>
      <c r="G3175" s="128"/>
      <c r="H3175" s="128"/>
      <c r="I3175" s="124"/>
      <c r="J3175" s="125"/>
      <c r="K3175" s="128"/>
    </row>
    <row r="3176" spans="1:11" x14ac:dyDescent="0.3">
      <c r="A3176" s="73">
        <v>39238</v>
      </c>
      <c r="B3176" s="130">
        <v>1530.9499510000001</v>
      </c>
      <c r="C3176" s="125">
        <f t="shared" si="203"/>
        <v>3.8357977129757082E-3</v>
      </c>
      <c r="D3176" s="128">
        <f t="shared" si="204"/>
        <v>3835.7977129757082</v>
      </c>
      <c r="E3176" s="128" t="e">
        <f t="shared" ca="1" si="205"/>
        <v>#DIV/0!</v>
      </c>
      <c r="F3176" s="124"/>
      <c r="G3176" s="128"/>
      <c r="H3176" s="128"/>
      <c r="I3176" s="124"/>
      <c r="J3176" s="125"/>
      <c r="K3176" s="128"/>
    </row>
    <row r="3177" spans="1:11" x14ac:dyDescent="0.3">
      <c r="A3177" s="73">
        <v>39237</v>
      </c>
      <c r="B3177" s="130">
        <v>1539.1800539999999</v>
      </c>
      <c r="C3177" s="125">
        <f t="shared" si="203"/>
        <v>1.0789725168280917E-2</v>
      </c>
      <c r="D3177" s="128">
        <f t="shared" si="204"/>
        <v>10789.725168280916</v>
      </c>
      <c r="E3177" s="128" t="e">
        <f t="shared" ca="1" si="205"/>
        <v>#DIV/0!</v>
      </c>
      <c r="F3177" s="124"/>
      <c r="G3177" s="128"/>
      <c r="H3177" s="128"/>
      <c r="I3177" s="124"/>
      <c r="J3177" s="125"/>
      <c r="K3177" s="128"/>
    </row>
    <row r="3178" spans="1:11" x14ac:dyDescent="0.3">
      <c r="A3178" s="73">
        <v>39234</v>
      </c>
      <c r="B3178" s="130">
        <v>1536.339966</v>
      </c>
      <c r="C3178" s="125">
        <f t="shared" si="203"/>
        <v>1.5594094199305797E-2</v>
      </c>
      <c r="D3178" s="128">
        <f t="shared" si="204"/>
        <v>15594.094199305797</v>
      </c>
      <c r="E3178" s="128" t="e">
        <f t="shared" ca="1" si="205"/>
        <v>#DIV/0!</v>
      </c>
      <c r="F3178" s="124"/>
      <c r="G3178" s="128"/>
      <c r="H3178" s="128"/>
      <c r="I3178" s="124"/>
      <c r="J3178" s="125"/>
      <c r="K3178" s="128"/>
    </row>
    <row r="3179" spans="1:11" x14ac:dyDescent="0.3">
      <c r="A3179" s="73">
        <v>39233</v>
      </c>
      <c r="B3179" s="130">
        <v>1530.619995</v>
      </c>
      <c r="C3179" s="125">
        <f t="shared" si="203"/>
        <v>1.088405288595462E-2</v>
      </c>
      <c r="D3179" s="128">
        <f t="shared" si="204"/>
        <v>10884.052885954621</v>
      </c>
      <c r="E3179" s="128" t="e">
        <f t="shared" ca="1" si="205"/>
        <v>#DIV/0!</v>
      </c>
      <c r="F3179" s="124"/>
      <c r="G3179" s="128"/>
      <c r="H3179" s="128"/>
      <c r="I3179" s="124"/>
      <c r="J3179" s="125"/>
      <c r="K3179" s="128"/>
    </row>
    <row r="3180" spans="1:11" x14ac:dyDescent="0.3">
      <c r="A3180" s="73">
        <v>39232</v>
      </c>
      <c r="B3180" s="130">
        <v>1530.2299800000001</v>
      </c>
      <c r="C3180" s="125">
        <f t="shared" si="203"/>
        <v>1.9344679981438739E-2</v>
      </c>
      <c r="D3180" s="128">
        <f t="shared" si="204"/>
        <v>19344.679981438738</v>
      </c>
      <c r="E3180" s="128" t="e">
        <f t="shared" ca="1" si="205"/>
        <v>#DIV/0!</v>
      </c>
      <c r="F3180" s="124"/>
      <c r="G3180" s="128"/>
      <c r="H3180" s="128"/>
      <c r="I3180" s="124"/>
      <c r="J3180" s="125"/>
      <c r="K3180" s="128"/>
    </row>
    <row r="3181" spans="1:11" x14ac:dyDescent="0.3">
      <c r="A3181" s="73">
        <v>39231</v>
      </c>
      <c r="B3181" s="130">
        <v>1518.1099850000001</v>
      </c>
      <c r="C3181" s="125">
        <f t="shared" si="203"/>
        <v>9.9524071191445795E-3</v>
      </c>
      <c r="D3181" s="128">
        <f t="shared" si="204"/>
        <v>9952.4071191445801</v>
      </c>
      <c r="E3181" s="128" t="e">
        <f t="shared" ca="1" si="205"/>
        <v>#DIV/0!</v>
      </c>
      <c r="F3181" s="124"/>
      <c r="G3181" s="128"/>
      <c r="H3181" s="128"/>
      <c r="I3181" s="124"/>
      <c r="J3181" s="125"/>
      <c r="K3181" s="128"/>
    </row>
    <row r="3182" spans="1:11" x14ac:dyDescent="0.3">
      <c r="A3182" s="73">
        <v>39227</v>
      </c>
      <c r="B3182" s="130">
        <v>1515.7299800000001</v>
      </c>
      <c r="C3182" s="125">
        <f t="shared" si="203"/>
        <v>6.5610812215466385E-3</v>
      </c>
      <c r="D3182" s="128">
        <f t="shared" si="204"/>
        <v>6561.0812215466385</v>
      </c>
      <c r="E3182" s="128" t="e">
        <f t="shared" ca="1" si="205"/>
        <v>#DIV/0!</v>
      </c>
      <c r="F3182" s="124"/>
      <c r="G3182" s="128"/>
      <c r="H3182" s="128"/>
      <c r="I3182" s="124"/>
      <c r="J3182" s="125"/>
      <c r="K3182" s="128"/>
    </row>
    <row r="3183" spans="1:11" x14ac:dyDescent="0.3">
      <c r="A3183" s="73">
        <v>39226</v>
      </c>
      <c r="B3183" s="130">
        <v>1507.51001</v>
      </c>
      <c r="C3183" s="125">
        <f t="shared" si="203"/>
        <v>1.0754516893991095E-2</v>
      </c>
      <c r="D3183" s="128">
        <f t="shared" si="204"/>
        <v>10754.516893991095</v>
      </c>
      <c r="E3183" s="128" t="e">
        <f t="shared" ca="1" si="205"/>
        <v>#DIV/0!</v>
      </c>
      <c r="F3183" s="124"/>
      <c r="G3183" s="128"/>
      <c r="H3183" s="128"/>
      <c r="I3183" s="124"/>
      <c r="J3183" s="125"/>
      <c r="K3183" s="128"/>
    </row>
    <row r="3184" spans="1:11" x14ac:dyDescent="0.3">
      <c r="A3184" s="73">
        <v>39225</v>
      </c>
      <c r="B3184" s="130">
        <v>1522.280029</v>
      </c>
      <c r="C3184" s="125">
        <f t="shared" si="203"/>
        <v>6.4129323950925521E-3</v>
      </c>
      <c r="D3184" s="128">
        <f t="shared" si="204"/>
        <v>6412.9323950925518</v>
      </c>
      <c r="E3184" s="128" t="e">
        <f t="shared" ca="1" si="205"/>
        <v>#DIV/0!</v>
      </c>
      <c r="F3184" s="124"/>
      <c r="G3184" s="128"/>
      <c r="H3184" s="128"/>
      <c r="I3184" s="124"/>
      <c r="J3184" s="125"/>
      <c r="K3184" s="128"/>
    </row>
    <row r="3185" spans="1:11" x14ac:dyDescent="0.3">
      <c r="A3185" s="73">
        <v>39224</v>
      </c>
      <c r="B3185" s="130">
        <v>1524.119995</v>
      </c>
      <c r="C3185" s="125">
        <f t="shared" si="203"/>
        <v>1.0877367359618306E-2</v>
      </c>
      <c r="D3185" s="128">
        <f t="shared" si="204"/>
        <v>10877.367359618307</v>
      </c>
      <c r="E3185" s="128" t="e">
        <f t="shared" ca="1" si="205"/>
        <v>#DIV/0!</v>
      </c>
      <c r="F3185" s="124"/>
      <c r="G3185" s="128"/>
      <c r="H3185" s="128"/>
      <c r="I3185" s="124"/>
      <c r="J3185" s="125"/>
      <c r="K3185" s="128"/>
    </row>
    <row r="3186" spans="1:11" x14ac:dyDescent="0.3">
      <c r="A3186" s="73">
        <v>39223</v>
      </c>
      <c r="B3186" s="130">
        <v>1525.099976</v>
      </c>
      <c r="C3186" s="125">
        <f t="shared" si="203"/>
        <v>1.0347931875187788E-2</v>
      </c>
      <c r="D3186" s="128">
        <f t="shared" si="204"/>
        <v>10347.931875187787</v>
      </c>
      <c r="E3186" s="128" t="e">
        <f t="shared" ca="1" si="205"/>
        <v>#DIV/0!</v>
      </c>
      <c r="F3186" s="124"/>
      <c r="G3186" s="128"/>
      <c r="H3186" s="128"/>
      <c r="I3186" s="124"/>
      <c r="J3186" s="125"/>
      <c r="K3186" s="128"/>
    </row>
    <row r="3187" spans="1:11" x14ac:dyDescent="0.3">
      <c r="A3187" s="73">
        <v>39220</v>
      </c>
      <c r="B3187" s="130">
        <v>1522.75</v>
      </c>
      <c r="C3187" s="125">
        <f t="shared" si="203"/>
        <v>1.1377376135337514E-2</v>
      </c>
      <c r="D3187" s="128">
        <f t="shared" si="204"/>
        <v>11377.376135337514</v>
      </c>
      <c r="E3187" s="128" t="e">
        <f t="shared" ca="1" si="205"/>
        <v>#DIV/0!</v>
      </c>
      <c r="F3187" s="124"/>
      <c r="G3187" s="128"/>
      <c r="H3187" s="128"/>
      <c r="I3187" s="124"/>
      <c r="J3187" s="125"/>
      <c r="K3187" s="128"/>
    </row>
    <row r="3188" spans="1:11" x14ac:dyDescent="0.3">
      <c r="A3188" s="73">
        <v>39219</v>
      </c>
      <c r="B3188" s="130">
        <v>1512.75</v>
      </c>
      <c r="C3188" s="125">
        <f t="shared" si="203"/>
        <v>6.8956694976438637E-3</v>
      </c>
      <c r="D3188" s="128">
        <f t="shared" si="204"/>
        <v>6895.6694976438639</v>
      </c>
      <c r="E3188" s="128" t="e">
        <f t="shared" ca="1" si="205"/>
        <v>#DIV/0!</v>
      </c>
      <c r="F3188" s="124"/>
      <c r="G3188" s="128"/>
      <c r="H3188" s="128"/>
      <c r="I3188" s="124"/>
      <c r="J3188" s="125"/>
      <c r="K3188" s="128"/>
    </row>
    <row r="3189" spans="1:11" x14ac:dyDescent="0.3">
      <c r="A3189" s="73">
        <v>39218</v>
      </c>
      <c r="B3189" s="130">
        <v>1514.1400149999999</v>
      </c>
      <c r="C3189" s="125">
        <f t="shared" si="203"/>
        <v>1.2179775966689288E-2</v>
      </c>
      <c r="D3189" s="128">
        <f t="shared" si="204"/>
        <v>12179.775966689287</v>
      </c>
      <c r="E3189" s="128" t="e">
        <f t="shared" ca="1" si="205"/>
        <v>#DIV/0!</v>
      </c>
      <c r="F3189" s="124"/>
      <c r="G3189" s="128"/>
      <c r="H3189" s="128"/>
      <c r="I3189" s="124"/>
      <c r="J3189" s="125"/>
      <c r="K3189" s="128"/>
    </row>
    <row r="3190" spans="1:11" x14ac:dyDescent="0.3">
      <c r="A3190" s="73">
        <v>39217</v>
      </c>
      <c r="B3190" s="130">
        <v>1501.1899410000001</v>
      </c>
      <c r="C3190" s="125">
        <f t="shared" si="203"/>
        <v>1.0018092921424637E-2</v>
      </c>
      <c r="D3190" s="128">
        <f t="shared" si="204"/>
        <v>10018.092921424637</v>
      </c>
      <c r="E3190" s="128" t="e">
        <f t="shared" ca="1" si="205"/>
        <v>#DIV/0!</v>
      </c>
      <c r="F3190" s="124"/>
      <c r="G3190" s="128"/>
      <c r="H3190" s="128"/>
      <c r="I3190" s="124"/>
      <c r="J3190" s="125"/>
      <c r="K3190" s="128"/>
    </row>
    <row r="3191" spans="1:11" x14ac:dyDescent="0.3">
      <c r="A3191" s="73">
        <v>39216</v>
      </c>
      <c r="B3191" s="130">
        <v>1503.150024</v>
      </c>
      <c r="C3191" s="125">
        <f t="shared" si="203"/>
        <v>1.4018112259483573E-2</v>
      </c>
      <c r="D3191" s="128">
        <f t="shared" si="204"/>
        <v>14018.112259483572</v>
      </c>
      <c r="E3191" s="128" t="e">
        <f t="shared" ca="1" si="205"/>
        <v>#DIV/0!</v>
      </c>
      <c r="F3191" s="124"/>
      <c r="G3191" s="128"/>
      <c r="H3191" s="128"/>
      <c r="I3191" s="124"/>
      <c r="J3191" s="125"/>
      <c r="K3191" s="128"/>
    </row>
    <row r="3192" spans="1:11" x14ac:dyDescent="0.3">
      <c r="A3192" s="73">
        <v>39213</v>
      </c>
      <c r="B3192" s="130">
        <v>1505.849976</v>
      </c>
      <c r="C3192" s="125">
        <f t="shared" si="203"/>
        <v>7.8845237678049074E-3</v>
      </c>
      <c r="D3192" s="128">
        <f t="shared" si="204"/>
        <v>7884.523767804907</v>
      </c>
      <c r="E3192" s="128" t="e">
        <f t="shared" ca="1" si="205"/>
        <v>#DIV/0!</v>
      </c>
      <c r="F3192" s="124"/>
      <c r="G3192" s="128"/>
      <c r="H3192" s="128"/>
      <c r="I3192" s="124"/>
      <c r="J3192" s="125"/>
      <c r="K3192" s="128"/>
    </row>
    <row r="3193" spans="1:11" x14ac:dyDescent="0.3">
      <c r="A3193" s="73">
        <v>39212</v>
      </c>
      <c r="B3193" s="130">
        <v>1491.469971</v>
      </c>
      <c r="C3193" s="125">
        <f t="shared" si="203"/>
        <v>-1.8604845240086654E-3</v>
      </c>
      <c r="D3193" s="128">
        <f t="shared" si="204"/>
        <v>-1860.4845240086654</v>
      </c>
      <c r="E3193" s="128" t="e">
        <f t="shared" ca="1" si="205"/>
        <v>#DIV/0!</v>
      </c>
      <c r="F3193" s="124"/>
      <c r="G3193" s="128"/>
      <c r="H3193" s="128"/>
      <c r="I3193" s="124"/>
      <c r="J3193" s="125"/>
      <c r="K3193" s="128"/>
    </row>
    <row r="3194" spans="1:11" x14ac:dyDescent="0.3">
      <c r="A3194" s="73">
        <v>39211</v>
      </c>
      <c r="B3194" s="130">
        <v>1512.579956</v>
      </c>
      <c r="C3194" s="125">
        <f t="shared" si="203"/>
        <v>1.1474977929345043E-2</v>
      </c>
      <c r="D3194" s="128">
        <f t="shared" si="204"/>
        <v>11474.977929345043</v>
      </c>
      <c r="E3194" s="128" t="e">
        <f t="shared" ca="1" si="205"/>
        <v>#DIV/0!</v>
      </c>
      <c r="F3194" s="124"/>
      <c r="G3194" s="128"/>
      <c r="H3194" s="128"/>
      <c r="I3194" s="124"/>
      <c r="J3194" s="125"/>
      <c r="K3194" s="128"/>
    </row>
    <row r="3195" spans="1:11" x14ac:dyDescent="0.3">
      <c r="A3195" s="73">
        <v>39210</v>
      </c>
      <c r="B3195" s="130">
        <v>1507.719971</v>
      </c>
      <c r="C3195" s="125">
        <f t="shared" si="203"/>
        <v>1.8447549241617844E-2</v>
      </c>
      <c r="D3195" s="128">
        <f t="shared" si="204"/>
        <v>18447.549241617846</v>
      </c>
      <c r="E3195" s="128" t="e">
        <f t="shared" ca="1" si="205"/>
        <v>#DIV/0!</v>
      </c>
      <c r="F3195" s="124"/>
      <c r="G3195" s="128"/>
      <c r="H3195" s="128"/>
      <c r="I3195" s="124"/>
      <c r="J3195" s="125"/>
      <c r="K3195" s="128"/>
    </row>
    <row r="3196" spans="1:11" x14ac:dyDescent="0.3">
      <c r="A3196" s="73">
        <v>39209</v>
      </c>
      <c r="B3196" s="130">
        <v>1509.4799800000001</v>
      </c>
      <c r="C3196" s="125">
        <f t="shared" si="203"/>
        <v>1.9278375722665997E-2</v>
      </c>
      <c r="D3196" s="128">
        <f t="shared" si="204"/>
        <v>19278.375722665998</v>
      </c>
      <c r="E3196" s="128" t="e">
        <f t="shared" ca="1" si="205"/>
        <v>#DIV/0!</v>
      </c>
      <c r="F3196" s="124"/>
      <c r="G3196" s="128"/>
      <c r="H3196" s="128"/>
      <c r="I3196" s="124"/>
      <c r="J3196" s="125"/>
      <c r="K3196" s="128"/>
    </row>
    <row r="3197" spans="1:11" x14ac:dyDescent="0.3">
      <c r="A3197" s="73">
        <v>39206</v>
      </c>
      <c r="B3197" s="130">
        <v>1505.619995</v>
      </c>
      <c r="C3197" s="125">
        <f t="shared" si="203"/>
        <v>1.4329517528822944E-2</v>
      </c>
      <c r="D3197" s="128">
        <f t="shared" si="204"/>
        <v>14329.517528822944</v>
      </c>
      <c r="E3197" s="128" t="e">
        <f t="shared" ca="1" si="205"/>
        <v>#DIV/0!</v>
      </c>
      <c r="F3197" s="124"/>
      <c r="G3197" s="128"/>
      <c r="H3197" s="128"/>
      <c r="I3197" s="124"/>
      <c r="J3197" s="125"/>
      <c r="K3197" s="128"/>
    </row>
    <row r="3198" spans="1:11" x14ac:dyDescent="0.3">
      <c r="A3198" s="73">
        <v>39205</v>
      </c>
      <c r="B3198" s="130">
        <v>1502.3900149999999</v>
      </c>
      <c r="C3198" s="125">
        <f t="shared" si="203"/>
        <v>2.1526748914168392E-2</v>
      </c>
      <c r="D3198" s="128">
        <f t="shared" si="204"/>
        <v>21526.748914168391</v>
      </c>
      <c r="E3198" s="128" t="e">
        <f t="shared" ca="1" si="205"/>
        <v>#DIV/0!</v>
      </c>
      <c r="F3198" s="124"/>
      <c r="G3198" s="128"/>
      <c r="H3198" s="128"/>
      <c r="I3198" s="124"/>
      <c r="J3198" s="125"/>
      <c r="K3198" s="128"/>
    </row>
    <row r="3199" spans="1:11" x14ac:dyDescent="0.3">
      <c r="A3199" s="73">
        <v>39204</v>
      </c>
      <c r="B3199" s="130">
        <v>1495.920044</v>
      </c>
      <c r="C3199" s="125">
        <f t="shared" si="203"/>
        <v>1.5904953480475381E-2</v>
      </c>
      <c r="D3199" s="128">
        <f t="shared" si="204"/>
        <v>15904.95348047538</v>
      </c>
      <c r="E3199" s="128" t="e">
        <f t="shared" ca="1" si="205"/>
        <v>#DIV/0!</v>
      </c>
      <c r="F3199" s="124"/>
      <c r="G3199" s="128"/>
      <c r="H3199" s="128"/>
      <c r="I3199" s="124"/>
      <c r="J3199" s="125"/>
      <c r="K3199" s="128"/>
    </row>
    <row r="3200" spans="1:11" x14ac:dyDescent="0.3">
      <c r="A3200" s="73">
        <v>39203</v>
      </c>
      <c r="B3200" s="130">
        <v>1486.3000489999999</v>
      </c>
      <c r="C3200" s="125">
        <f t="shared" si="203"/>
        <v>1.0071539675313712E-2</v>
      </c>
      <c r="D3200" s="128">
        <f t="shared" si="204"/>
        <v>10071.539675313712</v>
      </c>
      <c r="E3200" s="128" t="e">
        <f t="shared" ca="1" si="205"/>
        <v>#DIV/0!</v>
      </c>
      <c r="F3200" s="124"/>
      <c r="G3200" s="128"/>
      <c r="H3200" s="128"/>
      <c r="I3200" s="124"/>
      <c r="J3200" s="125"/>
      <c r="K3200" s="128"/>
    </row>
    <row r="3201" spans="1:11" x14ac:dyDescent="0.3">
      <c r="A3201" s="73">
        <v>39202</v>
      </c>
      <c r="B3201" s="130">
        <v>1482.369995</v>
      </c>
      <c r="C3201" s="125">
        <f t="shared" si="203"/>
        <v>9.5619100752037944E-3</v>
      </c>
      <c r="D3201" s="128">
        <f t="shared" si="204"/>
        <v>9561.9100752037939</v>
      </c>
      <c r="E3201" s="128" t="e">
        <f t="shared" ca="1" si="205"/>
        <v>#DIV/0!</v>
      </c>
      <c r="F3201" s="124"/>
      <c r="G3201" s="128"/>
      <c r="H3201" s="128"/>
      <c r="I3201" s="124"/>
      <c r="J3201" s="125"/>
      <c r="K3201" s="128"/>
    </row>
    <row r="3202" spans="1:11" x14ac:dyDescent="0.3">
      <c r="A3202" s="73">
        <v>39199</v>
      </c>
      <c r="B3202" s="130">
        <v>1494.0699460000001</v>
      </c>
      <c r="C3202" s="125">
        <f t="shared" si="203"/>
        <v>2.837180072335288E-2</v>
      </c>
      <c r="D3202" s="128">
        <f t="shared" si="204"/>
        <v>28371.800723352881</v>
      </c>
      <c r="E3202" s="128" t="e">
        <f t="shared" ca="1" si="205"/>
        <v>#DIV/0!</v>
      </c>
      <c r="F3202" s="124"/>
      <c r="G3202" s="128"/>
      <c r="H3202" s="128"/>
      <c r="I3202" s="124"/>
      <c r="J3202" s="125"/>
      <c r="K3202" s="128"/>
    </row>
    <row r="3203" spans="1:11" x14ac:dyDescent="0.3">
      <c r="A3203" s="73">
        <v>39198</v>
      </c>
      <c r="B3203" s="130">
        <v>1494.25</v>
      </c>
      <c r="C3203" s="125">
        <f t="shared" si="203"/>
        <v>3.208312572726002E-2</v>
      </c>
      <c r="D3203" s="128">
        <f t="shared" si="204"/>
        <v>32083.12572726002</v>
      </c>
      <c r="E3203" s="128" t="e">
        <f t="shared" ca="1" si="205"/>
        <v>#DIV/0!</v>
      </c>
      <c r="F3203" s="124"/>
      <c r="G3203" s="128"/>
      <c r="H3203" s="128"/>
      <c r="I3203" s="124"/>
      <c r="J3203" s="125"/>
      <c r="K3203" s="128"/>
    </row>
    <row r="3204" spans="1:11" x14ac:dyDescent="0.3">
      <c r="A3204" s="73">
        <v>39197</v>
      </c>
      <c r="B3204" s="130">
        <v>1495.420044</v>
      </c>
      <c r="C3204" s="125">
        <f t="shared" si="203"/>
        <v>3.9301708421545012E-2</v>
      </c>
      <c r="D3204" s="128">
        <f t="shared" si="204"/>
        <v>39301.708421545009</v>
      </c>
      <c r="E3204" s="128" t="e">
        <f t="shared" ca="1" si="205"/>
        <v>#DIV/0!</v>
      </c>
      <c r="F3204" s="124"/>
      <c r="G3204" s="128"/>
      <c r="H3204" s="128"/>
      <c r="I3204" s="124"/>
      <c r="J3204" s="125"/>
      <c r="K3204" s="128"/>
    </row>
    <row r="3205" spans="1:11" x14ac:dyDescent="0.3">
      <c r="A3205" s="73">
        <v>39196</v>
      </c>
      <c r="B3205" s="130">
        <v>1480.410034</v>
      </c>
      <c r="C3205" s="125">
        <f t="shared" si="203"/>
        <v>2.2107318241903373E-2</v>
      </c>
      <c r="D3205" s="128">
        <f t="shared" si="204"/>
        <v>22107.318241903373</v>
      </c>
      <c r="E3205" s="128" t="e">
        <f t="shared" ca="1" si="205"/>
        <v>#DIV/0!</v>
      </c>
      <c r="F3205" s="124"/>
      <c r="G3205" s="128"/>
      <c r="H3205" s="128"/>
      <c r="I3205" s="124"/>
      <c r="J3205" s="125"/>
      <c r="K3205" s="128"/>
    </row>
    <row r="3206" spans="1:11" x14ac:dyDescent="0.3">
      <c r="A3206" s="73">
        <v>39195</v>
      </c>
      <c r="B3206" s="130">
        <v>1480.9300539999999</v>
      </c>
      <c r="C3206" s="125">
        <f t="shared" si="203"/>
        <v>2.5141781779945083E-2</v>
      </c>
      <c r="D3206" s="128">
        <f t="shared" si="204"/>
        <v>25141.781779945082</v>
      </c>
      <c r="E3206" s="128" t="e">
        <f t="shared" ca="1" si="205"/>
        <v>#DIV/0!</v>
      </c>
      <c r="F3206" s="124"/>
      <c r="G3206" s="128"/>
      <c r="H3206" s="128"/>
      <c r="I3206" s="124"/>
      <c r="J3206" s="125"/>
      <c r="K3206" s="128"/>
    </row>
    <row r="3207" spans="1:11" x14ac:dyDescent="0.3">
      <c r="A3207" s="73">
        <v>39192</v>
      </c>
      <c r="B3207" s="130">
        <v>1484.349976</v>
      </c>
      <c r="C3207" s="125">
        <f t="shared" si="203"/>
        <v>2.8114067240302631E-2</v>
      </c>
      <c r="D3207" s="128">
        <f t="shared" si="204"/>
        <v>28114.067240302633</v>
      </c>
      <c r="E3207" s="128" t="e">
        <f t="shared" ca="1" si="205"/>
        <v>#DIV/0!</v>
      </c>
      <c r="F3207" s="124"/>
      <c r="G3207" s="128"/>
      <c r="H3207" s="128"/>
      <c r="I3207" s="124"/>
      <c r="J3207" s="125"/>
      <c r="K3207" s="128"/>
    </row>
    <row r="3208" spans="1:11" x14ac:dyDescent="0.3">
      <c r="A3208" s="73">
        <v>39191</v>
      </c>
      <c r="B3208" s="130">
        <v>1470.7299800000001</v>
      </c>
      <c r="C3208" s="125">
        <f t="shared" ref="C3208:C3271" si="206">B3208/B3218-1</f>
        <v>2.1787299380240377E-2</v>
      </c>
      <c r="D3208" s="128">
        <f t="shared" ref="D3208:D3271" si="207">C3208*$B$5</f>
        <v>21787.299380240376</v>
      </c>
      <c r="E3208" s="128" t="e">
        <f t="shared" ref="E3208:E3271" ca="1" si="208">ABS(_xlfn.PERCENTILE.INC(OFFSET(D3208,0,0,Window),1-VaRLevel))</f>
        <v>#DIV/0!</v>
      </c>
      <c r="F3208" s="124"/>
      <c r="G3208" s="128"/>
      <c r="H3208" s="128"/>
      <c r="I3208" s="124"/>
      <c r="J3208" s="125"/>
      <c r="K3208" s="128"/>
    </row>
    <row r="3209" spans="1:11" x14ac:dyDescent="0.3">
      <c r="A3209" s="73">
        <v>39190</v>
      </c>
      <c r="B3209" s="130">
        <v>1472.5</v>
      </c>
      <c r="C3209" s="125">
        <f t="shared" si="206"/>
        <v>2.4155448727467554E-2</v>
      </c>
      <c r="D3209" s="128">
        <f t="shared" si="207"/>
        <v>24155.448727467556</v>
      </c>
      <c r="E3209" s="128" t="e">
        <f t="shared" ca="1" si="208"/>
        <v>#DIV/0!</v>
      </c>
      <c r="F3209" s="124"/>
      <c r="G3209" s="128"/>
      <c r="H3209" s="128"/>
      <c r="I3209" s="124"/>
      <c r="J3209" s="125"/>
      <c r="K3209" s="128"/>
    </row>
    <row r="3210" spans="1:11" x14ac:dyDescent="0.3">
      <c r="A3210" s="73">
        <v>39189</v>
      </c>
      <c r="B3210" s="130">
        <v>1471.4799800000001</v>
      </c>
      <c r="C3210" s="125">
        <f t="shared" si="206"/>
        <v>3.2943687049074688E-2</v>
      </c>
      <c r="D3210" s="128">
        <f t="shared" si="207"/>
        <v>32943.687049074688</v>
      </c>
      <c r="E3210" s="128" t="e">
        <f t="shared" ca="1" si="208"/>
        <v>#DIV/0!</v>
      </c>
      <c r="F3210" s="124"/>
      <c r="G3210" s="128"/>
      <c r="H3210" s="128"/>
      <c r="I3210" s="124"/>
      <c r="J3210" s="125"/>
      <c r="K3210" s="128"/>
    </row>
    <row r="3211" spans="1:11" x14ac:dyDescent="0.3">
      <c r="A3211" s="73">
        <v>39188</v>
      </c>
      <c r="B3211" s="130">
        <v>1468.329956</v>
      </c>
      <c r="C3211" s="125">
        <f t="shared" si="206"/>
        <v>3.3409323579479899E-2</v>
      </c>
      <c r="D3211" s="128">
        <f t="shared" si="207"/>
        <v>33409.323579479897</v>
      </c>
      <c r="E3211" s="128" t="e">
        <f t="shared" ca="1" si="208"/>
        <v>#DIV/0!</v>
      </c>
      <c r="F3211" s="124"/>
      <c r="G3211" s="128"/>
      <c r="H3211" s="128"/>
      <c r="I3211" s="124"/>
      <c r="J3211" s="125"/>
      <c r="K3211" s="128"/>
    </row>
    <row r="3212" spans="1:11" x14ac:dyDescent="0.3">
      <c r="A3212" s="73">
        <v>39185</v>
      </c>
      <c r="B3212" s="130">
        <v>1452.849976</v>
      </c>
      <c r="C3212" s="125">
        <f t="shared" si="206"/>
        <v>2.1314099795358254E-2</v>
      </c>
      <c r="D3212" s="128">
        <f t="shared" si="207"/>
        <v>21314.099795358256</v>
      </c>
      <c r="E3212" s="128" t="e">
        <f t="shared" ca="1" si="208"/>
        <v>#DIV/0!</v>
      </c>
      <c r="F3212" s="124"/>
      <c r="G3212" s="128"/>
      <c r="H3212" s="128"/>
      <c r="I3212" s="124"/>
      <c r="J3212" s="125"/>
      <c r="K3212" s="128"/>
    </row>
    <row r="3213" spans="1:11" x14ac:dyDescent="0.3">
      <c r="A3213" s="73">
        <v>39184</v>
      </c>
      <c r="B3213" s="130">
        <v>1447.8000489999999</v>
      </c>
      <c r="C3213" s="125">
        <f t="shared" si="206"/>
        <v>2.1570295175381338E-2</v>
      </c>
      <c r="D3213" s="128">
        <f t="shared" si="207"/>
        <v>21570.295175381336</v>
      </c>
      <c r="E3213" s="128" t="e">
        <f t="shared" ca="1" si="208"/>
        <v>#DIV/0!</v>
      </c>
      <c r="F3213" s="124"/>
      <c r="G3213" s="128"/>
      <c r="H3213" s="128"/>
      <c r="I3213" s="124"/>
      <c r="J3213" s="125"/>
      <c r="K3213" s="128"/>
    </row>
    <row r="3214" spans="1:11" x14ac:dyDescent="0.3">
      <c r="A3214" s="73">
        <v>39183</v>
      </c>
      <c r="B3214" s="130">
        <v>1438.869995</v>
      </c>
      <c r="C3214" s="125">
        <f t="shared" si="206"/>
        <v>7.18181316645361E-3</v>
      </c>
      <c r="D3214" s="128">
        <f t="shared" si="207"/>
        <v>7181.8131664536104</v>
      </c>
      <c r="E3214" s="128" t="e">
        <f t="shared" ca="1" si="208"/>
        <v>#DIV/0!</v>
      </c>
      <c r="F3214" s="124"/>
      <c r="G3214" s="128"/>
      <c r="H3214" s="128"/>
      <c r="I3214" s="124"/>
      <c r="J3214" s="125"/>
      <c r="K3214" s="128"/>
    </row>
    <row r="3215" spans="1:11" x14ac:dyDescent="0.3">
      <c r="A3215" s="73">
        <v>39182</v>
      </c>
      <c r="B3215" s="130">
        <v>1448.3900149999999</v>
      </c>
      <c r="C3215" s="125">
        <f t="shared" si="206"/>
        <v>7.5756626086955769E-3</v>
      </c>
      <c r="D3215" s="128">
        <f t="shared" si="207"/>
        <v>7575.6626086955766</v>
      </c>
      <c r="E3215" s="128" t="e">
        <f t="shared" ca="1" si="208"/>
        <v>#DIV/0!</v>
      </c>
      <c r="F3215" s="124"/>
      <c r="G3215" s="128"/>
      <c r="H3215" s="128"/>
      <c r="I3215" s="124"/>
      <c r="J3215" s="125"/>
      <c r="K3215" s="128"/>
    </row>
    <row r="3216" spans="1:11" x14ac:dyDescent="0.3">
      <c r="A3216" s="73">
        <v>39181</v>
      </c>
      <c r="B3216" s="130">
        <v>1444.6099850000001</v>
      </c>
      <c r="C3216" s="125">
        <f t="shared" si="206"/>
        <v>5.9187667301121571E-3</v>
      </c>
      <c r="D3216" s="128">
        <f t="shared" si="207"/>
        <v>5918.7667301121573</v>
      </c>
      <c r="E3216" s="128" t="e">
        <f t="shared" ca="1" si="208"/>
        <v>#DIV/0!</v>
      </c>
      <c r="F3216" s="124"/>
      <c r="G3216" s="128"/>
      <c r="H3216" s="128"/>
      <c r="I3216" s="124"/>
      <c r="J3216" s="125"/>
      <c r="K3216" s="128"/>
    </row>
    <row r="3217" spans="1:11" x14ac:dyDescent="0.3">
      <c r="A3217" s="73">
        <v>39177</v>
      </c>
      <c r="B3217" s="130">
        <v>1443.76001</v>
      </c>
      <c r="C3217" s="125">
        <f t="shared" si="206"/>
        <v>6.4271269879836446E-3</v>
      </c>
      <c r="D3217" s="128">
        <f t="shared" si="207"/>
        <v>6427.1269879836445</v>
      </c>
      <c r="E3217" s="128" t="e">
        <f t="shared" ca="1" si="208"/>
        <v>#DIV/0!</v>
      </c>
      <c r="F3217" s="124"/>
      <c r="G3217" s="128"/>
      <c r="H3217" s="128"/>
      <c r="I3217" s="124"/>
      <c r="J3217" s="125"/>
      <c r="K3217" s="128"/>
    </row>
    <row r="3218" spans="1:11" x14ac:dyDescent="0.3">
      <c r="A3218" s="73">
        <v>39176</v>
      </c>
      <c r="B3218" s="130">
        <v>1439.369995</v>
      </c>
      <c r="C3218" s="125">
        <f t="shared" si="206"/>
        <v>3.0173067526515496E-3</v>
      </c>
      <c r="D3218" s="128">
        <f t="shared" si="207"/>
        <v>3017.3067526515497</v>
      </c>
      <c r="E3218" s="128" t="e">
        <f t="shared" ca="1" si="208"/>
        <v>#DIV/0!</v>
      </c>
      <c r="F3218" s="124"/>
      <c r="G3218" s="128"/>
      <c r="H3218" s="128"/>
      <c r="I3218" s="124"/>
      <c r="J3218" s="125"/>
      <c r="K3218" s="128"/>
    </row>
    <row r="3219" spans="1:11" x14ac:dyDescent="0.3">
      <c r="A3219" s="73">
        <v>39175</v>
      </c>
      <c r="B3219" s="130">
        <v>1437.7700199999999</v>
      </c>
      <c r="C3219" s="125">
        <f t="shared" si="206"/>
        <v>1.9015748452754222E-2</v>
      </c>
      <c r="D3219" s="128">
        <f t="shared" si="207"/>
        <v>19015.748452754222</v>
      </c>
      <c r="E3219" s="128" t="e">
        <f t="shared" ca="1" si="208"/>
        <v>#DIV/0!</v>
      </c>
      <c r="F3219" s="124"/>
      <c r="G3219" s="128"/>
      <c r="H3219" s="128"/>
      <c r="I3219" s="124"/>
      <c r="J3219" s="125"/>
      <c r="K3219" s="128"/>
    </row>
    <row r="3220" spans="1:11" x14ac:dyDescent="0.3">
      <c r="A3220" s="73">
        <v>39174</v>
      </c>
      <c r="B3220" s="130">
        <v>1424.5500489999999</v>
      </c>
      <c r="C3220" s="125">
        <f t="shared" si="206"/>
        <v>1.6040675187652509E-2</v>
      </c>
      <c r="D3220" s="128">
        <f t="shared" si="207"/>
        <v>16040.675187652509</v>
      </c>
      <c r="E3220" s="128" t="e">
        <f t="shared" ca="1" si="208"/>
        <v>#DIV/0!</v>
      </c>
      <c r="F3220" s="124"/>
      <c r="G3220" s="128"/>
      <c r="H3220" s="128"/>
      <c r="I3220" s="124"/>
      <c r="J3220" s="125"/>
      <c r="K3220" s="128"/>
    </row>
    <row r="3221" spans="1:11" x14ac:dyDescent="0.3">
      <c r="A3221" s="73">
        <v>39171</v>
      </c>
      <c r="B3221" s="130">
        <v>1420.8599850000001</v>
      </c>
      <c r="C3221" s="125">
        <f t="shared" si="206"/>
        <v>2.4449356644449027E-2</v>
      </c>
      <c r="D3221" s="128">
        <f t="shared" si="207"/>
        <v>24449.356644449028</v>
      </c>
      <c r="E3221" s="128" t="e">
        <f t="shared" ca="1" si="208"/>
        <v>#DIV/0!</v>
      </c>
      <c r="F3221" s="124"/>
      <c r="G3221" s="128"/>
      <c r="H3221" s="128"/>
      <c r="I3221" s="124"/>
      <c r="J3221" s="125"/>
      <c r="K3221" s="128"/>
    </row>
    <row r="3222" spans="1:11" x14ac:dyDescent="0.3">
      <c r="A3222" s="73">
        <v>39170</v>
      </c>
      <c r="B3222" s="130">
        <v>1422.530029</v>
      </c>
      <c r="C3222" s="125">
        <f t="shared" si="206"/>
        <v>2.1726951022724261E-2</v>
      </c>
      <c r="D3222" s="128">
        <f t="shared" si="207"/>
        <v>21726.951022724261</v>
      </c>
      <c r="E3222" s="128" t="e">
        <f t="shared" ca="1" si="208"/>
        <v>#DIV/0!</v>
      </c>
      <c r="F3222" s="124"/>
      <c r="G3222" s="128"/>
      <c r="H3222" s="128"/>
      <c r="I3222" s="124"/>
      <c r="J3222" s="125"/>
      <c r="K3222" s="128"/>
    </row>
    <row r="3223" spans="1:11" x14ac:dyDescent="0.3">
      <c r="A3223" s="73">
        <v>39169</v>
      </c>
      <c r="B3223" s="130">
        <v>1417.2299800000001</v>
      </c>
      <c r="C3223" s="125">
        <f t="shared" si="206"/>
        <v>2.1669971990831316E-2</v>
      </c>
      <c r="D3223" s="128">
        <f t="shared" si="207"/>
        <v>21669.971990831316</v>
      </c>
      <c r="E3223" s="128" t="e">
        <f t="shared" ca="1" si="208"/>
        <v>#DIV/0!</v>
      </c>
      <c r="F3223" s="124"/>
      <c r="G3223" s="128"/>
      <c r="H3223" s="128"/>
      <c r="I3223" s="124"/>
      <c r="J3223" s="125"/>
      <c r="K3223" s="128"/>
    </row>
    <row r="3224" spans="1:11" x14ac:dyDescent="0.3">
      <c r="A3224" s="73">
        <v>39168</v>
      </c>
      <c r="B3224" s="130">
        <v>1428.6099850000001</v>
      </c>
      <c r="C3224" s="125">
        <f t="shared" si="206"/>
        <v>3.6764785225497532E-2</v>
      </c>
      <c r="D3224" s="128">
        <f t="shared" si="207"/>
        <v>36764.78522549753</v>
      </c>
      <c r="E3224" s="128" t="e">
        <f t="shared" ca="1" si="208"/>
        <v>#DIV/0!</v>
      </c>
      <c r="F3224" s="124"/>
      <c r="G3224" s="128"/>
      <c r="H3224" s="128"/>
      <c r="I3224" s="124"/>
      <c r="J3224" s="125"/>
      <c r="K3224" s="128"/>
    </row>
    <row r="3225" spans="1:11" x14ac:dyDescent="0.3">
      <c r="A3225" s="73">
        <v>39167</v>
      </c>
      <c r="B3225" s="130">
        <v>1437.5</v>
      </c>
      <c r="C3225" s="125">
        <f t="shared" si="206"/>
        <v>2.1967883212874462E-2</v>
      </c>
      <c r="D3225" s="128">
        <f t="shared" si="207"/>
        <v>21967.883212874462</v>
      </c>
      <c r="E3225" s="128" t="e">
        <f t="shared" ca="1" si="208"/>
        <v>#DIV/0!</v>
      </c>
      <c r="F3225" s="124"/>
      <c r="G3225" s="128"/>
      <c r="H3225" s="128"/>
      <c r="I3225" s="124"/>
      <c r="J3225" s="125"/>
      <c r="K3225" s="128"/>
    </row>
    <row r="3226" spans="1:11" x14ac:dyDescent="0.3">
      <c r="A3226" s="73">
        <v>39164</v>
      </c>
      <c r="B3226" s="130">
        <v>1436.1099850000001</v>
      </c>
      <c r="C3226" s="125">
        <f t="shared" si="206"/>
        <v>2.3716189876500815E-2</v>
      </c>
      <c r="D3226" s="128">
        <f t="shared" si="207"/>
        <v>23716.189876500815</v>
      </c>
      <c r="E3226" s="128" t="e">
        <f t="shared" ca="1" si="208"/>
        <v>#DIV/0!</v>
      </c>
      <c r="F3226" s="124"/>
      <c r="G3226" s="128"/>
      <c r="H3226" s="128"/>
      <c r="I3226" s="124"/>
      <c r="J3226" s="125"/>
      <c r="K3226" s="128"/>
    </row>
    <row r="3227" spans="1:11" x14ac:dyDescent="0.3">
      <c r="A3227" s="73">
        <v>39163</v>
      </c>
      <c r="B3227" s="130">
        <v>1434.540039</v>
      </c>
      <c r="C3227" s="125">
        <f t="shared" si="206"/>
        <v>2.3290003959404837E-2</v>
      </c>
      <c r="D3227" s="128">
        <f t="shared" si="207"/>
        <v>23290.003959404836</v>
      </c>
      <c r="E3227" s="128" t="e">
        <f t="shared" ca="1" si="208"/>
        <v>#DIV/0!</v>
      </c>
      <c r="F3227" s="124"/>
      <c r="G3227" s="128"/>
      <c r="H3227" s="128"/>
      <c r="I3227" s="124"/>
      <c r="J3227" s="125"/>
      <c r="K3227" s="128"/>
    </row>
    <row r="3228" spans="1:11" x14ac:dyDescent="0.3">
      <c r="A3228" s="73">
        <v>39162</v>
      </c>
      <c r="B3228" s="130">
        <v>1435.040039</v>
      </c>
      <c r="C3228" s="125">
        <f t="shared" si="206"/>
        <v>3.0941808298535545E-2</v>
      </c>
      <c r="D3228" s="128">
        <f t="shared" si="207"/>
        <v>30941.808298535543</v>
      </c>
      <c r="E3228" s="128" t="e">
        <f t="shared" ca="1" si="208"/>
        <v>#DIV/0!</v>
      </c>
      <c r="F3228" s="124"/>
      <c r="G3228" s="128"/>
      <c r="H3228" s="128"/>
      <c r="I3228" s="124"/>
      <c r="J3228" s="125"/>
      <c r="K3228" s="128"/>
    </row>
    <row r="3229" spans="1:11" x14ac:dyDescent="0.3">
      <c r="A3229" s="73">
        <v>39161</v>
      </c>
      <c r="B3229" s="130">
        <v>1410.9399410000001</v>
      </c>
      <c r="C3229" s="125">
        <f t="shared" si="206"/>
        <v>1.1129278578772217E-2</v>
      </c>
      <c r="D3229" s="128">
        <f t="shared" si="207"/>
        <v>11129.278578772217</v>
      </c>
      <c r="E3229" s="128" t="e">
        <f t="shared" ca="1" si="208"/>
        <v>#DIV/0!</v>
      </c>
      <c r="F3229" s="124"/>
      <c r="G3229" s="128"/>
      <c r="H3229" s="128"/>
      <c r="I3229" s="124"/>
      <c r="J3229" s="125"/>
      <c r="K3229" s="128"/>
    </row>
    <row r="3230" spans="1:11" x14ac:dyDescent="0.3">
      <c r="A3230" s="73">
        <v>39160</v>
      </c>
      <c r="B3230" s="130">
        <v>1402.0600589999999</v>
      </c>
      <c r="C3230" s="125">
        <f t="shared" si="206"/>
        <v>2.0333059777650542E-2</v>
      </c>
      <c r="D3230" s="128">
        <f t="shared" si="207"/>
        <v>20333.059777650542</v>
      </c>
      <c r="E3230" s="128" t="e">
        <f t="shared" ca="1" si="208"/>
        <v>#DIV/0!</v>
      </c>
      <c r="F3230" s="124"/>
      <c r="G3230" s="128"/>
      <c r="H3230" s="128"/>
      <c r="I3230" s="124"/>
      <c r="J3230" s="125"/>
      <c r="K3230" s="128"/>
    </row>
    <row r="3231" spans="1:11" x14ac:dyDescent="0.3">
      <c r="A3231" s="73">
        <v>39157</v>
      </c>
      <c r="B3231" s="130">
        <v>1386.9499510000001</v>
      </c>
      <c r="C3231" s="125">
        <f t="shared" si="206"/>
        <v>-1.5866331669422973E-4</v>
      </c>
      <c r="D3231" s="128">
        <f t="shared" si="207"/>
        <v>-158.66331669422974</v>
      </c>
      <c r="E3231" s="128" t="e">
        <f t="shared" ca="1" si="208"/>
        <v>#DIV/0!</v>
      </c>
      <c r="F3231" s="124"/>
      <c r="G3231" s="128"/>
      <c r="H3231" s="128"/>
      <c r="I3231" s="124"/>
      <c r="J3231" s="125"/>
      <c r="K3231" s="128"/>
    </row>
    <row r="3232" spans="1:11" x14ac:dyDescent="0.3">
      <c r="A3232" s="73">
        <v>39156</v>
      </c>
      <c r="B3232" s="130">
        <v>1392.280029</v>
      </c>
      <c r="C3232" s="125">
        <f t="shared" si="206"/>
        <v>-7.7610087576812647E-3</v>
      </c>
      <c r="D3232" s="128">
        <f t="shared" si="207"/>
        <v>-7761.0087576812648</v>
      </c>
      <c r="E3232" s="128" t="e">
        <f t="shared" ca="1" si="208"/>
        <v>#DIV/0!</v>
      </c>
      <c r="F3232" s="124"/>
      <c r="G3232" s="128"/>
      <c r="H3232" s="128"/>
      <c r="I3232" s="124"/>
      <c r="J3232" s="125"/>
      <c r="K3232" s="128"/>
    </row>
    <row r="3233" spans="1:11" x14ac:dyDescent="0.3">
      <c r="A3233" s="73">
        <v>39155</v>
      </c>
      <c r="B3233" s="130">
        <v>1387.170044</v>
      </c>
      <c r="C3233" s="125">
        <f t="shared" si="206"/>
        <v>-1.3967602645861388E-2</v>
      </c>
      <c r="D3233" s="128">
        <f t="shared" si="207"/>
        <v>-13967.602645861387</v>
      </c>
      <c r="E3233" s="128" t="e">
        <f t="shared" ca="1" si="208"/>
        <v>#DIV/0!</v>
      </c>
      <c r="F3233" s="124"/>
      <c r="G3233" s="128"/>
      <c r="H3233" s="128"/>
      <c r="I3233" s="124"/>
      <c r="J3233" s="125"/>
      <c r="K3233" s="128"/>
    </row>
    <row r="3234" spans="1:11" x14ac:dyDescent="0.3">
      <c r="A3234" s="73">
        <v>39154</v>
      </c>
      <c r="B3234" s="130">
        <v>1377.9499510000001</v>
      </c>
      <c r="C3234" s="125">
        <f t="shared" si="206"/>
        <v>-1.5074685078401817E-2</v>
      </c>
      <c r="D3234" s="128">
        <f t="shared" si="207"/>
        <v>-15074.685078401817</v>
      </c>
      <c r="E3234" s="128" t="e">
        <f t="shared" ca="1" si="208"/>
        <v>#DIV/0!</v>
      </c>
      <c r="F3234" s="124"/>
      <c r="G3234" s="128"/>
      <c r="H3234" s="128"/>
      <c r="I3234" s="124"/>
      <c r="J3234" s="125"/>
      <c r="K3234" s="128"/>
    </row>
    <row r="3235" spans="1:11" x14ac:dyDescent="0.3">
      <c r="A3235" s="73">
        <v>39153</v>
      </c>
      <c r="B3235" s="130">
        <v>1406.599976</v>
      </c>
      <c r="C3235" s="125">
        <f t="shared" si="206"/>
        <v>-2.9509386248885328E-2</v>
      </c>
      <c r="D3235" s="128">
        <f t="shared" si="207"/>
        <v>-29509.386248885326</v>
      </c>
      <c r="E3235" s="128" t="e">
        <f t="shared" ca="1" si="208"/>
        <v>#DIV/0!</v>
      </c>
      <c r="F3235" s="124"/>
      <c r="G3235" s="128"/>
      <c r="H3235" s="128"/>
      <c r="I3235" s="124"/>
      <c r="J3235" s="125"/>
      <c r="K3235" s="128"/>
    </row>
    <row r="3236" spans="1:11" x14ac:dyDescent="0.3">
      <c r="A3236" s="73">
        <v>39150</v>
      </c>
      <c r="B3236" s="130">
        <v>1402.839966</v>
      </c>
      <c r="C3236" s="125">
        <f t="shared" si="206"/>
        <v>-3.3317468398852523E-2</v>
      </c>
      <c r="D3236" s="128">
        <f t="shared" si="207"/>
        <v>-33317.468398852521</v>
      </c>
      <c r="E3236" s="128" t="e">
        <f t="shared" ca="1" si="208"/>
        <v>#DIV/0!</v>
      </c>
      <c r="F3236" s="124"/>
      <c r="G3236" s="128"/>
      <c r="H3236" s="128"/>
      <c r="I3236" s="124"/>
      <c r="J3236" s="125"/>
      <c r="K3236" s="128"/>
    </row>
    <row r="3237" spans="1:11" x14ac:dyDescent="0.3">
      <c r="A3237" s="73">
        <v>39149</v>
      </c>
      <c r="B3237" s="130">
        <v>1401.8900149999999</v>
      </c>
      <c r="C3237" s="125">
        <f t="shared" si="206"/>
        <v>-3.7414678732835327E-2</v>
      </c>
      <c r="D3237" s="128">
        <f t="shared" si="207"/>
        <v>-37414.678732835324</v>
      </c>
      <c r="E3237" s="128" t="e">
        <f t="shared" ca="1" si="208"/>
        <v>#DIV/0!</v>
      </c>
      <c r="F3237" s="124"/>
      <c r="G3237" s="128"/>
      <c r="H3237" s="128"/>
      <c r="I3237" s="124"/>
      <c r="J3237" s="125"/>
      <c r="K3237" s="128"/>
    </row>
    <row r="3238" spans="1:11" x14ac:dyDescent="0.3">
      <c r="A3238" s="73">
        <v>39148</v>
      </c>
      <c r="B3238" s="130">
        <v>1391.969971</v>
      </c>
      <c r="C3238" s="125">
        <f t="shared" si="206"/>
        <v>-4.5045748080631776E-2</v>
      </c>
      <c r="D3238" s="128">
        <f t="shared" si="207"/>
        <v>-45045.748080631776</v>
      </c>
      <c r="E3238" s="128" t="e">
        <f t="shared" ca="1" si="208"/>
        <v>#DIV/0!</v>
      </c>
      <c r="F3238" s="124"/>
      <c r="G3238" s="128"/>
      <c r="H3238" s="128"/>
      <c r="I3238" s="124"/>
      <c r="J3238" s="125"/>
      <c r="K3238" s="128"/>
    </row>
    <row r="3239" spans="1:11" x14ac:dyDescent="0.3">
      <c r="A3239" s="73">
        <v>39147</v>
      </c>
      <c r="B3239" s="130">
        <v>1395.410034</v>
      </c>
      <c r="C3239" s="125">
        <f t="shared" si="206"/>
        <v>-4.4030210472410736E-2</v>
      </c>
      <c r="D3239" s="128">
        <f t="shared" si="207"/>
        <v>-44030.210472410734</v>
      </c>
      <c r="E3239" s="128" t="e">
        <f t="shared" ca="1" si="208"/>
        <v>#DIV/0!</v>
      </c>
      <c r="F3239" s="124"/>
      <c r="G3239" s="128"/>
      <c r="H3239" s="128"/>
      <c r="I3239" s="124"/>
      <c r="J3239" s="125"/>
      <c r="K3239" s="128"/>
    </row>
    <row r="3240" spans="1:11" x14ac:dyDescent="0.3">
      <c r="A3240" s="73">
        <v>39146</v>
      </c>
      <c r="B3240" s="130">
        <v>1374.119995</v>
      </c>
      <c r="C3240" s="125">
        <f t="shared" si="206"/>
        <v>-5.5938031121382292E-2</v>
      </c>
      <c r="D3240" s="128">
        <f t="shared" si="207"/>
        <v>-55938.031121382293</v>
      </c>
      <c r="E3240" s="128" t="e">
        <f t="shared" ca="1" si="208"/>
        <v>#DIV/0!</v>
      </c>
      <c r="F3240" s="124"/>
      <c r="G3240" s="128"/>
      <c r="H3240" s="128"/>
      <c r="I3240" s="124"/>
      <c r="J3240" s="125"/>
      <c r="K3240" s="128"/>
    </row>
    <row r="3241" spans="1:11" x14ac:dyDescent="0.3">
      <c r="A3241" s="73">
        <v>39143</v>
      </c>
      <c r="B3241" s="130">
        <v>1387.170044</v>
      </c>
      <c r="C3241" s="125">
        <f t="shared" si="206"/>
        <v>-4.7803084945612584E-2</v>
      </c>
      <c r="D3241" s="128">
        <f t="shared" si="207"/>
        <v>-47803.084945612587</v>
      </c>
      <c r="E3241" s="128" t="e">
        <f t="shared" ca="1" si="208"/>
        <v>#DIV/0!</v>
      </c>
      <c r="F3241" s="124"/>
      <c r="G3241" s="128"/>
      <c r="H3241" s="128"/>
      <c r="I3241" s="124"/>
      <c r="J3241" s="125"/>
      <c r="K3241" s="128"/>
    </row>
    <row r="3242" spans="1:11" x14ac:dyDescent="0.3">
      <c r="A3242" s="73">
        <v>39142</v>
      </c>
      <c r="B3242" s="130">
        <v>1403.170044</v>
      </c>
      <c r="C3242" s="125">
        <f t="shared" si="206"/>
        <v>-3.5820795193280408E-2</v>
      </c>
      <c r="D3242" s="128">
        <f t="shared" si="207"/>
        <v>-35820.795193280406</v>
      </c>
      <c r="E3242" s="128" t="e">
        <f t="shared" ca="1" si="208"/>
        <v>#DIV/0!</v>
      </c>
      <c r="F3242" s="124"/>
      <c r="G3242" s="128"/>
      <c r="H3242" s="128"/>
      <c r="I3242" s="124"/>
      <c r="J3242" s="125"/>
      <c r="K3242" s="128"/>
    </row>
    <row r="3243" spans="1:11" x14ac:dyDescent="0.3">
      <c r="A3243" s="73">
        <v>39141</v>
      </c>
      <c r="B3243" s="130">
        <v>1406.8199460000001</v>
      </c>
      <c r="C3243" s="125">
        <f t="shared" si="206"/>
        <v>-2.5923354341161775E-2</v>
      </c>
      <c r="D3243" s="128">
        <f t="shared" si="207"/>
        <v>-25923.354341161776</v>
      </c>
      <c r="E3243" s="128" t="e">
        <f t="shared" ca="1" si="208"/>
        <v>#DIV/0!</v>
      </c>
      <c r="F3243" s="124"/>
      <c r="G3243" s="128"/>
      <c r="H3243" s="128"/>
      <c r="I3243" s="124"/>
      <c r="J3243" s="125"/>
      <c r="K3243" s="128"/>
    </row>
    <row r="3244" spans="1:11" x14ac:dyDescent="0.3">
      <c r="A3244" s="73">
        <v>39140</v>
      </c>
      <c r="B3244" s="130">
        <v>1399.040039</v>
      </c>
      <c r="C3244" s="125">
        <f t="shared" si="206"/>
        <v>-2.3950519488863731E-2</v>
      </c>
      <c r="D3244" s="128">
        <f t="shared" si="207"/>
        <v>-23950.519488863731</v>
      </c>
      <c r="E3244" s="128" t="e">
        <f t="shared" ca="1" si="208"/>
        <v>#DIV/0!</v>
      </c>
      <c r="F3244" s="124"/>
      <c r="G3244" s="128"/>
      <c r="H3244" s="128"/>
      <c r="I3244" s="124"/>
      <c r="J3244" s="125"/>
      <c r="K3244" s="128"/>
    </row>
    <row r="3245" spans="1:11" x14ac:dyDescent="0.3">
      <c r="A3245" s="73">
        <v>39139</v>
      </c>
      <c r="B3245" s="130">
        <v>1449.369995</v>
      </c>
      <c r="C3245" s="125">
        <f t="shared" si="206"/>
        <v>7.8647174220698446E-3</v>
      </c>
      <c r="D3245" s="128">
        <f t="shared" si="207"/>
        <v>7864.7174220698444</v>
      </c>
      <c r="E3245" s="128" t="e">
        <f t="shared" ca="1" si="208"/>
        <v>#DIV/0!</v>
      </c>
      <c r="F3245" s="124"/>
      <c r="G3245" s="128"/>
      <c r="H3245" s="128"/>
      <c r="I3245" s="124"/>
      <c r="J3245" s="125"/>
      <c r="K3245" s="128"/>
    </row>
    <row r="3246" spans="1:11" x14ac:dyDescent="0.3">
      <c r="A3246" s="73">
        <v>39136</v>
      </c>
      <c r="B3246" s="130">
        <v>1451.1899410000001</v>
      </c>
      <c r="C3246" s="125">
        <f t="shared" si="206"/>
        <v>1.9884430009335929E-3</v>
      </c>
      <c r="D3246" s="128">
        <f t="shared" si="207"/>
        <v>1988.4430009335929</v>
      </c>
      <c r="E3246" s="128" t="e">
        <f t="shared" ca="1" si="208"/>
        <v>#DIV/0!</v>
      </c>
      <c r="F3246" s="124"/>
      <c r="G3246" s="128"/>
      <c r="H3246" s="128"/>
      <c r="I3246" s="124"/>
      <c r="J3246" s="125"/>
      <c r="K3246" s="128"/>
    </row>
    <row r="3247" spans="1:11" x14ac:dyDescent="0.3">
      <c r="A3247" s="73">
        <v>39135</v>
      </c>
      <c r="B3247" s="130">
        <v>1456.380005</v>
      </c>
      <c r="C3247" s="125">
        <f t="shared" si="206"/>
        <v>4.3861359927983568E-3</v>
      </c>
      <c r="D3247" s="128">
        <f t="shared" si="207"/>
        <v>4386.1359927983567</v>
      </c>
      <c r="E3247" s="128" t="e">
        <f t="shared" ca="1" si="208"/>
        <v>#DIV/0!</v>
      </c>
      <c r="F3247" s="124"/>
      <c r="G3247" s="128"/>
      <c r="H3247" s="128"/>
      <c r="I3247" s="124"/>
      <c r="J3247" s="125"/>
      <c r="K3247" s="128"/>
    </row>
    <row r="3248" spans="1:11" x14ac:dyDescent="0.3">
      <c r="A3248" s="73">
        <v>39134</v>
      </c>
      <c r="B3248" s="130">
        <v>1457.630005</v>
      </c>
      <c r="C3248" s="125">
        <f t="shared" si="206"/>
        <v>6.6505559392264768E-3</v>
      </c>
      <c r="D3248" s="128">
        <f t="shared" si="207"/>
        <v>6650.5559392264768</v>
      </c>
      <c r="E3248" s="128" t="e">
        <f t="shared" ca="1" si="208"/>
        <v>#DIV/0!</v>
      </c>
      <c r="F3248" s="124"/>
      <c r="G3248" s="128"/>
      <c r="H3248" s="128"/>
      <c r="I3248" s="124"/>
      <c r="J3248" s="125"/>
      <c r="K3248" s="128"/>
    </row>
    <row r="3249" spans="1:11" x14ac:dyDescent="0.3">
      <c r="A3249" s="73">
        <v>39133</v>
      </c>
      <c r="B3249" s="130">
        <v>1459.6800539999999</v>
      </c>
      <c r="C3249" s="125">
        <f t="shared" si="206"/>
        <v>8.7699735918698174E-3</v>
      </c>
      <c r="D3249" s="128">
        <f t="shared" si="207"/>
        <v>8769.973591869817</v>
      </c>
      <c r="E3249" s="128" t="e">
        <f t="shared" ca="1" si="208"/>
        <v>#DIV/0!</v>
      </c>
      <c r="F3249" s="124"/>
      <c r="G3249" s="128"/>
      <c r="H3249" s="128"/>
      <c r="I3249" s="124"/>
      <c r="J3249" s="125"/>
      <c r="K3249" s="128"/>
    </row>
    <row r="3250" spans="1:11" x14ac:dyDescent="0.3">
      <c r="A3250" s="73">
        <v>39129</v>
      </c>
      <c r="B3250" s="130">
        <v>1455.540039</v>
      </c>
      <c r="C3250" s="125">
        <f t="shared" si="206"/>
        <v>4.9365322364500752E-3</v>
      </c>
      <c r="D3250" s="128">
        <f t="shared" si="207"/>
        <v>4936.5322364500753</v>
      </c>
      <c r="E3250" s="128" t="e">
        <f t="shared" ca="1" si="208"/>
        <v>#DIV/0!</v>
      </c>
      <c r="F3250" s="124"/>
      <c r="G3250" s="128"/>
      <c r="H3250" s="128"/>
      <c r="I3250" s="124"/>
      <c r="J3250" s="125"/>
      <c r="K3250" s="128"/>
    </row>
    <row r="3251" spans="1:11" x14ac:dyDescent="0.3">
      <c r="A3251" s="73">
        <v>39128</v>
      </c>
      <c r="B3251" s="130">
        <v>1456.8100589999999</v>
      </c>
      <c r="C3251" s="125">
        <f t="shared" si="206"/>
        <v>7.517682921520441E-3</v>
      </c>
      <c r="D3251" s="128">
        <f t="shared" si="207"/>
        <v>7517.6829215204407</v>
      </c>
      <c r="E3251" s="128" t="e">
        <f t="shared" ca="1" si="208"/>
        <v>#DIV/0!</v>
      </c>
      <c r="F3251" s="124"/>
      <c r="G3251" s="128"/>
      <c r="H3251" s="128"/>
      <c r="I3251" s="124"/>
      <c r="J3251" s="125"/>
      <c r="K3251" s="128"/>
    </row>
    <row r="3252" spans="1:11" x14ac:dyDescent="0.3">
      <c r="A3252" s="73">
        <v>39127</v>
      </c>
      <c r="B3252" s="130">
        <v>1455.3000489999999</v>
      </c>
      <c r="C3252" s="125">
        <f t="shared" si="206"/>
        <v>1.186176098468783E-2</v>
      </c>
      <c r="D3252" s="128">
        <f t="shared" si="207"/>
        <v>11861.760984687829</v>
      </c>
      <c r="E3252" s="128" t="e">
        <f t="shared" ca="1" si="208"/>
        <v>#DIV/0!</v>
      </c>
      <c r="F3252" s="124"/>
      <c r="G3252" s="128"/>
      <c r="H3252" s="128"/>
      <c r="I3252" s="124"/>
      <c r="J3252" s="125"/>
      <c r="K3252" s="128"/>
    </row>
    <row r="3253" spans="1:11" x14ac:dyDescent="0.3">
      <c r="A3253" s="73">
        <v>39126</v>
      </c>
      <c r="B3253" s="130">
        <v>1444.26001</v>
      </c>
      <c r="C3253" s="125">
        <f t="shared" si="206"/>
        <v>1.0806164935774243E-2</v>
      </c>
      <c r="D3253" s="128">
        <f t="shared" si="207"/>
        <v>10806.164935774243</v>
      </c>
      <c r="E3253" s="128" t="e">
        <f t="shared" ca="1" si="208"/>
        <v>#DIV/0!</v>
      </c>
      <c r="F3253" s="124"/>
      <c r="G3253" s="128"/>
      <c r="H3253" s="128"/>
      <c r="I3253" s="124"/>
      <c r="J3253" s="125"/>
      <c r="K3253" s="128"/>
    </row>
    <row r="3254" spans="1:11" x14ac:dyDescent="0.3">
      <c r="A3254" s="73">
        <v>39125</v>
      </c>
      <c r="B3254" s="130">
        <v>1433.369995</v>
      </c>
      <c r="C3254" s="125">
        <f t="shared" si="206"/>
        <v>8.9749546288766524E-3</v>
      </c>
      <c r="D3254" s="128">
        <f t="shared" si="207"/>
        <v>8974.9546288766524</v>
      </c>
      <c r="E3254" s="128" t="e">
        <f t="shared" ca="1" si="208"/>
        <v>#DIV/0!</v>
      </c>
      <c r="F3254" s="124"/>
      <c r="G3254" s="128"/>
      <c r="H3254" s="128"/>
      <c r="I3254" s="124"/>
      <c r="J3254" s="125"/>
      <c r="K3254" s="128"/>
    </row>
    <row r="3255" spans="1:11" x14ac:dyDescent="0.3">
      <c r="A3255" s="73">
        <v>39122</v>
      </c>
      <c r="B3255" s="130">
        <v>1438.0600589999999</v>
      </c>
      <c r="C3255" s="125">
        <f t="shared" si="206"/>
        <v>1.1165959581092455E-2</v>
      </c>
      <c r="D3255" s="128">
        <f t="shared" si="207"/>
        <v>11165.959581092455</v>
      </c>
      <c r="E3255" s="128" t="e">
        <f t="shared" ca="1" si="208"/>
        <v>#DIV/0!</v>
      </c>
      <c r="F3255" s="124"/>
      <c r="G3255" s="128"/>
      <c r="H3255" s="128"/>
      <c r="I3255" s="124"/>
      <c r="J3255" s="125"/>
      <c r="K3255" s="128"/>
    </row>
    <row r="3256" spans="1:11" x14ac:dyDescent="0.3">
      <c r="A3256" s="73">
        <v>39121</v>
      </c>
      <c r="B3256" s="130">
        <v>1448.3100589999999</v>
      </c>
      <c r="C3256" s="125">
        <f t="shared" si="206"/>
        <v>1.7143082090431916E-2</v>
      </c>
      <c r="D3256" s="128">
        <f t="shared" si="207"/>
        <v>17143.082090431915</v>
      </c>
      <c r="E3256" s="128" t="e">
        <f t="shared" ca="1" si="208"/>
        <v>#DIV/0!</v>
      </c>
      <c r="F3256" s="124"/>
      <c r="G3256" s="128"/>
      <c r="H3256" s="128"/>
      <c r="I3256" s="124"/>
      <c r="J3256" s="125"/>
      <c r="K3256" s="128"/>
    </row>
    <row r="3257" spans="1:11" x14ac:dyDescent="0.3">
      <c r="A3257" s="73">
        <v>39120</v>
      </c>
      <c r="B3257" s="130">
        <v>1450.0200199999999</v>
      </c>
      <c r="C3257" s="125">
        <f t="shared" si="206"/>
        <v>6.8674459706157265E-3</v>
      </c>
      <c r="D3257" s="128">
        <f t="shared" si="207"/>
        <v>6867.4459706157268</v>
      </c>
      <c r="E3257" s="128" t="e">
        <f t="shared" ca="1" si="208"/>
        <v>#DIV/0!</v>
      </c>
      <c r="F3257" s="124"/>
      <c r="G3257" s="128"/>
      <c r="H3257" s="128"/>
      <c r="I3257" s="124"/>
      <c r="J3257" s="125"/>
      <c r="K3257" s="128"/>
    </row>
    <row r="3258" spans="1:11" x14ac:dyDescent="0.3">
      <c r="A3258" s="73">
        <v>39119</v>
      </c>
      <c r="B3258" s="130">
        <v>1448</v>
      </c>
      <c r="C3258" s="125">
        <f t="shared" si="206"/>
        <v>1.4012710271169349E-2</v>
      </c>
      <c r="D3258" s="128">
        <f t="shared" si="207"/>
        <v>14012.710271169348</v>
      </c>
      <c r="E3258" s="128" t="e">
        <f t="shared" ca="1" si="208"/>
        <v>#DIV/0!</v>
      </c>
      <c r="F3258" s="124"/>
      <c r="G3258" s="128"/>
      <c r="H3258" s="128"/>
      <c r="I3258" s="124"/>
      <c r="J3258" s="125"/>
      <c r="K3258" s="128"/>
    </row>
    <row r="3259" spans="1:11" x14ac:dyDescent="0.3">
      <c r="A3259" s="73">
        <v>39118</v>
      </c>
      <c r="B3259" s="130">
        <v>1446.98999</v>
      </c>
      <c r="C3259" s="125">
        <f t="shared" si="206"/>
        <v>1.6894507767546862E-2</v>
      </c>
      <c r="D3259" s="128">
        <f t="shared" si="207"/>
        <v>16894.507767546864</v>
      </c>
      <c r="E3259" s="128" t="e">
        <f t="shared" ca="1" si="208"/>
        <v>#DIV/0!</v>
      </c>
      <c r="F3259" s="124"/>
      <c r="G3259" s="128"/>
      <c r="H3259" s="128"/>
      <c r="I3259" s="124"/>
      <c r="J3259" s="125"/>
      <c r="K3259" s="128"/>
    </row>
    <row r="3260" spans="1:11" x14ac:dyDescent="0.3">
      <c r="A3260" s="73">
        <v>39115</v>
      </c>
      <c r="B3260" s="130">
        <v>1448.3900149999999</v>
      </c>
      <c r="C3260" s="125">
        <f t="shared" si="206"/>
        <v>1.2506127228241848E-2</v>
      </c>
      <c r="D3260" s="128">
        <f t="shared" si="207"/>
        <v>12506.127228241849</v>
      </c>
      <c r="E3260" s="128" t="e">
        <f t="shared" ca="1" si="208"/>
        <v>#DIV/0!</v>
      </c>
      <c r="F3260" s="124"/>
      <c r="G3260" s="128"/>
      <c r="H3260" s="128"/>
      <c r="I3260" s="124"/>
      <c r="J3260" s="125"/>
      <c r="K3260" s="128"/>
    </row>
    <row r="3261" spans="1:11" x14ac:dyDescent="0.3">
      <c r="A3261" s="73">
        <v>39114</v>
      </c>
      <c r="B3261" s="130">
        <v>1445.9399410000001</v>
      </c>
      <c r="C3261" s="125">
        <f t="shared" si="206"/>
        <v>1.3720104929717092E-2</v>
      </c>
      <c r="D3261" s="128">
        <f t="shared" si="207"/>
        <v>13720.104929717092</v>
      </c>
      <c r="E3261" s="128" t="e">
        <f t="shared" ca="1" si="208"/>
        <v>#DIV/0!</v>
      </c>
      <c r="F3261" s="124"/>
      <c r="G3261" s="128"/>
      <c r="H3261" s="128"/>
      <c r="I3261" s="124"/>
      <c r="J3261" s="125"/>
      <c r="K3261" s="128"/>
    </row>
    <row r="3262" spans="1:11" x14ac:dyDescent="0.3">
      <c r="A3262" s="73">
        <v>39113</v>
      </c>
      <c r="B3262" s="130">
        <v>1438.23999</v>
      </c>
      <c r="C3262" s="125">
        <f t="shared" si="206"/>
        <v>5.3263585205238773E-3</v>
      </c>
      <c r="D3262" s="128">
        <f t="shared" si="207"/>
        <v>5326.3585205238769</v>
      </c>
      <c r="E3262" s="128" t="e">
        <f t="shared" ca="1" si="208"/>
        <v>#DIV/0!</v>
      </c>
      <c r="F3262" s="124"/>
      <c r="G3262" s="128"/>
      <c r="H3262" s="128"/>
      <c r="I3262" s="124"/>
      <c r="J3262" s="125"/>
      <c r="K3262" s="128"/>
    </row>
    <row r="3263" spans="1:11" x14ac:dyDescent="0.3">
      <c r="A3263" s="73">
        <v>39112</v>
      </c>
      <c r="B3263" s="130">
        <v>1428.8199460000001</v>
      </c>
      <c r="C3263" s="125">
        <f t="shared" si="206"/>
        <v>-2.1510426345240363E-3</v>
      </c>
      <c r="D3263" s="128">
        <f t="shared" si="207"/>
        <v>-2151.0426345240362</v>
      </c>
      <c r="E3263" s="128" t="e">
        <f t="shared" ca="1" si="208"/>
        <v>#DIV/0!</v>
      </c>
      <c r="F3263" s="124"/>
      <c r="G3263" s="128"/>
      <c r="H3263" s="128"/>
      <c r="I3263" s="124"/>
      <c r="J3263" s="125"/>
      <c r="K3263" s="128"/>
    </row>
    <row r="3264" spans="1:11" x14ac:dyDescent="0.3">
      <c r="A3264" s="73">
        <v>39111</v>
      </c>
      <c r="B3264" s="130">
        <v>1420.619995</v>
      </c>
      <c r="C3264" s="125">
        <f t="shared" si="206"/>
        <v>-7.0663124008906175E-3</v>
      </c>
      <c r="D3264" s="128">
        <f t="shared" si="207"/>
        <v>-7066.3124008906179</v>
      </c>
      <c r="E3264" s="128" t="e">
        <f t="shared" ca="1" si="208"/>
        <v>#DIV/0!</v>
      </c>
      <c r="F3264" s="124"/>
      <c r="G3264" s="128"/>
      <c r="H3264" s="128"/>
      <c r="I3264" s="124"/>
      <c r="J3264" s="125"/>
      <c r="K3264" s="128"/>
    </row>
    <row r="3265" spans="1:11" x14ac:dyDescent="0.3">
      <c r="A3265" s="73">
        <v>39108</v>
      </c>
      <c r="B3265" s="130">
        <v>1422.1800539999999</v>
      </c>
      <c r="C3265" s="125">
        <f t="shared" si="206"/>
        <v>-1.1517551812693094E-3</v>
      </c>
      <c r="D3265" s="128">
        <f t="shared" si="207"/>
        <v>-1151.7551812693093</v>
      </c>
      <c r="E3265" s="128" t="e">
        <f t="shared" ca="1" si="208"/>
        <v>#DIV/0!</v>
      </c>
      <c r="F3265" s="124"/>
      <c r="G3265" s="128"/>
      <c r="H3265" s="128"/>
      <c r="I3265" s="124"/>
      <c r="J3265" s="125"/>
      <c r="K3265" s="128"/>
    </row>
    <row r="3266" spans="1:11" x14ac:dyDescent="0.3">
      <c r="A3266" s="73">
        <v>39107</v>
      </c>
      <c r="B3266" s="130">
        <v>1423.900024</v>
      </c>
      <c r="C3266" s="125">
        <f t="shared" si="206"/>
        <v>6.3964718192850434E-3</v>
      </c>
      <c r="D3266" s="128">
        <f t="shared" si="207"/>
        <v>6396.4718192850432</v>
      </c>
      <c r="E3266" s="128" t="e">
        <f t="shared" ca="1" si="208"/>
        <v>#DIV/0!</v>
      </c>
      <c r="F3266" s="124"/>
      <c r="G3266" s="128"/>
      <c r="H3266" s="128"/>
      <c r="I3266" s="124"/>
      <c r="J3266" s="125"/>
      <c r="K3266" s="128"/>
    </row>
    <row r="3267" spans="1:11" x14ac:dyDescent="0.3">
      <c r="A3267" s="73">
        <v>39106</v>
      </c>
      <c r="B3267" s="130">
        <v>1440.130005</v>
      </c>
      <c r="C3267" s="125">
        <f t="shared" si="206"/>
        <v>1.9842661193278044E-2</v>
      </c>
      <c r="D3267" s="128">
        <f t="shared" si="207"/>
        <v>19842.661193278043</v>
      </c>
      <c r="E3267" s="128" t="e">
        <f t="shared" ca="1" si="208"/>
        <v>#DIV/0!</v>
      </c>
      <c r="F3267" s="124"/>
      <c r="G3267" s="128"/>
      <c r="H3267" s="128"/>
      <c r="I3267" s="124"/>
      <c r="J3267" s="125"/>
      <c r="K3267" s="128"/>
    </row>
    <row r="3268" spans="1:11" x14ac:dyDescent="0.3">
      <c r="A3268" s="73">
        <v>39105</v>
      </c>
      <c r="B3268" s="130">
        <v>1427.98999</v>
      </c>
      <c r="C3268" s="125">
        <f t="shared" si="206"/>
        <v>1.0723099830543648E-2</v>
      </c>
      <c r="D3268" s="128">
        <f t="shared" si="207"/>
        <v>10723.099830543648</v>
      </c>
      <c r="E3268" s="128" t="e">
        <f t="shared" ca="1" si="208"/>
        <v>#DIV/0!</v>
      </c>
      <c r="F3268" s="124"/>
      <c r="G3268" s="128"/>
      <c r="H3268" s="128"/>
      <c r="I3268" s="124"/>
      <c r="J3268" s="125"/>
      <c r="K3268" s="128"/>
    </row>
    <row r="3269" spans="1:11" x14ac:dyDescent="0.3">
      <c r="A3269" s="73">
        <v>39104</v>
      </c>
      <c r="B3269" s="130">
        <v>1422.9499510000001</v>
      </c>
      <c r="C3269" s="125">
        <f t="shared" si="206"/>
        <v>9.391995776640405E-3</v>
      </c>
      <c r="D3269" s="128">
        <f t="shared" si="207"/>
        <v>9391.9957766404041</v>
      </c>
      <c r="E3269" s="128" t="e">
        <f t="shared" ca="1" si="208"/>
        <v>#DIV/0!</v>
      </c>
      <c r="F3269" s="124"/>
      <c r="G3269" s="128"/>
      <c r="H3269" s="128"/>
      <c r="I3269" s="124"/>
      <c r="J3269" s="125"/>
      <c r="K3269" s="128"/>
    </row>
    <row r="3270" spans="1:11" x14ac:dyDescent="0.3">
      <c r="A3270" s="73">
        <v>39101</v>
      </c>
      <c r="B3270" s="130">
        <v>1430.5</v>
      </c>
      <c r="C3270" s="125">
        <f t="shared" si="206"/>
        <v>8.5734268874151365E-3</v>
      </c>
      <c r="D3270" s="128">
        <f t="shared" si="207"/>
        <v>8573.4268874151367</v>
      </c>
      <c r="E3270" s="128" t="e">
        <f t="shared" ca="1" si="208"/>
        <v>#DIV/0!</v>
      </c>
      <c r="F3270" s="124"/>
      <c r="G3270" s="128"/>
      <c r="H3270" s="128"/>
      <c r="I3270" s="124"/>
      <c r="J3270" s="125"/>
      <c r="K3270" s="128"/>
    </row>
    <row r="3271" spans="1:11" x14ac:dyDescent="0.3">
      <c r="A3271" s="73">
        <v>39100</v>
      </c>
      <c r="B3271" s="130">
        <v>1426.369995</v>
      </c>
      <c r="C3271" s="125">
        <f t="shared" si="206"/>
        <v>6.8968086725422761E-3</v>
      </c>
      <c r="D3271" s="128">
        <f t="shared" si="207"/>
        <v>6896.8086725422763</v>
      </c>
      <c r="E3271" s="128" t="e">
        <f t="shared" ca="1" si="208"/>
        <v>#DIV/0!</v>
      </c>
      <c r="F3271" s="124"/>
      <c r="G3271" s="128"/>
      <c r="H3271" s="128"/>
      <c r="I3271" s="124"/>
      <c r="J3271" s="125"/>
      <c r="K3271" s="128"/>
    </row>
    <row r="3272" spans="1:11" x14ac:dyDescent="0.3">
      <c r="A3272" s="73">
        <v>39099</v>
      </c>
      <c r="B3272" s="130">
        <v>1430.619995</v>
      </c>
      <c r="C3272" s="125" t="e">
        <f t="shared" ref="C3272:C3281" si="209">B3272/B3282-1</f>
        <v>#DIV/0!</v>
      </c>
      <c r="D3272" s="128" t="e">
        <f t="shared" ref="D3272:D3281" si="210">C3272*$B$5</f>
        <v>#DIV/0!</v>
      </c>
      <c r="E3272" s="128" t="e">
        <f t="shared" ref="E3272:E3281" ca="1" si="211">ABS(_xlfn.PERCENTILE.INC(OFFSET(D3272,0,0,Window),1-VaRLevel))</f>
        <v>#DIV/0!</v>
      </c>
      <c r="F3272" s="124"/>
      <c r="G3272" s="128"/>
      <c r="H3272" s="128"/>
      <c r="I3272" s="124"/>
      <c r="J3272" s="125"/>
      <c r="K3272" s="128"/>
    </row>
    <row r="3273" spans="1:11" x14ac:dyDescent="0.3">
      <c r="A3273" s="73">
        <v>39098</v>
      </c>
      <c r="B3273" s="130">
        <v>1431.900024</v>
      </c>
      <c r="C3273" s="125" t="e">
        <f t="shared" si="209"/>
        <v>#DIV/0!</v>
      </c>
      <c r="D3273" s="128" t="e">
        <f t="shared" si="210"/>
        <v>#DIV/0!</v>
      </c>
      <c r="E3273" s="128" t="e">
        <f t="shared" ca="1" si="211"/>
        <v>#DIV/0!</v>
      </c>
      <c r="F3273" s="124"/>
      <c r="G3273" s="128"/>
      <c r="H3273" s="128"/>
      <c r="I3273" s="124"/>
      <c r="J3273" s="125"/>
      <c r="K3273" s="128"/>
    </row>
    <row r="3274" spans="1:11" x14ac:dyDescent="0.3">
      <c r="A3274" s="73">
        <v>39094</v>
      </c>
      <c r="B3274" s="130">
        <v>1430.7299800000001</v>
      </c>
      <c r="C3274" s="125" t="e">
        <f t="shared" si="209"/>
        <v>#DIV/0!</v>
      </c>
      <c r="D3274" s="128" t="e">
        <f t="shared" si="210"/>
        <v>#DIV/0!</v>
      </c>
      <c r="E3274" s="128" t="e">
        <f t="shared" ca="1" si="211"/>
        <v>#DIV/0!</v>
      </c>
      <c r="F3274" s="124"/>
      <c r="G3274" s="128"/>
      <c r="H3274" s="128"/>
      <c r="I3274" s="124"/>
      <c r="J3274" s="125"/>
      <c r="K3274" s="128"/>
    </row>
    <row r="3275" spans="1:11" x14ac:dyDescent="0.3">
      <c r="A3275" s="73">
        <v>39093</v>
      </c>
      <c r="B3275" s="130">
        <v>1423.8199460000001</v>
      </c>
      <c r="C3275" s="125" t="e">
        <f t="shared" si="209"/>
        <v>#DIV/0!</v>
      </c>
      <c r="D3275" s="128" t="e">
        <f t="shared" si="210"/>
        <v>#DIV/0!</v>
      </c>
      <c r="E3275" s="128" t="e">
        <f t="shared" ca="1" si="211"/>
        <v>#DIV/0!</v>
      </c>
      <c r="F3275" s="124"/>
      <c r="G3275" s="128"/>
      <c r="H3275" s="128"/>
      <c r="I3275" s="124"/>
      <c r="J3275" s="125"/>
      <c r="K3275" s="128"/>
    </row>
    <row r="3276" spans="1:11" x14ac:dyDescent="0.3">
      <c r="A3276" s="73">
        <v>39092</v>
      </c>
      <c r="B3276" s="130">
        <v>1414.849976</v>
      </c>
      <c r="C3276" s="125" t="e">
        <f t="shared" si="209"/>
        <v>#DIV/0!</v>
      </c>
      <c r="D3276" s="128" t="e">
        <f t="shared" si="210"/>
        <v>#DIV/0!</v>
      </c>
      <c r="E3276" s="128" t="e">
        <f t="shared" ca="1" si="211"/>
        <v>#DIV/0!</v>
      </c>
      <c r="F3276" s="124"/>
      <c r="G3276" s="128"/>
      <c r="H3276" s="128"/>
      <c r="I3276" s="124"/>
      <c r="J3276" s="125"/>
      <c r="K3276" s="128"/>
    </row>
    <row r="3277" spans="1:11" x14ac:dyDescent="0.3">
      <c r="A3277" s="73">
        <v>39091</v>
      </c>
      <c r="B3277" s="130">
        <v>1412.1099850000001</v>
      </c>
      <c r="C3277" s="125" t="e">
        <f t="shared" si="209"/>
        <v>#DIV/0!</v>
      </c>
      <c r="D3277" s="128" t="e">
        <f t="shared" si="210"/>
        <v>#DIV/0!</v>
      </c>
      <c r="E3277" s="128" t="e">
        <f t="shared" ca="1" si="211"/>
        <v>#DIV/0!</v>
      </c>
      <c r="F3277" s="124"/>
      <c r="G3277" s="128"/>
      <c r="H3277" s="128"/>
      <c r="I3277" s="124"/>
      <c r="J3277" s="125"/>
      <c r="K3277" s="128"/>
    </row>
    <row r="3278" spans="1:11" x14ac:dyDescent="0.3">
      <c r="A3278" s="73">
        <v>39090</v>
      </c>
      <c r="B3278" s="130">
        <v>1412.839966</v>
      </c>
      <c r="C3278" s="125" t="e">
        <f t="shared" si="209"/>
        <v>#DIV/0!</v>
      </c>
      <c r="D3278" s="128" t="e">
        <f t="shared" si="210"/>
        <v>#DIV/0!</v>
      </c>
      <c r="E3278" s="128" t="e">
        <f t="shared" ca="1" si="211"/>
        <v>#DIV/0!</v>
      </c>
      <c r="F3278" s="124"/>
      <c r="G3278" s="128"/>
      <c r="H3278" s="128"/>
      <c r="I3278" s="124"/>
      <c r="J3278" s="125"/>
      <c r="K3278" s="128"/>
    </row>
    <row r="3279" spans="1:11" x14ac:dyDescent="0.3">
      <c r="A3279" s="73">
        <v>39087</v>
      </c>
      <c r="B3279" s="130">
        <v>1409.709961</v>
      </c>
      <c r="C3279" s="125" t="e">
        <f t="shared" si="209"/>
        <v>#DIV/0!</v>
      </c>
      <c r="D3279" s="128" t="e">
        <f t="shared" si="210"/>
        <v>#DIV/0!</v>
      </c>
      <c r="E3279" s="128" t="e">
        <f t="shared" ca="1" si="211"/>
        <v>#DIV/0!</v>
      </c>
      <c r="F3279" s="124"/>
      <c r="G3279" s="128"/>
      <c r="H3279" s="128"/>
      <c r="I3279" s="124"/>
      <c r="J3279" s="125"/>
      <c r="K3279" s="128"/>
    </row>
    <row r="3280" spans="1:11" x14ac:dyDescent="0.3">
      <c r="A3280" s="73">
        <v>39086</v>
      </c>
      <c r="B3280" s="130">
        <v>1418.339966</v>
      </c>
      <c r="C3280" s="125" t="e">
        <f t="shared" si="209"/>
        <v>#DIV/0!</v>
      </c>
      <c r="D3280" s="128" t="e">
        <f t="shared" si="210"/>
        <v>#DIV/0!</v>
      </c>
      <c r="E3280" s="128" t="e">
        <f t="shared" ca="1" si="211"/>
        <v>#DIV/0!</v>
      </c>
      <c r="F3280" s="124"/>
      <c r="G3280" s="128"/>
      <c r="H3280" s="128"/>
      <c r="I3280" s="124"/>
      <c r="J3280" s="125"/>
      <c r="K3280" s="128"/>
    </row>
    <row r="3281" spans="1:11" x14ac:dyDescent="0.3">
      <c r="A3281" s="73">
        <v>39085</v>
      </c>
      <c r="B3281" s="130">
        <v>1416.599976</v>
      </c>
      <c r="C3281" s="125" t="e">
        <f t="shared" si="209"/>
        <v>#DIV/0!</v>
      </c>
      <c r="D3281" s="128" t="e">
        <f t="shared" si="210"/>
        <v>#DIV/0!</v>
      </c>
      <c r="E3281" s="128" t="e">
        <f t="shared" ca="1" si="211"/>
        <v>#DIV/0!</v>
      </c>
      <c r="F3281" s="124"/>
      <c r="G3281" s="128"/>
      <c r="H3281" s="128"/>
      <c r="I3281" s="124"/>
      <c r="J3281" s="125"/>
      <c r="K3281" s="128"/>
    </row>
  </sheetData>
  <phoneticPr fontId="26" type="noConversion"/>
  <hyperlinks>
    <hyperlink ref="A1" r:id="rId1" xr:uid="{EFE1C0CA-A07A-C54C-AF5B-EB888A56DD42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4D868-7F1F-2440-8FF4-83C65631F631}">
  <sheetPr codeName="Sheet36">
    <tabColor rgb="FFFF0000"/>
  </sheetPr>
  <dimension ref="A1:F3281"/>
  <sheetViews>
    <sheetView workbookViewId="0"/>
  </sheetViews>
  <sheetFormatPr baseColWidth="10" defaultRowHeight="26" x14ac:dyDescent="0.3"/>
  <cols>
    <col min="1" max="1" width="14.1640625" style="1" bestFit="1" customWidth="1"/>
    <col min="2" max="2" width="20.1640625" style="1" bestFit="1" customWidth="1"/>
    <col min="3" max="3" width="19.6640625" style="1" bestFit="1" customWidth="1"/>
    <col min="4" max="4" width="18.83203125" style="1" bestFit="1" customWidth="1"/>
    <col min="5" max="5" width="22.33203125" style="1" bestFit="1" customWidth="1"/>
    <col min="6" max="6" width="16.83203125" style="1" bestFit="1" customWidth="1"/>
    <col min="7" max="16384" width="10.83203125" style="1"/>
  </cols>
  <sheetData>
    <row r="1" spans="1:6" x14ac:dyDescent="0.3">
      <c r="E1" s="1" t="s">
        <v>280</v>
      </c>
    </row>
    <row r="2" spans="1:6" x14ac:dyDescent="0.3">
      <c r="E2" s="112">
        <v>250</v>
      </c>
    </row>
    <row r="3" spans="1:6" x14ac:dyDescent="0.3">
      <c r="B3" s="70"/>
    </row>
    <row r="4" spans="1:6" x14ac:dyDescent="0.3">
      <c r="A4" s="1" t="s">
        <v>277</v>
      </c>
      <c r="B4" s="105" t="s">
        <v>177</v>
      </c>
      <c r="E4" s="1" t="s">
        <v>279</v>
      </c>
    </row>
    <row r="5" spans="1:6" x14ac:dyDescent="0.3">
      <c r="A5" s="1" t="s">
        <v>276</v>
      </c>
      <c r="B5" s="70">
        <v>1000000</v>
      </c>
      <c r="E5" s="131">
        <v>0.99</v>
      </c>
    </row>
    <row r="7" spans="1:6" s="105" customFormat="1" x14ac:dyDescent="0.3">
      <c r="A7" s="105" t="s">
        <v>23</v>
      </c>
      <c r="B7" s="105" t="s">
        <v>276</v>
      </c>
      <c r="C7" s="105" t="s">
        <v>268</v>
      </c>
      <c r="D7" s="105" t="s">
        <v>275</v>
      </c>
      <c r="E7" s="105" t="s">
        <v>400</v>
      </c>
      <c r="F7" s="105" t="s">
        <v>282</v>
      </c>
    </row>
    <row r="8" spans="1:6" x14ac:dyDescent="0.3">
      <c r="A8" s="73">
        <v>43843</v>
      </c>
      <c r="B8" s="130">
        <v>3288.1298830000001</v>
      </c>
      <c r="C8" s="125">
        <f t="shared" ref="C8:C71" si="0">B8/B18-1</f>
        <v>1.4848631398271417E-2</v>
      </c>
      <c r="D8" s="128">
        <f t="shared" ref="D8:D71" si="1">C8*$B$5</f>
        <v>14848.631398271416</v>
      </c>
      <c r="E8" s="128">
        <f t="shared" ref="E8:E71" ca="1" si="2">_xlfn.PERCENTILE.INC(OFFSET(D8,0,0,Window),1-VaRLevel)</f>
        <v>-45344.035233093877</v>
      </c>
      <c r="F8" s="128">
        <f t="shared" ref="F8:F71" ca="1" si="3">ABS(AVERAGEIF(OFFSET(D8,0,0,Window),"&lt;=" &amp;E8))</f>
        <v>46555.976314314001</v>
      </c>
    </row>
    <row r="9" spans="1:6" x14ac:dyDescent="0.3">
      <c r="A9" s="73">
        <v>43840</v>
      </c>
      <c r="B9" s="130">
        <v>3265.3500979999999</v>
      </c>
      <c r="C9" s="125">
        <f t="shared" si="0"/>
        <v>7.8521275871821228E-3</v>
      </c>
      <c r="D9" s="128">
        <f t="shared" si="1"/>
        <v>7852.1275871821226</v>
      </c>
      <c r="E9" s="128">
        <f t="shared" ca="1" si="2"/>
        <v>-45344.035233093877</v>
      </c>
      <c r="F9" s="128">
        <f t="shared" ca="1" si="3"/>
        <v>46555.976314314001</v>
      </c>
    </row>
    <row r="10" spans="1:6" x14ac:dyDescent="0.3">
      <c r="A10" s="73">
        <v>43839</v>
      </c>
      <c r="B10" s="130">
        <v>3274.6999510000001</v>
      </c>
      <c r="C10" s="125">
        <f t="shared" si="0"/>
        <v>1.5921197582283275E-2</v>
      </c>
      <c r="D10" s="128">
        <f t="shared" si="1"/>
        <v>15921.197582283276</v>
      </c>
      <c r="E10" s="128">
        <f t="shared" ca="1" si="2"/>
        <v>-45344.035233093877</v>
      </c>
      <c r="F10" s="128">
        <f t="shared" ca="1" si="3"/>
        <v>46555.976314314001</v>
      </c>
    </row>
    <row r="11" spans="1:6" x14ac:dyDescent="0.3">
      <c r="A11" s="73">
        <v>43838</v>
      </c>
      <c r="B11" s="130">
        <v>3253.0500489999999</v>
      </c>
      <c r="C11" s="125">
        <f t="shared" si="0"/>
        <v>9.0074282988965582E-3</v>
      </c>
      <c r="D11" s="128">
        <f t="shared" si="1"/>
        <v>9007.4282988965588</v>
      </c>
      <c r="E11" s="128">
        <f t="shared" ca="1" si="2"/>
        <v>-45344.035233093877</v>
      </c>
      <c r="F11" s="128">
        <f t="shared" ca="1" si="3"/>
        <v>46555.976314314001</v>
      </c>
    </row>
    <row r="12" spans="1:6" x14ac:dyDescent="0.3">
      <c r="A12" s="73">
        <v>43837</v>
      </c>
      <c r="B12" s="130">
        <v>3237.179932</v>
      </c>
      <c r="C12" s="125">
        <f t="shared" si="0"/>
        <v>4.9546324509608386E-3</v>
      </c>
      <c r="D12" s="128">
        <f t="shared" si="1"/>
        <v>4954.6324509608385</v>
      </c>
      <c r="E12" s="128">
        <f t="shared" ca="1" si="2"/>
        <v>-45344.035233093877</v>
      </c>
      <c r="F12" s="128">
        <f t="shared" ca="1" si="3"/>
        <v>46555.976314314001</v>
      </c>
    </row>
    <row r="13" spans="1:6" x14ac:dyDescent="0.3">
      <c r="A13" s="73">
        <v>43836</v>
      </c>
      <c r="B13" s="130">
        <v>3246.280029</v>
      </c>
      <c r="C13" s="125">
        <f t="shared" si="0"/>
        <v>1.2762929242720045E-2</v>
      </c>
      <c r="D13" s="128">
        <f t="shared" si="1"/>
        <v>12762.929242720045</v>
      </c>
      <c r="E13" s="128">
        <f t="shared" ca="1" si="2"/>
        <v>-45344.035233093877</v>
      </c>
      <c r="F13" s="128">
        <f t="shared" ca="1" si="3"/>
        <v>46555.976314314001</v>
      </c>
    </row>
    <row r="14" spans="1:6" x14ac:dyDescent="0.3">
      <c r="A14" s="73">
        <v>43833</v>
      </c>
      <c r="B14" s="130">
        <v>3234.8500979999999</v>
      </c>
      <c r="C14" s="125">
        <f t="shared" si="0"/>
        <v>1.3697364097350118E-2</v>
      </c>
      <c r="D14" s="128">
        <f t="shared" si="1"/>
        <v>13697.364097350117</v>
      </c>
      <c r="E14" s="128">
        <f t="shared" ca="1" si="2"/>
        <v>-45344.035233093877</v>
      </c>
      <c r="F14" s="128">
        <f t="shared" ca="1" si="3"/>
        <v>46555.976314314001</v>
      </c>
    </row>
    <row r="15" spans="1:6" x14ac:dyDescent="0.3">
      <c r="A15" s="73">
        <v>43832</v>
      </c>
      <c r="B15" s="130">
        <v>3257.8500979999999</v>
      </c>
      <c r="C15" s="125">
        <f t="shared" si="0"/>
        <v>2.0463482637768982E-2</v>
      </c>
      <c r="D15" s="128">
        <f t="shared" si="1"/>
        <v>20463.482637768982</v>
      </c>
      <c r="E15" s="128">
        <f t="shared" ca="1" si="2"/>
        <v>-46346.331009588495</v>
      </c>
      <c r="F15" s="128">
        <f t="shared" ca="1" si="3"/>
        <v>50794.539391292703</v>
      </c>
    </row>
    <row r="16" spans="1:6" x14ac:dyDescent="0.3">
      <c r="A16" s="73">
        <v>43830</v>
      </c>
      <c r="B16" s="130">
        <v>3230.780029</v>
      </c>
      <c r="C16" s="125">
        <f t="shared" si="0"/>
        <v>1.2323576619986287E-2</v>
      </c>
      <c r="D16" s="128">
        <f t="shared" si="1"/>
        <v>12323.576619986286</v>
      </c>
      <c r="E16" s="128">
        <f t="shared" ca="1" si="2"/>
        <v>-46949.906084557435</v>
      </c>
      <c r="F16" s="128">
        <f t="shared" ca="1" si="3"/>
        <v>52831.823612333777</v>
      </c>
    </row>
    <row r="17" spans="1:6" x14ac:dyDescent="0.3">
      <c r="A17" s="73">
        <v>43829</v>
      </c>
      <c r="B17" s="130">
        <v>3221.290039</v>
      </c>
      <c r="C17" s="125">
        <f t="shared" si="0"/>
        <v>1.6564626731990995E-2</v>
      </c>
      <c r="D17" s="128">
        <f t="shared" si="1"/>
        <v>16564.626731990993</v>
      </c>
      <c r="E17" s="128">
        <f t="shared" ca="1" si="2"/>
        <v>-50064.99342675256</v>
      </c>
      <c r="F17" s="128">
        <f t="shared" ca="1" si="3"/>
        <v>57953.710648292908</v>
      </c>
    </row>
    <row r="18" spans="1:6" x14ac:dyDescent="0.3">
      <c r="A18" s="73">
        <v>43826</v>
      </c>
      <c r="B18" s="130">
        <v>3240.0200199999999</v>
      </c>
      <c r="C18" s="125">
        <f t="shared" si="0"/>
        <v>2.2549588762952322E-2</v>
      </c>
      <c r="D18" s="128">
        <f t="shared" si="1"/>
        <v>22549.58876295232</v>
      </c>
      <c r="E18" s="128">
        <f t="shared" ca="1" si="2"/>
        <v>-54591.9458669171</v>
      </c>
      <c r="F18" s="128">
        <f t="shared" ca="1" si="3"/>
        <v>58986.45821507564</v>
      </c>
    </row>
    <row r="19" spans="1:6" x14ac:dyDescent="0.3">
      <c r="A19" s="73">
        <v>43825</v>
      </c>
      <c r="B19" s="130">
        <v>3239.9099120000001</v>
      </c>
      <c r="C19" s="125">
        <f t="shared" si="0"/>
        <v>3.1283134124682643E-2</v>
      </c>
      <c r="D19" s="128">
        <f t="shared" si="1"/>
        <v>31283.134124682645</v>
      </c>
      <c r="E19" s="128">
        <f t="shared" ca="1" si="2"/>
        <v>-57321.680942731065</v>
      </c>
      <c r="F19" s="128">
        <f t="shared" ca="1" si="3"/>
        <v>61768.826954839322</v>
      </c>
    </row>
    <row r="20" spans="1:6" x14ac:dyDescent="0.3">
      <c r="A20" s="73">
        <v>43823</v>
      </c>
      <c r="B20" s="130">
        <v>3223.3798830000001</v>
      </c>
      <c r="C20" s="125">
        <f t="shared" si="0"/>
        <v>2.9005357482120742E-2</v>
      </c>
      <c r="D20" s="128">
        <f t="shared" si="1"/>
        <v>29005.35748212074</v>
      </c>
      <c r="E20" s="128">
        <f t="shared" ca="1" si="2"/>
        <v>-60463.422555705765</v>
      </c>
      <c r="F20" s="128">
        <f t="shared" ca="1" si="3"/>
        <v>69676.202901960714</v>
      </c>
    </row>
    <row r="21" spans="1:6" x14ac:dyDescent="0.3">
      <c r="A21" s="73">
        <v>43822</v>
      </c>
      <c r="B21" s="130">
        <v>3224.01001</v>
      </c>
      <c r="C21" s="125">
        <f t="shared" si="0"/>
        <v>2.8077542473444739E-2</v>
      </c>
      <c r="D21" s="128">
        <f t="shared" si="1"/>
        <v>28077.542473444737</v>
      </c>
      <c r="E21" s="128">
        <f t="shared" ca="1" si="2"/>
        <v>-63431.295318628501</v>
      </c>
      <c r="F21" s="128">
        <f t="shared" ca="1" si="3"/>
        <v>77144.329082893892</v>
      </c>
    </row>
    <row r="22" spans="1:6" x14ac:dyDescent="0.3">
      <c r="A22" s="73">
        <v>43819</v>
      </c>
      <c r="B22" s="130">
        <v>3221.219971</v>
      </c>
      <c r="C22" s="125">
        <f t="shared" si="0"/>
        <v>2.3939038658650436E-2</v>
      </c>
      <c r="D22" s="128">
        <f t="shared" si="1"/>
        <v>23939.038658650436</v>
      </c>
      <c r="E22" s="128">
        <f t="shared" ca="1" si="2"/>
        <v>-68057.675227542451</v>
      </c>
      <c r="F22" s="128">
        <f t="shared" ca="1" si="3"/>
        <v>79497.586741824416</v>
      </c>
    </row>
    <row r="23" spans="1:6" x14ac:dyDescent="0.3">
      <c r="A23" s="73">
        <v>43818</v>
      </c>
      <c r="B23" s="130">
        <v>3205.3701169999999</v>
      </c>
      <c r="C23" s="125">
        <f t="shared" si="0"/>
        <v>2.8209193764807905E-2</v>
      </c>
      <c r="D23" s="128">
        <f t="shared" si="1"/>
        <v>28209.193764807904</v>
      </c>
      <c r="E23" s="128">
        <f t="shared" ca="1" si="2"/>
        <v>-76969.336947907272</v>
      </c>
      <c r="F23" s="128">
        <f t="shared" ca="1" si="3"/>
        <v>84831.575180895816</v>
      </c>
    </row>
    <row r="24" spans="1:6" x14ac:dyDescent="0.3">
      <c r="A24" s="73">
        <v>43817</v>
      </c>
      <c r="B24" s="130">
        <v>3191.139893</v>
      </c>
      <c r="C24" s="125">
        <f t="shared" si="0"/>
        <v>2.5180188240724766E-2</v>
      </c>
      <c r="D24" s="128">
        <f t="shared" si="1"/>
        <v>25180.188240724765</v>
      </c>
      <c r="E24" s="128">
        <f t="shared" ca="1" si="2"/>
        <v>-79957.266748767404</v>
      </c>
      <c r="F24" s="128">
        <f t="shared" ca="1" si="3"/>
        <v>84831.575180895816</v>
      </c>
    </row>
    <row r="25" spans="1:6" x14ac:dyDescent="0.3">
      <c r="A25" s="73">
        <v>43816</v>
      </c>
      <c r="B25" s="130">
        <v>3192.5200199999999</v>
      </c>
      <c r="C25" s="125">
        <f t="shared" si="0"/>
        <v>3.2109165451102095E-2</v>
      </c>
      <c r="D25" s="128">
        <f t="shared" si="1"/>
        <v>32109.165451102097</v>
      </c>
      <c r="E25" s="128">
        <f t="shared" ca="1" si="2"/>
        <v>-79957.266748767404</v>
      </c>
      <c r="F25" s="128">
        <f t="shared" ca="1" si="3"/>
        <v>84831.575180895816</v>
      </c>
    </row>
    <row r="26" spans="1:6" x14ac:dyDescent="0.3">
      <c r="A26" s="73">
        <v>43815</v>
      </c>
      <c r="B26" s="130">
        <v>3191.4499510000001</v>
      </c>
      <c r="C26" s="125">
        <f t="shared" si="0"/>
        <v>2.4914280649169562E-2</v>
      </c>
      <c r="D26" s="128">
        <f t="shared" si="1"/>
        <v>24914.280649169563</v>
      </c>
      <c r="E26" s="128">
        <f t="shared" ca="1" si="2"/>
        <v>-79957.266748767404</v>
      </c>
      <c r="F26" s="128">
        <f t="shared" ca="1" si="3"/>
        <v>84831.575180895816</v>
      </c>
    </row>
    <row r="27" spans="1:6" x14ac:dyDescent="0.3">
      <c r="A27" s="73">
        <v>43812</v>
      </c>
      <c r="B27" s="130">
        <v>3168.8000489999999</v>
      </c>
      <c r="C27" s="125">
        <f t="shared" si="0"/>
        <v>4.8103824997907108E-3</v>
      </c>
      <c r="D27" s="128">
        <f t="shared" si="1"/>
        <v>4810.3824997907104</v>
      </c>
      <c r="E27" s="128">
        <f t="shared" ca="1" si="2"/>
        <v>-79957.266748767404</v>
      </c>
      <c r="F27" s="128">
        <f t="shared" ca="1" si="3"/>
        <v>84831.575180895816</v>
      </c>
    </row>
    <row r="28" spans="1:6" x14ac:dyDescent="0.3">
      <c r="A28" s="73">
        <v>43811</v>
      </c>
      <c r="B28" s="130">
        <v>3168.570068</v>
      </c>
      <c r="C28" s="125">
        <f t="shared" si="0"/>
        <v>8.9316571209121509E-3</v>
      </c>
      <c r="D28" s="128">
        <f t="shared" si="1"/>
        <v>8931.6571209121503</v>
      </c>
      <c r="E28" s="128">
        <f t="shared" ca="1" si="2"/>
        <v>-79957.266748767404</v>
      </c>
      <c r="F28" s="128">
        <f t="shared" ca="1" si="3"/>
        <v>84831.575180895816</v>
      </c>
    </row>
    <row r="29" spans="1:6" x14ac:dyDescent="0.3">
      <c r="A29" s="73">
        <v>43810</v>
      </c>
      <c r="B29" s="130">
        <v>3141.6298830000001</v>
      </c>
      <c r="C29" s="125">
        <f t="shared" si="0"/>
        <v>2.5497473458415687E-3</v>
      </c>
      <c r="D29" s="128">
        <f t="shared" si="1"/>
        <v>2549.7473458415689</v>
      </c>
      <c r="E29" s="128">
        <f t="shared" ca="1" si="2"/>
        <v>-79957.266748767404</v>
      </c>
      <c r="F29" s="128">
        <f t="shared" ca="1" si="3"/>
        <v>84831.575180895816</v>
      </c>
    </row>
    <row r="30" spans="1:6" x14ac:dyDescent="0.3">
      <c r="A30" s="73">
        <v>43809</v>
      </c>
      <c r="B30" s="130">
        <v>3132.5200199999999</v>
      </c>
      <c r="C30" s="125">
        <f t="shared" si="0"/>
        <v>7.1472373062504424E-3</v>
      </c>
      <c r="D30" s="128">
        <f t="shared" si="1"/>
        <v>7147.2373062504421</v>
      </c>
      <c r="E30" s="128">
        <f t="shared" ca="1" si="2"/>
        <v>-79957.266748767404</v>
      </c>
      <c r="F30" s="128">
        <f t="shared" ca="1" si="3"/>
        <v>84831.575180895816</v>
      </c>
    </row>
    <row r="31" spans="1:6" x14ac:dyDescent="0.3">
      <c r="A31" s="73">
        <v>43808</v>
      </c>
      <c r="B31" s="130">
        <v>3135.959961</v>
      </c>
      <c r="C31" s="125">
        <f t="shared" si="0"/>
        <v>1.0446110439240819E-2</v>
      </c>
      <c r="D31" s="128">
        <f t="shared" si="1"/>
        <v>10446.11043924082</v>
      </c>
      <c r="E31" s="128">
        <f t="shared" ca="1" si="2"/>
        <v>-79957.266748767404</v>
      </c>
      <c r="F31" s="128">
        <f t="shared" ca="1" si="3"/>
        <v>84831.575180895816</v>
      </c>
    </row>
    <row r="32" spans="1:6" x14ac:dyDescent="0.3">
      <c r="A32" s="73">
        <v>43805</v>
      </c>
      <c r="B32" s="130">
        <v>3145.9099120000001</v>
      </c>
      <c r="C32" s="125">
        <f t="shared" si="0"/>
        <v>1.2047750805820989E-2</v>
      </c>
      <c r="D32" s="128">
        <f t="shared" si="1"/>
        <v>12047.75080582099</v>
      </c>
      <c r="E32" s="128">
        <f t="shared" ca="1" si="2"/>
        <v>-79957.266748767404</v>
      </c>
      <c r="F32" s="128">
        <f t="shared" ca="1" si="3"/>
        <v>84831.575180895816</v>
      </c>
    </row>
    <row r="33" spans="1:6" x14ac:dyDescent="0.3">
      <c r="A33" s="73">
        <v>43804</v>
      </c>
      <c r="B33" s="130">
        <v>3117.429932</v>
      </c>
      <c r="C33" s="125">
        <f t="shared" si="0"/>
        <v>-8.8135942796008226E-4</v>
      </c>
      <c r="D33" s="128">
        <f t="shared" si="1"/>
        <v>-881.35942796008226</v>
      </c>
      <c r="E33" s="128">
        <f t="shared" ca="1" si="2"/>
        <v>-79957.266748767404</v>
      </c>
      <c r="F33" s="128">
        <f t="shared" ca="1" si="3"/>
        <v>84831.575180895816</v>
      </c>
    </row>
    <row r="34" spans="1:6" x14ac:dyDescent="0.3">
      <c r="A34" s="73">
        <v>43803</v>
      </c>
      <c r="B34" s="130">
        <v>3112.76001</v>
      </c>
      <c r="C34" s="125">
        <f t="shared" si="0"/>
        <v>-2.969228006743152E-3</v>
      </c>
      <c r="D34" s="128">
        <f t="shared" si="1"/>
        <v>-2969.228006743152</v>
      </c>
      <c r="E34" s="128">
        <f t="shared" ca="1" si="2"/>
        <v>-79957.266748767404</v>
      </c>
      <c r="F34" s="128">
        <f t="shared" ca="1" si="3"/>
        <v>84831.575180895816</v>
      </c>
    </row>
    <row r="35" spans="1:6" x14ac:dyDescent="0.3">
      <c r="A35" s="73">
        <v>43802</v>
      </c>
      <c r="B35" s="130">
        <v>3093.1999510000001</v>
      </c>
      <c r="C35" s="125">
        <f t="shared" si="0"/>
        <v>-8.7358948170140893E-3</v>
      </c>
      <c r="D35" s="128">
        <f t="shared" si="1"/>
        <v>-8735.8948170140902</v>
      </c>
      <c r="E35" s="128">
        <f t="shared" ca="1" si="2"/>
        <v>-79957.266748767404</v>
      </c>
      <c r="F35" s="128">
        <f t="shared" ca="1" si="3"/>
        <v>84831.575180895816</v>
      </c>
    </row>
    <row r="36" spans="1:6" x14ac:dyDescent="0.3">
      <c r="A36" s="73">
        <v>43801</v>
      </c>
      <c r="B36" s="130">
        <v>3113.8701169999999</v>
      </c>
      <c r="C36" s="125">
        <f t="shared" si="0"/>
        <v>5.5674183390936882E-3</v>
      </c>
      <c r="D36" s="128">
        <f t="shared" si="1"/>
        <v>5567.4183390936878</v>
      </c>
      <c r="E36" s="128">
        <f t="shared" ca="1" si="2"/>
        <v>-79957.266748767404</v>
      </c>
      <c r="F36" s="128">
        <f t="shared" ca="1" si="3"/>
        <v>84831.575180895816</v>
      </c>
    </row>
    <row r="37" spans="1:6" x14ac:dyDescent="0.3">
      <c r="A37" s="73">
        <v>43796</v>
      </c>
      <c r="B37" s="130">
        <v>3153.6298830000001</v>
      </c>
      <c r="C37" s="125">
        <f t="shared" si="0"/>
        <v>1.9259558133985832E-2</v>
      </c>
      <c r="D37" s="128">
        <f t="shared" si="1"/>
        <v>19259.558133985833</v>
      </c>
      <c r="E37" s="128">
        <f t="shared" ca="1" si="2"/>
        <v>-79957.266748767404</v>
      </c>
      <c r="F37" s="128">
        <f t="shared" ca="1" si="3"/>
        <v>84831.575180895816</v>
      </c>
    </row>
    <row r="38" spans="1:6" x14ac:dyDescent="0.3">
      <c r="A38" s="73">
        <v>43795</v>
      </c>
      <c r="B38" s="130">
        <v>3140.5200199999999</v>
      </c>
      <c r="C38" s="125">
        <f t="shared" si="0"/>
        <v>1.5744647399112299E-2</v>
      </c>
      <c r="D38" s="128">
        <f t="shared" si="1"/>
        <v>15744.647399112298</v>
      </c>
      <c r="E38" s="128">
        <f t="shared" ca="1" si="2"/>
        <v>-79957.266748767404</v>
      </c>
      <c r="F38" s="128">
        <f t="shared" ca="1" si="3"/>
        <v>84831.575180895816</v>
      </c>
    </row>
    <row r="39" spans="1:6" x14ac:dyDescent="0.3">
      <c r="A39" s="73">
        <v>43794</v>
      </c>
      <c r="B39" s="130">
        <v>3133.639893</v>
      </c>
      <c r="C39" s="125">
        <f t="shared" si="0"/>
        <v>1.5105193325887445E-2</v>
      </c>
      <c r="D39" s="128">
        <f t="shared" si="1"/>
        <v>15105.193325887445</v>
      </c>
      <c r="E39" s="128">
        <f t="shared" ca="1" si="2"/>
        <v>-79957.266748767404</v>
      </c>
      <c r="F39" s="128">
        <f t="shared" ca="1" si="3"/>
        <v>84831.575180895816</v>
      </c>
    </row>
    <row r="40" spans="1:6" x14ac:dyDescent="0.3">
      <c r="A40" s="73">
        <v>43791</v>
      </c>
      <c r="B40" s="130">
        <v>3110.290039</v>
      </c>
      <c r="C40" s="125">
        <f t="shared" si="0"/>
        <v>5.5640205122422515E-3</v>
      </c>
      <c r="D40" s="128">
        <f t="shared" si="1"/>
        <v>5564.0205122422512</v>
      </c>
      <c r="E40" s="128">
        <f t="shared" ca="1" si="2"/>
        <v>-79957.266748767404</v>
      </c>
      <c r="F40" s="128">
        <f t="shared" ca="1" si="3"/>
        <v>84831.575180895816</v>
      </c>
    </row>
    <row r="41" spans="1:6" x14ac:dyDescent="0.3">
      <c r="A41" s="73">
        <v>43790</v>
      </c>
      <c r="B41" s="130">
        <v>3103.540039</v>
      </c>
      <c r="C41" s="125">
        <f t="shared" si="0"/>
        <v>5.951065222992602E-3</v>
      </c>
      <c r="D41" s="128">
        <f t="shared" si="1"/>
        <v>5951.0652229926018</v>
      </c>
      <c r="E41" s="128">
        <f t="shared" ca="1" si="2"/>
        <v>-79957.266748767404</v>
      </c>
      <c r="F41" s="128">
        <f t="shared" ca="1" si="3"/>
        <v>84831.575180895816</v>
      </c>
    </row>
    <row r="42" spans="1:6" x14ac:dyDescent="0.3">
      <c r="A42" s="73">
        <v>43789</v>
      </c>
      <c r="B42" s="130">
        <v>3108.459961</v>
      </c>
      <c r="C42" s="125">
        <f t="shared" si="0"/>
        <v>1.0296456588187342E-2</v>
      </c>
      <c r="D42" s="128">
        <f t="shared" si="1"/>
        <v>10296.456588187342</v>
      </c>
      <c r="E42" s="128">
        <f t="shared" ca="1" si="2"/>
        <v>-79957.266748767404</v>
      </c>
      <c r="F42" s="128">
        <f t="shared" ca="1" si="3"/>
        <v>84831.575180895816</v>
      </c>
    </row>
    <row r="43" spans="1:6" x14ac:dyDescent="0.3">
      <c r="A43" s="73">
        <v>43788</v>
      </c>
      <c r="B43" s="130">
        <v>3120.179932</v>
      </c>
      <c r="C43" s="125">
        <f t="shared" si="0"/>
        <v>1.4818030607454125E-2</v>
      </c>
      <c r="D43" s="128">
        <f t="shared" si="1"/>
        <v>14818.030607454124</v>
      </c>
      <c r="E43" s="128">
        <f t="shared" ca="1" si="2"/>
        <v>-79957.266748767404</v>
      </c>
      <c r="F43" s="128">
        <f t="shared" ca="1" si="3"/>
        <v>84831.575180895816</v>
      </c>
    </row>
    <row r="44" spans="1:6" x14ac:dyDescent="0.3">
      <c r="A44" s="73">
        <v>43787</v>
      </c>
      <c r="B44" s="130">
        <v>3122.030029</v>
      </c>
      <c r="C44" s="125">
        <f t="shared" si="0"/>
        <v>1.4215779874957146E-2</v>
      </c>
      <c r="D44" s="128">
        <f t="shared" si="1"/>
        <v>14215.779874957147</v>
      </c>
      <c r="E44" s="128">
        <f t="shared" ca="1" si="2"/>
        <v>-79957.266748767404</v>
      </c>
      <c r="F44" s="128">
        <f t="shared" ca="1" si="3"/>
        <v>84831.575180895816</v>
      </c>
    </row>
    <row r="45" spans="1:6" x14ac:dyDescent="0.3">
      <c r="A45" s="73">
        <v>43784</v>
      </c>
      <c r="B45" s="130">
        <v>3120.459961</v>
      </c>
      <c r="C45" s="125">
        <f t="shared" si="0"/>
        <v>1.7460587541379358E-2</v>
      </c>
      <c r="D45" s="128">
        <f t="shared" si="1"/>
        <v>17460.587541379358</v>
      </c>
      <c r="E45" s="128">
        <f t="shared" ca="1" si="2"/>
        <v>-79957.266748767404</v>
      </c>
      <c r="F45" s="128">
        <f t="shared" ca="1" si="3"/>
        <v>84831.575180895816</v>
      </c>
    </row>
    <row r="46" spans="1:6" x14ac:dyDescent="0.3">
      <c r="A46" s="73">
        <v>43783</v>
      </c>
      <c r="B46" s="130">
        <v>3096.6298830000001</v>
      </c>
      <c r="C46" s="125">
        <f t="shared" si="0"/>
        <v>1.9446471132309684E-2</v>
      </c>
      <c r="D46" s="128">
        <f t="shared" si="1"/>
        <v>19446.471132309685</v>
      </c>
      <c r="E46" s="128">
        <f t="shared" ca="1" si="2"/>
        <v>-79957.266748767404</v>
      </c>
      <c r="F46" s="128">
        <f t="shared" ca="1" si="3"/>
        <v>84831.575180895816</v>
      </c>
    </row>
    <row r="47" spans="1:6" x14ac:dyDescent="0.3">
      <c r="A47" s="73">
        <v>43782</v>
      </c>
      <c r="B47" s="130">
        <v>3094.040039</v>
      </c>
      <c r="C47" s="125">
        <f t="shared" si="0"/>
        <v>1.5514797208093789E-2</v>
      </c>
      <c r="D47" s="128">
        <f t="shared" si="1"/>
        <v>15514.797208093789</v>
      </c>
      <c r="E47" s="128">
        <f t="shared" ca="1" si="2"/>
        <v>-79957.266748767404</v>
      </c>
      <c r="F47" s="128">
        <f t="shared" ca="1" si="3"/>
        <v>84831.575180895816</v>
      </c>
    </row>
    <row r="48" spans="1:6" x14ac:dyDescent="0.3">
      <c r="A48" s="73">
        <v>43781</v>
      </c>
      <c r="B48" s="130">
        <v>3091.8400879999999</v>
      </c>
      <c r="C48" s="125">
        <f t="shared" si="0"/>
        <v>1.8094233553432204E-2</v>
      </c>
      <c r="D48" s="128">
        <f t="shared" si="1"/>
        <v>18094.233553432205</v>
      </c>
      <c r="E48" s="128">
        <f t="shared" ca="1" si="2"/>
        <v>-79957.266748767404</v>
      </c>
      <c r="F48" s="128">
        <f t="shared" ca="1" si="3"/>
        <v>84831.575180895816</v>
      </c>
    </row>
    <row r="49" spans="1:6" x14ac:dyDescent="0.3">
      <c r="A49" s="73">
        <v>43780</v>
      </c>
      <c r="B49" s="130">
        <v>3087.01001</v>
      </c>
      <c r="C49" s="125">
        <f t="shared" si="0"/>
        <v>1.5657621921713494E-2</v>
      </c>
      <c r="D49" s="128">
        <f t="shared" si="1"/>
        <v>15657.621921713493</v>
      </c>
      <c r="E49" s="128">
        <f t="shared" ca="1" si="2"/>
        <v>-79957.266748767404</v>
      </c>
      <c r="F49" s="128">
        <f t="shared" ca="1" si="3"/>
        <v>84831.575180895816</v>
      </c>
    </row>
    <row r="50" spans="1:6" x14ac:dyDescent="0.3">
      <c r="A50" s="73">
        <v>43777</v>
      </c>
      <c r="B50" s="130">
        <v>3093.080078</v>
      </c>
      <c r="C50" s="125">
        <f t="shared" si="0"/>
        <v>2.3334610794396804E-2</v>
      </c>
      <c r="D50" s="128">
        <f t="shared" si="1"/>
        <v>23334.610794396805</v>
      </c>
      <c r="E50" s="128">
        <f t="shared" ca="1" si="2"/>
        <v>-79957.266748767404</v>
      </c>
      <c r="F50" s="128">
        <f t="shared" ca="1" si="3"/>
        <v>84831.575180895816</v>
      </c>
    </row>
    <row r="51" spans="1:6" x14ac:dyDescent="0.3">
      <c r="A51" s="73">
        <v>43776</v>
      </c>
      <c r="B51" s="130">
        <v>3085.179932</v>
      </c>
      <c r="C51" s="125">
        <f t="shared" si="0"/>
        <v>2.4877965920147016E-2</v>
      </c>
      <c r="D51" s="128">
        <f t="shared" si="1"/>
        <v>24877.965920147017</v>
      </c>
      <c r="E51" s="128">
        <f t="shared" ca="1" si="2"/>
        <v>-79957.266748767404</v>
      </c>
      <c r="F51" s="128">
        <f t="shared" ca="1" si="3"/>
        <v>84831.575180895816</v>
      </c>
    </row>
    <row r="52" spans="1:6" x14ac:dyDescent="0.3">
      <c r="A52" s="73">
        <v>43775</v>
      </c>
      <c r="B52" s="130">
        <v>3076.780029</v>
      </c>
      <c r="C52" s="125">
        <f t="shared" si="0"/>
        <v>2.4050433519827275E-2</v>
      </c>
      <c r="D52" s="128">
        <f t="shared" si="1"/>
        <v>24050.433519827275</v>
      </c>
      <c r="E52" s="128">
        <f t="shared" ca="1" si="2"/>
        <v>-79957.266748767404</v>
      </c>
      <c r="F52" s="128">
        <f t="shared" ca="1" si="3"/>
        <v>84831.575180895816</v>
      </c>
    </row>
    <row r="53" spans="1:6" x14ac:dyDescent="0.3">
      <c r="A53" s="73">
        <v>43774</v>
      </c>
      <c r="B53" s="130">
        <v>3074.6201169999999</v>
      </c>
      <c r="C53" s="125">
        <f t="shared" si="0"/>
        <v>2.624512340243168E-2</v>
      </c>
      <c r="D53" s="128">
        <f t="shared" si="1"/>
        <v>26245.12340243168</v>
      </c>
      <c r="E53" s="128">
        <f t="shared" ca="1" si="2"/>
        <v>-79957.266748767404</v>
      </c>
      <c r="F53" s="128">
        <f t="shared" ca="1" si="3"/>
        <v>84831.575180895816</v>
      </c>
    </row>
    <row r="54" spans="1:6" x14ac:dyDescent="0.3">
      <c r="A54" s="73">
        <v>43773</v>
      </c>
      <c r="B54" s="130">
        <v>3078.2700199999999</v>
      </c>
      <c r="C54" s="125">
        <f t="shared" si="0"/>
        <v>2.3796711928647962E-2</v>
      </c>
      <c r="D54" s="128">
        <f t="shared" si="1"/>
        <v>23796.711928647961</v>
      </c>
      <c r="E54" s="128">
        <f t="shared" ca="1" si="2"/>
        <v>-79957.266748767404</v>
      </c>
      <c r="F54" s="128">
        <f t="shared" ca="1" si="3"/>
        <v>84831.575180895816</v>
      </c>
    </row>
    <row r="55" spans="1:6" x14ac:dyDescent="0.3">
      <c r="A55" s="73">
        <v>43770</v>
      </c>
      <c r="B55" s="130">
        <v>3066.9099120000001</v>
      </c>
      <c r="C55" s="125">
        <f t="shared" si="0"/>
        <v>2.7027647955379708E-2</v>
      </c>
      <c r="D55" s="128">
        <f t="shared" si="1"/>
        <v>27027.647955379707</v>
      </c>
      <c r="E55" s="128">
        <f t="shared" ca="1" si="2"/>
        <v>-79957.266748767404</v>
      </c>
      <c r="F55" s="128">
        <f t="shared" ca="1" si="3"/>
        <v>84831.575180895816</v>
      </c>
    </row>
    <row r="56" spans="1:6" x14ac:dyDescent="0.3">
      <c r="A56" s="73">
        <v>43769</v>
      </c>
      <c r="B56" s="130">
        <v>3037.5600589999999</v>
      </c>
      <c r="C56" s="125">
        <f t="shared" si="0"/>
        <v>1.3212398021116956E-2</v>
      </c>
      <c r="D56" s="128">
        <f t="shared" si="1"/>
        <v>13212.398021116956</v>
      </c>
      <c r="E56" s="128">
        <f t="shared" ca="1" si="2"/>
        <v>-79957.266748767404</v>
      </c>
      <c r="F56" s="128">
        <f t="shared" ca="1" si="3"/>
        <v>84831.575180895816</v>
      </c>
    </row>
    <row r="57" spans="1:6" x14ac:dyDescent="0.3">
      <c r="A57" s="73">
        <v>43768</v>
      </c>
      <c r="B57" s="130">
        <v>3046.7700199999999</v>
      </c>
      <c r="C57" s="125">
        <f t="shared" si="0"/>
        <v>1.9092307271471709E-2</v>
      </c>
      <c r="D57" s="128">
        <f t="shared" si="1"/>
        <v>19092.307271471709</v>
      </c>
      <c r="E57" s="128">
        <f t="shared" ca="1" si="2"/>
        <v>-79957.266748767404</v>
      </c>
      <c r="F57" s="128">
        <f t="shared" ca="1" si="3"/>
        <v>84831.575180895816</v>
      </c>
    </row>
    <row r="58" spans="1:6" x14ac:dyDescent="0.3">
      <c r="A58" s="73">
        <v>43767</v>
      </c>
      <c r="B58" s="130">
        <v>3036.889893</v>
      </c>
      <c r="C58" s="125">
        <f t="shared" si="0"/>
        <v>1.3756463285611087E-2</v>
      </c>
      <c r="D58" s="128">
        <f t="shared" si="1"/>
        <v>13756.463285611087</v>
      </c>
      <c r="E58" s="128">
        <f t="shared" ca="1" si="2"/>
        <v>-79957.266748767404</v>
      </c>
      <c r="F58" s="128">
        <f t="shared" ca="1" si="3"/>
        <v>84831.575180895816</v>
      </c>
    </row>
    <row r="59" spans="1:6" x14ac:dyDescent="0.3">
      <c r="A59" s="73">
        <v>43766</v>
      </c>
      <c r="B59" s="130">
        <v>3039.419922</v>
      </c>
      <c r="C59" s="125">
        <f t="shared" si="0"/>
        <v>2.4702062411139813E-2</v>
      </c>
      <c r="D59" s="128">
        <f t="shared" si="1"/>
        <v>24702.062411139814</v>
      </c>
      <c r="E59" s="128">
        <f t="shared" ca="1" si="2"/>
        <v>-79957.266748767404</v>
      </c>
      <c r="F59" s="128">
        <f t="shared" ca="1" si="3"/>
        <v>84831.575180895816</v>
      </c>
    </row>
    <row r="60" spans="1:6" x14ac:dyDescent="0.3">
      <c r="A60" s="73">
        <v>43763</v>
      </c>
      <c r="B60" s="130">
        <v>3022.5500489999999</v>
      </c>
      <c r="C60" s="125">
        <f t="shared" si="0"/>
        <v>1.7601103148191299E-2</v>
      </c>
      <c r="D60" s="128">
        <f t="shared" si="1"/>
        <v>17601.103148191298</v>
      </c>
      <c r="E60" s="128">
        <f t="shared" ca="1" si="2"/>
        <v>-79957.266748767404</v>
      </c>
      <c r="F60" s="128">
        <f t="shared" ca="1" si="3"/>
        <v>84831.575180895816</v>
      </c>
    </row>
    <row r="61" spans="1:6" x14ac:dyDescent="0.3">
      <c r="A61" s="73">
        <v>43762</v>
      </c>
      <c r="B61" s="130">
        <v>3010.290039</v>
      </c>
      <c r="C61" s="125">
        <f t="shared" si="0"/>
        <v>2.4559893154321832E-2</v>
      </c>
      <c r="D61" s="128">
        <f t="shared" si="1"/>
        <v>24559.893154321831</v>
      </c>
      <c r="E61" s="128">
        <f t="shared" ca="1" si="2"/>
        <v>-79957.266748767404</v>
      </c>
      <c r="F61" s="128">
        <f t="shared" ca="1" si="3"/>
        <v>84831.575180895816</v>
      </c>
    </row>
    <row r="62" spans="1:6" x14ac:dyDescent="0.3">
      <c r="A62" s="73">
        <v>43761</v>
      </c>
      <c r="B62" s="130">
        <v>3004.5200199999999</v>
      </c>
      <c r="C62" s="125">
        <f t="shared" si="0"/>
        <v>2.9156717427333723E-2</v>
      </c>
      <c r="D62" s="128">
        <f t="shared" si="1"/>
        <v>29156.717427333722</v>
      </c>
      <c r="E62" s="128">
        <f t="shared" ca="1" si="2"/>
        <v>-79957.266748767404</v>
      </c>
      <c r="F62" s="128">
        <f t="shared" ca="1" si="3"/>
        <v>84831.575180895816</v>
      </c>
    </row>
    <row r="63" spans="1:6" x14ac:dyDescent="0.3">
      <c r="A63" s="73">
        <v>43760</v>
      </c>
      <c r="B63" s="130">
        <v>2995.98999</v>
      </c>
      <c r="C63" s="125">
        <f t="shared" si="0"/>
        <v>3.5578221295405221E-2</v>
      </c>
      <c r="D63" s="128">
        <f t="shared" si="1"/>
        <v>35578.221295405223</v>
      </c>
      <c r="E63" s="128">
        <f t="shared" ca="1" si="2"/>
        <v>-79957.266748767404</v>
      </c>
      <c r="F63" s="128">
        <f t="shared" ca="1" si="3"/>
        <v>84831.575180895816</v>
      </c>
    </row>
    <row r="64" spans="1:6" x14ac:dyDescent="0.3">
      <c r="A64" s="73">
        <v>43759</v>
      </c>
      <c r="B64" s="130">
        <v>3006.719971</v>
      </c>
      <c r="C64" s="125">
        <f t="shared" si="0"/>
        <v>2.311493202934467E-2</v>
      </c>
      <c r="D64" s="128">
        <f t="shared" si="1"/>
        <v>23114.932029344669</v>
      </c>
      <c r="E64" s="128">
        <f t="shared" ca="1" si="2"/>
        <v>-79957.266748767404</v>
      </c>
      <c r="F64" s="128">
        <f t="shared" ca="1" si="3"/>
        <v>84831.575180895816</v>
      </c>
    </row>
    <row r="65" spans="1:6" x14ac:dyDescent="0.3">
      <c r="A65" s="73">
        <v>43756</v>
      </c>
      <c r="B65" s="130">
        <v>2986.1999510000001</v>
      </c>
      <c r="C65" s="125">
        <f t="shared" si="0"/>
        <v>1.1581919059955981E-2</v>
      </c>
      <c r="D65" s="128">
        <f t="shared" si="1"/>
        <v>11581.919059955981</v>
      </c>
      <c r="E65" s="128">
        <f t="shared" ca="1" si="2"/>
        <v>-79957.266748767404</v>
      </c>
      <c r="F65" s="128">
        <f t="shared" ca="1" si="3"/>
        <v>84831.575180895816</v>
      </c>
    </row>
    <row r="66" spans="1:6" x14ac:dyDescent="0.3">
      <c r="A66" s="73">
        <v>43755</v>
      </c>
      <c r="B66" s="130">
        <v>2997.9499510000001</v>
      </c>
      <c r="C66" s="125">
        <f t="shared" si="0"/>
        <v>3.0000402493634448E-2</v>
      </c>
      <c r="D66" s="128">
        <f t="shared" si="1"/>
        <v>30000.402493634447</v>
      </c>
      <c r="E66" s="128">
        <f t="shared" ca="1" si="2"/>
        <v>-79957.266748767404</v>
      </c>
      <c r="F66" s="128">
        <f t="shared" ca="1" si="3"/>
        <v>84831.575180895816</v>
      </c>
    </row>
    <row r="67" spans="1:6" x14ac:dyDescent="0.3">
      <c r="A67" s="73">
        <v>43754</v>
      </c>
      <c r="B67" s="130">
        <v>2989.6899410000001</v>
      </c>
      <c r="C67" s="125">
        <f t="shared" si="0"/>
        <v>3.5350975449401245E-2</v>
      </c>
      <c r="D67" s="128">
        <f t="shared" si="1"/>
        <v>35350.975449401245</v>
      </c>
      <c r="E67" s="128">
        <f t="shared" ca="1" si="2"/>
        <v>-79957.266748767404</v>
      </c>
      <c r="F67" s="128">
        <f t="shared" ca="1" si="3"/>
        <v>84831.575180895816</v>
      </c>
    </row>
    <row r="68" spans="1:6" x14ac:dyDescent="0.3">
      <c r="A68" s="73">
        <v>43753</v>
      </c>
      <c r="B68" s="130">
        <v>2995.679932</v>
      </c>
      <c r="C68" s="125">
        <f t="shared" si="0"/>
        <v>1.8852115296318361E-2</v>
      </c>
      <c r="D68" s="128">
        <f t="shared" si="1"/>
        <v>18852.115296318363</v>
      </c>
      <c r="E68" s="128">
        <f t="shared" ca="1" si="2"/>
        <v>-79957.266748767404</v>
      </c>
      <c r="F68" s="128">
        <f t="shared" ca="1" si="3"/>
        <v>84831.575180895816</v>
      </c>
    </row>
    <row r="69" spans="1:6" x14ac:dyDescent="0.3">
      <c r="A69" s="73">
        <v>43752</v>
      </c>
      <c r="B69" s="130">
        <v>2966.1499020000001</v>
      </c>
      <c r="C69" s="125">
        <f t="shared" si="0"/>
        <v>-3.5576127023442261E-3</v>
      </c>
      <c r="D69" s="128">
        <f t="shared" si="1"/>
        <v>-3557.6127023442259</v>
      </c>
      <c r="E69" s="128">
        <f t="shared" ca="1" si="2"/>
        <v>-79957.266748767404</v>
      </c>
      <c r="F69" s="128">
        <f t="shared" ca="1" si="3"/>
        <v>84831.575180895816</v>
      </c>
    </row>
    <row r="70" spans="1:6" x14ac:dyDescent="0.3">
      <c r="A70" s="73">
        <v>43749</v>
      </c>
      <c r="B70" s="130">
        <v>2970.2700199999999</v>
      </c>
      <c r="C70" s="125">
        <f t="shared" si="0"/>
        <v>2.8631269902112955E-3</v>
      </c>
      <c r="D70" s="128">
        <f t="shared" si="1"/>
        <v>2863.1269902112954</v>
      </c>
      <c r="E70" s="128">
        <f t="shared" ca="1" si="2"/>
        <v>-79957.266748767404</v>
      </c>
      <c r="F70" s="128">
        <f t="shared" ca="1" si="3"/>
        <v>84831.575180895816</v>
      </c>
    </row>
    <row r="71" spans="1:6" x14ac:dyDescent="0.3">
      <c r="A71" s="73">
        <v>43748</v>
      </c>
      <c r="B71" s="130">
        <v>2938.1298830000001</v>
      </c>
      <c r="C71" s="125">
        <f t="shared" si="0"/>
        <v>-1.3262347931672025E-2</v>
      </c>
      <c r="D71" s="128">
        <f t="shared" si="1"/>
        <v>-13262.347931672026</v>
      </c>
      <c r="E71" s="128">
        <f t="shared" ca="1" si="2"/>
        <v>-79957.266748767404</v>
      </c>
      <c r="F71" s="128">
        <f t="shared" ca="1" si="3"/>
        <v>84831.575180895816</v>
      </c>
    </row>
    <row r="72" spans="1:6" x14ac:dyDescent="0.3">
      <c r="A72" s="73">
        <v>43747</v>
      </c>
      <c r="B72" s="130">
        <v>2919.3999020000001</v>
      </c>
      <c r="C72" s="125">
        <f t="shared" ref="C72:C135" si="4">B72/B82-1</f>
        <v>-2.1934024742691904E-2</v>
      </c>
      <c r="D72" s="128">
        <f t="shared" ref="D72:D135" si="5">C72*$B$5</f>
        <v>-21934.024742691905</v>
      </c>
      <c r="E72" s="128">
        <f t="shared" ref="E72:E135" ca="1" si="6">_xlfn.PERCENTILE.INC(OFFSET(D72,0,0,Window),1-VaRLevel)</f>
        <v>-79957.266748767404</v>
      </c>
      <c r="F72" s="128">
        <f t="shared" ref="F72:F135" ca="1" si="7">ABS(AVERAGEIF(OFFSET(D72,0,0,Window),"&lt;=" &amp;E72))</f>
        <v>84831.575180895816</v>
      </c>
    </row>
    <row r="73" spans="1:6" x14ac:dyDescent="0.3">
      <c r="A73" s="73">
        <v>43746</v>
      </c>
      <c r="B73" s="130">
        <v>2893.0600589999999</v>
      </c>
      <c r="C73" s="125">
        <f t="shared" si="4"/>
        <v>-2.4789333435800365E-2</v>
      </c>
      <c r="D73" s="128">
        <f t="shared" si="5"/>
        <v>-24789.333435800363</v>
      </c>
      <c r="E73" s="128">
        <f t="shared" ca="1" si="6"/>
        <v>-79957.266748767404</v>
      </c>
      <c r="F73" s="128">
        <f t="shared" ca="1" si="7"/>
        <v>84831.575180895816</v>
      </c>
    </row>
    <row r="74" spans="1:6" x14ac:dyDescent="0.3">
      <c r="A74" s="73">
        <v>43745</v>
      </c>
      <c r="B74" s="130">
        <v>2938.790039</v>
      </c>
      <c r="C74" s="125">
        <f t="shared" si="4"/>
        <v>-1.7711860326078854E-2</v>
      </c>
      <c r="D74" s="128">
        <f t="shared" si="5"/>
        <v>-17711.860326078855</v>
      </c>
      <c r="E74" s="128">
        <f t="shared" ca="1" si="6"/>
        <v>-79957.266748767404</v>
      </c>
      <c r="F74" s="128">
        <f t="shared" ca="1" si="7"/>
        <v>84831.575180895816</v>
      </c>
    </row>
    <row r="75" spans="1:6" x14ac:dyDescent="0.3">
      <c r="A75" s="73">
        <v>43742</v>
      </c>
      <c r="B75" s="130">
        <v>2952.01001</v>
      </c>
      <c r="C75" s="125">
        <f t="shared" si="4"/>
        <v>-1.3388743274577619E-2</v>
      </c>
      <c r="D75" s="128">
        <f t="shared" si="5"/>
        <v>-13388.743274577619</v>
      </c>
      <c r="E75" s="128">
        <f t="shared" ca="1" si="6"/>
        <v>-79957.266748767404</v>
      </c>
      <c r="F75" s="128">
        <f t="shared" ca="1" si="7"/>
        <v>84831.575180895816</v>
      </c>
    </row>
    <row r="76" spans="1:6" x14ac:dyDescent="0.3">
      <c r="A76" s="73">
        <v>43741</v>
      </c>
      <c r="B76" s="130">
        <v>2910.6298830000001</v>
      </c>
      <c r="C76" s="125">
        <f t="shared" si="4"/>
        <v>-3.1981001251414565E-2</v>
      </c>
      <c r="D76" s="128">
        <f t="shared" si="5"/>
        <v>-31981.001251414564</v>
      </c>
      <c r="E76" s="128">
        <f t="shared" ca="1" si="6"/>
        <v>-79957.266748767404</v>
      </c>
      <c r="F76" s="128">
        <f t="shared" ca="1" si="7"/>
        <v>84831.575180895816</v>
      </c>
    </row>
    <row r="77" spans="1:6" x14ac:dyDescent="0.3">
      <c r="A77" s="73">
        <v>43740</v>
      </c>
      <c r="B77" s="130">
        <v>2887.610107</v>
      </c>
      <c r="C77" s="125">
        <f t="shared" si="4"/>
        <v>-3.9617748781019646E-2</v>
      </c>
      <c r="D77" s="128">
        <f t="shared" si="5"/>
        <v>-39617.748781019647</v>
      </c>
      <c r="E77" s="128">
        <f t="shared" ca="1" si="6"/>
        <v>-79957.266748767404</v>
      </c>
      <c r="F77" s="128">
        <f t="shared" ca="1" si="7"/>
        <v>84831.575180895816</v>
      </c>
    </row>
    <row r="78" spans="1:6" x14ac:dyDescent="0.3">
      <c r="A78" s="73">
        <v>43739</v>
      </c>
      <c r="B78" s="130">
        <v>2940.25</v>
      </c>
      <c r="C78" s="125">
        <f t="shared" si="4"/>
        <v>-2.1775277661439496E-2</v>
      </c>
      <c r="D78" s="128">
        <f t="shared" si="5"/>
        <v>-21775.277661439497</v>
      </c>
      <c r="E78" s="128">
        <f t="shared" ca="1" si="6"/>
        <v>-79957.266748767404</v>
      </c>
      <c r="F78" s="128">
        <f t="shared" ca="1" si="7"/>
        <v>84831.575180895816</v>
      </c>
    </row>
    <row r="79" spans="1:6" x14ac:dyDescent="0.3">
      <c r="A79" s="73">
        <v>43738</v>
      </c>
      <c r="B79" s="130">
        <v>2976.73999</v>
      </c>
      <c r="C79" s="125">
        <f t="shared" si="4"/>
        <v>-7.0781368917688381E-3</v>
      </c>
      <c r="D79" s="128">
        <f t="shared" si="5"/>
        <v>-7078.1368917688378</v>
      </c>
      <c r="E79" s="128">
        <f t="shared" ca="1" si="6"/>
        <v>-79957.266748767404</v>
      </c>
      <c r="F79" s="128">
        <f t="shared" ca="1" si="7"/>
        <v>84831.575180895816</v>
      </c>
    </row>
    <row r="80" spans="1:6" x14ac:dyDescent="0.3">
      <c r="A80" s="73">
        <v>43735</v>
      </c>
      <c r="B80" s="130">
        <v>2961.790039</v>
      </c>
      <c r="C80" s="125">
        <f t="shared" si="4"/>
        <v>-1.5162601332849523E-2</v>
      </c>
      <c r="D80" s="128">
        <f t="shared" si="5"/>
        <v>-15162.601332849523</v>
      </c>
      <c r="E80" s="128">
        <f t="shared" ca="1" si="6"/>
        <v>-79957.266748767404</v>
      </c>
      <c r="F80" s="128">
        <f t="shared" ca="1" si="7"/>
        <v>84831.575180895816</v>
      </c>
    </row>
    <row r="81" spans="1:6" x14ac:dyDescent="0.3">
      <c r="A81" s="73">
        <v>43734</v>
      </c>
      <c r="B81" s="130">
        <v>2977.6201169999999</v>
      </c>
      <c r="C81" s="125">
        <f t="shared" si="4"/>
        <v>-1.0616118009584063E-2</v>
      </c>
      <c r="D81" s="128">
        <f t="shared" si="5"/>
        <v>-10616.118009584063</v>
      </c>
      <c r="E81" s="128">
        <f t="shared" ca="1" si="6"/>
        <v>-79957.266748767404</v>
      </c>
      <c r="F81" s="128">
        <f t="shared" ca="1" si="7"/>
        <v>84831.575180895816</v>
      </c>
    </row>
    <row r="82" spans="1:6" x14ac:dyDescent="0.3">
      <c r="A82" s="73">
        <v>43733</v>
      </c>
      <c r="B82" s="130">
        <v>2984.8701169999999</v>
      </c>
      <c r="C82" s="125">
        <f t="shared" si="4"/>
        <v>-5.3516127880056663E-3</v>
      </c>
      <c r="D82" s="128">
        <f t="shared" si="5"/>
        <v>-5351.6127880056665</v>
      </c>
      <c r="E82" s="128">
        <f t="shared" ca="1" si="6"/>
        <v>-79957.266748767404</v>
      </c>
      <c r="F82" s="128">
        <f t="shared" ca="1" si="7"/>
        <v>84831.575180895816</v>
      </c>
    </row>
    <row r="83" spans="1:6" x14ac:dyDescent="0.3">
      <c r="A83" s="73">
        <v>43732</v>
      </c>
      <c r="B83" s="130">
        <v>2966.6000979999999</v>
      </c>
      <c r="C83" s="125">
        <f t="shared" si="4"/>
        <v>-4.2927563895042153E-3</v>
      </c>
      <c r="D83" s="128">
        <f t="shared" si="5"/>
        <v>-4292.7563895042149</v>
      </c>
      <c r="E83" s="128">
        <f t="shared" ca="1" si="6"/>
        <v>-79957.266748767404</v>
      </c>
      <c r="F83" s="128">
        <f t="shared" ca="1" si="7"/>
        <v>84831.575180895816</v>
      </c>
    </row>
    <row r="84" spans="1:6" x14ac:dyDescent="0.3">
      <c r="A84" s="73">
        <v>43731</v>
      </c>
      <c r="B84" s="130">
        <v>2991.780029</v>
      </c>
      <c r="C84" s="125">
        <f t="shared" si="4"/>
        <v>4.482259883493489E-3</v>
      </c>
      <c r="D84" s="128">
        <f t="shared" si="5"/>
        <v>4482.2598834934888</v>
      </c>
      <c r="E84" s="128">
        <f t="shared" ca="1" si="6"/>
        <v>-79957.266748767404</v>
      </c>
      <c r="F84" s="128">
        <f t="shared" ca="1" si="7"/>
        <v>84831.575180895816</v>
      </c>
    </row>
    <row r="85" spans="1:6" x14ac:dyDescent="0.3">
      <c r="A85" s="73">
        <v>43728</v>
      </c>
      <c r="B85" s="130">
        <v>2992.070068</v>
      </c>
      <c r="C85" s="125">
        <f t="shared" si="4"/>
        <v>4.4851990206911108E-3</v>
      </c>
      <c r="D85" s="128">
        <f t="shared" si="5"/>
        <v>4485.1990206911105</v>
      </c>
      <c r="E85" s="128">
        <f t="shared" ca="1" si="6"/>
        <v>-79957.266748767404</v>
      </c>
      <c r="F85" s="128">
        <f t="shared" ca="1" si="7"/>
        <v>84831.575180895816</v>
      </c>
    </row>
    <row r="86" spans="1:6" x14ac:dyDescent="0.3">
      <c r="A86" s="73">
        <v>43727</v>
      </c>
      <c r="B86" s="130">
        <v>3006.790039</v>
      </c>
      <c r="C86" s="125">
        <f t="shared" si="4"/>
        <v>1.034611525537632E-2</v>
      </c>
      <c r="D86" s="128">
        <f t="shared" si="5"/>
        <v>10346.11525537632</v>
      </c>
      <c r="E86" s="128">
        <f t="shared" ca="1" si="6"/>
        <v>-79957.266748767404</v>
      </c>
      <c r="F86" s="128">
        <f t="shared" ca="1" si="7"/>
        <v>84831.575180895816</v>
      </c>
    </row>
    <row r="87" spans="1:6" x14ac:dyDescent="0.3">
      <c r="A87" s="73">
        <v>43726</v>
      </c>
      <c r="B87" s="130">
        <v>3006.7299800000001</v>
      </c>
      <c r="C87" s="125">
        <f t="shared" si="4"/>
        <v>2.3470086364318465E-2</v>
      </c>
      <c r="D87" s="128">
        <f t="shared" si="5"/>
        <v>23470.086364318464</v>
      </c>
      <c r="E87" s="128">
        <f t="shared" ca="1" si="6"/>
        <v>-79957.266748767404</v>
      </c>
      <c r="F87" s="128">
        <f t="shared" ca="1" si="7"/>
        <v>84831.575180895816</v>
      </c>
    </row>
    <row r="88" spans="1:6" x14ac:dyDescent="0.3">
      <c r="A88" s="73">
        <v>43725</v>
      </c>
      <c r="B88" s="130">
        <v>3005.6999510000001</v>
      </c>
      <c r="C88" s="125">
        <f t="shared" si="4"/>
        <v>3.4212213702015326E-2</v>
      </c>
      <c r="D88" s="128">
        <f t="shared" si="5"/>
        <v>34212.213702015324</v>
      </c>
      <c r="E88" s="128">
        <f t="shared" ca="1" si="6"/>
        <v>-79957.266748767404</v>
      </c>
      <c r="F88" s="128">
        <f t="shared" ca="1" si="7"/>
        <v>84831.575180895816</v>
      </c>
    </row>
    <row r="89" spans="1:6" x14ac:dyDescent="0.3">
      <c r="A89" s="73">
        <v>43724</v>
      </c>
      <c r="B89" s="130">
        <v>2997.959961</v>
      </c>
      <c r="C89" s="125">
        <f t="shared" si="4"/>
        <v>2.4432249527708505E-2</v>
      </c>
      <c r="D89" s="128">
        <f t="shared" si="5"/>
        <v>24432.249527708504</v>
      </c>
      <c r="E89" s="128">
        <f t="shared" ca="1" si="6"/>
        <v>-79957.266748767404</v>
      </c>
      <c r="F89" s="128">
        <f t="shared" ca="1" si="7"/>
        <v>84831.575180895816</v>
      </c>
    </row>
    <row r="90" spans="1:6" x14ac:dyDescent="0.3">
      <c r="A90" s="73">
        <v>43721</v>
      </c>
      <c r="B90" s="130">
        <v>3007.389893</v>
      </c>
      <c r="C90" s="125">
        <f t="shared" si="4"/>
        <v>2.8315112867974612E-2</v>
      </c>
      <c r="D90" s="128">
        <f t="shared" si="5"/>
        <v>28315.112867974611</v>
      </c>
      <c r="E90" s="128">
        <f t="shared" ca="1" si="6"/>
        <v>-79957.266748767404</v>
      </c>
      <c r="F90" s="128">
        <f t="shared" ca="1" si="7"/>
        <v>84831.575180895816</v>
      </c>
    </row>
    <row r="91" spans="1:6" x14ac:dyDescent="0.3">
      <c r="A91" s="73">
        <v>43720</v>
      </c>
      <c r="B91" s="130">
        <v>3009.570068</v>
      </c>
      <c r="C91" s="125">
        <f t="shared" si="4"/>
        <v>4.2116570803021336E-2</v>
      </c>
      <c r="D91" s="128">
        <f t="shared" si="5"/>
        <v>42116.570803021335</v>
      </c>
      <c r="E91" s="128">
        <f t="shared" ca="1" si="6"/>
        <v>-79957.266748767404</v>
      </c>
      <c r="F91" s="128">
        <f t="shared" ca="1" si="7"/>
        <v>84831.575180895816</v>
      </c>
    </row>
    <row r="92" spans="1:6" x14ac:dyDescent="0.3">
      <c r="A92" s="73">
        <v>43719</v>
      </c>
      <c r="B92" s="130">
        <v>3000.929932</v>
      </c>
      <c r="C92" s="125">
        <f t="shared" si="4"/>
        <v>4.592634221915759E-2</v>
      </c>
      <c r="D92" s="128">
        <f t="shared" si="5"/>
        <v>45926.342219157588</v>
      </c>
      <c r="E92" s="128">
        <f t="shared" ca="1" si="6"/>
        <v>-79957.266748767404</v>
      </c>
      <c r="F92" s="128">
        <f t="shared" ca="1" si="7"/>
        <v>84831.575180895816</v>
      </c>
    </row>
    <row r="93" spans="1:6" x14ac:dyDescent="0.3">
      <c r="A93" s="73">
        <v>43718</v>
      </c>
      <c r="B93" s="130">
        <v>2979.389893</v>
      </c>
      <c r="C93" s="125">
        <f t="shared" si="4"/>
        <v>3.5092661186445717E-2</v>
      </c>
      <c r="D93" s="128">
        <f t="shared" si="5"/>
        <v>35092.661186445715</v>
      </c>
      <c r="E93" s="128">
        <f t="shared" ca="1" si="6"/>
        <v>-79957.266748767404</v>
      </c>
      <c r="F93" s="128">
        <f t="shared" ca="1" si="7"/>
        <v>84831.575180895816</v>
      </c>
    </row>
    <row r="94" spans="1:6" x14ac:dyDescent="0.3">
      <c r="A94" s="73">
        <v>43717</v>
      </c>
      <c r="B94" s="130">
        <v>2978.429932</v>
      </c>
      <c r="C94" s="125">
        <f t="shared" si="4"/>
        <v>4.6123901101377429E-2</v>
      </c>
      <c r="D94" s="128">
        <f t="shared" si="5"/>
        <v>46123.901101377429</v>
      </c>
      <c r="E94" s="128">
        <f t="shared" ca="1" si="6"/>
        <v>-79957.266748767404</v>
      </c>
      <c r="F94" s="128">
        <f t="shared" ca="1" si="7"/>
        <v>84831.575180895816</v>
      </c>
    </row>
    <row r="95" spans="1:6" x14ac:dyDescent="0.3">
      <c r="A95" s="73">
        <v>43714</v>
      </c>
      <c r="B95" s="130">
        <v>2978.709961</v>
      </c>
      <c r="C95" s="125">
        <f t="shared" si="4"/>
        <v>1.9076621541509242E-2</v>
      </c>
      <c r="D95" s="128">
        <f t="shared" si="5"/>
        <v>19076.621541509241</v>
      </c>
      <c r="E95" s="128">
        <f t="shared" ca="1" si="6"/>
        <v>-79957.266748767404</v>
      </c>
      <c r="F95" s="128">
        <f t="shared" ca="1" si="7"/>
        <v>84831.575180895816</v>
      </c>
    </row>
    <row r="96" spans="1:6" x14ac:dyDescent="0.3">
      <c r="A96" s="73">
        <v>43713</v>
      </c>
      <c r="B96" s="130">
        <v>2976</v>
      </c>
      <c r="C96" s="125">
        <f t="shared" si="4"/>
        <v>1.7634229302506021E-2</v>
      </c>
      <c r="D96" s="128">
        <f t="shared" si="5"/>
        <v>17634.229302506021</v>
      </c>
      <c r="E96" s="128">
        <f t="shared" ca="1" si="6"/>
        <v>-79957.266748767404</v>
      </c>
      <c r="F96" s="128">
        <f t="shared" ca="1" si="7"/>
        <v>84831.575180895816</v>
      </c>
    </row>
    <row r="97" spans="1:6" x14ac:dyDescent="0.3">
      <c r="A97" s="73">
        <v>43712</v>
      </c>
      <c r="B97" s="130">
        <v>2937.780029</v>
      </c>
      <c r="C97" s="125">
        <f t="shared" si="4"/>
        <v>1.2849470910807126E-2</v>
      </c>
      <c r="D97" s="128">
        <f t="shared" si="5"/>
        <v>12849.470910807126</v>
      </c>
      <c r="E97" s="128">
        <f t="shared" ca="1" si="6"/>
        <v>-79957.266748767404</v>
      </c>
      <c r="F97" s="128">
        <f t="shared" ca="1" si="7"/>
        <v>84831.575180895816</v>
      </c>
    </row>
    <row r="98" spans="1:6" x14ac:dyDescent="0.3">
      <c r="A98" s="73">
        <v>43711</v>
      </c>
      <c r="B98" s="130">
        <v>2906.2700199999999</v>
      </c>
      <c r="C98" s="125">
        <f t="shared" si="4"/>
        <v>-5.9445838532551365E-3</v>
      </c>
      <c r="D98" s="128">
        <f t="shared" si="5"/>
        <v>-5944.5838532551361</v>
      </c>
      <c r="E98" s="128">
        <f t="shared" ca="1" si="6"/>
        <v>-79957.266748767404</v>
      </c>
      <c r="F98" s="128">
        <f t="shared" ca="1" si="7"/>
        <v>84831.575180895816</v>
      </c>
    </row>
    <row r="99" spans="1:6" x14ac:dyDescent="0.3">
      <c r="A99" s="73">
        <v>43707</v>
      </c>
      <c r="B99" s="130">
        <v>2926.459961</v>
      </c>
      <c r="C99" s="125">
        <f t="shared" si="4"/>
        <v>1.3078648340885124E-2</v>
      </c>
      <c r="D99" s="128">
        <f t="shared" si="5"/>
        <v>13078.648340885124</v>
      </c>
      <c r="E99" s="128">
        <f t="shared" ca="1" si="6"/>
        <v>-79957.266748767404</v>
      </c>
      <c r="F99" s="128">
        <f t="shared" ca="1" si="7"/>
        <v>84831.575180895816</v>
      </c>
    </row>
    <row r="100" spans="1:6" x14ac:dyDescent="0.3">
      <c r="A100" s="73">
        <v>43706</v>
      </c>
      <c r="B100" s="130">
        <v>2924.580078</v>
      </c>
      <c r="C100" s="125">
        <f t="shared" si="4"/>
        <v>2.7033283238775851E-2</v>
      </c>
      <c r="D100" s="128">
        <f t="shared" si="5"/>
        <v>27033.28323877585</v>
      </c>
      <c r="E100" s="128">
        <f t="shared" ca="1" si="6"/>
        <v>-79957.266748767404</v>
      </c>
      <c r="F100" s="128">
        <f t="shared" ca="1" si="7"/>
        <v>84831.575180895816</v>
      </c>
    </row>
    <row r="101" spans="1:6" x14ac:dyDescent="0.3">
      <c r="A101" s="73">
        <v>43705</v>
      </c>
      <c r="B101" s="130">
        <v>2887.9399410000001</v>
      </c>
      <c r="C101" s="125">
        <f t="shared" si="4"/>
        <v>1.6665437360694035E-2</v>
      </c>
      <c r="D101" s="128">
        <f t="shared" si="5"/>
        <v>16665.437360694035</v>
      </c>
      <c r="E101" s="128">
        <f t="shared" ca="1" si="6"/>
        <v>-79957.266748767404</v>
      </c>
      <c r="F101" s="128">
        <f t="shared" ca="1" si="7"/>
        <v>84831.575180895816</v>
      </c>
    </row>
    <row r="102" spans="1:6" x14ac:dyDescent="0.3">
      <c r="A102" s="73">
        <v>43704</v>
      </c>
      <c r="B102" s="130">
        <v>2869.1599120000001</v>
      </c>
      <c r="C102" s="125">
        <f t="shared" si="4"/>
        <v>-1.9533118275427142E-2</v>
      </c>
      <c r="D102" s="128">
        <f t="shared" si="5"/>
        <v>-19533.118275427143</v>
      </c>
      <c r="E102" s="128">
        <f t="shared" ca="1" si="6"/>
        <v>-79957.266748767404</v>
      </c>
      <c r="F102" s="128">
        <f t="shared" ca="1" si="7"/>
        <v>84831.575180895816</v>
      </c>
    </row>
    <row r="103" spans="1:6" x14ac:dyDescent="0.3">
      <c r="A103" s="73">
        <v>43703</v>
      </c>
      <c r="B103" s="130">
        <v>2878.3798830000001</v>
      </c>
      <c r="C103" s="125">
        <f t="shared" si="4"/>
        <v>-1.4986186815943991E-3</v>
      </c>
      <c r="D103" s="128">
        <f t="shared" si="5"/>
        <v>-1498.618681594399</v>
      </c>
      <c r="E103" s="128">
        <f t="shared" ca="1" si="6"/>
        <v>-79957.266748767404</v>
      </c>
      <c r="F103" s="128">
        <f t="shared" ca="1" si="7"/>
        <v>84831.575180895816</v>
      </c>
    </row>
    <row r="104" spans="1:6" x14ac:dyDescent="0.3">
      <c r="A104" s="73">
        <v>43700</v>
      </c>
      <c r="B104" s="130">
        <v>2847.110107</v>
      </c>
      <c r="C104" s="125">
        <f t="shared" si="4"/>
        <v>-2.4511262879106432E-2</v>
      </c>
      <c r="D104" s="128">
        <f t="shared" si="5"/>
        <v>-24511.262879106431</v>
      </c>
      <c r="E104" s="128">
        <f t="shared" ca="1" si="6"/>
        <v>-79957.266748767404</v>
      </c>
      <c r="F104" s="128">
        <f t="shared" ca="1" si="7"/>
        <v>84831.575180895816</v>
      </c>
    </row>
    <row r="105" spans="1:6" x14ac:dyDescent="0.3">
      <c r="A105" s="73">
        <v>43699</v>
      </c>
      <c r="B105" s="130">
        <v>2922.9499510000001</v>
      </c>
      <c r="C105" s="125">
        <f t="shared" si="4"/>
        <v>-5.1530540407309644E-3</v>
      </c>
      <c r="D105" s="128">
        <f t="shared" si="5"/>
        <v>-5153.0540407309645</v>
      </c>
      <c r="E105" s="128">
        <f t="shared" ca="1" si="6"/>
        <v>-79957.266748767404</v>
      </c>
      <c r="F105" s="128">
        <f t="shared" ca="1" si="7"/>
        <v>84831.575180895816</v>
      </c>
    </row>
    <row r="106" spans="1:6" x14ac:dyDescent="0.3">
      <c r="A106" s="73">
        <v>43698</v>
      </c>
      <c r="B106" s="130">
        <v>2924.429932</v>
      </c>
      <c r="C106" s="125">
        <f t="shared" si="4"/>
        <v>1.4025739526804859E-2</v>
      </c>
      <c r="D106" s="128">
        <f t="shared" si="5"/>
        <v>14025.739526804859</v>
      </c>
      <c r="E106" s="128">
        <f t="shared" ca="1" si="6"/>
        <v>-79957.266748767404</v>
      </c>
      <c r="F106" s="128">
        <f t="shared" ca="1" si="7"/>
        <v>84831.575180895816</v>
      </c>
    </row>
    <row r="107" spans="1:6" x14ac:dyDescent="0.3">
      <c r="A107" s="73">
        <v>43697</v>
      </c>
      <c r="B107" s="130">
        <v>2900.51001</v>
      </c>
      <c r="C107" s="125">
        <f t="shared" si="4"/>
        <v>6.5029443258626252E-3</v>
      </c>
      <c r="D107" s="128">
        <f t="shared" si="5"/>
        <v>6502.9443258626252</v>
      </c>
      <c r="E107" s="128">
        <f t="shared" ca="1" si="6"/>
        <v>-79957.266748767404</v>
      </c>
      <c r="F107" s="128">
        <f t="shared" ca="1" si="7"/>
        <v>84831.575180895816</v>
      </c>
    </row>
    <row r="108" spans="1:6" x14ac:dyDescent="0.3">
      <c r="A108" s="73">
        <v>43696</v>
      </c>
      <c r="B108" s="130">
        <v>2923.6499020000001</v>
      </c>
      <c r="C108" s="125">
        <f t="shared" si="4"/>
        <v>2.7738883791625479E-2</v>
      </c>
      <c r="D108" s="128">
        <f t="shared" si="5"/>
        <v>27738.883791625478</v>
      </c>
      <c r="E108" s="128">
        <f t="shared" ca="1" si="6"/>
        <v>-79957.266748767404</v>
      </c>
      <c r="F108" s="128">
        <f t="shared" ca="1" si="7"/>
        <v>84831.575180895816</v>
      </c>
    </row>
    <row r="109" spans="1:6" x14ac:dyDescent="0.3">
      <c r="A109" s="73">
        <v>43693</v>
      </c>
      <c r="B109" s="130">
        <v>2888.679932</v>
      </c>
      <c r="C109" s="125">
        <f t="shared" si="4"/>
        <v>-1.4791738297506796E-2</v>
      </c>
      <c r="D109" s="128">
        <f t="shared" si="5"/>
        <v>-14791.738297506796</v>
      </c>
      <c r="E109" s="128">
        <f t="shared" ca="1" si="6"/>
        <v>-79957.266748767404</v>
      </c>
      <c r="F109" s="128">
        <f t="shared" ca="1" si="7"/>
        <v>84831.575180895816</v>
      </c>
    </row>
    <row r="110" spans="1:6" x14ac:dyDescent="0.3">
      <c r="A110" s="73">
        <v>43692</v>
      </c>
      <c r="B110" s="130">
        <v>2847.6000979999999</v>
      </c>
      <c r="C110" s="125">
        <f t="shared" si="4"/>
        <v>-3.5875336503526256E-2</v>
      </c>
      <c r="D110" s="128">
        <f t="shared" si="5"/>
        <v>-35875.336503526254</v>
      </c>
      <c r="E110" s="128">
        <f t="shared" ca="1" si="6"/>
        <v>-79957.266748767404</v>
      </c>
      <c r="F110" s="128">
        <f t="shared" ca="1" si="7"/>
        <v>84831.575180895816</v>
      </c>
    </row>
    <row r="111" spans="1:6" x14ac:dyDescent="0.3">
      <c r="A111" s="73">
        <v>43691</v>
      </c>
      <c r="B111" s="130">
        <v>2840.6000979999999</v>
      </c>
      <c r="C111" s="125">
        <f t="shared" si="4"/>
        <v>-4.6899989426616329E-2</v>
      </c>
      <c r="D111" s="128">
        <f t="shared" si="5"/>
        <v>-46899.989426616332</v>
      </c>
      <c r="E111" s="128">
        <f t="shared" ca="1" si="6"/>
        <v>-79957.266748767404</v>
      </c>
      <c r="F111" s="128">
        <f t="shared" ca="1" si="7"/>
        <v>84831.575180895816</v>
      </c>
    </row>
    <row r="112" spans="1:6" x14ac:dyDescent="0.3">
      <c r="A112" s="73">
        <v>43690</v>
      </c>
      <c r="B112" s="130">
        <v>2926.320068</v>
      </c>
      <c r="C112" s="125">
        <f t="shared" si="4"/>
        <v>-2.8826643599191515E-2</v>
      </c>
      <c r="D112" s="128">
        <f t="shared" si="5"/>
        <v>-28826.643599191513</v>
      </c>
      <c r="E112" s="128">
        <f t="shared" ca="1" si="6"/>
        <v>-79957.266748767404</v>
      </c>
      <c r="F112" s="128">
        <f t="shared" ca="1" si="7"/>
        <v>84831.575180895816</v>
      </c>
    </row>
    <row r="113" spans="1:6" x14ac:dyDescent="0.3">
      <c r="A113" s="73">
        <v>43689</v>
      </c>
      <c r="B113" s="130">
        <v>2882.6999510000001</v>
      </c>
      <c r="C113" s="125">
        <f t="shared" si="4"/>
        <v>-4.5770074289824825E-2</v>
      </c>
      <c r="D113" s="128">
        <f t="shared" si="5"/>
        <v>-45770.074289824828</v>
      </c>
      <c r="E113" s="128">
        <f t="shared" ca="1" si="6"/>
        <v>-79957.266748767404</v>
      </c>
      <c r="F113" s="128">
        <f t="shared" ca="1" si="7"/>
        <v>84831.575180895816</v>
      </c>
    </row>
    <row r="114" spans="1:6" x14ac:dyDescent="0.3">
      <c r="A114" s="73">
        <v>43686</v>
      </c>
      <c r="B114" s="130">
        <v>2918.6499020000001</v>
      </c>
      <c r="C114" s="125">
        <f t="shared" si="4"/>
        <v>-3.5431315794137608E-2</v>
      </c>
      <c r="D114" s="128">
        <f t="shared" si="5"/>
        <v>-35431.315794137605</v>
      </c>
      <c r="E114" s="128">
        <f t="shared" ca="1" si="6"/>
        <v>-79957.266748767404</v>
      </c>
      <c r="F114" s="128">
        <f t="shared" ca="1" si="7"/>
        <v>84831.575180895816</v>
      </c>
    </row>
    <row r="115" spans="1:6" x14ac:dyDescent="0.3">
      <c r="A115" s="73">
        <v>43685</v>
      </c>
      <c r="B115" s="130">
        <v>2938.0900879999999</v>
      </c>
      <c r="C115" s="125">
        <f t="shared" si="4"/>
        <v>-2.1833235909068716E-2</v>
      </c>
      <c r="D115" s="128">
        <f t="shared" si="5"/>
        <v>-21833.235909068717</v>
      </c>
      <c r="E115" s="128">
        <f t="shared" ca="1" si="6"/>
        <v>-79957.266748767404</v>
      </c>
      <c r="F115" s="128">
        <f t="shared" ca="1" si="7"/>
        <v>84831.575180895816</v>
      </c>
    </row>
    <row r="116" spans="1:6" x14ac:dyDescent="0.3">
      <c r="A116" s="73">
        <v>43684</v>
      </c>
      <c r="B116" s="130">
        <v>2883.9799800000001</v>
      </c>
      <c r="C116" s="125">
        <f t="shared" si="4"/>
        <v>-4.4900606827108613E-2</v>
      </c>
      <c r="D116" s="128">
        <f t="shared" si="5"/>
        <v>-44900.606827108611</v>
      </c>
      <c r="E116" s="128">
        <f t="shared" ca="1" si="6"/>
        <v>-79957.266748767404</v>
      </c>
      <c r="F116" s="128">
        <f t="shared" ca="1" si="7"/>
        <v>84831.575180895816</v>
      </c>
    </row>
    <row r="117" spans="1:6" x14ac:dyDescent="0.3">
      <c r="A117" s="73">
        <v>43683</v>
      </c>
      <c r="B117" s="130">
        <v>2881.7700199999999</v>
      </c>
      <c r="C117" s="125">
        <f t="shared" si="4"/>
        <v>-4.1158272148312913E-2</v>
      </c>
      <c r="D117" s="128">
        <f t="shared" si="5"/>
        <v>-41158.272148312913</v>
      </c>
      <c r="E117" s="128">
        <f t="shared" ca="1" si="6"/>
        <v>-79957.266748767404</v>
      </c>
      <c r="F117" s="128">
        <f t="shared" ca="1" si="7"/>
        <v>84831.575180895816</v>
      </c>
    </row>
    <row r="118" spans="1:6" x14ac:dyDescent="0.3">
      <c r="A118" s="73">
        <v>43682</v>
      </c>
      <c r="B118" s="130">
        <v>2844.73999</v>
      </c>
      <c r="C118" s="125">
        <f t="shared" si="4"/>
        <v>-4.6997865226500846E-2</v>
      </c>
      <c r="D118" s="128">
        <f t="shared" si="5"/>
        <v>-46997.865226500842</v>
      </c>
      <c r="E118" s="128">
        <f t="shared" ca="1" si="6"/>
        <v>-79957.266748767404</v>
      </c>
      <c r="F118" s="128">
        <f t="shared" ca="1" si="7"/>
        <v>84831.575180895816</v>
      </c>
    </row>
    <row r="119" spans="1:6" x14ac:dyDescent="0.3">
      <c r="A119" s="73">
        <v>43679</v>
      </c>
      <c r="B119" s="130">
        <v>2932.0500489999999</v>
      </c>
      <c r="C119" s="125">
        <f t="shared" si="4"/>
        <v>-1.4970068768902389E-2</v>
      </c>
      <c r="D119" s="128">
        <f t="shared" si="5"/>
        <v>-14970.068768902389</v>
      </c>
      <c r="E119" s="128">
        <f t="shared" ca="1" si="6"/>
        <v>-79957.266748767404</v>
      </c>
      <c r="F119" s="128">
        <f t="shared" ca="1" si="7"/>
        <v>84831.575180895816</v>
      </c>
    </row>
    <row r="120" spans="1:6" x14ac:dyDescent="0.3">
      <c r="A120" s="73">
        <v>43678</v>
      </c>
      <c r="B120" s="130">
        <v>2953.5600589999999</v>
      </c>
      <c r="C120" s="125">
        <f t="shared" si="4"/>
        <v>-1.3872627888668165E-2</v>
      </c>
      <c r="D120" s="128">
        <f t="shared" si="5"/>
        <v>-13872.627888668165</v>
      </c>
      <c r="E120" s="128">
        <f t="shared" ca="1" si="6"/>
        <v>-79957.266748767404</v>
      </c>
      <c r="F120" s="128">
        <f t="shared" ca="1" si="7"/>
        <v>84831.575180895816</v>
      </c>
    </row>
    <row r="121" spans="1:6" x14ac:dyDescent="0.3">
      <c r="A121" s="73">
        <v>43677</v>
      </c>
      <c r="B121" s="130">
        <v>2980.3798830000001</v>
      </c>
      <c r="C121" s="125">
        <f t="shared" si="4"/>
        <v>-1.3537099689686638E-3</v>
      </c>
      <c r="D121" s="128">
        <f t="shared" si="5"/>
        <v>-1353.7099689686638</v>
      </c>
      <c r="E121" s="128">
        <f t="shared" ca="1" si="6"/>
        <v>-79957.266748767404</v>
      </c>
      <c r="F121" s="128">
        <f t="shared" ca="1" si="7"/>
        <v>84831.575180895816</v>
      </c>
    </row>
    <row r="122" spans="1:6" x14ac:dyDescent="0.3">
      <c r="A122" s="73">
        <v>43676</v>
      </c>
      <c r="B122" s="130">
        <v>3013.179932</v>
      </c>
      <c r="C122" s="125">
        <f t="shared" si="4"/>
        <v>3.0425336817556659E-3</v>
      </c>
      <c r="D122" s="128">
        <f t="shared" si="5"/>
        <v>3042.5336817556658</v>
      </c>
      <c r="E122" s="128">
        <f t="shared" ca="1" si="6"/>
        <v>-79957.266748767404</v>
      </c>
      <c r="F122" s="128">
        <f t="shared" ca="1" si="7"/>
        <v>84831.575180895816</v>
      </c>
    </row>
    <row r="123" spans="1:6" x14ac:dyDescent="0.3">
      <c r="A123" s="73">
        <v>43675</v>
      </c>
      <c r="B123" s="130">
        <v>3020.969971</v>
      </c>
      <c r="C123" s="125">
        <f t="shared" si="4"/>
        <v>2.212759808769782E-3</v>
      </c>
      <c r="D123" s="128">
        <f t="shared" si="5"/>
        <v>2212.759808769782</v>
      </c>
      <c r="E123" s="128">
        <f t="shared" ca="1" si="6"/>
        <v>-79957.266748767404</v>
      </c>
      <c r="F123" s="128">
        <f t="shared" ca="1" si="7"/>
        <v>84831.575180895816</v>
      </c>
    </row>
    <row r="124" spans="1:6" x14ac:dyDescent="0.3">
      <c r="A124" s="73">
        <v>43672</v>
      </c>
      <c r="B124" s="130">
        <v>3025.860107</v>
      </c>
      <c r="C124" s="125">
        <f t="shared" si="4"/>
        <v>4.0116156573883899E-3</v>
      </c>
      <c r="D124" s="128">
        <f t="shared" si="5"/>
        <v>4011.61565738839</v>
      </c>
      <c r="E124" s="128">
        <f t="shared" ca="1" si="6"/>
        <v>-79957.266748767404</v>
      </c>
      <c r="F124" s="128">
        <f t="shared" ca="1" si="7"/>
        <v>84831.575180895816</v>
      </c>
    </row>
    <row r="125" spans="1:6" x14ac:dyDescent="0.3">
      <c r="A125" s="73">
        <v>43671</v>
      </c>
      <c r="B125" s="130">
        <v>3003.669922</v>
      </c>
      <c r="C125" s="125">
        <f t="shared" si="4"/>
        <v>1.2533743046614365E-3</v>
      </c>
      <c r="D125" s="128">
        <f t="shared" si="5"/>
        <v>1253.3743046614366</v>
      </c>
      <c r="E125" s="128">
        <f t="shared" ca="1" si="6"/>
        <v>-79957.266748767404</v>
      </c>
      <c r="F125" s="128">
        <f t="shared" ca="1" si="7"/>
        <v>84831.575180895816</v>
      </c>
    </row>
    <row r="126" spans="1:6" x14ac:dyDescent="0.3">
      <c r="A126" s="73">
        <v>43670</v>
      </c>
      <c r="B126" s="130">
        <v>3019.5600589999999</v>
      </c>
      <c r="C126" s="125">
        <f t="shared" si="4"/>
        <v>8.8504413188363884E-3</v>
      </c>
      <c r="D126" s="128">
        <f t="shared" si="5"/>
        <v>8850.4413188363887</v>
      </c>
      <c r="E126" s="128">
        <f t="shared" ca="1" si="6"/>
        <v>-79957.266748767404</v>
      </c>
      <c r="F126" s="128">
        <f t="shared" ca="1" si="7"/>
        <v>84831.575180895816</v>
      </c>
    </row>
    <row r="127" spans="1:6" x14ac:dyDescent="0.3">
      <c r="A127" s="73">
        <v>43669</v>
      </c>
      <c r="B127" s="130">
        <v>3005.469971</v>
      </c>
      <c r="C127" s="125">
        <f t="shared" si="4"/>
        <v>8.6722475658564946E-3</v>
      </c>
      <c r="D127" s="128">
        <f t="shared" si="5"/>
        <v>8672.2475658564945</v>
      </c>
      <c r="E127" s="128">
        <f t="shared" ca="1" si="6"/>
        <v>-79957.266748767404</v>
      </c>
      <c r="F127" s="128">
        <f t="shared" ca="1" si="7"/>
        <v>84831.575180895816</v>
      </c>
    </row>
    <row r="128" spans="1:6" x14ac:dyDescent="0.3">
      <c r="A128" s="73">
        <v>43668</v>
      </c>
      <c r="B128" s="130">
        <v>2985.030029</v>
      </c>
      <c r="C128" s="125">
        <f t="shared" si="4"/>
        <v>3.0511527913796854E-3</v>
      </c>
      <c r="D128" s="128">
        <f t="shared" si="5"/>
        <v>3051.1527913796854</v>
      </c>
      <c r="E128" s="128">
        <f t="shared" ca="1" si="6"/>
        <v>-79957.266748767404</v>
      </c>
      <c r="F128" s="128">
        <f t="shared" ca="1" si="7"/>
        <v>84831.575180895816</v>
      </c>
    </row>
    <row r="129" spans="1:6" x14ac:dyDescent="0.3">
      <c r="A129" s="73">
        <v>43665</v>
      </c>
      <c r="B129" s="130">
        <v>2976.610107</v>
      </c>
      <c r="C129" s="125">
        <f t="shared" si="4"/>
        <v>-6.4122545960594302E-3</v>
      </c>
      <c r="D129" s="128">
        <f t="shared" si="5"/>
        <v>-6412.2545960594298</v>
      </c>
      <c r="E129" s="128">
        <f t="shared" ca="1" si="6"/>
        <v>-79957.266748767404</v>
      </c>
      <c r="F129" s="128">
        <f t="shared" ca="1" si="7"/>
        <v>84831.575180895816</v>
      </c>
    </row>
    <row r="130" spans="1:6" x14ac:dyDescent="0.3">
      <c r="A130" s="73">
        <v>43664</v>
      </c>
      <c r="B130" s="130">
        <v>2995.110107</v>
      </c>
      <c r="C130" s="125">
        <f t="shared" si="4"/>
        <v>7.4335763840902569E-3</v>
      </c>
      <c r="D130" s="128">
        <f t="shared" si="5"/>
        <v>7433.5763840902573</v>
      </c>
      <c r="E130" s="128">
        <f t="shared" ca="1" si="6"/>
        <v>-79957.266748767404</v>
      </c>
      <c r="F130" s="128">
        <f t="shared" ca="1" si="7"/>
        <v>84831.575180895816</v>
      </c>
    </row>
    <row r="131" spans="1:6" x14ac:dyDescent="0.3">
      <c r="A131" s="73">
        <v>43663</v>
      </c>
      <c r="B131" s="130">
        <v>2984.419922</v>
      </c>
      <c r="C131" s="125">
        <f t="shared" si="4"/>
        <v>6.7771953430888487E-3</v>
      </c>
      <c r="D131" s="128">
        <f t="shared" si="5"/>
        <v>6777.1953430888489</v>
      </c>
      <c r="E131" s="128">
        <f t="shared" ca="1" si="6"/>
        <v>-79957.266748767404</v>
      </c>
      <c r="F131" s="128">
        <f t="shared" ca="1" si="7"/>
        <v>84831.575180895816</v>
      </c>
    </row>
    <row r="132" spans="1:6" x14ac:dyDescent="0.3">
      <c r="A132" s="73">
        <v>43662</v>
      </c>
      <c r="B132" s="130">
        <v>3004.040039</v>
      </c>
      <c r="C132" s="125">
        <f t="shared" si="4"/>
        <v>2.1171009459741708E-2</v>
      </c>
      <c r="D132" s="128">
        <f t="shared" si="5"/>
        <v>21171.009459741708</v>
      </c>
      <c r="E132" s="128">
        <f t="shared" ca="1" si="6"/>
        <v>-79957.266748767404</v>
      </c>
      <c r="F132" s="128">
        <f t="shared" ca="1" si="7"/>
        <v>84831.575180895816</v>
      </c>
    </row>
    <row r="133" spans="1:6" x14ac:dyDescent="0.3">
      <c r="A133" s="73">
        <v>43661</v>
      </c>
      <c r="B133" s="130">
        <v>3014.3000489999999</v>
      </c>
      <c r="C133" s="125">
        <f t="shared" si="4"/>
        <v>3.0558144969276224E-2</v>
      </c>
      <c r="D133" s="128">
        <f t="shared" si="5"/>
        <v>30558.144969276225</v>
      </c>
      <c r="E133" s="128">
        <f t="shared" ca="1" si="6"/>
        <v>-79957.266748767404</v>
      </c>
      <c r="F133" s="128">
        <f t="shared" ca="1" si="7"/>
        <v>84831.575180895816</v>
      </c>
    </row>
    <row r="134" spans="1:6" x14ac:dyDescent="0.3">
      <c r="A134" s="73">
        <v>43658</v>
      </c>
      <c r="B134" s="130">
        <v>3013.7700199999999</v>
      </c>
      <c r="C134" s="125">
        <f t="shared" si="4"/>
        <v>3.4316245565838566E-2</v>
      </c>
      <c r="D134" s="128">
        <f t="shared" si="5"/>
        <v>34316.245565838566</v>
      </c>
      <c r="E134" s="128">
        <f t="shared" ca="1" si="6"/>
        <v>-79957.266748767404</v>
      </c>
      <c r="F134" s="128">
        <f t="shared" ca="1" si="7"/>
        <v>84831.575180895816</v>
      </c>
    </row>
    <row r="135" spans="1:6" x14ac:dyDescent="0.3">
      <c r="A135" s="73">
        <v>43657</v>
      </c>
      <c r="B135" s="130">
        <v>2999.9099120000001</v>
      </c>
      <c r="C135" s="125">
        <f t="shared" si="4"/>
        <v>2.8289092373918967E-2</v>
      </c>
      <c r="D135" s="128">
        <f t="shared" si="5"/>
        <v>28289.092373918967</v>
      </c>
      <c r="E135" s="128">
        <f t="shared" ca="1" si="6"/>
        <v>-79957.266748767404</v>
      </c>
      <c r="F135" s="128">
        <f t="shared" ca="1" si="7"/>
        <v>84831.575180895816</v>
      </c>
    </row>
    <row r="136" spans="1:6" x14ac:dyDescent="0.3">
      <c r="A136" s="73">
        <v>43656</v>
      </c>
      <c r="B136" s="130">
        <v>2993.070068</v>
      </c>
      <c r="C136" s="125">
        <f t="shared" ref="C136:C199" si="8">B136/B146-1</f>
        <v>1.6201798907506282E-2</v>
      </c>
      <c r="D136" s="128">
        <f t="shared" ref="D136:D199" si="9">C136*$B$5</f>
        <v>16201.798907506281</v>
      </c>
      <c r="E136" s="128">
        <f t="shared" ref="E136:E199" ca="1" si="10">_xlfn.PERCENTILE.INC(OFFSET(D136,0,0,Window),1-VaRLevel)</f>
        <v>-79957.266748767404</v>
      </c>
      <c r="F136" s="128">
        <f t="shared" ref="F136:F199" ca="1" si="11">ABS(AVERAGEIF(OFFSET(D136,0,0,Window),"&lt;=" &amp;E136))</f>
        <v>84831.575180895816</v>
      </c>
    </row>
    <row r="137" spans="1:6" x14ac:dyDescent="0.3">
      <c r="A137" s="73">
        <v>43655</v>
      </c>
      <c r="B137" s="130">
        <v>2979.6298830000001</v>
      </c>
      <c r="C137" s="125">
        <f t="shared" si="8"/>
        <v>9.8865676489687804E-3</v>
      </c>
      <c r="D137" s="128">
        <f t="shared" si="9"/>
        <v>9886.5676489687812</v>
      </c>
      <c r="E137" s="128">
        <f t="shared" ca="1" si="10"/>
        <v>-79957.266748767404</v>
      </c>
      <c r="F137" s="128">
        <f t="shared" ca="1" si="11"/>
        <v>84831.575180895816</v>
      </c>
    </row>
    <row r="138" spans="1:6" x14ac:dyDescent="0.3">
      <c r="A138" s="73">
        <v>43654</v>
      </c>
      <c r="B138" s="130">
        <v>2975.9499510000001</v>
      </c>
      <c r="C138" s="125">
        <f t="shared" si="8"/>
        <v>7.3692258092288299E-3</v>
      </c>
      <c r="D138" s="128">
        <f t="shared" si="9"/>
        <v>7369.2258092288303</v>
      </c>
      <c r="E138" s="128">
        <f t="shared" ca="1" si="10"/>
        <v>-79957.266748767404</v>
      </c>
      <c r="F138" s="128">
        <f t="shared" ca="1" si="11"/>
        <v>84831.575180895816</v>
      </c>
    </row>
    <row r="139" spans="1:6" x14ac:dyDescent="0.3">
      <c r="A139" s="73">
        <v>43649</v>
      </c>
      <c r="B139" s="130">
        <v>2995.820068</v>
      </c>
      <c r="C139" s="125">
        <f t="shared" si="8"/>
        <v>2.3701027153742116E-2</v>
      </c>
      <c r="D139" s="128">
        <f t="shared" si="9"/>
        <v>23701.027153742114</v>
      </c>
      <c r="E139" s="128">
        <f t="shared" ca="1" si="10"/>
        <v>-79957.266748767404</v>
      </c>
      <c r="F139" s="128">
        <f t="shared" ca="1" si="11"/>
        <v>84831.575180895816</v>
      </c>
    </row>
    <row r="140" spans="1:6" x14ac:dyDescent="0.3">
      <c r="A140" s="73">
        <v>43648</v>
      </c>
      <c r="B140" s="130">
        <v>2973.01001</v>
      </c>
      <c r="C140" s="125">
        <f t="shared" si="8"/>
        <v>1.8939254562591046E-2</v>
      </c>
      <c r="D140" s="128">
        <f t="shared" si="9"/>
        <v>18939.254562591046</v>
      </c>
      <c r="E140" s="128">
        <f t="shared" ca="1" si="10"/>
        <v>-79957.266748767404</v>
      </c>
      <c r="F140" s="128">
        <f t="shared" ca="1" si="11"/>
        <v>84831.575180895816</v>
      </c>
    </row>
    <row r="141" spans="1:6" x14ac:dyDescent="0.3">
      <c r="A141" s="73">
        <v>43647</v>
      </c>
      <c r="B141" s="130">
        <v>2964.330078</v>
      </c>
      <c r="C141" s="125">
        <f t="shared" si="8"/>
        <v>2.5836914947132028E-2</v>
      </c>
      <c r="D141" s="128">
        <f t="shared" si="9"/>
        <v>25836.914947132027</v>
      </c>
      <c r="E141" s="128">
        <f t="shared" ca="1" si="10"/>
        <v>-79957.266748767404</v>
      </c>
      <c r="F141" s="128">
        <f t="shared" ca="1" si="11"/>
        <v>84831.575180895816</v>
      </c>
    </row>
    <row r="142" spans="1:6" x14ac:dyDescent="0.3">
      <c r="A142" s="73">
        <v>43644</v>
      </c>
      <c r="B142" s="130">
        <v>2941.76001</v>
      </c>
      <c r="C142" s="125">
        <f t="shared" si="8"/>
        <v>1.8974856209428959E-2</v>
      </c>
      <c r="D142" s="128">
        <f t="shared" si="9"/>
        <v>18974.856209428959</v>
      </c>
      <c r="E142" s="128">
        <f t="shared" ca="1" si="10"/>
        <v>-79957.266748767404</v>
      </c>
      <c r="F142" s="128">
        <f t="shared" ca="1" si="11"/>
        <v>84831.575180895816</v>
      </c>
    </row>
    <row r="143" spans="1:6" x14ac:dyDescent="0.3">
      <c r="A143" s="73">
        <v>43643</v>
      </c>
      <c r="B143" s="130">
        <v>2924.919922</v>
      </c>
      <c r="C143" s="125">
        <f t="shared" si="8"/>
        <v>1.1509050307600077E-2</v>
      </c>
      <c r="D143" s="128">
        <f t="shared" si="9"/>
        <v>11509.050307600077</v>
      </c>
      <c r="E143" s="128">
        <f t="shared" ca="1" si="10"/>
        <v>-79957.266748767404</v>
      </c>
      <c r="F143" s="128">
        <f t="shared" ca="1" si="11"/>
        <v>84831.575180895816</v>
      </c>
    </row>
    <row r="144" spans="1:6" x14ac:dyDescent="0.3">
      <c r="A144" s="73">
        <v>43642</v>
      </c>
      <c r="B144" s="130">
        <v>2913.780029</v>
      </c>
      <c r="C144" s="125">
        <f t="shared" si="8"/>
        <v>1.1785356118009682E-2</v>
      </c>
      <c r="D144" s="128">
        <f t="shared" si="9"/>
        <v>11785.356118009682</v>
      </c>
      <c r="E144" s="128">
        <f t="shared" ca="1" si="10"/>
        <v>-79957.266748767404</v>
      </c>
      <c r="F144" s="128">
        <f t="shared" ca="1" si="11"/>
        <v>84831.575180895816</v>
      </c>
    </row>
    <row r="145" spans="1:6" x14ac:dyDescent="0.3">
      <c r="A145" s="73">
        <v>43641</v>
      </c>
      <c r="B145" s="130">
        <v>2917.3798830000001</v>
      </c>
      <c r="C145" s="125">
        <f t="shared" si="8"/>
        <v>1.0971235018701009E-2</v>
      </c>
      <c r="D145" s="128">
        <f t="shared" si="9"/>
        <v>10971.235018701009</v>
      </c>
      <c r="E145" s="128">
        <f t="shared" ca="1" si="10"/>
        <v>-79957.266748767404</v>
      </c>
      <c r="F145" s="128">
        <f t="shared" ca="1" si="11"/>
        <v>84831.575180895816</v>
      </c>
    </row>
    <row r="146" spans="1:6" x14ac:dyDescent="0.3">
      <c r="A146" s="73">
        <v>43640</v>
      </c>
      <c r="B146" s="130">
        <v>2945.3500979999999</v>
      </c>
      <c r="C146" s="125">
        <f t="shared" si="8"/>
        <v>2.0306754842376984E-2</v>
      </c>
      <c r="D146" s="128">
        <f t="shared" si="9"/>
        <v>20306.754842376984</v>
      </c>
      <c r="E146" s="128">
        <f t="shared" ca="1" si="10"/>
        <v>-79957.266748767404</v>
      </c>
      <c r="F146" s="128">
        <f t="shared" ca="1" si="11"/>
        <v>84831.575180895816</v>
      </c>
    </row>
    <row r="147" spans="1:6" x14ac:dyDescent="0.3">
      <c r="A147" s="73">
        <v>43637</v>
      </c>
      <c r="B147" s="130">
        <v>2950.459961</v>
      </c>
      <c r="C147" s="125">
        <f t="shared" si="8"/>
        <v>2.6839799897714123E-2</v>
      </c>
      <c r="D147" s="128">
        <f t="shared" si="9"/>
        <v>26839.799897714121</v>
      </c>
      <c r="E147" s="128">
        <f t="shared" ca="1" si="10"/>
        <v>-79957.266748767404</v>
      </c>
      <c r="F147" s="128">
        <f t="shared" ca="1" si="11"/>
        <v>84831.575180895816</v>
      </c>
    </row>
    <row r="148" spans="1:6" x14ac:dyDescent="0.3">
      <c r="A148" s="73">
        <v>43636</v>
      </c>
      <c r="B148" s="130">
        <v>2954.179932</v>
      </c>
      <c r="C148" s="125">
        <f t="shared" si="8"/>
        <v>3.8927494870484747E-2</v>
      </c>
      <c r="D148" s="128">
        <f t="shared" si="9"/>
        <v>38927.494870484748</v>
      </c>
      <c r="E148" s="128">
        <f t="shared" ca="1" si="10"/>
        <v>-79957.266748767404</v>
      </c>
      <c r="F148" s="128">
        <f t="shared" ca="1" si="11"/>
        <v>84831.575180895816</v>
      </c>
    </row>
    <row r="149" spans="1:6" x14ac:dyDescent="0.3">
      <c r="A149" s="73">
        <v>43635</v>
      </c>
      <c r="B149" s="130">
        <v>2926.459961</v>
      </c>
      <c r="C149" s="125">
        <f t="shared" si="8"/>
        <v>3.5493538021112325E-2</v>
      </c>
      <c r="D149" s="128">
        <f t="shared" si="9"/>
        <v>35493.538021112327</v>
      </c>
      <c r="E149" s="128">
        <f t="shared" ca="1" si="10"/>
        <v>-79957.266748767404</v>
      </c>
      <c r="F149" s="128">
        <f t="shared" ca="1" si="11"/>
        <v>84831.575180895816</v>
      </c>
    </row>
    <row r="150" spans="1:6" x14ac:dyDescent="0.3">
      <c r="A150" s="73">
        <v>43634</v>
      </c>
      <c r="B150" s="130">
        <v>2917.75</v>
      </c>
      <c r="C150" s="125">
        <f t="shared" si="8"/>
        <v>4.0838013884941349E-2</v>
      </c>
      <c r="D150" s="128">
        <f t="shared" si="9"/>
        <v>40838.013884941349</v>
      </c>
      <c r="E150" s="128">
        <f t="shared" ca="1" si="10"/>
        <v>-79957.266748767404</v>
      </c>
      <c r="F150" s="128">
        <f t="shared" ca="1" si="11"/>
        <v>84831.575180895816</v>
      </c>
    </row>
    <row r="151" spans="1:6" x14ac:dyDescent="0.3">
      <c r="A151" s="73">
        <v>43633</v>
      </c>
      <c r="B151" s="130">
        <v>2889.669922</v>
      </c>
      <c r="C151" s="125">
        <f t="shared" si="8"/>
        <v>5.2914053304956798E-2</v>
      </c>
      <c r="D151" s="128">
        <f t="shared" si="9"/>
        <v>52914.053304956797</v>
      </c>
      <c r="E151" s="128">
        <f t="shared" ca="1" si="10"/>
        <v>-79957.266748767404</v>
      </c>
      <c r="F151" s="128">
        <f t="shared" ca="1" si="11"/>
        <v>84831.575180895816</v>
      </c>
    </row>
    <row r="152" spans="1:6" x14ac:dyDescent="0.3">
      <c r="A152" s="73">
        <v>43630</v>
      </c>
      <c r="B152" s="130">
        <v>2886.9799800000001</v>
      </c>
      <c r="C152" s="125">
        <f t="shared" si="8"/>
        <v>4.9025064172845578E-2</v>
      </c>
      <c r="D152" s="128">
        <f t="shared" si="9"/>
        <v>49025.064172845581</v>
      </c>
      <c r="E152" s="128">
        <f t="shared" ca="1" si="10"/>
        <v>-79957.266748767404</v>
      </c>
      <c r="F152" s="128">
        <f t="shared" ca="1" si="11"/>
        <v>84831.575180895816</v>
      </c>
    </row>
    <row r="153" spans="1:6" x14ac:dyDescent="0.3">
      <c r="A153" s="73">
        <v>43629</v>
      </c>
      <c r="B153" s="130">
        <v>2891.639893</v>
      </c>
      <c r="C153" s="125">
        <f t="shared" si="8"/>
        <v>3.6853690058538335E-2</v>
      </c>
      <c r="D153" s="128">
        <f t="shared" si="9"/>
        <v>36853.690058538334</v>
      </c>
      <c r="E153" s="128">
        <f t="shared" ca="1" si="10"/>
        <v>-79957.266748767404</v>
      </c>
      <c r="F153" s="128">
        <f t="shared" ca="1" si="11"/>
        <v>84831.575180895816</v>
      </c>
    </row>
    <row r="154" spans="1:6" x14ac:dyDescent="0.3">
      <c r="A154" s="73">
        <v>43628</v>
      </c>
      <c r="B154" s="130">
        <v>2879.8400879999999</v>
      </c>
      <c r="C154" s="125">
        <f t="shared" si="8"/>
        <v>3.4789569354229721E-2</v>
      </c>
      <c r="D154" s="128">
        <f t="shared" si="9"/>
        <v>34789.569354229723</v>
      </c>
      <c r="E154" s="128">
        <f t="shared" ca="1" si="10"/>
        <v>-79957.266748767404</v>
      </c>
      <c r="F154" s="128">
        <f t="shared" ca="1" si="11"/>
        <v>84831.575180895816</v>
      </c>
    </row>
    <row r="155" spans="1:6" x14ac:dyDescent="0.3">
      <c r="A155" s="73">
        <v>43627</v>
      </c>
      <c r="B155" s="130">
        <v>2885.719971</v>
      </c>
      <c r="C155" s="125">
        <f t="shared" si="8"/>
        <v>2.973536202373106E-2</v>
      </c>
      <c r="D155" s="128">
        <f t="shared" si="9"/>
        <v>29735.362023731061</v>
      </c>
      <c r="E155" s="128">
        <f t="shared" ca="1" si="10"/>
        <v>-79957.266748767404</v>
      </c>
      <c r="F155" s="128">
        <f t="shared" ca="1" si="11"/>
        <v>84831.575180895816</v>
      </c>
    </row>
    <row r="156" spans="1:6" x14ac:dyDescent="0.3">
      <c r="A156" s="73">
        <v>43626</v>
      </c>
      <c r="B156" s="130">
        <v>2886.7299800000001</v>
      </c>
      <c r="C156" s="125">
        <f t="shared" si="8"/>
        <v>2.1468022523720931E-2</v>
      </c>
      <c r="D156" s="128">
        <f t="shared" si="9"/>
        <v>21468.022523720931</v>
      </c>
      <c r="E156" s="128">
        <f t="shared" ca="1" si="10"/>
        <v>-79957.266748767404</v>
      </c>
      <c r="F156" s="128">
        <f t="shared" ca="1" si="11"/>
        <v>84831.575180895816</v>
      </c>
    </row>
    <row r="157" spans="1:6" x14ac:dyDescent="0.3">
      <c r="A157" s="73">
        <v>43623</v>
      </c>
      <c r="B157" s="130">
        <v>2873.3400879999999</v>
      </c>
      <c r="C157" s="125">
        <f t="shared" si="8"/>
        <v>1.8106219946234958E-2</v>
      </c>
      <c r="D157" s="128">
        <f t="shared" si="9"/>
        <v>18106.21994623496</v>
      </c>
      <c r="E157" s="128">
        <f t="shared" ca="1" si="10"/>
        <v>-79957.266748767404</v>
      </c>
      <c r="F157" s="128">
        <f t="shared" ca="1" si="11"/>
        <v>84831.575180895816</v>
      </c>
    </row>
    <row r="158" spans="1:6" x14ac:dyDescent="0.3">
      <c r="A158" s="73">
        <v>43622</v>
      </c>
      <c r="B158" s="130">
        <v>2843.48999</v>
      </c>
      <c r="C158" s="125">
        <f t="shared" si="8"/>
        <v>-4.4743773909722284E-3</v>
      </c>
      <c r="D158" s="128">
        <f t="shared" si="9"/>
        <v>-4474.3773909722286</v>
      </c>
      <c r="E158" s="128">
        <f t="shared" ca="1" si="10"/>
        <v>-79957.266748767404</v>
      </c>
      <c r="F158" s="128">
        <f t="shared" ca="1" si="11"/>
        <v>84831.575180895816</v>
      </c>
    </row>
    <row r="159" spans="1:6" x14ac:dyDescent="0.3">
      <c r="A159" s="73">
        <v>43621</v>
      </c>
      <c r="B159" s="130">
        <v>2826.1499020000001</v>
      </c>
      <c r="C159" s="125">
        <f t="shared" si="8"/>
        <v>-1.33398747268616E-2</v>
      </c>
      <c r="D159" s="128">
        <f t="shared" si="9"/>
        <v>-13339.874726861601</v>
      </c>
      <c r="E159" s="128">
        <f t="shared" ca="1" si="10"/>
        <v>-79957.266748767404</v>
      </c>
      <c r="F159" s="128">
        <f t="shared" ca="1" si="11"/>
        <v>84831.575180895816</v>
      </c>
    </row>
    <row r="160" spans="1:6" x14ac:dyDescent="0.3">
      <c r="A160" s="73">
        <v>43620</v>
      </c>
      <c r="B160" s="130">
        <v>2803.2700199999999</v>
      </c>
      <c r="C160" s="125">
        <f t="shared" si="8"/>
        <v>-1.3013016643110054E-2</v>
      </c>
      <c r="D160" s="128">
        <f t="shared" si="9"/>
        <v>-13013.016643110053</v>
      </c>
      <c r="E160" s="128">
        <f t="shared" ca="1" si="10"/>
        <v>-79957.266748767404</v>
      </c>
      <c r="F160" s="128">
        <f t="shared" ca="1" si="11"/>
        <v>84831.575180895816</v>
      </c>
    </row>
    <row r="161" spans="1:6" x14ac:dyDescent="0.3">
      <c r="A161" s="73">
        <v>43619</v>
      </c>
      <c r="B161" s="130">
        <v>2744.4499510000001</v>
      </c>
      <c r="C161" s="125">
        <f t="shared" si="8"/>
        <v>-4.0244402693069281E-2</v>
      </c>
      <c r="D161" s="128">
        <f t="shared" si="9"/>
        <v>-40244.402693069278</v>
      </c>
      <c r="E161" s="128">
        <f t="shared" ca="1" si="10"/>
        <v>-79957.266748767404</v>
      </c>
      <c r="F161" s="128">
        <f t="shared" ca="1" si="11"/>
        <v>84831.575180895816</v>
      </c>
    </row>
    <row r="162" spans="1:6" x14ac:dyDescent="0.3">
      <c r="A162" s="73">
        <v>43616</v>
      </c>
      <c r="B162" s="130">
        <v>2752.0600589999999</v>
      </c>
      <c r="C162" s="125">
        <f t="shared" si="8"/>
        <v>-4.320103676306164E-2</v>
      </c>
      <c r="D162" s="128">
        <f t="shared" si="9"/>
        <v>-43201.036763061638</v>
      </c>
      <c r="E162" s="128">
        <f t="shared" ca="1" si="10"/>
        <v>-79957.266748767404</v>
      </c>
      <c r="F162" s="128">
        <f t="shared" ca="1" si="11"/>
        <v>84831.575180895816</v>
      </c>
    </row>
    <row r="163" spans="1:6" x14ac:dyDescent="0.3">
      <c r="A163" s="73">
        <v>43615</v>
      </c>
      <c r="B163" s="130">
        <v>2788.860107</v>
      </c>
      <c r="C163" s="125">
        <f t="shared" si="8"/>
        <v>-2.1782085630630221E-2</v>
      </c>
      <c r="D163" s="128">
        <f t="shared" si="9"/>
        <v>-21782.085630630223</v>
      </c>
      <c r="E163" s="128">
        <f t="shared" ca="1" si="10"/>
        <v>-79957.266748767404</v>
      </c>
      <c r="F163" s="128">
        <f t="shared" ca="1" si="11"/>
        <v>84831.575180895816</v>
      </c>
    </row>
    <row r="164" spans="1:6" x14ac:dyDescent="0.3">
      <c r="A164" s="73">
        <v>43614</v>
      </c>
      <c r="B164" s="130">
        <v>2783.0200199999999</v>
      </c>
      <c r="C164" s="125">
        <f t="shared" si="8"/>
        <v>-1.8130719830759645E-2</v>
      </c>
      <c r="D164" s="128">
        <f t="shared" si="9"/>
        <v>-18130.719830759645</v>
      </c>
      <c r="E164" s="128">
        <f t="shared" ca="1" si="10"/>
        <v>-79957.266748767404</v>
      </c>
      <c r="F164" s="128">
        <f t="shared" ca="1" si="11"/>
        <v>84831.575180895816</v>
      </c>
    </row>
    <row r="165" spans="1:6" x14ac:dyDescent="0.3">
      <c r="A165" s="73">
        <v>43613</v>
      </c>
      <c r="B165" s="130">
        <v>2802.389893</v>
      </c>
      <c r="C165" s="125">
        <f t="shared" si="8"/>
        <v>-3.3715013871673527E-3</v>
      </c>
      <c r="D165" s="128">
        <f t="shared" si="9"/>
        <v>-3371.5013871673527</v>
      </c>
      <c r="E165" s="128">
        <f t="shared" ca="1" si="10"/>
        <v>-79957.266748767404</v>
      </c>
      <c r="F165" s="128">
        <f t="shared" ca="1" si="11"/>
        <v>84831.575180895816</v>
      </c>
    </row>
    <row r="166" spans="1:6" x14ac:dyDescent="0.3">
      <c r="A166" s="73">
        <v>43609</v>
      </c>
      <c r="B166" s="130">
        <v>2826.0600589999999</v>
      </c>
      <c r="C166" s="125">
        <f t="shared" si="8"/>
        <v>-1.9205887722002268E-2</v>
      </c>
      <c r="D166" s="128">
        <f t="shared" si="9"/>
        <v>-19205.88772200227</v>
      </c>
      <c r="E166" s="128">
        <f t="shared" ca="1" si="10"/>
        <v>-79957.266748767404</v>
      </c>
      <c r="F166" s="128">
        <f t="shared" ca="1" si="11"/>
        <v>84831.575180895816</v>
      </c>
    </row>
    <row r="167" spans="1:6" x14ac:dyDescent="0.3">
      <c r="A167" s="73">
        <v>43608</v>
      </c>
      <c r="B167" s="130">
        <v>2822.23999</v>
      </c>
      <c r="C167" s="125">
        <f t="shared" si="8"/>
        <v>-1.6887742966832153E-2</v>
      </c>
      <c r="D167" s="128">
        <f t="shared" si="9"/>
        <v>-16887.742966832153</v>
      </c>
      <c r="E167" s="128">
        <f t="shared" ca="1" si="10"/>
        <v>-79957.266748767404</v>
      </c>
      <c r="F167" s="128">
        <f t="shared" ca="1" si="11"/>
        <v>84831.575180895816</v>
      </c>
    </row>
    <row r="168" spans="1:6" x14ac:dyDescent="0.3">
      <c r="A168" s="73">
        <v>43607</v>
      </c>
      <c r="B168" s="130">
        <v>2856.2700199999999</v>
      </c>
      <c r="C168" s="125">
        <f t="shared" si="8"/>
        <v>-8.0397797567228757E-3</v>
      </c>
      <c r="D168" s="128">
        <f t="shared" si="9"/>
        <v>-8039.7797567228754</v>
      </c>
      <c r="E168" s="128">
        <f t="shared" ca="1" si="10"/>
        <v>-79957.266748767404</v>
      </c>
      <c r="F168" s="128">
        <f t="shared" ca="1" si="11"/>
        <v>84831.575180895816</v>
      </c>
    </row>
    <row r="169" spans="1:6" x14ac:dyDescent="0.3">
      <c r="A169" s="73">
        <v>43606</v>
      </c>
      <c r="B169" s="130">
        <v>2864.360107</v>
      </c>
      <c r="C169" s="125">
        <f t="shared" si="8"/>
        <v>-6.8271845722049918E-3</v>
      </c>
      <c r="D169" s="128">
        <f t="shared" si="9"/>
        <v>-6827.184572204992</v>
      </c>
      <c r="E169" s="128">
        <f t="shared" ca="1" si="10"/>
        <v>-79957.266748767404</v>
      </c>
      <c r="F169" s="128">
        <f t="shared" ca="1" si="11"/>
        <v>84831.575180895816</v>
      </c>
    </row>
    <row r="170" spans="1:6" x14ac:dyDescent="0.3">
      <c r="A170" s="73">
        <v>43605</v>
      </c>
      <c r="B170" s="130">
        <v>2840.2299800000001</v>
      </c>
      <c r="C170" s="125">
        <f t="shared" si="8"/>
        <v>-3.1454709481149479E-2</v>
      </c>
      <c r="D170" s="128">
        <f t="shared" si="9"/>
        <v>-31454.709481149479</v>
      </c>
      <c r="E170" s="128">
        <f t="shared" ca="1" si="10"/>
        <v>-79957.266748767404</v>
      </c>
      <c r="F170" s="128">
        <f t="shared" ca="1" si="11"/>
        <v>84831.575180895816</v>
      </c>
    </row>
    <row r="171" spans="1:6" x14ac:dyDescent="0.3">
      <c r="A171" s="73">
        <v>43602</v>
      </c>
      <c r="B171" s="130">
        <v>2859.530029</v>
      </c>
      <c r="C171" s="125">
        <f t="shared" si="8"/>
        <v>-2.9232990836602579E-2</v>
      </c>
      <c r="D171" s="128">
        <f t="shared" si="9"/>
        <v>-29232.990836602577</v>
      </c>
      <c r="E171" s="128">
        <f t="shared" ca="1" si="10"/>
        <v>-79957.266748767404</v>
      </c>
      <c r="F171" s="128">
        <f t="shared" ca="1" si="11"/>
        <v>84831.575180895816</v>
      </c>
    </row>
    <row r="172" spans="1:6" x14ac:dyDescent="0.3">
      <c r="A172" s="73">
        <v>43601</v>
      </c>
      <c r="B172" s="130">
        <v>2876.320068</v>
      </c>
      <c r="C172" s="125">
        <f t="shared" si="8"/>
        <v>-1.4121566164951305E-2</v>
      </c>
      <c r="D172" s="128">
        <f t="shared" si="9"/>
        <v>-14121.566164951304</v>
      </c>
      <c r="E172" s="128">
        <f t="shared" ca="1" si="10"/>
        <v>-79957.266748767404</v>
      </c>
      <c r="F172" s="128">
        <f t="shared" ca="1" si="11"/>
        <v>84831.575180895816</v>
      </c>
    </row>
    <row r="173" spans="1:6" x14ac:dyDescent="0.3">
      <c r="A173" s="73">
        <v>43600</v>
      </c>
      <c r="B173" s="130">
        <v>2850.959961</v>
      </c>
      <c r="C173" s="125">
        <f t="shared" si="8"/>
        <v>-2.488944584410635E-2</v>
      </c>
      <c r="D173" s="128">
        <f t="shared" si="9"/>
        <v>-24889.445844106351</v>
      </c>
      <c r="E173" s="128">
        <f t="shared" ca="1" si="10"/>
        <v>-79957.266748767404</v>
      </c>
      <c r="F173" s="128">
        <f t="shared" ca="1" si="11"/>
        <v>84831.575180895816</v>
      </c>
    </row>
    <row r="174" spans="1:6" x14ac:dyDescent="0.3">
      <c r="A174" s="73">
        <v>43599</v>
      </c>
      <c r="B174" s="130">
        <v>2834.4099120000001</v>
      </c>
      <c r="C174" s="125">
        <f t="shared" si="8"/>
        <v>-3.7823011867556877E-2</v>
      </c>
      <c r="D174" s="128">
        <f t="shared" si="9"/>
        <v>-37823.011867556874</v>
      </c>
      <c r="E174" s="128">
        <f t="shared" ca="1" si="10"/>
        <v>-79957.266748767404</v>
      </c>
      <c r="F174" s="128">
        <f t="shared" ca="1" si="11"/>
        <v>84831.575180895816</v>
      </c>
    </row>
    <row r="175" spans="1:6" x14ac:dyDescent="0.3">
      <c r="A175" s="73">
        <v>43598</v>
      </c>
      <c r="B175" s="130">
        <v>2811.8701169999999</v>
      </c>
      <c r="C175" s="125">
        <f t="shared" si="8"/>
        <v>-4.4566283968419551E-2</v>
      </c>
      <c r="D175" s="128">
        <f t="shared" si="9"/>
        <v>-44566.28396841955</v>
      </c>
      <c r="E175" s="128">
        <f t="shared" ca="1" si="10"/>
        <v>-79957.266748767404</v>
      </c>
      <c r="F175" s="128">
        <f t="shared" ca="1" si="11"/>
        <v>84831.575180895816</v>
      </c>
    </row>
    <row r="176" spans="1:6" x14ac:dyDescent="0.3">
      <c r="A176" s="73">
        <v>43595</v>
      </c>
      <c r="B176" s="130">
        <v>2881.3999020000001</v>
      </c>
      <c r="C176" s="125">
        <f t="shared" si="8"/>
        <v>-1.9891962708464161E-2</v>
      </c>
      <c r="D176" s="128">
        <f t="shared" si="9"/>
        <v>-19891.962708464162</v>
      </c>
      <c r="E176" s="128">
        <f t="shared" ca="1" si="10"/>
        <v>-79957.266748767404</v>
      </c>
      <c r="F176" s="128">
        <f t="shared" ca="1" si="11"/>
        <v>84831.575180895816</v>
      </c>
    </row>
    <row r="177" spans="1:6" x14ac:dyDescent="0.3">
      <c r="A177" s="73">
        <v>43594</v>
      </c>
      <c r="B177" s="130">
        <v>2870.719971</v>
      </c>
      <c r="C177" s="125">
        <f t="shared" si="8"/>
        <v>-1.8949668842915601E-2</v>
      </c>
      <c r="D177" s="128">
        <f t="shared" si="9"/>
        <v>-18949.668842915602</v>
      </c>
      <c r="E177" s="128">
        <f t="shared" ca="1" si="10"/>
        <v>-79957.266748767404</v>
      </c>
      <c r="F177" s="128">
        <f t="shared" ca="1" si="11"/>
        <v>84831.575180895816</v>
      </c>
    </row>
    <row r="178" spans="1:6" x14ac:dyDescent="0.3">
      <c r="A178" s="73">
        <v>43593</v>
      </c>
      <c r="B178" s="130">
        <v>2879.419922</v>
      </c>
      <c r="C178" s="125">
        <f t="shared" si="8"/>
        <v>-1.6339594499957255E-2</v>
      </c>
      <c r="D178" s="128">
        <f t="shared" si="9"/>
        <v>-16339.594499957255</v>
      </c>
      <c r="E178" s="128">
        <f t="shared" ca="1" si="10"/>
        <v>-79957.266748767404</v>
      </c>
      <c r="F178" s="128">
        <f t="shared" ca="1" si="11"/>
        <v>84831.575180895816</v>
      </c>
    </row>
    <row r="179" spans="1:6" x14ac:dyDescent="0.3">
      <c r="A179" s="73">
        <v>43592</v>
      </c>
      <c r="B179" s="130">
        <v>2884.0500489999999</v>
      </c>
      <c r="C179" s="125">
        <f t="shared" si="8"/>
        <v>-1.6917279372792859E-2</v>
      </c>
      <c r="D179" s="128">
        <f t="shared" si="9"/>
        <v>-16917.279372792858</v>
      </c>
      <c r="E179" s="128">
        <f t="shared" ca="1" si="10"/>
        <v>-79957.266748767404</v>
      </c>
      <c r="F179" s="128">
        <f t="shared" ca="1" si="11"/>
        <v>84831.575180895816</v>
      </c>
    </row>
    <row r="180" spans="1:6" x14ac:dyDescent="0.3">
      <c r="A180" s="73">
        <v>43591</v>
      </c>
      <c r="B180" s="130">
        <v>2932.469971</v>
      </c>
      <c r="C180" s="125">
        <f t="shared" si="8"/>
        <v>8.425121388572876E-3</v>
      </c>
      <c r="D180" s="128">
        <f t="shared" si="9"/>
        <v>8425.1213885728757</v>
      </c>
      <c r="E180" s="128">
        <f t="shared" ca="1" si="10"/>
        <v>-79957.266748767404</v>
      </c>
      <c r="F180" s="128">
        <f t="shared" ca="1" si="11"/>
        <v>84831.575180895816</v>
      </c>
    </row>
    <row r="181" spans="1:6" x14ac:dyDescent="0.3">
      <c r="A181" s="73">
        <v>43588</v>
      </c>
      <c r="B181" s="130">
        <v>2945.639893</v>
      </c>
      <c r="C181" s="125">
        <f t="shared" si="8"/>
        <v>1.3979154636821089E-2</v>
      </c>
      <c r="D181" s="128">
        <f t="shared" si="9"/>
        <v>13979.154636821089</v>
      </c>
      <c r="E181" s="128">
        <f t="shared" ca="1" si="10"/>
        <v>-79957.266748767404</v>
      </c>
      <c r="F181" s="128">
        <f t="shared" ca="1" si="11"/>
        <v>84831.575180895816</v>
      </c>
    </row>
    <row r="182" spans="1:6" x14ac:dyDescent="0.3">
      <c r="A182" s="73">
        <v>43587</v>
      </c>
      <c r="B182" s="130">
        <v>2917.5200199999999</v>
      </c>
      <c r="C182" s="125">
        <f t="shared" si="8"/>
        <v>5.8853175501665245E-3</v>
      </c>
      <c r="D182" s="128">
        <f t="shared" si="9"/>
        <v>5885.3175501665246</v>
      </c>
      <c r="E182" s="128">
        <f t="shared" ca="1" si="10"/>
        <v>-79957.266748767404</v>
      </c>
      <c r="F182" s="128">
        <f t="shared" ca="1" si="11"/>
        <v>84831.575180895816</v>
      </c>
    </row>
    <row r="183" spans="1:6" x14ac:dyDescent="0.3">
      <c r="A183" s="73">
        <v>43586</v>
      </c>
      <c r="B183" s="130">
        <v>2923.7299800000001</v>
      </c>
      <c r="C183" s="125">
        <f t="shared" si="8"/>
        <v>5.7342884775948288E-3</v>
      </c>
      <c r="D183" s="128">
        <f t="shared" si="9"/>
        <v>5734.2884775948287</v>
      </c>
      <c r="E183" s="128">
        <f t="shared" ca="1" si="10"/>
        <v>-79957.266748767404</v>
      </c>
      <c r="F183" s="128">
        <f t="shared" ca="1" si="11"/>
        <v>84831.575180895816</v>
      </c>
    </row>
    <row r="184" spans="1:6" x14ac:dyDescent="0.3">
      <c r="A184" s="73">
        <v>43585</v>
      </c>
      <c r="B184" s="130">
        <v>2945.830078</v>
      </c>
      <c r="C184" s="125">
        <f t="shared" si="8"/>
        <v>1.3852655552245352E-2</v>
      </c>
      <c r="D184" s="128">
        <f t="shared" si="9"/>
        <v>13852.655552245353</v>
      </c>
      <c r="E184" s="128">
        <f t="shared" ca="1" si="10"/>
        <v>-79957.266748767404</v>
      </c>
      <c r="F184" s="128">
        <f t="shared" ca="1" si="11"/>
        <v>84831.575180895816</v>
      </c>
    </row>
    <row r="185" spans="1:6" x14ac:dyDescent="0.3">
      <c r="A185" s="73">
        <v>43584</v>
      </c>
      <c r="B185" s="130">
        <v>2943.030029</v>
      </c>
      <c r="C185" s="125">
        <f t="shared" si="8"/>
        <v>1.2251494656113637E-2</v>
      </c>
      <c r="D185" s="128">
        <f t="shared" si="9"/>
        <v>12251.494656113637</v>
      </c>
      <c r="E185" s="128">
        <f t="shared" ca="1" si="10"/>
        <v>-79957.266748767404</v>
      </c>
      <c r="F185" s="128">
        <f t="shared" ca="1" si="11"/>
        <v>84831.575180895816</v>
      </c>
    </row>
    <row r="186" spans="1:6" x14ac:dyDescent="0.3">
      <c r="A186" s="73">
        <v>43581</v>
      </c>
      <c r="B186" s="130">
        <v>2939.8798830000001</v>
      </c>
      <c r="C186" s="125">
        <f t="shared" si="8"/>
        <v>1.7851143151078164E-2</v>
      </c>
      <c r="D186" s="128">
        <f t="shared" si="9"/>
        <v>17851.143151078162</v>
      </c>
      <c r="E186" s="128">
        <f t="shared" ca="1" si="10"/>
        <v>-79957.266748767404</v>
      </c>
      <c r="F186" s="128">
        <f t="shared" ca="1" si="11"/>
        <v>84831.575180895816</v>
      </c>
    </row>
    <row r="187" spans="1:6" x14ac:dyDescent="0.3">
      <c r="A187" s="73">
        <v>43580</v>
      </c>
      <c r="B187" s="130">
        <v>2926.169922</v>
      </c>
      <c r="C187" s="125">
        <f t="shared" si="8"/>
        <v>1.3143075300127149E-2</v>
      </c>
      <c r="D187" s="128">
        <f t="shared" si="9"/>
        <v>13143.07530012715</v>
      </c>
      <c r="E187" s="128">
        <f t="shared" ca="1" si="10"/>
        <v>-79957.266748767404</v>
      </c>
      <c r="F187" s="128">
        <f t="shared" ca="1" si="11"/>
        <v>84831.575180895816</v>
      </c>
    </row>
    <row r="188" spans="1:6" x14ac:dyDescent="0.3">
      <c r="A188" s="73">
        <v>43579</v>
      </c>
      <c r="B188" s="130">
        <v>2927.25</v>
      </c>
      <c r="C188" s="125">
        <f t="shared" si="8"/>
        <v>1.7041918502902487E-2</v>
      </c>
      <c r="D188" s="128">
        <f t="shared" si="9"/>
        <v>17041.918502902488</v>
      </c>
      <c r="E188" s="128">
        <f t="shared" ca="1" si="10"/>
        <v>-79957.266748767404</v>
      </c>
      <c r="F188" s="128">
        <f t="shared" ca="1" si="11"/>
        <v>84831.575180895816</v>
      </c>
    </row>
    <row r="189" spans="1:6" x14ac:dyDescent="0.3">
      <c r="A189" s="73">
        <v>43578</v>
      </c>
      <c r="B189" s="130">
        <v>2933.679932</v>
      </c>
      <c r="C189" s="125">
        <f t="shared" si="8"/>
        <v>1.3091478859913019E-2</v>
      </c>
      <c r="D189" s="128">
        <f t="shared" si="9"/>
        <v>13091.478859913019</v>
      </c>
      <c r="E189" s="128">
        <f t="shared" ca="1" si="10"/>
        <v>-79957.266748767404</v>
      </c>
      <c r="F189" s="128">
        <f t="shared" ca="1" si="11"/>
        <v>84831.575180895816</v>
      </c>
    </row>
    <row r="190" spans="1:6" x14ac:dyDescent="0.3">
      <c r="A190" s="73">
        <v>43577</v>
      </c>
      <c r="B190" s="130">
        <v>2907.969971</v>
      </c>
      <c r="C190" s="125">
        <f t="shared" si="8"/>
        <v>5.2648980041929416E-3</v>
      </c>
      <c r="D190" s="128">
        <f t="shared" si="9"/>
        <v>5264.8980041929417</v>
      </c>
      <c r="E190" s="128">
        <f t="shared" ca="1" si="10"/>
        <v>-79957.266748767404</v>
      </c>
      <c r="F190" s="128">
        <f t="shared" ca="1" si="11"/>
        <v>84831.575180895816</v>
      </c>
    </row>
    <row r="191" spans="1:6" x14ac:dyDescent="0.3">
      <c r="A191" s="73">
        <v>43573</v>
      </c>
      <c r="B191" s="130">
        <v>2905.030029</v>
      </c>
      <c r="C191" s="125">
        <f t="shared" si="8"/>
        <v>8.904711398179499E-3</v>
      </c>
      <c r="D191" s="128">
        <f t="shared" si="9"/>
        <v>8904.7113981794992</v>
      </c>
      <c r="E191" s="128">
        <f t="shared" ca="1" si="10"/>
        <v>-79957.266748767404</v>
      </c>
      <c r="F191" s="128">
        <f t="shared" ca="1" si="11"/>
        <v>84831.575180895816</v>
      </c>
    </row>
    <row r="192" spans="1:6" x14ac:dyDescent="0.3">
      <c r="A192" s="73">
        <v>43572</v>
      </c>
      <c r="B192" s="130">
        <v>2900.4499510000001</v>
      </c>
      <c r="C192" s="125">
        <f t="shared" si="8"/>
        <v>9.4139520855318626E-3</v>
      </c>
      <c r="D192" s="128">
        <f t="shared" si="9"/>
        <v>9413.9520855318624</v>
      </c>
      <c r="E192" s="128">
        <f t="shared" ca="1" si="10"/>
        <v>-79957.266748767404</v>
      </c>
      <c r="F192" s="128">
        <f t="shared" ca="1" si="11"/>
        <v>84831.575180895816</v>
      </c>
    </row>
    <row r="193" spans="1:6" x14ac:dyDescent="0.3">
      <c r="A193" s="73">
        <v>43571</v>
      </c>
      <c r="B193" s="130">
        <v>2907.0600589999999</v>
      </c>
      <c r="C193" s="125">
        <f t="shared" si="8"/>
        <v>1.388794420379158E-2</v>
      </c>
      <c r="D193" s="128">
        <f t="shared" si="9"/>
        <v>13887.94420379158</v>
      </c>
      <c r="E193" s="128">
        <f t="shared" ca="1" si="10"/>
        <v>-79957.266748767404</v>
      </c>
      <c r="F193" s="128">
        <f t="shared" ca="1" si="11"/>
        <v>84831.575180895816</v>
      </c>
    </row>
    <row r="194" spans="1:6" x14ac:dyDescent="0.3">
      <c r="A194" s="73">
        <v>43570</v>
      </c>
      <c r="B194" s="130">
        <v>2905.580078</v>
      </c>
      <c r="C194" s="125">
        <f t="shared" si="8"/>
        <v>1.3389464175718402E-2</v>
      </c>
      <c r="D194" s="128">
        <f t="shared" si="9"/>
        <v>13389.464175718402</v>
      </c>
      <c r="E194" s="128">
        <f t="shared" ca="1" si="10"/>
        <v>-79957.266748767404</v>
      </c>
      <c r="F194" s="128">
        <f t="shared" ca="1" si="11"/>
        <v>84831.575180895816</v>
      </c>
    </row>
    <row r="195" spans="1:6" x14ac:dyDescent="0.3">
      <c r="A195" s="73">
        <v>43567</v>
      </c>
      <c r="B195" s="130">
        <v>2907.4099120000001</v>
      </c>
      <c r="C195" s="125">
        <f t="shared" si="8"/>
        <v>2.575854238086972E-2</v>
      </c>
      <c r="D195" s="128">
        <f t="shared" si="9"/>
        <v>25758.54238086972</v>
      </c>
      <c r="E195" s="128">
        <f t="shared" ca="1" si="10"/>
        <v>-79957.266748767404</v>
      </c>
      <c r="F195" s="128">
        <f t="shared" ca="1" si="11"/>
        <v>84831.575180895816</v>
      </c>
    </row>
    <row r="196" spans="1:6" x14ac:dyDescent="0.3">
      <c r="A196" s="73">
        <v>43566</v>
      </c>
      <c r="B196" s="130">
        <v>2888.320068</v>
      </c>
      <c r="C196" s="125">
        <f t="shared" si="8"/>
        <v>2.5885875219243459E-2</v>
      </c>
      <c r="D196" s="128">
        <f t="shared" si="9"/>
        <v>25885.875219243459</v>
      </c>
      <c r="E196" s="128">
        <f t="shared" ca="1" si="10"/>
        <v>-79957.266748767404</v>
      </c>
      <c r="F196" s="128">
        <f t="shared" ca="1" si="11"/>
        <v>84831.575180895816</v>
      </c>
    </row>
    <row r="197" spans="1:6" x14ac:dyDescent="0.3">
      <c r="A197" s="73">
        <v>43565</v>
      </c>
      <c r="B197" s="130">
        <v>2888.209961</v>
      </c>
      <c r="C197" s="125">
        <f t="shared" si="8"/>
        <v>2.9529024886237432E-2</v>
      </c>
      <c r="D197" s="128">
        <f t="shared" si="9"/>
        <v>29529.024886237432</v>
      </c>
      <c r="E197" s="128">
        <f t="shared" ca="1" si="10"/>
        <v>-79957.266748767404</v>
      </c>
      <c r="F197" s="128">
        <f t="shared" ca="1" si="11"/>
        <v>84831.575180895816</v>
      </c>
    </row>
    <row r="198" spans="1:6" x14ac:dyDescent="0.3">
      <c r="A198" s="73">
        <v>43564</v>
      </c>
      <c r="B198" s="130">
        <v>2878.1999510000001</v>
      </c>
      <c r="C198" s="125">
        <f t="shared" si="8"/>
        <v>2.1195969013802829E-2</v>
      </c>
      <c r="D198" s="128">
        <f t="shared" si="9"/>
        <v>21195.969013802827</v>
      </c>
      <c r="E198" s="128">
        <f t="shared" ca="1" si="10"/>
        <v>-79957.266748767404</v>
      </c>
      <c r="F198" s="128">
        <f t="shared" ca="1" si="11"/>
        <v>84831.575180895816</v>
      </c>
    </row>
    <row r="199" spans="1:6" x14ac:dyDescent="0.3">
      <c r="A199" s="73">
        <v>43563</v>
      </c>
      <c r="B199" s="130">
        <v>2895.7700199999999</v>
      </c>
      <c r="C199" s="125">
        <f t="shared" si="8"/>
        <v>3.4809641817124426E-2</v>
      </c>
      <c r="D199" s="128">
        <f t="shared" si="9"/>
        <v>34809.64181712443</v>
      </c>
      <c r="E199" s="128">
        <f t="shared" ca="1" si="10"/>
        <v>-79957.266748767404</v>
      </c>
      <c r="F199" s="128">
        <f t="shared" ca="1" si="11"/>
        <v>84831.575180895816</v>
      </c>
    </row>
    <row r="200" spans="1:6" x14ac:dyDescent="0.3">
      <c r="A200" s="73">
        <v>43560</v>
      </c>
      <c r="B200" s="130">
        <v>2892.73999</v>
      </c>
      <c r="C200" s="125">
        <f t="shared" ref="C200:C263" si="12">B200/B210-1</f>
        <v>3.2859535718272159E-2</v>
      </c>
      <c r="D200" s="128">
        <f t="shared" ref="D200:D263" si="13">C200*$B$5</f>
        <v>32859.535718272156</v>
      </c>
      <c r="E200" s="128">
        <f t="shared" ref="E200:E263" ca="1" si="14">_xlfn.PERCENTILE.INC(OFFSET(D200,0,0,Window),1-VaRLevel)</f>
        <v>-79957.266748767404</v>
      </c>
      <c r="F200" s="128">
        <f t="shared" ref="F200:F263" ca="1" si="15">ABS(AVERAGEIF(OFFSET(D200,0,0,Window),"&lt;=" &amp;E200))</f>
        <v>84831.575180895816</v>
      </c>
    </row>
    <row r="201" spans="1:6" x14ac:dyDescent="0.3">
      <c r="A201" s="73">
        <v>43559</v>
      </c>
      <c r="B201" s="130">
        <v>2879.389893</v>
      </c>
      <c r="C201" s="125">
        <f t="shared" si="12"/>
        <v>8.5853034118703597E-3</v>
      </c>
      <c r="D201" s="128">
        <f t="shared" si="13"/>
        <v>8585.3034118703599</v>
      </c>
      <c r="E201" s="128">
        <f t="shared" ca="1" si="14"/>
        <v>-79957.266748767404</v>
      </c>
      <c r="F201" s="128">
        <f t="shared" ca="1" si="15"/>
        <v>84831.575180895816</v>
      </c>
    </row>
    <row r="202" spans="1:6" x14ac:dyDescent="0.3">
      <c r="A202" s="73">
        <v>43558</v>
      </c>
      <c r="B202" s="130">
        <v>2873.3999020000001</v>
      </c>
      <c r="C202" s="125">
        <f t="shared" si="12"/>
        <v>1.7410027635214043E-2</v>
      </c>
      <c r="D202" s="128">
        <f t="shared" si="13"/>
        <v>17410.027635214043</v>
      </c>
      <c r="E202" s="128">
        <f t="shared" ca="1" si="14"/>
        <v>-79957.266748767404</v>
      </c>
      <c r="F202" s="128">
        <f t="shared" ca="1" si="15"/>
        <v>84831.575180895816</v>
      </c>
    </row>
    <row r="203" spans="1:6" x14ac:dyDescent="0.3">
      <c r="A203" s="73">
        <v>43557</v>
      </c>
      <c r="B203" s="130">
        <v>2867.23999</v>
      </c>
      <c r="C203" s="125">
        <f t="shared" si="12"/>
        <v>1.2239740295102219E-2</v>
      </c>
      <c r="D203" s="128">
        <f t="shared" si="13"/>
        <v>12239.74029510222</v>
      </c>
      <c r="E203" s="128">
        <f t="shared" ca="1" si="14"/>
        <v>-79957.266748767404</v>
      </c>
      <c r="F203" s="128">
        <f t="shared" ca="1" si="15"/>
        <v>84831.575180895816</v>
      </c>
    </row>
    <row r="204" spans="1:6" x14ac:dyDescent="0.3">
      <c r="A204" s="73">
        <v>43556</v>
      </c>
      <c r="B204" s="130">
        <v>2867.1899410000001</v>
      </c>
      <c r="C204" s="125">
        <f t="shared" si="12"/>
        <v>1.2089913910391603E-2</v>
      </c>
      <c r="D204" s="128">
        <f t="shared" si="13"/>
        <v>12089.913910391602</v>
      </c>
      <c r="E204" s="128">
        <f t="shared" ca="1" si="14"/>
        <v>-79957.266748767404</v>
      </c>
      <c r="F204" s="128">
        <f t="shared" ca="1" si="15"/>
        <v>84831.575180895816</v>
      </c>
    </row>
    <row r="205" spans="1:6" x14ac:dyDescent="0.3">
      <c r="A205" s="73">
        <v>43553</v>
      </c>
      <c r="B205" s="130">
        <v>2834.3999020000001</v>
      </c>
      <c r="C205" s="125">
        <f t="shared" si="12"/>
        <v>4.2232086974802741E-3</v>
      </c>
      <c r="D205" s="128">
        <f t="shared" si="13"/>
        <v>4223.2086974802742</v>
      </c>
      <c r="E205" s="128">
        <f t="shared" ca="1" si="14"/>
        <v>-79957.266748767404</v>
      </c>
      <c r="F205" s="128">
        <f t="shared" ca="1" si="15"/>
        <v>84831.575180895816</v>
      </c>
    </row>
    <row r="206" spans="1:6" x14ac:dyDescent="0.3">
      <c r="A206" s="73">
        <v>43552</v>
      </c>
      <c r="B206" s="130">
        <v>2815.4399410000001</v>
      </c>
      <c r="C206" s="125">
        <f t="shared" si="12"/>
        <v>2.4781949843202256E-3</v>
      </c>
      <c r="D206" s="128">
        <f t="shared" si="13"/>
        <v>2478.1949843202256</v>
      </c>
      <c r="E206" s="128">
        <f t="shared" ca="1" si="14"/>
        <v>-79957.266748767404</v>
      </c>
      <c r="F206" s="128">
        <f t="shared" ca="1" si="15"/>
        <v>84831.575180895816</v>
      </c>
    </row>
    <row r="207" spans="1:6" x14ac:dyDescent="0.3">
      <c r="A207" s="73">
        <v>43551</v>
      </c>
      <c r="B207" s="130">
        <v>2805.3701169999999</v>
      </c>
      <c r="C207" s="125">
        <f t="shared" si="12"/>
        <v>-1.9743732137524894E-3</v>
      </c>
      <c r="D207" s="128">
        <f t="shared" si="13"/>
        <v>-1974.3732137524894</v>
      </c>
      <c r="E207" s="128">
        <f t="shared" ca="1" si="14"/>
        <v>-79957.266748767404</v>
      </c>
      <c r="F207" s="128">
        <f t="shared" ca="1" si="15"/>
        <v>84831.575180895816</v>
      </c>
    </row>
    <row r="208" spans="1:6" x14ac:dyDescent="0.3">
      <c r="A208" s="73">
        <v>43550</v>
      </c>
      <c r="B208" s="130">
        <v>2818.459961</v>
      </c>
      <c r="C208" s="125">
        <f t="shared" si="12"/>
        <v>9.6506350687035614E-3</v>
      </c>
      <c r="D208" s="128">
        <f t="shared" si="13"/>
        <v>9650.635068703561</v>
      </c>
      <c r="E208" s="128">
        <f t="shared" ca="1" si="14"/>
        <v>-79957.266748767404</v>
      </c>
      <c r="F208" s="128">
        <f t="shared" ca="1" si="15"/>
        <v>84831.575180895816</v>
      </c>
    </row>
    <row r="209" spans="1:6" x14ac:dyDescent="0.3">
      <c r="A209" s="73">
        <v>43549</v>
      </c>
      <c r="B209" s="130">
        <v>2798.360107</v>
      </c>
      <c r="C209" s="125">
        <f t="shared" si="12"/>
        <v>5.410863986946346E-3</v>
      </c>
      <c r="D209" s="128">
        <f t="shared" si="13"/>
        <v>5410.8639869463459</v>
      </c>
      <c r="E209" s="128">
        <f t="shared" ca="1" si="14"/>
        <v>-79957.266748767404</v>
      </c>
      <c r="F209" s="128">
        <f t="shared" ca="1" si="15"/>
        <v>84831.575180895816</v>
      </c>
    </row>
    <row r="210" spans="1:6" x14ac:dyDescent="0.3">
      <c r="A210" s="73">
        <v>43546</v>
      </c>
      <c r="B210" s="130">
        <v>2800.709961</v>
      </c>
      <c r="C210" s="125">
        <f t="shared" si="12"/>
        <v>2.1012913112360199E-2</v>
      </c>
      <c r="D210" s="128">
        <f t="shared" si="13"/>
        <v>21012.913112360198</v>
      </c>
      <c r="E210" s="128">
        <f t="shared" ca="1" si="14"/>
        <v>-79957.266748767404</v>
      </c>
      <c r="F210" s="128">
        <f t="shared" ca="1" si="15"/>
        <v>84831.575180895816</v>
      </c>
    </row>
    <row r="211" spans="1:6" x14ac:dyDescent="0.3">
      <c r="A211" s="73">
        <v>43545</v>
      </c>
      <c r="B211" s="130">
        <v>2854.8798830000001</v>
      </c>
      <c r="C211" s="125">
        <f t="shared" si="12"/>
        <v>3.8542252302122382E-2</v>
      </c>
      <c r="D211" s="128">
        <f t="shared" si="13"/>
        <v>38542.252302122382</v>
      </c>
      <c r="E211" s="128">
        <f t="shared" ca="1" si="14"/>
        <v>-79957.266748767404</v>
      </c>
      <c r="F211" s="128">
        <f t="shared" ca="1" si="15"/>
        <v>84831.575180895816</v>
      </c>
    </row>
    <row r="212" spans="1:6" x14ac:dyDescent="0.3">
      <c r="A212" s="73">
        <v>43544</v>
      </c>
      <c r="B212" s="130">
        <v>2824.2299800000001</v>
      </c>
      <c r="C212" s="125">
        <f t="shared" si="12"/>
        <v>1.9044193448615632E-2</v>
      </c>
      <c r="D212" s="128">
        <f t="shared" si="13"/>
        <v>19044.193448615631</v>
      </c>
      <c r="E212" s="128">
        <f t="shared" ca="1" si="14"/>
        <v>-79957.266748767404</v>
      </c>
      <c r="F212" s="128">
        <f t="shared" ca="1" si="15"/>
        <v>84831.575180895816</v>
      </c>
    </row>
    <row r="213" spans="1:6" x14ac:dyDescent="0.3">
      <c r="A213" s="73">
        <v>43543</v>
      </c>
      <c r="B213" s="130">
        <v>2832.570068</v>
      </c>
      <c r="C213" s="125">
        <f t="shared" si="12"/>
        <v>1.5385502664412742E-2</v>
      </c>
      <c r="D213" s="128">
        <f t="shared" si="13"/>
        <v>15385.502664412743</v>
      </c>
      <c r="E213" s="128">
        <f t="shared" ca="1" si="14"/>
        <v>-79957.266748767404</v>
      </c>
      <c r="F213" s="128">
        <f t="shared" ca="1" si="15"/>
        <v>84831.575180895816</v>
      </c>
    </row>
    <row r="214" spans="1:6" x14ac:dyDescent="0.3">
      <c r="A214" s="73">
        <v>43542</v>
      </c>
      <c r="B214" s="130">
        <v>2832.9399410000001</v>
      </c>
      <c r="C214" s="125">
        <f t="shared" si="12"/>
        <v>1.4368997945520601E-2</v>
      </c>
      <c r="D214" s="128">
        <f t="shared" si="13"/>
        <v>14368.997945520601</v>
      </c>
      <c r="E214" s="128">
        <f t="shared" ca="1" si="14"/>
        <v>-79957.266748767404</v>
      </c>
      <c r="F214" s="128">
        <f t="shared" ca="1" si="15"/>
        <v>84831.575180895816</v>
      </c>
    </row>
    <row r="215" spans="1:6" x14ac:dyDescent="0.3">
      <c r="A215" s="73">
        <v>43539</v>
      </c>
      <c r="B215" s="130">
        <v>2822.4799800000001</v>
      </c>
      <c r="C215" s="125">
        <f t="shared" si="12"/>
        <v>6.7018962137082028E-3</v>
      </c>
      <c r="D215" s="128">
        <f t="shared" si="13"/>
        <v>6701.8962137082026</v>
      </c>
      <c r="E215" s="128">
        <f t="shared" ca="1" si="14"/>
        <v>-79957.266748767404</v>
      </c>
      <c r="F215" s="128">
        <f t="shared" ca="1" si="15"/>
        <v>84831.575180895816</v>
      </c>
    </row>
    <row r="216" spans="1:6" x14ac:dyDescent="0.3">
      <c r="A216" s="73">
        <v>43538</v>
      </c>
      <c r="B216" s="130">
        <v>2808.4799800000001</v>
      </c>
      <c r="C216" s="125">
        <f t="shared" si="12"/>
        <v>8.6155777489436147E-3</v>
      </c>
      <c r="D216" s="128">
        <f t="shared" si="13"/>
        <v>8615.577748943615</v>
      </c>
      <c r="E216" s="128">
        <f t="shared" ca="1" si="14"/>
        <v>-79957.266748767404</v>
      </c>
      <c r="F216" s="128">
        <f t="shared" ca="1" si="15"/>
        <v>84831.575180895816</v>
      </c>
    </row>
    <row r="217" spans="1:6" x14ac:dyDescent="0.3">
      <c r="A217" s="73">
        <v>43537</v>
      </c>
      <c r="B217" s="130">
        <v>2810.919922</v>
      </c>
      <c r="C217" s="125">
        <f t="shared" si="12"/>
        <v>6.6395117343709398E-3</v>
      </c>
      <c r="D217" s="128">
        <f t="shared" si="13"/>
        <v>6639.5117343709398</v>
      </c>
      <c r="E217" s="128">
        <f t="shared" ca="1" si="14"/>
        <v>-79957.266748767404</v>
      </c>
      <c r="F217" s="128">
        <f t="shared" ca="1" si="15"/>
        <v>84831.575180895816</v>
      </c>
    </row>
    <row r="218" spans="1:6" x14ac:dyDescent="0.3">
      <c r="A218" s="73">
        <v>43536</v>
      </c>
      <c r="B218" s="130">
        <v>2791.5200199999999</v>
      </c>
      <c r="C218" s="125">
        <f t="shared" si="12"/>
        <v>-8.5181362377961811E-4</v>
      </c>
      <c r="D218" s="128">
        <f t="shared" si="13"/>
        <v>-851.81362377961807</v>
      </c>
      <c r="E218" s="128">
        <f t="shared" ca="1" si="14"/>
        <v>-79957.266748767404</v>
      </c>
      <c r="F218" s="128">
        <f t="shared" ca="1" si="15"/>
        <v>84831.575180895816</v>
      </c>
    </row>
    <row r="219" spans="1:6" x14ac:dyDescent="0.3">
      <c r="A219" s="73">
        <v>43535</v>
      </c>
      <c r="B219" s="130">
        <v>2783.3000489999999</v>
      </c>
      <c r="C219" s="125">
        <f t="shared" si="12"/>
        <v>-4.5813853924887571E-3</v>
      </c>
      <c r="D219" s="128">
        <f t="shared" si="13"/>
        <v>-4581.3853924887571</v>
      </c>
      <c r="E219" s="128">
        <f t="shared" ca="1" si="14"/>
        <v>-79957.266748767404</v>
      </c>
      <c r="F219" s="128">
        <f t="shared" ca="1" si="15"/>
        <v>84831.575180895816</v>
      </c>
    </row>
    <row r="220" spans="1:6" x14ac:dyDescent="0.3">
      <c r="A220" s="73">
        <v>43532</v>
      </c>
      <c r="B220" s="130">
        <v>2743.070068</v>
      </c>
      <c r="C220" s="125">
        <f t="shared" si="12"/>
        <v>-1.7760729117775043E-2</v>
      </c>
      <c r="D220" s="128">
        <f t="shared" si="13"/>
        <v>-17760.729117775041</v>
      </c>
      <c r="E220" s="128">
        <f t="shared" ca="1" si="14"/>
        <v>-79957.266748767404</v>
      </c>
      <c r="F220" s="128">
        <f t="shared" ca="1" si="15"/>
        <v>84831.575180895816</v>
      </c>
    </row>
    <row r="221" spans="1:6" x14ac:dyDescent="0.3">
      <c r="A221" s="73">
        <v>43531</v>
      </c>
      <c r="B221" s="130">
        <v>2748.929932</v>
      </c>
      <c r="C221" s="125">
        <f t="shared" si="12"/>
        <v>-9.3517384874853837E-3</v>
      </c>
      <c r="D221" s="128">
        <f t="shared" si="13"/>
        <v>-9351.7384874853833</v>
      </c>
      <c r="E221" s="128">
        <f t="shared" ca="1" si="14"/>
        <v>-79957.266748767404</v>
      </c>
      <c r="F221" s="128">
        <f t="shared" ca="1" si="15"/>
        <v>84831.575180895816</v>
      </c>
    </row>
    <row r="222" spans="1:6" x14ac:dyDescent="0.3">
      <c r="A222" s="73">
        <v>43530</v>
      </c>
      <c r="B222" s="130">
        <v>2771.4499510000001</v>
      </c>
      <c r="C222" s="125">
        <f t="shared" si="12"/>
        <v>-4.7581427920957431E-3</v>
      </c>
      <c r="D222" s="128">
        <f t="shared" si="13"/>
        <v>-4758.1427920957431</v>
      </c>
      <c r="E222" s="128">
        <f t="shared" ca="1" si="14"/>
        <v>-79957.266748767404</v>
      </c>
      <c r="F222" s="128">
        <f t="shared" ca="1" si="15"/>
        <v>84831.575180895816</v>
      </c>
    </row>
    <row r="223" spans="1:6" x14ac:dyDescent="0.3">
      <c r="A223" s="73">
        <v>43529</v>
      </c>
      <c r="B223" s="130">
        <v>2789.6499020000001</v>
      </c>
      <c r="C223" s="125">
        <f t="shared" si="12"/>
        <v>3.5578222452377073E-3</v>
      </c>
      <c r="D223" s="128">
        <f t="shared" si="13"/>
        <v>3557.8222452377072</v>
      </c>
      <c r="E223" s="128">
        <f t="shared" ca="1" si="14"/>
        <v>-79957.266748767404</v>
      </c>
      <c r="F223" s="128">
        <f t="shared" ca="1" si="15"/>
        <v>84831.575180895816</v>
      </c>
    </row>
    <row r="224" spans="1:6" x14ac:dyDescent="0.3">
      <c r="A224" s="73">
        <v>43528</v>
      </c>
      <c r="B224" s="130">
        <v>2792.8100589999999</v>
      </c>
      <c r="C224" s="125">
        <f t="shared" si="12"/>
        <v>6.2004468916112554E-3</v>
      </c>
      <c r="D224" s="128">
        <f t="shared" si="13"/>
        <v>6200.4468916112555</v>
      </c>
      <c r="E224" s="128">
        <f t="shared" ca="1" si="14"/>
        <v>-79957.266748767404</v>
      </c>
      <c r="F224" s="128">
        <f t="shared" ca="1" si="15"/>
        <v>84831.575180895816</v>
      </c>
    </row>
    <row r="225" spans="1:6" x14ac:dyDescent="0.3">
      <c r="A225" s="73">
        <v>43525</v>
      </c>
      <c r="B225" s="130">
        <v>2803.6899410000001</v>
      </c>
      <c r="C225" s="125">
        <f t="shared" si="12"/>
        <v>2.1109126324213356E-2</v>
      </c>
      <c r="D225" s="128">
        <f t="shared" si="13"/>
        <v>21109.126324213357</v>
      </c>
      <c r="E225" s="128">
        <f t="shared" ca="1" si="14"/>
        <v>-79957.266748767404</v>
      </c>
      <c r="F225" s="128">
        <f t="shared" ca="1" si="15"/>
        <v>84831.575180895816</v>
      </c>
    </row>
    <row r="226" spans="1:6" x14ac:dyDescent="0.3">
      <c r="A226" s="73">
        <v>43524</v>
      </c>
      <c r="B226" s="130">
        <v>2784.48999</v>
      </c>
      <c r="C226" s="125">
        <f t="shared" si="12"/>
        <v>1.1427394786328371E-2</v>
      </c>
      <c r="D226" s="128">
        <f t="shared" si="13"/>
        <v>11427.39478632837</v>
      </c>
      <c r="E226" s="128">
        <f t="shared" ca="1" si="14"/>
        <v>-79957.266748767404</v>
      </c>
      <c r="F226" s="128">
        <f t="shared" ca="1" si="15"/>
        <v>84831.575180895816</v>
      </c>
    </row>
    <row r="227" spans="1:6" x14ac:dyDescent="0.3">
      <c r="A227" s="73">
        <v>43523</v>
      </c>
      <c r="B227" s="130">
        <v>2792.3798830000001</v>
      </c>
      <c r="C227" s="125">
        <f t="shared" si="12"/>
        <v>1.7360506624407579E-2</v>
      </c>
      <c r="D227" s="128">
        <f t="shared" si="13"/>
        <v>17360.506624407579</v>
      </c>
      <c r="E227" s="128">
        <f t="shared" ca="1" si="14"/>
        <v>-79957.266748767404</v>
      </c>
      <c r="F227" s="128">
        <f t="shared" ca="1" si="15"/>
        <v>84831.575180895816</v>
      </c>
    </row>
    <row r="228" spans="1:6" x14ac:dyDescent="0.3">
      <c r="A228" s="73">
        <v>43522</v>
      </c>
      <c r="B228" s="130">
        <v>2793.8999020000001</v>
      </c>
      <c r="C228" s="125">
        <f t="shared" si="12"/>
        <v>3.1035445966220099E-2</v>
      </c>
      <c r="D228" s="128">
        <f t="shared" si="13"/>
        <v>31035.445966220097</v>
      </c>
      <c r="E228" s="128">
        <f t="shared" ca="1" si="14"/>
        <v>-79957.266748767404</v>
      </c>
      <c r="F228" s="128">
        <f t="shared" ca="1" si="15"/>
        <v>84831.575180895816</v>
      </c>
    </row>
    <row r="229" spans="1:6" x14ac:dyDescent="0.3">
      <c r="A229" s="73">
        <v>43521</v>
      </c>
      <c r="B229" s="130">
        <v>2796.110107</v>
      </c>
      <c r="C229" s="125">
        <f t="shared" si="12"/>
        <v>3.2582768738712131E-2</v>
      </c>
      <c r="D229" s="128">
        <f t="shared" si="13"/>
        <v>32582.76873871213</v>
      </c>
      <c r="E229" s="128">
        <f t="shared" ca="1" si="14"/>
        <v>-79957.266748767404</v>
      </c>
      <c r="F229" s="128">
        <f t="shared" ca="1" si="15"/>
        <v>84831.575180895816</v>
      </c>
    </row>
    <row r="230" spans="1:6" x14ac:dyDescent="0.3">
      <c r="A230" s="73">
        <v>43518</v>
      </c>
      <c r="B230" s="130">
        <v>2792.669922</v>
      </c>
      <c r="C230" s="125">
        <f t="shared" si="12"/>
        <v>3.2009708405803527E-2</v>
      </c>
      <c r="D230" s="128">
        <f t="shared" si="13"/>
        <v>32009.708405803529</v>
      </c>
      <c r="E230" s="128">
        <f t="shared" ca="1" si="14"/>
        <v>-79957.266748767404</v>
      </c>
      <c r="F230" s="128">
        <f t="shared" ca="1" si="15"/>
        <v>84831.575180895816</v>
      </c>
    </row>
    <row r="231" spans="1:6" x14ac:dyDescent="0.3">
      <c r="A231" s="73">
        <v>43517</v>
      </c>
      <c r="B231" s="130">
        <v>2774.8798830000001</v>
      </c>
      <c r="C231" s="125">
        <f t="shared" si="12"/>
        <v>1.5840392407802772E-2</v>
      </c>
      <c r="D231" s="128">
        <f t="shared" si="13"/>
        <v>15840.392407802772</v>
      </c>
      <c r="E231" s="128">
        <f t="shared" ca="1" si="14"/>
        <v>-79957.266748767404</v>
      </c>
      <c r="F231" s="128">
        <f t="shared" ca="1" si="15"/>
        <v>84831.575180895816</v>
      </c>
    </row>
    <row r="232" spans="1:6" x14ac:dyDescent="0.3">
      <c r="A232" s="73">
        <v>43516</v>
      </c>
      <c r="B232" s="130">
        <v>2784.6999510000001</v>
      </c>
      <c r="C232" s="125">
        <f t="shared" si="12"/>
        <v>1.7167695818101736E-2</v>
      </c>
      <c r="D232" s="128">
        <f t="shared" si="13"/>
        <v>17167.695818101736</v>
      </c>
      <c r="E232" s="128">
        <f t="shared" ca="1" si="14"/>
        <v>-79957.266748767404</v>
      </c>
      <c r="F232" s="128">
        <f t="shared" ca="1" si="15"/>
        <v>84831.575180895816</v>
      </c>
    </row>
    <row r="233" spans="1:6" x14ac:dyDescent="0.3">
      <c r="A233" s="73">
        <v>43515</v>
      </c>
      <c r="B233" s="130">
        <v>2779.76001</v>
      </c>
      <c r="C233" s="125">
        <f t="shared" si="12"/>
        <v>2.0144040135179786E-2</v>
      </c>
      <c r="D233" s="128">
        <f t="shared" si="13"/>
        <v>20144.040135179785</v>
      </c>
      <c r="E233" s="128">
        <f t="shared" ca="1" si="14"/>
        <v>-79957.266748767404</v>
      </c>
      <c r="F233" s="128">
        <f t="shared" ca="1" si="15"/>
        <v>84831.575180895816</v>
      </c>
    </row>
    <row r="234" spans="1:6" x14ac:dyDescent="0.3">
      <c r="A234" s="73">
        <v>43511</v>
      </c>
      <c r="B234" s="130">
        <v>2775.6000979999999</v>
      </c>
      <c r="C234" s="125">
        <f t="shared" si="12"/>
        <v>2.5519786686246215E-2</v>
      </c>
      <c r="D234" s="128">
        <f t="shared" si="13"/>
        <v>25519.786686246214</v>
      </c>
      <c r="E234" s="128">
        <f t="shared" ca="1" si="14"/>
        <v>-79957.266748767404</v>
      </c>
      <c r="F234" s="128">
        <f t="shared" ca="1" si="15"/>
        <v>84831.575180895816</v>
      </c>
    </row>
    <row r="235" spans="1:6" x14ac:dyDescent="0.3">
      <c r="A235" s="73">
        <v>43510</v>
      </c>
      <c r="B235" s="130">
        <v>2745.7299800000001</v>
      </c>
      <c r="C235" s="125">
        <f t="shared" si="12"/>
        <v>1.539509651687454E-2</v>
      </c>
      <c r="D235" s="128">
        <f t="shared" si="13"/>
        <v>15395.096516874541</v>
      </c>
      <c r="E235" s="128">
        <f t="shared" ca="1" si="14"/>
        <v>-79957.266748767404</v>
      </c>
      <c r="F235" s="128">
        <f t="shared" ca="1" si="15"/>
        <v>84831.575180895816</v>
      </c>
    </row>
    <row r="236" spans="1:6" x14ac:dyDescent="0.3">
      <c r="A236" s="73">
        <v>43509</v>
      </c>
      <c r="B236" s="130">
        <v>2753.030029</v>
      </c>
      <c r="C236" s="125">
        <f t="shared" si="12"/>
        <v>2.6847682320159549E-2</v>
      </c>
      <c r="D236" s="128">
        <f t="shared" si="13"/>
        <v>26847.682320159551</v>
      </c>
      <c r="E236" s="128">
        <f t="shared" ca="1" si="14"/>
        <v>-79957.266748767404</v>
      </c>
      <c r="F236" s="128">
        <f t="shared" ca="1" si="15"/>
        <v>84831.575180895816</v>
      </c>
    </row>
    <row r="237" spans="1:6" x14ac:dyDescent="0.3">
      <c r="A237" s="73">
        <v>43508</v>
      </c>
      <c r="B237" s="130">
        <v>2744.7299800000001</v>
      </c>
      <c r="C237" s="125">
        <f t="shared" si="12"/>
        <v>3.9670446969696904E-2</v>
      </c>
      <c r="D237" s="128">
        <f t="shared" si="13"/>
        <v>39670.446969696903</v>
      </c>
      <c r="E237" s="128">
        <f t="shared" ca="1" si="14"/>
        <v>-83513.498254801976</v>
      </c>
      <c r="F237" s="128">
        <f t="shared" ca="1" si="15"/>
        <v>86821.161996614755</v>
      </c>
    </row>
    <row r="238" spans="1:6" x14ac:dyDescent="0.3">
      <c r="A238" s="73">
        <v>43507</v>
      </c>
      <c r="B238" s="130">
        <v>2709.8000489999999</v>
      </c>
      <c r="C238" s="125">
        <f t="shared" si="12"/>
        <v>2.4944663485229057E-2</v>
      </c>
      <c r="D238" s="128">
        <f t="shared" si="13"/>
        <v>24944.663485229059</v>
      </c>
      <c r="E238" s="128">
        <f t="shared" ca="1" si="14"/>
        <v>-86170.92733454323</v>
      </c>
      <c r="F238" s="128">
        <f t="shared" ca="1" si="15"/>
        <v>88884.233356712546</v>
      </c>
    </row>
    <row r="239" spans="1:6" x14ac:dyDescent="0.3">
      <c r="A239" s="73">
        <v>43504</v>
      </c>
      <c r="B239" s="130">
        <v>2707.8798830000001</v>
      </c>
      <c r="C239" s="125">
        <f t="shared" si="12"/>
        <v>1.6181522102622692E-2</v>
      </c>
      <c r="D239" s="128">
        <f t="shared" si="13"/>
        <v>16181.522102622692</v>
      </c>
      <c r="E239" s="128">
        <f t="shared" ca="1" si="14"/>
        <v>-86170.92733454323</v>
      </c>
      <c r="F239" s="128">
        <f t="shared" ca="1" si="15"/>
        <v>88884.233356712546</v>
      </c>
    </row>
    <row r="240" spans="1:6" x14ac:dyDescent="0.3">
      <c r="A240" s="73">
        <v>43503</v>
      </c>
      <c r="B240" s="130">
        <v>2706.0500489999999</v>
      </c>
      <c r="C240" s="125">
        <f t="shared" si="12"/>
        <v>2.4115068564117603E-2</v>
      </c>
      <c r="D240" s="128">
        <f t="shared" si="13"/>
        <v>24115.068564117602</v>
      </c>
      <c r="E240" s="128">
        <f t="shared" ca="1" si="14"/>
        <v>-86170.92733454323</v>
      </c>
      <c r="F240" s="128">
        <f t="shared" ca="1" si="15"/>
        <v>88884.233356712546</v>
      </c>
    </row>
    <row r="241" spans="1:6" x14ac:dyDescent="0.3">
      <c r="A241" s="73">
        <v>43502</v>
      </c>
      <c r="B241" s="130">
        <v>2731.610107</v>
      </c>
      <c r="C241" s="125">
        <f t="shared" si="12"/>
        <v>3.5210580105854428E-2</v>
      </c>
      <c r="D241" s="128">
        <f t="shared" si="13"/>
        <v>35210.580105854431</v>
      </c>
      <c r="E241" s="128">
        <f t="shared" ca="1" si="14"/>
        <v>-86170.92733454323</v>
      </c>
      <c r="F241" s="128">
        <f t="shared" ca="1" si="15"/>
        <v>88884.233356712546</v>
      </c>
    </row>
    <row r="242" spans="1:6" x14ac:dyDescent="0.3">
      <c r="A242" s="73">
        <v>43501</v>
      </c>
      <c r="B242" s="130">
        <v>2737.6999510000001</v>
      </c>
      <c r="C242" s="125">
        <f t="shared" si="12"/>
        <v>3.9804038474988035E-2</v>
      </c>
      <c r="D242" s="128">
        <f t="shared" si="13"/>
        <v>39804.038474988032</v>
      </c>
      <c r="E242" s="128">
        <f t="shared" ca="1" si="14"/>
        <v>-86170.92733454323</v>
      </c>
      <c r="F242" s="128">
        <f t="shared" ca="1" si="15"/>
        <v>88884.233356712546</v>
      </c>
    </row>
    <row r="243" spans="1:6" x14ac:dyDescent="0.3">
      <c r="A243" s="73">
        <v>43500</v>
      </c>
      <c r="B243" s="130">
        <v>2724.8701169999999</v>
      </c>
      <c r="C243" s="125">
        <f t="shared" si="12"/>
        <v>2.0279310292354191E-2</v>
      </c>
      <c r="D243" s="128">
        <f t="shared" si="13"/>
        <v>20279.310292354192</v>
      </c>
      <c r="E243" s="128">
        <f t="shared" ca="1" si="14"/>
        <v>-86170.92733454323</v>
      </c>
      <c r="F243" s="128">
        <f t="shared" ca="1" si="15"/>
        <v>88884.233356712546</v>
      </c>
    </row>
    <row r="244" spans="1:6" x14ac:dyDescent="0.3">
      <c r="A244" s="73">
        <v>43497</v>
      </c>
      <c r="B244" s="130">
        <v>2706.530029</v>
      </c>
      <c r="C244" s="125">
        <f t="shared" si="12"/>
        <v>2.6772056117737142E-2</v>
      </c>
      <c r="D244" s="128">
        <f t="shared" si="13"/>
        <v>26772.056117737142</v>
      </c>
      <c r="E244" s="128">
        <f t="shared" ca="1" si="14"/>
        <v>-86170.92733454323</v>
      </c>
      <c r="F244" s="128">
        <f t="shared" ca="1" si="15"/>
        <v>88884.233356712546</v>
      </c>
    </row>
    <row r="245" spans="1:6" x14ac:dyDescent="0.3">
      <c r="A245" s="73">
        <v>43496</v>
      </c>
      <c r="B245" s="130">
        <v>2704.1000979999999</v>
      </c>
      <c r="C245" s="125">
        <f t="shared" si="12"/>
        <v>3.3637856619964879E-2</v>
      </c>
      <c r="D245" s="128">
        <f t="shared" si="13"/>
        <v>33637.856619964878</v>
      </c>
      <c r="E245" s="128">
        <f t="shared" ca="1" si="14"/>
        <v>-86170.92733454323</v>
      </c>
      <c r="F245" s="128">
        <f t="shared" ca="1" si="15"/>
        <v>88884.233356712546</v>
      </c>
    </row>
    <row r="246" spans="1:6" x14ac:dyDescent="0.3">
      <c r="A246" s="73">
        <v>43495</v>
      </c>
      <c r="B246" s="130">
        <v>2681.0500489999999</v>
      </c>
      <c r="C246" s="125">
        <f t="shared" si="12"/>
        <v>2.7104163763512323E-2</v>
      </c>
      <c r="D246" s="128">
        <f t="shared" si="13"/>
        <v>27104.163763512322</v>
      </c>
      <c r="E246" s="128">
        <f t="shared" ca="1" si="14"/>
        <v>-86170.92733454323</v>
      </c>
      <c r="F246" s="128">
        <f t="shared" ca="1" si="15"/>
        <v>88884.233356712546</v>
      </c>
    </row>
    <row r="247" spans="1:6" x14ac:dyDescent="0.3">
      <c r="A247" s="73">
        <v>43494</v>
      </c>
      <c r="B247" s="130">
        <v>2640</v>
      </c>
      <c r="C247" s="125">
        <f t="shared" si="12"/>
        <v>2.2221663597013164E-2</v>
      </c>
      <c r="D247" s="128">
        <f t="shared" si="13"/>
        <v>22221.663597013165</v>
      </c>
      <c r="E247" s="128">
        <f t="shared" ca="1" si="14"/>
        <v>-86170.92733454323</v>
      </c>
      <c r="F247" s="128">
        <f t="shared" ca="1" si="15"/>
        <v>88884.233356712546</v>
      </c>
    </row>
    <row r="248" spans="1:6" x14ac:dyDescent="0.3">
      <c r="A248" s="73">
        <v>43493</v>
      </c>
      <c r="B248" s="130">
        <v>2643.8500979999999</v>
      </c>
      <c r="C248" s="125">
        <f t="shared" si="12"/>
        <v>1.8330247285209378E-2</v>
      </c>
      <c r="D248" s="128">
        <f t="shared" si="13"/>
        <v>18330.247285209378</v>
      </c>
      <c r="E248" s="128">
        <f t="shared" ca="1" si="14"/>
        <v>-86170.92733454323</v>
      </c>
      <c r="F248" s="128">
        <f t="shared" ca="1" si="15"/>
        <v>88884.233356712546</v>
      </c>
    </row>
    <row r="249" spans="1:6" x14ac:dyDescent="0.3">
      <c r="A249" s="73">
        <v>43490</v>
      </c>
      <c r="B249" s="130">
        <v>2664.76001</v>
      </c>
      <c r="C249" s="125">
        <f t="shared" si="12"/>
        <v>2.623394841296145E-2</v>
      </c>
      <c r="D249" s="128">
        <f t="shared" si="13"/>
        <v>26233.94841296145</v>
      </c>
      <c r="E249" s="128">
        <f t="shared" ca="1" si="14"/>
        <v>-86170.92733454323</v>
      </c>
      <c r="F249" s="128">
        <f t="shared" ca="1" si="15"/>
        <v>88884.233356712546</v>
      </c>
    </row>
    <row r="250" spans="1:6" x14ac:dyDescent="0.3">
      <c r="A250" s="73">
        <v>43489</v>
      </c>
      <c r="B250" s="130">
        <v>2642.330078</v>
      </c>
      <c r="C250" s="125">
        <f t="shared" si="12"/>
        <v>2.219381261820641E-2</v>
      </c>
      <c r="D250" s="128">
        <f t="shared" si="13"/>
        <v>22193.812618206412</v>
      </c>
      <c r="E250" s="128">
        <f t="shared" ca="1" si="14"/>
        <v>-86170.92733454323</v>
      </c>
      <c r="F250" s="128">
        <f t="shared" ca="1" si="15"/>
        <v>88884.233356712546</v>
      </c>
    </row>
    <row r="251" spans="1:6" x14ac:dyDescent="0.3">
      <c r="A251" s="73">
        <v>43488</v>
      </c>
      <c r="B251" s="130">
        <v>2638.6999510000001</v>
      </c>
      <c r="C251" s="125">
        <f t="shared" si="12"/>
        <v>2.4972728196984928E-2</v>
      </c>
      <c r="D251" s="128">
        <f t="shared" si="13"/>
        <v>24972.728196984928</v>
      </c>
      <c r="E251" s="128">
        <f t="shared" ca="1" si="14"/>
        <v>-86170.92733454323</v>
      </c>
      <c r="F251" s="128">
        <f t="shared" ca="1" si="15"/>
        <v>88884.233356712546</v>
      </c>
    </row>
    <row r="252" spans="1:6" x14ac:dyDescent="0.3">
      <c r="A252" s="73">
        <v>43487</v>
      </c>
      <c r="B252" s="130">
        <v>2632.8999020000001</v>
      </c>
      <c r="C252" s="125">
        <f t="shared" si="12"/>
        <v>3.2635325441714214E-2</v>
      </c>
      <c r="D252" s="128">
        <f t="shared" si="13"/>
        <v>32635.325441714213</v>
      </c>
      <c r="E252" s="128">
        <f t="shared" ca="1" si="14"/>
        <v>-86170.92733454323</v>
      </c>
      <c r="F252" s="128">
        <f t="shared" ca="1" si="15"/>
        <v>88884.233356712546</v>
      </c>
    </row>
    <row r="253" spans="1:6" x14ac:dyDescent="0.3">
      <c r="A253" s="73">
        <v>43483</v>
      </c>
      <c r="B253" s="130">
        <v>2670.709961</v>
      </c>
      <c r="C253" s="125">
        <f t="shared" si="12"/>
        <v>5.4807785031896206E-2</v>
      </c>
      <c r="D253" s="128">
        <f t="shared" si="13"/>
        <v>54807.785031896208</v>
      </c>
      <c r="E253" s="128">
        <f t="shared" ca="1" si="14"/>
        <v>-86170.92733454323</v>
      </c>
      <c r="F253" s="128">
        <f t="shared" ca="1" si="15"/>
        <v>88884.233356712546</v>
      </c>
    </row>
    <row r="254" spans="1:6" x14ac:dyDescent="0.3">
      <c r="A254" s="73">
        <v>43482</v>
      </c>
      <c r="B254" s="130">
        <v>2635.959961</v>
      </c>
      <c r="C254" s="125">
        <f t="shared" si="12"/>
        <v>7.6829463832424061E-2</v>
      </c>
      <c r="D254" s="128">
        <f t="shared" si="13"/>
        <v>76829.463832424066</v>
      </c>
      <c r="E254" s="128">
        <f t="shared" ca="1" si="14"/>
        <v>-86170.92733454323</v>
      </c>
      <c r="F254" s="128">
        <f t="shared" ca="1" si="15"/>
        <v>88884.233356712546</v>
      </c>
    </row>
    <row r="255" spans="1:6" x14ac:dyDescent="0.3">
      <c r="A255" s="73">
        <v>43481</v>
      </c>
      <c r="B255" s="130">
        <v>2616.1000979999999</v>
      </c>
      <c r="C255" s="125">
        <f t="shared" si="12"/>
        <v>4.2258486063713852E-2</v>
      </c>
      <c r="D255" s="128">
        <f t="shared" si="13"/>
        <v>42258.486063713848</v>
      </c>
      <c r="E255" s="128">
        <f t="shared" ca="1" si="14"/>
        <v>-86170.92733454323</v>
      </c>
      <c r="F255" s="128">
        <f t="shared" ca="1" si="15"/>
        <v>88884.233356712546</v>
      </c>
    </row>
    <row r="256" spans="1:6" x14ac:dyDescent="0.3">
      <c r="A256" s="73">
        <v>43480</v>
      </c>
      <c r="B256" s="130">
        <v>2610.3000489999999</v>
      </c>
      <c r="C256" s="125">
        <f t="shared" si="12"/>
        <v>5.0109850387047183E-2</v>
      </c>
      <c r="D256" s="128">
        <f t="shared" si="13"/>
        <v>50109.850387047183</v>
      </c>
      <c r="E256" s="128">
        <f t="shared" ca="1" si="14"/>
        <v>-86170.92733454323</v>
      </c>
      <c r="F256" s="128">
        <f t="shared" ca="1" si="15"/>
        <v>88884.233356712546</v>
      </c>
    </row>
    <row r="257" spans="1:6" x14ac:dyDescent="0.3">
      <c r="A257" s="73">
        <v>43479</v>
      </c>
      <c r="B257" s="130">
        <v>2582.610107</v>
      </c>
      <c r="C257" s="125">
        <f t="shared" si="12"/>
        <v>3.7680366301005463E-2</v>
      </c>
      <c r="D257" s="128">
        <f t="shared" si="13"/>
        <v>37680.366301005466</v>
      </c>
      <c r="E257" s="128">
        <f t="shared" ca="1" si="14"/>
        <v>-86170.92733454323</v>
      </c>
      <c r="F257" s="128">
        <f t="shared" ca="1" si="15"/>
        <v>88884.233356712546</v>
      </c>
    </row>
    <row r="258" spans="1:6" x14ac:dyDescent="0.3">
      <c r="A258" s="73">
        <v>43476</v>
      </c>
      <c r="B258" s="130">
        <v>2596.26001</v>
      </c>
      <c r="C258" s="125">
        <f t="shared" si="12"/>
        <v>5.2097119403800685E-2</v>
      </c>
      <c r="D258" s="128">
        <f t="shared" si="13"/>
        <v>52097.119403800687</v>
      </c>
      <c r="E258" s="128">
        <f t="shared" ca="1" si="14"/>
        <v>-86170.92733454323</v>
      </c>
      <c r="F258" s="128">
        <f t="shared" ca="1" si="15"/>
        <v>88884.233356712546</v>
      </c>
    </row>
    <row r="259" spans="1:6" x14ac:dyDescent="0.3">
      <c r="A259" s="73">
        <v>43475</v>
      </c>
      <c r="B259" s="130">
        <v>2596.639893</v>
      </c>
      <c r="C259" s="125">
        <f t="shared" si="12"/>
        <v>7.4492376660125315E-2</v>
      </c>
      <c r="D259" s="128">
        <f t="shared" si="13"/>
        <v>74492.376660125316</v>
      </c>
      <c r="E259" s="128">
        <f t="shared" ca="1" si="14"/>
        <v>-86170.92733454323</v>
      </c>
      <c r="F259" s="128">
        <f t="shared" ca="1" si="15"/>
        <v>88884.233356712546</v>
      </c>
    </row>
    <row r="260" spans="1:6" x14ac:dyDescent="0.3">
      <c r="A260" s="73">
        <v>43474</v>
      </c>
      <c r="B260" s="130">
        <v>2584.959961</v>
      </c>
      <c r="C260" s="125">
        <f t="shared" si="12"/>
        <v>4.7636820126152779E-2</v>
      </c>
      <c r="D260" s="128">
        <f t="shared" si="13"/>
        <v>47636.820126152779</v>
      </c>
      <c r="E260" s="128">
        <f t="shared" ca="1" si="14"/>
        <v>-86170.92733454323</v>
      </c>
      <c r="F260" s="128">
        <f t="shared" ca="1" si="15"/>
        <v>88884.233356712546</v>
      </c>
    </row>
    <row r="261" spans="1:6" x14ac:dyDescent="0.3">
      <c r="A261" s="73">
        <v>43473</v>
      </c>
      <c r="B261" s="130">
        <v>2574.4099120000001</v>
      </c>
      <c r="C261" s="125">
        <f t="shared" si="12"/>
        <v>2.6905077085114248E-2</v>
      </c>
      <c r="D261" s="128">
        <f t="shared" si="13"/>
        <v>26905.077085114248</v>
      </c>
      <c r="E261" s="128">
        <f t="shared" ca="1" si="14"/>
        <v>-86170.92733454323</v>
      </c>
      <c r="F261" s="128">
        <f t="shared" ca="1" si="15"/>
        <v>88884.233356712546</v>
      </c>
    </row>
    <row r="262" spans="1:6" x14ac:dyDescent="0.3">
      <c r="A262" s="73">
        <v>43472</v>
      </c>
      <c r="B262" s="130">
        <v>2549.6899410000001</v>
      </c>
      <c r="C262" s="125">
        <f t="shared" si="12"/>
        <v>1.3864129206351272E-3</v>
      </c>
      <c r="D262" s="128">
        <f t="shared" si="13"/>
        <v>1386.4129206351272</v>
      </c>
      <c r="E262" s="128">
        <f t="shared" ca="1" si="14"/>
        <v>-86170.92733454323</v>
      </c>
      <c r="F262" s="128">
        <f t="shared" ca="1" si="15"/>
        <v>88884.233356712546</v>
      </c>
    </row>
    <row r="263" spans="1:6" x14ac:dyDescent="0.3">
      <c r="A263" s="73">
        <v>43469</v>
      </c>
      <c r="B263" s="130">
        <v>2531.9399410000001</v>
      </c>
      <c r="C263" s="125">
        <f t="shared" si="12"/>
        <v>-5.4989513988695782E-3</v>
      </c>
      <c r="D263" s="128">
        <f t="shared" si="13"/>
        <v>-5498.951398869578</v>
      </c>
      <c r="E263" s="128">
        <f t="shared" ca="1" si="14"/>
        <v>-86170.92733454323</v>
      </c>
      <c r="F263" s="128">
        <f t="shared" ca="1" si="15"/>
        <v>88884.233356712546</v>
      </c>
    </row>
    <row r="264" spans="1:6" x14ac:dyDescent="0.3">
      <c r="A264" s="73">
        <v>43468</v>
      </c>
      <c r="B264" s="130">
        <v>2447.889893</v>
      </c>
      <c r="C264" s="125">
        <f t="shared" ref="C264:C327" si="16">B264/B274-1</f>
        <v>-5.8485763520760958E-2</v>
      </c>
      <c r="D264" s="128">
        <f t="shared" ref="D264:D327" si="17">C264*$B$5</f>
        <v>-58485.763520760956</v>
      </c>
      <c r="E264" s="128">
        <f t="shared" ref="E264:E327" ca="1" si="18">_xlfn.PERCENTILE.INC(OFFSET(D264,0,0,Window),1-VaRLevel)</f>
        <v>-86170.92733454323</v>
      </c>
      <c r="F264" s="128">
        <f t="shared" ref="F264:F327" ca="1" si="19">ABS(AVERAGEIF(OFFSET(D264,0,0,Window),"&lt;=" &amp;E264))</f>
        <v>88884.233356712546</v>
      </c>
    </row>
    <row r="265" spans="1:6" x14ac:dyDescent="0.3">
      <c r="A265" s="73">
        <v>43467</v>
      </c>
      <c r="B265" s="130">
        <v>2510.030029</v>
      </c>
      <c r="C265" s="125">
        <f t="shared" si="16"/>
        <v>-5.3011842089739525E-2</v>
      </c>
      <c r="D265" s="128">
        <f t="shared" si="17"/>
        <v>-53011.842089739526</v>
      </c>
      <c r="E265" s="128">
        <f t="shared" ca="1" si="18"/>
        <v>-86170.92733454323</v>
      </c>
      <c r="F265" s="128">
        <f t="shared" ca="1" si="19"/>
        <v>88884.233356712546</v>
      </c>
    </row>
    <row r="266" spans="1:6" x14ac:dyDescent="0.3">
      <c r="A266" s="73">
        <v>43462</v>
      </c>
      <c r="B266" s="130">
        <v>2485.73999</v>
      </c>
      <c r="C266" s="125">
        <f t="shared" si="16"/>
        <v>-6.236352633437825E-2</v>
      </c>
      <c r="D266" s="128">
        <f t="shared" si="17"/>
        <v>-62363.52633437825</v>
      </c>
      <c r="E266" s="128">
        <f t="shared" ca="1" si="18"/>
        <v>-86170.92733454323</v>
      </c>
      <c r="F266" s="128">
        <f t="shared" ca="1" si="19"/>
        <v>88884.233356712546</v>
      </c>
    </row>
    <row r="267" spans="1:6" x14ac:dyDescent="0.3">
      <c r="A267" s="73">
        <v>43461</v>
      </c>
      <c r="B267" s="130">
        <v>2488.830078</v>
      </c>
      <c r="C267" s="125">
        <f t="shared" si="16"/>
        <v>-5.6110084790087722E-2</v>
      </c>
      <c r="D267" s="128">
        <f t="shared" si="17"/>
        <v>-56110.08479008772</v>
      </c>
      <c r="E267" s="128">
        <f t="shared" ca="1" si="18"/>
        <v>-86170.92733454323</v>
      </c>
      <c r="F267" s="128">
        <f t="shared" ca="1" si="19"/>
        <v>88884.233356712546</v>
      </c>
    </row>
    <row r="268" spans="1:6" x14ac:dyDescent="0.3">
      <c r="A268" s="73">
        <v>43460</v>
      </c>
      <c r="B268" s="130">
        <v>2467.6999510000001</v>
      </c>
      <c r="C268" s="125">
        <f t="shared" si="16"/>
        <v>-6.4457191009378745E-2</v>
      </c>
      <c r="D268" s="128">
        <f t="shared" si="17"/>
        <v>-64457.191009378745</v>
      </c>
      <c r="E268" s="128">
        <f t="shared" ca="1" si="18"/>
        <v>-86170.92733454323</v>
      </c>
      <c r="F268" s="128">
        <f t="shared" ca="1" si="19"/>
        <v>88884.233356712546</v>
      </c>
    </row>
    <row r="269" spans="1:6" x14ac:dyDescent="0.3">
      <c r="A269" s="73">
        <v>43455</v>
      </c>
      <c r="B269" s="130">
        <v>2416.6201169999999</v>
      </c>
      <c r="C269" s="125">
        <f t="shared" si="16"/>
        <v>-8.2207891362125141E-2</v>
      </c>
      <c r="D269" s="128">
        <f t="shared" si="17"/>
        <v>-82207.891362125141</v>
      </c>
      <c r="E269" s="128">
        <f t="shared" ca="1" si="18"/>
        <v>-86170.92733454323</v>
      </c>
      <c r="F269" s="128">
        <f t="shared" ca="1" si="19"/>
        <v>88884.233356712546</v>
      </c>
    </row>
    <row r="270" spans="1:6" x14ac:dyDescent="0.3">
      <c r="A270" s="73">
        <v>43454</v>
      </c>
      <c r="B270" s="130">
        <v>2467.419922</v>
      </c>
      <c r="C270" s="125">
        <f t="shared" si="16"/>
        <v>-8.476790487717778E-2</v>
      </c>
      <c r="D270" s="128">
        <f t="shared" si="17"/>
        <v>-84767.904877177774</v>
      </c>
      <c r="E270" s="128">
        <f t="shared" ca="1" si="18"/>
        <v>-86170.92733454323</v>
      </c>
      <c r="F270" s="128">
        <f t="shared" ca="1" si="19"/>
        <v>88884.233356712546</v>
      </c>
    </row>
    <row r="271" spans="1:6" x14ac:dyDescent="0.3">
      <c r="A271" s="73">
        <v>43453</v>
      </c>
      <c r="B271" s="130">
        <v>2506.959961</v>
      </c>
      <c r="C271" s="125">
        <f t="shared" si="16"/>
        <v>-7.1516963986170357E-2</v>
      </c>
      <c r="D271" s="128">
        <f t="shared" si="17"/>
        <v>-71516.963986170362</v>
      </c>
      <c r="E271" s="128">
        <f t="shared" ca="1" si="18"/>
        <v>-82665.89609880971</v>
      </c>
      <c r="F271" s="128">
        <f t="shared" ca="1" si="19"/>
        <v>88884.233356712546</v>
      </c>
    </row>
    <row r="272" spans="1:6" x14ac:dyDescent="0.3">
      <c r="A272" s="73">
        <v>43452</v>
      </c>
      <c r="B272" s="130">
        <v>2546.1599120000001</v>
      </c>
      <c r="C272" s="125">
        <f t="shared" si="16"/>
        <v>-8.7518929303384563E-2</v>
      </c>
      <c r="D272" s="128">
        <f t="shared" si="17"/>
        <v>-87518.929303384561</v>
      </c>
      <c r="E272" s="128">
        <f t="shared" ca="1" si="18"/>
        <v>-82665.89609880971</v>
      </c>
      <c r="F272" s="128">
        <f t="shared" ca="1" si="19"/>
        <v>88884.233356712546</v>
      </c>
    </row>
    <row r="273" spans="1:6" x14ac:dyDescent="0.3">
      <c r="A273" s="73">
        <v>43451</v>
      </c>
      <c r="B273" s="130">
        <v>2545.9399410000001</v>
      </c>
      <c r="C273" s="125">
        <f t="shared" si="16"/>
        <v>-7.7614779906293063E-2</v>
      </c>
      <c r="D273" s="128">
        <f t="shared" si="17"/>
        <v>-77614.779906293057</v>
      </c>
      <c r="E273" s="128">
        <f t="shared" ca="1" si="18"/>
        <v>-74455.055800827235</v>
      </c>
      <c r="F273" s="128">
        <f t="shared" ca="1" si="19"/>
        <v>85582.850224348716</v>
      </c>
    </row>
    <row r="274" spans="1:6" x14ac:dyDescent="0.3">
      <c r="A274" s="73">
        <v>43448</v>
      </c>
      <c r="B274" s="130">
        <v>2599.9499510000001</v>
      </c>
      <c r="C274" s="125">
        <f t="shared" si="16"/>
        <v>-5.0350681398501185E-2</v>
      </c>
      <c r="D274" s="128">
        <f t="shared" si="17"/>
        <v>-50350.681398501183</v>
      </c>
      <c r="E274" s="128">
        <f t="shared" ca="1" si="18"/>
        <v>-70214.135888056</v>
      </c>
      <c r="F274" s="128">
        <f t="shared" ca="1" si="19"/>
        <v>83433.378043759716</v>
      </c>
    </row>
    <row r="275" spans="1:6" x14ac:dyDescent="0.3">
      <c r="A275" s="73">
        <v>43447</v>
      </c>
      <c r="B275" s="130">
        <v>2650.540039</v>
      </c>
      <c r="C275" s="125">
        <f t="shared" si="16"/>
        <v>-3.3985836625453292E-2</v>
      </c>
      <c r="D275" s="128">
        <f t="shared" si="17"/>
        <v>-33985.836625453288</v>
      </c>
      <c r="E275" s="128">
        <f t="shared" ca="1" si="18"/>
        <v>-70214.135888056</v>
      </c>
      <c r="F275" s="128">
        <f t="shared" ca="1" si="19"/>
        <v>83433.378043759716</v>
      </c>
    </row>
    <row r="276" spans="1:6" x14ac:dyDescent="0.3">
      <c r="A276" s="73">
        <v>43446</v>
      </c>
      <c r="B276" s="130">
        <v>2651.070068</v>
      </c>
      <c r="C276" s="125">
        <f t="shared" si="16"/>
        <v>-1.1595034954686945E-2</v>
      </c>
      <c r="D276" s="128">
        <f t="shared" si="17"/>
        <v>-11595.034954686944</v>
      </c>
      <c r="E276" s="128">
        <f t="shared" ca="1" si="18"/>
        <v>-70214.135888056</v>
      </c>
      <c r="F276" s="128">
        <f t="shared" ca="1" si="19"/>
        <v>83433.378043759716</v>
      </c>
    </row>
    <row r="277" spans="1:6" x14ac:dyDescent="0.3">
      <c r="A277" s="73">
        <v>43445</v>
      </c>
      <c r="B277" s="130">
        <v>2636.780029</v>
      </c>
      <c r="C277" s="125">
        <f t="shared" si="16"/>
        <v>-1.3716330087377826E-2</v>
      </c>
      <c r="D277" s="128">
        <f t="shared" si="17"/>
        <v>-13716.330087377826</v>
      </c>
      <c r="E277" s="128">
        <f t="shared" ca="1" si="18"/>
        <v>-70214.135888056</v>
      </c>
      <c r="F277" s="128">
        <f t="shared" ca="1" si="19"/>
        <v>83433.378043759716</v>
      </c>
    </row>
    <row r="278" spans="1:6" x14ac:dyDescent="0.3">
      <c r="A278" s="73">
        <v>43444</v>
      </c>
      <c r="B278" s="130">
        <v>2637.719971</v>
      </c>
      <c r="C278" s="125">
        <f t="shared" si="16"/>
        <v>-4.607654282686946E-3</v>
      </c>
      <c r="D278" s="128">
        <f t="shared" si="17"/>
        <v>-4607.6542826869463</v>
      </c>
      <c r="E278" s="128">
        <f t="shared" ca="1" si="18"/>
        <v>-70214.135888056</v>
      </c>
      <c r="F278" s="128">
        <f t="shared" ca="1" si="19"/>
        <v>83433.378043759716</v>
      </c>
    </row>
    <row r="279" spans="1:6" x14ac:dyDescent="0.3">
      <c r="A279" s="73">
        <v>43441</v>
      </c>
      <c r="B279" s="130">
        <v>2633.080078</v>
      </c>
      <c r="C279" s="125">
        <f t="shared" si="16"/>
        <v>-3.3346639552779278E-3</v>
      </c>
      <c r="D279" s="128">
        <f t="shared" si="17"/>
        <v>-3334.6639552779279</v>
      </c>
      <c r="E279" s="128">
        <f t="shared" ca="1" si="18"/>
        <v>-70214.135888056</v>
      </c>
      <c r="F279" s="128">
        <f t="shared" ca="1" si="19"/>
        <v>83433.378043759716</v>
      </c>
    </row>
    <row r="280" spans="1:6" x14ac:dyDescent="0.3">
      <c r="A280" s="73">
        <v>43440</v>
      </c>
      <c r="B280" s="130">
        <v>2695.9499510000001</v>
      </c>
      <c r="C280" s="125">
        <f t="shared" si="16"/>
        <v>1.9399832160045261E-3</v>
      </c>
      <c r="D280" s="128">
        <f t="shared" si="17"/>
        <v>1939.983216004526</v>
      </c>
      <c r="E280" s="128">
        <f t="shared" ca="1" si="18"/>
        <v>-70214.135888056</v>
      </c>
      <c r="F280" s="128">
        <f t="shared" ca="1" si="19"/>
        <v>83433.378043759716</v>
      </c>
    </row>
    <row r="281" spans="1:6" x14ac:dyDescent="0.3">
      <c r="A281" s="73">
        <v>43438</v>
      </c>
      <c r="B281" s="130">
        <v>2700.0600589999999</v>
      </c>
      <c r="C281" s="125">
        <f t="shared" si="16"/>
        <v>-1.3233328851075865E-2</v>
      </c>
      <c r="D281" s="128">
        <f t="shared" si="17"/>
        <v>-13233.328851075865</v>
      </c>
      <c r="E281" s="128">
        <f t="shared" ca="1" si="18"/>
        <v>-70214.135888056</v>
      </c>
      <c r="F281" s="128">
        <f t="shared" ca="1" si="19"/>
        <v>83433.378043759716</v>
      </c>
    </row>
    <row r="282" spans="1:6" x14ac:dyDescent="0.3">
      <c r="A282" s="73">
        <v>43437</v>
      </c>
      <c r="B282" s="130">
        <v>2790.3701169999999</v>
      </c>
      <c r="C282" s="125">
        <f t="shared" si="16"/>
        <v>2.2038739682037178E-2</v>
      </c>
      <c r="D282" s="128">
        <f t="shared" si="17"/>
        <v>22038.73968203718</v>
      </c>
      <c r="E282" s="128">
        <f t="shared" ca="1" si="18"/>
        <v>-70214.135888056</v>
      </c>
      <c r="F282" s="128">
        <f t="shared" ca="1" si="19"/>
        <v>83433.378043759716</v>
      </c>
    </row>
    <row r="283" spans="1:6" x14ac:dyDescent="0.3">
      <c r="A283" s="73">
        <v>43434</v>
      </c>
      <c r="B283" s="130">
        <v>2760.169922</v>
      </c>
      <c r="C283" s="125">
        <f t="shared" si="16"/>
        <v>2.1687250537979486E-2</v>
      </c>
      <c r="D283" s="128">
        <f t="shared" si="17"/>
        <v>21687.250537979486</v>
      </c>
      <c r="E283" s="128">
        <f t="shared" ca="1" si="18"/>
        <v>-70214.135888056</v>
      </c>
      <c r="F283" s="128">
        <f t="shared" ca="1" si="19"/>
        <v>83433.378043759716</v>
      </c>
    </row>
    <row r="284" spans="1:6" x14ac:dyDescent="0.3">
      <c r="A284" s="73">
        <v>43433</v>
      </c>
      <c r="B284" s="130">
        <v>2737.8000489999999</v>
      </c>
      <c r="C284" s="125">
        <f t="shared" si="16"/>
        <v>5.738091305567572E-3</v>
      </c>
      <c r="D284" s="128">
        <f t="shared" si="17"/>
        <v>5738.0913055675719</v>
      </c>
      <c r="E284" s="128">
        <f t="shared" ca="1" si="18"/>
        <v>-70214.135888056</v>
      </c>
      <c r="F284" s="128">
        <f t="shared" ca="1" si="19"/>
        <v>83433.378043759716</v>
      </c>
    </row>
    <row r="285" spans="1:6" x14ac:dyDescent="0.3">
      <c r="A285" s="73">
        <v>43432</v>
      </c>
      <c r="B285" s="130">
        <v>2743.790039</v>
      </c>
      <c r="C285" s="125">
        <f t="shared" si="16"/>
        <v>6.4448460457704471E-3</v>
      </c>
      <c r="D285" s="128">
        <f t="shared" si="17"/>
        <v>6444.8460457704468</v>
      </c>
      <c r="E285" s="128">
        <f t="shared" ca="1" si="18"/>
        <v>-70214.135888056</v>
      </c>
      <c r="F285" s="128">
        <f t="shared" ca="1" si="19"/>
        <v>83433.378043759716</v>
      </c>
    </row>
    <row r="286" spans="1:6" x14ac:dyDescent="0.3">
      <c r="A286" s="73">
        <v>43431</v>
      </c>
      <c r="B286" s="130">
        <v>2682.169922</v>
      </c>
      <c r="C286" s="125">
        <f t="shared" si="16"/>
        <v>-3.554107595606959E-2</v>
      </c>
      <c r="D286" s="128">
        <f t="shared" si="17"/>
        <v>-35541.075956069588</v>
      </c>
      <c r="E286" s="128">
        <f t="shared" ca="1" si="18"/>
        <v>-70214.135888056</v>
      </c>
      <c r="F286" s="128">
        <f t="shared" ca="1" si="19"/>
        <v>83433.378043759716</v>
      </c>
    </row>
    <row r="287" spans="1:6" x14ac:dyDescent="0.3">
      <c r="A287" s="73">
        <v>43430</v>
      </c>
      <c r="B287" s="130">
        <v>2673.4499510000001</v>
      </c>
      <c r="C287" s="125">
        <f t="shared" si="16"/>
        <v>-4.7519843842859011E-2</v>
      </c>
      <c r="D287" s="128">
        <f t="shared" si="17"/>
        <v>-47519.843842859009</v>
      </c>
      <c r="E287" s="128">
        <f t="shared" ca="1" si="18"/>
        <v>-70214.135888056</v>
      </c>
      <c r="F287" s="128">
        <f t="shared" ca="1" si="19"/>
        <v>83433.378043759716</v>
      </c>
    </row>
    <row r="288" spans="1:6" x14ac:dyDescent="0.3">
      <c r="A288" s="73">
        <v>43425</v>
      </c>
      <c r="B288" s="130">
        <v>2649.929932</v>
      </c>
      <c r="C288" s="125">
        <f t="shared" si="16"/>
        <v>-5.826807985908633E-2</v>
      </c>
      <c r="D288" s="128">
        <f t="shared" si="17"/>
        <v>-58268.079859086327</v>
      </c>
      <c r="E288" s="128">
        <f t="shared" ca="1" si="18"/>
        <v>-70214.135888056</v>
      </c>
      <c r="F288" s="128">
        <f t="shared" ca="1" si="19"/>
        <v>83433.378043759716</v>
      </c>
    </row>
    <row r="289" spans="1:6" x14ac:dyDescent="0.3">
      <c r="A289" s="73">
        <v>43424</v>
      </c>
      <c r="B289" s="130">
        <v>2641.889893</v>
      </c>
      <c r="C289" s="125">
        <f t="shared" si="16"/>
        <v>-4.1212890823434156E-2</v>
      </c>
      <c r="D289" s="128">
        <f t="shared" si="17"/>
        <v>-41212.890823434158</v>
      </c>
      <c r="E289" s="128">
        <f t="shared" ca="1" si="18"/>
        <v>-70214.135888056</v>
      </c>
      <c r="F289" s="128">
        <f t="shared" ca="1" si="19"/>
        <v>83433.378043759716</v>
      </c>
    </row>
    <row r="290" spans="1:6" x14ac:dyDescent="0.3">
      <c r="A290" s="73">
        <v>43423</v>
      </c>
      <c r="B290" s="130">
        <v>2690.7299800000001</v>
      </c>
      <c r="C290" s="125">
        <f t="shared" si="16"/>
        <v>-1.7375709096060343E-2</v>
      </c>
      <c r="D290" s="128">
        <f t="shared" si="17"/>
        <v>-17375.709096060342</v>
      </c>
      <c r="E290" s="128">
        <f t="shared" ca="1" si="18"/>
        <v>-70214.135888056</v>
      </c>
      <c r="F290" s="128">
        <f t="shared" ca="1" si="19"/>
        <v>83433.378043759716</v>
      </c>
    </row>
    <row r="291" spans="1:6" x14ac:dyDescent="0.3">
      <c r="A291" s="73">
        <v>43420</v>
      </c>
      <c r="B291" s="130">
        <v>2736.2700199999999</v>
      </c>
      <c r="C291" s="125">
        <f t="shared" si="16"/>
        <v>4.8511456647237772E-3</v>
      </c>
      <c r="D291" s="128">
        <f t="shared" si="17"/>
        <v>4851.1456647237774</v>
      </c>
      <c r="E291" s="128">
        <f t="shared" ca="1" si="18"/>
        <v>-70214.135888056</v>
      </c>
      <c r="F291" s="128">
        <f t="shared" ca="1" si="19"/>
        <v>83433.378043759716</v>
      </c>
    </row>
    <row r="292" spans="1:6" x14ac:dyDescent="0.3">
      <c r="A292" s="73">
        <v>43419</v>
      </c>
      <c r="B292" s="130">
        <v>2730.1999510000001</v>
      </c>
      <c r="C292" s="125">
        <f t="shared" si="16"/>
        <v>-3.7112381049949628E-3</v>
      </c>
      <c r="D292" s="128">
        <f t="shared" si="17"/>
        <v>-3711.2381049949627</v>
      </c>
      <c r="E292" s="128">
        <f t="shared" ca="1" si="18"/>
        <v>-70214.135888056</v>
      </c>
      <c r="F292" s="128">
        <f t="shared" ca="1" si="19"/>
        <v>83433.378043759716</v>
      </c>
    </row>
    <row r="293" spans="1:6" x14ac:dyDescent="0.3">
      <c r="A293" s="73">
        <v>43418</v>
      </c>
      <c r="B293" s="130">
        <v>2701.580078</v>
      </c>
      <c r="C293" s="125">
        <f t="shared" si="16"/>
        <v>-3.7466394409001458E-3</v>
      </c>
      <c r="D293" s="128">
        <f t="shared" si="17"/>
        <v>-3746.6394409001459</v>
      </c>
      <c r="E293" s="128">
        <f t="shared" ca="1" si="18"/>
        <v>-70214.135888056</v>
      </c>
      <c r="F293" s="128">
        <f t="shared" ca="1" si="19"/>
        <v>83433.378043759716</v>
      </c>
    </row>
    <row r="294" spans="1:6" x14ac:dyDescent="0.3">
      <c r="A294" s="73">
        <v>43417</v>
      </c>
      <c r="B294" s="130">
        <v>2722.179932</v>
      </c>
      <c r="C294" s="125">
        <f t="shared" si="16"/>
        <v>1.4743013656349335E-2</v>
      </c>
      <c r="D294" s="128">
        <f t="shared" si="17"/>
        <v>14743.013656349336</v>
      </c>
      <c r="E294" s="128">
        <f t="shared" ca="1" si="18"/>
        <v>-70214.135888056</v>
      </c>
      <c r="F294" s="128">
        <f t="shared" ca="1" si="19"/>
        <v>83433.378043759716</v>
      </c>
    </row>
    <row r="295" spans="1:6" x14ac:dyDescent="0.3">
      <c r="A295" s="73">
        <v>43416</v>
      </c>
      <c r="B295" s="130">
        <v>2726.219971</v>
      </c>
      <c r="C295" s="125">
        <f t="shared" si="16"/>
        <v>3.2170362896355886E-2</v>
      </c>
      <c r="D295" s="128">
        <f t="shared" si="17"/>
        <v>32170.362896355888</v>
      </c>
      <c r="E295" s="128">
        <f t="shared" ca="1" si="18"/>
        <v>-70214.135888056</v>
      </c>
      <c r="F295" s="128">
        <f t="shared" ca="1" si="19"/>
        <v>83433.378043759716</v>
      </c>
    </row>
    <row r="296" spans="1:6" x14ac:dyDescent="0.3">
      <c r="A296" s="73">
        <v>43413</v>
      </c>
      <c r="B296" s="130">
        <v>2781.01001</v>
      </c>
      <c r="C296" s="125">
        <f t="shared" si="16"/>
        <v>4.6007647267809038E-2</v>
      </c>
      <c r="D296" s="128">
        <f t="shared" si="17"/>
        <v>46007.647267809036</v>
      </c>
      <c r="E296" s="128">
        <f t="shared" ca="1" si="18"/>
        <v>-70214.135888056</v>
      </c>
      <c r="F296" s="128">
        <f t="shared" ca="1" si="19"/>
        <v>83433.378043759716</v>
      </c>
    </row>
    <row r="297" spans="1:6" x14ac:dyDescent="0.3">
      <c r="A297" s="73">
        <v>43412</v>
      </c>
      <c r="B297" s="130">
        <v>2806.830078</v>
      </c>
      <c r="C297" s="125">
        <f t="shared" si="16"/>
        <v>3.7426496987695179E-2</v>
      </c>
      <c r="D297" s="128">
        <f t="shared" si="17"/>
        <v>37426.49698769518</v>
      </c>
      <c r="E297" s="128">
        <f t="shared" ca="1" si="18"/>
        <v>-70214.135888056</v>
      </c>
      <c r="F297" s="128">
        <f t="shared" ca="1" si="19"/>
        <v>83433.378043759716</v>
      </c>
    </row>
    <row r="298" spans="1:6" x14ac:dyDescent="0.3">
      <c r="A298" s="73">
        <v>43411</v>
      </c>
      <c r="B298" s="130">
        <v>2813.889893</v>
      </c>
      <c r="C298" s="125">
        <f t="shared" si="16"/>
        <v>5.9406569473346771E-2</v>
      </c>
      <c r="D298" s="128">
        <f t="shared" si="17"/>
        <v>59406.569473346768</v>
      </c>
      <c r="E298" s="128">
        <f t="shared" ca="1" si="18"/>
        <v>-70214.135888056</v>
      </c>
      <c r="F298" s="128">
        <f t="shared" ca="1" si="19"/>
        <v>83433.378043759716</v>
      </c>
    </row>
    <row r="299" spans="1:6" x14ac:dyDescent="0.3">
      <c r="A299" s="73">
        <v>43410</v>
      </c>
      <c r="B299" s="130">
        <v>2755.4499510000001</v>
      </c>
      <c r="C299" s="125">
        <f t="shared" si="16"/>
        <v>5.3855088746792568E-3</v>
      </c>
      <c r="D299" s="128">
        <f t="shared" si="17"/>
        <v>5385.5088746792571</v>
      </c>
      <c r="E299" s="128">
        <f t="shared" ca="1" si="18"/>
        <v>-70214.135888056</v>
      </c>
      <c r="F299" s="128">
        <f t="shared" ca="1" si="19"/>
        <v>83433.378043759716</v>
      </c>
    </row>
    <row r="300" spans="1:6" x14ac:dyDescent="0.3">
      <c r="A300" s="73">
        <v>43409</v>
      </c>
      <c r="B300" s="130">
        <v>2738.3100589999999</v>
      </c>
      <c r="C300" s="125">
        <f t="shared" si="16"/>
        <v>-6.3753954257520506E-3</v>
      </c>
      <c r="D300" s="128">
        <f t="shared" si="17"/>
        <v>-6375.3954257520509</v>
      </c>
      <c r="E300" s="128">
        <f t="shared" ca="1" si="18"/>
        <v>-70214.135888056</v>
      </c>
      <c r="F300" s="128">
        <f t="shared" ca="1" si="19"/>
        <v>83433.378043759716</v>
      </c>
    </row>
    <row r="301" spans="1:6" x14ac:dyDescent="0.3">
      <c r="A301" s="73">
        <v>43406</v>
      </c>
      <c r="B301" s="130">
        <v>2723.0600589999999</v>
      </c>
      <c r="C301" s="125">
        <f t="shared" si="16"/>
        <v>-1.6157342538582253E-2</v>
      </c>
      <c r="D301" s="128">
        <f t="shared" si="17"/>
        <v>-16157.342538582254</v>
      </c>
      <c r="E301" s="128">
        <f t="shared" ca="1" si="18"/>
        <v>-70214.135888056</v>
      </c>
      <c r="F301" s="128">
        <f t="shared" ca="1" si="19"/>
        <v>83433.378043759716</v>
      </c>
    </row>
    <row r="302" spans="1:6" x14ac:dyDescent="0.3">
      <c r="A302" s="73">
        <v>43405</v>
      </c>
      <c r="B302" s="130">
        <v>2740.3701169999999</v>
      </c>
      <c r="C302" s="125">
        <f t="shared" si="16"/>
        <v>-1.0260805012473617E-2</v>
      </c>
      <c r="D302" s="128">
        <f t="shared" si="17"/>
        <v>-10260.805012473616</v>
      </c>
      <c r="E302" s="128">
        <f t="shared" ca="1" si="18"/>
        <v>-70214.135888056</v>
      </c>
      <c r="F302" s="128">
        <f t="shared" ca="1" si="19"/>
        <v>83433.378043759716</v>
      </c>
    </row>
    <row r="303" spans="1:6" x14ac:dyDescent="0.3">
      <c r="A303" s="73">
        <v>43404</v>
      </c>
      <c r="B303" s="130">
        <v>2711.73999</v>
      </c>
      <c r="C303" s="125">
        <f t="shared" si="16"/>
        <v>-3.469657745528687E-2</v>
      </c>
      <c r="D303" s="128">
        <f t="shared" si="17"/>
        <v>-34696.577455286868</v>
      </c>
      <c r="E303" s="128">
        <f t="shared" ca="1" si="18"/>
        <v>-70214.135888056</v>
      </c>
      <c r="F303" s="128">
        <f t="shared" ca="1" si="19"/>
        <v>83433.378043759716</v>
      </c>
    </row>
    <row r="304" spans="1:6" x14ac:dyDescent="0.3">
      <c r="A304" s="73">
        <v>43403</v>
      </c>
      <c r="B304" s="130">
        <v>2682.6298830000001</v>
      </c>
      <c r="C304" s="125">
        <f t="shared" si="16"/>
        <v>-4.5300237207258065E-2</v>
      </c>
      <c r="D304" s="128">
        <f t="shared" si="17"/>
        <v>-45300.237207258062</v>
      </c>
      <c r="E304" s="128">
        <f t="shared" ca="1" si="18"/>
        <v>-70214.135888056</v>
      </c>
      <c r="F304" s="128">
        <f t="shared" ca="1" si="19"/>
        <v>83433.378043759716</v>
      </c>
    </row>
    <row r="305" spans="1:6" x14ac:dyDescent="0.3">
      <c r="A305" s="73">
        <v>43402</v>
      </c>
      <c r="B305" s="130">
        <v>2641.25</v>
      </c>
      <c r="C305" s="125">
        <f t="shared" si="16"/>
        <v>-3.9821301315974389E-2</v>
      </c>
      <c r="D305" s="128">
        <f t="shared" si="17"/>
        <v>-39821.301315974386</v>
      </c>
      <c r="E305" s="128">
        <f t="shared" ca="1" si="18"/>
        <v>-70214.135888056</v>
      </c>
      <c r="F305" s="128">
        <f t="shared" ca="1" si="19"/>
        <v>83433.378043759716</v>
      </c>
    </row>
    <row r="306" spans="1:6" x14ac:dyDescent="0.3">
      <c r="A306" s="73">
        <v>43399</v>
      </c>
      <c r="B306" s="130">
        <v>2658.6899410000001</v>
      </c>
      <c r="C306" s="125">
        <f t="shared" si="16"/>
        <v>-3.9188598506418537E-2</v>
      </c>
      <c r="D306" s="128">
        <f t="shared" si="17"/>
        <v>-39188.598506418537</v>
      </c>
      <c r="E306" s="128">
        <f t="shared" ca="1" si="18"/>
        <v>-70214.135888056</v>
      </c>
      <c r="F306" s="128">
        <f t="shared" ca="1" si="19"/>
        <v>83433.378043759716</v>
      </c>
    </row>
    <row r="307" spans="1:6" x14ac:dyDescent="0.3">
      <c r="A307" s="73">
        <v>43398</v>
      </c>
      <c r="B307" s="130">
        <v>2705.570068</v>
      </c>
      <c r="C307" s="125">
        <f t="shared" si="16"/>
        <v>-8.3566554471246057E-3</v>
      </c>
      <c r="D307" s="128">
        <f t="shared" si="17"/>
        <v>-8356.6554471246054</v>
      </c>
      <c r="E307" s="128">
        <f t="shared" ca="1" si="18"/>
        <v>-70214.135888056</v>
      </c>
      <c r="F307" s="128">
        <f t="shared" ca="1" si="19"/>
        <v>83433.378043759716</v>
      </c>
    </row>
    <row r="308" spans="1:6" x14ac:dyDescent="0.3">
      <c r="A308" s="73">
        <v>43397</v>
      </c>
      <c r="B308" s="130">
        <v>2656.1000979999999</v>
      </c>
      <c r="C308" s="125">
        <f t="shared" si="16"/>
        <v>-4.651641149131136E-2</v>
      </c>
      <c r="D308" s="128">
        <f t="shared" si="17"/>
        <v>-46516.411491311359</v>
      </c>
      <c r="E308" s="128">
        <f t="shared" ca="1" si="18"/>
        <v>-70214.135888056</v>
      </c>
      <c r="F308" s="128">
        <f t="shared" ca="1" si="19"/>
        <v>83433.378043759716</v>
      </c>
    </row>
    <row r="309" spans="1:6" x14ac:dyDescent="0.3">
      <c r="A309" s="73">
        <v>43396</v>
      </c>
      <c r="B309" s="130">
        <v>2740.6899410000001</v>
      </c>
      <c r="C309" s="125">
        <f t="shared" si="16"/>
        <v>-4.8483909098723021E-2</v>
      </c>
      <c r="D309" s="128">
        <f t="shared" si="17"/>
        <v>-48483.909098723023</v>
      </c>
      <c r="E309" s="128">
        <f t="shared" ca="1" si="18"/>
        <v>-70214.135888056</v>
      </c>
      <c r="F309" s="128">
        <f t="shared" ca="1" si="19"/>
        <v>83433.378043759716</v>
      </c>
    </row>
    <row r="310" spans="1:6" x14ac:dyDescent="0.3">
      <c r="A310" s="73">
        <v>43395</v>
      </c>
      <c r="B310" s="130">
        <v>2755.8798830000001</v>
      </c>
      <c r="C310" s="125">
        <f t="shared" si="16"/>
        <v>-4.4566882202219493E-2</v>
      </c>
      <c r="D310" s="128">
        <f t="shared" si="17"/>
        <v>-44566.882202219495</v>
      </c>
      <c r="E310" s="128">
        <f t="shared" ca="1" si="18"/>
        <v>-70214.135888056</v>
      </c>
      <c r="F310" s="128">
        <f t="shared" ca="1" si="19"/>
        <v>83433.378043759716</v>
      </c>
    </row>
    <row r="311" spans="1:6" x14ac:dyDescent="0.3">
      <c r="A311" s="73">
        <v>43392</v>
      </c>
      <c r="B311" s="130">
        <v>2767.780029</v>
      </c>
      <c r="C311" s="125">
        <f t="shared" si="16"/>
        <v>-4.0820370403149009E-2</v>
      </c>
      <c r="D311" s="128">
        <f t="shared" si="17"/>
        <v>-40820.370403149012</v>
      </c>
      <c r="E311" s="128">
        <f t="shared" ca="1" si="18"/>
        <v>-70214.135888056</v>
      </c>
      <c r="F311" s="128">
        <f t="shared" ca="1" si="19"/>
        <v>83433.378043759716</v>
      </c>
    </row>
    <row r="312" spans="1:6" x14ac:dyDescent="0.3">
      <c r="A312" s="73">
        <v>43391</v>
      </c>
      <c r="B312" s="130">
        <v>2768.780029</v>
      </c>
      <c r="C312" s="125">
        <f t="shared" si="16"/>
        <v>-4.5778058767976249E-2</v>
      </c>
      <c r="D312" s="128">
        <f t="shared" si="17"/>
        <v>-45778.058767976247</v>
      </c>
      <c r="E312" s="128">
        <f t="shared" ca="1" si="18"/>
        <v>-70214.135888056</v>
      </c>
      <c r="F312" s="128">
        <f t="shared" ca="1" si="19"/>
        <v>83433.378043759716</v>
      </c>
    </row>
    <row r="313" spans="1:6" x14ac:dyDescent="0.3">
      <c r="A313" s="73">
        <v>43390</v>
      </c>
      <c r="B313" s="130">
        <v>2809.209961</v>
      </c>
      <c r="C313" s="125">
        <f t="shared" si="16"/>
        <v>-3.9753768950529067E-2</v>
      </c>
      <c r="D313" s="128">
        <f t="shared" si="17"/>
        <v>-39753.768950529069</v>
      </c>
      <c r="E313" s="128">
        <f t="shared" ca="1" si="18"/>
        <v>-70214.135888056</v>
      </c>
      <c r="F313" s="128">
        <f t="shared" ca="1" si="19"/>
        <v>83433.378043759716</v>
      </c>
    </row>
    <row r="314" spans="1:6" x14ac:dyDescent="0.3">
      <c r="A314" s="73">
        <v>43389</v>
      </c>
      <c r="B314" s="130">
        <v>2809.919922</v>
      </c>
      <c r="C314" s="125">
        <f t="shared" si="16"/>
        <v>-3.8827682769993599E-2</v>
      </c>
      <c r="D314" s="128">
        <f t="shared" si="17"/>
        <v>-38827.682769993597</v>
      </c>
      <c r="E314" s="128">
        <f t="shared" ca="1" si="18"/>
        <v>-70214.135888056</v>
      </c>
      <c r="F314" s="128">
        <f t="shared" ca="1" si="19"/>
        <v>83433.378043759716</v>
      </c>
    </row>
    <row r="315" spans="1:6" x14ac:dyDescent="0.3">
      <c r="A315" s="73">
        <v>43388</v>
      </c>
      <c r="B315" s="130">
        <v>2750.790039</v>
      </c>
      <c r="C315" s="125">
        <f t="shared" si="16"/>
        <v>-5.9427148342301228E-2</v>
      </c>
      <c r="D315" s="128">
        <f t="shared" si="17"/>
        <v>-59427.148342301225</v>
      </c>
      <c r="E315" s="128">
        <f t="shared" ca="1" si="18"/>
        <v>-70214.135888056</v>
      </c>
      <c r="F315" s="128">
        <f t="shared" ca="1" si="19"/>
        <v>83433.378043759716</v>
      </c>
    </row>
    <row r="316" spans="1:6" x14ac:dyDescent="0.3">
      <c r="A316" s="73">
        <v>43385</v>
      </c>
      <c r="B316" s="130">
        <v>2767.1298830000001</v>
      </c>
      <c r="C316" s="125">
        <f t="shared" si="16"/>
        <v>-5.0395026049561253E-2</v>
      </c>
      <c r="D316" s="128">
        <f t="shared" si="17"/>
        <v>-50395.026049561253</v>
      </c>
      <c r="E316" s="128">
        <f t="shared" ca="1" si="18"/>
        <v>-70214.135888056</v>
      </c>
      <c r="F316" s="128">
        <f t="shared" ca="1" si="19"/>
        <v>83433.378043759716</v>
      </c>
    </row>
    <row r="317" spans="1:6" x14ac:dyDescent="0.3">
      <c r="A317" s="73">
        <v>43384</v>
      </c>
      <c r="B317" s="130">
        <v>2728.3701169999999</v>
      </c>
      <c r="C317" s="125">
        <f t="shared" si="16"/>
        <v>-6.3702773850377481E-2</v>
      </c>
      <c r="D317" s="128">
        <f t="shared" si="17"/>
        <v>-63702.773850377482</v>
      </c>
      <c r="E317" s="128">
        <f t="shared" ca="1" si="18"/>
        <v>-70214.135888056</v>
      </c>
      <c r="F317" s="128">
        <f t="shared" ca="1" si="19"/>
        <v>83433.378043759716</v>
      </c>
    </row>
    <row r="318" spans="1:6" x14ac:dyDescent="0.3">
      <c r="A318" s="73">
        <v>43383</v>
      </c>
      <c r="B318" s="130">
        <v>2785.679932</v>
      </c>
      <c r="C318" s="125">
        <f t="shared" si="16"/>
        <v>-4.1394109436927784E-2</v>
      </c>
      <c r="D318" s="128">
        <f t="shared" si="17"/>
        <v>-41394.109436927785</v>
      </c>
      <c r="E318" s="128">
        <f t="shared" ca="1" si="18"/>
        <v>-70214.135888056</v>
      </c>
      <c r="F318" s="128">
        <f t="shared" ca="1" si="19"/>
        <v>83433.378043759716</v>
      </c>
    </row>
    <row r="319" spans="1:6" x14ac:dyDescent="0.3">
      <c r="A319" s="73">
        <v>43382</v>
      </c>
      <c r="B319" s="130">
        <v>2880.3400879999999</v>
      </c>
      <c r="C319" s="125">
        <f t="shared" si="16"/>
        <v>-1.2080001882067259E-2</v>
      </c>
      <c r="D319" s="128">
        <f t="shared" si="17"/>
        <v>-12080.001882067259</v>
      </c>
      <c r="E319" s="128">
        <f t="shared" ca="1" si="18"/>
        <v>-70214.135888056</v>
      </c>
      <c r="F319" s="128">
        <f t="shared" ca="1" si="19"/>
        <v>83433.378043759716</v>
      </c>
    </row>
    <row r="320" spans="1:6" x14ac:dyDescent="0.3">
      <c r="A320" s="73">
        <v>43381</v>
      </c>
      <c r="B320" s="130">
        <v>2884.429932</v>
      </c>
      <c r="C320" s="125">
        <f t="shared" si="16"/>
        <v>-1.196839852423548E-2</v>
      </c>
      <c r="D320" s="128">
        <f t="shared" si="17"/>
        <v>-11968.398524235479</v>
      </c>
      <c r="E320" s="128">
        <f t="shared" ca="1" si="18"/>
        <v>-70214.135888056</v>
      </c>
      <c r="F320" s="128">
        <f t="shared" ca="1" si="19"/>
        <v>83433.378043759716</v>
      </c>
    </row>
    <row r="321" spans="1:6" x14ac:dyDescent="0.3">
      <c r="A321" s="73">
        <v>43378</v>
      </c>
      <c r="B321" s="130">
        <v>2885.570068</v>
      </c>
      <c r="C321" s="125">
        <f t="shared" si="16"/>
        <v>-1.5052840481733942E-2</v>
      </c>
      <c r="D321" s="128">
        <f t="shared" si="17"/>
        <v>-15052.840481733941</v>
      </c>
      <c r="E321" s="128">
        <f t="shared" ca="1" si="18"/>
        <v>-70214.135888056</v>
      </c>
      <c r="F321" s="128">
        <f t="shared" ca="1" si="19"/>
        <v>83433.378043759716</v>
      </c>
    </row>
    <row r="322" spans="1:6" x14ac:dyDescent="0.3">
      <c r="A322" s="73">
        <v>43377</v>
      </c>
      <c r="B322" s="130">
        <v>2901.610107</v>
      </c>
      <c r="C322" s="125">
        <f t="shared" si="16"/>
        <v>-9.9428108845858176E-3</v>
      </c>
      <c r="D322" s="128">
        <f t="shared" si="17"/>
        <v>-9942.8108845858169</v>
      </c>
      <c r="E322" s="128">
        <f t="shared" ca="1" si="18"/>
        <v>-70214.135888056</v>
      </c>
      <c r="F322" s="128">
        <f t="shared" ca="1" si="19"/>
        <v>83433.378043759716</v>
      </c>
    </row>
    <row r="323" spans="1:6" x14ac:dyDescent="0.3">
      <c r="A323" s="73">
        <v>43376</v>
      </c>
      <c r="B323" s="130">
        <v>2925.51001</v>
      </c>
      <c r="C323" s="125">
        <f t="shared" si="16"/>
        <v>6.0386386615634002E-3</v>
      </c>
      <c r="D323" s="128">
        <f t="shared" si="17"/>
        <v>6038.6386615634001</v>
      </c>
      <c r="E323" s="128">
        <f t="shared" ca="1" si="18"/>
        <v>-70214.135888056</v>
      </c>
      <c r="F323" s="128">
        <f t="shared" ca="1" si="19"/>
        <v>83433.378043759716</v>
      </c>
    </row>
    <row r="324" spans="1:6" x14ac:dyDescent="0.3">
      <c r="A324" s="73">
        <v>43375</v>
      </c>
      <c r="B324" s="130">
        <v>2923.429932</v>
      </c>
      <c r="C324" s="125">
        <f t="shared" si="16"/>
        <v>6.5832754119177217E-3</v>
      </c>
      <c r="D324" s="128">
        <f t="shared" si="17"/>
        <v>6583.2754119177216</v>
      </c>
      <c r="E324" s="128">
        <f t="shared" ca="1" si="18"/>
        <v>-70214.135888056</v>
      </c>
      <c r="F324" s="128">
        <f t="shared" ca="1" si="19"/>
        <v>83433.378043759716</v>
      </c>
    </row>
    <row r="325" spans="1:6" x14ac:dyDescent="0.3">
      <c r="A325" s="73">
        <v>43374</v>
      </c>
      <c r="B325" s="130">
        <v>2924.5900879999999</v>
      </c>
      <c r="C325" s="125">
        <f t="shared" si="16"/>
        <v>1.2389240651110134E-2</v>
      </c>
      <c r="D325" s="128">
        <f t="shared" si="17"/>
        <v>12389.240651110134</v>
      </c>
      <c r="E325" s="128">
        <f t="shared" ca="1" si="18"/>
        <v>-70214.135888056</v>
      </c>
      <c r="F325" s="128">
        <f t="shared" ca="1" si="19"/>
        <v>83433.378043759716</v>
      </c>
    </row>
    <row r="326" spans="1:6" x14ac:dyDescent="0.3">
      <c r="A326" s="73">
        <v>43371</v>
      </c>
      <c r="B326" s="130">
        <v>2913.9799800000001</v>
      </c>
      <c r="C326" s="125">
        <f t="shared" si="16"/>
        <v>3.0981280635193897E-3</v>
      </c>
      <c r="D326" s="128">
        <f t="shared" si="17"/>
        <v>3098.1280635193898</v>
      </c>
      <c r="E326" s="128">
        <f t="shared" ca="1" si="18"/>
        <v>-70214.135888056</v>
      </c>
      <c r="F326" s="128">
        <f t="shared" ca="1" si="19"/>
        <v>83433.378043759716</v>
      </c>
    </row>
    <row r="327" spans="1:6" x14ac:dyDescent="0.3">
      <c r="A327" s="73">
        <v>43370</v>
      </c>
      <c r="B327" s="130">
        <v>2914</v>
      </c>
      <c r="C327" s="125">
        <f t="shared" si="16"/>
        <v>3.3813566066607237E-3</v>
      </c>
      <c r="D327" s="128">
        <f t="shared" si="17"/>
        <v>3381.3566066607236</v>
      </c>
      <c r="E327" s="128">
        <f t="shared" ca="1" si="18"/>
        <v>-70214.135888056</v>
      </c>
      <c r="F327" s="128">
        <f t="shared" ca="1" si="19"/>
        <v>83433.378043759716</v>
      </c>
    </row>
    <row r="328" spans="1:6" x14ac:dyDescent="0.3">
      <c r="A328" s="73">
        <v>43369</v>
      </c>
      <c r="B328" s="130">
        <v>2905.969971</v>
      </c>
      <c r="C328" s="125">
        <f t="shared" ref="C328:C391" si="20">B328/B338-1</f>
        <v>5.9018766391407684E-3</v>
      </c>
      <c r="D328" s="128">
        <f t="shared" ref="D328:D391" si="21">C328*$B$5</f>
        <v>5901.876639140768</v>
      </c>
      <c r="E328" s="128">
        <f t="shared" ref="E328:E391" ca="1" si="22">_xlfn.PERCENTILE.INC(OFFSET(D328,0,0,Window),1-VaRLevel)</f>
        <v>-70214.135888056</v>
      </c>
      <c r="F328" s="128">
        <f t="shared" ref="F328:F391" ca="1" si="23">ABS(AVERAGEIF(OFFSET(D328,0,0,Window),"&lt;=" &amp;E328))</f>
        <v>83433.378043759716</v>
      </c>
    </row>
    <row r="329" spans="1:6" x14ac:dyDescent="0.3">
      <c r="A329" s="73">
        <v>43368</v>
      </c>
      <c r="B329" s="130">
        <v>2915.5600589999999</v>
      </c>
      <c r="C329" s="125">
        <f t="shared" si="20"/>
        <v>9.5814477093014716E-3</v>
      </c>
      <c r="D329" s="128">
        <f t="shared" si="21"/>
        <v>9581.4477093014721</v>
      </c>
      <c r="E329" s="128">
        <f t="shared" ca="1" si="22"/>
        <v>-70214.135888056</v>
      </c>
      <c r="F329" s="128">
        <f t="shared" ca="1" si="23"/>
        <v>83433.378043759716</v>
      </c>
    </row>
    <row r="330" spans="1:6" x14ac:dyDescent="0.3">
      <c r="A330" s="73">
        <v>43367</v>
      </c>
      <c r="B330" s="130">
        <v>2919.3701169999999</v>
      </c>
      <c r="C330" s="125">
        <f t="shared" si="20"/>
        <v>1.468137891500243E-2</v>
      </c>
      <c r="D330" s="128">
        <f t="shared" si="21"/>
        <v>14681.378915002429</v>
      </c>
      <c r="E330" s="128">
        <f t="shared" ca="1" si="22"/>
        <v>-70214.135888056</v>
      </c>
      <c r="F330" s="128">
        <f t="shared" ca="1" si="23"/>
        <v>83433.378043759716</v>
      </c>
    </row>
    <row r="331" spans="1:6" x14ac:dyDescent="0.3">
      <c r="A331" s="73">
        <v>43364</v>
      </c>
      <c r="B331" s="130">
        <v>2929.669922</v>
      </c>
      <c r="C331" s="125">
        <f t="shared" si="20"/>
        <v>2.0193751174634844E-2</v>
      </c>
      <c r="D331" s="128">
        <f t="shared" si="21"/>
        <v>20193.751174634843</v>
      </c>
      <c r="E331" s="128">
        <f t="shared" ca="1" si="22"/>
        <v>-70214.135888056</v>
      </c>
      <c r="F331" s="128">
        <f t="shared" ca="1" si="23"/>
        <v>83433.378043759716</v>
      </c>
    </row>
    <row r="332" spans="1:6" x14ac:dyDescent="0.3">
      <c r="A332" s="73">
        <v>43363</v>
      </c>
      <c r="B332" s="130">
        <v>2930.75</v>
      </c>
      <c r="C332" s="125">
        <f t="shared" si="20"/>
        <v>1.8310991853081493E-2</v>
      </c>
      <c r="D332" s="128">
        <f t="shared" si="21"/>
        <v>18310.991853081494</v>
      </c>
      <c r="E332" s="128">
        <f t="shared" ca="1" si="22"/>
        <v>-70214.135888056</v>
      </c>
      <c r="F332" s="128">
        <f t="shared" ca="1" si="23"/>
        <v>83433.378043759716</v>
      </c>
    </row>
    <row r="333" spans="1:6" x14ac:dyDescent="0.3">
      <c r="A333" s="73">
        <v>43362</v>
      </c>
      <c r="B333" s="130">
        <v>2907.9499510000001</v>
      </c>
      <c r="C333" s="125">
        <f t="shared" si="20"/>
        <v>6.6986956807892906E-3</v>
      </c>
      <c r="D333" s="128">
        <f t="shared" si="21"/>
        <v>6698.6956807892902</v>
      </c>
      <c r="E333" s="128">
        <f t="shared" ca="1" si="22"/>
        <v>-70214.135888056</v>
      </c>
      <c r="F333" s="128">
        <f t="shared" ca="1" si="23"/>
        <v>83433.378043759716</v>
      </c>
    </row>
    <row r="334" spans="1:6" x14ac:dyDescent="0.3">
      <c r="A334" s="73">
        <v>43361</v>
      </c>
      <c r="B334" s="130">
        <v>2904.3100589999999</v>
      </c>
      <c r="C334" s="125">
        <f t="shared" si="20"/>
        <v>2.6202353268478529E-3</v>
      </c>
      <c r="D334" s="128">
        <f t="shared" si="21"/>
        <v>2620.2353268478528</v>
      </c>
      <c r="E334" s="128">
        <f t="shared" ca="1" si="22"/>
        <v>-70214.135888056</v>
      </c>
      <c r="F334" s="128">
        <f t="shared" ca="1" si="23"/>
        <v>83433.378043759716</v>
      </c>
    </row>
    <row r="335" spans="1:6" x14ac:dyDescent="0.3">
      <c r="A335" s="73">
        <v>43360</v>
      </c>
      <c r="B335" s="130">
        <v>2888.8000489999999</v>
      </c>
      <c r="C335" s="125">
        <f t="shared" si="20"/>
        <v>-4.3838990985145543E-3</v>
      </c>
      <c r="D335" s="128">
        <f t="shared" si="21"/>
        <v>-4383.8990985145547</v>
      </c>
      <c r="E335" s="128">
        <f t="shared" ca="1" si="22"/>
        <v>-70214.135888056</v>
      </c>
      <c r="F335" s="128">
        <f t="shared" ca="1" si="23"/>
        <v>83433.378043759716</v>
      </c>
    </row>
    <row r="336" spans="1:6" x14ac:dyDescent="0.3">
      <c r="A336" s="73">
        <v>43357</v>
      </c>
      <c r="B336" s="130">
        <v>2904.9799800000001</v>
      </c>
      <c r="C336" s="125">
        <f t="shared" si="20"/>
        <v>1.3271025963230709E-3</v>
      </c>
      <c r="D336" s="128">
        <f t="shared" si="21"/>
        <v>1327.1025963230709</v>
      </c>
      <c r="E336" s="128">
        <f t="shared" ca="1" si="22"/>
        <v>-70214.135888056</v>
      </c>
      <c r="F336" s="128">
        <f t="shared" ca="1" si="23"/>
        <v>83433.378043759716</v>
      </c>
    </row>
    <row r="337" spans="1:6" x14ac:dyDescent="0.3">
      <c r="A337" s="73">
        <v>43356</v>
      </c>
      <c r="B337" s="130">
        <v>2904.179932</v>
      </c>
      <c r="C337" s="125">
        <f t="shared" si="20"/>
        <v>-3.3836552923217633E-3</v>
      </c>
      <c r="D337" s="128">
        <f t="shared" si="21"/>
        <v>-3383.6552923217632</v>
      </c>
      <c r="E337" s="128">
        <f t="shared" ca="1" si="22"/>
        <v>-70214.135888056</v>
      </c>
      <c r="F337" s="128">
        <f t="shared" ca="1" si="23"/>
        <v>83433.378043759716</v>
      </c>
    </row>
    <row r="338" spans="1:6" x14ac:dyDescent="0.3">
      <c r="A338" s="73">
        <v>43355</v>
      </c>
      <c r="B338" s="130">
        <v>2888.919922</v>
      </c>
      <c r="C338" s="125">
        <f t="shared" si="20"/>
        <v>-2.9680892420546057E-3</v>
      </c>
      <c r="D338" s="128">
        <f t="shared" si="21"/>
        <v>-2968.0892420546056</v>
      </c>
      <c r="E338" s="128">
        <f t="shared" ca="1" si="22"/>
        <v>-70214.135888056</v>
      </c>
      <c r="F338" s="128">
        <f t="shared" ca="1" si="23"/>
        <v>83433.378043759716</v>
      </c>
    </row>
    <row r="339" spans="1:6" x14ac:dyDescent="0.3">
      <c r="A339" s="73">
        <v>43354</v>
      </c>
      <c r="B339" s="130">
        <v>2887.889893</v>
      </c>
      <c r="C339" s="125">
        <f t="shared" si="20"/>
        <v>-3.0551920540166089E-3</v>
      </c>
      <c r="D339" s="128">
        <f t="shared" si="21"/>
        <v>-3055.1920540166088</v>
      </c>
      <c r="E339" s="128">
        <f t="shared" ca="1" si="22"/>
        <v>-70214.135888056</v>
      </c>
      <c r="F339" s="128">
        <f t="shared" ca="1" si="23"/>
        <v>83433.378043759716</v>
      </c>
    </row>
    <row r="340" spans="1:6" x14ac:dyDescent="0.3">
      <c r="A340" s="73">
        <v>43353</v>
      </c>
      <c r="B340" s="130">
        <v>2877.1298830000001</v>
      </c>
      <c r="C340" s="125">
        <f t="shared" si="20"/>
        <v>8.4876701490488315E-4</v>
      </c>
      <c r="D340" s="128">
        <f t="shared" si="21"/>
        <v>848.76701490488313</v>
      </c>
      <c r="E340" s="128">
        <f t="shared" ca="1" si="22"/>
        <v>-70214.135888056</v>
      </c>
      <c r="F340" s="128">
        <f t="shared" ca="1" si="23"/>
        <v>83433.378043759716</v>
      </c>
    </row>
    <row r="341" spans="1:6" x14ac:dyDescent="0.3">
      <c r="A341" s="73">
        <v>43350</v>
      </c>
      <c r="B341" s="130">
        <v>2871.679932</v>
      </c>
      <c r="C341" s="125">
        <f t="shared" si="20"/>
        <v>5.1452765167783188E-3</v>
      </c>
      <c r="D341" s="128">
        <f t="shared" si="21"/>
        <v>5145.2765167783191</v>
      </c>
      <c r="E341" s="128">
        <f t="shared" ca="1" si="22"/>
        <v>-70214.135888056</v>
      </c>
      <c r="F341" s="128">
        <f t="shared" ca="1" si="23"/>
        <v>83433.378043759716</v>
      </c>
    </row>
    <row r="342" spans="1:6" x14ac:dyDescent="0.3">
      <c r="A342" s="73">
        <v>43349</v>
      </c>
      <c r="B342" s="130">
        <v>2878.0500489999999</v>
      </c>
      <c r="C342" s="125">
        <f t="shared" si="20"/>
        <v>5.6712094451634165E-3</v>
      </c>
      <c r="D342" s="128">
        <f t="shared" si="21"/>
        <v>5671.2094451634166</v>
      </c>
      <c r="E342" s="128">
        <f t="shared" ca="1" si="22"/>
        <v>-70214.135888056</v>
      </c>
      <c r="F342" s="128">
        <f t="shared" ca="1" si="23"/>
        <v>83433.378043759716</v>
      </c>
    </row>
    <row r="343" spans="1:6" x14ac:dyDescent="0.3">
      <c r="A343" s="73">
        <v>43348</v>
      </c>
      <c r="B343" s="130">
        <v>2888.6000979999999</v>
      </c>
      <c r="C343" s="125">
        <f t="shared" si="20"/>
        <v>8.9558140348717785E-3</v>
      </c>
      <c r="D343" s="128">
        <f t="shared" si="21"/>
        <v>8955.8140348717789</v>
      </c>
      <c r="E343" s="128">
        <f t="shared" ca="1" si="22"/>
        <v>-70214.135888056</v>
      </c>
      <c r="F343" s="128">
        <f t="shared" ca="1" si="23"/>
        <v>83433.378043759716</v>
      </c>
    </row>
    <row r="344" spans="1:6" x14ac:dyDescent="0.3">
      <c r="A344" s="73">
        <v>43347</v>
      </c>
      <c r="B344" s="130">
        <v>2896.719971</v>
      </c>
      <c r="C344" s="125">
        <f t="shared" si="20"/>
        <v>1.3884923721894538E-2</v>
      </c>
      <c r="D344" s="128">
        <f t="shared" si="21"/>
        <v>13884.923721894538</v>
      </c>
      <c r="E344" s="128">
        <f t="shared" ca="1" si="22"/>
        <v>-70214.135888056</v>
      </c>
      <c r="F344" s="128">
        <f t="shared" ca="1" si="23"/>
        <v>83433.378043759716</v>
      </c>
    </row>
    <row r="345" spans="1:6" x14ac:dyDescent="0.3">
      <c r="A345" s="73">
        <v>43343</v>
      </c>
      <c r="B345" s="130">
        <v>2901.5200199999999</v>
      </c>
      <c r="C345" s="125">
        <f t="shared" si="20"/>
        <v>1.8030805299970254E-2</v>
      </c>
      <c r="D345" s="128">
        <f t="shared" si="21"/>
        <v>18030.805299970252</v>
      </c>
      <c r="E345" s="128">
        <f t="shared" ca="1" si="22"/>
        <v>-70214.135888056</v>
      </c>
      <c r="F345" s="128">
        <f t="shared" ca="1" si="23"/>
        <v>83433.378043759716</v>
      </c>
    </row>
    <row r="346" spans="1:6" x14ac:dyDescent="0.3">
      <c r="A346" s="73">
        <v>43342</v>
      </c>
      <c r="B346" s="130">
        <v>2901.1298830000001</v>
      </c>
      <c r="C346" s="125">
        <f t="shared" si="20"/>
        <v>2.127650086961741E-2</v>
      </c>
      <c r="D346" s="128">
        <f t="shared" si="21"/>
        <v>21276.500869617408</v>
      </c>
      <c r="E346" s="128">
        <f t="shared" ca="1" si="22"/>
        <v>-70214.135888056</v>
      </c>
      <c r="F346" s="128">
        <f t="shared" ca="1" si="23"/>
        <v>83433.378043759716</v>
      </c>
    </row>
    <row r="347" spans="1:6" x14ac:dyDescent="0.3">
      <c r="A347" s="73">
        <v>43341</v>
      </c>
      <c r="B347" s="130">
        <v>2914.040039</v>
      </c>
      <c r="C347" s="125">
        <f t="shared" si="20"/>
        <v>3.3945123609895322E-2</v>
      </c>
      <c r="D347" s="128">
        <f t="shared" si="21"/>
        <v>33945.123609895323</v>
      </c>
      <c r="E347" s="128">
        <f t="shared" ca="1" si="22"/>
        <v>-70214.135888056</v>
      </c>
      <c r="F347" s="128">
        <f t="shared" ca="1" si="23"/>
        <v>83433.378043759716</v>
      </c>
    </row>
    <row r="348" spans="1:6" x14ac:dyDescent="0.3">
      <c r="A348" s="73">
        <v>43340</v>
      </c>
      <c r="B348" s="130">
        <v>2897.5200199999999</v>
      </c>
      <c r="C348" s="125">
        <f t="shared" si="20"/>
        <v>2.0267912150329082E-2</v>
      </c>
      <c r="D348" s="128">
        <f t="shared" si="21"/>
        <v>20267.912150329081</v>
      </c>
      <c r="E348" s="128">
        <f t="shared" ca="1" si="22"/>
        <v>-70214.135888056</v>
      </c>
      <c r="F348" s="128">
        <f t="shared" ca="1" si="23"/>
        <v>83433.378043759716</v>
      </c>
    </row>
    <row r="349" spans="1:6" x14ac:dyDescent="0.3">
      <c r="A349" s="73">
        <v>43339</v>
      </c>
      <c r="B349" s="130">
        <v>2896.73999</v>
      </c>
      <c r="C349" s="125">
        <f t="shared" si="20"/>
        <v>2.6510246463482989E-2</v>
      </c>
      <c r="D349" s="128">
        <f t="shared" si="21"/>
        <v>26510.246463482988</v>
      </c>
      <c r="E349" s="128">
        <f t="shared" ca="1" si="22"/>
        <v>-70214.135888056</v>
      </c>
      <c r="F349" s="128">
        <f t="shared" ca="1" si="23"/>
        <v>83433.378043759716</v>
      </c>
    </row>
    <row r="350" spans="1:6" x14ac:dyDescent="0.3">
      <c r="A350" s="73">
        <v>43336</v>
      </c>
      <c r="B350" s="130">
        <v>2874.6899410000001</v>
      </c>
      <c r="C350" s="125">
        <f t="shared" si="20"/>
        <v>1.4615538025239072E-2</v>
      </c>
      <c r="D350" s="128">
        <f t="shared" si="21"/>
        <v>14615.538025239071</v>
      </c>
      <c r="E350" s="128">
        <f t="shared" ca="1" si="22"/>
        <v>-70214.135888056</v>
      </c>
      <c r="F350" s="128">
        <f t="shared" ca="1" si="23"/>
        <v>83433.378043759716</v>
      </c>
    </row>
    <row r="351" spans="1:6" x14ac:dyDescent="0.3">
      <c r="A351" s="73">
        <v>43335</v>
      </c>
      <c r="B351" s="130">
        <v>2856.9799800000001</v>
      </c>
      <c r="C351" s="125">
        <f t="shared" si="20"/>
        <v>1.1914514073783078E-3</v>
      </c>
      <c r="D351" s="128">
        <f t="shared" si="21"/>
        <v>1191.4514073783077</v>
      </c>
      <c r="E351" s="128">
        <f t="shared" ca="1" si="22"/>
        <v>-70214.135888056</v>
      </c>
      <c r="F351" s="128">
        <f t="shared" ca="1" si="23"/>
        <v>83433.378043759716</v>
      </c>
    </row>
    <row r="352" spans="1:6" x14ac:dyDescent="0.3">
      <c r="A352" s="73">
        <v>43334</v>
      </c>
      <c r="B352" s="130">
        <v>2861.820068</v>
      </c>
      <c r="C352" s="125">
        <f t="shared" si="20"/>
        <v>1.4417598315590308E-3</v>
      </c>
      <c r="D352" s="128">
        <f t="shared" si="21"/>
        <v>1441.7598315590308</v>
      </c>
      <c r="E352" s="128">
        <f t="shared" ca="1" si="22"/>
        <v>-70214.135888056</v>
      </c>
      <c r="F352" s="128">
        <f t="shared" ca="1" si="23"/>
        <v>83433.378043759716</v>
      </c>
    </row>
    <row r="353" spans="1:6" x14ac:dyDescent="0.3">
      <c r="A353" s="73">
        <v>43333</v>
      </c>
      <c r="B353" s="130">
        <v>2862.959961</v>
      </c>
      <c r="C353" s="125">
        <f t="shared" si="20"/>
        <v>1.5777816919348986E-3</v>
      </c>
      <c r="D353" s="128">
        <f t="shared" si="21"/>
        <v>1577.7816919348986</v>
      </c>
      <c r="E353" s="128">
        <f t="shared" ca="1" si="22"/>
        <v>-70214.135888056</v>
      </c>
      <c r="F353" s="128">
        <f t="shared" ca="1" si="23"/>
        <v>83433.378043759716</v>
      </c>
    </row>
    <row r="354" spans="1:6" x14ac:dyDescent="0.3">
      <c r="A354" s="73">
        <v>43332</v>
      </c>
      <c r="B354" s="130">
        <v>2857.0500489999999</v>
      </c>
      <c r="C354" s="125">
        <f t="shared" si="20"/>
        <v>2.333057545832018E-3</v>
      </c>
      <c r="D354" s="128">
        <f t="shared" si="21"/>
        <v>2333.0575458320181</v>
      </c>
      <c r="E354" s="128">
        <f t="shared" ca="1" si="22"/>
        <v>-70214.135888056</v>
      </c>
      <c r="F354" s="128">
        <f t="shared" ca="1" si="23"/>
        <v>83433.378043759716</v>
      </c>
    </row>
    <row r="355" spans="1:6" x14ac:dyDescent="0.3">
      <c r="A355" s="73">
        <v>43329</v>
      </c>
      <c r="B355" s="130">
        <v>2850.1298830000001</v>
      </c>
      <c r="C355" s="125">
        <f t="shared" si="20"/>
        <v>3.4431618154699972E-3</v>
      </c>
      <c r="D355" s="128">
        <f t="shared" si="21"/>
        <v>3443.1618154699972</v>
      </c>
      <c r="E355" s="128">
        <f t="shared" ca="1" si="22"/>
        <v>-70214.135888056</v>
      </c>
      <c r="F355" s="128">
        <f t="shared" ca="1" si="23"/>
        <v>83433.378043759716</v>
      </c>
    </row>
    <row r="356" spans="1:6" x14ac:dyDescent="0.3">
      <c r="A356" s="73">
        <v>43328</v>
      </c>
      <c r="B356" s="130">
        <v>2840.6899410000001</v>
      </c>
      <c r="C356" s="125">
        <f t="shared" si="20"/>
        <v>4.7643869731281985E-3</v>
      </c>
      <c r="D356" s="128">
        <f t="shared" si="21"/>
        <v>4764.3869731281984</v>
      </c>
      <c r="E356" s="128">
        <f t="shared" ca="1" si="22"/>
        <v>-70214.135888056</v>
      </c>
      <c r="F356" s="128">
        <f t="shared" ca="1" si="23"/>
        <v>83433.378043759716</v>
      </c>
    </row>
    <row r="357" spans="1:6" x14ac:dyDescent="0.3">
      <c r="A357" s="73">
        <v>43327</v>
      </c>
      <c r="B357" s="130">
        <v>2818.3701169999999</v>
      </c>
      <c r="C357" s="125">
        <f t="shared" si="20"/>
        <v>1.7807922944290677E-3</v>
      </c>
      <c r="D357" s="128">
        <f t="shared" si="21"/>
        <v>1780.7922944290676</v>
      </c>
      <c r="E357" s="128">
        <f t="shared" ca="1" si="22"/>
        <v>-70214.135888056</v>
      </c>
      <c r="F357" s="128">
        <f t="shared" ca="1" si="23"/>
        <v>83433.378043759716</v>
      </c>
    </row>
    <row r="358" spans="1:6" x14ac:dyDescent="0.3">
      <c r="A358" s="73">
        <v>43326</v>
      </c>
      <c r="B358" s="130">
        <v>2839.959961</v>
      </c>
      <c r="C358" s="125">
        <f t="shared" si="20"/>
        <v>8.404646422143669E-3</v>
      </c>
      <c r="D358" s="128">
        <f t="shared" si="21"/>
        <v>8404.646422143669</v>
      </c>
      <c r="E358" s="128">
        <f t="shared" ca="1" si="22"/>
        <v>-70214.135888056</v>
      </c>
      <c r="F358" s="128">
        <f t="shared" ca="1" si="23"/>
        <v>83433.378043759716</v>
      </c>
    </row>
    <row r="359" spans="1:6" x14ac:dyDescent="0.3">
      <c r="A359" s="73">
        <v>43325</v>
      </c>
      <c r="B359" s="130">
        <v>2821.929932</v>
      </c>
      <c r="C359" s="125">
        <f t="shared" si="20"/>
        <v>6.897107444545636E-3</v>
      </c>
      <c r="D359" s="128">
        <f t="shared" si="21"/>
        <v>6897.1074445456361</v>
      </c>
      <c r="E359" s="128">
        <f t="shared" ca="1" si="22"/>
        <v>-70214.135888056</v>
      </c>
      <c r="F359" s="128">
        <f t="shared" ca="1" si="23"/>
        <v>83433.378043759716</v>
      </c>
    </row>
    <row r="360" spans="1:6" x14ac:dyDescent="0.3">
      <c r="A360" s="73">
        <v>43322</v>
      </c>
      <c r="B360" s="130">
        <v>2833.280029</v>
      </c>
      <c r="C360" s="125">
        <f t="shared" si="20"/>
        <v>5.1297921297472904E-3</v>
      </c>
      <c r="D360" s="128">
        <f t="shared" si="21"/>
        <v>5129.7921297472903</v>
      </c>
      <c r="E360" s="128">
        <f t="shared" ca="1" si="22"/>
        <v>-70214.135888056</v>
      </c>
      <c r="F360" s="128">
        <f t="shared" ca="1" si="23"/>
        <v>83433.378043759716</v>
      </c>
    </row>
    <row r="361" spans="1:6" x14ac:dyDescent="0.3">
      <c r="A361" s="73">
        <v>43321</v>
      </c>
      <c r="B361" s="130">
        <v>2853.580078</v>
      </c>
      <c r="C361" s="125">
        <f t="shared" si="20"/>
        <v>5.6882744077788594E-3</v>
      </c>
      <c r="D361" s="128">
        <f t="shared" si="21"/>
        <v>5688.2744077788593</v>
      </c>
      <c r="E361" s="128">
        <f t="shared" ca="1" si="22"/>
        <v>-70214.135888056</v>
      </c>
      <c r="F361" s="128">
        <f t="shared" ca="1" si="23"/>
        <v>83433.378043759716</v>
      </c>
    </row>
    <row r="362" spans="1:6" x14ac:dyDescent="0.3">
      <c r="A362" s="73">
        <v>43320</v>
      </c>
      <c r="B362" s="130">
        <v>2857.6999510000001</v>
      </c>
      <c r="C362" s="125">
        <f t="shared" si="20"/>
        <v>4.0862953905322907E-3</v>
      </c>
      <c r="D362" s="128">
        <f t="shared" si="21"/>
        <v>4086.2953905322906</v>
      </c>
      <c r="E362" s="128">
        <f t="shared" ca="1" si="22"/>
        <v>-70214.135888056</v>
      </c>
      <c r="F362" s="128">
        <f t="shared" ca="1" si="23"/>
        <v>83433.378043759716</v>
      </c>
    </row>
    <row r="363" spans="1:6" x14ac:dyDescent="0.3">
      <c r="A363" s="73">
        <v>43319</v>
      </c>
      <c r="B363" s="130">
        <v>2858.4499510000001</v>
      </c>
      <c r="C363" s="125">
        <f t="shared" si="20"/>
        <v>1.3491012027414317E-2</v>
      </c>
      <c r="D363" s="128">
        <f t="shared" si="21"/>
        <v>13491.012027414317</v>
      </c>
      <c r="E363" s="128">
        <f t="shared" ca="1" si="22"/>
        <v>-70214.135888056</v>
      </c>
      <c r="F363" s="128">
        <f t="shared" ca="1" si="23"/>
        <v>83433.378043759716</v>
      </c>
    </row>
    <row r="364" spans="1:6" x14ac:dyDescent="0.3">
      <c r="A364" s="73">
        <v>43318</v>
      </c>
      <c r="B364" s="130">
        <v>2850.3999020000001</v>
      </c>
      <c r="C364" s="125">
        <f t="shared" si="20"/>
        <v>1.5468554214626007E-2</v>
      </c>
      <c r="D364" s="128">
        <f t="shared" si="21"/>
        <v>15468.554214626007</v>
      </c>
      <c r="E364" s="128">
        <f t="shared" ca="1" si="22"/>
        <v>-70214.135888056</v>
      </c>
      <c r="F364" s="128">
        <f t="shared" ca="1" si="23"/>
        <v>83433.378043759716</v>
      </c>
    </row>
    <row r="365" spans="1:6" x14ac:dyDescent="0.3">
      <c r="A365" s="73">
        <v>43315</v>
      </c>
      <c r="B365" s="130">
        <v>2840.3500979999999</v>
      </c>
      <c r="C365" s="125">
        <f t="shared" si="20"/>
        <v>1.3748164209692604E-2</v>
      </c>
      <c r="D365" s="128">
        <f t="shared" si="21"/>
        <v>13748.164209692604</v>
      </c>
      <c r="E365" s="128">
        <f t="shared" ca="1" si="22"/>
        <v>-70214.135888056</v>
      </c>
      <c r="F365" s="128">
        <f t="shared" ca="1" si="23"/>
        <v>83433.378043759716</v>
      </c>
    </row>
    <row r="366" spans="1:6" x14ac:dyDescent="0.3">
      <c r="A366" s="73">
        <v>43314</v>
      </c>
      <c r="B366" s="130">
        <v>2827.219971</v>
      </c>
      <c r="C366" s="125">
        <f t="shared" si="20"/>
        <v>8.1048536743038024E-3</v>
      </c>
      <c r="D366" s="128">
        <f t="shared" si="21"/>
        <v>8104.8536743038021</v>
      </c>
      <c r="E366" s="128">
        <f t="shared" ca="1" si="22"/>
        <v>-70214.135888056</v>
      </c>
      <c r="F366" s="128">
        <f t="shared" ca="1" si="23"/>
        <v>83433.378043759716</v>
      </c>
    </row>
    <row r="367" spans="1:6" x14ac:dyDescent="0.3">
      <c r="A367" s="73">
        <v>43313</v>
      </c>
      <c r="B367" s="130">
        <v>2813.360107</v>
      </c>
      <c r="C367" s="125">
        <f t="shared" si="20"/>
        <v>-8.0266865063027826E-4</v>
      </c>
      <c r="D367" s="128">
        <f t="shared" si="21"/>
        <v>-802.66865063027831</v>
      </c>
      <c r="E367" s="128">
        <f t="shared" ca="1" si="22"/>
        <v>-70214.135888056</v>
      </c>
      <c r="F367" s="128">
        <f t="shared" ca="1" si="23"/>
        <v>83433.378043759716</v>
      </c>
    </row>
    <row r="368" spans="1:6" x14ac:dyDescent="0.3">
      <c r="A368" s="73">
        <v>43312</v>
      </c>
      <c r="B368" s="130">
        <v>2816.290039</v>
      </c>
      <c r="C368" s="125">
        <f t="shared" si="20"/>
        <v>2.3989570865268206E-3</v>
      </c>
      <c r="D368" s="128">
        <f t="shared" si="21"/>
        <v>2398.9570865268206</v>
      </c>
      <c r="E368" s="128">
        <f t="shared" ca="1" si="22"/>
        <v>-70214.135888056</v>
      </c>
      <c r="F368" s="128">
        <f t="shared" ca="1" si="23"/>
        <v>83433.378043759716</v>
      </c>
    </row>
    <row r="369" spans="1:6" x14ac:dyDescent="0.3">
      <c r="A369" s="73">
        <v>43311</v>
      </c>
      <c r="B369" s="130">
        <v>2802.6000979999999</v>
      </c>
      <c r="C369" s="125">
        <f t="shared" si="20"/>
        <v>1.4901806017417751E-3</v>
      </c>
      <c r="D369" s="128">
        <f t="shared" si="21"/>
        <v>1490.180601741775</v>
      </c>
      <c r="E369" s="128">
        <f t="shared" ca="1" si="22"/>
        <v>-70214.135888056</v>
      </c>
      <c r="F369" s="128">
        <f t="shared" ca="1" si="23"/>
        <v>83433.378043759716</v>
      </c>
    </row>
    <row r="370" spans="1:6" x14ac:dyDescent="0.3">
      <c r="A370" s="73">
        <v>43308</v>
      </c>
      <c r="B370" s="130">
        <v>2818.820068</v>
      </c>
      <c r="C370" s="125">
        <f t="shared" si="20"/>
        <v>6.2506500998502634E-3</v>
      </c>
      <c r="D370" s="128">
        <f t="shared" si="21"/>
        <v>6250.6500998502634</v>
      </c>
      <c r="E370" s="128">
        <f t="shared" ca="1" si="22"/>
        <v>-70214.135888056</v>
      </c>
      <c r="F370" s="128">
        <f t="shared" ca="1" si="23"/>
        <v>83433.378043759716</v>
      </c>
    </row>
    <row r="371" spans="1:6" x14ac:dyDescent="0.3">
      <c r="A371" s="73">
        <v>43307</v>
      </c>
      <c r="B371" s="130">
        <v>2837.4399410000001</v>
      </c>
      <c r="C371" s="125">
        <f t="shared" si="20"/>
        <v>1.3990651953287525E-2</v>
      </c>
      <c r="D371" s="128">
        <f t="shared" si="21"/>
        <v>13990.651953287525</v>
      </c>
      <c r="E371" s="128">
        <f t="shared" ca="1" si="22"/>
        <v>-70214.135888056</v>
      </c>
      <c r="F371" s="128">
        <f t="shared" ca="1" si="23"/>
        <v>83433.378043759716</v>
      </c>
    </row>
    <row r="372" spans="1:6" x14ac:dyDescent="0.3">
      <c r="A372" s="73">
        <v>43306</v>
      </c>
      <c r="B372" s="130">
        <v>2846.070068</v>
      </c>
      <c r="C372" s="125">
        <f t="shared" si="20"/>
        <v>2.5973153575149732E-2</v>
      </c>
      <c r="D372" s="128">
        <f t="shared" si="21"/>
        <v>25973.153575149732</v>
      </c>
      <c r="E372" s="128">
        <f t="shared" ca="1" si="22"/>
        <v>-70214.135888056</v>
      </c>
      <c r="F372" s="128">
        <f t="shared" ca="1" si="23"/>
        <v>83433.378043759716</v>
      </c>
    </row>
    <row r="373" spans="1:6" x14ac:dyDescent="0.3">
      <c r="A373" s="73">
        <v>43305</v>
      </c>
      <c r="B373" s="130">
        <v>2820.3999020000001</v>
      </c>
      <c r="C373" s="125">
        <f t="shared" si="20"/>
        <v>9.5065619947536373E-3</v>
      </c>
      <c r="D373" s="128">
        <f t="shared" si="21"/>
        <v>9506.5619947536379</v>
      </c>
      <c r="E373" s="128">
        <f t="shared" ca="1" si="22"/>
        <v>-70214.135888056</v>
      </c>
      <c r="F373" s="128">
        <f t="shared" ca="1" si="23"/>
        <v>83433.378043759716</v>
      </c>
    </row>
    <row r="374" spans="1:6" x14ac:dyDescent="0.3">
      <c r="A374" s="73">
        <v>43304</v>
      </c>
      <c r="B374" s="130">
        <v>2806.9799800000001</v>
      </c>
      <c r="C374" s="125">
        <f t="shared" si="20"/>
        <v>8.1927679125326502E-3</v>
      </c>
      <c r="D374" s="128">
        <f t="shared" si="21"/>
        <v>8192.7679125326504</v>
      </c>
      <c r="E374" s="128">
        <f t="shared" ca="1" si="22"/>
        <v>-70214.135888056</v>
      </c>
      <c r="F374" s="128">
        <f t="shared" ca="1" si="23"/>
        <v>83433.378043759716</v>
      </c>
    </row>
    <row r="375" spans="1:6" x14ac:dyDescent="0.3">
      <c r="A375" s="73">
        <v>43301</v>
      </c>
      <c r="B375" s="130">
        <v>2801.830078</v>
      </c>
      <c r="C375" s="125">
        <f t="shared" si="20"/>
        <v>1.5222010480721027E-2</v>
      </c>
      <c r="D375" s="128">
        <f t="shared" si="21"/>
        <v>15222.010480721026</v>
      </c>
      <c r="E375" s="128">
        <f t="shared" ca="1" si="22"/>
        <v>-70214.135888056</v>
      </c>
      <c r="F375" s="128">
        <f t="shared" ca="1" si="23"/>
        <v>83433.378043759716</v>
      </c>
    </row>
    <row r="376" spans="1:6" x14ac:dyDescent="0.3">
      <c r="A376" s="73">
        <v>43300</v>
      </c>
      <c r="B376" s="130">
        <v>2804.48999</v>
      </c>
      <c r="C376" s="125">
        <f t="shared" si="20"/>
        <v>2.4804367573725505E-2</v>
      </c>
      <c r="D376" s="128">
        <f t="shared" si="21"/>
        <v>24804.367573725507</v>
      </c>
      <c r="E376" s="128">
        <f t="shared" ca="1" si="22"/>
        <v>-70214.135888056</v>
      </c>
      <c r="F376" s="128">
        <f t="shared" ca="1" si="23"/>
        <v>83433.378043759716</v>
      </c>
    </row>
    <row r="377" spans="1:6" x14ac:dyDescent="0.3">
      <c r="A377" s="73">
        <v>43299</v>
      </c>
      <c r="B377" s="130">
        <v>2815.6201169999999</v>
      </c>
      <c r="C377" s="125">
        <f t="shared" si="20"/>
        <v>3.7741188364561085E-2</v>
      </c>
      <c r="D377" s="128">
        <f t="shared" si="21"/>
        <v>37741.188364561087</v>
      </c>
      <c r="E377" s="128">
        <f t="shared" ca="1" si="22"/>
        <v>-70214.135888056</v>
      </c>
      <c r="F377" s="128">
        <f t="shared" ca="1" si="23"/>
        <v>83433.378043759716</v>
      </c>
    </row>
    <row r="378" spans="1:6" x14ac:dyDescent="0.3">
      <c r="A378" s="73">
        <v>43298</v>
      </c>
      <c r="B378" s="130">
        <v>2809.5500489999999</v>
      </c>
      <c r="C378" s="125">
        <f t="shared" si="20"/>
        <v>3.0380967974173112E-2</v>
      </c>
      <c r="D378" s="128">
        <f t="shared" si="21"/>
        <v>30380.967974173112</v>
      </c>
      <c r="E378" s="128">
        <f t="shared" ca="1" si="22"/>
        <v>-70214.135888056</v>
      </c>
      <c r="F378" s="128">
        <f t="shared" ca="1" si="23"/>
        <v>83433.378043759716</v>
      </c>
    </row>
    <row r="379" spans="1:6" x14ac:dyDescent="0.3">
      <c r="A379" s="73">
        <v>43297</v>
      </c>
      <c r="B379" s="130">
        <v>2798.429932</v>
      </c>
      <c r="C379" s="125">
        <f t="shared" si="20"/>
        <v>2.9451403434479495E-2</v>
      </c>
      <c r="D379" s="128">
        <f t="shared" si="21"/>
        <v>29451.403434479496</v>
      </c>
      <c r="E379" s="128">
        <f t="shared" ca="1" si="22"/>
        <v>-70214.135888056</v>
      </c>
      <c r="F379" s="128">
        <f t="shared" ca="1" si="23"/>
        <v>83433.378043759716</v>
      </c>
    </row>
    <row r="380" spans="1:6" x14ac:dyDescent="0.3">
      <c r="A380" s="73">
        <v>43294</v>
      </c>
      <c r="B380" s="130">
        <v>2801.3100589999999</v>
      </c>
      <c r="C380" s="125">
        <f t="shared" si="20"/>
        <v>3.1292451212764805E-2</v>
      </c>
      <c r="D380" s="128">
        <f t="shared" si="21"/>
        <v>31292.451212764805</v>
      </c>
      <c r="E380" s="128">
        <f t="shared" ca="1" si="22"/>
        <v>-70214.135888056</v>
      </c>
      <c r="F380" s="128">
        <f t="shared" ca="1" si="23"/>
        <v>83433.378043759716</v>
      </c>
    </row>
    <row r="381" spans="1:6" x14ac:dyDescent="0.3">
      <c r="A381" s="73">
        <v>43293</v>
      </c>
      <c r="B381" s="130">
        <v>2798.290039</v>
      </c>
      <c r="C381" s="125">
        <f t="shared" si="20"/>
        <v>3.6545808231446264E-2</v>
      </c>
      <c r="D381" s="128">
        <f t="shared" si="21"/>
        <v>36545.808231446266</v>
      </c>
      <c r="E381" s="128">
        <f t="shared" ca="1" si="22"/>
        <v>-70214.135888056</v>
      </c>
      <c r="F381" s="128">
        <f t="shared" ca="1" si="23"/>
        <v>83433.378043759716</v>
      </c>
    </row>
    <row r="382" spans="1:6" x14ac:dyDescent="0.3">
      <c r="A382" s="73">
        <v>43292</v>
      </c>
      <c r="B382" s="130">
        <v>2774.0200199999999</v>
      </c>
      <c r="C382" s="125">
        <f t="shared" si="20"/>
        <v>1.8714225869375101E-2</v>
      </c>
      <c r="D382" s="128">
        <f t="shared" si="21"/>
        <v>18714.225869375099</v>
      </c>
      <c r="E382" s="128">
        <f t="shared" ca="1" si="22"/>
        <v>-70214.135888056</v>
      </c>
      <c r="F382" s="128">
        <f t="shared" ca="1" si="23"/>
        <v>83433.378043759716</v>
      </c>
    </row>
    <row r="383" spans="1:6" x14ac:dyDescent="0.3">
      <c r="A383" s="73">
        <v>43291</v>
      </c>
      <c r="B383" s="130">
        <v>2793.8400879999999</v>
      </c>
      <c r="C383" s="125">
        <f t="shared" si="20"/>
        <v>2.8254707489567821E-2</v>
      </c>
      <c r="D383" s="128">
        <f t="shared" si="21"/>
        <v>28254.70748956782</v>
      </c>
      <c r="E383" s="128">
        <f t="shared" ca="1" si="22"/>
        <v>-70214.135888056</v>
      </c>
      <c r="F383" s="128">
        <f t="shared" ca="1" si="23"/>
        <v>83433.378043759716</v>
      </c>
    </row>
    <row r="384" spans="1:6" x14ac:dyDescent="0.3">
      <c r="A384" s="73">
        <v>43290</v>
      </c>
      <c r="B384" s="130">
        <v>2784.169922</v>
      </c>
      <c r="C384" s="125">
        <f t="shared" si="20"/>
        <v>1.0632056657259303E-2</v>
      </c>
      <c r="D384" s="128">
        <f t="shared" si="21"/>
        <v>10632.056657259303</v>
      </c>
      <c r="E384" s="128">
        <f t="shared" ca="1" si="22"/>
        <v>-70214.135888056</v>
      </c>
      <c r="F384" s="128">
        <f t="shared" ca="1" si="23"/>
        <v>83433.378043759716</v>
      </c>
    </row>
    <row r="385" spans="1:6" x14ac:dyDescent="0.3">
      <c r="A385" s="73">
        <v>43287</v>
      </c>
      <c r="B385" s="130">
        <v>2759.820068</v>
      </c>
      <c r="C385" s="125">
        <f t="shared" si="20"/>
        <v>3.6585221849960714E-3</v>
      </c>
      <c r="D385" s="128">
        <f t="shared" si="21"/>
        <v>3658.5221849960712</v>
      </c>
      <c r="E385" s="128">
        <f t="shared" ca="1" si="22"/>
        <v>-70214.135888056</v>
      </c>
      <c r="F385" s="128">
        <f t="shared" ca="1" si="23"/>
        <v>83433.378043759716</v>
      </c>
    </row>
    <row r="386" spans="1:6" x14ac:dyDescent="0.3">
      <c r="A386" s="73">
        <v>43286</v>
      </c>
      <c r="B386" s="130">
        <v>2736.610107</v>
      </c>
      <c r="C386" s="125">
        <f t="shared" si="20"/>
        <v>-1.1097365048270191E-2</v>
      </c>
      <c r="D386" s="128">
        <f t="shared" si="21"/>
        <v>-11097.365048270191</v>
      </c>
      <c r="E386" s="128">
        <f t="shared" ca="1" si="22"/>
        <v>-70214.135888056</v>
      </c>
      <c r="F386" s="128">
        <f t="shared" ca="1" si="23"/>
        <v>83433.378043759716</v>
      </c>
    </row>
    <row r="387" spans="1:6" x14ac:dyDescent="0.3">
      <c r="A387" s="73">
        <v>43284</v>
      </c>
      <c r="B387" s="130">
        <v>2713.219971</v>
      </c>
      <c r="C387" s="125">
        <f t="shared" si="20"/>
        <v>-1.7870952775242088E-2</v>
      </c>
      <c r="D387" s="128">
        <f t="shared" si="21"/>
        <v>-17870.952775242087</v>
      </c>
      <c r="E387" s="128">
        <f t="shared" ca="1" si="22"/>
        <v>-70214.135888056</v>
      </c>
      <c r="F387" s="128">
        <f t="shared" ca="1" si="23"/>
        <v>83433.378043759716</v>
      </c>
    </row>
    <row r="388" spans="1:6" x14ac:dyDescent="0.3">
      <c r="A388" s="73">
        <v>43283</v>
      </c>
      <c r="B388" s="130">
        <v>2726.709961</v>
      </c>
      <c r="C388" s="125">
        <f t="shared" si="20"/>
        <v>-1.6959004596665106E-2</v>
      </c>
      <c r="D388" s="128">
        <f t="shared" si="21"/>
        <v>-16959.004596665105</v>
      </c>
      <c r="E388" s="128">
        <f t="shared" ca="1" si="22"/>
        <v>-70214.135888056</v>
      </c>
      <c r="F388" s="128">
        <f t="shared" ca="1" si="23"/>
        <v>83433.378043759716</v>
      </c>
    </row>
    <row r="389" spans="1:6" x14ac:dyDescent="0.3">
      <c r="A389" s="73">
        <v>43280</v>
      </c>
      <c r="B389" s="130">
        <v>2718.3701169999999</v>
      </c>
      <c r="C389" s="125">
        <f t="shared" si="20"/>
        <v>-2.2049386234412216E-2</v>
      </c>
      <c r="D389" s="128">
        <f t="shared" si="21"/>
        <v>-22049.386234412217</v>
      </c>
      <c r="E389" s="128">
        <f t="shared" ca="1" si="22"/>
        <v>-70214.135888056</v>
      </c>
      <c r="F389" s="128">
        <f t="shared" ca="1" si="23"/>
        <v>83433.378043759716</v>
      </c>
    </row>
    <row r="390" spans="1:6" x14ac:dyDescent="0.3">
      <c r="A390" s="73">
        <v>43279</v>
      </c>
      <c r="B390" s="130">
        <v>2716.3100589999999</v>
      </c>
      <c r="C390" s="125">
        <f t="shared" si="20"/>
        <v>-2.3784427343079173E-2</v>
      </c>
      <c r="D390" s="128">
        <f t="shared" si="21"/>
        <v>-23784.427343079173</v>
      </c>
      <c r="E390" s="128">
        <f t="shared" ca="1" si="22"/>
        <v>-70214.135888056</v>
      </c>
      <c r="F390" s="128">
        <f t="shared" ca="1" si="23"/>
        <v>83433.378043759716</v>
      </c>
    </row>
    <row r="391" spans="1:6" x14ac:dyDescent="0.3">
      <c r="A391" s="73">
        <v>43278</v>
      </c>
      <c r="B391" s="130">
        <v>2699.6298830000001</v>
      </c>
      <c r="C391" s="125">
        <f t="shared" si="20"/>
        <v>-2.7381172275698584E-2</v>
      </c>
      <c r="D391" s="128">
        <f t="shared" si="21"/>
        <v>-27381.172275698584</v>
      </c>
      <c r="E391" s="128">
        <f t="shared" ca="1" si="22"/>
        <v>-70214.135888056</v>
      </c>
      <c r="F391" s="128">
        <f t="shared" ca="1" si="23"/>
        <v>83433.378043759716</v>
      </c>
    </row>
    <row r="392" spans="1:6" x14ac:dyDescent="0.3">
      <c r="A392" s="73">
        <v>43277</v>
      </c>
      <c r="B392" s="130">
        <v>2723.0600589999999</v>
      </c>
      <c r="C392" s="125">
        <f t="shared" ref="C392:C455" si="24">B392/B402-1</f>
        <v>-2.2889655617207127E-2</v>
      </c>
      <c r="D392" s="128">
        <f t="shared" ref="D392:D455" si="25">C392*$B$5</f>
        <v>-22889.655617207129</v>
      </c>
      <c r="E392" s="128">
        <f t="shared" ref="E392:E455" ca="1" si="26">_xlfn.PERCENTILE.INC(OFFSET(D392,0,0,Window),1-VaRLevel)</f>
        <v>-70214.135888056</v>
      </c>
      <c r="F392" s="128">
        <f t="shared" ref="F392:F455" ca="1" si="27">ABS(AVERAGEIF(OFFSET(D392,0,0,Window),"&lt;=" &amp;E392))</f>
        <v>83433.378043759716</v>
      </c>
    </row>
    <row r="393" spans="1:6" x14ac:dyDescent="0.3">
      <c r="A393" s="73">
        <v>43276</v>
      </c>
      <c r="B393" s="130">
        <v>2717.070068</v>
      </c>
      <c r="C393" s="125">
        <f t="shared" si="24"/>
        <v>-2.3339299784327805E-2</v>
      </c>
      <c r="D393" s="128">
        <f t="shared" si="25"/>
        <v>-23339.299784327806</v>
      </c>
      <c r="E393" s="128">
        <f t="shared" ca="1" si="26"/>
        <v>-70214.135888056</v>
      </c>
      <c r="F393" s="128">
        <f t="shared" ca="1" si="27"/>
        <v>83433.378043759716</v>
      </c>
    </row>
    <row r="394" spans="1:6" x14ac:dyDescent="0.3">
      <c r="A394" s="73">
        <v>43273</v>
      </c>
      <c r="B394" s="130">
        <v>2754.8798830000001</v>
      </c>
      <c r="C394" s="125">
        <f t="shared" si="24"/>
        <v>-8.6901349564365571E-3</v>
      </c>
      <c r="D394" s="128">
        <f t="shared" si="25"/>
        <v>-8690.1349564365573</v>
      </c>
      <c r="E394" s="128">
        <f t="shared" ca="1" si="26"/>
        <v>-70214.135888056</v>
      </c>
      <c r="F394" s="128">
        <f t="shared" ca="1" si="27"/>
        <v>83433.378043759716</v>
      </c>
    </row>
    <row r="395" spans="1:6" x14ac:dyDescent="0.3">
      <c r="A395" s="73">
        <v>43272</v>
      </c>
      <c r="B395" s="130">
        <v>2749.76001</v>
      </c>
      <c r="C395" s="125">
        <f t="shared" si="24"/>
        <v>-7.4394778060623556E-3</v>
      </c>
      <c r="D395" s="128">
        <f t="shared" si="25"/>
        <v>-7439.4778060623557</v>
      </c>
      <c r="E395" s="128">
        <f t="shared" ca="1" si="26"/>
        <v>-70214.135888056</v>
      </c>
      <c r="F395" s="128">
        <f t="shared" ca="1" si="27"/>
        <v>83433.378043759716</v>
      </c>
    </row>
    <row r="396" spans="1:6" x14ac:dyDescent="0.3">
      <c r="A396" s="73">
        <v>43271</v>
      </c>
      <c r="B396" s="130">
        <v>2767.320068</v>
      </c>
      <c r="C396" s="125">
        <f t="shared" si="24"/>
        <v>-1.8143559875892779E-3</v>
      </c>
      <c r="D396" s="128">
        <f t="shared" si="25"/>
        <v>-1814.3559875892779</v>
      </c>
      <c r="E396" s="128">
        <f t="shared" ca="1" si="26"/>
        <v>-70214.135888056</v>
      </c>
      <c r="F396" s="128">
        <f t="shared" ca="1" si="27"/>
        <v>83433.378043759716</v>
      </c>
    </row>
    <row r="397" spans="1:6" x14ac:dyDescent="0.3">
      <c r="A397" s="73">
        <v>43270</v>
      </c>
      <c r="B397" s="130">
        <v>2762.5900879999999</v>
      </c>
      <c r="C397" s="125">
        <f t="shared" si="24"/>
        <v>5.0167486736683031E-3</v>
      </c>
      <c r="D397" s="128">
        <f t="shared" si="25"/>
        <v>5016.7486736683031</v>
      </c>
      <c r="E397" s="128">
        <f t="shared" ca="1" si="26"/>
        <v>-70214.135888056</v>
      </c>
      <c r="F397" s="128">
        <f t="shared" ca="1" si="27"/>
        <v>83433.378043759716</v>
      </c>
    </row>
    <row r="398" spans="1:6" x14ac:dyDescent="0.3">
      <c r="A398" s="73">
        <v>43269</v>
      </c>
      <c r="B398" s="130">
        <v>2773.75</v>
      </c>
      <c r="C398" s="125">
        <f t="shared" si="24"/>
        <v>9.7856403306599837E-3</v>
      </c>
      <c r="D398" s="128">
        <f t="shared" si="25"/>
        <v>9785.6403306599841</v>
      </c>
      <c r="E398" s="128">
        <f t="shared" ca="1" si="26"/>
        <v>-70214.135888056</v>
      </c>
      <c r="F398" s="128">
        <f t="shared" ca="1" si="27"/>
        <v>83433.378043759716</v>
      </c>
    </row>
    <row r="399" spans="1:6" x14ac:dyDescent="0.3">
      <c r="A399" s="73">
        <v>43266</v>
      </c>
      <c r="B399" s="130">
        <v>2779.6599120000001</v>
      </c>
      <c r="C399" s="125">
        <f t="shared" si="24"/>
        <v>1.6470220020691873E-2</v>
      </c>
      <c r="D399" s="128">
        <f t="shared" si="25"/>
        <v>16470.220020691871</v>
      </c>
      <c r="E399" s="128">
        <f t="shared" ca="1" si="26"/>
        <v>-70214.135888056</v>
      </c>
      <c r="F399" s="128">
        <f t="shared" ca="1" si="27"/>
        <v>83433.378043759716</v>
      </c>
    </row>
    <row r="400" spans="1:6" x14ac:dyDescent="0.3">
      <c r="A400" s="73">
        <v>43265</v>
      </c>
      <c r="B400" s="130">
        <v>2782.48999</v>
      </c>
      <c r="C400" s="125">
        <f t="shared" si="24"/>
        <v>2.8544274482441567E-2</v>
      </c>
      <c r="D400" s="128">
        <f t="shared" si="25"/>
        <v>28544.274482441568</v>
      </c>
      <c r="E400" s="128">
        <f t="shared" ca="1" si="26"/>
        <v>-70214.135888056</v>
      </c>
      <c r="F400" s="128">
        <f t="shared" ca="1" si="27"/>
        <v>83433.378043759716</v>
      </c>
    </row>
    <row r="401" spans="1:6" x14ac:dyDescent="0.3">
      <c r="A401" s="73">
        <v>43264</v>
      </c>
      <c r="B401" s="130">
        <v>2775.6298830000001</v>
      </c>
      <c r="C401" s="125">
        <f t="shared" si="24"/>
        <v>1.8949957162602393E-2</v>
      </c>
      <c r="D401" s="128">
        <f t="shared" si="25"/>
        <v>18949.957162602394</v>
      </c>
      <c r="E401" s="128">
        <f t="shared" ca="1" si="26"/>
        <v>-70214.135888056</v>
      </c>
      <c r="F401" s="128">
        <f t="shared" ca="1" si="27"/>
        <v>83433.378043759716</v>
      </c>
    </row>
    <row r="402" spans="1:6" x14ac:dyDescent="0.3">
      <c r="A402" s="73">
        <v>43263</v>
      </c>
      <c r="B402" s="130">
        <v>2786.8500979999999</v>
      </c>
      <c r="C402" s="125">
        <f t="shared" si="24"/>
        <v>3.6057633907278897E-2</v>
      </c>
      <c r="D402" s="128">
        <f t="shared" si="25"/>
        <v>36057.633907278898</v>
      </c>
      <c r="E402" s="128">
        <f t="shared" ca="1" si="26"/>
        <v>-70214.135888056</v>
      </c>
      <c r="F402" s="128">
        <f t="shared" ca="1" si="27"/>
        <v>83433.378043759716</v>
      </c>
    </row>
    <row r="403" spans="1:6" x14ac:dyDescent="0.3">
      <c r="A403" s="73">
        <v>43262</v>
      </c>
      <c r="B403" s="130">
        <v>2782</v>
      </c>
      <c r="C403" s="125">
        <f t="shared" si="24"/>
        <v>2.229421652686403E-2</v>
      </c>
      <c r="D403" s="128">
        <f t="shared" si="25"/>
        <v>22294.216526864031</v>
      </c>
      <c r="E403" s="128">
        <f t="shared" ca="1" si="26"/>
        <v>-70214.135888056</v>
      </c>
      <c r="F403" s="128">
        <f t="shared" ca="1" si="27"/>
        <v>83433.378043759716</v>
      </c>
    </row>
    <row r="404" spans="1:6" x14ac:dyDescent="0.3">
      <c r="A404" s="73">
        <v>43259</v>
      </c>
      <c r="B404" s="130">
        <v>2779.030029</v>
      </c>
      <c r="C404" s="125">
        <f t="shared" si="24"/>
        <v>1.8795648741840809E-2</v>
      </c>
      <c r="D404" s="128">
        <f t="shared" si="25"/>
        <v>18795.648741840811</v>
      </c>
      <c r="E404" s="128">
        <f t="shared" ca="1" si="26"/>
        <v>-70214.135888056</v>
      </c>
      <c r="F404" s="128">
        <f t="shared" ca="1" si="27"/>
        <v>83433.378043759716</v>
      </c>
    </row>
    <row r="405" spans="1:6" x14ac:dyDescent="0.3">
      <c r="A405" s="73">
        <v>43258</v>
      </c>
      <c r="B405" s="130">
        <v>2770.3701169999999</v>
      </c>
      <c r="C405" s="125">
        <f t="shared" si="24"/>
        <v>1.356609707382761E-2</v>
      </c>
      <c r="D405" s="128">
        <f t="shared" si="25"/>
        <v>13566.09707382761</v>
      </c>
      <c r="E405" s="128">
        <f t="shared" ca="1" si="26"/>
        <v>-70214.135888056</v>
      </c>
      <c r="F405" s="128">
        <f t="shared" ca="1" si="27"/>
        <v>83433.378043759716</v>
      </c>
    </row>
    <row r="406" spans="1:6" x14ac:dyDescent="0.3">
      <c r="A406" s="73">
        <v>43257</v>
      </c>
      <c r="B406" s="130">
        <v>2772.3500979999999</v>
      </c>
      <c r="C406" s="125">
        <f t="shared" si="24"/>
        <v>1.7585323236163797E-2</v>
      </c>
      <c r="D406" s="128">
        <f t="shared" si="25"/>
        <v>17585.323236163797</v>
      </c>
      <c r="E406" s="128">
        <f t="shared" ca="1" si="26"/>
        <v>-70214.135888056</v>
      </c>
      <c r="F406" s="128">
        <f t="shared" ca="1" si="27"/>
        <v>83433.378043759716</v>
      </c>
    </row>
    <row r="407" spans="1:6" x14ac:dyDescent="0.3">
      <c r="A407" s="73">
        <v>43256</v>
      </c>
      <c r="B407" s="130">
        <v>2748.8000489999999</v>
      </c>
      <c r="C407" s="125">
        <f t="shared" si="24"/>
        <v>5.7775269546123109E-3</v>
      </c>
      <c r="D407" s="128">
        <f t="shared" si="25"/>
        <v>5777.5269546123109</v>
      </c>
      <c r="E407" s="128">
        <f t="shared" ca="1" si="26"/>
        <v>-70214.135888056</v>
      </c>
      <c r="F407" s="128">
        <f t="shared" ca="1" si="27"/>
        <v>83433.378043759716</v>
      </c>
    </row>
    <row r="408" spans="1:6" x14ac:dyDescent="0.3">
      <c r="A408" s="73">
        <v>43255</v>
      </c>
      <c r="B408" s="130">
        <v>2746.8701169999999</v>
      </c>
      <c r="C408" s="125">
        <f t="shared" si="24"/>
        <v>1.2495584677446381E-2</v>
      </c>
      <c r="D408" s="128">
        <f t="shared" si="25"/>
        <v>12495.584677446381</v>
      </c>
      <c r="E408" s="128">
        <f t="shared" ca="1" si="26"/>
        <v>-70214.135888056</v>
      </c>
      <c r="F408" s="128">
        <f t="shared" ca="1" si="27"/>
        <v>83433.378043759716</v>
      </c>
    </row>
    <row r="409" spans="1:6" x14ac:dyDescent="0.3">
      <c r="A409" s="73">
        <v>43252</v>
      </c>
      <c r="B409" s="130">
        <v>2734.6201169999999</v>
      </c>
      <c r="C409" s="125">
        <f t="shared" si="24"/>
        <v>5.3270375398466463E-3</v>
      </c>
      <c r="D409" s="128">
        <f t="shared" si="25"/>
        <v>5327.0375398466467</v>
      </c>
      <c r="E409" s="128">
        <f t="shared" ca="1" si="26"/>
        <v>-70214.135888056</v>
      </c>
      <c r="F409" s="128">
        <f t="shared" ca="1" si="27"/>
        <v>83433.378043759716</v>
      </c>
    </row>
    <row r="410" spans="1:6" x14ac:dyDescent="0.3">
      <c r="A410" s="73">
        <v>43251</v>
      </c>
      <c r="B410" s="130">
        <v>2705.2700199999999</v>
      </c>
      <c r="C410" s="125">
        <f t="shared" si="24"/>
        <v>-6.3141207754203732E-3</v>
      </c>
      <c r="D410" s="128">
        <f t="shared" si="25"/>
        <v>-6314.1207754203733</v>
      </c>
      <c r="E410" s="128">
        <f t="shared" ca="1" si="26"/>
        <v>-70214.135888056</v>
      </c>
      <c r="F410" s="128">
        <f t="shared" ca="1" si="27"/>
        <v>83433.378043759716</v>
      </c>
    </row>
    <row r="411" spans="1:6" x14ac:dyDescent="0.3">
      <c r="A411" s="73">
        <v>43250</v>
      </c>
      <c r="B411" s="130">
        <v>2724.01001</v>
      </c>
      <c r="C411" s="125">
        <f t="shared" si="24"/>
        <v>4.6322297025500614E-3</v>
      </c>
      <c r="D411" s="128">
        <f t="shared" si="25"/>
        <v>4632.2297025500611</v>
      </c>
      <c r="E411" s="128">
        <f t="shared" ca="1" si="26"/>
        <v>-70214.135888056</v>
      </c>
      <c r="F411" s="128">
        <f t="shared" ca="1" si="27"/>
        <v>83433.378043759716</v>
      </c>
    </row>
    <row r="412" spans="1:6" x14ac:dyDescent="0.3">
      <c r="A412" s="73">
        <v>43249</v>
      </c>
      <c r="B412" s="130">
        <v>2689.860107</v>
      </c>
      <c r="C412" s="125">
        <f t="shared" si="24"/>
        <v>-1.4750131944546774E-2</v>
      </c>
      <c r="D412" s="128">
        <f t="shared" si="25"/>
        <v>-14750.131944546774</v>
      </c>
      <c r="E412" s="128">
        <f t="shared" ca="1" si="26"/>
        <v>-70214.135888056</v>
      </c>
      <c r="F412" s="128">
        <f t="shared" ca="1" si="27"/>
        <v>83433.378043759716</v>
      </c>
    </row>
    <row r="413" spans="1:6" x14ac:dyDescent="0.3">
      <c r="A413" s="73">
        <v>43245</v>
      </c>
      <c r="B413" s="130">
        <v>2721.330078</v>
      </c>
      <c r="C413" s="125">
        <f t="shared" si="24"/>
        <v>-2.3425766090121591E-3</v>
      </c>
      <c r="D413" s="128">
        <f t="shared" si="25"/>
        <v>-2342.5766090121592</v>
      </c>
      <c r="E413" s="128">
        <f t="shared" ca="1" si="26"/>
        <v>-70214.135888056</v>
      </c>
      <c r="F413" s="128">
        <f t="shared" ca="1" si="27"/>
        <v>83433.378043759716</v>
      </c>
    </row>
    <row r="414" spans="1:6" x14ac:dyDescent="0.3">
      <c r="A414" s="73">
        <v>43244</v>
      </c>
      <c r="B414" s="130">
        <v>2727.76001</v>
      </c>
      <c r="C414" s="125">
        <f t="shared" si="24"/>
        <v>1.7222994204642017E-3</v>
      </c>
      <c r="D414" s="128">
        <f t="shared" si="25"/>
        <v>1722.2994204642016</v>
      </c>
      <c r="E414" s="128">
        <f t="shared" ca="1" si="26"/>
        <v>-70214.135888056</v>
      </c>
      <c r="F414" s="128">
        <f t="shared" ca="1" si="27"/>
        <v>83433.378043759716</v>
      </c>
    </row>
    <row r="415" spans="1:6" x14ac:dyDescent="0.3">
      <c r="A415" s="73">
        <v>43243</v>
      </c>
      <c r="B415" s="130">
        <v>2733.290039</v>
      </c>
      <c r="C415" s="125">
        <f t="shared" si="24"/>
        <v>1.3158918776777329E-2</v>
      </c>
      <c r="D415" s="128">
        <f t="shared" si="25"/>
        <v>13158.918776777329</v>
      </c>
      <c r="E415" s="128">
        <f t="shared" ca="1" si="26"/>
        <v>-70214.135888056</v>
      </c>
      <c r="F415" s="128">
        <f t="shared" ca="1" si="27"/>
        <v>83433.378043759716</v>
      </c>
    </row>
    <row r="416" spans="1:6" x14ac:dyDescent="0.3">
      <c r="A416" s="73">
        <v>43242</v>
      </c>
      <c r="B416" s="130">
        <v>2724.4399410000001</v>
      </c>
      <c r="C416" s="125">
        <f t="shared" si="24"/>
        <v>1.9656284818853287E-2</v>
      </c>
      <c r="D416" s="128">
        <f t="shared" si="25"/>
        <v>19656.284818853288</v>
      </c>
      <c r="E416" s="128">
        <f t="shared" ca="1" si="26"/>
        <v>-70214.135888056</v>
      </c>
      <c r="F416" s="128">
        <f t="shared" ca="1" si="27"/>
        <v>83433.378043759716</v>
      </c>
    </row>
    <row r="417" spans="1:6" x14ac:dyDescent="0.3">
      <c r="A417" s="73">
        <v>43241</v>
      </c>
      <c r="B417" s="130">
        <v>2733.01001</v>
      </c>
      <c r="C417" s="125">
        <f t="shared" si="24"/>
        <v>2.2592027195409425E-2</v>
      </c>
      <c r="D417" s="128">
        <f t="shared" si="25"/>
        <v>22592.027195409424</v>
      </c>
      <c r="E417" s="128">
        <f t="shared" ca="1" si="26"/>
        <v>-70214.135888056</v>
      </c>
      <c r="F417" s="128">
        <f t="shared" ca="1" si="27"/>
        <v>83433.378043759716</v>
      </c>
    </row>
    <row r="418" spans="1:6" x14ac:dyDescent="0.3">
      <c r="A418" s="73">
        <v>43238</v>
      </c>
      <c r="B418" s="130">
        <v>2712.969971</v>
      </c>
      <c r="C418" s="125">
        <f t="shared" si="24"/>
        <v>1.8603919190779417E-2</v>
      </c>
      <c r="D418" s="128">
        <f t="shared" si="25"/>
        <v>18603.919190779416</v>
      </c>
      <c r="E418" s="128">
        <f t="shared" ca="1" si="26"/>
        <v>-70214.135888056</v>
      </c>
      <c r="F418" s="128">
        <f t="shared" ca="1" si="27"/>
        <v>83433.378043759716</v>
      </c>
    </row>
    <row r="419" spans="1:6" x14ac:dyDescent="0.3">
      <c r="A419" s="73">
        <v>43237</v>
      </c>
      <c r="B419" s="130">
        <v>2720.1298830000001</v>
      </c>
      <c r="C419" s="125">
        <f t="shared" si="24"/>
        <v>3.4376116060402584E-2</v>
      </c>
      <c r="D419" s="128">
        <f t="shared" si="25"/>
        <v>34376.116060402586</v>
      </c>
      <c r="E419" s="128">
        <f t="shared" ca="1" si="26"/>
        <v>-70214.135888056</v>
      </c>
      <c r="F419" s="128">
        <f t="shared" ca="1" si="27"/>
        <v>83433.378043759716</v>
      </c>
    </row>
    <row r="420" spans="1:6" x14ac:dyDescent="0.3">
      <c r="A420" s="73">
        <v>43236</v>
      </c>
      <c r="B420" s="130">
        <v>2722.459961</v>
      </c>
      <c r="C420" s="125">
        <f t="shared" si="24"/>
        <v>3.2929024334785506E-2</v>
      </c>
      <c r="D420" s="128">
        <f t="shared" si="25"/>
        <v>32929.024334785507</v>
      </c>
      <c r="E420" s="128">
        <f t="shared" ca="1" si="26"/>
        <v>-70214.135888056</v>
      </c>
      <c r="F420" s="128">
        <f t="shared" ca="1" si="27"/>
        <v>83433.378043759716</v>
      </c>
    </row>
    <row r="421" spans="1:6" x14ac:dyDescent="0.3">
      <c r="A421" s="73">
        <v>43235</v>
      </c>
      <c r="B421" s="130">
        <v>2711.4499510000001</v>
      </c>
      <c r="C421" s="125">
        <f t="shared" si="24"/>
        <v>2.1338669939131139E-2</v>
      </c>
      <c r="D421" s="128">
        <f t="shared" si="25"/>
        <v>21338.669939131138</v>
      </c>
      <c r="E421" s="128">
        <f t="shared" ca="1" si="26"/>
        <v>-70214.135888056</v>
      </c>
      <c r="F421" s="128">
        <f t="shared" ca="1" si="27"/>
        <v>83433.378043759716</v>
      </c>
    </row>
    <row r="422" spans="1:6" x14ac:dyDescent="0.3">
      <c r="A422" s="73">
        <v>43234</v>
      </c>
      <c r="B422" s="130">
        <v>2730.1298830000001</v>
      </c>
      <c r="C422" s="125">
        <f t="shared" si="24"/>
        <v>3.0996330311429121E-2</v>
      </c>
      <c r="D422" s="128">
        <f t="shared" si="25"/>
        <v>30996.330311429119</v>
      </c>
      <c r="E422" s="128">
        <f t="shared" ca="1" si="26"/>
        <v>-70214.135888056</v>
      </c>
      <c r="F422" s="128">
        <f t="shared" ca="1" si="27"/>
        <v>83433.378043759716</v>
      </c>
    </row>
    <row r="423" spans="1:6" x14ac:dyDescent="0.3">
      <c r="A423" s="73">
        <v>43231</v>
      </c>
      <c r="B423" s="130">
        <v>2727.719971</v>
      </c>
      <c r="C423" s="125">
        <f t="shared" si="24"/>
        <v>2.1652438061737778E-2</v>
      </c>
      <c r="D423" s="128">
        <f t="shared" si="25"/>
        <v>21652.438061737779</v>
      </c>
      <c r="E423" s="128">
        <f t="shared" ca="1" si="26"/>
        <v>-70214.135888056</v>
      </c>
      <c r="F423" s="128">
        <f t="shared" ca="1" si="27"/>
        <v>83433.378043759716</v>
      </c>
    </row>
    <row r="424" spans="1:6" x14ac:dyDescent="0.3">
      <c r="A424" s="73">
        <v>43230</v>
      </c>
      <c r="B424" s="130">
        <v>2723.070068</v>
      </c>
      <c r="C424" s="125">
        <f t="shared" si="24"/>
        <v>2.1046640809973871E-2</v>
      </c>
      <c r="D424" s="128">
        <f t="shared" si="25"/>
        <v>21046.640809973873</v>
      </c>
      <c r="E424" s="128">
        <f t="shared" ca="1" si="26"/>
        <v>-70214.135888056</v>
      </c>
      <c r="F424" s="128">
        <f t="shared" ca="1" si="27"/>
        <v>83433.378043759716</v>
      </c>
    </row>
    <row r="425" spans="1:6" x14ac:dyDescent="0.3">
      <c r="A425" s="73">
        <v>43229</v>
      </c>
      <c r="B425" s="130">
        <v>2697.790039</v>
      </c>
      <c r="C425" s="125">
        <f t="shared" si="24"/>
        <v>2.2122504799577669E-2</v>
      </c>
      <c r="D425" s="128">
        <f t="shared" si="25"/>
        <v>22122.504799577669</v>
      </c>
      <c r="E425" s="128">
        <f t="shared" ca="1" si="26"/>
        <v>-70214.135888056</v>
      </c>
      <c r="F425" s="128">
        <f t="shared" ca="1" si="27"/>
        <v>83433.378043759716</v>
      </c>
    </row>
    <row r="426" spans="1:6" x14ac:dyDescent="0.3">
      <c r="A426" s="73">
        <v>43228</v>
      </c>
      <c r="B426" s="130">
        <v>2671.919922</v>
      </c>
      <c r="C426" s="125">
        <f t="shared" si="24"/>
        <v>1.4180683743524547E-2</v>
      </c>
      <c r="D426" s="128">
        <f t="shared" si="25"/>
        <v>14180.683743524547</v>
      </c>
      <c r="E426" s="128">
        <f t="shared" ca="1" si="26"/>
        <v>-70214.135888056</v>
      </c>
      <c r="F426" s="128">
        <f t="shared" ca="1" si="27"/>
        <v>83433.378043759716</v>
      </c>
    </row>
    <row r="427" spans="1:6" x14ac:dyDescent="0.3">
      <c r="A427" s="73">
        <v>43227</v>
      </c>
      <c r="B427" s="130">
        <v>2672.6298830000001</v>
      </c>
      <c r="C427" s="125">
        <f t="shared" si="24"/>
        <v>8.7625088129983375E-4</v>
      </c>
      <c r="D427" s="128">
        <f t="shared" si="25"/>
        <v>876.25088129983374</v>
      </c>
      <c r="E427" s="128">
        <f t="shared" ca="1" si="26"/>
        <v>-70214.135888056</v>
      </c>
      <c r="F427" s="128">
        <f t="shared" ca="1" si="27"/>
        <v>83433.378043759716</v>
      </c>
    </row>
    <row r="428" spans="1:6" x14ac:dyDescent="0.3">
      <c r="A428" s="73">
        <v>43224</v>
      </c>
      <c r="B428" s="130">
        <v>2663.419922</v>
      </c>
      <c r="C428" s="125">
        <f t="shared" si="24"/>
        <v>-2.5167112096324828E-3</v>
      </c>
      <c r="D428" s="128">
        <f t="shared" si="25"/>
        <v>-2516.7112096324827</v>
      </c>
      <c r="E428" s="128">
        <f t="shared" ca="1" si="26"/>
        <v>-70214.135888056</v>
      </c>
      <c r="F428" s="128">
        <f t="shared" ca="1" si="27"/>
        <v>83433.378043759716</v>
      </c>
    </row>
    <row r="429" spans="1:6" x14ac:dyDescent="0.3">
      <c r="A429" s="73">
        <v>43223</v>
      </c>
      <c r="B429" s="130">
        <v>2629.7299800000001</v>
      </c>
      <c r="C429" s="125">
        <f t="shared" si="24"/>
        <v>-2.354134622329318E-2</v>
      </c>
      <c r="D429" s="128">
        <f t="shared" si="25"/>
        <v>-23541.346223293182</v>
      </c>
      <c r="E429" s="128">
        <f t="shared" ca="1" si="26"/>
        <v>-70214.135888056</v>
      </c>
      <c r="F429" s="128">
        <f t="shared" ca="1" si="27"/>
        <v>83433.378043759716</v>
      </c>
    </row>
    <row r="430" spans="1:6" x14ac:dyDescent="0.3">
      <c r="A430" s="73">
        <v>43222</v>
      </c>
      <c r="B430" s="130">
        <v>2635.669922</v>
      </c>
      <c r="C430" s="125">
        <f t="shared" si="24"/>
        <v>-2.6939709183408933E-2</v>
      </c>
      <c r="D430" s="128">
        <f t="shared" si="25"/>
        <v>-26939.709183408933</v>
      </c>
      <c r="E430" s="128">
        <f t="shared" ca="1" si="26"/>
        <v>-70214.135888056</v>
      </c>
      <c r="F430" s="128">
        <f t="shared" ca="1" si="27"/>
        <v>83433.378043759716</v>
      </c>
    </row>
    <row r="431" spans="1:6" x14ac:dyDescent="0.3">
      <c r="A431" s="73">
        <v>43221</v>
      </c>
      <c r="B431" s="130">
        <v>2654.8000489999999</v>
      </c>
      <c r="C431" s="125">
        <f t="shared" si="24"/>
        <v>-1.9062236425518631E-2</v>
      </c>
      <c r="D431" s="128">
        <f t="shared" si="25"/>
        <v>-19062.236425518629</v>
      </c>
      <c r="E431" s="128">
        <f t="shared" ca="1" si="26"/>
        <v>-70214.135888056</v>
      </c>
      <c r="F431" s="128">
        <f t="shared" ca="1" si="27"/>
        <v>83433.378043759716</v>
      </c>
    </row>
    <row r="432" spans="1:6" x14ac:dyDescent="0.3">
      <c r="A432" s="73">
        <v>43220</v>
      </c>
      <c r="B432" s="130">
        <v>2648.0500489999999</v>
      </c>
      <c r="C432" s="125">
        <f t="shared" si="24"/>
        <v>-1.1124651966148313E-2</v>
      </c>
      <c r="D432" s="128">
        <f t="shared" si="25"/>
        <v>-11124.651966148313</v>
      </c>
      <c r="E432" s="128">
        <f t="shared" ca="1" si="26"/>
        <v>-70214.135888056</v>
      </c>
      <c r="F432" s="128">
        <f t="shared" ca="1" si="27"/>
        <v>83433.378043759716</v>
      </c>
    </row>
    <row r="433" spans="1:6" x14ac:dyDescent="0.3">
      <c r="A433" s="73">
        <v>43217</v>
      </c>
      <c r="B433" s="130">
        <v>2669.9099120000001</v>
      </c>
      <c r="C433" s="125">
        <f t="shared" si="24"/>
        <v>5.1236165903485453E-3</v>
      </c>
      <c r="D433" s="128">
        <f t="shared" si="25"/>
        <v>5123.6165903485453</v>
      </c>
      <c r="E433" s="128">
        <f t="shared" ca="1" si="26"/>
        <v>-70214.135888056</v>
      </c>
      <c r="F433" s="128">
        <f t="shared" ca="1" si="27"/>
        <v>83433.378043759716</v>
      </c>
    </row>
    <row r="434" spans="1:6" x14ac:dyDescent="0.3">
      <c r="A434" s="73">
        <v>43216</v>
      </c>
      <c r="B434" s="130">
        <v>2666.9399410000001</v>
      </c>
      <c r="C434" s="125">
        <f t="shared" si="24"/>
        <v>1.1073431248140864E-3</v>
      </c>
      <c r="D434" s="128">
        <f t="shared" si="25"/>
        <v>1107.3431248140864</v>
      </c>
      <c r="E434" s="128">
        <f t="shared" ca="1" si="26"/>
        <v>-70214.135888056</v>
      </c>
      <c r="F434" s="128">
        <f t="shared" ca="1" si="27"/>
        <v>83433.378043759716</v>
      </c>
    </row>
    <row r="435" spans="1:6" x14ac:dyDescent="0.3">
      <c r="A435" s="73">
        <v>43215</v>
      </c>
      <c r="B435" s="130">
        <v>2639.3999020000001</v>
      </c>
      <c r="C435" s="125">
        <f t="shared" si="24"/>
        <v>-1.0559570138034546E-3</v>
      </c>
      <c r="D435" s="128">
        <f t="shared" si="25"/>
        <v>-1055.9570138034546</v>
      </c>
      <c r="E435" s="128">
        <f t="shared" ca="1" si="26"/>
        <v>-70214.135888056</v>
      </c>
      <c r="F435" s="128">
        <f t="shared" ca="1" si="27"/>
        <v>83433.378043759716</v>
      </c>
    </row>
    <row r="436" spans="1:6" x14ac:dyDescent="0.3">
      <c r="A436" s="73">
        <v>43214</v>
      </c>
      <c r="B436" s="130">
        <v>2634.5600589999999</v>
      </c>
      <c r="C436" s="125">
        <f t="shared" si="24"/>
        <v>-8.3971203022868979E-3</v>
      </c>
      <c r="D436" s="128">
        <f t="shared" si="25"/>
        <v>-8397.1203022868976</v>
      </c>
      <c r="E436" s="128">
        <f t="shared" ca="1" si="26"/>
        <v>-70214.135888056</v>
      </c>
      <c r="F436" s="128">
        <f t="shared" ca="1" si="27"/>
        <v>83433.378043759716</v>
      </c>
    </row>
    <row r="437" spans="1:6" x14ac:dyDescent="0.3">
      <c r="A437" s="73">
        <v>43213</v>
      </c>
      <c r="B437" s="130">
        <v>2670.290039</v>
      </c>
      <c r="C437" s="125">
        <f t="shared" si="24"/>
        <v>2.186246878258391E-2</v>
      </c>
      <c r="D437" s="128">
        <f t="shared" si="25"/>
        <v>21862.46878258391</v>
      </c>
      <c r="E437" s="128">
        <f t="shared" ca="1" si="26"/>
        <v>-70214.135888056</v>
      </c>
      <c r="F437" s="128">
        <f t="shared" ca="1" si="27"/>
        <v>83433.378043759716</v>
      </c>
    </row>
    <row r="438" spans="1:6" x14ac:dyDescent="0.3">
      <c r="A438" s="73">
        <v>43210</v>
      </c>
      <c r="B438" s="130">
        <v>2670.139893</v>
      </c>
      <c r="C438" s="125">
        <f t="shared" si="24"/>
        <v>2.5214313365565788E-2</v>
      </c>
      <c r="D438" s="128">
        <f t="shared" si="25"/>
        <v>25214.313365565788</v>
      </c>
      <c r="E438" s="128">
        <f t="shared" ca="1" si="26"/>
        <v>-70214.135888056</v>
      </c>
      <c r="F438" s="128">
        <f t="shared" ca="1" si="27"/>
        <v>83433.378043759716</v>
      </c>
    </row>
    <row r="439" spans="1:6" x14ac:dyDescent="0.3">
      <c r="A439" s="73">
        <v>43209</v>
      </c>
      <c r="B439" s="130">
        <v>2693.1298830000001</v>
      </c>
      <c r="C439" s="125">
        <f t="shared" si="24"/>
        <v>1.1374995868696836E-2</v>
      </c>
      <c r="D439" s="128">
        <f t="shared" si="25"/>
        <v>11374.995868696835</v>
      </c>
      <c r="E439" s="128">
        <f t="shared" ca="1" si="26"/>
        <v>-70214.135888056</v>
      </c>
      <c r="F439" s="128">
        <f t="shared" ca="1" si="27"/>
        <v>83433.378043759716</v>
      </c>
    </row>
    <row r="440" spans="1:6" x14ac:dyDescent="0.3">
      <c r="A440" s="73">
        <v>43208</v>
      </c>
      <c r="B440" s="130">
        <v>2708.639893</v>
      </c>
      <c r="C440" s="125">
        <f t="shared" si="24"/>
        <v>2.4180510164385938E-2</v>
      </c>
      <c r="D440" s="128">
        <f t="shared" si="25"/>
        <v>24180.510164385938</v>
      </c>
      <c r="E440" s="128">
        <f t="shared" ca="1" si="26"/>
        <v>-70214.135888056</v>
      </c>
      <c r="F440" s="128">
        <f t="shared" ca="1" si="27"/>
        <v>83433.378043759716</v>
      </c>
    </row>
    <row r="441" spans="1:6" x14ac:dyDescent="0.3">
      <c r="A441" s="73">
        <v>43207</v>
      </c>
      <c r="B441" s="130">
        <v>2706.389893</v>
      </c>
      <c r="C441" s="125">
        <f t="shared" si="24"/>
        <v>3.5166074594326746E-2</v>
      </c>
      <c r="D441" s="128">
        <f t="shared" si="25"/>
        <v>35166.074594326747</v>
      </c>
      <c r="E441" s="128">
        <f t="shared" ca="1" si="26"/>
        <v>-70214.135888056</v>
      </c>
      <c r="F441" s="128">
        <f t="shared" ca="1" si="27"/>
        <v>83433.378043759716</v>
      </c>
    </row>
    <row r="442" spans="1:6" x14ac:dyDescent="0.3">
      <c r="A442" s="73">
        <v>43206</v>
      </c>
      <c r="B442" s="130">
        <v>2677.8400879999999</v>
      </c>
      <c r="C442" s="125">
        <f t="shared" si="24"/>
        <v>3.7166796810275793E-2</v>
      </c>
      <c r="D442" s="128">
        <f t="shared" si="25"/>
        <v>37166.796810275795</v>
      </c>
      <c r="E442" s="128">
        <f t="shared" ca="1" si="26"/>
        <v>-70214.135888056</v>
      </c>
      <c r="F442" s="128">
        <f t="shared" ca="1" si="27"/>
        <v>83433.378043759716</v>
      </c>
    </row>
    <row r="443" spans="1:6" x14ac:dyDescent="0.3">
      <c r="A443" s="73">
        <v>43203</v>
      </c>
      <c r="B443" s="130">
        <v>2656.3000489999999</v>
      </c>
      <c r="C443" s="125">
        <f t="shared" si="24"/>
        <v>5.8427455029588238E-3</v>
      </c>
      <c r="D443" s="128">
        <f t="shared" si="25"/>
        <v>5842.7455029588236</v>
      </c>
      <c r="E443" s="128">
        <f t="shared" ca="1" si="26"/>
        <v>-70214.135888056</v>
      </c>
      <c r="F443" s="128">
        <f t="shared" ca="1" si="27"/>
        <v>83433.378043759716</v>
      </c>
    </row>
    <row r="444" spans="1:6" x14ac:dyDescent="0.3">
      <c r="A444" s="73">
        <v>43202</v>
      </c>
      <c r="B444" s="130">
        <v>2663.98999</v>
      </c>
      <c r="C444" s="125">
        <f t="shared" si="24"/>
        <v>2.2644909788867684E-2</v>
      </c>
      <c r="D444" s="128">
        <f t="shared" si="25"/>
        <v>22644.909788867684</v>
      </c>
      <c r="E444" s="128">
        <f t="shared" ca="1" si="26"/>
        <v>-70214.135888056</v>
      </c>
      <c r="F444" s="128">
        <f t="shared" ca="1" si="27"/>
        <v>83433.378043759716</v>
      </c>
    </row>
    <row r="445" spans="1:6" x14ac:dyDescent="0.3">
      <c r="A445" s="73">
        <v>43201</v>
      </c>
      <c r="B445" s="130">
        <v>2642.1899410000001</v>
      </c>
      <c r="C445" s="125">
        <f t="shared" si="24"/>
        <v>1.1318072538595514E-2</v>
      </c>
      <c r="D445" s="128">
        <f t="shared" si="25"/>
        <v>11318.072538595514</v>
      </c>
      <c r="E445" s="128">
        <f t="shared" ca="1" si="26"/>
        <v>-70214.135888056</v>
      </c>
      <c r="F445" s="128">
        <f t="shared" ca="1" si="27"/>
        <v>83433.378043759716</v>
      </c>
    </row>
    <row r="446" spans="1:6" x14ac:dyDescent="0.3">
      <c r="A446" s="73">
        <v>43200</v>
      </c>
      <c r="B446" s="130">
        <v>2656.8701169999999</v>
      </c>
      <c r="C446" s="125">
        <f t="shared" si="24"/>
        <v>-6.3189782740102896E-4</v>
      </c>
      <c r="D446" s="128">
        <f t="shared" si="25"/>
        <v>-631.89782740102896</v>
      </c>
      <c r="E446" s="128">
        <f t="shared" ca="1" si="26"/>
        <v>-70214.135888056</v>
      </c>
      <c r="F446" s="128">
        <f t="shared" ca="1" si="27"/>
        <v>83433.378043759716</v>
      </c>
    </row>
    <row r="447" spans="1:6" x14ac:dyDescent="0.3">
      <c r="A447" s="73">
        <v>43199</v>
      </c>
      <c r="B447" s="130">
        <v>2613.1599120000001</v>
      </c>
      <c r="C447" s="125">
        <f t="shared" si="24"/>
        <v>9.6203248142756603E-3</v>
      </c>
      <c r="D447" s="128">
        <f t="shared" si="25"/>
        <v>9620.3248142756602</v>
      </c>
      <c r="E447" s="128">
        <f t="shared" ca="1" si="26"/>
        <v>-70214.135888056</v>
      </c>
      <c r="F447" s="128">
        <f t="shared" ca="1" si="27"/>
        <v>83433.378043759716</v>
      </c>
    </row>
    <row r="448" spans="1:6" x14ac:dyDescent="0.3">
      <c r="A448" s="73">
        <v>43196</v>
      </c>
      <c r="B448" s="130">
        <v>2604.469971</v>
      </c>
      <c r="C448" s="125">
        <f t="shared" si="24"/>
        <v>-1.4835313851201737E-2</v>
      </c>
      <c r="D448" s="128">
        <f t="shared" si="25"/>
        <v>-14835.313851201738</v>
      </c>
      <c r="E448" s="128">
        <f t="shared" ca="1" si="26"/>
        <v>-70214.135888056</v>
      </c>
      <c r="F448" s="128">
        <f t="shared" ca="1" si="27"/>
        <v>83433.378043759716</v>
      </c>
    </row>
    <row r="449" spans="1:6" x14ac:dyDescent="0.3">
      <c r="A449" s="73">
        <v>43195</v>
      </c>
      <c r="B449" s="130">
        <v>2662.8400879999999</v>
      </c>
      <c r="C449" s="125">
        <f t="shared" si="24"/>
        <v>-1.8101442600250817E-2</v>
      </c>
      <c r="D449" s="128">
        <f t="shared" si="25"/>
        <v>-18101.442600250815</v>
      </c>
      <c r="E449" s="128">
        <f t="shared" ca="1" si="26"/>
        <v>-70214.135888056</v>
      </c>
      <c r="F449" s="128">
        <f t="shared" ca="1" si="27"/>
        <v>83433.378043759716</v>
      </c>
    </row>
    <row r="450" spans="1:6" x14ac:dyDescent="0.3">
      <c r="A450" s="73">
        <v>43194</v>
      </c>
      <c r="B450" s="130">
        <v>2644.6899410000001</v>
      </c>
      <c r="C450" s="125">
        <f t="shared" si="24"/>
        <v>-2.6592417045997574E-2</v>
      </c>
      <c r="D450" s="128">
        <f t="shared" si="25"/>
        <v>-26592.417045997572</v>
      </c>
      <c r="E450" s="128">
        <f t="shared" ca="1" si="26"/>
        <v>-70214.135888056</v>
      </c>
      <c r="F450" s="128">
        <f t="shared" ca="1" si="27"/>
        <v>83433.378043759716</v>
      </c>
    </row>
    <row r="451" spans="1:6" x14ac:dyDescent="0.3">
      <c r="A451" s="73">
        <v>43193</v>
      </c>
      <c r="B451" s="130">
        <v>2614.4499510000001</v>
      </c>
      <c r="C451" s="125">
        <f t="shared" si="24"/>
        <v>-3.6296674369734716E-2</v>
      </c>
      <c r="D451" s="128">
        <f t="shared" si="25"/>
        <v>-36296.674369734719</v>
      </c>
      <c r="E451" s="128">
        <f t="shared" ca="1" si="26"/>
        <v>-70214.135888056</v>
      </c>
      <c r="F451" s="128">
        <f t="shared" ca="1" si="27"/>
        <v>83433.378043759716</v>
      </c>
    </row>
    <row r="452" spans="1:6" x14ac:dyDescent="0.3">
      <c r="A452" s="73">
        <v>43192</v>
      </c>
      <c r="B452" s="130">
        <v>2581.8798830000001</v>
      </c>
      <c r="C452" s="125">
        <f t="shared" si="24"/>
        <v>-6.1820315471890264E-2</v>
      </c>
      <c r="D452" s="128">
        <f t="shared" si="25"/>
        <v>-61820.315471890266</v>
      </c>
      <c r="E452" s="128">
        <f t="shared" ca="1" si="26"/>
        <v>-70214.135888056</v>
      </c>
      <c r="F452" s="128">
        <f t="shared" ca="1" si="27"/>
        <v>83433.378043759716</v>
      </c>
    </row>
    <row r="453" spans="1:6" x14ac:dyDescent="0.3">
      <c r="A453" s="73">
        <v>43188</v>
      </c>
      <c r="B453" s="130">
        <v>2640.8701169999999</v>
      </c>
      <c r="C453" s="125">
        <f t="shared" si="24"/>
        <v>-3.8750335044379081E-2</v>
      </c>
      <c r="D453" s="128">
        <f t="shared" si="25"/>
        <v>-38750.335044379084</v>
      </c>
      <c r="E453" s="128">
        <f t="shared" ca="1" si="26"/>
        <v>-70214.135888056</v>
      </c>
      <c r="F453" s="128">
        <f t="shared" ca="1" si="27"/>
        <v>83433.378043759716</v>
      </c>
    </row>
    <row r="454" spans="1:6" x14ac:dyDescent="0.3">
      <c r="A454" s="73">
        <v>43187</v>
      </c>
      <c r="B454" s="130">
        <v>2605</v>
      </c>
      <c r="C454" s="125">
        <f t="shared" si="24"/>
        <v>-5.2548111297758937E-2</v>
      </c>
      <c r="D454" s="128">
        <f t="shared" si="25"/>
        <v>-52548.111297758936</v>
      </c>
      <c r="E454" s="128">
        <f t="shared" ca="1" si="26"/>
        <v>-70214.135888056</v>
      </c>
      <c r="F454" s="128">
        <f t="shared" ca="1" si="27"/>
        <v>83433.378043759716</v>
      </c>
    </row>
    <row r="455" spans="1:6" x14ac:dyDescent="0.3">
      <c r="A455" s="73">
        <v>43186</v>
      </c>
      <c r="B455" s="130">
        <v>2612.6201169999999</v>
      </c>
      <c r="C455" s="125">
        <f t="shared" si="24"/>
        <v>-5.5216210385903741E-2</v>
      </c>
      <c r="D455" s="128">
        <f t="shared" si="25"/>
        <v>-55216.210385903738</v>
      </c>
      <c r="E455" s="128">
        <f t="shared" ca="1" si="26"/>
        <v>-70214.135888056</v>
      </c>
      <c r="F455" s="128">
        <f t="shared" ca="1" si="27"/>
        <v>83433.378043759716</v>
      </c>
    </row>
    <row r="456" spans="1:6" x14ac:dyDescent="0.3">
      <c r="A456" s="73">
        <v>43185</v>
      </c>
      <c r="B456" s="130">
        <v>2658.5500489999999</v>
      </c>
      <c r="C456" s="125">
        <f t="shared" ref="C456:C519" si="28">B456/B466-1</f>
        <v>-4.4724784624438296E-2</v>
      </c>
      <c r="D456" s="128">
        <f t="shared" ref="D456:D519" si="29">C456*$B$5</f>
        <v>-44724.784624438296</v>
      </c>
      <c r="E456" s="128">
        <f t="shared" ref="E456:E519" ca="1" si="30">_xlfn.PERCENTILE.INC(OFFSET(D456,0,0,Window),1-VaRLevel)</f>
        <v>-70214.135888056</v>
      </c>
      <c r="F456" s="128">
        <f t="shared" ref="F456:F519" ca="1" si="31">ABS(AVERAGEIF(OFFSET(D456,0,0,Window),"&lt;=" &amp;E456))</f>
        <v>83433.378043759716</v>
      </c>
    </row>
    <row r="457" spans="1:6" x14ac:dyDescent="0.3">
      <c r="A457" s="73">
        <v>43182</v>
      </c>
      <c r="B457" s="130">
        <v>2588.26001</v>
      </c>
      <c r="C457" s="125">
        <f t="shared" si="28"/>
        <v>-7.1166363364526086E-2</v>
      </c>
      <c r="D457" s="128">
        <f t="shared" si="29"/>
        <v>-71166.363364526085</v>
      </c>
      <c r="E457" s="128">
        <f t="shared" ca="1" si="30"/>
        <v>-70214.135888056</v>
      </c>
      <c r="F457" s="128">
        <f t="shared" ca="1" si="31"/>
        <v>83433.378043759716</v>
      </c>
    </row>
    <row r="458" spans="1:6" x14ac:dyDescent="0.3">
      <c r="A458" s="73">
        <v>43181</v>
      </c>
      <c r="B458" s="130">
        <v>2643.6899410000001</v>
      </c>
      <c r="C458" s="125">
        <f t="shared" si="28"/>
        <v>-3.4786810738641649E-2</v>
      </c>
      <c r="D458" s="128">
        <f t="shared" si="29"/>
        <v>-34786.810738641652</v>
      </c>
      <c r="E458" s="128">
        <f t="shared" ca="1" si="30"/>
        <v>-67134.20341911391</v>
      </c>
      <c r="F458" s="128">
        <f t="shared" ca="1" si="31"/>
        <v>82785.604250242657</v>
      </c>
    </row>
    <row r="459" spans="1:6" x14ac:dyDescent="0.3">
      <c r="A459" s="73">
        <v>43180</v>
      </c>
      <c r="B459" s="130">
        <v>2711.929932</v>
      </c>
      <c r="C459" s="125">
        <f t="shared" si="28"/>
        <v>-5.4533213777274714E-3</v>
      </c>
      <c r="D459" s="128">
        <f t="shared" si="29"/>
        <v>-5453.3213777274714</v>
      </c>
      <c r="E459" s="128">
        <f t="shared" ca="1" si="30"/>
        <v>-67134.20341911391</v>
      </c>
      <c r="F459" s="128">
        <f t="shared" ca="1" si="31"/>
        <v>82785.604250242657</v>
      </c>
    </row>
    <row r="460" spans="1:6" x14ac:dyDescent="0.3">
      <c r="A460" s="73">
        <v>43179</v>
      </c>
      <c r="B460" s="130">
        <v>2716.9399410000001</v>
      </c>
      <c r="C460" s="125">
        <f t="shared" si="28"/>
        <v>-4.0981245401665589E-3</v>
      </c>
      <c r="D460" s="128">
        <f t="shared" si="29"/>
        <v>-4098.1245401665592</v>
      </c>
      <c r="E460" s="128">
        <f t="shared" ca="1" si="30"/>
        <v>-67134.20341911391</v>
      </c>
      <c r="F460" s="128">
        <f t="shared" ca="1" si="31"/>
        <v>82785.604250242657</v>
      </c>
    </row>
    <row r="461" spans="1:6" x14ac:dyDescent="0.3">
      <c r="A461" s="73">
        <v>43178</v>
      </c>
      <c r="B461" s="130">
        <v>2712.919922</v>
      </c>
      <c r="C461" s="125">
        <f t="shared" si="28"/>
        <v>-2.9475178335074403E-3</v>
      </c>
      <c r="D461" s="128">
        <f t="shared" si="29"/>
        <v>-2947.5178335074402</v>
      </c>
      <c r="E461" s="128">
        <f t="shared" ca="1" si="30"/>
        <v>-67134.20341911391</v>
      </c>
      <c r="F461" s="128">
        <f t="shared" ca="1" si="31"/>
        <v>82785.604250242657</v>
      </c>
    </row>
    <row r="462" spans="1:6" x14ac:dyDescent="0.3">
      <c r="A462" s="73">
        <v>43175</v>
      </c>
      <c r="B462" s="130">
        <v>2752.01001</v>
      </c>
      <c r="C462" s="125">
        <f t="shared" si="28"/>
        <v>2.2576873200185865E-2</v>
      </c>
      <c r="D462" s="128">
        <f t="shared" si="29"/>
        <v>22576.873200185866</v>
      </c>
      <c r="E462" s="128">
        <f t="shared" ca="1" si="30"/>
        <v>-67134.20341911391</v>
      </c>
      <c r="F462" s="128">
        <f t="shared" ca="1" si="31"/>
        <v>82785.604250242657</v>
      </c>
    </row>
    <row r="463" spans="1:6" x14ac:dyDescent="0.3">
      <c r="A463" s="73">
        <v>43174</v>
      </c>
      <c r="B463" s="130">
        <v>2747.330078</v>
      </c>
      <c r="C463" s="125">
        <f t="shared" si="28"/>
        <v>2.6015213984242447E-2</v>
      </c>
      <c r="D463" s="128">
        <f t="shared" si="29"/>
        <v>26015.213984242448</v>
      </c>
      <c r="E463" s="128">
        <f t="shared" ca="1" si="30"/>
        <v>-67134.20341911391</v>
      </c>
      <c r="F463" s="128">
        <f t="shared" ca="1" si="31"/>
        <v>82785.604250242657</v>
      </c>
    </row>
    <row r="464" spans="1:6" x14ac:dyDescent="0.3">
      <c r="A464" s="73">
        <v>43173</v>
      </c>
      <c r="B464" s="130">
        <v>2749.4799800000001</v>
      </c>
      <c r="C464" s="125">
        <f t="shared" si="28"/>
        <v>1.3136379572546097E-2</v>
      </c>
      <c r="D464" s="128">
        <f t="shared" si="29"/>
        <v>13136.379572546097</v>
      </c>
      <c r="E464" s="128">
        <f t="shared" ca="1" si="30"/>
        <v>-67134.20341911391</v>
      </c>
      <c r="F464" s="128">
        <f t="shared" ca="1" si="31"/>
        <v>82785.604250242657</v>
      </c>
    </row>
    <row r="465" spans="1:6" x14ac:dyDescent="0.3">
      <c r="A465" s="73">
        <v>43172</v>
      </c>
      <c r="B465" s="130">
        <v>2765.3100589999999</v>
      </c>
      <c r="C465" s="125">
        <f t="shared" si="28"/>
        <v>7.6632230595152784E-3</v>
      </c>
      <c r="D465" s="128">
        <f t="shared" si="29"/>
        <v>7663.2230595152787</v>
      </c>
      <c r="E465" s="128">
        <f t="shared" ca="1" si="30"/>
        <v>-67134.20341911391</v>
      </c>
      <c r="F465" s="128">
        <f t="shared" ca="1" si="31"/>
        <v>82785.604250242657</v>
      </c>
    </row>
    <row r="466" spans="1:6" x14ac:dyDescent="0.3">
      <c r="A466" s="73">
        <v>43171</v>
      </c>
      <c r="B466" s="130">
        <v>2783.0200199999999</v>
      </c>
      <c r="C466" s="125">
        <f t="shared" si="28"/>
        <v>1.2303647573119747E-3</v>
      </c>
      <c r="D466" s="128">
        <f t="shared" si="29"/>
        <v>1230.3647573119747</v>
      </c>
      <c r="E466" s="128">
        <f t="shared" ca="1" si="30"/>
        <v>-67134.20341911391</v>
      </c>
      <c r="F466" s="128">
        <f t="shared" ca="1" si="31"/>
        <v>82785.604250242657</v>
      </c>
    </row>
    <row r="467" spans="1:6" x14ac:dyDescent="0.3">
      <c r="A467" s="73">
        <v>43168</v>
      </c>
      <c r="B467" s="130">
        <v>2786.570068</v>
      </c>
      <c r="C467" s="125">
        <f t="shared" si="28"/>
        <v>1.4294040803549679E-2</v>
      </c>
      <c r="D467" s="128">
        <f t="shared" si="29"/>
        <v>14294.040803549678</v>
      </c>
      <c r="E467" s="128">
        <f t="shared" ca="1" si="30"/>
        <v>-67134.20341911391</v>
      </c>
      <c r="F467" s="128">
        <f t="shared" ca="1" si="31"/>
        <v>82785.604250242657</v>
      </c>
    </row>
    <row r="468" spans="1:6" x14ac:dyDescent="0.3">
      <c r="A468" s="73">
        <v>43167</v>
      </c>
      <c r="B468" s="130">
        <v>2738.969971</v>
      </c>
      <c r="C468" s="125">
        <f t="shared" si="28"/>
        <v>1.2947680625807978E-2</v>
      </c>
      <c r="D468" s="128">
        <f t="shared" si="29"/>
        <v>12947.680625807978</v>
      </c>
      <c r="E468" s="128">
        <f t="shared" ca="1" si="30"/>
        <v>-67134.20341911391</v>
      </c>
      <c r="F468" s="128">
        <f t="shared" ca="1" si="31"/>
        <v>82785.604250242657</v>
      </c>
    </row>
    <row r="469" spans="1:6" x14ac:dyDescent="0.3">
      <c r="A469" s="73">
        <v>43166</v>
      </c>
      <c r="B469" s="130">
        <v>2726.8000489999999</v>
      </c>
      <c r="C469" s="125">
        <f t="shared" si="28"/>
        <v>9.4286778233547697E-3</v>
      </c>
      <c r="D469" s="128">
        <f t="shared" si="29"/>
        <v>9428.6778233547702</v>
      </c>
      <c r="E469" s="128">
        <f t="shared" ca="1" si="30"/>
        <v>-67134.20341911391</v>
      </c>
      <c r="F469" s="128">
        <f t="shared" ca="1" si="31"/>
        <v>82785.604250242657</v>
      </c>
    </row>
    <row r="470" spans="1:6" x14ac:dyDescent="0.3">
      <c r="A470" s="73">
        <v>43165</v>
      </c>
      <c r="B470" s="130">
        <v>2728.1201169999999</v>
      </c>
      <c r="C470" s="125">
        <f t="shared" si="28"/>
        <v>4.3663371534155004E-3</v>
      </c>
      <c r="D470" s="128">
        <f t="shared" si="29"/>
        <v>4366.3371534155003</v>
      </c>
      <c r="E470" s="128">
        <f t="shared" ca="1" si="30"/>
        <v>-67134.20341911391</v>
      </c>
      <c r="F470" s="128">
        <f t="shared" ca="1" si="31"/>
        <v>82785.604250242657</v>
      </c>
    </row>
    <row r="471" spans="1:6" x14ac:dyDescent="0.3">
      <c r="A471" s="73">
        <v>43164</v>
      </c>
      <c r="B471" s="130">
        <v>2720.9399410000001</v>
      </c>
      <c r="C471" s="125">
        <f t="shared" si="28"/>
        <v>-4.1285219051639954E-3</v>
      </c>
      <c r="D471" s="128">
        <f t="shared" si="29"/>
        <v>-4128.5219051639951</v>
      </c>
      <c r="E471" s="128">
        <f t="shared" ca="1" si="30"/>
        <v>-67134.20341911391</v>
      </c>
      <c r="F471" s="128">
        <f t="shared" ca="1" si="31"/>
        <v>82785.604250242657</v>
      </c>
    </row>
    <row r="472" spans="1:6" x14ac:dyDescent="0.3">
      <c r="A472" s="73">
        <v>43161</v>
      </c>
      <c r="B472" s="130">
        <v>2691.25</v>
      </c>
      <c r="C472" s="125">
        <f t="shared" si="28"/>
        <v>-1.4627252386033796E-2</v>
      </c>
      <c r="D472" s="128">
        <f t="shared" si="29"/>
        <v>-14627.252386033795</v>
      </c>
      <c r="E472" s="128">
        <f t="shared" ca="1" si="30"/>
        <v>-67134.20341911391</v>
      </c>
      <c r="F472" s="128">
        <f t="shared" ca="1" si="31"/>
        <v>82785.604250242657</v>
      </c>
    </row>
    <row r="473" spans="1:6" x14ac:dyDescent="0.3">
      <c r="A473" s="73">
        <v>43160</v>
      </c>
      <c r="B473" s="130">
        <v>2677.669922</v>
      </c>
      <c r="C473" s="125">
        <f t="shared" si="28"/>
        <v>-7.7668898325172764E-3</v>
      </c>
      <c r="D473" s="128">
        <f t="shared" si="29"/>
        <v>-7766.8898325172768</v>
      </c>
      <c r="E473" s="128">
        <f t="shared" ca="1" si="30"/>
        <v>-67134.20341911391</v>
      </c>
      <c r="F473" s="128">
        <f t="shared" ca="1" si="31"/>
        <v>82785.604250242657</v>
      </c>
    </row>
    <row r="474" spans="1:6" x14ac:dyDescent="0.3">
      <c r="A474" s="73">
        <v>43159</v>
      </c>
      <c r="B474" s="130">
        <v>2713.830078</v>
      </c>
      <c r="C474" s="125">
        <f t="shared" si="28"/>
        <v>1.9110508733775511E-2</v>
      </c>
      <c r="D474" s="128">
        <f t="shared" si="29"/>
        <v>19110.50873377551</v>
      </c>
      <c r="E474" s="128">
        <f t="shared" ca="1" si="30"/>
        <v>-67134.20341911391</v>
      </c>
      <c r="F474" s="128">
        <f t="shared" ca="1" si="31"/>
        <v>82785.604250242657</v>
      </c>
    </row>
    <row r="475" spans="1:6" x14ac:dyDescent="0.3">
      <c r="A475" s="73">
        <v>43158</v>
      </c>
      <c r="B475" s="130">
        <v>2744.280029</v>
      </c>
      <c r="C475" s="125">
        <f t="shared" si="28"/>
        <v>3.3237962725903625E-2</v>
      </c>
      <c r="D475" s="128">
        <f t="shared" si="29"/>
        <v>33237.962725903628</v>
      </c>
      <c r="E475" s="128">
        <f t="shared" ca="1" si="30"/>
        <v>-67134.20341911391</v>
      </c>
      <c r="F475" s="128">
        <f t="shared" ca="1" si="31"/>
        <v>82785.604250242657</v>
      </c>
    </row>
    <row r="476" spans="1:6" x14ac:dyDescent="0.3">
      <c r="A476" s="73">
        <v>43157</v>
      </c>
      <c r="B476" s="130">
        <v>2779.6000979999999</v>
      </c>
      <c r="C476" s="125">
        <f t="shared" si="28"/>
        <v>6.1098297801600809E-2</v>
      </c>
      <c r="D476" s="128">
        <f t="shared" si="29"/>
        <v>61098.297801600813</v>
      </c>
      <c r="E476" s="128">
        <f t="shared" ca="1" si="30"/>
        <v>-67134.20341911391</v>
      </c>
      <c r="F476" s="128">
        <f t="shared" ca="1" si="31"/>
        <v>82785.604250242657</v>
      </c>
    </row>
    <row r="477" spans="1:6" x14ac:dyDescent="0.3">
      <c r="A477" s="73">
        <v>43154</v>
      </c>
      <c r="B477" s="130">
        <v>2747.3000489999999</v>
      </c>
      <c r="C477" s="125">
        <f t="shared" si="28"/>
        <v>6.443240953118945E-2</v>
      </c>
      <c r="D477" s="128">
        <f t="shared" si="29"/>
        <v>64432.409531189449</v>
      </c>
      <c r="E477" s="128">
        <f t="shared" ca="1" si="30"/>
        <v>-67134.20341911391</v>
      </c>
      <c r="F477" s="128">
        <f t="shared" ca="1" si="31"/>
        <v>82785.604250242657</v>
      </c>
    </row>
    <row r="478" spans="1:6" x14ac:dyDescent="0.3">
      <c r="A478" s="73">
        <v>43153</v>
      </c>
      <c r="B478" s="130">
        <v>2703.959961</v>
      </c>
      <c r="C478" s="125">
        <f t="shared" si="28"/>
        <v>8.3157632704322637E-3</v>
      </c>
      <c r="D478" s="128">
        <f t="shared" si="29"/>
        <v>8315.7632704322641</v>
      </c>
      <c r="E478" s="128">
        <f t="shared" ca="1" si="30"/>
        <v>-67134.20341911391</v>
      </c>
      <c r="F478" s="128">
        <f t="shared" ca="1" si="31"/>
        <v>82785.604250242657</v>
      </c>
    </row>
    <row r="479" spans="1:6" x14ac:dyDescent="0.3">
      <c r="A479" s="73">
        <v>43152</v>
      </c>
      <c r="B479" s="130">
        <v>2701.330078</v>
      </c>
      <c r="C479" s="125">
        <f t="shared" si="28"/>
        <v>2.2967954339132568E-3</v>
      </c>
      <c r="D479" s="128">
        <f t="shared" si="29"/>
        <v>2296.7954339132566</v>
      </c>
      <c r="E479" s="128">
        <f t="shared" ca="1" si="30"/>
        <v>-67134.20341911391</v>
      </c>
      <c r="F479" s="128">
        <f t="shared" ca="1" si="31"/>
        <v>82785.604250242657</v>
      </c>
    </row>
    <row r="480" spans="1:6" x14ac:dyDescent="0.3">
      <c r="A480" s="73">
        <v>43151</v>
      </c>
      <c r="B480" s="130">
        <v>2716.26001</v>
      </c>
      <c r="C480" s="125">
        <f t="shared" si="28"/>
        <v>2.5413965774771841E-2</v>
      </c>
      <c r="D480" s="128">
        <f t="shared" si="29"/>
        <v>25413.965774771841</v>
      </c>
      <c r="E480" s="128">
        <f t="shared" ca="1" si="30"/>
        <v>-67134.20341911391</v>
      </c>
      <c r="F480" s="128">
        <f t="shared" ca="1" si="31"/>
        <v>82785.604250242657</v>
      </c>
    </row>
    <row r="481" spans="1:6" x14ac:dyDescent="0.3">
      <c r="A481" s="73">
        <v>43147</v>
      </c>
      <c r="B481" s="130">
        <v>2732.219971</v>
      </c>
      <c r="C481" s="125">
        <f t="shared" si="28"/>
        <v>-1.0828568266860183E-2</v>
      </c>
      <c r="D481" s="128">
        <f t="shared" si="29"/>
        <v>-10828.568266860184</v>
      </c>
      <c r="E481" s="128">
        <f t="shared" ca="1" si="30"/>
        <v>-67134.20341911391</v>
      </c>
      <c r="F481" s="128">
        <f t="shared" ca="1" si="31"/>
        <v>82785.604250242657</v>
      </c>
    </row>
    <row r="482" spans="1:6" x14ac:dyDescent="0.3">
      <c r="A482" s="73">
        <v>43146</v>
      </c>
      <c r="B482" s="130">
        <v>2731.1999510000001</v>
      </c>
      <c r="C482" s="125">
        <f t="shared" si="28"/>
        <v>-3.2168913189809412E-2</v>
      </c>
      <c r="D482" s="128">
        <f t="shared" si="29"/>
        <v>-32168.913189809413</v>
      </c>
      <c r="E482" s="128">
        <f t="shared" ca="1" si="30"/>
        <v>-67134.20341911391</v>
      </c>
      <c r="F482" s="128">
        <f t="shared" ca="1" si="31"/>
        <v>82785.604250242657</v>
      </c>
    </row>
    <row r="483" spans="1:6" x14ac:dyDescent="0.3">
      <c r="A483" s="73">
        <v>43145</v>
      </c>
      <c r="B483" s="130">
        <v>2698.6298830000001</v>
      </c>
      <c r="C483" s="125">
        <f t="shared" si="28"/>
        <v>-4.4330239422806672E-2</v>
      </c>
      <c r="D483" s="128">
        <f t="shared" si="29"/>
        <v>-44330.23942280667</v>
      </c>
      <c r="E483" s="128">
        <f t="shared" ca="1" si="30"/>
        <v>-67134.20341911391</v>
      </c>
      <c r="F483" s="128">
        <f t="shared" ca="1" si="31"/>
        <v>82785.604250242657</v>
      </c>
    </row>
    <row r="484" spans="1:6" x14ac:dyDescent="0.3">
      <c r="A484" s="73">
        <v>43144</v>
      </c>
      <c r="B484" s="130">
        <v>2662.9399410000001</v>
      </c>
      <c r="C484" s="125">
        <f t="shared" si="28"/>
        <v>-5.6508042659179081E-2</v>
      </c>
      <c r="D484" s="128">
        <f t="shared" si="29"/>
        <v>-56508.042659179082</v>
      </c>
      <c r="E484" s="128">
        <f t="shared" ca="1" si="30"/>
        <v>-67134.20341911391</v>
      </c>
      <c r="F484" s="128">
        <f t="shared" ca="1" si="31"/>
        <v>82785.604250242657</v>
      </c>
    </row>
    <row r="485" spans="1:6" x14ac:dyDescent="0.3">
      <c r="A485" s="73">
        <v>43143</v>
      </c>
      <c r="B485" s="130">
        <v>2656</v>
      </c>
      <c r="C485" s="125">
        <f t="shared" si="28"/>
        <v>-6.9223041983974887E-2</v>
      </c>
      <c r="D485" s="128">
        <f t="shared" si="29"/>
        <v>-69223.041983974894</v>
      </c>
      <c r="E485" s="128">
        <f t="shared" ca="1" si="30"/>
        <v>-67134.20341911391</v>
      </c>
      <c r="F485" s="128">
        <f t="shared" ca="1" si="31"/>
        <v>82785.604250242657</v>
      </c>
    </row>
    <row r="486" spans="1:6" x14ac:dyDescent="0.3">
      <c r="A486" s="73">
        <v>43140</v>
      </c>
      <c r="B486" s="130">
        <v>2619.5500489999999</v>
      </c>
      <c r="C486" s="125">
        <f t="shared" si="28"/>
        <v>-8.8176651809281914E-2</v>
      </c>
      <c r="D486" s="128">
        <f t="shared" si="29"/>
        <v>-88176.651809281917</v>
      </c>
      <c r="E486" s="128">
        <f t="shared" ca="1" si="30"/>
        <v>-60047.780810253636</v>
      </c>
      <c r="F486" s="128">
        <f t="shared" ca="1" si="31"/>
        <v>81364.625634690965</v>
      </c>
    </row>
    <row r="487" spans="1:6" x14ac:dyDescent="0.3">
      <c r="A487" s="73">
        <v>43139</v>
      </c>
      <c r="B487" s="130">
        <v>2581</v>
      </c>
      <c r="C487" s="125">
        <f t="shared" si="28"/>
        <v>-9.0957118957471161E-2</v>
      </c>
      <c r="D487" s="128">
        <f t="shared" si="29"/>
        <v>-90957.118957471161</v>
      </c>
      <c r="E487" s="128">
        <f t="shared" ca="1" si="30"/>
        <v>-52867.782890467817</v>
      </c>
      <c r="F487" s="128">
        <f t="shared" ca="1" si="31"/>
        <v>70284.059167801446</v>
      </c>
    </row>
    <row r="488" spans="1:6" x14ac:dyDescent="0.3">
      <c r="A488" s="73">
        <v>43138</v>
      </c>
      <c r="B488" s="130">
        <v>2681.6599120000001</v>
      </c>
      <c r="C488" s="125">
        <f t="shared" si="28"/>
        <v>-5.4934952408613347E-2</v>
      </c>
      <c r="D488" s="128">
        <f t="shared" si="29"/>
        <v>-54934.952408613346</v>
      </c>
      <c r="E488" s="128">
        <f t="shared" ca="1" si="30"/>
        <v>-36242.321201239014</v>
      </c>
      <c r="F488" s="128">
        <f t="shared" ca="1" si="31"/>
        <v>56870.432550736245</v>
      </c>
    </row>
    <row r="489" spans="1:6" x14ac:dyDescent="0.3">
      <c r="A489" s="73">
        <v>43137</v>
      </c>
      <c r="B489" s="130">
        <v>2695.139893</v>
      </c>
      <c r="C489" s="125">
        <f t="shared" si="28"/>
        <v>-5.071623910627554E-2</v>
      </c>
      <c r="D489" s="128">
        <f t="shared" si="29"/>
        <v>-50716.239106275541</v>
      </c>
      <c r="E489" s="128">
        <f t="shared" ca="1" si="30"/>
        <v>-20945.50025810405</v>
      </c>
      <c r="F489" s="128">
        <f t="shared" ca="1" si="31"/>
        <v>45617.992126802914</v>
      </c>
    </row>
    <row r="490" spans="1:6" x14ac:dyDescent="0.3">
      <c r="A490" s="73">
        <v>43136</v>
      </c>
      <c r="B490" s="130">
        <v>2648.9399410000001</v>
      </c>
      <c r="C490" s="125">
        <f t="shared" si="28"/>
        <v>-6.496010613731984E-2</v>
      </c>
      <c r="D490" s="128">
        <f t="shared" si="29"/>
        <v>-64960.106137319839</v>
      </c>
      <c r="E490" s="128">
        <f t="shared" ca="1" si="30"/>
        <v>-18957.86928326216</v>
      </c>
      <c r="F490" s="128">
        <f t="shared" ca="1" si="31"/>
        <v>35613.877307928233</v>
      </c>
    </row>
    <row r="491" spans="1:6" x14ac:dyDescent="0.3">
      <c r="A491" s="73">
        <v>43133</v>
      </c>
      <c r="B491" s="130">
        <v>2762.1298830000001</v>
      </c>
      <c r="C491" s="125">
        <f t="shared" si="28"/>
        <v>-1.7140577575387561E-2</v>
      </c>
      <c r="D491" s="128">
        <f t="shared" si="29"/>
        <v>-17140.577575387561</v>
      </c>
      <c r="E491" s="128">
        <f t="shared" ca="1" si="30"/>
        <v>-17096.110424552397</v>
      </c>
      <c r="F491" s="128">
        <f t="shared" ca="1" si="31"/>
        <v>19674.034453950808</v>
      </c>
    </row>
    <row r="492" spans="1:6" x14ac:dyDescent="0.3">
      <c r="A492" s="73">
        <v>43132</v>
      </c>
      <c r="B492" s="130">
        <v>2821.9799800000001</v>
      </c>
      <c r="C492" s="125">
        <f t="shared" si="28"/>
        <v>8.5595761131125325E-3</v>
      </c>
      <c r="D492" s="128">
        <f t="shared" si="29"/>
        <v>8559.5761131125328</v>
      </c>
      <c r="E492" s="128">
        <f t="shared" ca="1" si="30"/>
        <v>-16788.092697858861</v>
      </c>
      <c r="F492" s="128">
        <f t="shared" ca="1" si="31"/>
        <v>19643.784691477907</v>
      </c>
    </row>
    <row r="493" spans="1:6" x14ac:dyDescent="0.3">
      <c r="A493" s="73">
        <v>43131</v>
      </c>
      <c r="B493" s="130">
        <v>2823.8100589999999</v>
      </c>
      <c r="C493" s="125">
        <f t="shared" si="28"/>
        <v>7.5823531173788705E-3</v>
      </c>
      <c r="D493" s="128">
        <f t="shared" si="29"/>
        <v>7582.3531173788706</v>
      </c>
      <c r="E493" s="128">
        <f t="shared" ca="1" si="30"/>
        <v>-16788.092697858861</v>
      </c>
      <c r="F493" s="128">
        <f t="shared" ca="1" si="31"/>
        <v>19643.784691477907</v>
      </c>
    </row>
    <row r="494" spans="1:6" x14ac:dyDescent="0.3">
      <c r="A494" s="73">
        <v>43130</v>
      </c>
      <c r="B494" s="130">
        <v>2822.429932</v>
      </c>
      <c r="C494" s="125">
        <f t="shared" si="28"/>
        <v>1.6571704314402247E-2</v>
      </c>
      <c r="D494" s="128">
        <f t="shared" si="29"/>
        <v>16571.704314402246</v>
      </c>
      <c r="E494" s="128">
        <f t="shared" ca="1" si="30"/>
        <v>-16788.092697858861</v>
      </c>
      <c r="F494" s="128">
        <f t="shared" ca="1" si="31"/>
        <v>19643.784691477907</v>
      </c>
    </row>
    <row r="495" spans="1:6" x14ac:dyDescent="0.3">
      <c r="A495" s="73">
        <v>43129</v>
      </c>
      <c r="B495" s="130">
        <v>2853.530029</v>
      </c>
      <c r="C495" s="125">
        <f t="shared" si="28"/>
        <v>2.415084100490561E-2</v>
      </c>
      <c r="D495" s="128">
        <f t="shared" si="29"/>
        <v>24150.841004905611</v>
      </c>
      <c r="E495" s="128">
        <f t="shared" ca="1" si="30"/>
        <v>-16788.092697858861</v>
      </c>
      <c r="F495" s="128">
        <f t="shared" ca="1" si="31"/>
        <v>19643.784691477907</v>
      </c>
    </row>
    <row r="496" spans="1:6" x14ac:dyDescent="0.3">
      <c r="A496" s="73">
        <v>43126</v>
      </c>
      <c r="B496" s="130">
        <v>2872.8701169999999</v>
      </c>
      <c r="C496" s="125">
        <f t="shared" si="28"/>
        <v>3.8051589036897537E-2</v>
      </c>
      <c r="D496" s="128">
        <f t="shared" si="29"/>
        <v>38051.589036897538</v>
      </c>
      <c r="E496" s="128">
        <f t="shared" ca="1" si="30"/>
        <v>-16788.092697858861</v>
      </c>
      <c r="F496" s="128">
        <f t="shared" ca="1" si="31"/>
        <v>19643.784691477907</v>
      </c>
    </row>
    <row r="497" spans="1:6" x14ac:dyDescent="0.3">
      <c r="A497" s="73">
        <v>43125</v>
      </c>
      <c r="B497" s="130">
        <v>2839.25</v>
      </c>
      <c r="C497" s="125">
        <f t="shared" si="28"/>
        <v>3.3119506250346653E-2</v>
      </c>
      <c r="D497" s="128">
        <f t="shared" si="29"/>
        <v>33119.506250346654</v>
      </c>
      <c r="E497" s="128">
        <f t="shared" ca="1" si="30"/>
        <v>-16788.092697858861</v>
      </c>
      <c r="F497" s="128">
        <f t="shared" ca="1" si="31"/>
        <v>19643.784691477907</v>
      </c>
    </row>
    <row r="498" spans="1:6" x14ac:dyDescent="0.3">
      <c r="A498" s="73">
        <v>43124</v>
      </c>
      <c r="B498" s="130">
        <v>2837.540039</v>
      </c>
      <c r="C498" s="125">
        <f t="shared" si="28"/>
        <v>3.1348930420781462E-2</v>
      </c>
      <c r="D498" s="128">
        <f t="shared" si="29"/>
        <v>31348.930420781464</v>
      </c>
      <c r="E498" s="128">
        <f t="shared" ca="1" si="30"/>
        <v>-16788.092697858861</v>
      </c>
      <c r="F498" s="128">
        <f t="shared" ca="1" si="31"/>
        <v>19643.784691477907</v>
      </c>
    </row>
    <row r="499" spans="1:6" x14ac:dyDescent="0.3">
      <c r="A499" s="73">
        <v>43123</v>
      </c>
      <c r="B499" s="130">
        <v>2839.1298830000001</v>
      </c>
      <c r="C499" s="125">
        <f t="shared" si="28"/>
        <v>3.3271314402750329E-2</v>
      </c>
      <c r="D499" s="128">
        <f t="shared" si="29"/>
        <v>33271.314402750329</v>
      </c>
      <c r="E499" s="128">
        <f t="shared" ca="1" si="30"/>
        <v>-16788.092697858861</v>
      </c>
      <c r="F499" s="128">
        <f t="shared" ca="1" si="31"/>
        <v>19643.784691477907</v>
      </c>
    </row>
    <row r="500" spans="1:6" x14ac:dyDescent="0.3">
      <c r="A500" s="73">
        <v>43122</v>
      </c>
      <c r="B500" s="130">
        <v>2832.969971</v>
      </c>
      <c r="C500" s="125">
        <f t="shared" si="28"/>
        <v>3.2743405285476035E-2</v>
      </c>
      <c r="D500" s="128">
        <f t="shared" si="29"/>
        <v>32743.405285476034</v>
      </c>
      <c r="E500" s="128">
        <f t="shared" ca="1" si="30"/>
        <v>-16788.092697858861</v>
      </c>
      <c r="F500" s="128">
        <f t="shared" ca="1" si="31"/>
        <v>19643.784691477907</v>
      </c>
    </row>
    <row r="501" spans="1:6" x14ac:dyDescent="0.3">
      <c r="A501" s="73">
        <v>43119</v>
      </c>
      <c r="B501" s="130">
        <v>2810.3000489999999</v>
      </c>
      <c r="C501" s="125">
        <f t="shared" si="28"/>
        <v>3.1685160120577427E-2</v>
      </c>
      <c r="D501" s="128">
        <f t="shared" si="29"/>
        <v>31685.160120577428</v>
      </c>
      <c r="E501" s="128">
        <f t="shared" ca="1" si="30"/>
        <v>-16788.092697858861</v>
      </c>
      <c r="F501" s="128">
        <f t="shared" ca="1" si="31"/>
        <v>19643.784691477907</v>
      </c>
    </row>
    <row r="502" spans="1:6" x14ac:dyDescent="0.3">
      <c r="A502" s="73">
        <v>43118</v>
      </c>
      <c r="B502" s="130">
        <v>2798.030029</v>
      </c>
      <c r="C502" s="125">
        <f t="shared" si="28"/>
        <v>3.1318868050167259E-2</v>
      </c>
      <c r="D502" s="128">
        <f t="shared" si="29"/>
        <v>31318.868050167261</v>
      </c>
      <c r="E502" s="128">
        <f t="shared" ca="1" si="30"/>
        <v>-16788.092697858861</v>
      </c>
      <c r="F502" s="128">
        <f t="shared" ca="1" si="31"/>
        <v>19643.784691477907</v>
      </c>
    </row>
    <row r="503" spans="1:6" x14ac:dyDescent="0.3">
      <c r="A503" s="73">
        <v>43117</v>
      </c>
      <c r="B503" s="130">
        <v>2802.5600589999999</v>
      </c>
      <c r="C503" s="125">
        <f t="shared" si="28"/>
        <v>3.9598487157362472E-2</v>
      </c>
      <c r="D503" s="128">
        <f t="shared" si="29"/>
        <v>39598.48715736247</v>
      </c>
      <c r="E503" s="128">
        <f t="shared" ca="1" si="30"/>
        <v>-16788.092697858861</v>
      </c>
      <c r="F503" s="128">
        <f t="shared" ca="1" si="31"/>
        <v>19643.784691477907</v>
      </c>
    </row>
    <row r="504" spans="1:6" x14ac:dyDescent="0.3">
      <c r="A504" s="73">
        <v>43116</v>
      </c>
      <c r="B504" s="130">
        <v>2776.419922</v>
      </c>
      <c r="C504" s="125">
        <f t="shared" si="28"/>
        <v>3.8453555636562387E-2</v>
      </c>
      <c r="D504" s="128">
        <f t="shared" si="29"/>
        <v>38453.555636562385</v>
      </c>
      <c r="E504" s="128">
        <f t="shared" ca="1" si="30"/>
        <v>-16788.092697858861</v>
      </c>
      <c r="F504" s="128">
        <f t="shared" ca="1" si="31"/>
        <v>19643.784691477907</v>
      </c>
    </row>
    <row r="505" spans="1:6" x14ac:dyDescent="0.3">
      <c r="A505" s="73">
        <v>43112</v>
      </c>
      <c r="B505" s="130">
        <v>2786.23999</v>
      </c>
      <c r="C505" s="125">
        <f t="shared" si="28"/>
        <v>3.6725016024961255E-2</v>
      </c>
      <c r="D505" s="128">
        <f t="shared" si="29"/>
        <v>36725.016024961253</v>
      </c>
      <c r="E505" s="128">
        <f t="shared" ca="1" si="30"/>
        <v>-16788.092697858861</v>
      </c>
      <c r="F505" s="128">
        <f t="shared" ca="1" si="31"/>
        <v>19643.784691477907</v>
      </c>
    </row>
    <row r="506" spans="1:6" x14ac:dyDescent="0.3">
      <c r="A506" s="73">
        <v>43111</v>
      </c>
      <c r="B506" s="130">
        <v>2767.5600589999999</v>
      </c>
      <c r="C506" s="125">
        <f t="shared" si="28"/>
        <v>3.1663052648315038E-2</v>
      </c>
      <c r="D506" s="128">
        <f t="shared" si="29"/>
        <v>31663.052648315039</v>
      </c>
      <c r="E506" s="128">
        <f t="shared" ca="1" si="30"/>
        <v>-16788.092697858861</v>
      </c>
      <c r="F506" s="128">
        <f t="shared" ca="1" si="31"/>
        <v>19643.784691477907</v>
      </c>
    </row>
    <row r="507" spans="1:6" x14ac:dyDescent="0.3">
      <c r="A507" s="73">
        <v>43110</v>
      </c>
      <c r="B507" s="130">
        <v>2748.2299800000001</v>
      </c>
      <c r="C507" s="125">
        <f t="shared" si="28"/>
        <v>2.5267666480134343E-2</v>
      </c>
      <c r="D507" s="128">
        <f t="shared" si="29"/>
        <v>25267.666480134343</v>
      </c>
      <c r="E507" s="128">
        <f t="shared" ca="1" si="30"/>
        <v>-16788.092697858861</v>
      </c>
      <c r="F507" s="128">
        <f t="shared" ca="1" si="31"/>
        <v>19643.784691477907</v>
      </c>
    </row>
    <row r="508" spans="1:6" x14ac:dyDescent="0.3">
      <c r="A508" s="73">
        <v>43109</v>
      </c>
      <c r="B508" s="130">
        <v>2751.290039</v>
      </c>
      <c r="C508" s="125">
        <f t="shared" si="28"/>
        <v>2.5322899361089224E-2</v>
      </c>
      <c r="D508" s="128">
        <f t="shared" si="29"/>
        <v>25322.899361089225</v>
      </c>
      <c r="E508" s="128">
        <f t="shared" ca="1" si="30"/>
        <v>-16788.092697858861</v>
      </c>
      <c r="F508" s="128">
        <f t="shared" ca="1" si="31"/>
        <v>19643.784691477907</v>
      </c>
    </row>
    <row r="509" spans="1:6" x14ac:dyDescent="0.3">
      <c r="A509" s="73">
        <v>43108</v>
      </c>
      <c r="B509" s="130">
        <v>2747.709961</v>
      </c>
      <c r="C509" s="125">
        <f t="shared" si="28"/>
        <v>2.3519554863784542E-2</v>
      </c>
      <c r="D509" s="128">
        <f t="shared" si="29"/>
        <v>23519.554863784542</v>
      </c>
      <c r="E509" s="128">
        <f t="shared" ca="1" si="30"/>
        <v>-16788.092697858861</v>
      </c>
      <c r="F509" s="128">
        <f t="shared" ca="1" si="31"/>
        <v>19643.784691477907</v>
      </c>
    </row>
    <row r="510" spans="1:6" x14ac:dyDescent="0.3">
      <c r="A510" s="73">
        <v>43105</v>
      </c>
      <c r="B510" s="130">
        <v>2743.1499020000001</v>
      </c>
      <c r="C510" s="125">
        <f t="shared" si="28"/>
        <v>2.3849921433237053E-2</v>
      </c>
      <c r="D510" s="128">
        <f t="shared" si="29"/>
        <v>23849.921433237054</v>
      </c>
      <c r="E510" s="128">
        <f t="shared" ca="1" si="30"/>
        <v>-16788.092697858861</v>
      </c>
      <c r="F510" s="128">
        <f t="shared" ca="1" si="31"/>
        <v>19643.784691477907</v>
      </c>
    </row>
    <row r="511" spans="1:6" x14ac:dyDescent="0.3">
      <c r="A511" s="73">
        <v>43104</v>
      </c>
      <c r="B511" s="130">
        <v>2723.98999</v>
      </c>
      <c r="C511" s="125">
        <f t="shared" si="28"/>
        <v>1.5856981230389477E-2</v>
      </c>
      <c r="D511" s="128">
        <f t="shared" si="29"/>
        <v>15856.981230389478</v>
      </c>
      <c r="E511" s="128">
        <f t="shared" ca="1" si="30"/>
        <v>-16788.092697858861</v>
      </c>
      <c r="F511" s="128">
        <f t="shared" ca="1" si="31"/>
        <v>19643.784691477907</v>
      </c>
    </row>
    <row r="512" spans="1:6" x14ac:dyDescent="0.3">
      <c r="A512" s="73">
        <v>43103</v>
      </c>
      <c r="B512" s="130">
        <v>2713.0600589999999</v>
      </c>
      <c r="C512" s="125">
        <f t="shared" si="28"/>
        <v>8.5125597544775111E-3</v>
      </c>
      <c r="D512" s="128">
        <f t="shared" si="29"/>
        <v>8512.5597544775119</v>
      </c>
      <c r="E512" s="128">
        <f t="shared" ca="1" si="30"/>
        <v>-16788.092697858861</v>
      </c>
      <c r="F512" s="128">
        <f t="shared" ca="1" si="31"/>
        <v>19643.784691477907</v>
      </c>
    </row>
    <row r="513" spans="1:6" x14ac:dyDescent="0.3">
      <c r="A513" s="73">
        <v>43102</v>
      </c>
      <c r="B513" s="130">
        <v>2695.8100589999999</v>
      </c>
      <c r="C513" s="125">
        <f t="shared" si="28"/>
        <v>7.4743720813554848E-3</v>
      </c>
      <c r="D513" s="128">
        <f t="shared" si="29"/>
        <v>7474.3720813554846</v>
      </c>
      <c r="E513" s="128">
        <f t="shared" ca="1" si="30"/>
        <v>-16788.092697858861</v>
      </c>
      <c r="F513" s="128">
        <f t="shared" ca="1" si="31"/>
        <v>19643.784691477907</v>
      </c>
    </row>
    <row r="514" spans="1:6" x14ac:dyDescent="0.3">
      <c r="A514" s="73">
        <v>43098</v>
      </c>
      <c r="B514" s="130">
        <v>2673.610107</v>
      </c>
      <c r="C514" s="125">
        <f t="shared" si="28"/>
        <v>8.1448022136236808E-3</v>
      </c>
      <c r="D514" s="128">
        <f t="shared" si="29"/>
        <v>8144.8022136236805</v>
      </c>
      <c r="E514" s="128">
        <f t="shared" ca="1" si="30"/>
        <v>-16788.092697858861</v>
      </c>
      <c r="F514" s="128">
        <f t="shared" ca="1" si="31"/>
        <v>19643.784691477907</v>
      </c>
    </row>
    <row r="515" spans="1:6" x14ac:dyDescent="0.3">
      <c r="A515" s="73">
        <v>43097</v>
      </c>
      <c r="B515" s="130">
        <v>2687.540039</v>
      </c>
      <c r="C515" s="125">
        <f t="shared" si="28"/>
        <v>9.2719980815083591E-3</v>
      </c>
      <c r="D515" s="128">
        <f t="shared" si="29"/>
        <v>9271.99808150836</v>
      </c>
      <c r="E515" s="128">
        <f t="shared" ca="1" si="30"/>
        <v>-16788.092697858861</v>
      </c>
      <c r="F515" s="128">
        <f t="shared" ca="1" si="31"/>
        <v>19643.784691477907</v>
      </c>
    </row>
    <row r="516" spans="1:6" x14ac:dyDescent="0.3">
      <c r="A516" s="73">
        <v>43096</v>
      </c>
      <c r="B516" s="130">
        <v>2682.6201169999999</v>
      </c>
      <c r="C516" s="125">
        <f t="shared" si="28"/>
        <v>6.9479147845146194E-3</v>
      </c>
      <c r="D516" s="128">
        <f t="shared" si="29"/>
        <v>6947.914784514619</v>
      </c>
      <c r="E516" s="128">
        <f t="shared" ca="1" si="30"/>
        <v>-16788.092697858861</v>
      </c>
      <c r="F516" s="128">
        <f t="shared" ca="1" si="31"/>
        <v>19643.784691477907</v>
      </c>
    </row>
    <row r="517" spans="1:6" x14ac:dyDescent="0.3">
      <c r="A517" s="73">
        <v>43095</v>
      </c>
      <c r="B517" s="130">
        <v>2680.5</v>
      </c>
      <c r="C517" s="125">
        <f t="shared" si="28"/>
        <v>7.7105590912391886E-3</v>
      </c>
      <c r="D517" s="128">
        <f t="shared" si="29"/>
        <v>7710.559091239189</v>
      </c>
      <c r="E517" s="128">
        <f t="shared" ca="1" si="30"/>
        <v>-16788.092697858861</v>
      </c>
      <c r="F517" s="128">
        <f t="shared" ca="1" si="31"/>
        <v>19643.784691477907</v>
      </c>
    </row>
    <row r="518" spans="1:6" x14ac:dyDescent="0.3">
      <c r="A518" s="73">
        <v>43091</v>
      </c>
      <c r="B518" s="130">
        <v>2683.3400879999999</v>
      </c>
      <c r="C518" s="125">
        <f t="shared" si="28"/>
        <v>1.2008330379030818E-2</v>
      </c>
      <c r="D518" s="128">
        <f t="shared" si="29"/>
        <v>12008.330379030818</v>
      </c>
      <c r="E518" s="128">
        <f t="shared" ca="1" si="30"/>
        <v>-16788.092697858861</v>
      </c>
      <c r="F518" s="128">
        <f t="shared" ca="1" si="31"/>
        <v>19643.784691477907</v>
      </c>
    </row>
    <row r="519" spans="1:6" x14ac:dyDescent="0.3">
      <c r="A519" s="73">
        <v>43090</v>
      </c>
      <c r="B519" s="130">
        <v>2684.570068</v>
      </c>
      <c r="C519" s="125">
        <f t="shared" si="28"/>
        <v>1.8047193517183979E-2</v>
      </c>
      <c r="D519" s="128">
        <f t="shared" si="29"/>
        <v>18047.19351718398</v>
      </c>
      <c r="E519" s="128">
        <f t="shared" ca="1" si="30"/>
        <v>-16788.092697858861</v>
      </c>
      <c r="F519" s="128">
        <f t="shared" ca="1" si="31"/>
        <v>19643.784691477907</v>
      </c>
    </row>
    <row r="520" spans="1:6" x14ac:dyDescent="0.3">
      <c r="A520" s="73">
        <v>43089</v>
      </c>
      <c r="B520" s="130">
        <v>2679.25</v>
      </c>
      <c r="C520" s="125">
        <f t="shared" ref="C520:C583" si="32">B520/B530-1</f>
        <v>1.9009070814263618E-2</v>
      </c>
      <c r="D520" s="128">
        <f t="shared" ref="D520:D583" si="33">C520*$B$5</f>
        <v>19009.070814263618</v>
      </c>
      <c r="E520" s="128">
        <f t="shared" ref="E520:E583" ca="1" si="34">_xlfn.PERCENTILE.INC(OFFSET(D520,0,0,Window),1-VaRLevel)</f>
        <v>-16788.092697858861</v>
      </c>
      <c r="F520" s="128">
        <f t="shared" ref="F520:F583" ca="1" si="35">ABS(AVERAGEIF(OFFSET(D520,0,0,Window),"&lt;=" &amp;E520))</f>
        <v>19643.784691477907</v>
      </c>
    </row>
    <row r="521" spans="1:6" x14ac:dyDescent="0.3">
      <c r="A521" s="73">
        <v>43088</v>
      </c>
      <c r="B521" s="130">
        <v>2681.469971</v>
      </c>
      <c r="C521" s="125">
        <f t="shared" si="32"/>
        <v>1.9737029878604373E-2</v>
      </c>
      <c r="D521" s="128">
        <f t="shared" si="33"/>
        <v>19737.029878604371</v>
      </c>
      <c r="E521" s="128">
        <f t="shared" ca="1" si="34"/>
        <v>-16788.092697858861</v>
      </c>
      <c r="F521" s="128">
        <f t="shared" ca="1" si="35"/>
        <v>19643.784691477907</v>
      </c>
    </row>
    <row r="522" spans="1:6" x14ac:dyDescent="0.3">
      <c r="A522" s="73">
        <v>43087</v>
      </c>
      <c r="B522" s="130">
        <v>2690.1599120000001</v>
      </c>
      <c r="C522" s="125">
        <f t="shared" si="32"/>
        <v>1.9216186817565539E-2</v>
      </c>
      <c r="D522" s="128">
        <f t="shared" si="33"/>
        <v>19216.18681756554</v>
      </c>
      <c r="E522" s="128">
        <f t="shared" ca="1" si="34"/>
        <v>-16788.092697858861</v>
      </c>
      <c r="F522" s="128">
        <f t="shared" ca="1" si="35"/>
        <v>19643.784691477907</v>
      </c>
    </row>
    <row r="523" spans="1:6" x14ac:dyDescent="0.3">
      <c r="A523" s="73">
        <v>43084</v>
      </c>
      <c r="B523" s="130">
        <v>2675.8100589999999</v>
      </c>
      <c r="C523" s="125">
        <f t="shared" si="32"/>
        <v>1.271282798883977E-2</v>
      </c>
      <c r="D523" s="128">
        <f t="shared" si="33"/>
        <v>12712.82798883977</v>
      </c>
      <c r="E523" s="128">
        <f t="shared" ca="1" si="34"/>
        <v>-16788.092697858861</v>
      </c>
      <c r="F523" s="128">
        <f t="shared" ca="1" si="35"/>
        <v>19643.784691477907</v>
      </c>
    </row>
    <row r="524" spans="1:6" x14ac:dyDescent="0.3">
      <c r="A524" s="73">
        <v>43083</v>
      </c>
      <c r="B524" s="130">
        <v>2652.01001</v>
      </c>
      <c r="C524" s="125">
        <f t="shared" si="32"/>
        <v>1.673200382798834E-3</v>
      </c>
      <c r="D524" s="128">
        <f t="shared" si="33"/>
        <v>1673.200382798834</v>
      </c>
      <c r="E524" s="128">
        <f t="shared" ca="1" si="34"/>
        <v>-16788.092697858861</v>
      </c>
      <c r="F524" s="128">
        <f t="shared" ca="1" si="35"/>
        <v>19643.784691477907</v>
      </c>
    </row>
    <row r="525" spans="1:6" x14ac:dyDescent="0.3">
      <c r="A525" s="73">
        <v>43082</v>
      </c>
      <c r="B525" s="130">
        <v>2662.8500979999999</v>
      </c>
      <c r="C525" s="125">
        <f t="shared" si="32"/>
        <v>1.400573063460242E-2</v>
      </c>
      <c r="D525" s="128">
        <f t="shared" si="33"/>
        <v>14005.73063460242</v>
      </c>
      <c r="E525" s="128">
        <f t="shared" ca="1" si="34"/>
        <v>-16788.092697858861</v>
      </c>
      <c r="F525" s="128">
        <f t="shared" ca="1" si="35"/>
        <v>19643.784691477907</v>
      </c>
    </row>
    <row r="526" spans="1:6" x14ac:dyDescent="0.3">
      <c r="A526" s="73">
        <v>43081</v>
      </c>
      <c r="B526" s="130">
        <v>2664.110107</v>
      </c>
      <c r="C526" s="125">
        <f t="shared" si="32"/>
        <v>1.411096422196545E-2</v>
      </c>
      <c r="D526" s="128">
        <f t="shared" si="33"/>
        <v>14110.964221965449</v>
      </c>
      <c r="E526" s="128">
        <f t="shared" ca="1" si="34"/>
        <v>-16788.092697858861</v>
      </c>
      <c r="F526" s="128">
        <f t="shared" ca="1" si="35"/>
        <v>19643.784691477907</v>
      </c>
    </row>
    <row r="527" spans="1:6" x14ac:dyDescent="0.3">
      <c r="A527" s="73">
        <v>43080</v>
      </c>
      <c r="B527" s="130">
        <v>2659.98999</v>
      </c>
      <c r="C527" s="125">
        <f t="shared" si="32"/>
        <v>2.2514653441636945E-2</v>
      </c>
      <c r="D527" s="128">
        <f t="shared" si="33"/>
        <v>22514.653441636943</v>
      </c>
      <c r="E527" s="128">
        <f t="shared" ca="1" si="34"/>
        <v>-16788.092697858861</v>
      </c>
      <c r="F527" s="128">
        <f t="shared" ca="1" si="35"/>
        <v>19643.784691477907</v>
      </c>
    </row>
    <row r="528" spans="1:6" x14ac:dyDescent="0.3">
      <c r="A528" s="73">
        <v>43077</v>
      </c>
      <c r="B528" s="130">
        <v>2651.5</v>
      </c>
      <c r="C528" s="125">
        <f t="shared" si="32"/>
        <v>1.8859399893573325E-2</v>
      </c>
      <c r="D528" s="128">
        <f t="shared" si="33"/>
        <v>18859.399893573325</v>
      </c>
      <c r="E528" s="128">
        <f t="shared" ca="1" si="34"/>
        <v>-16788.092697858861</v>
      </c>
      <c r="F528" s="128">
        <f t="shared" ca="1" si="35"/>
        <v>19643.784691477907</v>
      </c>
    </row>
    <row r="529" spans="1:6" x14ac:dyDescent="0.3">
      <c r="A529" s="73">
        <v>43076</v>
      </c>
      <c r="B529" s="130">
        <v>2636.9799800000001</v>
      </c>
      <c r="C529" s="125">
        <f t="shared" si="32"/>
        <v>1.5363369939184413E-2</v>
      </c>
      <c r="D529" s="128">
        <f t="shared" si="33"/>
        <v>15363.369939184413</v>
      </c>
      <c r="E529" s="128">
        <f t="shared" ca="1" si="34"/>
        <v>-16788.092697858861</v>
      </c>
      <c r="F529" s="128">
        <f t="shared" ca="1" si="35"/>
        <v>19643.784691477907</v>
      </c>
    </row>
    <row r="530" spans="1:6" x14ac:dyDescent="0.3">
      <c r="A530" s="73">
        <v>43075</v>
      </c>
      <c r="B530" s="130">
        <v>2629.2700199999999</v>
      </c>
      <c r="C530" s="125">
        <f t="shared" si="32"/>
        <v>1.163510642916088E-2</v>
      </c>
      <c r="D530" s="128">
        <f t="shared" si="33"/>
        <v>11635.10642916088</v>
      </c>
      <c r="E530" s="128">
        <f t="shared" ca="1" si="34"/>
        <v>-16788.092697858861</v>
      </c>
      <c r="F530" s="128">
        <f t="shared" ca="1" si="35"/>
        <v>19643.784691477907</v>
      </c>
    </row>
    <row r="531" spans="1:6" x14ac:dyDescent="0.3">
      <c r="A531" s="73">
        <v>43074</v>
      </c>
      <c r="B531" s="130">
        <v>2629.570068</v>
      </c>
      <c r="C531" s="125">
        <f t="shared" si="32"/>
        <v>1.8368553589439562E-2</v>
      </c>
      <c r="D531" s="128">
        <f t="shared" si="33"/>
        <v>18368.553589439562</v>
      </c>
      <c r="E531" s="128">
        <f t="shared" ca="1" si="34"/>
        <v>-16788.092697858861</v>
      </c>
      <c r="F531" s="128">
        <f t="shared" ca="1" si="35"/>
        <v>19643.784691477907</v>
      </c>
    </row>
    <row r="532" spans="1:6" x14ac:dyDescent="0.3">
      <c r="A532" s="73">
        <v>43073</v>
      </c>
      <c r="B532" s="130">
        <v>2639.4399410000001</v>
      </c>
      <c r="C532" s="125">
        <f t="shared" si="32"/>
        <v>2.3494906914903746E-2</v>
      </c>
      <c r="D532" s="128">
        <f t="shared" si="33"/>
        <v>23494.906914903746</v>
      </c>
      <c r="E532" s="128">
        <f t="shared" ca="1" si="34"/>
        <v>-16788.092697858861</v>
      </c>
      <c r="F532" s="128">
        <f t="shared" ca="1" si="35"/>
        <v>19643.784691477907</v>
      </c>
    </row>
    <row r="533" spans="1:6" x14ac:dyDescent="0.3">
      <c r="A533" s="73">
        <v>43070</v>
      </c>
      <c r="B533" s="130">
        <v>2642.219971</v>
      </c>
      <c r="C533" s="125">
        <f t="shared" si="32"/>
        <v>2.1882427693499462E-2</v>
      </c>
      <c r="D533" s="128">
        <f t="shared" si="33"/>
        <v>21882.427693499463</v>
      </c>
      <c r="E533" s="128">
        <f t="shared" ca="1" si="34"/>
        <v>-16788.092697858861</v>
      </c>
      <c r="F533" s="128">
        <f t="shared" ca="1" si="35"/>
        <v>19643.784691477907</v>
      </c>
    </row>
    <row r="534" spans="1:6" x14ac:dyDescent="0.3">
      <c r="A534" s="73">
        <v>43069</v>
      </c>
      <c r="B534" s="130">
        <v>2647.580078</v>
      </c>
      <c r="C534" s="125">
        <f t="shared" si="32"/>
        <v>3.2347855516724033E-2</v>
      </c>
      <c r="D534" s="128">
        <f t="shared" si="33"/>
        <v>32347.855516724034</v>
      </c>
      <c r="E534" s="128">
        <f t="shared" ca="1" si="34"/>
        <v>-16788.092697858861</v>
      </c>
      <c r="F534" s="128">
        <f t="shared" ca="1" si="35"/>
        <v>19643.784691477907</v>
      </c>
    </row>
    <row r="535" spans="1:6" x14ac:dyDescent="0.3">
      <c r="A535" s="73">
        <v>43068</v>
      </c>
      <c r="B535" s="130">
        <v>2626.070068</v>
      </c>
      <c r="C535" s="125">
        <f t="shared" si="32"/>
        <v>1.8302570063089441E-2</v>
      </c>
      <c r="D535" s="128">
        <f t="shared" si="33"/>
        <v>18302.570063089439</v>
      </c>
      <c r="E535" s="128">
        <f t="shared" ca="1" si="34"/>
        <v>-16788.092697858861</v>
      </c>
      <c r="F535" s="128">
        <f t="shared" ca="1" si="35"/>
        <v>19643.784691477907</v>
      </c>
    </row>
    <row r="536" spans="1:6" x14ac:dyDescent="0.3">
      <c r="A536" s="73">
        <v>43067</v>
      </c>
      <c r="B536" s="130">
        <v>2627.040039</v>
      </c>
      <c r="C536" s="125">
        <f t="shared" si="32"/>
        <v>1.6325942636030488E-2</v>
      </c>
      <c r="D536" s="128">
        <f t="shared" si="33"/>
        <v>16325.942636030488</v>
      </c>
      <c r="E536" s="128">
        <f t="shared" ca="1" si="34"/>
        <v>-16788.092697858861</v>
      </c>
      <c r="F536" s="128">
        <f t="shared" ca="1" si="35"/>
        <v>19643.784691477907</v>
      </c>
    </row>
    <row r="537" spans="1:6" x14ac:dyDescent="0.3">
      <c r="A537" s="73">
        <v>43066</v>
      </c>
      <c r="B537" s="130">
        <v>2601.419922</v>
      </c>
      <c r="C537" s="125">
        <f t="shared" si="32"/>
        <v>7.404202701930096E-3</v>
      </c>
      <c r="D537" s="128">
        <f t="shared" si="33"/>
        <v>7404.2027019300958</v>
      </c>
      <c r="E537" s="128">
        <f t="shared" ca="1" si="34"/>
        <v>-16788.092697858861</v>
      </c>
      <c r="F537" s="128">
        <f t="shared" ca="1" si="35"/>
        <v>19643.784691477907</v>
      </c>
    </row>
    <row r="538" spans="1:6" x14ac:dyDescent="0.3">
      <c r="A538" s="73">
        <v>43063</v>
      </c>
      <c r="B538" s="130">
        <v>2602.419922</v>
      </c>
      <c r="C538" s="125">
        <f t="shared" si="32"/>
        <v>6.8868167058377949E-3</v>
      </c>
      <c r="D538" s="128">
        <f t="shared" si="33"/>
        <v>6886.8167058377949</v>
      </c>
      <c r="E538" s="128">
        <f t="shared" ca="1" si="34"/>
        <v>-16788.092697858861</v>
      </c>
      <c r="F538" s="128">
        <f t="shared" ca="1" si="35"/>
        <v>19643.784691477907</v>
      </c>
    </row>
    <row r="539" spans="1:6" x14ac:dyDescent="0.3">
      <c r="A539" s="73">
        <v>43061</v>
      </c>
      <c r="B539" s="130">
        <v>2597.080078</v>
      </c>
      <c r="C539" s="125">
        <f t="shared" si="32"/>
        <v>1.0407862848818006E-3</v>
      </c>
      <c r="D539" s="128">
        <f t="shared" si="33"/>
        <v>1040.7862848818006</v>
      </c>
      <c r="E539" s="128">
        <f t="shared" ca="1" si="34"/>
        <v>-16788.092697858861</v>
      </c>
      <c r="F539" s="128">
        <f t="shared" ca="1" si="35"/>
        <v>19643.784691477907</v>
      </c>
    </row>
    <row r="540" spans="1:6" x14ac:dyDescent="0.3">
      <c r="A540" s="73">
        <v>43060</v>
      </c>
      <c r="B540" s="130">
        <v>2599.030029</v>
      </c>
      <c r="C540" s="125">
        <f t="shared" si="32"/>
        <v>3.2386346024664281E-3</v>
      </c>
      <c r="D540" s="128">
        <f t="shared" si="33"/>
        <v>3238.6346024664281</v>
      </c>
      <c r="E540" s="128">
        <f t="shared" ca="1" si="34"/>
        <v>-16788.092697858861</v>
      </c>
      <c r="F540" s="128">
        <f t="shared" ca="1" si="35"/>
        <v>19643.784691477907</v>
      </c>
    </row>
    <row r="541" spans="1:6" x14ac:dyDescent="0.3">
      <c r="A541" s="73">
        <v>43059</v>
      </c>
      <c r="B541" s="130">
        <v>2582.139893</v>
      </c>
      <c r="C541" s="125">
        <f t="shared" si="32"/>
        <v>-3.4695250357699159E-3</v>
      </c>
      <c r="D541" s="128">
        <f t="shared" si="33"/>
        <v>-3469.525035769916</v>
      </c>
      <c r="E541" s="128">
        <f t="shared" ca="1" si="34"/>
        <v>-16788.092697858861</v>
      </c>
      <c r="F541" s="128">
        <f t="shared" ca="1" si="35"/>
        <v>19643.784691477907</v>
      </c>
    </row>
    <row r="542" spans="1:6" x14ac:dyDescent="0.3">
      <c r="A542" s="73">
        <v>43056</v>
      </c>
      <c r="B542" s="130">
        <v>2578.8500979999999</v>
      </c>
      <c r="C542" s="125">
        <f t="shared" si="32"/>
        <v>-3.4739356738799909E-3</v>
      </c>
      <c r="D542" s="128">
        <f t="shared" si="33"/>
        <v>-3473.9356738799911</v>
      </c>
      <c r="E542" s="128">
        <f t="shared" ca="1" si="34"/>
        <v>-16788.092697858861</v>
      </c>
      <c r="F542" s="128">
        <f t="shared" ca="1" si="35"/>
        <v>19643.784691477907</v>
      </c>
    </row>
    <row r="543" spans="1:6" x14ac:dyDescent="0.3">
      <c r="A543" s="73">
        <v>43055</v>
      </c>
      <c r="B543" s="130">
        <v>2585.639893</v>
      </c>
      <c r="C543" s="125">
        <f t="shared" si="32"/>
        <v>2.2442369827955222E-3</v>
      </c>
      <c r="D543" s="128">
        <f t="shared" si="33"/>
        <v>2244.2369827955222</v>
      </c>
      <c r="E543" s="128">
        <f t="shared" ca="1" si="34"/>
        <v>-16788.092697858861</v>
      </c>
      <c r="F543" s="128">
        <f t="shared" ca="1" si="35"/>
        <v>19643.784691477907</v>
      </c>
    </row>
    <row r="544" spans="1:6" x14ac:dyDescent="0.3">
      <c r="A544" s="73">
        <v>43054</v>
      </c>
      <c r="B544" s="130">
        <v>2564.6201169999999</v>
      </c>
      <c r="C544" s="125">
        <f t="shared" si="32"/>
        <v>-5.7145917547526404E-3</v>
      </c>
      <c r="D544" s="128">
        <f t="shared" si="33"/>
        <v>-5714.5917547526406</v>
      </c>
      <c r="E544" s="128">
        <f t="shared" ca="1" si="34"/>
        <v>-16788.092697858861</v>
      </c>
      <c r="F544" s="128">
        <f t="shared" ca="1" si="35"/>
        <v>19643.784691477907</v>
      </c>
    </row>
    <row r="545" spans="1:6" x14ac:dyDescent="0.3">
      <c r="A545" s="73">
        <v>43053</v>
      </c>
      <c r="B545" s="130">
        <v>2578.8701169999999</v>
      </c>
      <c r="C545" s="125">
        <f t="shared" si="32"/>
        <v>1.4018417503403047E-3</v>
      </c>
      <c r="D545" s="128">
        <f t="shared" si="33"/>
        <v>1401.8417503403048</v>
      </c>
      <c r="E545" s="128">
        <f t="shared" ca="1" si="34"/>
        <v>-16788.092697858861</v>
      </c>
      <c r="F545" s="128">
        <f t="shared" ca="1" si="35"/>
        <v>19643.784691477907</v>
      </c>
    </row>
    <row r="546" spans="1:6" x14ac:dyDescent="0.3">
      <c r="A546" s="73">
        <v>43052</v>
      </c>
      <c r="B546" s="130">
        <v>2584.8400879999999</v>
      </c>
      <c r="C546" s="125">
        <f t="shared" si="32"/>
        <v>4.6680152345450754E-3</v>
      </c>
      <c r="D546" s="128">
        <f t="shared" si="33"/>
        <v>4668.0152345450751</v>
      </c>
      <c r="E546" s="128">
        <f t="shared" ca="1" si="34"/>
        <v>-16788.092697858861</v>
      </c>
      <c r="F546" s="128">
        <f t="shared" ca="1" si="35"/>
        <v>19643.784691477907</v>
      </c>
    </row>
    <row r="547" spans="1:6" x14ac:dyDescent="0.3">
      <c r="A547" s="73">
        <v>43049</v>
      </c>
      <c r="B547" s="130">
        <v>2582.3000489999999</v>
      </c>
      <c r="C547" s="125">
        <f t="shared" si="32"/>
        <v>4.7653917468148954E-4</v>
      </c>
      <c r="D547" s="128">
        <f t="shared" si="33"/>
        <v>476.53917468148956</v>
      </c>
      <c r="E547" s="128">
        <f t="shared" ca="1" si="34"/>
        <v>-16788.092697858861</v>
      </c>
      <c r="F547" s="128">
        <f t="shared" ca="1" si="35"/>
        <v>19643.784691477907</v>
      </c>
    </row>
    <row r="548" spans="1:6" x14ac:dyDescent="0.3">
      <c r="A548" s="73">
        <v>43048</v>
      </c>
      <c r="B548" s="130">
        <v>2584.6201169999999</v>
      </c>
      <c r="C548" s="125">
        <f t="shared" si="32"/>
        <v>9.4595437927804671E-3</v>
      </c>
      <c r="D548" s="128">
        <f t="shared" si="33"/>
        <v>9459.5437927804669</v>
      </c>
      <c r="E548" s="128">
        <f t="shared" ca="1" si="34"/>
        <v>-16788.092697858861</v>
      </c>
      <c r="F548" s="128">
        <f t="shared" ca="1" si="35"/>
        <v>19643.784691477907</v>
      </c>
    </row>
    <row r="549" spans="1:6" x14ac:dyDescent="0.3">
      <c r="A549" s="73">
        <v>43047</v>
      </c>
      <c r="B549" s="130">
        <v>2594.3798830000001</v>
      </c>
      <c r="C549" s="125">
        <f t="shared" si="32"/>
        <v>1.4559170336819749E-2</v>
      </c>
      <c r="D549" s="128">
        <f t="shared" si="33"/>
        <v>14559.170336819749</v>
      </c>
      <c r="E549" s="128">
        <f t="shared" ca="1" si="34"/>
        <v>-16788.092697858861</v>
      </c>
      <c r="F549" s="128">
        <f t="shared" ca="1" si="35"/>
        <v>19643.784691477907</v>
      </c>
    </row>
    <row r="550" spans="1:6" x14ac:dyDescent="0.3">
      <c r="A550" s="73">
        <v>43046</v>
      </c>
      <c r="B550" s="130">
        <v>2590.639893</v>
      </c>
      <c r="C550" s="125">
        <f t="shared" si="32"/>
        <v>8.3724883441402831E-3</v>
      </c>
      <c r="D550" s="128">
        <f t="shared" si="33"/>
        <v>8372.4883441402835</v>
      </c>
      <c r="E550" s="128">
        <f t="shared" ca="1" si="34"/>
        <v>-16788.092697858861</v>
      </c>
      <c r="F550" s="128">
        <f t="shared" ca="1" si="35"/>
        <v>19643.784691477907</v>
      </c>
    </row>
    <row r="551" spans="1:6" x14ac:dyDescent="0.3">
      <c r="A551" s="73">
        <v>43045</v>
      </c>
      <c r="B551" s="130">
        <v>2591.1298830000001</v>
      </c>
      <c r="C551" s="125">
        <f t="shared" si="32"/>
        <v>1.0194973529578988E-2</v>
      </c>
      <c r="D551" s="128">
        <f t="shared" si="33"/>
        <v>10194.973529578987</v>
      </c>
      <c r="E551" s="128">
        <f t="shared" ca="1" si="34"/>
        <v>-16788.092697858861</v>
      </c>
      <c r="F551" s="128">
        <f t="shared" ca="1" si="35"/>
        <v>19643.784691477907</v>
      </c>
    </row>
    <row r="552" spans="1:6" x14ac:dyDescent="0.3">
      <c r="A552" s="73">
        <v>43042</v>
      </c>
      <c r="B552" s="130">
        <v>2587.8400879999999</v>
      </c>
      <c r="C552" s="125">
        <f t="shared" si="32"/>
        <v>4.9045037846526807E-3</v>
      </c>
      <c r="D552" s="128">
        <f t="shared" si="33"/>
        <v>4904.5037846526802</v>
      </c>
      <c r="E552" s="128">
        <f t="shared" ca="1" si="34"/>
        <v>-16788.092697858861</v>
      </c>
      <c r="F552" s="128">
        <f t="shared" ca="1" si="35"/>
        <v>19643.784691477907</v>
      </c>
    </row>
    <row r="553" spans="1:6" x14ac:dyDescent="0.3">
      <c r="A553" s="73">
        <v>43041</v>
      </c>
      <c r="B553" s="130">
        <v>2579.8500979999999</v>
      </c>
      <c r="C553" s="125">
        <f t="shared" si="32"/>
        <v>6.9279104332635733E-3</v>
      </c>
      <c r="D553" s="128">
        <f t="shared" si="33"/>
        <v>6927.9104332635734</v>
      </c>
      <c r="E553" s="128">
        <f t="shared" ca="1" si="34"/>
        <v>-18913.402132427</v>
      </c>
      <c r="F553" s="128">
        <f t="shared" ca="1" si="35"/>
        <v>22675.408042631199</v>
      </c>
    </row>
    <row r="554" spans="1:6" x14ac:dyDescent="0.3">
      <c r="A554" s="73">
        <v>43040</v>
      </c>
      <c r="B554" s="130">
        <v>2579.360107</v>
      </c>
      <c r="C554" s="125">
        <f t="shared" si="32"/>
        <v>7.0668721368900567E-3</v>
      </c>
      <c r="D554" s="128">
        <f t="shared" si="33"/>
        <v>7066.8721368900569</v>
      </c>
      <c r="E554" s="128">
        <f t="shared" ca="1" si="34"/>
        <v>-20945.50025810405</v>
      </c>
      <c r="F554" s="128">
        <f t="shared" ca="1" si="35"/>
        <v>23974.609487518246</v>
      </c>
    </row>
    <row r="555" spans="1:6" x14ac:dyDescent="0.3">
      <c r="A555" s="73">
        <v>43039</v>
      </c>
      <c r="B555" s="130">
        <v>2575.26001</v>
      </c>
      <c r="C555" s="125">
        <f t="shared" si="32"/>
        <v>6.2124524628295319E-3</v>
      </c>
      <c r="D555" s="128">
        <f t="shared" si="33"/>
        <v>6212.4524628295321</v>
      </c>
      <c r="E555" s="128">
        <f t="shared" ca="1" si="34"/>
        <v>-21400.991031316178</v>
      </c>
      <c r="F555" s="128">
        <f t="shared" ca="1" si="35"/>
        <v>24120.596346670409</v>
      </c>
    </row>
    <row r="556" spans="1:6" x14ac:dyDescent="0.3">
      <c r="A556" s="73">
        <v>43038</v>
      </c>
      <c r="B556" s="130">
        <v>2572.830078</v>
      </c>
      <c r="C556" s="125">
        <f t="shared" si="32"/>
        <v>5.9391414098497464E-3</v>
      </c>
      <c r="D556" s="128">
        <f t="shared" si="33"/>
        <v>5939.1414098497462</v>
      </c>
      <c r="E556" s="128">
        <f t="shared" ca="1" si="34"/>
        <v>-21400.991031316178</v>
      </c>
      <c r="F556" s="128">
        <f t="shared" ca="1" si="35"/>
        <v>24120.596346670409</v>
      </c>
    </row>
    <row r="557" spans="1:6" x14ac:dyDescent="0.3">
      <c r="A557" s="73">
        <v>43035</v>
      </c>
      <c r="B557" s="130">
        <v>2581.070068</v>
      </c>
      <c r="C557" s="125">
        <f t="shared" si="32"/>
        <v>1.0927649491556224E-2</v>
      </c>
      <c r="D557" s="128">
        <f t="shared" si="33"/>
        <v>10927.649491556223</v>
      </c>
      <c r="E557" s="128">
        <f t="shared" ca="1" si="34"/>
        <v>-21400.991031316178</v>
      </c>
      <c r="F557" s="128">
        <f t="shared" ca="1" si="35"/>
        <v>24120.596346670409</v>
      </c>
    </row>
    <row r="558" spans="1:6" x14ac:dyDescent="0.3">
      <c r="A558" s="73">
        <v>43034</v>
      </c>
      <c r="B558" s="130">
        <v>2560.3999020000001</v>
      </c>
      <c r="C558" s="125">
        <f t="shared" si="32"/>
        <v>3.7123599049917466E-3</v>
      </c>
      <c r="D558" s="128">
        <f t="shared" si="33"/>
        <v>3712.3599049917466</v>
      </c>
      <c r="E558" s="128">
        <f t="shared" ca="1" si="34"/>
        <v>-21400.991031316178</v>
      </c>
      <c r="F558" s="128">
        <f t="shared" ca="1" si="35"/>
        <v>24120.596346670409</v>
      </c>
    </row>
    <row r="559" spans="1:6" x14ac:dyDescent="0.3">
      <c r="A559" s="73">
        <v>43033</v>
      </c>
      <c r="B559" s="130">
        <v>2557.1499020000001</v>
      </c>
      <c r="C559" s="125">
        <f t="shared" si="32"/>
        <v>7.4744916621316548E-4</v>
      </c>
      <c r="D559" s="128">
        <f t="shared" si="33"/>
        <v>747.44916621316543</v>
      </c>
      <c r="E559" s="128">
        <f t="shared" ca="1" si="34"/>
        <v>-21400.991031316178</v>
      </c>
      <c r="F559" s="128">
        <f t="shared" ca="1" si="35"/>
        <v>24120.596346670409</v>
      </c>
    </row>
    <row r="560" spans="1:6" x14ac:dyDescent="0.3">
      <c r="A560" s="73">
        <v>43032</v>
      </c>
      <c r="B560" s="130">
        <v>2569.1298830000001</v>
      </c>
      <c r="C560" s="125">
        <f t="shared" si="32"/>
        <v>7.249157378407034E-3</v>
      </c>
      <c r="D560" s="128">
        <f t="shared" si="33"/>
        <v>7249.1573784070342</v>
      </c>
      <c r="E560" s="128">
        <f t="shared" ca="1" si="34"/>
        <v>-21400.991031316178</v>
      </c>
      <c r="F560" s="128">
        <f t="shared" ca="1" si="35"/>
        <v>24120.596346670409</v>
      </c>
    </row>
    <row r="561" spans="1:6" x14ac:dyDescent="0.3">
      <c r="A561" s="73">
        <v>43031</v>
      </c>
      <c r="B561" s="130">
        <v>2564.9799800000001</v>
      </c>
      <c r="C561" s="125">
        <f t="shared" si="32"/>
        <v>7.9576222857247192E-3</v>
      </c>
      <c r="D561" s="128">
        <f t="shared" si="33"/>
        <v>7957.6222857247194</v>
      </c>
      <c r="E561" s="128">
        <f t="shared" ca="1" si="34"/>
        <v>-21400.991031316178</v>
      </c>
      <c r="F561" s="128">
        <f t="shared" ca="1" si="35"/>
        <v>24120.596346670409</v>
      </c>
    </row>
    <row r="562" spans="1:6" x14ac:dyDescent="0.3">
      <c r="A562" s="73">
        <v>43028</v>
      </c>
      <c r="B562" s="130">
        <v>2575.209961</v>
      </c>
      <c r="C562" s="125">
        <f t="shared" si="32"/>
        <v>1.0151640708802701E-2</v>
      </c>
      <c r="D562" s="128">
        <f t="shared" si="33"/>
        <v>10151.640708802701</v>
      </c>
      <c r="E562" s="128">
        <f t="shared" ca="1" si="34"/>
        <v>-21400.991031316178</v>
      </c>
      <c r="F562" s="128">
        <f t="shared" ca="1" si="35"/>
        <v>24120.596346670409</v>
      </c>
    </row>
    <row r="563" spans="1:6" x14ac:dyDescent="0.3">
      <c r="A563" s="73">
        <v>43027</v>
      </c>
      <c r="B563" s="130">
        <v>2562.1000979999999</v>
      </c>
      <c r="C563" s="125">
        <f t="shared" si="32"/>
        <v>3.9301546324157499E-3</v>
      </c>
      <c r="D563" s="128">
        <f t="shared" si="33"/>
        <v>3930.1546324157498</v>
      </c>
      <c r="E563" s="128">
        <f t="shared" ca="1" si="34"/>
        <v>-21400.991031316178</v>
      </c>
      <c r="F563" s="128">
        <f t="shared" ca="1" si="35"/>
        <v>24120.596346670409</v>
      </c>
    </row>
    <row r="564" spans="1:6" x14ac:dyDescent="0.3">
      <c r="A564" s="73">
        <v>43026</v>
      </c>
      <c r="B564" s="130">
        <v>2561.26001</v>
      </c>
      <c r="C564" s="125">
        <f t="shared" si="32"/>
        <v>9.268096847069085E-3</v>
      </c>
      <c r="D564" s="128">
        <f t="shared" si="33"/>
        <v>9268.0968470690841</v>
      </c>
      <c r="E564" s="128">
        <f t="shared" ca="1" si="34"/>
        <v>-21400.991031316178</v>
      </c>
      <c r="F564" s="128">
        <f t="shared" ca="1" si="35"/>
        <v>24120.596346670409</v>
      </c>
    </row>
    <row r="565" spans="1:6" x14ac:dyDescent="0.3">
      <c r="A565" s="73">
        <v>43025</v>
      </c>
      <c r="B565" s="130">
        <v>2559.360107</v>
      </c>
      <c r="C565" s="125">
        <f t="shared" si="32"/>
        <v>9.7767788893667884E-3</v>
      </c>
      <c r="D565" s="128">
        <f t="shared" si="33"/>
        <v>9776.7788893667876</v>
      </c>
      <c r="E565" s="128">
        <f t="shared" ca="1" si="34"/>
        <v>-21400.991031316178</v>
      </c>
      <c r="F565" s="128">
        <f t="shared" ca="1" si="35"/>
        <v>24120.596346670409</v>
      </c>
    </row>
    <row r="566" spans="1:6" x14ac:dyDescent="0.3">
      <c r="A566" s="73">
        <v>43024</v>
      </c>
      <c r="B566" s="130">
        <v>2557.639893</v>
      </c>
      <c r="C566" s="125">
        <f t="shared" si="32"/>
        <v>1.1276560495604215E-2</v>
      </c>
      <c r="D566" s="128">
        <f t="shared" si="33"/>
        <v>11276.560495604215</v>
      </c>
      <c r="E566" s="128">
        <f t="shared" ca="1" si="34"/>
        <v>-21400.991031316178</v>
      </c>
      <c r="F566" s="128">
        <f t="shared" ca="1" si="35"/>
        <v>24120.596346670409</v>
      </c>
    </row>
    <row r="567" spans="1:6" x14ac:dyDescent="0.3">
      <c r="A567" s="73">
        <v>43021</v>
      </c>
      <c r="B567" s="130">
        <v>2553.169922</v>
      </c>
      <c r="C567" s="125">
        <f t="shared" si="32"/>
        <v>1.3420000938357379E-2</v>
      </c>
      <c r="D567" s="128">
        <f t="shared" si="33"/>
        <v>13420.00093835738</v>
      </c>
      <c r="E567" s="128">
        <f t="shared" ca="1" si="34"/>
        <v>-21400.991031316178</v>
      </c>
      <c r="F567" s="128">
        <f t="shared" ca="1" si="35"/>
        <v>24120.596346670409</v>
      </c>
    </row>
    <row r="568" spans="1:6" x14ac:dyDescent="0.3">
      <c r="A568" s="73">
        <v>43020</v>
      </c>
      <c r="B568" s="130">
        <v>2550.929932</v>
      </c>
      <c r="C568" s="125">
        <f t="shared" si="32"/>
        <v>1.6282428324158271E-2</v>
      </c>
      <c r="D568" s="128">
        <f t="shared" si="33"/>
        <v>16282.428324158271</v>
      </c>
      <c r="E568" s="128">
        <f t="shared" ca="1" si="34"/>
        <v>-21400.991031316178</v>
      </c>
      <c r="F568" s="128">
        <f t="shared" ca="1" si="35"/>
        <v>24120.596346670409</v>
      </c>
    </row>
    <row r="569" spans="1:6" x14ac:dyDescent="0.3">
      <c r="A569" s="73">
        <v>43019</v>
      </c>
      <c r="B569" s="130">
        <v>2555.23999</v>
      </c>
      <c r="C569" s="125">
        <f t="shared" si="32"/>
        <v>1.9225840134258876E-2</v>
      </c>
      <c r="D569" s="128">
        <f t="shared" si="33"/>
        <v>19225.840134258877</v>
      </c>
      <c r="E569" s="128">
        <f t="shared" ca="1" si="34"/>
        <v>-21400.991031316178</v>
      </c>
      <c r="F569" s="128">
        <f t="shared" ca="1" si="35"/>
        <v>24120.596346670409</v>
      </c>
    </row>
    <row r="570" spans="1:6" x14ac:dyDescent="0.3">
      <c r="A570" s="73">
        <v>43018</v>
      </c>
      <c r="B570" s="130">
        <v>2550.639893</v>
      </c>
      <c r="C570" s="125">
        <f t="shared" si="32"/>
        <v>2.1547156847795845E-2</v>
      </c>
      <c r="D570" s="128">
        <f t="shared" si="33"/>
        <v>21547.156847795846</v>
      </c>
      <c r="E570" s="128">
        <f t="shared" ca="1" si="34"/>
        <v>-21400.991031316178</v>
      </c>
      <c r="F570" s="128">
        <f t="shared" ca="1" si="35"/>
        <v>24120.596346670409</v>
      </c>
    </row>
    <row r="571" spans="1:6" x14ac:dyDescent="0.3">
      <c r="A571" s="73">
        <v>43017</v>
      </c>
      <c r="B571" s="130">
        <v>2544.7299800000001</v>
      </c>
      <c r="C571" s="125">
        <f t="shared" si="32"/>
        <v>1.9253750888919674E-2</v>
      </c>
      <c r="D571" s="128">
        <f t="shared" si="33"/>
        <v>19253.750888919672</v>
      </c>
      <c r="E571" s="128">
        <f t="shared" ca="1" si="34"/>
        <v>-21400.991031316178</v>
      </c>
      <c r="F571" s="128">
        <f t="shared" ca="1" si="35"/>
        <v>24120.596346670409</v>
      </c>
    </row>
    <row r="572" spans="1:6" x14ac:dyDescent="0.3">
      <c r="A572" s="73">
        <v>43014</v>
      </c>
      <c r="B572" s="130">
        <v>2549.330078</v>
      </c>
      <c r="C572" s="125">
        <f t="shared" si="32"/>
        <v>1.8827324354370178E-2</v>
      </c>
      <c r="D572" s="128">
        <f t="shared" si="33"/>
        <v>18827.324354370179</v>
      </c>
      <c r="E572" s="128">
        <f t="shared" ca="1" si="34"/>
        <v>-21400.991031316178</v>
      </c>
      <c r="F572" s="128">
        <f t="shared" ca="1" si="35"/>
        <v>24120.596346670409</v>
      </c>
    </row>
    <row r="573" spans="1:6" x14ac:dyDescent="0.3">
      <c r="A573" s="73">
        <v>43013</v>
      </c>
      <c r="B573" s="130">
        <v>2552.070068</v>
      </c>
      <c r="C573" s="125">
        <f t="shared" si="32"/>
        <v>2.0583047261801823E-2</v>
      </c>
      <c r="D573" s="128">
        <f t="shared" si="33"/>
        <v>20583.047261801825</v>
      </c>
      <c r="E573" s="128">
        <f t="shared" ca="1" si="34"/>
        <v>-21400.991031316178</v>
      </c>
      <c r="F573" s="128">
        <f t="shared" ca="1" si="35"/>
        <v>24120.596346670409</v>
      </c>
    </row>
    <row r="574" spans="1:6" x14ac:dyDescent="0.3">
      <c r="A574" s="73">
        <v>43012</v>
      </c>
      <c r="B574" s="130">
        <v>2537.73999</v>
      </c>
      <c r="C574" s="125">
        <f t="shared" si="32"/>
        <v>1.1761235016430893E-2</v>
      </c>
      <c r="D574" s="128">
        <f t="shared" si="33"/>
        <v>11761.235016430894</v>
      </c>
      <c r="E574" s="128">
        <f t="shared" ca="1" si="34"/>
        <v>-21400.991031316178</v>
      </c>
      <c r="F574" s="128">
        <f t="shared" ca="1" si="35"/>
        <v>24120.596346670409</v>
      </c>
    </row>
    <row r="575" spans="1:6" x14ac:dyDescent="0.3">
      <c r="A575" s="73">
        <v>43011</v>
      </c>
      <c r="B575" s="130">
        <v>2534.580078</v>
      </c>
      <c r="C575" s="125">
        <f t="shared" si="32"/>
        <v>1.1142431967749111E-2</v>
      </c>
      <c r="D575" s="128">
        <f t="shared" si="33"/>
        <v>11142.431967749111</v>
      </c>
      <c r="E575" s="128">
        <f t="shared" ca="1" si="34"/>
        <v>-21400.991031316178</v>
      </c>
      <c r="F575" s="128">
        <f t="shared" ca="1" si="35"/>
        <v>24120.596346670409</v>
      </c>
    </row>
    <row r="576" spans="1:6" x14ac:dyDescent="0.3">
      <c r="A576" s="73">
        <v>43010</v>
      </c>
      <c r="B576" s="130">
        <v>2529.1201169999999</v>
      </c>
      <c r="C576" s="125">
        <f t="shared" si="32"/>
        <v>1.0084388894042728E-2</v>
      </c>
      <c r="D576" s="128">
        <f t="shared" si="33"/>
        <v>10084.388894042728</v>
      </c>
      <c r="E576" s="128">
        <f t="shared" ca="1" si="34"/>
        <v>-21400.991031316178</v>
      </c>
      <c r="F576" s="128">
        <f t="shared" ca="1" si="35"/>
        <v>24120.596346670409</v>
      </c>
    </row>
    <row r="577" spans="1:6" x14ac:dyDescent="0.3">
      <c r="A577" s="73">
        <v>43007</v>
      </c>
      <c r="B577" s="130">
        <v>2519.360107</v>
      </c>
      <c r="C577" s="125">
        <f t="shared" si="32"/>
        <v>7.6513469372925247E-3</v>
      </c>
      <c r="D577" s="128">
        <f t="shared" si="33"/>
        <v>7651.3469372925247</v>
      </c>
      <c r="E577" s="128">
        <f t="shared" ca="1" si="34"/>
        <v>-21400.991031316178</v>
      </c>
      <c r="F577" s="128">
        <f t="shared" ca="1" si="35"/>
        <v>24120.596346670409</v>
      </c>
    </row>
    <row r="578" spans="1:6" x14ac:dyDescent="0.3">
      <c r="A578" s="73">
        <v>43006</v>
      </c>
      <c r="B578" s="130">
        <v>2510.0600589999999</v>
      </c>
      <c r="C578" s="125">
        <f t="shared" si="32"/>
        <v>5.786113800588577E-3</v>
      </c>
      <c r="D578" s="128">
        <f t="shared" si="33"/>
        <v>5786.1138005885769</v>
      </c>
      <c r="E578" s="128">
        <f t="shared" ca="1" si="34"/>
        <v>-21400.991031316178</v>
      </c>
      <c r="F578" s="128">
        <f t="shared" ca="1" si="35"/>
        <v>24120.596346670409</v>
      </c>
    </row>
    <row r="579" spans="1:6" x14ac:dyDescent="0.3">
      <c r="A579" s="73">
        <v>43005</v>
      </c>
      <c r="B579" s="130">
        <v>2507.040039</v>
      </c>
      <c r="C579" s="125">
        <f t="shared" si="32"/>
        <v>3.4702312283541037E-3</v>
      </c>
      <c r="D579" s="128">
        <f t="shared" si="33"/>
        <v>3470.2312283541037</v>
      </c>
      <c r="E579" s="128">
        <f t="shared" ca="1" si="34"/>
        <v>-21400.991031316178</v>
      </c>
      <c r="F579" s="128">
        <f t="shared" ca="1" si="35"/>
        <v>24120.596346670409</v>
      </c>
    </row>
    <row r="580" spans="1:6" x14ac:dyDescent="0.3">
      <c r="A580" s="73">
        <v>43004</v>
      </c>
      <c r="B580" s="130">
        <v>2496.8400879999999</v>
      </c>
      <c r="C580" s="125">
        <f t="shared" si="32"/>
        <v>1.4424629994413962E-4</v>
      </c>
      <c r="D580" s="128">
        <f t="shared" si="33"/>
        <v>144.24629994413962</v>
      </c>
      <c r="E580" s="128">
        <f t="shared" ca="1" si="34"/>
        <v>-21400.991031316178</v>
      </c>
      <c r="F580" s="128">
        <f t="shared" ca="1" si="35"/>
        <v>24120.596346670409</v>
      </c>
    </row>
    <row r="581" spans="1:6" x14ac:dyDescent="0.3">
      <c r="A581" s="73">
        <v>43003</v>
      </c>
      <c r="B581" s="130">
        <v>2496.6599120000001</v>
      </c>
      <c r="C581" s="125">
        <f t="shared" si="32"/>
        <v>3.4362647279742031E-3</v>
      </c>
      <c r="D581" s="128">
        <f t="shared" si="33"/>
        <v>3436.2647279742032</v>
      </c>
      <c r="E581" s="128">
        <f t="shared" ca="1" si="34"/>
        <v>-21400.991031316178</v>
      </c>
      <c r="F581" s="128">
        <f t="shared" ca="1" si="35"/>
        <v>24120.596346670409</v>
      </c>
    </row>
    <row r="582" spans="1:6" x14ac:dyDescent="0.3">
      <c r="A582" s="73">
        <v>43000</v>
      </c>
      <c r="B582" s="130">
        <v>2502.219971</v>
      </c>
      <c r="C582" s="125">
        <f t="shared" si="32"/>
        <v>1.6571683991368547E-2</v>
      </c>
      <c r="D582" s="128">
        <f t="shared" si="33"/>
        <v>16571.683991368547</v>
      </c>
      <c r="E582" s="128">
        <f t="shared" ca="1" si="34"/>
        <v>-21400.991031316178</v>
      </c>
      <c r="F582" s="128">
        <f t="shared" ca="1" si="35"/>
        <v>24120.596346670409</v>
      </c>
    </row>
    <row r="583" spans="1:6" x14ac:dyDescent="0.3">
      <c r="A583" s="73">
        <v>42999</v>
      </c>
      <c r="B583" s="130">
        <v>2500.6000979999999</v>
      </c>
      <c r="C583" s="125">
        <f t="shared" si="32"/>
        <v>1.4401037924911098E-2</v>
      </c>
      <c r="D583" s="128">
        <f t="shared" si="33"/>
        <v>14401.037924911097</v>
      </c>
      <c r="E583" s="128">
        <f t="shared" ca="1" si="34"/>
        <v>-21400.991031316178</v>
      </c>
      <c r="F583" s="128">
        <f t="shared" ca="1" si="35"/>
        <v>24120.596346670409</v>
      </c>
    </row>
    <row r="584" spans="1:6" x14ac:dyDescent="0.3">
      <c r="A584" s="73">
        <v>42998</v>
      </c>
      <c r="B584" s="130">
        <v>2508.23999</v>
      </c>
      <c r="C584" s="125">
        <f t="shared" ref="C584:C647" si="36">B584/B594-1</f>
        <v>1.7318701105871526E-2</v>
      </c>
      <c r="D584" s="128">
        <f t="shared" ref="D584:D647" si="37">C584*$B$5</f>
        <v>17318.701105871525</v>
      </c>
      <c r="E584" s="128">
        <f t="shared" ref="E584:E647" ca="1" si="38">_xlfn.PERCENTILE.INC(OFFSET(D584,0,0,Window),1-VaRLevel)</f>
        <v>-21400.991031316178</v>
      </c>
      <c r="F584" s="128">
        <f t="shared" ref="F584:F647" ca="1" si="39">ABS(AVERAGEIF(OFFSET(D584,0,0,Window),"&lt;=" &amp;E584))</f>
        <v>24120.596346670409</v>
      </c>
    </row>
    <row r="585" spans="1:6" x14ac:dyDescent="0.3">
      <c r="A585" s="73">
        <v>42997</v>
      </c>
      <c r="B585" s="130">
        <v>2506.6499020000001</v>
      </c>
      <c r="C585" s="125">
        <f t="shared" si="36"/>
        <v>1.9854670567464483E-2</v>
      </c>
      <c r="D585" s="128">
        <f t="shared" si="37"/>
        <v>19854.670567464484</v>
      </c>
      <c r="E585" s="128">
        <f t="shared" ca="1" si="38"/>
        <v>-21400.991031316178</v>
      </c>
      <c r="F585" s="128">
        <f t="shared" ca="1" si="39"/>
        <v>24120.596346670409</v>
      </c>
    </row>
    <row r="586" spans="1:6" x14ac:dyDescent="0.3">
      <c r="A586" s="73">
        <v>42996</v>
      </c>
      <c r="B586" s="130">
        <v>2503.8701169999999</v>
      </c>
      <c r="C586" s="125">
        <f t="shared" si="36"/>
        <v>1.1031502477016897E-2</v>
      </c>
      <c r="D586" s="128">
        <f t="shared" si="37"/>
        <v>11031.502477016897</v>
      </c>
      <c r="E586" s="128">
        <f t="shared" ca="1" si="38"/>
        <v>-21494.107233921961</v>
      </c>
      <c r="F586" s="128">
        <f t="shared" ca="1" si="39"/>
        <v>24120.596346670409</v>
      </c>
    </row>
    <row r="587" spans="1:6" x14ac:dyDescent="0.3">
      <c r="A587" s="73">
        <v>42993</v>
      </c>
      <c r="B587" s="130">
        <v>2500.2299800000001</v>
      </c>
      <c r="C587" s="125">
        <f t="shared" si="36"/>
        <v>1.1563157863447193E-2</v>
      </c>
      <c r="D587" s="128">
        <f t="shared" si="37"/>
        <v>11563.157863447193</v>
      </c>
      <c r="E587" s="128">
        <f t="shared" ca="1" si="38"/>
        <v>-21494.107233921961</v>
      </c>
      <c r="F587" s="128">
        <f t="shared" ca="1" si="39"/>
        <v>24120.596346670409</v>
      </c>
    </row>
    <row r="588" spans="1:6" x14ac:dyDescent="0.3">
      <c r="A588" s="73">
        <v>42992</v>
      </c>
      <c r="B588" s="130">
        <v>2495.6201169999999</v>
      </c>
      <c r="C588" s="125">
        <f t="shared" si="36"/>
        <v>1.5474520826599392E-2</v>
      </c>
      <c r="D588" s="128">
        <f t="shared" si="37"/>
        <v>15474.520826599392</v>
      </c>
      <c r="E588" s="128">
        <f t="shared" ca="1" si="38"/>
        <v>-21494.107233921961</v>
      </c>
      <c r="F588" s="128">
        <f t="shared" ca="1" si="39"/>
        <v>24120.596346670409</v>
      </c>
    </row>
    <row r="589" spans="1:6" x14ac:dyDescent="0.3">
      <c r="A589" s="73">
        <v>42991</v>
      </c>
      <c r="B589" s="130">
        <v>2498.3701169999999</v>
      </c>
      <c r="C589" s="125">
        <f t="shared" si="36"/>
        <v>2.1285233600549125E-2</v>
      </c>
      <c r="D589" s="128">
        <f t="shared" si="37"/>
        <v>21285.233600549123</v>
      </c>
      <c r="E589" s="128">
        <f t="shared" ca="1" si="38"/>
        <v>-21494.107233921961</v>
      </c>
      <c r="F589" s="128">
        <f t="shared" ca="1" si="39"/>
        <v>24120.596346670409</v>
      </c>
    </row>
    <row r="590" spans="1:6" x14ac:dyDescent="0.3">
      <c r="A590" s="73">
        <v>42990</v>
      </c>
      <c r="B590" s="130">
        <v>2496.4799800000001</v>
      </c>
      <c r="C590" s="125">
        <f t="shared" si="36"/>
        <v>2.1372692621725697E-2</v>
      </c>
      <c r="D590" s="128">
        <f t="shared" si="37"/>
        <v>21372.692621725699</v>
      </c>
      <c r="E590" s="128">
        <f t="shared" ca="1" si="38"/>
        <v>-22391.792546182191</v>
      </c>
      <c r="F590" s="128">
        <f t="shared" ca="1" si="39"/>
        <v>24627.91715184187</v>
      </c>
    </row>
    <row r="591" spans="1:6" x14ac:dyDescent="0.3">
      <c r="A591" s="73">
        <v>42989</v>
      </c>
      <c r="B591" s="130">
        <v>2488.110107</v>
      </c>
      <c r="C591" s="125">
        <f t="shared" si="36"/>
        <v>1.8444181288240102E-2</v>
      </c>
      <c r="D591" s="128">
        <f t="shared" si="37"/>
        <v>18444.181288240103</v>
      </c>
      <c r="E591" s="128">
        <f t="shared" ca="1" si="38"/>
        <v>-23818.497291436732</v>
      </c>
      <c r="F591" s="128">
        <f t="shared" ca="1" si="39"/>
        <v>25072.978041810817</v>
      </c>
    </row>
    <row r="592" spans="1:6" x14ac:dyDescent="0.3">
      <c r="A592" s="73">
        <v>42986</v>
      </c>
      <c r="B592" s="130">
        <v>2461.429932</v>
      </c>
      <c r="C592" s="125">
        <f t="shared" si="36"/>
        <v>9.2087894754977473E-3</v>
      </c>
      <c r="D592" s="128">
        <f t="shared" si="37"/>
        <v>9208.7894754977478</v>
      </c>
      <c r="E592" s="128">
        <f t="shared" ca="1" si="38"/>
        <v>-23818.497291436732</v>
      </c>
      <c r="F592" s="128">
        <f t="shared" ca="1" si="39"/>
        <v>25072.978041810817</v>
      </c>
    </row>
    <row r="593" spans="1:6" x14ac:dyDescent="0.3">
      <c r="A593" s="73">
        <v>42985</v>
      </c>
      <c r="B593" s="130">
        <v>2465.1000979999999</v>
      </c>
      <c r="C593" s="125">
        <f t="shared" si="36"/>
        <v>8.6169042503152493E-3</v>
      </c>
      <c r="D593" s="128">
        <f t="shared" si="37"/>
        <v>8616.9042503152486</v>
      </c>
      <c r="E593" s="128">
        <f t="shared" ca="1" si="38"/>
        <v>-23818.497291436732</v>
      </c>
      <c r="F593" s="128">
        <f t="shared" ca="1" si="39"/>
        <v>25072.978041810817</v>
      </c>
    </row>
    <row r="594" spans="1:6" x14ac:dyDescent="0.3">
      <c r="A594" s="73">
        <v>42984</v>
      </c>
      <c r="B594" s="130">
        <v>2465.540039</v>
      </c>
      <c r="C594" s="125">
        <f t="shared" si="36"/>
        <v>5.3129361131536434E-3</v>
      </c>
      <c r="D594" s="128">
        <f t="shared" si="37"/>
        <v>5312.9361131536434</v>
      </c>
      <c r="E594" s="128">
        <f t="shared" ca="1" si="38"/>
        <v>-23818.497291436732</v>
      </c>
      <c r="F594" s="128">
        <f t="shared" ca="1" si="39"/>
        <v>25072.978041810817</v>
      </c>
    </row>
    <row r="595" spans="1:6" x14ac:dyDescent="0.3">
      <c r="A595" s="73">
        <v>42983</v>
      </c>
      <c r="B595" s="130">
        <v>2457.8500979999999</v>
      </c>
      <c r="C595" s="125">
        <f t="shared" si="36"/>
        <v>1.2139822012148471E-2</v>
      </c>
      <c r="D595" s="128">
        <f t="shared" si="37"/>
        <v>12139.822012148472</v>
      </c>
      <c r="E595" s="128">
        <f t="shared" ca="1" si="38"/>
        <v>-23818.497291436732</v>
      </c>
      <c r="F595" s="128">
        <f t="shared" ca="1" si="39"/>
        <v>25072.978041810817</v>
      </c>
    </row>
    <row r="596" spans="1:6" x14ac:dyDescent="0.3">
      <c r="A596" s="73">
        <v>42979</v>
      </c>
      <c r="B596" s="130">
        <v>2476.5500489999999</v>
      </c>
      <c r="C596" s="125">
        <f t="shared" si="36"/>
        <v>2.1026158590718991E-2</v>
      </c>
      <c r="D596" s="128">
        <f t="shared" si="37"/>
        <v>21026.158590718991</v>
      </c>
      <c r="E596" s="128">
        <f t="shared" ca="1" si="38"/>
        <v>-23818.497291436732</v>
      </c>
      <c r="F596" s="128">
        <f t="shared" ca="1" si="39"/>
        <v>25072.978041810817</v>
      </c>
    </row>
    <row r="597" spans="1:6" x14ac:dyDescent="0.3">
      <c r="A597" s="73">
        <v>42978</v>
      </c>
      <c r="B597" s="130">
        <v>2471.6499020000001</v>
      </c>
      <c r="C597" s="125">
        <f t="shared" si="36"/>
        <v>1.7135687436941938E-2</v>
      </c>
      <c r="D597" s="128">
        <f t="shared" si="37"/>
        <v>17135.687436941938</v>
      </c>
      <c r="E597" s="128">
        <f t="shared" ca="1" si="38"/>
        <v>-23818.497291436732</v>
      </c>
      <c r="F597" s="128">
        <f t="shared" ca="1" si="39"/>
        <v>25072.978041810817</v>
      </c>
    </row>
    <row r="598" spans="1:6" x14ac:dyDescent="0.3">
      <c r="A598" s="73">
        <v>42977</v>
      </c>
      <c r="B598" s="130">
        <v>2457.5900879999999</v>
      </c>
      <c r="C598" s="125">
        <f t="shared" si="36"/>
        <v>-4.2623783153610262E-3</v>
      </c>
      <c r="D598" s="128">
        <f t="shared" si="37"/>
        <v>-4262.3783153610266</v>
      </c>
      <c r="E598" s="128">
        <f t="shared" ca="1" si="38"/>
        <v>-23818.497291436732</v>
      </c>
      <c r="F598" s="128">
        <f t="shared" ca="1" si="39"/>
        <v>25072.978041810817</v>
      </c>
    </row>
    <row r="599" spans="1:6" x14ac:dyDescent="0.3">
      <c r="A599" s="73">
        <v>42976</v>
      </c>
      <c r="B599" s="130">
        <v>2446.3000489999999</v>
      </c>
      <c r="C599" s="125">
        <f t="shared" si="36"/>
        <v>-7.4291905027881189E-3</v>
      </c>
      <c r="D599" s="128">
        <f t="shared" si="37"/>
        <v>-7429.1905027881185</v>
      </c>
      <c r="E599" s="128">
        <f t="shared" ca="1" si="38"/>
        <v>-23818.497291436732</v>
      </c>
      <c r="F599" s="128">
        <f t="shared" ca="1" si="39"/>
        <v>25072.978041810817</v>
      </c>
    </row>
    <row r="600" spans="1:6" x14ac:dyDescent="0.3">
      <c r="A600" s="73">
        <v>42975</v>
      </c>
      <c r="B600" s="130">
        <v>2444.23999</v>
      </c>
      <c r="C600" s="125">
        <f t="shared" si="36"/>
        <v>-8.7597318679003555E-3</v>
      </c>
      <c r="D600" s="128">
        <f t="shared" si="37"/>
        <v>-8759.7318679003547</v>
      </c>
      <c r="E600" s="128">
        <f t="shared" ca="1" si="38"/>
        <v>-23818.497291436732</v>
      </c>
      <c r="F600" s="128">
        <f t="shared" ca="1" si="39"/>
        <v>25072.978041810817</v>
      </c>
    </row>
    <row r="601" spans="1:6" x14ac:dyDescent="0.3">
      <c r="A601" s="73">
        <v>42972</v>
      </c>
      <c r="B601" s="130">
        <v>2443.0500489999999</v>
      </c>
      <c r="C601" s="125">
        <f t="shared" si="36"/>
        <v>7.0862523217507523E-4</v>
      </c>
      <c r="D601" s="128">
        <f t="shared" si="37"/>
        <v>708.62523217507521</v>
      </c>
      <c r="E601" s="128">
        <f t="shared" ca="1" si="38"/>
        <v>-23818.497291436732</v>
      </c>
      <c r="F601" s="128">
        <f t="shared" ca="1" si="39"/>
        <v>25072.978041810817</v>
      </c>
    </row>
    <row r="602" spans="1:6" x14ac:dyDescent="0.3">
      <c r="A602" s="73">
        <v>42971</v>
      </c>
      <c r="B602" s="130">
        <v>2438.969971</v>
      </c>
      <c r="C602" s="125">
        <f t="shared" si="36"/>
        <v>3.1170818434689274E-4</v>
      </c>
      <c r="D602" s="128">
        <f t="shared" si="37"/>
        <v>311.70818434689272</v>
      </c>
      <c r="E602" s="128">
        <f t="shared" ca="1" si="38"/>
        <v>-23818.497291436732</v>
      </c>
      <c r="F602" s="128">
        <f t="shared" ca="1" si="39"/>
        <v>25072.978041810817</v>
      </c>
    </row>
    <row r="603" spans="1:6" x14ac:dyDescent="0.3">
      <c r="A603" s="73">
        <v>42970</v>
      </c>
      <c r="B603" s="130">
        <v>2444.040039</v>
      </c>
      <c r="C603" s="125">
        <f t="shared" si="36"/>
        <v>-1.2117921745839366E-2</v>
      </c>
      <c r="D603" s="128">
        <f t="shared" si="37"/>
        <v>-12117.921745839367</v>
      </c>
      <c r="E603" s="128">
        <f t="shared" ca="1" si="38"/>
        <v>-23818.497291436732</v>
      </c>
      <c r="F603" s="128">
        <f t="shared" ca="1" si="39"/>
        <v>25072.978041810817</v>
      </c>
    </row>
    <row r="604" spans="1:6" x14ac:dyDescent="0.3">
      <c r="A604" s="73">
        <v>42969</v>
      </c>
      <c r="B604" s="130">
        <v>2452.51001</v>
      </c>
      <c r="C604" s="125">
        <f t="shared" si="36"/>
        <v>-9.0548028648500534E-3</v>
      </c>
      <c r="D604" s="128">
        <f t="shared" si="37"/>
        <v>-9054.8028648500531</v>
      </c>
      <c r="E604" s="128">
        <f t="shared" ca="1" si="38"/>
        <v>-23818.497291436732</v>
      </c>
      <c r="F604" s="128">
        <f t="shared" ca="1" si="39"/>
        <v>25072.978041810817</v>
      </c>
    </row>
    <row r="605" spans="1:6" x14ac:dyDescent="0.3">
      <c r="A605" s="73">
        <v>42968</v>
      </c>
      <c r="B605" s="130">
        <v>2428.3701169999999</v>
      </c>
      <c r="C605" s="125">
        <f t="shared" si="36"/>
        <v>-2.1177631136813369E-2</v>
      </c>
      <c r="D605" s="128">
        <f t="shared" si="37"/>
        <v>-21177.631136813368</v>
      </c>
      <c r="E605" s="128">
        <f t="shared" ca="1" si="38"/>
        <v>-23818.497291436732</v>
      </c>
      <c r="F605" s="128">
        <f t="shared" ca="1" si="39"/>
        <v>25072.978041810817</v>
      </c>
    </row>
    <row r="606" spans="1:6" x14ac:dyDescent="0.3">
      <c r="A606" s="73">
        <v>42965</v>
      </c>
      <c r="B606" s="130">
        <v>2425.5500489999999</v>
      </c>
      <c r="C606" s="125">
        <f t="shared" si="36"/>
        <v>-2.07038946496515E-2</v>
      </c>
      <c r="D606" s="128">
        <f t="shared" si="37"/>
        <v>-20703.894649651498</v>
      </c>
      <c r="E606" s="128">
        <f t="shared" ca="1" si="38"/>
        <v>-23818.497291436732</v>
      </c>
      <c r="F606" s="128">
        <f t="shared" ca="1" si="39"/>
        <v>25072.978041810817</v>
      </c>
    </row>
    <row r="607" spans="1:6" x14ac:dyDescent="0.3">
      <c r="A607" s="73">
        <v>42964</v>
      </c>
      <c r="B607" s="130">
        <v>2430.01001</v>
      </c>
      <c r="C607" s="125">
        <f t="shared" si="36"/>
        <v>-1.704982828796886E-2</v>
      </c>
      <c r="D607" s="128">
        <f t="shared" si="37"/>
        <v>-17049.82828796886</v>
      </c>
      <c r="E607" s="128">
        <f t="shared" ca="1" si="38"/>
        <v>-23818.497291436732</v>
      </c>
      <c r="F607" s="128">
        <f t="shared" ca="1" si="39"/>
        <v>25072.978041810817</v>
      </c>
    </row>
    <row r="608" spans="1:6" x14ac:dyDescent="0.3">
      <c r="A608" s="73">
        <v>42963</v>
      </c>
      <c r="B608" s="130">
        <v>2468.110107</v>
      </c>
      <c r="C608" s="125">
        <f t="shared" si="36"/>
        <v>-3.8182415594149033E-3</v>
      </c>
      <c r="D608" s="128">
        <f t="shared" si="37"/>
        <v>-3818.2415594149033</v>
      </c>
      <c r="E608" s="128">
        <f t="shared" ca="1" si="38"/>
        <v>-23818.497291436732</v>
      </c>
      <c r="F608" s="128">
        <f t="shared" ca="1" si="39"/>
        <v>25072.978041810817</v>
      </c>
    </row>
    <row r="609" spans="1:6" x14ac:dyDescent="0.3">
      <c r="A609" s="73">
        <v>42962</v>
      </c>
      <c r="B609" s="130">
        <v>2464.610107</v>
      </c>
      <c r="C609" s="125">
        <f t="shared" si="36"/>
        <v>-4.7408446041137253E-3</v>
      </c>
      <c r="D609" s="128">
        <f t="shared" si="37"/>
        <v>-4740.8446041137249</v>
      </c>
      <c r="E609" s="128">
        <f t="shared" ca="1" si="38"/>
        <v>-23818.497291436732</v>
      </c>
      <c r="F609" s="128">
        <f t="shared" ca="1" si="39"/>
        <v>25072.978041810817</v>
      </c>
    </row>
    <row r="610" spans="1:6" x14ac:dyDescent="0.3">
      <c r="A610" s="73">
        <v>42961</v>
      </c>
      <c r="B610" s="130">
        <v>2465.8400879999999</v>
      </c>
      <c r="C610" s="125">
        <f t="shared" si="36"/>
        <v>-1.8054329075553044E-3</v>
      </c>
      <c r="D610" s="128">
        <f t="shared" si="37"/>
        <v>-1805.4329075553044</v>
      </c>
      <c r="E610" s="128">
        <f t="shared" ca="1" si="38"/>
        <v>-23818.497291436732</v>
      </c>
      <c r="F610" s="128">
        <f t="shared" ca="1" si="39"/>
        <v>25072.978041810817</v>
      </c>
    </row>
    <row r="611" spans="1:6" x14ac:dyDescent="0.3">
      <c r="A611" s="73">
        <v>42958</v>
      </c>
      <c r="B611" s="130">
        <v>2441.320068</v>
      </c>
      <c r="C611" s="125">
        <f t="shared" si="36"/>
        <v>-1.245096427321124E-2</v>
      </c>
      <c r="D611" s="128">
        <f t="shared" si="37"/>
        <v>-12450.964273211241</v>
      </c>
      <c r="E611" s="128">
        <f t="shared" ca="1" si="38"/>
        <v>-23818.497291436732</v>
      </c>
      <c r="F611" s="128">
        <f t="shared" ca="1" si="39"/>
        <v>25072.978041810817</v>
      </c>
    </row>
    <row r="612" spans="1:6" x14ac:dyDescent="0.3">
      <c r="A612" s="73">
        <v>42957</v>
      </c>
      <c r="B612" s="130">
        <v>2438.209961</v>
      </c>
      <c r="C612" s="125">
        <f t="shared" si="36"/>
        <v>-1.5031777303438854E-2</v>
      </c>
      <c r="D612" s="128">
        <f t="shared" si="37"/>
        <v>-15031.777303438854</v>
      </c>
      <c r="E612" s="128">
        <f t="shared" ca="1" si="38"/>
        <v>-23818.497291436732</v>
      </c>
      <c r="F612" s="128">
        <f t="shared" ca="1" si="39"/>
        <v>25072.978041810817</v>
      </c>
    </row>
    <row r="613" spans="1:6" x14ac:dyDescent="0.3">
      <c r="A613" s="73">
        <v>42956</v>
      </c>
      <c r="B613" s="130">
        <v>2474.0200199999999</v>
      </c>
      <c r="C613" s="125">
        <f t="shared" si="36"/>
        <v>-1.5376591130394912E-3</v>
      </c>
      <c r="D613" s="128">
        <f t="shared" si="37"/>
        <v>-1537.6591130394911</v>
      </c>
      <c r="E613" s="128">
        <f t="shared" ca="1" si="38"/>
        <v>-23818.497291436732</v>
      </c>
      <c r="F613" s="128">
        <f t="shared" ca="1" si="39"/>
        <v>25072.978041810817</v>
      </c>
    </row>
    <row r="614" spans="1:6" x14ac:dyDescent="0.3">
      <c r="A614" s="73">
        <v>42955</v>
      </c>
      <c r="B614" s="130">
        <v>2474.919922</v>
      </c>
      <c r="C614" s="125">
        <f t="shared" si="36"/>
        <v>-8.9214579145269202E-4</v>
      </c>
      <c r="D614" s="128">
        <f t="shared" si="37"/>
        <v>-892.14579145269204</v>
      </c>
      <c r="E614" s="128">
        <f t="shared" ca="1" si="38"/>
        <v>-23818.497291436732</v>
      </c>
      <c r="F614" s="128">
        <f t="shared" ca="1" si="39"/>
        <v>25072.978041810817</v>
      </c>
    </row>
    <row r="615" spans="1:6" x14ac:dyDescent="0.3">
      <c r="A615" s="73">
        <v>42954</v>
      </c>
      <c r="B615" s="130">
        <v>2480.9099120000001</v>
      </c>
      <c r="C615" s="125">
        <f t="shared" si="36"/>
        <v>4.4536037312765675E-3</v>
      </c>
      <c r="D615" s="128">
        <f t="shared" si="37"/>
        <v>4453.6037312765675</v>
      </c>
      <c r="E615" s="128">
        <f t="shared" ca="1" si="38"/>
        <v>-23818.497291436732</v>
      </c>
      <c r="F615" s="128">
        <f t="shared" ca="1" si="39"/>
        <v>25072.978041810817</v>
      </c>
    </row>
    <row r="616" spans="1:6" x14ac:dyDescent="0.3">
      <c r="A616" s="73">
        <v>42951</v>
      </c>
      <c r="B616" s="130">
        <v>2476.830078</v>
      </c>
      <c r="C616" s="125">
        <f t="shared" si="36"/>
        <v>1.7350736215924201E-3</v>
      </c>
      <c r="D616" s="128">
        <f t="shared" si="37"/>
        <v>1735.0736215924201</v>
      </c>
      <c r="E616" s="128">
        <f t="shared" ca="1" si="38"/>
        <v>-23818.497291436732</v>
      </c>
      <c r="F616" s="128">
        <f t="shared" ca="1" si="39"/>
        <v>25072.978041810817</v>
      </c>
    </row>
    <row r="617" spans="1:6" x14ac:dyDescent="0.3">
      <c r="A617" s="73">
        <v>42950</v>
      </c>
      <c r="B617" s="130">
        <v>2472.1599120000001</v>
      </c>
      <c r="C617" s="125">
        <f t="shared" si="36"/>
        <v>-5.2155451921653828E-4</v>
      </c>
      <c r="D617" s="128">
        <f t="shared" si="37"/>
        <v>-521.55451921653832</v>
      </c>
      <c r="E617" s="128">
        <f t="shared" ca="1" si="38"/>
        <v>-23818.497291436732</v>
      </c>
      <c r="F617" s="128">
        <f t="shared" ca="1" si="39"/>
        <v>25072.978041810817</v>
      </c>
    </row>
    <row r="618" spans="1:6" x14ac:dyDescent="0.3">
      <c r="A618" s="73">
        <v>42949</v>
      </c>
      <c r="B618" s="130">
        <v>2477.570068</v>
      </c>
      <c r="C618" s="125">
        <f t="shared" si="36"/>
        <v>1.5118217024119307E-3</v>
      </c>
      <c r="D618" s="128">
        <f t="shared" si="37"/>
        <v>1511.8217024119308</v>
      </c>
      <c r="E618" s="128">
        <f t="shared" ca="1" si="38"/>
        <v>-23818.497291436732</v>
      </c>
      <c r="F618" s="128">
        <f t="shared" ca="1" si="39"/>
        <v>25072.978041810817</v>
      </c>
    </row>
    <row r="619" spans="1:6" x14ac:dyDescent="0.3">
      <c r="A619" s="73">
        <v>42948</v>
      </c>
      <c r="B619" s="130">
        <v>2476.3500979999999</v>
      </c>
      <c r="C619" s="125">
        <f t="shared" si="36"/>
        <v>6.3967838525991194E-3</v>
      </c>
      <c r="D619" s="128">
        <f t="shared" si="37"/>
        <v>6396.7838525991192</v>
      </c>
      <c r="E619" s="128">
        <f t="shared" ca="1" si="38"/>
        <v>-23818.497291436732</v>
      </c>
      <c r="F619" s="128">
        <f t="shared" ca="1" si="39"/>
        <v>25072.978041810817</v>
      </c>
    </row>
    <row r="620" spans="1:6" x14ac:dyDescent="0.3">
      <c r="A620" s="73">
        <v>42947</v>
      </c>
      <c r="B620" s="130">
        <v>2470.3000489999999</v>
      </c>
      <c r="C620" s="125">
        <f t="shared" si="36"/>
        <v>4.5382355155016985E-3</v>
      </c>
      <c r="D620" s="128">
        <f t="shared" si="37"/>
        <v>4538.2355155016985</v>
      </c>
      <c r="E620" s="128">
        <f t="shared" ca="1" si="38"/>
        <v>-23818.497291436732</v>
      </c>
      <c r="F620" s="128">
        <f t="shared" ca="1" si="39"/>
        <v>25072.978041810817</v>
      </c>
    </row>
    <row r="621" spans="1:6" x14ac:dyDescent="0.3">
      <c r="A621" s="73">
        <v>42944</v>
      </c>
      <c r="B621" s="130">
        <v>2472.1000979999999</v>
      </c>
      <c r="C621" s="125">
        <f t="shared" si="36"/>
        <v>5.2170269615208209E-3</v>
      </c>
      <c r="D621" s="128">
        <f t="shared" si="37"/>
        <v>5217.0269615208208</v>
      </c>
      <c r="E621" s="128">
        <f t="shared" ca="1" si="38"/>
        <v>-23818.497291436732</v>
      </c>
      <c r="F621" s="128">
        <f t="shared" ca="1" si="39"/>
        <v>25072.978041810817</v>
      </c>
    </row>
    <row r="622" spans="1:6" x14ac:dyDescent="0.3">
      <c r="A622" s="73">
        <v>42943</v>
      </c>
      <c r="B622" s="130">
        <v>2475.419922</v>
      </c>
      <c r="C622" s="125">
        <f t="shared" si="36"/>
        <v>1.1271143470278133E-2</v>
      </c>
      <c r="D622" s="128">
        <f t="shared" si="37"/>
        <v>11271.143470278133</v>
      </c>
      <c r="E622" s="128">
        <f t="shared" ca="1" si="38"/>
        <v>-23818.497291436732</v>
      </c>
      <c r="F622" s="128">
        <f t="shared" ca="1" si="39"/>
        <v>25072.978041810817</v>
      </c>
    </row>
    <row r="623" spans="1:6" x14ac:dyDescent="0.3">
      <c r="A623" s="73">
        <v>42942</v>
      </c>
      <c r="B623" s="130">
        <v>2477.830078</v>
      </c>
      <c r="C623" s="125">
        <f t="shared" si="36"/>
        <v>1.4153311368054755E-2</v>
      </c>
      <c r="D623" s="128">
        <f t="shared" si="37"/>
        <v>14153.311368054756</v>
      </c>
      <c r="E623" s="128">
        <f t="shared" ca="1" si="38"/>
        <v>-23818.497291436732</v>
      </c>
      <c r="F623" s="128">
        <f t="shared" ca="1" si="39"/>
        <v>25072.978041810817</v>
      </c>
    </row>
    <row r="624" spans="1:6" x14ac:dyDescent="0.3">
      <c r="A624" s="73">
        <v>42941</v>
      </c>
      <c r="B624" s="130">
        <v>2477.1298830000001</v>
      </c>
      <c r="C624" s="125">
        <f t="shared" si="36"/>
        <v>2.1273640558172602E-2</v>
      </c>
      <c r="D624" s="128">
        <f t="shared" si="37"/>
        <v>21273.640558172603</v>
      </c>
      <c r="E624" s="128">
        <f t="shared" ca="1" si="38"/>
        <v>-23818.497291436732</v>
      </c>
      <c r="F624" s="128">
        <f t="shared" ca="1" si="39"/>
        <v>25072.978041810817</v>
      </c>
    </row>
    <row r="625" spans="1:6" x14ac:dyDescent="0.3">
      <c r="A625" s="73">
        <v>42940</v>
      </c>
      <c r="B625" s="130">
        <v>2469.9099120000001</v>
      </c>
      <c r="C625" s="125">
        <f t="shared" si="36"/>
        <v>1.7499981952105337E-2</v>
      </c>
      <c r="D625" s="128">
        <f t="shared" si="37"/>
        <v>17499.981952105336</v>
      </c>
      <c r="E625" s="128">
        <f t="shared" ca="1" si="38"/>
        <v>-23818.497291436732</v>
      </c>
      <c r="F625" s="128">
        <f t="shared" ca="1" si="39"/>
        <v>25072.978041810817</v>
      </c>
    </row>
    <row r="626" spans="1:6" x14ac:dyDescent="0.3">
      <c r="A626" s="73">
        <v>42937</v>
      </c>
      <c r="B626" s="130">
        <v>2472.540039</v>
      </c>
      <c r="C626" s="125">
        <f t="shared" si="36"/>
        <v>1.9528492040977286E-2</v>
      </c>
      <c r="D626" s="128">
        <f t="shared" si="37"/>
        <v>19528.492040977286</v>
      </c>
      <c r="E626" s="128">
        <f t="shared" ca="1" si="38"/>
        <v>-23818.497291436732</v>
      </c>
      <c r="F626" s="128">
        <f t="shared" ca="1" si="39"/>
        <v>25072.978041810817</v>
      </c>
    </row>
    <row r="627" spans="1:6" x14ac:dyDescent="0.3">
      <c r="A627" s="73">
        <v>42936</v>
      </c>
      <c r="B627" s="130">
        <v>2473.4499510000001</v>
      </c>
      <c r="C627" s="125">
        <f t="shared" si="36"/>
        <v>2.643425708060998E-2</v>
      </c>
      <c r="D627" s="128">
        <f t="shared" si="37"/>
        <v>26434.257080609979</v>
      </c>
      <c r="E627" s="128">
        <f t="shared" ca="1" si="38"/>
        <v>-23818.497291436732</v>
      </c>
      <c r="F627" s="128">
        <f t="shared" ca="1" si="39"/>
        <v>25072.978041810817</v>
      </c>
    </row>
    <row r="628" spans="1:6" x14ac:dyDescent="0.3">
      <c r="A628" s="73">
        <v>42935</v>
      </c>
      <c r="B628" s="130">
        <v>2473.830078</v>
      </c>
      <c r="C628" s="125">
        <f t="shared" si="36"/>
        <v>1.6974042909063014E-2</v>
      </c>
      <c r="D628" s="128">
        <f t="shared" si="37"/>
        <v>16974.042909063013</v>
      </c>
      <c r="E628" s="128">
        <f t="shared" ca="1" si="38"/>
        <v>-23818.497291436732</v>
      </c>
      <c r="F628" s="128">
        <f t="shared" ca="1" si="39"/>
        <v>25072.978041810817</v>
      </c>
    </row>
    <row r="629" spans="1:6" x14ac:dyDescent="0.3">
      <c r="A629" s="73">
        <v>42934</v>
      </c>
      <c r="B629" s="130">
        <v>2460.610107</v>
      </c>
      <c r="C629" s="125">
        <f t="shared" si="36"/>
        <v>1.535035192180878E-2</v>
      </c>
      <c r="D629" s="128">
        <f t="shared" si="37"/>
        <v>15350.35192180878</v>
      </c>
      <c r="E629" s="128">
        <f t="shared" ca="1" si="38"/>
        <v>-23818.497291436732</v>
      </c>
      <c r="F629" s="128">
        <f t="shared" ca="1" si="39"/>
        <v>25072.978041810817</v>
      </c>
    </row>
    <row r="630" spans="1:6" x14ac:dyDescent="0.3">
      <c r="A630" s="73">
        <v>42933</v>
      </c>
      <c r="B630" s="130">
        <v>2459.139893</v>
      </c>
      <c r="C630" s="125">
        <f t="shared" si="36"/>
        <v>1.6299517625604887E-2</v>
      </c>
      <c r="D630" s="128">
        <f t="shared" si="37"/>
        <v>16299.517625604887</v>
      </c>
      <c r="E630" s="128">
        <f t="shared" ca="1" si="38"/>
        <v>-23818.497291436732</v>
      </c>
      <c r="F630" s="128">
        <f t="shared" ca="1" si="39"/>
        <v>25072.978041810817</v>
      </c>
    </row>
    <row r="631" spans="1:6" x14ac:dyDescent="0.3">
      <c r="A631" s="73">
        <v>42930</v>
      </c>
      <c r="B631" s="130">
        <v>2459.2700199999999</v>
      </c>
      <c r="C631" s="125">
        <f t="shared" si="36"/>
        <v>7.6126339064548354E-3</v>
      </c>
      <c r="D631" s="128">
        <f t="shared" si="37"/>
        <v>7612.6339064548356</v>
      </c>
      <c r="E631" s="128">
        <f t="shared" ca="1" si="38"/>
        <v>-23818.497291436732</v>
      </c>
      <c r="F631" s="128">
        <f t="shared" ca="1" si="39"/>
        <v>25072.978041810817</v>
      </c>
    </row>
    <row r="632" spans="1:6" x14ac:dyDescent="0.3">
      <c r="A632" s="73">
        <v>42929</v>
      </c>
      <c r="B632" s="130">
        <v>2447.830078</v>
      </c>
      <c r="C632" s="125">
        <f t="shared" si="36"/>
        <v>1.175929220537375E-2</v>
      </c>
      <c r="D632" s="128">
        <f t="shared" si="37"/>
        <v>11759.292205373751</v>
      </c>
      <c r="E632" s="128">
        <f t="shared" ca="1" si="38"/>
        <v>-23818.497291436732</v>
      </c>
      <c r="F632" s="128">
        <f t="shared" ca="1" si="39"/>
        <v>25072.978041810817</v>
      </c>
    </row>
    <row r="633" spans="1:6" x14ac:dyDescent="0.3">
      <c r="A633" s="73">
        <v>42928</v>
      </c>
      <c r="B633" s="130">
        <v>2443.25</v>
      </c>
      <c r="C633" s="125">
        <f t="shared" si="36"/>
        <v>1.7137400252824619E-3</v>
      </c>
      <c r="D633" s="128">
        <f t="shared" si="37"/>
        <v>1713.7400252824618</v>
      </c>
      <c r="E633" s="128">
        <f t="shared" ca="1" si="38"/>
        <v>-23818.497291436732</v>
      </c>
      <c r="F633" s="128">
        <f t="shared" ca="1" si="39"/>
        <v>25072.978041810817</v>
      </c>
    </row>
    <row r="634" spans="1:6" x14ac:dyDescent="0.3">
      <c r="A634" s="73">
        <v>42927</v>
      </c>
      <c r="B634" s="130">
        <v>2425.530029</v>
      </c>
      <c r="C634" s="125">
        <f t="shared" si="36"/>
        <v>-5.2372635620613339E-3</v>
      </c>
      <c r="D634" s="128">
        <f t="shared" si="37"/>
        <v>-5237.2635620613337</v>
      </c>
      <c r="E634" s="128">
        <f t="shared" ca="1" si="38"/>
        <v>-23818.497291436732</v>
      </c>
      <c r="F634" s="128">
        <f t="shared" ca="1" si="39"/>
        <v>25072.978041810817</v>
      </c>
    </row>
    <row r="635" spans="1:6" x14ac:dyDescent="0.3">
      <c r="A635" s="73">
        <v>42926</v>
      </c>
      <c r="B635" s="130">
        <v>2427.429932</v>
      </c>
      <c r="C635" s="125">
        <f t="shared" si="36"/>
        <v>-2.9041150133497506E-3</v>
      </c>
      <c r="D635" s="128">
        <f t="shared" si="37"/>
        <v>-2904.1150133497508</v>
      </c>
      <c r="E635" s="128">
        <f t="shared" ca="1" si="38"/>
        <v>-23818.497291436732</v>
      </c>
      <c r="F635" s="128">
        <f t="shared" ca="1" si="39"/>
        <v>25072.978041810817</v>
      </c>
    </row>
    <row r="636" spans="1:6" x14ac:dyDescent="0.3">
      <c r="A636" s="73">
        <v>42923</v>
      </c>
      <c r="B636" s="130">
        <v>2425.179932</v>
      </c>
      <c r="C636" s="125">
        <f t="shared" si="36"/>
        <v>-4.2823664469215927E-3</v>
      </c>
      <c r="D636" s="128">
        <f t="shared" si="37"/>
        <v>-4282.3664469215928</v>
      </c>
      <c r="E636" s="128">
        <f t="shared" ca="1" si="38"/>
        <v>-23818.497291436732</v>
      </c>
      <c r="F636" s="128">
        <f t="shared" ca="1" si="39"/>
        <v>25072.978041810817</v>
      </c>
    </row>
    <row r="637" spans="1:6" x14ac:dyDescent="0.3">
      <c r="A637" s="73">
        <v>42922</v>
      </c>
      <c r="B637" s="130">
        <v>2409.75</v>
      </c>
      <c r="C637" s="125">
        <f t="shared" si="36"/>
        <v>-1.1193965062135103E-2</v>
      </c>
      <c r="D637" s="128">
        <f t="shared" si="37"/>
        <v>-11193.965062135103</v>
      </c>
      <c r="E637" s="128">
        <f t="shared" ca="1" si="38"/>
        <v>-23818.497291436732</v>
      </c>
      <c r="F637" s="128">
        <f t="shared" ca="1" si="39"/>
        <v>25072.978041810817</v>
      </c>
    </row>
    <row r="638" spans="1:6" x14ac:dyDescent="0.3">
      <c r="A638" s="73">
        <v>42921</v>
      </c>
      <c r="B638" s="130">
        <v>2432.540039</v>
      </c>
      <c r="C638" s="125">
        <f t="shared" si="36"/>
        <v>-8.5267020177794972E-3</v>
      </c>
      <c r="D638" s="128">
        <f t="shared" si="37"/>
        <v>-8526.7020177794966</v>
      </c>
      <c r="E638" s="128">
        <f t="shared" ca="1" si="38"/>
        <v>-23818.497291436732</v>
      </c>
      <c r="F638" s="128">
        <f t="shared" ca="1" si="39"/>
        <v>25072.978041810817</v>
      </c>
    </row>
    <row r="639" spans="1:6" x14ac:dyDescent="0.3">
      <c r="A639" s="73">
        <v>42916</v>
      </c>
      <c r="B639" s="130">
        <v>2423.4099120000001</v>
      </c>
      <c r="C639" s="125">
        <f t="shared" si="36"/>
        <v>-4.0030373763629834E-3</v>
      </c>
      <c r="D639" s="128">
        <f t="shared" si="37"/>
        <v>-4003.0373763629832</v>
      </c>
      <c r="E639" s="128">
        <f t="shared" ca="1" si="38"/>
        <v>-23818.497291436732</v>
      </c>
      <c r="F639" s="128">
        <f t="shared" ca="1" si="39"/>
        <v>25072.978041810817</v>
      </c>
    </row>
    <row r="640" spans="1:6" x14ac:dyDescent="0.3">
      <c r="A640" s="73">
        <v>42915</v>
      </c>
      <c r="B640" s="130">
        <v>2419.6999510000001</v>
      </c>
      <c r="C640" s="125">
        <f t="shared" si="36"/>
        <v>-5.2457225214733727E-3</v>
      </c>
      <c r="D640" s="128">
        <f t="shared" si="37"/>
        <v>-5245.7225214733726</v>
      </c>
      <c r="E640" s="128">
        <f t="shared" ca="1" si="38"/>
        <v>-23818.497291436732</v>
      </c>
      <c r="F640" s="128">
        <f t="shared" ca="1" si="39"/>
        <v>25072.978041810817</v>
      </c>
    </row>
    <row r="641" spans="1:6" x14ac:dyDescent="0.3">
      <c r="A641" s="73">
        <v>42914</v>
      </c>
      <c r="B641" s="130">
        <v>2440.6899410000001</v>
      </c>
      <c r="C641" s="125">
        <f t="shared" si="36"/>
        <v>1.1362223077973077E-3</v>
      </c>
      <c r="D641" s="128">
        <f t="shared" si="37"/>
        <v>1136.2223077973076</v>
      </c>
      <c r="E641" s="128">
        <f t="shared" ca="1" si="38"/>
        <v>-23818.497291436732</v>
      </c>
      <c r="F641" s="128">
        <f t="shared" ca="1" si="39"/>
        <v>25072.978041810817</v>
      </c>
    </row>
    <row r="642" spans="1:6" x14ac:dyDescent="0.3">
      <c r="A642" s="73">
        <v>42913</v>
      </c>
      <c r="B642" s="130">
        <v>2419.3798830000001</v>
      </c>
      <c r="C642" s="125">
        <f t="shared" si="36"/>
        <v>-8.593117445396925E-3</v>
      </c>
      <c r="D642" s="128">
        <f t="shared" si="37"/>
        <v>-8593.1174453969252</v>
      </c>
      <c r="E642" s="128">
        <f t="shared" ca="1" si="38"/>
        <v>-23818.497291436732</v>
      </c>
      <c r="F642" s="128">
        <f t="shared" ca="1" si="39"/>
        <v>25072.978041810817</v>
      </c>
    </row>
    <row r="643" spans="1:6" x14ac:dyDescent="0.3">
      <c r="A643" s="73">
        <v>42912</v>
      </c>
      <c r="B643" s="130">
        <v>2439.070068</v>
      </c>
      <c r="C643" s="125">
        <f t="shared" si="36"/>
        <v>3.9846115388444403E-3</v>
      </c>
      <c r="D643" s="128">
        <f t="shared" si="37"/>
        <v>3984.6115388444405</v>
      </c>
      <c r="E643" s="128">
        <f t="shared" ca="1" si="38"/>
        <v>-23818.497291436732</v>
      </c>
      <c r="F643" s="128">
        <f t="shared" ca="1" si="39"/>
        <v>25072.978041810817</v>
      </c>
    </row>
    <row r="644" spans="1:6" x14ac:dyDescent="0.3">
      <c r="A644" s="73">
        <v>42909</v>
      </c>
      <c r="B644" s="130">
        <v>2438.3000489999999</v>
      </c>
      <c r="C644" s="125">
        <f t="shared" si="36"/>
        <v>2.6852987520586957E-3</v>
      </c>
      <c r="D644" s="128">
        <f t="shared" si="37"/>
        <v>2685.2987520586958</v>
      </c>
      <c r="E644" s="128">
        <f t="shared" ca="1" si="38"/>
        <v>-23818.497291436732</v>
      </c>
      <c r="F644" s="128">
        <f t="shared" ca="1" si="39"/>
        <v>25072.978041810817</v>
      </c>
    </row>
    <row r="645" spans="1:6" x14ac:dyDescent="0.3">
      <c r="A645" s="73">
        <v>42908</v>
      </c>
      <c r="B645" s="130">
        <v>2434.5</v>
      </c>
      <c r="C645" s="125">
        <f t="shared" si="36"/>
        <v>2.9171004426165048E-4</v>
      </c>
      <c r="D645" s="128">
        <f t="shared" si="37"/>
        <v>291.71004426165047</v>
      </c>
      <c r="E645" s="128">
        <f t="shared" ca="1" si="38"/>
        <v>-24538.405513848076</v>
      </c>
      <c r="F645" s="128">
        <f t="shared" ca="1" si="39"/>
        <v>29504.424561067386</v>
      </c>
    </row>
    <row r="646" spans="1:6" x14ac:dyDescent="0.3">
      <c r="A646" s="73">
        <v>42907</v>
      </c>
      <c r="B646" s="130">
        <v>2435.610107</v>
      </c>
      <c r="C646" s="125">
        <f t="shared" si="36"/>
        <v>1.0152371456761955E-3</v>
      </c>
      <c r="D646" s="128">
        <f t="shared" si="37"/>
        <v>1015.2371456761955</v>
      </c>
      <c r="E646" s="128">
        <f t="shared" ca="1" si="38"/>
        <v>-25388.530656441842</v>
      </c>
      <c r="F646" s="128">
        <f t="shared" ca="1" si="39"/>
        <v>30632.498865348356</v>
      </c>
    </row>
    <row r="647" spans="1:6" x14ac:dyDescent="0.3">
      <c r="A647" s="73">
        <v>42906</v>
      </c>
      <c r="B647" s="130">
        <v>2437.030029</v>
      </c>
      <c r="C647" s="125">
        <f t="shared" si="36"/>
        <v>3.169577930035361E-3</v>
      </c>
      <c r="D647" s="128">
        <f t="shared" si="37"/>
        <v>3169.5779300353611</v>
      </c>
      <c r="E647" s="128">
        <f t="shared" ca="1" si="38"/>
        <v>-25388.530656441842</v>
      </c>
      <c r="F647" s="128">
        <f t="shared" ca="1" si="39"/>
        <v>30632.498865348356</v>
      </c>
    </row>
    <row r="648" spans="1:6" x14ac:dyDescent="0.3">
      <c r="A648" s="73">
        <v>42905</v>
      </c>
      <c r="B648" s="130">
        <v>2453.459961</v>
      </c>
      <c r="C648" s="125">
        <f t="shared" ref="C648:C711" si="40">B648/B658-1</f>
        <v>7.1260877228536135E-3</v>
      </c>
      <c r="D648" s="128">
        <f t="shared" ref="D648:D711" si="41">C648*$B$5</f>
        <v>7126.0877228536137</v>
      </c>
      <c r="E648" s="128">
        <f t="shared" ref="E648:E711" ca="1" si="42">_xlfn.PERCENTILE.INC(OFFSET(D648,0,0,Window),1-VaRLevel)</f>
        <v>-25388.530656441842</v>
      </c>
      <c r="F648" s="128">
        <f t="shared" ref="F648:F711" ca="1" si="43">ABS(AVERAGEIF(OFFSET(D648,0,0,Window),"&lt;=" &amp;E648))</f>
        <v>30632.498865348356</v>
      </c>
    </row>
    <row r="649" spans="1:6" x14ac:dyDescent="0.3">
      <c r="A649" s="73">
        <v>42902</v>
      </c>
      <c r="B649" s="130">
        <v>2433.1499020000001</v>
      </c>
      <c r="C649" s="125">
        <f t="shared" si="40"/>
        <v>-2.4272226032663324E-3</v>
      </c>
      <c r="D649" s="128">
        <f t="shared" si="41"/>
        <v>-2427.2226032663325</v>
      </c>
      <c r="E649" s="128">
        <f t="shared" ca="1" si="42"/>
        <v>-25388.530656441842</v>
      </c>
      <c r="F649" s="128">
        <f t="shared" ca="1" si="43"/>
        <v>30632.498865348356</v>
      </c>
    </row>
    <row r="650" spans="1:6" x14ac:dyDescent="0.3">
      <c r="A650" s="73">
        <v>42901</v>
      </c>
      <c r="B650" s="130">
        <v>2432.459961</v>
      </c>
      <c r="C650" s="125">
        <f t="shared" si="40"/>
        <v>9.8758958286304654E-4</v>
      </c>
      <c r="D650" s="128">
        <f t="shared" si="41"/>
        <v>987.58958286304653</v>
      </c>
      <c r="E650" s="128">
        <f t="shared" ca="1" si="42"/>
        <v>-25388.530656441842</v>
      </c>
      <c r="F650" s="128">
        <f t="shared" ca="1" si="43"/>
        <v>30632.498865348356</v>
      </c>
    </row>
    <row r="651" spans="1:6" x14ac:dyDescent="0.3">
      <c r="A651" s="73">
        <v>42900</v>
      </c>
      <c r="B651" s="130">
        <v>2437.919922</v>
      </c>
      <c r="C651" s="125">
        <f t="shared" si="40"/>
        <v>1.0830032535587009E-2</v>
      </c>
      <c r="D651" s="128">
        <f t="shared" si="41"/>
        <v>10830.032535587008</v>
      </c>
      <c r="E651" s="128">
        <f t="shared" ca="1" si="42"/>
        <v>-25388.530656441842</v>
      </c>
      <c r="F651" s="128">
        <f t="shared" ca="1" si="43"/>
        <v>30632.498865348356</v>
      </c>
    </row>
    <row r="652" spans="1:6" x14ac:dyDescent="0.3">
      <c r="A652" s="73">
        <v>42899</v>
      </c>
      <c r="B652" s="130">
        <v>2440.3500979999999</v>
      </c>
      <c r="C652" s="125">
        <f t="shared" si="40"/>
        <v>1.1372238086276187E-2</v>
      </c>
      <c r="D652" s="128">
        <f t="shared" si="41"/>
        <v>11372.238086276187</v>
      </c>
      <c r="E652" s="128">
        <f t="shared" ca="1" si="42"/>
        <v>-25388.530656441842</v>
      </c>
      <c r="F652" s="128">
        <f t="shared" ca="1" si="43"/>
        <v>30632.498865348356</v>
      </c>
    </row>
    <row r="653" spans="1:6" x14ac:dyDescent="0.3">
      <c r="A653" s="73">
        <v>42898</v>
      </c>
      <c r="B653" s="130">
        <v>2429.389893</v>
      </c>
      <c r="C653" s="125">
        <f t="shared" si="40"/>
        <v>5.6170677525806401E-3</v>
      </c>
      <c r="D653" s="128">
        <f t="shared" si="41"/>
        <v>5617.0677525806404</v>
      </c>
      <c r="E653" s="128">
        <f t="shared" ca="1" si="42"/>
        <v>-25388.530656441842</v>
      </c>
      <c r="F653" s="128">
        <f t="shared" ca="1" si="43"/>
        <v>30632.498865348356</v>
      </c>
    </row>
    <row r="654" spans="1:6" x14ac:dyDescent="0.3">
      <c r="A654" s="73">
        <v>42895</v>
      </c>
      <c r="B654" s="130">
        <v>2431.7700199999999</v>
      </c>
      <c r="C654" s="125">
        <f t="shared" si="40"/>
        <v>6.9148933694622716E-3</v>
      </c>
      <c r="D654" s="128">
        <f t="shared" si="41"/>
        <v>6914.8933694622719</v>
      </c>
      <c r="E654" s="128">
        <f t="shared" ca="1" si="42"/>
        <v>-25388.530656441842</v>
      </c>
      <c r="F654" s="128">
        <f t="shared" ca="1" si="43"/>
        <v>30632.498865348356</v>
      </c>
    </row>
    <row r="655" spans="1:6" x14ac:dyDescent="0.3">
      <c r="A655" s="73">
        <v>42894</v>
      </c>
      <c r="B655" s="130">
        <v>2433.790039</v>
      </c>
      <c r="C655" s="125">
        <f t="shared" si="40"/>
        <v>1.2227694886588036E-2</v>
      </c>
      <c r="D655" s="128">
        <f t="shared" si="41"/>
        <v>12227.694886588037</v>
      </c>
      <c r="E655" s="128">
        <f t="shared" ca="1" si="42"/>
        <v>-25388.530656441842</v>
      </c>
      <c r="F655" s="128">
        <f t="shared" ca="1" si="43"/>
        <v>30632.498865348356</v>
      </c>
    </row>
    <row r="656" spans="1:6" x14ac:dyDescent="0.3">
      <c r="A656" s="73">
        <v>42893</v>
      </c>
      <c r="B656" s="130">
        <v>2433.139893</v>
      </c>
      <c r="C656" s="125">
        <f t="shared" si="40"/>
        <v>1.4476185209072012E-2</v>
      </c>
      <c r="D656" s="128">
        <f t="shared" si="41"/>
        <v>14476.185209072013</v>
      </c>
      <c r="E656" s="128">
        <f t="shared" ca="1" si="42"/>
        <v>-25388.530656441842</v>
      </c>
      <c r="F656" s="128">
        <f t="shared" ca="1" si="43"/>
        <v>30632.498865348356</v>
      </c>
    </row>
    <row r="657" spans="1:6" x14ac:dyDescent="0.3">
      <c r="A657" s="73">
        <v>42892</v>
      </c>
      <c r="B657" s="130">
        <v>2429.330078</v>
      </c>
      <c r="C657" s="125">
        <f t="shared" si="40"/>
        <v>1.4749274318934136E-2</v>
      </c>
      <c r="D657" s="128">
        <f t="shared" si="41"/>
        <v>14749.274318934136</v>
      </c>
      <c r="E657" s="128">
        <f t="shared" ca="1" si="42"/>
        <v>-25388.530656441842</v>
      </c>
      <c r="F657" s="128">
        <f t="shared" ca="1" si="43"/>
        <v>30632.498865348356</v>
      </c>
    </row>
    <row r="658" spans="1:6" x14ac:dyDescent="0.3">
      <c r="A658" s="73">
        <v>42891</v>
      </c>
      <c r="B658" s="130">
        <v>2436.1000979999999</v>
      </c>
      <c r="C658" s="125">
        <f t="shared" si="40"/>
        <v>2.2827994128872486E-2</v>
      </c>
      <c r="D658" s="128">
        <f t="shared" si="41"/>
        <v>22827.994128872488</v>
      </c>
      <c r="E658" s="128">
        <f t="shared" ca="1" si="42"/>
        <v>-25388.530656441842</v>
      </c>
      <c r="F658" s="128">
        <f t="shared" ca="1" si="43"/>
        <v>30632.498865348356</v>
      </c>
    </row>
    <row r="659" spans="1:6" x14ac:dyDescent="0.3">
      <c r="A659" s="73">
        <v>42888</v>
      </c>
      <c r="B659" s="130">
        <v>2439.070068</v>
      </c>
      <c r="C659" s="125">
        <f t="shared" si="40"/>
        <v>3.1005401272828914E-2</v>
      </c>
      <c r="D659" s="128">
        <f t="shared" si="41"/>
        <v>31005.401272828913</v>
      </c>
      <c r="E659" s="128">
        <f t="shared" ca="1" si="42"/>
        <v>-25388.530656441842</v>
      </c>
      <c r="F659" s="128">
        <f t="shared" ca="1" si="43"/>
        <v>30632.498865348356</v>
      </c>
    </row>
    <row r="660" spans="1:6" x14ac:dyDescent="0.3">
      <c r="A660" s="73">
        <v>42887</v>
      </c>
      <c r="B660" s="130">
        <v>2430.0600589999999</v>
      </c>
      <c r="C660" s="125">
        <f t="shared" si="40"/>
        <v>3.0983920061037118E-2</v>
      </c>
      <c r="D660" s="128">
        <f t="shared" si="41"/>
        <v>30983.920061037119</v>
      </c>
      <c r="E660" s="128">
        <f t="shared" ca="1" si="42"/>
        <v>-25388.530656441842</v>
      </c>
      <c r="F660" s="128">
        <f t="shared" ca="1" si="43"/>
        <v>30632.498865348356</v>
      </c>
    </row>
    <row r="661" spans="1:6" x14ac:dyDescent="0.3">
      <c r="A661" s="73">
        <v>42886</v>
      </c>
      <c r="B661" s="130">
        <v>2411.8000489999999</v>
      </c>
      <c r="C661" s="125">
        <f t="shared" si="40"/>
        <v>4.6362587784360976E-3</v>
      </c>
      <c r="D661" s="128">
        <f t="shared" si="41"/>
        <v>4636.2587784360976</v>
      </c>
      <c r="E661" s="128">
        <f t="shared" ca="1" si="42"/>
        <v>-25388.530656441842</v>
      </c>
      <c r="F661" s="128">
        <f t="shared" ca="1" si="43"/>
        <v>30632.498865348356</v>
      </c>
    </row>
    <row r="662" spans="1:6" x14ac:dyDescent="0.3">
      <c r="A662" s="73">
        <v>42885</v>
      </c>
      <c r="B662" s="130">
        <v>2412.9099120000001</v>
      </c>
      <c r="C662" s="125">
        <f t="shared" si="40"/>
        <v>4.4081736405825467E-3</v>
      </c>
      <c r="D662" s="128">
        <f t="shared" si="41"/>
        <v>4408.1736405825468</v>
      </c>
      <c r="E662" s="128">
        <f t="shared" ca="1" si="42"/>
        <v>-25388.530656441842</v>
      </c>
      <c r="F662" s="128">
        <f t="shared" ca="1" si="43"/>
        <v>30632.498865348356</v>
      </c>
    </row>
    <row r="663" spans="1:6" x14ac:dyDescent="0.3">
      <c r="A663" s="73">
        <v>42881</v>
      </c>
      <c r="B663" s="130">
        <v>2415.820068</v>
      </c>
      <c r="C663" s="125">
        <f t="shared" si="40"/>
        <v>1.042292317597826E-2</v>
      </c>
      <c r="D663" s="128">
        <f t="shared" si="41"/>
        <v>10422.92317597826</v>
      </c>
      <c r="E663" s="128">
        <f t="shared" ca="1" si="42"/>
        <v>-25388.530656441842</v>
      </c>
      <c r="F663" s="128">
        <f t="shared" ca="1" si="43"/>
        <v>30632.498865348356</v>
      </c>
    </row>
    <row r="664" spans="1:6" x14ac:dyDescent="0.3">
      <c r="A664" s="73">
        <v>42880</v>
      </c>
      <c r="B664" s="130">
        <v>2415.070068</v>
      </c>
      <c r="C664" s="125">
        <f t="shared" si="40"/>
        <v>8.6158465062122769E-3</v>
      </c>
      <c r="D664" s="128">
        <f t="shared" si="41"/>
        <v>8615.8465062122777</v>
      </c>
      <c r="E664" s="128">
        <f t="shared" ca="1" si="42"/>
        <v>-25388.530656441842</v>
      </c>
      <c r="F664" s="128">
        <f t="shared" ca="1" si="43"/>
        <v>30632.498865348356</v>
      </c>
    </row>
    <row r="665" spans="1:6" x14ac:dyDescent="0.3">
      <c r="A665" s="73">
        <v>42879</v>
      </c>
      <c r="B665" s="130">
        <v>2404.389893</v>
      </c>
      <c r="C665" s="125">
        <f t="shared" si="40"/>
        <v>1.9836434083946308E-3</v>
      </c>
      <c r="D665" s="128">
        <f t="shared" si="41"/>
        <v>1983.6434083946308</v>
      </c>
      <c r="E665" s="128">
        <f t="shared" ca="1" si="42"/>
        <v>-25388.530656441842</v>
      </c>
      <c r="F665" s="128">
        <f t="shared" ca="1" si="43"/>
        <v>30632.498865348356</v>
      </c>
    </row>
    <row r="666" spans="1:6" x14ac:dyDescent="0.3">
      <c r="A666" s="73">
        <v>42878</v>
      </c>
      <c r="B666" s="130">
        <v>2398.419922</v>
      </c>
      <c r="C666" s="125">
        <f t="shared" si="40"/>
        <v>6.2580313436111368E-4</v>
      </c>
      <c r="D666" s="128">
        <f t="shared" si="41"/>
        <v>625.80313436111373</v>
      </c>
      <c r="E666" s="128">
        <f t="shared" ca="1" si="42"/>
        <v>-25388.530656441842</v>
      </c>
      <c r="F666" s="128">
        <f t="shared" ca="1" si="43"/>
        <v>30632.498865348356</v>
      </c>
    </row>
    <row r="667" spans="1:6" x14ac:dyDescent="0.3">
      <c r="A667" s="73">
        <v>42877</v>
      </c>
      <c r="B667" s="130">
        <v>2394.0200199999999</v>
      </c>
      <c r="C667" s="125">
        <f t="shared" si="40"/>
        <v>-2.2338534377051023E-3</v>
      </c>
      <c r="D667" s="128">
        <f t="shared" si="41"/>
        <v>-2233.8534377051024</v>
      </c>
      <c r="E667" s="128">
        <f t="shared" ca="1" si="42"/>
        <v>-25388.530656441842</v>
      </c>
      <c r="F667" s="128">
        <f t="shared" ca="1" si="43"/>
        <v>30632.498865348356</v>
      </c>
    </row>
    <row r="668" spans="1:6" x14ac:dyDescent="0.3">
      <c r="A668" s="73">
        <v>42874</v>
      </c>
      <c r="B668" s="130">
        <v>2381.7299800000001</v>
      </c>
      <c r="C668" s="125">
        <f t="shared" si="40"/>
        <v>-7.318856292721776E-3</v>
      </c>
      <c r="D668" s="128">
        <f t="shared" si="41"/>
        <v>-7318.8562927217763</v>
      </c>
      <c r="E668" s="128">
        <f t="shared" ca="1" si="42"/>
        <v>-25388.530656441842</v>
      </c>
      <c r="F668" s="128">
        <f t="shared" ca="1" si="43"/>
        <v>30632.498865348356</v>
      </c>
    </row>
    <row r="669" spans="1:6" x14ac:dyDescent="0.3">
      <c r="A669" s="73">
        <v>42873</v>
      </c>
      <c r="B669" s="130">
        <v>2365.719971</v>
      </c>
      <c r="C669" s="125">
        <f t="shared" si="40"/>
        <v>-9.9601797853946517E-3</v>
      </c>
      <c r="D669" s="128">
        <f t="shared" si="41"/>
        <v>-9960.1797853946518</v>
      </c>
      <c r="E669" s="128">
        <f t="shared" ca="1" si="42"/>
        <v>-25388.530656441842</v>
      </c>
      <c r="F669" s="128">
        <f t="shared" ca="1" si="43"/>
        <v>30632.498865348356</v>
      </c>
    </row>
    <row r="670" spans="1:6" x14ac:dyDescent="0.3">
      <c r="A670" s="73">
        <v>42872</v>
      </c>
      <c r="B670" s="130">
        <v>2357.030029</v>
      </c>
      <c r="C670" s="125">
        <f t="shared" si="40"/>
        <v>-1.3022681145353765E-2</v>
      </c>
      <c r="D670" s="128">
        <f t="shared" si="41"/>
        <v>-13022.681145353765</v>
      </c>
      <c r="E670" s="128">
        <f t="shared" ca="1" si="42"/>
        <v>-25388.530656441842</v>
      </c>
      <c r="F670" s="128">
        <f t="shared" ca="1" si="43"/>
        <v>30632.498865348356</v>
      </c>
    </row>
    <row r="671" spans="1:6" x14ac:dyDescent="0.3">
      <c r="A671" s="73">
        <v>42871</v>
      </c>
      <c r="B671" s="130">
        <v>2400.669922</v>
      </c>
      <c r="C671" s="125">
        <f t="shared" si="40"/>
        <v>3.9729506099064338E-3</v>
      </c>
      <c r="D671" s="128">
        <f t="shared" si="41"/>
        <v>3972.9506099064338</v>
      </c>
      <c r="E671" s="128">
        <f t="shared" ca="1" si="42"/>
        <v>-25388.530656441842</v>
      </c>
      <c r="F671" s="128">
        <f t="shared" ca="1" si="43"/>
        <v>30632.498865348356</v>
      </c>
    </row>
    <row r="672" spans="1:6" x14ac:dyDescent="0.3">
      <c r="A672" s="73">
        <v>42870</v>
      </c>
      <c r="B672" s="130">
        <v>2402.320068</v>
      </c>
      <c r="C672" s="125">
        <f t="shared" si="40"/>
        <v>5.8576451089689119E-3</v>
      </c>
      <c r="D672" s="128">
        <f t="shared" si="41"/>
        <v>5857.6451089689117</v>
      </c>
      <c r="E672" s="128">
        <f t="shared" ca="1" si="42"/>
        <v>-25388.530656441842</v>
      </c>
      <c r="F672" s="128">
        <f t="shared" ca="1" si="43"/>
        <v>30632.498865348356</v>
      </c>
    </row>
    <row r="673" spans="1:6" x14ac:dyDescent="0.3">
      <c r="A673" s="73">
        <v>42867</v>
      </c>
      <c r="B673" s="130">
        <v>2390.8999020000001</v>
      </c>
      <c r="C673" s="125">
        <f t="shared" si="40"/>
        <v>2.8101464380911878E-3</v>
      </c>
      <c r="D673" s="128">
        <f t="shared" si="41"/>
        <v>2810.146438091188</v>
      </c>
      <c r="E673" s="128">
        <f t="shared" ca="1" si="42"/>
        <v>-25388.530656441842</v>
      </c>
      <c r="F673" s="128">
        <f t="shared" ca="1" si="43"/>
        <v>30632.498865348356</v>
      </c>
    </row>
    <row r="674" spans="1:6" x14ac:dyDescent="0.3">
      <c r="A674" s="73">
        <v>42866</v>
      </c>
      <c r="B674" s="130">
        <v>2394.4399410000001</v>
      </c>
      <c r="C674" s="125">
        <f t="shared" si="40"/>
        <v>2.3735734091305805E-3</v>
      </c>
      <c r="D674" s="128">
        <f t="shared" si="41"/>
        <v>2373.5734091305803</v>
      </c>
      <c r="E674" s="128">
        <f t="shared" ca="1" si="42"/>
        <v>-25388.530656441842</v>
      </c>
      <c r="F674" s="128">
        <f t="shared" ca="1" si="43"/>
        <v>30632.498865348356</v>
      </c>
    </row>
    <row r="675" spans="1:6" x14ac:dyDescent="0.3">
      <c r="A675" s="73">
        <v>42865</v>
      </c>
      <c r="B675" s="130">
        <v>2399.6298830000001</v>
      </c>
      <c r="C675" s="125">
        <f t="shared" si="40"/>
        <v>5.1016491444766388E-3</v>
      </c>
      <c r="D675" s="128">
        <f t="shared" si="41"/>
        <v>5101.6491444766389</v>
      </c>
      <c r="E675" s="128">
        <f t="shared" ca="1" si="42"/>
        <v>-25388.530656441842</v>
      </c>
      <c r="F675" s="128">
        <f t="shared" ca="1" si="43"/>
        <v>30632.498865348356</v>
      </c>
    </row>
    <row r="676" spans="1:6" x14ac:dyDescent="0.3">
      <c r="A676" s="73">
        <v>42864</v>
      </c>
      <c r="B676" s="130">
        <v>2396.919922</v>
      </c>
      <c r="C676" s="125">
        <f t="shared" si="40"/>
        <v>3.4789331987030714E-3</v>
      </c>
      <c r="D676" s="128">
        <f t="shared" si="41"/>
        <v>3478.9331987030714</v>
      </c>
      <c r="E676" s="128">
        <f t="shared" ca="1" si="42"/>
        <v>-25388.530656441842</v>
      </c>
      <c r="F676" s="128">
        <f t="shared" ca="1" si="43"/>
        <v>30632.498865348356</v>
      </c>
    </row>
    <row r="677" spans="1:6" x14ac:dyDescent="0.3">
      <c r="A677" s="73">
        <v>42863</v>
      </c>
      <c r="B677" s="130">
        <v>2399.3798830000001</v>
      </c>
      <c r="C677" s="125">
        <f t="shared" si="40"/>
        <v>1.0626953664023553E-2</v>
      </c>
      <c r="D677" s="128">
        <f t="shared" si="41"/>
        <v>10626.953664023553</v>
      </c>
      <c r="E677" s="128">
        <f t="shared" ca="1" si="42"/>
        <v>-25388.530656441842</v>
      </c>
      <c r="F677" s="128">
        <f t="shared" ca="1" si="43"/>
        <v>30632.498865348356</v>
      </c>
    </row>
    <row r="678" spans="1:6" x14ac:dyDescent="0.3">
      <c r="A678" s="73">
        <v>42860</v>
      </c>
      <c r="B678" s="130">
        <v>2399.290039</v>
      </c>
      <c r="C678" s="125">
        <f t="shared" si="40"/>
        <v>2.1543966752144428E-2</v>
      </c>
      <c r="D678" s="128">
        <f t="shared" si="41"/>
        <v>21543.966752144428</v>
      </c>
      <c r="E678" s="128">
        <f t="shared" ca="1" si="42"/>
        <v>-25388.530656441842</v>
      </c>
      <c r="F678" s="128">
        <f t="shared" ca="1" si="43"/>
        <v>30632.498865348356</v>
      </c>
    </row>
    <row r="679" spans="1:6" x14ac:dyDescent="0.3">
      <c r="A679" s="73">
        <v>42859</v>
      </c>
      <c r="B679" s="130">
        <v>2389.5200199999999</v>
      </c>
      <c r="C679" s="125">
        <f t="shared" si="40"/>
        <v>1.4296357452934227E-2</v>
      </c>
      <c r="D679" s="128">
        <f t="shared" si="41"/>
        <v>14296.357452934228</v>
      </c>
      <c r="E679" s="128">
        <f t="shared" ca="1" si="42"/>
        <v>-25388.530656441842</v>
      </c>
      <c r="F679" s="128">
        <f t="shared" ca="1" si="43"/>
        <v>30632.498865348356</v>
      </c>
    </row>
    <row r="680" spans="1:6" x14ac:dyDescent="0.3">
      <c r="A680" s="73">
        <v>42858</v>
      </c>
      <c r="B680" s="130">
        <v>2388.1298830000001</v>
      </c>
      <c r="C680" s="125">
        <f t="shared" si="40"/>
        <v>2.1367121580824211E-2</v>
      </c>
      <c r="D680" s="128">
        <f t="shared" si="41"/>
        <v>21367.121580824212</v>
      </c>
      <c r="E680" s="128">
        <f t="shared" ca="1" si="42"/>
        <v>-25388.530656441842</v>
      </c>
      <c r="F680" s="128">
        <f t="shared" ca="1" si="43"/>
        <v>30632.498865348356</v>
      </c>
    </row>
    <row r="681" spans="1:6" x14ac:dyDescent="0.3">
      <c r="A681" s="73">
        <v>42857</v>
      </c>
      <c r="B681" s="130">
        <v>2391.169922</v>
      </c>
      <c r="C681" s="125">
        <f t="shared" si="40"/>
        <v>2.0912044810118102E-2</v>
      </c>
      <c r="D681" s="128">
        <f t="shared" si="41"/>
        <v>20912.044810118103</v>
      </c>
      <c r="E681" s="128">
        <f t="shared" ca="1" si="42"/>
        <v>-25388.530656441842</v>
      </c>
      <c r="F681" s="128">
        <f t="shared" ca="1" si="43"/>
        <v>30632.498865348356</v>
      </c>
    </row>
    <row r="682" spans="1:6" x14ac:dyDescent="0.3">
      <c r="A682" s="73">
        <v>42856</v>
      </c>
      <c r="B682" s="130">
        <v>2388.330078</v>
      </c>
      <c r="C682" s="125">
        <f t="shared" si="40"/>
        <v>1.6738995505600318E-2</v>
      </c>
      <c r="D682" s="128">
        <f t="shared" si="41"/>
        <v>16738.995505600316</v>
      </c>
      <c r="E682" s="128">
        <f t="shared" ca="1" si="42"/>
        <v>-25388.530656441842</v>
      </c>
      <c r="F682" s="128">
        <f t="shared" ca="1" si="43"/>
        <v>30632.498865348356</v>
      </c>
    </row>
    <row r="683" spans="1:6" x14ac:dyDescent="0.3">
      <c r="A683" s="73">
        <v>42853</v>
      </c>
      <c r="B683" s="130">
        <v>2384.1999510000001</v>
      </c>
      <c r="C683" s="125">
        <f t="shared" si="40"/>
        <v>2.3723137535126781E-2</v>
      </c>
      <c r="D683" s="128">
        <f t="shared" si="41"/>
        <v>23723.137535126782</v>
      </c>
      <c r="E683" s="128">
        <f t="shared" ca="1" si="42"/>
        <v>-25388.530656441842</v>
      </c>
      <c r="F683" s="128">
        <f t="shared" ca="1" si="43"/>
        <v>30632.498865348356</v>
      </c>
    </row>
    <row r="684" spans="1:6" x14ac:dyDescent="0.3">
      <c r="A684" s="73">
        <v>42852</v>
      </c>
      <c r="B684" s="130">
        <v>2388.7700199999999</v>
      </c>
      <c r="C684" s="125">
        <f t="shared" si="40"/>
        <v>1.8695692097975947E-2</v>
      </c>
      <c r="D684" s="128">
        <f t="shared" si="41"/>
        <v>18695.692097975945</v>
      </c>
      <c r="E684" s="128">
        <f t="shared" ca="1" si="42"/>
        <v>-25388.530656441842</v>
      </c>
      <c r="F684" s="128">
        <f t="shared" ca="1" si="43"/>
        <v>30632.498865348356</v>
      </c>
    </row>
    <row r="685" spans="1:6" x14ac:dyDescent="0.3">
      <c r="A685" s="73">
        <v>42851</v>
      </c>
      <c r="B685" s="130">
        <v>2387.4499510000001</v>
      </c>
      <c r="C685" s="125">
        <f t="shared" si="40"/>
        <v>1.4304617077707471E-2</v>
      </c>
      <c r="D685" s="128">
        <f t="shared" si="41"/>
        <v>14304.617077707471</v>
      </c>
      <c r="E685" s="128">
        <f t="shared" ca="1" si="42"/>
        <v>-25388.530656441842</v>
      </c>
      <c r="F685" s="128">
        <f t="shared" ca="1" si="43"/>
        <v>30632.498865348356</v>
      </c>
    </row>
    <row r="686" spans="1:6" x14ac:dyDescent="0.3">
      <c r="A686" s="73">
        <v>42850</v>
      </c>
      <c r="B686" s="130">
        <v>2388.610107</v>
      </c>
      <c r="C686" s="125">
        <f t="shared" si="40"/>
        <v>1.3342410432101381E-2</v>
      </c>
      <c r="D686" s="128">
        <f t="shared" si="41"/>
        <v>13342.410432101382</v>
      </c>
      <c r="E686" s="128">
        <f t="shared" ca="1" si="42"/>
        <v>-25388.530656441842</v>
      </c>
      <c r="F686" s="128">
        <f t="shared" ca="1" si="43"/>
        <v>30632.498865348356</v>
      </c>
    </row>
    <row r="687" spans="1:6" x14ac:dyDescent="0.3">
      <c r="A687" s="73">
        <v>42849</v>
      </c>
      <c r="B687" s="130">
        <v>2374.1499020000001</v>
      </c>
      <c r="C687" s="125">
        <f t="shared" si="40"/>
        <v>7.9004655798169399E-3</v>
      </c>
      <c r="D687" s="128">
        <f t="shared" si="41"/>
        <v>7900.4655798169397</v>
      </c>
      <c r="E687" s="128">
        <f t="shared" ca="1" si="42"/>
        <v>-25388.530656441842</v>
      </c>
      <c r="F687" s="128">
        <f t="shared" ca="1" si="43"/>
        <v>30632.498865348356</v>
      </c>
    </row>
    <row r="688" spans="1:6" x14ac:dyDescent="0.3">
      <c r="A688" s="73">
        <v>42846</v>
      </c>
      <c r="B688" s="130">
        <v>2348.6899410000001</v>
      </c>
      <c r="C688" s="125">
        <f t="shared" si="40"/>
        <v>-3.7328043967643776E-3</v>
      </c>
      <c r="D688" s="128">
        <f t="shared" si="41"/>
        <v>-3732.8043967643775</v>
      </c>
      <c r="E688" s="128">
        <f t="shared" ca="1" si="42"/>
        <v>-25388.530656441842</v>
      </c>
      <c r="F688" s="128">
        <f t="shared" ca="1" si="43"/>
        <v>30632.498865348356</v>
      </c>
    </row>
    <row r="689" spans="1:6" x14ac:dyDescent="0.3">
      <c r="A689" s="73">
        <v>42845</v>
      </c>
      <c r="B689" s="130">
        <v>2355.8400879999999</v>
      </c>
      <c r="C689" s="125">
        <f t="shared" si="40"/>
        <v>1.2283036444407092E-3</v>
      </c>
      <c r="D689" s="128">
        <f t="shared" si="41"/>
        <v>1228.3036444407091</v>
      </c>
      <c r="E689" s="128">
        <f t="shared" ca="1" si="42"/>
        <v>-25388.530656441842</v>
      </c>
      <c r="F689" s="128">
        <f t="shared" ca="1" si="43"/>
        <v>30632.498865348356</v>
      </c>
    </row>
    <row r="690" spans="1:6" x14ac:dyDescent="0.3">
      <c r="A690" s="73">
        <v>42844</v>
      </c>
      <c r="B690" s="130">
        <v>2338.169922</v>
      </c>
      <c r="C690" s="125">
        <f t="shared" si="40"/>
        <v>-9.317161048365441E-3</v>
      </c>
      <c r="D690" s="128">
        <f t="shared" si="41"/>
        <v>-9317.1610483654404</v>
      </c>
      <c r="E690" s="128">
        <f t="shared" ca="1" si="42"/>
        <v>-25388.530656441842</v>
      </c>
      <c r="F690" s="128">
        <f t="shared" ca="1" si="43"/>
        <v>30632.498865348356</v>
      </c>
    </row>
    <row r="691" spans="1:6" x14ac:dyDescent="0.3">
      <c r="A691" s="73">
        <v>42843</v>
      </c>
      <c r="B691" s="130">
        <v>2342.1899410000001</v>
      </c>
      <c r="C691" s="125">
        <f t="shared" si="40"/>
        <v>-7.0586162600437818E-3</v>
      </c>
      <c r="D691" s="128">
        <f t="shared" si="41"/>
        <v>-7058.6162600437819</v>
      </c>
      <c r="E691" s="128">
        <f t="shared" ca="1" si="42"/>
        <v>-25388.530656441842</v>
      </c>
      <c r="F691" s="128">
        <f t="shared" ca="1" si="43"/>
        <v>30632.498865348356</v>
      </c>
    </row>
    <row r="692" spans="1:6" x14ac:dyDescent="0.3">
      <c r="A692" s="73">
        <v>42842</v>
      </c>
      <c r="B692" s="130">
        <v>2349.01001</v>
      </c>
      <c r="C692" s="125">
        <f t="shared" si="40"/>
        <v>-5.8026178168704146E-3</v>
      </c>
      <c r="D692" s="128">
        <f t="shared" si="41"/>
        <v>-5802.6178168704146</v>
      </c>
      <c r="E692" s="128">
        <f t="shared" ca="1" si="42"/>
        <v>-25388.530656441842</v>
      </c>
      <c r="F692" s="128">
        <f t="shared" ca="1" si="43"/>
        <v>30632.498865348356</v>
      </c>
    </row>
    <row r="693" spans="1:6" x14ac:dyDescent="0.3">
      <c r="A693" s="73">
        <v>42838</v>
      </c>
      <c r="B693" s="130">
        <v>2328.9499510000001</v>
      </c>
      <c r="C693" s="125">
        <f t="shared" si="40"/>
        <v>-1.6515674022438254E-2</v>
      </c>
      <c r="D693" s="128">
        <f t="shared" si="41"/>
        <v>-16515.674022438252</v>
      </c>
      <c r="E693" s="128">
        <f t="shared" ca="1" si="42"/>
        <v>-25388.530656441842</v>
      </c>
      <c r="F693" s="128">
        <f t="shared" ca="1" si="43"/>
        <v>30632.498865348356</v>
      </c>
    </row>
    <row r="694" spans="1:6" x14ac:dyDescent="0.3">
      <c r="A694" s="73">
        <v>42837</v>
      </c>
      <c r="B694" s="130">
        <v>2344.929932</v>
      </c>
      <c r="C694" s="125">
        <f t="shared" si="40"/>
        <v>-6.8611011688254342E-3</v>
      </c>
      <c r="D694" s="128">
        <f t="shared" si="41"/>
        <v>-6861.1011688254339</v>
      </c>
      <c r="E694" s="128">
        <f t="shared" ca="1" si="42"/>
        <v>-25388.530656441842</v>
      </c>
      <c r="F694" s="128">
        <f t="shared" ca="1" si="43"/>
        <v>30632.498865348356</v>
      </c>
    </row>
    <row r="695" spans="1:6" x14ac:dyDescent="0.3">
      <c r="A695" s="73">
        <v>42836</v>
      </c>
      <c r="B695" s="130">
        <v>2353.780029</v>
      </c>
      <c r="C695" s="125">
        <f t="shared" si="40"/>
        <v>-2.0309080764607801E-3</v>
      </c>
      <c r="D695" s="128">
        <f t="shared" si="41"/>
        <v>-2030.9080764607802</v>
      </c>
      <c r="E695" s="128">
        <f t="shared" ca="1" si="42"/>
        <v>-25388.530656441842</v>
      </c>
      <c r="F695" s="128">
        <f t="shared" ca="1" si="43"/>
        <v>30632.498865348356</v>
      </c>
    </row>
    <row r="696" spans="1:6" x14ac:dyDescent="0.3">
      <c r="A696" s="73">
        <v>42835</v>
      </c>
      <c r="B696" s="130">
        <v>2357.1599120000001</v>
      </c>
      <c r="C696" s="125">
        <f t="shared" si="40"/>
        <v>6.6492526082131409E-3</v>
      </c>
      <c r="D696" s="128">
        <f t="shared" si="41"/>
        <v>6649.2526082131408</v>
      </c>
      <c r="E696" s="128">
        <f t="shared" ca="1" si="42"/>
        <v>-25388.530656441842</v>
      </c>
      <c r="F696" s="128">
        <f t="shared" ca="1" si="43"/>
        <v>30632.498865348356</v>
      </c>
    </row>
    <row r="697" spans="1:6" x14ac:dyDescent="0.3">
      <c r="A697" s="73">
        <v>42832</v>
      </c>
      <c r="B697" s="130">
        <v>2355.540039</v>
      </c>
      <c r="C697" s="125">
        <f t="shared" si="40"/>
        <v>4.9318079073354948E-3</v>
      </c>
      <c r="D697" s="128">
        <f t="shared" si="41"/>
        <v>4931.8079073354947</v>
      </c>
      <c r="E697" s="128">
        <f t="shared" ca="1" si="42"/>
        <v>-25388.530656441842</v>
      </c>
      <c r="F697" s="128">
        <f t="shared" ca="1" si="43"/>
        <v>30632.498865348356</v>
      </c>
    </row>
    <row r="698" spans="1:6" x14ac:dyDescent="0.3">
      <c r="A698" s="73">
        <v>42831</v>
      </c>
      <c r="B698" s="130">
        <v>2357.48999</v>
      </c>
      <c r="C698" s="125">
        <f t="shared" si="40"/>
        <v>4.9148447508393645E-3</v>
      </c>
      <c r="D698" s="128">
        <f t="shared" si="41"/>
        <v>4914.8447508393647</v>
      </c>
      <c r="E698" s="128">
        <f t="shared" ca="1" si="42"/>
        <v>-25388.530656441842</v>
      </c>
      <c r="F698" s="128">
        <f t="shared" ca="1" si="43"/>
        <v>30632.498865348356</v>
      </c>
    </row>
    <row r="699" spans="1:6" x14ac:dyDescent="0.3">
      <c r="A699" s="73">
        <v>42830</v>
      </c>
      <c r="B699" s="130">
        <v>2352.9499510000001</v>
      </c>
      <c r="C699" s="125">
        <f t="shared" si="40"/>
        <v>1.9161575055426372E-3</v>
      </c>
      <c r="D699" s="128">
        <f t="shared" si="41"/>
        <v>1916.1575055426372</v>
      </c>
      <c r="E699" s="128">
        <f t="shared" ca="1" si="42"/>
        <v>-25388.530656441842</v>
      </c>
      <c r="F699" s="128">
        <f t="shared" ca="1" si="43"/>
        <v>30632.498865348356</v>
      </c>
    </row>
    <row r="700" spans="1:6" x14ac:dyDescent="0.3">
      <c r="A700" s="73">
        <v>42829</v>
      </c>
      <c r="B700" s="130">
        <v>2360.1599120000001</v>
      </c>
      <c r="C700" s="125">
        <f t="shared" si="40"/>
        <v>6.8855606446569517E-3</v>
      </c>
      <c r="D700" s="128">
        <f t="shared" si="41"/>
        <v>6885.5606446569518</v>
      </c>
      <c r="E700" s="128">
        <f t="shared" ca="1" si="42"/>
        <v>-25388.530656441842</v>
      </c>
      <c r="F700" s="128">
        <f t="shared" ca="1" si="43"/>
        <v>30632.498865348356</v>
      </c>
    </row>
    <row r="701" spans="1:6" x14ac:dyDescent="0.3">
      <c r="A701" s="73">
        <v>42828</v>
      </c>
      <c r="B701" s="130">
        <v>2358.8400879999999</v>
      </c>
      <c r="C701" s="125">
        <f t="shared" si="40"/>
        <v>-6.163921675333528E-3</v>
      </c>
      <c r="D701" s="128">
        <f t="shared" si="41"/>
        <v>-6163.9216753335277</v>
      </c>
      <c r="E701" s="128">
        <f t="shared" ca="1" si="42"/>
        <v>-25388.530656441842</v>
      </c>
      <c r="F701" s="128">
        <f t="shared" ca="1" si="43"/>
        <v>30632.498865348356</v>
      </c>
    </row>
    <row r="702" spans="1:6" x14ac:dyDescent="0.3">
      <c r="A702" s="73">
        <v>42825</v>
      </c>
      <c r="B702" s="130">
        <v>2362.719971</v>
      </c>
      <c r="C702" s="125">
        <f t="shared" si="40"/>
        <v>-6.5300237569642094E-3</v>
      </c>
      <c r="D702" s="128">
        <f t="shared" si="41"/>
        <v>-6530.0237569642095</v>
      </c>
      <c r="E702" s="128">
        <f t="shared" ca="1" si="42"/>
        <v>-25388.530656441842</v>
      </c>
      <c r="F702" s="128">
        <f t="shared" ca="1" si="43"/>
        <v>30632.498865348356</v>
      </c>
    </row>
    <row r="703" spans="1:6" x14ac:dyDescent="0.3">
      <c r="A703" s="73">
        <v>42824</v>
      </c>
      <c r="B703" s="130">
        <v>2368.0600589999999</v>
      </c>
      <c r="C703" s="125">
        <f t="shared" si="40"/>
        <v>-5.5933217942616409E-3</v>
      </c>
      <c r="D703" s="128">
        <f t="shared" si="41"/>
        <v>-5593.3217942616411</v>
      </c>
      <c r="E703" s="128">
        <f t="shared" ca="1" si="42"/>
        <v>-25388.530656441842</v>
      </c>
      <c r="F703" s="128">
        <f t="shared" ca="1" si="43"/>
        <v>30632.498865348356</v>
      </c>
    </row>
    <row r="704" spans="1:6" x14ac:dyDescent="0.3">
      <c r="A704" s="73">
        <v>42823</v>
      </c>
      <c r="B704" s="130">
        <v>2361.1298830000001</v>
      </c>
      <c r="C704" s="125">
        <f t="shared" si="40"/>
        <v>-1.0116350795651763E-2</v>
      </c>
      <c r="D704" s="128">
        <f t="shared" si="41"/>
        <v>-10116.350795651762</v>
      </c>
      <c r="E704" s="128">
        <f t="shared" ca="1" si="42"/>
        <v>-25388.530656441842</v>
      </c>
      <c r="F704" s="128">
        <f t="shared" ca="1" si="43"/>
        <v>30632.498865348356</v>
      </c>
    </row>
    <row r="705" spans="1:6" x14ac:dyDescent="0.3">
      <c r="A705" s="73">
        <v>42822</v>
      </c>
      <c r="B705" s="130">
        <v>2358.570068</v>
      </c>
      <c r="C705" s="125">
        <f t="shared" si="40"/>
        <v>-2.9084880857832562E-3</v>
      </c>
      <c r="D705" s="128">
        <f t="shared" si="41"/>
        <v>-2908.4880857832563</v>
      </c>
      <c r="E705" s="128">
        <f t="shared" ca="1" si="42"/>
        <v>-25388.530656441842</v>
      </c>
      <c r="F705" s="128">
        <f t="shared" ca="1" si="43"/>
        <v>30632.498865348356</v>
      </c>
    </row>
    <row r="706" spans="1:6" x14ac:dyDescent="0.3">
      <c r="A706" s="73">
        <v>42821</v>
      </c>
      <c r="B706" s="130">
        <v>2341.5900879999999</v>
      </c>
      <c r="C706" s="125">
        <f t="shared" si="40"/>
        <v>-1.3431761677847653E-2</v>
      </c>
      <c r="D706" s="128">
        <f t="shared" si="41"/>
        <v>-13431.761677847653</v>
      </c>
      <c r="E706" s="128">
        <f t="shared" ca="1" si="42"/>
        <v>-25388.530656441842</v>
      </c>
      <c r="F706" s="128">
        <f t="shared" ca="1" si="43"/>
        <v>30632.498865348356</v>
      </c>
    </row>
    <row r="707" spans="1:6" x14ac:dyDescent="0.3">
      <c r="A707" s="73">
        <v>42818</v>
      </c>
      <c r="B707" s="130">
        <v>2343.9799800000001</v>
      </c>
      <c r="C707" s="125">
        <f t="shared" si="40"/>
        <v>-1.2062765243972318E-2</v>
      </c>
      <c r="D707" s="128">
        <f t="shared" si="41"/>
        <v>-12062.765243972317</v>
      </c>
      <c r="E707" s="128">
        <f t="shared" ca="1" si="42"/>
        <v>-25388.530656441842</v>
      </c>
      <c r="F707" s="128">
        <f t="shared" ca="1" si="43"/>
        <v>30632.498865348356</v>
      </c>
    </row>
    <row r="708" spans="1:6" x14ac:dyDescent="0.3">
      <c r="A708" s="73">
        <v>42817</v>
      </c>
      <c r="B708" s="130">
        <v>2345.959961</v>
      </c>
      <c r="C708" s="125">
        <f t="shared" si="40"/>
        <v>-7.9962767781889266E-3</v>
      </c>
      <c r="D708" s="128">
        <f t="shared" si="41"/>
        <v>-7996.276778188927</v>
      </c>
      <c r="E708" s="128">
        <f t="shared" ca="1" si="42"/>
        <v>-25388.530656441842</v>
      </c>
      <c r="F708" s="128">
        <f t="shared" ca="1" si="43"/>
        <v>30632.498865348356</v>
      </c>
    </row>
    <row r="709" spans="1:6" x14ac:dyDescent="0.3">
      <c r="A709" s="73">
        <v>42816</v>
      </c>
      <c r="B709" s="130">
        <v>2348.4499510000001</v>
      </c>
      <c r="C709" s="125">
        <f t="shared" si="40"/>
        <v>-6.1490275512194881E-3</v>
      </c>
      <c r="D709" s="128">
        <f t="shared" si="41"/>
        <v>-6149.0275512194885</v>
      </c>
      <c r="E709" s="128">
        <f t="shared" ca="1" si="42"/>
        <v>-25388.530656441842</v>
      </c>
      <c r="F709" s="128">
        <f t="shared" ca="1" si="43"/>
        <v>30632.498865348356</v>
      </c>
    </row>
    <row r="710" spans="1:6" x14ac:dyDescent="0.3">
      <c r="A710" s="73">
        <v>42815</v>
      </c>
      <c r="B710" s="130">
        <v>2344.0200199999999</v>
      </c>
      <c r="C710" s="125">
        <f t="shared" si="40"/>
        <v>-1.0289637306774346E-2</v>
      </c>
      <c r="D710" s="128">
        <f t="shared" si="41"/>
        <v>-10289.637306774346</v>
      </c>
      <c r="E710" s="128">
        <f t="shared" ca="1" si="42"/>
        <v>-25388.530656441842</v>
      </c>
      <c r="F710" s="128">
        <f t="shared" ca="1" si="43"/>
        <v>30632.498865348356</v>
      </c>
    </row>
    <row r="711" spans="1:6" x14ac:dyDescent="0.3">
      <c r="A711" s="73">
        <v>42814</v>
      </c>
      <c r="B711" s="130">
        <v>2373.469971</v>
      </c>
      <c r="C711" s="125">
        <f t="shared" si="40"/>
        <v>-7.7467276031095711E-4</v>
      </c>
      <c r="D711" s="128">
        <f t="shared" si="41"/>
        <v>-774.67276031095707</v>
      </c>
      <c r="E711" s="128">
        <f t="shared" ca="1" si="42"/>
        <v>-25388.530656441842</v>
      </c>
      <c r="F711" s="128">
        <f t="shared" ca="1" si="43"/>
        <v>30632.498865348356</v>
      </c>
    </row>
    <row r="712" spans="1:6" x14ac:dyDescent="0.3">
      <c r="A712" s="73">
        <v>42811</v>
      </c>
      <c r="B712" s="130">
        <v>2378.25</v>
      </c>
      <c r="C712" s="125">
        <f t="shared" ref="C712:C775" si="44">B712/B722-1</f>
        <v>-2.0435885565561751E-3</v>
      </c>
      <c r="D712" s="128">
        <f t="shared" ref="D712:D775" si="45">C712*$B$5</f>
        <v>-2043.588556556175</v>
      </c>
      <c r="E712" s="128">
        <f t="shared" ref="E712:E775" ca="1" si="46">_xlfn.PERCENTILE.INC(OFFSET(D712,0,0,Window),1-VaRLevel)</f>
        <v>-25388.530656441842</v>
      </c>
      <c r="F712" s="128">
        <f t="shared" ref="F712:F775" ca="1" si="47">ABS(AVERAGEIF(OFFSET(D712,0,0,Window),"&lt;=" &amp;E712))</f>
        <v>30632.498865348356</v>
      </c>
    </row>
    <row r="713" spans="1:6" x14ac:dyDescent="0.3">
      <c r="A713" s="73">
        <v>42810</v>
      </c>
      <c r="B713" s="130">
        <v>2381.3798830000001</v>
      </c>
      <c r="C713" s="125">
        <f t="shared" si="44"/>
        <v>-2.2672424669356595E-4</v>
      </c>
      <c r="D713" s="128">
        <f t="shared" si="45"/>
        <v>-226.72424669356593</v>
      </c>
      <c r="E713" s="128">
        <f t="shared" ca="1" si="46"/>
        <v>-25388.530656441842</v>
      </c>
      <c r="F713" s="128">
        <f t="shared" ca="1" si="47"/>
        <v>30632.498865348356</v>
      </c>
    </row>
    <row r="714" spans="1:6" x14ac:dyDescent="0.3">
      <c r="A714" s="73">
        <v>42809</v>
      </c>
      <c r="B714" s="130">
        <v>2385.26001</v>
      </c>
      <c r="C714" s="125">
        <f t="shared" si="44"/>
        <v>-4.465830470528509E-3</v>
      </c>
      <c r="D714" s="128">
        <f t="shared" si="45"/>
        <v>-4465.8304705285091</v>
      </c>
      <c r="E714" s="128">
        <f t="shared" ca="1" si="46"/>
        <v>-25388.530656441842</v>
      </c>
      <c r="F714" s="128">
        <f t="shared" ca="1" si="47"/>
        <v>30632.498865348356</v>
      </c>
    </row>
    <row r="715" spans="1:6" x14ac:dyDescent="0.3">
      <c r="A715" s="73">
        <v>42808</v>
      </c>
      <c r="B715" s="130">
        <v>2365.4499510000001</v>
      </c>
      <c r="C715" s="125">
        <f t="shared" si="44"/>
        <v>7.6579262575515727E-4</v>
      </c>
      <c r="D715" s="128">
        <f t="shared" si="45"/>
        <v>765.79262575515725</v>
      </c>
      <c r="E715" s="128">
        <f t="shared" ca="1" si="46"/>
        <v>-25388.530656441842</v>
      </c>
      <c r="F715" s="128">
        <f t="shared" ca="1" si="47"/>
        <v>30632.498865348356</v>
      </c>
    </row>
    <row r="716" spans="1:6" x14ac:dyDescent="0.3">
      <c r="A716" s="73">
        <v>42807</v>
      </c>
      <c r="B716" s="130">
        <v>2373.469971</v>
      </c>
      <c r="C716" s="125">
        <f t="shared" si="44"/>
        <v>1.569773604810587E-3</v>
      </c>
      <c r="D716" s="128">
        <f t="shared" si="45"/>
        <v>1569.7736048105871</v>
      </c>
      <c r="E716" s="128">
        <f t="shared" ca="1" si="46"/>
        <v>-25388.530656441842</v>
      </c>
      <c r="F716" s="128">
        <f t="shared" ca="1" si="47"/>
        <v>30632.498865348356</v>
      </c>
    </row>
    <row r="717" spans="1:6" x14ac:dyDescent="0.3">
      <c r="A717" s="73">
        <v>42804</v>
      </c>
      <c r="B717" s="130">
        <v>2372.6000979999999</v>
      </c>
      <c r="C717" s="125">
        <f t="shared" si="44"/>
        <v>2.2219072057549916E-3</v>
      </c>
      <c r="D717" s="128">
        <f t="shared" si="45"/>
        <v>2221.9072057549915</v>
      </c>
      <c r="E717" s="128">
        <f t="shared" ca="1" si="46"/>
        <v>-25388.530656441842</v>
      </c>
      <c r="F717" s="128">
        <f t="shared" ca="1" si="47"/>
        <v>30632.498865348356</v>
      </c>
    </row>
    <row r="718" spans="1:6" x14ac:dyDescent="0.3">
      <c r="A718" s="73">
        <v>42803</v>
      </c>
      <c r="B718" s="130">
        <v>2364.8701169999999</v>
      </c>
      <c r="C718" s="125">
        <f t="shared" si="44"/>
        <v>4.4845312167285378E-4</v>
      </c>
      <c r="D718" s="128">
        <f t="shared" si="45"/>
        <v>448.4531216728538</v>
      </c>
      <c r="E718" s="128">
        <f t="shared" ca="1" si="46"/>
        <v>-25388.530656441842</v>
      </c>
      <c r="F718" s="128">
        <f t="shared" ca="1" si="47"/>
        <v>30632.498865348356</v>
      </c>
    </row>
    <row r="719" spans="1:6" x14ac:dyDescent="0.3">
      <c r="A719" s="73">
        <v>42802</v>
      </c>
      <c r="B719" s="130">
        <v>2362.9799800000001</v>
      </c>
      <c r="C719" s="125">
        <f t="shared" si="44"/>
        <v>6.7678450071495533E-5</v>
      </c>
      <c r="D719" s="128">
        <f t="shared" si="45"/>
        <v>67.678450071495533</v>
      </c>
      <c r="E719" s="128">
        <f t="shared" ca="1" si="46"/>
        <v>-25388.530656441842</v>
      </c>
      <c r="F719" s="128">
        <f t="shared" ca="1" si="47"/>
        <v>30632.498865348356</v>
      </c>
    </row>
    <row r="720" spans="1:6" x14ac:dyDescent="0.3">
      <c r="A720" s="73">
        <v>42801</v>
      </c>
      <c r="B720" s="130">
        <v>2368.389893</v>
      </c>
      <c r="C720" s="125">
        <f t="shared" si="44"/>
        <v>1.2725270987687942E-3</v>
      </c>
      <c r="D720" s="128">
        <f t="shared" si="45"/>
        <v>1272.5270987687943</v>
      </c>
      <c r="E720" s="128">
        <f t="shared" ca="1" si="46"/>
        <v>-25388.530656441842</v>
      </c>
      <c r="F720" s="128">
        <f t="shared" ca="1" si="47"/>
        <v>30632.498865348356</v>
      </c>
    </row>
    <row r="721" spans="1:6" x14ac:dyDescent="0.3">
      <c r="A721" s="73">
        <v>42800</v>
      </c>
      <c r="B721" s="130">
        <v>2375.3100589999999</v>
      </c>
      <c r="C721" s="125">
        <f t="shared" si="44"/>
        <v>1.0271588451615132E-2</v>
      </c>
      <c r="D721" s="128">
        <f t="shared" si="45"/>
        <v>10271.588451615133</v>
      </c>
      <c r="E721" s="128">
        <f t="shared" ca="1" si="46"/>
        <v>-25388.530656441842</v>
      </c>
      <c r="F721" s="128">
        <f t="shared" ca="1" si="47"/>
        <v>30632.498865348356</v>
      </c>
    </row>
    <row r="722" spans="1:6" x14ac:dyDescent="0.3">
      <c r="A722" s="73">
        <v>42797</v>
      </c>
      <c r="B722" s="130">
        <v>2383.1201169999999</v>
      </c>
      <c r="C722" s="125">
        <f t="shared" si="44"/>
        <v>1.5294751426601527E-2</v>
      </c>
      <c r="D722" s="128">
        <f t="shared" si="45"/>
        <v>15294.751426601528</v>
      </c>
      <c r="E722" s="128">
        <f t="shared" ca="1" si="46"/>
        <v>-25388.530656441842</v>
      </c>
      <c r="F722" s="128">
        <f t="shared" ca="1" si="47"/>
        <v>30632.498865348356</v>
      </c>
    </row>
    <row r="723" spans="1:6" x14ac:dyDescent="0.3">
      <c r="A723" s="73">
        <v>42796</v>
      </c>
      <c r="B723" s="130">
        <v>2381.919922</v>
      </c>
      <c r="C723" s="125">
        <f t="shared" si="44"/>
        <v>1.3906532723209519E-2</v>
      </c>
      <c r="D723" s="128">
        <f t="shared" si="45"/>
        <v>13906.532723209519</v>
      </c>
      <c r="E723" s="128">
        <f t="shared" ca="1" si="46"/>
        <v>-25388.530656441842</v>
      </c>
      <c r="F723" s="128">
        <f t="shared" ca="1" si="47"/>
        <v>30632.498865348356</v>
      </c>
    </row>
    <row r="724" spans="1:6" x14ac:dyDescent="0.3">
      <c r="A724" s="73">
        <v>42795</v>
      </c>
      <c r="B724" s="130">
        <v>2395.959961</v>
      </c>
      <c r="C724" s="125">
        <f t="shared" si="44"/>
        <v>2.4974495440579281E-2</v>
      </c>
      <c r="D724" s="128">
        <f t="shared" si="45"/>
        <v>24974.495440579281</v>
      </c>
      <c r="E724" s="128">
        <f t="shared" ca="1" si="46"/>
        <v>-25388.530656441842</v>
      </c>
      <c r="F724" s="128">
        <f t="shared" ca="1" si="47"/>
        <v>30632.498865348356</v>
      </c>
    </row>
    <row r="725" spans="1:6" x14ac:dyDescent="0.3">
      <c r="A725" s="73">
        <v>42794</v>
      </c>
      <c r="B725" s="130">
        <v>2363.639893</v>
      </c>
      <c r="C725" s="125">
        <f t="shared" si="44"/>
        <v>1.5200211747020242E-2</v>
      </c>
      <c r="D725" s="128">
        <f t="shared" si="45"/>
        <v>15200.211747020243</v>
      </c>
      <c r="E725" s="128">
        <f t="shared" ca="1" si="46"/>
        <v>-25388.530656441842</v>
      </c>
      <c r="F725" s="128">
        <f t="shared" ca="1" si="47"/>
        <v>30632.498865348356</v>
      </c>
    </row>
    <row r="726" spans="1:6" x14ac:dyDescent="0.3">
      <c r="A726" s="73">
        <v>42793</v>
      </c>
      <c r="B726" s="130">
        <v>2369.75</v>
      </c>
      <c r="C726" s="125">
        <f t="shared" si="44"/>
        <v>2.3163896088225222E-2</v>
      </c>
      <c r="D726" s="128">
        <f t="shared" si="45"/>
        <v>23163.896088225221</v>
      </c>
      <c r="E726" s="128">
        <f t="shared" ca="1" si="46"/>
        <v>-25388.530656441842</v>
      </c>
      <c r="F726" s="128">
        <f t="shared" ca="1" si="47"/>
        <v>30632.498865348356</v>
      </c>
    </row>
    <row r="727" spans="1:6" x14ac:dyDescent="0.3">
      <c r="A727" s="73">
        <v>42790</v>
      </c>
      <c r="B727" s="130">
        <v>2367.3400879999999</v>
      </c>
      <c r="C727" s="125">
        <f t="shared" si="44"/>
        <v>2.5768335298394174E-2</v>
      </c>
      <c r="D727" s="128">
        <f t="shared" si="45"/>
        <v>25768.335298394173</v>
      </c>
      <c r="E727" s="128">
        <f t="shared" ca="1" si="46"/>
        <v>-25388.530656441842</v>
      </c>
      <c r="F727" s="128">
        <f t="shared" ca="1" si="47"/>
        <v>30632.498865348356</v>
      </c>
    </row>
    <row r="728" spans="1:6" x14ac:dyDescent="0.3">
      <c r="A728" s="73">
        <v>42789</v>
      </c>
      <c r="B728" s="130">
        <v>2363.8100589999999</v>
      </c>
      <c r="C728" s="125">
        <f t="shared" si="44"/>
        <v>3.0130754901662948E-2</v>
      </c>
      <c r="D728" s="128">
        <f t="shared" si="45"/>
        <v>30130.754901662949</v>
      </c>
      <c r="E728" s="128">
        <f t="shared" ca="1" si="46"/>
        <v>-25388.530656441842</v>
      </c>
      <c r="F728" s="128">
        <f t="shared" ca="1" si="47"/>
        <v>30632.498865348356</v>
      </c>
    </row>
    <row r="729" spans="1:6" x14ac:dyDescent="0.3">
      <c r="A729" s="73">
        <v>42788</v>
      </c>
      <c r="B729" s="130">
        <v>2362.820068</v>
      </c>
      <c r="C729" s="125">
        <f t="shared" si="44"/>
        <v>3.0413237927925607E-2</v>
      </c>
      <c r="D729" s="128">
        <f t="shared" si="45"/>
        <v>30413.237927925606</v>
      </c>
      <c r="E729" s="128">
        <f t="shared" ca="1" si="46"/>
        <v>-25388.530656441842</v>
      </c>
      <c r="F729" s="128">
        <f t="shared" ca="1" si="47"/>
        <v>30632.498865348356</v>
      </c>
    </row>
    <row r="730" spans="1:6" x14ac:dyDescent="0.3">
      <c r="A730" s="73">
        <v>42787</v>
      </c>
      <c r="B730" s="130">
        <v>2365.3798830000001</v>
      </c>
      <c r="C730" s="125">
        <f t="shared" si="44"/>
        <v>3.1763540376675614E-2</v>
      </c>
      <c r="D730" s="128">
        <f t="shared" si="45"/>
        <v>31763.540376675614</v>
      </c>
      <c r="E730" s="128">
        <f t="shared" ca="1" si="46"/>
        <v>-25388.530656441842</v>
      </c>
      <c r="F730" s="128">
        <f t="shared" ca="1" si="47"/>
        <v>30632.498865348356</v>
      </c>
    </row>
    <row r="731" spans="1:6" x14ac:dyDescent="0.3">
      <c r="A731" s="73">
        <v>42783</v>
      </c>
      <c r="B731" s="130">
        <v>2351.1599120000001</v>
      </c>
      <c r="C731" s="125">
        <f t="shared" si="44"/>
        <v>2.3391452944839575E-2</v>
      </c>
      <c r="D731" s="128">
        <f t="shared" si="45"/>
        <v>23391.452944839573</v>
      </c>
      <c r="E731" s="128">
        <f t="shared" ca="1" si="46"/>
        <v>-25388.530656441842</v>
      </c>
      <c r="F731" s="128">
        <f t="shared" ca="1" si="47"/>
        <v>30632.498865348356</v>
      </c>
    </row>
    <row r="732" spans="1:6" x14ac:dyDescent="0.3">
      <c r="A732" s="73">
        <v>42782</v>
      </c>
      <c r="B732" s="130">
        <v>2347.219971</v>
      </c>
      <c r="C732" s="125">
        <f t="shared" si="44"/>
        <v>2.9098743954369288E-2</v>
      </c>
      <c r="D732" s="128">
        <f t="shared" si="45"/>
        <v>29098.743954369289</v>
      </c>
      <c r="E732" s="128">
        <f t="shared" ca="1" si="46"/>
        <v>-25388.530656441842</v>
      </c>
      <c r="F732" s="128">
        <f t="shared" ca="1" si="47"/>
        <v>30632.498865348356</v>
      </c>
    </row>
    <row r="733" spans="1:6" x14ac:dyDescent="0.3">
      <c r="A733" s="73">
        <v>42781</v>
      </c>
      <c r="B733" s="130">
        <v>2349.25</v>
      </c>
      <c r="C733" s="125">
        <f t="shared" si="44"/>
        <v>3.0576188064208587E-2</v>
      </c>
      <c r="D733" s="128">
        <f t="shared" si="45"/>
        <v>30576.188064208585</v>
      </c>
      <c r="E733" s="128">
        <f t="shared" ca="1" si="46"/>
        <v>-25388.530656441842</v>
      </c>
      <c r="F733" s="128">
        <f t="shared" ca="1" si="47"/>
        <v>30632.498865348356</v>
      </c>
    </row>
    <row r="734" spans="1:6" x14ac:dyDescent="0.3">
      <c r="A734" s="73">
        <v>42780</v>
      </c>
      <c r="B734" s="130">
        <v>2337.580078</v>
      </c>
      <c r="C734" s="125">
        <f t="shared" si="44"/>
        <v>2.5762749953160302E-2</v>
      </c>
      <c r="D734" s="128">
        <f t="shared" si="45"/>
        <v>25762.749953160303</v>
      </c>
      <c r="E734" s="128">
        <f t="shared" ca="1" si="46"/>
        <v>-25388.530656441842</v>
      </c>
      <c r="F734" s="128">
        <f t="shared" ca="1" si="47"/>
        <v>30632.498865348356</v>
      </c>
    </row>
    <row r="735" spans="1:6" x14ac:dyDescent="0.3">
      <c r="A735" s="73">
        <v>42779</v>
      </c>
      <c r="B735" s="130">
        <v>2328.25</v>
      </c>
      <c r="C735" s="125">
        <f t="shared" si="44"/>
        <v>2.0759393237064439E-2</v>
      </c>
      <c r="D735" s="128">
        <f t="shared" si="45"/>
        <v>20759.39323706444</v>
      </c>
      <c r="E735" s="128">
        <f t="shared" ca="1" si="46"/>
        <v>-25388.530656441842</v>
      </c>
      <c r="F735" s="128">
        <f t="shared" ca="1" si="47"/>
        <v>30632.498865348356</v>
      </c>
    </row>
    <row r="736" spans="1:6" x14ac:dyDescent="0.3">
      <c r="A736" s="73">
        <v>42776</v>
      </c>
      <c r="B736" s="130">
        <v>2316.1000979999999</v>
      </c>
      <c r="C736" s="125">
        <f t="shared" si="44"/>
        <v>9.3303049869428722E-3</v>
      </c>
      <c r="D736" s="128">
        <f t="shared" si="45"/>
        <v>9330.3049869428723</v>
      </c>
      <c r="E736" s="128">
        <f t="shared" ca="1" si="46"/>
        <v>-25388.530656441842</v>
      </c>
      <c r="F736" s="128">
        <f t="shared" ca="1" si="47"/>
        <v>30632.498865348356</v>
      </c>
    </row>
    <row r="737" spans="1:6" x14ac:dyDescent="0.3">
      <c r="A737" s="73">
        <v>42775</v>
      </c>
      <c r="B737" s="130">
        <v>2307.8701169999999</v>
      </c>
      <c r="C737" s="125">
        <f t="shared" si="44"/>
        <v>4.8723310741236592E-3</v>
      </c>
      <c r="D737" s="128">
        <f t="shared" si="45"/>
        <v>4872.3310741236592</v>
      </c>
      <c r="E737" s="128">
        <f t="shared" ca="1" si="46"/>
        <v>-25388.530656441842</v>
      </c>
      <c r="F737" s="128">
        <f t="shared" ca="1" si="47"/>
        <v>30632.498865348356</v>
      </c>
    </row>
    <row r="738" spans="1:6" x14ac:dyDescent="0.3">
      <c r="A738" s="73">
        <v>42774</v>
      </c>
      <c r="B738" s="130">
        <v>2294.669922</v>
      </c>
      <c r="C738" s="125">
        <f t="shared" si="44"/>
        <v>-1.6099212971101284E-3</v>
      </c>
      <c r="D738" s="128">
        <f t="shared" si="45"/>
        <v>-1609.9212971101285</v>
      </c>
      <c r="E738" s="128">
        <f t="shared" ca="1" si="46"/>
        <v>-27083.620354849401</v>
      </c>
      <c r="F738" s="128">
        <f t="shared" ca="1" si="47"/>
        <v>34881.62472588574</v>
      </c>
    </row>
    <row r="739" spans="1:6" x14ac:dyDescent="0.3">
      <c r="A739" s="73">
        <v>42773</v>
      </c>
      <c r="B739" s="130">
        <v>2293.080078</v>
      </c>
      <c r="C739" s="125">
        <f t="shared" si="44"/>
        <v>5.7059693833934055E-3</v>
      </c>
      <c r="D739" s="128">
        <f t="shared" si="45"/>
        <v>5705.9693833934052</v>
      </c>
      <c r="E739" s="128">
        <f t="shared" ca="1" si="46"/>
        <v>-31027.626965398336</v>
      </c>
      <c r="F739" s="128">
        <f t="shared" ca="1" si="47"/>
        <v>36869.797973103268</v>
      </c>
    </row>
    <row r="740" spans="1:6" x14ac:dyDescent="0.3">
      <c r="A740" s="73">
        <v>42772</v>
      </c>
      <c r="B740" s="130">
        <v>2292.5600589999999</v>
      </c>
      <c r="C740" s="125">
        <f t="shared" si="44"/>
        <v>1.207845161215082E-2</v>
      </c>
      <c r="D740" s="128">
        <f t="shared" si="45"/>
        <v>12078.45161215082</v>
      </c>
      <c r="E740" s="128">
        <f t="shared" ca="1" si="46"/>
        <v>-31027.626965398336</v>
      </c>
      <c r="F740" s="128">
        <f t="shared" ca="1" si="47"/>
        <v>36869.797973103268</v>
      </c>
    </row>
    <row r="741" spans="1:6" x14ac:dyDescent="0.3">
      <c r="A741" s="73">
        <v>42769</v>
      </c>
      <c r="B741" s="130">
        <v>2297.419922</v>
      </c>
      <c r="C741" s="125">
        <f t="shared" si="44"/>
        <v>1.1495508020378242E-2</v>
      </c>
      <c r="D741" s="128">
        <f t="shared" si="45"/>
        <v>11495.508020378242</v>
      </c>
      <c r="E741" s="128">
        <f t="shared" ca="1" si="46"/>
        <v>-31027.626965398336</v>
      </c>
      <c r="F741" s="128">
        <f t="shared" ca="1" si="47"/>
        <v>36869.797973103268</v>
      </c>
    </row>
    <row r="742" spans="1:6" x14ac:dyDescent="0.3">
      <c r="A742" s="73">
        <v>42768</v>
      </c>
      <c r="B742" s="130">
        <v>2280.8500979999999</v>
      </c>
      <c r="C742" s="125">
        <f t="shared" si="44"/>
        <v>7.5806128256323824E-3</v>
      </c>
      <c r="D742" s="128">
        <f t="shared" si="45"/>
        <v>7580.6128256323827</v>
      </c>
      <c r="E742" s="128">
        <f t="shared" ca="1" si="46"/>
        <v>-31027.626965398336</v>
      </c>
      <c r="F742" s="128">
        <f t="shared" ca="1" si="47"/>
        <v>36869.797973103268</v>
      </c>
    </row>
    <row r="743" spans="1:6" x14ac:dyDescent="0.3">
      <c r="A743" s="73">
        <v>42767</v>
      </c>
      <c r="B743" s="130">
        <v>2279.5500489999999</v>
      </c>
      <c r="C743" s="125">
        <f t="shared" si="44"/>
        <v>3.3717109370492437E-3</v>
      </c>
      <c r="D743" s="128">
        <f t="shared" si="45"/>
        <v>3371.7109370492435</v>
      </c>
      <c r="E743" s="128">
        <f t="shared" ca="1" si="46"/>
        <v>-31027.626965398336</v>
      </c>
      <c r="F743" s="128">
        <f t="shared" ca="1" si="47"/>
        <v>36869.797973103268</v>
      </c>
    </row>
    <row r="744" spans="1:6" x14ac:dyDescent="0.3">
      <c r="A744" s="73">
        <v>42766</v>
      </c>
      <c r="B744" s="130">
        <v>2278.8701169999999</v>
      </c>
      <c r="C744" s="125">
        <f t="shared" si="44"/>
        <v>4.841603657166571E-3</v>
      </c>
      <c r="D744" s="128">
        <f t="shared" si="45"/>
        <v>4841.6036571665709</v>
      </c>
      <c r="E744" s="128">
        <f t="shared" ca="1" si="46"/>
        <v>-31027.626965398336</v>
      </c>
      <c r="F744" s="128">
        <f t="shared" ca="1" si="47"/>
        <v>36869.797973103268</v>
      </c>
    </row>
    <row r="745" spans="1:6" x14ac:dyDescent="0.3">
      <c r="A745" s="73">
        <v>42765</v>
      </c>
      <c r="B745" s="130">
        <v>2280.8999020000001</v>
      </c>
      <c r="C745" s="125">
        <f t="shared" si="44"/>
        <v>2.7520879323643666E-3</v>
      </c>
      <c r="D745" s="128">
        <f t="shared" si="45"/>
        <v>2752.0879323643667</v>
      </c>
      <c r="E745" s="128">
        <f t="shared" ca="1" si="46"/>
        <v>-31027.626965398336</v>
      </c>
      <c r="F745" s="128">
        <f t="shared" ca="1" si="47"/>
        <v>36869.797973103268</v>
      </c>
    </row>
    <row r="746" spans="1:6" x14ac:dyDescent="0.3">
      <c r="A746" s="73">
        <v>42762</v>
      </c>
      <c r="B746" s="130">
        <v>2294.6899410000001</v>
      </c>
      <c r="C746" s="125">
        <f t="shared" si="44"/>
        <v>1.068074938345176E-2</v>
      </c>
      <c r="D746" s="128">
        <f t="shared" si="45"/>
        <v>10680.749383451759</v>
      </c>
      <c r="E746" s="128">
        <f t="shared" ca="1" si="46"/>
        <v>-31027.626965398336</v>
      </c>
      <c r="F746" s="128">
        <f t="shared" ca="1" si="47"/>
        <v>36869.797973103268</v>
      </c>
    </row>
    <row r="747" spans="1:6" x14ac:dyDescent="0.3">
      <c r="A747" s="73">
        <v>42761</v>
      </c>
      <c r="B747" s="130">
        <v>2296.679932</v>
      </c>
      <c r="C747" s="125">
        <f t="shared" si="44"/>
        <v>9.3876304702815716E-3</v>
      </c>
      <c r="D747" s="128">
        <f t="shared" si="45"/>
        <v>9387.6304702815723</v>
      </c>
      <c r="E747" s="128">
        <f t="shared" ca="1" si="46"/>
        <v>-31027.626965398336</v>
      </c>
      <c r="F747" s="128">
        <f t="shared" ca="1" si="47"/>
        <v>36869.797973103268</v>
      </c>
    </row>
    <row r="748" spans="1:6" x14ac:dyDescent="0.3">
      <c r="A748" s="73">
        <v>42760</v>
      </c>
      <c r="B748" s="130">
        <v>2298.3701169999999</v>
      </c>
      <c r="C748" s="125">
        <f t="shared" si="44"/>
        <v>1.2988768245801641E-2</v>
      </c>
      <c r="D748" s="128">
        <f t="shared" si="45"/>
        <v>12988.768245801641</v>
      </c>
      <c r="E748" s="128">
        <f t="shared" ca="1" si="46"/>
        <v>-31027.626965398336</v>
      </c>
      <c r="F748" s="128">
        <f t="shared" ca="1" si="47"/>
        <v>36869.797973103268</v>
      </c>
    </row>
    <row r="749" spans="1:6" x14ac:dyDescent="0.3">
      <c r="A749" s="73">
        <v>42759</v>
      </c>
      <c r="B749" s="130">
        <v>2280.070068</v>
      </c>
      <c r="C749" s="125">
        <f t="shared" si="44"/>
        <v>4.9231638602273975E-3</v>
      </c>
      <c r="D749" s="128">
        <f t="shared" si="45"/>
        <v>4923.1638602273979</v>
      </c>
      <c r="E749" s="128">
        <f t="shared" ca="1" si="46"/>
        <v>-31027.626965398336</v>
      </c>
      <c r="F749" s="128">
        <f t="shared" ca="1" si="47"/>
        <v>36869.797973103268</v>
      </c>
    </row>
    <row r="750" spans="1:6" x14ac:dyDescent="0.3">
      <c r="A750" s="73">
        <v>42758</v>
      </c>
      <c r="B750" s="130">
        <v>2265.1999510000001</v>
      </c>
      <c r="C750" s="125">
        <f t="shared" si="44"/>
        <v>-5.1735320922760009E-3</v>
      </c>
      <c r="D750" s="128">
        <f t="shared" si="45"/>
        <v>-5173.5320922760011</v>
      </c>
      <c r="E750" s="128">
        <f t="shared" ca="1" si="46"/>
        <v>-31400.366994106927</v>
      </c>
      <c r="F750" s="128">
        <f t="shared" ca="1" si="47"/>
        <v>36869.797973103268</v>
      </c>
    </row>
    <row r="751" spans="1:6" x14ac:dyDescent="0.3">
      <c r="A751" s="73">
        <v>42755</v>
      </c>
      <c r="B751" s="130">
        <v>2271.3100589999999</v>
      </c>
      <c r="C751" s="125">
        <f t="shared" si="44"/>
        <v>1.0180956368444072E-3</v>
      </c>
      <c r="D751" s="128">
        <f t="shared" si="45"/>
        <v>1018.0956368444072</v>
      </c>
      <c r="E751" s="128">
        <f t="shared" ca="1" si="46"/>
        <v>-31400.366994106927</v>
      </c>
      <c r="F751" s="128">
        <f t="shared" ca="1" si="47"/>
        <v>36869.797973103268</v>
      </c>
    </row>
    <row r="752" spans="1:6" x14ac:dyDescent="0.3">
      <c r="A752" s="73">
        <v>42754</v>
      </c>
      <c r="B752" s="130">
        <v>2263.6899410000001</v>
      </c>
      <c r="C752" s="125">
        <f t="shared" si="44"/>
        <v>-3.1091309038863146E-3</v>
      </c>
      <c r="D752" s="128">
        <f t="shared" si="45"/>
        <v>-3109.1309038863146</v>
      </c>
      <c r="E752" s="128">
        <f t="shared" ca="1" si="46"/>
        <v>-31400.366994106927</v>
      </c>
      <c r="F752" s="128">
        <f t="shared" ca="1" si="47"/>
        <v>36869.797973103268</v>
      </c>
    </row>
    <row r="753" spans="1:6" x14ac:dyDescent="0.3">
      <c r="A753" s="73">
        <v>42753</v>
      </c>
      <c r="B753" s="130">
        <v>2271.889893</v>
      </c>
      <c r="C753" s="125">
        <f t="shared" si="44"/>
        <v>6.2271360174519508E-3</v>
      </c>
      <c r="D753" s="128">
        <f t="shared" si="45"/>
        <v>6227.1360174519505</v>
      </c>
      <c r="E753" s="128">
        <f t="shared" ca="1" si="46"/>
        <v>-31400.366994106927</v>
      </c>
      <c r="F753" s="128">
        <f t="shared" ca="1" si="47"/>
        <v>36869.797973103268</v>
      </c>
    </row>
    <row r="754" spans="1:6" x14ac:dyDescent="0.3">
      <c r="A754" s="73">
        <v>42752</v>
      </c>
      <c r="B754" s="130">
        <v>2267.889893</v>
      </c>
      <c r="C754" s="125">
        <f t="shared" si="44"/>
        <v>1.2979910930069227E-2</v>
      </c>
      <c r="D754" s="128">
        <f t="shared" si="45"/>
        <v>12979.910930069227</v>
      </c>
      <c r="E754" s="128">
        <f t="shared" ca="1" si="46"/>
        <v>-35896.827345320969</v>
      </c>
      <c r="F754" s="128">
        <f t="shared" ca="1" si="47"/>
        <v>45863.633195072289</v>
      </c>
    </row>
    <row r="755" spans="1:6" x14ac:dyDescent="0.3">
      <c r="A755" s="73">
        <v>42748</v>
      </c>
      <c r="B755" s="130">
        <v>2274.639893</v>
      </c>
      <c r="C755" s="125">
        <f t="shared" si="44"/>
        <v>1.1283659019928116E-2</v>
      </c>
      <c r="D755" s="128">
        <f t="shared" si="45"/>
        <v>11283.659019928116</v>
      </c>
      <c r="E755" s="128">
        <f t="shared" ca="1" si="46"/>
        <v>-38340.826135906646</v>
      </c>
      <c r="F755" s="128">
        <f t="shared" ca="1" si="47"/>
        <v>59287.273262744748</v>
      </c>
    </row>
    <row r="756" spans="1:6" x14ac:dyDescent="0.3">
      <c r="A756" s="73">
        <v>42747</v>
      </c>
      <c r="B756" s="130">
        <v>2270.4399410000001</v>
      </c>
      <c r="C756" s="125">
        <f t="shared" si="44"/>
        <v>9.1203330391240733E-3</v>
      </c>
      <c r="D756" s="128">
        <f t="shared" si="45"/>
        <v>9120.3330391240725</v>
      </c>
      <c r="E756" s="128">
        <f t="shared" ca="1" si="46"/>
        <v>-50132.308327694736</v>
      </c>
      <c r="F756" s="128">
        <f t="shared" ca="1" si="47"/>
        <v>68073.912213878182</v>
      </c>
    </row>
    <row r="757" spans="1:6" x14ac:dyDescent="0.3">
      <c r="A757" s="73">
        <v>42746</v>
      </c>
      <c r="B757" s="130">
        <v>2275.320068</v>
      </c>
      <c r="C757" s="125">
        <f t="shared" si="44"/>
        <v>2.8384865361337219E-3</v>
      </c>
      <c r="D757" s="128">
        <f t="shared" si="45"/>
        <v>2838.486536133722</v>
      </c>
      <c r="E757" s="128">
        <f t="shared" ca="1" si="46"/>
        <v>-63135.072495295455</v>
      </c>
      <c r="F757" s="128">
        <f t="shared" ca="1" si="47"/>
        <v>74445.455105994493</v>
      </c>
    </row>
    <row r="758" spans="1:6" x14ac:dyDescent="0.3">
      <c r="A758" s="73">
        <v>42745</v>
      </c>
      <c r="B758" s="130">
        <v>2268.8999020000001</v>
      </c>
      <c r="C758" s="125">
        <f t="shared" si="44"/>
        <v>2.2572159572966655E-3</v>
      </c>
      <c r="D758" s="128">
        <f t="shared" si="45"/>
        <v>2257.2159572966657</v>
      </c>
      <c r="E758" s="128">
        <f t="shared" ca="1" si="46"/>
        <v>-66952.960489997917</v>
      </c>
      <c r="F758" s="128">
        <f t="shared" ca="1" si="47"/>
        <v>75557.198709626333</v>
      </c>
    </row>
    <row r="759" spans="1:6" x14ac:dyDescent="0.3">
      <c r="A759" s="73">
        <v>42744</v>
      </c>
      <c r="B759" s="130">
        <v>2268.8999020000001</v>
      </c>
      <c r="C759" s="125">
        <f t="shared" si="44"/>
        <v>3.511756571084268E-3</v>
      </c>
      <c r="D759" s="128">
        <f t="shared" si="45"/>
        <v>3511.7565710842678</v>
      </c>
      <c r="E759" s="128">
        <f t="shared" ca="1" si="46"/>
        <v>-73407.11780363883</v>
      </c>
      <c r="F759" s="128">
        <f t="shared" ca="1" si="47"/>
        <v>82859.611237150501</v>
      </c>
    </row>
    <row r="760" spans="1:6" x14ac:dyDescent="0.3">
      <c r="A760" s="73">
        <v>42741</v>
      </c>
      <c r="B760" s="130">
        <v>2276.9799800000001</v>
      </c>
      <c r="C760" s="125">
        <f t="shared" si="44"/>
        <v>5.2093203870040572E-3</v>
      </c>
      <c r="D760" s="128">
        <f t="shared" si="45"/>
        <v>5209.320387004057</v>
      </c>
      <c r="E760" s="128">
        <f t="shared" ca="1" si="46"/>
        <v>-73407.11780363883</v>
      </c>
      <c r="F760" s="128">
        <f t="shared" ca="1" si="47"/>
        <v>82859.611237150501</v>
      </c>
    </row>
    <row r="761" spans="1:6" x14ac:dyDescent="0.3">
      <c r="A761" s="73">
        <v>42740</v>
      </c>
      <c r="B761" s="130">
        <v>2269</v>
      </c>
      <c r="C761" s="125">
        <f t="shared" si="44"/>
        <v>-7.750753017709E-4</v>
      </c>
      <c r="D761" s="128">
        <f t="shared" si="45"/>
        <v>-775.07530177089996</v>
      </c>
      <c r="E761" s="128">
        <f t="shared" ca="1" si="46"/>
        <v>-73407.11780363883</v>
      </c>
      <c r="F761" s="128">
        <f t="shared" ca="1" si="47"/>
        <v>82859.611237150501</v>
      </c>
    </row>
    <row r="762" spans="1:6" x14ac:dyDescent="0.3">
      <c r="A762" s="73">
        <v>42739</v>
      </c>
      <c r="B762" s="130">
        <v>2270.75</v>
      </c>
      <c r="C762" s="125">
        <f t="shared" si="44"/>
        <v>3.6330881334791787E-3</v>
      </c>
      <c r="D762" s="128">
        <f t="shared" si="45"/>
        <v>3633.0881334791789</v>
      </c>
      <c r="E762" s="128">
        <f t="shared" ca="1" si="46"/>
        <v>-73567.600531975768</v>
      </c>
      <c r="F762" s="128">
        <f t="shared" ca="1" si="47"/>
        <v>82859.611237150501</v>
      </c>
    </row>
    <row r="763" spans="1:6" x14ac:dyDescent="0.3">
      <c r="A763" s="73">
        <v>42738</v>
      </c>
      <c r="B763" s="130">
        <v>2257.830078</v>
      </c>
      <c r="C763" s="125">
        <f t="shared" si="44"/>
        <v>-1.0628102440268794E-4</v>
      </c>
      <c r="D763" s="128">
        <f t="shared" si="45"/>
        <v>-106.28102440268793</v>
      </c>
      <c r="E763" s="128">
        <f t="shared" ca="1" si="46"/>
        <v>-73567.600531975768</v>
      </c>
      <c r="F763" s="128">
        <f t="shared" ca="1" si="47"/>
        <v>82859.611237150501</v>
      </c>
    </row>
    <row r="764" spans="1:6" x14ac:dyDescent="0.3">
      <c r="A764" s="73">
        <v>42734</v>
      </c>
      <c r="B764" s="130">
        <v>2238.830078</v>
      </c>
      <c r="C764" s="125">
        <f t="shared" si="44"/>
        <v>-1.0256252438105906E-2</v>
      </c>
      <c r="D764" s="128">
        <f t="shared" si="45"/>
        <v>-10256.252438105907</v>
      </c>
      <c r="E764" s="128">
        <f t="shared" ca="1" si="46"/>
        <v>-73567.600531975768</v>
      </c>
      <c r="F764" s="128">
        <f t="shared" ca="1" si="47"/>
        <v>82859.611237150501</v>
      </c>
    </row>
    <row r="765" spans="1:6" x14ac:dyDescent="0.3">
      <c r="A765" s="73">
        <v>42733</v>
      </c>
      <c r="B765" s="130">
        <v>2249.26001</v>
      </c>
      <c r="C765" s="125">
        <f t="shared" si="44"/>
        <v>-1.7840743042417673E-3</v>
      </c>
      <c r="D765" s="128">
        <f t="shared" si="45"/>
        <v>-1784.0743042417673</v>
      </c>
      <c r="E765" s="128">
        <f t="shared" ca="1" si="46"/>
        <v>-73567.600531975768</v>
      </c>
      <c r="F765" s="128">
        <f t="shared" ca="1" si="47"/>
        <v>82859.611237150501</v>
      </c>
    </row>
    <row r="766" spans="1:6" x14ac:dyDescent="0.3">
      <c r="A766" s="73">
        <v>42732</v>
      </c>
      <c r="B766" s="130">
        <v>2249.919922</v>
      </c>
      <c r="C766" s="125">
        <f t="shared" si="44"/>
        <v>-9.5962747514182212E-3</v>
      </c>
      <c r="D766" s="128">
        <f t="shared" si="45"/>
        <v>-9596.2747514182211</v>
      </c>
      <c r="E766" s="128">
        <f t="shared" ca="1" si="46"/>
        <v>-73567.600531975768</v>
      </c>
      <c r="F766" s="128">
        <f t="shared" ca="1" si="47"/>
        <v>82859.611237150501</v>
      </c>
    </row>
    <row r="767" spans="1:6" x14ac:dyDescent="0.3">
      <c r="A767" s="73">
        <v>42731</v>
      </c>
      <c r="B767" s="130">
        <v>2268.8798830000001</v>
      </c>
      <c r="C767" s="125">
        <f t="shared" si="44"/>
        <v>5.2814060532639928E-3</v>
      </c>
      <c r="D767" s="128">
        <f t="shared" si="45"/>
        <v>5281.4060532639924</v>
      </c>
      <c r="E767" s="128">
        <f t="shared" ca="1" si="46"/>
        <v>-73567.600531975768</v>
      </c>
      <c r="F767" s="128">
        <f t="shared" ca="1" si="47"/>
        <v>82859.611237150501</v>
      </c>
    </row>
    <row r="768" spans="1:6" x14ac:dyDescent="0.3">
      <c r="A768" s="73">
        <v>42727</v>
      </c>
      <c r="B768" s="130">
        <v>2263.790039</v>
      </c>
      <c r="C768" s="125">
        <f t="shared" si="44"/>
        <v>1.8853522393262878E-3</v>
      </c>
      <c r="D768" s="128">
        <f t="shared" si="45"/>
        <v>1885.3522393262879</v>
      </c>
      <c r="E768" s="128">
        <f t="shared" ca="1" si="46"/>
        <v>-73567.600531975768</v>
      </c>
      <c r="F768" s="128">
        <f t="shared" ca="1" si="47"/>
        <v>82859.611237150501</v>
      </c>
    </row>
    <row r="769" spans="1:6" x14ac:dyDescent="0.3">
      <c r="A769" s="73">
        <v>42726</v>
      </c>
      <c r="B769" s="130">
        <v>2260.959961</v>
      </c>
      <c r="C769" s="125">
        <f t="shared" si="44"/>
        <v>6.575588168391544E-3</v>
      </c>
      <c r="D769" s="128">
        <f t="shared" si="45"/>
        <v>6575.5881683915441</v>
      </c>
      <c r="E769" s="128">
        <f t="shared" ca="1" si="46"/>
        <v>-73567.600531975768</v>
      </c>
      <c r="F769" s="128">
        <f t="shared" ca="1" si="47"/>
        <v>82859.611237150501</v>
      </c>
    </row>
    <row r="770" spans="1:6" x14ac:dyDescent="0.3">
      <c r="A770" s="73">
        <v>42725</v>
      </c>
      <c r="B770" s="130">
        <v>2265.179932</v>
      </c>
      <c r="C770" s="125">
        <f t="shared" si="44"/>
        <v>1.063191066012581E-2</v>
      </c>
      <c r="D770" s="128">
        <f t="shared" si="45"/>
        <v>10631.91066012581</v>
      </c>
      <c r="E770" s="128">
        <f t="shared" ca="1" si="46"/>
        <v>-73567.600531975768</v>
      </c>
      <c r="F770" s="128">
        <f t="shared" ca="1" si="47"/>
        <v>82859.611237150501</v>
      </c>
    </row>
    <row r="771" spans="1:6" x14ac:dyDescent="0.3">
      <c r="A771" s="73">
        <v>42724</v>
      </c>
      <c r="B771" s="130">
        <v>2270.76001</v>
      </c>
      <c r="C771" s="125">
        <f t="shared" si="44"/>
        <v>2.6457479796019978E-2</v>
      </c>
      <c r="D771" s="128">
        <f t="shared" si="45"/>
        <v>26457.479796019979</v>
      </c>
      <c r="E771" s="128">
        <f t="shared" ca="1" si="46"/>
        <v>-73567.600531975768</v>
      </c>
      <c r="F771" s="128">
        <f t="shared" ca="1" si="47"/>
        <v>82859.611237150501</v>
      </c>
    </row>
    <row r="772" spans="1:6" x14ac:dyDescent="0.3">
      <c r="A772" s="73">
        <v>42723</v>
      </c>
      <c r="B772" s="130">
        <v>2262.530029</v>
      </c>
      <c r="C772" s="125">
        <f t="shared" si="44"/>
        <v>2.6225702710470866E-2</v>
      </c>
      <c r="D772" s="128">
        <f t="shared" si="45"/>
        <v>26225.702710470865</v>
      </c>
      <c r="E772" s="128">
        <f t="shared" ca="1" si="46"/>
        <v>-73567.600531975768</v>
      </c>
      <c r="F772" s="128">
        <f t="shared" ca="1" si="47"/>
        <v>82859.611237150501</v>
      </c>
    </row>
    <row r="773" spans="1:6" x14ac:dyDescent="0.3">
      <c r="A773" s="73">
        <v>42720</v>
      </c>
      <c r="B773" s="130">
        <v>2258.070068</v>
      </c>
      <c r="C773" s="125">
        <f t="shared" si="44"/>
        <v>3.0164975696564067E-2</v>
      </c>
      <c r="D773" s="128">
        <f t="shared" si="45"/>
        <v>30164.975696564066</v>
      </c>
      <c r="E773" s="128">
        <f t="shared" ca="1" si="46"/>
        <v>-73567.600531975768</v>
      </c>
      <c r="F773" s="128">
        <f t="shared" ca="1" si="47"/>
        <v>82859.611237150501</v>
      </c>
    </row>
    <row r="774" spans="1:6" x14ac:dyDescent="0.3">
      <c r="A774" s="73">
        <v>42719</v>
      </c>
      <c r="B774" s="130">
        <v>2262.030029</v>
      </c>
      <c r="C774" s="125">
        <f t="shared" si="44"/>
        <v>3.2381267901793187E-2</v>
      </c>
      <c r="D774" s="128">
        <f t="shared" si="45"/>
        <v>32381.267901793188</v>
      </c>
      <c r="E774" s="128">
        <f t="shared" ca="1" si="46"/>
        <v>-73567.600531975768</v>
      </c>
      <c r="F774" s="128">
        <f t="shared" ca="1" si="47"/>
        <v>82859.611237150501</v>
      </c>
    </row>
    <row r="775" spans="1:6" x14ac:dyDescent="0.3">
      <c r="A775" s="73">
        <v>42718</v>
      </c>
      <c r="B775" s="130">
        <v>2253.280029</v>
      </c>
      <c r="C775" s="125">
        <f t="shared" si="44"/>
        <v>2.4772476265991106E-2</v>
      </c>
      <c r="D775" s="128">
        <f t="shared" si="45"/>
        <v>24772.476265991107</v>
      </c>
      <c r="E775" s="128">
        <f t="shared" ca="1" si="46"/>
        <v>-73567.600531975768</v>
      </c>
      <c r="F775" s="128">
        <f t="shared" ca="1" si="47"/>
        <v>82859.611237150501</v>
      </c>
    </row>
    <row r="776" spans="1:6" x14ac:dyDescent="0.3">
      <c r="A776" s="73">
        <v>42717</v>
      </c>
      <c r="B776" s="130">
        <v>2271.719971</v>
      </c>
      <c r="C776" s="125">
        <f t="shared" ref="C776:C839" si="48">B776/B786-1</f>
        <v>3.041741659790298E-2</v>
      </c>
      <c r="D776" s="128">
        <f t="shared" ref="D776:D839" si="49">C776*$B$5</f>
        <v>30417.416597902979</v>
      </c>
      <c r="E776" s="128">
        <f t="shared" ref="E776:E839" ca="1" si="50">_xlfn.PERCENTILE.INC(OFFSET(D776,0,0,Window),1-VaRLevel)</f>
        <v>-73567.600531975768</v>
      </c>
      <c r="F776" s="128">
        <f t="shared" ref="F776:F839" ca="1" si="51">ABS(AVERAGEIF(OFFSET(D776,0,0,Window),"&lt;=" &amp;E776))</f>
        <v>82859.611237150501</v>
      </c>
    </row>
    <row r="777" spans="1:6" x14ac:dyDescent="0.3">
      <c r="A777" s="73">
        <v>42716</v>
      </c>
      <c r="B777" s="130">
        <v>2256.959961</v>
      </c>
      <c r="C777" s="125">
        <f t="shared" si="48"/>
        <v>2.508947128953487E-2</v>
      </c>
      <c r="D777" s="128">
        <f t="shared" si="49"/>
        <v>25089.471289534871</v>
      </c>
      <c r="E777" s="128">
        <f t="shared" ca="1" si="50"/>
        <v>-73567.600531975768</v>
      </c>
      <c r="F777" s="128">
        <f t="shared" ca="1" si="51"/>
        <v>82859.611237150501</v>
      </c>
    </row>
    <row r="778" spans="1:6" x14ac:dyDescent="0.3">
      <c r="A778" s="73">
        <v>42713</v>
      </c>
      <c r="B778" s="130">
        <v>2259.530029</v>
      </c>
      <c r="C778" s="125">
        <f t="shared" si="48"/>
        <v>2.0864268622360571E-2</v>
      </c>
      <c r="D778" s="128">
        <f t="shared" si="49"/>
        <v>20864.268622360571</v>
      </c>
      <c r="E778" s="128">
        <f t="shared" ca="1" si="50"/>
        <v>-73567.600531975768</v>
      </c>
      <c r="F778" s="128">
        <f t="shared" ca="1" si="51"/>
        <v>82859.611237150501</v>
      </c>
    </row>
    <row r="779" spans="1:6" x14ac:dyDescent="0.3">
      <c r="A779" s="73">
        <v>42712</v>
      </c>
      <c r="B779" s="130">
        <v>2246.1899410000001</v>
      </c>
      <c r="C779" s="125">
        <f t="shared" si="48"/>
        <v>1.8809631402390892E-2</v>
      </c>
      <c r="D779" s="128">
        <f t="shared" si="49"/>
        <v>18809.631402390893</v>
      </c>
      <c r="E779" s="128">
        <f t="shared" ca="1" si="50"/>
        <v>-73567.600531975768</v>
      </c>
      <c r="F779" s="128">
        <f t="shared" ca="1" si="51"/>
        <v>82859.611237150501</v>
      </c>
    </row>
    <row r="780" spans="1:6" x14ac:dyDescent="0.3">
      <c r="A780" s="73">
        <v>42711</v>
      </c>
      <c r="B780" s="130">
        <v>2241.3500979999999</v>
      </c>
      <c r="C780" s="125">
        <f t="shared" si="48"/>
        <v>1.7435862088261977E-2</v>
      </c>
      <c r="D780" s="128">
        <f t="shared" si="49"/>
        <v>17435.862088261976</v>
      </c>
      <c r="E780" s="128">
        <f t="shared" ca="1" si="50"/>
        <v>-73567.600531975768</v>
      </c>
      <c r="F780" s="128">
        <f t="shared" ca="1" si="51"/>
        <v>82859.611237150501</v>
      </c>
    </row>
    <row r="781" spans="1:6" x14ac:dyDescent="0.3">
      <c r="A781" s="73">
        <v>42710</v>
      </c>
      <c r="B781" s="130">
        <v>2212.2299800000001</v>
      </c>
      <c r="C781" s="125">
        <f t="shared" si="48"/>
        <v>6.3916733091164968E-3</v>
      </c>
      <c r="D781" s="128">
        <f t="shared" si="49"/>
        <v>6391.673309116497</v>
      </c>
      <c r="E781" s="128">
        <f t="shared" ca="1" si="50"/>
        <v>-73567.600531975768</v>
      </c>
      <c r="F781" s="128">
        <f t="shared" ca="1" si="51"/>
        <v>82859.611237150501</v>
      </c>
    </row>
    <row r="782" spans="1:6" x14ac:dyDescent="0.3">
      <c r="A782" s="73">
        <v>42709</v>
      </c>
      <c r="B782" s="130">
        <v>2204.709961</v>
      </c>
      <c r="C782" s="125">
        <f t="shared" si="48"/>
        <v>1.0454218811363214E-2</v>
      </c>
      <c r="D782" s="128">
        <f t="shared" si="49"/>
        <v>10454.218811363215</v>
      </c>
      <c r="E782" s="128">
        <f t="shared" ca="1" si="50"/>
        <v>-73567.600531975768</v>
      </c>
      <c r="F782" s="128">
        <f t="shared" ca="1" si="51"/>
        <v>82859.611237150501</v>
      </c>
    </row>
    <row r="783" spans="1:6" x14ac:dyDescent="0.3">
      <c r="A783" s="73">
        <v>42706</v>
      </c>
      <c r="B783" s="130">
        <v>2191.9499510000001</v>
      </c>
      <c r="C783" s="125">
        <f t="shared" si="48"/>
        <v>2.2083076107521915E-3</v>
      </c>
      <c r="D783" s="128">
        <f t="shared" si="49"/>
        <v>2208.3076107521915</v>
      </c>
      <c r="E783" s="128">
        <f t="shared" ca="1" si="50"/>
        <v>-73567.600531975768</v>
      </c>
      <c r="F783" s="128">
        <f t="shared" ca="1" si="51"/>
        <v>82859.611237150501</v>
      </c>
    </row>
    <row r="784" spans="1:6" x14ac:dyDescent="0.3">
      <c r="A784" s="73">
        <v>42705</v>
      </c>
      <c r="B784" s="130">
        <v>2191.080078</v>
      </c>
      <c r="C784" s="125">
        <f t="shared" si="48"/>
        <v>6.4954189749049096E-3</v>
      </c>
      <c r="D784" s="128">
        <f t="shared" si="49"/>
        <v>6495.4189749049092</v>
      </c>
      <c r="E784" s="128">
        <f t="shared" ca="1" si="50"/>
        <v>-73567.600531975768</v>
      </c>
      <c r="F784" s="128">
        <f t="shared" ca="1" si="51"/>
        <v>82859.611237150501</v>
      </c>
    </row>
    <row r="785" spans="1:6" x14ac:dyDescent="0.3">
      <c r="A785" s="73">
        <v>42704</v>
      </c>
      <c r="B785" s="130">
        <v>2198.8100589999999</v>
      </c>
      <c r="C785" s="125">
        <f t="shared" si="48"/>
        <v>8.4481064873473954E-3</v>
      </c>
      <c r="D785" s="128">
        <f t="shared" si="49"/>
        <v>8448.1064873473952</v>
      </c>
      <c r="E785" s="128">
        <f t="shared" ca="1" si="50"/>
        <v>-73567.600531975768</v>
      </c>
      <c r="F785" s="128">
        <f t="shared" ca="1" si="51"/>
        <v>82859.611237150501</v>
      </c>
    </row>
    <row r="786" spans="1:6" x14ac:dyDescent="0.3">
      <c r="A786" s="73">
        <v>42703</v>
      </c>
      <c r="B786" s="130">
        <v>2204.6599120000001</v>
      </c>
      <c r="C786" s="125">
        <f t="shared" si="48"/>
        <v>1.8695112242889111E-2</v>
      </c>
      <c r="D786" s="128">
        <f t="shared" si="49"/>
        <v>18695.11224288911</v>
      </c>
      <c r="E786" s="128">
        <f t="shared" ca="1" si="50"/>
        <v>-73567.600531975768</v>
      </c>
      <c r="F786" s="128">
        <f t="shared" ca="1" si="51"/>
        <v>82859.611237150501</v>
      </c>
    </row>
    <row r="787" spans="1:6" x14ac:dyDescent="0.3">
      <c r="A787" s="73">
        <v>42702</v>
      </c>
      <c r="B787" s="130">
        <v>2201.719971</v>
      </c>
      <c r="C787" s="125">
        <f t="shared" si="48"/>
        <v>1.7219164611674609E-2</v>
      </c>
      <c r="D787" s="128">
        <f t="shared" si="49"/>
        <v>17219.164611674609</v>
      </c>
      <c r="E787" s="128">
        <f t="shared" ca="1" si="50"/>
        <v>-73567.600531975768</v>
      </c>
      <c r="F787" s="128">
        <f t="shared" ca="1" si="51"/>
        <v>82859.611237150501</v>
      </c>
    </row>
    <row r="788" spans="1:6" x14ac:dyDescent="0.3">
      <c r="A788" s="73">
        <v>42699</v>
      </c>
      <c r="B788" s="130">
        <v>2213.3500979999999</v>
      </c>
      <c r="C788" s="125">
        <f t="shared" si="48"/>
        <v>2.116287966821262E-2</v>
      </c>
      <c r="D788" s="128">
        <f t="shared" si="49"/>
        <v>21162.879668212619</v>
      </c>
      <c r="E788" s="128">
        <f t="shared" ca="1" si="50"/>
        <v>-73567.600531975768</v>
      </c>
      <c r="F788" s="128">
        <f t="shared" ca="1" si="51"/>
        <v>82859.611237150501</v>
      </c>
    </row>
    <row r="789" spans="1:6" x14ac:dyDescent="0.3">
      <c r="A789" s="73">
        <v>42697</v>
      </c>
      <c r="B789" s="130">
        <v>2204.719971</v>
      </c>
      <c r="C789" s="125">
        <f t="shared" si="48"/>
        <v>1.9165500590934581E-2</v>
      </c>
      <c r="D789" s="128">
        <f t="shared" si="49"/>
        <v>19165.500590934582</v>
      </c>
      <c r="E789" s="128">
        <f t="shared" ca="1" si="50"/>
        <v>-73567.600531975768</v>
      </c>
      <c r="F789" s="128">
        <f t="shared" ca="1" si="51"/>
        <v>82859.611237150501</v>
      </c>
    </row>
    <row r="790" spans="1:6" x14ac:dyDescent="0.3">
      <c r="A790" s="73">
        <v>42696</v>
      </c>
      <c r="B790" s="130">
        <v>2202.9399410000001</v>
      </c>
      <c r="C790" s="125">
        <f t="shared" si="48"/>
        <v>2.9622857153924986E-2</v>
      </c>
      <c r="D790" s="128">
        <f t="shared" si="49"/>
        <v>29622.857153924986</v>
      </c>
      <c r="E790" s="128">
        <f t="shared" ca="1" si="50"/>
        <v>-73567.600531975768</v>
      </c>
      <c r="F790" s="128">
        <f t="shared" ca="1" si="51"/>
        <v>82859.611237150501</v>
      </c>
    </row>
    <row r="791" spans="1:6" x14ac:dyDescent="0.3">
      <c r="A791" s="73">
        <v>42695</v>
      </c>
      <c r="B791" s="130">
        <v>2198.179932</v>
      </c>
      <c r="C791" s="125">
        <f t="shared" si="48"/>
        <v>3.1273415860292975E-2</v>
      </c>
      <c r="D791" s="128">
        <f t="shared" si="49"/>
        <v>31273.415860292975</v>
      </c>
      <c r="E791" s="128">
        <f t="shared" ca="1" si="50"/>
        <v>-73567.600531975768</v>
      </c>
      <c r="F791" s="128">
        <f t="shared" ca="1" si="51"/>
        <v>82859.611237150501</v>
      </c>
    </row>
    <row r="792" spans="1:6" x14ac:dyDescent="0.3">
      <c r="A792" s="73">
        <v>42692</v>
      </c>
      <c r="B792" s="130">
        <v>2181.8999020000001</v>
      </c>
      <c r="C792" s="125">
        <f t="shared" si="48"/>
        <v>4.6384471918081038E-2</v>
      </c>
      <c r="D792" s="128">
        <f t="shared" si="49"/>
        <v>46384.471918081035</v>
      </c>
      <c r="E792" s="128">
        <f t="shared" ca="1" si="50"/>
        <v>-73567.600531975768</v>
      </c>
      <c r="F792" s="128">
        <f t="shared" ca="1" si="51"/>
        <v>82859.611237150501</v>
      </c>
    </row>
    <row r="793" spans="1:6" x14ac:dyDescent="0.3">
      <c r="A793" s="73">
        <v>42691</v>
      </c>
      <c r="B793" s="130">
        <v>2187.1201169999999</v>
      </c>
      <c r="C793" s="125">
        <f t="shared" si="48"/>
        <v>4.7140371888365173E-2</v>
      </c>
      <c r="D793" s="128">
        <f t="shared" si="49"/>
        <v>47140.371888365175</v>
      </c>
      <c r="E793" s="128">
        <f t="shared" ca="1" si="50"/>
        <v>-73567.600531975768</v>
      </c>
      <c r="F793" s="128">
        <f t="shared" ca="1" si="51"/>
        <v>82859.611237150501</v>
      </c>
    </row>
    <row r="794" spans="1:6" x14ac:dyDescent="0.3">
      <c r="A794" s="73">
        <v>42690</v>
      </c>
      <c r="B794" s="130">
        <v>2176.9399410000001</v>
      </c>
      <c r="C794" s="125">
        <f t="shared" si="48"/>
        <v>3.7655987407505975E-2</v>
      </c>
      <c r="D794" s="128">
        <f t="shared" si="49"/>
        <v>37655.987407505978</v>
      </c>
      <c r="E794" s="128">
        <f t="shared" ca="1" si="50"/>
        <v>-73567.600531975768</v>
      </c>
      <c r="F794" s="128">
        <f t="shared" ca="1" si="51"/>
        <v>82859.611237150501</v>
      </c>
    </row>
    <row r="795" spans="1:6" x14ac:dyDescent="0.3">
      <c r="A795" s="73">
        <v>42689</v>
      </c>
      <c r="B795" s="130">
        <v>2180.389893</v>
      </c>
      <c r="C795" s="125">
        <f t="shared" si="48"/>
        <v>3.2518479222167773E-2</v>
      </c>
      <c r="D795" s="128">
        <f t="shared" si="49"/>
        <v>32518.479222167774</v>
      </c>
      <c r="E795" s="128">
        <f t="shared" ca="1" si="50"/>
        <v>-73567.600531975768</v>
      </c>
      <c r="F795" s="128">
        <f t="shared" ca="1" si="51"/>
        <v>82859.611237150501</v>
      </c>
    </row>
    <row r="796" spans="1:6" x14ac:dyDescent="0.3">
      <c r="A796" s="73">
        <v>42688</v>
      </c>
      <c r="B796" s="130">
        <v>2164.1999510000001</v>
      </c>
      <c r="C796" s="125">
        <f t="shared" si="48"/>
        <v>1.7896221223257847E-2</v>
      </c>
      <c r="D796" s="128">
        <f t="shared" si="49"/>
        <v>17896.221223257846</v>
      </c>
      <c r="E796" s="128">
        <f t="shared" ca="1" si="50"/>
        <v>-73567.600531975768</v>
      </c>
      <c r="F796" s="128">
        <f t="shared" ca="1" si="51"/>
        <v>82859.611237150501</v>
      </c>
    </row>
    <row r="797" spans="1:6" x14ac:dyDescent="0.3">
      <c r="A797" s="73">
        <v>42685</v>
      </c>
      <c r="B797" s="130">
        <v>2164.4499510000001</v>
      </c>
      <c r="C797" s="125">
        <f t="shared" si="48"/>
        <v>1.7889325470751505E-2</v>
      </c>
      <c r="D797" s="128">
        <f t="shared" si="49"/>
        <v>17889.325470751504</v>
      </c>
      <c r="E797" s="128">
        <f t="shared" ca="1" si="50"/>
        <v>-73567.600531975768</v>
      </c>
      <c r="F797" s="128">
        <f t="shared" ca="1" si="51"/>
        <v>82859.611237150501</v>
      </c>
    </row>
    <row r="798" spans="1:6" x14ac:dyDescent="0.3">
      <c r="A798" s="73">
        <v>42684</v>
      </c>
      <c r="B798" s="130">
        <v>2167.4799800000001</v>
      </c>
      <c r="C798" s="125">
        <f t="shared" si="48"/>
        <v>1.6145942115622924E-2</v>
      </c>
      <c r="D798" s="128">
        <f t="shared" si="49"/>
        <v>16145.942115622924</v>
      </c>
      <c r="E798" s="128">
        <f t="shared" ca="1" si="50"/>
        <v>-73567.600531975768</v>
      </c>
      <c r="F798" s="128">
        <f t="shared" ca="1" si="51"/>
        <v>82859.611237150501</v>
      </c>
    </row>
    <row r="799" spans="1:6" x14ac:dyDescent="0.3">
      <c r="A799" s="73">
        <v>42683</v>
      </c>
      <c r="B799" s="130">
        <v>2163.26001</v>
      </c>
      <c r="C799" s="125">
        <f t="shared" si="48"/>
        <v>1.1138517622646837E-2</v>
      </c>
      <c r="D799" s="128">
        <f t="shared" si="49"/>
        <v>11138.517622646837</v>
      </c>
      <c r="E799" s="128">
        <f t="shared" ca="1" si="50"/>
        <v>-73567.600531975768</v>
      </c>
      <c r="F799" s="128">
        <f t="shared" ca="1" si="51"/>
        <v>82859.611237150501</v>
      </c>
    </row>
    <row r="800" spans="1:6" x14ac:dyDescent="0.3">
      <c r="A800" s="73">
        <v>42682</v>
      </c>
      <c r="B800" s="130">
        <v>2139.5600589999999</v>
      </c>
      <c r="C800" s="125">
        <f t="shared" si="48"/>
        <v>-1.6796940722173526E-3</v>
      </c>
      <c r="D800" s="128">
        <f t="shared" si="49"/>
        <v>-1679.6940722173526</v>
      </c>
      <c r="E800" s="128">
        <f t="shared" ca="1" si="50"/>
        <v>-73567.600531975768</v>
      </c>
      <c r="F800" s="128">
        <f t="shared" ca="1" si="51"/>
        <v>82859.611237150501</v>
      </c>
    </row>
    <row r="801" spans="1:6" x14ac:dyDescent="0.3">
      <c r="A801" s="73">
        <v>42681</v>
      </c>
      <c r="B801" s="130">
        <v>2131.5200199999999</v>
      </c>
      <c r="C801" s="125">
        <f t="shared" si="48"/>
        <v>-9.2082838438333203E-3</v>
      </c>
      <c r="D801" s="128">
        <f t="shared" si="49"/>
        <v>-9208.2838438333201</v>
      </c>
      <c r="E801" s="128">
        <f t="shared" ca="1" si="50"/>
        <v>-73567.600531975768</v>
      </c>
      <c r="F801" s="128">
        <f t="shared" ca="1" si="51"/>
        <v>82859.611237150501</v>
      </c>
    </row>
    <row r="802" spans="1:6" x14ac:dyDescent="0.3">
      <c r="A802" s="73">
        <v>42678</v>
      </c>
      <c r="B802" s="130">
        <v>2085.179932</v>
      </c>
      <c r="C802" s="125">
        <f t="shared" si="48"/>
        <v>-2.614469834142874E-2</v>
      </c>
      <c r="D802" s="128">
        <f t="shared" si="49"/>
        <v>-26144.698341428739</v>
      </c>
      <c r="E802" s="128">
        <f t="shared" ca="1" si="50"/>
        <v>-73567.600531975768</v>
      </c>
      <c r="F802" s="128">
        <f t="shared" ca="1" si="51"/>
        <v>82859.611237150501</v>
      </c>
    </row>
    <row r="803" spans="1:6" x14ac:dyDescent="0.3">
      <c r="A803" s="73">
        <v>42677</v>
      </c>
      <c r="B803" s="130">
        <v>2088.6599120000001</v>
      </c>
      <c r="C803" s="125">
        <f t="shared" si="48"/>
        <v>-2.4601498984312631E-2</v>
      </c>
      <c r="D803" s="128">
        <f t="shared" si="49"/>
        <v>-24601.498984312631</v>
      </c>
      <c r="E803" s="128">
        <f t="shared" ca="1" si="50"/>
        <v>-73567.600531975768</v>
      </c>
      <c r="F803" s="128">
        <f t="shared" ca="1" si="51"/>
        <v>82859.611237150501</v>
      </c>
    </row>
    <row r="804" spans="1:6" x14ac:dyDescent="0.3">
      <c r="A804" s="73">
        <v>42676</v>
      </c>
      <c r="B804" s="130">
        <v>2097.9399410000001</v>
      </c>
      <c r="C804" s="125">
        <f t="shared" si="48"/>
        <v>-2.1615591714269855E-2</v>
      </c>
      <c r="D804" s="128">
        <f t="shared" si="49"/>
        <v>-21615.591714269856</v>
      </c>
      <c r="E804" s="128">
        <f t="shared" ca="1" si="50"/>
        <v>-73567.600531975768</v>
      </c>
      <c r="F804" s="128">
        <f t="shared" ca="1" si="51"/>
        <v>82859.611237150501</v>
      </c>
    </row>
    <row r="805" spans="1:6" x14ac:dyDescent="0.3">
      <c r="A805" s="73">
        <v>42675</v>
      </c>
      <c r="B805" s="130">
        <v>2111.719971</v>
      </c>
      <c r="C805" s="125">
        <f t="shared" si="48"/>
        <v>-1.3030531745657048E-2</v>
      </c>
      <c r="D805" s="128">
        <f t="shared" si="49"/>
        <v>-13030.531745657048</v>
      </c>
      <c r="E805" s="128">
        <f t="shared" ca="1" si="50"/>
        <v>-73567.600531975768</v>
      </c>
      <c r="F805" s="128">
        <f t="shared" ca="1" si="51"/>
        <v>82859.611237150501</v>
      </c>
    </row>
    <row r="806" spans="1:6" x14ac:dyDescent="0.3">
      <c r="A806" s="73">
        <v>42674</v>
      </c>
      <c r="B806" s="130">
        <v>2126.1499020000001</v>
      </c>
      <c r="C806" s="125">
        <f t="shared" si="48"/>
        <v>-1.6463578650360855E-4</v>
      </c>
      <c r="D806" s="128">
        <f t="shared" si="49"/>
        <v>-164.63578650360856</v>
      </c>
      <c r="E806" s="128">
        <f t="shared" ca="1" si="50"/>
        <v>-73567.600531975768</v>
      </c>
      <c r="F806" s="128">
        <f t="shared" ca="1" si="51"/>
        <v>82859.611237150501</v>
      </c>
    </row>
    <row r="807" spans="1:6" x14ac:dyDescent="0.3">
      <c r="A807" s="73">
        <v>42671</v>
      </c>
      <c r="B807" s="130">
        <v>2126.4099120000001</v>
      </c>
      <c r="C807" s="125">
        <f t="shared" si="48"/>
        <v>-3.0802295668991286E-3</v>
      </c>
      <c r="D807" s="128">
        <f t="shared" si="49"/>
        <v>-3080.2295668991287</v>
      </c>
      <c r="E807" s="128">
        <f t="shared" ca="1" si="50"/>
        <v>-73567.600531975768</v>
      </c>
      <c r="F807" s="128">
        <f t="shared" ca="1" si="51"/>
        <v>82859.611237150501</v>
      </c>
    </row>
    <row r="808" spans="1:6" x14ac:dyDescent="0.3">
      <c r="A808" s="73">
        <v>42670</v>
      </c>
      <c r="B808" s="130">
        <v>2133.040039</v>
      </c>
      <c r="C808" s="125">
        <f t="shared" si="48"/>
        <v>2.2976717485700959E-4</v>
      </c>
      <c r="D808" s="128">
        <f t="shared" si="49"/>
        <v>229.76717485700959</v>
      </c>
      <c r="E808" s="128">
        <f t="shared" ca="1" si="50"/>
        <v>-73567.600531975768</v>
      </c>
      <c r="F808" s="128">
        <f t="shared" ca="1" si="51"/>
        <v>82859.611237150501</v>
      </c>
    </row>
    <row r="809" spans="1:6" x14ac:dyDescent="0.3">
      <c r="A809" s="73">
        <v>42669</v>
      </c>
      <c r="B809" s="130">
        <v>2139.429932</v>
      </c>
      <c r="C809" s="125">
        <f t="shared" si="48"/>
        <v>1.168672145153149E-4</v>
      </c>
      <c r="D809" s="128">
        <f t="shared" si="49"/>
        <v>116.8672145153149</v>
      </c>
      <c r="E809" s="128">
        <f t="shared" ca="1" si="50"/>
        <v>-73567.600531975768</v>
      </c>
      <c r="F809" s="128">
        <f t="shared" ca="1" si="51"/>
        <v>82859.611237150501</v>
      </c>
    </row>
    <row r="810" spans="1:6" x14ac:dyDescent="0.3">
      <c r="A810" s="73">
        <v>42668</v>
      </c>
      <c r="B810" s="130">
        <v>2143.1599120000001</v>
      </c>
      <c r="C810" s="125">
        <f t="shared" si="48"/>
        <v>3.009239379886397E-3</v>
      </c>
      <c r="D810" s="128">
        <f t="shared" si="49"/>
        <v>3009.2393798863968</v>
      </c>
      <c r="E810" s="128">
        <f t="shared" ca="1" si="50"/>
        <v>-73567.600531975768</v>
      </c>
      <c r="F810" s="128">
        <f t="shared" ca="1" si="51"/>
        <v>82859.611237150501</v>
      </c>
    </row>
    <row r="811" spans="1:6" x14ac:dyDescent="0.3">
      <c r="A811" s="73">
        <v>42667</v>
      </c>
      <c r="B811" s="130">
        <v>2151.330078</v>
      </c>
      <c r="C811" s="125">
        <f t="shared" si="48"/>
        <v>-5.6986007512627168E-3</v>
      </c>
      <c r="D811" s="128">
        <f t="shared" si="49"/>
        <v>-5698.6007512627166</v>
      </c>
      <c r="E811" s="128">
        <f t="shared" ca="1" si="50"/>
        <v>-73567.600531975768</v>
      </c>
      <c r="F811" s="128">
        <f t="shared" ca="1" si="51"/>
        <v>82859.611237150501</v>
      </c>
    </row>
    <row r="812" spans="1:6" x14ac:dyDescent="0.3">
      <c r="A812" s="73">
        <v>42664</v>
      </c>
      <c r="B812" s="130">
        <v>2141.1599120000001</v>
      </c>
      <c r="C812" s="125">
        <f t="shared" si="48"/>
        <v>-5.8410384068691146E-3</v>
      </c>
      <c r="D812" s="128">
        <f t="shared" si="49"/>
        <v>-5841.0384068691146</v>
      </c>
      <c r="E812" s="128">
        <f t="shared" ca="1" si="50"/>
        <v>-73567.600531975768</v>
      </c>
      <c r="F812" s="128">
        <f t="shared" ca="1" si="51"/>
        <v>82859.611237150501</v>
      </c>
    </row>
    <row r="813" spans="1:6" x14ac:dyDescent="0.3">
      <c r="A813" s="73">
        <v>42663</v>
      </c>
      <c r="B813" s="130">
        <v>2141.3400879999999</v>
      </c>
      <c r="C813" s="125">
        <f t="shared" si="48"/>
        <v>-8.9921332766362827E-3</v>
      </c>
      <c r="D813" s="128">
        <f t="shared" si="49"/>
        <v>-8992.133276636283</v>
      </c>
      <c r="E813" s="128">
        <f t="shared" ca="1" si="50"/>
        <v>-73567.600531975768</v>
      </c>
      <c r="F813" s="128">
        <f t="shared" ca="1" si="51"/>
        <v>82859.611237150501</v>
      </c>
    </row>
    <row r="814" spans="1:6" x14ac:dyDescent="0.3">
      <c r="A814" s="73">
        <v>42662</v>
      </c>
      <c r="B814" s="130">
        <v>2144.290039</v>
      </c>
      <c r="C814" s="125">
        <f t="shared" si="48"/>
        <v>-7.1490145263437554E-3</v>
      </c>
      <c r="D814" s="128">
        <f t="shared" si="49"/>
        <v>-7149.0145263437553</v>
      </c>
      <c r="E814" s="128">
        <f t="shared" ca="1" si="50"/>
        <v>-73567.600531975768</v>
      </c>
      <c r="F814" s="128">
        <f t="shared" ca="1" si="51"/>
        <v>82859.611237150501</v>
      </c>
    </row>
    <row r="815" spans="1:6" x14ac:dyDescent="0.3">
      <c r="A815" s="73">
        <v>42661</v>
      </c>
      <c r="B815" s="130">
        <v>2139.6000979999999</v>
      </c>
      <c r="C815" s="125">
        <f t="shared" si="48"/>
        <v>-5.063911969197421E-3</v>
      </c>
      <c r="D815" s="128">
        <f t="shared" si="49"/>
        <v>-5063.9119691974211</v>
      </c>
      <c r="E815" s="128">
        <f t="shared" ca="1" si="50"/>
        <v>-73567.600531975768</v>
      </c>
      <c r="F815" s="128">
        <f t="shared" ca="1" si="51"/>
        <v>82859.611237150501</v>
      </c>
    </row>
    <row r="816" spans="1:6" x14ac:dyDescent="0.3">
      <c r="A816" s="73">
        <v>42660</v>
      </c>
      <c r="B816" s="130">
        <v>2126.5</v>
      </c>
      <c r="C816" s="125">
        <f t="shared" si="48"/>
        <v>-1.6055872564657458E-2</v>
      </c>
      <c r="D816" s="128">
        <f t="shared" si="49"/>
        <v>-16055.872564657458</v>
      </c>
      <c r="E816" s="128">
        <f t="shared" ca="1" si="50"/>
        <v>-73567.600531975768</v>
      </c>
      <c r="F816" s="128">
        <f t="shared" ca="1" si="51"/>
        <v>82859.611237150501</v>
      </c>
    </row>
    <row r="817" spans="1:6" x14ac:dyDescent="0.3">
      <c r="A817" s="73">
        <v>42657</v>
      </c>
      <c r="B817" s="130">
        <v>2132.9799800000001</v>
      </c>
      <c r="C817" s="125">
        <f t="shared" si="48"/>
        <v>-1.6275666625690799E-2</v>
      </c>
      <c r="D817" s="128">
        <f t="shared" si="49"/>
        <v>-16275.666625690799</v>
      </c>
      <c r="E817" s="128">
        <f t="shared" ca="1" si="50"/>
        <v>-73567.600531975768</v>
      </c>
      <c r="F817" s="128">
        <f t="shared" ca="1" si="51"/>
        <v>82859.611237150501</v>
      </c>
    </row>
    <row r="818" spans="1:6" x14ac:dyDescent="0.3">
      <c r="A818" s="73">
        <v>42656</v>
      </c>
      <c r="B818" s="130">
        <v>2132.5500489999999</v>
      </c>
      <c r="C818" s="125">
        <f t="shared" si="48"/>
        <v>-8.6372441510079723E-3</v>
      </c>
      <c r="D818" s="128">
        <f t="shared" si="49"/>
        <v>-8637.2441510079716</v>
      </c>
      <c r="E818" s="128">
        <f t="shared" ca="1" si="50"/>
        <v>-73567.600531975768</v>
      </c>
      <c r="F818" s="128">
        <f t="shared" ca="1" si="51"/>
        <v>82859.611237150501</v>
      </c>
    </row>
    <row r="819" spans="1:6" x14ac:dyDescent="0.3">
      <c r="A819" s="73">
        <v>42655</v>
      </c>
      <c r="B819" s="130">
        <v>2139.179932</v>
      </c>
      <c r="C819" s="125">
        <f t="shared" si="48"/>
        <v>-1.482482638403182E-2</v>
      </c>
      <c r="D819" s="128">
        <f t="shared" si="49"/>
        <v>-14824.82638403182</v>
      </c>
      <c r="E819" s="128">
        <f t="shared" ca="1" si="50"/>
        <v>-73567.600531975768</v>
      </c>
      <c r="F819" s="128">
        <f t="shared" ca="1" si="51"/>
        <v>82859.611237150501</v>
      </c>
    </row>
    <row r="820" spans="1:6" x14ac:dyDescent="0.3">
      <c r="A820" s="73">
        <v>42654</v>
      </c>
      <c r="B820" s="130">
        <v>2136.7299800000001</v>
      </c>
      <c r="C820" s="125">
        <f t="shared" si="48"/>
        <v>-1.0741066946795774E-2</v>
      </c>
      <c r="D820" s="128">
        <f t="shared" si="49"/>
        <v>-10741.066946795774</v>
      </c>
      <c r="E820" s="128">
        <f t="shared" ca="1" si="50"/>
        <v>-73567.600531975768</v>
      </c>
      <c r="F820" s="128">
        <f t="shared" ca="1" si="51"/>
        <v>82859.611237150501</v>
      </c>
    </row>
    <row r="821" spans="1:6" x14ac:dyDescent="0.3">
      <c r="A821" s="73">
        <v>42653</v>
      </c>
      <c r="B821" s="130">
        <v>2163.6599120000001</v>
      </c>
      <c r="C821" s="125">
        <f t="shared" si="48"/>
        <v>8.1821971008548822E-3</v>
      </c>
      <c r="D821" s="128">
        <f t="shared" si="49"/>
        <v>8182.1971008548826</v>
      </c>
      <c r="E821" s="128">
        <f t="shared" ca="1" si="50"/>
        <v>-73567.600531975768</v>
      </c>
      <c r="F821" s="128">
        <f t="shared" ca="1" si="51"/>
        <v>82859.611237150501</v>
      </c>
    </row>
    <row r="822" spans="1:6" x14ac:dyDescent="0.3">
      <c r="A822" s="73">
        <v>42650</v>
      </c>
      <c r="B822" s="130">
        <v>2153.73999</v>
      </c>
      <c r="C822" s="125">
        <f t="shared" si="48"/>
        <v>-5.05843852858745E-3</v>
      </c>
      <c r="D822" s="128">
        <f t="shared" si="49"/>
        <v>-5058.4385285874496</v>
      </c>
      <c r="E822" s="128">
        <f t="shared" ca="1" si="50"/>
        <v>-73567.600531975768</v>
      </c>
      <c r="F822" s="128">
        <f t="shared" ca="1" si="51"/>
        <v>82859.611237150501</v>
      </c>
    </row>
    <row r="823" spans="1:6" x14ac:dyDescent="0.3">
      <c r="A823" s="73">
        <v>42649</v>
      </c>
      <c r="B823" s="130">
        <v>2160.7700199999999</v>
      </c>
      <c r="C823" s="125">
        <f t="shared" si="48"/>
        <v>-7.5372328023093349E-3</v>
      </c>
      <c r="D823" s="128">
        <f t="shared" si="49"/>
        <v>-7537.2328023093351</v>
      </c>
      <c r="E823" s="128">
        <f t="shared" ca="1" si="50"/>
        <v>-73567.600531975768</v>
      </c>
      <c r="F823" s="128">
        <f t="shared" ca="1" si="51"/>
        <v>82859.611237150501</v>
      </c>
    </row>
    <row r="824" spans="1:6" x14ac:dyDescent="0.3">
      <c r="A824" s="73">
        <v>42648</v>
      </c>
      <c r="B824" s="130">
        <v>2159.7299800000001</v>
      </c>
      <c r="C824" s="125">
        <f t="shared" si="48"/>
        <v>-1.5672439886055267E-3</v>
      </c>
      <c r="D824" s="128">
        <f t="shared" si="49"/>
        <v>-1567.2439886055267</v>
      </c>
      <c r="E824" s="128">
        <f t="shared" ca="1" si="50"/>
        <v>-73567.600531975768</v>
      </c>
      <c r="F824" s="128">
        <f t="shared" ca="1" si="51"/>
        <v>82859.611237150501</v>
      </c>
    </row>
    <row r="825" spans="1:6" x14ac:dyDescent="0.3">
      <c r="A825" s="73">
        <v>42647</v>
      </c>
      <c r="B825" s="130">
        <v>2150.48999</v>
      </c>
      <c r="C825" s="125">
        <f t="shared" si="48"/>
        <v>5.0145717042351379E-3</v>
      </c>
      <c r="D825" s="128">
        <f t="shared" si="49"/>
        <v>5014.571704235138</v>
      </c>
      <c r="E825" s="128">
        <f t="shared" ca="1" si="50"/>
        <v>-73567.600531975768</v>
      </c>
      <c r="F825" s="128">
        <f t="shared" ca="1" si="51"/>
        <v>82859.611237150501</v>
      </c>
    </row>
    <row r="826" spans="1:6" x14ac:dyDescent="0.3">
      <c r="A826" s="73">
        <v>42646</v>
      </c>
      <c r="B826" s="130">
        <v>2161.1999510000001</v>
      </c>
      <c r="C826" s="125">
        <f t="shared" si="48"/>
        <v>1.032192340417315E-2</v>
      </c>
      <c r="D826" s="128">
        <f t="shared" si="49"/>
        <v>10321.923404173151</v>
      </c>
      <c r="E826" s="128">
        <f t="shared" ca="1" si="50"/>
        <v>-73567.600531975768</v>
      </c>
      <c r="F826" s="128">
        <f t="shared" ca="1" si="51"/>
        <v>82859.611237150501</v>
      </c>
    </row>
    <row r="827" spans="1:6" x14ac:dyDescent="0.3">
      <c r="A827" s="73">
        <v>42643</v>
      </c>
      <c r="B827" s="130">
        <v>2168.2700199999999</v>
      </c>
      <c r="C827" s="125">
        <f t="shared" si="48"/>
        <v>1.3608196300193054E-2</v>
      </c>
      <c r="D827" s="128">
        <f t="shared" si="49"/>
        <v>13608.196300193054</v>
      </c>
      <c r="E827" s="128">
        <f t="shared" ca="1" si="50"/>
        <v>-73567.600531975768</v>
      </c>
      <c r="F827" s="128">
        <f t="shared" ca="1" si="51"/>
        <v>82859.611237150501</v>
      </c>
    </row>
    <row r="828" spans="1:6" x14ac:dyDescent="0.3">
      <c r="A828" s="73">
        <v>42642</v>
      </c>
      <c r="B828" s="130">
        <v>2151.1298830000001</v>
      </c>
      <c r="C828" s="125">
        <f t="shared" si="48"/>
        <v>1.8022377271396106E-3</v>
      </c>
      <c r="D828" s="128">
        <f t="shared" si="49"/>
        <v>1802.2377271396106</v>
      </c>
      <c r="E828" s="128">
        <f t="shared" ca="1" si="50"/>
        <v>-73567.600531975768</v>
      </c>
      <c r="F828" s="128">
        <f t="shared" ca="1" si="51"/>
        <v>82859.611237150501</v>
      </c>
    </row>
    <row r="829" spans="1:6" x14ac:dyDescent="0.3">
      <c r="A829" s="73">
        <v>42641</v>
      </c>
      <c r="B829" s="130">
        <v>2171.3701169999999</v>
      </c>
      <c r="C829" s="125">
        <f t="shared" si="48"/>
        <v>2.1451096106812173E-2</v>
      </c>
      <c r="D829" s="128">
        <f t="shared" si="49"/>
        <v>21451.096106812172</v>
      </c>
      <c r="E829" s="128">
        <f t="shared" ca="1" si="50"/>
        <v>-73567.600531975768</v>
      </c>
      <c r="F829" s="128">
        <f t="shared" ca="1" si="51"/>
        <v>82859.611237150501</v>
      </c>
    </row>
    <row r="830" spans="1:6" x14ac:dyDescent="0.3">
      <c r="A830" s="73">
        <v>42640</v>
      </c>
      <c r="B830" s="130">
        <v>2159.929932</v>
      </c>
      <c r="C830" s="125">
        <f t="shared" si="48"/>
        <v>1.5472309470787149E-2</v>
      </c>
      <c r="D830" s="128">
        <f t="shared" si="49"/>
        <v>15472.30947078715</v>
      </c>
      <c r="E830" s="128">
        <f t="shared" ca="1" si="50"/>
        <v>-73567.600531975768</v>
      </c>
      <c r="F830" s="128">
        <f t="shared" ca="1" si="51"/>
        <v>82859.611237150501</v>
      </c>
    </row>
    <row r="831" spans="1:6" x14ac:dyDescent="0.3">
      <c r="A831" s="73">
        <v>42639</v>
      </c>
      <c r="B831" s="130">
        <v>2146.1000979999999</v>
      </c>
      <c r="C831" s="125">
        <f t="shared" si="48"/>
        <v>-5.9933770408414633E-3</v>
      </c>
      <c r="D831" s="128">
        <f t="shared" si="49"/>
        <v>-5993.377040841463</v>
      </c>
      <c r="E831" s="128">
        <f t="shared" ca="1" si="50"/>
        <v>-73567.600531975768</v>
      </c>
      <c r="F831" s="128">
        <f t="shared" ca="1" si="51"/>
        <v>82859.611237150501</v>
      </c>
    </row>
    <row r="832" spans="1:6" x14ac:dyDescent="0.3">
      <c r="A832" s="73">
        <v>42636</v>
      </c>
      <c r="B832" s="130">
        <v>2164.6899410000001</v>
      </c>
      <c r="C832" s="125">
        <f t="shared" si="48"/>
        <v>1.7332318664445401E-2</v>
      </c>
      <c r="D832" s="128">
        <f t="shared" si="49"/>
        <v>17332.3186644454</v>
      </c>
      <c r="E832" s="128">
        <f t="shared" ca="1" si="50"/>
        <v>-73567.600531975768</v>
      </c>
      <c r="F832" s="128">
        <f t="shared" ca="1" si="51"/>
        <v>82859.611237150501</v>
      </c>
    </row>
    <row r="833" spans="1:6" x14ac:dyDescent="0.3">
      <c r="A833" s="73">
        <v>42635</v>
      </c>
      <c r="B833" s="130">
        <v>2177.179932</v>
      </c>
      <c r="C833" s="125">
        <f t="shared" si="48"/>
        <v>-1.8888355143478197E-3</v>
      </c>
      <c r="D833" s="128">
        <f t="shared" si="49"/>
        <v>-1888.8355143478198</v>
      </c>
      <c r="E833" s="128">
        <f t="shared" ca="1" si="50"/>
        <v>-73567.600531975768</v>
      </c>
      <c r="F833" s="128">
        <f t="shared" ca="1" si="51"/>
        <v>82859.611237150501</v>
      </c>
    </row>
    <row r="834" spans="1:6" x14ac:dyDescent="0.3">
      <c r="A834" s="73">
        <v>42634</v>
      </c>
      <c r="B834" s="130">
        <v>2163.1201169999999</v>
      </c>
      <c r="C834" s="125">
        <f t="shared" si="48"/>
        <v>-1.0538933988100796E-2</v>
      </c>
      <c r="D834" s="128">
        <f t="shared" si="49"/>
        <v>-10538.933988100796</v>
      </c>
      <c r="E834" s="128">
        <f t="shared" ca="1" si="50"/>
        <v>-73567.600531975768</v>
      </c>
      <c r="F834" s="128">
        <f t="shared" ca="1" si="51"/>
        <v>82859.611237150501</v>
      </c>
    </row>
    <row r="835" spans="1:6" x14ac:dyDescent="0.3">
      <c r="A835" s="73">
        <v>42633</v>
      </c>
      <c r="B835" s="130">
        <v>2139.76001</v>
      </c>
      <c r="C835" s="125">
        <f t="shared" si="48"/>
        <v>-2.1367664203355785E-2</v>
      </c>
      <c r="D835" s="128">
        <f t="shared" si="49"/>
        <v>-21367.664203355784</v>
      </c>
      <c r="E835" s="128">
        <f t="shared" ca="1" si="50"/>
        <v>-73567.600531975768</v>
      </c>
      <c r="F835" s="128">
        <f t="shared" ca="1" si="51"/>
        <v>82859.611237150501</v>
      </c>
    </row>
    <row r="836" spans="1:6" x14ac:dyDescent="0.3">
      <c r="A836" s="73">
        <v>42632</v>
      </c>
      <c r="B836" s="130">
        <v>2139.1201169999999</v>
      </c>
      <c r="C836" s="125">
        <f t="shared" si="48"/>
        <v>-1.8743228550199831E-2</v>
      </c>
      <c r="D836" s="128">
        <f t="shared" si="49"/>
        <v>-18743.22855019983</v>
      </c>
      <c r="E836" s="128">
        <f t="shared" ca="1" si="50"/>
        <v>-73567.600531975768</v>
      </c>
      <c r="F836" s="128">
        <f t="shared" ca="1" si="51"/>
        <v>82859.611237150501</v>
      </c>
    </row>
    <row r="837" spans="1:6" x14ac:dyDescent="0.3">
      <c r="A837" s="73">
        <v>42629</v>
      </c>
      <c r="B837" s="130">
        <v>2139.1599120000001</v>
      </c>
      <c r="C837" s="125">
        <f t="shared" si="48"/>
        <v>-1.4602596868302009E-2</v>
      </c>
      <c r="D837" s="128">
        <f t="shared" si="49"/>
        <v>-14602.596868302009</v>
      </c>
      <c r="E837" s="128">
        <f t="shared" ca="1" si="50"/>
        <v>-73567.600531975768</v>
      </c>
      <c r="F837" s="128">
        <f t="shared" ca="1" si="51"/>
        <v>82859.611237150501</v>
      </c>
    </row>
    <row r="838" spans="1:6" x14ac:dyDescent="0.3">
      <c r="A838" s="73">
        <v>42628</v>
      </c>
      <c r="B838" s="130">
        <v>2147.26001</v>
      </c>
      <c r="C838" s="125">
        <f t="shared" si="48"/>
        <v>-1.091224649793876E-2</v>
      </c>
      <c r="D838" s="128">
        <f t="shared" si="49"/>
        <v>-10912.246497938761</v>
      </c>
      <c r="E838" s="128">
        <f t="shared" ca="1" si="50"/>
        <v>-73567.600531975768</v>
      </c>
      <c r="F838" s="128">
        <f t="shared" ca="1" si="51"/>
        <v>82859.611237150501</v>
      </c>
    </row>
    <row r="839" spans="1:6" x14ac:dyDescent="0.3">
      <c r="A839" s="73">
        <v>42627</v>
      </c>
      <c r="B839" s="130">
        <v>2125.7700199999999</v>
      </c>
      <c r="C839" s="125">
        <f t="shared" si="48"/>
        <v>-2.3137554129784244E-2</v>
      </c>
      <c r="D839" s="128">
        <f t="shared" si="49"/>
        <v>-23137.554129784243</v>
      </c>
      <c r="E839" s="128">
        <f t="shared" ca="1" si="50"/>
        <v>-73567.600531975768</v>
      </c>
      <c r="F839" s="128">
        <f t="shared" ca="1" si="51"/>
        <v>82859.611237150501</v>
      </c>
    </row>
    <row r="840" spans="1:6" x14ac:dyDescent="0.3">
      <c r="A840" s="73">
        <v>42626</v>
      </c>
      <c r="B840" s="130">
        <v>2127.0200199999999</v>
      </c>
      <c r="C840" s="125">
        <f t="shared" ref="C840:C903" si="52">B840/B850-1</f>
        <v>-2.4472736799691086E-2</v>
      </c>
      <c r="D840" s="128">
        <f t="shared" ref="D840:D903" si="53">C840*$B$5</f>
        <v>-24472.736799691087</v>
      </c>
      <c r="E840" s="128">
        <f t="shared" ref="E840:E903" ca="1" si="54">_xlfn.PERCENTILE.INC(OFFSET(D840,0,0,Window),1-VaRLevel)</f>
        <v>-73567.600531975768</v>
      </c>
      <c r="F840" s="128">
        <f t="shared" ref="F840:F903" ca="1" si="55">ABS(AVERAGEIF(OFFSET(D840,0,0,Window),"&lt;=" &amp;E840))</f>
        <v>82859.611237150501</v>
      </c>
    </row>
    <row r="841" spans="1:6" x14ac:dyDescent="0.3">
      <c r="A841" s="73">
        <v>42625</v>
      </c>
      <c r="B841" s="130">
        <v>2159.040039</v>
      </c>
      <c r="C841" s="125">
        <f t="shared" si="52"/>
        <v>-4.6103344429779813E-3</v>
      </c>
      <c r="D841" s="128">
        <f t="shared" si="53"/>
        <v>-4610.3344429779818</v>
      </c>
      <c r="E841" s="128">
        <f t="shared" ca="1" si="54"/>
        <v>-73567.600531975768</v>
      </c>
      <c r="F841" s="128">
        <f t="shared" ca="1" si="55"/>
        <v>82859.611237150501</v>
      </c>
    </row>
    <row r="842" spans="1:6" x14ac:dyDescent="0.3">
      <c r="A842" s="73">
        <v>42622</v>
      </c>
      <c r="B842" s="130">
        <v>2127.8100589999999</v>
      </c>
      <c r="C842" s="125">
        <f t="shared" si="52"/>
        <v>-2.0557205667355194E-2</v>
      </c>
      <c r="D842" s="128">
        <f t="shared" si="53"/>
        <v>-20557.205667355192</v>
      </c>
      <c r="E842" s="128">
        <f t="shared" ca="1" si="54"/>
        <v>-73567.600531975768</v>
      </c>
      <c r="F842" s="128">
        <f t="shared" ca="1" si="55"/>
        <v>82859.611237150501</v>
      </c>
    </row>
    <row r="843" spans="1:6" x14ac:dyDescent="0.3">
      <c r="A843" s="73">
        <v>42621</v>
      </c>
      <c r="B843" s="130">
        <v>2181.3000489999999</v>
      </c>
      <c r="C843" s="125">
        <f t="shared" si="52"/>
        <v>2.6937576577297229E-3</v>
      </c>
      <c r="D843" s="128">
        <f t="shared" si="53"/>
        <v>2693.7576577297227</v>
      </c>
      <c r="E843" s="128">
        <f t="shared" ca="1" si="54"/>
        <v>-73567.600531975768</v>
      </c>
      <c r="F843" s="128">
        <f t="shared" ca="1" si="55"/>
        <v>82859.611237150501</v>
      </c>
    </row>
    <row r="844" spans="1:6" x14ac:dyDescent="0.3">
      <c r="A844" s="73">
        <v>42620</v>
      </c>
      <c r="B844" s="130">
        <v>2186.1599120000001</v>
      </c>
      <c r="C844" s="125">
        <f t="shared" si="52"/>
        <v>-3.3837396916214235E-4</v>
      </c>
      <c r="D844" s="128">
        <f t="shared" si="53"/>
        <v>-338.37396916214237</v>
      </c>
      <c r="E844" s="128">
        <f t="shared" ca="1" si="54"/>
        <v>-73567.600531975768</v>
      </c>
      <c r="F844" s="128">
        <f t="shared" ca="1" si="55"/>
        <v>82859.611237150501</v>
      </c>
    </row>
    <row r="845" spans="1:6" x14ac:dyDescent="0.3">
      <c r="A845" s="73">
        <v>42619</v>
      </c>
      <c r="B845" s="130">
        <v>2186.4799800000001</v>
      </c>
      <c r="C845" s="125">
        <f t="shared" si="52"/>
        <v>1.7593772625139614E-3</v>
      </c>
      <c r="D845" s="128">
        <f t="shared" si="53"/>
        <v>1759.3772625139613</v>
      </c>
      <c r="E845" s="128">
        <f t="shared" ca="1" si="54"/>
        <v>-73567.600531975768</v>
      </c>
      <c r="F845" s="128">
        <f t="shared" ca="1" si="55"/>
        <v>82859.611237150501</v>
      </c>
    </row>
    <row r="846" spans="1:6" x14ac:dyDescent="0.3">
      <c r="A846" s="73">
        <v>42615</v>
      </c>
      <c r="B846" s="130">
        <v>2179.9799800000001</v>
      </c>
      <c r="C846" s="125">
        <f t="shared" si="52"/>
        <v>-1.781304194657829E-3</v>
      </c>
      <c r="D846" s="128">
        <f t="shared" si="53"/>
        <v>-1781.3041946578289</v>
      </c>
      <c r="E846" s="128">
        <f t="shared" ca="1" si="54"/>
        <v>-73567.600531975768</v>
      </c>
      <c r="F846" s="128">
        <f t="shared" ca="1" si="55"/>
        <v>82859.611237150501</v>
      </c>
    </row>
    <row r="847" spans="1:6" x14ac:dyDescent="0.3">
      <c r="A847" s="73">
        <v>42614</v>
      </c>
      <c r="B847" s="130">
        <v>2170.860107</v>
      </c>
      <c r="C847" s="125">
        <f t="shared" si="52"/>
        <v>-7.3890100923721391E-3</v>
      </c>
      <c r="D847" s="128">
        <f t="shared" si="53"/>
        <v>-7389.0100923721393</v>
      </c>
      <c r="E847" s="128">
        <f t="shared" ca="1" si="54"/>
        <v>-73567.600531975768</v>
      </c>
      <c r="F847" s="128">
        <f t="shared" ca="1" si="55"/>
        <v>82859.611237150501</v>
      </c>
    </row>
    <row r="848" spans="1:6" x14ac:dyDescent="0.3">
      <c r="A848" s="73">
        <v>42613</v>
      </c>
      <c r="B848" s="130">
        <v>2170.9499510000001</v>
      </c>
      <c r="C848" s="125">
        <f t="shared" si="52"/>
        <v>-5.1644747778728517E-3</v>
      </c>
      <c r="D848" s="128">
        <f t="shared" si="53"/>
        <v>-5164.4747778728515</v>
      </c>
      <c r="E848" s="128">
        <f t="shared" ca="1" si="54"/>
        <v>-73567.600531975768</v>
      </c>
      <c r="F848" s="128">
        <f t="shared" ca="1" si="55"/>
        <v>82859.611237150501</v>
      </c>
    </row>
    <row r="849" spans="1:6" x14ac:dyDescent="0.3">
      <c r="A849" s="73">
        <v>42612</v>
      </c>
      <c r="B849" s="130">
        <v>2176.1201169999999</v>
      </c>
      <c r="C849" s="125">
        <f t="shared" si="52"/>
        <v>-9.3188489834261645E-4</v>
      </c>
      <c r="D849" s="128">
        <f t="shared" si="53"/>
        <v>-931.88489834261645</v>
      </c>
      <c r="E849" s="128">
        <f t="shared" ca="1" si="54"/>
        <v>-73567.600531975768</v>
      </c>
      <c r="F849" s="128">
        <f t="shared" ca="1" si="55"/>
        <v>82859.611237150501</v>
      </c>
    </row>
    <row r="850" spans="1:6" x14ac:dyDescent="0.3">
      <c r="A850" s="73">
        <v>42611</v>
      </c>
      <c r="B850" s="130">
        <v>2180.3798830000001</v>
      </c>
      <c r="C850" s="125">
        <f t="shared" si="52"/>
        <v>-4.4608905495820972E-3</v>
      </c>
      <c r="D850" s="128">
        <f t="shared" si="53"/>
        <v>-4460.8905495820973</v>
      </c>
      <c r="E850" s="128">
        <f t="shared" ca="1" si="54"/>
        <v>-73567.600531975768</v>
      </c>
      <c r="F850" s="128">
        <f t="shared" ca="1" si="55"/>
        <v>82859.611237150501</v>
      </c>
    </row>
    <row r="851" spans="1:6" x14ac:dyDescent="0.3">
      <c r="A851" s="73">
        <v>42608</v>
      </c>
      <c r="B851" s="130">
        <v>2169.040039</v>
      </c>
      <c r="C851" s="125">
        <f t="shared" si="52"/>
        <v>-6.8725577084978173E-3</v>
      </c>
      <c r="D851" s="128">
        <f t="shared" si="53"/>
        <v>-6872.5577084978177</v>
      </c>
      <c r="E851" s="128">
        <f t="shared" ca="1" si="54"/>
        <v>-79062.270064976998</v>
      </c>
      <c r="F851" s="128">
        <f t="shared" ca="1" si="55"/>
        <v>85948.350445470482</v>
      </c>
    </row>
    <row r="852" spans="1:6" x14ac:dyDescent="0.3">
      <c r="A852" s="73">
        <v>42607</v>
      </c>
      <c r="B852" s="130">
        <v>2172.469971</v>
      </c>
      <c r="C852" s="125">
        <f t="shared" si="52"/>
        <v>-6.0939375522517381E-3</v>
      </c>
      <c r="D852" s="128">
        <f t="shared" si="53"/>
        <v>-6093.9375522517385</v>
      </c>
      <c r="E852" s="128">
        <f t="shared" ca="1" si="54"/>
        <v>-79062.270064976998</v>
      </c>
      <c r="F852" s="128">
        <f t="shared" ca="1" si="55"/>
        <v>85948.350445470482</v>
      </c>
    </row>
    <row r="853" spans="1:6" x14ac:dyDescent="0.3">
      <c r="A853" s="73">
        <v>42606</v>
      </c>
      <c r="B853" s="130">
        <v>2175.4399410000001</v>
      </c>
      <c r="C853" s="125">
        <f t="shared" si="52"/>
        <v>-2.3005851661039856E-5</v>
      </c>
      <c r="D853" s="128">
        <f t="shared" si="53"/>
        <v>-23.005851661039856</v>
      </c>
      <c r="E853" s="128">
        <f t="shared" ca="1" si="54"/>
        <v>-79062.270064976998</v>
      </c>
      <c r="F853" s="128">
        <f t="shared" ca="1" si="55"/>
        <v>85948.350445470482</v>
      </c>
    </row>
    <row r="854" spans="1:6" x14ac:dyDescent="0.3">
      <c r="A854" s="73">
        <v>42605</v>
      </c>
      <c r="B854" s="130">
        <v>2186.8999020000001</v>
      </c>
      <c r="C854" s="125">
        <f t="shared" si="52"/>
        <v>2.3650444249316838E-3</v>
      </c>
      <c r="D854" s="128">
        <f t="shared" si="53"/>
        <v>2365.0444249316838</v>
      </c>
      <c r="E854" s="128">
        <f t="shared" ca="1" si="54"/>
        <v>-79062.270064976998</v>
      </c>
      <c r="F854" s="128">
        <f t="shared" ca="1" si="55"/>
        <v>85948.350445470482</v>
      </c>
    </row>
    <row r="855" spans="1:6" x14ac:dyDescent="0.3">
      <c r="A855" s="73">
        <v>42604</v>
      </c>
      <c r="B855" s="130">
        <v>2182.639893</v>
      </c>
      <c r="C855" s="125">
        <f t="shared" si="52"/>
        <v>8.0242473754266186E-4</v>
      </c>
      <c r="D855" s="128">
        <f t="shared" si="53"/>
        <v>802.42473754266189</v>
      </c>
      <c r="E855" s="128">
        <f t="shared" ca="1" si="54"/>
        <v>-79062.270064976998</v>
      </c>
      <c r="F855" s="128">
        <f t="shared" ca="1" si="55"/>
        <v>85948.350445470482</v>
      </c>
    </row>
    <row r="856" spans="1:6" x14ac:dyDescent="0.3">
      <c r="A856" s="73">
        <v>42601</v>
      </c>
      <c r="B856" s="130">
        <v>2183.8701169999999</v>
      </c>
      <c r="C856" s="125">
        <f t="shared" si="52"/>
        <v>4.5811246038507392E-4</v>
      </c>
      <c r="D856" s="128">
        <f t="shared" si="53"/>
        <v>458.11246038507392</v>
      </c>
      <c r="E856" s="128">
        <f t="shared" ca="1" si="54"/>
        <v>-83747.873465294833</v>
      </c>
      <c r="F856" s="128">
        <f t="shared" ca="1" si="55"/>
        <v>93887.595151963716</v>
      </c>
    </row>
    <row r="857" spans="1:6" x14ac:dyDescent="0.3">
      <c r="A857" s="73">
        <v>42600</v>
      </c>
      <c r="B857" s="130">
        <v>2187.0200199999999</v>
      </c>
      <c r="C857" s="125">
        <f t="shared" si="52"/>
        <v>1.052097493357973E-2</v>
      </c>
      <c r="D857" s="128">
        <f t="shared" si="53"/>
        <v>10520.97493357973</v>
      </c>
      <c r="E857" s="128">
        <f t="shared" ca="1" si="54"/>
        <v>-88931.240147518372</v>
      </c>
      <c r="F857" s="128">
        <f t="shared" ca="1" si="55"/>
        <v>98206.965233281677</v>
      </c>
    </row>
    <row r="858" spans="1:6" x14ac:dyDescent="0.3">
      <c r="A858" s="73">
        <v>42599</v>
      </c>
      <c r="B858" s="130">
        <v>2182.219971</v>
      </c>
      <c r="C858" s="125">
        <f t="shared" si="52"/>
        <v>8.5174308356263939E-3</v>
      </c>
      <c r="D858" s="128">
        <f t="shared" si="53"/>
        <v>8517.4308356263937</v>
      </c>
      <c r="E858" s="128">
        <f t="shared" ca="1" si="54"/>
        <v>-88931.240147518372</v>
      </c>
      <c r="F858" s="128">
        <f t="shared" ca="1" si="55"/>
        <v>98206.965233281677</v>
      </c>
    </row>
    <row r="859" spans="1:6" x14ac:dyDescent="0.3">
      <c r="A859" s="73">
        <v>42598</v>
      </c>
      <c r="B859" s="130">
        <v>2178.1499020000001</v>
      </c>
      <c r="C859" s="125">
        <f t="shared" si="52"/>
        <v>9.7911817248976796E-3</v>
      </c>
      <c r="D859" s="128">
        <f t="shared" si="53"/>
        <v>9791.1817248976804</v>
      </c>
      <c r="E859" s="128">
        <f t="shared" ca="1" si="54"/>
        <v>-88931.240147518372</v>
      </c>
      <c r="F859" s="128">
        <f t="shared" ca="1" si="55"/>
        <v>98206.965233281677</v>
      </c>
    </row>
    <row r="860" spans="1:6" x14ac:dyDescent="0.3">
      <c r="A860" s="73">
        <v>42597</v>
      </c>
      <c r="B860" s="130">
        <v>2190.1499020000001</v>
      </c>
      <c r="C860" s="125">
        <f t="shared" si="52"/>
        <v>8.8950881765732515E-3</v>
      </c>
      <c r="D860" s="128">
        <f t="shared" si="53"/>
        <v>8895.088176573252</v>
      </c>
      <c r="E860" s="128">
        <f t="shared" ca="1" si="54"/>
        <v>-88931.240147518372</v>
      </c>
      <c r="F860" s="128">
        <f t="shared" ca="1" si="55"/>
        <v>98206.965233281677</v>
      </c>
    </row>
    <row r="861" spans="1:6" x14ac:dyDescent="0.3">
      <c r="A861" s="73">
        <v>42594</v>
      </c>
      <c r="B861" s="130">
        <v>2184.0500489999999</v>
      </c>
      <c r="C861" s="125">
        <f t="shared" si="52"/>
        <v>4.8076695476850784E-3</v>
      </c>
      <c r="D861" s="128">
        <f t="shared" si="53"/>
        <v>4807.6695476850782</v>
      </c>
      <c r="E861" s="128">
        <f t="shared" ca="1" si="54"/>
        <v>-88931.240147518372</v>
      </c>
      <c r="F861" s="128">
        <f t="shared" ca="1" si="55"/>
        <v>98206.965233281677</v>
      </c>
    </row>
    <row r="862" spans="1:6" x14ac:dyDescent="0.3">
      <c r="A862" s="73">
        <v>42593</v>
      </c>
      <c r="B862" s="130">
        <v>2185.790039</v>
      </c>
      <c r="C862" s="125">
        <f t="shared" si="52"/>
        <v>7.2486380894216662E-3</v>
      </c>
      <c r="D862" s="128">
        <f t="shared" si="53"/>
        <v>7248.6380894216663</v>
      </c>
      <c r="E862" s="128">
        <f t="shared" ca="1" si="54"/>
        <v>-88931.240147518372</v>
      </c>
      <c r="F862" s="128">
        <f t="shared" ca="1" si="55"/>
        <v>98206.965233281677</v>
      </c>
    </row>
    <row r="863" spans="1:6" x14ac:dyDescent="0.3">
      <c r="A863" s="73">
        <v>42592</v>
      </c>
      <c r="B863" s="130">
        <v>2175.48999</v>
      </c>
      <c r="C863" s="125">
        <f t="shared" si="52"/>
        <v>4.1124314261327122E-3</v>
      </c>
      <c r="D863" s="128">
        <f t="shared" si="53"/>
        <v>4112.4314261327117</v>
      </c>
      <c r="E863" s="128">
        <f t="shared" ca="1" si="54"/>
        <v>-88931.240147518372</v>
      </c>
      <c r="F863" s="128">
        <f t="shared" ca="1" si="55"/>
        <v>98206.965233281677</v>
      </c>
    </row>
    <row r="864" spans="1:6" x14ac:dyDescent="0.3">
      <c r="A864" s="73">
        <v>42591</v>
      </c>
      <c r="B864" s="130">
        <v>2181.73999</v>
      </c>
      <c r="C864" s="125">
        <f t="shared" si="52"/>
        <v>5.7902333571837605E-3</v>
      </c>
      <c r="D864" s="128">
        <f t="shared" si="53"/>
        <v>5790.2333571837607</v>
      </c>
      <c r="E864" s="128">
        <f t="shared" ca="1" si="54"/>
        <v>-88931.240147518372</v>
      </c>
      <c r="F864" s="128">
        <f t="shared" ca="1" si="55"/>
        <v>98206.965233281677</v>
      </c>
    </row>
    <row r="865" spans="1:6" x14ac:dyDescent="0.3">
      <c r="A865" s="73">
        <v>42590</v>
      </c>
      <c r="B865" s="130">
        <v>2180.889893</v>
      </c>
      <c r="C865" s="125">
        <f t="shared" si="52"/>
        <v>5.7228626108873915E-3</v>
      </c>
      <c r="D865" s="128">
        <f t="shared" si="53"/>
        <v>5722.8626108873914</v>
      </c>
      <c r="E865" s="128">
        <f t="shared" ca="1" si="54"/>
        <v>-88931.240147518372</v>
      </c>
      <c r="F865" s="128">
        <f t="shared" ca="1" si="55"/>
        <v>98206.965233281677</v>
      </c>
    </row>
    <row r="866" spans="1:6" x14ac:dyDescent="0.3">
      <c r="A866" s="73">
        <v>42587</v>
      </c>
      <c r="B866" s="130">
        <v>2182.8701169999999</v>
      </c>
      <c r="C866" s="125">
        <f t="shared" si="52"/>
        <v>3.6045883943978119E-3</v>
      </c>
      <c r="D866" s="128">
        <f t="shared" si="53"/>
        <v>3604.588394397812</v>
      </c>
      <c r="E866" s="128">
        <f t="shared" ca="1" si="54"/>
        <v>-88931.240147518372</v>
      </c>
      <c r="F866" s="128">
        <f t="shared" ca="1" si="55"/>
        <v>98206.965233281677</v>
      </c>
    </row>
    <row r="867" spans="1:6" x14ac:dyDescent="0.3">
      <c r="A867" s="73">
        <v>42586</v>
      </c>
      <c r="B867" s="130">
        <v>2164.25</v>
      </c>
      <c r="C867" s="125">
        <f t="shared" si="52"/>
        <v>-4.2487288902959275E-4</v>
      </c>
      <c r="D867" s="128">
        <f t="shared" si="53"/>
        <v>-424.87288902959273</v>
      </c>
      <c r="E867" s="128">
        <f t="shared" ca="1" si="54"/>
        <v>-88931.240147518372</v>
      </c>
      <c r="F867" s="128">
        <f t="shared" ca="1" si="55"/>
        <v>98206.965233281677</v>
      </c>
    </row>
    <row r="868" spans="1:6" x14ac:dyDescent="0.3">
      <c r="A868" s="73">
        <v>42585</v>
      </c>
      <c r="B868" s="130">
        <v>2163.790039</v>
      </c>
      <c r="C868" s="125">
        <f t="shared" si="52"/>
        <v>-4.2475361087561669E-3</v>
      </c>
      <c r="D868" s="128">
        <f t="shared" si="53"/>
        <v>-4247.5361087561669</v>
      </c>
      <c r="E868" s="128">
        <f t="shared" ca="1" si="54"/>
        <v>-88931.240147518372</v>
      </c>
      <c r="F868" s="128">
        <f t="shared" ca="1" si="55"/>
        <v>98206.965233281677</v>
      </c>
    </row>
    <row r="869" spans="1:6" x14ac:dyDescent="0.3">
      <c r="A869" s="73">
        <v>42584</v>
      </c>
      <c r="B869" s="130">
        <v>2157.030029</v>
      </c>
      <c r="C869" s="125">
        <f t="shared" si="52"/>
        <v>-3.119540761784112E-3</v>
      </c>
      <c r="D869" s="128">
        <f t="shared" si="53"/>
        <v>-3119.540761784112</v>
      </c>
      <c r="E869" s="128">
        <f t="shared" ca="1" si="54"/>
        <v>-88931.240147518372</v>
      </c>
      <c r="F869" s="128">
        <f t="shared" ca="1" si="55"/>
        <v>98206.965233281677</v>
      </c>
    </row>
    <row r="870" spans="1:6" x14ac:dyDescent="0.3">
      <c r="A870" s="73">
        <v>42583</v>
      </c>
      <c r="B870" s="130">
        <v>2170.8400879999999</v>
      </c>
      <c r="C870" s="125">
        <f t="shared" si="52"/>
        <v>1.8229791060269118E-3</v>
      </c>
      <c r="D870" s="128">
        <f t="shared" si="53"/>
        <v>1822.9791060269117</v>
      </c>
      <c r="E870" s="128">
        <f t="shared" ca="1" si="54"/>
        <v>-88931.240147518372</v>
      </c>
      <c r="F870" s="128">
        <f t="shared" ca="1" si="55"/>
        <v>98206.965233281677</v>
      </c>
    </row>
    <row r="871" spans="1:6" x14ac:dyDescent="0.3">
      <c r="A871" s="73">
        <v>42580</v>
      </c>
      <c r="B871" s="130">
        <v>2173.6000979999999</v>
      </c>
      <c r="C871" s="125">
        <f t="shared" si="52"/>
        <v>5.4863711893491374E-3</v>
      </c>
      <c r="D871" s="128">
        <f t="shared" si="53"/>
        <v>5486.3711893491372</v>
      </c>
      <c r="E871" s="128">
        <f t="shared" ca="1" si="54"/>
        <v>-88931.240147518372</v>
      </c>
      <c r="F871" s="128">
        <f t="shared" ca="1" si="55"/>
        <v>98206.965233281677</v>
      </c>
    </row>
    <row r="872" spans="1:6" x14ac:dyDescent="0.3">
      <c r="A872" s="73">
        <v>42579</v>
      </c>
      <c r="B872" s="130">
        <v>2170.0600589999999</v>
      </c>
      <c r="C872" s="125">
        <f t="shared" si="52"/>
        <v>2.916260658578862E-3</v>
      </c>
      <c r="D872" s="128">
        <f t="shared" si="53"/>
        <v>2916.2606585788621</v>
      </c>
      <c r="E872" s="128">
        <f t="shared" ca="1" si="54"/>
        <v>-88931.240147518372</v>
      </c>
      <c r="F872" s="128">
        <f t="shared" ca="1" si="55"/>
        <v>98206.965233281677</v>
      </c>
    </row>
    <row r="873" spans="1:6" x14ac:dyDescent="0.3">
      <c r="A873" s="73">
        <v>42578</v>
      </c>
      <c r="B873" s="130">
        <v>2166.580078</v>
      </c>
      <c r="C873" s="125">
        <f t="shared" si="52"/>
        <v>6.5740332772885601E-3</v>
      </c>
      <c r="D873" s="128">
        <f t="shared" si="53"/>
        <v>6574.0332772885604</v>
      </c>
      <c r="E873" s="128">
        <f t="shared" ca="1" si="54"/>
        <v>-88931.240147518372</v>
      </c>
      <c r="F873" s="128">
        <f t="shared" ca="1" si="55"/>
        <v>98206.965233281677</v>
      </c>
    </row>
    <row r="874" spans="1:6" x14ac:dyDescent="0.3">
      <c r="A874" s="73">
        <v>42577</v>
      </c>
      <c r="B874" s="130">
        <v>2169.179932</v>
      </c>
      <c r="C874" s="125">
        <f t="shared" si="52"/>
        <v>7.9177190364920769E-3</v>
      </c>
      <c r="D874" s="128">
        <f t="shared" si="53"/>
        <v>7917.7190364920771</v>
      </c>
      <c r="E874" s="128">
        <f t="shared" ca="1" si="54"/>
        <v>-88931.240147518372</v>
      </c>
      <c r="F874" s="128">
        <f t="shared" ca="1" si="55"/>
        <v>98206.965233281677</v>
      </c>
    </row>
    <row r="875" spans="1:6" x14ac:dyDescent="0.3">
      <c r="A875" s="73">
        <v>42576</v>
      </c>
      <c r="B875" s="130">
        <v>2168.4799800000001</v>
      </c>
      <c r="C875" s="125">
        <f t="shared" si="52"/>
        <v>1.4654995082090005E-2</v>
      </c>
      <c r="D875" s="128">
        <f t="shared" si="53"/>
        <v>14654.995082090005</v>
      </c>
      <c r="E875" s="128">
        <f t="shared" ca="1" si="54"/>
        <v>-88931.240147518372</v>
      </c>
      <c r="F875" s="128">
        <f t="shared" ca="1" si="55"/>
        <v>98206.965233281677</v>
      </c>
    </row>
    <row r="876" spans="1:6" x14ac:dyDescent="0.3">
      <c r="A876" s="73">
        <v>42573</v>
      </c>
      <c r="B876" s="130">
        <v>2175.030029</v>
      </c>
      <c r="C876" s="125">
        <f t="shared" si="52"/>
        <v>2.1188848808163296E-2</v>
      </c>
      <c r="D876" s="128">
        <f t="shared" si="53"/>
        <v>21188.848808163297</v>
      </c>
      <c r="E876" s="128">
        <f t="shared" ca="1" si="54"/>
        <v>-88931.240147518372</v>
      </c>
      <c r="F876" s="128">
        <f t="shared" ca="1" si="55"/>
        <v>98206.965233281677</v>
      </c>
    </row>
    <row r="877" spans="1:6" x14ac:dyDescent="0.3">
      <c r="A877" s="73">
        <v>42572</v>
      </c>
      <c r="B877" s="130">
        <v>2165.169922</v>
      </c>
      <c r="C877" s="125">
        <f t="shared" si="52"/>
        <v>3.2065409763291974E-2</v>
      </c>
      <c r="D877" s="128">
        <f t="shared" si="53"/>
        <v>32065.409763291973</v>
      </c>
      <c r="E877" s="128">
        <f t="shared" ca="1" si="54"/>
        <v>-88931.240147518372</v>
      </c>
      <c r="F877" s="128">
        <f t="shared" ca="1" si="55"/>
        <v>98206.965233281677</v>
      </c>
    </row>
    <row r="878" spans="1:6" x14ac:dyDescent="0.3">
      <c r="A878" s="73">
        <v>42571</v>
      </c>
      <c r="B878" s="130">
        <v>2173.0200199999999</v>
      </c>
      <c r="C878" s="125">
        <f t="shared" si="52"/>
        <v>3.4904507102384574E-2</v>
      </c>
      <c r="D878" s="128">
        <f t="shared" si="53"/>
        <v>34904.507102384574</v>
      </c>
      <c r="E878" s="128">
        <f t="shared" ca="1" si="54"/>
        <v>-88931.240147518372</v>
      </c>
      <c r="F878" s="128">
        <f t="shared" ca="1" si="55"/>
        <v>98206.965233281677</v>
      </c>
    </row>
    <row r="879" spans="1:6" x14ac:dyDescent="0.3">
      <c r="A879" s="73">
        <v>42570</v>
      </c>
      <c r="B879" s="130">
        <v>2163.780029</v>
      </c>
      <c r="C879" s="125">
        <f t="shared" si="52"/>
        <v>3.6020194984563769E-2</v>
      </c>
      <c r="D879" s="128">
        <f t="shared" si="53"/>
        <v>36020.194984563772</v>
      </c>
      <c r="E879" s="128">
        <f t="shared" ca="1" si="54"/>
        <v>-88931.240147518372</v>
      </c>
      <c r="F879" s="128">
        <f t="shared" ca="1" si="55"/>
        <v>98206.965233281677</v>
      </c>
    </row>
    <row r="880" spans="1:6" x14ac:dyDescent="0.3">
      <c r="A880" s="73">
        <v>42569</v>
      </c>
      <c r="B880" s="130">
        <v>2166.889893</v>
      </c>
      <c r="C880" s="125">
        <f t="shared" si="52"/>
        <v>3.0404880520145117E-2</v>
      </c>
      <c r="D880" s="128">
        <f t="shared" si="53"/>
        <v>30404.880520145118</v>
      </c>
      <c r="E880" s="128">
        <f t="shared" ca="1" si="54"/>
        <v>-88931.240147518372</v>
      </c>
      <c r="F880" s="128">
        <f t="shared" ca="1" si="55"/>
        <v>98206.965233281677</v>
      </c>
    </row>
    <row r="881" spans="1:6" x14ac:dyDescent="0.3">
      <c r="A881" s="73">
        <v>42566</v>
      </c>
      <c r="B881" s="130">
        <v>2161.73999</v>
      </c>
      <c r="C881" s="125">
        <f t="shared" si="52"/>
        <v>2.9959063393642404E-2</v>
      </c>
      <c r="D881" s="128">
        <f t="shared" si="53"/>
        <v>29959.063393642406</v>
      </c>
      <c r="E881" s="128">
        <f t="shared" ca="1" si="54"/>
        <v>-88931.240147518372</v>
      </c>
      <c r="F881" s="128">
        <f t="shared" ca="1" si="55"/>
        <v>98206.965233281677</v>
      </c>
    </row>
    <row r="882" spans="1:6" x14ac:dyDescent="0.3">
      <c r="A882" s="73">
        <v>42565</v>
      </c>
      <c r="B882" s="130">
        <v>2163.75</v>
      </c>
      <c r="C882" s="125">
        <f t="shared" si="52"/>
        <v>4.4901161935887002E-2</v>
      </c>
      <c r="D882" s="128">
        <f t="shared" si="53"/>
        <v>44901.161935887001</v>
      </c>
      <c r="E882" s="128">
        <f t="shared" ca="1" si="54"/>
        <v>-88931.240147518372</v>
      </c>
      <c r="F882" s="128">
        <f t="shared" ca="1" si="55"/>
        <v>98206.965233281677</v>
      </c>
    </row>
    <row r="883" spans="1:6" x14ac:dyDescent="0.3">
      <c r="A883" s="73">
        <v>42564</v>
      </c>
      <c r="B883" s="130">
        <v>2152.429932</v>
      </c>
      <c r="C883" s="125">
        <f t="shared" si="52"/>
        <v>5.7138912298927425E-2</v>
      </c>
      <c r="D883" s="128">
        <f t="shared" si="53"/>
        <v>57138.912298927426</v>
      </c>
      <c r="E883" s="128">
        <f t="shared" ca="1" si="54"/>
        <v>-88931.240147518372</v>
      </c>
      <c r="F883" s="128">
        <f t="shared" ca="1" si="55"/>
        <v>98206.965233281677</v>
      </c>
    </row>
    <row r="884" spans="1:6" x14ac:dyDescent="0.3">
      <c r="A884" s="73">
        <v>42563</v>
      </c>
      <c r="B884" s="130">
        <v>2152.139893</v>
      </c>
      <c r="C884" s="125">
        <f t="shared" si="52"/>
        <v>7.5779465066732499E-2</v>
      </c>
      <c r="D884" s="128">
        <f t="shared" si="53"/>
        <v>75779.465066732504</v>
      </c>
      <c r="E884" s="128">
        <f t="shared" ca="1" si="54"/>
        <v>-88931.240147518372</v>
      </c>
      <c r="F884" s="128">
        <f t="shared" ca="1" si="55"/>
        <v>98206.965233281677</v>
      </c>
    </row>
    <row r="885" spans="1:6" x14ac:dyDescent="0.3">
      <c r="A885" s="73">
        <v>42562</v>
      </c>
      <c r="B885" s="130">
        <v>2137.1599120000001</v>
      </c>
      <c r="C885" s="125">
        <f t="shared" si="52"/>
        <v>4.8959157133511955E-2</v>
      </c>
      <c r="D885" s="128">
        <f t="shared" si="53"/>
        <v>48959.157133511952</v>
      </c>
      <c r="E885" s="128">
        <f t="shared" ca="1" si="54"/>
        <v>-88931.240147518372</v>
      </c>
      <c r="F885" s="128">
        <f t="shared" ca="1" si="55"/>
        <v>98206.965233281677</v>
      </c>
    </row>
    <row r="886" spans="1:6" x14ac:dyDescent="0.3">
      <c r="A886" s="73">
        <v>42559</v>
      </c>
      <c r="B886" s="130">
        <v>2129.8999020000001</v>
      </c>
      <c r="C886" s="125">
        <f t="shared" si="52"/>
        <v>7.845396563943563E-3</v>
      </c>
      <c r="D886" s="128">
        <f t="shared" si="53"/>
        <v>7845.3965639435628</v>
      </c>
      <c r="E886" s="128">
        <f t="shared" ca="1" si="54"/>
        <v>-88931.240147518372</v>
      </c>
      <c r="F886" s="128">
        <f t="shared" ca="1" si="55"/>
        <v>98206.965233281677</v>
      </c>
    </row>
    <row r="887" spans="1:6" x14ac:dyDescent="0.3">
      <c r="A887" s="73">
        <v>42558</v>
      </c>
      <c r="B887" s="130">
        <v>2097.8999020000001</v>
      </c>
      <c r="C887" s="125">
        <f t="shared" si="52"/>
        <v>5.9699111906426072E-3</v>
      </c>
      <c r="D887" s="128">
        <f t="shared" si="53"/>
        <v>5969.9111906426069</v>
      </c>
      <c r="E887" s="128">
        <f t="shared" ca="1" si="54"/>
        <v>-88931.240147518372</v>
      </c>
      <c r="F887" s="128">
        <f t="shared" ca="1" si="55"/>
        <v>98206.965233281677</v>
      </c>
    </row>
    <row r="888" spans="1:6" x14ac:dyDescent="0.3">
      <c r="A888" s="73">
        <v>42557</v>
      </c>
      <c r="B888" s="130">
        <v>2099.7299800000001</v>
      </c>
      <c r="C888" s="125">
        <f t="shared" si="52"/>
        <v>5.1845844741678082E-3</v>
      </c>
      <c r="D888" s="128">
        <f t="shared" si="53"/>
        <v>5184.5844741678084</v>
      </c>
      <c r="E888" s="128">
        <f t="shared" ca="1" si="54"/>
        <v>-88931.240147518372</v>
      </c>
      <c r="F888" s="128">
        <f t="shared" ca="1" si="55"/>
        <v>98206.965233281677</v>
      </c>
    </row>
    <row r="889" spans="1:6" x14ac:dyDescent="0.3">
      <c r="A889" s="73">
        <v>42556</v>
      </c>
      <c r="B889" s="130">
        <v>2088.5500489999999</v>
      </c>
      <c r="C889" s="125">
        <f t="shared" si="52"/>
        <v>2.544125285011356E-3</v>
      </c>
      <c r="D889" s="128">
        <f t="shared" si="53"/>
        <v>2544.125285011356</v>
      </c>
      <c r="E889" s="128">
        <f t="shared" ca="1" si="54"/>
        <v>-88931.240147518372</v>
      </c>
      <c r="F889" s="128">
        <f t="shared" ca="1" si="55"/>
        <v>98206.965233281677</v>
      </c>
    </row>
    <row r="890" spans="1:6" x14ac:dyDescent="0.3">
      <c r="A890" s="73">
        <v>42552</v>
      </c>
      <c r="B890" s="130">
        <v>2102.9499510000001</v>
      </c>
      <c r="C890" s="125">
        <f t="shared" si="52"/>
        <v>1.531946410534113E-2</v>
      </c>
      <c r="D890" s="128">
        <f t="shared" si="53"/>
        <v>15319.464105341129</v>
      </c>
      <c r="E890" s="128">
        <f t="shared" ca="1" si="54"/>
        <v>-88931.240147518372</v>
      </c>
      <c r="F890" s="128">
        <f t="shared" ca="1" si="55"/>
        <v>98206.965233281677</v>
      </c>
    </row>
    <row r="891" spans="1:6" x14ac:dyDescent="0.3">
      <c r="A891" s="73">
        <v>42551</v>
      </c>
      <c r="B891" s="130">
        <v>2098.860107</v>
      </c>
      <c r="C891" s="125">
        <f t="shared" si="52"/>
        <v>1.0043415560437863E-2</v>
      </c>
      <c r="D891" s="128">
        <f t="shared" si="53"/>
        <v>10043.415560437863</v>
      </c>
      <c r="E891" s="128">
        <f t="shared" ca="1" si="54"/>
        <v>-88931.240147518372</v>
      </c>
      <c r="F891" s="128">
        <f t="shared" ca="1" si="55"/>
        <v>98206.965233281677</v>
      </c>
    </row>
    <row r="892" spans="1:6" x14ac:dyDescent="0.3">
      <c r="A892" s="73">
        <v>42550</v>
      </c>
      <c r="B892" s="130">
        <v>2070.7700199999999</v>
      </c>
      <c r="C892" s="125">
        <f t="shared" si="52"/>
        <v>-3.523919864832914E-4</v>
      </c>
      <c r="D892" s="128">
        <f t="shared" si="53"/>
        <v>-352.39198648329142</v>
      </c>
      <c r="E892" s="128">
        <f t="shared" ca="1" si="54"/>
        <v>-88931.240147518372</v>
      </c>
      <c r="F892" s="128">
        <f t="shared" ca="1" si="55"/>
        <v>98206.965233281677</v>
      </c>
    </row>
    <row r="893" spans="1:6" x14ac:dyDescent="0.3">
      <c r="A893" s="73">
        <v>42549</v>
      </c>
      <c r="B893" s="130">
        <v>2036.089966</v>
      </c>
      <c r="C893" s="125">
        <f t="shared" si="52"/>
        <v>-1.8903157447808239E-2</v>
      </c>
      <c r="D893" s="128">
        <f t="shared" si="53"/>
        <v>-18903.15744780824</v>
      </c>
      <c r="E893" s="128">
        <f t="shared" ca="1" si="54"/>
        <v>-88931.240147518372</v>
      </c>
      <c r="F893" s="128">
        <f t="shared" ca="1" si="55"/>
        <v>98206.965233281677</v>
      </c>
    </row>
    <row r="894" spans="1:6" x14ac:dyDescent="0.3">
      <c r="A894" s="73">
        <v>42548</v>
      </c>
      <c r="B894" s="130">
        <v>2000.540039</v>
      </c>
      <c r="C894" s="125">
        <f t="shared" si="52"/>
        <v>-3.7767076357460794E-2</v>
      </c>
      <c r="D894" s="128">
        <f t="shared" si="53"/>
        <v>-37767.076357460792</v>
      </c>
      <c r="E894" s="128">
        <f t="shared" ca="1" si="54"/>
        <v>-88931.240147518372</v>
      </c>
      <c r="F894" s="128">
        <f t="shared" ca="1" si="55"/>
        <v>98206.965233281677</v>
      </c>
    </row>
    <row r="895" spans="1:6" x14ac:dyDescent="0.3">
      <c r="A895" s="73">
        <v>42545</v>
      </c>
      <c r="B895" s="130">
        <v>2037.410034</v>
      </c>
      <c r="C895" s="125">
        <f t="shared" si="52"/>
        <v>-2.7985721897155535E-2</v>
      </c>
      <c r="D895" s="128">
        <f t="shared" si="53"/>
        <v>-27985.721897155534</v>
      </c>
      <c r="E895" s="128">
        <f t="shared" ca="1" si="54"/>
        <v>-88931.240147518372</v>
      </c>
      <c r="F895" s="128">
        <f t="shared" ca="1" si="55"/>
        <v>98206.965233281677</v>
      </c>
    </row>
    <row r="896" spans="1:6" x14ac:dyDescent="0.3">
      <c r="A896" s="73">
        <v>42544</v>
      </c>
      <c r="B896" s="130">
        <v>2113.320068</v>
      </c>
      <c r="C896" s="125">
        <f t="shared" si="52"/>
        <v>-1.0210032807779212E-3</v>
      </c>
      <c r="D896" s="128">
        <f t="shared" si="53"/>
        <v>-1021.0032807779212</v>
      </c>
      <c r="E896" s="128">
        <f t="shared" ca="1" si="54"/>
        <v>-88931.240147518372</v>
      </c>
      <c r="F896" s="128">
        <f t="shared" ca="1" si="55"/>
        <v>98206.965233281677</v>
      </c>
    </row>
    <row r="897" spans="1:6" x14ac:dyDescent="0.3">
      <c r="A897" s="73">
        <v>42543</v>
      </c>
      <c r="B897" s="130">
        <v>2085.4499510000001</v>
      </c>
      <c r="C897" s="125">
        <f t="shared" si="52"/>
        <v>-1.5888748226158156E-2</v>
      </c>
      <c r="D897" s="128">
        <f t="shared" si="53"/>
        <v>-15888.748226158155</v>
      </c>
      <c r="E897" s="128">
        <f t="shared" ca="1" si="54"/>
        <v>-88931.240147518372</v>
      </c>
      <c r="F897" s="128">
        <f t="shared" ca="1" si="55"/>
        <v>98206.965233281677</v>
      </c>
    </row>
    <row r="898" spans="1:6" x14ac:dyDescent="0.3">
      <c r="A898" s="73">
        <v>42542</v>
      </c>
      <c r="B898" s="130">
        <v>2088.8999020000001</v>
      </c>
      <c r="C898" s="125">
        <f t="shared" si="52"/>
        <v>-1.0998367660517538E-2</v>
      </c>
      <c r="D898" s="128">
        <f t="shared" si="53"/>
        <v>-10998.367660517539</v>
      </c>
      <c r="E898" s="128">
        <f t="shared" ca="1" si="54"/>
        <v>-88931.240147518372</v>
      </c>
      <c r="F898" s="128">
        <f t="shared" ca="1" si="55"/>
        <v>98206.965233281677</v>
      </c>
    </row>
    <row r="899" spans="1:6" x14ac:dyDescent="0.3">
      <c r="A899" s="73">
        <v>42541</v>
      </c>
      <c r="B899" s="130">
        <v>2083.25</v>
      </c>
      <c r="C899" s="125">
        <f t="shared" si="52"/>
        <v>-1.2401530803084593E-2</v>
      </c>
      <c r="D899" s="128">
        <f t="shared" si="53"/>
        <v>-12401.530803084594</v>
      </c>
      <c r="E899" s="128">
        <f t="shared" ca="1" si="54"/>
        <v>-88931.240147518372</v>
      </c>
      <c r="F899" s="128">
        <f t="shared" ca="1" si="55"/>
        <v>98206.965233281677</v>
      </c>
    </row>
    <row r="900" spans="1:6" x14ac:dyDescent="0.3">
      <c r="A900" s="73">
        <v>42538</v>
      </c>
      <c r="B900" s="130">
        <v>2071.219971</v>
      </c>
      <c r="C900" s="125">
        <f t="shared" si="52"/>
        <v>-1.3295943345874472E-2</v>
      </c>
      <c r="D900" s="128">
        <f t="shared" si="53"/>
        <v>-13295.943345874472</v>
      </c>
      <c r="E900" s="128">
        <f t="shared" ca="1" si="54"/>
        <v>-88931.240147518372</v>
      </c>
      <c r="F900" s="128">
        <f t="shared" ca="1" si="55"/>
        <v>98206.965233281677</v>
      </c>
    </row>
    <row r="901" spans="1:6" x14ac:dyDescent="0.3">
      <c r="A901" s="73">
        <v>42537</v>
      </c>
      <c r="B901" s="130">
        <v>2077.98999</v>
      </c>
      <c r="C901" s="125">
        <f t="shared" si="52"/>
        <v>-1.295327886839015E-2</v>
      </c>
      <c r="D901" s="128">
        <f t="shared" si="53"/>
        <v>-12953.278868390151</v>
      </c>
      <c r="E901" s="128">
        <f t="shared" ca="1" si="54"/>
        <v>-88931.240147518372</v>
      </c>
      <c r="F901" s="128">
        <f t="shared" ca="1" si="55"/>
        <v>98206.965233281677</v>
      </c>
    </row>
    <row r="902" spans="1:6" x14ac:dyDescent="0.3">
      <c r="A902" s="73">
        <v>42536</v>
      </c>
      <c r="B902" s="130">
        <v>2071.5</v>
      </c>
      <c r="C902" s="125">
        <f t="shared" si="52"/>
        <v>-1.3256647104543551E-2</v>
      </c>
      <c r="D902" s="128">
        <f t="shared" si="53"/>
        <v>-13256.64710454355</v>
      </c>
      <c r="E902" s="128">
        <f t="shared" ca="1" si="54"/>
        <v>-88931.240147518372</v>
      </c>
      <c r="F902" s="128">
        <f t="shared" ca="1" si="55"/>
        <v>98206.965233281677</v>
      </c>
    </row>
    <row r="903" spans="1:6" x14ac:dyDescent="0.3">
      <c r="A903" s="73">
        <v>42535</v>
      </c>
      <c r="B903" s="130">
        <v>2075.320068</v>
      </c>
      <c r="C903" s="125">
        <f t="shared" si="52"/>
        <v>-1.0314925728048596E-2</v>
      </c>
      <c r="D903" s="128">
        <f t="shared" si="53"/>
        <v>-10314.925728048596</v>
      </c>
      <c r="E903" s="128">
        <f t="shared" ca="1" si="54"/>
        <v>-88931.240147518372</v>
      </c>
      <c r="F903" s="128">
        <f t="shared" ca="1" si="55"/>
        <v>98206.965233281677</v>
      </c>
    </row>
    <row r="904" spans="1:6" x14ac:dyDescent="0.3">
      <c r="A904" s="73">
        <v>42534</v>
      </c>
      <c r="B904" s="130">
        <v>2079.0600589999999</v>
      </c>
      <c r="C904" s="125">
        <f t="shared" ref="C904:C967" si="56">B904/B914-1</f>
        <v>-9.5280742036166766E-3</v>
      </c>
      <c r="D904" s="128">
        <f t="shared" ref="D904:D967" si="57">C904*$B$5</f>
        <v>-9528.0742036166757</v>
      </c>
      <c r="E904" s="128">
        <f t="shared" ref="E904:E967" ca="1" si="58">_xlfn.PERCENTILE.INC(OFFSET(D904,0,0,Window),1-VaRLevel)</f>
        <v>-88931.240147518372</v>
      </c>
      <c r="F904" s="128">
        <f t="shared" ref="F904:F967" ca="1" si="59">ABS(AVERAGEIF(OFFSET(D904,0,0,Window),"&lt;=" &amp;E904))</f>
        <v>98206.965233281677</v>
      </c>
    </row>
    <row r="905" spans="1:6" x14ac:dyDescent="0.3">
      <c r="A905" s="73">
        <v>42531</v>
      </c>
      <c r="B905" s="130">
        <v>2096.070068</v>
      </c>
      <c r="C905" s="125">
        <f t="shared" si="56"/>
        <v>2.8563081766814769E-3</v>
      </c>
      <c r="D905" s="128">
        <f t="shared" si="57"/>
        <v>2856.3081766814767</v>
      </c>
      <c r="E905" s="128">
        <f t="shared" ca="1" si="58"/>
        <v>-88931.240147518372</v>
      </c>
      <c r="F905" s="128">
        <f t="shared" ca="1" si="59"/>
        <v>98206.965233281677</v>
      </c>
    </row>
    <row r="906" spans="1:6" x14ac:dyDescent="0.3">
      <c r="A906" s="73">
        <v>42530</v>
      </c>
      <c r="B906" s="130">
        <v>2115.4799800000001</v>
      </c>
      <c r="C906" s="125">
        <f t="shared" si="56"/>
        <v>1.1929903534366071E-2</v>
      </c>
      <c r="D906" s="128">
        <f t="shared" si="57"/>
        <v>11929.903534366071</v>
      </c>
      <c r="E906" s="128">
        <f t="shared" ca="1" si="58"/>
        <v>-88931.240147518372</v>
      </c>
      <c r="F906" s="128">
        <f t="shared" ca="1" si="59"/>
        <v>98206.965233281677</v>
      </c>
    </row>
    <row r="907" spans="1:6" x14ac:dyDescent="0.3">
      <c r="A907" s="73">
        <v>42529</v>
      </c>
      <c r="B907" s="130">
        <v>2119.1201169999999</v>
      </c>
      <c r="C907" s="125">
        <f t="shared" si="56"/>
        <v>2.0741239066436767E-2</v>
      </c>
      <c r="D907" s="128">
        <f t="shared" si="57"/>
        <v>20741.239066436767</v>
      </c>
      <c r="E907" s="128">
        <f t="shared" ca="1" si="58"/>
        <v>-88931.240147518372</v>
      </c>
      <c r="F907" s="128">
        <f t="shared" ca="1" si="59"/>
        <v>98206.965233281677</v>
      </c>
    </row>
    <row r="908" spans="1:6" x14ac:dyDescent="0.3">
      <c r="A908" s="73">
        <v>42528</v>
      </c>
      <c r="B908" s="130">
        <v>2112.1298830000001</v>
      </c>
      <c r="C908" s="125">
        <f t="shared" si="56"/>
        <v>3.1293257348276038E-2</v>
      </c>
      <c r="D908" s="128">
        <f t="shared" si="57"/>
        <v>31293.257348276038</v>
      </c>
      <c r="E908" s="128">
        <f t="shared" ca="1" si="58"/>
        <v>-88931.240147518372</v>
      </c>
      <c r="F908" s="128">
        <f t="shared" ca="1" si="59"/>
        <v>98206.965233281677</v>
      </c>
    </row>
    <row r="909" spans="1:6" x14ac:dyDescent="0.3">
      <c r="A909" s="73">
        <v>42527</v>
      </c>
      <c r="B909" s="130">
        <v>2109.4099120000001</v>
      </c>
      <c r="C909" s="125">
        <f t="shared" si="56"/>
        <v>2.7817222513267348E-2</v>
      </c>
      <c r="D909" s="128">
        <f t="shared" si="57"/>
        <v>27817.222513267348</v>
      </c>
      <c r="E909" s="128">
        <f t="shared" ca="1" si="58"/>
        <v>-88931.240147518372</v>
      </c>
      <c r="F909" s="128">
        <f t="shared" ca="1" si="59"/>
        <v>98206.965233281677</v>
      </c>
    </row>
    <row r="910" spans="1:6" x14ac:dyDescent="0.3">
      <c r="A910" s="73">
        <v>42524</v>
      </c>
      <c r="B910" s="130">
        <v>2099.1298830000001</v>
      </c>
      <c r="C910" s="125">
        <f t="shared" si="56"/>
        <v>2.8965041308191664E-2</v>
      </c>
      <c r="D910" s="128">
        <f t="shared" si="57"/>
        <v>28965.041308191663</v>
      </c>
      <c r="E910" s="128">
        <f t="shared" ca="1" si="58"/>
        <v>-88931.240147518372</v>
      </c>
      <c r="F910" s="128">
        <f t="shared" ca="1" si="59"/>
        <v>98206.965233281677</v>
      </c>
    </row>
    <row r="911" spans="1:6" x14ac:dyDescent="0.3">
      <c r="A911" s="73">
        <v>42523</v>
      </c>
      <c r="B911" s="130">
        <v>2105.26001</v>
      </c>
      <c r="C911" s="125">
        <f t="shared" si="56"/>
        <v>2.8144735552456446E-2</v>
      </c>
      <c r="D911" s="128">
        <f t="shared" si="57"/>
        <v>28144.735552456445</v>
      </c>
      <c r="E911" s="128">
        <f t="shared" ca="1" si="58"/>
        <v>-88931.240147518372</v>
      </c>
      <c r="F911" s="128">
        <f t="shared" ca="1" si="59"/>
        <v>98206.965233281677</v>
      </c>
    </row>
    <row r="912" spans="1:6" x14ac:dyDescent="0.3">
      <c r="A912" s="73">
        <v>42522</v>
      </c>
      <c r="B912" s="130">
        <v>2099.330078</v>
      </c>
      <c r="C912" s="125">
        <f t="shared" si="56"/>
        <v>2.5459097011496068E-2</v>
      </c>
      <c r="D912" s="128">
        <f t="shared" si="57"/>
        <v>25459.097011496069</v>
      </c>
      <c r="E912" s="128">
        <f t="shared" ca="1" si="58"/>
        <v>-88931.240147518372</v>
      </c>
      <c r="F912" s="128">
        <f t="shared" ca="1" si="59"/>
        <v>98206.965233281677</v>
      </c>
    </row>
    <row r="913" spans="1:6" x14ac:dyDescent="0.3">
      <c r="A913" s="73">
        <v>42521</v>
      </c>
      <c r="B913" s="130">
        <v>2096.9499510000001</v>
      </c>
      <c r="C913" s="125">
        <f t="shared" si="56"/>
        <v>1.4656518387046624E-2</v>
      </c>
      <c r="D913" s="128">
        <f t="shared" si="57"/>
        <v>14656.518387046624</v>
      </c>
      <c r="E913" s="128">
        <f t="shared" ca="1" si="58"/>
        <v>-88931.240147518372</v>
      </c>
      <c r="F913" s="128">
        <f t="shared" ca="1" si="59"/>
        <v>98206.965233281677</v>
      </c>
    </row>
    <row r="914" spans="1:6" x14ac:dyDescent="0.3">
      <c r="A914" s="73">
        <v>42517</v>
      </c>
      <c r="B914" s="130">
        <v>2099.0600589999999</v>
      </c>
      <c r="C914" s="125">
        <f t="shared" si="56"/>
        <v>2.5627781738785993E-2</v>
      </c>
      <c r="D914" s="128">
        <f t="shared" si="57"/>
        <v>25627.781738785994</v>
      </c>
      <c r="E914" s="128">
        <f t="shared" ca="1" si="58"/>
        <v>-88931.240147518372</v>
      </c>
      <c r="F914" s="128">
        <f t="shared" ca="1" si="59"/>
        <v>98206.965233281677</v>
      </c>
    </row>
    <row r="915" spans="1:6" x14ac:dyDescent="0.3">
      <c r="A915" s="73">
        <v>42516</v>
      </c>
      <c r="B915" s="130">
        <v>2090.1000979999999</v>
      </c>
      <c r="C915" s="125">
        <f t="shared" si="56"/>
        <v>1.2591378198217429E-2</v>
      </c>
      <c r="D915" s="128">
        <f t="shared" si="57"/>
        <v>12591.37819821743</v>
      </c>
      <c r="E915" s="128">
        <f t="shared" ca="1" si="58"/>
        <v>-88931.240147518372</v>
      </c>
      <c r="F915" s="128">
        <f t="shared" ca="1" si="59"/>
        <v>98206.965233281677</v>
      </c>
    </row>
    <row r="916" spans="1:6" x14ac:dyDescent="0.3">
      <c r="A916" s="73">
        <v>42515</v>
      </c>
      <c r="B916" s="130">
        <v>2090.540039</v>
      </c>
      <c r="C916" s="125">
        <f t="shared" si="56"/>
        <v>1.2632881476358104E-2</v>
      </c>
      <c r="D916" s="128">
        <f t="shared" si="57"/>
        <v>12632.881476358105</v>
      </c>
      <c r="E916" s="128">
        <f t="shared" ca="1" si="58"/>
        <v>-88931.240147518372</v>
      </c>
      <c r="F916" s="128">
        <f t="shared" ca="1" si="59"/>
        <v>98206.965233281677</v>
      </c>
    </row>
    <row r="917" spans="1:6" x14ac:dyDescent="0.3">
      <c r="A917" s="73">
        <v>42514</v>
      </c>
      <c r="B917" s="130">
        <v>2076.0600589999999</v>
      </c>
      <c r="C917" s="125">
        <f t="shared" si="56"/>
        <v>-3.9962936051332054E-3</v>
      </c>
      <c r="D917" s="128">
        <f t="shared" si="57"/>
        <v>-3996.2936051332053</v>
      </c>
      <c r="E917" s="128">
        <f t="shared" ca="1" si="58"/>
        <v>-88931.240147518372</v>
      </c>
      <c r="F917" s="128">
        <f t="shared" ca="1" si="59"/>
        <v>98206.965233281677</v>
      </c>
    </row>
    <row r="918" spans="1:6" x14ac:dyDescent="0.3">
      <c r="A918" s="73">
        <v>42513</v>
      </c>
      <c r="B918" s="130">
        <v>2048.040039</v>
      </c>
      <c r="C918" s="125">
        <f t="shared" si="56"/>
        <v>-5.1731452065224559E-3</v>
      </c>
      <c r="D918" s="128">
        <f t="shared" si="57"/>
        <v>-5173.1452065224557</v>
      </c>
      <c r="E918" s="128">
        <f t="shared" ca="1" si="58"/>
        <v>-88931.240147518372</v>
      </c>
      <c r="F918" s="128">
        <f t="shared" ca="1" si="59"/>
        <v>98206.965233281677</v>
      </c>
    </row>
    <row r="919" spans="1:6" x14ac:dyDescent="0.3">
      <c r="A919" s="73">
        <v>42510</v>
      </c>
      <c r="B919" s="130">
        <v>2052.320068</v>
      </c>
      <c r="C919" s="125">
        <f t="shared" si="56"/>
        <v>-2.3429738621086882E-3</v>
      </c>
      <c r="D919" s="128">
        <f t="shared" si="57"/>
        <v>-2342.9738621086881</v>
      </c>
      <c r="E919" s="128">
        <f t="shared" ca="1" si="58"/>
        <v>-88931.240147518372</v>
      </c>
      <c r="F919" s="128">
        <f t="shared" ca="1" si="59"/>
        <v>98206.965233281677</v>
      </c>
    </row>
    <row r="920" spans="1:6" x14ac:dyDescent="0.3">
      <c r="A920" s="73">
        <v>42509</v>
      </c>
      <c r="B920" s="130">
        <v>2040.040039</v>
      </c>
      <c r="C920" s="125">
        <f t="shared" si="56"/>
        <v>-5.1641908117068258E-3</v>
      </c>
      <c r="D920" s="128">
        <f t="shared" si="57"/>
        <v>-5164.190811706826</v>
      </c>
      <c r="E920" s="128">
        <f t="shared" ca="1" si="58"/>
        <v>-88931.240147518372</v>
      </c>
      <c r="F920" s="128">
        <f t="shared" ca="1" si="59"/>
        <v>98206.965233281677</v>
      </c>
    </row>
    <row r="921" spans="1:6" x14ac:dyDescent="0.3">
      <c r="A921" s="73">
        <v>42508</v>
      </c>
      <c r="B921" s="130">
        <v>2047.630005</v>
      </c>
      <c r="C921" s="125">
        <f t="shared" si="56"/>
        <v>-1.7015639264972293E-3</v>
      </c>
      <c r="D921" s="128">
        <f t="shared" si="57"/>
        <v>-1701.5639264972292</v>
      </c>
      <c r="E921" s="128">
        <f t="shared" ca="1" si="58"/>
        <v>-88931.240147518372</v>
      </c>
      <c r="F921" s="128">
        <f t="shared" ca="1" si="59"/>
        <v>98206.965233281677</v>
      </c>
    </row>
    <row r="922" spans="1:6" x14ac:dyDescent="0.3">
      <c r="A922" s="73">
        <v>42507</v>
      </c>
      <c r="B922" s="130">
        <v>2047.209961</v>
      </c>
      <c r="C922" s="125">
        <f t="shared" si="56"/>
        <v>-7.8319230596862743E-3</v>
      </c>
      <c r="D922" s="128">
        <f t="shared" si="57"/>
        <v>-7831.9230596862744</v>
      </c>
      <c r="E922" s="128">
        <f t="shared" ca="1" si="58"/>
        <v>-88931.240147518372</v>
      </c>
      <c r="F922" s="128">
        <f t="shared" ca="1" si="59"/>
        <v>98206.965233281677</v>
      </c>
    </row>
    <row r="923" spans="1:6" x14ac:dyDescent="0.3">
      <c r="A923" s="73">
        <v>42506</v>
      </c>
      <c r="B923" s="130">
        <v>2066.6599120000001</v>
      </c>
      <c r="C923" s="125">
        <f t="shared" si="56"/>
        <v>-7.0960928220186181E-3</v>
      </c>
      <c r="D923" s="128">
        <f t="shared" si="57"/>
        <v>-7096.0928220186179</v>
      </c>
      <c r="E923" s="128">
        <f t="shared" ca="1" si="58"/>
        <v>-88931.240147518372</v>
      </c>
      <c r="F923" s="128">
        <f t="shared" ca="1" si="59"/>
        <v>98206.965233281677</v>
      </c>
    </row>
    <row r="924" spans="1:6" x14ac:dyDescent="0.3">
      <c r="A924" s="73">
        <v>42503</v>
      </c>
      <c r="B924" s="130">
        <v>2046.6099850000001</v>
      </c>
      <c r="C924" s="125">
        <f t="shared" si="56"/>
        <v>-9.0495635290617216E-3</v>
      </c>
      <c r="D924" s="128">
        <f t="shared" si="57"/>
        <v>-9049.5635290617211</v>
      </c>
      <c r="E924" s="128">
        <f t="shared" ca="1" si="58"/>
        <v>-88931.240147518372</v>
      </c>
      <c r="F924" s="128">
        <f t="shared" ca="1" si="59"/>
        <v>98206.965233281677</v>
      </c>
    </row>
    <row r="925" spans="1:6" x14ac:dyDescent="0.3">
      <c r="A925" s="73">
        <v>42502</v>
      </c>
      <c r="B925" s="130">
        <v>2064.110107</v>
      </c>
      <c r="C925" s="125">
        <f t="shared" si="56"/>
        <v>-5.6363307178673994E-3</v>
      </c>
      <c r="D925" s="128">
        <f t="shared" si="57"/>
        <v>-5636.3307178673995</v>
      </c>
      <c r="E925" s="128">
        <f t="shared" ca="1" si="58"/>
        <v>-88931.240147518372</v>
      </c>
      <c r="F925" s="128">
        <f t="shared" ca="1" si="59"/>
        <v>98206.965233281677</v>
      </c>
    </row>
    <row r="926" spans="1:6" x14ac:dyDescent="0.3">
      <c r="A926" s="73">
        <v>42501</v>
      </c>
      <c r="B926" s="130">
        <v>2064.459961</v>
      </c>
      <c r="C926" s="125">
        <f t="shared" si="56"/>
        <v>-1.464808841157561E-2</v>
      </c>
      <c r="D926" s="128">
        <f t="shared" si="57"/>
        <v>-14648.088411575611</v>
      </c>
      <c r="E926" s="128">
        <f t="shared" ca="1" si="58"/>
        <v>-88931.240147518372</v>
      </c>
      <c r="F926" s="128">
        <f t="shared" ca="1" si="59"/>
        <v>98206.965233281677</v>
      </c>
    </row>
    <row r="927" spans="1:6" x14ac:dyDescent="0.3">
      <c r="A927" s="73">
        <v>42500</v>
      </c>
      <c r="B927" s="130">
        <v>2084.389893</v>
      </c>
      <c r="C927" s="125">
        <f t="shared" si="56"/>
        <v>-3.4947928341755308E-3</v>
      </c>
      <c r="D927" s="128">
        <f t="shared" si="57"/>
        <v>-3494.792834175531</v>
      </c>
      <c r="E927" s="128">
        <f t="shared" ca="1" si="58"/>
        <v>-88931.240147518372</v>
      </c>
      <c r="F927" s="128">
        <f t="shared" ca="1" si="59"/>
        <v>98206.965233281677</v>
      </c>
    </row>
    <row r="928" spans="1:6" x14ac:dyDescent="0.3">
      <c r="A928" s="73">
        <v>42499</v>
      </c>
      <c r="B928" s="130">
        <v>2058.6899410000001</v>
      </c>
      <c r="C928" s="125">
        <f t="shared" si="56"/>
        <v>-1.3938230117209516E-2</v>
      </c>
      <c r="D928" s="128">
        <f t="shared" si="57"/>
        <v>-13938.230117209516</v>
      </c>
      <c r="E928" s="128">
        <f t="shared" ca="1" si="58"/>
        <v>-88931.240147518372</v>
      </c>
      <c r="F928" s="128">
        <f t="shared" ca="1" si="59"/>
        <v>98206.965233281677</v>
      </c>
    </row>
    <row r="929" spans="1:6" x14ac:dyDescent="0.3">
      <c r="A929" s="73">
        <v>42496</v>
      </c>
      <c r="B929" s="130">
        <v>2057.139893</v>
      </c>
      <c r="C929" s="125">
        <f t="shared" si="56"/>
        <v>-1.6466108738677709E-2</v>
      </c>
      <c r="D929" s="128">
        <f t="shared" si="57"/>
        <v>-16466.108738677711</v>
      </c>
      <c r="E929" s="128">
        <f t="shared" ca="1" si="58"/>
        <v>-88931.240147518372</v>
      </c>
      <c r="F929" s="128">
        <f t="shared" ca="1" si="59"/>
        <v>98206.965233281677</v>
      </c>
    </row>
    <row r="930" spans="1:6" x14ac:dyDescent="0.3">
      <c r="A930" s="73">
        <v>42495</v>
      </c>
      <c r="B930" s="130">
        <v>2050.6298830000001</v>
      </c>
      <c r="C930" s="125">
        <f t="shared" si="56"/>
        <v>-1.9531670104726562E-2</v>
      </c>
      <c r="D930" s="128">
        <f t="shared" si="57"/>
        <v>-19531.670104726563</v>
      </c>
      <c r="E930" s="128">
        <f t="shared" ca="1" si="58"/>
        <v>-88931.240147518372</v>
      </c>
      <c r="F930" s="128">
        <f t="shared" ca="1" si="59"/>
        <v>98206.965233281677</v>
      </c>
    </row>
    <row r="931" spans="1:6" x14ac:dyDescent="0.3">
      <c r="A931" s="73">
        <v>42494</v>
      </c>
      <c r="B931" s="130">
        <v>2051.1201169999999</v>
      </c>
      <c r="C931" s="125">
        <f t="shared" si="56"/>
        <v>-2.4391070866783271E-2</v>
      </c>
      <c r="D931" s="128">
        <f t="shared" si="57"/>
        <v>-24391.07086678327</v>
      </c>
      <c r="E931" s="128">
        <f t="shared" ca="1" si="58"/>
        <v>-88931.240147518372</v>
      </c>
      <c r="F931" s="128">
        <f t="shared" ca="1" si="59"/>
        <v>98206.965233281677</v>
      </c>
    </row>
    <row r="932" spans="1:6" x14ac:dyDescent="0.3">
      <c r="A932" s="73">
        <v>42493</v>
      </c>
      <c r="B932" s="130">
        <v>2063.3701169999999</v>
      </c>
      <c r="C932" s="125">
        <f t="shared" si="56"/>
        <v>-1.7816989302631203E-2</v>
      </c>
      <c r="D932" s="128">
        <f t="shared" si="57"/>
        <v>-17816.989302631202</v>
      </c>
      <c r="E932" s="128">
        <f t="shared" ca="1" si="58"/>
        <v>-88931.240147518372</v>
      </c>
      <c r="F932" s="128">
        <f t="shared" ca="1" si="59"/>
        <v>98206.965233281677</v>
      </c>
    </row>
    <row r="933" spans="1:6" x14ac:dyDescent="0.3">
      <c r="A933" s="73">
        <v>42492</v>
      </c>
      <c r="B933" s="130">
        <v>2081.429932</v>
      </c>
      <c r="C933" s="125">
        <f t="shared" si="56"/>
        <v>-6.1643073510226909E-3</v>
      </c>
      <c r="D933" s="128">
        <f t="shared" si="57"/>
        <v>-6164.3073510226905</v>
      </c>
      <c r="E933" s="128">
        <f t="shared" ca="1" si="58"/>
        <v>-88931.240147518372</v>
      </c>
      <c r="F933" s="128">
        <f t="shared" ca="1" si="59"/>
        <v>98206.965233281677</v>
      </c>
    </row>
    <row r="934" spans="1:6" x14ac:dyDescent="0.3">
      <c r="A934" s="73">
        <v>42489</v>
      </c>
      <c r="B934" s="130">
        <v>2065.3000489999999</v>
      </c>
      <c r="C934" s="125">
        <f t="shared" si="56"/>
        <v>-7.4156335268452667E-3</v>
      </c>
      <c r="D934" s="128">
        <f t="shared" si="57"/>
        <v>-7415.6335268452667</v>
      </c>
      <c r="E934" s="128">
        <f t="shared" ca="1" si="58"/>
        <v>-88931.240147518372</v>
      </c>
      <c r="F934" s="128">
        <f t="shared" ca="1" si="59"/>
        <v>98206.965233281677</v>
      </c>
    </row>
    <row r="935" spans="1:6" x14ac:dyDescent="0.3">
      <c r="A935" s="73">
        <v>42488</v>
      </c>
      <c r="B935" s="130">
        <v>2075.8100589999999</v>
      </c>
      <c r="C935" s="125">
        <f t="shared" si="56"/>
        <v>-3.3464743770116323E-3</v>
      </c>
      <c r="D935" s="128">
        <f t="shared" si="57"/>
        <v>-3346.4743770116324</v>
      </c>
      <c r="E935" s="128">
        <f t="shared" ca="1" si="58"/>
        <v>-88931.240147518372</v>
      </c>
      <c r="F935" s="128">
        <f t="shared" ca="1" si="59"/>
        <v>98206.965233281677</v>
      </c>
    </row>
    <row r="936" spans="1:6" x14ac:dyDescent="0.3">
      <c r="A936" s="73">
        <v>42487</v>
      </c>
      <c r="B936" s="130">
        <v>2095.1499020000001</v>
      </c>
      <c r="C936" s="125">
        <f t="shared" si="56"/>
        <v>6.1130705990239953E-3</v>
      </c>
      <c r="D936" s="128">
        <f t="shared" si="57"/>
        <v>6113.0705990239949</v>
      </c>
      <c r="E936" s="128">
        <f t="shared" ca="1" si="58"/>
        <v>-88931.240147518372</v>
      </c>
      <c r="F936" s="128">
        <f t="shared" ca="1" si="59"/>
        <v>98206.965233281677</v>
      </c>
    </row>
    <row r="937" spans="1:6" x14ac:dyDescent="0.3">
      <c r="A937" s="73">
        <v>42486</v>
      </c>
      <c r="B937" s="130">
        <v>2091.6999510000001</v>
      </c>
      <c r="C937" s="125">
        <f t="shared" si="56"/>
        <v>1.4541247318596184E-2</v>
      </c>
      <c r="D937" s="128">
        <f t="shared" si="57"/>
        <v>14541.247318596184</v>
      </c>
      <c r="E937" s="128">
        <f t="shared" ca="1" si="58"/>
        <v>-88931.240147518372</v>
      </c>
      <c r="F937" s="128">
        <f t="shared" ca="1" si="59"/>
        <v>98206.965233281677</v>
      </c>
    </row>
    <row r="938" spans="1:6" x14ac:dyDescent="0.3">
      <c r="A938" s="73">
        <v>42485</v>
      </c>
      <c r="B938" s="130">
        <v>2087.790039</v>
      </c>
      <c r="C938" s="125">
        <f t="shared" si="56"/>
        <v>2.2429125130040362E-2</v>
      </c>
      <c r="D938" s="128">
        <f t="shared" si="57"/>
        <v>22429.12513004036</v>
      </c>
      <c r="E938" s="128">
        <f t="shared" ca="1" si="58"/>
        <v>-88931.240147518372</v>
      </c>
      <c r="F938" s="128">
        <f t="shared" ca="1" si="59"/>
        <v>98206.965233281677</v>
      </c>
    </row>
    <row r="939" spans="1:6" x14ac:dyDescent="0.3">
      <c r="A939" s="73">
        <v>42482</v>
      </c>
      <c r="B939" s="130">
        <v>2091.580078</v>
      </c>
      <c r="C939" s="125">
        <f t="shared" si="56"/>
        <v>2.1478854520166291E-2</v>
      </c>
      <c r="D939" s="128">
        <f t="shared" si="57"/>
        <v>21478.854520166289</v>
      </c>
      <c r="E939" s="128">
        <f t="shared" ca="1" si="58"/>
        <v>-88931.240147518372</v>
      </c>
      <c r="F939" s="128">
        <f t="shared" ca="1" si="59"/>
        <v>98206.965233281677</v>
      </c>
    </row>
    <row r="940" spans="1:6" x14ac:dyDescent="0.3">
      <c r="A940" s="73">
        <v>42481</v>
      </c>
      <c r="B940" s="130">
        <v>2091.4799800000001</v>
      </c>
      <c r="C940" s="125">
        <f t="shared" si="56"/>
        <v>2.4276263485955463E-2</v>
      </c>
      <c r="D940" s="128">
        <f t="shared" si="57"/>
        <v>24276.263485955464</v>
      </c>
      <c r="E940" s="128">
        <f t="shared" ca="1" si="58"/>
        <v>-88931.240147518372</v>
      </c>
      <c r="F940" s="128">
        <f t="shared" ca="1" si="59"/>
        <v>98206.965233281677</v>
      </c>
    </row>
    <row r="941" spans="1:6" x14ac:dyDescent="0.3">
      <c r="A941" s="73">
        <v>42480</v>
      </c>
      <c r="B941" s="130">
        <v>2102.3999020000001</v>
      </c>
      <c r="C941" s="125">
        <f t="shared" si="56"/>
        <v>1.7293600070566351E-2</v>
      </c>
      <c r="D941" s="128">
        <f t="shared" si="57"/>
        <v>17293.60007056635</v>
      </c>
      <c r="E941" s="128">
        <f t="shared" ca="1" si="58"/>
        <v>-88931.240147518372</v>
      </c>
      <c r="F941" s="128">
        <f t="shared" ca="1" si="59"/>
        <v>98206.965233281677</v>
      </c>
    </row>
    <row r="942" spans="1:6" x14ac:dyDescent="0.3">
      <c r="A942" s="73">
        <v>42479</v>
      </c>
      <c r="B942" s="130">
        <v>2100.8000489999999</v>
      </c>
      <c r="C942" s="125">
        <f t="shared" si="56"/>
        <v>2.7200674664292102E-2</v>
      </c>
      <c r="D942" s="128">
        <f t="shared" si="57"/>
        <v>27200.674664292103</v>
      </c>
      <c r="E942" s="128">
        <f t="shared" ca="1" si="58"/>
        <v>-88931.240147518372</v>
      </c>
      <c r="F942" s="128">
        <f t="shared" ca="1" si="59"/>
        <v>98206.965233281677</v>
      </c>
    </row>
    <row r="943" spans="1:6" x14ac:dyDescent="0.3">
      <c r="A943" s="73">
        <v>42478</v>
      </c>
      <c r="B943" s="130">
        <v>2094.3400879999999</v>
      </c>
      <c r="C943" s="125">
        <f t="shared" si="56"/>
        <v>1.3653645509951629E-2</v>
      </c>
      <c r="D943" s="128">
        <f t="shared" si="57"/>
        <v>13653.645509951628</v>
      </c>
      <c r="E943" s="128">
        <f t="shared" ca="1" si="58"/>
        <v>-88931.240147518372</v>
      </c>
      <c r="F943" s="128">
        <f t="shared" ca="1" si="59"/>
        <v>98206.965233281677</v>
      </c>
    </row>
    <row r="944" spans="1:6" x14ac:dyDescent="0.3">
      <c r="A944" s="73">
        <v>42475</v>
      </c>
      <c r="B944" s="130">
        <v>2080.7299800000001</v>
      </c>
      <c r="C944" s="125">
        <f t="shared" si="56"/>
        <v>3.835405054455121E-3</v>
      </c>
      <c r="D944" s="128">
        <f t="shared" si="57"/>
        <v>3835.405054455121</v>
      </c>
      <c r="E944" s="128">
        <f t="shared" ca="1" si="58"/>
        <v>-88931.240147518372</v>
      </c>
      <c r="F944" s="128">
        <f t="shared" ca="1" si="59"/>
        <v>98206.965233281677</v>
      </c>
    </row>
    <row r="945" spans="1:6" x14ac:dyDescent="0.3">
      <c r="A945" s="73">
        <v>42474</v>
      </c>
      <c r="B945" s="130">
        <v>2082.780029</v>
      </c>
      <c r="C945" s="125">
        <f t="shared" si="56"/>
        <v>1.1185896817976548E-2</v>
      </c>
      <c r="D945" s="128">
        <f t="shared" si="57"/>
        <v>11185.896817976549</v>
      </c>
      <c r="E945" s="128">
        <f t="shared" ca="1" si="58"/>
        <v>-88931.240147518372</v>
      </c>
      <c r="F945" s="128">
        <f t="shared" ca="1" si="59"/>
        <v>98206.965233281677</v>
      </c>
    </row>
    <row r="946" spans="1:6" x14ac:dyDescent="0.3">
      <c r="A946" s="73">
        <v>42473</v>
      </c>
      <c r="B946" s="130">
        <v>2082.419922</v>
      </c>
      <c r="C946" s="125">
        <f t="shared" si="56"/>
        <v>8.9488463569822319E-3</v>
      </c>
      <c r="D946" s="128">
        <f t="shared" si="57"/>
        <v>8948.8463569822325</v>
      </c>
      <c r="E946" s="128">
        <f t="shared" ca="1" si="58"/>
        <v>-88931.240147518372</v>
      </c>
      <c r="F946" s="128">
        <f t="shared" ca="1" si="59"/>
        <v>98206.965233281677</v>
      </c>
    </row>
    <row r="947" spans="1:6" x14ac:dyDescent="0.3">
      <c r="A947" s="73">
        <v>42472</v>
      </c>
      <c r="B947" s="130">
        <v>2061.719971</v>
      </c>
      <c r="C947" s="125">
        <f t="shared" si="56"/>
        <v>3.2651719297465132E-3</v>
      </c>
      <c r="D947" s="128">
        <f t="shared" si="57"/>
        <v>3265.1719297465133</v>
      </c>
      <c r="E947" s="128">
        <f t="shared" ca="1" si="58"/>
        <v>-88931.240147518372</v>
      </c>
      <c r="F947" s="128">
        <f t="shared" ca="1" si="59"/>
        <v>98206.965233281677</v>
      </c>
    </row>
    <row r="948" spans="1:6" x14ac:dyDescent="0.3">
      <c r="A948" s="73">
        <v>42471</v>
      </c>
      <c r="B948" s="130">
        <v>2041.98999</v>
      </c>
      <c r="C948" s="125">
        <f t="shared" si="56"/>
        <v>2.4250464550072959E-3</v>
      </c>
      <c r="D948" s="128">
        <f t="shared" si="57"/>
        <v>2425.0464550072957</v>
      </c>
      <c r="E948" s="128">
        <f t="shared" ca="1" si="58"/>
        <v>-88931.240147518372</v>
      </c>
      <c r="F948" s="128">
        <f t="shared" ca="1" si="59"/>
        <v>98206.965233281677</v>
      </c>
    </row>
    <row r="949" spans="1:6" x14ac:dyDescent="0.3">
      <c r="A949" s="73">
        <v>42468</v>
      </c>
      <c r="B949" s="130">
        <v>2047.599976</v>
      </c>
      <c r="C949" s="125">
        <f t="shared" si="56"/>
        <v>5.7271016522584262E-3</v>
      </c>
      <c r="D949" s="128">
        <f t="shared" si="57"/>
        <v>5727.1016522584259</v>
      </c>
      <c r="E949" s="128">
        <f t="shared" ca="1" si="58"/>
        <v>-88931.240147518372</v>
      </c>
      <c r="F949" s="128">
        <f t="shared" ca="1" si="59"/>
        <v>98206.965233281677</v>
      </c>
    </row>
    <row r="950" spans="1:6" x14ac:dyDescent="0.3">
      <c r="A950" s="73">
        <v>42467</v>
      </c>
      <c r="B950" s="130">
        <v>2041.910034</v>
      </c>
      <c r="C950" s="125">
        <f t="shared" si="56"/>
        <v>2.5531730583017165E-3</v>
      </c>
      <c r="D950" s="128">
        <f t="shared" si="57"/>
        <v>2553.1730583017165</v>
      </c>
      <c r="E950" s="128">
        <f t="shared" ca="1" si="58"/>
        <v>-88931.240147518372</v>
      </c>
      <c r="F950" s="128">
        <f t="shared" ca="1" si="59"/>
        <v>98206.965233281677</v>
      </c>
    </row>
    <row r="951" spans="1:6" x14ac:dyDescent="0.3">
      <c r="A951" s="73">
        <v>42466</v>
      </c>
      <c r="B951" s="130">
        <v>2066.6599120000001</v>
      </c>
      <c r="C951" s="125">
        <f t="shared" si="56"/>
        <v>8.2251256693184338E-3</v>
      </c>
      <c r="D951" s="128">
        <f t="shared" si="57"/>
        <v>8225.1256693184332</v>
      </c>
      <c r="E951" s="128">
        <f t="shared" ca="1" si="58"/>
        <v>-88931.240147518372</v>
      </c>
      <c r="F951" s="128">
        <f t="shared" ca="1" si="59"/>
        <v>98206.965233281677</v>
      </c>
    </row>
    <row r="952" spans="1:6" x14ac:dyDescent="0.3">
      <c r="A952" s="73">
        <v>42465</v>
      </c>
      <c r="B952" s="130">
        <v>2045.170044</v>
      </c>
      <c r="C952" s="125">
        <f t="shared" si="56"/>
        <v>-3.134165379631404E-3</v>
      </c>
      <c r="D952" s="128">
        <f t="shared" si="57"/>
        <v>-3134.165379631404</v>
      </c>
      <c r="E952" s="128">
        <f t="shared" ca="1" si="58"/>
        <v>-88931.240147518372</v>
      </c>
      <c r="F952" s="128">
        <f t="shared" ca="1" si="59"/>
        <v>98206.965233281677</v>
      </c>
    </row>
    <row r="953" spans="1:6" x14ac:dyDescent="0.3">
      <c r="A953" s="73">
        <v>42464</v>
      </c>
      <c r="B953" s="130">
        <v>2066.1298830000001</v>
      </c>
      <c r="C953" s="125">
        <f t="shared" si="56"/>
        <v>8.0747296373750999E-3</v>
      </c>
      <c r="D953" s="128">
        <f t="shared" si="57"/>
        <v>8074.7296373750996</v>
      </c>
      <c r="E953" s="128">
        <f t="shared" ca="1" si="58"/>
        <v>-88931.240147518372</v>
      </c>
      <c r="F953" s="128">
        <f t="shared" ca="1" si="59"/>
        <v>98206.965233281677</v>
      </c>
    </row>
    <row r="954" spans="1:6" x14ac:dyDescent="0.3">
      <c r="A954" s="73">
        <v>42461</v>
      </c>
      <c r="B954" s="130">
        <v>2072.780029</v>
      </c>
      <c r="C954" s="125">
        <f t="shared" si="56"/>
        <v>1.5774880567064331E-2</v>
      </c>
      <c r="D954" s="128">
        <f t="shared" si="57"/>
        <v>15774.880567064331</v>
      </c>
      <c r="E954" s="128">
        <f t="shared" ca="1" si="58"/>
        <v>-88931.240147518372</v>
      </c>
      <c r="F954" s="128">
        <f t="shared" ca="1" si="59"/>
        <v>98206.965233281677</v>
      </c>
    </row>
    <row r="955" spans="1:6" x14ac:dyDescent="0.3">
      <c r="A955" s="73">
        <v>42460</v>
      </c>
      <c r="B955" s="130">
        <v>2059.73999</v>
      </c>
      <c r="C955" s="125">
        <f t="shared" si="56"/>
        <v>1.6041682434668525E-2</v>
      </c>
      <c r="D955" s="128">
        <f t="shared" si="57"/>
        <v>16041.682434668524</v>
      </c>
      <c r="E955" s="128">
        <f t="shared" ca="1" si="58"/>
        <v>-88931.240147518372</v>
      </c>
      <c r="F955" s="128">
        <f t="shared" ca="1" si="59"/>
        <v>98206.965233281677</v>
      </c>
    </row>
    <row r="956" spans="1:6" x14ac:dyDescent="0.3">
      <c r="A956" s="73">
        <v>42459</v>
      </c>
      <c r="B956" s="130">
        <v>2063.9499510000001</v>
      </c>
      <c r="C956" s="125">
        <f t="shared" si="56"/>
        <v>2.3820219806098608E-2</v>
      </c>
      <c r="D956" s="128">
        <f t="shared" si="57"/>
        <v>23820.219806098608</v>
      </c>
      <c r="E956" s="128">
        <f t="shared" ca="1" si="58"/>
        <v>-88931.240147518372</v>
      </c>
      <c r="F956" s="128">
        <f t="shared" ca="1" si="59"/>
        <v>98206.965233281677</v>
      </c>
    </row>
    <row r="957" spans="1:6" x14ac:dyDescent="0.3">
      <c r="A957" s="73">
        <v>42458</v>
      </c>
      <c r="B957" s="130">
        <v>2055.01001</v>
      </c>
      <c r="C957" s="125">
        <f t="shared" si="56"/>
        <v>1.7513019516995465E-2</v>
      </c>
      <c r="D957" s="128">
        <f t="shared" si="57"/>
        <v>17513.019516995464</v>
      </c>
      <c r="E957" s="128">
        <f t="shared" ca="1" si="58"/>
        <v>-88931.240147518372</v>
      </c>
      <c r="F957" s="128">
        <f t="shared" ca="1" si="59"/>
        <v>98206.965233281677</v>
      </c>
    </row>
    <row r="958" spans="1:6" x14ac:dyDescent="0.3">
      <c r="A958" s="73">
        <v>42457</v>
      </c>
      <c r="B958" s="130">
        <v>2037.0500489999999</v>
      </c>
      <c r="C958" s="125">
        <f t="shared" si="56"/>
        <v>7.3485223611839956E-3</v>
      </c>
      <c r="D958" s="128">
        <f t="shared" si="57"/>
        <v>7348.5223611839956</v>
      </c>
      <c r="E958" s="128">
        <f t="shared" ca="1" si="58"/>
        <v>-88931.240147518372</v>
      </c>
      <c r="F958" s="128">
        <f t="shared" ca="1" si="59"/>
        <v>98206.965233281677</v>
      </c>
    </row>
    <row r="959" spans="1:6" x14ac:dyDescent="0.3">
      <c r="A959" s="73">
        <v>42453</v>
      </c>
      <c r="B959" s="130">
        <v>2035.9399410000001</v>
      </c>
      <c r="C959" s="125">
        <f t="shared" si="56"/>
        <v>2.3306541744473996E-2</v>
      </c>
      <c r="D959" s="128">
        <f t="shared" si="57"/>
        <v>23306.541744473998</v>
      </c>
      <c r="E959" s="128">
        <f t="shared" ca="1" si="58"/>
        <v>-88931.240147518372</v>
      </c>
      <c r="F959" s="128">
        <f t="shared" ca="1" si="59"/>
        <v>98206.965233281677</v>
      </c>
    </row>
    <row r="960" spans="1:6" x14ac:dyDescent="0.3">
      <c r="A960" s="73">
        <v>42452</v>
      </c>
      <c r="B960" s="130">
        <v>2036.709961</v>
      </c>
      <c r="C960" s="125">
        <f t="shared" si="56"/>
        <v>2.3853066347018226E-2</v>
      </c>
      <c r="D960" s="128">
        <f t="shared" si="57"/>
        <v>23853.066347018226</v>
      </c>
      <c r="E960" s="128">
        <f t="shared" ca="1" si="58"/>
        <v>-88931.240147518372</v>
      </c>
      <c r="F960" s="128">
        <f t="shared" ca="1" si="59"/>
        <v>98206.965233281677</v>
      </c>
    </row>
    <row r="961" spans="1:6" x14ac:dyDescent="0.3">
      <c r="A961" s="73">
        <v>42451</v>
      </c>
      <c r="B961" s="130">
        <v>2049.8000489999999</v>
      </c>
      <c r="C961" s="125">
        <f t="shared" si="56"/>
        <v>3.5639601994484682E-2</v>
      </c>
      <c r="D961" s="128">
        <f t="shared" si="57"/>
        <v>35639.601994484685</v>
      </c>
      <c r="E961" s="128">
        <f t="shared" ca="1" si="58"/>
        <v>-88931.240147518372</v>
      </c>
      <c r="F961" s="128">
        <f t="shared" ca="1" si="59"/>
        <v>98206.965233281677</v>
      </c>
    </row>
    <row r="962" spans="1:6" x14ac:dyDescent="0.3">
      <c r="A962" s="73">
        <v>42450</v>
      </c>
      <c r="B962" s="130">
        <v>2051.6000979999999</v>
      </c>
      <c r="C962" s="125">
        <f t="shared" si="56"/>
        <v>2.4898133518013399E-2</v>
      </c>
      <c r="D962" s="128">
        <f t="shared" si="57"/>
        <v>24898.133518013397</v>
      </c>
      <c r="E962" s="128">
        <f t="shared" ca="1" si="58"/>
        <v>-88931.240147518372</v>
      </c>
      <c r="F962" s="128">
        <f t="shared" ca="1" si="59"/>
        <v>98206.965233281677</v>
      </c>
    </row>
    <row r="963" spans="1:6" x14ac:dyDescent="0.3">
      <c r="A963" s="73">
        <v>42447</v>
      </c>
      <c r="B963" s="130">
        <v>2049.580078</v>
      </c>
      <c r="C963" s="125">
        <f t="shared" si="56"/>
        <v>2.4795168099816411E-2</v>
      </c>
      <c r="D963" s="128">
        <f t="shared" si="57"/>
        <v>24795.168099816412</v>
      </c>
      <c r="E963" s="128">
        <f t="shared" ca="1" si="58"/>
        <v>-88931.240147518372</v>
      </c>
      <c r="F963" s="128">
        <f t="shared" ca="1" si="59"/>
        <v>98206.965233281677</v>
      </c>
    </row>
    <row r="964" spans="1:6" x14ac:dyDescent="0.3">
      <c r="A964" s="73">
        <v>42446</v>
      </c>
      <c r="B964" s="130">
        <v>2040.589966</v>
      </c>
      <c r="C964" s="125">
        <f t="shared" si="56"/>
        <v>2.3673091919256484E-2</v>
      </c>
      <c r="D964" s="128">
        <f t="shared" si="57"/>
        <v>23673.091919256483</v>
      </c>
      <c r="E964" s="128">
        <f t="shared" ca="1" si="58"/>
        <v>-88931.240147518372</v>
      </c>
      <c r="F964" s="128">
        <f t="shared" ca="1" si="59"/>
        <v>98206.965233281677</v>
      </c>
    </row>
    <row r="965" spans="1:6" x14ac:dyDescent="0.3">
      <c r="A965" s="73">
        <v>42445</v>
      </c>
      <c r="B965" s="130">
        <v>2027.219971</v>
      </c>
      <c r="C965" s="125">
        <f t="shared" si="56"/>
        <v>2.0524061016224282E-2</v>
      </c>
      <c r="D965" s="128">
        <f t="shared" si="57"/>
        <v>20524.061016224281</v>
      </c>
      <c r="E965" s="128">
        <f t="shared" ca="1" si="58"/>
        <v>-88931.240147518372</v>
      </c>
      <c r="F965" s="128">
        <f t="shared" ca="1" si="59"/>
        <v>98206.965233281677</v>
      </c>
    </row>
    <row r="966" spans="1:6" x14ac:dyDescent="0.3">
      <c r="A966" s="73">
        <v>42444</v>
      </c>
      <c r="B966" s="130">
        <v>2015.9300539999999</v>
      </c>
      <c r="C966" s="125">
        <f t="shared" si="56"/>
        <v>1.8995667326760168E-2</v>
      </c>
      <c r="D966" s="128">
        <f t="shared" si="57"/>
        <v>18995.667326760169</v>
      </c>
      <c r="E966" s="128">
        <f t="shared" ca="1" si="58"/>
        <v>-88931.240147518372</v>
      </c>
      <c r="F966" s="128">
        <f t="shared" ca="1" si="59"/>
        <v>98206.965233281677</v>
      </c>
    </row>
    <row r="967" spans="1:6" x14ac:dyDescent="0.3">
      <c r="A967" s="73">
        <v>42443</v>
      </c>
      <c r="B967" s="130">
        <v>2019.6400149999999</v>
      </c>
      <c r="C967" s="125">
        <f t="shared" si="56"/>
        <v>4.5237904340972745E-2</v>
      </c>
      <c r="D967" s="128">
        <f t="shared" si="57"/>
        <v>45237.904340972746</v>
      </c>
      <c r="E967" s="128">
        <f t="shared" ca="1" si="58"/>
        <v>-88931.240147518372</v>
      </c>
      <c r="F967" s="128">
        <f t="shared" ca="1" si="59"/>
        <v>98206.965233281677</v>
      </c>
    </row>
    <row r="968" spans="1:6" x14ac:dyDescent="0.3">
      <c r="A968" s="73">
        <v>42440</v>
      </c>
      <c r="B968" s="130">
        <v>2022.1899410000001</v>
      </c>
      <c r="C968" s="125">
        <f t="shared" ref="C968:C1031" si="60">B968/B978-1</f>
        <v>3.8058514994549819E-2</v>
      </c>
      <c r="D968" s="128">
        <f t="shared" ref="D968:D1031" si="61">C968*$B$5</f>
        <v>38058.51499454982</v>
      </c>
      <c r="E968" s="128">
        <f t="shared" ref="E968:E1031" ca="1" si="62">_xlfn.PERCENTILE.INC(OFFSET(D968,0,0,Window),1-VaRLevel)</f>
        <v>-88931.240147518372</v>
      </c>
      <c r="F968" s="128">
        <f t="shared" ref="F968:F1031" ca="1" si="63">ABS(AVERAGEIF(OFFSET(D968,0,0,Window),"&lt;=" &amp;E968))</f>
        <v>98206.965233281677</v>
      </c>
    </row>
    <row r="969" spans="1:6" x14ac:dyDescent="0.3">
      <c r="A969" s="73">
        <v>42439</v>
      </c>
      <c r="B969" s="130">
        <v>1989.5699460000001</v>
      </c>
      <c r="C969" s="125">
        <f t="shared" si="60"/>
        <v>1.9403594789555889E-2</v>
      </c>
      <c r="D969" s="128">
        <f t="shared" si="61"/>
        <v>19403.594789555889</v>
      </c>
      <c r="E969" s="128">
        <f t="shared" ca="1" si="62"/>
        <v>-88931.240147518372</v>
      </c>
      <c r="F969" s="128">
        <f t="shared" ca="1" si="63"/>
        <v>98206.965233281677</v>
      </c>
    </row>
    <row r="970" spans="1:6" x14ac:dyDescent="0.3">
      <c r="A970" s="73">
        <v>42438</v>
      </c>
      <c r="B970" s="130">
        <v>1989.26001</v>
      </c>
      <c r="C970" s="125">
        <f t="shared" si="60"/>
        <v>3.0811462063549788E-2</v>
      </c>
      <c r="D970" s="128">
        <f t="shared" si="61"/>
        <v>30811.462063549789</v>
      </c>
      <c r="E970" s="128">
        <f t="shared" ca="1" si="62"/>
        <v>-88931.240147518372</v>
      </c>
      <c r="F970" s="128">
        <f t="shared" ca="1" si="63"/>
        <v>98206.965233281677</v>
      </c>
    </row>
    <row r="971" spans="1:6" x14ac:dyDescent="0.3">
      <c r="A971" s="73">
        <v>42437</v>
      </c>
      <c r="B971" s="130">
        <v>1979.26001</v>
      </c>
      <c r="C971" s="125">
        <f t="shared" si="60"/>
        <v>3.0183154578136806E-2</v>
      </c>
      <c r="D971" s="128">
        <f t="shared" si="61"/>
        <v>30183.154578136808</v>
      </c>
      <c r="E971" s="128">
        <f t="shared" ca="1" si="62"/>
        <v>-88931.240147518372</v>
      </c>
      <c r="F971" s="128">
        <f t="shared" ca="1" si="63"/>
        <v>98206.965233281677</v>
      </c>
    </row>
    <row r="972" spans="1:6" x14ac:dyDescent="0.3">
      <c r="A972" s="73">
        <v>42436</v>
      </c>
      <c r="B972" s="130">
        <v>2001.76001</v>
      </c>
      <c r="C972" s="125">
        <f t="shared" si="60"/>
        <v>2.8918021074273881E-2</v>
      </c>
      <c r="D972" s="128">
        <f t="shared" si="61"/>
        <v>28918.021074273882</v>
      </c>
      <c r="E972" s="128">
        <f t="shared" ca="1" si="62"/>
        <v>-88931.240147518372</v>
      </c>
      <c r="F972" s="128">
        <f t="shared" ca="1" si="63"/>
        <v>98206.965233281677</v>
      </c>
    </row>
    <row r="973" spans="1:6" x14ac:dyDescent="0.3">
      <c r="A973" s="73">
        <v>42433</v>
      </c>
      <c r="B973" s="130">
        <v>1999.98999</v>
      </c>
      <c r="C973" s="125">
        <f t="shared" si="60"/>
        <v>4.2867252634217534E-2</v>
      </c>
      <c r="D973" s="128">
        <f t="shared" si="61"/>
        <v>42867.252634217533</v>
      </c>
      <c r="E973" s="128">
        <f t="shared" ca="1" si="62"/>
        <v>-88931.240147518372</v>
      </c>
      <c r="F973" s="128">
        <f t="shared" ca="1" si="63"/>
        <v>98206.965233281677</v>
      </c>
    </row>
    <row r="974" spans="1:6" x14ac:dyDescent="0.3">
      <c r="A974" s="73">
        <v>42432</v>
      </c>
      <c r="B974" s="130">
        <v>1993.400024</v>
      </c>
      <c r="C974" s="125">
        <f t="shared" si="60"/>
        <v>3.9403945987795286E-2</v>
      </c>
      <c r="D974" s="128">
        <f t="shared" si="61"/>
        <v>39403.945987795283</v>
      </c>
      <c r="E974" s="128">
        <f t="shared" ca="1" si="62"/>
        <v>-88931.240147518372</v>
      </c>
      <c r="F974" s="128">
        <f t="shared" ca="1" si="63"/>
        <v>98206.965233281677</v>
      </c>
    </row>
    <row r="975" spans="1:6" x14ac:dyDescent="0.3">
      <c r="A975" s="73">
        <v>42431</v>
      </c>
      <c r="B975" s="130">
        <v>1986.4499510000001</v>
      </c>
      <c r="C975" s="125">
        <f t="shared" si="60"/>
        <v>3.0947367512875079E-2</v>
      </c>
      <c r="D975" s="128">
        <f t="shared" si="61"/>
        <v>30947.36751287508</v>
      </c>
      <c r="E975" s="128">
        <f t="shared" ca="1" si="62"/>
        <v>-88931.240147518372</v>
      </c>
      <c r="F975" s="128">
        <f t="shared" ca="1" si="63"/>
        <v>98206.965233281677</v>
      </c>
    </row>
    <row r="976" spans="1:6" x14ac:dyDescent="0.3">
      <c r="A976" s="73">
        <v>42430</v>
      </c>
      <c r="B976" s="130">
        <v>1978.349976</v>
      </c>
      <c r="C976" s="125">
        <f t="shared" si="60"/>
        <v>4.366474742361115E-2</v>
      </c>
      <c r="D976" s="128">
        <f t="shared" si="61"/>
        <v>43664.747423611152</v>
      </c>
      <c r="E976" s="128">
        <f t="shared" ca="1" si="62"/>
        <v>-88931.240147518372</v>
      </c>
      <c r="F976" s="128">
        <f t="shared" ca="1" si="63"/>
        <v>98206.965233281677</v>
      </c>
    </row>
    <row r="977" spans="1:6" x14ac:dyDescent="0.3">
      <c r="A977" s="73">
        <v>42429</v>
      </c>
      <c r="B977" s="130">
        <v>1932.2299800000001</v>
      </c>
      <c r="C977" s="125">
        <f t="shared" si="60"/>
        <v>3.6170459759894857E-2</v>
      </c>
      <c r="D977" s="128">
        <f t="shared" si="61"/>
        <v>36170.45975989486</v>
      </c>
      <c r="E977" s="128">
        <f t="shared" ca="1" si="62"/>
        <v>-88931.240147518372</v>
      </c>
      <c r="F977" s="128">
        <f t="shared" ca="1" si="63"/>
        <v>98206.965233281677</v>
      </c>
    </row>
    <row r="978" spans="1:6" x14ac:dyDescent="0.3">
      <c r="A978" s="73">
        <v>42426</v>
      </c>
      <c r="B978" s="130">
        <v>1948.0500489999999</v>
      </c>
      <c r="C978" s="125">
        <f t="shared" si="60"/>
        <v>6.5043680900737977E-2</v>
      </c>
      <c r="D978" s="128">
        <f t="shared" si="61"/>
        <v>65043.680900737978</v>
      </c>
      <c r="E978" s="128">
        <f t="shared" ca="1" si="62"/>
        <v>-88931.240147518372</v>
      </c>
      <c r="F978" s="128">
        <f t="shared" ca="1" si="63"/>
        <v>98206.965233281677</v>
      </c>
    </row>
    <row r="979" spans="1:6" x14ac:dyDescent="0.3">
      <c r="A979" s="73">
        <v>42425</v>
      </c>
      <c r="B979" s="130">
        <v>1951.6999510000001</v>
      </c>
      <c r="C979" s="125">
        <f t="shared" si="60"/>
        <v>5.3913344857980716E-2</v>
      </c>
      <c r="D979" s="128">
        <f t="shared" si="61"/>
        <v>53913.344857980715</v>
      </c>
      <c r="E979" s="128">
        <f t="shared" ca="1" si="62"/>
        <v>-88931.240147518372</v>
      </c>
      <c r="F979" s="128">
        <f t="shared" ca="1" si="63"/>
        <v>98206.965233281677</v>
      </c>
    </row>
    <row r="980" spans="1:6" x14ac:dyDescent="0.3">
      <c r="A980" s="73">
        <v>42424</v>
      </c>
      <c r="B980" s="130">
        <v>1929.8000489999999</v>
      </c>
      <c r="C980" s="125">
        <f t="shared" si="60"/>
        <v>4.189054677046955E-2</v>
      </c>
      <c r="D980" s="128">
        <f t="shared" si="61"/>
        <v>41890.546770469547</v>
      </c>
      <c r="E980" s="128">
        <f t="shared" ca="1" si="62"/>
        <v>-88931.240147518372</v>
      </c>
      <c r="F980" s="128">
        <f t="shared" ca="1" si="63"/>
        <v>98206.965233281677</v>
      </c>
    </row>
    <row r="981" spans="1:6" x14ac:dyDescent="0.3">
      <c r="A981" s="73">
        <v>42423</v>
      </c>
      <c r="B981" s="130">
        <v>1921.2700199999999</v>
      </c>
      <c r="C981" s="125">
        <f t="shared" si="60"/>
        <v>3.6596858360246065E-2</v>
      </c>
      <c r="D981" s="128">
        <f t="shared" si="61"/>
        <v>36596.858360246064</v>
      </c>
      <c r="E981" s="128">
        <f t="shared" ca="1" si="62"/>
        <v>-88931.240147518372</v>
      </c>
      <c r="F981" s="128">
        <f t="shared" ca="1" si="63"/>
        <v>98206.965233281677</v>
      </c>
    </row>
    <row r="982" spans="1:6" x14ac:dyDescent="0.3">
      <c r="A982" s="73">
        <v>42422</v>
      </c>
      <c r="B982" s="130">
        <v>1945.5</v>
      </c>
      <c r="C982" s="125">
        <f t="shared" si="60"/>
        <v>3.4812876941660686E-2</v>
      </c>
      <c r="D982" s="128">
        <f t="shared" si="61"/>
        <v>34812.876941660688</v>
      </c>
      <c r="E982" s="128">
        <f t="shared" ca="1" si="62"/>
        <v>-88931.240147518372</v>
      </c>
      <c r="F982" s="128">
        <f t="shared" ca="1" si="63"/>
        <v>98206.965233281677</v>
      </c>
    </row>
    <row r="983" spans="1:6" x14ac:dyDescent="0.3">
      <c r="A983" s="73">
        <v>42419</v>
      </c>
      <c r="B983" s="130">
        <v>1917.780029</v>
      </c>
      <c r="C983" s="125">
        <f t="shared" si="60"/>
        <v>1.2164650915484909E-3</v>
      </c>
      <c r="D983" s="128">
        <f t="shared" si="61"/>
        <v>1216.4650915484908</v>
      </c>
      <c r="E983" s="128">
        <f t="shared" ca="1" si="62"/>
        <v>-88931.240147518372</v>
      </c>
      <c r="F983" s="128">
        <f t="shared" ca="1" si="63"/>
        <v>98206.965233281677</v>
      </c>
    </row>
    <row r="984" spans="1:6" x14ac:dyDescent="0.3">
      <c r="A984" s="73">
        <v>42418</v>
      </c>
      <c r="B984" s="130">
        <v>1917.829956</v>
      </c>
      <c r="C984" s="125">
        <f t="shared" si="60"/>
        <v>2.7711601489317506E-3</v>
      </c>
      <c r="D984" s="128">
        <f t="shared" si="61"/>
        <v>2771.1601489317504</v>
      </c>
      <c r="E984" s="128">
        <f t="shared" ca="1" si="62"/>
        <v>-88931.240147518372</v>
      </c>
      <c r="F984" s="128">
        <f t="shared" ca="1" si="63"/>
        <v>98206.965233281677</v>
      </c>
    </row>
    <row r="985" spans="1:6" x14ac:dyDescent="0.3">
      <c r="A985" s="73">
        <v>42417</v>
      </c>
      <c r="B985" s="130">
        <v>1926.8199460000001</v>
      </c>
      <c r="C985" s="125">
        <f t="shared" si="60"/>
        <v>1.2501072835146454E-2</v>
      </c>
      <c r="D985" s="128">
        <f t="shared" si="61"/>
        <v>12501.072835146453</v>
      </c>
      <c r="E985" s="128">
        <f t="shared" ca="1" si="62"/>
        <v>-88931.240147518372</v>
      </c>
      <c r="F985" s="128">
        <f t="shared" ca="1" si="63"/>
        <v>98206.965233281677</v>
      </c>
    </row>
    <row r="986" spans="1:6" x14ac:dyDescent="0.3">
      <c r="A986" s="73">
        <v>42416</v>
      </c>
      <c r="B986" s="130">
        <v>1895.579956</v>
      </c>
      <c r="C986" s="125">
        <f t="shared" si="60"/>
        <v>-2.2584562533942365E-2</v>
      </c>
      <c r="D986" s="128">
        <f t="shared" si="61"/>
        <v>-22584.562533942364</v>
      </c>
      <c r="E986" s="128">
        <f t="shared" ca="1" si="62"/>
        <v>-88931.240147518372</v>
      </c>
      <c r="F986" s="128">
        <f t="shared" ca="1" si="63"/>
        <v>98206.965233281677</v>
      </c>
    </row>
    <row r="987" spans="1:6" x14ac:dyDescent="0.3">
      <c r="A987" s="73">
        <v>42412</v>
      </c>
      <c r="B987" s="130">
        <v>1864.780029</v>
      </c>
      <c r="C987" s="125">
        <f t="shared" si="60"/>
        <v>-3.8892075923040892E-2</v>
      </c>
      <c r="D987" s="128">
        <f t="shared" si="61"/>
        <v>-38892.075923040895</v>
      </c>
      <c r="E987" s="128">
        <f t="shared" ca="1" si="62"/>
        <v>-88931.240147518372</v>
      </c>
      <c r="F987" s="128">
        <f t="shared" ca="1" si="63"/>
        <v>98206.965233281677</v>
      </c>
    </row>
    <row r="988" spans="1:6" x14ac:dyDescent="0.3">
      <c r="A988" s="73">
        <v>42411</v>
      </c>
      <c r="B988" s="130">
        <v>1829.079956</v>
      </c>
      <c r="C988" s="125">
        <f t="shared" si="60"/>
        <v>-3.395024163880811E-2</v>
      </c>
      <c r="D988" s="128">
        <f t="shared" si="61"/>
        <v>-33950.241638808111</v>
      </c>
      <c r="E988" s="128">
        <f t="shared" ca="1" si="62"/>
        <v>-88931.240147518372</v>
      </c>
      <c r="F988" s="128">
        <f t="shared" ca="1" si="63"/>
        <v>98206.965233281677</v>
      </c>
    </row>
    <row r="989" spans="1:6" x14ac:dyDescent="0.3">
      <c r="A989" s="73">
        <v>42410</v>
      </c>
      <c r="B989" s="130">
        <v>1851.8599850000001</v>
      </c>
      <c r="C989" s="125">
        <f t="shared" si="60"/>
        <v>-1.651130768690301E-2</v>
      </c>
      <c r="D989" s="128">
        <f t="shared" si="61"/>
        <v>-16511.307686903008</v>
      </c>
      <c r="E989" s="128">
        <f t="shared" ca="1" si="62"/>
        <v>-88931.240147518372</v>
      </c>
      <c r="F989" s="128">
        <f t="shared" ca="1" si="63"/>
        <v>98206.965233281677</v>
      </c>
    </row>
    <row r="990" spans="1:6" x14ac:dyDescent="0.3">
      <c r="A990" s="73">
        <v>42409</v>
      </c>
      <c r="B990" s="130">
        <v>1852.209961</v>
      </c>
      <c r="C990" s="125">
        <f t="shared" si="60"/>
        <v>-2.7011574657334725E-2</v>
      </c>
      <c r="D990" s="128">
        <f t="shared" si="61"/>
        <v>-27011.574657334724</v>
      </c>
      <c r="E990" s="128">
        <f t="shared" ca="1" si="62"/>
        <v>-88931.240147518372</v>
      </c>
      <c r="F990" s="128">
        <f t="shared" ca="1" si="63"/>
        <v>98206.965233281677</v>
      </c>
    </row>
    <row r="991" spans="1:6" x14ac:dyDescent="0.3">
      <c r="A991" s="73">
        <v>42408</v>
      </c>
      <c r="B991" s="130">
        <v>1853.4399410000001</v>
      </c>
      <c r="C991" s="125">
        <f t="shared" si="60"/>
        <v>-1.259403731015063E-2</v>
      </c>
      <c r="D991" s="128">
        <f t="shared" si="61"/>
        <v>-12594.03731015063</v>
      </c>
      <c r="E991" s="128">
        <f t="shared" ca="1" si="62"/>
        <v>-88931.240147518372</v>
      </c>
      <c r="F991" s="128">
        <f t="shared" ca="1" si="63"/>
        <v>98206.965233281677</v>
      </c>
    </row>
    <row r="992" spans="1:6" x14ac:dyDescent="0.3">
      <c r="A992" s="73">
        <v>42405</v>
      </c>
      <c r="B992" s="130">
        <v>1880.0500489999999</v>
      </c>
      <c r="C992" s="125">
        <f t="shared" si="60"/>
        <v>-1.4080431413325156E-2</v>
      </c>
      <c r="D992" s="128">
        <f t="shared" si="61"/>
        <v>-14080.431413325156</v>
      </c>
      <c r="E992" s="128">
        <f t="shared" ca="1" si="62"/>
        <v>-88931.240147518372</v>
      </c>
      <c r="F992" s="128">
        <f t="shared" ca="1" si="63"/>
        <v>98206.965233281677</v>
      </c>
    </row>
    <row r="993" spans="1:6" x14ac:dyDescent="0.3">
      <c r="A993" s="73">
        <v>42404</v>
      </c>
      <c r="B993" s="130">
        <v>1915.4499510000001</v>
      </c>
      <c r="C993" s="125">
        <f t="shared" si="60"/>
        <v>2.4858325217675503E-2</v>
      </c>
      <c r="D993" s="128">
        <f t="shared" si="61"/>
        <v>24858.325217675505</v>
      </c>
      <c r="E993" s="128">
        <f t="shared" ca="1" si="62"/>
        <v>-88931.240147518372</v>
      </c>
      <c r="F993" s="128">
        <f t="shared" ca="1" si="63"/>
        <v>98206.965233281677</v>
      </c>
    </row>
    <row r="994" spans="1:6" x14ac:dyDescent="0.3">
      <c r="A994" s="73">
        <v>42403</v>
      </c>
      <c r="B994" s="130">
        <v>1912.530029</v>
      </c>
      <c r="C994" s="125">
        <f t="shared" si="60"/>
        <v>2.8612497113987168E-2</v>
      </c>
      <c r="D994" s="128">
        <f t="shared" si="61"/>
        <v>28612.497113987167</v>
      </c>
      <c r="E994" s="128">
        <f t="shared" ca="1" si="62"/>
        <v>-88931.240147518372</v>
      </c>
      <c r="F994" s="128">
        <f t="shared" ca="1" si="63"/>
        <v>98206.965233281677</v>
      </c>
    </row>
    <row r="995" spans="1:6" x14ac:dyDescent="0.3">
      <c r="A995" s="73">
        <v>42402</v>
      </c>
      <c r="B995" s="130">
        <v>1903.030029</v>
      </c>
      <c r="C995" s="125">
        <f t="shared" si="60"/>
        <v>1.1534432293917041E-2</v>
      </c>
      <c r="D995" s="128">
        <f t="shared" si="61"/>
        <v>11534.432293917042</v>
      </c>
      <c r="E995" s="128">
        <f t="shared" ca="1" si="62"/>
        <v>-88931.240147518372</v>
      </c>
      <c r="F995" s="128">
        <f t="shared" ca="1" si="63"/>
        <v>98206.965233281677</v>
      </c>
    </row>
    <row r="996" spans="1:6" x14ac:dyDescent="0.3">
      <c r="A996" s="73">
        <v>42401</v>
      </c>
      <c r="B996" s="130">
        <v>1939.380005</v>
      </c>
      <c r="C996" s="125">
        <f t="shared" si="60"/>
        <v>3.1404088847053258E-2</v>
      </c>
      <c r="D996" s="128">
        <f t="shared" si="61"/>
        <v>31404.088847053259</v>
      </c>
      <c r="E996" s="128">
        <f t="shared" ca="1" si="62"/>
        <v>-88931.240147518372</v>
      </c>
      <c r="F996" s="128">
        <f t="shared" ca="1" si="63"/>
        <v>98206.965233281677</v>
      </c>
    </row>
    <row r="997" spans="1:6" x14ac:dyDescent="0.3">
      <c r="A997" s="73">
        <v>42398</v>
      </c>
      <c r="B997" s="130">
        <v>1940.23999</v>
      </c>
      <c r="C997" s="125">
        <f t="shared" si="60"/>
        <v>9.574170755901612E-3</v>
      </c>
      <c r="D997" s="128">
        <f t="shared" si="61"/>
        <v>9574.1707559016122</v>
      </c>
      <c r="E997" s="128">
        <f t="shared" ca="1" si="62"/>
        <v>-88931.240147518372</v>
      </c>
      <c r="F997" s="128">
        <f t="shared" ca="1" si="63"/>
        <v>98206.965233281677</v>
      </c>
    </row>
    <row r="998" spans="1:6" x14ac:dyDescent="0.3">
      <c r="A998" s="73">
        <v>42397</v>
      </c>
      <c r="B998" s="130">
        <v>1893.3599850000001</v>
      </c>
      <c r="C998" s="125">
        <f t="shared" si="60"/>
        <v>1.6293649368075425E-3</v>
      </c>
      <c r="D998" s="128">
        <f t="shared" si="61"/>
        <v>1629.3649368075426</v>
      </c>
      <c r="E998" s="128">
        <f t="shared" ca="1" si="62"/>
        <v>-88931.240147518372</v>
      </c>
      <c r="F998" s="128">
        <f t="shared" ca="1" si="63"/>
        <v>98206.965233281677</v>
      </c>
    </row>
    <row r="999" spans="1:6" x14ac:dyDescent="0.3">
      <c r="A999" s="73">
        <v>42396</v>
      </c>
      <c r="B999" s="130">
        <v>1882.9499510000001</v>
      </c>
      <c r="C999" s="125">
        <f t="shared" si="60"/>
        <v>-2.8746415833295513E-2</v>
      </c>
      <c r="D999" s="128">
        <f t="shared" si="61"/>
        <v>-28746.415833295512</v>
      </c>
      <c r="E999" s="128">
        <f t="shared" ca="1" si="62"/>
        <v>-88931.240147518372</v>
      </c>
      <c r="F999" s="128">
        <f t="shared" ca="1" si="63"/>
        <v>98206.965233281677</v>
      </c>
    </row>
    <row r="1000" spans="1:6" x14ac:dyDescent="0.3">
      <c r="A1000" s="73">
        <v>42395</v>
      </c>
      <c r="B1000" s="130">
        <v>1903.630005</v>
      </c>
      <c r="C1000" s="125">
        <f t="shared" si="60"/>
        <v>-1.0417607251568706E-2</v>
      </c>
      <c r="D1000" s="128">
        <f t="shared" si="61"/>
        <v>-10417.607251568706</v>
      </c>
      <c r="E1000" s="128">
        <f t="shared" ca="1" si="62"/>
        <v>-88931.240147518372</v>
      </c>
      <c r="F1000" s="128">
        <f t="shared" ca="1" si="63"/>
        <v>98206.965233281677</v>
      </c>
    </row>
    <row r="1001" spans="1:6" x14ac:dyDescent="0.3">
      <c r="A1001" s="73">
        <v>42394</v>
      </c>
      <c r="B1001" s="130">
        <v>1877.079956</v>
      </c>
      <c r="C1001" s="125">
        <f t="shared" si="60"/>
        <v>-2.3386769364569626E-2</v>
      </c>
      <c r="D1001" s="128">
        <f t="shared" si="61"/>
        <v>-23386.769364569627</v>
      </c>
      <c r="E1001" s="128">
        <f t="shared" ca="1" si="62"/>
        <v>-88931.240147518372</v>
      </c>
      <c r="F1001" s="128">
        <f t="shared" ca="1" si="63"/>
        <v>98206.965233281677</v>
      </c>
    </row>
    <row r="1002" spans="1:6" x14ac:dyDescent="0.3">
      <c r="A1002" s="73">
        <v>42391</v>
      </c>
      <c r="B1002" s="130">
        <v>1906.900024</v>
      </c>
      <c r="C1002" s="125">
        <f t="shared" si="60"/>
        <v>-1.8624944101018559E-2</v>
      </c>
      <c r="D1002" s="128">
        <f t="shared" si="61"/>
        <v>-18624.944101018558</v>
      </c>
      <c r="E1002" s="128">
        <f t="shared" ca="1" si="62"/>
        <v>-88931.240147518372</v>
      </c>
      <c r="F1002" s="128">
        <f t="shared" ca="1" si="63"/>
        <v>98206.965233281677</v>
      </c>
    </row>
    <row r="1003" spans="1:6" x14ac:dyDescent="0.3">
      <c r="A1003" s="73">
        <v>42390</v>
      </c>
      <c r="B1003" s="130">
        <v>1868.98999</v>
      </c>
      <c r="C1003" s="125">
        <f t="shared" si="60"/>
        <v>-6.0931747304715178E-2</v>
      </c>
      <c r="D1003" s="128">
        <f t="shared" si="61"/>
        <v>-60931.74730471518</v>
      </c>
      <c r="E1003" s="128">
        <f t="shared" ca="1" si="62"/>
        <v>-88931.240147518372</v>
      </c>
      <c r="F1003" s="128">
        <f t="shared" ca="1" si="63"/>
        <v>98206.965233281677</v>
      </c>
    </row>
    <row r="1004" spans="1:6" x14ac:dyDescent="0.3">
      <c r="A1004" s="73">
        <v>42389</v>
      </c>
      <c r="B1004" s="130">
        <v>1859.329956</v>
      </c>
      <c r="C1004" s="125">
        <f t="shared" si="60"/>
        <v>-7.8037996560478162E-2</v>
      </c>
      <c r="D1004" s="128">
        <f t="shared" si="61"/>
        <v>-78037.996560478161</v>
      </c>
      <c r="E1004" s="128">
        <f t="shared" ca="1" si="62"/>
        <v>-88931.240147518372</v>
      </c>
      <c r="F1004" s="128">
        <f t="shared" ca="1" si="63"/>
        <v>98206.965233281677</v>
      </c>
    </row>
    <row r="1005" spans="1:6" x14ac:dyDescent="0.3">
      <c r="A1005" s="73">
        <v>42388</v>
      </c>
      <c r="B1005" s="130">
        <v>1881.329956</v>
      </c>
      <c r="C1005" s="125">
        <f t="shared" si="60"/>
        <v>-6.5251992776441226E-2</v>
      </c>
      <c r="D1005" s="128">
        <f t="shared" si="61"/>
        <v>-65251.992776441228</v>
      </c>
      <c r="E1005" s="128">
        <f t="shared" ca="1" si="62"/>
        <v>-88931.240147518372</v>
      </c>
      <c r="F1005" s="128">
        <f t="shared" ca="1" si="63"/>
        <v>98206.965233281677</v>
      </c>
    </row>
    <row r="1006" spans="1:6" x14ac:dyDescent="0.3">
      <c r="A1006" s="73">
        <v>42384</v>
      </c>
      <c r="B1006" s="130">
        <v>1880.329956</v>
      </c>
      <c r="C1006" s="125">
        <f t="shared" si="60"/>
        <v>-8.0046375981064122E-2</v>
      </c>
      <c r="D1006" s="128">
        <f t="shared" si="61"/>
        <v>-80046.37598106412</v>
      </c>
      <c r="E1006" s="128">
        <f t="shared" ca="1" si="62"/>
        <v>-88931.240147518372</v>
      </c>
      <c r="F1006" s="128">
        <f t="shared" ca="1" si="63"/>
        <v>98206.965233281677</v>
      </c>
    </row>
    <row r="1007" spans="1:6" x14ac:dyDescent="0.3">
      <c r="A1007" s="73">
        <v>42383</v>
      </c>
      <c r="B1007" s="130">
        <v>1921.839966</v>
      </c>
      <c r="C1007" s="125">
        <f t="shared" si="60"/>
        <v>-6.858722358733671E-2</v>
      </c>
      <c r="D1007" s="128">
        <f t="shared" si="61"/>
        <v>-68587.223587336703</v>
      </c>
      <c r="E1007" s="128">
        <f t="shared" ca="1" si="62"/>
        <v>-88931.240147518372</v>
      </c>
      <c r="F1007" s="128">
        <f t="shared" ca="1" si="63"/>
        <v>98206.965233281677</v>
      </c>
    </row>
    <row r="1008" spans="1:6" x14ac:dyDescent="0.3">
      <c r="A1008" s="73">
        <v>42382</v>
      </c>
      <c r="B1008" s="130">
        <v>1890.280029</v>
      </c>
      <c r="C1008" s="125">
        <f t="shared" si="60"/>
        <v>-9.0494461169909224E-2</v>
      </c>
      <c r="D1008" s="128">
        <f t="shared" si="61"/>
        <v>-90494.46116990922</v>
      </c>
      <c r="E1008" s="128">
        <f t="shared" ca="1" si="62"/>
        <v>-88931.240147518372</v>
      </c>
      <c r="F1008" s="128">
        <f t="shared" ca="1" si="63"/>
        <v>98206.965233281677</v>
      </c>
    </row>
    <row r="1009" spans="1:6" x14ac:dyDescent="0.3">
      <c r="A1009" s="73">
        <v>42381</v>
      </c>
      <c r="B1009" s="130">
        <v>1938.6800539999999</v>
      </c>
      <c r="C1009" s="125">
        <f t="shared" si="60"/>
        <v>-5.7291488451252204E-2</v>
      </c>
      <c r="D1009" s="128">
        <f t="shared" si="61"/>
        <v>-57291.488451252204</v>
      </c>
      <c r="E1009" s="128">
        <f t="shared" ca="1" si="62"/>
        <v>-78711.586489128444</v>
      </c>
      <c r="F1009" s="128">
        <f t="shared" ca="1" si="63"/>
        <v>97143.549571791315</v>
      </c>
    </row>
    <row r="1010" spans="1:6" x14ac:dyDescent="0.3">
      <c r="A1010" s="73">
        <v>42380</v>
      </c>
      <c r="B1010" s="130">
        <v>1923.670044</v>
      </c>
      <c r="C1010" s="125">
        <f t="shared" si="60"/>
        <v>-6.6628147961067974E-2</v>
      </c>
      <c r="D1010" s="128">
        <f t="shared" si="61"/>
        <v>-66628.147961067967</v>
      </c>
      <c r="E1010" s="128">
        <f t="shared" ca="1" si="62"/>
        <v>-78711.586489128444</v>
      </c>
      <c r="F1010" s="128">
        <f t="shared" ca="1" si="63"/>
        <v>97143.549571791315</v>
      </c>
    </row>
    <row r="1011" spans="1:6" x14ac:dyDescent="0.3">
      <c r="A1011" s="73">
        <v>42377</v>
      </c>
      <c r="B1011" s="130">
        <v>1922.030029</v>
      </c>
      <c r="C1011" s="125">
        <f t="shared" si="60"/>
        <v>-6.8914739359452915E-2</v>
      </c>
      <c r="D1011" s="128">
        <f t="shared" si="61"/>
        <v>-68914.739359452913</v>
      </c>
      <c r="E1011" s="128">
        <f t="shared" ca="1" si="62"/>
        <v>-78711.586489128444</v>
      </c>
      <c r="F1011" s="128">
        <f t="shared" ca="1" si="63"/>
        <v>97143.549571791315</v>
      </c>
    </row>
    <row r="1012" spans="1:6" x14ac:dyDescent="0.3">
      <c r="A1012" s="73">
        <v>42376</v>
      </c>
      <c r="B1012" s="130">
        <v>1943.089966</v>
      </c>
      <c r="C1012" s="125">
        <f t="shared" si="60"/>
        <v>-4.7023745500761938E-2</v>
      </c>
      <c r="D1012" s="128">
        <f t="shared" si="61"/>
        <v>-47023.745500761936</v>
      </c>
      <c r="E1012" s="128">
        <f t="shared" ca="1" si="62"/>
        <v>-78711.586489128444</v>
      </c>
      <c r="F1012" s="128">
        <f t="shared" ca="1" si="63"/>
        <v>97143.549571791315</v>
      </c>
    </row>
    <row r="1013" spans="1:6" x14ac:dyDescent="0.3">
      <c r="A1013" s="73">
        <v>42375</v>
      </c>
      <c r="B1013" s="130">
        <v>1990.26001</v>
      </c>
      <c r="C1013" s="125">
        <f t="shared" si="60"/>
        <v>-1.5283385020012807E-2</v>
      </c>
      <c r="D1013" s="128">
        <f t="shared" si="61"/>
        <v>-15283.385020012807</v>
      </c>
      <c r="E1013" s="128">
        <f t="shared" ca="1" si="62"/>
        <v>-78711.586489128444</v>
      </c>
      <c r="F1013" s="128">
        <f t="shared" ca="1" si="63"/>
        <v>97143.549571791315</v>
      </c>
    </row>
    <row r="1014" spans="1:6" x14ac:dyDescent="0.3">
      <c r="A1014" s="73">
        <v>42374</v>
      </c>
      <c r="B1014" s="130">
        <v>2016.709961</v>
      </c>
      <c r="C1014" s="125">
        <f t="shared" si="60"/>
        <v>5.5645143363860505E-3</v>
      </c>
      <c r="D1014" s="128">
        <f t="shared" si="61"/>
        <v>5564.5143363860507</v>
      </c>
      <c r="E1014" s="128">
        <f t="shared" ca="1" si="62"/>
        <v>-78711.586489128444</v>
      </c>
      <c r="F1014" s="128">
        <f t="shared" ca="1" si="63"/>
        <v>97143.549571791315</v>
      </c>
    </row>
    <row r="1015" spans="1:6" x14ac:dyDescent="0.3">
      <c r="A1015" s="73">
        <v>42373</v>
      </c>
      <c r="B1015" s="130">
        <v>2012.660034</v>
      </c>
      <c r="C1015" s="125">
        <f t="shared" si="60"/>
        <v>-1.4315159379434061E-2</v>
      </c>
      <c r="D1015" s="128">
        <f t="shared" si="61"/>
        <v>-14315.159379434061</v>
      </c>
      <c r="E1015" s="128">
        <f t="shared" ca="1" si="62"/>
        <v>-78711.586489128444</v>
      </c>
      <c r="F1015" s="128">
        <f t="shared" ca="1" si="63"/>
        <v>97143.549571791315</v>
      </c>
    </row>
    <row r="1016" spans="1:6" x14ac:dyDescent="0.3">
      <c r="A1016" s="73">
        <v>42369</v>
      </c>
      <c r="B1016" s="130">
        <v>2043.9399410000001</v>
      </c>
      <c r="C1016" s="125">
        <f t="shared" si="60"/>
        <v>-1.4051684720962299E-2</v>
      </c>
      <c r="D1016" s="128">
        <f t="shared" si="61"/>
        <v>-14051.684720962299</v>
      </c>
      <c r="E1016" s="128">
        <f t="shared" ca="1" si="62"/>
        <v>-78711.586489128444</v>
      </c>
      <c r="F1016" s="128">
        <f t="shared" ca="1" si="63"/>
        <v>97143.549571791315</v>
      </c>
    </row>
    <row r="1017" spans="1:6" x14ac:dyDescent="0.3">
      <c r="A1017" s="73">
        <v>42368</v>
      </c>
      <c r="B1017" s="130">
        <v>2063.360107</v>
      </c>
      <c r="C1017" s="125">
        <f t="shared" si="60"/>
        <v>9.763127648417802E-3</v>
      </c>
      <c r="D1017" s="128">
        <f t="shared" si="61"/>
        <v>9763.1276484178015</v>
      </c>
      <c r="E1017" s="128">
        <f t="shared" ca="1" si="62"/>
        <v>-78711.586489128444</v>
      </c>
      <c r="F1017" s="128">
        <f t="shared" ca="1" si="63"/>
        <v>97143.549571791315</v>
      </c>
    </row>
    <row r="1018" spans="1:6" x14ac:dyDescent="0.3">
      <c r="A1018" s="73">
        <v>42367</v>
      </c>
      <c r="B1018" s="130">
        <v>2078.360107</v>
      </c>
      <c r="C1018" s="125">
        <f t="shared" si="60"/>
        <v>2.7903977193356244E-2</v>
      </c>
      <c r="D1018" s="128">
        <f t="shared" si="61"/>
        <v>27903.977193356244</v>
      </c>
      <c r="E1018" s="128">
        <f t="shared" ca="1" si="62"/>
        <v>-78711.586489128444</v>
      </c>
      <c r="F1018" s="128">
        <f t="shared" ca="1" si="63"/>
        <v>97143.549571791315</v>
      </c>
    </row>
    <row r="1019" spans="1:6" x14ac:dyDescent="0.3">
      <c r="A1019" s="73">
        <v>42366</v>
      </c>
      <c r="B1019" s="130">
        <v>2056.5</v>
      </c>
      <c r="C1019" s="125">
        <f t="shared" si="60"/>
        <v>2.1929369405053079E-2</v>
      </c>
      <c r="D1019" s="128">
        <f t="shared" si="61"/>
        <v>21929.369405053079</v>
      </c>
      <c r="E1019" s="128">
        <f t="shared" ca="1" si="62"/>
        <v>-78711.586489128444</v>
      </c>
      <c r="F1019" s="128">
        <f t="shared" ca="1" si="63"/>
        <v>97143.549571791315</v>
      </c>
    </row>
    <row r="1020" spans="1:6" x14ac:dyDescent="0.3">
      <c r="A1020" s="73">
        <v>42362</v>
      </c>
      <c r="B1020" s="130">
        <v>2060.98999</v>
      </c>
      <c r="C1020" s="125">
        <f t="shared" si="60"/>
        <v>4.2685323211193449E-3</v>
      </c>
      <c r="D1020" s="128">
        <f t="shared" si="61"/>
        <v>4268.5323211193445</v>
      </c>
      <c r="E1020" s="128">
        <f t="shared" ca="1" si="62"/>
        <v>-78711.586489128444</v>
      </c>
      <c r="F1020" s="128">
        <f t="shared" ca="1" si="63"/>
        <v>97143.549571791315</v>
      </c>
    </row>
    <row r="1021" spans="1:6" x14ac:dyDescent="0.3">
      <c r="A1021" s="73">
        <v>42361</v>
      </c>
      <c r="B1021" s="130">
        <v>2064.290039</v>
      </c>
      <c r="C1021" s="125">
        <f t="shared" si="60"/>
        <v>8.1411805123536851E-3</v>
      </c>
      <c r="D1021" s="128">
        <f t="shared" si="61"/>
        <v>8141.1805123536851</v>
      </c>
      <c r="E1021" s="128">
        <f t="shared" ca="1" si="62"/>
        <v>-78711.586489128444</v>
      </c>
      <c r="F1021" s="128">
        <f t="shared" ca="1" si="63"/>
        <v>97143.549571791315</v>
      </c>
    </row>
    <row r="1022" spans="1:6" x14ac:dyDescent="0.3">
      <c r="A1022" s="73">
        <v>42360</v>
      </c>
      <c r="B1022" s="130">
        <v>2038.969971</v>
      </c>
      <c r="C1022" s="125">
        <f t="shared" si="60"/>
        <v>-1.1930720710071507E-2</v>
      </c>
      <c r="D1022" s="128">
        <f t="shared" si="61"/>
        <v>-11930.720710071508</v>
      </c>
      <c r="E1022" s="128">
        <f t="shared" ca="1" si="62"/>
        <v>-78711.586489128444</v>
      </c>
      <c r="F1022" s="128">
        <f t="shared" ca="1" si="63"/>
        <v>97143.549571791315</v>
      </c>
    </row>
    <row r="1023" spans="1:6" x14ac:dyDescent="0.3">
      <c r="A1023" s="73">
        <v>42359</v>
      </c>
      <c r="B1023" s="130">
        <v>2021.150024</v>
      </c>
      <c r="C1023" s="125">
        <f t="shared" si="60"/>
        <v>-2.6922560226312009E-2</v>
      </c>
      <c r="D1023" s="128">
        <f t="shared" si="61"/>
        <v>-26922.560226312009</v>
      </c>
      <c r="E1023" s="128">
        <f t="shared" ca="1" si="62"/>
        <v>-78711.586489128444</v>
      </c>
      <c r="F1023" s="128">
        <f t="shared" ca="1" si="63"/>
        <v>97143.549571791315</v>
      </c>
    </row>
    <row r="1024" spans="1:6" x14ac:dyDescent="0.3">
      <c r="A1024" s="73">
        <v>42356</v>
      </c>
      <c r="B1024" s="130">
        <v>2005.5500489999999</v>
      </c>
      <c r="C1024" s="125">
        <f t="shared" si="60"/>
        <v>-4.1181960247329119E-2</v>
      </c>
      <c r="D1024" s="128">
        <f t="shared" si="61"/>
        <v>-41181.960247329116</v>
      </c>
      <c r="E1024" s="128">
        <f t="shared" ca="1" si="62"/>
        <v>-78711.586489128444</v>
      </c>
      <c r="F1024" s="128">
        <f t="shared" ca="1" si="63"/>
        <v>97143.549571791315</v>
      </c>
    </row>
    <row r="1025" spans="1:6" x14ac:dyDescent="0.3">
      <c r="A1025" s="73">
        <v>42355</v>
      </c>
      <c r="B1025" s="130">
        <v>2041.8900149999999</v>
      </c>
      <c r="C1025" s="125">
        <f t="shared" si="60"/>
        <v>-3.7714803518392737E-3</v>
      </c>
      <c r="D1025" s="128">
        <f t="shared" si="61"/>
        <v>-3771.4803518392737</v>
      </c>
      <c r="E1025" s="128">
        <f t="shared" ca="1" si="62"/>
        <v>-78711.586489128444</v>
      </c>
      <c r="F1025" s="128">
        <f t="shared" ca="1" si="63"/>
        <v>97143.549571791315</v>
      </c>
    </row>
    <row r="1026" spans="1:6" x14ac:dyDescent="0.3">
      <c r="A1026" s="73">
        <v>42354</v>
      </c>
      <c r="B1026" s="130">
        <v>2073.070068</v>
      </c>
      <c r="C1026" s="125">
        <f t="shared" si="60"/>
        <v>-3.0968554943382465E-3</v>
      </c>
      <c r="D1026" s="128">
        <f t="shared" si="61"/>
        <v>-3096.8554943382464</v>
      </c>
      <c r="E1026" s="128">
        <f t="shared" ca="1" si="62"/>
        <v>-78711.586489128444</v>
      </c>
      <c r="F1026" s="128">
        <f t="shared" ca="1" si="63"/>
        <v>97143.549571791315</v>
      </c>
    </row>
    <row r="1027" spans="1:6" x14ac:dyDescent="0.3">
      <c r="A1027" s="73">
        <v>42353</v>
      </c>
      <c r="B1027" s="130">
        <v>2043.410034</v>
      </c>
      <c r="C1027" s="125">
        <f t="shared" si="60"/>
        <v>-2.8164656784724351E-2</v>
      </c>
      <c r="D1027" s="128">
        <f t="shared" si="61"/>
        <v>-28164.65678472435</v>
      </c>
      <c r="E1027" s="128">
        <f t="shared" ca="1" si="62"/>
        <v>-78711.586489128444</v>
      </c>
      <c r="F1027" s="128">
        <f t="shared" ca="1" si="63"/>
        <v>97143.549571791315</v>
      </c>
    </row>
    <row r="1028" spans="1:6" x14ac:dyDescent="0.3">
      <c r="A1028" s="73">
        <v>42352</v>
      </c>
      <c r="B1028" s="130">
        <v>2021.9399410000001</v>
      </c>
      <c r="C1028" s="125">
        <f t="shared" si="60"/>
        <v>-2.8105024237165765E-2</v>
      </c>
      <c r="D1028" s="128">
        <f t="shared" si="61"/>
        <v>-28105.024237165766</v>
      </c>
      <c r="E1028" s="128">
        <f t="shared" ca="1" si="62"/>
        <v>-78711.586489128444</v>
      </c>
      <c r="F1028" s="128">
        <f t="shared" ca="1" si="63"/>
        <v>97143.549571791315</v>
      </c>
    </row>
    <row r="1029" spans="1:6" x14ac:dyDescent="0.3">
      <c r="A1029" s="73">
        <v>42349</v>
      </c>
      <c r="B1029" s="130">
        <v>2012.369995</v>
      </c>
      <c r="C1029" s="125">
        <f t="shared" si="60"/>
        <v>-3.7194266340151216E-2</v>
      </c>
      <c r="D1029" s="128">
        <f t="shared" si="61"/>
        <v>-37194.266340151218</v>
      </c>
      <c r="E1029" s="128">
        <f t="shared" ca="1" si="62"/>
        <v>-78711.586489128444</v>
      </c>
      <c r="F1029" s="128">
        <f t="shared" ca="1" si="63"/>
        <v>97143.549571791315</v>
      </c>
    </row>
    <row r="1030" spans="1:6" x14ac:dyDescent="0.3">
      <c r="A1030" s="73">
        <v>42348</v>
      </c>
      <c r="B1030" s="130">
        <v>2052.2299800000001</v>
      </c>
      <c r="C1030" s="125">
        <f t="shared" si="60"/>
        <v>-1.7540648746807608E-2</v>
      </c>
      <c r="D1030" s="128">
        <f t="shared" si="61"/>
        <v>-17540.648746807608</v>
      </c>
      <c r="E1030" s="128">
        <f t="shared" ca="1" si="62"/>
        <v>-78711.586489128444</v>
      </c>
      <c r="F1030" s="128">
        <f t="shared" ca="1" si="63"/>
        <v>97143.549571791315</v>
      </c>
    </row>
    <row r="1031" spans="1:6" x14ac:dyDescent="0.3">
      <c r="A1031" s="73">
        <v>42347</v>
      </c>
      <c r="B1031" s="130">
        <v>2047.619995</v>
      </c>
      <c r="C1031" s="125">
        <f t="shared" si="60"/>
        <v>-1.9874158805314623E-2</v>
      </c>
      <c r="D1031" s="128">
        <f t="shared" si="61"/>
        <v>-19874.158805314622</v>
      </c>
      <c r="E1031" s="128">
        <f t="shared" ca="1" si="62"/>
        <v>-78711.586489128444</v>
      </c>
      <c r="F1031" s="128">
        <f t="shared" ca="1" si="63"/>
        <v>97143.549571791315</v>
      </c>
    </row>
    <row r="1032" spans="1:6" x14ac:dyDescent="0.3">
      <c r="A1032" s="73">
        <v>42346</v>
      </c>
      <c r="B1032" s="130">
        <v>2063.5900879999999</v>
      </c>
      <c r="C1032" s="125">
        <f t="shared" ref="C1032:C1095" si="64">B1032/B1042-1</f>
        <v>-1.1022768742300237E-2</v>
      </c>
      <c r="D1032" s="128">
        <f t="shared" ref="D1032:D1095" si="65">C1032*$B$5</f>
        <v>-11022.768742300237</v>
      </c>
      <c r="E1032" s="128">
        <f t="shared" ref="E1032:E1095" ca="1" si="66">_xlfn.PERCENTILE.INC(OFFSET(D1032,0,0,Window),1-VaRLevel)</f>
        <v>-78711.586489128444</v>
      </c>
      <c r="F1032" s="128">
        <f t="shared" ref="F1032:F1095" ca="1" si="67">ABS(AVERAGEIF(OFFSET(D1032,0,0,Window),"&lt;=" &amp;E1032))</f>
        <v>97143.549571791315</v>
      </c>
    </row>
    <row r="1033" spans="1:6" x14ac:dyDescent="0.3">
      <c r="A1033" s="73">
        <v>42345</v>
      </c>
      <c r="B1033" s="130">
        <v>2077.070068</v>
      </c>
      <c r="C1033" s="125">
        <f t="shared" si="64"/>
        <v>-5.7917040986387169E-3</v>
      </c>
      <c r="D1033" s="128">
        <f t="shared" si="65"/>
        <v>-5791.7040986387174</v>
      </c>
      <c r="E1033" s="128">
        <f t="shared" ca="1" si="66"/>
        <v>-78711.586489128444</v>
      </c>
      <c r="F1033" s="128">
        <f t="shared" ca="1" si="67"/>
        <v>97143.549571791315</v>
      </c>
    </row>
    <row r="1034" spans="1:6" x14ac:dyDescent="0.3">
      <c r="A1034" s="73">
        <v>42342</v>
      </c>
      <c r="B1034" s="130">
        <v>2091.6899410000001</v>
      </c>
      <c r="C1034" s="125">
        <f t="shared" si="64"/>
        <v>5.0210216266313168E-3</v>
      </c>
      <c r="D1034" s="128">
        <f t="shared" si="65"/>
        <v>5021.0216266313164</v>
      </c>
      <c r="E1034" s="128">
        <f t="shared" ca="1" si="66"/>
        <v>-78711.586489128444</v>
      </c>
      <c r="F1034" s="128">
        <f t="shared" ca="1" si="67"/>
        <v>97143.549571791315</v>
      </c>
    </row>
    <row r="1035" spans="1:6" x14ac:dyDescent="0.3">
      <c r="A1035" s="73">
        <v>42341</v>
      </c>
      <c r="B1035" s="130">
        <v>2049.6201169999999</v>
      </c>
      <c r="C1035" s="125">
        <f t="shared" si="64"/>
        <v>-1.6298850885826166E-2</v>
      </c>
      <c r="D1035" s="128">
        <f t="shared" si="65"/>
        <v>-16298.850885826167</v>
      </c>
      <c r="E1035" s="128">
        <f t="shared" ca="1" si="66"/>
        <v>-78711.586489128444</v>
      </c>
      <c r="F1035" s="128">
        <f t="shared" ca="1" si="67"/>
        <v>97143.549571791315</v>
      </c>
    </row>
    <row r="1036" spans="1:6" x14ac:dyDescent="0.3">
      <c r="A1036" s="73">
        <v>42340</v>
      </c>
      <c r="B1036" s="130">
        <v>2079.51001</v>
      </c>
      <c r="C1036" s="125">
        <f t="shared" si="64"/>
        <v>1.4177478900368357E-2</v>
      </c>
      <c r="D1036" s="128">
        <f t="shared" si="65"/>
        <v>14177.478900368356</v>
      </c>
      <c r="E1036" s="128">
        <f t="shared" ca="1" si="66"/>
        <v>-78711.586489128444</v>
      </c>
      <c r="F1036" s="128">
        <f t="shared" ca="1" si="67"/>
        <v>97143.549571791315</v>
      </c>
    </row>
    <row r="1037" spans="1:6" x14ac:dyDescent="0.3">
      <c r="A1037" s="73">
        <v>42339</v>
      </c>
      <c r="B1037" s="130">
        <v>2102.6298830000001</v>
      </c>
      <c r="C1037" s="125">
        <f t="shared" si="64"/>
        <v>2.4079575402517595E-2</v>
      </c>
      <c r="D1037" s="128">
        <f t="shared" si="65"/>
        <v>24079.575402517596</v>
      </c>
      <c r="E1037" s="128">
        <f t="shared" ca="1" si="66"/>
        <v>-78711.586489128444</v>
      </c>
      <c r="F1037" s="128">
        <f t="shared" ca="1" si="67"/>
        <v>97143.549571791315</v>
      </c>
    </row>
    <row r="1038" spans="1:6" x14ac:dyDescent="0.3">
      <c r="A1038" s="73">
        <v>42338</v>
      </c>
      <c r="B1038" s="130">
        <v>2080.4099120000001</v>
      </c>
      <c r="C1038" s="125">
        <f t="shared" si="64"/>
        <v>2.8358248919462037E-2</v>
      </c>
      <c r="D1038" s="128">
        <f t="shared" si="65"/>
        <v>28358.248919462036</v>
      </c>
      <c r="E1038" s="128">
        <f t="shared" ca="1" si="66"/>
        <v>-78711.586489128444</v>
      </c>
      <c r="F1038" s="128">
        <f t="shared" ca="1" si="67"/>
        <v>97143.549571791315</v>
      </c>
    </row>
    <row r="1039" spans="1:6" x14ac:dyDescent="0.3">
      <c r="A1039" s="73">
        <v>42335</v>
      </c>
      <c r="B1039" s="130">
        <v>2090.110107</v>
      </c>
      <c r="C1039" s="125">
        <f t="shared" si="64"/>
        <v>2.1574185655533151E-2</v>
      </c>
      <c r="D1039" s="128">
        <f t="shared" si="65"/>
        <v>21574.185655533151</v>
      </c>
      <c r="E1039" s="128">
        <f t="shared" ca="1" si="66"/>
        <v>-78711.586489128444</v>
      </c>
      <c r="F1039" s="128">
        <f t="shared" ca="1" si="67"/>
        <v>97143.549571791315</v>
      </c>
    </row>
    <row r="1040" spans="1:6" x14ac:dyDescent="0.3">
      <c r="A1040" s="73">
        <v>42333</v>
      </c>
      <c r="B1040" s="130">
        <v>2088.8701169999999</v>
      </c>
      <c r="C1040" s="125">
        <f t="shared" si="64"/>
        <v>6.6843937349396754E-3</v>
      </c>
      <c r="D1040" s="128">
        <f t="shared" si="65"/>
        <v>6684.3937349396756</v>
      </c>
      <c r="E1040" s="128">
        <f t="shared" ca="1" si="66"/>
        <v>-78711.586489128444</v>
      </c>
      <c r="F1040" s="128">
        <f t="shared" ca="1" si="67"/>
        <v>97143.549571791315</v>
      </c>
    </row>
    <row r="1041" spans="1:6" x14ac:dyDescent="0.3">
      <c r="A1041" s="73">
        <v>42332</v>
      </c>
      <c r="B1041" s="130">
        <v>2089.139893</v>
      </c>
      <c r="C1041" s="125">
        <f t="shared" si="64"/>
        <v>3.5643228212081102E-3</v>
      </c>
      <c r="D1041" s="128">
        <f t="shared" si="65"/>
        <v>3564.3228212081103</v>
      </c>
      <c r="E1041" s="128">
        <f t="shared" ca="1" si="66"/>
        <v>-78711.586489128444</v>
      </c>
      <c r="F1041" s="128">
        <f t="shared" ca="1" si="67"/>
        <v>97143.549571791315</v>
      </c>
    </row>
    <row r="1042" spans="1:6" x14ac:dyDescent="0.3">
      <c r="A1042" s="73">
        <v>42331</v>
      </c>
      <c r="B1042" s="130">
        <v>2086.5900879999999</v>
      </c>
      <c r="C1042" s="125">
        <f t="shared" si="64"/>
        <v>3.8535970226882821E-3</v>
      </c>
      <c r="D1042" s="128">
        <f t="shared" si="65"/>
        <v>3853.5970226882819</v>
      </c>
      <c r="E1042" s="128">
        <f t="shared" ca="1" si="66"/>
        <v>-78711.586489128444</v>
      </c>
      <c r="F1042" s="128">
        <f t="shared" ca="1" si="67"/>
        <v>97143.549571791315</v>
      </c>
    </row>
    <row r="1043" spans="1:6" x14ac:dyDescent="0.3">
      <c r="A1043" s="73">
        <v>42328</v>
      </c>
      <c r="B1043" s="130">
        <v>2089.169922</v>
      </c>
      <c r="C1043" s="125">
        <f t="shared" si="64"/>
        <v>-4.778024597048014E-3</v>
      </c>
      <c r="D1043" s="128">
        <f t="shared" si="65"/>
        <v>-4778.0245970480137</v>
      </c>
      <c r="E1043" s="128">
        <f t="shared" ca="1" si="66"/>
        <v>-78711.586489128444</v>
      </c>
      <c r="F1043" s="128">
        <f t="shared" ca="1" si="67"/>
        <v>97143.549571791315</v>
      </c>
    </row>
    <row r="1044" spans="1:6" x14ac:dyDescent="0.3">
      <c r="A1044" s="73">
        <v>42327</v>
      </c>
      <c r="B1044" s="130">
        <v>2081.23999</v>
      </c>
      <c r="C1044" s="125">
        <f t="shared" si="64"/>
        <v>-8.9002693447963743E-3</v>
      </c>
      <c r="D1044" s="128">
        <f t="shared" si="65"/>
        <v>-8900.2693447963738</v>
      </c>
      <c r="E1044" s="128">
        <f t="shared" ca="1" si="66"/>
        <v>-78711.586489128444</v>
      </c>
      <c r="F1044" s="128">
        <f t="shared" ca="1" si="67"/>
        <v>97143.549571791315</v>
      </c>
    </row>
    <row r="1045" spans="1:6" x14ac:dyDescent="0.3">
      <c r="A1045" s="73">
        <v>42326</v>
      </c>
      <c r="B1045" s="130">
        <v>2083.580078</v>
      </c>
      <c r="C1045" s="125">
        <f t="shared" si="64"/>
        <v>-8.9092381591463488E-3</v>
      </c>
      <c r="D1045" s="128">
        <f t="shared" si="65"/>
        <v>-8909.2381591463491</v>
      </c>
      <c r="E1045" s="128">
        <f t="shared" ca="1" si="66"/>
        <v>-78711.586489128444</v>
      </c>
      <c r="F1045" s="128">
        <f t="shared" ca="1" si="67"/>
        <v>97143.549571791315</v>
      </c>
    </row>
    <row r="1046" spans="1:6" x14ac:dyDescent="0.3">
      <c r="A1046" s="73">
        <v>42325</v>
      </c>
      <c r="B1046" s="130">
        <v>2050.4399410000001</v>
      </c>
      <c r="C1046" s="125">
        <f t="shared" si="64"/>
        <v>-2.8130807759491838E-2</v>
      </c>
      <c r="D1046" s="128">
        <f t="shared" si="65"/>
        <v>-28130.80775949184</v>
      </c>
      <c r="E1046" s="128">
        <f t="shared" ca="1" si="66"/>
        <v>-78711.586489128444</v>
      </c>
      <c r="F1046" s="128">
        <f t="shared" ca="1" si="67"/>
        <v>97143.549571791315</v>
      </c>
    </row>
    <row r="1047" spans="1:6" x14ac:dyDescent="0.3">
      <c r="A1047" s="73">
        <v>42324</v>
      </c>
      <c r="B1047" s="130">
        <v>2053.1899410000001</v>
      </c>
      <c r="C1047" s="125">
        <f t="shared" si="64"/>
        <v>-2.4172480129059815E-2</v>
      </c>
      <c r="D1047" s="128">
        <f t="shared" si="65"/>
        <v>-24172.480129059815</v>
      </c>
      <c r="E1047" s="128">
        <f t="shared" ca="1" si="66"/>
        <v>-78711.586489128444</v>
      </c>
      <c r="F1047" s="128">
        <f t="shared" ca="1" si="67"/>
        <v>97143.549571791315</v>
      </c>
    </row>
    <row r="1048" spans="1:6" x14ac:dyDescent="0.3">
      <c r="A1048" s="73">
        <v>42321</v>
      </c>
      <c r="B1048" s="130">
        <v>2023.040039</v>
      </c>
      <c r="C1048" s="125">
        <f t="shared" si="64"/>
        <v>-2.7085288310765843E-2</v>
      </c>
      <c r="D1048" s="128">
        <f t="shared" si="65"/>
        <v>-27085.288310765842</v>
      </c>
      <c r="E1048" s="128">
        <f t="shared" ca="1" si="66"/>
        <v>-78711.586489128444</v>
      </c>
      <c r="F1048" s="128">
        <f t="shared" ca="1" si="67"/>
        <v>97143.549571791315</v>
      </c>
    </row>
    <row r="1049" spans="1:6" x14ac:dyDescent="0.3">
      <c r="A1049" s="73">
        <v>42320</v>
      </c>
      <c r="B1049" s="130">
        <v>2045.969971</v>
      </c>
      <c r="C1049" s="125">
        <f t="shared" si="64"/>
        <v>-2.0790530738135082E-2</v>
      </c>
      <c r="D1049" s="128">
        <f t="shared" si="65"/>
        <v>-20790.530738135083</v>
      </c>
      <c r="E1049" s="128">
        <f t="shared" ca="1" si="66"/>
        <v>-78711.586489128444</v>
      </c>
      <c r="F1049" s="128">
        <f t="shared" ca="1" si="67"/>
        <v>97143.549571791315</v>
      </c>
    </row>
    <row r="1050" spans="1:6" x14ac:dyDescent="0.3">
      <c r="A1050" s="73">
        <v>42319</v>
      </c>
      <c r="B1050" s="130">
        <v>2075</v>
      </c>
      <c r="C1050" s="125">
        <f t="shared" si="64"/>
        <v>-7.3433144116320515E-3</v>
      </c>
      <c r="D1050" s="128">
        <f t="shared" si="65"/>
        <v>-7343.3144116320518</v>
      </c>
      <c r="E1050" s="128">
        <f t="shared" ca="1" si="66"/>
        <v>-78711.586489128444</v>
      </c>
      <c r="F1050" s="128">
        <f t="shared" ca="1" si="67"/>
        <v>97143.549571791315</v>
      </c>
    </row>
    <row r="1051" spans="1:6" x14ac:dyDescent="0.3">
      <c r="A1051" s="73">
        <v>42318</v>
      </c>
      <c r="B1051" s="130">
        <v>2081.719971</v>
      </c>
      <c r="C1051" s="125">
        <f t="shared" si="64"/>
        <v>7.6625952107312045E-3</v>
      </c>
      <c r="D1051" s="128">
        <f t="shared" si="65"/>
        <v>7662.5952107312041</v>
      </c>
      <c r="E1051" s="128">
        <f t="shared" ca="1" si="66"/>
        <v>-78711.586489128444</v>
      </c>
      <c r="F1051" s="128">
        <f t="shared" ca="1" si="67"/>
        <v>97143.549571791315</v>
      </c>
    </row>
    <row r="1052" spans="1:6" x14ac:dyDescent="0.3">
      <c r="A1052" s="73">
        <v>42317</v>
      </c>
      <c r="B1052" s="130">
        <v>2078.580078</v>
      </c>
      <c r="C1052" s="125">
        <f t="shared" si="64"/>
        <v>3.5729131427293392E-3</v>
      </c>
      <c r="D1052" s="128">
        <f t="shared" si="65"/>
        <v>3572.9131427293391</v>
      </c>
      <c r="E1052" s="128">
        <f t="shared" ca="1" si="66"/>
        <v>-78711.586489128444</v>
      </c>
      <c r="F1052" s="128">
        <f t="shared" ca="1" si="67"/>
        <v>97143.549571791315</v>
      </c>
    </row>
    <row r="1053" spans="1:6" x14ac:dyDescent="0.3">
      <c r="A1053" s="73">
        <v>42314</v>
      </c>
      <c r="B1053" s="130">
        <v>2099.1999510000001</v>
      </c>
      <c r="C1053" s="125">
        <f t="shared" si="64"/>
        <v>1.1589547808965817E-2</v>
      </c>
      <c r="D1053" s="128">
        <f t="shared" si="65"/>
        <v>11589.547808965817</v>
      </c>
      <c r="E1053" s="128">
        <f t="shared" ca="1" si="66"/>
        <v>-78711.586489128444</v>
      </c>
      <c r="F1053" s="128">
        <f t="shared" ca="1" si="67"/>
        <v>97143.549571791315</v>
      </c>
    </row>
    <row r="1054" spans="1:6" x14ac:dyDescent="0.3">
      <c r="A1054" s="73">
        <v>42313</v>
      </c>
      <c r="B1054" s="130">
        <v>2099.929932</v>
      </c>
      <c r="C1054" s="125">
        <f t="shared" si="64"/>
        <v>2.3103381600560358E-2</v>
      </c>
      <c r="D1054" s="128">
        <f t="shared" si="65"/>
        <v>23103.381600560358</v>
      </c>
      <c r="E1054" s="128">
        <f t="shared" ca="1" si="66"/>
        <v>-78711.586489128444</v>
      </c>
      <c r="F1054" s="128">
        <f t="shared" ca="1" si="67"/>
        <v>97143.549571791315</v>
      </c>
    </row>
    <row r="1055" spans="1:6" x14ac:dyDescent="0.3">
      <c r="A1055" s="73">
        <v>42312</v>
      </c>
      <c r="B1055" s="130">
        <v>2102.3100589999999</v>
      </c>
      <c r="C1055" s="125">
        <f t="shared" si="64"/>
        <v>4.1294005981528104E-2</v>
      </c>
      <c r="D1055" s="128">
        <f t="shared" si="65"/>
        <v>41294.005981528106</v>
      </c>
      <c r="E1055" s="128">
        <f t="shared" ca="1" si="66"/>
        <v>-78711.586489128444</v>
      </c>
      <c r="F1055" s="128">
        <f t="shared" ca="1" si="67"/>
        <v>97143.549571791315</v>
      </c>
    </row>
    <row r="1056" spans="1:6" x14ac:dyDescent="0.3">
      <c r="A1056" s="73">
        <v>42311</v>
      </c>
      <c r="B1056" s="130">
        <v>2109.790039</v>
      </c>
      <c r="C1056" s="125">
        <f t="shared" si="64"/>
        <v>3.8911357870055729E-2</v>
      </c>
      <c r="D1056" s="128">
        <f t="shared" si="65"/>
        <v>38911.357870055726</v>
      </c>
      <c r="E1056" s="128">
        <f t="shared" ca="1" si="66"/>
        <v>-78711.586489128444</v>
      </c>
      <c r="F1056" s="128">
        <f t="shared" ca="1" si="67"/>
        <v>97143.549571791315</v>
      </c>
    </row>
    <row r="1057" spans="1:6" x14ac:dyDescent="0.3">
      <c r="A1057" s="73">
        <v>42310</v>
      </c>
      <c r="B1057" s="130">
        <v>2104.0500489999999</v>
      </c>
      <c r="C1057" s="125">
        <f t="shared" si="64"/>
        <v>3.4612478891838272E-2</v>
      </c>
      <c r="D1057" s="128">
        <f t="shared" si="65"/>
        <v>34612.478891838269</v>
      </c>
      <c r="E1057" s="128">
        <f t="shared" ca="1" si="66"/>
        <v>-78711.586489128444</v>
      </c>
      <c r="F1057" s="128">
        <f t="shared" ca="1" si="67"/>
        <v>97143.549571791315</v>
      </c>
    </row>
    <row r="1058" spans="1:6" x14ac:dyDescent="0.3">
      <c r="A1058" s="73">
        <v>42307</v>
      </c>
      <c r="B1058" s="130">
        <v>2079.360107</v>
      </c>
      <c r="C1058" s="125">
        <f t="shared" si="64"/>
        <v>2.2748460408549942E-2</v>
      </c>
      <c r="D1058" s="128">
        <f t="shared" si="65"/>
        <v>22748.460408549941</v>
      </c>
      <c r="E1058" s="128">
        <f t="shared" ca="1" si="66"/>
        <v>-78711.586489128444</v>
      </c>
      <c r="F1058" s="128">
        <f t="shared" ca="1" si="67"/>
        <v>97143.549571791315</v>
      </c>
    </row>
    <row r="1059" spans="1:6" x14ac:dyDescent="0.3">
      <c r="A1059" s="73">
        <v>42306</v>
      </c>
      <c r="B1059" s="130">
        <v>2089.4099120000001</v>
      </c>
      <c r="C1059" s="125">
        <f t="shared" si="64"/>
        <v>3.2388568125180761E-2</v>
      </c>
      <c r="D1059" s="128">
        <f t="shared" si="65"/>
        <v>32388.568125180762</v>
      </c>
      <c r="E1059" s="128">
        <f t="shared" ca="1" si="66"/>
        <v>-78711.586489128444</v>
      </c>
      <c r="F1059" s="128">
        <f t="shared" ca="1" si="67"/>
        <v>97143.549571791315</v>
      </c>
    </row>
    <row r="1060" spans="1:6" x14ac:dyDescent="0.3">
      <c r="A1060" s="73">
        <v>42305</v>
      </c>
      <c r="B1060" s="130">
        <v>2090.3500979999999</v>
      </c>
      <c r="C1060" s="125">
        <f t="shared" si="64"/>
        <v>4.8193852536273729E-2</v>
      </c>
      <c r="D1060" s="128">
        <f t="shared" si="65"/>
        <v>48193.852536273727</v>
      </c>
      <c r="E1060" s="128">
        <f t="shared" ca="1" si="66"/>
        <v>-78711.586489128444</v>
      </c>
      <c r="F1060" s="128">
        <f t="shared" ca="1" si="67"/>
        <v>97143.549571791315</v>
      </c>
    </row>
    <row r="1061" spans="1:6" x14ac:dyDescent="0.3">
      <c r="A1061" s="73">
        <v>42304</v>
      </c>
      <c r="B1061" s="130">
        <v>2065.889893</v>
      </c>
      <c r="C1061" s="125">
        <f t="shared" si="64"/>
        <v>3.104270312848767E-2</v>
      </c>
      <c r="D1061" s="128">
        <f t="shared" si="65"/>
        <v>31042.703128487668</v>
      </c>
      <c r="E1061" s="128">
        <f t="shared" ca="1" si="66"/>
        <v>-78711.586489128444</v>
      </c>
      <c r="F1061" s="128">
        <f t="shared" ca="1" si="67"/>
        <v>97143.549571791315</v>
      </c>
    </row>
    <row r="1062" spans="1:6" x14ac:dyDescent="0.3">
      <c r="A1062" s="73">
        <v>42303</v>
      </c>
      <c r="B1062" s="130">
        <v>2071.179932</v>
      </c>
      <c r="C1062" s="125">
        <f t="shared" si="64"/>
        <v>2.6627527702394849E-2</v>
      </c>
      <c r="D1062" s="128">
        <f t="shared" si="65"/>
        <v>26627.527702394847</v>
      </c>
      <c r="E1062" s="128">
        <f t="shared" ca="1" si="66"/>
        <v>-78711.586489128444</v>
      </c>
      <c r="F1062" s="128">
        <f t="shared" ca="1" si="67"/>
        <v>97143.549571791315</v>
      </c>
    </row>
    <row r="1063" spans="1:6" x14ac:dyDescent="0.3">
      <c r="A1063" s="73">
        <v>42300</v>
      </c>
      <c r="B1063" s="130">
        <v>2075.1499020000001</v>
      </c>
      <c r="C1063" s="125">
        <f t="shared" si="64"/>
        <v>2.9907283549668096E-2</v>
      </c>
      <c r="D1063" s="128">
        <f t="shared" si="65"/>
        <v>29907.283549668096</v>
      </c>
      <c r="E1063" s="128">
        <f t="shared" ca="1" si="66"/>
        <v>-78711.586489128444</v>
      </c>
      <c r="F1063" s="128">
        <f t="shared" ca="1" si="67"/>
        <v>97143.549571791315</v>
      </c>
    </row>
    <row r="1064" spans="1:6" x14ac:dyDescent="0.3">
      <c r="A1064" s="73">
        <v>42299</v>
      </c>
      <c r="B1064" s="130">
        <v>2052.51001</v>
      </c>
      <c r="C1064" s="125">
        <f t="shared" si="64"/>
        <v>1.9409641731711336E-2</v>
      </c>
      <c r="D1064" s="128">
        <f t="shared" si="65"/>
        <v>19409.641731711337</v>
      </c>
      <c r="E1064" s="128">
        <f t="shared" ca="1" si="66"/>
        <v>-78711.586489128444</v>
      </c>
      <c r="F1064" s="128">
        <f t="shared" ca="1" si="67"/>
        <v>97143.549571791315</v>
      </c>
    </row>
    <row r="1065" spans="1:6" x14ac:dyDescent="0.3">
      <c r="A1065" s="73">
        <v>42298</v>
      </c>
      <c r="B1065" s="130">
        <v>2018.9399410000001</v>
      </c>
      <c r="C1065" s="125">
        <f t="shared" si="64"/>
        <v>1.1579135251740924E-2</v>
      </c>
      <c r="D1065" s="128">
        <f t="shared" si="65"/>
        <v>11579.135251740923</v>
      </c>
      <c r="E1065" s="128">
        <f t="shared" ca="1" si="66"/>
        <v>-78711.586489128444</v>
      </c>
      <c r="F1065" s="128">
        <f t="shared" ca="1" si="67"/>
        <v>97143.549571791315</v>
      </c>
    </row>
    <row r="1066" spans="1:6" x14ac:dyDescent="0.3">
      <c r="A1066" s="73">
        <v>42297</v>
      </c>
      <c r="B1066" s="130">
        <v>2030.7700199999999</v>
      </c>
      <c r="C1066" s="125">
        <f t="shared" si="64"/>
        <v>2.568284318050984E-2</v>
      </c>
      <c r="D1066" s="128">
        <f t="shared" si="65"/>
        <v>25682.843180509841</v>
      </c>
      <c r="E1066" s="128">
        <f t="shared" ca="1" si="66"/>
        <v>-78711.586489128444</v>
      </c>
      <c r="F1066" s="128">
        <f t="shared" ca="1" si="67"/>
        <v>97143.549571791315</v>
      </c>
    </row>
    <row r="1067" spans="1:6" x14ac:dyDescent="0.3">
      <c r="A1067" s="73">
        <v>42296</v>
      </c>
      <c r="B1067" s="130">
        <v>2033.660034</v>
      </c>
      <c r="C1067" s="125">
        <f t="shared" si="64"/>
        <v>2.3456875192175985E-2</v>
      </c>
      <c r="D1067" s="128">
        <f t="shared" si="65"/>
        <v>23456.875192175987</v>
      </c>
      <c r="E1067" s="128">
        <f t="shared" ca="1" si="66"/>
        <v>-78711.586489128444</v>
      </c>
      <c r="F1067" s="128">
        <f t="shared" ca="1" si="67"/>
        <v>97143.549571791315</v>
      </c>
    </row>
    <row r="1068" spans="1:6" x14ac:dyDescent="0.3">
      <c r="A1068" s="73">
        <v>42293</v>
      </c>
      <c r="B1068" s="130">
        <v>2033.1099850000001</v>
      </c>
      <c r="C1068" s="125">
        <f t="shared" si="64"/>
        <v>4.1893858964213715E-2</v>
      </c>
      <c r="D1068" s="128">
        <f t="shared" si="65"/>
        <v>41893.858964213716</v>
      </c>
      <c r="E1068" s="128">
        <f t="shared" ca="1" si="66"/>
        <v>-78711.586489128444</v>
      </c>
      <c r="F1068" s="128">
        <f t="shared" ca="1" si="67"/>
        <v>97143.549571791315</v>
      </c>
    </row>
    <row r="1069" spans="1:6" x14ac:dyDescent="0.3">
      <c r="A1069" s="73">
        <v>42292</v>
      </c>
      <c r="B1069" s="130">
        <v>2023.8599850000001</v>
      </c>
      <c r="C1069" s="125">
        <f t="shared" si="64"/>
        <v>5.2000728658626816E-2</v>
      </c>
      <c r="D1069" s="128">
        <f t="shared" si="65"/>
        <v>52000.728658626816</v>
      </c>
      <c r="E1069" s="128">
        <f t="shared" ca="1" si="66"/>
        <v>-78711.586489128444</v>
      </c>
      <c r="F1069" s="128">
        <f t="shared" ca="1" si="67"/>
        <v>97143.549571791315</v>
      </c>
    </row>
    <row r="1070" spans="1:6" x14ac:dyDescent="0.3">
      <c r="A1070" s="73">
        <v>42291</v>
      </c>
      <c r="B1070" s="130">
        <v>1994.23999</v>
      </c>
      <c r="C1070" s="125">
        <f t="shared" si="64"/>
        <v>3.8650416857620939E-2</v>
      </c>
      <c r="D1070" s="128">
        <f t="shared" si="65"/>
        <v>38650.416857620941</v>
      </c>
      <c r="E1070" s="128">
        <f t="shared" ca="1" si="66"/>
        <v>-78711.586489128444</v>
      </c>
      <c r="F1070" s="128">
        <f t="shared" ca="1" si="67"/>
        <v>97143.549571791315</v>
      </c>
    </row>
    <row r="1071" spans="1:6" x14ac:dyDescent="0.3">
      <c r="A1071" s="73">
        <v>42290</v>
      </c>
      <c r="B1071" s="130">
        <v>2003.6899410000001</v>
      </c>
      <c r="C1071" s="125">
        <f t="shared" si="64"/>
        <v>6.3478908734870831E-2</v>
      </c>
      <c r="D1071" s="128">
        <f t="shared" si="65"/>
        <v>63478.908734870834</v>
      </c>
      <c r="E1071" s="128">
        <f t="shared" ca="1" si="66"/>
        <v>-78711.586489128444</v>
      </c>
      <c r="F1071" s="128">
        <f t="shared" ca="1" si="67"/>
        <v>97143.549571791315</v>
      </c>
    </row>
    <row r="1072" spans="1:6" x14ac:dyDescent="0.3">
      <c r="A1072" s="73">
        <v>42289</v>
      </c>
      <c r="B1072" s="130">
        <v>2017.459961</v>
      </c>
      <c r="C1072" s="125">
        <f t="shared" si="64"/>
        <v>7.2107611215955103E-2</v>
      </c>
      <c r="D1072" s="128">
        <f t="shared" si="65"/>
        <v>72107.611215955098</v>
      </c>
      <c r="E1072" s="128">
        <f t="shared" ca="1" si="66"/>
        <v>-78711.586489128444</v>
      </c>
      <c r="F1072" s="128">
        <f t="shared" ca="1" si="67"/>
        <v>97143.549571791315</v>
      </c>
    </row>
    <row r="1073" spans="1:6" x14ac:dyDescent="0.3">
      <c r="A1073" s="73">
        <v>42286</v>
      </c>
      <c r="B1073" s="130">
        <v>2014.8900149999999</v>
      </c>
      <c r="C1073" s="125">
        <f t="shared" si="64"/>
        <v>4.3260146049294734E-2</v>
      </c>
      <c r="D1073" s="128">
        <f t="shared" si="65"/>
        <v>43260.146049294737</v>
      </c>
      <c r="E1073" s="128">
        <f t="shared" ca="1" si="66"/>
        <v>-78711.586489128444</v>
      </c>
      <c r="F1073" s="128">
        <f t="shared" ca="1" si="67"/>
        <v>97143.549571791315</v>
      </c>
    </row>
    <row r="1074" spans="1:6" x14ac:dyDescent="0.3">
      <c r="A1074" s="73">
        <v>42285</v>
      </c>
      <c r="B1074" s="130">
        <v>2013.4300539999999</v>
      </c>
      <c r="C1074" s="125">
        <f t="shared" si="64"/>
        <v>4.2018623162850544E-2</v>
      </c>
      <c r="D1074" s="128">
        <f t="shared" si="65"/>
        <v>42018.623162850541</v>
      </c>
      <c r="E1074" s="128">
        <f t="shared" ca="1" si="66"/>
        <v>-78711.586489128444</v>
      </c>
      <c r="F1074" s="128">
        <f t="shared" ca="1" si="67"/>
        <v>97143.549571791315</v>
      </c>
    </row>
    <row r="1075" spans="1:6" x14ac:dyDescent="0.3">
      <c r="A1075" s="73">
        <v>42284</v>
      </c>
      <c r="B1075" s="130">
        <v>1995.829956</v>
      </c>
      <c r="C1075" s="125">
        <f t="shared" si="64"/>
        <v>2.9436312749199001E-2</v>
      </c>
      <c r="D1075" s="128">
        <f t="shared" si="65"/>
        <v>29436.312749199002</v>
      </c>
      <c r="E1075" s="128">
        <f t="shared" ca="1" si="66"/>
        <v>-78711.586489128444</v>
      </c>
      <c r="F1075" s="128">
        <f t="shared" ca="1" si="67"/>
        <v>97143.549571791315</v>
      </c>
    </row>
    <row r="1076" spans="1:6" x14ac:dyDescent="0.3">
      <c r="A1076" s="73">
        <v>42283</v>
      </c>
      <c r="B1076" s="130">
        <v>1979.920044</v>
      </c>
      <c r="C1076" s="125">
        <f t="shared" si="64"/>
        <v>1.9137946504102166E-2</v>
      </c>
      <c r="D1076" s="128">
        <f t="shared" si="65"/>
        <v>19137.946504102165</v>
      </c>
      <c r="E1076" s="128">
        <f t="shared" ca="1" si="66"/>
        <v>-78711.586489128444</v>
      </c>
      <c r="F1076" s="128">
        <f t="shared" ca="1" si="67"/>
        <v>97143.549571791315</v>
      </c>
    </row>
    <row r="1077" spans="1:6" x14ac:dyDescent="0.3">
      <c r="A1077" s="73">
        <v>42282</v>
      </c>
      <c r="B1077" s="130">
        <v>1987.0500489999999</v>
      </c>
      <c r="C1077" s="125">
        <f t="shared" si="64"/>
        <v>1.0208634750936918E-2</v>
      </c>
      <c r="D1077" s="128">
        <f t="shared" si="65"/>
        <v>10208.634750936919</v>
      </c>
      <c r="E1077" s="128">
        <f t="shared" ca="1" si="66"/>
        <v>-78711.586489128444</v>
      </c>
      <c r="F1077" s="128">
        <f t="shared" ca="1" si="67"/>
        <v>97143.549571791315</v>
      </c>
    </row>
    <row r="1078" spans="1:6" x14ac:dyDescent="0.3">
      <c r="A1078" s="73">
        <v>42279</v>
      </c>
      <c r="B1078" s="130">
        <v>1951.3599850000001</v>
      </c>
      <c r="C1078" s="125">
        <f t="shared" si="64"/>
        <v>-3.4065075107180265E-3</v>
      </c>
      <c r="D1078" s="128">
        <f t="shared" si="65"/>
        <v>-3406.5075107180264</v>
      </c>
      <c r="E1078" s="128">
        <f t="shared" ca="1" si="66"/>
        <v>-78711.586489128444</v>
      </c>
      <c r="F1078" s="128">
        <f t="shared" ca="1" si="67"/>
        <v>97143.549571791315</v>
      </c>
    </row>
    <row r="1079" spans="1:6" x14ac:dyDescent="0.3">
      <c r="A1079" s="73">
        <v>42278</v>
      </c>
      <c r="B1079" s="130">
        <v>1923.8199460000001</v>
      </c>
      <c r="C1079" s="125">
        <f t="shared" si="64"/>
        <v>-3.3353435149391153E-2</v>
      </c>
      <c r="D1079" s="128">
        <f t="shared" si="65"/>
        <v>-33353.435149391153</v>
      </c>
      <c r="E1079" s="128">
        <f t="shared" ca="1" si="66"/>
        <v>-78711.586489128444</v>
      </c>
      <c r="F1079" s="128">
        <f t="shared" ca="1" si="67"/>
        <v>97143.549571791315</v>
      </c>
    </row>
    <row r="1080" spans="1:6" x14ac:dyDescent="0.3">
      <c r="A1080" s="73">
        <v>42277</v>
      </c>
      <c r="B1080" s="130">
        <v>1920.030029</v>
      </c>
      <c r="C1080" s="125">
        <f t="shared" si="64"/>
        <v>-3.7728487189468862E-2</v>
      </c>
      <c r="D1080" s="128">
        <f t="shared" si="65"/>
        <v>-37728.487189468862</v>
      </c>
      <c r="E1080" s="128">
        <f t="shared" ca="1" si="66"/>
        <v>-78711.586489128444</v>
      </c>
      <c r="F1080" s="128">
        <f t="shared" ca="1" si="67"/>
        <v>97143.549571791315</v>
      </c>
    </row>
    <row r="1081" spans="1:6" x14ac:dyDescent="0.3">
      <c r="A1081" s="73">
        <v>42276</v>
      </c>
      <c r="B1081" s="130">
        <v>1884.089966</v>
      </c>
      <c r="C1081" s="125">
        <f t="shared" si="64"/>
        <v>-4.7520588858798174E-2</v>
      </c>
      <c r="D1081" s="128">
        <f t="shared" si="65"/>
        <v>-47520.588858798175</v>
      </c>
      <c r="E1081" s="128">
        <f t="shared" ca="1" si="66"/>
        <v>-78711.586489128444</v>
      </c>
      <c r="F1081" s="128">
        <f t="shared" ca="1" si="67"/>
        <v>97143.549571791315</v>
      </c>
    </row>
    <row r="1082" spans="1:6" x14ac:dyDescent="0.3">
      <c r="A1082" s="73">
        <v>42275</v>
      </c>
      <c r="B1082" s="130">
        <v>1881.7700199999999</v>
      </c>
      <c r="C1082" s="125">
        <f t="shared" si="64"/>
        <v>-3.6486898788999689E-2</v>
      </c>
      <c r="D1082" s="128">
        <f t="shared" si="65"/>
        <v>-36486.898788999686</v>
      </c>
      <c r="E1082" s="128">
        <f t="shared" ca="1" si="66"/>
        <v>-78711.586489128444</v>
      </c>
      <c r="F1082" s="128">
        <f t="shared" ca="1" si="67"/>
        <v>97143.549571791315</v>
      </c>
    </row>
    <row r="1083" spans="1:6" x14ac:dyDescent="0.3">
      <c r="A1083" s="73">
        <v>42272</v>
      </c>
      <c r="B1083" s="130">
        <v>1931.339966</v>
      </c>
      <c r="C1083" s="125">
        <f t="shared" si="64"/>
        <v>-1.515008911432425E-2</v>
      </c>
      <c r="D1083" s="128">
        <f t="shared" si="65"/>
        <v>-15150.08911432425</v>
      </c>
      <c r="E1083" s="128">
        <f t="shared" ca="1" si="66"/>
        <v>-78711.586489128444</v>
      </c>
      <c r="F1083" s="128">
        <f t="shared" ca="1" si="67"/>
        <v>97143.549571791315</v>
      </c>
    </row>
    <row r="1084" spans="1:6" x14ac:dyDescent="0.3">
      <c r="A1084" s="73">
        <v>42271</v>
      </c>
      <c r="B1084" s="130">
        <v>1932.23999</v>
      </c>
      <c r="C1084" s="125">
        <f t="shared" si="64"/>
        <v>-1.0270015519963427E-2</v>
      </c>
      <c r="D1084" s="128">
        <f t="shared" si="65"/>
        <v>-10270.015519963426</v>
      </c>
      <c r="E1084" s="128">
        <f t="shared" ca="1" si="66"/>
        <v>-78711.586489128444</v>
      </c>
      <c r="F1084" s="128">
        <f t="shared" ca="1" si="67"/>
        <v>97143.549571791315</v>
      </c>
    </row>
    <row r="1085" spans="1:6" x14ac:dyDescent="0.3">
      <c r="A1085" s="73">
        <v>42270</v>
      </c>
      <c r="B1085" s="130">
        <v>1938.76001</v>
      </c>
      <c r="C1085" s="125">
        <f t="shared" si="64"/>
        <v>-1.6889605436193333E-3</v>
      </c>
      <c r="D1085" s="128">
        <f t="shared" si="65"/>
        <v>-1688.9605436193333</v>
      </c>
      <c r="E1085" s="128">
        <f t="shared" ca="1" si="66"/>
        <v>-78711.586489128444</v>
      </c>
      <c r="F1085" s="128">
        <f t="shared" ca="1" si="67"/>
        <v>97143.549571791315</v>
      </c>
    </row>
    <row r="1086" spans="1:6" x14ac:dyDescent="0.3">
      <c r="A1086" s="73">
        <v>42269</v>
      </c>
      <c r="B1086" s="130">
        <v>1942.73999</v>
      </c>
      <c r="C1086" s="125">
        <f t="shared" si="64"/>
        <v>-1.3542148937786935E-2</v>
      </c>
      <c r="D1086" s="128">
        <f t="shared" si="65"/>
        <v>-13542.148937786935</v>
      </c>
      <c r="E1086" s="128">
        <f t="shared" ca="1" si="66"/>
        <v>-78711.586489128444</v>
      </c>
      <c r="F1086" s="128">
        <f t="shared" ca="1" si="67"/>
        <v>97143.549571791315</v>
      </c>
    </row>
    <row r="1087" spans="1:6" x14ac:dyDescent="0.3">
      <c r="A1087" s="73">
        <v>42268</v>
      </c>
      <c r="B1087" s="130">
        <v>1966.969971</v>
      </c>
      <c r="C1087" s="125">
        <f t="shared" si="64"/>
        <v>2.3812994186286129E-2</v>
      </c>
      <c r="D1087" s="128">
        <f t="shared" si="65"/>
        <v>23812.994186286131</v>
      </c>
      <c r="E1087" s="128">
        <f t="shared" ca="1" si="66"/>
        <v>-78711.586489128444</v>
      </c>
      <c r="F1087" s="128">
        <f t="shared" ca="1" si="67"/>
        <v>97143.549571791315</v>
      </c>
    </row>
    <row r="1088" spans="1:6" x14ac:dyDescent="0.3">
      <c r="A1088" s="73">
        <v>42265</v>
      </c>
      <c r="B1088" s="130">
        <v>1958.030029</v>
      </c>
      <c r="C1088" s="125">
        <f t="shared" si="64"/>
        <v>3.53642452441294E-3</v>
      </c>
      <c r="D1088" s="128">
        <f t="shared" si="65"/>
        <v>3536.4245244129402</v>
      </c>
      <c r="E1088" s="128">
        <f t="shared" ca="1" si="66"/>
        <v>-78711.586489128444</v>
      </c>
      <c r="F1088" s="128">
        <f t="shared" ca="1" si="67"/>
        <v>97143.549571791315</v>
      </c>
    </row>
    <row r="1089" spans="1:6" x14ac:dyDescent="0.3">
      <c r="A1089" s="73">
        <v>42264</v>
      </c>
      <c r="B1089" s="130">
        <v>1990.1999510000001</v>
      </c>
      <c r="C1089" s="125">
        <f t="shared" si="64"/>
        <v>2.1212383813196345E-2</v>
      </c>
      <c r="D1089" s="128">
        <f t="shared" si="65"/>
        <v>21212.383813196346</v>
      </c>
      <c r="E1089" s="128">
        <f t="shared" ca="1" si="66"/>
        <v>-78711.586489128444</v>
      </c>
      <c r="F1089" s="128">
        <f t="shared" ca="1" si="67"/>
        <v>97143.549571791315</v>
      </c>
    </row>
    <row r="1090" spans="1:6" x14ac:dyDescent="0.3">
      <c r="A1090" s="73">
        <v>42263</v>
      </c>
      <c r="B1090" s="130">
        <v>1995.3100589999999</v>
      </c>
      <c r="C1090" s="125">
        <f t="shared" si="64"/>
        <v>4.2563463187565986E-2</v>
      </c>
      <c r="D1090" s="128">
        <f t="shared" si="65"/>
        <v>42563.463187565983</v>
      </c>
      <c r="E1090" s="128">
        <f t="shared" ca="1" si="66"/>
        <v>-78711.586489128444</v>
      </c>
      <c r="F1090" s="128">
        <f t="shared" ca="1" si="67"/>
        <v>97143.549571791315</v>
      </c>
    </row>
    <row r="1091" spans="1:6" x14ac:dyDescent="0.3">
      <c r="A1091" s="73">
        <v>42262</v>
      </c>
      <c r="B1091" s="130">
        <v>1978.089966</v>
      </c>
      <c r="C1091" s="125">
        <f t="shared" si="64"/>
        <v>2.9966391699447481E-3</v>
      </c>
      <c r="D1091" s="128">
        <f t="shared" si="65"/>
        <v>2996.6391699447481</v>
      </c>
      <c r="E1091" s="128">
        <f t="shared" ca="1" si="66"/>
        <v>-78711.586489128444</v>
      </c>
      <c r="F1091" s="128">
        <f t="shared" ca="1" si="67"/>
        <v>97143.549571791315</v>
      </c>
    </row>
    <row r="1092" spans="1:6" x14ac:dyDescent="0.3">
      <c r="A1092" s="73">
        <v>42261</v>
      </c>
      <c r="B1092" s="130">
        <v>1953.030029</v>
      </c>
      <c r="C1092" s="125">
        <f t="shared" si="64"/>
        <v>-1.8020265824363224E-2</v>
      </c>
      <c r="D1092" s="128">
        <f t="shared" si="65"/>
        <v>-18020.265824363225</v>
      </c>
      <c r="E1092" s="128">
        <f t="shared" ca="1" si="66"/>
        <v>-78711.586489128444</v>
      </c>
      <c r="F1092" s="128">
        <f t="shared" ca="1" si="67"/>
        <v>97143.549571791315</v>
      </c>
    </row>
    <row r="1093" spans="1:6" x14ac:dyDescent="0.3">
      <c r="A1093" s="73">
        <v>42258</v>
      </c>
      <c r="B1093" s="130">
        <v>1961.0500489999999</v>
      </c>
      <c r="C1093" s="125">
        <f t="shared" si="64"/>
        <v>-1.3387593725698532E-2</v>
      </c>
      <c r="D1093" s="128">
        <f t="shared" si="65"/>
        <v>-13387.593725698533</v>
      </c>
      <c r="E1093" s="128">
        <f t="shared" ca="1" si="66"/>
        <v>-78711.586489128444</v>
      </c>
      <c r="F1093" s="128">
        <f t="shared" ca="1" si="67"/>
        <v>97143.549571791315</v>
      </c>
    </row>
    <row r="1094" spans="1:6" x14ac:dyDescent="0.3">
      <c r="A1094" s="73">
        <v>42257</v>
      </c>
      <c r="B1094" s="130">
        <v>1952.290039</v>
      </c>
      <c r="C1094" s="125">
        <f t="shared" si="64"/>
        <v>6.0705839904429126E-3</v>
      </c>
      <c r="D1094" s="128">
        <f t="shared" si="65"/>
        <v>6070.5839904429122</v>
      </c>
      <c r="E1094" s="128">
        <f t="shared" ca="1" si="66"/>
        <v>-78711.586489128444</v>
      </c>
      <c r="F1094" s="128">
        <f t="shared" ca="1" si="67"/>
        <v>97143.549571791315</v>
      </c>
    </row>
    <row r="1095" spans="1:6" x14ac:dyDescent="0.3">
      <c r="A1095" s="73">
        <v>42256</v>
      </c>
      <c r="B1095" s="130">
        <v>1942.040039</v>
      </c>
      <c r="C1095" s="125">
        <f t="shared" si="64"/>
        <v>3.9853103484023045E-2</v>
      </c>
      <c r="D1095" s="128">
        <f t="shared" si="65"/>
        <v>39853.103484023042</v>
      </c>
      <c r="E1095" s="128">
        <f t="shared" ca="1" si="66"/>
        <v>-78711.586489128444</v>
      </c>
      <c r="F1095" s="128">
        <f t="shared" ca="1" si="67"/>
        <v>97143.549571791315</v>
      </c>
    </row>
    <row r="1096" spans="1:6" x14ac:dyDescent="0.3">
      <c r="A1096" s="73">
        <v>42255</v>
      </c>
      <c r="B1096" s="130">
        <v>1969.410034</v>
      </c>
      <c r="C1096" s="125">
        <f t="shared" ref="C1096:C1159" si="68">B1096/B1106-1</f>
        <v>4.0249140121654037E-2</v>
      </c>
      <c r="D1096" s="128">
        <f t="shared" ref="D1096:D1159" si="69">C1096*$B$5</f>
        <v>40249.14012165404</v>
      </c>
      <c r="E1096" s="128">
        <f t="shared" ref="E1096:E1159" ca="1" si="70">_xlfn.PERCENTILE.INC(OFFSET(D1096,0,0,Window),1-VaRLevel)</f>
        <v>-78711.586489128444</v>
      </c>
      <c r="F1096" s="128">
        <f t="shared" ref="F1096:F1159" ca="1" si="71">ABS(AVERAGEIF(OFFSET(D1096,0,0,Window),"&lt;=" &amp;E1096))</f>
        <v>97143.549571791315</v>
      </c>
    </row>
    <row r="1097" spans="1:6" x14ac:dyDescent="0.3">
      <c r="A1097" s="73">
        <v>42251</v>
      </c>
      <c r="B1097" s="130">
        <v>1921.219971</v>
      </c>
      <c r="C1097" s="125">
        <f t="shared" si="68"/>
        <v>-2.5201834512312948E-2</v>
      </c>
      <c r="D1097" s="128">
        <f t="shared" si="69"/>
        <v>-25201.834512312947</v>
      </c>
      <c r="E1097" s="128">
        <f t="shared" ca="1" si="70"/>
        <v>-78711.586489128444</v>
      </c>
      <c r="F1097" s="128">
        <f t="shared" ca="1" si="71"/>
        <v>97143.549571791315</v>
      </c>
    </row>
    <row r="1098" spans="1:6" x14ac:dyDescent="0.3">
      <c r="A1098" s="73">
        <v>42250</v>
      </c>
      <c r="B1098" s="130">
        <v>1951.130005</v>
      </c>
      <c r="C1098" s="125">
        <f t="shared" si="68"/>
        <v>-4.1557562069209242E-2</v>
      </c>
      <c r="D1098" s="128">
        <f t="shared" si="69"/>
        <v>-41557.562069209242</v>
      </c>
      <c r="E1098" s="128">
        <f t="shared" ca="1" si="70"/>
        <v>-78711.586489128444</v>
      </c>
      <c r="F1098" s="128">
        <f t="shared" ca="1" si="71"/>
        <v>97143.549571791315</v>
      </c>
    </row>
    <row r="1099" spans="1:6" x14ac:dyDescent="0.3">
      <c r="A1099" s="73">
        <v>42249</v>
      </c>
      <c r="B1099" s="130">
        <v>1948.8599850000001</v>
      </c>
      <c r="C1099" s="125">
        <f t="shared" si="68"/>
        <v>-6.2872420921543437E-2</v>
      </c>
      <c r="D1099" s="128">
        <f t="shared" si="69"/>
        <v>-62872.420921543438</v>
      </c>
      <c r="E1099" s="128">
        <f t="shared" ca="1" si="70"/>
        <v>-78711.586489128444</v>
      </c>
      <c r="F1099" s="128">
        <f t="shared" ca="1" si="71"/>
        <v>97143.549571791315</v>
      </c>
    </row>
    <row r="1100" spans="1:6" x14ac:dyDescent="0.3">
      <c r="A1100" s="73">
        <v>42248</v>
      </c>
      <c r="B1100" s="130">
        <v>1913.849976</v>
      </c>
      <c r="C1100" s="125">
        <f t="shared" si="68"/>
        <v>-8.73042141854381E-2</v>
      </c>
      <c r="D1100" s="128">
        <f t="shared" si="69"/>
        <v>-87304.214185438104</v>
      </c>
      <c r="E1100" s="128">
        <f t="shared" ca="1" si="70"/>
        <v>-78711.586489128444</v>
      </c>
      <c r="F1100" s="128">
        <f t="shared" ca="1" si="71"/>
        <v>97143.549571791315</v>
      </c>
    </row>
    <row r="1101" spans="1:6" x14ac:dyDescent="0.3">
      <c r="A1101" s="73">
        <v>42247</v>
      </c>
      <c r="B1101" s="130">
        <v>1972.1800539999999</v>
      </c>
      <c r="C1101" s="125">
        <f t="shared" si="68"/>
        <v>-6.195653177043603E-2</v>
      </c>
      <c r="D1101" s="128">
        <f t="shared" si="69"/>
        <v>-61956.531770436028</v>
      </c>
      <c r="E1101" s="128">
        <f t="shared" ca="1" si="70"/>
        <v>-65940.502607968898</v>
      </c>
      <c r="F1101" s="128">
        <f t="shared" ca="1" si="71"/>
        <v>91298.224608315388</v>
      </c>
    </row>
    <row r="1102" spans="1:6" x14ac:dyDescent="0.3">
      <c r="A1102" s="73">
        <v>42244</v>
      </c>
      <c r="B1102" s="130">
        <v>1988.869995</v>
      </c>
      <c r="C1102" s="125">
        <f t="shared" si="68"/>
        <v>-4.9088251759735968E-2</v>
      </c>
      <c r="D1102" s="128">
        <f t="shared" si="69"/>
        <v>-49088.251759735969</v>
      </c>
      <c r="E1102" s="128">
        <f t="shared" ca="1" si="70"/>
        <v>-61114.933630543455</v>
      </c>
      <c r="F1102" s="128">
        <f t="shared" ca="1" si="71"/>
        <v>91298.224608315388</v>
      </c>
    </row>
    <row r="1103" spans="1:6" x14ac:dyDescent="0.3">
      <c r="A1103" s="73">
        <v>42243</v>
      </c>
      <c r="B1103" s="130">
        <v>1987.660034</v>
      </c>
      <c r="C1103" s="125">
        <f t="shared" si="68"/>
        <v>-4.5949084864836731E-2</v>
      </c>
      <c r="D1103" s="128">
        <f t="shared" si="69"/>
        <v>-45949.084864836732</v>
      </c>
      <c r="E1103" s="128">
        <f t="shared" ca="1" si="70"/>
        <v>-61114.933630543455</v>
      </c>
      <c r="F1103" s="128">
        <f t="shared" ca="1" si="71"/>
        <v>91298.224608315388</v>
      </c>
    </row>
    <row r="1104" spans="1:6" x14ac:dyDescent="0.3">
      <c r="A1104" s="73">
        <v>42242</v>
      </c>
      <c r="B1104" s="130">
        <v>1940.51001</v>
      </c>
      <c r="C1104" s="125">
        <f t="shared" si="68"/>
        <v>-6.9768239295010304E-2</v>
      </c>
      <c r="D1104" s="128">
        <f t="shared" si="69"/>
        <v>-69768.239295010309</v>
      </c>
      <c r="E1104" s="128">
        <f t="shared" ca="1" si="70"/>
        <v>-61114.933630543455</v>
      </c>
      <c r="F1104" s="128">
        <f t="shared" ca="1" si="71"/>
        <v>91298.224608315388</v>
      </c>
    </row>
    <row r="1105" spans="1:6" x14ac:dyDescent="0.3">
      <c r="A1105" s="73">
        <v>42241</v>
      </c>
      <c r="B1105" s="130">
        <v>1867.6099850000001</v>
      </c>
      <c r="C1105" s="125">
        <f t="shared" si="68"/>
        <v>-0.10386411010054386</v>
      </c>
      <c r="D1105" s="128">
        <f t="shared" si="69"/>
        <v>-103864.11010054385</v>
      </c>
      <c r="E1105" s="128">
        <f t="shared" ca="1" si="70"/>
        <v>-51736.052576071517</v>
      </c>
      <c r="F1105" s="128">
        <f t="shared" ca="1" si="71"/>
        <v>85411.622115480815</v>
      </c>
    </row>
    <row r="1106" spans="1:6" x14ac:dyDescent="0.3">
      <c r="A1106" s="73">
        <v>42240</v>
      </c>
      <c r="B1106" s="130">
        <v>1893.209961</v>
      </c>
      <c r="C1106" s="125">
        <f t="shared" si="68"/>
        <v>-0.10026232442939198</v>
      </c>
      <c r="D1106" s="128">
        <f t="shared" si="69"/>
        <v>-100262.32442939199</v>
      </c>
      <c r="E1106" s="128">
        <f t="shared" ca="1" si="70"/>
        <v>-49687.887733607808</v>
      </c>
      <c r="F1106" s="128">
        <f t="shared" ca="1" si="71"/>
        <v>67906.41014295473</v>
      </c>
    </row>
    <row r="1107" spans="1:6" x14ac:dyDescent="0.3">
      <c r="A1107" s="73">
        <v>42237</v>
      </c>
      <c r="B1107" s="130">
        <v>1970.8900149999999</v>
      </c>
      <c r="C1107" s="125">
        <f t="shared" si="68"/>
        <v>-5.134847418296562E-2</v>
      </c>
      <c r="D1107" s="128">
        <f t="shared" si="69"/>
        <v>-51348.47418296562</v>
      </c>
      <c r="E1107" s="128">
        <f t="shared" ca="1" si="70"/>
        <v>-46702.673864780219</v>
      </c>
      <c r="F1107" s="128">
        <f t="shared" ca="1" si="71"/>
        <v>50472.14274832431</v>
      </c>
    </row>
    <row r="1108" spans="1:6" x14ac:dyDescent="0.3">
      <c r="A1108" s="73">
        <v>42236</v>
      </c>
      <c r="B1108" s="130">
        <v>2035.7299800000001</v>
      </c>
      <c r="C1108" s="125">
        <f t="shared" si="68"/>
        <v>-2.2955939663652281E-2</v>
      </c>
      <c r="D1108" s="128">
        <f t="shared" si="69"/>
        <v>-22955.93966365228</v>
      </c>
      <c r="E1108" s="128">
        <f t="shared" ca="1" si="70"/>
        <v>-44217.472286213088</v>
      </c>
      <c r="F1108" s="128">
        <f t="shared" ca="1" si="71"/>
        <v>48487.493204053353</v>
      </c>
    </row>
    <row r="1109" spans="1:6" x14ac:dyDescent="0.3">
      <c r="A1109" s="73">
        <v>42235</v>
      </c>
      <c r="B1109" s="130">
        <v>2079.610107</v>
      </c>
      <c r="C1109" s="125">
        <f t="shared" si="68"/>
        <v>-9.6340579054607911E-3</v>
      </c>
      <c r="D1109" s="128">
        <f t="shared" si="69"/>
        <v>-9634.0579054607915</v>
      </c>
      <c r="E1109" s="128">
        <f t="shared" ca="1" si="70"/>
        <v>-44217.472286213088</v>
      </c>
      <c r="F1109" s="128">
        <f t="shared" ca="1" si="71"/>
        <v>48487.493204053353</v>
      </c>
    </row>
    <row r="1110" spans="1:6" x14ac:dyDescent="0.3">
      <c r="A1110" s="73">
        <v>42234</v>
      </c>
      <c r="B1110" s="130">
        <v>2096.919922</v>
      </c>
      <c r="C1110" s="125">
        <f t="shared" si="68"/>
        <v>1.719686375261098E-3</v>
      </c>
      <c r="D1110" s="128">
        <f t="shared" si="69"/>
        <v>1719.686375261098</v>
      </c>
      <c r="E1110" s="128">
        <f t="shared" ca="1" si="70"/>
        <v>-44217.472286213088</v>
      </c>
      <c r="F1110" s="128">
        <f t="shared" ca="1" si="71"/>
        <v>48487.493204053353</v>
      </c>
    </row>
    <row r="1111" spans="1:6" x14ac:dyDescent="0.3">
      <c r="A1111" s="73">
        <v>42233</v>
      </c>
      <c r="B1111" s="130">
        <v>2102.4399410000001</v>
      </c>
      <c r="C1111" s="125">
        <f t="shared" si="68"/>
        <v>2.0971487284375812E-3</v>
      </c>
      <c r="D1111" s="128">
        <f t="shared" si="69"/>
        <v>2097.1487284375812</v>
      </c>
      <c r="E1111" s="128">
        <f t="shared" ca="1" si="70"/>
        <v>-44217.472286213088</v>
      </c>
      <c r="F1111" s="128">
        <f t="shared" ca="1" si="71"/>
        <v>48487.493204053353</v>
      </c>
    </row>
    <row r="1112" spans="1:6" x14ac:dyDescent="0.3">
      <c r="A1112" s="73">
        <v>42230</v>
      </c>
      <c r="B1112" s="130">
        <v>2091.540039</v>
      </c>
      <c r="C1112" s="125">
        <f t="shared" si="68"/>
        <v>-5.8464752478848414E-3</v>
      </c>
      <c r="D1112" s="128">
        <f t="shared" si="69"/>
        <v>-5846.4752478848413</v>
      </c>
      <c r="E1112" s="128">
        <f t="shared" ca="1" si="70"/>
        <v>-44217.472286213088</v>
      </c>
      <c r="F1112" s="128">
        <f t="shared" ca="1" si="71"/>
        <v>48487.493204053353</v>
      </c>
    </row>
    <row r="1113" spans="1:6" x14ac:dyDescent="0.3">
      <c r="A1113" s="73">
        <v>42229</v>
      </c>
      <c r="B1113" s="130">
        <v>2083.389893</v>
      </c>
      <c r="C1113" s="125">
        <f t="shared" si="68"/>
        <v>-1.196985312761023E-2</v>
      </c>
      <c r="D1113" s="128">
        <f t="shared" si="69"/>
        <v>-11969.853127610231</v>
      </c>
      <c r="E1113" s="128">
        <f t="shared" ca="1" si="70"/>
        <v>-44217.472286213088</v>
      </c>
      <c r="F1113" s="128">
        <f t="shared" ca="1" si="71"/>
        <v>48487.493204053353</v>
      </c>
    </row>
    <row r="1114" spans="1:6" x14ac:dyDescent="0.3">
      <c r="A1114" s="73">
        <v>42228</v>
      </c>
      <c r="B1114" s="130">
        <v>2086.0500489999999</v>
      </c>
      <c r="C1114" s="125">
        <f t="shared" si="68"/>
        <v>-1.0680232704507908E-2</v>
      </c>
      <c r="D1114" s="128">
        <f t="shared" si="69"/>
        <v>-10680.232704507907</v>
      </c>
      <c r="E1114" s="128">
        <f t="shared" ca="1" si="70"/>
        <v>-44217.472286213088</v>
      </c>
      <c r="F1114" s="128">
        <f t="shared" ca="1" si="71"/>
        <v>48487.493204053353</v>
      </c>
    </row>
    <row r="1115" spans="1:6" x14ac:dyDescent="0.3">
      <c r="A1115" s="73">
        <v>42227</v>
      </c>
      <c r="B1115" s="130">
        <v>2084.070068</v>
      </c>
      <c r="C1115" s="125">
        <f t="shared" si="68"/>
        <v>-4.3854924160994235E-3</v>
      </c>
      <c r="D1115" s="128">
        <f t="shared" si="69"/>
        <v>-4385.4924160994233</v>
      </c>
      <c r="E1115" s="128">
        <f t="shared" ca="1" si="70"/>
        <v>-44217.472286213088</v>
      </c>
      <c r="F1115" s="128">
        <f t="shared" ca="1" si="71"/>
        <v>48487.493204053353</v>
      </c>
    </row>
    <row r="1116" spans="1:6" x14ac:dyDescent="0.3">
      <c r="A1116" s="73">
        <v>42226</v>
      </c>
      <c r="B1116" s="130">
        <v>2104.179932</v>
      </c>
      <c r="C1116" s="125">
        <f t="shared" si="68"/>
        <v>1.7672341844296113E-2</v>
      </c>
      <c r="D1116" s="128">
        <f t="shared" si="69"/>
        <v>17672.341844296112</v>
      </c>
      <c r="E1116" s="128">
        <f t="shared" ca="1" si="70"/>
        <v>-44217.472286213088</v>
      </c>
      <c r="F1116" s="128">
        <f t="shared" ca="1" si="71"/>
        <v>48487.493204053353</v>
      </c>
    </row>
    <row r="1117" spans="1:6" x14ac:dyDescent="0.3">
      <c r="A1117" s="73">
        <v>42223</v>
      </c>
      <c r="B1117" s="130">
        <v>2077.570068</v>
      </c>
      <c r="C1117" s="125">
        <f t="shared" si="68"/>
        <v>-1.0000885235538215E-3</v>
      </c>
      <c r="D1117" s="128">
        <f t="shared" si="69"/>
        <v>-1000.0885235538215</v>
      </c>
      <c r="E1117" s="128">
        <f t="shared" ca="1" si="70"/>
        <v>-44217.472286213088</v>
      </c>
      <c r="F1117" s="128">
        <f t="shared" ca="1" si="71"/>
        <v>48487.493204053353</v>
      </c>
    </row>
    <row r="1118" spans="1:6" x14ac:dyDescent="0.3">
      <c r="A1118" s="73">
        <v>42222</v>
      </c>
      <c r="B1118" s="130">
        <v>2083.5600589999999</v>
      </c>
      <c r="C1118" s="125">
        <f t="shared" si="68"/>
        <v>-8.8432527967267083E-3</v>
      </c>
      <c r="D1118" s="128">
        <f t="shared" si="69"/>
        <v>-8843.2527967267088</v>
      </c>
      <c r="E1118" s="128">
        <f t="shared" ca="1" si="70"/>
        <v>-44217.472286213088</v>
      </c>
      <c r="F1118" s="128">
        <f t="shared" ca="1" si="71"/>
        <v>48487.493204053353</v>
      </c>
    </row>
    <row r="1119" spans="1:6" x14ac:dyDescent="0.3">
      <c r="A1119" s="73">
        <v>42221</v>
      </c>
      <c r="B1119" s="130">
        <v>2099.8400879999999</v>
      </c>
      <c r="C1119" s="125">
        <f t="shared" si="68"/>
        <v>-6.7685900543111854E-3</v>
      </c>
      <c r="D1119" s="128">
        <f t="shared" si="69"/>
        <v>-6768.5900543111857</v>
      </c>
      <c r="E1119" s="128">
        <f t="shared" ca="1" si="70"/>
        <v>-44217.472286213088</v>
      </c>
      <c r="F1119" s="128">
        <f t="shared" ca="1" si="71"/>
        <v>48487.493204053353</v>
      </c>
    </row>
    <row r="1120" spans="1:6" x14ac:dyDescent="0.3">
      <c r="A1120" s="73">
        <v>42220</v>
      </c>
      <c r="B1120" s="130">
        <v>2093.320068</v>
      </c>
      <c r="C1120" s="125">
        <f t="shared" si="68"/>
        <v>-1.2216766378251309E-2</v>
      </c>
      <c r="D1120" s="128">
        <f t="shared" si="69"/>
        <v>-12216.76637825131</v>
      </c>
      <c r="E1120" s="128">
        <f t="shared" ca="1" si="70"/>
        <v>-44217.472286213088</v>
      </c>
      <c r="F1120" s="128">
        <f t="shared" ca="1" si="71"/>
        <v>48487.493204053353</v>
      </c>
    </row>
    <row r="1121" spans="1:6" x14ac:dyDescent="0.3">
      <c r="A1121" s="73">
        <v>42219</v>
      </c>
      <c r="B1121" s="130">
        <v>2098.040039</v>
      </c>
      <c r="C1121" s="125">
        <f t="shared" si="68"/>
        <v>-1.4208651863452659E-2</v>
      </c>
      <c r="D1121" s="128">
        <f t="shared" si="69"/>
        <v>-14208.65186345266</v>
      </c>
      <c r="E1121" s="128">
        <f t="shared" ca="1" si="70"/>
        <v>-44217.472286213088</v>
      </c>
      <c r="F1121" s="128">
        <f t="shared" ca="1" si="71"/>
        <v>48487.493204053353</v>
      </c>
    </row>
    <row r="1122" spans="1:6" x14ac:dyDescent="0.3">
      <c r="A1122" s="73">
        <v>42216</v>
      </c>
      <c r="B1122" s="130">
        <v>2103.8400879999999</v>
      </c>
      <c r="C1122" s="125">
        <f t="shared" si="68"/>
        <v>-1.0721046414603363E-2</v>
      </c>
      <c r="D1122" s="128">
        <f t="shared" si="69"/>
        <v>-10721.046414603363</v>
      </c>
      <c r="E1122" s="128">
        <f t="shared" ca="1" si="70"/>
        <v>-44217.472286213088</v>
      </c>
      <c r="F1122" s="128">
        <f t="shared" ca="1" si="71"/>
        <v>48487.493204053353</v>
      </c>
    </row>
    <row r="1123" spans="1:6" x14ac:dyDescent="0.3">
      <c r="A1123" s="73">
        <v>42215</v>
      </c>
      <c r="B1123" s="130">
        <v>2108.6298830000001</v>
      </c>
      <c r="C1123" s="125">
        <f t="shared" si="68"/>
        <v>-7.3719481391401054E-3</v>
      </c>
      <c r="D1123" s="128">
        <f t="shared" si="69"/>
        <v>-7371.948139140105</v>
      </c>
      <c r="E1123" s="128">
        <f t="shared" ca="1" si="70"/>
        <v>-44217.472286213088</v>
      </c>
      <c r="F1123" s="128">
        <f t="shared" ca="1" si="71"/>
        <v>48487.493204053353</v>
      </c>
    </row>
    <row r="1124" spans="1:6" x14ac:dyDescent="0.3">
      <c r="A1124" s="73">
        <v>42214</v>
      </c>
      <c r="B1124" s="130">
        <v>2108.570068</v>
      </c>
      <c r="C1124" s="125">
        <f t="shared" si="68"/>
        <v>5.552652815867809E-4</v>
      </c>
      <c r="D1124" s="128">
        <f t="shared" si="69"/>
        <v>555.26528158678093</v>
      </c>
      <c r="E1124" s="128">
        <f t="shared" ca="1" si="70"/>
        <v>-44217.472286213088</v>
      </c>
      <c r="F1124" s="128">
        <f t="shared" ca="1" si="71"/>
        <v>48487.493204053353</v>
      </c>
    </row>
    <row r="1125" spans="1:6" x14ac:dyDescent="0.3">
      <c r="A1125" s="73">
        <v>42213</v>
      </c>
      <c r="B1125" s="130">
        <v>2093.25</v>
      </c>
      <c r="C1125" s="125">
        <f t="shared" si="68"/>
        <v>-7.4444398230293363E-3</v>
      </c>
      <c r="D1125" s="128">
        <f t="shared" si="69"/>
        <v>-7444.4398230293364</v>
      </c>
      <c r="E1125" s="128">
        <f t="shared" ca="1" si="70"/>
        <v>-44217.472286213088</v>
      </c>
      <c r="F1125" s="128">
        <f t="shared" ca="1" si="71"/>
        <v>48487.493204053353</v>
      </c>
    </row>
    <row r="1126" spans="1:6" x14ac:dyDescent="0.3">
      <c r="A1126" s="73">
        <v>42212</v>
      </c>
      <c r="B1126" s="130">
        <v>2067.639893</v>
      </c>
      <c r="C1126" s="125">
        <f t="shared" si="68"/>
        <v>-1.5222043964678744E-2</v>
      </c>
      <c r="D1126" s="128">
        <f t="shared" si="69"/>
        <v>-15222.043964678744</v>
      </c>
      <c r="E1126" s="128">
        <f t="shared" ca="1" si="70"/>
        <v>-44217.472286213088</v>
      </c>
      <c r="F1126" s="128">
        <f t="shared" ca="1" si="71"/>
        <v>48487.493204053353</v>
      </c>
    </row>
    <row r="1127" spans="1:6" x14ac:dyDescent="0.3">
      <c r="A1127" s="73">
        <v>42209</v>
      </c>
      <c r="B1127" s="130">
        <v>2079.6499020000001</v>
      </c>
      <c r="C1127" s="125">
        <f t="shared" si="68"/>
        <v>1.4589981938426533E-3</v>
      </c>
      <c r="D1127" s="128">
        <f t="shared" si="69"/>
        <v>1458.9981938426533</v>
      </c>
      <c r="E1127" s="128">
        <f t="shared" ca="1" si="70"/>
        <v>-44217.472286213088</v>
      </c>
      <c r="F1127" s="128">
        <f t="shared" ca="1" si="71"/>
        <v>48487.493204053353</v>
      </c>
    </row>
    <row r="1128" spans="1:6" x14ac:dyDescent="0.3">
      <c r="A1128" s="73">
        <v>42208</v>
      </c>
      <c r="B1128" s="130">
        <v>2102.1499020000001</v>
      </c>
      <c r="C1128" s="125">
        <f t="shared" si="68"/>
        <v>2.4784085066488881E-2</v>
      </c>
      <c r="D1128" s="128">
        <f t="shared" si="69"/>
        <v>24784.085066488882</v>
      </c>
      <c r="E1128" s="128">
        <f t="shared" ca="1" si="70"/>
        <v>-44217.472286213088</v>
      </c>
      <c r="F1128" s="128">
        <f t="shared" ca="1" si="71"/>
        <v>48487.493204053353</v>
      </c>
    </row>
    <row r="1129" spans="1:6" x14ac:dyDescent="0.3">
      <c r="A1129" s="73">
        <v>42207</v>
      </c>
      <c r="B1129" s="130">
        <v>2114.1499020000001</v>
      </c>
      <c r="C1129" s="125">
        <f t="shared" si="68"/>
        <v>3.2965508149716882E-2</v>
      </c>
      <c r="D1129" s="128">
        <f t="shared" si="69"/>
        <v>32965.508149716879</v>
      </c>
      <c r="E1129" s="128">
        <f t="shared" ca="1" si="70"/>
        <v>-44217.472286213088</v>
      </c>
      <c r="F1129" s="128">
        <f t="shared" ca="1" si="71"/>
        <v>48487.493204053353</v>
      </c>
    </row>
    <row r="1130" spans="1:6" x14ac:dyDescent="0.3">
      <c r="A1130" s="73">
        <v>42206</v>
      </c>
      <c r="B1130" s="130">
        <v>2119.209961</v>
      </c>
      <c r="C1130" s="125">
        <f t="shared" si="68"/>
        <v>1.8194947196923605E-2</v>
      </c>
      <c r="D1130" s="128">
        <f t="shared" si="69"/>
        <v>18194.947196923604</v>
      </c>
      <c r="E1130" s="128">
        <f t="shared" ca="1" si="70"/>
        <v>-44217.472286213088</v>
      </c>
      <c r="F1130" s="128">
        <f t="shared" ca="1" si="71"/>
        <v>48487.493204053353</v>
      </c>
    </row>
    <row r="1131" spans="1:6" x14ac:dyDescent="0.3">
      <c r="A1131" s="73">
        <v>42205</v>
      </c>
      <c r="B1131" s="130">
        <v>2128.280029</v>
      </c>
      <c r="C1131" s="125">
        <f t="shared" si="68"/>
        <v>2.8770866950391216E-2</v>
      </c>
      <c r="D1131" s="128">
        <f t="shared" si="69"/>
        <v>28770.866950391217</v>
      </c>
      <c r="E1131" s="128">
        <f t="shared" ca="1" si="70"/>
        <v>-44217.472286213088</v>
      </c>
      <c r="F1131" s="128">
        <f t="shared" ca="1" si="71"/>
        <v>48487.493204053353</v>
      </c>
    </row>
    <row r="1132" spans="1:6" x14ac:dyDescent="0.3">
      <c r="A1132" s="73">
        <v>42202</v>
      </c>
      <c r="B1132" s="130">
        <v>2126.639893</v>
      </c>
      <c r="C1132" s="125">
        <f t="shared" si="68"/>
        <v>2.4008254751952895E-2</v>
      </c>
      <c r="D1132" s="128">
        <f t="shared" si="69"/>
        <v>24008.254751952896</v>
      </c>
      <c r="E1132" s="128">
        <f t="shared" ca="1" si="70"/>
        <v>-44217.472286213088</v>
      </c>
      <c r="F1132" s="128">
        <f t="shared" ca="1" si="71"/>
        <v>48487.493204053353</v>
      </c>
    </row>
    <row r="1133" spans="1:6" x14ac:dyDescent="0.3">
      <c r="A1133" s="73">
        <v>42201</v>
      </c>
      <c r="B1133" s="130">
        <v>2124.290039</v>
      </c>
      <c r="C1133" s="125">
        <f t="shared" si="68"/>
        <v>2.2561696122985309E-2</v>
      </c>
      <c r="D1133" s="128">
        <f t="shared" si="69"/>
        <v>22561.696122985308</v>
      </c>
      <c r="E1133" s="128">
        <f t="shared" ca="1" si="70"/>
        <v>-44217.472286213088</v>
      </c>
      <c r="F1133" s="128">
        <f t="shared" ca="1" si="71"/>
        <v>48487.493204053353</v>
      </c>
    </row>
    <row r="1134" spans="1:6" x14ac:dyDescent="0.3">
      <c r="A1134" s="73">
        <v>42200</v>
      </c>
      <c r="B1134" s="130">
        <v>2107.3999020000001</v>
      </c>
      <c r="C1134" s="125">
        <f t="shared" si="68"/>
        <v>2.146748971357737E-2</v>
      </c>
      <c r="D1134" s="128">
        <f t="shared" si="69"/>
        <v>21467.489713577372</v>
      </c>
      <c r="E1134" s="128">
        <f t="shared" ca="1" si="70"/>
        <v>-44217.472286213088</v>
      </c>
      <c r="F1134" s="128">
        <f t="shared" ca="1" si="71"/>
        <v>48487.493204053353</v>
      </c>
    </row>
    <row r="1135" spans="1:6" x14ac:dyDescent="0.3">
      <c r="A1135" s="73">
        <v>42199</v>
      </c>
      <c r="B1135" s="130">
        <v>2108.9499510000001</v>
      </c>
      <c r="C1135" s="125">
        <f t="shared" si="68"/>
        <v>2.4936364314550152E-2</v>
      </c>
      <c r="D1135" s="128">
        <f t="shared" si="69"/>
        <v>24936.364314550152</v>
      </c>
      <c r="E1135" s="128">
        <f t="shared" ca="1" si="70"/>
        <v>-44217.472286213088</v>
      </c>
      <c r="F1135" s="128">
        <f t="shared" ca="1" si="71"/>
        <v>48487.493204053353</v>
      </c>
    </row>
    <row r="1136" spans="1:6" x14ac:dyDescent="0.3">
      <c r="A1136" s="73">
        <v>42198</v>
      </c>
      <c r="B1136" s="130">
        <v>2099.6000979999999</v>
      </c>
      <c r="C1136" s="125">
        <f t="shared" si="68"/>
        <v>-8.993104935037799E-4</v>
      </c>
      <c r="D1136" s="128">
        <f t="shared" si="69"/>
        <v>-899.31049350377987</v>
      </c>
      <c r="E1136" s="128">
        <f t="shared" ca="1" si="70"/>
        <v>-44217.472286213088</v>
      </c>
      <c r="F1136" s="128">
        <f t="shared" ca="1" si="71"/>
        <v>48487.493204053353</v>
      </c>
    </row>
    <row r="1137" spans="1:6" x14ac:dyDescent="0.3">
      <c r="A1137" s="73">
        <v>42195</v>
      </c>
      <c r="B1137" s="130">
        <v>2076.6201169999999</v>
      </c>
      <c r="C1137" s="125">
        <f t="shared" si="68"/>
        <v>-1.22198635210925E-2</v>
      </c>
      <c r="D1137" s="128">
        <f t="shared" si="69"/>
        <v>-12219.8635210925</v>
      </c>
      <c r="E1137" s="128">
        <f t="shared" ca="1" si="70"/>
        <v>-44217.472286213088</v>
      </c>
      <c r="F1137" s="128">
        <f t="shared" ca="1" si="71"/>
        <v>48487.493204053353</v>
      </c>
    </row>
    <row r="1138" spans="1:6" x14ac:dyDescent="0.3">
      <c r="A1138" s="73">
        <v>42194</v>
      </c>
      <c r="B1138" s="130">
        <v>2051.3100589999999</v>
      </c>
      <c r="C1138" s="125">
        <f t="shared" si="68"/>
        <v>-2.7160466703413544E-2</v>
      </c>
      <c r="D1138" s="128">
        <f t="shared" si="69"/>
        <v>-27160.466703413545</v>
      </c>
      <c r="E1138" s="128">
        <f t="shared" ca="1" si="70"/>
        <v>-44217.472286213088</v>
      </c>
      <c r="F1138" s="128">
        <f t="shared" ca="1" si="71"/>
        <v>48487.493204053353</v>
      </c>
    </row>
    <row r="1139" spans="1:6" x14ac:dyDescent="0.3">
      <c r="A1139" s="73">
        <v>42193</v>
      </c>
      <c r="B1139" s="130">
        <v>2046.6800539999999</v>
      </c>
      <c r="C1139" s="125">
        <f t="shared" si="68"/>
        <v>-3.649369117229595E-2</v>
      </c>
      <c r="D1139" s="128">
        <f t="shared" si="69"/>
        <v>-36493.691172295948</v>
      </c>
      <c r="E1139" s="128">
        <f t="shared" ca="1" si="70"/>
        <v>-44217.472286213088</v>
      </c>
      <c r="F1139" s="128">
        <f t="shared" ca="1" si="71"/>
        <v>48487.493204053353</v>
      </c>
    </row>
    <row r="1140" spans="1:6" x14ac:dyDescent="0.3">
      <c r="A1140" s="73">
        <v>42192</v>
      </c>
      <c r="B1140" s="130">
        <v>2081.3400879999999</v>
      </c>
      <c r="C1140" s="125">
        <f t="shared" si="68"/>
        <v>-1.9553905402509453E-2</v>
      </c>
      <c r="D1140" s="128">
        <f t="shared" si="69"/>
        <v>-19553.905402509452</v>
      </c>
      <c r="E1140" s="128">
        <f t="shared" ca="1" si="70"/>
        <v>-44217.472286213088</v>
      </c>
      <c r="F1140" s="128">
        <f t="shared" ca="1" si="71"/>
        <v>48487.493204053353</v>
      </c>
    </row>
    <row r="1141" spans="1:6" x14ac:dyDescent="0.3">
      <c r="A1141" s="73">
        <v>42191</v>
      </c>
      <c r="B1141" s="130">
        <v>2068.76001</v>
      </c>
      <c r="C1141" s="125">
        <f t="shared" si="68"/>
        <v>-1.9540367582502216E-2</v>
      </c>
      <c r="D1141" s="128">
        <f t="shared" si="69"/>
        <v>-19540.367582502215</v>
      </c>
      <c r="E1141" s="128">
        <f t="shared" ca="1" si="70"/>
        <v>-44217.472286213088</v>
      </c>
      <c r="F1141" s="128">
        <f t="shared" ca="1" si="71"/>
        <v>48487.493204053353</v>
      </c>
    </row>
    <row r="1142" spans="1:6" x14ac:dyDescent="0.3">
      <c r="A1142" s="73">
        <v>42187</v>
      </c>
      <c r="B1142" s="130">
        <v>2076.780029</v>
      </c>
      <c r="C1142" s="125">
        <f t="shared" si="68"/>
        <v>-2.0959420532138839E-2</v>
      </c>
      <c r="D1142" s="128">
        <f t="shared" si="69"/>
        <v>-20959.42053213884</v>
      </c>
      <c r="E1142" s="128">
        <f t="shared" ca="1" si="70"/>
        <v>-44217.472286213088</v>
      </c>
      <c r="F1142" s="128">
        <f t="shared" ca="1" si="71"/>
        <v>48487.493204053353</v>
      </c>
    </row>
    <row r="1143" spans="1:6" x14ac:dyDescent="0.3">
      <c r="A1143" s="73">
        <v>42186</v>
      </c>
      <c r="B1143" s="130">
        <v>2077.419922</v>
      </c>
      <c r="C1143" s="125">
        <f t="shared" si="68"/>
        <v>-1.0959617816561074E-2</v>
      </c>
      <c r="D1143" s="128">
        <f t="shared" si="69"/>
        <v>-10959.617816561073</v>
      </c>
      <c r="E1143" s="128">
        <f t="shared" ca="1" si="70"/>
        <v>-44217.472286213088</v>
      </c>
      <c r="F1143" s="128">
        <f t="shared" ca="1" si="71"/>
        <v>48487.493204053353</v>
      </c>
    </row>
    <row r="1144" spans="1:6" x14ac:dyDescent="0.3">
      <c r="A1144" s="73">
        <v>42185</v>
      </c>
      <c r="B1144" s="130">
        <v>2063.110107</v>
      </c>
      <c r="C1144" s="125">
        <f t="shared" si="68"/>
        <v>-1.582793000143623E-2</v>
      </c>
      <c r="D1144" s="128">
        <f t="shared" si="69"/>
        <v>-15827.930001436231</v>
      </c>
      <c r="E1144" s="128">
        <f t="shared" ca="1" si="70"/>
        <v>-44217.472286213088</v>
      </c>
      <c r="F1144" s="128">
        <f t="shared" ca="1" si="71"/>
        <v>48487.493204053353</v>
      </c>
    </row>
    <row r="1145" spans="1:6" x14ac:dyDescent="0.3">
      <c r="A1145" s="73">
        <v>42184</v>
      </c>
      <c r="B1145" s="130">
        <v>2057.639893</v>
      </c>
      <c r="C1145" s="125">
        <f t="shared" si="68"/>
        <v>-1.2852453607924863E-2</v>
      </c>
      <c r="D1145" s="128">
        <f t="shared" si="69"/>
        <v>-12852.453607924863</v>
      </c>
      <c r="E1145" s="128">
        <f t="shared" ca="1" si="70"/>
        <v>-44217.472286213088</v>
      </c>
      <c r="F1145" s="128">
        <f t="shared" ca="1" si="71"/>
        <v>48487.493204053353</v>
      </c>
    </row>
    <row r="1146" spans="1:6" x14ac:dyDescent="0.3">
      <c r="A1146" s="73">
        <v>42181</v>
      </c>
      <c r="B1146" s="130">
        <v>2101.48999</v>
      </c>
      <c r="C1146" s="125">
        <f t="shared" si="68"/>
        <v>3.5241141214739091E-3</v>
      </c>
      <c r="D1146" s="128">
        <f t="shared" si="69"/>
        <v>3524.1141214739091</v>
      </c>
      <c r="E1146" s="128">
        <f t="shared" ca="1" si="70"/>
        <v>-44217.472286213088</v>
      </c>
      <c r="F1146" s="128">
        <f t="shared" ca="1" si="71"/>
        <v>48487.493204053353</v>
      </c>
    </row>
    <row r="1147" spans="1:6" x14ac:dyDescent="0.3">
      <c r="A1147" s="73">
        <v>42180</v>
      </c>
      <c r="B1147" s="130">
        <v>2102.3100589999999</v>
      </c>
      <c r="C1147" s="125">
        <f t="shared" si="68"/>
        <v>-3.1059660990591098E-3</v>
      </c>
      <c r="D1147" s="128">
        <f t="shared" si="69"/>
        <v>-3105.9660990591096</v>
      </c>
      <c r="E1147" s="128">
        <f t="shared" ca="1" si="70"/>
        <v>-44217.472286213088</v>
      </c>
      <c r="F1147" s="128">
        <f t="shared" ca="1" si="71"/>
        <v>48487.493204053353</v>
      </c>
    </row>
    <row r="1148" spans="1:6" x14ac:dyDescent="0.3">
      <c r="A1148" s="73">
        <v>42179</v>
      </c>
      <c r="B1148" s="130">
        <v>2108.580078</v>
      </c>
      <c r="C1148" s="125">
        <f t="shared" si="68"/>
        <v>1.6056085306264123E-3</v>
      </c>
      <c r="D1148" s="128">
        <f t="shared" si="69"/>
        <v>1605.6085306264122</v>
      </c>
      <c r="E1148" s="128">
        <f t="shared" ca="1" si="70"/>
        <v>-44217.472286213088</v>
      </c>
      <c r="F1148" s="128">
        <f t="shared" ca="1" si="71"/>
        <v>48487.493204053353</v>
      </c>
    </row>
    <row r="1149" spans="1:6" x14ac:dyDescent="0.3">
      <c r="A1149" s="73">
        <v>42178</v>
      </c>
      <c r="B1149" s="130">
        <v>2124.1999510000001</v>
      </c>
      <c r="C1149" s="125">
        <f t="shared" si="68"/>
        <v>2.117638202787564E-2</v>
      </c>
      <c r="D1149" s="128">
        <f t="shared" si="69"/>
        <v>21176.382027875639</v>
      </c>
      <c r="E1149" s="128">
        <f t="shared" ca="1" si="70"/>
        <v>-44217.472286213088</v>
      </c>
      <c r="F1149" s="128">
        <f t="shared" ca="1" si="71"/>
        <v>48487.493204053353</v>
      </c>
    </row>
    <row r="1150" spans="1:6" x14ac:dyDescent="0.3">
      <c r="A1150" s="73">
        <v>42177</v>
      </c>
      <c r="B1150" s="130">
        <v>2122.8500979999999</v>
      </c>
      <c r="C1150" s="125">
        <f t="shared" si="68"/>
        <v>2.0954401712286019E-2</v>
      </c>
      <c r="D1150" s="128">
        <f t="shared" si="69"/>
        <v>20954.40171228602</v>
      </c>
      <c r="E1150" s="128">
        <f t="shared" ca="1" si="70"/>
        <v>-44217.472286213088</v>
      </c>
      <c r="F1150" s="128">
        <f t="shared" ca="1" si="71"/>
        <v>48487.493204053353</v>
      </c>
    </row>
    <row r="1151" spans="1:6" x14ac:dyDescent="0.3">
      <c r="A1151" s="73">
        <v>42174</v>
      </c>
      <c r="B1151" s="130">
        <v>2109.98999</v>
      </c>
      <c r="C1151" s="125">
        <f t="shared" si="68"/>
        <v>8.1993813928740167E-3</v>
      </c>
      <c r="D1151" s="128">
        <f t="shared" si="69"/>
        <v>8199.3813928740165</v>
      </c>
      <c r="E1151" s="128">
        <f t="shared" ca="1" si="70"/>
        <v>-44217.472286213088</v>
      </c>
      <c r="F1151" s="128">
        <f t="shared" ca="1" si="71"/>
        <v>48487.493204053353</v>
      </c>
    </row>
    <row r="1152" spans="1:6" x14ac:dyDescent="0.3">
      <c r="A1152" s="73">
        <v>42173</v>
      </c>
      <c r="B1152" s="130">
        <v>2121.23999</v>
      </c>
      <c r="C1152" s="125">
        <f t="shared" si="68"/>
        <v>1.2119198475795123E-2</v>
      </c>
      <c r="D1152" s="128">
        <f t="shared" si="69"/>
        <v>12119.198475795123</v>
      </c>
      <c r="E1152" s="128">
        <f t="shared" ca="1" si="70"/>
        <v>-44217.472286213088</v>
      </c>
      <c r="F1152" s="128">
        <f t="shared" ca="1" si="71"/>
        <v>48487.493204053353</v>
      </c>
    </row>
    <row r="1153" spans="1:6" x14ac:dyDescent="0.3">
      <c r="A1153" s="73">
        <v>42172</v>
      </c>
      <c r="B1153" s="130">
        <v>2100.4399410000001</v>
      </c>
      <c r="C1153" s="125">
        <f t="shared" si="68"/>
        <v>-6.4473392846882138E-3</v>
      </c>
      <c r="D1153" s="128">
        <f t="shared" si="69"/>
        <v>-6447.3392846882134</v>
      </c>
      <c r="E1153" s="128">
        <f t="shared" ca="1" si="70"/>
        <v>-44217.472286213088</v>
      </c>
      <c r="F1153" s="128">
        <f t="shared" ca="1" si="71"/>
        <v>48487.493204053353</v>
      </c>
    </row>
    <row r="1154" spans="1:6" x14ac:dyDescent="0.3">
      <c r="A1154" s="73">
        <v>42171</v>
      </c>
      <c r="B1154" s="130">
        <v>2096.290039</v>
      </c>
      <c r="C1154" s="125">
        <f t="shared" si="68"/>
        <v>-6.3092806132396539E-3</v>
      </c>
      <c r="D1154" s="128">
        <f t="shared" si="69"/>
        <v>-6309.2806132396536</v>
      </c>
      <c r="E1154" s="128">
        <f t="shared" ca="1" si="70"/>
        <v>-44217.472286213088</v>
      </c>
      <c r="F1154" s="128">
        <f t="shared" ca="1" si="71"/>
        <v>48487.493204053353</v>
      </c>
    </row>
    <row r="1155" spans="1:6" x14ac:dyDescent="0.3">
      <c r="A1155" s="73">
        <v>42170</v>
      </c>
      <c r="B1155" s="130">
        <v>2084.429932</v>
      </c>
      <c r="C1155" s="125">
        <f t="shared" si="68"/>
        <v>-1.2927811916559562E-2</v>
      </c>
      <c r="D1155" s="128">
        <f t="shared" si="69"/>
        <v>-12927.811916559562</v>
      </c>
      <c r="E1155" s="128">
        <f t="shared" ca="1" si="70"/>
        <v>-44217.472286213088</v>
      </c>
      <c r="F1155" s="128">
        <f t="shared" ca="1" si="71"/>
        <v>48487.493204053353</v>
      </c>
    </row>
    <row r="1156" spans="1:6" x14ac:dyDescent="0.3">
      <c r="A1156" s="73">
        <v>42167</v>
      </c>
      <c r="B1156" s="130">
        <v>2094.110107</v>
      </c>
      <c r="C1156" s="125">
        <f t="shared" si="68"/>
        <v>-6.3015325470198169E-3</v>
      </c>
      <c r="D1156" s="128">
        <f t="shared" si="69"/>
        <v>-6301.5325470198168</v>
      </c>
      <c r="E1156" s="128">
        <f t="shared" ca="1" si="70"/>
        <v>-44217.472286213088</v>
      </c>
      <c r="F1156" s="128">
        <f t="shared" ca="1" si="71"/>
        <v>48487.493204053353</v>
      </c>
    </row>
    <row r="1157" spans="1:6" x14ac:dyDescent="0.3">
      <c r="A1157" s="73">
        <v>42166</v>
      </c>
      <c r="B1157" s="130">
        <v>2108.860107</v>
      </c>
      <c r="C1157" s="125">
        <f t="shared" si="68"/>
        <v>-5.6252301173694841E-3</v>
      </c>
      <c r="D1157" s="128">
        <f t="shared" si="69"/>
        <v>-5625.2301173694841</v>
      </c>
      <c r="E1157" s="128">
        <f t="shared" ca="1" si="70"/>
        <v>-44217.472286213088</v>
      </c>
      <c r="F1157" s="128">
        <f t="shared" ca="1" si="71"/>
        <v>48487.493204053353</v>
      </c>
    </row>
    <row r="1158" spans="1:6" x14ac:dyDescent="0.3">
      <c r="A1158" s="73">
        <v>42165</v>
      </c>
      <c r="B1158" s="130">
        <v>2105.1999510000001</v>
      </c>
      <c r="C1158" s="125">
        <f t="shared" si="68"/>
        <v>-8.6085242960473041E-3</v>
      </c>
      <c r="D1158" s="128">
        <f t="shared" si="69"/>
        <v>-8608.5242960473042</v>
      </c>
      <c r="E1158" s="128">
        <f t="shared" ca="1" si="70"/>
        <v>-44217.472286213088</v>
      </c>
      <c r="F1158" s="128">
        <f t="shared" ca="1" si="71"/>
        <v>48487.493204053353</v>
      </c>
    </row>
    <row r="1159" spans="1:6" x14ac:dyDescent="0.3">
      <c r="A1159" s="73">
        <v>42164</v>
      </c>
      <c r="B1159" s="130">
        <v>2080.1499020000001</v>
      </c>
      <c r="C1159" s="125">
        <f t="shared" si="68"/>
        <v>-1.1429545461480672E-2</v>
      </c>
      <c r="D1159" s="128">
        <f t="shared" si="69"/>
        <v>-11429.545461480673</v>
      </c>
      <c r="E1159" s="128">
        <f t="shared" ca="1" si="70"/>
        <v>-44217.472286213088</v>
      </c>
      <c r="F1159" s="128">
        <f t="shared" ca="1" si="71"/>
        <v>48487.493204053353</v>
      </c>
    </row>
    <row r="1160" spans="1:6" x14ac:dyDescent="0.3">
      <c r="A1160" s="73">
        <v>42163</v>
      </c>
      <c r="B1160" s="130">
        <v>2079.280029</v>
      </c>
      <c r="C1160" s="125">
        <f t="shared" ref="C1160:C1223" si="72">B1160/B1170-1</f>
        <v>-2.2003155462128832E-2</v>
      </c>
      <c r="D1160" s="128">
        <f t="shared" ref="D1160:D1223" si="73">C1160*$B$5</f>
        <v>-22003.155462128831</v>
      </c>
      <c r="E1160" s="128">
        <f t="shared" ref="E1160:E1223" ca="1" si="74">_xlfn.PERCENTILE.INC(OFFSET(D1160,0,0,Window),1-VaRLevel)</f>
        <v>-44217.472286213088</v>
      </c>
      <c r="F1160" s="128">
        <f t="shared" ref="F1160:F1223" ca="1" si="75">ABS(AVERAGEIF(OFFSET(D1160,0,0,Window),"&lt;=" &amp;E1160))</f>
        <v>48487.493204053353</v>
      </c>
    </row>
    <row r="1161" spans="1:6" x14ac:dyDescent="0.3">
      <c r="A1161" s="73">
        <v>42160</v>
      </c>
      <c r="B1161" s="130">
        <v>2092.830078</v>
      </c>
      <c r="C1161" s="125">
        <f t="shared" si="72"/>
        <v>-1.7828811813124013E-2</v>
      </c>
      <c r="D1161" s="128">
        <f t="shared" si="73"/>
        <v>-17828.811813124012</v>
      </c>
      <c r="E1161" s="128">
        <f t="shared" ca="1" si="74"/>
        <v>-44217.472286213088</v>
      </c>
      <c r="F1161" s="128">
        <f t="shared" ca="1" si="75"/>
        <v>48487.493204053353</v>
      </c>
    </row>
    <row r="1162" spans="1:6" x14ac:dyDescent="0.3">
      <c r="A1162" s="73">
        <v>42159</v>
      </c>
      <c r="B1162" s="130">
        <v>2095.8400879999999</v>
      </c>
      <c r="C1162" s="125">
        <f t="shared" si="72"/>
        <v>-1.4116710311904535E-2</v>
      </c>
      <c r="D1162" s="128">
        <f t="shared" si="73"/>
        <v>-14116.710311904535</v>
      </c>
      <c r="E1162" s="128">
        <f t="shared" ca="1" si="74"/>
        <v>-44217.472286213088</v>
      </c>
      <c r="F1162" s="128">
        <f t="shared" ca="1" si="75"/>
        <v>48487.493204053353</v>
      </c>
    </row>
    <row r="1163" spans="1:6" x14ac:dyDescent="0.3">
      <c r="A1163" s="73">
        <v>42158</v>
      </c>
      <c r="B1163" s="130">
        <v>2114.070068</v>
      </c>
      <c r="C1163" s="125">
        <f t="shared" si="72"/>
        <v>-6.466686481344075E-3</v>
      </c>
      <c r="D1163" s="128">
        <f t="shared" si="73"/>
        <v>-6466.6864813440752</v>
      </c>
      <c r="E1163" s="128">
        <f t="shared" ca="1" si="74"/>
        <v>-44217.472286213088</v>
      </c>
      <c r="F1163" s="128">
        <f t="shared" ca="1" si="75"/>
        <v>48487.493204053353</v>
      </c>
    </row>
    <row r="1164" spans="1:6" x14ac:dyDescent="0.3">
      <c r="A1164" s="73">
        <v>42157</v>
      </c>
      <c r="B1164" s="130">
        <v>2109.6000979999999</v>
      </c>
      <c r="C1164" s="125">
        <f t="shared" si="72"/>
        <v>-9.2052665090448516E-3</v>
      </c>
      <c r="D1164" s="128">
        <f t="shared" si="73"/>
        <v>-9205.2665090448518</v>
      </c>
      <c r="E1164" s="128">
        <f t="shared" ca="1" si="74"/>
        <v>-44217.472286213088</v>
      </c>
      <c r="F1164" s="128">
        <f t="shared" ca="1" si="75"/>
        <v>48487.493204053353</v>
      </c>
    </row>
    <row r="1165" spans="1:6" x14ac:dyDescent="0.3">
      <c r="A1165" s="73">
        <v>42156</v>
      </c>
      <c r="B1165" s="130">
        <v>2111.7299800000001</v>
      </c>
      <c r="C1165" s="125">
        <f t="shared" si="72"/>
        <v>-5.1820062389659194E-3</v>
      </c>
      <c r="D1165" s="128">
        <f t="shared" si="73"/>
        <v>-5182.0062389659197</v>
      </c>
      <c r="E1165" s="128">
        <f t="shared" ca="1" si="74"/>
        <v>-44217.472286213088</v>
      </c>
      <c r="F1165" s="128">
        <f t="shared" ca="1" si="75"/>
        <v>48487.493204053353</v>
      </c>
    </row>
    <row r="1166" spans="1:6" x14ac:dyDescent="0.3">
      <c r="A1166" s="73">
        <v>42153</v>
      </c>
      <c r="B1166" s="130">
        <v>2107.389893</v>
      </c>
      <c r="C1166" s="125">
        <f t="shared" si="72"/>
        <v>-6.46372371248638E-3</v>
      </c>
      <c r="D1166" s="128">
        <f t="shared" si="73"/>
        <v>-6463.7237124863796</v>
      </c>
      <c r="E1166" s="128">
        <f t="shared" ca="1" si="74"/>
        <v>-44217.472286213088</v>
      </c>
      <c r="F1166" s="128">
        <f t="shared" ca="1" si="75"/>
        <v>48487.493204053353</v>
      </c>
    </row>
    <row r="1167" spans="1:6" x14ac:dyDescent="0.3">
      <c r="A1167" s="73">
        <v>42152</v>
      </c>
      <c r="B1167" s="130">
        <v>2120.790039</v>
      </c>
      <c r="C1167" s="125">
        <f t="shared" si="72"/>
        <v>1.063153292508412E-2</v>
      </c>
      <c r="D1167" s="128">
        <f t="shared" si="73"/>
        <v>10631.532925084119</v>
      </c>
      <c r="E1167" s="128">
        <f t="shared" ca="1" si="74"/>
        <v>-44217.472286213088</v>
      </c>
      <c r="F1167" s="128">
        <f t="shared" ca="1" si="75"/>
        <v>48487.493204053353</v>
      </c>
    </row>
    <row r="1168" spans="1:6" x14ac:dyDescent="0.3">
      <c r="A1168" s="73">
        <v>42151</v>
      </c>
      <c r="B1168" s="130">
        <v>2123.4799800000001</v>
      </c>
      <c r="C1168" s="125">
        <f t="shared" si="72"/>
        <v>1.1604797077936935E-2</v>
      </c>
      <c r="D1168" s="128">
        <f t="shared" si="73"/>
        <v>11604.797077936935</v>
      </c>
      <c r="E1168" s="128">
        <f t="shared" ca="1" si="74"/>
        <v>-44217.472286213088</v>
      </c>
      <c r="F1168" s="128">
        <f t="shared" ca="1" si="75"/>
        <v>48487.493204053353</v>
      </c>
    </row>
    <row r="1169" spans="1:6" x14ac:dyDescent="0.3">
      <c r="A1169" s="73">
        <v>42150</v>
      </c>
      <c r="B1169" s="130">
        <v>2104.1999510000001</v>
      </c>
      <c r="C1169" s="125">
        <f t="shared" si="72"/>
        <v>-5.3679326192568322E-4</v>
      </c>
      <c r="D1169" s="128">
        <f t="shared" si="73"/>
        <v>-536.79326192568317</v>
      </c>
      <c r="E1169" s="128">
        <f t="shared" ca="1" si="74"/>
        <v>-44217.472286213088</v>
      </c>
      <c r="F1169" s="128">
        <f t="shared" ca="1" si="75"/>
        <v>48487.493204053353</v>
      </c>
    </row>
    <row r="1170" spans="1:6" x14ac:dyDescent="0.3">
      <c r="A1170" s="73">
        <v>42146</v>
      </c>
      <c r="B1170" s="130">
        <v>2126.0600589999999</v>
      </c>
      <c r="C1170" s="125">
        <f t="shared" si="72"/>
        <v>4.7067532435793868E-3</v>
      </c>
      <c r="D1170" s="128">
        <f t="shared" si="73"/>
        <v>4706.7532435793864</v>
      </c>
      <c r="E1170" s="128">
        <f t="shared" ca="1" si="74"/>
        <v>-44217.472286213088</v>
      </c>
      <c r="F1170" s="128">
        <f t="shared" ca="1" si="75"/>
        <v>48487.493204053353</v>
      </c>
    </row>
    <row r="1171" spans="1:6" x14ac:dyDescent="0.3">
      <c r="A1171" s="73">
        <v>42145</v>
      </c>
      <c r="B1171" s="130">
        <v>2130.820068</v>
      </c>
      <c r="C1171" s="125">
        <f t="shared" si="72"/>
        <v>2.0507695402298909E-2</v>
      </c>
      <c r="D1171" s="128">
        <f t="shared" si="73"/>
        <v>20507.695402298908</v>
      </c>
      <c r="E1171" s="128">
        <f t="shared" ca="1" si="74"/>
        <v>-44217.472286213088</v>
      </c>
      <c r="F1171" s="128">
        <f t="shared" ca="1" si="75"/>
        <v>48487.493204053353</v>
      </c>
    </row>
    <row r="1172" spans="1:6" x14ac:dyDescent="0.3">
      <c r="A1172" s="73">
        <v>42144</v>
      </c>
      <c r="B1172" s="130">
        <v>2125.8500979999999</v>
      </c>
      <c r="C1172" s="125">
        <f t="shared" si="72"/>
        <v>2.1969664761207985E-2</v>
      </c>
      <c r="D1172" s="128">
        <f t="shared" si="73"/>
        <v>21969.664761207987</v>
      </c>
      <c r="E1172" s="128">
        <f t="shared" ca="1" si="74"/>
        <v>-44217.472286213088</v>
      </c>
      <c r="F1172" s="128">
        <f t="shared" ca="1" si="75"/>
        <v>48487.493204053353</v>
      </c>
    </row>
    <row r="1173" spans="1:6" x14ac:dyDescent="0.3">
      <c r="A1173" s="73">
        <v>42143</v>
      </c>
      <c r="B1173" s="130">
        <v>2127.830078</v>
      </c>
      <c r="C1173" s="125">
        <f t="shared" si="72"/>
        <v>1.8363652673983877E-2</v>
      </c>
      <c r="D1173" s="128">
        <f t="shared" si="73"/>
        <v>18363.652673983877</v>
      </c>
      <c r="E1173" s="128">
        <f t="shared" ca="1" si="74"/>
        <v>-44217.472286213088</v>
      </c>
      <c r="F1173" s="128">
        <f t="shared" ca="1" si="75"/>
        <v>48487.493204053353</v>
      </c>
    </row>
    <row r="1174" spans="1:6" x14ac:dyDescent="0.3">
      <c r="A1174" s="73">
        <v>42142</v>
      </c>
      <c r="B1174" s="130">
        <v>2129.1999510000001</v>
      </c>
      <c r="C1174" s="125">
        <f t="shared" si="72"/>
        <v>6.9567418477114451E-3</v>
      </c>
      <c r="D1174" s="128">
        <f t="shared" si="73"/>
        <v>6956.7418477114452</v>
      </c>
      <c r="E1174" s="128">
        <f t="shared" ca="1" si="74"/>
        <v>-44217.472286213088</v>
      </c>
      <c r="F1174" s="128">
        <f t="shared" ca="1" si="75"/>
        <v>48487.493204053353</v>
      </c>
    </row>
    <row r="1175" spans="1:6" x14ac:dyDescent="0.3">
      <c r="A1175" s="73">
        <v>42139</v>
      </c>
      <c r="B1175" s="130">
        <v>2122.7299800000001</v>
      </c>
      <c r="C1175" s="125">
        <f t="shared" si="72"/>
        <v>6.8491245193422756E-3</v>
      </c>
      <c r="D1175" s="128">
        <f t="shared" si="73"/>
        <v>6849.1245193422756</v>
      </c>
      <c r="E1175" s="128">
        <f t="shared" ca="1" si="74"/>
        <v>-44217.472286213088</v>
      </c>
      <c r="F1175" s="128">
        <f t="shared" ca="1" si="75"/>
        <v>48487.493204053353</v>
      </c>
    </row>
    <row r="1176" spans="1:6" x14ac:dyDescent="0.3">
      <c r="A1176" s="73">
        <v>42138</v>
      </c>
      <c r="B1176" s="130">
        <v>2121.1000979999999</v>
      </c>
      <c r="C1176" s="125">
        <f t="shared" si="72"/>
        <v>1.7065412215403253E-2</v>
      </c>
      <c r="D1176" s="128">
        <f t="shared" si="73"/>
        <v>17065.412215403252</v>
      </c>
      <c r="E1176" s="128">
        <f t="shared" ca="1" si="74"/>
        <v>-44217.472286213088</v>
      </c>
      <c r="F1176" s="128">
        <f t="shared" ca="1" si="75"/>
        <v>48487.493204053353</v>
      </c>
    </row>
    <row r="1177" spans="1:6" x14ac:dyDescent="0.3">
      <c r="A1177" s="73">
        <v>42137</v>
      </c>
      <c r="B1177" s="130">
        <v>2098.4799800000001</v>
      </c>
      <c r="C1177" s="125">
        <f t="shared" si="72"/>
        <v>-3.9728113585040248E-3</v>
      </c>
      <c r="D1177" s="128">
        <f t="shared" si="73"/>
        <v>-3972.8113585040246</v>
      </c>
      <c r="E1177" s="128">
        <f t="shared" ca="1" si="74"/>
        <v>-44217.472286213088</v>
      </c>
      <c r="F1177" s="128">
        <f t="shared" ca="1" si="75"/>
        <v>48487.493204053353</v>
      </c>
    </row>
    <row r="1178" spans="1:6" x14ac:dyDescent="0.3">
      <c r="A1178" s="73">
        <v>42136</v>
      </c>
      <c r="B1178" s="130">
        <v>2099.1201169999999</v>
      </c>
      <c r="C1178" s="125">
        <f t="shared" si="72"/>
        <v>-7.3955876440088275E-3</v>
      </c>
      <c r="D1178" s="128">
        <f t="shared" si="73"/>
        <v>-7395.5876440088277</v>
      </c>
      <c r="E1178" s="128">
        <f t="shared" ca="1" si="74"/>
        <v>-44217.472286213088</v>
      </c>
      <c r="F1178" s="128">
        <f t="shared" ca="1" si="75"/>
        <v>48487.493204053353</v>
      </c>
    </row>
    <row r="1179" spans="1:6" x14ac:dyDescent="0.3">
      <c r="A1179" s="73">
        <v>42135</v>
      </c>
      <c r="B1179" s="130">
        <v>2105.330078</v>
      </c>
      <c r="C1179" s="125">
        <f t="shared" si="72"/>
        <v>-1.7022192083024912E-3</v>
      </c>
      <c r="D1179" s="128">
        <f t="shared" si="73"/>
        <v>-1702.2192083024911</v>
      </c>
      <c r="E1179" s="128">
        <f t="shared" ca="1" si="74"/>
        <v>-44217.472286213088</v>
      </c>
      <c r="F1179" s="128">
        <f t="shared" ca="1" si="75"/>
        <v>48487.493204053353</v>
      </c>
    </row>
    <row r="1180" spans="1:6" x14ac:dyDescent="0.3">
      <c r="A1180" s="73">
        <v>42132</v>
      </c>
      <c r="B1180" s="130">
        <v>2116.1000979999999</v>
      </c>
      <c r="C1180" s="125">
        <f t="shared" si="72"/>
        <v>-7.5074399194130503E-4</v>
      </c>
      <c r="D1180" s="128">
        <f t="shared" si="73"/>
        <v>-750.74399194130501</v>
      </c>
      <c r="E1180" s="128">
        <f t="shared" ca="1" si="74"/>
        <v>-44217.472286213088</v>
      </c>
      <c r="F1180" s="128">
        <f t="shared" ca="1" si="75"/>
        <v>48487.493204053353</v>
      </c>
    </row>
    <row r="1181" spans="1:6" x14ac:dyDescent="0.3">
      <c r="A1181" s="73">
        <v>42131</v>
      </c>
      <c r="B1181" s="130">
        <v>2088</v>
      </c>
      <c r="C1181" s="125">
        <f t="shared" si="72"/>
        <v>-1.1798749983347734E-2</v>
      </c>
      <c r="D1181" s="128">
        <f t="shared" si="73"/>
        <v>-11798.749983347734</v>
      </c>
      <c r="E1181" s="128">
        <f t="shared" ca="1" si="74"/>
        <v>-44217.472286213088</v>
      </c>
      <c r="F1181" s="128">
        <f t="shared" ca="1" si="75"/>
        <v>48487.493204053353</v>
      </c>
    </row>
    <row r="1182" spans="1:6" x14ac:dyDescent="0.3">
      <c r="A1182" s="73">
        <v>42130</v>
      </c>
      <c r="B1182" s="130">
        <v>2080.1499020000001</v>
      </c>
      <c r="C1182" s="125">
        <f t="shared" si="72"/>
        <v>-1.3192878192433533E-2</v>
      </c>
      <c r="D1182" s="128">
        <f t="shared" si="73"/>
        <v>-13192.878192433533</v>
      </c>
      <c r="E1182" s="128">
        <f t="shared" ca="1" si="74"/>
        <v>-44217.472286213088</v>
      </c>
      <c r="F1182" s="128">
        <f t="shared" ca="1" si="75"/>
        <v>48487.493204053353</v>
      </c>
    </row>
    <row r="1183" spans="1:6" x14ac:dyDescent="0.3">
      <c r="A1183" s="73">
        <v>42129</v>
      </c>
      <c r="B1183" s="130">
        <v>2089.459961</v>
      </c>
      <c r="C1183" s="125">
        <f t="shared" si="72"/>
        <v>-3.73342639997154E-3</v>
      </c>
      <c r="D1183" s="128">
        <f t="shared" si="73"/>
        <v>-3733.4263999715399</v>
      </c>
      <c r="E1183" s="128">
        <f t="shared" ca="1" si="74"/>
        <v>-44217.472286213088</v>
      </c>
      <c r="F1183" s="128">
        <f t="shared" ca="1" si="75"/>
        <v>48487.493204053353</v>
      </c>
    </row>
    <row r="1184" spans="1:6" x14ac:dyDescent="0.3">
      <c r="A1184" s="73">
        <v>42128</v>
      </c>
      <c r="B1184" s="130">
        <v>2114.48999</v>
      </c>
      <c r="C1184" s="125">
        <f t="shared" si="72"/>
        <v>6.708288258147066E-3</v>
      </c>
      <c r="D1184" s="128">
        <f t="shared" si="73"/>
        <v>6708.2882581470658</v>
      </c>
      <c r="E1184" s="128">
        <f t="shared" ca="1" si="74"/>
        <v>-44217.472286213088</v>
      </c>
      <c r="F1184" s="128">
        <f t="shared" ca="1" si="75"/>
        <v>48487.493204053353</v>
      </c>
    </row>
    <row r="1185" spans="1:6" x14ac:dyDescent="0.3">
      <c r="A1185" s="73">
        <v>42125</v>
      </c>
      <c r="B1185" s="130">
        <v>2108.290039</v>
      </c>
      <c r="C1185" s="125">
        <f t="shared" si="72"/>
        <v>1.3026315785174436E-2</v>
      </c>
      <c r="D1185" s="128">
        <f t="shared" si="73"/>
        <v>13026.315785174436</v>
      </c>
      <c r="E1185" s="128">
        <f t="shared" ca="1" si="74"/>
        <v>-44217.472286213088</v>
      </c>
      <c r="F1185" s="128">
        <f t="shared" ca="1" si="75"/>
        <v>48487.493204053353</v>
      </c>
    </row>
    <row r="1186" spans="1:6" x14ac:dyDescent="0.3">
      <c r="A1186" s="73">
        <v>42124</v>
      </c>
      <c r="B1186" s="130">
        <v>2085.51001</v>
      </c>
      <c r="C1186" s="125">
        <f t="shared" si="72"/>
        <v>-9.2541912752753808E-3</v>
      </c>
      <c r="D1186" s="128">
        <f t="shared" si="73"/>
        <v>-9254.1912752753815</v>
      </c>
      <c r="E1186" s="128">
        <f t="shared" ca="1" si="74"/>
        <v>-44217.472286213088</v>
      </c>
      <c r="F1186" s="128">
        <f t="shared" ca="1" si="75"/>
        <v>48487.493204053353</v>
      </c>
    </row>
    <row r="1187" spans="1:6" x14ac:dyDescent="0.3">
      <c r="A1187" s="73">
        <v>42123</v>
      </c>
      <c r="B1187" s="130">
        <v>2106.8500979999999</v>
      </c>
      <c r="C1187" s="125">
        <f t="shared" si="72"/>
        <v>1.0453426193990367E-4</v>
      </c>
      <c r="D1187" s="128">
        <f t="shared" si="73"/>
        <v>104.53426193990367</v>
      </c>
      <c r="E1187" s="128">
        <f t="shared" ca="1" si="74"/>
        <v>-44217.472286213088</v>
      </c>
      <c r="F1187" s="128">
        <f t="shared" ca="1" si="75"/>
        <v>48487.493204053353</v>
      </c>
    </row>
    <row r="1188" spans="1:6" x14ac:dyDescent="0.3">
      <c r="A1188" s="73">
        <v>42122</v>
      </c>
      <c r="B1188" s="130">
        <v>2114.76001</v>
      </c>
      <c r="C1188" s="125">
        <f t="shared" si="72"/>
        <v>9.0273690766431436E-3</v>
      </c>
      <c r="D1188" s="128">
        <f t="shared" si="73"/>
        <v>9027.3690766431428</v>
      </c>
      <c r="E1188" s="128">
        <f t="shared" ca="1" si="74"/>
        <v>-44217.472286213088</v>
      </c>
      <c r="F1188" s="128">
        <f t="shared" ca="1" si="75"/>
        <v>48487.493204053353</v>
      </c>
    </row>
    <row r="1189" spans="1:6" x14ac:dyDescent="0.3">
      <c r="A1189" s="73">
        <v>42121</v>
      </c>
      <c r="B1189" s="130">
        <v>2108.919922</v>
      </c>
      <c r="C1189" s="125">
        <f t="shared" si="72"/>
        <v>7.8807847984847523E-3</v>
      </c>
      <c r="D1189" s="128">
        <f t="shared" si="73"/>
        <v>7880.7847984847522</v>
      </c>
      <c r="E1189" s="128">
        <f t="shared" ca="1" si="74"/>
        <v>-44217.472286213088</v>
      </c>
      <c r="F1189" s="128">
        <f t="shared" ca="1" si="75"/>
        <v>48487.493204053353</v>
      </c>
    </row>
    <row r="1190" spans="1:6" x14ac:dyDescent="0.3">
      <c r="A1190" s="73">
        <v>42118</v>
      </c>
      <c r="B1190" s="130">
        <v>2117.6899410000001</v>
      </c>
      <c r="C1190" s="125">
        <f t="shared" si="72"/>
        <v>7.4355068653155776E-3</v>
      </c>
      <c r="D1190" s="128">
        <f t="shared" si="73"/>
        <v>7435.5068653155777</v>
      </c>
      <c r="E1190" s="128">
        <f t="shared" ca="1" si="74"/>
        <v>-44217.472286213088</v>
      </c>
      <c r="F1190" s="128">
        <f t="shared" ca="1" si="75"/>
        <v>48487.493204053353</v>
      </c>
    </row>
    <row r="1191" spans="1:6" x14ac:dyDescent="0.3">
      <c r="A1191" s="73">
        <v>42117</v>
      </c>
      <c r="B1191" s="130">
        <v>2112.929932</v>
      </c>
      <c r="C1191" s="125">
        <f t="shared" si="72"/>
        <v>1.0400826665928342E-2</v>
      </c>
      <c r="D1191" s="128">
        <f t="shared" si="73"/>
        <v>10400.826665928342</v>
      </c>
      <c r="E1191" s="128">
        <f t="shared" ca="1" si="74"/>
        <v>-44217.472286213088</v>
      </c>
      <c r="F1191" s="128">
        <f t="shared" ca="1" si="75"/>
        <v>48487.493204053353</v>
      </c>
    </row>
    <row r="1192" spans="1:6" x14ac:dyDescent="0.3">
      <c r="A1192" s="73">
        <v>42116</v>
      </c>
      <c r="B1192" s="130">
        <v>2107.959961</v>
      </c>
      <c r="C1192" s="125">
        <f t="shared" si="72"/>
        <v>1.25174409081652E-2</v>
      </c>
      <c r="D1192" s="128">
        <f t="shared" si="73"/>
        <v>12517.440908165201</v>
      </c>
      <c r="E1192" s="128">
        <f t="shared" ca="1" si="74"/>
        <v>-44217.472286213088</v>
      </c>
      <c r="F1192" s="128">
        <f t="shared" ca="1" si="75"/>
        <v>48487.493204053353</v>
      </c>
    </row>
    <row r="1193" spans="1:6" x14ac:dyDescent="0.3">
      <c r="A1193" s="73">
        <v>42115</v>
      </c>
      <c r="B1193" s="130">
        <v>2097.290039</v>
      </c>
      <c r="C1193" s="125">
        <f t="shared" si="72"/>
        <v>1.0094715296996348E-2</v>
      </c>
      <c r="D1193" s="128">
        <f t="shared" si="73"/>
        <v>10094.715296996348</v>
      </c>
      <c r="E1193" s="128">
        <f t="shared" ca="1" si="74"/>
        <v>-44217.472286213088</v>
      </c>
      <c r="F1193" s="128">
        <f t="shared" ca="1" si="75"/>
        <v>48487.493204053353</v>
      </c>
    </row>
    <row r="1194" spans="1:6" x14ac:dyDescent="0.3">
      <c r="A1194" s="73">
        <v>42114</v>
      </c>
      <c r="B1194" s="130">
        <v>2100.3999020000001</v>
      </c>
      <c r="C1194" s="125">
        <f t="shared" si="72"/>
        <v>9.5066777632237809E-3</v>
      </c>
      <c r="D1194" s="128">
        <f t="shared" si="73"/>
        <v>9506.6777632237809</v>
      </c>
      <c r="E1194" s="128">
        <f t="shared" ca="1" si="74"/>
        <v>-44217.472286213088</v>
      </c>
      <c r="F1194" s="128">
        <f t="shared" ca="1" si="75"/>
        <v>48487.493204053353</v>
      </c>
    </row>
    <row r="1195" spans="1:6" x14ac:dyDescent="0.3">
      <c r="A1195" s="73">
        <v>42111</v>
      </c>
      <c r="B1195" s="130">
        <v>2081.179932</v>
      </c>
      <c r="C1195" s="125">
        <f t="shared" si="72"/>
        <v>6.8796547917262529E-3</v>
      </c>
      <c r="D1195" s="128">
        <f t="shared" si="73"/>
        <v>6879.6547917262533</v>
      </c>
      <c r="E1195" s="128">
        <f t="shared" ca="1" si="74"/>
        <v>-44217.472286213088</v>
      </c>
      <c r="F1195" s="128">
        <f t="shared" ca="1" si="75"/>
        <v>48487.493204053353</v>
      </c>
    </row>
    <row r="1196" spans="1:6" x14ac:dyDescent="0.3">
      <c r="A1196" s="73">
        <v>42110</v>
      </c>
      <c r="B1196" s="130">
        <v>2104.98999</v>
      </c>
      <c r="C1196" s="125">
        <f t="shared" si="72"/>
        <v>2.1993625398785133E-2</v>
      </c>
      <c r="D1196" s="128">
        <f t="shared" si="73"/>
        <v>21993.625398785134</v>
      </c>
      <c r="E1196" s="128">
        <f t="shared" ca="1" si="74"/>
        <v>-44217.472286213088</v>
      </c>
      <c r="F1196" s="128">
        <f t="shared" ca="1" si="75"/>
        <v>48487.493204053353</v>
      </c>
    </row>
    <row r="1197" spans="1:6" x14ac:dyDescent="0.3">
      <c r="A1197" s="73">
        <v>42109</v>
      </c>
      <c r="B1197" s="130">
        <v>2106.6298830000001</v>
      </c>
      <c r="C1197" s="125">
        <f t="shared" si="72"/>
        <v>1.8734068061911024E-2</v>
      </c>
      <c r="D1197" s="128">
        <f t="shared" si="73"/>
        <v>18734.068061911024</v>
      </c>
      <c r="E1197" s="128">
        <f t="shared" ca="1" si="74"/>
        <v>-44217.472286213088</v>
      </c>
      <c r="F1197" s="128">
        <f t="shared" ca="1" si="75"/>
        <v>48487.493204053353</v>
      </c>
    </row>
    <row r="1198" spans="1:6" x14ac:dyDescent="0.3">
      <c r="A1198" s="73">
        <v>42108</v>
      </c>
      <c r="B1198" s="130">
        <v>2095.8400879999999</v>
      </c>
      <c r="C1198" s="125">
        <f t="shared" si="72"/>
        <v>4.6016268722754994E-3</v>
      </c>
      <c r="D1198" s="128">
        <f t="shared" si="73"/>
        <v>4601.6268722754994</v>
      </c>
      <c r="E1198" s="128">
        <f t="shared" ca="1" si="74"/>
        <v>-44217.472286213088</v>
      </c>
      <c r="F1198" s="128">
        <f t="shared" ca="1" si="75"/>
        <v>48487.493204053353</v>
      </c>
    </row>
    <row r="1199" spans="1:6" x14ac:dyDescent="0.3">
      <c r="A1199" s="73">
        <v>42107</v>
      </c>
      <c r="B1199" s="130">
        <v>2092.429932</v>
      </c>
      <c r="C1199" s="125">
        <f t="shared" si="72"/>
        <v>1.5239983937662238E-2</v>
      </c>
      <c r="D1199" s="128">
        <f t="shared" si="73"/>
        <v>15239.983937662239</v>
      </c>
      <c r="E1199" s="128">
        <f t="shared" ca="1" si="74"/>
        <v>-44217.472286213088</v>
      </c>
      <c r="F1199" s="128">
        <f t="shared" ca="1" si="75"/>
        <v>48487.493204053353</v>
      </c>
    </row>
    <row r="1200" spans="1:6" x14ac:dyDescent="0.3">
      <c r="A1200" s="73">
        <v>42104</v>
      </c>
      <c r="B1200" s="130">
        <v>2102.0600589999999</v>
      </c>
      <c r="C1200" s="125">
        <f t="shared" si="72"/>
        <v>2.232821495910553E-2</v>
      </c>
      <c r="D1200" s="128">
        <f t="shared" si="73"/>
        <v>22328.214959105531</v>
      </c>
      <c r="E1200" s="128">
        <f t="shared" ca="1" si="74"/>
        <v>-44217.472286213088</v>
      </c>
      <c r="F1200" s="128">
        <f t="shared" ca="1" si="75"/>
        <v>48487.493204053353</v>
      </c>
    </row>
    <row r="1201" spans="1:6" x14ac:dyDescent="0.3">
      <c r="A1201" s="73">
        <v>42103</v>
      </c>
      <c r="B1201" s="130">
        <v>2091.179932</v>
      </c>
      <c r="C1201" s="125">
        <f t="shared" si="72"/>
        <v>1.4618705166630441E-2</v>
      </c>
      <c r="D1201" s="128">
        <f t="shared" si="73"/>
        <v>14618.705166630441</v>
      </c>
      <c r="E1201" s="128">
        <f t="shared" ca="1" si="74"/>
        <v>-44217.472286213088</v>
      </c>
      <c r="F1201" s="128">
        <f t="shared" ca="1" si="75"/>
        <v>48487.493204053353</v>
      </c>
    </row>
    <row r="1202" spans="1:6" x14ac:dyDescent="0.3">
      <c r="A1202" s="73">
        <v>42102</v>
      </c>
      <c r="B1202" s="130">
        <v>2081.8999020000001</v>
      </c>
      <c r="C1202" s="125">
        <f t="shared" si="72"/>
        <v>-4.5900540282093338E-3</v>
      </c>
      <c r="D1202" s="128">
        <f t="shared" si="73"/>
        <v>-4590.0540282093334</v>
      </c>
      <c r="E1202" s="128">
        <f t="shared" ca="1" si="74"/>
        <v>-44217.472286213088</v>
      </c>
      <c r="F1202" s="128">
        <f t="shared" ca="1" si="75"/>
        <v>48487.493204053353</v>
      </c>
    </row>
    <row r="1203" spans="1:6" x14ac:dyDescent="0.3">
      <c r="A1203" s="73">
        <v>42101</v>
      </c>
      <c r="B1203" s="130">
        <v>2076.330078</v>
      </c>
      <c r="C1203" s="125">
        <f t="shared" si="72"/>
        <v>-1.3348022277466343E-2</v>
      </c>
      <c r="D1203" s="128">
        <f t="shared" si="73"/>
        <v>-13348.022277466343</v>
      </c>
      <c r="E1203" s="128">
        <f t="shared" ca="1" si="74"/>
        <v>-44217.472286213088</v>
      </c>
      <c r="F1203" s="128">
        <f t="shared" ca="1" si="75"/>
        <v>48487.493204053353</v>
      </c>
    </row>
    <row r="1204" spans="1:6" x14ac:dyDescent="0.3">
      <c r="A1204" s="73">
        <v>42100</v>
      </c>
      <c r="B1204" s="130">
        <v>2080.6201169999999</v>
      </c>
      <c r="C1204" s="125">
        <f t="shared" si="72"/>
        <v>-1.30354251328344E-2</v>
      </c>
      <c r="D1204" s="128">
        <f t="shared" si="73"/>
        <v>-13035.4251328344</v>
      </c>
      <c r="E1204" s="128">
        <f t="shared" ca="1" si="74"/>
        <v>-44217.472286213088</v>
      </c>
      <c r="F1204" s="128">
        <f t="shared" ca="1" si="75"/>
        <v>48487.493204053353</v>
      </c>
    </row>
    <row r="1205" spans="1:6" x14ac:dyDescent="0.3">
      <c r="A1205" s="73">
        <v>42096</v>
      </c>
      <c r="B1205" s="130">
        <v>2066.959961</v>
      </c>
      <c r="C1205" s="125">
        <f t="shared" si="72"/>
        <v>-1.0678399051549992E-2</v>
      </c>
      <c r="D1205" s="128">
        <f t="shared" si="73"/>
        <v>-10678.399051549992</v>
      </c>
      <c r="E1205" s="128">
        <f t="shared" ca="1" si="74"/>
        <v>-44217.472286213088</v>
      </c>
      <c r="F1205" s="128">
        <f t="shared" ca="1" si="75"/>
        <v>48487.493204053353</v>
      </c>
    </row>
    <row r="1206" spans="1:6" x14ac:dyDescent="0.3">
      <c r="A1206" s="73">
        <v>42095</v>
      </c>
      <c r="B1206" s="130">
        <v>2059.6899410000001</v>
      </c>
      <c r="C1206" s="125">
        <f t="shared" si="72"/>
        <v>-1.8961685639437897E-2</v>
      </c>
      <c r="D1206" s="128">
        <f t="shared" si="73"/>
        <v>-18961.685639437899</v>
      </c>
      <c r="E1206" s="128">
        <f t="shared" ca="1" si="74"/>
        <v>-44217.472286213088</v>
      </c>
      <c r="F1206" s="128">
        <f t="shared" ca="1" si="75"/>
        <v>48487.493204053353</v>
      </c>
    </row>
    <row r="1207" spans="1:6" x14ac:dyDescent="0.3">
      <c r="A1207" s="73">
        <v>42094</v>
      </c>
      <c r="B1207" s="130">
        <v>2067.889893</v>
      </c>
      <c r="C1207" s="125">
        <f t="shared" si="72"/>
        <v>-3.0806525207113244E-3</v>
      </c>
      <c r="D1207" s="128">
        <f t="shared" si="73"/>
        <v>-3080.6525207113245</v>
      </c>
      <c r="E1207" s="128">
        <f t="shared" ca="1" si="74"/>
        <v>-44217.472286213088</v>
      </c>
      <c r="F1207" s="128">
        <f t="shared" ca="1" si="75"/>
        <v>48487.493204053353</v>
      </c>
    </row>
    <row r="1208" spans="1:6" x14ac:dyDescent="0.3">
      <c r="A1208" s="73">
        <v>42093</v>
      </c>
      <c r="B1208" s="130">
        <v>2086.23999</v>
      </c>
      <c r="C1208" s="125">
        <f t="shared" si="72"/>
        <v>2.4265199924873304E-3</v>
      </c>
      <c r="D1208" s="128">
        <f t="shared" si="73"/>
        <v>2426.5199924873305</v>
      </c>
      <c r="E1208" s="128">
        <f t="shared" ca="1" si="74"/>
        <v>-44217.472286213088</v>
      </c>
      <c r="F1208" s="128">
        <f t="shared" ca="1" si="75"/>
        <v>48487.493204053353</v>
      </c>
    </row>
    <row r="1209" spans="1:6" x14ac:dyDescent="0.3">
      <c r="A1209" s="73">
        <v>42090</v>
      </c>
      <c r="B1209" s="130">
        <v>2061.0200199999999</v>
      </c>
      <c r="C1209" s="125">
        <f t="shared" si="72"/>
        <v>3.7109761194484836E-3</v>
      </c>
      <c r="D1209" s="128">
        <f t="shared" si="73"/>
        <v>3710.9761194484836</v>
      </c>
      <c r="E1209" s="128">
        <f t="shared" ca="1" si="74"/>
        <v>-44217.472286213088</v>
      </c>
      <c r="F1209" s="128">
        <f t="shared" ca="1" si="75"/>
        <v>48487.493204053353</v>
      </c>
    </row>
    <row r="1210" spans="1:6" x14ac:dyDescent="0.3">
      <c r="A1210" s="73">
        <v>42089</v>
      </c>
      <c r="B1210" s="130">
        <v>2056.1499020000001</v>
      </c>
      <c r="C1210" s="125">
        <f t="shared" si="72"/>
        <v>-4.7436042655614186E-3</v>
      </c>
      <c r="D1210" s="128">
        <f t="shared" si="73"/>
        <v>-4743.6042655614183</v>
      </c>
      <c r="E1210" s="128">
        <f t="shared" ca="1" si="74"/>
        <v>-44217.472286213088</v>
      </c>
      <c r="F1210" s="128">
        <f t="shared" ca="1" si="75"/>
        <v>48487.493204053353</v>
      </c>
    </row>
    <row r="1211" spans="1:6" x14ac:dyDescent="0.3">
      <c r="A1211" s="73">
        <v>42088</v>
      </c>
      <c r="B1211" s="130">
        <v>2061.0500489999999</v>
      </c>
      <c r="C1211" s="125">
        <f t="shared" si="72"/>
        <v>1.0199809386149727E-2</v>
      </c>
      <c r="D1211" s="128">
        <f t="shared" si="73"/>
        <v>10199.809386149727</v>
      </c>
      <c r="E1211" s="128">
        <f t="shared" ca="1" si="74"/>
        <v>-44217.472286213088</v>
      </c>
      <c r="F1211" s="128">
        <f t="shared" ca="1" si="75"/>
        <v>48487.493204053353</v>
      </c>
    </row>
    <row r="1212" spans="1:6" x14ac:dyDescent="0.3">
      <c r="A1212" s="73">
        <v>42087</v>
      </c>
      <c r="B1212" s="130">
        <v>2091.5</v>
      </c>
      <c r="C1212" s="125">
        <f t="shared" si="72"/>
        <v>2.3158639838665396E-2</v>
      </c>
      <c r="D1212" s="128">
        <f t="shared" si="73"/>
        <v>23158.639838665396</v>
      </c>
      <c r="E1212" s="128">
        <f t="shared" ca="1" si="74"/>
        <v>-44217.472286213088</v>
      </c>
      <c r="F1212" s="128">
        <f t="shared" ca="1" si="75"/>
        <v>48487.493204053353</v>
      </c>
    </row>
    <row r="1213" spans="1:6" x14ac:dyDescent="0.3">
      <c r="A1213" s="73">
        <v>42086</v>
      </c>
      <c r="B1213" s="130">
        <v>2104.419922</v>
      </c>
      <c r="C1213" s="125">
        <f t="shared" si="72"/>
        <v>1.2017711977418966E-2</v>
      </c>
      <c r="D1213" s="128">
        <f t="shared" si="73"/>
        <v>12017.711977418965</v>
      </c>
      <c r="E1213" s="128">
        <f t="shared" ca="1" si="74"/>
        <v>-44217.472286213088</v>
      </c>
      <c r="F1213" s="128">
        <f t="shared" ca="1" si="75"/>
        <v>48487.493204053353</v>
      </c>
    </row>
    <row r="1214" spans="1:6" x14ac:dyDescent="0.3">
      <c r="A1214" s="73">
        <v>42083</v>
      </c>
      <c r="B1214" s="130">
        <v>2108.1000979999999</v>
      </c>
      <c r="C1214" s="125">
        <f t="shared" si="72"/>
        <v>1.7786317421345732E-2</v>
      </c>
      <c r="D1214" s="128">
        <f t="shared" si="73"/>
        <v>17786.317421345731</v>
      </c>
      <c r="E1214" s="128">
        <f t="shared" ca="1" si="74"/>
        <v>-44217.472286213088</v>
      </c>
      <c r="F1214" s="128">
        <f t="shared" ca="1" si="75"/>
        <v>48487.493204053353</v>
      </c>
    </row>
    <row r="1215" spans="1:6" x14ac:dyDescent="0.3">
      <c r="A1215" s="73">
        <v>42082</v>
      </c>
      <c r="B1215" s="130">
        <v>2089.2700199999999</v>
      </c>
      <c r="C1215" s="125">
        <f t="shared" si="72"/>
        <v>-5.6019965262547045E-3</v>
      </c>
      <c r="D1215" s="128">
        <f t="shared" si="73"/>
        <v>-5601.9965262547048</v>
      </c>
      <c r="E1215" s="128">
        <f t="shared" ca="1" si="74"/>
        <v>-44217.472286213088</v>
      </c>
      <c r="F1215" s="128">
        <f t="shared" ca="1" si="75"/>
        <v>48487.493204053353</v>
      </c>
    </row>
    <row r="1216" spans="1:6" x14ac:dyDescent="0.3">
      <c r="A1216" s="73">
        <v>42081</v>
      </c>
      <c r="B1216" s="130">
        <v>2099.5</v>
      </c>
      <c r="C1216" s="125">
        <f t="shared" si="72"/>
        <v>4.6221449614525234E-4</v>
      </c>
      <c r="D1216" s="128">
        <f t="shared" si="73"/>
        <v>462.21449614525233</v>
      </c>
      <c r="E1216" s="128">
        <f t="shared" ca="1" si="74"/>
        <v>-44217.472286213088</v>
      </c>
      <c r="F1216" s="128">
        <f t="shared" ca="1" si="75"/>
        <v>48487.493204053353</v>
      </c>
    </row>
    <row r="1217" spans="1:6" x14ac:dyDescent="0.3">
      <c r="A1217" s="73">
        <v>42080</v>
      </c>
      <c r="B1217" s="130">
        <v>2074.280029</v>
      </c>
      <c r="C1217" s="125">
        <f t="shared" si="72"/>
        <v>-1.5893499102889508E-2</v>
      </c>
      <c r="D1217" s="128">
        <f t="shared" si="73"/>
        <v>-15893.499102889507</v>
      </c>
      <c r="E1217" s="128">
        <f t="shared" ca="1" si="74"/>
        <v>-44217.472286213088</v>
      </c>
      <c r="F1217" s="128">
        <f t="shared" ca="1" si="75"/>
        <v>48487.493204053353</v>
      </c>
    </row>
    <row r="1218" spans="1:6" x14ac:dyDescent="0.3">
      <c r="A1218" s="73">
        <v>42079</v>
      </c>
      <c r="B1218" s="130">
        <v>2081.1899410000001</v>
      </c>
      <c r="C1218" s="125">
        <f t="shared" si="72"/>
        <v>-1.7096497966517799E-2</v>
      </c>
      <c r="D1218" s="128">
        <f t="shared" si="73"/>
        <v>-17096.4979665178</v>
      </c>
      <c r="E1218" s="128">
        <f t="shared" ca="1" si="74"/>
        <v>-44217.472286213088</v>
      </c>
      <c r="F1218" s="128">
        <f t="shared" ca="1" si="75"/>
        <v>48487.493204053353</v>
      </c>
    </row>
    <row r="1219" spans="1:6" x14ac:dyDescent="0.3">
      <c r="A1219" s="73">
        <v>42076</v>
      </c>
      <c r="B1219" s="130">
        <v>2053.3999020000001</v>
      </c>
      <c r="C1219" s="125">
        <f t="shared" si="72"/>
        <v>-2.4281348538845227E-2</v>
      </c>
      <c r="D1219" s="128">
        <f t="shared" si="73"/>
        <v>-24281.348538845228</v>
      </c>
      <c r="E1219" s="128">
        <f t="shared" ca="1" si="74"/>
        <v>-44217.472286213088</v>
      </c>
      <c r="F1219" s="128">
        <f t="shared" ca="1" si="75"/>
        <v>48487.493204053353</v>
      </c>
    </row>
    <row r="1220" spans="1:6" x14ac:dyDescent="0.3">
      <c r="A1220" s="73">
        <v>42075</v>
      </c>
      <c r="B1220" s="130">
        <v>2065.9499510000001</v>
      </c>
      <c r="C1220" s="125">
        <f t="shared" si="72"/>
        <v>-2.1220064627666457E-2</v>
      </c>
      <c r="D1220" s="128">
        <f t="shared" si="73"/>
        <v>-21220.064627666456</v>
      </c>
      <c r="E1220" s="128">
        <f t="shared" ca="1" si="74"/>
        <v>-44217.472286213088</v>
      </c>
      <c r="F1220" s="128">
        <f t="shared" ca="1" si="75"/>
        <v>48487.493204053353</v>
      </c>
    </row>
    <row r="1221" spans="1:6" x14ac:dyDescent="0.3">
      <c r="A1221" s="73">
        <v>42074</v>
      </c>
      <c r="B1221" s="130">
        <v>2040.23999</v>
      </c>
      <c r="C1221" s="125">
        <f t="shared" si="72"/>
        <v>-3.4827336376805906E-2</v>
      </c>
      <c r="D1221" s="128">
        <f t="shared" si="73"/>
        <v>-34827.336376805906</v>
      </c>
      <c r="E1221" s="128">
        <f t="shared" ca="1" si="74"/>
        <v>-44217.472286213088</v>
      </c>
      <c r="F1221" s="128">
        <f t="shared" ca="1" si="75"/>
        <v>48487.493204053353</v>
      </c>
    </row>
    <row r="1222" spans="1:6" x14ac:dyDescent="0.3">
      <c r="A1222" s="73">
        <v>42073</v>
      </c>
      <c r="B1222" s="130">
        <v>2044.160034</v>
      </c>
      <c r="C1222" s="125">
        <f t="shared" si="72"/>
        <v>-3.3713363716162403E-2</v>
      </c>
      <c r="D1222" s="128">
        <f t="shared" si="73"/>
        <v>-33713.363716162406</v>
      </c>
      <c r="E1222" s="128">
        <f t="shared" ca="1" si="74"/>
        <v>-44217.472286213088</v>
      </c>
      <c r="F1222" s="128">
        <f t="shared" ca="1" si="75"/>
        <v>48487.493204053353</v>
      </c>
    </row>
    <row r="1223" spans="1:6" x14ac:dyDescent="0.3">
      <c r="A1223" s="73">
        <v>42072</v>
      </c>
      <c r="B1223" s="130">
        <v>2079.429932</v>
      </c>
      <c r="C1223" s="125">
        <f t="shared" si="72"/>
        <v>-1.432931432599549E-2</v>
      </c>
      <c r="D1223" s="128">
        <f t="shared" si="73"/>
        <v>-14329.31432599549</v>
      </c>
      <c r="E1223" s="128">
        <f t="shared" ca="1" si="74"/>
        <v>-44217.472286213088</v>
      </c>
      <c r="F1223" s="128">
        <f t="shared" ca="1" si="75"/>
        <v>48487.493204053353</v>
      </c>
    </row>
    <row r="1224" spans="1:6" x14ac:dyDescent="0.3">
      <c r="A1224" s="73">
        <v>42069</v>
      </c>
      <c r="B1224" s="130">
        <v>2071.26001</v>
      </c>
      <c r="C1224" s="125">
        <f t="shared" ref="C1224:C1287" si="76">B1224/B1234-1</f>
        <v>-1.8499757424779384E-2</v>
      </c>
      <c r="D1224" s="128">
        <f t="shared" ref="D1224:D1287" si="77">C1224*$B$5</f>
        <v>-18499.757424779385</v>
      </c>
      <c r="E1224" s="128">
        <f t="shared" ref="E1224:E1287" ca="1" si="78">_xlfn.PERCENTILE.INC(OFFSET(D1224,0,0,Window),1-VaRLevel)</f>
        <v>-44217.472286213088</v>
      </c>
      <c r="F1224" s="128">
        <f t="shared" ref="F1224:F1287" ca="1" si="79">ABS(AVERAGEIF(OFFSET(D1224,0,0,Window),"&lt;=" &amp;E1224))</f>
        <v>48487.493204053353</v>
      </c>
    </row>
    <row r="1225" spans="1:6" x14ac:dyDescent="0.3">
      <c r="A1225" s="73">
        <v>42068</v>
      </c>
      <c r="B1225" s="130">
        <v>2101.040039</v>
      </c>
      <c r="C1225" s="125">
        <f t="shared" si="76"/>
        <v>1.7116441792988102E-3</v>
      </c>
      <c r="D1225" s="128">
        <f t="shared" si="77"/>
        <v>1711.6441792988103</v>
      </c>
      <c r="E1225" s="128">
        <f t="shared" ca="1" si="78"/>
        <v>-44217.472286213088</v>
      </c>
      <c r="F1225" s="128">
        <f t="shared" ca="1" si="79"/>
        <v>48487.493204053353</v>
      </c>
    </row>
    <row r="1226" spans="1:6" x14ac:dyDescent="0.3">
      <c r="A1226" s="73">
        <v>42067</v>
      </c>
      <c r="B1226" s="130">
        <v>2098.530029</v>
      </c>
      <c r="C1226" s="125">
        <f t="shared" si="76"/>
        <v>-5.4765632726916369E-4</v>
      </c>
      <c r="D1226" s="128">
        <f t="shared" si="77"/>
        <v>-547.65632726916374</v>
      </c>
      <c r="E1226" s="128">
        <f t="shared" ca="1" si="78"/>
        <v>-44217.472286213088</v>
      </c>
      <c r="F1226" s="128">
        <f t="shared" ca="1" si="79"/>
        <v>48487.493204053353</v>
      </c>
    </row>
    <row r="1227" spans="1:6" x14ac:dyDescent="0.3">
      <c r="A1227" s="73">
        <v>42066</v>
      </c>
      <c r="B1227" s="130">
        <v>2107.780029</v>
      </c>
      <c r="C1227" s="125">
        <f t="shared" si="76"/>
        <v>3.5422553911659271E-3</v>
      </c>
      <c r="D1227" s="128">
        <f t="shared" si="77"/>
        <v>3542.255391165927</v>
      </c>
      <c r="E1227" s="128">
        <f t="shared" ca="1" si="78"/>
        <v>-44217.472286213088</v>
      </c>
      <c r="F1227" s="128">
        <f t="shared" ca="1" si="79"/>
        <v>48487.493204053353</v>
      </c>
    </row>
    <row r="1228" spans="1:6" x14ac:dyDescent="0.3">
      <c r="A1228" s="73">
        <v>42065</v>
      </c>
      <c r="B1228" s="130">
        <v>2117.389893</v>
      </c>
      <c r="C1228" s="125">
        <f t="shared" si="76"/>
        <v>9.7281832995301798E-3</v>
      </c>
      <c r="D1228" s="128">
        <f t="shared" si="77"/>
        <v>9728.1832995301793</v>
      </c>
      <c r="E1228" s="128">
        <f t="shared" ca="1" si="78"/>
        <v>-44217.472286213088</v>
      </c>
      <c r="F1228" s="128">
        <f t="shared" ca="1" si="79"/>
        <v>48487.493204053353</v>
      </c>
    </row>
    <row r="1229" spans="1:6" x14ac:dyDescent="0.3">
      <c r="A1229" s="73">
        <v>42062</v>
      </c>
      <c r="B1229" s="130">
        <v>2104.5</v>
      </c>
      <c r="C1229" s="125">
        <f t="shared" si="76"/>
        <v>7.6706600749889553E-3</v>
      </c>
      <c r="D1229" s="128">
        <f t="shared" si="77"/>
        <v>7670.6600749889549</v>
      </c>
      <c r="E1229" s="128">
        <f t="shared" ca="1" si="78"/>
        <v>-44217.472286213088</v>
      </c>
      <c r="F1229" s="128">
        <f t="shared" ca="1" si="79"/>
        <v>48487.493204053353</v>
      </c>
    </row>
    <row r="1230" spans="1:6" x14ac:dyDescent="0.3">
      <c r="A1230" s="73">
        <v>42061</v>
      </c>
      <c r="B1230" s="130">
        <v>2110.73999</v>
      </c>
      <c r="C1230" s="125">
        <f t="shared" si="76"/>
        <v>2.0405776279885934E-2</v>
      </c>
      <c r="D1230" s="128">
        <f t="shared" si="77"/>
        <v>20405.776279885933</v>
      </c>
      <c r="E1230" s="128">
        <f t="shared" ca="1" si="78"/>
        <v>-44217.472286213088</v>
      </c>
      <c r="F1230" s="128">
        <f t="shared" ca="1" si="79"/>
        <v>48487.493204053353</v>
      </c>
    </row>
    <row r="1231" spans="1:6" x14ac:dyDescent="0.3">
      <c r="A1231" s="73">
        <v>42060</v>
      </c>
      <c r="B1231" s="130">
        <v>2113.860107</v>
      </c>
      <c r="C1231" s="125">
        <f t="shared" si="76"/>
        <v>2.1884480285685237E-2</v>
      </c>
      <c r="D1231" s="128">
        <f t="shared" si="77"/>
        <v>21884.480285685237</v>
      </c>
      <c r="E1231" s="128">
        <f t="shared" ca="1" si="78"/>
        <v>-44217.472286213088</v>
      </c>
      <c r="F1231" s="128">
        <f t="shared" ca="1" si="79"/>
        <v>48487.493204053353</v>
      </c>
    </row>
    <row r="1232" spans="1:6" x14ac:dyDescent="0.3">
      <c r="A1232" s="73">
        <v>42059</v>
      </c>
      <c r="B1232" s="130">
        <v>2115.4799800000001</v>
      </c>
      <c r="C1232" s="125">
        <f t="shared" si="76"/>
        <v>3.3585111121027245E-2</v>
      </c>
      <c r="D1232" s="128">
        <f t="shared" si="77"/>
        <v>33585.111121027243</v>
      </c>
      <c r="E1232" s="128">
        <f t="shared" ca="1" si="78"/>
        <v>-44217.472286213088</v>
      </c>
      <c r="F1232" s="128">
        <f t="shared" ca="1" si="79"/>
        <v>48487.493204053353</v>
      </c>
    </row>
    <row r="1233" spans="1:6" x14ac:dyDescent="0.3">
      <c r="A1233" s="73">
        <v>42058</v>
      </c>
      <c r="B1233" s="130">
        <v>2109.6599120000001</v>
      </c>
      <c r="C1233" s="125">
        <f t="shared" si="76"/>
        <v>2.6363771674872138E-2</v>
      </c>
      <c r="D1233" s="128">
        <f t="shared" si="77"/>
        <v>26363.77167487214</v>
      </c>
      <c r="E1233" s="128">
        <f t="shared" ca="1" si="78"/>
        <v>-44217.472286213088</v>
      </c>
      <c r="F1233" s="128">
        <f t="shared" ca="1" si="79"/>
        <v>48487.493204053353</v>
      </c>
    </row>
    <row r="1234" spans="1:6" x14ac:dyDescent="0.3">
      <c r="A1234" s="73">
        <v>42055</v>
      </c>
      <c r="B1234" s="130">
        <v>2110.3000489999999</v>
      </c>
      <c r="C1234" s="125">
        <f t="shared" si="76"/>
        <v>2.3165849803484573E-2</v>
      </c>
      <c r="D1234" s="128">
        <f t="shared" si="77"/>
        <v>23165.849803484572</v>
      </c>
      <c r="E1234" s="128">
        <f t="shared" ca="1" si="78"/>
        <v>-44217.472286213088</v>
      </c>
      <c r="F1234" s="128">
        <f t="shared" ca="1" si="79"/>
        <v>48487.493204053353</v>
      </c>
    </row>
    <row r="1235" spans="1:6" x14ac:dyDescent="0.3">
      <c r="A1235" s="73">
        <v>42054</v>
      </c>
      <c r="B1235" s="130">
        <v>2097.4499510000001</v>
      </c>
      <c r="C1235" s="125">
        <f t="shared" si="76"/>
        <v>2.7401257268388379E-2</v>
      </c>
      <c r="D1235" s="128">
        <f t="shared" si="77"/>
        <v>27401.257268388381</v>
      </c>
      <c r="E1235" s="128">
        <f t="shared" ca="1" si="78"/>
        <v>-44217.472286213088</v>
      </c>
      <c r="F1235" s="128">
        <f t="shared" ca="1" si="79"/>
        <v>48487.493204053353</v>
      </c>
    </row>
    <row r="1236" spans="1:6" x14ac:dyDescent="0.3">
      <c r="A1236" s="73">
        <v>42053</v>
      </c>
      <c r="B1236" s="130">
        <v>2099.679932</v>
      </c>
      <c r="C1236" s="125">
        <f t="shared" si="76"/>
        <v>2.4219110109435338E-2</v>
      </c>
      <c r="D1236" s="128">
        <f t="shared" si="77"/>
        <v>24219.110109435336</v>
      </c>
      <c r="E1236" s="128">
        <f t="shared" ca="1" si="78"/>
        <v>-44217.472286213088</v>
      </c>
      <c r="F1236" s="128">
        <f t="shared" ca="1" si="79"/>
        <v>48487.493204053353</v>
      </c>
    </row>
    <row r="1237" spans="1:6" x14ac:dyDescent="0.3">
      <c r="A1237" s="73">
        <v>42052</v>
      </c>
      <c r="B1237" s="130">
        <v>2100.3400879999999</v>
      </c>
      <c r="C1237" s="125">
        <f t="shared" si="76"/>
        <v>3.9334989209510729E-2</v>
      </c>
      <c r="D1237" s="128">
        <f t="shared" si="77"/>
        <v>39334.989209510728</v>
      </c>
      <c r="E1237" s="128">
        <f t="shared" ca="1" si="78"/>
        <v>-44217.472286213088</v>
      </c>
      <c r="F1237" s="128">
        <f t="shared" ca="1" si="79"/>
        <v>48487.493204053353</v>
      </c>
    </row>
    <row r="1238" spans="1:6" x14ac:dyDescent="0.3">
      <c r="A1238" s="73">
        <v>42048</v>
      </c>
      <c r="B1238" s="130">
        <v>2096.98999</v>
      </c>
      <c r="C1238" s="125">
        <f t="shared" si="76"/>
        <v>5.1128076086236485E-2</v>
      </c>
      <c r="D1238" s="128">
        <f t="shared" si="77"/>
        <v>51128.076086236484</v>
      </c>
      <c r="E1238" s="128">
        <f t="shared" ca="1" si="78"/>
        <v>-44217.472286213088</v>
      </c>
      <c r="F1238" s="128">
        <f t="shared" ca="1" si="79"/>
        <v>48487.493204053353</v>
      </c>
    </row>
    <row r="1239" spans="1:6" x14ac:dyDescent="0.3">
      <c r="A1239" s="73">
        <v>42047</v>
      </c>
      <c r="B1239" s="130">
        <v>2088.4799800000001</v>
      </c>
      <c r="C1239" s="125">
        <f t="shared" si="76"/>
        <v>3.3261585652442749E-2</v>
      </c>
      <c r="D1239" s="128">
        <f t="shared" si="77"/>
        <v>33261.585652442751</v>
      </c>
      <c r="E1239" s="128">
        <f t="shared" ca="1" si="78"/>
        <v>-44217.472286213088</v>
      </c>
      <c r="F1239" s="128">
        <f t="shared" ca="1" si="79"/>
        <v>48487.493204053353</v>
      </c>
    </row>
    <row r="1240" spans="1:6" x14ac:dyDescent="0.3">
      <c r="A1240" s="73">
        <v>42046</v>
      </c>
      <c r="B1240" s="130">
        <v>2068.530029</v>
      </c>
      <c r="C1240" s="125">
        <f t="shared" si="76"/>
        <v>3.3149195804994314E-2</v>
      </c>
      <c r="D1240" s="128">
        <f t="shared" si="77"/>
        <v>33149.195804994313</v>
      </c>
      <c r="E1240" s="128">
        <f t="shared" ca="1" si="78"/>
        <v>-44217.472286213088</v>
      </c>
      <c r="F1240" s="128">
        <f t="shared" ca="1" si="79"/>
        <v>48487.493204053353</v>
      </c>
    </row>
    <row r="1241" spans="1:6" x14ac:dyDescent="0.3">
      <c r="A1241" s="73">
        <v>42045</v>
      </c>
      <c r="B1241" s="130">
        <v>2068.5900879999999</v>
      </c>
      <c r="C1241" s="125">
        <f t="shared" si="76"/>
        <v>1.9235809936904769E-2</v>
      </c>
      <c r="D1241" s="128">
        <f t="shared" si="77"/>
        <v>19235.809936904767</v>
      </c>
      <c r="E1241" s="128">
        <f t="shared" ca="1" si="78"/>
        <v>-44217.472286213088</v>
      </c>
      <c r="F1241" s="128">
        <f t="shared" ca="1" si="79"/>
        <v>48487.493204053353</v>
      </c>
    </row>
    <row r="1242" spans="1:6" x14ac:dyDescent="0.3">
      <c r="A1242" s="73">
        <v>42044</v>
      </c>
      <c r="B1242" s="130">
        <v>2046.73999</v>
      </c>
      <c r="C1242" s="125">
        <f t="shared" si="76"/>
        <v>-5.0314267033695348E-3</v>
      </c>
      <c r="D1242" s="128">
        <f t="shared" si="77"/>
        <v>-5031.4267033695351</v>
      </c>
      <c r="E1242" s="128">
        <f t="shared" ca="1" si="78"/>
        <v>-44217.472286213088</v>
      </c>
      <c r="F1242" s="128">
        <f t="shared" ca="1" si="79"/>
        <v>48487.493204053353</v>
      </c>
    </row>
    <row r="1243" spans="1:6" x14ac:dyDescent="0.3">
      <c r="A1243" s="73">
        <v>42041</v>
      </c>
      <c r="B1243" s="130">
        <v>2055.469971</v>
      </c>
      <c r="C1243" s="125">
        <f t="shared" si="76"/>
        <v>1.7788611471949434E-3</v>
      </c>
      <c r="D1243" s="128">
        <f t="shared" si="77"/>
        <v>1778.8611471949434</v>
      </c>
      <c r="E1243" s="128">
        <f t="shared" ca="1" si="78"/>
        <v>-44217.472286213088</v>
      </c>
      <c r="F1243" s="128">
        <f t="shared" ca="1" si="79"/>
        <v>48487.493204053353</v>
      </c>
    </row>
    <row r="1244" spans="1:6" x14ac:dyDescent="0.3">
      <c r="A1244" s="73">
        <v>42040</v>
      </c>
      <c r="B1244" s="130">
        <v>2062.5200199999999</v>
      </c>
      <c r="C1244" s="125">
        <f t="shared" si="76"/>
        <v>-3.0530113172555495E-4</v>
      </c>
      <c r="D1244" s="128">
        <f t="shared" si="77"/>
        <v>-305.30113172555497</v>
      </c>
      <c r="E1244" s="128">
        <f t="shared" ca="1" si="78"/>
        <v>-44217.472286213088</v>
      </c>
      <c r="F1244" s="128">
        <f t="shared" ca="1" si="79"/>
        <v>48487.493204053353</v>
      </c>
    </row>
    <row r="1245" spans="1:6" x14ac:dyDescent="0.3">
      <c r="A1245" s="73">
        <v>42039</v>
      </c>
      <c r="B1245" s="130">
        <v>2041.51001</v>
      </c>
      <c r="C1245" s="125">
        <f t="shared" si="76"/>
        <v>4.6207975036434146E-3</v>
      </c>
      <c r="D1245" s="128">
        <f t="shared" si="77"/>
        <v>4620.7975036434145</v>
      </c>
      <c r="E1245" s="128">
        <f t="shared" ca="1" si="78"/>
        <v>-44217.472286213088</v>
      </c>
      <c r="F1245" s="128">
        <f t="shared" ca="1" si="79"/>
        <v>48487.493204053353</v>
      </c>
    </row>
    <row r="1246" spans="1:6" x14ac:dyDescent="0.3">
      <c r="A1246" s="73">
        <v>42038</v>
      </c>
      <c r="B1246" s="130">
        <v>2050.030029</v>
      </c>
      <c r="C1246" s="125">
        <f t="shared" si="76"/>
        <v>1.3586798513879561E-2</v>
      </c>
      <c r="D1246" s="128">
        <f t="shared" si="77"/>
        <v>13586.798513879561</v>
      </c>
      <c r="E1246" s="128">
        <f t="shared" ca="1" si="78"/>
        <v>-44217.472286213088</v>
      </c>
      <c r="F1246" s="128">
        <f t="shared" ca="1" si="79"/>
        <v>48487.493204053353</v>
      </c>
    </row>
    <row r="1247" spans="1:6" x14ac:dyDescent="0.3">
      <c r="A1247" s="73">
        <v>42037</v>
      </c>
      <c r="B1247" s="130">
        <v>2020.849976</v>
      </c>
      <c r="C1247" s="125">
        <f t="shared" si="76"/>
        <v>7.0809042638186881E-4</v>
      </c>
      <c r="D1247" s="128">
        <f t="shared" si="77"/>
        <v>708.09042638186884</v>
      </c>
      <c r="E1247" s="128">
        <f t="shared" ca="1" si="78"/>
        <v>-46702.673864780219</v>
      </c>
      <c r="F1247" s="128">
        <f t="shared" ca="1" si="79"/>
        <v>50199.172563912412</v>
      </c>
    </row>
    <row r="1248" spans="1:6" x14ac:dyDescent="0.3">
      <c r="A1248" s="73">
        <v>42034</v>
      </c>
      <c r="B1248" s="130">
        <v>1994.98999</v>
      </c>
      <c r="C1248" s="125">
        <f t="shared" si="76"/>
        <v>1.1642399136704285E-3</v>
      </c>
      <c r="D1248" s="128">
        <f t="shared" si="77"/>
        <v>1164.2399136704285</v>
      </c>
      <c r="E1248" s="128">
        <f t="shared" ca="1" si="78"/>
        <v>-48007.188776505238</v>
      </c>
      <c r="F1248" s="128">
        <f t="shared" ca="1" si="79"/>
        <v>50230.327159340202</v>
      </c>
    </row>
    <row r="1249" spans="1:6" x14ac:dyDescent="0.3">
      <c r="A1249" s="73">
        <v>42033</v>
      </c>
      <c r="B1249" s="130">
        <v>2021.25</v>
      </c>
      <c r="C1249" s="125">
        <f t="shared" si="76"/>
        <v>4.962028917429917E-3</v>
      </c>
      <c r="D1249" s="128">
        <f t="shared" si="77"/>
        <v>4962.0289174299169</v>
      </c>
      <c r="E1249" s="128">
        <f t="shared" ca="1" si="78"/>
        <v>-49316.040606736467</v>
      </c>
      <c r="F1249" s="128">
        <f t="shared" ca="1" si="79"/>
        <v>51763.097261998279</v>
      </c>
    </row>
    <row r="1250" spans="1:6" x14ac:dyDescent="0.3">
      <c r="A1250" s="73">
        <v>42032</v>
      </c>
      <c r="B1250" s="130">
        <v>2002.160034</v>
      </c>
      <c r="C1250" s="125">
        <f t="shared" si="76"/>
        <v>-1.0316206235611913E-2</v>
      </c>
      <c r="D1250" s="128">
        <f t="shared" si="77"/>
        <v>-10316.206235611913</v>
      </c>
      <c r="E1250" s="128">
        <f t="shared" ca="1" si="78"/>
        <v>-49316.040606736467</v>
      </c>
      <c r="F1250" s="128">
        <f t="shared" ca="1" si="79"/>
        <v>51763.097261998279</v>
      </c>
    </row>
    <row r="1251" spans="1:6" x14ac:dyDescent="0.3">
      <c r="A1251" s="73">
        <v>42031</v>
      </c>
      <c r="B1251" s="130">
        <v>2029.5500489999999</v>
      </c>
      <c r="C1251" s="125">
        <f t="shared" si="76"/>
        <v>6.3603235957887527E-4</v>
      </c>
      <c r="D1251" s="128">
        <f t="shared" si="77"/>
        <v>636.03235957887523</v>
      </c>
      <c r="E1251" s="128">
        <f t="shared" ca="1" si="78"/>
        <v>-49316.040606736467</v>
      </c>
      <c r="F1251" s="128">
        <f t="shared" ca="1" si="79"/>
        <v>51763.097261998279</v>
      </c>
    </row>
    <row r="1252" spans="1:6" x14ac:dyDescent="0.3">
      <c r="A1252" s="73">
        <v>42030</v>
      </c>
      <c r="B1252" s="130">
        <v>2057.0900879999999</v>
      </c>
      <c r="C1252" s="125">
        <f t="shared" si="76"/>
        <v>6.0054619478961957E-3</v>
      </c>
      <c r="D1252" s="128">
        <f t="shared" si="77"/>
        <v>6005.4619478961959</v>
      </c>
      <c r="E1252" s="128">
        <f t="shared" ca="1" si="78"/>
        <v>-49316.040606736467</v>
      </c>
      <c r="F1252" s="128">
        <f t="shared" ca="1" si="79"/>
        <v>51763.097261998279</v>
      </c>
    </row>
    <row r="1253" spans="1:6" x14ac:dyDescent="0.3">
      <c r="A1253" s="73">
        <v>42027</v>
      </c>
      <c r="B1253" s="130">
        <v>2051.820068</v>
      </c>
      <c r="C1253" s="125">
        <f t="shared" si="76"/>
        <v>-5.0044252744593232E-3</v>
      </c>
      <c r="D1253" s="128">
        <f t="shared" si="77"/>
        <v>-5004.4252744593232</v>
      </c>
      <c r="E1253" s="128">
        <f t="shared" ca="1" si="78"/>
        <v>-49316.040606736467</v>
      </c>
      <c r="F1253" s="128">
        <f t="shared" ca="1" si="79"/>
        <v>51763.097261998279</v>
      </c>
    </row>
    <row r="1254" spans="1:6" x14ac:dyDescent="0.3">
      <c r="A1254" s="73">
        <v>42026</v>
      </c>
      <c r="B1254" s="130">
        <v>2063.1499020000001</v>
      </c>
      <c r="C1254" s="125">
        <f t="shared" si="76"/>
        <v>1.8386829339412714E-2</v>
      </c>
      <c r="D1254" s="128">
        <f t="shared" si="77"/>
        <v>18386.829339412714</v>
      </c>
      <c r="E1254" s="128">
        <f t="shared" ca="1" si="78"/>
        <v>-49316.040606736467</v>
      </c>
      <c r="F1254" s="128">
        <f t="shared" ca="1" si="79"/>
        <v>51763.097261998279</v>
      </c>
    </row>
    <row r="1255" spans="1:6" x14ac:dyDescent="0.3">
      <c r="A1255" s="73">
        <v>42025</v>
      </c>
      <c r="B1255" s="130">
        <v>2032.119995</v>
      </c>
      <c r="C1255" s="125">
        <f t="shared" si="76"/>
        <v>1.4735774924242051E-2</v>
      </c>
      <c r="D1255" s="128">
        <f t="shared" si="77"/>
        <v>14735.77492424205</v>
      </c>
      <c r="E1255" s="128">
        <f t="shared" ca="1" si="78"/>
        <v>-49316.040606736467</v>
      </c>
      <c r="F1255" s="128">
        <f t="shared" ca="1" si="79"/>
        <v>51763.097261998279</v>
      </c>
    </row>
    <row r="1256" spans="1:6" x14ac:dyDescent="0.3">
      <c r="A1256" s="73">
        <v>42024</v>
      </c>
      <c r="B1256" s="130">
        <v>2022.5500489999999</v>
      </c>
      <c r="C1256" s="125">
        <f t="shared" si="76"/>
        <v>9.750136311854618E-4</v>
      </c>
      <c r="D1256" s="128">
        <f t="shared" si="77"/>
        <v>975.0136311854618</v>
      </c>
      <c r="E1256" s="128">
        <f t="shared" ca="1" si="78"/>
        <v>-49316.040606736467</v>
      </c>
      <c r="F1256" s="128">
        <f t="shared" ca="1" si="79"/>
        <v>51763.097261998279</v>
      </c>
    </row>
    <row r="1257" spans="1:6" x14ac:dyDescent="0.3">
      <c r="A1257" s="73">
        <v>42020</v>
      </c>
      <c r="B1257" s="130">
        <v>2019.420044</v>
      </c>
      <c r="C1257" s="125">
        <f t="shared" si="76"/>
        <v>-1.8841661608804516E-2</v>
      </c>
      <c r="D1257" s="128">
        <f t="shared" si="77"/>
        <v>-18841.661608804516</v>
      </c>
      <c r="E1257" s="128">
        <f t="shared" ca="1" si="78"/>
        <v>-49316.040606736467</v>
      </c>
      <c r="F1257" s="128">
        <f t="shared" ca="1" si="79"/>
        <v>51763.097261998279</v>
      </c>
    </row>
    <row r="1258" spans="1:6" x14ac:dyDescent="0.3">
      <c r="A1258" s="73">
        <v>42019</v>
      </c>
      <c r="B1258" s="130">
        <v>1992.670044</v>
      </c>
      <c r="C1258" s="125">
        <f t="shared" si="76"/>
        <v>-3.2167594906223895E-2</v>
      </c>
      <c r="D1258" s="128">
        <f t="shared" si="77"/>
        <v>-32167.594906223894</v>
      </c>
      <c r="E1258" s="128">
        <f t="shared" ca="1" si="78"/>
        <v>-49316.040606736467</v>
      </c>
      <c r="F1258" s="128">
        <f t="shared" ca="1" si="79"/>
        <v>51763.097261998279</v>
      </c>
    </row>
    <row r="1259" spans="1:6" x14ac:dyDescent="0.3">
      <c r="A1259" s="73">
        <v>42018</v>
      </c>
      <c r="B1259" s="130">
        <v>2011.2700199999999</v>
      </c>
      <c r="C1259" s="125">
        <f t="shared" si="76"/>
        <v>-3.3205986851161273E-2</v>
      </c>
      <c r="D1259" s="128">
        <f t="shared" si="77"/>
        <v>-33205.986851161273</v>
      </c>
      <c r="E1259" s="128">
        <f t="shared" ca="1" si="78"/>
        <v>-49316.040606736467</v>
      </c>
      <c r="F1259" s="128">
        <f t="shared" ca="1" si="79"/>
        <v>51763.097261998279</v>
      </c>
    </row>
    <row r="1260" spans="1:6" x14ac:dyDescent="0.3">
      <c r="A1260" s="73">
        <v>42017</v>
      </c>
      <c r="B1260" s="130">
        <v>2023.030029</v>
      </c>
      <c r="C1260" s="125">
        <f t="shared" si="76"/>
        <v>-3.2306996083902639E-2</v>
      </c>
      <c r="D1260" s="128">
        <f t="shared" si="77"/>
        <v>-32306.996083902639</v>
      </c>
      <c r="E1260" s="128">
        <f t="shared" ca="1" si="78"/>
        <v>-49316.040606736467</v>
      </c>
      <c r="F1260" s="128">
        <f t="shared" ca="1" si="79"/>
        <v>51763.097261998279</v>
      </c>
    </row>
    <row r="1261" spans="1:6" x14ac:dyDescent="0.3">
      <c r="A1261" s="73">
        <v>42016</v>
      </c>
      <c r="B1261" s="130">
        <v>2028.26001</v>
      </c>
      <c r="C1261" s="125">
        <f t="shared" si="76"/>
        <v>-2.8969206480663701E-2</v>
      </c>
      <c r="D1261" s="128">
        <f t="shared" si="77"/>
        <v>-28969.206480663699</v>
      </c>
      <c r="E1261" s="128">
        <f t="shared" ca="1" si="78"/>
        <v>-49316.040606736467</v>
      </c>
      <c r="F1261" s="128">
        <f t="shared" ca="1" si="79"/>
        <v>51763.097261998279</v>
      </c>
    </row>
    <row r="1262" spans="1:6" x14ac:dyDescent="0.3">
      <c r="A1262" s="73">
        <v>42013</v>
      </c>
      <c r="B1262" s="130">
        <v>2044.8100589999999</v>
      </c>
      <c r="C1262" s="125">
        <f t="shared" si="76"/>
        <v>-1.7805937942290129E-2</v>
      </c>
      <c r="D1262" s="128">
        <f t="shared" si="77"/>
        <v>-17805.937942290129</v>
      </c>
      <c r="E1262" s="128">
        <f t="shared" ca="1" si="78"/>
        <v>-49316.040606736467</v>
      </c>
      <c r="F1262" s="128">
        <f t="shared" ca="1" si="79"/>
        <v>51763.097261998279</v>
      </c>
    </row>
    <row r="1263" spans="1:6" x14ac:dyDescent="0.3">
      <c r="A1263" s="73">
        <v>42012</v>
      </c>
      <c r="B1263" s="130">
        <v>2062.139893</v>
      </c>
      <c r="C1263" s="125">
        <f t="shared" si="76"/>
        <v>-9.6197859686496523E-3</v>
      </c>
      <c r="D1263" s="128">
        <f t="shared" si="77"/>
        <v>-9619.7859686496522</v>
      </c>
      <c r="E1263" s="128">
        <f t="shared" ca="1" si="78"/>
        <v>-49316.040606736467</v>
      </c>
      <c r="F1263" s="128">
        <f t="shared" ca="1" si="79"/>
        <v>51763.097261998279</v>
      </c>
    </row>
    <row r="1264" spans="1:6" x14ac:dyDescent="0.3">
      <c r="A1264" s="73">
        <v>42011</v>
      </c>
      <c r="B1264" s="130">
        <v>2025.900024</v>
      </c>
      <c r="C1264" s="125">
        <f t="shared" si="76"/>
        <v>-2.532547558012177E-2</v>
      </c>
      <c r="D1264" s="128">
        <f t="shared" si="77"/>
        <v>-25325.475580121769</v>
      </c>
      <c r="E1264" s="128">
        <f t="shared" ca="1" si="78"/>
        <v>-49316.040606736467</v>
      </c>
      <c r="F1264" s="128">
        <f t="shared" ca="1" si="79"/>
        <v>51763.097261998279</v>
      </c>
    </row>
    <row r="1265" spans="1:6" x14ac:dyDescent="0.3">
      <c r="A1265" s="73">
        <v>42010</v>
      </c>
      <c r="B1265" s="130">
        <v>2002.6099850000001</v>
      </c>
      <c r="C1265" s="125">
        <f t="shared" si="76"/>
        <v>-3.2859208567455833E-2</v>
      </c>
      <c r="D1265" s="128">
        <f t="shared" si="77"/>
        <v>-32859.208567455833</v>
      </c>
      <c r="E1265" s="128">
        <f t="shared" ca="1" si="78"/>
        <v>-49316.040606736467</v>
      </c>
      <c r="F1265" s="128">
        <f t="shared" ca="1" si="79"/>
        <v>51763.097261998279</v>
      </c>
    </row>
    <row r="1266" spans="1:6" x14ac:dyDescent="0.3">
      <c r="A1266" s="73">
        <v>42009</v>
      </c>
      <c r="B1266" s="130">
        <v>2020.579956</v>
      </c>
      <c r="C1266" s="125">
        <f t="shared" si="76"/>
        <v>-1.9721246243468715E-2</v>
      </c>
      <c r="D1266" s="128">
        <f t="shared" si="77"/>
        <v>-19721.246243468715</v>
      </c>
      <c r="E1266" s="128">
        <f t="shared" ca="1" si="78"/>
        <v>-49316.040606736467</v>
      </c>
      <c r="F1266" s="128">
        <f t="shared" ca="1" si="79"/>
        <v>51763.097261998279</v>
      </c>
    </row>
    <row r="1267" spans="1:6" x14ac:dyDescent="0.3">
      <c r="A1267" s="73">
        <v>42006</v>
      </c>
      <c r="B1267" s="130">
        <v>2058.1999510000001</v>
      </c>
      <c r="C1267" s="125">
        <f t="shared" si="76"/>
        <v>2.2509891579943098E-2</v>
      </c>
      <c r="D1267" s="128">
        <f t="shared" si="77"/>
        <v>22509.891579943098</v>
      </c>
      <c r="E1267" s="128">
        <f t="shared" ca="1" si="78"/>
        <v>-49316.040606736467</v>
      </c>
      <c r="F1267" s="128">
        <f t="shared" ca="1" si="79"/>
        <v>51763.097261998279</v>
      </c>
    </row>
    <row r="1268" spans="1:6" x14ac:dyDescent="0.3">
      <c r="A1268" s="73">
        <v>42004</v>
      </c>
      <c r="B1268" s="130">
        <v>2058.8999020000001</v>
      </c>
      <c r="C1268" s="125">
        <f t="shared" si="76"/>
        <v>4.3675249874161048E-2</v>
      </c>
      <c r="D1268" s="128">
        <f t="shared" si="77"/>
        <v>43675.249874161047</v>
      </c>
      <c r="E1268" s="128">
        <f t="shared" ca="1" si="78"/>
        <v>-49316.040606736467</v>
      </c>
      <c r="F1268" s="128">
        <f t="shared" ca="1" si="79"/>
        <v>51763.097261998279</v>
      </c>
    </row>
    <row r="1269" spans="1:6" x14ac:dyDescent="0.3">
      <c r="A1269" s="73">
        <v>42003</v>
      </c>
      <c r="B1269" s="130">
        <v>2080.3500979999999</v>
      </c>
      <c r="C1269" s="125">
        <f t="shared" si="76"/>
        <v>4.5596464052118924E-2</v>
      </c>
      <c r="D1269" s="128">
        <f t="shared" si="77"/>
        <v>45596.464052118921</v>
      </c>
      <c r="E1269" s="128">
        <f t="shared" ca="1" si="78"/>
        <v>-49316.040606736467</v>
      </c>
      <c r="F1269" s="128">
        <f t="shared" ca="1" si="79"/>
        <v>51763.097261998279</v>
      </c>
    </row>
    <row r="1270" spans="1:6" x14ac:dyDescent="0.3">
      <c r="A1270" s="73">
        <v>42002</v>
      </c>
      <c r="B1270" s="130">
        <v>2090.570068</v>
      </c>
      <c r="C1270" s="125">
        <f t="shared" si="76"/>
        <v>4.4068716914306583E-2</v>
      </c>
      <c r="D1270" s="128">
        <f t="shared" si="77"/>
        <v>44068.716914306584</v>
      </c>
      <c r="E1270" s="128">
        <f t="shared" ca="1" si="78"/>
        <v>-49316.040606736467</v>
      </c>
      <c r="F1270" s="128">
        <f t="shared" ca="1" si="79"/>
        <v>51763.097261998279</v>
      </c>
    </row>
    <row r="1271" spans="1:6" x14ac:dyDescent="0.3">
      <c r="A1271" s="73">
        <v>41999</v>
      </c>
      <c r="B1271" s="130">
        <v>2088.7700199999999</v>
      </c>
      <c r="C1271" s="125">
        <f t="shared" si="76"/>
        <v>2.6256216512935637E-2</v>
      </c>
      <c r="D1271" s="128">
        <f t="shared" si="77"/>
        <v>26256.216512935636</v>
      </c>
      <c r="E1271" s="128">
        <f t="shared" ca="1" si="78"/>
        <v>-49316.040606736467</v>
      </c>
      <c r="F1271" s="128">
        <f t="shared" ca="1" si="79"/>
        <v>51763.097261998279</v>
      </c>
    </row>
    <row r="1272" spans="1:6" x14ac:dyDescent="0.3">
      <c r="A1272" s="73">
        <v>41997</v>
      </c>
      <c r="B1272" s="130">
        <v>2081.8798830000001</v>
      </c>
      <c r="C1272" s="125">
        <f t="shared" si="76"/>
        <v>2.7510373215742456E-2</v>
      </c>
      <c r="D1272" s="128">
        <f t="shared" si="77"/>
        <v>27510.373215742457</v>
      </c>
      <c r="E1272" s="128">
        <f t="shared" ca="1" si="78"/>
        <v>-49316.040606736467</v>
      </c>
      <c r="F1272" s="128">
        <f t="shared" ca="1" si="79"/>
        <v>51763.097261998279</v>
      </c>
    </row>
    <row r="1273" spans="1:6" x14ac:dyDescent="0.3">
      <c r="A1273" s="73">
        <v>41996</v>
      </c>
      <c r="B1273" s="130">
        <v>2082.169922</v>
      </c>
      <c r="C1273" s="125">
        <f t="shared" si="76"/>
        <v>1.0850391423606665E-2</v>
      </c>
      <c r="D1273" s="128">
        <f t="shared" si="77"/>
        <v>10850.391423606665</v>
      </c>
      <c r="E1273" s="128">
        <f t="shared" ca="1" si="78"/>
        <v>-49316.040606736467</v>
      </c>
      <c r="F1273" s="128">
        <f t="shared" ca="1" si="79"/>
        <v>51763.097261998279</v>
      </c>
    </row>
    <row r="1274" spans="1:6" x14ac:dyDescent="0.3">
      <c r="A1274" s="73">
        <v>41995</v>
      </c>
      <c r="B1274" s="130">
        <v>2078.540039</v>
      </c>
      <c r="C1274" s="125">
        <f t="shared" si="76"/>
        <v>8.8481730797587144E-3</v>
      </c>
      <c r="D1274" s="128">
        <f t="shared" si="77"/>
        <v>8848.1730797587152</v>
      </c>
      <c r="E1274" s="128">
        <f t="shared" ca="1" si="78"/>
        <v>-49316.040606736467</v>
      </c>
      <c r="F1274" s="128">
        <f t="shared" ca="1" si="79"/>
        <v>51763.097261998279</v>
      </c>
    </row>
    <row r="1275" spans="1:6" x14ac:dyDescent="0.3">
      <c r="A1275" s="73">
        <v>41992</v>
      </c>
      <c r="B1275" s="130">
        <v>2070.6499020000001</v>
      </c>
      <c r="C1275" s="125">
        <f t="shared" si="76"/>
        <v>-2.2743967263164633E-3</v>
      </c>
      <c r="D1275" s="128">
        <f t="shared" si="77"/>
        <v>-2274.3967263164632</v>
      </c>
      <c r="E1275" s="128">
        <f t="shared" ca="1" si="78"/>
        <v>-49316.040606736467</v>
      </c>
      <c r="F1275" s="128">
        <f t="shared" ca="1" si="79"/>
        <v>51763.097261998279</v>
      </c>
    </row>
    <row r="1276" spans="1:6" x14ac:dyDescent="0.3">
      <c r="A1276" s="73">
        <v>41991</v>
      </c>
      <c r="B1276" s="130">
        <v>2061.2299800000001</v>
      </c>
      <c r="C1276" s="125">
        <f t="shared" si="76"/>
        <v>-5.1594378173076549E-3</v>
      </c>
      <c r="D1276" s="128">
        <f t="shared" si="77"/>
        <v>-5159.4378173076548</v>
      </c>
      <c r="E1276" s="128">
        <f t="shared" ca="1" si="78"/>
        <v>-49316.040606736467</v>
      </c>
      <c r="F1276" s="128">
        <f t="shared" ca="1" si="79"/>
        <v>51763.097261998279</v>
      </c>
    </row>
    <row r="1277" spans="1:6" x14ac:dyDescent="0.3">
      <c r="A1277" s="73">
        <v>41990</v>
      </c>
      <c r="B1277" s="130">
        <v>2012.8900149999999</v>
      </c>
      <c r="C1277" s="125">
        <f t="shared" si="76"/>
        <v>-2.9619231602348695E-2</v>
      </c>
      <c r="D1277" s="128">
        <f t="shared" si="77"/>
        <v>-29619.231602348693</v>
      </c>
      <c r="E1277" s="128">
        <f t="shared" ca="1" si="78"/>
        <v>-49316.040606736467</v>
      </c>
      <c r="F1277" s="128">
        <f t="shared" ca="1" si="79"/>
        <v>51763.097261998279</v>
      </c>
    </row>
    <row r="1278" spans="1:6" x14ac:dyDescent="0.3">
      <c r="A1278" s="73">
        <v>41989</v>
      </c>
      <c r="B1278" s="130">
        <v>1972.73999</v>
      </c>
      <c r="C1278" s="125">
        <f t="shared" si="76"/>
        <v>-4.5394525550152776E-2</v>
      </c>
      <c r="D1278" s="128">
        <f t="shared" si="77"/>
        <v>-45394.525550152779</v>
      </c>
      <c r="E1278" s="128">
        <f t="shared" ca="1" si="78"/>
        <v>-49316.040606736467</v>
      </c>
      <c r="F1278" s="128">
        <f t="shared" ca="1" si="79"/>
        <v>51763.097261998279</v>
      </c>
    </row>
    <row r="1279" spans="1:6" x14ac:dyDescent="0.3">
      <c r="A1279" s="73">
        <v>41988</v>
      </c>
      <c r="B1279" s="130">
        <v>1989.630005</v>
      </c>
      <c r="C1279" s="125">
        <f t="shared" si="76"/>
        <v>-3.1074654157611015E-2</v>
      </c>
      <c r="D1279" s="128">
        <f t="shared" si="77"/>
        <v>-31074.654157611014</v>
      </c>
      <c r="E1279" s="128">
        <f t="shared" ca="1" si="78"/>
        <v>-49316.040606736467</v>
      </c>
      <c r="F1279" s="128">
        <f t="shared" ca="1" si="79"/>
        <v>51763.097261998279</v>
      </c>
    </row>
    <row r="1280" spans="1:6" x14ac:dyDescent="0.3">
      <c r="A1280" s="73">
        <v>41985</v>
      </c>
      <c r="B1280" s="130">
        <v>2002.329956</v>
      </c>
      <c r="C1280" s="125">
        <f t="shared" si="76"/>
        <v>-3.1549314718117172E-2</v>
      </c>
      <c r="D1280" s="128">
        <f t="shared" si="77"/>
        <v>-31549.314718117173</v>
      </c>
      <c r="E1280" s="128">
        <f t="shared" ca="1" si="78"/>
        <v>-49316.040606736467</v>
      </c>
      <c r="F1280" s="128">
        <f t="shared" ca="1" si="79"/>
        <v>51763.097261998279</v>
      </c>
    </row>
    <row r="1281" spans="1:6" x14ac:dyDescent="0.3">
      <c r="A1281" s="73">
        <v>41984</v>
      </c>
      <c r="B1281" s="130">
        <v>2035.329956</v>
      </c>
      <c r="C1281" s="125">
        <f t="shared" si="76"/>
        <v>-1.8091266813429541E-2</v>
      </c>
      <c r="D1281" s="128">
        <f t="shared" si="77"/>
        <v>-18091.266813429542</v>
      </c>
      <c r="E1281" s="128">
        <f t="shared" ca="1" si="78"/>
        <v>-49316.040606736467</v>
      </c>
      <c r="F1281" s="128">
        <f t="shared" ca="1" si="79"/>
        <v>51763.097261998279</v>
      </c>
    </row>
    <row r="1282" spans="1:6" x14ac:dyDescent="0.3">
      <c r="A1282" s="73">
        <v>41983</v>
      </c>
      <c r="B1282" s="130">
        <v>2026.1400149999999</v>
      </c>
      <c r="C1282" s="125">
        <f t="shared" si="76"/>
        <v>-1.9782012562140738E-2</v>
      </c>
      <c r="D1282" s="128">
        <f t="shared" si="77"/>
        <v>-19782.012562140739</v>
      </c>
      <c r="E1282" s="128">
        <f t="shared" ca="1" si="78"/>
        <v>-49316.040606736467</v>
      </c>
      <c r="F1282" s="128">
        <f t="shared" ca="1" si="79"/>
        <v>51763.097261998279</v>
      </c>
    </row>
    <row r="1283" spans="1:6" x14ac:dyDescent="0.3">
      <c r="A1283" s="73">
        <v>41982</v>
      </c>
      <c r="B1283" s="130">
        <v>2059.820068</v>
      </c>
      <c r="C1283" s="125">
        <f t="shared" si="76"/>
        <v>-4.634095905499902E-3</v>
      </c>
      <c r="D1283" s="128">
        <f t="shared" si="77"/>
        <v>-4634.0959054999021</v>
      </c>
      <c r="E1283" s="128">
        <f t="shared" ca="1" si="78"/>
        <v>-49316.040606736467</v>
      </c>
      <c r="F1283" s="128">
        <f t="shared" ca="1" si="79"/>
        <v>51763.097261998279</v>
      </c>
    </row>
    <row r="1284" spans="1:6" x14ac:dyDescent="0.3">
      <c r="A1284" s="73">
        <v>41981</v>
      </c>
      <c r="B1284" s="130">
        <v>2060.3100589999999</v>
      </c>
      <c r="C1284" s="125">
        <f t="shared" si="76"/>
        <v>-1.545888538890261E-3</v>
      </c>
      <c r="D1284" s="128">
        <f t="shared" si="77"/>
        <v>-1545.8885388902611</v>
      </c>
      <c r="E1284" s="128">
        <f t="shared" ca="1" si="78"/>
        <v>-49316.040606736467</v>
      </c>
      <c r="F1284" s="128">
        <f t="shared" ca="1" si="79"/>
        <v>51763.097261998279</v>
      </c>
    </row>
    <row r="1285" spans="1:6" x14ac:dyDescent="0.3">
      <c r="A1285" s="73">
        <v>41978</v>
      </c>
      <c r="B1285" s="130">
        <v>2075.3701169999999</v>
      </c>
      <c r="C1285" s="125">
        <f t="shared" si="76"/>
        <v>1.1019421264157891E-2</v>
      </c>
      <c r="D1285" s="128">
        <f t="shared" si="77"/>
        <v>11019.421264157891</v>
      </c>
      <c r="E1285" s="128">
        <f t="shared" ca="1" si="78"/>
        <v>-49316.040606736467</v>
      </c>
      <c r="F1285" s="128">
        <f t="shared" ca="1" si="79"/>
        <v>51763.097261998279</v>
      </c>
    </row>
    <row r="1286" spans="1:6" x14ac:dyDescent="0.3">
      <c r="A1286" s="73">
        <v>41977</v>
      </c>
      <c r="B1286" s="130">
        <v>2071.919922</v>
      </c>
      <c r="C1286" s="125">
        <f t="shared" si="76"/>
        <v>1.1324120098597845E-2</v>
      </c>
      <c r="D1286" s="128">
        <f t="shared" si="77"/>
        <v>11324.120098597845</v>
      </c>
      <c r="E1286" s="128">
        <f t="shared" ca="1" si="78"/>
        <v>-49316.040606736467</v>
      </c>
      <c r="F1286" s="128">
        <f t="shared" ca="1" si="79"/>
        <v>51763.097261998279</v>
      </c>
    </row>
    <row r="1287" spans="1:6" x14ac:dyDescent="0.3">
      <c r="A1287" s="73">
        <v>41976</v>
      </c>
      <c r="B1287" s="130">
        <v>2074.330078</v>
      </c>
      <c r="C1287" s="125">
        <f t="shared" si="76"/>
        <v>1.0980616269592458E-2</v>
      </c>
      <c r="D1287" s="128">
        <f t="shared" si="77"/>
        <v>10980.616269592458</v>
      </c>
      <c r="E1287" s="128">
        <f t="shared" ca="1" si="78"/>
        <v>-49316.040606736467</v>
      </c>
      <c r="F1287" s="128">
        <f t="shared" ca="1" si="79"/>
        <v>51763.097261998279</v>
      </c>
    </row>
    <row r="1288" spans="1:6" x14ac:dyDescent="0.3">
      <c r="A1288" s="73">
        <v>41975</v>
      </c>
      <c r="B1288" s="130">
        <v>2066.5500489999999</v>
      </c>
      <c r="C1288" s="125">
        <f t="shared" ref="C1288:C1351" si="80">B1288/B1298-1</f>
        <v>1.2359700422973185E-2</v>
      </c>
      <c r="D1288" s="128">
        <f t="shared" ref="D1288:D1351" si="81">C1288*$B$5</f>
        <v>12359.700422973185</v>
      </c>
      <c r="E1288" s="128">
        <f t="shared" ref="E1288:E1351" ca="1" si="82">_xlfn.PERCENTILE.INC(OFFSET(D1288,0,0,Window),1-VaRLevel)</f>
        <v>-49316.040606736467</v>
      </c>
      <c r="F1288" s="128">
        <f t="shared" ref="F1288:F1351" ca="1" si="83">ABS(AVERAGEIF(OFFSET(D1288,0,0,Window),"&lt;=" &amp;E1288))</f>
        <v>51763.097261998279</v>
      </c>
    </row>
    <row r="1289" spans="1:6" x14ac:dyDescent="0.3">
      <c r="A1289" s="73">
        <v>41974</v>
      </c>
      <c r="B1289" s="130">
        <v>2053.4399410000001</v>
      </c>
      <c r="C1289" s="125">
        <f t="shared" si="80"/>
        <v>6.6770574661298987E-3</v>
      </c>
      <c r="D1289" s="128">
        <f t="shared" si="81"/>
        <v>6677.0574661298988</v>
      </c>
      <c r="E1289" s="128">
        <f t="shared" ca="1" si="82"/>
        <v>-49316.040606736467</v>
      </c>
      <c r="F1289" s="128">
        <f t="shared" ca="1" si="83"/>
        <v>51763.097261998279</v>
      </c>
    </row>
    <row r="1290" spans="1:6" x14ac:dyDescent="0.3">
      <c r="A1290" s="73">
        <v>41971</v>
      </c>
      <c r="B1290" s="130">
        <v>2067.5600589999999</v>
      </c>
      <c r="C1290" s="125">
        <f t="shared" si="80"/>
        <v>1.3842832503363711E-2</v>
      </c>
      <c r="D1290" s="128">
        <f t="shared" si="81"/>
        <v>13842.832503363712</v>
      </c>
      <c r="E1290" s="128">
        <f t="shared" ca="1" si="82"/>
        <v>-49316.040606736467</v>
      </c>
      <c r="F1290" s="128">
        <f t="shared" ca="1" si="83"/>
        <v>51763.097261998279</v>
      </c>
    </row>
    <row r="1291" spans="1:6" x14ac:dyDescent="0.3">
      <c r="A1291" s="73">
        <v>41969</v>
      </c>
      <c r="B1291" s="130">
        <v>2072.830078</v>
      </c>
      <c r="C1291" s="125">
        <f t="shared" si="80"/>
        <v>1.6965572427327436E-2</v>
      </c>
      <c r="D1291" s="128">
        <f t="shared" si="81"/>
        <v>16965.572427327435</v>
      </c>
      <c r="E1291" s="128">
        <f t="shared" ca="1" si="82"/>
        <v>-49316.040606736467</v>
      </c>
      <c r="F1291" s="128">
        <f t="shared" ca="1" si="83"/>
        <v>51763.097261998279</v>
      </c>
    </row>
    <row r="1292" spans="1:6" x14ac:dyDescent="0.3">
      <c r="A1292" s="73">
        <v>41968</v>
      </c>
      <c r="B1292" s="130">
        <v>2067.030029</v>
      </c>
      <c r="C1292" s="125">
        <f t="shared" si="80"/>
        <v>1.3408953500508192E-2</v>
      </c>
      <c r="D1292" s="128">
        <f t="shared" si="81"/>
        <v>13408.953500508193</v>
      </c>
      <c r="E1292" s="128">
        <f t="shared" ca="1" si="82"/>
        <v>-49316.040606736467</v>
      </c>
      <c r="F1292" s="128">
        <f t="shared" ca="1" si="83"/>
        <v>51763.097261998279</v>
      </c>
    </row>
    <row r="1293" spans="1:6" x14ac:dyDescent="0.3">
      <c r="A1293" s="73">
        <v>41967</v>
      </c>
      <c r="B1293" s="130">
        <v>2069.4099120000001</v>
      </c>
      <c r="C1293" s="125">
        <f t="shared" si="80"/>
        <v>1.5282594883466283E-2</v>
      </c>
      <c r="D1293" s="128">
        <f t="shared" si="81"/>
        <v>15282.594883466283</v>
      </c>
      <c r="E1293" s="128">
        <f t="shared" ca="1" si="82"/>
        <v>-49316.040606736467</v>
      </c>
      <c r="F1293" s="128">
        <f t="shared" ca="1" si="83"/>
        <v>51763.097261998279</v>
      </c>
    </row>
    <row r="1294" spans="1:6" x14ac:dyDescent="0.3">
      <c r="A1294" s="73">
        <v>41964</v>
      </c>
      <c r="B1294" s="130">
        <v>2063.5</v>
      </c>
      <c r="C1294" s="125">
        <f t="shared" si="80"/>
        <v>1.5541928479544165E-2</v>
      </c>
      <c r="D1294" s="128">
        <f t="shared" si="81"/>
        <v>15541.928479544165</v>
      </c>
      <c r="E1294" s="128">
        <f t="shared" ca="1" si="82"/>
        <v>-49316.040606736467</v>
      </c>
      <c r="F1294" s="128">
        <f t="shared" ca="1" si="83"/>
        <v>51763.097261998279</v>
      </c>
    </row>
    <row r="1295" spans="1:6" x14ac:dyDescent="0.3">
      <c r="A1295" s="73">
        <v>41963</v>
      </c>
      <c r="B1295" s="130">
        <v>2052.75</v>
      </c>
      <c r="C1295" s="125">
        <f t="shared" si="80"/>
        <v>1.0604535923699032E-2</v>
      </c>
      <c r="D1295" s="128">
        <f t="shared" si="81"/>
        <v>10604.535923699032</v>
      </c>
      <c r="E1295" s="128">
        <f t="shared" ca="1" si="82"/>
        <v>-49316.040606736467</v>
      </c>
      <c r="F1295" s="128">
        <f t="shared" ca="1" si="83"/>
        <v>51763.097261998279</v>
      </c>
    </row>
    <row r="1296" spans="1:6" x14ac:dyDescent="0.3">
      <c r="A1296" s="73">
        <v>41962</v>
      </c>
      <c r="B1296" s="130">
        <v>2048.719971</v>
      </c>
      <c r="C1296" s="125">
        <f t="shared" si="80"/>
        <v>1.242854246264824E-2</v>
      </c>
      <c r="D1296" s="128">
        <f t="shared" si="81"/>
        <v>12428.54246264824</v>
      </c>
      <c r="E1296" s="128">
        <f t="shared" ca="1" si="82"/>
        <v>-49316.040606736467</v>
      </c>
      <c r="F1296" s="128">
        <f t="shared" ca="1" si="83"/>
        <v>51763.097261998279</v>
      </c>
    </row>
    <row r="1297" spans="1:6" x14ac:dyDescent="0.3">
      <c r="A1297" s="73">
        <v>41961</v>
      </c>
      <c r="B1297" s="130">
        <v>2051.8000489999999</v>
      </c>
      <c r="C1297" s="125">
        <f t="shared" si="80"/>
        <v>1.9730666206220437E-2</v>
      </c>
      <c r="D1297" s="128">
        <f t="shared" si="81"/>
        <v>19730.666206220438</v>
      </c>
      <c r="E1297" s="128">
        <f t="shared" ca="1" si="82"/>
        <v>-49316.040606736467</v>
      </c>
      <c r="F1297" s="128">
        <f t="shared" ca="1" si="83"/>
        <v>51763.097261998279</v>
      </c>
    </row>
    <row r="1298" spans="1:6" x14ac:dyDescent="0.3">
      <c r="A1298" s="73">
        <v>41960</v>
      </c>
      <c r="B1298" s="130">
        <v>2041.3199460000001</v>
      </c>
      <c r="C1298" s="125">
        <f t="shared" si="80"/>
        <v>1.1651189315436072E-2</v>
      </c>
      <c r="D1298" s="128">
        <f t="shared" si="81"/>
        <v>11651.189315436073</v>
      </c>
      <c r="E1298" s="128">
        <f t="shared" ca="1" si="82"/>
        <v>-49316.040606736467</v>
      </c>
      <c r="F1298" s="128">
        <f t="shared" ca="1" si="83"/>
        <v>51763.097261998279</v>
      </c>
    </row>
    <row r="1299" spans="1:6" x14ac:dyDescent="0.3">
      <c r="A1299" s="73">
        <v>41957</v>
      </c>
      <c r="B1299" s="130">
        <v>2039.8199460000001</v>
      </c>
      <c r="C1299" s="125">
        <f t="shared" si="80"/>
        <v>1.078759023384368E-2</v>
      </c>
      <c r="D1299" s="128">
        <f t="shared" si="81"/>
        <v>10787.590233843681</v>
      </c>
      <c r="E1299" s="128">
        <f t="shared" ca="1" si="82"/>
        <v>-49316.040606736467</v>
      </c>
      <c r="F1299" s="128">
        <f t="shared" ca="1" si="83"/>
        <v>51763.097261998279</v>
      </c>
    </row>
    <row r="1300" spans="1:6" x14ac:dyDescent="0.3">
      <c r="A1300" s="73">
        <v>41956</v>
      </c>
      <c r="B1300" s="130">
        <v>2039.329956</v>
      </c>
      <c r="C1300" s="125">
        <f t="shared" si="80"/>
        <v>2.2399885424712496E-2</v>
      </c>
      <c r="D1300" s="128">
        <f t="shared" si="81"/>
        <v>22399.885424712495</v>
      </c>
      <c r="E1300" s="128">
        <f t="shared" ca="1" si="82"/>
        <v>-49316.040606736467</v>
      </c>
      <c r="F1300" s="128">
        <f t="shared" ca="1" si="83"/>
        <v>51763.097261998279</v>
      </c>
    </row>
    <row r="1301" spans="1:6" x14ac:dyDescent="0.3">
      <c r="A1301" s="73">
        <v>41955</v>
      </c>
      <c r="B1301" s="130">
        <v>2038.25</v>
      </c>
      <c r="C1301" s="125">
        <f t="shared" si="80"/>
        <v>2.8224763969624478E-2</v>
      </c>
      <c r="D1301" s="128">
        <f t="shared" si="81"/>
        <v>28224.763969624477</v>
      </c>
      <c r="E1301" s="128">
        <f t="shared" ca="1" si="82"/>
        <v>-49316.040606736467</v>
      </c>
      <c r="F1301" s="128">
        <f t="shared" ca="1" si="83"/>
        <v>51763.097261998279</v>
      </c>
    </row>
    <row r="1302" spans="1:6" x14ac:dyDescent="0.3">
      <c r="A1302" s="73">
        <v>41954</v>
      </c>
      <c r="B1302" s="130">
        <v>2039.6800539999999</v>
      </c>
      <c r="C1302" s="125">
        <f t="shared" si="80"/>
        <v>2.7520719201775679E-2</v>
      </c>
      <c r="D1302" s="128">
        <f t="shared" si="81"/>
        <v>27520.719201775679</v>
      </c>
      <c r="E1302" s="128">
        <f t="shared" ca="1" si="82"/>
        <v>-49316.040606736467</v>
      </c>
      <c r="F1302" s="128">
        <f t="shared" ca="1" si="83"/>
        <v>51763.097261998279</v>
      </c>
    </row>
    <row r="1303" spans="1:6" x14ac:dyDescent="0.3">
      <c r="A1303" s="73">
        <v>41953</v>
      </c>
      <c r="B1303" s="130">
        <v>2038.26001</v>
      </c>
      <c r="C1303" s="125">
        <f t="shared" si="80"/>
        <v>3.9064453951396461E-2</v>
      </c>
      <c r="D1303" s="128">
        <f t="shared" si="81"/>
        <v>39064.453951396463</v>
      </c>
      <c r="E1303" s="128">
        <f t="shared" ca="1" si="82"/>
        <v>-49316.040606736467</v>
      </c>
      <c r="F1303" s="128">
        <f t="shared" ca="1" si="83"/>
        <v>51763.097261998279</v>
      </c>
    </row>
    <row r="1304" spans="1:6" x14ac:dyDescent="0.3">
      <c r="A1304" s="73">
        <v>41950</v>
      </c>
      <c r="B1304" s="130">
        <v>2031.920044</v>
      </c>
      <c r="C1304" s="125">
        <f t="shared" si="80"/>
        <v>3.4277092054379121E-2</v>
      </c>
      <c r="D1304" s="128">
        <f t="shared" si="81"/>
        <v>34277.092054379122</v>
      </c>
      <c r="E1304" s="128">
        <f t="shared" ca="1" si="82"/>
        <v>-49316.040606736467</v>
      </c>
      <c r="F1304" s="128">
        <f t="shared" ca="1" si="83"/>
        <v>51763.097261998279</v>
      </c>
    </row>
    <row r="1305" spans="1:6" x14ac:dyDescent="0.3">
      <c r="A1305" s="73">
        <v>41949</v>
      </c>
      <c r="B1305" s="130">
        <v>2031.209961</v>
      </c>
      <c r="C1305" s="125">
        <f t="shared" si="80"/>
        <v>4.1208321231712475E-2</v>
      </c>
      <c r="D1305" s="128">
        <f t="shared" si="81"/>
        <v>41208.321231712478</v>
      </c>
      <c r="E1305" s="128">
        <f t="shared" ca="1" si="82"/>
        <v>-49316.040606736467</v>
      </c>
      <c r="F1305" s="128">
        <f t="shared" ca="1" si="83"/>
        <v>51763.097261998279</v>
      </c>
    </row>
    <row r="1306" spans="1:6" x14ac:dyDescent="0.3">
      <c r="A1306" s="73">
        <v>41948</v>
      </c>
      <c r="B1306" s="130">
        <v>2023.5699460000001</v>
      </c>
      <c r="C1306" s="125">
        <f t="shared" si="80"/>
        <v>5.0054206428700621E-2</v>
      </c>
      <c r="D1306" s="128">
        <f t="shared" si="81"/>
        <v>50054.206428700621</v>
      </c>
      <c r="E1306" s="128">
        <f t="shared" ca="1" si="82"/>
        <v>-49316.040606736467</v>
      </c>
      <c r="F1306" s="128">
        <f t="shared" ca="1" si="83"/>
        <v>51763.097261998279</v>
      </c>
    </row>
    <row r="1307" spans="1:6" x14ac:dyDescent="0.3">
      <c r="A1307" s="73">
        <v>41947</v>
      </c>
      <c r="B1307" s="130">
        <v>2012.099976</v>
      </c>
      <c r="C1307" s="125">
        <f t="shared" si="80"/>
        <v>3.648105679863245E-2</v>
      </c>
      <c r="D1307" s="128">
        <f t="shared" si="81"/>
        <v>36481.056798632453</v>
      </c>
      <c r="E1307" s="128">
        <f t="shared" ca="1" si="82"/>
        <v>-49316.040606736467</v>
      </c>
      <c r="F1307" s="128">
        <f t="shared" ca="1" si="83"/>
        <v>51763.097261998279</v>
      </c>
    </row>
    <row r="1308" spans="1:6" x14ac:dyDescent="0.3">
      <c r="A1308" s="73">
        <v>41946</v>
      </c>
      <c r="B1308" s="130">
        <v>2017.8100589999999</v>
      </c>
      <c r="C1308" s="125">
        <f t="shared" si="80"/>
        <v>5.9768619073593987E-2</v>
      </c>
      <c r="D1308" s="128">
        <f t="shared" si="81"/>
        <v>59768.619073593989</v>
      </c>
      <c r="E1308" s="128">
        <f t="shared" ca="1" si="82"/>
        <v>-49316.040606736467</v>
      </c>
      <c r="F1308" s="128">
        <f t="shared" ca="1" si="83"/>
        <v>51763.097261998279</v>
      </c>
    </row>
    <row r="1309" spans="1:6" x14ac:dyDescent="0.3">
      <c r="A1309" s="73">
        <v>41943</v>
      </c>
      <c r="B1309" s="130">
        <v>2018.0500489999999</v>
      </c>
      <c r="C1309" s="125">
        <f t="shared" si="80"/>
        <v>6.9584917161775062E-2</v>
      </c>
      <c r="D1309" s="128">
        <f t="shared" si="81"/>
        <v>69584.917161775069</v>
      </c>
      <c r="E1309" s="128">
        <f t="shared" ca="1" si="82"/>
        <v>-49316.040606736467</v>
      </c>
      <c r="F1309" s="128">
        <f t="shared" ca="1" si="83"/>
        <v>51763.097261998279</v>
      </c>
    </row>
    <row r="1310" spans="1:6" x14ac:dyDescent="0.3">
      <c r="A1310" s="73">
        <v>41942</v>
      </c>
      <c r="B1310" s="130">
        <v>1994.650024</v>
      </c>
      <c r="C1310" s="125">
        <f t="shared" si="80"/>
        <v>7.0803545970476334E-2</v>
      </c>
      <c r="D1310" s="128">
        <f t="shared" si="81"/>
        <v>70803.545970476334</v>
      </c>
      <c r="E1310" s="128">
        <f t="shared" ca="1" si="82"/>
        <v>-49316.040606736467</v>
      </c>
      <c r="F1310" s="128">
        <f t="shared" ca="1" si="83"/>
        <v>51763.097261998279</v>
      </c>
    </row>
    <row r="1311" spans="1:6" x14ac:dyDescent="0.3">
      <c r="A1311" s="73">
        <v>41941</v>
      </c>
      <c r="B1311" s="130">
        <v>1982.3000489999999</v>
      </c>
      <c r="C1311" s="125">
        <f t="shared" si="80"/>
        <v>6.4327894186427148E-2</v>
      </c>
      <c r="D1311" s="128">
        <f t="shared" si="81"/>
        <v>64327.894186427147</v>
      </c>
      <c r="E1311" s="128">
        <f t="shared" ca="1" si="82"/>
        <v>-49316.040606736467</v>
      </c>
      <c r="F1311" s="128">
        <f t="shared" ca="1" si="83"/>
        <v>51763.097261998279</v>
      </c>
    </row>
    <row r="1312" spans="1:6" x14ac:dyDescent="0.3">
      <c r="A1312" s="73">
        <v>41940</v>
      </c>
      <c r="B1312" s="130">
        <v>1985.0500489999999</v>
      </c>
      <c r="C1312" s="125">
        <f t="shared" si="80"/>
        <v>5.7171060766566528E-2</v>
      </c>
      <c r="D1312" s="128">
        <f t="shared" si="81"/>
        <v>57171.06076656653</v>
      </c>
      <c r="E1312" s="128">
        <f t="shared" ca="1" si="82"/>
        <v>-49316.040606736467</v>
      </c>
      <c r="F1312" s="128">
        <f t="shared" ca="1" si="83"/>
        <v>51763.097261998279</v>
      </c>
    </row>
    <row r="1313" spans="1:6" x14ac:dyDescent="0.3">
      <c r="A1313" s="73">
        <v>41939</v>
      </c>
      <c r="B1313" s="130">
        <v>1961.630005</v>
      </c>
      <c r="C1313" s="125">
        <f t="shared" si="80"/>
        <v>4.6347768471082684E-2</v>
      </c>
      <c r="D1313" s="128">
        <f t="shared" si="81"/>
        <v>46347.768471082687</v>
      </c>
      <c r="E1313" s="128">
        <f t="shared" ca="1" si="82"/>
        <v>-49316.040606736467</v>
      </c>
      <c r="F1313" s="128">
        <f t="shared" ca="1" si="83"/>
        <v>51763.097261998279</v>
      </c>
    </row>
    <row r="1314" spans="1:6" x14ac:dyDescent="0.3">
      <c r="A1314" s="73">
        <v>41936</v>
      </c>
      <c r="B1314" s="130">
        <v>1964.579956</v>
      </c>
      <c r="C1314" s="125">
        <f t="shared" si="80"/>
        <v>3.0664199633120059E-2</v>
      </c>
      <c r="D1314" s="128">
        <f t="shared" si="81"/>
        <v>30664.199633120061</v>
      </c>
      <c r="E1314" s="128">
        <f t="shared" ca="1" si="82"/>
        <v>-49316.040606736467</v>
      </c>
      <c r="F1314" s="128">
        <f t="shared" ca="1" si="83"/>
        <v>51763.097261998279</v>
      </c>
    </row>
    <row r="1315" spans="1:6" x14ac:dyDescent="0.3">
      <c r="A1315" s="73">
        <v>41935</v>
      </c>
      <c r="B1315" s="130">
        <v>1950.8199460000001</v>
      </c>
      <c r="C1315" s="125">
        <f t="shared" si="80"/>
        <v>1.1725893682384081E-2</v>
      </c>
      <c r="D1315" s="128">
        <f t="shared" si="81"/>
        <v>11725.893682384081</v>
      </c>
      <c r="E1315" s="128">
        <f t="shared" ca="1" si="82"/>
        <v>-49316.040606736467</v>
      </c>
      <c r="F1315" s="128">
        <f t="shared" ca="1" si="83"/>
        <v>51763.097261998279</v>
      </c>
    </row>
    <row r="1316" spans="1:6" x14ac:dyDescent="0.3">
      <c r="A1316" s="73">
        <v>41934</v>
      </c>
      <c r="B1316" s="130">
        <v>1927.1099850000001</v>
      </c>
      <c r="C1316" s="125">
        <f t="shared" si="80"/>
        <v>-2.1220093393586437E-2</v>
      </c>
      <c r="D1316" s="128">
        <f t="shared" si="81"/>
        <v>-21220.093393586438</v>
      </c>
      <c r="E1316" s="128">
        <f t="shared" ca="1" si="82"/>
        <v>-49316.040606736467</v>
      </c>
      <c r="F1316" s="128">
        <f t="shared" ca="1" si="83"/>
        <v>51763.097261998279</v>
      </c>
    </row>
    <row r="1317" spans="1:6" x14ac:dyDescent="0.3">
      <c r="A1317" s="73">
        <v>41933</v>
      </c>
      <c r="B1317" s="130">
        <v>1941.280029</v>
      </c>
      <c r="C1317" s="125">
        <f t="shared" si="80"/>
        <v>3.1936608323330784E-3</v>
      </c>
      <c r="D1317" s="128">
        <f t="shared" si="81"/>
        <v>3193.6608323330784</v>
      </c>
      <c r="E1317" s="128">
        <f t="shared" ca="1" si="82"/>
        <v>-49316.040606736467</v>
      </c>
      <c r="F1317" s="128">
        <f t="shared" ca="1" si="83"/>
        <v>51763.097261998279</v>
      </c>
    </row>
    <row r="1318" spans="1:6" x14ac:dyDescent="0.3">
      <c r="A1318" s="73">
        <v>41932</v>
      </c>
      <c r="B1318" s="130">
        <v>1904.01001</v>
      </c>
      <c r="C1318" s="125">
        <f t="shared" si="80"/>
        <v>-3.0949368222669804E-2</v>
      </c>
      <c r="D1318" s="128">
        <f t="shared" si="81"/>
        <v>-30949.368222669804</v>
      </c>
      <c r="E1318" s="128">
        <f t="shared" ca="1" si="82"/>
        <v>-49316.040606736467</v>
      </c>
      <c r="F1318" s="128">
        <f t="shared" ca="1" si="83"/>
        <v>51763.097261998279</v>
      </c>
    </row>
    <row r="1319" spans="1:6" x14ac:dyDescent="0.3">
      <c r="A1319" s="73">
        <v>41929</v>
      </c>
      <c r="B1319" s="130">
        <v>1886.76001</v>
      </c>
      <c r="C1319" s="125">
        <f t="shared" si="80"/>
        <v>-4.1231776518338092E-2</v>
      </c>
      <c r="D1319" s="128">
        <f t="shared" si="81"/>
        <v>-41231.776518338091</v>
      </c>
      <c r="E1319" s="128">
        <f t="shared" ca="1" si="82"/>
        <v>-49316.040606736467</v>
      </c>
      <c r="F1319" s="128">
        <f t="shared" ca="1" si="83"/>
        <v>51763.097261998279</v>
      </c>
    </row>
    <row r="1320" spans="1:6" x14ac:dyDescent="0.3">
      <c r="A1320" s="73">
        <v>41928</v>
      </c>
      <c r="B1320" s="130">
        <v>1862.76001</v>
      </c>
      <c r="C1320" s="125">
        <f t="shared" si="80"/>
        <v>-4.285855403907346E-2</v>
      </c>
      <c r="D1320" s="128">
        <f t="shared" si="81"/>
        <v>-42858.55403907346</v>
      </c>
      <c r="E1320" s="128">
        <f t="shared" ca="1" si="82"/>
        <v>-49316.040606736467</v>
      </c>
      <c r="F1320" s="128">
        <f t="shared" ca="1" si="83"/>
        <v>51763.097261998279</v>
      </c>
    </row>
    <row r="1321" spans="1:6" x14ac:dyDescent="0.3">
      <c r="A1321" s="73">
        <v>41927</v>
      </c>
      <c r="B1321" s="130">
        <v>1862.48999</v>
      </c>
      <c r="C1321" s="125">
        <f t="shared" si="80"/>
        <v>-4.299237603190853E-2</v>
      </c>
      <c r="D1321" s="128">
        <f t="shared" si="81"/>
        <v>-42992.376031908527</v>
      </c>
      <c r="E1321" s="128">
        <f t="shared" ca="1" si="82"/>
        <v>-49316.040606736467</v>
      </c>
      <c r="F1321" s="128">
        <f t="shared" ca="1" si="83"/>
        <v>51763.097261998279</v>
      </c>
    </row>
    <row r="1322" spans="1:6" x14ac:dyDescent="0.3">
      <c r="A1322" s="73">
        <v>41926</v>
      </c>
      <c r="B1322" s="130">
        <v>1877.6999510000001</v>
      </c>
      <c r="C1322" s="125">
        <f t="shared" si="80"/>
        <v>-4.7959522245500708E-2</v>
      </c>
      <c r="D1322" s="128">
        <f t="shared" si="81"/>
        <v>-47959.52224550071</v>
      </c>
      <c r="E1322" s="128">
        <f t="shared" ca="1" si="82"/>
        <v>-49316.040606736467</v>
      </c>
      <c r="F1322" s="128">
        <f t="shared" ca="1" si="83"/>
        <v>51763.097261998279</v>
      </c>
    </row>
    <row r="1323" spans="1:6" x14ac:dyDescent="0.3">
      <c r="A1323" s="73">
        <v>41925</v>
      </c>
      <c r="B1323" s="130">
        <v>1874.73999</v>
      </c>
      <c r="C1323" s="125">
        <f t="shared" si="80"/>
        <v>-5.2108431816506595E-2</v>
      </c>
      <c r="D1323" s="128">
        <f t="shared" si="81"/>
        <v>-52108.431816506592</v>
      </c>
      <c r="E1323" s="128">
        <f t="shared" ca="1" si="82"/>
        <v>-49316.040606736467</v>
      </c>
      <c r="F1323" s="128">
        <f t="shared" ca="1" si="83"/>
        <v>51763.097261998279</v>
      </c>
    </row>
    <row r="1324" spans="1:6" x14ac:dyDescent="0.3">
      <c r="A1324" s="73">
        <v>41922</v>
      </c>
      <c r="B1324" s="130">
        <v>1906.130005</v>
      </c>
      <c r="C1324" s="125">
        <f t="shared" si="80"/>
        <v>-3.8691767873819227E-2</v>
      </c>
      <c r="D1324" s="128">
        <f t="shared" si="81"/>
        <v>-38691.767873819226</v>
      </c>
      <c r="E1324" s="128">
        <f t="shared" ca="1" si="82"/>
        <v>-43833.634334339324</v>
      </c>
      <c r="F1324" s="128">
        <f t="shared" ca="1" si="83"/>
        <v>50411.282000424108</v>
      </c>
    </row>
    <row r="1325" spans="1:6" x14ac:dyDescent="0.3">
      <c r="A1325" s="73">
        <v>41921</v>
      </c>
      <c r="B1325" s="130">
        <v>1928.209961</v>
      </c>
      <c r="C1325" s="125">
        <f t="shared" si="80"/>
        <v>-1.9216796215732468E-2</v>
      </c>
      <c r="D1325" s="128">
        <f t="shared" si="81"/>
        <v>-19216.796215732469</v>
      </c>
      <c r="E1325" s="128">
        <f t="shared" ca="1" si="82"/>
        <v>-43833.634334339324</v>
      </c>
      <c r="F1325" s="128">
        <f t="shared" ca="1" si="83"/>
        <v>50411.282000424108</v>
      </c>
    </row>
    <row r="1326" spans="1:6" x14ac:dyDescent="0.3">
      <c r="A1326" s="73">
        <v>41920</v>
      </c>
      <c r="B1326" s="130">
        <v>1968.8900149999999</v>
      </c>
      <c r="C1326" s="125">
        <f t="shared" si="80"/>
        <v>-1.4717526536976999E-2</v>
      </c>
      <c r="D1326" s="128">
        <f t="shared" si="81"/>
        <v>-14717.526536976999</v>
      </c>
      <c r="E1326" s="128">
        <f t="shared" ca="1" si="82"/>
        <v>-43833.634334339324</v>
      </c>
      <c r="F1326" s="128">
        <f t="shared" ca="1" si="83"/>
        <v>50411.282000424108</v>
      </c>
    </row>
    <row r="1327" spans="1:6" x14ac:dyDescent="0.3">
      <c r="A1327" s="73">
        <v>41919</v>
      </c>
      <c r="B1327" s="130">
        <v>1935.099976</v>
      </c>
      <c r="C1327" s="125">
        <f t="shared" si="80"/>
        <v>-2.4042144837352342E-2</v>
      </c>
      <c r="D1327" s="128">
        <f t="shared" si="81"/>
        <v>-24042.144837352342</v>
      </c>
      <c r="E1327" s="128">
        <f t="shared" ca="1" si="82"/>
        <v>-43833.634334339324</v>
      </c>
      <c r="F1327" s="128">
        <f t="shared" ca="1" si="83"/>
        <v>50411.282000424108</v>
      </c>
    </row>
    <row r="1328" spans="1:6" x14ac:dyDescent="0.3">
      <c r="A1328" s="73">
        <v>41918</v>
      </c>
      <c r="B1328" s="130">
        <v>1964.8199460000001</v>
      </c>
      <c r="C1328" s="125">
        <f t="shared" si="80"/>
        <v>-1.4777235218392359E-2</v>
      </c>
      <c r="D1328" s="128">
        <f t="shared" si="81"/>
        <v>-14777.235218392359</v>
      </c>
      <c r="E1328" s="128">
        <f t="shared" ca="1" si="82"/>
        <v>-43833.634334339324</v>
      </c>
      <c r="F1328" s="128">
        <f t="shared" ca="1" si="83"/>
        <v>50411.282000424108</v>
      </c>
    </row>
    <row r="1329" spans="1:6" x14ac:dyDescent="0.3">
      <c r="A1329" s="73">
        <v>41915</v>
      </c>
      <c r="B1329" s="130">
        <v>1967.900024</v>
      </c>
      <c r="C1329" s="125">
        <f t="shared" si="80"/>
        <v>-2.1140071375168268E-2</v>
      </c>
      <c r="D1329" s="128">
        <f t="shared" si="81"/>
        <v>-21140.071375168267</v>
      </c>
      <c r="E1329" s="128">
        <f t="shared" ca="1" si="82"/>
        <v>-43833.634334339324</v>
      </c>
      <c r="F1329" s="128">
        <f t="shared" ca="1" si="83"/>
        <v>50411.282000424108</v>
      </c>
    </row>
    <row r="1330" spans="1:6" x14ac:dyDescent="0.3">
      <c r="A1330" s="73">
        <v>41914</v>
      </c>
      <c r="B1330" s="130">
        <v>1946.170044</v>
      </c>
      <c r="C1330" s="125">
        <f t="shared" si="80"/>
        <v>-3.2410876961937785E-2</v>
      </c>
      <c r="D1330" s="128">
        <f t="shared" si="81"/>
        <v>-32410.876961937785</v>
      </c>
      <c r="E1330" s="128">
        <f t="shared" ca="1" si="82"/>
        <v>-43833.634334339324</v>
      </c>
      <c r="F1330" s="128">
        <f t="shared" ca="1" si="83"/>
        <v>50411.282000424108</v>
      </c>
    </row>
    <row r="1331" spans="1:6" x14ac:dyDescent="0.3">
      <c r="A1331" s="73">
        <v>41913</v>
      </c>
      <c r="B1331" s="130">
        <v>1946.160034</v>
      </c>
      <c r="C1331" s="125">
        <f t="shared" si="80"/>
        <v>-2.7683225415495949E-2</v>
      </c>
      <c r="D1331" s="128">
        <f t="shared" si="81"/>
        <v>-27683.225415495948</v>
      </c>
      <c r="E1331" s="128">
        <f t="shared" ca="1" si="82"/>
        <v>-43833.634334339324</v>
      </c>
      <c r="F1331" s="128">
        <f t="shared" ca="1" si="83"/>
        <v>50411.282000424108</v>
      </c>
    </row>
    <row r="1332" spans="1:6" x14ac:dyDescent="0.3">
      <c r="A1332" s="73">
        <v>41912</v>
      </c>
      <c r="B1332" s="130">
        <v>1972.290039</v>
      </c>
      <c r="C1332" s="125">
        <f t="shared" si="80"/>
        <v>-1.3351780041338968E-2</v>
      </c>
      <c r="D1332" s="128">
        <f t="shared" si="81"/>
        <v>-13351.780041338967</v>
      </c>
      <c r="E1332" s="128">
        <f t="shared" ca="1" si="82"/>
        <v>-43833.634334339324</v>
      </c>
      <c r="F1332" s="128">
        <f t="shared" ca="1" si="83"/>
        <v>50411.282000424108</v>
      </c>
    </row>
    <row r="1333" spans="1:6" x14ac:dyDescent="0.3">
      <c r="A1333" s="73">
        <v>41911</v>
      </c>
      <c r="B1333" s="130">
        <v>1977.8000489999999</v>
      </c>
      <c r="C1333" s="125">
        <f t="shared" si="80"/>
        <v>-3.1902929667151358E-3</v>
      </c>
      <c r="D1333" s="128">
        <f t="shared" si="81"/>
        <v>-3190.2929667151357</v>
      </c>
      <c r="E1333" s="128">
        <f t="shared" ca="1" si="82"/>
        <v>-43833.634334339324</v>
      </c>
      <c r="F1333" s="128">
        <f t="shared" ca="1" si="83"/>
        <v>50411.282000424108</v>
      </c>
    </row>
    <row r="1334" spans="1:6" x14ac:dyDescent="0.3">
      <c r="A1334" s="73">
        <v>41908</v>
      </c>
      <c r="B1334" s="130">
        <v>1982.849976</v>
      </c>
      <c r="C1334" s="125">
        <f t="shared" si="80"/>
        <v>-1.3548268718645007E-3</v>
      </c>
      <c r="D1334" s="128">
        <f t="shared" si="81"/>
        <v>-1354.8268718645006</v>
      </c>
      <c r="E1334" s="128">
        <f t="shared" ca="1" si="82"/>
        <v>-43833.634334339324</v>
      </c>
      <c r="F1334" s="128">
        <f t="shared" ca="1" si="83"/>
        <v>50411.282000424108</v>
      </c>
    </row>
    <row r="1335" spans="1:6" x14ac:dyDescent="0.3">
      <c r="A1335" s="73">
        <v>41907</v>
      </c>
      <c r="B1335" s="130">
        <v>1965.98999</v>
      </c>
      <c r="C1335" s="125">
        <f t="shared" si="80"/>
        <v>-1.5750062215200922E-2</v>
      </c>
      <c r="D1335" s="128">
        <f t="shared" si="81"/>
        <v>-15750.062215200922</v>
      </c>
      <c r="E1335" s="128">
        <f t="shared" ca="1" si="82"/>
        <v>-43833.634334339324</v>
      </c>
      <c r="F1335" s="128">
        <f t="shared" ca="1" si="83"/>
        <v>50411.282000424108</v>
      </c>
    </row>
    <row r="1336" spans="1:6" x14ac:dyDescent="0.3">
      <c r="A1336" s="73">
        <v>41906</v>
      </c>
      <c r="B1336" s="130">
        <v>1998.3000489999999</v>
      </c>
      <c r="C1336" s="125">
        <f t="shared" si="80"/>
        <v>1.3078725038280226E-3</v>
      </c>
      <c r="D1336" s="128">
        <f t="shared" si="81"/>
        <v>1307.8725038280227</v>
      </c>
      <c r="E1336" s="128">
        <f t="shared" ca="1" si="82"/>
        <v>-43833.634334339324</v>
      </c>
      <c r="F1336" s="128">
        <f t="shared" ca="1" si="83"/>
        <v>50411.282000424108</v>
      </c>
    </row>
    <row r="1337" spans="1:6" x14ac:dyDescent="0.3">
      <c r="A1337" s="73">
        <v>41905</v>
      </c>
      <c r="B1337" s="130">
        <v>1982.7700199999999</v>
      </c>
      <c r="C1337" s="125">
        <f t="shared" si="80"/>
        <v>-2.851441918406028E-3</v>
      </c>
      <c r="D1337" s="128">
        <f t="shared" si="81"/>
        <v>-2851.441918406028</v>
      </c>
      <c r="E1337" s="128">
        <f t="shared" ca="1" si="82"/>
        <v>-43833.634334339324</v>
      </c>
      <c r="F1337" s="128">
        <f t="shared" ca="1" si="83"/>
        <v>50411.282000424108</v>
      </c>
    </row>
    <row r="1338" spans="1:6" x14ac:dyDescent="0.3">
      <c r="A1338" s="73">
        <v>41904</v>
      </c>
      <c r="B1338" s="130">
        <v>1994.290039</v>
      </c>
      <c r="C1338" s="125">
        <f t="shared" si="80"/>
        <v>-3.6222108270300701E-3</v>
      </c>
      <c r="D1338" s="128">
        <f t="shared" si="81"/>
        <v>-3622.21082703007</v>
      </c>
      <c r="E1338" s="128">
        <f t="shared" ca="1" si="82"/>
        <v>-43833.634334339324</v>
      </c>
      <c r="F1338" s="128">
        <f t="shared" ca="1" si="83"/>
        <v>50411.282000424108</v>
      </c>
    </row>
    <row r="1339" spans="1:6" x14ac:dyDescent="0.3">
      <c r="A1339" s="73">
        <v>41901</v>
      </c>
      <c r="B1339" s="130">
        <v>2010.400024</v>
      </c>
      <c r="C1339" s="125">
        <f t="shared" si="80"/>
        <v>1.3398663413812795E-3</v>
      </c>
      <c r="D1339" s="128">
        <f t="shared" si="81"/>
        <v>1339.8663413812794</v>
      </c>
      <c r="E1339" s="128">
        <f t="shared" ca="1" si="82"/>
        <v>-43833.634334339324</v>
      </c>
      <c r="F1339" s="128">
        <f t="shared" ca="1" si="83"/>
        <v>50411.282000424108</v>
      </c>
    </row>
    <row r="1340" spans="1:6" x14ac:dyDescent="0.3">
      <c r="A1340" s="73">
        <v>41900</v>
      </c>
      <c r="B1340" s="130">
        <v>2011.3599850000001</v>
      </c>
      <c r="C1340" s="125">
        <f t="shared" si="80"/>
        <v>6.8630444949249192E-3</v>
      </c>
      <c r="D1340" s="128">
        <f t="shared" si="81"/>
        <v>6863.0444949249195</v>
      </c>
      <c r="E1340" s="128">
        <f t="shared" ca="1" si="82"/>
        <v>-43833.634334339324</v>
      </c>
      <c r="F1340" s="128">
        <f t="shared" ca="1" si="83"/>
        <v>50411.282000424108</v>
      </c>
    </row>
    <row r="1341" spans="1:6" x14ac:dyDescent="0.3">
      <c r="A1341" s="73">
        <v>41899</v>
      </c>
      <c r="B1341" s="130">
        <v>2001.5699460000001</v>
      </c>
      <c r="C1341" s="125">
        <f t="shared" si="80"/>
        <v>4.2483456571651423E-4</v>
      </c>
      <c r="D1341" s="128">
        <f t="shared" si="81"/>
        <v>424.83456571651425</v>
      </c>
      <c r="E1341" s="128">
        <f t="shared" ca="1" si="82"/>
        <v>-43833.634334339324</v>
      </c>
      <c r="F1341" s="128">
        <f t="shared" ca="1" si="83"/>
        <v>50411.282000424108</v>
      </c>
    </row>
    <row r="1342" spans="1:6" x14ac:dyDescent="0.3">
      <c r="A1342" s="73">
        <v>41898</v>
      </c>
      <c r="B1342" s="130">
        <v>1998.9799800000001</v>
      </c>
      <c r="C1342" s="125">
        <f t="shared" si="80"/>
        <v>-1.6481455901291575E-3</v>
      </c>
      <c r="D1342" s="128">
        <f t="shared" si="81"/>
        <v>-1648.1455901291574</v>
      </c>
      <c r="E1342" s="128">
        <f t="shared" ca="1" si="82"/>
        <v>-43833.634334339324</v>
      </c>
      <c r="F1342" s="128">
        <f t="shared" ca="1" si="83"/>
        <v>50411.282000424108</v>
      </c>
    </row>
    <row r="1343" spans="1:6" x14ac:dyDescent="0.3">
      <c r="A1343" s="73">
        <v>41897</v>
      </c>
      <c r="B1343" s="130">
        <v>1984.130005</v>
      </c>
      <c r="C1343" s="125">
        <f t="shared" si="80"/>
        <v>-9.6038125997789381E-3</v>
      </c>
      <c r="D1343" s="128">
        <f t="shared" si="81"/>
        <v>-9603.8125997789375</v>
      </c>
      <c r="E1343" s="128">
        <f t="shared" ca="1" si="82"/>
        <v>-43833.634334339324</v>
      </c>
      <c r="F1343" s="128">
        <f t="shared" ca="1" si="83"/>
        <v>50411.282000424108</v>
      </c>
    </row>
    <row r="1344" spans="1:6" x14ac:dyDescent="0.3">
      <c r="A1344" s="73">
        <v>41894</v>
      </c>
      <c r="B1344" s="130">
        <v>1985.540039</v>
      </c>
      <c r="C1344" s="125">
        <f t="shared" si="80"/>
        <v>-5.6091183910229603E-3</v>
      </c>
      <c r="D1344" s="128">
        <f t="shared" si="81"/>
        <v>-5609.1183910229602</v>
      </c>
      <c r="E1344" s="128">
        <f t="shared" ca="1" si="82"/>
        <v>-43833.634334339324</v>
      </c>
      <c r="F1344" s="128">
        <f t="shared" ca="1" si="83"/>
        <v>50411.282000424108</v>
      </c>
    </row>
    <row r="1345" spans="1:6" x14ac:dyDescent="0.3">
      <c r="A1345" s="73">
        <v>41893</v>
      </c>
      <c r="B1345" s="130">
        <v>1997.4499510000001</v>
      </c>
      <c r="C1345" s="125">
        <f t="shared" si="80"/>
        <v>-1.3349419068229285E-3</v>
      </c>
      <c r="D1345" s="128">
        <f t="shared" si="81"/>
        <v>-1334.9419068229286</v>
      </c>
      <c r="E1345" s="128">
        <f t="shared" ca="1" si="82"/>
        <v>-43833.634334339324</v>
      </c>
      <c r="F1345" s="128">
        <f t="shared" ca="1" si="83"/>
        <v>50411.282000424108</v>
      </c>
    </row>
    <row r="1346" spans="1:6" x14ac:dyDescent="0.3">
      <c r="A1346" s="73">
        <v>41892</v>
      </c>
      <c r="B1346" s="130">
        <v>1995.6899410000001</v>
      </c>
      <c r="C1346" s="125">
        <f t="shared" si="80"/>
        <v>-2.1650178281714672E-3</v>
      </c>
      <c r="D1346" s="128">
        <f t="shared" si="81"/>
        <v>-2165.017828171467</v>
      </c>
      <c r="E1346" s="128">
        <f t="shared" ca="1" si="82"/>
        <v>-43833.634334339324</v>
      </c>
      <c r="F1346" s="128">
        <f t="shared" ca="1" si="83"/>
        <v>50411.282000424108</v>
      </c>
    </row>
    <row r="1347" spans="1:6" x14ac:dyDescent="0.3">
      <c r="A1347" s="73">
        <v>41891</v>
      </c>
      <c r="B1347" s="130">
        <v>1988.4399410000001</v>
      </c>
      <c r="C1347" s="125">
        <f t="shared" si="80"/>
        <v>-4.7449861812387528E-3</v>
      </c>
      <c r="D1347" s="128">
        <f t="shared" si="81"/>
        <v>-4744.9861812387526</v>
      </c>
      <c r="E1347" s="128">
        <f t="shared" ca="1" si="82"/>
        <v>-43833.634334339324</v>
      </c>
      <c r="F1347" s="128">
        <f t="shared" ca="1" si="83"/>
        <v>50411.282000424108</v>
      </c>
    </row>
    <row r="1348" spans="1:6" x14ac:dyDescent="0.3">
      <c r="A1348" s="73">
        <v>41890</v>
      </c>
      <c r="B1348" s="130">
        <v>2001.540039</v>
      </c>
      <c r="C1348" s="125">
        <f t="shared" si="80"/>
        <v>6.6083357681552268E-3</v>
      </c>
      <c r="D1348" s="128">
        <f t="shared" si="81"/>
        <v>6608.335768155227</v>
      </c>
      <c r="E1348" s="128">
        <f t="shared" ca="1" si="82"/>
        <v>-43833.634334339324</v>
      </c>
      <c r="F1348" s="128">
        <f t="shared" ca="1" si="83"/>
        <v>50411.282000424108</v>
      </c>
    </row>
    <row r="1349" spans="1:6" x14ac:dyDescent="0.3">
      <c r="A1349" s="73">
        <v>41887</v>
      </c>
      <c r="B1349" s="130">
        <v>2007.709961</v>
      </c>
      <c r="C1349" s="125">
        <f t="shared" si="80"/>
        <v>7.6993560626272828E-3</v>
      </c>
      <c r="D1349" s="128">
        <f t="shared" si="81"/>
        <v>7699.3560626272829</v>
      </c>
      <c r="E1349" s="128">
        <f t="shared" ca="1" si="82"/>
        <v>-43833.634334339324</v>
      </c>
      <c r="F1349" s="128">
        <f t="shared" ca="1" si="83"/>
        <v>50411.282000424108</v>
      </c>
    </row>
    <row r="1350" spans="1:6" x14ac:dyDescent="0.3">
      <c r="A1350" s="73">
        <v>41886</v>
      </c>
      <c r="B1350" s="130">
        <v>1997.650024</v>
      </c>
      <c r="C1350" s="125">
        <f t="shared" si="80"/>
        <v>5.6078317974346259E-3</v>
      </c>
      <c r="D1350" s="128">
        <f t="shared" si="81"/>
        <v>5607.8317974346255</v>
      </c>
      <c r="E1350" s="128">
        <f t="shared" ca="1" si="82"/>
        <v>-43833.634334339324</v>
      </c>
      <c r="F1350" s="128">
        <f t="shared" ca="1" si="83"/>
        <v>50411.282000424108</v>
      </c>
    </row>
    <row r="1351" spans="1:6" x14ac:dyDescent="0.3">
      <c r="A1351" s="73">
        <v>41885</v>
      </c>
      <c r="B1351" s="130">
        <v>2000.719971</v>
      </c>
      <c r="C1351" s="125">
        <f t="shared" si="80"/>
        <v>9.6487662654272111E-3</v>
      </c>
      <c r="D1351" s="128">
        <f t="shared" si="81"/>
        <v>9648.7662654272117</v>
      </c>
      <c r="E1351" s="128">
        <f t="shared" ca="1" si="82"/>
        <v>-43833.634334339324</v>
      </c>
      <c r="F1351" s="128">
        <f t="shared" ca="1" si="83"/>
        <v>50411.282000424108</v>
      </c>
    </row>
    <row r="1352" spans="1:6" x14ac:dyDescent="0.3">
      <c r="A1352" s="73">
        <v>41884</v>
      </c>
      <c r="B1352" s="130">
        <v>2002.280029</v>
      </c>
      <c r="C1352" s="125">
        <f t="shared" ref="C1352:C1415" si="84">B1352/B1362-1</f>
        <v>1.5488877415322788E-2</v>
      </c>
      <c r="D1352" s="128">
        <f t="shared" ref="D1352:D1415" si="85">C1352*$B$5</f>
        <v>15488.877415322788</v>
      </c>
      <c r="E1352" s="128">
        <f t="shared" ref="E1352:E1415" ca="1" si="86">_xlfn.PERCENTILE.INC(OFFSET(D1352,0,0,Window),1-VaRLevel)</f>
        <v>-43833.634334339324</v>
      </c>
      <c r="F1352" s="128">
        <f t="shared" ref="F1352:F1415" ca="1" si="87">ABS(AVERAGEIF(OFFSET(D1352,0,0,Window),"&lt;=" &amp;E1352))</f>
        <v>50411.282000424108</v>
      </c>
    </row>
    <row r="1353" spans="1:6" x14ac:dyDescent="0.3">
      <c r="A1353" s="73">
        <v>41880</v>
      </c>
      <c r="B1353" s="130">
        <v>2003.369995</v>
      </c>
      <c r="C1353" s="125">
        <f t="shared" si="84"/>
        <v>2.4710205590671386E-2</v>
      </c>
      <c r="D1353" s="128">
        <f t="shared" si="85"/>
        <v>24710.205590671387</v>
      </c>
      <c r="E1353" s="128">
        <f t="shared" ca="1" si="86"/>
        <v>-43833.634334339324</v>
      </c>
      <c r="F1353" s="128">
        <f t="shared" ca="1" si="87"/>
        <v>50411.282000424108</v>
      </c>
    </row>
    <row r="1354" spans="1:6" x14ac:dyDescent="0.3">
      <c r="A1354" s="73">
        <v>41879</v>
      </c>
      <c r="B1354" s="130">
        <v>1996.73999</v>
      </c>
      <c r="C1354" s="125">
        <f t="shared" si="84"/>
        <v>2.1256321592977967E-2</v>
      </c>
      <c r="D1354" s="128">
        <f t="shared" si="85"/>
        <v>21256.321592977965</v>
      </c>
      <c r="E1354" s="128">
        <f t="shared" ca="1" si="86"/>
        <v>-43833.634334339324</v>
      </c>
      <c r="F1354" s="128">
        <f t="shared" ca="1" si="87"/>
        <v>50411.282000424108</v>
      </c>
    </row>
    <row r="1355" spans="1:6" x14ac:dyDescent="0.3">
      <c r="A1355" s="73">
        <v>41878</v>
      </c>
      <c r="B1355" s="130">
        <v>2000.119995</v>
      </c>
      <c r="C1355" s="125">
        <f t="shared" si="84"/>
        <v>2.7430768058833488E-2</v>
      </c>
      <c r="D1355" s="128">
        <f t="shared" si="85"/>
        <v>27430.768058833488</v>
      </c>
      <c r="E1355" s="128">
        <f t="shared" ca="1" si="86"/>
        <v>-43833.634334339324</v>
      </c>
      <c r="F1355" s="128">
        <f t="shared" ca="1" si="87"/>
        <v>50411.282000424108</v>
      </c>
    </row>
    <row r="1356" spans="1:6" x14ac:dyDescent="0.3">
      <c r="A1356" s="73">
        <v>41877</v>
      </c>
      <c r="B1356" s="130">
        <v>2000.0200199999999</v>
      </c>
      <c r="C1356" s="125">
        <f t="shared" si="84"/>
        <v>3.4270210730446005E-2</v>
      </c>
      <c r="D1356" s="128">
        <f t="shared" si="85"/>
        <v>34270.210730446008</v>
      </c>
      <c r="E1356" s="128">
        <f t="shared" ca="1" si="86"/>
        <v>-43833.634334339324</v>
      </c>
      <c r="F1356" s="128">
        <f t="shared" ca="1" si="87"/>
        <v>50411.282000424108</v>
      </c>
    </row>
    <row r="1357" spans="1:6" x14ac:dyDescent="0.3">
      <c r="A1357" s="73">
        <v>41876</v>
      </c>
      <c r="B1357" s="130">
        <v>1997.920044</v>
      </c>
      <c r="C1357" s="125">
        <f t="shared" si="84"/>
        <v>3.1493297923659735E-2</v>
      </c>
      <c r="D1357" s="128">
        <f t="shared" si="85"/>
        <v>31493.297923659735</v>
      </c>
      <c r="E1357" s="128">
        <f t="shared" ca="1" si="86"/>
        <v>-43833.634334339324</v>
      </c>
      <c r="F1357" s="128">
        <f t="shared" ca="1" si="87"/>
        <v>50411.282000424108</v>
      </c>
    </row>
    <row r="1358" spans="1:6" x14ac:dyDescent="0.3">
      <c r="A1358" s="73">
        <v>41873</v>
      </c>
      <c r="B1358" s="130">
        <v>1988.400024</v>
      </c>
      <c r="C1358" s="125">
        <f t="shared" si="84"/>
        <v>2.9411033915051954E-2</v>
      </c>
      <c r="D1358" s="128">
        <f t="shared" si="85"/>
        <v>29411.033915051954</v>
      </c>
      <c r="E1358" s="128">
        <f t="shared" ca="1" si="86"/>
        <v>-43833.634334339324</v>
      </c>
      <c r="F1358" s="128">
        <f t="shared" ca="1" si="87"/>
        <v>50411.282000424108</v>
      </c>
    </row>
    <row r="1359" spans="1:6" x14ac:dyDescent="0.3">
      <c r="A1359" s="73">
        <v>41872</v>
      </c>
      <c r="B1359" s="130">
        <v>1992.369995</v>
      </c>
      <c r="C1359" s="125">
        <f t="shared" si="84"/>
        <v>4.3360574025288923E-2</v>
      </c>
      <c r="D1359" s="128">
        <f t="shared" si="85"/>
        <v>43360.574025288923</v>
      </c>
      <c r="E1359" s="128">
        <f t="shared" ca="1" si="86"/>
        <v>-43833.634334339324</v>
      </c>
      <c r="F1359" s="128">
        <f t="shared" ca="1" si="87"/>
        <v>50411.282000424108</v>
      </c>
    </row>
    <row r="1360" spans="1:6" x14ac:dyDescent="0.3">
      <c r="A1360" s="73">
        <v>41871</v>
      </c>
      <c r="B1360" s="130">
        <v>1986.51001</v>
      </c>
      <c r="C1360" s="125">
        <f t="shared" si="84"/>
        <v>3.4511321681202967E-2</v>
      </c>
      <c r="D1360" s="128">
        <f t="shared" si="85"/>
        <v>34511.321681202964</v>
      </c>
      <c r="E1360" s="128">
        <f t="shared" ca="1" si="86"/>
        <v>-43833.634334339324</v>
      </c>
      <c r="F1360" s="128">
        <f t="shared" ca="1" si="87"/>
        <v>50411.282000424108</v>
      </c>
    </row>
    <row r="1361" spans="1:6" x14ac:dyDescent="0.3">
      <c r="A1361" s="73">
        <v>41870</v>
      </c>
      <c r="B1361" s="130">
        <v>1981.599976</v>
      </c>
      <c r="C1361" s="125">
        <f t="shared" si="84"/>
        <v>3.1970470025074471E-2</v>
      </c>
      <c r="D1361" s="128">
        <f t="shared" si="85"/>
        <v>31970.470025074472</v>
      </c>
      <c r="E1361" s="128">
        <f t="shared" ca="1" si="86"/>
        <v>-43833.634334339324</v>
      </c>
      <c r="F1361" s="128">
        <f t="shared" ca="1" si="87"/>
        <v>50411.282000424108</v>
      </c>
    </row>
    <row r="1362" spans="1:6" x14ac:dyDescent="0.3">
      <c r="A1362" s="73">
        <v>41869</v>
      </c>
      <c r="B1362" s="130">
        <v>1971.73999</v>
      </c>
      <c r="C1362" s="125">
        <f t="shared" si="84"/>
        <v>1.6890236756714749E-2</v>
      </c>
      <c r="D1362" s="128">
        <f t="shared" si="85"/>
        <v>16890.236756714748</v>
      </c>
      <c r="E1362" s="128">
        <f t="shared" ca="1" si="86"/>
        <v>-43833.634334339324</v>
      </c>
      <c r="F1362" s="128">
        <f t="shared" ca="1" si="87"/>
        <v>50411.282000424108</v>
      </c>
    </row>
    <row r="1363" spans="1:6" x14ac:dyDescent="0.3">
      <c r="A1363" s="73">
        <v>41866</v>
      </c>
      <c r="B1363" s="130">
        <v>1955.0600589999999</v>
      </c>
      <c r="C1363" s="125">
        <f t="shared" si="84"/>
        <v>1.5536469691777022E-2</v>
      </c>
      <c r="D1363" s="128">
        <f t="shared" si="85"/>
        <v>15536.469691777022</v>
      </c>
      <c r="E1363" s="128">
        <f t="shared" ca="1" si="86"/>
        <v>-43833.634334339324</v>
      </c>
      <c r="F1363" s="128">
        <f t="shared" ca="1" si="87"/>
        <v>50411.282000424108</v>
      </c>
    </row>
    <row r="1364" spans="1:6" x14ac:dyDescent="0.3">
      <c r="A1364" s="73">
        <v>41865</v>
      </c>
      <c r="B1364" s="130">
        <v>1955.1800539999999</v>
      </c>
      <c r="C1364" s="125">
        <f t="shared" si="84"/>
        <v>1.2695079657018882E-2</v>
      </c>
      <c r="D1364" s="128">
        <f t="shared" si="85"/>
        <v>12695.079657018881</v>
      </c>
      <c r="E1364" s="128">
        <f t="shared" ca="1" si="86"/>
        <v>-43833.634334339324</v>
      </c>
      <c r="F1364" s="128">
        <f t="shared" ca="1" si="87"/>
        <v>50411.282000424108</v>
      </c>
    </row>
    <row r="1365" spans="1:6" x14ac:dyDescent="0.3">
      <c r="A1365" s="73">
        <v>41864</v>
      </c>
      <c r="B1365" s="130">
        <v>1946.719971</v>
      </c>
      <c r="C1365" s="125">
        <f t="shared" si="84"/>
        <v>-1.1852358362914761E-2</v>
      </c>
      <c r="D1365" s="128">
        <f t="shared" si="85"/>
        <v>-11852.358362914762</v>
      </c>
      <c r="E1365" s="128">
        <f t="shared" ca="1" si="86"/>
        <v>-43833.634334339324</v>
      </c>
      <c r="F1365" s="128">
        <f t="shared" ca="1" si="87"/>
        <v>50411.282000424108</v>
      </c>
    </row>
    <row r="1366" spans="1:6" x14ac:dyDescent="0.3">
      <c r="A1366" s="73">
        <v>41863</v>
      </c>
      <c r="B1366" s="130">
        <v>1933.75</v>
      </c>
      <c r="C1366" s="125">
        <f t="shared" si="84"/>
        <v>-1.8376076499620697E-2</v>
      </c>
      <c r="D1366" s="128">
        <f t="shared" si="85"/>
        <v>-18376.076499620696</v>
      </c>
      <c r="E1366" s="128">
        <f t="shared" ca="1" si="86"/>
        <v>-43833.634334339324</v>
      </c>
      <c r="F1366" s="128">
        <f t="shared" ca="1" si="87"/>
        <v>50411.282000424108</v>
      </c>
    </row>
    <row r="1367" spans="1:6" x14ac:dyDescent="0.3">
      <c r="A1367" s="73">
        <v>41862</v>
      </c>
      <c r="B1367" s="130">
        <v>1936.920044</v>
      </c>
      <c r="C1367" s="125">
        <f t="shared" si="84"/>
        <v>-2.1218746319217496E-2</v>
      </c>
      <c r="D1367" s="128">
        <f t="shared" si="85"/>
        <v>-21218.746319217495</v>
      </c>
      <c r="E1367" s="128">
        <f t="shared" ca="1" si="86"/>
        <v>-43833.634334339324</v>
      </c>
      <c r="F1367" s="128">
        <f t="shared" ca="1" si="87"/>
        <v>50411.282000424108</v>
      </c>
    </row>
    <row r="1368" spans="1:6" x14ac:dyDescent="0.3">
      <c r="A1368" s="73">
        <v>41859</v>
      </c>
      <c r="B1368" s="130">
        <v>1931.589966</v>
      </c>
      <c r="C1368" s="125">
        <f t="shared" si="84"/>
        <v>-2.3630923301076301E-2</v>
      </c>
      <c r="D1368" s="128">
        <f t="shared" si="85"/>
        <v>-23630.923301076302</v>
      </c>
      <c r="E1368" s="128">
        <f t="shared" ca="1" si="86"/>
        <v>-43833.634334339324</v>
      </c>
      <c r="F1368" s="128">
        <f t="shared" ca="1" si="87"/>
        <v>50411.282000424108</v>
      </c>
    </row>
    <row r="1369" spans="1:6" x14ac:dyDescent="0.3">
      <c r="A1369" s="73">
        <v>41858</v>
      </c>
      <c r="B1369" s="130">
        <v>1909.5699460000001</v>
      </c>
      <c r="C1369" s="125">
        <f t="shared" si="84"/>
        <v>-3.9442064200264193E-2</v>
      </c>
      <c r="D1369" s="128">
        <f t="shared" si="85"/>
        <v>-39442.064200264191</v>
      </c>
      <c r="E1369" s="128">
        <f t="shared" ca="1" si="86"/>
        <v>-43833.634334339324</v>
      </c>
      <c r="F1369" s="128">
        <f t="shared" ca="1" si="87"/>
        <v>50411.282000424108</v>
      </c>
    </row>
    <row r="1370" spans="1:6" x14ac:dyDescent="0.3">
      <c r="A1370" s="73">
        <v>41857</v>
      </c>
      <c r="B1370" s="130">
        <v>1920.23999</v>
      </c>
      <c r="C1370" s="125">
        <f t="shared" si="84"/>
        <v>-3.360326302533323E-2</v>
      </c>
      <c r="D1370" s="128">
        <f t="shared" si="85"/>
        <v>-33603.263025333232</v>
      </c>
      <c r="E1370" s="128">
        <f t="shared" ca="1" si="86"/>
        <v>-42925.133228115359</v>
      </c>
      <c r="F1370" s="128">
        <f t="shared" ca="1" si="87"/>
        <v>50411.282000424108</v>
      </c>
    </row>
    <row r="1371" spans="1:6" x14ac:dyDescent="0.3">
      <c r="A1371" s="73">
        <v>41856</v>
      </c>
      <c r="B1371" s="130">
        <v>1920.209961</v>
      </c>
      <c r="C1371" s="125">
        <f t="shared" si="84"/>
        <v>-3.192291877321507E-2</v>
      </c>
      <c r="D1371" s="128">
        <f t="shared" si="85"/>
        <v>-31922.918773215071</v>
      </c>
      <c r="E1371" s="128">
        <f t="shared" ca="1" si="86"/>
        <v>-42925.133228115359</v>
      </c>
      <c r="F1371" s="128">
        <f t="shared" ca="1" si="87"/>
        <v>50411.282000424108</v>
      </c>
    </row>
    <row r="1372" spans="1:6" x14ac:dyDescent="0.3">
      <c r="A1372" s="73">
        <v>41855</v>
      </c>
      <c r="B1372" s="130">
        <v>1938.98999</v>
      </c>
      <c r="C1372" s="125">
        <f t="shared" si="84"/>
        <v>-1.7551422967953867E-2</v>
      </c>
      <c r="D1372" s="128">
        <f t="shared" si="85"/>
        <v>-17551.422967953866</v>
      </c>
      <c r="E1372" s="128">
        <f t="shared" ca="1" si="86"/>
        <v>-42925.133228115359</v>
      </c>
      <c r="F1372" s="128">
        <f t="shared" ca="1" si="87"/>
        <v>50411.282000424108</v>
      </c>
    </row>
    <row r="1373" spans="1:6" x14ac:dyDescent="0.3">
      <c r="A1373" s="73">
        <v>41852</v>
      </c>
      <c r="B1373" s="130">
        <v>1925.150024</v>
      </c>
      <c r="C1373" s="125">
        <f t="shared" si="84"/>
        <v>-2.6827121239289098E-2</v>
      </c>
      <c r="D1373" s="128">
        <f t="shared" si="85"/>
        <v>-26827.121239289099</v>
      </c>
      <c r="E1373" s="128">
        <f t="shared" ca="1" si="86"/>
        <v>-42925.133228115359</v>
      </c>
      <c r="F1373" s="128">
        <f t="shared" ca="1" si="87"/>
        <v>50411.282000424108</v>
      </c>
    </row>
    <row r="1374" spans="1:6" x14ac:dyDescent="0.3">
      <c r="A1374" s="73">
        <v>41851</v>
      </c>
      <c r="B1374" s="130">
        <v>1930.670044</v>
      </c>
      <c r="C1374" s="125">
        <f t="shared" si="84"/>
        <v>-1.4018523415364026E-2</v>
      </c>
      <c r="D1374" s="128">
        <f t="shared" si="85"/>
        <v>-14018.523415364027</v>
      </c>
      <c r="E1374" s="128">
        <f t="shared" ca="1" si="86"/>
        <v>-42925.133228115359</v>
      </c>
      <c r="F1374" s="128">
        <f t="shared" ca="1" si="87"/>
        <v>50411.282000424108</v>
      </c>
    </row>
    <row r="1375" spans="1:6" x14ac:dyDescent="0.3">
      <c r="A1375" s="73">
        <v>41850</v>
      </c>
      <c r="B1375" s="130">
        <v>1970.0699460000001</v>
      </c>
      <c r="C1375" s="125">
        <f t="shared" si="84"/>
        <v>-5.8034792176848704E-3</v>
      </c>
      <c r="D1375" s="128">
        <f t="shared" si="85"/>
        <v>-5803.4792176848705</v>
      </c>
      <c r="E1375" s="128">
        <f t="shared" ca="1" si="86"/>
        <v>-42925.133228115359</v>
      </c>
      <c r="F1375" s="128">
        <f t="shared" ca="1" si="87"/>
        <v>50411.282000424108</v>
      </c>
    </row>
    <row r="1376" spans="1:6" x14ac:dyDescent="0.3">
      <c r="A1376" s="73">
        <v>41849</v>
      </c>
      <c r="B1376" s="130">
        <v>1969.9499510000001</v>
      </c>
      <c r="C1376" s="125">
        <f t="shared" si="84"/>
        <v>-1.6875851126347818E-3</v>
      </c>
      <c r="D1376" s="128">
        <f t="shared" si="85"/>
        <v>-1687.5851126347818</v>
      </c>
      <c r="E1376" s="128">
        <f t="shared" ca="1" si="86"/>
        <v>-42925.133228115359</v>
      </c>
      <c r="F1376" s="128">
        <f t="shared" ca="1" si="87"/>
        <v>50411.282000424108</v>
      </c>
    </row>
    <row r="1377" spans="1:6" x14ac:dyDescent="0.3">
      <c r="A1377" s="73">
        <v>41848</v>
      </c>
      <c r="B1377" s="130">
        <v>1978.910034</v>
      </c>
      <c r="C1377" s="125">
        <f t="shared" si="84"/>
        <v>9.1551161902403422E-4</v>
      </c>
      <c r="D1377" s="128">
        <f t="shared" si="85"/>
        <v>915.51161902403419</v>
      </c>
      <c r="E1377" s="128">
        <f t="shared" ca="1" si="86"/>
        <v>-42925.133228115359</v>
      </c>
      <c r="F1377" s="128">
        <f t="shared" ca="1" si="87"/>
        <v>50411.282000424108</v>
      </c>
    </row>
    <row r="1378" spans="1:6" x14ac:dyDescent="0.3">
      <c r="A1378" s="73">
        <v>41845</v>
      </c>
      <c r="B1378" s="130">
        <v>1978.339966</v>
      </c>
      <c r="C1378" s="125">
        <f t="shared" si="84"/>
        <v>5.4737672843068186E-3</v>
      </c>
      <c r="D1378" s="128">
        <f t="shared" si="85"/>
        <v>5473.7672843068185</v>
      </c>
      <c r="E1378" s="128">
        <f t="shared" ca="1" si="86"/>
        <v>-42925.133228115359</v>
      </c>
      <c r="F1378" s="128">
        <f t="shared" ca="1" si="87"/>
        <v>50411.282000424108</v>
      </c>
    </row>
    <row r="1379" spans="1:6" x14ac:dyDescent="0.3">
      <c r="A1379" s="73">
        <v>41844</v>
      </c>
      <c r="B1379" s="130">
        <v>1987.9799800000001</v>
      </c>
      <c r="C1379" s="125">
        <f t="shared" si="84"/>
        <v>1.1859399678111782E-2</v>
      </c>
      <c r="D1379" s="128">
        <f t="shared" si="85"/>
        <v>11859.399678111782</v>
      </c>
      <c r="E1379" s="128">
        <f t="shared" ca="1" si="86"/>
        <v>-42925.133228115359</v>
      </c>
      <c r="F1379" s="128">
        <f t="shared" ca="1" si="87"/>
        <v>50411.282000424108</v>
      </c>
    </row>
    <row r="1380" spans="1:6" x14ac:dyDescent="0.3">
      <c r="A1380" s="73">
        <v>41843</v>
      </c>
      <c r="B1380" s="130">
        <v>1987.01001</v>
      </c>
      <c r="C1380" s="125">
        <f t="shared" si="84"/>
        <v>7.187671677872709E-3</v>
      </c>
      <c r="D1380" s="128">
        <f t="shared" si="85"/>
        <v>7187.6716778727086</v>
      </c>
      <c r="E1380" s="128">
        <f t="shared" ca="1" si="86"/>
        <v>-42925.133228115359</v>
      </c>
      <c r="F1380" s="128">
        <f t="shared" ca="1" si="87"/>
        <v>50411.282000424108</v>
      </c>
    </row>
    <row r="1381" spans="1:6" x14ac:dyDescent="0.3">
      <c r="A1381" s="73">
        <v>41842</v>
      </c>
      <c r="B1381" s="130">
        <v>1983.530029</v>
      </c>
      <c r="C1381" s="125">
        <f t="shared" si="84"/>
        <v>1.0093174854552744E-2</v>
      </c>
      <c r="D1381" s="128">
        <f t="shared" si="85"/>
        <v>10093.174854552744</v>
      </c>
      <c r="E1381" s="128">
        <f t="shared" ca="1" si="86"/>
        <v>-42925.133228115359</v>
      </c>
      <c r="F1381" s="128">
        <f t="shared" ca="1" si="87"/>
        <v>50411.282000424108</v>
      </c>
    </row>
    <row r="1382" spans="1:6" x14ac:dyDescent="0.3">
      <c r="A1382" s="73">
        <v>41841</v>
      </c>
      <c r="B1382" s="130">
        <v>1973.630005</v>
      </c>
      <c r="C1382" s="125">
        <f t="shared" si="84"/>
        <v>-2.0327251794880485E-3</v>
      </c>
      <c r="D1382" s="128">
        <f t="shared" si="85"/>
        <v>-2032.7251794880485</v>
      </c>
      <c r="E1382" s="128">
        <f t="shared" ca="1" si="86"/>
        <v>-42925.133228115359</v>
      </c>
      <c r="F1382" s="128">
        <f t="shared" ca="1" si="87"/>
        <v>50411.282000424108</v>
      </c>
    </row>
    <row r="1383" spans="1:6" x14ac:dyDescent="0.3">
      <c r="A1383" s="73">
        <v>41838</v>
      </c>
      <c r="B1383" s="130">
        <v>1978.219971</v>
      </c>
      <c r="C1383" s="125">
        <f t="shared" si="84"/>
        <v>-3.6364585253400028E-3</v>
      </c>
      <c r="D1383" s="128">
        <f t="shared" si="85"/>
        <v>-3636.4585253400028</v>
      </c>
      <c r="E1383" s="128">
        <f t="shared" ca="1" si="86"/>
        <v>-42925.133228115359</v>
      </c>
      <c r="F1383" s="128">
        <f t="shared" ca="1" si="87"/>
        <v>50411.282000424108</v>
      </c>
    </row>
    <row r="1384" spans="1:6" x14ac:dyDescent="0.3">
      <c r="A1384" s="73">
        <v>41837</v>
      </c>
      <c r="B1384" s="130">
        <v>1958.119995</v>
      </c>
      <c r="C1384" s="125">
        <f t="shared" si="84"/>
        <v>-8.3560381449494514E-3</v>
      </c>
      <c r="D1384" s="128">
        <f t="shared" si="85"/>
        <v>-8356.0381449494507</v>
      </c>
      <c r="E1384" s="128">
        <f t="shared" ca="1" si="86"/>
        <v>-42925.133228115359</v>
      </c>
      <c r="F1384" s="128">
        <f t="shared" ca="1" si="87"/>
        <v>50411.282000424108</v>
      </c>
    </row>
    <row r="1385" spans="1:6" x14ac:dyDescent="0.3">
      <c r="A1385" s="73">
        <v>41836</v>
      </c>
      <c r="B1385" s="130">
        <v>1981.5699460000001</v>
      </c>
      <c r="C1385" s="125">
        <f t="shared" si="84"/>
        <v>4.1807716061061928E-3</v>
      </c>
      <c r="D1385" s="128">
        <f t="shared" si="85"/>
        <v>4180.7716061061928</v>
      </c>
      <c r="E1385" s="128">
        <f t="shared" ca="1" si="86"/>
        <v>-42925.133228115359</v>
      </c>
      <c r="F1385" s="128">
        <f t="shared" ca="1" si="87"/>
        <v>50411.282000424108</v>
      </c>
    </row>
    <row r="1386" spans="1:6" x14ac:dyDescent="0.3">
      <c r="A1386" s="73">
        <v>41835</v>
      </c>
      <c r="B1386" s="130">
        <v>1973.280029</v>
      </c>
      <c r="C1386" s="125">
        <f t="shared" si="84"/>
        <v>6.6574071068945528E-3</v>
      </c>
      <c r="D1386" s="128">
        <f t="shared" si="85"/>
        <v>6657.4071068945532</v>
      </c>
      <c r="E1386" s="128">
        <f t="shared" ca="1" si="86"/>
        <v>-42925.133228115359</v>
      </c>
      <c r="F1386" s="128">
        <f t="shared" ca="1" si="87"/>
        <v>50411.282000424108</v>
      </c>
    </row>
    <row r="1387" spans="1:6" x14ac:dyDescent="0.3">
      <c r="A1387" s="73">
        <v>41834</v>
      </c>
      <c r="B1387" s="130">
        <v>1977.099976</v>
      </c>
      <c r="C1387" s="125">
        <f t="shared" si="84"/>
        <v>8.2306703456449526E-3</v>
      </c>
      <c r="D1387" s="128">
        <f t="shared" si="85"/>
        <v>8230.6703456449522</v>
      </c>
      <c r="E1387" s="128">
        <f t="shared" ca="1" si="86"/>
        <v>-42925.133228115359</v>
      </c>
      <c r="F1387" s="128">
        <f t="shared" ca="1" si="87"/>
        <v>50411.282000424108</v>
      </c>
    </row>
    <row r="1388" spans="1:6" x14ac:dyDescent="0.3">
      <c r="A1388" s="73">
        <v>41831</v>
      </c>
      <c r="B1388" s="130">
        <v>1967.5699460000001</v>
      </c>
      <c r="C1388" s="125">
        <f t="shared" si="84"/>
        <v>5.2881000364572994E-3</v>
      </c>
      <c r="D1388" s="128">
        <f t="shared" si="85"/>
        <v>5288.1000364572992</v>
      </c>
      <c r="E1388" s="128">
        <f t="shared" ca="1" si="86"/>
        <v>-42925.133228115359</v>
      </c>
      <c r="F1388" s="128">
        <f t="shared" ca="1" si="87"/>
        <v>50411.282000424108</v>
      </c>
    </row>
    <row r="1389" spans="1:6" x14ac:dyDescent="0.3">
      <c r="A1389" s="73">
        <v>41830</v>
      </c>
      <c r="B1389" s="130">
        <v>1964.6800539999999</v>
      </c>
      <c r="C1389" s="125">
        <f t="shared" si="84"/>
        <v>2.6281939668095777E-3</v>
      </c>
      <c r="D1389" s="128">
        <f t="shared" si="85"/>
        <v>2628.1939668095779</v>
      </c>
      <c r="E1389" s="128">
        <f t="shared" ca="1" si="86"/>
        <v>-42925.133228115359</v>
      </c>
      <c r="F1389" s="128">
        <f t="shared" ca="1" si="87"/>
        <v>50411.282000424108</v>
      </c>
    </row>
    <row r="1390" spans="1:6" x14ac:dyDescent="0.3">
      <c r="A1390" s="73">
        <v>41829</v>
      </c>
      <c r="B1390" s="130">
        <v>1972.829956</v>
      </c>
      <c r="C1390" s="125">
        <f t="shared" si="84"/>
        <v>1.1718056715638747E-2</v>
      </c>
      <c r="D1390" s="128">
        <f t="shared" si="85"/>
        <v>11718.056715638748</v>
      </c>
      <c r="E1390" s="128">
        <f t="shared" ca="1" si="86"/>
        <v>-42925.133228115359</v>
      </c>
      <c r="F1390" s="128">
        <f t="shared" ca="1" si="87"/>
        <v>50411.282000424108</v>
      </c>
    </row>
    <row r="1391" spans="1:6" x14ac:dyDescent="0.3">
      <c r="A1391" s="73">
        <v>41828</v>
      </c>
      <c r="B1391" s="130">
        <v>1963.709961</v>
      </c>
      <c r="C1391" s="125">
        <f t="shared" si="84"/>
        <v>5.6046591447467264E-4</v>
      </c>
      <c r="D1391" s="128">
        <f t="shared" si="85"/>
        <v>560.46591447467267</v>
      </c>
      <c r="E1391" s="128">
        <f t="shared" ca="1" si="86"/>
        <v>-42925.133228115359</v>
      </c>
      <c r="F1391" s="128">
        <f t="shared" ca="1" si="87"/>
        <v>50411.282000424108</v>
      </c>
    </row>
    <row r="1392" spans="1:6" x14ac:dyDescent="0.3">
      <c r="A1392" s="73">
        <v>41827</v>
      </c>
      <c r="B1392" s="130">
        <v>1977.650024</v>
      </c>
      <c r="C1392" s="125">
        <f t="shared" si="84"/>
        <v>7.529805355244612E-3</v>
      </c>
      <c r="D1392" s="128">
        <f t="shared" si="85"/>
        <v>7529.8053552446117</v>
      </c>
      <c r="E1392" s="128">
        <f t="shared" ca="1" si="86"/>
        <v>-42925.133228115359</v>
      </c>
      <c r="F1392" s="128">
        <f t="shared" ca="1" si="87"/>
        <v>50411.282000424108</v>
      </c>
    </row>
    <row r="1393" spans="1:6" x14ac:dyDescent="0.3">
      <c r="A1393" s="73">
        <v>41823</v>
      </c>
      <c r="B1393" s="130">
        <v>1985.4399410000001</v>
      </c>
      <c r="C1393" s="125">
        <f t="shared" si="84"/>
        <v>1.3248393076207954E-2</v>
      </c>
      <c r="D1393" s="128">
        <f t="shared" si="85"/>
        <v>13248.393076207954</v>
      </c>
      <c r="E1393" s="128">
        <f t="shared" ca="1" si="86"/>
        <v>-42925.133228115359</v>
      </c>
      <c r="F1393" s="128">
        <f t="shared" ca="1" si="87"/>
        <v>50411.282000424108</v>
      </c>
    </row>
    <row r="1394" spans="1:6" x14ac:dyDescent="0.3">
      <c r="A1394" s="73">
        <v>41822</v>
      </c>
      <c r="B1394" s="130">
        <v>1974.619995</v>
      </c>
      <c r="C1394" s="125">
        <f t="shared" si="84"/>
        <v>9.0138965039385788E-3</v>
      </c>
      <c r="D1394" s="128">
        <f t="shared" si="85"/>
        <v>9013.8965039385785</v>
      </c>
      <c r="E1394" s="128">
        <f t="shared" ca="1" si="86"/>
        <v>-42925.133228115359</v>
      </c>
      <c r="F1394" s="128">
        <f t="shared" ca="1" si="87"/>
        <v>50411.282000424108</v>
      </c>
    </row>
    <row r="1395" spans="1:6" x14ac:dyDescent="0.3">
      <c r="A1395" s="73">
        <v>41821</v>
      </c>
      <c r="B1395" s="130">
        <v>1973.3199460000001</v>
      </c>
      <c r="C1395" s="125">
        <f t="shared" si="84"/>
        <v>1.6132913228867896E-2</v>
      </c>
      <c r="D1395" s="128">
        <f t="shared" si="85"/>
        <v>16132.913228867896</v>
      </c>
      <c r="E1395" s="128">
        <f t="shared" ca="1" si="86"/>
        <v>-42925.133228115359</v>
      </c>
      <c r="F1395" s="128">
        <f t="shared" ca="1" si="87"/>
        <v>50411.282000424108</v>
      </c>
    </row>
    <row r="1396" spans="1:6" x14ac:dyDescent="0.3">
      <c r="A1396" s="73">
        <v>41820</v>
      </c>
      <c r="B1396" s="130">
        <v>1960.2299800000001</v>
      </c>
      <c r="C1396" s="125">
        <f t="shared" si="84"/>
        <v>1.1585397033731182E-2</v>
      </c>
      <c r="D1396" s="128">
        <f t="shared" si="85"/>
        <v>11585.397033731182</v>
      </c>
      <c r="E1396" s="128">
        <f t="shared" ca="1" si="86"/>
        <v>-42925.133228115359</v>
      </c>
      <c r="F1396" s="128">
        <f t="shared" ca="1" si="87"/>
        <v>50411.282000424108</v>
      </c>
    </row>
    <row r="1397" spans="1:6" x14ac:dyDescent="0.3">
      <c r="A1397" s="73">
        <v>41817</v>
      </c>
      <c r="B1397" s="130">
        <v>1960.959961</v>
      </c>
      <c r="C1397" s="125">
        <f t="shared" si="84"/>
        <v>1.280882084357704E-2</v>
      </c>
      <c r="D1397" s="128">
        <f t="shared" si="85"/>
        <v>12808.820843577039</v>
      </c>
      <c r="E1397" s="128">
        <f t="shared" ca="1" si="86"/>
        <v>-42925.133228115359</v>
      </c>
      <c r="F1397" s="128">
        <f t="shared" ca="1" si="87"/>
        <v>50411.282000424108</v>
      </c>
    </row>
    <row r="1398" spans="1:6" x14ac:dyDescent="0.3">
      <c r="A1398" s="73">
        <v>41816</v>
      </c>
      <c r="B1398" s="130">
        <v>1957.219971</v>
      </c>
      <c r="C1398" s="125">
        <f t="shared" si="84"/>
        <v>1.4045824440414023E-2</v>
      </c>
      <c r="D1398" s="128">
        <f t="shared" si="85"/>
        <v>14045.824440414022</v>
      </c>
      <c r="E1398" s="128">
        <f t="shared" ca="1" si="86"/>
        <v>-42925.133228115359</v>
      </c>
      <c r="F1398" s="128">
        <f t="shared" ca="1" si="87"/>
        <v>50411.282000424108</v>
      </c>
    </row>
    <row r="1399" spans="1:6" x14ac:dyDescent="0.3">
      <c r="A1399" s="73">
        <v>41815</v>
      </c>
      <c r="B1399" s="130">
        <v>1959.530029</v>
      </c>
      <c r="C1399" s="125">
        <f t="shared" si="84"/>
        <v>8.0457298917706588E-3</v>
      </c>
      <c r="D1399" s="128">
        <f t="shared" si="85"/>
        <v>8045.7298917706585</v>
      </c>
      <c r="E1399" s="128">
        <f t="shared" ca="1" si="86"/>
        <v>-42925.133228115359</v>
      </c>
      <c r="F1399" s="128">
        <f t="shared" ca="1" si="87"/>
        <v>50411.282000424108</v>
      </c>
    </row>
    <row r="1400" spans="1:6" x14ac:dyDescent="0.3">
      <c r="A1400" s="73">
        <v>41814</v>
      </c>
      <c r="B1400" s="130">
        <v>1949.9799800000001</v>
      </c>
      <c r="C1400" s="125">
        <f t="shared" si="84"/>
        <v>-4.1524663536585127E-4</v>
      </c>
      <c r="D1400" s="128">
        <f t="shared" si="85"/>
        <v>-415.24663536585126</v>
      </c>
      <c r="E1400" s="128">
        <f t="shared" ca="1" si="86"/>
        <v>-42925.133228115359</v>
      </c>
      <c r="F1400" s="128">
        <f t="shared" ca="1" si="87"/>
        <v>50411.282000424108</v>
      </c>
    </row>
    <row r="1401" spans="1:6" x14ac:dyDescent="0.3">
      <c r="A1401" s="73">
        <v>41813</v>
      </c>
      <c r="B1401" s="130">
        <v>1962.6099850000001</v>
      </c>
      <c r="C1401" s="125">
        <f t="shared" si="84"/>
        <v>5.811581628256679E-3</v>
      </c>
      <c r="D1401" s="128">
        <f t="shared" si="85"/>
        <v>5811.5816282566793</v>
      </c>
      <c r="E1401" s="128">
        <f t="shared" ca="1" si="86"/>
        <v>-42925.133228115359</v>
      </c>
      <c r="F1401" s="128">
        <f t="shared" ca="1" si="87"/>
        <v>50411.282000424108</v>
      </c>
    </row>
    <row r="1402" spans="1:6" x14ac:dyDescent="0.3">
      <c r="A1402" s="73">
        <v>41810</v>
      </c>
      <c r="B1402" s="130">
        <v>1962.869995</v>
      </c>
      <c r="C1402" s="125">
        <f t="shared" si="84"/>
        <v>6.8891858207802414E-3</v>
      </c>
      <c r="D1402" s="128">
        <f t="shared" si="85"/>
        <v>6889.1858207802416</v>
      </c>
      <c r="E1402" s="128">
        <f t="shared" ca="1" si="86"/>
        <v>-42925.133228115359</v>
      </c>
      <c r="F1402" s="128">
        <f t="shared" ca="1" si="87"/>
        <v>50411.282000424108</v>
      </c>
    </row>
    <row r="1403" spans="1:6" x14ac:dyDescent="0.3">
      <c r="A1403" s="73">
        <v>41809</v>
      </c>
      <c r="B1403" s="130">
        <v>1959.4799800000001</v>
      </c>
      <c r="C1403" s="125">
        <f t="shared" si="84"/>
        <v>9.801809561789776E-3</v>
      </c>
      <c r="D1403" s="128">
        <f t="shared" si="85"/>
        <v>9801.8095617897761</v>
      </c>
      <c r="E1403" s="128">
        <f t="shared" ca="1" si="86"/>
        <v>-45302.394430481567</v>
      </c>
      <c r="F1403" s="128">
        <f t="shared" ca="1" si="87"/>
        <v>50411.282000424108</v>
      </c>
    </row>
    <row r="1404" spans="1:6" x14ac:dyDescent="0.3">
      <c r="A1404" s="73">
        <v>41808</v>
      </c>
      <c r="B1404" s="130">
        <v>1956.9799800000001</v>
      </c>
      <c r="C1404" s="125">
        <f t="shared" si="84"/>
        <v>1.5094287468373935E-2</v>
      </c>
      <c r="D1404" s="128">
        <f t="shared" si="85"/>
        <v>15094.287468373936</v>
      </c>
      <c r="E1404" s="128">
        <f t="shared" ca="1" si="86"/>
        <v>-45302.394430481567</v>
      </c>
      <c r="F1404" s="128">
        <f t="shared" ca="1" si="87"/>
        <v>50411.282000424108</v>
      </c>
    </row>
    <row r="1405" spans="1:6" x14ac:dyDescent="0.3">
      <c r="A1405" s="73">
        <v>41807</v>
      </c>
      <c r="B1405" s="130">
        <v>1941.98999</v>
      </c>
      <c r="C1405" s="125">
        <f t="shared" si="84"/>
        <v>9.2244211180747548E-3</v>
      </c>
      <c r="D1405" s="128">
        <f t="shared" si="85"/>
        <v>9224.4211180747552</v>
      </c>
      <c r="E1405" s="128">
        <f t="shared" ca="1" si="86"/>
        <v>-45302.394430481567</v>
      </c>
      <c r="F1405" s="128">
        <f t="shared" ca="1" si="87"/>
        <v>50411.282000424108</v>
      </c>
    </row>
    <row r="1406" spans="1:6" x14ac:dyDescent="0.3">
      <c r="A1406" s="73">
        <v>41806</v>
      </c>
      <c r="B1406" s="130">
        <v>1937.780029</v>
      </c>
      <c r="C1406" s="125">
        <f t="shared" si="84"/>
        <v>6.6546793939572524E-3</v>
      </c>
      <c r="D1406" s="128">
        <f t="shared" si="85"/>
        <v>6654.6793939572526</v>
      </c>
      <c r="E1406" s="128">
        <f t="shared" ca="1" si="86"/>
        <v>-45302.394430481567</v>
      </c>
      <c r="F1406" s="128">
        <f t="shared" ca="1" si="87"/>
        <v>50411.282000424108</v>
      </c>
    </row>
    <row r="1407" spans="1:6" x14ac:dyDescent="0.3">
      <c r="A1407" s="73">
        <v>41803</v>
      </c>
      <c r="B1407" s="130">
        <v>1936.160034</v>
      </c>
      <c r="C1407" s="125">
        <f t="shared" si="84"/>
        <v>6.545167762773918E-3</v>
      </c>
      <c r="D1407" s="128">
        <f t="shared" si="85"/>
        <v>6545.1677627739182</v>
      </c>
      <c r="E1407" s="128">
        <f t="shared" ca="1" si="86"/>
        <v>-45302.394430481567</v>
      </c>
      <c r="F1407" s="128">
        <f t="shared" ca="1" si="87"/>
        <v>50411.282000424108</v>
      </c>
    </row>
    <row r="1408" spans="1:6" x14ac:dyDescent="0.3">
      <c r="A1408" s="73">
        <v>41802</v>
      </c>
      <c r="B1408" s="130">
        <v>1930.1099850000001</v>
      </c>
      <c r="C1408" s="125">
        <f t="shared" si="84"/>
        <v>5.2498949744290702E-3</v>
      </c>
      <c r="D1408" s="128">
        <f t="shared" si="85"/>
        <v>5249.8949744290703</v>
      </c>
      <c r="E1408" s="128">
        <f t="shared" ca="1" si="86"/>
        <v>-45302.394430481567</v>
      </c>
      <c r="F1408" s="128">
        <f t="shared" ca="1" si="87"/>
        <v>50411.282000424108</v>
      </c>
    </row>
    <row r="1409" spans="1:6" x14ac:dyDescent="0.3">
      <c r="A1409" s="73">
        <v>41801</v>
      </c>
      <c r="B1409" s="130">
        <v>1943.8900149999999</v>
      </c>
      <c r="C1409" s="125">
        <f t="shared" si="84"/>
        <v>1.7860688394495616E-2</v>
      </c>
      <c r="D1409" s="128">
        <f t="shared" si="85"/>
        <v>17860.688394495617</v>
      </c>
      <c r="E1409" s="128">
        <f t="shared" ca="1" si="86"/>
        <v>-45302.394430481567</v>
      </c>
      <c r="F1409" s="128">
        <f t="shared" ca="1" si="87"/>
        <v>50411.282000424108</v>
      </c>
    </row>
    <row r="1410" spans="1:6" x14ac:dyDescent="0.3">
      <c r="A1410" s="73">
        <v>41800</v>
      </c>
      <c r="B1410" s="130">
        <v>1950.790039</v>
      </c>
      <c r="C1410" s="125">
        <f t="shared" si="84"/>
        <v>2.0335687510702138E-2</v>
      </c>
      <c r="D1410" s="128">
        <f t="shared" si="85"/>
        <v>20335.687510702137</v>
      </c>
      <c r="E1410" s="128">
        <f t="shared" ca="1" si="86"/>
        <v>-45302.394430481567</v>
      </c>
      <c r="F1410" s="128">
        <f t="shared" ca="1" si="87"/>
        <v>50411.282000424108</v>
      </c>
    </row>
    <row r="1411" spans="1:6" x14ac:dyDescent="0.3">
      <c r="A1411" s="73">
        <v>41799</v>
      </c>
      <c r="B1411" s="130">
        <v>1951.2700199999999</v>
      </c>
      <c r="C1411" s="125">
        <f t="shared" si="84"/>
        <v>2.669781072951416E-2</v>
      </c>
      <c r="D1411" s="128">
        <f t="shared" si="85"/>
        <v>26697.81072951416</v>
      </c>
      <c r="E1411" s="128">
        <f t="shared" ca="1" si="86"/>
        <v>-45302.394430481567</v>
      </c>
      <c r="F1411" s="128">
        <f t="shared" ca="1" si="87"/>
        <v>50411.282000424108</v>
      </c>
    </row>
    <row r="1412" spans="1:6" x14ac:dyDescent="0.3">
      <c r="A1412" s="73">
        <v>41796</v>
      </c>
      <c r="B1412" s="130">
        <v>1949.4399410000001</v>
      </c>
      <c r="C1412" s="125">
        <f t="shared" si="84"/>
        <v>3.0092603554537245E-2</v>
      </c>
      <c r="D1412" s="128">
        <f t="shared" si="85"/>
        <v>30092.603554537243</v>
      </c>
      <c r="E1412" s="128">
        <f t="shared" ca="1" si="86"/>
        <v>-45302.394430481567</v>
      </c>
      <c r="F1412" s="128">
        <f t="shared" ca="1" si="87"/>
        <v>50411.282000424108</v>
      </c>
    </row>
    <row r="1413" spans="1:6" x14ac:dyDescent="0.3">
      <c r="A1413" s="73">
        <v>41795</v>
      </c>
      <c r="B1413" s="130">
        <v>1940.459961</v>
      </c>
      <c r="C1413" s="125">
        <f t="shared" si="84"/>
        <v>2.776964942012583E-2</v>
      </c>
      <c r="D1413" s="128">
        <f t="shared" si="85"/>
        <v>27769.649420125832</v>
      </c>
      <c r="E1413" s="128">
        <f t="shared" ca="1" si="86"/>
        <v>-45302.394430481567</v>
      </c>
      <c r="F1413" s="128">
        <f t="shared" ca="1" si="87"/>
        <v>50411.282000424108</v>
      </c>
    </row>
    <row r="1414" spans="1:6" x14ac:dyDescent="0.3">
      <c r="A1414" s="73">
        <v>41794</v>
      </c>
      <c r="B1414" s="130">
        <v>1927.880005</v>
      </c>
      <c r="C1414" s="125">
        <f t="shared" si="84"/>
        <v>2.9394045531809132E-2</v>
      </c>
      <c r="D1414" s="128">
        <f t="shared" si="85"/>
        <v>29394.045531809134</v>
      </c>
      <c r="E1414" s="128">
        <f t="shared" ca="1" si="86"/>
        <v>-45302.394430481567</v>
      </c>
      <c r="F1414" s="128">
        <f t="shared" ca="1" si="87"/>
        <v>50411.282000424108</v>
      </c>
    </row>
    <row r="1415" spans="1:6" x14ac:dyDescent="0.3">
      <c r="A1415" s="73">
        <v>41793</v>
      </c>
      <c r="B1415" s="130">
        <v>1924.23999</v>
      </c>
      <c r="C1415" s="125">
        <f t="shared" si="84"/>
        <v>2.0773672689775369E-2</v>
      </c>
      <c r="D1415" s="128">
        <f t="shared" si="85"/>
        <v>20773.672689775369</v>
      </c>
      <c r="E1415" s="128">
        <f t="shared" ca="1" si="86"/>
        <v>-45302.394430481567</v>
      </c>
      <c r="F1415" s="128">
        <f t="shared" ca="1" si="87"/>
        <v>50411.282000424108</v>
      </c>
    </row>
    <row r="1416" spans="1:6" x14ac:dyDescent="0.3">
      <c r="A1416" s="73">
        <v>41792</v>
      </c>
      <c r="B1416" s="130">
        <v>1924.969971</v>
      </c>
      <c r="C1416" s="125">
        <f t="shared" ref="C1416:C1479" si="88">B1416/B1426-1</f>
        <v>2.5087059938603495E-2</v>
      </c>
      <c r="D1416" s="128">
        <f t="shared" ref="D1416:D1479" si="89">C1416*$B$5</f>
        <v>25087.059938603496</v>
      </c>
      <c r="E1416" s="128">
        <f t="shared" ref="E1416:E1479" ca="1" si="90">_xlfn.PERCENTILE.INC(OFFSET(D1416,0,0,Window),1-VaRLevel)</f>
        <v>-45302.394430481567</v>
      </c>
      <c r="F1416" s="128">
        <f t="shared" ref="F1416:F1479" ca="1" si="91">ABS(AVERAGEIF(OFFSET(D1416,0,0,Window),"&lt;=" &amp;E1416))</f>
        <v>50411.282000424108</v>
      </c>
    </row>
    <row r="1417" spans="1:6" x14ac:dyDescent="0.3">
      <c r="A1417" s="73">
        <v>41789</v>
      </c>
      <c r="B1417" s="130">
        <v>1923.5699460000001</v>
      </c>
      <c r="C1417" s="125">
        <f t="shared" si="88"/>
        <v>2.8179688738441122E-2</v>
      </c>
      <c r="D1417" s="128">
        <f t="shared" si="89"/>
        <v>28179.688738441124</v>
      </c>
      <c r="E1417" s="128">
        <f t="shared" ca="1" si="90"/>
        <v>-45302.394430481567</v>
      </c>
      <c r="F1417" s="128">
        <f t="shared" ca="1" si="91"/>
        <v>50411.282000424108</v>
      </c>
    </row>
    <row r="1418" spans="1:6" x14ac:dyDescent="0.3">
      <c r="A1418" s="73">
        <v>41788</v>
      </c>
      <c r="B1418" s="130">
        <v>1920.030029</v>
      </c>
      <c r="C1418" s="125">
        <f t="shared" si="88"/>
        <v>1.6679639463651919E-2</v>
      </c>
      <c r="D1418" s="128">
        <f t="shared" si="89"/>
        <v>16679.639463651918</v>
      </c>
      <c r="E1418" s="128">
        <f t="shared" ca="1" si="90"/>
        <v>-45302.394430481567</v>
      </c>
      <c r="F1418" s="128">
        <f t="shared" ca="1" si="91"/>
        <v>50411.282000424108</v>
      </c>
    </row>
    <row r="1419" spans="1:6" x14ac:dyDescent="0.3">
      <c r="A1419" s="73">
        <v>41787</v>
      </c>
      <c r="B1419" s="130">
        <v>1909.780029</v>
      </c>
      <c r="C1419" s="125">
        <f t="shared" si="88"/>
        <v>6.4982362214622835E-3</v>
      </c>
      <c r="D1419" s="128">
        <f t="shared" si="89"/>
        <v>6498.2362214622835</v>
      </c>
      <c r="E1419" s="128">
        <f t="shared" ca="1" si="90"/>
        <v>-45302.394430481567</v>
      </c>
      <c r="F1419" s="128">
        <f t="shared" ca="1" si="91"/>
        <v>50411.282000424108</v>
      </c>
    </row>
    <row r="1420" spans="1:6" x14ac:dyDescent="0.3">
      <c r="A1420" s="73">
        <v>41786</v>
      </c>
      <c r="B1420" s="130">
        <v>1911.910034</v>
      </c>
      <c r="C1420" s="125">
        <f t="shared" si="88"/>
        <v>8.04577007191698E-3</v>
      </c>
      <c r="D1420" s="128">
        <f t="shared" si="89"/>
        <v>8045.7700719169798</v>
      </c>
      <c r="E1420" s="128">
        <f t="shared" ca="1" si="90"/>
        <v>-45302.394430481567</v>
      </c>
      <c r="F1420" s="128">
        <f t="shared" ca="1" si="91"/>
        <v>50411.282000424108</v>
      </c>
    </row>
    <row r="1421" spans="1:6" x14ac:dyDescent="0.3">
      <c r="A1421" s="73">
        <v>41782</v>
      </c>
      <c r="B1421" s="130">
        <v>1900.530029</v>
      </c>
      <c r="C1421" s="125">
        <f t="shared" si="88"/>
        <v>1.1738240084943508E-2</v>
      </c>
      <c r="D1421" s="128">
        <f t="shared" si="89"/>
        <v>11738.240084943507</v>
      </c>
      <c r="E1421" s="128">
        <f t="shared" ca="1" si="90"/>
        <v>-45302.394430481567</v>
      </c>
      <c r="F1421" s="128">
        <f t="shared" ca="1" si="91"/>
        <v>50411.282000424108</v>
      </c>
    </row>
    <row r="1422" spans="1:6" x14ac:dyDescent="0.3">
      <c r="A1422" s="73">
        <v>41781</v>
      </c>
      <c r="B1422" s="130">
        <v>1892.48999</v>
      </c>
      <c r="C1422" s="125">
        <f t="shared" si="88"/>
        <v>8.9889716815443332E-3</v>
      </c>
      <c r="D1422" s="128">
        <f t="shared" si="89"/>
        <v>8988.9716815443335</v>
      </c>
      <c r="E1422" s="128">
        <f t="shared" ca="1" si="90"/>
        <v>-45302.394430481567</v>
      </c>
      <c r="F1422" s="128">
        <f t="shared" ca="1" si="91"/>
        <v>50411.282000424108</v>
      </c>
    </row>
    <row r="1423" spans="1:6" x14ac:dyDescent="0.3">
      <c r="A1423" s="73">
        <v>41780</v>
      </c>
      <c r="B1423" s="130">
        <v>1888.030029</v>
      </c>
      <c r="C1423" s="125">
        <f t="shared" si="88"/>
        <v>5.2284186560120904E-3</v>
      </c>
      <c r="D1423" s="128">
        <f t="shared" si="89"/>
        <v>5228.4186560120907</v>
      </c>
      <c r="E1423" s="128">
        <f t="shared" ca="1" si="90"/>
        <v>-45302.394430481567</v>
      </c>
      <c r="F1423" s="128">
        <f t="shared" ca="1" si="91"/>
        <v>50411.282000424108</v>
      </c>
    </row>
    <row r="1424" spans="1:6" x14ac:dyDescent="0.3">
      <c r="A1424" s="73">
        <v>41779</v>
      </c>
      <c r="B1424" s="130">
        <v>1872.829956</v>
      </c>
      <c r="C1424" s="125">
        <f t="shared" si="88"/>
        <v>2.7359481503343996E-3</v>
      </c>
      <c r="D1424" s="128">
        <f t="shared" si="89"/>
        <v>2735.9481503343995</v>
      </c>
      <c r="E1424" s="128">
        <f t="shared" ca="1" si="90"/>
        <v>-45302.394430481567</v>
      </c>
      <c r="F1424" s="128">
        <f t="shared" ca="1" si="91"/>
        <v>50411.282000424108</v>
      </c>
    </row>
    <row r="1425" spans="1:6" x14ac:dyDescent="0.3">
      <c r="A1425" s="73">
        <v>41778</v>
      </c>
      <c r="B1425" s="130">
        <v>1885.079956</v>
      </c>
      <c r="C1425" s="125">
        <f t="shared" si="88"/>
        <v>2.2281047638528229E-4</v>
      </c>
      <c r="D1425" s="128">
        <f t="shared" si="89"/>
        <v>222.8104763852823</v>
      </c>
      <c r="E1425" s="128">
        <f t="shared" ca="1" si="90"/>
        <v>-45302.394430481567</v>
      </c>
      <c r="F1425" s="128">
        <f t="shared" ca="1" si="91"/>
        <v>50411.282000424108</v>
      </c>
    </row>
    <row r="1426" spans="1:6" x14ac:dyDescent="0.3">
      <c r="A1426" s="73">
        <v>41775</v>
      </c>
      <c r="B1426" s="130">
        <v>1877.8599850000001</v>
      </c>
      <c r="C1426" s="125">
        <f t="shared" si="88"/>
        <v>-1.7436394812960776E-3</v>
      </c>
      <c r="D1426" s="128">
        <f t="shared" si="89"/>
        <v>-1743.6394812960775</v>
      </c>
      <c r="E1426" s="128">
        <f t="shared" ca="1" si="90"/>
        <v>-45302.394430481567</v>
      </c>
      <c r="F1426" s="128">
        <f t="shared" ca="1" si="91"/>
        <v>50411.282000424108</v>
      </c>
    </row>
    <row r="1427" spans="1:6" x14ac:dyDescent="0.3">
      <c r="A1427" s="73">
        <v>41774</v>
      </c>
      <c r="B1427" s="130">
        <v>1870.849976</v>
      </c>
      <c r="C1427" s="125">
        <f t="shared" si="88"/>
        <v>-6.8111768624163904E-3</v>
      </c>
      <c r="D1427" s="128">
        <f t="shared" si="89"/>
        <v>-6811.1768624163906</v>
      </c>
      <c r="E1427" s="128">
        <f t="shared" ca="1" si="90"/>
        <v>-45302.394430481567</v>
      </c>
      <c r="F1427" s="128">
        <f t="shared" ca="1" si="91"/>
        <v>50411.282000424108</v>
      </c>
    </row>
    <row r="1428" spans="1:6" x14ac:dyDescent="0.3">
      <c r="A1428" s="73">
        <v>41773</v>
      </c>
      <c r="B1428" s="130">
        <v>1888.530029</v>
      </c>
      <c r="C1428" s="125">
        <f t="shared" si="88"/>
        <v>2.4311038611024571E-3</v>
      </c>
      <c r="D1428" s="128">
        <f t="shared" si="89"/>
        <v>2431.1038611024569</v>
      </c>
      <c r="E1428" s="128">
        <f t="shared" ca="1" si="90"/>
        <v>-45302.394430481567</v>
      </c>
      <c r="F1428" s="128">
        <f t="shared" ca="1" si="91"/>
        <v>50411.282000424108</v>
      </c>
    </row>
    <row r="1429" spans="1:6" x14ac:dyDescent="0.3">
      <c r="A1429" s="73">
        <v>41772</v>
      </c>
      <c r="B1429" s="130">
        <v>1897.4499510000001</v>
      </c>
      <c r="C1429" s="125">
        <f t="shared" si="88"/>
        <v>1.0179252553005558E-2</v>
      </c>
      <c r="D1429" s="128">
        <f t="shared" si="89"/>
        <v>10179.252553005557</v>
      </c>
      <c r="E1429" s="128">
        <f t="shared" ca="1" si="90"/>
        <v>-45302.394430481567</v>
      </c>
      <c r="F1429" s="128">
        <f t="shared" ca="1" si="91"/>
        <v>50411.282000424108</v>
      </c>
    </row>
    <row r="1430" spans="1:6" x14ac:dyDescent="0.3">
      <c r="A1430" s="73">
        <v>41771</v>
      </c>
      <c r="B1430" s="130">
        <v>1896.650024</v>
      </c>
      <c r="C1430" s="125">
        <f t="shared" si="88"/>
        <v>1.4560571518446475E-2</v>
      </c>
      <c r="D1430" s="128">
        <f t="shared" si="89"/>
        <v>14560.571518446475</v>
      </c>
      <c r="E1430" s="128">
        <f t="shared" ca="1" si="90"/>
        <v>-45302.394430481567</v>
      </c>
      <c r="F1430" s="128">
        <f t="shared" ca="1" si="91"/>
        <v>50411.282000424108</v>
      </c>
    </row>
    <row r="1431" spans="1:6" x14ac:dyDescent="0.3">
      <c r="A1431" s="73">
        <v>41768</v>
      </c>
      <c r="B1431" s="130">
        <v>1878.4799800000001</v>
      </c>
      <c r="C1431" s="125">
        <f t="shared" si="88"/>
        <v>8.0927099955860893E-3</v>
      </c>
      <c r="D1431" s="128">
        <f t="shared" si="89"/>
        <v>8092.7099955860895</v>
      </c>
      <c r="E1431" s="128">
        <f t="shared" ca="1" si="90"/>
        <v>-45302.394430481567</v>
      </c>
      <c r="F1431" s="128">
        <f t="shared" ca="1" si="91"/>
        <v>50411.282000424108</v>
      </c>
    </row>
    <row r="1432" spans="1:6" x14ac:dyDescent="0.3">
      <c r="A1432" s="73">
        <v>41767</v>
      </c>
      <c r="B1432" s="130">
        <v>1875.630005</v>
      </c>
      <c r="C1432" s="125">
        <f t="shared" si="88"/>
        <v>-1.5862685835772439E-3</v>
      </c>
      <c r="D1432" s="128">
        <f t="shared" si="89"/>
        <v>-1586.2685835772438</v>
      </c>
      <c r="E1432" s="128">
        <f t="shared" ca="1" si="90"/>
        <v>-45302.394430481567</v>
      </c>
      <c r="F1432" s="128">
        <f t="shared" ca="1" si="91"/>
        <v>50411.282000424108</v>
      </c>
    </row>
    <row r="1433" spans="1:6" x14ac:dyDescent="0.3">
      <c r="A1433" s="73">
        <v>41766</v>
      </c>
      <c r="B1433" s="130">
        <v>1878.209961</v>
      </c>
      <c r="C1433" s="125">
        <f t="shared" si="88"/>
        <v>1.5036584270180509E-3</v>
      </c>
      <c r="D1433" s="128">
        <f t="shared" si="89"/>
        <v>1503.6584270180508</v>
      </c>
      <c r="E1433" s="128">
        <f t="shared" ca="1" si="90"/>
        <v>-45302.394430481567</v>
      </c>
      <c r="F1433" s="128">
        <f t="shared" ca="1" si="91"/>
        <v>50411.282000424108</v>
      </c>
    </row>
    <row r="1434" spans="1:6" x14ac:dyDescent="0.3">
      <c r="A1434" s="73">
        <v>41765</v>
      </c>
      <c r="B1434" s="130">
        <v>1867.719971</v>
      </c>
      <c r="C1434" s="125">
        <f t="shared" si="88"/>
        <v>-6.2941010835514399E-3</v>
      </c>
      <c r="D1434" s="128">
        <f t="shared" si="89"/>
        <v>-6294.1010835514398</v>
      </c>
      <c r="E1434" s="128">
        <f t="shared" ca="1" si="90"/>
        <v>-45302.394430481567</v>
      </c>
      <c r="F1434" s="128">
        <f t="shared" ca="1" si="91"/>
        <v>50411.282000424108</v>
      </c>
    </row>
    <row r="1435" spans="1:6" x14ac:dyDescent="0.3">
      <c r="A1435" s="73">
        <v>41764</v>
      </c>
      <c r="B1435" s="130">
        <v>1884.660034</v>
      </c>
      <c r="C1435" s="125">
        <f t="shared" si="88"/>
        <v>6.8219921564141028E-3</v>
      </c>
      <c r="D1435" s="128">
        <f t="shared" si="89"/>
        <v>6821.9921564141032</v>
      </c>
      <c r="E1435" s="128">
        <f t="shared" ca="1" si="90"/>
        <v>-45302.394430481567</v>
      </c>
      <c r="F1435" s="128">
        <f t="shared" ca="1" si="91"/>
        <v>50411.282000424108</v>
      </c>
    </row>
    <row r="1436" spans="1:6" x14ac:dyDescent="0.3">
      <c r="A1436" s="73">
        <v>41761</v>
      </c>
      <c r="B1436" s="130">
        <v>1881.1400149999999</v>
      </c>
      <c r="C1436" s="125">
        <f t="shared" si="88"/>
        <v>8.7353080460343957E-3</v>
      </c>
      <c r="D1436" s="128">
        <f t="shared" si="89"/>
        <v>8735.3080460343954</v>
      </c>
      <c r="E1436" s="128">
        <f t="shared" ca="1" si="90"/>
        <v>-45302.394430481567</v>
      </c>
      <c r="F1436" s="128">
        <f t="shared" ca="1" si="91"/>
        <v>50411.282000424108</v>
      </c>
    </row>
    <row r="1437" spans="1:6" x14ac:dyDescent="0.3">
      <c r="A1437" s="73">
        <v>41760</v>
      </c>
      <c r="B1437" s="130">
        <v>1883.6800539999999</v>
      </c>
      <c r="C1437" s="125">
        <f t="shared" si="88"/>
        <v>1.1474993058607552E-2</v>
      </c>
      <c r="D1437" s="128">
        <f t="shared" si="89"/>
        <v>11474.993058607552</v>
      </c>
      <c r="E1437" s="128">
        <f t="shared" ca="1" si="90"/>
        <v>-45302.394430481567</v>
      </c>
      <c r="F1437" s="128">
        <f t="shared" ca="1" si="91"/>
        <v>50411.282000424108</v>
      </c>
    </row>
    <row r="1438" spans="1:6" x14ac:dyDescent="0.3">
      <c r="A1438" s="73">
        <v>41759</v>
      </c>
      <c r="B1438" s="130">
        <v>1883.9499510000001</v>
      </c>
      <c r="C1438" s="125">
        <f t="shared" si="88"/>
        <v>2.2230285431532382E-2</v>
      </c>
      <c r="D1438" s="128">
        <f t="shared" si="89"/>
        <v>22230.285431532382</v>
      </c>
      <c r="E1438" s="128">
        <f t="shared" ca="1" si="90"/>
        <v>-45302.394430481567</v>
      </c>
      <c r="F1438" s="128">
        <f t="shared" ca="1" si="91"/>
        <v>50411.282000424108</v>
      </c>
    </row>
    <row r="1439" spans="1:6" x14ac:dyDescent="0.3">
      <c r="A1439" s="73">
        <v>41758</v>
      </c>
      <c r="B1439" s="130">
        <v>1878.329956</v>
      </c>
      <c r="C1439" s="125">
        <f t="shared" si="88"/>
        <v>2.6067797832971973E-2</v>
      </c>
      <c r="D1439" s="128">
        <f t="shared" si="89"/>
        <v>26067.797832971974</v>
      </c>
      <c r="E1439" s="128">
        <f t="shared" ca="1" si="90"/>
        <v>-45302.394430481567</v>
      </c>
      <c r="F1439" s="128">
        <f t="shared" ca="1" si="91"/>
        <v>50411.282000424108</v>
      </c>
    </row>
    <row r="1440" spans="1:6" x14ac:dyDescent="0.3">
      <c r="A1440" s="73">
        <v>41757</v>
      </c>
      <c r="B1440" s="130">
        <v>1869.4300539999999</v>
      </c>
      <c r="C1440" s="125">
        <f t="shared" si="88"/>
        <v>2.9597626657777321E-2</v>
      </c>
      <c r="D1440" s="128">
        <f t="shared" si="89"/>
        <v>29597.62665777732</v>
      </c>
      <c r="E1440" s="128">
        <f t="shared" ca="1" si="90"/>
        <v>-45302.394430481567</v>
      </c>
      <c r="F1440" s="128">
        <f t="shared" ca="1" si="91"/>
        <v>50411.282000424108</v>
      </c>
    </row>
    <row r="1441" spans="1:6" x14ac:dyDescent="0.3">
      <c r="A1441" s="73">
        <v>41754</v>
      </c>
      <c r="B1441" s="130">
        <v>1863.400024</v>
      </c>
      <c r="C1441" s="125">
        <f t="shared" si="88"/>
        <v>1.6540504903104214E-2</v>
      </c>
      <c r="D1441" s="128">
        <f t="shared" si="89"/>
        <v>16540.504903104214</v>
      </c>
      <c r="E1441" s="128">
        <f t="shared" ca="1" si="90"/>
        <v>-45302.394430481567</v>
      </c>
      <c r="F1441" s="128">
        <f t="shared" ca="1" si="91"/>
        <v>50411.282000424108</v>
      </c>
    </row>
    <row r="1442" spans="1:6" x14ac:dyDescent="0.3">
      <c r="A1442" s="73">
        <v>41753</v>
      </c>
      <c r="B1442" s="130">
        <v>1878.6099850000001</v>
      </c>
      <c r="C1442" s="125">
        <f t="shared" si="88"/>
        <v>3.4344618650659076E-3</v>
      </c>
      <c r="D1442" s="128">
        <f t="shared" si="89"/>
        <v>3434.4618650659077</v>
      </c>
      <c r="E1442" s="128">
        <f t="shared" ca="1" si="90"/>
        <v>-45302.394430481567</v>
      </c>
      <c r="F1442" s="128">
        <f t="shared" ca="1" si="91"/>
        <v>50411.282000424108</v>
      </c>
    </row>
    <row r="1443" spans="1:6" x14ac:dyDescent="0.3">
      <c r="A1443" s="73">
        <v>41752</v>
      </c>
      <c r="B1443" s="130">
        <v>1875.3900149999999</v>
      </c>
      <c r="C1443" s="125">
        <f t="shared" si="88"/>
        <v>1.2651490579390412E-2</v>
      </c>
      <c r="D1443" s="128">
        <f t="shared" si="89"/>
        <v>12651.490579390413</v>
      </c>
      <c r="E1443" s="128">
        <f t="shared" ca="1" si="90"/>
        <v>-45302.394430481567</v>
      </c>
      <c r="F1443" s="128">
        <f t="shared" ca="1" si="91"/>
        <v>50411.282000424108</v>
      </c>
    </row>
    <row r="1444" spans="1:6" x14ac:dyDescent="0.3">
      <c r="A1444" s="73">
        <v>41751</v>
      </c>
      <c r="B1444" s="130">
        <v>1879.5500489999999</v>
      </c>
      <c r="C1444" s="125">
        <f t="shared" si="88"/>
        <v>1.8704206559497782E-2</v>
      </c>
      <c r="D1444" s="128">
        <f t="shared" si="89"/>
        <v>18704.206559497783</v>
      </c>
      <c r="E1444" s="128">
        <f t="shared" ca="1" si="90"/>
        <v>-45302.394430481567</v>
      </c>
      <c r="F1444" s="128">
        <f t="shared" ca="1" si="91"/>
        <v>50411.282000424108</v>
      </c>
    </row>
    <row r="1445" spans="1:6" x14ac:dyDescent="0.3">
      <c r="A1445" s="73">
        <v>41750</v>
      </c>
      <c r="B1445" s="130">
        <v>1871.8900149999999</v>
      </c>
      <c r="C1445" s="125">
        <f t="shared" si="88"/>
        <v>3.6459629958676132E-3</v>
      </c>
      <c r="D1445" s="128">
        <f t="shared" si="89"/>
        <v>3645.9629958676132</v>
      </c>
      <c r="E1445" s="128">
        <f t="shared" ca="1" si="90"/>
        <v>-45302.394430481567</v>
      </c>
      <c r="F1445" s="128">
        <f t="shared" ca="1" si="91"/>
        <v>50411.282000424108</v>
      </c>
    </row>
    <row r="1446" spans="1:6" x14ac:dyDescent="0.3">
      <c r="A1446" s="73">
        <v>41746</v>
      </c>
      <c r="B1446" s="130">
        <v>1864.849976</v>
      </c>
      <c r="C1446" s="125">
        <f t="shared" si="88"/>
        <v>-1.266434968085739E-2</v>
      </c>
      <c r="D1446" s="128">
        <f t="shared" si="89"/>
        <v>-12664.349680857389</v>
      </c>
      <c r="E1446" s="128">
        <f t="shared" ca="1" si="90"/>
        <v>-45302.394430481567</v>
      </c>
      <c r="F1446" s="128">
        <f t="shared" ca="1" si="91"/>
        <v>50411.282000424108</v>
      </c>
    </row>
    <row r="1447" spans="1:6" x14ac:dyDescent="0.3">
      <c r="A1447" s="73">
        <v>41745</v>
      </c>
      <c r="B1447" s="130">
        <v>1862.3100589999999</v>
      </c>
      <c r="C1447" s="125">
        <f t="shared" si="88"/>
        <v>-1.5119765528121887E-2</v>
      </c>
      <c r="D1447" s="128">
        <f t="shared" si="89"/>
        <v>-15119.765528121887</v>
      </c>
      <c r="E1447" s="128">
        <f t="shared" ca="1" si="90"/>
        <v>-45302.394430481567</v>
      </c>
      <c r="F1447" s="128">
        <f t="shared" ca="1" si="91"/>
        <v>50411.282000424108</v>
      </c>
    </row>
    <row r="1448" spans="1:6" x14ac:dyDescent="0.3">
      <c r="A1448" s="73">
        <v>41744</v>
      </c>
      <c r="B1448" s="130">
        <v>1842.9799800000001</v>
      </c>
      <c r="C1448" s="125">
        <f t="shared" si="88"/>
        <v>-2.2561436393552459E-2</v>
      </c>
      <c r="D1448" s="128">
        <f t="shared" si="89"/>
        <v>-22561.43639355246</v>
      </c>
      <c r="E1448" s="128">
        <f t="shared" ca="1" si="90"/>
        <v>-45302.394430481567</v>
      </c>
      <c r="F1448" s="128">
        <f t="shared" ca="1" si="91"/>
        <v>50411.282000424108</v>
      </c>
    </row>
    <row r="1449" spans="1:6" x14ac:dyDescent="0.3">
      <c r="A1449" s="73">
        <v>41743</v>
      </c>
      <c r="B1449" s="130">
        <v>1830.6099850000001</v>
      </c>
      <c r="C1449" s="125">
        <f t="shared" si="88"/>
        <v>-2.2287608958724725E-2</v>
      </c>
      <c r="D1449" s="128">
        <f t="shared" si="89"/>
        <v>-22287.608958724726</v>
      </c>
      <c r="E1449" s="128">
        <f t="shared" ca="1" si="90"/>
        <v>-45302.394430481567</v>
      </c>
      <c r="F1449" s="128">
        <f t="shared" ca="1" si="91"/>
        <v>50411.282000424108</v>
      </c>
    </row>
    <row r="1450" spans="1:6" x14ac:dyDescent="0.3">
      <c r="A1450" s="73">
        <v>41740</v>
      </c>
      <c r="B1450" s="130">
        <v>1815.6899410000001</v>
      </c>
      <c r="C1450" s="125">
        <f t="shared" si="88"/>
        <v>-2.2571922197682781E-2</v>
      </c>
      <c r="D1450" s="128">
        <f t="shared" si="89"/>
        <v>-22571.922197682779</v>
      </c>
      <c r="E1450" s="128">
        <f t="shared" ca="1" si="90"/>
        <v>-45302.394430481567</v>
      </c>
      <c r="F1450" s="128">
        <f t="shared" ca="1" si="91"/>
        <v>50411.282000424108</v>
      </c>
    </row>
    <row r="1451" spans="1:6" x14ac:dyDescent="0.3">
      <c r="A1451" s="73">
        <v>41739</v>
      </c>
      <c r="B1451" s="130">
        <v>1833.079956</v>
      </c>
      <c r="C1451" s="125">
        <f t="shared" si="88"/>
        <v>-8.6315507849313855E-3</v>
      </c>
      <c r="D1451" s="128">
        <f t="shared" si="89"/>
        <v>-8631.5507849313854</v>
      </c>
      <c r="E1451" s="128">
        <f t="shared" ca="1" si="90"/>
        <v>-45302.394430481567</v>
      </c>
      <c r="F1451" s="128">
        <f t="shared" ca="1" si="91"/>
        <v>50411.282000424108</v>
      </c>
    </row>
    <row r="1452" spans="1:6" x14ac:dyDescent="0.3">
      <c r="A1452" s="73">
        <v>41738</v>
      </c>
      <c r="B1452" s="130">
        <v>1872.1800539999999</v>
      </c>
      <c r="C1452" s="125">
        <f t="shared" si="88"/>
        <v>1.0590747060902794E-2</v>
      </c>
      <c r="D1452" s="128">
        <f t="shared" si="89"/>
        <v>10590.747060902795</v>
      </c>
      <c r="E1452" s="128">
        <f t="shared" ca="1" si="90"/>
        <v>-45302.394430481567</v>
      </c>
      <c r="F1452" s="128">
        <f t="shared" ca="1" si="91"/>
        <v>50411.282000424108</v>
      </c>
    </row>
    <row r="1453" spans="1:6" x14ac:dyDescent="0.3">
      <c r="A1453" s="73">
        <v>41737</v>
      </c>
      <c r="B1453" s="130">
        <v>1851.959961</v>
      </c>
      <c r="C1453" s="125">
        <f t="shared" si="88"/>
        <v>-7.3219809160546268E-3</v>
      </c>
      <c r="D1453" s="128">
        <f t="shared" si="89"/>
        <v>-7321.9809160546265</v>
      </c>
      <c r="E1453" s="128">
        <f t="shared" ca="1" si="90"/>
        <v>-45302.394430481567</v>
      </c>
      <c r="F1453" s="128">
        <f t="shared" ca="1" si="91"/>
        <v>50411.282000424108</v>
      </c>
    </row>
    <row r="1454" spans="1:6" x14ac:dyDescent="0.3">
      <c r="A1454" s="73">
        <v>41736</v>
      </c>
      <c r="B1454" s="130">
        <v>1845.040039</v>
      </c>
      <c r="C1454" s="125">
        <f t="shared" si="88"/>
        <v>-6.6758023913948694E-3</v>
      </c>
      <c r="D1454" s="128">
        <f t="shared" si="89"/>
        <v>-6675.8023913948691</v>
      </c>
      <c r="E1454" s="128">
        <f t="shared" ca="1" si="90"/>
        <v>-45302.394430481567</v>
      </c>
      <c r="F1454" s="128">
        <f t="shared" ca="1" si="91"/>
        <v>50411.282000424108</v>
      </c>
    </row>
    <row r="1455" spans="1:6" x14ac:dyDescent="0.3">
      <c r="A1455" s="73">
        <v>41733</v>
      </c>
      <c r="B1455" s="130">
        <v>1865.089966</v>
      </c>
      <c r="C1455" s="125">
        <f t="shared" si="88"/>
        <v>-7.6616054726263982E-4</v>
      </c>
      <c r="D1455" s="128">
        <f t="shared" si="89"/>
        <v>-766.16054726263985</v>
      </c>
      <c r="E1455" s="128">
        <f t="shared" ca="1" si="90"/>
        <v>-45302.394430481567</v>
      </c>
      <c r="F1455" s="128">
        <f t="shared" ca="1" si="91"/>
        <v>50411.282000424108</v>
      </c>
    </row>
    <row r="1456" spans="1:6" x14ac:dyDescent="0.3">
      <c r="A1456" s="73">
        <v>41732</v>
      </c>
      <c r="B1456" s="130">
        <v>1888.7700199999999</v>
      </c>
      <c r="C1456" s="125">
        <f t="shared" si="88"/>
        <v>8.9529489214643654E-3</v>
      </c>
      <c r="D1456" s="128">
        <f t="shared" si="89"/>
        <v>8952.9489214643654</v>
      </c>
      <c r="E1456" s="128">
        <f t="shared" ca="1" si="90"/>
        <v>-45302.394430481567</v>
      </c>
      <c r="F1456" s="128">
        <f t="shared" ca="1" si="91"/>
        <v>50411.282000424108</v>
      </c>
    </row>
    <row r="1457" spans="1:6" x14ac:dyDescent="0.3">
      <c r="A1457" s="73">
        <v>41731</v>
      </c>
      <c r="B1457" s="130">
        <v>1890.900024</v>
      </c>
      <c r="C1457" s="125">
        <f t="shared" si="88"/>
        <v>1.6192223475311573E-2</v>
      </c>
      <c r="D1457" s="128">
        <f t="shared" si="89"/>
        <v>16192.223475311574</v>
      </c>
      <c r="E1457" s="128">
        <f t="shared" ca="1" si="90"/>
        <v>-45302.394430481567</v>
      </c>
      <c r="F1457" s="128">
        <f t="shared" ca="1" si="91"/>
        <v>50411.282000424108</v>
      </c>
    </row>
    <row r="1458" spans="1:6" x14ac:dyDescent="0.3">
      <c r="A1458" s="73">
        <v>41730</v>
      </c>
      <c r="B1458" s="130">
        <v>1885.5200199999999</v>
      </c>
      <c r="C1458" s="125">
        <f t="shared" si="88"/>
        <v>7.0877393510482278E-3</v>
      </c>
      <c r="D1458" s="128">
        <f t="shared" si="89"/>
        <v>7087.7393510482279</v>
      </c>
      <c r="E1458" s="128">
        <f t="shared" ca="1" si="90"/>
        <v>-45302.394430481567</v>
      </c>
      <c r="F1458" s="128">
        <f t="shared" ca="1" si="91"/>
        <v>50411.282000424108</v>
      </c>
    </row>
    <row r="1459" spans="1:6" x14ac:dyDescent="0.3">
      <c r="A1459" s="73">
        <v>41729</v>
      </c>
      <c r="B1459" s="130">
        <v>1872.339966</v>
      </c>
      <c r="C1459" s="125">
        <f t="shared" si="88"/>
        <v>7.2680182264073245E-3</v>
      </c>
      <c r="D1459" s="128">
        <f t="shared" si="89"/>
        <v>7268.0182264073246</v>
      </c>
      <c r="E1459" s="128">
        <f t="shared" ca="1" si="90"/>
        <v>-45302.394430481567</v>
      </c>
      <c r="F1459" s="128">
        <f t="shared" ca="1" si="91"/>
        <v>50411.282000424108</v>
      </c>
    </row>
    <row r="1460" spans="1:6" x14ac:dyDescent="0.3">
      <c r="A1460" s="73">
        <v>41726</v>
      </c>
      <c r="B1460" s="130">
        <v>1857.619995</v>
      </c>
      <c r="C1460" s="125">
        <f t="shared" si="88"/>
        <v>8.9564506336965444E-3</v>
      </c>
      <c r="D1460" s="128">
        <f t="shared" si="89"/>
        <v>8956.4506336965442</v>
      </c>
      <c r="E1460" s="128">
        <f t="shared" ca="1" si="90"/>
        <v>-45302.394430481567</v>
      </c>
      <c r="F1460" s="128">
        <f t="shared" ca="1" si="91"/>
        <v>50411.282000424108</v>
      </c>
    </row>
    <row r="1461" spans="1:6" x14ac:dyDescent="0.3">
      <c r="A1461" s="73">
        <v>41725</v>
      </c>
      <c r="B1461" s="130">
        <v>1849.040039</v>
      </c>
      <c r="C1461" s="125">
        <f t="shared" si="88"/>
        <v>1.4623921107279614E-3</v>
      </c>
      <c r="D1461" s="128">
        <f t="shared" si="89"/>
        <v>1462.3921107279614</v>
      </c>
      <c r="E1461" s="128">
        <f t="shared" ca="1" si="90"/>
        <v>-45302.394430481567</v>
      </c>
      <c r="F1461" s="128">
        <f t="shared" ca="1" si="91"/>
        <v>50411.282000424108</v>
      </c>
    </row>
    <row r="1462" spans="1:6" x14ac:dyDescent="0.3">
      <c r="A1462" s="73">
        <v>41724</v>
      </c>
      <c r="B1462" s="130">
        <v>1852.5600589999999</v>
      </c>
      <c r="C1462" s="125">
        <f t="shared" si="88"/>
        <v>-8.371637089289341E-3</v>
      </c>
      <c r="D1462" s="128">
        <f t="shared" si="89"/>
        <v>-8371.637089289341</v>
      </c>
      <c r="E1462" s="128">
        <f t="shared" ca="1" si="90"/>
        <v>-45302.394430481567</v>
      </c>
      <c r="F1462" s="128">
        <f t="shared" ca="1" si="91"/>
        <v>50411.282000424108</v>
      </c>
    </row>
    <row r="1463" spans="1:6" x14ac:dyDescent="0.3">
      <c r="A1463" s="73">
        <v>41723</v>
      </c>
      <c r="B1463" s="130">
        <v>1865.619995</v>
      </c>
      <c r="C1463" s="125">
        <f t="shared" si="88"/>
        <v>-1.0762356540743312E-3</v>
      </c>
      <c r="D1463" s="128">
        <f t="shared" si="89"/>
        <v>-1076.2356540743313</v>
      </c>
      <c r="E1463" s="128">
        <f t="shared" ca="1" si="90"/>
        <v>-45302.394430481567</v>
      </c>
      <c r="F1463" s="128">
        <f t="shared" ca="1" si="91"/>
        <v>50411.282000424108</v>
      </c>
    </row>
    <row r="1464" spans="1:6" x14ac:dyDescent="0.3">
      <c r="A1464" s="73">
        <v>41722</v>
      </c>
      <c r="B1464" s="130">
        <v>1857.4399410000001</v>
      </c>
      <c r="C1464" s="125">
        <f t="shared" si="88"/>
        <v>-1.0510557135227638E-2</v>
      </c>
      <c r="D1464" s="128">
        <f t="shared" si="89"/>
        <v>-10510.557135227638</v>
      </c>
      <c r="E1464" s="128">
        <f t="shared" ca="1" si="90"/>
        <v>-45302.394430481567</v>
      </c>
      <c r="F1464" s="128">
        <f t="shared" ca="1" si="91"/>
        <v>50411.282000424108</v>
      </c>
    </row>
    <row r="1465" spans="1:6" x14ac:dyDescent="0.3">
      <c r="A1465" s="73">
        <v>41719</v>
      </c>
      <c r="B1465" s="130">
        <v>1866.5200199999999</v>
      </c>
      <c r="C1465" s="125">
        <f t="shared" si="88"/>
        <v>-6.1340646422715084E-3</v>
      </c>
      <c r="D1465" s="128">
        <f t="shared" si="89"/>
        <v>-6134.0646422715081</v>
      </c>
      <c r="E1465" s="128">
        <f t="shared" ca="1" si="90"/>
        <v>-45302.394430481567</v>
      </c>
      <c r="F1465" s="128">
        <f t="shared" ca="1" si="91"/>
        <v>50411.282000424108</v>
      </c>
    </row>
    <row r="1466" spans="1:6" x14ac:dyDescent="0.3">
      <c r="A1466" s="73">
        <v>41718</v>
      </c>
      <c r="B1466" s="130">
        <v>1872.01001</v>
      </c>
      <c r="C1466" s="125">
        <f t="shared" si="88"/>
        <v>-2.6744478897199331E-3</v>
      </c>
      <c r="D1466" s="128">
        <f t="shared" si="89"/>
        <v>-2674.4478897199333</v>
      </c>
      <c r="E1466" s="128">
        <f t="shared" ca="1" si="90"/>
        <v>-45302.394430481567</v>
      </c>
      <c r="F1466" s="128">
        <f t="shared" ca="1" si="91"/>
        <v>50411.282000424108</v>
      </c>
    </row>
    <row r="1467" spans="1:6" x14ac:dyDescent="0.3">
      <c r="A1467" s="73">
        <v>41717</v>
      </c>
      <c r="B1467" s="130">
        <v>1860.7700199999999</v>
      </c>
      <c r="C1467" s="125">
        <f t="shared" si="88"/>
        <v>-6.9591039589994574E-3</v>
      </c>
      <c r="D1467" s="128">
        <f t="shared" si="89"/>
        <v>-6959.1039589994571</v>
      </c>
      <c r="E1467" s="128">
        <f t="shared" ca="1" si="90"/>
        <v>-45302.394430481567</v>
      </c>
      <c r="F1467" s="128">
        <f t="shared" ca="1" si="91"/>
        <v>50411.282000424108</v>
      </c>
    </row>
    <row r="1468" spans="1:6" x14ac:dyDescent="0.3">
      <c r="A1468" s="73">
        <v>41716</v>
      </c>
      <c r="B1468" s="130">
        <v>1872.25</v>
      </c>
      <c r="C1468" s="125">
        <f t="shared" si="88"/>
        <v>-8.858664342901168E-4</v>
      </c>
      <c r="D1468" s="128">
        <f t="shared" si="89"/>
        <v>-885.86643429011679</v>
      </c>
      <c r="E1468" s="128">
        <f t="shared" ca="1" si="90"/>
        <v>-45302.394430481567</v>
      </c>
      <c r="F1468" s="128">
        <f t="shared" ca="1" si="91"/>
        <v>50411.282000424108</v>
      </c>
    </row>
    <row r="1469" spans="1:6" x14ac:dyDescent="0.3">
      <c r="A1469" s="73">
        <v>41715</v>
      </c>
      <c r="B1469" s="130">
        <v>1858.829956</v>
      </c>
      <c r="C1469" s="125">
        <f t="shared" si="88"/>
        <v>7.0974498664209129E-3</v>
      </c>
      <c r="D1469" s="128">
        <f t="shared" si="89"/>
        <v>7097.4498664209132</v>
      </c>
      <c r="E1469" s="128">
        <f t="shared" ca="1" si="90"/>
        <v>-45302.394430481567</v>
      </c>
      <c r="F1469" s="128">
        <f t="shared" ca="1" si="91"/>
        <v>50411.282000424108</v>
      </c>
    </row>
    <row r="1470" spans="1:6" x14ac:dyDescent="0.3">
      <c r="A1470" s="73">
        <v>41712</v>
      </c>
      <c r="B1470" s="130">
        <v>1841.130005</v>
      </c>
      <c r="C1470" s="125">
        <f t="shared" si="88"/>
        <v>-9.8523469212751236E-3</v>
      </c>
      <c r="D1470" s="128">
        <f t="shared" si="89"/>
        <v>-9852.3469212751243</v>
      </c>
      <c r="E1470" s="128">
        <f t="shared" ca="1" si="90"/>
        <v>-45302.394430481567</v>
      </c>
      <c r="F1470" s="128">
        <f t="shared" ca="1" si="91"/>
        <v>50411.282000424108</v>
      </c>
    </row>
    <row r="1471" spans="1:6" x14ac:dyDescent="0.3">
      <c r="A1471" s="73">
        <v>41711</v>
      </c>
      <c r="B1471" s="130">
        <v>1846.339966</v>
      </c>
      <c r="C1471" s="125">
        <f t="shared" si="88"/>
        <v>-4.2873945460480956E-3</v>
      </c>
      <c r="D1471" s="128">
        <f t="shared" si="89"/>
        <v>-4287.3945460480954</v>
      </c>
      <c r="E1471" s="128">
        <f t="shared" ca="1" si="90"/>
        <v>-45302.394430481567</v>
      </c>
      <c r="F1471" s="128">
        <f t="shared" ca="1" si="91"/>
        <v>50411.282000424108</v>
      </c>
    </row>
    <row r="1472" spans="1:6" x14ac:dyDescent="0.3">
      <c r="A1472" s="73">
        <v>41710</v>
      </c>
      <c r="B1472" s="130">
        <v>1868.1999510000001</v>
      </c>
      <c r="C1472" s="125">
        <f t="shared" si="88"/>
        <v>1.2486676806050978E-2</v>
      </c>
      <c r="D1472" s="128">
        <f t="shared" si="89"/>
        <v>12486.676806050978</v>
      </c>
      <c r="E1472" s="128">
        <f t="shared" ca="1" si="90"/>
        <v>-45302.394430481567</v>
      </c>
      <c r="F1472" s="128">
        <f t="shared" ca="1" si="91"/>
        <v>50411.282000424108</v>
      </c>
    </row>
    <row r="1473" spans="1:6" x14ac:dyDescent="0.3">
      <c r="A1473" s="73">
        <v>41709</v>
      </c>
      <c r="B1473" s="130">
        <v>1867.630005</v>
      </c>
      <c r="C1473" s="125">
        <f t="shared" si="88"/>
        <v>1.219975397860229E-2</v>
      </c>
      <c r="D1473" s="128">
        <f t="shared" si="89"/>
        <v>12199.75397860229</v>
      </c>
      <c r="E1473" s="128">
        <f t="shared" ca="1" si="90"/>
        <v>-45302.394430481567</v>
      </c>
      <c r="F1473" s="128">
        <f t="shared" ca="1" si="91"/>
        <v>50411.282000424108</v>
      </c>
    </row>
    <row r="1474" spans="1:6" x14ac:dyDescent="0.3">
      <c r="A1474" s="73">
        <v>41708</v>
      </c>
      <c r="B1474" s="130">
        <v>1877.170044</v>
      </c>
      <c r="C1474" s="125">
        <f t="shared" si="88"/>
        <v>1.5999079481051837E-2</v>
      </c>
      <c r="D1474" s="128">
        <f t="shared" si="89"/>
        <v>15999.079481051836</v>
      </c>
      <c r="E1474" s="128">
        <f t="shared" ca="1" si="90"/>
        <v>-45302.394430481567</v>
      </c>
      <c r="F1474" s="128">
        <f t="shared" ca="1" si="91"/>
        <v>50411.282000424108</v>
      </c>
    </row>
    <row r="1475" spans="1:6" x14ac:dyDescent="0.3">
      <c r="A1475" s="73">
        <v>41705</v>
      </c>
      <c r="B1475" s="130">
        <v>1878.040039</v>
      </c>
      <c r="C1475" s="125">
        <f t="shared" si="88"/>
        <v>2.2758360245064724E-2</v>
      </c>
      <c r="D1475" s="128">
        <f t="shared" si="89"/>
        <v>22758.360245064723</v>
      </c>
      <c r="E1475" s="128">
        <f t="shared" ca="1" si="90"/>
        <v>-45302.394430481567</v>
      </c>
      <c r="F1475" s="128">
        <f t="shared" ca="1" si="91"/>
        <v>50411.282000424108</v>
      </c>
    </row>
    <row r="1476" spans="1:6" x14ac:dyDescent="0.3">
      <c r="A1476" s="73">
        <v>41704</v>
      </c>
      <c r="B1476" s="130">
        <v>1877.030029</v>
      </c>
      <c r="C1476" s="125">
        <f t="shared" si="88"/>
        <v>2.0246985733531897E-2</v>
      </c>
      <c r="D1476" s="128">
        <f t="shared" si="89"/>
        <v>20246.985733531896</v>
      </c>
      <c r="E1476" s="128">
        <f t="shared" ca="1" si="90"/>
        <v>-45302.394430481567</v>
      </c>
      <c r="F1476" s="128">
        <f t="shared" ca="1" si="91"/>
        <v>50411.282000424108</v>
      </c>
    </row>
    <row r="1477" spans="1:6" x14ac:dyDescent="0.3">
      <c r="A1477" s="73">
        <v>41703</v>
      </c>
      <c r="B1477" s="130">
        <v>1873.8100589999999</v>
      </c>
      <c r="C1477" s="125">
        <f t="shared" si="88"/>
        <v>2.4639813533834598E-2</v>
      </c>
      <c r="D1477" s="128">
        <f t="shared" si="89"/>
        <v>24639.813533834596</v>
      </c>
      <c r="E1477" s="128">
        <f t="shared" ca="1" si="90"/>
        <v>-45302.394430481567</v>
      </c>
      <c r="F1477" s="128">
        <f t="shared" ca="1" si="91"/>
        <v>50411.282000424108</v>
      </c>
    </row>
    <row r="1478" spans="1:6" x14ac:dyDescent="0.3">
      <c r="A1478" s="73">
        <v>41702</v>
      </c>
      <c r="B1478" s="130">
        <v>1873.910034</v>
      </c>
      <c r="C1478" s="125">
        <f t="shared" si="88"/>
        <v>1.8008878843472909E-2</v>
      </c>
      <c r="D1478" s="128">
        <f t="shared" si="89"/>
        <v>18008.87884347291</v>
      </c>
      <c r="E1478" s="128">
        <f t="shared" ca="1" si="90"/>
        <v>-45302.394430481567</v>
      </c>
      <c r="F1478" s="128">
        <f t="shared" ca="1" si="91"/>
        <v>50411.282000424108</v>
      </c>
    </row>
    <row r="1479" spans="1:6" x14ac:dyDescent="0.3">
      <c r="A1479" s="73">
        <v>41701</v>
      </c>
      <c r="B1479" s="130">
        <v>1845.7299800000001</v>
      </c>
      <c r="C1479" s="125">
        <f t="shared" si="88"/>
        <v>3.8615572359268491E-3</v>
      </c>
      <c r="D1479" s="128">
        <f t="shared" si="89"/>
        <v>3861.557235926849</v>
      </c>
      <c r="E1479" s="128">
        <f t="shared" ca="1" si="90"/>
        <v>-45302.394430481567</v>
      </c>
      <c r="F1479" s="128">
        <f t="shared" ca="1" si="91"/>
        <v>50411.282000424108</v>
      </c>
    </row>
    <row r="1480" spans="1:6" x14ac:dyDescent="0.3">
      <c r="A1480" s="73">
        <v>41698</v>
      </c>
      <c r="B1480" s="130">
        <v>1859.4499510000001</v>
      </c>
      <c r="C1480" s="125">
        <f t="shared" ref="C1480:C1543" si="92">B1480/B1490-1</f>
        <v>1.6187293744359232E-2</v>
      </c>
      <c r="D1480" s="128">
        <f t="shared" ref="D1480:D1543" si="93">C1480*$B$5</f>
        <v>16187.293744359233</v>
      </c>
      <c r="E1480" s="128">
        <f t="shared" ref="E1480:E1543" ca="1" si="94">_xlfn.PERCENTILE.INC(OFFSET(D1480,0,0,Window),1-VaRLevel)</f>
        <v>-45302.394430481567</v>
      </c>
      <c r="F1480" s="128">
        <f t="shared" ref="F1480:F1543" ca="1" si="95">ABS(AVERAGEIF(OFFSET(D1480,0,0,Window),"&lt;=" &amp;E1480))</f>
        <v>50411.282000424108</v>
      </c>
    </row>
    <row r="1481" spans="1:6" x14ac:dyDescent="0.3">
      <c r="A1481" s="73">
        <v>41697</v>
      </c>
      <c r="B1481" s="130">
        <v>1854.290039</v>
      </c>
      <c r="C1481" s="125">
        <f t="shared" si="92"/>
        <v>1.9255097571237334E-2</v>
      </c>
      <c r="D1481" s="128">
        <f t="shared" si="93"/>
        <v>19255.097571237333</v>
      </c>
      <c r="E1481" s="128">
        <f t="shared" ca="1" si="94"/>
        <v>-45302.394430481567</v>
      </c>
      <c r="F1481" s="128">
        <f t="shared" ca="1" si="95"/>
        <v>50411.282000424108</v>
      </c>
    </row>
    <row r="1482" spans="1:6" x14ac:dyDescent="0.3">
      <c r="A1482" s="73">
        <v>41696</v>
      </c>
      <c r="B1482" s="130">
        <v>1845.160034</v>
      </c>
      <c r="C1482" s="125">
        <f t="shared" si="92"/>
        <v>1.3963475202637632E-2</v>
      </c>
      <c r="D1482" s="128">
        <f t="shared" si="93"/>
        <v>13963.475202637632</v>
      </c>
      <c r="E1482" s="128">
        <f t="shared" ca="1" si="94"/>
        <v>-45302.394430481567</v>
      </c>
      <c r="F1482" s="128">
        <f t="shared" ca="1" si="95"/>
        <v>50411.282000424108</v>
      </c>
    </row>
    <row r="1483" spans="1:6" x14ac:dyDescent="0.3">
      <c r="A1483" s="73">
        <v>41695</v>
      </c>
      <c r="B1483" s="130">
        <v>1845.119995</v>
      </c>
      <c r="C1483" s="125">
        <f t="shared" si="92"/>
        <v>2.5157808391504499E-2</v>
      </c>
      <c r="D1483" s="128">
        <f t="shared" si="93"/>
        <v>25157.808391504499</v>
      </c>
      <c r="E1483" s="128">
        <f t="shared" ca="1" si="94"/>
        <v>-45302.394430481567</v>
      </c>
      <c r="F1483" s="128">
        <f t="shared" ca="1" si="95"/>
        <v>50411.282000424108</v>
      </c>
    </row>
    <row r="1484" spans="1:6" x14ac:dyDescent="0.3">
      <c r="A1484" s="73">
        <v>41694</v>
      </c>
      <c r="B1484" s="130">
        <v>1847.6099850000001</v>
      </c>
      <c r="C1484" s="125">
        <f t="shared" si="92"/>
        <v>2.8152143235443905E-2</v>
      </c>
      <c r="D1484" s="128">
        <f t="shared" si="93"/>
        <v>28152.143235443906</v>
      </c>
      <c r="E1484" s="128">
        <f t="shared" ca="1" si="94"/>
        <v>-45302.394430481567</v>
      </c>
      <c r="F1484" s="128">
        <f t="shared" ca="1" si="95"/>
        <v>50411.282000424108</v>
      </c>
    </row>
    <row r="1485" spans="1:6" x14ac:dyDescent="0.3">
      <c r="A1485" s="73">
        <v>41691</v>
      </c>
      <c r="B1485" s="130">
        <v>1836.25</v>
      </c>
      <c r="C1485" s="125">
        <f t="shared" si="92"/>
        <v>3.5422849555475144E-2</v>
      </c>
      <c r="D1485" s="128">
        <f t="shared" si="93"/>
        <v>35422.849555475143</v>
      </c>
      <c r="E1485" s="128">
        <f t="shared" ca="1" si="94"/>
        <v>-45302.394430481567</v>
      </c>
      <c r="F1485" s="128">
        <f t="shared" ca="1" si="95"/>
        <v>50411.282000424108</v>
      </c>
    </row>
    <row r="1486" spans="1:6" x14ac:dyDescent="0.3">
      <c r="A1486" s="73">
        <v>41690</v>
      </c>
      <c r="B1486" s="130">
        <v>1839.780029</v>
      </c>
      <c r="C1486" s="125">
        <f t="shared" si="92"/>
        <v>5.0318566169544887E-2</v>
      </c>
      <c r="D1486" s="128">
        <f t="shared" si="93"/>
        <v>50318.566169544887</v>
      </c>
      <c r="E1486" s="128">
        <f t="shared" ca="1" si="94"/>
        <v>-45302.394430481567</v>
      </c>
      <c r="F1486" s="128">
        <f t="shared" ca="1" si="95"/>
        <v>50411.282000424108</v>
      </c>
    </row>
    <row r="1487" spans="1:6" x14ac:dyDescent="0.3">
      <c r="A1487" s="73">
        <v>41689</v>
      </c>
      <c r="B1487" s="130">
        <v>1828.75</v>
      </c>
      <c r="C1487" s="125">
        <f t="shared" si="92"/>
        <v>4.1904085604660413E-2</v>
      </c>
      <c r="D1487" s="128">
        <f t="shared" si="93"/>
        <v>41904.085604660409</v>
      </c>
      <c r="E1487" s="128">
        <f t="shared" ca="1" si="94"/>
        <v>-45302.394430481567</v>
      </c>
      <c r="F1487" s="128">
        <f t="shared" ca="1" si="95"/>
        <v>50411.282000424108</v>
      </c>
    </row>
    <row r="1488" spans="1:6" x14ac:dyDescent="0.3">
      <c r="A1488" s="73">
        <v>41688</v>
      </c>
      <c r="B1488" s="130">
        <v>1840.76001</v>
      </c>
      <c r="C1488" s="125">
        <f t="shared" si="92"/>
        <v>5.6760182415994898E-2</v>
      </c>
      <c r="D1488" s="128">
        <f t="shared" si="93"/>
        <v>56760.182415994896</v>
      </c>
      <c r="E1488" s="128">
        <f t="shared" ca="1" si="94"/>
        <v>-45302.394430481567</v>
      </c>
      <c r="F1488" s="128">
        <f t="shared" ca="1" si="95"/>
        <v>50411.282000424108</v>
      </c>
    </row>
    <row r="1489" spans="1:6" x14ac:dyDescent="0.3">
      <c r="A1489" s="73">
        <v>41684</v>
      </c>
      <c r="B1489" s="130">
        <v>1838.630005</v>
      </c>
      <c r="C1489" s="125">
        <f t="shared" si="92"/>
        <v>3.143742535797478E-2</v>
      </c>
      <c r="D1489" s="128">
        <f t="shared" si="93"/>
        <v>31437.425357974778</v>
      </c>
      <c r="E1489" s="128">
        <f t="shared" ca="1" si="94"/>
        <v>-45302.394430481567</v>
      </c>
      <c r="F1489" s="128">
        <f t="shared" ca="1" si="95"/>
        <v>50411.282000424108</v>
      </c>
    </row>
    <row r="1490" spans="1:6" x14ac:dyDescent="0.3">
      <c r="A1490" s="73">
        <v>41683</v>
      </c>
      <c r="B1490" s="130">
        <v>1829.829956</v>
      </c>
      <c r="C1490" s="125">
        <f t="shared" si="92"/>
        <v>1.9864125968812374E-2</v>
      </c>
      <c r="D1490" s="128">
        <f t="shared" si="93"/>
        <v>19864.125968812376</v>
      </c>
      <c r="E1490" s="128">
        <f t="shared" ca="1" si="94"/>
        <v>-45302.394430481567</v>
      </c>
      <c r="F1490" s="128">
        <f t="shared" ca="1" si="95"/>
        <v>50411.282000424108</v>
      </c>
    </row>
    <row r="1491" spans="1:6" x14ac:dyDescent="0.3">
      <c r="A1491" s="73">
        <v>41682</v>
      </c>
      <c r="B1491" s="130">
        <v>1819.26001</v>
      </c>
      <c r="C1491" s="125">
        <f t="shared" si="92"/>
        <v>2.5397396147261997E-2</v>
      </c>
      <c r="D1491" s="128">
        <f t="shared" si="93"/>
        <v>25397.396147261996</v>
      </c>
      <c r="E1491" s="128">
        <f t="shared" ca="1" si="94"/>
        <v>-45302.394430481567</v>
      </c>
      <c r="F1491" s="128">
        <f t="shared" ca="1" si="95"/>
        <v>50411.282000424108</v>
      </c>
    </row>
    <row r="1492" spans="1:6" x14ac:dyDescent="0.3">
      <c r="A1492" s="73">
        <v>41681</v>
      </c>
      <c r="B1492" s="130">
        <v>1819.75</v>
      </c>
      <c r="C1492" s="125">
        <f t="shared" si="92"/>
        <v>1.5202231520223153E-2</v>
      </c>
      <c r="D1492" s="128">
        <f t="shared" si="93"/>
        <v>15202.231520223153</v>
      </c>
      <c r="E1492" s="128">
        <f t="shared" ca="1" si="94"/>
        <v>-45302.394430481567</v>
      </c>
      <c r="F1492" s="128">
        <f t="shared" ca="1" si="95"/>
        <v>50411.282000424108</v>
      </c>
    </row>
    <row r="1493" spans="1:6" x14ac:dyDescent="0.3">
      <c r="A1493" s="73">
        <v>41680</v>
      </c>
      <c r="B1493" s="130">
        <v>1799.839966</v>
      </c>
      <c r="C1493" s="125">
        <f t="shared" si="92"/>
        <v>1.0260617882430934E-2</v>
      </c>
      <c r="D1493" s="128">
        <f t="shared" si="93"/>
        <v>10260.617882430934</v>
      </c>
      <c r="E1493" s="128">
        <f t="shared" ca="1" si="94"/>
        <v>-45302.394430481567</v>
      </c>
      <c r="F1493" s="128">
        <f t="shared" ca="1" si="95"/>
        <v>50411.282000424108</v>
      </c>
    </row>
    <row r="1494" spans="1:6" x14ac:dyDescent="0.3">
      <c r="A1494" s="73">
        <v>41677</v>
      </c>
      <c r="B1494" s="130">
        <v>1797.0200199999999</v>
      </c>
      <c r="C1494" s="125">
        <f t="shared" si="92"/>
        <v>3.7591568144785814E-3</v>
      </c>
      <c r="D1494" s="128">
        <f t="shared" si="93"/>
        <v>3759.1568144785815</v>
      </c>
      <c r="E1494" s="128">
        <f t="shared" ca="1" si="94"/>
        <v>-45302.394430481567</v>
      </c>
      <c r="F1494" s="128">
        <f t="shared" ca="1" si="95"/>
        <v>50411.282000424108</v>
      </c>
    </row>
    <row r="1495" spans="1:6" x14ac:dyDescent="0.3">
      <c r="A1495" s="73">
        <v>41676</v>
      </c>
      <c r="B1495" s="130">
        <v>1773.4300539999999</v>
      </c>
      <c r="C1495" s="125">
        <f t="shared" si="92"/>
        <v>-3.0096315026719944E-2</v>
      </c>
      <c r="D1495" s="128">
        <f t="shared" si="93"/>
        <v>-30096.315026719945</v>
      </c>
      <c r="E1495" s="128">
        <f t="shared" ca="1" si="94"/>
        <v>-45302.394430481567</v>
      </c>
      <c r="F1495" s="128">
        <f t="shared" ca="1" si="95"/>
        <v>50411.282000424108</v>
      </c>
    </row>
    <row r="1496" spans="1:6" x14ac:dyDescent="0.3">
      <c r="A1496" s="73">
        <v>41675</v>
      </c>
      <c r="B1496" s="130">
        <v>1751.6400149999999</v>
      </c>
      <c r="C1496" s="125">
        <f t="shared" si="92"/>
        <v>-5.0529563629729934E-2</v>
      </c>
      <c r="D1496" s="128">
        <f t="shared" si="93"/>
        <v>-50529.563629729935</v>
      </c>
      <c r="E1496" s="128">
        <f t="shared" ca="1" si="94"/>
        <v>-45302.394430481567</v>
      </c>
      <c r="F1496" s="128">
        <f t="shared" ca="1" si="95"/>
        <v>50411.282000424108</v>
      </c>
    </row>
    <row r="1497" spans="1:6" x14ac:dyDescent="0.3">
      <c r="A1497" s="73">
        <v>41674</v>
      </c>
      <c r="B1497" s="130">
        <v>1755.1999510000001</v>
      </c>
      <c r="C1497" s="125">
        <f t="shared" si="92"/>
        <v>-4.8052986031784095E-2</v>
      </c>
      <c r="D1497" s="128">
        <f t="shared" si="93"/>
        <v>-48052.986031784094</v>
      </c>
      <c r="E1497" s="128">
        <f t="shared" ca="1" si="94"/>
        <v>-40062.272581861725</v>
      </c>
      <c r="F1497" s="128">
        <f t="shared" ca="1" si="95"/>
        <v>47714.605385256778</v>
      </c>
    </row>
    <row r="1498" spans="1:6" x14ac:dyDescent="0.3">
      <c r="A1498" s="73">
        <v>41673</v>
      </c>
      <c r="B1498" s="130">
        <v>1741.8900149999999</v>
      </c>
      <c r="C1498" s="125">
        <f t="shared" si="92"/>
        <v>-5.2651296339758291E-2</v>
      </c>
      <c r="D1498" s="128">
        <f t="shared" si="93"/>
        <v>-52651.296339758293</v>
      </c>
      <c r="E1498" s="128">
        <f t="shared" ca="1" si="94"/>
        <v>-36859.848329586384</v>
      </c>
      <c r="F1498" s="128">
        <f t="shared" ca="1" si="95"/>
        <v>44226.27014466581</v>
      </c>
    </row>
    <row r="1499" spans="1:6" x14ac:dyDescent="0.3">
      <c r="A1499" s="73">
        <v>41670</v>
      </c>
      <c r="B1499" s="130">
        <v>1782.589966</v>
      </c>
      <c r="C1499" s="125">
        <f t="shared" si="92"/>
        <v>-3.4292427222431199E-2</v>
      </c>
      <c r="D1499" s="128">
        <f t="shared" si="93"/>
        <v>-34292.427222431201</v>
      </c>
      <c r="E1499" s="128">
        <f t="shared" ca="1" si="94"/>
        <v>-35943.783817518852</v>
      </c>
      <c r="F1499" s="128">
        <f t="shared" ca="1" si="95"/>
        <v>38709.836923576768</v>
      </c>
    </row>
    <row r="1500" spans="1:6" x14ac:dyDescent="0.3">
      <c r="A1500" s="73">
        <v>41669</v>
      </c>
      <c r="B1500" s="130">
        <v>1794.1899410000001</v>
      </c>
      <c r="C1500" s="125">
        <f t="shared" si="92"/>
        <v>-2.931759911566445E-2</v>
      </c>
      <c r="D1500" s="128">
        <f t="shared" si="93"/>
        <v>-29317.599115664449</v>
      </c>
      <c r="E1500" s="128">
        <f t="shared" ca="1" si="94"/>
        <v>-35943.783817518852</v>
      </c>
      <c r="F1500" s="128">
        <f t="shared" ca="1" si="95"/>
        <v>38709.836923576768</v>
      </c>
    </row>
    <row r="1501" spans="1:6" x14ac:dyDescent="0.3">
      <c r="A1501" s="73">
        <v>41668</v>
      </c>
      <c r="B1501" s="130">
        <v>1774.1999510000001</v>
      </c>
      <c r="C1501" s="125">
        <f t="shared" si="92"/>
        <v>-3.5173613190709441E-2</v>
      </c>
      <c r="D1501" s="128">
        <f t="shared" si="93"/>
        <v>-35173.613190709439</v>
      </c>
      <c r="E1501" s="128">
        <f t="shared" ca="1" si="94"/>
        <v>-35943.783817518852</v>
      </c>
      <c r="F1501" s="128">
        <f t="shared" ca="1" si="95"/>
        <v>38709.836923576768</v>
      </c>
    </row>
    <row r="1502" spans="1:6" x14ac:dyDescent="0.3">
      <c r="A1502" s="73">
        <v>41667</v>
      </c>
      <c r="B1502" s="130">
        <v>1792.5</v>
      </c>
      <c r="C1502" s="125">
        <f t="shared" si="92"/>
        <v>-1.4676754463039288E-2</v>
      </c>
      <c r="D1502" s="128">
        <f t="shared" si="93"/>
        <v>-14676.754463039288</v>
      </c>
      <c r="E1502" s="128">
        <f t="shared" ca="1" si="94"/>
        <v>-35943.783817518852</v>
      </c>
      <c r="F1502" s="128">
        <f t="shared" ca="1" si="95"/>
        <v>38709.836923576768</v>
      </c>
    </row>
    <row r="1503" spans="1:6" x14ac:dyDescent="0.3">
      <c r="A1503" s="73">
        <v>41666</v>
      </c>
      <c r="B1503" s="130">
        <v>1781.5600589999999</v>
      </c>
      <c r="C1503" s="125">
        <f t="shared" si="92"/>
        <v>-3.3006364717745096E-2</v>
      </c>
      <c r="D1503" s="128">
        <f t="shared" si="93"/>
        <v>-33006.364717745098</v>
      </c>
      <c r="E1503" s="128">
        <f t="shared" ca="1" si="94"/>
        <v>-35943.783817518852</v>
      </c>
      <c r="F1503" s="128">
        <f t="shared" ca="1" si="95"/>
        <v>38709.836923576768</v>
      </c>
    </row>
    <row r="1504" spans="1:6" x14ac:dyDescent="0.3">
      <c r="A1504" s="73">
        <v>41663</v>
      </c>
      <c r="B1504" s="130">
        <v>1790.290039</v>
      </c>
      <c r="C1504" s="125">
        <f t="shared" si="92"/>
        <v>-2.6026432227246099E-2</v>
      </c>
      <c r="D1504" s="128">
        <f t="shared" si="93"/>
        <v>-26026.4322272461</v>
      </c>
      <c r="E1504" s="128">
        <f t="shared" ca="1" si="94"/>
        <v>-35943.783817518852</v>
      </c>
      <c r="F1504" s="128">
        <f t="shared" ca="1" si="95"/>
        <v>38709.836923576768</v>
      </c>
    </row>
    <row r="1505" spans="1:6" x14ac:dyDescent="0.3">
      <c r="A1505" s="73">
        <v>41662</v>
      </c>
      <c r="B1505" s="130">
        <v>1828.459961</v>
      </c>
      <c r="C1505" s="125">
        <f t="shared" si="92"/>
        <v>-4.9143282679868783E-3</v>
      </c>
      <c r="D1505" s="128">
        <f t="shared" si="93"/>
        <v>-4914.328267986878</v>
      </c>
      <c r="E1505" s="128">
        <f t="shared" ca="1" si="94"/>
        <v>-35943.783817518852</v>
      </c>
      <c r="F1505" s="128">
        <f t="shared" ca="1" si="95"/>
        <v>38709.836923576768</v>
      </c>
    </row>
    <row r="1506" spans="1:6" x14ac:dyDescent="0.3">
      <c r="A1506" s="73">
        <v>41661</v>
      </c>
      <c r="B1506" s="130">
        <v>1844.8599850000001</v>
      </c>
      <c r="C1506" s="125">
        <f t="shared" si="92"/>
        <v>3.7978431567953219E-3</v>
      </c>
      <c r="D1506" s="128">
        <f t="shared" si="93"/>
        <v>3797.8431567953221</v>
      </c>
      <c r="E1506" s="128">
        <f t="shared" ca="1" si="94"/>
        <v>-35943.783817518852</v>
      </c>
      <c r="F1506" s="128">
        <f t="shared" ca="1" si="95"/>
        <v>38709.836923576768</v>
      </c>
    </row>
    <row r="1507" spans="1:6" x14ac:dyDescent="0.3">
      <c r="A1507" s="73">
        <v>41660</v>
      </c>
      <c r="B1507" s="130">
        <v>1843.8000489999999</v>
      </c>
      <c r="C1507" s="125">
        <f t="shared" si="92"/>
        <v>9.3224811079393177E-3</v>
      </c>
      <c r="D1507" s="128">
        <f t="shared" si="93"/>
        <v>9322.4811079393185</v>
      </c>
      <c r="E1507" s="128">
        <f t="shared" ca="1" si="94"/>
        <v>-35943.783817518852</v>
      </c>
      <c r="F1507" s="128">
        <f t="shared" ca="1" si="95"/>
        <v>38709.836923576768</v>
      </c>
    </row>
    <row r="1508" spans="1:6" x14ac:dyDescent="0.3">
      <c r="A1508" s="73">
        <v>41656</v>
      </c>
      <c r="B1508" s="130">
        <v>1838.6999510000001</v>
      </c>
      <c r="C1508" s="125">
        <f t="shared" si="92"/>
        <v>4.0024440828518859E-3</v>
      </c>
      <c r="D1508" s="128">
        <f t="shared" si="93"/>
        <v>4002.4440828518859</v>
      </c>
      <c r="E1508" s="128">
        <f t="shared" ca="1" si="94"/>
        <v>-35943.783817518852</v>
      </c>
      <c r="F1508" s="128">
        <f t="shared" ca="1" si="95"/>
        <v>38709.836923576768</v>
      </c>
    </row>
    <row r="1509" spans="1:6" x14ac:dyDescent="0.3">
      <c r="A1509" s="73">
        <v>41655</v>
      </c>
      <c r="B1509" s="130">
        <v>1845.8900149999999</v>
      </c>
      <c r="C1509" s="125">
        <f t="shared" si="92"/>
        <v>7.5928968394074481E-3</v>
      </c>
      <c r="D1509" s="128">
        <f t="shared" si="93"/>
        <v>7592.8968394074482</v>
      </c>
      <c r="E1509" s="128">
        <f t="shared" ca="1" si="94"/>
        <v>-35943.783817518852</v>
      </c>
      <c r="F1509" s="128">
        <f t="shared" ca="1" si="95"/>
        <v>38709.836923576768</v>
      </c>
    </row>
    <row r="1510" spans="1:6" x14ac:dyDescent="0.3">
      <c r="A1510" s="73">
        <v>41654</v>
      </c>
      <c r="B1510" s="130">
        <v>1848.380005</v>
      </c>
      <c r="C1510" s="125">
        <f t="shared" si="92"/>
        <v>1.083122344258669E-5</v>
      </c>
      <c r="D1510" s="128">
        <f t="shared" si="93"/>
        <v>10.83122344258669</v>
      </c>
      <c r="E1510" s="128">
        <f t="shared" ca="1" si="94"/>
        <v>-35943.783817518852</v>
      </c>
      <c r="F1510" s="128">
        <f t="shared" ca="1" si="95"/>
        <v>38709.836923576768</v>
      </c>
    </row>
    <row r="1511" spans="1:6" x14ac:dyDescent="0.3">
      <c r="A1511" s="73">
        <v>41653</v>
      </c>
      <c r="B1511" s="130">
        <v>1838.880005</v>
      </c>
      <c r="C1511" s="125">
        <f t="shared" si="92"/>
        <v>-1.1894936445832061E-3</v>
      </c>
      <c r="D1511" s="128">
        <f t="shared" si="93"/>
        <v>-1189.4936445832061</v>
      </c>
      <c r="E1511" s="128">
        <f t="shared" ca="1" si="94"/>
        <v>-35943.783817518852</v>
      </c>
      <c r="F1511" s="128">
        <f t="shared" ca="1" si="95"/>
        <v>38709.836923576768</v>
      </c>
    </row>
    <row r="1512" spans="1:6" x14ac:dyDescent="0.3">
      <c r="A1512" s="73">
        <v>41652</v>
      </c>
      <c r="B1512" s="130">
        <v>1819.1999510000001</v>
      </c>
      <c r="C1512" s="125">
        <f t="shared" si="92"/>
        <v>-1.2056083800724426E-2</v>
      </c>
      <c r="D1512" s="128">
        <f t="shared" si="93"/>
        <v>-12056.083800724426</v>
      </c>
      <c r="E1512" s="128">
        <f t="shared" ca="1" si="94"/>
        <v>-35943.783817518852</v>
      </c>
      <c r="F1512" s="128">
        <f t="shared" ca="1" si="95"/>
        <v>38709.836923576768</v>
      </c>
    </row>
    <row r="1513" spans="1:6" x14ac:dyDescent="0.3">
      <c r="A1513" s="73">
        <v>41649</v>
      </c>
      <c r="B1513" s="130">
        <v>1842.369995</v>
      </c>
      <c r="C1513" s="125">
        <f t="shared" si="92"/>
        <v>1.8999522057305818E-4</v>
      </c>
      <c r="D1513" s="128">
        <f t="shared" si="93"/>
        <v>189.99522057305819</v>
      </c>
      <c r="E1513" s="128">
        <f t="shared" ca="1" si="94"/>
        <v>-35943.783817518852</v>
      </c>
      <c r="F1513" s="128">
        <f t="shared" ca="1" si="95"/>
        <v>38709.836923576768</v>
      </c>
    </row>
    <row r="1514" spans="1:6" x14ac:dyDescent="0.3">
      <c r="A1514" s="73">
        <v>41648</v>
      </c>
      <c r="B1514" s="130">
        <v>1838.130005</v>
      </c>
      <c r="C1514" s="125">
        <f t="shared" si="92"/>
        <v>2.6236877040990425E-3</v>
      </c>
      <c r="D1514" s="128">
        <f t="shared" si="93"/>
        <v>2623.6877040990425</v>
      </c>
      <c r="E1514" s="128">
        <f t="shared" ca="1" si="94"/>
        <v>-35943.783817518852</v>
      </c>
      <c r="F1514" s="128">
        <f t="shared" ca="1" si="95"/>
        <v>38709.836923576768</v>
      </c>
    </row>
    <row r="1515" spans="1:6" x14ac:dyDescent="0.3">
      <c r="A1515" s="73">
        <v>41647</v>
      </c>
      <c r="B1515" s="130">
        <v>1837.48999</v>
      </c>
      <c r="C1515" s="125">
        <f t="shared" si="92"/>
        <v>5.1969650008860668E-3</v>
      </c>
      <c r="D1515" s="128">
        <f t="shared" si="93"/>
        <v>5196.9650008860672</v>
      </c>
      <c r="E1515" s="128">
        <f t="shared" ca="1" si="94"/>
        <v>-35943.783817518852</v>
      </c>
      <c r="F1515" s="128">
        <f t="shared" ca="1" si="95"/>
        <v>38709.836923576768</v>
      </c>
    </row>
    <row r="1516" spans="1:6" x14ac:dyDescent="0.3">
      <c r="A1516" s="73">
        <v>41646</v>
      </c>
      <c r="B1516" s="130">
        <v>1837.880005</v>
      </c>
      <c r="C1516" s="125">
        <f t="shared" si="92"/>
        <v>1.0757215221132377E-2</v>
      </c>
      <c r="D1516" s="128">
        <f t="shared" si="93"/>
        <v>10757.215221132377</v>
      </c>
      <c r="E1516" s="128">
        <f t="shared" ca="1" si="94"/>
        <v>-35943.783817518852</v>
      </c>
      <c r="F1516" s="128">
        <f t="shared" ca="1" si="95"/>
        <v>38709.836923576768</v>
      </c>
    </row>
    <row r="1517" spans="1:6" x14ac:dyDescent="0.3">
      <c r="A1517" s="73">
        <v>41645</v>
      </c>
      <c r="B1517" s="130">
        <v>1826.7700199999999</v>
      </c>
      <c r="C1517" s="125">
        <f t="shared" si="92"/>
        <v>9.4883091444073475E-3</v>
      </c>
      <c r="D1517" s="128">
        <f t="shared" si="93"/>
        <v>9488.309144407347</v>
      </c>
      <c r="E1517" s="128">
        <f t="shared" ca="1" si="94"/>
        <v>-35943.783817518852</v>
      </c>
      <c r="F1517" s="128">
        <f t="shared" ca="1" si="95"/>
        <v>38709.836923576768</v>
      </c>
    </row>
    <row r="1518" spans="1:6" x14ac:dyDescent="0.3">
      <c r="A1518" s="73">
        <v>41642</v>
      </c>
      <c r="B1518" s="130">
        <v>1831.369995</v>
      </c>
      <c r="C1518" s="125">
        <f t="shared" si="92"/>
        <v>1.1443388134293686E-2</v>
      </c>
      <c r="D1518" s="128">
        <f t="shared" si="93"/>
        <v>11443.388134293686</v>
      </c>
      <c r="E1518" s="128">
        <f t="shared" ca="1" si="94"/>
        <v>-35943.783817518852</v>
      </c>
      <c r="F1518" s="128">
        <f t="shared" ca="1" si="95"/>
        <v>38709.836923576768</v>
      </c>
    </row>
    <row r="1519" spans="1:6" x14ac:dyDescent="0.3">
      <c r="A1519" s="73">
        <v>41641</v>
      </c>
      <c r="B1519" s="130">
        <v>1831.9799800000001</v>
      </c>
      <c r="C1519" s="125">
        <f t="shared" si="92"/>
        <v>2.8624357102751352E-2</v>
      </c>
      <c r="D1519" s="128">
        <f t="shared" si="93"/>
        <v>28624.357102751354</v>
      </c>
      <c r="E1519" s="128">
        <f t="shared" ca="1" si="94"/>
        <v>-35943.783817518852</v>
      </c>
      <c r="F1519" s="128">
        <f t="shared" ca="1" si="95"/>
        <v>38709.836923576768</v>
      </c>
    </row>
    <row r="1520" spans="1:6" x14ac:dyDescent="0.3">
      <c r="A1520" s="73">
        <v>41639</v>
      </c>
      <c r="B1520" s="130">
        <v>1848.3599850000001</v>
      </c>
      <c r="C1520" s="125">
        <f t="shared" si="92"/>
        <v>3.4603168499152792E-2</v>
      </c>
      <c r="D1520" s="128">
        <f t="shared" si="93"/>
        <v>34603.168499152795</v>
      </c>
      <c r="E1520" s="128">
        <f t="shared" ca="1" si="94"/>
        <v>-35943.783817518852</v>
      </c>
      <c r="F1520" s="128">
        <f t="shared" ca="1" si="95"/>
        <v>38709.836923576768</v>
      </c>
    </row>
    <row r="1521" spans="1:6" x14ac:dyDescent="0.3">
      <c r="A1521" s="73">
        <v>41638</v>
      </c>
      <c r="B1521" s="130">
        <v>1841.0699460000001</v>
      </c>
      <c r="C1521" s="125">
        <f t="shared" si="92"/>
        <v>3.7035577811279863E-2</v>
      </c>
      <c r="D1521" s="128">
        <f t="shared" si="93"/>
        <v>37035.577811279865</v>
      </c>
      <c r="E1521" s="128">
        <f t="shared" ca="1" si="94"/>
        <v>-35943.783817518852</v>
      </c>
      <c r="F1521" s="128">
        <f t="shared" ca="1" si="95"/>
        <v>38709.836923576768</v>
      </c>
    </row>
    <row r="1522" spans="1:6" x14ac:dyDescent="0.3">
      <c r="A1522" s="73">
        <v>41635</v>
      </c>
      <c r="B1522" s="130">
        <v>1841.400024</v>
      </c>
      <c r="C1522" s="125">
        <f t="shared" si="92"/>
        <v>3.7116318783441349E-2</v>
      </c>
      <c r="D1522" s="128">
        <f t="shared" si="93"/>
        <v>37116.318783441347</v>
      </c>
      <c r="E1522" s="128">
        <f t="shared" ca="1" si="94"/>
        <v>-35943.783817518852</v>
      </c>
      <c r="F1522" s="128">
        <f t="shared" ca="1" si="95"/>
        <v>38709.836923576768</v>
      </c>
    </row>
    <row r="1523" spans="1:6" x14ac:dyDescent="0.3">
      <c r="A1523" s="73">
        <v>41634</v>
      </c>
      <c r="B1523" s="130">
        <v>1842.0200199999999</v>
      </c>
      <c r="C1523" s="125">
        <f t="shared" si="92"/>
        <v>3.3553685837358405E-2</v>
      </c>
      <c r="D1523" s="128">
        <f t="shared" si="93"/>
        <v>33553.685837358404</v>
      </c>
      <c r="E1523" s="128">
        <f t="shared" ca="1" si="94"/>
        <v>-35943.783817518852</v>
      </c>
      <c r="F1523" s="128">
        <f t="shared" ca="1" si="95"/>
        <v>38709.836923576768</v>
      </c>
    </row>
    <row r="1524" spans="1:6" x14ac:dyDescent="0.3">
      <c r="A1524" s="73">
        <v>41632</v>
      </c>
      <c r="B1524" s="130">
        <v>1833.3199460000001</v>
      </c>
      <c r="C1524" s="125">
        <f t="shared" si="92"/>
        <v>1.7030739193592437E-2</v>
      </c>
      <c r="D1524" s="128">
        <f t="shared" si="93"/>
        <v>17030.739193592435</v>
      </c>
      <c r="E1524" s="128">
        <f t="shared" ca="1" si="94"/>
        <v>-35943.783817518852</v>
      </c>
      <c r="F1524" s="128">
        <f t="shared" ca="1" si="95"/>
        <v>38709.836923576768</v>
      </c>
    </row>
    <row r="1525" spans="1:6" x14ac:dyDescent="0.3">
      <c r="A1525" s="73">
        <v>41631</v>
      </c>
      <c r="B1525" s="130">
        <v>1827.98999</v>
      </c>
      <c r="C1525" s="125">
        <f t="shared" si="92"/>
        <v>1.0849546859463377E-2</v>
      </c>
      <c r="D1525" s="128">
        <f t="shared" si="93"/>
        <v>10849.546859463377</v>
      </c>
      <c r="E1525" s="128">
        <f t="shared" ca="1" si="94"/>
        <v>-35943.783817518852</v>
      </c>
      <c r="F1525" s="128">
        <f t="shared" ca="1" si="95"/>
        <v>38709.836923576768</v>
      </c>
    </row>
    <row r="1526" spans="1:6" x14ac:dyDescent="0.3">
      <c r="A1526" s="73">
        <v>41628</v>
      </c>
      <c r="B1526" s="130">
        <v>1818.3199460000001</v>
      </c>
      <c r="C1526" s="125">
        <f t="shared" si="92"/>
        <v>7.3292634988808558E-3</v>
      </c>
      <c r="D1526" s="128">
        <f t="shared" si="93"/>
        <v>7329.2634988808559</v>
      </c>
      <c r="E1526" s="128">
        <f t="shared" ca="1" si="94"/>
        <v>-35943.783817518852</v>
      </c>
      <c r="F1526" s="128">
        <f t="shared" ca="1" si="95"/>
        <v>38709.836923576768</v>
      </c>
    </row>
    <row r="1527" spans="1:6" x14ac:dyDescent="0.3">
      <c r="A1527" s="73">
        <v>41627</v>
      </c>
      <c r="B1527" s="130">
        <v>1809.599976</v>
      </c>
      <c r="C1527" s="125">
        <f t="shared" si="92"/>
        <v>1.3764444631648276E-2</v>
      </c>
      <c r="D1527" s="128">
        <f t="shared" si="93"/>
        <v>13764.444631648275</v>
      </c>
      <c r="E1527" s="128">
        <f t="shared" ca="1" si="94"/>
        <v>-35943.783817518852</v>
      </c>
      <c r="F1527" s="128">
        <f t="shared" ca="1" si="95"/>
        <v>38709.836923576768</v>
      </c>
    </row>
    <row r="1528" spans="1:6" x14ac:dyDescent="0.3">
      <c r="A1528" s="73">
        <v>41626</v>
      </c>
      <c r="B1528" s="130">
        <v>1810.650024</v>
      </c>
      <c r="C1528" s="125">
        <f t="shared" si="92"/>
        <v>9.950839415721946E-3</v>
      </c>
      <c r="D1528" s="128">
        <f t="shared" si="93"/>
        <v>9950.8394157219464</v>
      </c>
      <c r="E1528" s="128">
        <f t="shared" ca="1" si="94"/>
        <v>-35943.783817518852</v>
      </c>
      <c r="F1528" s="128">
        <f t="shared" ca="1" si="95"/>
        <v>38709.836923576768</v>
      </c>
    </row>
    <row r="1529" spans="1:6" x14ac:dyDescent="0.3">
      <c r="A1529" s="73">
        <v>41625</v>
      </c>
      <c r="B1529" s="130">
        <v>1781</v>
      </c>
      <c r="C1529" s="125">
        <f t="shared" si="92"/>
        <v>-7.8823629283476526E-3</v>
      </c>
      <c r="D1529" s="128">
        <f t="shared" si="93"/>
        <v>-7882.362928347653</v>
      </c>
      <c r="E1529" s="128">
        <f t="shared" ca="1" si="94"/>
        <v>-35943.783817518852</v>
      </c>
      <c r="F1529" s="128">
        <f t="shared" ca="1" si="95"/>
        <v>38709.836923576768</v>
      </c>
    </row>
    <row r="1530" spans="1:6" x14ac:dyDescent="0.3">
      <c r="A1530" s="73">
        <v>41624</v>
      </c>
      <c r="B1530" s="130">
        <v>1786.540039</v>
      </c>
      <c r="C1530" s="125">
        <f t="shared" si="92"/>
        <v>-7.9737824469039431E-3</v>
      </c>
      <c r="D1530" s="128">
        <f t="shared" si="93"/>
        <v>-7973.7824469039433</v>
      </c>
      <c r="E1530" s="128">
        <f t="shared" ca="1" si="94"/>
        <v>-35943.783817518852</v>
      </c>
      <c r="F1530" s="128">
        <f t="shared" ca="1" si="95"/>
        <v>38709.836923576768</v>
      </c>
    </row>
    <row r="1531" spans="1:6" x14ac:dyDescent="0.3">
      <c r="A1531" s="73">
        <v>41621</v>
      </c>
      <c r="B1531" s="130">
        <v>1775.3199460000001</v>
      </c>
      <c r="C1531" s="125">
        <f t="shared" si="92"/>
        <v>-1.6884451854745075E-2</v>
      </c>
      <c r="D1531" s="128">
        <f t="shared" si="93"/>
        <v>-16884.451854745075</v>
      </c>
      <c r="E1531" s="128">
        <f t="shared" ca="1" si="94"/>
        <v>-35943.783817518852</v>
      </c>
      <c r="F1531" s="128">
        <f t="shared" ca="1" si="95"/>
        <v>38709.836923576768</v>
      </c>
    </row>
    <row r="1532" spans="1:6" x14ac:dyDescent="0.3">
      <c r="A1532" s="73">
        <v>41620</v>
      </c>
      <c r="B1532" s="130">
        <v>1775.5</v>
      </c>
      <c r="C1532" s="125">
        <f t="shared" si="92"/>
        <v>-1.7557245259953058E-2</v>
      </c>
      <c r="D1532" s="128">
        <f t="shared" si="93"/>
        <v>-17557.245259953059</v>
      </c>
      <c r="E1532" s="128">
        <f t="shared" ca="1" si="94"/>
        <v>-35943.783817518852</v>
      </c>
      <c r="F1532" s="128">
        <f t="shared" ca="1" si="95"/>
        <v>38709.836923576768</v>
      </c>
    </row>
    <row r="1533" spans="1:6" x14ac:dyDescent="0.3">
      <c r="A1533" s="73">
        <v>41619</v>
      </c>
      <c r="B1533" s="130">
        <v>1782.219971</v>
      </c>
      <c r="C1533" s="125">
        <f t="shared" si="92"/>
        <v>-1.138817306892248E-2</v>
      </c>
      <c r="D1533" s="128">
        <f t="shared" si="93"/>
        <v>-11388.173068922481</v>
      </c>
      <c r="E1533" s="128">
        <f t="shared" ca="1" si="94"/>
        <v>-35943.783817518852</v>
      </c>
      <c r="F1533" s="128">
        <f t="shared" ca="1" si="95"/>
        <v>38709.836923576768</v>
      </c>
    </row>
    <row r="1534" spans="1:6" x14ac:dyDescent="0.3">
      <c r="A1534" s="73">
        <v>41618</v>
      </c>
      <c r="B1534" s="130">
        <v>1802.619995</v>
      </c>
      <c r="C1534" s="125">
        <f t="shared" si="92"/>
        <v>7.7679087453708107E-5</v>
      </c>
      <c r="D1534" s="128">
        <f t="shared" si="93"/>
        <v>77.679087453708107</v>
      </c>
      <c r="E1534" s="128">
        <f t="shared" ca="1" si="94"/>
        <v>-35943.783817518852</v>
      </c>
      <c r="F1534" s="128">
        <f t="shared" ca="1" si="95"/>
        <v>38709.836923576768</v>
      </c>
    </row>
    <row r="1535" spans="1:6" x14ac:dyDescent="0.3">
      <c r="A1535" s="73">
        <v>41617</v>
      </c>
      <c r="B1535" s="130">
        <v>1808.369995</v>
      </c>
      <c r="C1535" s="125">
        <f t="shared" si="92"/>
        <v>2.0002576409037243E-3</v>
      </c>
      <c r="D1535" s="128">
        <f t="shared" si="93"/>
        <v>2000.2576409037242</v>
      </c>
      <c r="E1535" s="128">
        <f t="shared" ca="1" si="94"/>
        <v>-35943.783817518852</v>
      </c>
      <c r="F1535" s="128">
        <f t="shared" ca="1" si="95"/>
        <v>38709.836923576768</v>
      </c>
    </row>
    <row r="1536" spans="1:6" x14ac:dyDescent="0.3">
      <c r="A1536" s="73">
        <v>41614</v>
      </c>
      <c r="B1536" s="130">
        <v>1805.089966</v>
      </c>
      <c r="C1536" s="125">
        <f t="shared" si="92"/>
        <v>5.1451903686190459E-3</v>
      </c>
      <c r="D1536" s="128">
        <f t="shared" si="93"/>
        <v>5145.1903686190462</v>
      </c>
      <c r="E1536" s="128">
        <f t="shared" ca="1" si="94"/>
        <v>-35943.783817518852</v>
      </c>
      <c r="F1536" s="128">
        <f t="shared" ca="1" si="95"/>
        <v>38709.836923576768</v>
      </c>
    </row>
    <row r="1537" spans="1:6" x14ac:dyDescent="0.3">
      <c r="A1537" s="73">
        <v>41613</v>
      </c>
      <c r="B1537" s="130">
        <v>1785.030029</v>
      </c>
      <c r="C1537" s="125">
        <f t="shared" si="92"/>
        <v>2.0546175192537319E-3</v>
      </c>
      <c r="D1537" s="128">
        <f t="shared" si="93"/>
        <v>2054.6175192537321</v>
      </c>
      <c r="E1537" s="128">
        <f t="shared" ca="1" si="94"/>
        <v>-35943.783817518852</v>
      </c>
      <c r="F1537" s="128">
        <f t="shared" ca="1" si="95"/>
        <v>38709.836923576768</v>
      </c>
    </row>
    <row r="1538" spans="1:6" x14ac:dyDescent="0.3">
      <c r="A1538" s="73">
        <v>41612</v>
      </c>
      <c r="B1538" s="130">
        <v>1792.8100589999999</v>
      </c>
      <c r="C1538" s="125">
        <f t="shared" si="92"/>
        <v>2.7631002331351961E-3</v>
      </c>
      <c r="D1538" s="128">
        <f t="shared" si="93"/>
        <v>2763.100233135196</v>
      </c>
      <c r="E1538" s="128">
        <f t="shared" ca="1" si="94"/>
        <v>-35943.783817518852</v>
      </c>
      <c r="F1538" s="128">
        <f t="shared" ca="1" si="95"/>
        <v>38709.836923576768</v>
      </c>
    </row>
    <row r="1539" spans="1:6" x14ac:dyDescent="0.3">
      <c r="A1539" s="73">
        <v>41611</v>
      </c>
      <c r="B1539" s="130">
        <v>1795.150024</v>
      </c>
      <c r="C1539" s="125">
        <f t="shared" si="92"/>
        <v>2.0206164236167279E-3</v>
      </c>
      <c r="D1539" s="128">
        <f t="shared" si="93"/>
        <v>2020.6164236167278</v>
      </c>
      <c r="E1539" s="128">
        <f t="shared" ca="1" si="94"/>
        <v>-35943.783817518852</v>
      </c>
      <c r="F1539" s="128">
        <f t="shared" ca="1" si="95"/>
        <v>38709.836923576768</v>
      </c>
    </row>
    <row r="1540" spans="1:6" x14ac:dyDescent="0.3">
      <c r="A1540" s="73">
        <v>41610</v>
      </c>
      <c r="B1540" s="130">
        <v>1800.900024</v>
      </c>
      <c r="C1540" s="125">
        <f t="shared" si="92"/>
        <v>1.5126238298270867E-3</v>
      </c>
      <c r="D1540" s="128">
        <f t="shared" si="93"/>
        <v>1512.6238298270866</v>
      </c>
      <c r="E1540" s="128">
        <f t="shared" ca="1" si="94"/>
        <v>-35943.783817518852</v>
      </c>
      <c r="F1540" s="128">
        <f t="shared" ca="1" si="95"/>
        <v>38709.836923576768</v>
      </c>
    </row>
    <row r="1541" spans="1:6" x14ac:dyDescent="0.3">
      <c r="A1541" s="73">
        <v>41607</v>
      </c>
      <c r="B1541" s="130">
        <v>1805.8100589999999</v>
      </c>
      <c r="C1541" s="125">
        <f t="shared" si="92"/>
        <v>8.4831310062523091E-3</v>
      </c>
      <c r="D1541" s="128">
        <f t="shared" si="93"/>
        <v>8483.1310062523098</v>
      </c>
      <c r="E1541" s="128">
        <f t="shared" ca="1" si="94"/>
        <v>-35943.783817518852</v>
      </c>
      <c r="F1541" s="128">
        <f t="shared" ca="1" si="95"/>
        <v>38709.836923576768</v>
      </c>
    </row>
    <row r="1542" spans="1:6" x14ac:dyDescent="0.3">
      <c r="A1542" s="73">
        <v>41605</v>
      </c>
      <c r="B1542" s="130">
        <v>1807.2299800000001</v>
      </c>
      <c r="C1542" s="125">
        <f t="shared" si="92"/>
        <v>1.4158237934904561E-2</v>
      </c>
      <c r="D1542" s="128">
        <f t="shared" si="93"/>
        <v>14158.23793490456</v>
      </c>
      <c r="E1542" s="128">
        <f t="shared" ca="1" si="94"/>
        <v>-35943.783817518852</v>
      </c>
      <c r="F1542" s="128">
        <f t="shared" ca="1" si="95"/>
        <v>38709.836923576768</v>
      </c>
    </row>
    <row r="1543" spans="1:6" x14ac:dyDescent="0.3">
      <c r="A1543" s="73">
        <v>41604</v>
      </c>
      <c r="B1543" s="130">
        <v>1802.75</v>
      </c>
      <c r="C1543" s="125">
        <f t="shared" si="92"/>
        <v>1.9833828425909417E-2</v>
      </c>
      <c r="D1543" s="128">
        <f t="shared" si="93"/>
        <v>19833.828425909418</v>
      </c>
      <c r="E1543" s="128">
        <f t="shared" ca="1" si="94"/>
        <v>-35943.783817518852</v>
      </c>
      <c r="F1543" s="128">
        <f t="shared" ca="1" si="95"/>
        <v>38709.836923576768</v>
      </c>
    </row>
    <row r="1544" spans="1:6" x14ac:dyDescent="0.3">
      <c r="A1544" s="73">
        <v>41603</v>
      </c>
      <c r="B1544" s="130">
        <v>1802.4799800000001</v>
      </c>
      <c r="C1544" s="125">
        <f t="shared" ref="C1544:C1607" si="96">B1544/B1554-1</f>
        <v>1.7264031481096342E-2</v>
      </c>
      <c r="D1544" s="128">
        <f t="shared" ref="D1544:D1607" si="97">C1544*$B$5</f>
        <v>17264.031481096343</v>
      </c>
      <c r="E1544" s="128">
        <f t="shared" ref="E1544:E1607" ca="1" si="98">_xlfn.PERCENTILE.INC(OFFSET(D1544,0,0,Window),1-VaRLevel)</f>
        <v>-35943.783817518852</v>
      </c>
      <c r="F1544" s="128">
        <f t="shared" ref="F1544:F1607" ca="1" si="99">ABS(AVERAGEIF(OFFSET(D1544,0,0,Window),"&lt;=" &amp;E1544))</f>
        <v>38709.836923576768</v>
      </c>
    </row>
    <row r="1545" spans="1:6" x14ac:dyDescent="0.3">
      <c r="A1545" s="73">
        <v>41600</v>
      </c>
      <c r="B1545" s="130">
        <v>1804.76001</v>
      </c>
      <c r="C1545" s="125">
        <f t="shared" si="96"/>
        <v>1.9287152613679526E-2</v>
      </c>
      <c r="D1545" s="128">
        <f t="shared" si="97"/>
        <v>19287.152613679526</v>
      </c>
      <c r="E1545" s="128">
        <f t="shared" ca="1" si="98"/>
        <v>-35943.783817518852</v>
      </c>
      <c r="F1545" s="128">
        <f t="shared" ca="1" si="99"/>
        <v>38709.836923576768</v>
      </c>
    </row>
    <row r="1546" spans="1:6" x14ac:dyDescent="0.3">
      <c r="A1546" s="73">
        <v>41599</v>
      </c>
      <c r="B1546" s="130">
        <v>1795.849976</v>
      </c>
      <c r="C1546" s="125">
        <f t="shared" si="96"/>
        <v>2.7873938317274138E-2</v>
      </c>
      <c r="D1546" s="128">
        <f t="shared" si="97"/>
        <v>27873.93831727414</v>
      </c>
      <c r="E1546" s="128">
        <f t="shared" ca="1" si="98"/>
        <v>-35943.783817518852</v>
      </c>
      <c r="F1546" s="128">
        <f t="shared" ca="1" si="99"/>
        <v>38709.836923576768</v>
      </c>
    </row>
    <row r="1547" spans="1:6" x14ac:dyDescent="0.3">
      <c r="A1547" s="73">
        <v>41598</v>
      </c>
      <c r="B1547" s="130">
        <v>1781.369995</v>
      </c>
      <c r="C1547" s="125">
        <f t="shared" si="96"/>
        <v>6.1451943029624534E-3</v>
      </c>
      <c r="D1547" s="128">
        <f t="shared" si="97"/>
        <v>6145.1943029624535</v>
      </c>
      <c r="E1547" s="128">
        <f t="shared" ca="1" si="98"/>
        <v>-35943.783817518852</v>
      </c>
      <c r="F1547" s="128">
        <f t="shared" ca="1" si="99"/>
        <v>38709.836923576768</v>
      </c>
    </row>
    <row r="1548" spans="1:6" x14ac:dyDescent="0.3">
      <c r="A1548" s="73">
        <v>41597</v>
      </c>
      <c r="B1548" s="130">
        <v>1787.869995</v>
      </c>
      <c r="C1548" s="125">
        <f t="shared" si="96"/>
        <v>1.4123907048669837E-2</v>
      </c>
      <c r="D1548" s="128">
        <f t="shared" si="97"/>
        <v>14123.907048669837</v>
      </c>
      <c r="E1548" s="128">
        <f t="shared" ca="1" si="98"/>
        <v>-35943.783817518852</v>
      </c>
      <c r="F1548" s="128">
        <f t="shared" ca="1" si="99"/>
        <v>38709.836923576768</v>
      </c>
    </row>
    <row r="1549" spans="1:6" x14ac:dyDescent="0.3">
      <c r="A1549" s="73">
        <v>41596</v>
      </c>
      <c r="B1549" s="130">
        <v>1791.530029</v>
      </c>
      <c r="C1549" s="125">
        <f t="shared" si="96"/>
        <v>1.3348930262599756E-2</v>
      </c>
      <c r="D1549" s="128">
        <f t="shared" si="97"/>
        <v>13348.930262599757</v>
      </c>
      <c r="E1549" s="128">
        <f t="shared" ca="1" si="98"/>
        <v>-35943.783817518852</v>
      </c>
      <c r="F1549" s="128">
        <f t="shared" ca="1" si="99"/>
        <v>38709.836923576768</v>
      </c>
    </row>
    <row r="1550" spans="1:6" x14ac:dyDescent="0.3">
      <c r="A1550" s="73">
        <v>41593</v>
      </c>
      <c r="B1550" s="130">
        <v>1798.1800539999999</v>
      </c>
      <c r="C1550" s="125">
        <f t="shared" si="96"/>
        <v>2.0742057792096702E-2</v>
      </c>
      <c r="D1550" s="128">
        <f t="shared" si="97"/>
        <v>20742.057792096701</v>
      </c>
      <c r="E1550" s="128">
        <f t="shared" ca="1" si="98"/>
        <v>-35943.783817518852</v>
      </c>
      <c r="F1550" s="128">
        <f t="shared" ca="1" si="99"/>
        <v>38709.836923576768</v>
      </c>
    </row>
    <row r="1551" spans="1:6" x14ac:dyDescent="0.3">
      <c r="A1551" s="73">
        <v>41592</v>
      </c>
      <c r="B1551" s="130">
        <v>1790.619995</v>
      </c>
      <c r="C1551" s="125">
        <f t="shared" si="96"/>
        <v>1.9401753016345502E-2</v>
      </c>
      <c r="D1551" s="128">
        <f t="shared" si="97"/>
        <v>19401.753016345501</v>
      </c>
      <c r="E1551" s="128">
        <f t="shared" ca="1" si="98"/>
        <v>-35943.783817518852</v>
      </c>
      <c r="F1551" s="128">
        <f t="shared" ca="1" si="99"/>
        <v>38709.836923576768</v>
      </c>
    </row>
    <row r="1552" spans="1:6" x14ac:dyDescent="0.3">
      <c r="A1552" s="73">
        <v>41591</v>
      </c>
      <c r="B1552" s="130">
        <v>1782</v>
      </c>
      <c r="C1552" s="125">
        <f t="shared" si="96"/>
        <v>1.0599350298381216E-2</v>
      </c>
      <c r="D1552" s="128">
        <f t="shared" si="97"/>
        <v>10599.350298381216</v>
      </c>
      <c r="E1552" s="128">
        <f t="shared" ca="1" si="98"/>
        <v>-36859.848329586384</v>
      </c>
      <c r="F1552" s="128">
        <f t="shared" ca="1" si="99"/>
        <v>39479.295317536722</v>
      </c>
    </row>
    <row r="1553" spans="1:6" x14ac:dyDescent="0.3">
      <c r="A1553" s="73">
        <v>41590</v>
      </c>
      <c r="B1553" s="130">
        <v>1767.6899410000001</v>
      </c>
      <c r="C1553" s="125">
        <f t="shared" si="96"/>
        <v>-2.4041367520543089E-3</v>
      </c>
      <c r="D1553" s="128">
        <f t="shared" si="97"/>
        <v>-2404.136752054309</v>
      </c>
      <c r="E1553" s="128">
        <f t="shared" ca="1" si="98"/>
        <v>-38007.399999674715</v>
      </c>
      <c r="F1553" s="128">
        <f t="shared" ca="1" si="99"/>
        <v>44289.216690347872</v>
      </c>
    </row>
    <row r="1554" spans="1:6" x14ac:dyDescent="0.3">
      <c r="A1554" s="73">
        <v>41589</v>
      </c>
      <c r="B1554" s="130">
        <v>1771.8900149999999</v>
      </c>
      <c r="C1554" s="125">
        <f t="shared" si="96"/>
        <v>5.5501813639629027E-3</v>
      </c>
      <c r="D1554" s="128">
        <f t="shared" si="97"/>
        <v>5550.1813639629027</v>
      </c>
      <c r="E1554" s="128">
        <f t="shared" ca="1" si="98"/>
        <v>-39287.404542451623</v>
      </c>
      <c r="F1554" s="128">
        <f t="shared" ca="1" si="99"/>
        <v>44862.440666871138</v>
      </c>
    </row>
    <row r="1555" spans="1:6" x14ac:dyDescent="0.3">
      <c r="A1555" s="73">
        <v>41586</v>
      </c>
      <c r="B1555" s="130">
        <v>1770.6099850000001</v>
      </c>
      <c r="C1555" s="125">
        <f t="shared" si="96"/>
        <v>6.1598759365160127E-3</v>
      </c>
      <c r="D1555" s="128">
        <f t="shared" si="97"/>
        <v>6159.8759365160131</v>
      </c>
      <c r="E1555" s="128">
        <f t="shared" ca="1" si="98"/>
        <v>-39287.404542451623</v>
      </c>
      <c r="F1555" s="128">
        <f t="shared" ca="1" si="99"/>
        <v>44862.440666871138</v>
      </c>
    </row>
    <row r="1556" spans="1:6" x14ac:dyDescent="0.3">
      <c r="A1556" s="73">
        <v>41585</v>
      </c>
      <c r="B1556" s="130">
        <v>1747.150024</v>
      </c>
      <c r="C1556" s="125">
        <f t="shared" si="96"/>
        <v>-2.8080625498041467E-3</v>
      </c>
      <c r="D1556" s="128">
        <f t="shared" si="97"/>
        <v>-2808.0625498041468</v>
      </c>
      <c r="E1556" s="128">
        <f t="shared" ca="1" si="98"/>
        <v>-39287.404542451623</v>
      </c>
      <c r="F1556" s="128">
        <f t="shared" ca="1" si="99"/>
        <v>44862.440666871138</v>
      </c>
    </row>
    <row r="1557" spans="1:6" x14ac:dyDescent="0.3">
      <c r="A1557" s="73">
        <v>41584</v>
      </c>
      <c r="B1557" s="130">
        <v>1770.48999</v>
      </c>
      <c r="C1557" s="125">
        <f t="shared" si="96"/>
        <v>1.3805692306927186E-2</v>
      </c>
      <c r="D1557" s="128">
        <f t="shared" si="97"/>
        <v>13805.692306927187</v>
      </c>
      <c r="E1557" s="128">
        <f t="shared" ca="1" si="98"/>
        <v>-39287.404542451623</v>
      </c>
      <c r="F1557" s="128">
        <f t="shared" ca="1" si="99"/>
        <v>44862.440666871138</v>
      </c>
    </row>
    <row r="1558" spans="1:6" x14ac:dyDescent="0.3">
      <c r="A1558" s="73">
        <v>41583</v>
      </c>
      <c r="B1558" s="130">
        <v>1762.969971</v>
      </c>
      <c r="C1558" s="125">
        <f t="shared" si="96"/>
        <v>4.7301924532086037E-3</v>
      </c>
      <c r="D1558" s="128">
        <f t="shared" si="97"/>
        <v>4730.1924532086041</v>
      </c>
      <c r="E1558" s="128">
        <f t="shared" ca="1" si="98"/>
        <v>-39287.404542451623</v>
      </c>
      <c r="F1558" s="128">
        <f t="shared" ca="1" si="99"/>
        <v>44862.440666871138</v>
      </c>
    </row>
    <row r="1559" spans="1:6" x14ac:dyDescent="0.3">
      <c r="A1559" s="73">
        <v>41582</v>
      </c>
      <c r="B1559" s="130">
        <v>1767.9300539999999</v>
      </c>
      <c r="C1559" s="125">
        <f t="shared" si="96"/>
        <v>1.3337853533933686E-2</v>
      </c>
      <c r="D1559" s="128">
        <f t="shared" si="97"/>
        <v>13337.853533933685</v>
      </c>
      <c r="E1559" s="128">
        <f t="shared" ca="1" si="98"/>
        <v>-39287.404542451623</v>
      </c>
      <c r="F1559" s="128">
        <f t="shared" ca="1" si="99"/>
        <v>44862.440666871138</v>
      </c>
    </row>
    <row r="1560" spans="1:6" x14ac:dyDescent="0.3">
      <c r="A1560" s="73">
        <v>41579</v>
      </c>
      <c r="B1560" s="130">
        <v>1761.6400149999999</v>
      </c>
      <c r="C1560" s="125">
        <f t="shared" si="96"/>
        <v>9.825173402120857E-3</v>
      </c>
      <c r="D1560" s="128">
        <f t="shared" si="97"/>
        <v>9825.1734021208576</v>
      </c>
      <c r="E1560" s="128">
        <f t="shared" ca="1" si="98"/>
        <v>-39287.404542451623</v>
      </c>
      <c r="F1560" s="128">
        <f t="shared" ca="1" si="99"/>
        <v>44862.440666871138</v>
      </c>
    </row>
    <row r="1561" spans="1:6" x14ac:dyDescent="0.3">
      <c r="A1561" s="73">
        <v>41578</v>
      </c>
      <c r="B1561" s="130">
        <v>1756.540039</v>
      </c>
      <c r="C1561" s="125">
        <f t="shared" si="96"/>
        <v>1.3495666662495465E-2</v>
      </c>
      <c r="D1561" s="128">
        <f t="shared" si="97"/>
        <v>13495.666662495465</v>
      </c>
      <c r="E1561" s="128">
        <f t="shared" ca="1" si="98"/>
        <v>-39287.404542451623</v>
      </c>
      <c r="F1561" s="128">
        <f t="shared" ca="1" si="99"/>
        <v>44862.440666871138</v>
      </c>
    </row>
    <row r="1562" spans="1:6" x14ac:dyDescent="0.3">
      <c r="A1562" s="73">
        <v>41577</v>
      </c>
      <c r="B1562" s="130">
        <v>1763.3100589999999</v>
      </c>
      <c r="C1562" s="125">
        <f t="shared" si="96"/>
        <v>2.4263170796923861E-2</v>
      </c>
      <c r="D1562" s="128">
        <f t="shared" si="97"/>
        <v>24263.17079692386</v>
      </c>
      <c r="E1562" s="128">
        <f t="shared" ca="1" si="98"/>
        <v>-39287.404542451623</v>
      </c>
      <c r="F1562" s="128">
        <f t="shared" ca="1" si="99"/>
        <v>44862.440666871138</v>
      </c>
    </row>
    <row r="1563" spans="1:6" x14ac:dyDescent="0.3">
      <c r="A1563" s="73">
        <v>41576</v>
      </c>
      <c r="B1563" s="130">
        <v>1771.9499510000001</v>
      </c>
      <c r="C1563" s="125">
        <f t="shared" si="96"/>
        <v>4.3514298336134516E-2</v>
      </c>
      <c r="D1563" s="128">
        <f t="shared" si="97"/>
        <v>43514.298336134518</v>
      </c>
      <c r="E1563" s="128">
        <f t="shared" ca="1" si="98"/>
        <v>-39287.404542451623</v>
      </c>
      <c r="F1563" s="128">
        <f t="shared" ca="1" si="99"/>
        <v>44862.440666871138</v>
      </c>
    </row>
    <row r="1564" spans="1:6" x14ac:dyDescent="0.3">
      <c r="A1564" s="73">
        <v>41575</v>
      </c>
      <c r="B1564" s="130">
        <v>1762.1099850000001</v>
      </c>
      <c r="C1564" s="125">
        <f t="shared" si="96"/>
        <v>3.0389307041622571E-2</v>
      </c>
      <c r="D1564" s="128">
        <f t="shared" si="97"/>
        <v>30389.307041622571</v>
      </c>
      <c r="E1564" s="128">
        <f t="shared" ca="1" si="98"/>
        <v>-39287.404542451623</v>
      </c>
      <c r="F1564" s="128">
        <f t="shared" ca="1" si="99"/>
        <v>44862.440666871138</v>
      </c>
    </row>
    <row r="1565" spans="1:6" x14ac:dyDescent="0.3">
      <c r="A1565" s="73">
        <v>41572</v>
      </c>
      <c r="B1565" s="130">
        <v>1759.7700199999999</v>
      </c>
      <c r="C1565" s="125">
        <f t="shared" si="96"/>
        <v>3.3213991678890054E-2</v>
      </c>
      <c r="D1565" s="128">
        <f t="shared" si="97"/>
        <v>33213.991678890052</v>
      </c>
      <c r="E1565" s="128">
        <f t="shared" ca="1" si="98"/>
        <v>-39287.404542451623</v>
      </c>
      <c r="F1565" s="128">
        <f t="shared" ca="1" si="99"/>
        <v>44862.440666871138</v>
      </c>
    </row>
    <row r="1566" spans="1:6" x14ac:dyDescent="0.3">
      <c r="A1566" s="73">
        <v>41571</v>
      </c>
      <c r="B1566" s="130">
        <v>1752.0699460000001</v>
      </c>
      <c r="C1566" s="125">
        <f t="shared" si="96"/>
        <v>3.5159690011331124E-2</v>
      </c>
      <c r="D1566" s="128">
        <f t="shared" si="97"/>
        <v>35159.69001133112</v>
      </c>
      <c r="E1566" s="128">
        <f t="shared" ca="1" si="98"/>
        <v>-39287.404542451623</v>
      </c>
      <c r="F1566" s="128">
        <f t="shared" ca="1" si="99"/>
        <v>44862.440666871138</v>
      </c>
    </row>
    <row r="1567" spans="1:6" x14ac:dyDescent="0.3">
      <c r="A1567" s="73">
        <v>41570</v>
      </c>
      <c r="B1567" s="130">
        <v>1746.380005</v>
      </c>
      <c r="C1567" s="125">
        <f t="shared" si="96"/>
        <v>5.4322615126936258E-2</v>
      </c>
      <c r="D1567" s="128">
        <f t="shared" si="97"/>
        <v>54322.61512693626</v>
      </c>
      <c r="E1567" s="128">
        <f t="shared" ca="1" si="98"/>
        <v>-39287.404542451623</v>
      </c>
      <c r="F1567" s="128">
        <f t="shared" ca="1" si="99"/>
        <v>44862.440666871138</v>
      </c>
    </row>
    <row r="1568" spans="1:6" x14ac:dyDescent="0.3">
      <c r="A1568" s="73">
        <v>41569</v>
      </c>
      <c r="B1568" s="130">
        <v>1754.670044</v>
      </c>
      <c r="C1568" s="125">
        <f t="shared" si="96"/>
        <v>5.9935422958612872E-2</v>
      </c>
      <c r="D1568" s="128">
        <f t="shared" si="97"/>
        <v>59935.422958612871</v>
      </c>
      <c r="E1568" s="128">
        <f t="shared" ca="1" si="98"/>
        <v>-39287.404542451623</v>
      </c>
      <c r="F1568" s="128">
        <f t="shared" ca="1" si="99"/>
        <v>44862.440666871138</v>
      </c>
    </row>
    <row r="1569" spans="1:6" x14ac:dyDescent="0.3">
      <c r="A1569" s="73">
        <v>41568</v>
      </c>
      <c r="B1569" s="130">
        <v>1744.660034</v>
      </c>
      <c r="C1569" s="125">
        <f t="shared" si="96"/>
        <v>4.0892083624358921E-2</v>
      </c>
      <c r="D1569" s="128">
        <f t="shared" si="97"/>
        <v>40892.083624358922</v>
      </c>
      <c r="E1569" s="128">
        <f t="shared" ca="1" si="98"/>
        <v>-39287.404542451623</v>
      </c>
      <c r="F1569" s="128">
        <f t="shared" ca="1" si="99"/>
        <v>44862.440666871138</v>
      </c>
    </row>
    <row r="1570" spans="1:6" x14ac:dyDescent="0.3">
      <c r="A1570" s="73">
        <v>41565</v>
      </c>
      <c r="B1570" s="130">
        <v>1744.5</v>
      </c>
      <c r="C1570" s="125">
        <f t="shared" si="96"/>
        <v>3.1943212067435667E-2</v>
      </c>
      <c r="D1570" s="128">
        <f t="shared" si="97"/>
        <v>31943.212067435667</v>
      </c>
      <c r="E1570" s="128">
        <f t="shared" ca="1" si="98"/>
        <v>-39287.404542451623</v>
      </c>
      <c r="F1570" s="128">
        <f t="shared" ca="1" si="99"/>
        <v>44862.440666871138</v>
      </c>
    </row>
    <row r="1571" spans="1:6" x14ac:dyDescent="0.3">
      <c r="A1571" s="73">
        <v>41564</v>
      </c>
      <c r="B1571" s="130">
        <v>1733.150024</v>
      </c>
      <c r="C1571" s="125">
        <f t="shared" si="96"/>
        <v>3.2460408240111871E-2</v>
      </c>
      <c r="D1571" s="128">
        <f t="shared" si="97"/>
        <v>32460.408240111872</v>
      </c>
      <c r="E1571" s="128">
        <f t="shared" ca="1" si="98"/>
        <v>-39287.404542451623</v>
      </c>
      <c r="F1571" s="128">
        <f t="shared" ca="1" si="99"/>
        <v>44862.440666871138</v>
      </c>
    </row>
    <row r="1572" spans="1:6" x14ac:dyDescent="0.3">
      <c r="A1572" s="73">
        <v>41563</v>
      </c>
      <c r="B1572" s="130">
        <v>1721.540039</v>
      </c>
      <c r="C1572" s="125">
        <f t="shared" si="96"/>
        <v>1.6335400049399817E-2</v>
      </c>
      <c r="D1572" s="128">
        <f t="shared" si="97"/>
        <v>16335.400049399817</v>
      </c>
      <c r="E1572" s="128">
        <f t="shared" ca="1" si="98"/>
        <v>-39287.404542451623</v>
      </c>
      <c r="F1572" s="128">
        <f t="shared" ca="1" si="99"/>
        <v>44862.440666871138</v>
      </c>
    </row>
    <row r="1573" spans="1:6" x14ac:dyDescent="0.3">
      <c r="A1573" s="73">
        <v>41562</v>
      </c>
      <c r="B1573" s="130">
        <v>1698.0600589999999</v>
      </c>
      <c r="C1573" s="125">
        <f t="shared" si="96"/>
        <v>1.8053445427728132E-3</v>
      </c>
      <c r="D1573" s="128">
        <f t="shared" si="97"/>
        <v>1805.3445427728132</v>
      </c>
      <c r="E1573" s="128">
        <f t="shared" ca="1" si="98"/>
        <v>-39287.404542451623</v>
      </c>
      <c r="F1573" s="128">
        <f t="shared" ca="1" si="99"/>
        <v>44862.440666871138</v>
      </c>
    </row>
    <row r="1574" spans="1:6" x14ac:dyDescent="0.3">
      <c r="A1574" s="73">
        <v>41561</v>
      </c>
      <c r="B1574" s="130">
        <v>1710.1400149999999</v>
      </c>
      <c r="C1574" s="125">
        <f t="shared" si="96"/>
        <v>1.7002149901516272E-2</v>
      </c>
      <c r="D1574" s="128">
        <f t="shared" si="97"/>
        <v>17002.149901516274</v>
      </c>
      <c r="E1574" s="128">
        <f t="shared" ca="1" si="98"/>
        <v>-39287.404542451623</v>
      </c>
      <c r="F1574" s="128">
        <f t="shared" ca="1" si="99"/>
        <v>44862.440666871138</v>
      </c>
    </row>
    <row r="1575" spans="1:6" x14ac:dyDescent="0.3">
      <c r="A1575" s="73">
        <v>41558</v>
      </c>
      <c r="B1575" s="130">
        <v>1703.1999510000001</v>
      </c>
      <c r="C1575" s="125">
        <f t="shared" si="96"/>
        <v>6.7681105364267857E-3</v>
      </c>
      <c r="D1575" s="128">
        <f t="shared" si="97"/>
        <v>6768.110536426786</v>
      </c>
      <c r="E1575" s="128">
        <f t="shared" ca="1" si="98"/>
        <v>-39287.404542451623</v>
      </c>
      <c r="F1575" s="128">
        <f t="shared" ca="1" si="99"/>
        <v>44862.440666871138</v>
      </c>
    </row>
    <row r="1576" spans="1:6" x14ac:dyDescent="0.3">
      <c r="A1576" s="73">
        <v>41557</v>
      </c>
      <c r="B1576" s="130">
        <v>1692.5600589999999</v>
      </c>
      <c r="C1576" s="125">
        <f t="shared" si="96"/>
        <v>-3.5969227935593873E-3</v>
      </c>
      <c r="D1576" s="128">
        <f t="shared" si="97"/>
        <v>-3596.9227935593872</v>
      </c>
      <c r="E1576" s="128">
        <f t="shared" ca="1" si="98"/>
        <v>-39287.404542451623</v>
      </c>
      <c r="F1576" s="128">
        <f t="shared" ca="1" si="99"/>
        <v>44862.440666871138</v>
      </c>
    </row>
    <row r="1577" spans="1:6" x14ac:dyDescent="0.3">
      <c r="A1577" s="73">
        <v>41556</v>
      </c>
      <c r="B1577" s="130">
        <v>1656.400024</v>
      </c>
      <c r="C1577" s="125">
        <f t="shared" si="96"/>
        <v>-2.1485491573155269E-2</v>
      </c>
      <c r="D1577" s="128">
        <f t="shared" si="97"/>
        <v>-21485.491573155268</v>
      </c>
      <c r="E1577" s="128">
        <f t="shared" ca="1" si="98"/>
        <v>-39287.404542451623</v>
      </c>
      <c r="F1577" s="128">
        <f t="shared" ca="1" si="99"/>
        <v>44862.440666871138</v>
      </c>
    </row>
    <row r="1578" spans="1:6" x14ac:dyDescent="0.3">
      <c r="A1578" s="73">
        <v>41555</v>
      </c>
      <c r="B1578" s="130">
        <v>1655.4499510000001</v>
      </c>
      <c r="C1578" s="125">
        <f t="shared" si="96"/>
        <v>-2.4725814419568559E-2</v>
      </c>
      <c r="D1578" s="128">
        <f t="shared" si="97"/>
        <v>-24725.81441956856</v>
      </c>
      <c r="E1578" s="128">
        <f t="shared" ca="1" si="98"/>
        <v>-39287.404542451623</v>
      </c>
      <c r="F1578" s="128">
        <f t="shared" ca="1" si="99"/>
        <v>44862.440666871138</v>
      </c>
    </row>
    <row r="1579" spans="1:6" x14ac:dyDescent="0.3">
      <c r="A1579" s="73">
        <v>41554</v>
      </c>
      <c r="B1579" s="130">
        <v>1676.119995</v>
      </c>
      <c r="C1579" s="125">
        <f t="shared" si="96"/>
        <v>-1.511303736769809E-2</v>
      </c>
      <c r="D1579" s="128">
        <f t="shared" si="97"/>
        <v>-15113.037367698091</v>
      </c>
      <c r="E1579" s="128">
        <f t="shared" ca="1" si="98"/>
        <v>-39287.404542451623</v>
      </c>
      <c r="F1579" s="128">
        <f t="shared" ca="1" si="99"/>
        <v>44862.440666871138</v>
      </c>
    </row>
    <row r="1580" spans="1:6" x14ac:dyDescent="0.3">
      <c r="A1580" s="73">
        <v>41551</v>
      </c>
      <c r="B1580" s="130">
        <v>1690.5</v>
      </c>
      <c r="C1580" s="125">
        <f t="shared" si="96"/>
        <v>-1.1351494297389464E-2</v>
      </c>
      <c r="D1580" s="128">
        <f t="shared" si="97"/>
        <v>-11351.494297389463</v>
      </c>
      <c r="E1580" s="128">
        <f t="shared" ca="1" si="98"/>
        <v>-39287.404542451623</v>
      </c>
      <c r="F1580" s="128">
        <f t="shared" ca="1" si="99"/>
        <v>44862.440666871138</v>
      </c>
    </row>
    <row r="1581" spans="1:6" x14ac:dyDescent="0.3">
      <c r="A1581" s="73">
        <v>41550</v>
      </c>
      <c r="B1581" s="130">
        <v>1678.660034</v>
      </c>
      <c r="C1581" s="125">
        <f t="shared" si="96"/>
        <v>-2.5360807309977917E-2</v>
      </c>
      <c r="D1581" s="128">
        <f t="shared" si="97"/>
        <v>-25360.807309977918</v>
      </c>
      <c r="E1581" s="128">
        <f t="shared" ca="1" si="98"/>
        <v>-39287.404542451623</v>
      </c>
      <c r="F1581" s="128">
        <f t="shared" ca="1" si="99"/>
        <v>44862.440666871138</v>
      </c>
    </row>
    <row r="1582" spans="1:6" x14ac:dyDescent="0.3">
      <c r="A1582" s="73">
        <v>41549</v>
      </c>
      <c r="B1582" s="130">
        <v>1693.869995</v>
      </c>
      <c r="C1582" s="125">
        <f t="shared" si="96"/>
        <v>-1.8342311090658869E-2</v>
      </c>
      <c r="D1582" s="128">
        <f t="shared" si="97"/>
        <v>-18342.31109065887</v>
      </c>
      <c r="E1582" s="128">
        <f t="shared" ca="1" si="98"/>
        <v>-39287.404542451623</v>
      </c>
      <c r="F1582" s="128">
        <f t="shared" ca="1" si="99"/>
        <v>44862.440666871138</v>
      </c>
    </row>
    <row r="1583" spans="1:6" x14ac:dyDescent="0.3">
      <c r="A1583" s="73">
        <v>41548</v>
      </c>
      <c r="B1583" s="130">
        <v>1695</v>
      </c>
      <c r="C1583" s="125">
        <f t="shared" si="96"/>
        <v>-5.7251518939607227E-3</v>
      </c>
      <c r="D1583" s="128">
        <f t="shared" si="97"/>
        <v>-5725.1518939607231</v>
      </c>
      <c r="E1583" s="128">
        <f t="shared" ca="1" si="98"/>
        <v>-39287.404542451623</v>
      </c>
      <c r="F1583" s="128">
        <f t="shared" ca="1" si="99"/>
        <v>44862.440666871138</v>
      </c>
    </row>
    <row r="1584" spans="1:6" x14ac:dyDescent="0.3">
      <c r="A1584" s="73">
        <v>41547</v>
      </c>
      <c r="B1584" s="130">
        <v>1681.5500489999999</v>
      </c>
      <c r="C1584" s="125">
        <f t="shared" si="96"/>
        <v>-9.4544811657090166E-3</v>
      </c>
      <c r="D1584" s="128">
        <f t="shared" si="97"/>
        <v>-9454.4811657090158</v>
      </c>
      <c r="E1584" s="128">
        <f t="shared" ca="1" si="98"/>
        <v>-39287.404542451623</v>
      </c>
      <c r="F1584" s="128">
        <f t="shared" ca="1" si="99"/>
        <v>44862.440666871138</v>
      </c>
    </row>
    <row r="1585" spans="1:6" x14ac:dyDescent="0.3">
      <c r="A1585" s="73">
        <v>41544</v>
      </c>
      <c r="B1585" s="130">
        <v>1691.75</v>
      </c>
      <c r="C1585" s="125">
        <f t="shared" si="96"/>
        <v>2.2275072851587474E-3</v>
      </c>
      <c r="D1585" s="128">
        <f t="shared" si="97"/>
        <v>2227.5072851587474</v>
      </c>
      <c r="E1585" s="128">
        <f t="shared" ca="1" si="98"/>
        <v>-39287.404542451623</v>
      </c>
      <c r="F1585" s="128">
        <f t="shared" ca="1" si="99"/>
        <v>44862.440666871138</v>
      </c>
    </row>
    <row r="1586" spans="1:6" x14ac:dyDescent="0.3">
      <c r="A1586" s="73">
        <v>41543</v>
      </c>
      <c r="B1586" s="130">
        <v>1698.670044</v>
      </c>
      <c r="C1586" s="125">
        <f t="shared" si="96"/>
        <v>9.0589393029705256E-3</v>
      </c>
      <c r="D1586" s="128">
        <f t="shared" si="97"/>
        <v>9058.9393029705261</v>
      </c>
      <c r="E1586" s="128">
        <f t="shared" ca="1" si="98"/>
        <v>-39287.404542451623</v>
      </c>
      <c r="F1586" s="128">
        <f t="shared" ca="1" si="99"/>
        <v>44862.440666871138</v>
      </c>
    </row>
    <row r="1587" spans="1:6" x14ac:dyDescent="0.3">
      <c r="A1587" s="73">
        <v>41542</v>
      </c>
      <c r="B1587" s="130">
        <v>1692.7700199999999</v>
      </c>
      <c r="C1587" s="125">
        <f t="shared" si="96"/>
        <v>2.1549643835732102E-3</v>
      </c>
      <c r="D1587" s="128">
        <f t="shared" si="97"/>
        <v>2154.9643835732104</v>
      </c>
      <c r="E1587" s="128">
        <f t="shared" ca="1" si="98"/>
        <v>-39287.404542451623</v>
      </c>
      <c r="F1587" s="128">
        <f t="shared" ca="1" si="99"/>
        <v>44862.440666871138</v>
      </c>
    </row>
    <row r="1588" spans="1:6" x14ac:dyDescent="0.3">
      <c r="A1588" s="73">
        <v>41541</v>
      </c>
      <c r="B1588" s="130">
        <v>1697.420044</v>
      </c>
      <c r="C1588" s="125">
        <f t="shared" si="96"/>
        <v>7.9751388545961088E-3</v>
      </c>
      <c r="D1588" s="128">
        <f t="shared" si="97"/>
        <v>7975.138854596109</v>
      </c>
      <c r="E1588" s="128">
        <f t="shared" ca="1" si="98"/>
        <v>-39287.404542451623</v>
      </c>
      <c r="F1588" s="128">
        <f t="shared" ca="1" si="99"/>
        <v>44862.440666871138</v>
      </c>
    </row>
    <row r="1589" spans="1:6" x14ac:dyDescent="0.3">
      <c r="A1589" s="73">
        <v>41540</v>
      </c>
      <c r="B1589" s="130">
        <v>1701.839966</v>
      </c>
      <c r="C1589" s="125">
        <f t="shared" si="96"/>
        <v>1.8023464418418955E-2</v>
      </c>
      <c r="D1589" s="128">
        <f t="shared" si="97"/>
        <v>18023.464418418956</v>
      </c>
      <c r="E1589" s="128">
        <f t="shared" ca="1" si="98"/>
        <v>-39287.404542451623</v>
      </c>
      <c r="F1589" s="128">
        <f t="shared" ca="1" si="99"/>
        <v>44862.440666871138</v>
      </c>
    </row>
    <row r="1590" spans="1:6" x14ac:dyDescent="0.3">
      <c r="A1590" s="73">
        <v>41537</v>
      </c>
      <c r="B1590" s="130">
        <v>1709.910034</v>
      </c>
      <c r="C1590" s="125">
        <f t="shared" si="96"/>
        <v>3.3072124642681056E-2</v>
      </c>
      <c r="D1590" s="128">
        <f t="shared" si="97"/>
        <v>33072.124642681054</v>
      </c>
      <c r="E1590" s="128">
        <f t="shared" ca="1" si="98"/>
        <v>-39287.404542451623</v>
      </c>
      <c r="F1590" s="128">
        <f t="shared" ca="1" si="99"/>
        <v>44862.440666871138</v>
      </c>
    </row>
    <row r="1591" spans="1:6" x14ac:dyDescent="0.3">
      <c r="A1591" s="73">
        <v>41536</v>
      </c>
      <c r="B1591" s="130">
        <v>1722.339966</v>
      </c>
      <c r="C1591" s="125">
        <f t="shared" si="96"/>
        <v>4.0638526106348438E-2</v>
      </c>
      <c r="D1591" s="128">
        <f t="shared" si="97"/>
        <v>40638.526106348436</v>
      </c>
      <c r="E1591" s="128">
        <f t="shared" ca="1" si="98"/>
        <v>-39287.404542451623</v>
      </c>
      <c r="F1591" s="128">
        <f t="shared" ca="1" si="99"/>
        <v>44862.440666871138</v>
      </c>
    </row>
    <row r="1592" spans="1:6" x14ac:dyDescent="0.3">
      <c r="A1592" s="73">
        <v>41535</v>
      </c>
      <c r="B1592" s="130">
        <v>1725.5200199999999</v>
      </c>
      <c r="C1592" s="125">
        <f t="shared" si="96"/>
        <v>4.3821270554441183E-2</v>
      </c>
      <c r="D1592" s="128">
        <f t="shared" si="97"/>
        <v>43821.27055444118</v>
      </c>
      <c r="E1592" s="128">
        <f t="shared" ca="1" si="98"/>
        <v>-39287.404542451623</v>
      </c>
      <c r="F1592" s="128">
        <f t="shared" ca="1" si="99"/>
        <v>44862.440666871138</v>
      </c>
    </row>
    <row r="1593" spans="1:6" x14ac:dyDescent="0.3">
      <c r="A1593" s="73">
        <v>41534</v>
      </c>
      <c r="B1593" s="130">
        <v>1704.76001</v>
      </c>
      <c r="C1593" s="125">
        <f t="shared" si="96"/>
        <v>3.9633600570401883E-2</v>
      </c>
      <c r="D1593" s="128">
        <f t="shared" si="97"/>
        <v>39633.600570401883</v>
      </c>
      <c r="E1593" s="128">
        <f t="shared" ca="1" si="98"/>
        <v>-39287.404542451623</v>
      </c>
      <c r="F1593" s="128">
        <f t="shared" ca="1" si="99"/>
        <v>44862.440666871138</v>
      </c>
    </row>
    <row r="1594" spans="1:6" x14ac:dyDescent="0.3">
      <c r="A1594" s="73">
        <v>41533</v>
      </c>
      <c r="B1594" s="130">
        <v>1697.599976</v>
      </c>
      <c r="C1594" s="125">
        <f t="shared" si="96"/>
        <v>3.957819564827747E-2</v>
      </c>
      <c r="D1594" s="128">
        <f t="shared" si="97"/>
        <v>39578.195648277469</v>
      </c>
      <c r="E1594" s="128">
        <f t="shared" ca="1" si="98"/>
        <v>-39287.404542451623</v>
      </c>
      <c r="F1594" s="128">
        <f t="shared" ca="1" si="99"/>
        <v>44862.440666871138</v>
      </c>
    </row>
    <row r="1595" spans="1:6" x14ac:dyDescent="0.3">
      <c r="A1595" s="73">
        <v>41530</v>
      </c>
      <c r="B1595" s="130">
        <v>1687.98999</v>
      </c>
      <c r="C1595" s="125">
        <f t="shared" si="96"/>
        <v>3.0411950323760317E-2</v>
      </c>
      <c r="D1595" s="128">
        <f t="shared" si="97"/>
        <v>30411.950323760317</v>
      </c>
      <c r="E1595" s="128">
        <f t="shared" ca="1" si="98"/>
        <v>-39287.404542451623</v>
      </c>
      <c r="F1595" s="128">
        <f t="shared" ca="1" si="99"/>
        <v>44862.440666871138</v>
      </c>
    </row>
    <row r="1596" spans="1:6" x14ac:dyDescent="0.3">
      <c r="A1596" s="73">
        <v>41529</v>
      </c>
      <c r="B1596" s="130">
        <v>1683.420044</v>
      </c>
      <c r="C1596" s="125">
        <f t="shared" si="96"/>
        <v>2.9639920338085934E-2</v>
      </c>
      <c r="D1596" s="128">
        <f t="shared" si="97"/>
        <v>29639.920338085933</v>
      </c>
      <c r="E1596" s="128">
        <f t="shared" ca="1" si="98"/>
        <v>-39287.404542451623</v>
      </c>
      <c r="F1596" s="128">
        <f t="shared" ca="1" si="99"/>
        <v>44862.440666871138</v>
      </c>
    </row>
    <row r="1597" spans="1:6" x14ac:dyDescent="0.3">
      <c r="A1597" s="73">
        <v>41528</v>
      </c>
      <c r="B1597" s="130">
        <v>1689.130005</v>
      </c>
      <c r="C1597" s="125">
        <f t="shared" si="96"/>
        <v>3.5971018178340364E-2</v>
      </c>
      <c r="D1597" s="128">
        <f t="shared" si="97"/>
        <v>35971.01817834036</v>
      </c>
      <c r="E1597" s="128">
        <f t="shared" ca="1" si="98"/>
        <v>-39287.404542451623</v>
      </c>
      <c r="F1597" s="128">
        <f t="shared" ca="1" si="99"/>
        <v>44862.440666871138</v>
      </c>
    </row>
    <row r="1598" spans="1:6" x14ac:dyDescent="0.3">
      <c r="A1598" s="73">
        <v>41527</v>
      </c>
      <c r="B1598" s="130">
        <v>1683.98999</v>
      </c>
      <c r="C1598" s="125">
        <f t="shared" si="96"/>
        <v>1.6423399922573578E-2</v>
      </c>
      <c r="D1598" s="128">
        <f t="shared" si="97"/>
        <v>16423.399922573579</v>
      </c>
      <c r="E1598" s="128">
        <f t="shared" ca="1" si="98"/>
        <v>-39287.404542451623</v>
      </c>
      <c r="F1598" s="128">
        <f t="shared" ca="1" si="99"/>
        <v>44862.440666871138</v>
      </c>
    </row>
    <row r="1599" spans="1:6" x14ac:dyDescent="0.3">
      <c r="A1599" s="73">
        <v>41526</v>
      </c>
      <c r="B1599" s="130">
        <v>1671.709961</v>
      </c>
      <c r="C1599" s="125">
        <f t="shared" si="96"/>
        <v>4.9353537721670282E-3</v>
      </c>
      <c r="D1599" s="128">
        <f t="shared" si="97"/>
        <v>4935.3537721670282</v>
      </c>
      <c r="E1599" s="128">
        <f t="shared" ca="1" si="98"/>
        <v>-39287.404542451623</v>
      </c>
      <c r="F1599" s="128">
        <f t="shared" ca="1" si="99"/>
        <v>44862.440666871138</v>
      </c>
    </row>
    <row r="1600" spans="1:6" x14ac:dyDescent="0.3">
      <c r="A1600" s="73">
        <v>41523</v>
      </c>
      <c r="B1600" s="130">
        <v>1655.170044</v>
      </c>
      <c r="C1600" s="125">
        <f t="shared" si="96"/>
        <v>-1.080241552076977E-3</v>
      </c>
      <c r="D1600" s="128">
        <f t="shared" si="97"/>
        <v>-1080.2415520769771</v>
      </c>
      <c r="E1600" s="128">
        <f t="shared" ca="1" si="98"/>
        <v>-39287.404542451623</v>
      </c>
      <c r="F1600" s="128">
        <f t="shared" ca="1" si="99"/>
        <v>44862.440666871138</v>
      </c>
    </row>
    <row r="1601" spans="1:6" x14ac:dyDescent="0.3">
      <c r="A1601" s="73">
        <v>41522</v>
      </c>
      <c r="B1601" s="130">
        <v>1655.079956</v>
      </c>
      <c r="C1601" s="125">
        <f t="shared" si="96"/>
        <v>7.4749857765556982E-3</v>
      </c>
      <c r="D1601" s="128">
        <f t="shared" si="97"/>
        <v>7474.9857765556981</v>
      </c>
      <c r="E1601" s="128">
        <f t="shared" ca="1" si="98"/>
        <v>-39287.404542451623</v>
      </c>
      <c r="F1601" s="128">
        <f t="shared" ca="1" si="99"/>
        <v>44862.440666871138</v>
      </c>
    </row>
    <row r="1602" spans="1:6" x14ac:dyDescent="0.3">
      <c r="A1602" s="73">
        <v>41521</v>
      </c>
      <c r="B1602" s="130">
        <v>1653.079956</v>
      </c>
      <c r="C1602" s="125">
        <f t="shared" si="96"/>
        <v>4.4178292165875099E-4</v>
      </c>
      <c r="D1602" s="128">
        <f t="shared" si="97"/>
        <v>441.78292165875098</v>
      </c>
      <c r="E1602" s="128">
        <f t="shared" ca="1" si="98"/>
        <v>-39287.404542451623</v>
      </c>
      <c r="F1602" s="128">
        <f t="shared" ca="1" si="99"/>
        <v>44862.440666871138</v>
      </c>
    </row>
    <row r="1603" spans="1:6" x14ac:dyDescent="0.3">
      <c r="A1603" s="73">
        <v>41520</v>
      </c>
      <c r="B1603" s="130">
        <v>1639.7700199999999</v>
      </c>
      <c r="C1603" s="125">
        <f t="shared" si="96"/>
        <v>-3.8212694400842073E-3</v>
      </c>
      <c r="D1603" s="128">
        <f t="shared" si="97"/>
        <v>-3821.2694400842074</v>
      </c>
      <c r="E1603" s="128">
        <f t="shared" ca="1" si="98"/>
        <v>-39287.404542451623</v>
      </c>
      <c r="F1603" s="128">
        <f t="shared" ca="1" si="99"/>
        <v>44862.440666871138</v>
      </c>
    </row>
    <row r="1604" spans="1:6" x14ac:dyDescent="0.3">
      <c r="A1604" s="73">
        <v>41516</v>
      </c>
      <c r="B1604" s="130">
        <v>1632.969971</v>
      </c>
      <c r="C1604" s="125">
        <f t="shared" si="96"/>
        <v>-1.3805756392536228E-2</v>
      </c>
      <c r="D1604" s="128">
        <f t="shared" si="97"/>
        <v>-13805.756392536228</v>
      </c>
      <c r="E1604" s="128">
        <f t="shared" ca="1" si="98"/>
        <v>-39287.404542451623</v>
      </c>
      <c r="F1604" s="128">
        <f t="shared" ca="1" si="99"/>
        <v>44862.440666871138</v>
      </c>
    </row>
    <row r="1605" spans="1:6" x14ac:dyDescent="0.3">
      <c r="A1605" s="73">
        <v>41515</v>
      </c>
      <c r="B1605" s="130">
        <v>1638.170044</v>
      </c>
      <c r="C1605" s="125">
        <f t="shared" si="96"/>
        <v>-1.3934643989400475E-2</v>
      </c>
      <c r="D1605" s="128">
        <f t="shared" si="97"/>
        <v>-13934.643989400474</v>
      </c>
      <c r="E1605" s="128">
        <f t="shared" ca="1" si="98"/>
        <v>-39287.404542451623</v>
      </c>
      <c r="F1605" s="128">
        <f t="shared" ca="1" si="99"/>
        <v>44862.440666871138</v>
      </c>
    </row>
    <row r="1606" spans="1:6" x14ac:dyDescent="0.3">
      <c r="A1606" s="73">
        <v>41514</v>
      </c>
      <c r="B1606" s="130">
        <v>1634.959961</v>
      </c>
      <c r="C1606" s="125">
        <f t="shared" si="96"/>
        <v>-2.9921889622681719E-2</v>
      </c>
      <c r="D1606" s="128">
        <f t="shared" si="97"/>
        <v>-29921.88962268172</v>
      </c>
      <c r="E1606" s="128">
        <f t="shared" ca="1" si="98"/>
        <v>-39287.404542451623</v>
      </c>
      <c r="F1606" s="128">
        <f t="shared" ca="1" si="99"/>
        <v>44862.440666871138</v>
      </c>
    </row>
    <row r="1607" spans="1:6" x14ac:dyDescent="0.3">
      <c r="A1607" s="73">
        <v>41513</v>
      </c>
      <c r="B1607" s="130">
        <v>1630.4799800000001</v>
      </c>
      <c r="C1607" s="125">
        <f t="shared" si="96"/>
        <v>-3.7587980310011204E-2</v>
      </c>
      <c r="D1607" s="128">
        <f t="shared" si="97"/>
        <v>-37587.980310011204</v>
      </c>
      <c r="E1607" s="128">
        <f t="shared" ca="1" si="98"/>
        <v>-39287.404542451623</v>
      </c>
      <c r="F1607" s="128">
        <f t="shared" ca="1" si="99"/>
        <v>44862.440666871138</v>
      </c>
    </row>
    <row r="1608" spans="1:6" x14ac:dyDescent="0.3">
      <c r="A1608" s="73">
        <v>41512</v>
      </c>
      <c r="B1608" s="130">
        <v>1656.780029</v>
      </c>
      <c r="C1608" s="125">
        <f t="shared" ref="C1608:C1671" si="100">B1608/B1618-1</f>
        <v>-1.9349229380295374E-2</v>
      </c>
      <c r="D1608" s="128">
        <f t="shared" ref="D1608:D1671" si="101">C1608*$B$5</f>
        <v>-19349.229380295375</v>
      </c>
      <c r="E1608" s="128">
        <f t="shared" ref="E1608:E1671" ca="1" si="102">_xlfn.PERCENTILE.INC(OFFSET(D1608,0,0,Window),1-VaRLevel)</f>
        <v>-39287.404542451623</v>
      </c>
      <c r="F1608" s="128">
        <f t="shared" ref="F1608:F1671" ca="1" si="103">ABS(AVERAGEIF(OFFSET(D1608,0,0,Window),"&lt;=" &amp;E1608))</f>
        <v>44862.440666871138</v>
      </c>
    </row>
    <row r="1609" spans="1:6" x14ac:dyDescent="0.3">
      <c r="A1609" s="73">
        <v>41509</v>
      </c>
      <c r="B1609" s="130">
        <v>1663.5</v>
      </c>
      <c r="C1609" s="125">
        <f t="shared" si="100"/>
        <v>-1.650686599052742E-2</v>
      </c>
      <c r="D1609" s="128">
        <f t="shared" si="101"/>
        <v>-16506.865990527418</v>
      </c>
      <c r="E1609" s="128">
        <f t="shared" ca="1" si="102"/>
        <v>-39287.404542451623</v>
      </c>
      <c r="F1609" s="128">
        <f t="shared" ca="1" si="103"/>
        <v>44862.440666871138</v>
      </c>
    </row>
    <row r="1610" spans="1:6" x14ac:dyDescent="0.3">
      <c r="A1610" s="73">
        <v>41508</v>
      </c>
      <c r="B1610" s="130">
        <v>1656.959961</v>
      </c>
      <c r="C1610" s="125">
        <f t="shared" si="100"/>
        <v>-2.3870690363016811E-2</v>
      </c>
      <c r="D1610" s="128">
        <f t="shared" si="101"/>
        <v>-23870.690363016813</v>
      </c>
      <c r="E1610" s="128">
        <f t="shared" ca="1" si="102"/>
        <v>-39287.404542451623</v>
      </c>
      <c r="F1610" s="128">
        <f t="shared" ca="1" si="103"/>
        <v>44862.440666871138</v>
      </c>
    </row>
    <row r="1611" spans="1:6" x14ac:dyDescent="0.3">
      <c r="A1611" s="73">
        <v>41507</v>
      </c>
      <c r="B1611" s="130">
        <v>1642.8000489999999</v>
      </c>
      <c r="C1611" s="125">
        <f t="shared" si="100"/>
        <v>-2.8452125797722938E-2</v>
      </c>
      <c r="D1611" s="128">
        <f t="shared" si="101"/>
        <v>-28452.12579772294</v>
      </c>
      <c r="E1611" s="128">
        <f t="shared" ca="1" si="102"/>
        <v>-39287.404542451623</v>
      </c>
      <c r="F1611" s="128">
        <f t="shared" ca="1" si="103"/>
        <v>44862.440666871138</v>
      </c>
    </row>
    <row r="1612" spans="1:6" x14ac:dyDescent="0.3">
      <c r="A1612" s="73">
        <v>41506</v>
      </c>
      <c r="B1612" s="130">
        <v>1652.349976</v>
      </c>
      <c r="C1612" s="125">
        <f t="shared" si="100"/>
        <v>-2.6523397451714725E-2</v>
      </c>
      <c r="D1612" s="128">
        <f t="shared" si="101"/>
        <v>-26523.397451714725</v>
      </c>
      <c r="E1612" s="128">
        <f t="shared" ca="1" si="102"/>
        <v>-39287.404542451623</v>
      </c>
      <c r="F1612" s="128">
        <f t="shared" ca="1" si="103"/>
        <v>44862.440666871138</v>
      </c>
    </row>
    <row r="1613" spans="1:6" x14ac:dyDescent="0.3">
      <c r="A1613" s="73">
        <v>41505</v>
      </c>
      <c r="B1613" s="130">
        <v>1646.0600589999999</v>
      </c>
      <c r="C1613" s="125">
        <f t="shared" si="100"/>
        <v>-3.5779113290833386E-2</v>
      </c>
      <c r="D1613" s="128">
        <f t="shared" si="101"/>
        <v>-35779.113290833389</v>
      </c>
      <c r="E1613" s="128">
        <f t="shared" ca="1" si="102"/>
        <v>-39287.404542451623</v>
      </c>
      <c r="F1613" s="128">
        <f t="shared" ca="1" si="103"/>
        <v>44862.440666871138</v>
      </c>
    </row>
    <row r="1614" spans="1:6" x14ac:dyDescent="0.3">
      <c r="A1614" s="73">
        <v>41502</v>
      </c>
      <c r="B1614" s="130">
        <v>1655.829956</v>
      </c>
      <c r="C1614" s="125">
        <f t="shared" si="100"/>
        <v>-3.1491508077215791E-2</v>
      </c>
      <c r="D1614" s="128">
        <f t="shared" si="101"/>
        <v>-31491.508077215789</v>
      </c>
      <c r="E1614" s="128">
        <f t="shared" ca="1" si="102"/>
        <v>-39287.404542451623</v>
      </c>
      <c r="F1614" s="128">
        <f t="shared" ca="1" si="103"/>
        <v>44862.440666871138</v>
      </c>
    </row>
    <row r="1615" spans="1:6" x14ac:dyDescent="0.3">
      <c r="A1615" s="73">
        <v>41501</v>
      </c>
      <c r="B1615" s="130">
        <v>1661.3199460000001</v>
      </c>
      <c r="C1615" s="125">
        <f t="shared" si="100"/>
        <v>-2.6686302491362279E-2</v>
      </c>
      <c r="D1615" s="128">
        <f t="shared" si="101"/>
        <v>-26686.302491362279</v>
      </c>
      <c r="E1615" s="128">
        <f t="shared" ca="1" si="102"/>
        <v>-39287.404542451623</v>
      </c>
      <c r="F1615" s="128">
        <f t="shared" ca="1" si="103"/>
        <v>44862.440666871138</v>
      </c>
    </row>
    <row r="1616" spans="1:6" x14ac:dyDescent="0.3">
      <c r="A1616" s="73">
        <v>41500</v>
      </c>
      <c r="B1616" s="130">
        <v>1685.3900149999999</v>
      </c>
      <c r="C1616" s="125">
        <f t="shared" si="100"/>
        <v>-2.0167227493939066E-4</v>
      </c>
      <c r="D1616" s="128">
        <f t="shared" si="101"/>
        <v>-201.67227493939066</v>
      </c>
      <c r="E1616" s="128">
        <f t="shared" ca="1" si="102"/>
        <v>-39287.404542451623</v>
      </c>
      <c r="F1616" s="128">
        <f t="shared" ca="1" si="103"/>
        <v>44862.440666871138</v>
      </c>
    </row>
    <row r="1617" spans="1:6" x14ac:dyDescent="0.3">
      <c r="A1617" s="73">
        <v>41499</v>
      </c>
      <c r="B1617" s="130">
        <v>1694.160034</v>
      </c>
      <c r="C1617" s="125">
        <f t="shared" si="100"/>
        <v>4.8637412451575379E-3</v>
      </c>
      <c r="D1617" s="128">
        <f t="shared" si="101"/>
        <v>4863.7412451575383</v>
      </c>
      <c r="E1617" s="128">
        <f t="shared" ca="1" si="102"/>
        <v>-39287.404542451623</v>
      </c>
      <c r="F1617" s="128">
        <f t="shared" ca="1" si="103"/>
        <v>44862.440666871138</v>
      </c>
    </row>
    <row r="1618" spans="1:6" x14ac:dyDescent="0.3">
      <c r="A1618" s="73">
        <v>41498</v>
      </c>
      <c r="B1618" s="130">
        <v>1689.469971</v>
      </c>
      <c r="C1618" s="125">
        <f t="shared" si="100"/>
        <v>2.4565011648081114E-3</v>
      </c>
      <c r="D1618" s="128">
        <f t="shared" si="101"/>
        <v>2456.5011648081113</v>
      </c>
      <c r="E1618" s="128">
        <f t="shared" ca="1" si="102"/>
        <v>-39287.404542451623</v>
      </c>
      <c r="F1618" s="128">
        <f t="shared" ca="1" si="103"/>
        <v>44862.440666871138</v>
      </c>
    </row>
    <row r="1619" spans="1:6" x14ac:dyDescent="0.3">
      <c r="A1619" s="73">
        <v>41495</v>
      </c>
      <c r="B1619" s="130">
        <v>1691.420044</v>
      </c>
      <c r="C1619" s="125">
        <f t="shared" si="100"/>
        <v>-1.3595010595413015E-4</v>
      </c>
      <c r="D1619" s="128">
        <f t="shared" si="101"/>
        <v>-135.95010595413015</v>
      </c>
      <c r="E1619" s="128">
        <f t="shared" ca="1" si="102"/>
        <v>-39287.404542451623</v>
      </c>
      <c r="F1619" s="128">
        <f t="shared" ca="1" si="103"/>
        <v>44862.440666871138</v>
      </c>
    </row>
    <row r="1620" spans="1:6" x14ac:dyDescent="0.3">
      <c r="A1620" s="73">
        <v>41494</v>
      </c>
      <c r="B1620" s="130">
        <v>1697.4799800000001</v>
      </c>
      <c r="C1620" s="125">
        <f t="shared" si="100"/>
        <v>4.2774619139180903E-3</v>
      </c>
      <c r="D1620" s="128">
        <f t="shared" si="101"/>
        <v>4277.4619139180904</v>
      </c>
      <c r="E1620" s="128">
        <f t="shared" ca="1" si="102"/>
        <v>-39287.404542451623</v>
      </c>
      <c r="F1620" s="128">
        <f t="shared" ca="1" si="103"/>
        <v>44862.440666871138</v>
      </c>
    </row>
    <row r="1621" spans="1:6" x14ac:dyDescent="0.3">
      <c r="A1621" s="73">
        <v>41493</v>
      </c>
      <c r="B1621" s="130">
        <v>1690.910034</v>
      </c>
      <c r="C1621" s="125">
        <f t="shared" si="100"/>
        <v>2.9479656298148083E-3</v>
      </c>
      <c r="D1621" s="128">
        <f t="shared" si="101"/>
        <v>2947.9656298148084</v>
      </c>
      <c r="E1621" s="128">
        <f t="shared" ca="1" si="102"/>
        <v>-39287.404542451623</v>
      </c>
      <c r="F1621" s="128">
        <f t="shared" ca="1" si="103"/>
        <v>44862.440666871138</v>
      </c>
    </row>
    <row r="1622" spans="1:6" x14ac:dyDescent="0.3">
      <c r="A1622" s="73">
        <v>41492</v>
      </c>
      <c r="B1622" s="130">
        <v>1697.369995</v>
      </c>
      <c r="C1622" s="125">
        <f t="shared" si="100"/>
        <v>2.9425723124465453E-3</v>
      </c>
      <c r="D1622" s="128">
        <f t="shared" si="101"/>
        <v>2942.5723124465453</v>
      </c>
      <c r="E1622" s="128">
        <f t="shared" ca="1" si="102"/>
        <v>-39287.404542451623</v>
      </c>
      <c r="F1622" s="128">
        <f t="shared" ca="1" si="103"/>
        <v>44862.440666871138</v>
      </c>
    </row>
    <row r="1623" spans="1:6" x14ac:dyDescent="0.3">
      <c r="A1623" s="73">
        <v>41491</v>
      </c>
      <c r="B1623" s="130">
        <v>1707.1400149999999</v>
      </c>
      <c r="C1623" s="125">
        <f t="shared" si="100"/>
        <v>6.8474080679346017E-3</v>
      </c>
      <c r="D1623" s="128">
        <f t="shared" si="101"/>
        <v>6847.4080679346016</v>
      </c>
      <c r="E1623" s="128">
        <f t="shared" ca="1" si="102"/>
        <v>-39287.404542451623</v>
      </c>
      <c r="F1623" s="128">
        <f t="shared" ca="1" si="103"/>
        <v>44862.440666871138</v>
      </c>
    </row>
    <row r="1624" spans="1:6" x14ac:dyDescent="0.3">
      <c r="A1624" s="73">
        <v>41488</v>
      </c>
      <c r="B1624" s="130">
        <v>1709.670044</v>
      </c>
      <c r="C1624" s="125">
        <f t="shared" si="100"/>
        <v>1.0389564593635825E-2</v>
      </c>
      <c r="D1624" s="128">
        <f t="shared" si="101"/>
        <v>10389.564593635825</v>
      </c>
      <c r="E1624" s="128">
        <f t="shared" ca="1" si="102"/>
        <v>-39287.404542451623</v>
      </c>
      <c r="F1624" s="128">
        <f t="shared" ca="1" si="103"/>
        <v>44862.440666871138</v>
      </c>
    </row>
    <row r="1625" spans="1:6" x14ac:dyDescent="0.3">
      <c r="A1625" s="73">
        <v>41487</v>
      </c>
      <c r="B1625" s="130">
        <v>1706.869995</v>
      </c>
      <c r="C1625" s="125">
        <f t="shared" si="100"/>
        <v>1.0358891214946597E-2</v>
      </c>
      <c r="D1625" s="128">
        <f t="shared" si="101"/>
        <v>10358.891214946598</v>
      </c>
      <c r="E1625" s="128">
        <f t="shared" ca="1" si="102"/>
        <v>-39287.404542451623</v>
      </c>
      <c r="F1625" s="128">
        <f t="shared" ca="1" si="103"/>
        <v>44862.440666871138</v>
      </c>
    </row>
    <row r="1626" spans="1:6" x14ac:dyDescent="0.3">
      <c r="A1626" s="73">
        <v>41486</v>
      </c>
      <c r="B1626" s="130">
        <v>1685.7299800000001</v>
      </c>
      <c r="C1626" s="125">
        <f t="shared" si="100"/>
        <v>2.8674622094617686E-3</v>
      </c>
      <c r="D1626" s="128">
        <f t="shared" si="101"/>
        <v>2867.4622094617685</v>
      </c>
      <c r="E1626" s="128">
        <f t="shared" ca="1" si="102"/>
        <v>-39287.404542451623</v>
      </c>
      <c r="F1626" s="128">
        <f t="shared" ca="1" si="103"/>
        <v>44862.440666871138</v>
      </c>
    </row>
    <row r="1627" spans="1:6" x14ac:dyDescent="0.3">
      <c r="A1627" s="73">
        <v>41485</v>
      </c>
      <c r="B1627" s="130">
        <v>1685.959961</v>
      </c>
      <c r="C1627" s="125">
        <f t="shared" si="100"/>
        <v>5.7866625357243517E-3</v>
      </c>
      <c r="D1627" s="128">
        <f t="shared" si="101"/>
        <v>5786.662535724352</v>
      </c>
      <c r="E1627" s="128">
        <f t="shared" ca="1" si="102"/>
        <v>-39287.404542451623</v>
      </c>
      <c r="F1627" s="128">
        <f t="shared" ca="1" si="103"/>
        <v>44862.440666871138</v>
      </c>
    </row>
    <row r="1628" spans="1:6" x14ac:dyDescent="0.3">
      <c r="A1628" s="73">
        <v>41484</v>
      </c>
      <c r="B1628" s="130">
        <v>1685.329956</v>
      </c>
      <c r="C1628" s="125">
        <f t="shared" si="100"/>
        <v>1.6819946508173089E-3</v>
      </c>
      <c r="D1628" s="128">
        <f t="shared" si="101"/>
        <v>1681.9946508173089</v>
      </c>
      <c r="E1628" s="128">
        <f t="shared" ca="1" si="102"/>
        <v>-39287.404542451623</v>
      </c>
      <c r="F1628" s="128">
        <f t="shared" ca="1" si="103"/>
        <v>44862.440666871138</v>
      </c>
    </row>
    <row r="1629" spans="1:6" x14ac:dyDescent="0.3">
      <c r="A1629" s="73">
        <v>41481</v>
      </c>
      <c r="B1629" s="130">
        <v>1691.650024</v>
      </c>
      <c r="C1629" s="125">
        <f t="shared" si="100"/>
        <v>6.8207068262646775E-3</v>
      </c>
      <c r="D1629" s="128">
        <f t="shared" si="101"/>
        <v>6820.7068262646771</v>
      </c>
      <c r="E1629" s="128">
        <f t="shared" ca="1" si="102"/>
        <v>-39287.404542451623</v>
      </c>
      <c r="F1629" s="128">
        <f t="shared" ca="1" si="103"/>
        <v>44862.440666871138</v>
      </c>
    </row>
    <row r="1630" spans="1:6" x14ac:dyDescent="0.3">
      <c r="A1630" s="73">
        <v>41480</v>
      </c>
      <c r="B1630" s="130">
        <v>1690.25</v>
      </c>
      <c r="C1630" s="125">
        <f t="shared" si="100"/>
        <v>9.0924166983987753E-3</v>
      </c>
      <c r="D1630" s="128">
        <f t="shared" si="101"/>
        <v>9092.4166983987761</v>
      </c>
      <c r="E1630" s="128">
        <f t="shared" ca="1" si="102"/>
        <v>-39287.404542451623</v>
      </c>
      <c r="F1630" s="128">
        <f t="shared" ca="1" si="103"/>
        <v>44862.440666871138</v>
      </c>
    </row>
    <row r="1631" spans="1:6" x14ac:dyDescent="0.3">
      <c r="A1631" s="73">
        <v>41479</v>
      </c>
      <c r="B1631" s="130">
        <v>1685.9399410000001</v>
      </c>
      <c r="C1631" s="125">
        <f t="shared" si="100"/>
        <v>2.0161892086994815E-2</v>
      </c>
      <c r="D1631" s="128">
        <f t="shared" si="101"/>
        <v>20161.892086994816</v>
      </c>
      <c r="E1631" s="128">
        <f t="shared" ca="1" si="102"/>
        <v>-39287.404542451623</v>
      </c>
      <c r="F1631" s="128">
        <f t="shared" ca="1" si="103"/>
        <v>44862.440666871138</v>
      </c>
    </row>
    <row r="1632" spans="1:6" x14ac:dyDescent="0.3">
      <c r="A1632" s="73">
        <v>41478</v>
      </c>
      <c r="B1632" s="130">
        <v>1692.3900149999999</v>
      </c>
      <c r="C1632" s="125">
        <f t="shared" si="100"/>
        <v>2.4250793011972638E-2</v>
      </c>
      <c r="D1632" s="128">
        <f t="shared" si="101"/>
        <v>24250.793011972637</v>
      </c>
      <c r="E1632" s="128">
        <f t="shared" ca="1" si="102"/>
        <v>-39287.404542451623</v>
      </c>
      <c r="F1632" s="128">
        <f t="shared" ca="1" si="103"/>
        <v>44862.440666871138</v>
      </c>
    </row>
    <row r="1633" spans="1:6" x14ac:dyDescent="0.3">
      <c r="A1633" s="73">
        <v>41477</v>
      </c>
      <c r="B1633" s="130">
        <v>1695.530029</v>
      </c>
      <c r="C1633" s="125">
        <f t="shared" si="100"/>
        <v>3.3569894608357354E-2</v>
      </c>
      <c r="D1633" s="128">
        <f t="shared" si="101"/>
        <v>33569.894608357354</v>
      </c>
      <c r="E1633" s="128">
        <f t="shared" ca="1" si="102"/>
        <v>-39287.404542451623</v>
      </c>
      <c r="F1633" s="128">
        <f t="shared" ca="1" si="103"/>
        <v>44862.440666871138</v>
      </c>
    </row>
    <row r="1634" spans="1:6" x14ac:dyDescent="0.3">
      <c r="A1634" s="73">
        <v>41474</v>
      </c>
      <c r="B1634" s="130">
        <v>1692.089966</v>
      </c>
      <c r="C1634" s="125">
        <f t="shared" si="100"/>
        <v>3.6889710977243695E-2</v>
      </c>
      <c r="D1634" s="128">
        <f t="shared" si="101"/>
        <v>36889.710977243696</v>
      </c>
      <c r="E1634" s="128">
        <f t="shared" ca="1" si="102"/>
        <v>-39287.404542451623</v>
      </c>
      <c r="F1634" s="128">
        <f t="shared" ca="1" si="103"/>
        <v>44862.440666871138</v>
      </c>
    </row>
    <row r="1635" spans="1:6" x14ac:dyDescent="0.3">
      <c r="A1635" s="73">
        <v>41473</v>
      </c>
      <c r="B1635" s="130">
        <v>1689.369995</v>
      </c>
      <c r="C1635" s="125">
        <f t="shared" si="100"/>
        <v>4.5784017335130711E-2</v>
      </c>
      <c r="D1635" s="128">
        <f t="shared" si="101"/>
        <v>45784.017335130709</v>
      </c>
      <c r="E1635" s="128">
        <f t="shared" ca="1" si="102"/>
        <v>-39287.404542451623</v>
      </c>
      <c r="F1635" s="128">
        <f t="shared" ca="1" si="103"/>
        <v>44862.440666871138</v>
      </c>
    </row>
    <row r="1636" spans="1:6" x14ac:dyDescent="0.3">
      <c r="A1636" s="73">
        <v>41472</v>
      </c>
      <c r="B1636" s="130">
        <v>1680.910034</v>
      </c>
      <c r="C1636" s="125">
        <f t="shared" si="100"/>
        <v>4.1404440809498455E-2</v>
      </c>
      <c r="D1636" s="128">
        <f t="shared" si="101"/>
        <v>41404.440809498454</v>
      </c>
      <c r="E1636" s="128">
        <f t="shared" ca="1" si="102"/>
        <v>-39287.404542451623</v>
      </c>
      <c r="F1636" s="128">
        <f t="shared" ca="1" si="103"/>
        <v>44862.440666871138</v>
      </c>
    </row>
    <row r="1637" spans="1:6" x14ac:dyDescent="0.3">
      <c r="A1637" s="73">
        <v>41471</v>
      </c>
      <c r="B1637" s="130">
        <v>1676.26001</v>
      </c>
      <c r="C1637" s="125">
        <f t="shared" si="100"/>
        <v>3.7957627730932808E-2</v>
      </c>
      <c r="D1637" s="128">
        <f t="shared" si="101"/>
        <v>37957.627730932807</v>
      </c>
      <c r="E1637" s="128">
        <f t="shared" ca="1" si="102"/>
        <v>-39287.404542451623</v>
      </c>
      <c r="F1637" s="128">
        <f t="shared" ca="1" si="103"/>
        <v>44862.440666871138</v>
      </c>
    </row>
    <row r="1638" spans="1:6" x14ac:dyDescent="0.3">
      <c r="A1638" s="73">
        <v>41470</v>
      </c>
      <c r="B1638" s="130">
        <v>1682.5</v>
      </c>
      <c r="C1638" s="125">
        <f t="shared" si="100"/>
        <v>4.7451234917893714E-2</v>
      </c>
      <c r="D1638" s="128">
        <f t="shared" si="101"/>
        <v>47451.234917893715</v>
      </c>
      <c r="E1638" s="128">
        <f t="shared" ca="1" si="102"/>
        <v>-39287.404542451623</v>
      </c>
      <c r="F1638" s="128">
        <f t="shared" ca="1" si="103"/>
        <v>44862.440666871138</v>
      </c>
    </row>
    <row r="1639" spans="1:6" x14ac:dyDescent="0.3">
      <c r="A1639" s="73">
        <v>41467</v>
      </c>
      <c r="B1639" s="130">
        <v>1680.1899410000001</v>
      </c>
      <c r="C1639" s="125">
        <f t="shared" si="100"/>
        <v>4.1526154249182712E-2</v>
      </c>
      <c r="D1639" s="128">
        <f t="shared" si="101"/>
        <v>41526.154249182713</v>
      </c>
      <c r="E1639" s="128">
        <f t="shared" ca="1" si="102"/>
        <v>-39287.404542451623</v>
      </c>
      <c r="F1639" s="128">
        <f t="shared" ca="1" si="103"/>
        <v>44862.440666871138</v>
      </c>
    </row>
    <row r="1640" spans="1:6" x14ac:dyDescent="0.3">
      <c r="A1640" s="73">
        <v>41466</v>
      </c>
      <c r="B1640" s="130">
        <v>1675.0200199999999</v>
      </c>
      <c r="C1640" s="125">
        <f t="shared" si="100"/>
        <v>4.4758809895096174E-2</v>
      </c>
      <c r="D1640" s="128">
        <f t="shared" si="101"/>
        <v>44758.809895096172</v>
      </c>
      <c r="E1640" s="128">
        <f t="shared" ca="1" si="102"/>
        <v>-39287.404542451623</v>
      </c>
      <c r="F1640" s="128">
        <f t="shared" ca="1" si="103"/>
        <v>44862.440666871138</v>
      </c>
    </row>
    <row r="1641" spans="1:6" x14ac:dyDescent="0.3">
      <c r="A1641" s="73">
        <v>41465</v>
      </c>
      <c r="B1641" s="130">
        <v>1652.619995</v>
      </c>
      <c r="C1641" s="125">
        <f t="shared" si="100"/>
        <v>4.0673012991242263E-2</v>
      </c>
      <c r="D1641" s="128">
        <f t="shared" si="101"/>
        <v>40673.012991242264</v>
      </c>
      <c r="E1641" s="128">
        <f t="shared" ca="1" si="102"/>
        <v>-39287.404542451623</v>
      </c>
      <c r="F1641" s="128">
        <f t="shared" ca="1" si="103"/>
        <v>44862.440666871138</v>
      </c>
    </row>
    <row r="1642" spans="1:6" x14ac:dyDescent="0.3">
      <c r="A1642" s="73">
        <v>41464</v>
      </c>
      <c r="B1642" s="130">
        <v>1652.3199460000001</v>
      </c>
      <c r="C1642" s="125">
        <f t="shared" si="100"/>
        <v>5.0365828854317396E-2</v>
      </c>
      <c r="D1642" s="128">
        <f t="shared" si="101"/>
        <v>50365.828854317399</v>
      </c>
      <c r="E1642" s="128">
        <f t="shared" ca="1" si="102"/>
        <v>-39287.404542451623</v>
      </c>
      <c r="F1642" s="128">
        <f t="shared" ca="1" si="103"/>
        <v>44862.440666871138</v>
      </c>
    </row>
    <row r="1643" spans="1:6" x14ac:dyDescent="0.3">
      <c r="A1643" s="73">
        <v>41463</v>
      </c>
      <c r="B1643" s="130">
        <v>1640.459961</v>
      </c>
      <c r="C1643" s="125">
        <f t="shared" si="100"/>
        <v>3.016139194268197E-2</v>
      </c>
      <c r="D1643" s="128">
        <f t="shared" si="101"/>
        <v>30161.39194268197</v>
      </c>
      <c r="E1643" s="128">
        <f t="shared" ca="1" si="102"/>
        <v>-39287.404542451623</v>
      </c>
      <c r="F1643" s="128">
        <f t="shared" ca="1" si="103"/>
        <v>44862.440666871138</v>
      </c>
    </row>
    <row r="1644" spans="1:6" x14ac:dyDescent="0.3">
      <c r="A1644" s="73">
        <v>41460</v>
      </c>
      <c r="B1644" s="130">
        <v>1631.8900149999999</v>
      </c>
      <c r="C1644" s="125">
        <f t="shared" si="100"/>
        <v>2.7515647135055055E-2</v>
      </c>
      <c r="D1644" s="128">
        <f t="shared" si="101"/>
        <v>27515.647135055056</v>
      </c>
      <c r="E1644" s="128">
        <f t="shared" ca="1" si="102"/>
        <v>-39287.404542451623</v>
      </c>
      <c r="F1644" s="128">
        <f t="shared" ca="1" si="103"/>
        <v>44862.440666871138</v>
      </c>
    </row>
    <row r="1645" spans="1:6" x14ac:dyDescent="0.3">
      <c r="A1645" s="73">
        <v>41458</v>
      </c>
      <c r="B1645" s="130">
        <v>1615.410034</v>
      </c>
      <c r="C1645" s="125">
        <f t="shared" si="100"/>
        <v>-8.2999389487597997E-3</v>
      </c>
      <c r="D1645" s="128">
        <f t="shared" si="101"/>
        <v>-8299.9389487598</v>
      </c>
      <c r="E1645" s="128">
        <f t="shared" ca="1" si="102"/>
        <v>-39287.404542451623</v>
      </c>
      <c r="F1645" s="128">
        <f t="shared" ca="1" si="103"/>
        <v>44862.440666871138</v>
      </c>
    </row>
    <row r="1646" spans="1:6" x14ac:dyDescent="0.3">
      <c r="A1646" s="73">
        <v>41457</v>
      </c>
      <c r="B1646" s="130">
        <v>1614.079956</v>
      </c>
      <c r="C1646" s="125">
        <f t="shared" si="100"/>
        <v>-2.2841671652515272E-2</v>
      </c>
      <c r="D1646" s="128">
        <f t="shared" si="101"/>
        <v>-22841.671652515273</v>
      </c>
      <c r="E1646" s="128">
        <f t="shared" ca="1" si="102"/>
        <v>-39287.404542451623</v>
      </c>
      <c r="F1646" s="128">
        <f t="shared" ca="1" si="103"/>
        <v>44862.440666871138</v>
      </c>
    </row>
    <row r="1647" spans="1:6" x14ac:dyDescent="0.3">
      <c r="A1647" s="73">
        <v>41456</v>
      </c>
      <c r="B1647" s="130">
        <v>1614.959961</v>
      </c>
      <c r="C1647" s="125">
        <f t="shared" si="100"/>
        <v>-1.4691573986619355E-2</v>
      </c>
      <c r="D1647" s="128">
        <f t="shared" si="101"/>
        <v>-14691.573986619354</v>
      </c>
      <c r="E1647" s="128">
        <f t="shared" ca="1" si="102"/>
        <v>-39287.404542451623</v>
      </c>
      <c r="F1647" s="128">
        <f t="shared" ca="1" si="103"/>
        <v>44862.440666871138</v>
      </c>
    </row>
    <row r="1648" spans="1:6" x14ac:dyDescent="0.3">
      <c r="A1648" s="73">
        <v>41453</v>
      </c>
      <c r="B1648" s="130">
        <v>1606.280029</v>
      </c>
      <c r="C1648" s="125">
        <f t="shared" si="100"/>
        <v>-1.2571201890555939E-2</v>
      </c>
      <c r="D1648" s="128">
        <f t="shared" si="101"/>
        <v>-12571.201890555938</v>
      </c>
      <c r="E1648" s="128">
        <f t="shared" ca="1" si="102"/>
        <v>-39287.404542451623</v>
      </c>
      <c r="F1648" s="128">
        <f t="shared" ca="1" si="103"/>
        <v>44862.440666871138</v>
      </c>
    </row>
    <row r="1649" spans="1:6" x14ac:dyDescent="0.3">
      <c r="A1649" s="73">
        <v>41452</v>
      </c>
      <c r="B1649" s="130">
        <v>1613.1999510000001</v>
      </c>
      <c r="C1649" s="125">
        <f t="shared" si="100"/>
        <v>-1.4153385692818654E-2</v>
      </c>
      <c r="D1649" s="128">
        <f t="shared" si="101"/>
        <v>-14153.385692818654</v>
      </c>
      <c r="E1649" s="128">
        <f t="shared" ca="1" si="102"/>
        <v>-39287.404542451623</v>
      </c>
      <c r="F1649" s="128">
        <f t="shared" ca="1" si="103"/>
        <v>44862.440666871138</v>
      </c>
    </row>
    <row r="1650" spans="1:6" x14ac:dyDescent="0.3">
      <c r="A1650" s="73">
        <v>41451</v>
      </c>
      <c r="B1650" s="130">
        <v>1603.26001</v>
      </c>
      <c r="C1650" s="125">
        <f t="shared" si="100"/>
        <v>-5.7425705635579805E-3</v>
      </c>
      <c r="D1650" s="128">
        <f t="shared" si="101"/>
        <v>-5742.5705635579807</v>
      </c>
      <c r="E1650" s="128">
        <f t="shared" ca="1" si="102"/>
        <v>-39287.404542451623</v>
      </c>
      <c r="F1650" s="128">
        <f t="shared" ca="1" si="103"/>
        <v>44862.440666871138</v>
      </c>
    </row>
    <row r="1651" spans="1:6" x14ac:dyDescent="0.3">
      <c r="A1651" s="73">
        <v>41450</v>
      </c>
      <c r="B1651" s="130">
        <v>1588.030029</v>
      </c>
      <c r="C1651" s="125">
        <f t="shared" si="100"/>
        <v>-2.3429846250208053E-2</v>
      </c>
      <c r="D1651" s="128">
        <f t="shared" si="101"/>
        <v>-23429.846250208055</v>
      </c>
      <c r="E1651" s="128">
        <f t="shared" ca="1" si="102"/>
        <v>-39287.404542451623</v>
      </c>
      <c r="F1651" s="128">
        <f t="shared" ca="1" si="103"/>
        <v>44862.440666871138</v>
      </c>
    </row>
    <row r="1652" spans="1:6" x14ac:dyDescent="0.3">
      <c r="A1652" s="73">
        <v>41449</v>
      </c>
      <c r="B1652" s="130">
        <v>1573.089966</v>
      </c>
      <c r="C1652" s="125">
        <f t="shared" si="100"/>
        <v>-4.2439533784227934E-2</v>
      </c>
      <c r="D1652" s="128">
        <f t="shared" si="101"/>
        <v>-42439.533784227933</v>
      </c>
      <c r="E1652" s="128">
        <f t="shared" ca="1" si="102"/>
        <v>-39287.404542451623</v>
      </c>
      <c r="F1652" s="128">
        <f t="shared" ca="1" si="103"/>
        <v>44862.440666871138</v>
      </c>
    </row>
    <row r="1653" spans="1:6" x14ac:dyDescent="0.3">
      <c r="A1653" s="73">
        <v>41446</v>
      </c>
      <c r="B1653" s="130">
        <v>1592.4300539999999</v>
      </c>
      <c r="C1653" s="125">
        <f t="shared" si="100"/>
        <v>-3.1003146469461895E-2</v>
      </c>
      <c r="D1653" s="128">
        <f t="shared" si="101"/>
        <v>-31003.146469461895</v>
      </c>
      <c r="E1653" s="128">
        <f t="shared" ca="1" si="102"/>
        <v>-37279.268019249896</v>
      </c>
      <c r="F1653" s="128">
        <f t="shared" ca="1" si="103"/>
        <v>43519.386691585503</v>
      </c>
    </row>
    <row r="1654" spans="1:6" x14ac:dyDescent="0.3">
      <c r="A1654" s="73">
        <v>41445</v>
      </c>
      <c r="B1654" s="130">
        <v>1588.1899410000001</v>
      </c>
      <c r="C1654" s="125">
        <f t="shared" si="100"/>
        <v>-2.1182647637205121E-2</v>
      </c>
      <c r="D1654" s="128">
        <f t="shared" si="101"/>
        <v>-21182.647637205122</v>
      </c>
      <c r="E1654" s="128">
        <f t="shared" ca="1" si="102"/>
        <v>-37279.268019249896</v>
      </c>
      <c r="F1654" s="128">
        <f t="shared" ca="1" si="103"/>
        <v>43519.386691585503</v>
      </c>
    </row>
    <row r="1655" spans="1:6" x14ac:dyDescent="0.3">
      <c r="A1655" s="73">
        <v>41444</v>
      </c>
      <c r="B1655" s="130">
        <v>1628.9300539999999</v>
      </c>
      <c r="C1655" s="125">
        <f t="shared" si="100"/>
        <v>1.2449518118721858E-2</v>
      </c>
      <c r="D1655" s="128">
        <f t="shared" si="101"/>
        <v>12449.518118721859</v>
      </c>
      <c r="E1655" s="128">
        <f t="shared" ca="1" si="102"/>
        <v>-37279.268019249896</v>
      </c>
      <c r="F1655" s="128">
        <f t="shared" ca="1" si="103"/>
        <v>43519.386691585503</v>
      </c>
    </row>
    <row r="1656" spans="1:6" x14ac:dyDescent="0.3">
      <c r="A1656" s="73">
        <v>41443</v>
      </c>
      <c r="B1656" s="130">
        <v>1651.8100589999999</v>
      </c>
      <c r="C1656" s="125">
        <f t="shared" si="100"/>
        <v>1.252317298077954E-2</v>
      </c>
      <c r="D1656" s="128">
        <f t="shared" si="101"/>
        <v>12523.17298077954</v>
      </c>
      <c r="E1656" s="128">
        <f t="shared" ca="1" si="102"/>
        <v>-37279.268019249896</v>
      </c>
      <c r="F1656" s="128">
        <f t="shared" ca="1" si="103"/>
        <v>43519.386691585503</v>
      </c>
    </row>
    <row r="1657" spans="1:6" x14ac:dyDescent="0.3">
      <c r="A1657" s="73">
        <v>41442</v>
      </c>
      <c r="B1657" s="130">
        <v>1639.040039</v>
      </c>
      <c r="C1657" s="125">
        <f t="shared" si="100"/>
        <v>-8.4125099851561913E-4</v>
      </c>
      <c r="D1657" s="128">
        <f t="shared" si="101"/>
        <v>-841.25099851561913</v>
      </c>
      <c r="E1657" s="128">
        <f t="shared" ca="1" si="102"/>
        <v>-37279.268019249896</v>
      </c>
      <c r="F1657" s="128">
        <f t="shared" ca="1" si="103"/>
        <v>43519.386691585503</v>
      </c>
    </row>
    <row r="1658" spans="1:6" x14ac:dyDescent="0.3">
      <c r="A1658" s="73">
        <v>41439</v>
      </c>
      <c r="B1658" s="130">
        <v>1626.7299800000001</v>
      </c>
      <c r="C1658" s="125">
        <f t="shared" si="100"/>
        <v>-2.4590124879442232E-3</v>
      </c>
      <c r="D1658" s="128">
        <f t="shared" si="101"/>
        <v>-2459.0124879442233</v>
      </c>
      <c r="E1658" s="128">
        <f t="shared" ca="1" si="102"/>
        <v>-37279.268019249896</v>
      </c>
      <c r="F1658" s="128">
        <f t="shared" ca="1" si="103"/>
        <v>43519.386691585503</v>
      </c>
    </row>
    <row r="1659" spans="1:6" x14ac:dyDescent="0.3">
      <c r="A1659" s="73">
        <v>41438</v>
      </c>
      <c r="B1659" s="130">
        <v>1636.3599850000001</v>
      </c>
      <c r="C1659" s="125">
        <f t="shared" si="100"/>
        <v>-1.0910263253396058E-2</v>
      </c>
      <c r="D1659" s="128">
        <f t="shared" si="101"/>
        <v>-10910.263253396057</v>
      </c>
      <c r="E1659" s="128">
        <f t="shared" ca="1" si="102"/>
        <v>-37279.268019249896</v>
      </c>
      <c r="F1659" s="128">
        <f t="shared" ca="1" si="103"/>
        <v>43519.386691585503</v>
      </c>
    </row>
    <row r="1660" spans="1:6" x14ac:dyDescent="0.3">
      <c r="A1660" s="73">
        <v>41437</v>
      </c>
      <c r="B1660" s="130">
        <v>1612.5200199999999</v>
      </c>
      <c r="C1660" s="125">
        <f t="shared" si="100"/>
        <v>-2.1742802134328776E-2</v>
      </c>
      <c r="D1660" s="128">
        <f t="shared" si="101"/>
        <v>-21742.802134328776</v>
      </c>
      <c r="E1660" s="128">
        <f t="shared" ca="1" si="102"/>
        <v>-37279.268019249896</v>
      </c>
      <c r="F1660" s="128">
        <f t="shared" ca="1" si="103"/>
        <v>43519.386691585503</v>
      </c>
    </row>
    <row r="1661" spans="1:6" x14ac:dyDescent="0.3">
      <c r="A1661" s="73">
        <v>41436</v>
      </c>
      <c r="B1661" s="130">
        <v>1626.130005</v>
      </c>
      <c r="C1661" s="125">
        <f t="shared" si="100"/>
        <v>-2.043905207889829E-2</v>
      </c>
      <c r="D1661" s="128">
        <f t="shared" si="101"/>
        <v>-20439.05207889829</v>
      </c>
      <c r="E1661" s="128">
        <f t="shared" ca="1" si="102"/>
        <v>-37279.268019249896</v>
      </c>
      <c r="F1661" s="128">
        <f t="shared" ca="1" si="103"/>
        <v>43519.386691585503</v>
      </c>
    </row>
    <row r="1662" spans="1:6" x14ac:dyDescent="0.3">
      <c r="A1662" s="73">
        <v>41435</v>
      </c>
      <c r="B1662" s="130">
        <v>1642.8100589999999</v>
      </c>
      <c r="C1662" s="125">
        <f t="shared" si="100"/>
        <v>-4.1160991142012993E-3</v>
      </c>
      <c r="D1662" s="128">
        <f t="shared" si="101"/>
        <v>-4116.099114201299</v>
      </c>
      <c r="E1662" s="128">
        <f t="shared" ca="1" si="102"/>
        <v>-37279.268019249896</v>
      </c>
      <c r="F1662" s="128">
        <f t="shared" ca="1" si="103"/>
        <v>43519.386691585503</v>
      </c>
    </row>
    <row r="1663" spans="1:6" x14ac:dyDescent="0.3">
      <c r="A1663" s="73">
        <v>41432</v>
      </c>
      <c r="B1663" s="130">
        <v>1643.380005</v>
      </c>
      <c r="C1663" s="125">
        <f t="shared" si="100"/>
        <v>-4.3198798897318147E-3</v>
      </c>
      <c r="D1663" s="128">
        <f t="shared" si="101"/>
        <v>-4319.8798897318147</v>
      </c>
      <c r="E1663" s="128">
        <f t="shared" ca="1" si="102"/>
        <v>-37279.268019249896</v>
      </c>
      <c r="F1663" s="128">
        <f t="shared" ca="1" si="103"/>
        <v>43519.386691585503</v>
      </c>
    </row>
    <row r="1664" spans="1:6" x14ac:dyDescent="0.3">
      <c r="A1664" s="73">
        <v>41431</v>
      </c>
      <c r="B1664" s="130">
        <v>1622.5600589999999</v>
      </c>
      <c r="C1664" s="125">
        <f t="shared" si="100"/>
        <v>-1.980844985978969E-2</v>
      </c>
      <c r="D1664" s="128">
        <f t="shared" si="101"/>
        <v>-19808.449859789689</v>
      </c>
      <c r="E1664" s="128">
        <f t="shared" ca="1" si="102"/>
        <v>-37279.268019249896</v>
      </c>
      <c r="F1664" s="128">
        <f t="shared" ca="1" si="103"/>
        <v>43519.386691585503</v>
      </c>
    </row>
    <row r="1665" spans="1:6" x14ac:dyDescent="0.3">
      <c r="A1665" s="73">
        <v>41430</v>
      </c>
      <c r="B1665" s="130">
        <v>1608.900024</v>
      </c>
      <c r="C1665" s="125">
        <f t="shared" si="100"/>
        <v>-3.6101996676491166E-2</v>
      </c>
      <c r="D1665" s="128">
        <f t="shared" si="101"/>
        <v>-36101.996676491166</v>
      </c>
      <c r="E1665" s="128">
        <f t="shared" ca="1" si="102"/>
        <v>-37279.268019249896</v>
      </c>
      <c r="F1665" s="128">
        <f t="shared" ca="1" si="103"/>
        <v>43519.386691585503</v>
      </c>
    </row>
    <row r="1666" spans="1:6" x14ac:dyDescent="0.3">
      <c r="A1666" s="73">
        <v>41429</v>
      </c>
      <c r="B1666" s="130">
        <v>1631.380005</v>
      </c>
      <c r="C1666" s="125">
        <f t="shared" si="100"/>
        <v>-2.0950754780332703E-2</v>
      </c>
      <c r="D1666" s="128">
        <f t="shared" si="101"/>
        <v>-20950.754780332703</v>
      </c>
      <c r="E1666" s="128">
        <f t="shared" ca="1" si="102"/>
        <v>-35256.195985137827</v>
      </c>
      <c r="F1666" s="128">
        <f t="shared" ca="1" si="103"/>
        <v>43519.386691585503</v>
      </c>
    </row>
    <row r="1667" spans="1:6" x14ac:dyDescent="0.3">
      <c r="A1667" s="73">
        <v>41428</v>
      </c>
      <c r="B1667" s="130">
        <v>1640.420044</v>
      </c>
      <c r="C1667" s="125">
        <f t="shared" si="100"/>
        <v>-1.62221374120326E-2</v>
      </c>
      <c r="D1667" s="128">
        <f t="shared" si="101"/>
        <v>-16222.1374120326</v>
      </c>
      <c r="E1667" s="128">
        <f t="shared" ca="1" si="102"/>
        <v>-35256.195985137827</v>
      </c>
      <c r="F1667" s="128">
        <f t="shared" ca="1" si="103"/>
        <v>43519.386691585503</v>
      </c>
    </row>
    <row r="1668" spans="1:6" x14ac:dyDescent="0.3">
      <c r="A1668" s="73">
        <v>41425</v>
      </c>
      <c r="B1668" s="130">
        <v>1630.73999</v>
      </c>
      <c r="C1668" s="125">
        <f t="shared" si="100"/>
        <v>-1.1954159328355307E-2</v>
      </c>
      <c r="D1668" s="128">
        <f t="shared" si="101"/>
        <v>-11954.159328355307</v>
      </c>
      <c r="E1668" s="128">
        <f t="shared" ca="1" si="102"/>
        <v>-35256.195985137827</v>
      </c>
      <c r="F1668" s="128">
        <f t="shared" ca="1" si="103"/>
        <v>43519.386691585503</v>
      </c>
    </row>
    <row r="1669" spans="1:6" x14ac:dyDescent="0.3">
      <c r="A1669" s="73">
        <v>41424</v>
      </c>
      <c r="B1669" s="130">
        <v>1654.410034</v>
      </c>
      <c r="C1669" s="125">
        <f t="shared" si="100"/>
        <v>-2.6344632341844809E-3</v>
      </c>
      <c r="D1669" s="128">
        <f t="shared" si="101"/>
        <v>-2634.4632341844808</v>
      </c>
      <c r="E1669" s="128">
        <f t="shared" ca="1" si="102"/>
        <v>-35256.195985137827</v>
      </c>
      <c r="F1669" s="128">
        <f t="shared" ca="1" si="103"/>
        <v>43519.386691585503</v>
      </c>
    </row>
    <row r="1670" spans="1:6" x14ac:dyDescent="0.3">
      <c r="A1670" s="73">
        <v>41423</v>
      </c>
      <c r="B1670" s="130">
        <v>1648.3599850000001</v>
      </c>
      <c r="C1670" s="125">
        <f t="shared" si="100"/>
        <v>-1.1997412901529891E-3</v>
      </c>
      <c r="D1670" s="128">
        <f t="shared" si="101"/>
        <v>-1199.7412901529892</v>
      </c>
      <c r="E1670" s="128">
        <f t="shared" ca="1" si="102"/>
        <v>-35256.195985137827</v>
      </c>
      <c r="F1670" s="128">
        <f t="shared" ca="1" si="103"/>
        <v>43519.386691585503</v>
      </c>
    </row>
    <row r="1671" spans="1:6" x14ac:dyDescent="0.3">
      <c r="A1671" s="73">
        <v>41422</v>
      </c>
      <c r="B1671" s="130">
        <v>1660.0600589999999</v>
      </c>
      <c r="C1671" s="125">
        <f t="shared" si="100"/>
        <v>1.6091639997164231E-2</v>
      </c>
      <c r="D1671" s="128">
        <f t="shared" si="101"/>
        <v>16091.639997164231</v>
      </c>
      <c r="E1671" s="128">
        <f t="shared" ca="1" si="102"/>
        <v>-35256.195985137827</v>
      </c>
      <c r="F1671" s="128">
        <f t="shared" ca="1" si="103"/>
        <v>43519.386691585503</v>
      </c>
    </row>
    <row r="1672" spans="1:6" x14ac:dyDescent="0.3">
      <c r="A1672" s="73">
        <v>41418</v>
      </c>
      <c r="B1672" s="130">
        <v>1649.599976</v>
      </c>
      <c r="C1672" s="125">
        <f t="shared" ref="C1672:C1735" si="104">B1672/B1682-1</f>
        <v>9.7325246231827478E-3</v>
      </c>
      <c r="D1672" s="128">
        <f t="shared" ref="D1672:D1735" si="105">C1672*$B$5</f>
        <v>9732.5246231827477</v>
      </c>
      <c r="E1672" s="128">
        <f t="shared" ref="E1672:E1735" ca="1" si="106">_xlfn.PERCENTILE.INC(OFFSET(D1672,0,0,Window),1-VaRLevel)</f>
        <v>-35256.195985137827</v>
      </c>
      <c r="F1672" s="128">
        <f t="shared" ref="F1672:F1735" ca="1" si="107">ABS(AVERAGEIF(OFFSET(D1672,0,0,Window),"&lt;=" &amp;E1672))</f>
        <v>43519.386691585503</v>
      </c>
    </row>
    <row r="1673" spans="1:6" x14ac:dyDescent="0.3">
      <c r="A1673" s="73">
        <v>41417</v>
      </c>
      <c r="B1673" s="130">
        <v>1650.51001</v>
      </c>
      <c r="C1673" s="125">
        <f t="shared" si="104"/>
        <v>1.4655686374710264E-2</v>
      </c>
      <c r="D1673" s="128">
        <f t="shared" si="105"/>
        <v>14655.686374710263</v>
      </c>
      <c r="E1673" s="128">
        <f t="shared" ca="1" si="106"/>
        <v>-35256.195985137827</v>
      </c>
      <c r="F1673" s="128">
        <f t="shared" ca="1" si="107"/>
        <v>43519.386691585503</v>
      </c>
    </row>
    <row r="1674" spans="1:6" x14ac:dyDescent="0.3">
      <c r="A1674" s="73">
        <v>41416</v>
      </c>
      <c r="B1674" s="130">
        <v>1655.349976</v>
      </c>
      <c r="C1674" s="125">
        <f t="shared" si="104"/>
        <v>1.3878957927627722E-2</v>
      </c>
      <c r="D1674" s="128">
        <f t="shared" si="105"/>
        <v>13878.957927627722</v>
      </c>
      <c r="E1674" s="128">
        <f t="shared" ca="1" si="106"/>
        <v>-35256.195985137827</v>
      </c>
      <c r="F1674" s="128">
        <f t="shared" ca="1" si="107"/>
        <v>43519.386691585503</v>
      </c>
    </row>
    <row r="1675" spans="1:6" x14ac:dyDescent="0.3">
      <c r="A1675" s="73">
        <v>41415</v>
      </c>
      <c r="B1675" s="130">
        <v>1669.160034</v>
      </c>
      <c r="C1675" s="125">
        <f t="shared" si="104"/>
        <v>2.6568964818439289E-2</v>
      </c>
      <c r="D1675" s="128">
        <f t="shared" si="105"/>
        <v>26568.96481843929</v>
      </c>
      <c r="E1675" s="128">
        <f t="shared" ca="1" si="106"/>
        <v>-36509.246699567804</v>
      </c>
      <c r="F1675" s="128">
        <f t="shared" ca="1" si="107"/>
        <v>43519.386691585503</v>
      </c>
    </row>
    <row r="1676" spans="1:6" x14ac:dyDescent="0.3">
      <c r="A1676" s="73">
        <v>41414</v>
      </c>
      <c r="B1676" s="130">
        <v>1666.290039</v>
      </c>
      <c r="C1676" s="125">
        <f t="shared" si="104"/>
        <v>3.0163857187017085E-2</v>
      </c>
      <c r="D1676" s="128">
        <f t="shared" si="105"/>
        <v>30163.857187017085</v>
      </c>
      <c r="E1676" s="128">
        <f t="shared" ca="1" si="106"/>
        <v>-38776.750034350218</v>
      </c>
      <c r="F1676" s="128">
        <f t="shared" ca="1" si="107"/>
        <v>43758.849551702617</v>
      </c>
    </row>
    <row r="1677" spans="1:6" x14ac:dyDescent="0.3">
      <c r="A1677" s="73">
        <v>41411</v>
      </c>
      <c r="B1677" s="130">
        <v>1667.469971</v>
      </c>
      <c r="C1677" s="125">
        <f t="shared" si="104"/>
        <v>3.2860052250441418E-2</v>
      </c>
      <c r="D1677" s="128">
        <f t="shared" si="105"/>
        <v>32860.052250441418</v>
      </c>
      <c r="E1677" s="128">
        <f t="shared" ca="1" si="106"/>
        <v>-39639.414946823781</v>
      </c>
      <c r="F1677" s="128">
        <f t="shared" ca="1" si="107"/>
        <v>48703.416634322384</v>
      </c>
    </row>
    <row r="1678" spans="1:6" x14ac:dyDescent="0.3">
      <c r="A1678" s="73">
        <v>41410</v>
      </c>
      <c r="B1678" s="130">
        <v>1650.469971</v>
      </c>
      <c r="C1678" s="125">
        <f t="shared" si="104"/>
        <v>3.3099860493239985E-2</v>
      </c>
      <c r="D1678" s="128">
        <f t="shared" si="105"/>
        <v>33099.860493239983</v>
      </c>
      <c r="E1678" s="128">
        <f t="shared" ca="1" si="106"/>
        <v>-46192.771114597752</v>
      </c>
      <c r="F1678" s="128">
        <f t="shared" ca="1" si="107"/>
        <v>56097.031838924195</v>
      </c>
    </row>
    <row r="1679" spans="1:6" x14ac:dyDescent="0.3">
      <c r="A1679" s="73">
        <v>41409</v>
      </c>
      <c r="B1679" s="130">
        <v>1658.780029</v>
      </c>
      <c r="C1679" s="125">
        <f t="shared" si="104"/>
        <v>4.8069804988576825E-2</v>
      </c>
      <c r="D1679" s="128">
        <f t="shared" si="105"/>
        <v>48069.804988576827</v>
      </c>
      <c r="E1679" s="128">
        <f t="shared" ca="1" si="106"/>
        <v>-53009.550230094537</v>
      </c>
      <c r="F1679" s="128">
        <f t="shared" ca="1" si="107"/>
        <v>57182.147005907107</v>
      </c>
    </row>
    <row r="1680" spans="1:6" x14ac:dyDescent="0.3">
      <c r="A1680" s="73">
        <v>41408</v>
      </c>
      <c r="B1680" s="130">
        <v>1650.339966</v>
      </c>
      <c r="C1680" s="125">
        <f t="shared" si="104"/>
        <v>3.3031430099274006E-2</v>
      </c>
      <c r="D1680" s="128">
        <f t="shared" si="105"/>
        <v>33031.430099274003</v>
      </c>
      <c r="E1680" s="128">
        <f t="shared" ca="1" si="106"/>
        <v>-53717.920727859215</v>
      </c>
      <c r="F1680" s="128">
        <f t="shared" ca="1" si="107"/>
        <v>57182.147005907107</v>
      </c>
    </row>
    <row r="1681" spans="1:6" x14ac:dyDescent="0.3">
      <c r="A1681" s="73">
        <v>41407</v>
      </c>
      <c r="B1681" s="130">
        <v>1633.7700199999999</v>
      </c>
      <c r="C1681" s="125">
        <f t="shared" si="104"/>
        <v>2.5200667276190414E-2</v>
      </c>
      <c r="D1681" s="128">
        <f t="shared" si="105"/>
        <v>25200.667276190416</v>
      </c>
      <c r="E1681" s="128">
        <f t="shared" ca="1" si="106"/>
        <v>-53717.920727859215</v>
      </c>
      <c r="F1681" s="128">
        <f t="shared" ca="1" si="107"/>
        <v>57182.147005907107</v>
      </c>
    </row>
    <row r="1682" spans="1:6" x14ac:dyDescent="0.3">
      <c r="A1682" s="73">
        <v>41404</v>
      </c>
      <c r="B1682" s="130">
        <v>1633.6999510000001</v>
      </c>
      <c r="C1682" s="125">
        <f t="shared" si="104"/>
        <v>3.252348652874093E-2</v>
      </c>
      <c r="D1682" s="128">
        <f t="shared" si="105"/>
        <v>32523.48652874093</v>
      </c>
      <c r="E1682" s="128">
        <f t="shared" ca="1" si="106"/>
        <v>-53717.920727859215</v>
      </c>
      <c r="F1682" s="128">
        <f t="shared" ca="1" si="107"/>
        <v>57182.147005907107</v>
      </c>
    </row>
    <row r="1683" spans="1:6" x14ac:dyDescent="0.3">
      <c r="A1683" s="73">
        <v>41403</v>
      </c>
      <c r="B1683" s="130">
        <v>1626.670044</v>
      </c>
      <c r="C1683" s="125">
        <f t="shared" si="104"/>
        <v>2.6186636749384595E-2</v>
      </c>
      <c r="D1683" s="128">
        <f t="shared" si="105"/>
        <v>26186.636749384594</v>
      </c>
      <c r="E1683" s="128">
        <f t="shared" ca="1" si="106"/>
        <v>-53717.920727859215</v>
      </c>
      <c r="F1683" s="128">
        <f t="shared" ca="1" si="107"/>
        <v>57182.147005907107</v>
      </c>
    </row>
    <row r="1684" spans="1:6" x14ac:dyDescent="0.3">
      <c r="A1684" s="73">
        <v>41402</v>
      </c>
      <c r="B1684" s="130">
        <v>1632.6899410000001</v>
      </c>
      <c r="C1684" s="125">
        <f t="shared" si="104"/>
        <v>3.4140006377377574E-2</v>
      </c>
      <c r="D1684" s="128">
        <f t="shared" si="105"/>
        <v>34140.006377377576</v>
      </c>
      <c r="E1684" s="128">
        <f t="shared" ca="1" si="106"/>
        <v>-53717.920727859215</v>
      </c>
      <c r="F1684" s="128">
        <f t="shared" ca="1" si="107"/>
        <v>57182.147005907107</v>
      </c>
    </row>
    <row r="1685" spans="1:6" x14ac:dyDescent="0.3">
      <c r="A1685" s="73">
        <v>41401</v>
      </c>
      <c r="B1685" s="130">
        <v>1625.959961</v>
      </c>
      <c r="C1685" s="125">
        <f t="shared" si="104"/>
        <v>2.9883790732952109E-2</v>
      </c>
      <c r="D1685" s="128">
        <f t="shared" si="105"/>
        <v>29883.790732952108</v>
      </c>
      <c r="E1685" s="128">
        <f t="shared" ca="1" si="106"/>
        <v>-53717.920727859215</v>
      </c>
      <c r="F1685" s="128">
        <f t="shared" ca="1" si="107"/>
        <v>57182.147005907107</v>
      </c>
    </row>
    <row r="1686" spans="1:6" x14ac:dyDescent="0.3">
      <c r="A1686" s="73">
        <v>41400</v>
      </c>
      <c r="B1686" s="130">
        <v>1617.5</v>
      </c>
      <c r="C1686" s="125">
        <f t="shared" si="104"/>
        <v>3.5199999999999898E-2</v>
      </c>
      <c r="D1686" s="128">
        <f t="shared" si="105"/>
        <v>35199.999999999898</v>
      </c>
      <c r="E1686" s="128">
        <f t="shared" ca="1" si="106"/>
        <v>-53717.920727859215</v>
      </c>
      <c r="F1686" s="128">
        <f t="shared" ca="1" si="107"/>
        <v>57182.147005907107</v>
      </c>
    </row>
    <row r="1687" spans="1:6" x14ac:dyDescent="0.3">
      <c r="A1687" s="73">
        <v>41397</v>
      </c>
      <c r="B1687" s="130">
        <v>1614.420044</v>
      </c>
      <c r="C1687" s="125">
        <f t="shared" si="104"/>
        <v>3.804535862401548E-2</v>
      </c>
      <c r="D1687" s="128">
        <f t="shared" si="105"/>
        <v>38045.358624015476</v>
      </c>
      <c r="E1687" s="128">
        <f t="shared" ca="1" si="106"/>
        <v>-53717.920727859215</v>
      </c>
      <c r="F1687" s="128">
        <f t="shared" ca="1" si="107"/>
        <v>57182.147005907107</v>
      </c>
    </row>
    <row r="1688" spans="1:6" x14ac:dyDescent="0.3">
      <c r="A1688" s="73">
        <v>41396</v>
      </c>
      <c r="B1688" s="130">
        <v>1597.589966</v>
      </c>
      <c r="C1688" s="125">
        <f t="shared" si="104"/>
        <v>3.6312674116469212E-2</v>
      </c>
      <c r="D1688" s="128">
        <f t="shared" si="105"/>
        <v>36312.674116469214</v>
      </c>
      <c r="E1688" s="128">
        <f t="shared" ca="1" si="106"/>
        <v>-53717.920727859215</v>
      </c>
      <c r="F1688" s="128">
        <f t="shared" ca="1" si="107"/>
        <v>57182.147005907107</v>
      </c>
    </row>
    <row r="1689" spans="1:6" x14ac:dyDescent="0.3">
      <c r="A1689" s="73">
        <v>41395</v>
      </c>
      <c r="B1689" s="130">
        <v>1582.6999510000001</v>
      </c>
      <c r="C1689" s="125">
        <f t="shared" si="104"/>
        <v>1.977431898135773E-2</v>
      </c>
      <c r="D1689" s="128">
        <f t="shared" si="105"/>
        <v>19774.31898135773</v>
      </c>
      <c r="E1689" s="128">
        <f t="shared" ca="1" si="106"/>
        <v>-53717.920727859215</v>
      </c>
      <c r="F1689" s="128">
        <f t="shared" ca="1" si="107"/>
        <v>57182.147005907107</v>
      </c>
    </row>
    <row r="1690" spans="1:6" x14ac:dyDescent="0.3">
      <c r="A1690" s="73">
        <v>41394</v>
      </c>
      <c r="B1690" s="130">
        <v>1597.5699460000001</v>
      </c>
      <c r="C1690" s="125">
        <f t="shared" si="104"/>
        <v>1.460716309137533E-2</v>
      </c>
      <c r="D1690" s="128">
        <f t="shared" si="105"/>
        <v>14607.163091375331</v>
      </c>
      <c r="E1690" s="128">
        <f t="shared" ca="1" si="106"/>
        <v>-53717.920727859215</v>
      </c>
      <c r="F1690" s="128">
        <f t="shared" ca="1" si="107"/>
        <v>57182.147005907107</v>
      </c>
    </row>
    <row r="1691" spans="1:6" x14ac:dyDescent="0.3">
      <c r="A1691" s="73">
        <v>41393</v>
      </c>
      <c r="B1691" s="130">
        <v>1593.6099850000001</v>
      </c>
      <c r="C1691" s="125">
        <f t="shared" si="104"/>
        <v>2.6572444792823058E-2</v>
      </c>
      <c r="D1691" s="128">
        <f t="shared" si="105"/>
        <v>26572.444792823058</v>
      </c>
      <c r="E1691" s="128">
        <f t="shared" ca="1" si="106"/>
        <v>-53717.920727859215</v>
      </c>
      <c r="F1691" s="128">
        <f t="shared" ca="1" si="107"/>
        <v>57182.147005907107</v>
      </c>
    </row>
    <row r="1692" spans="1:6" x14ac:dyDescent="0.3">
      <c r="A1692" s="73">
        <v>41390</v>
      </c>
      <c r="B1692" s="130">
        <v>1582.23999</v>
      </c>
      <c r="C1692" s="125">
        <f t="shared" si="104"/>
        <v>-4.1602329356739132E-3</v>
      </c>
      <c r="D1692" s="128">
        <f t="shared" si="105"/>
        <v>-4160.2329356739128</v>
      </c>
      <c r="E1692" s="128">
        <f t="shared" ca="1" si="106"/>
        <v>-53717.920727859215</v>
      </c>
      <c r="F1692" s="128">
        <f t="shared" ca="1" si="107"/>
        <v>57182.147005907107</v>
      </c>
    </row>
    <row r="1693" spans="1:6" x14ac:dyDescent="0.3">
      <c r="A1693" s="73">
        <v>41389</v>
      </c>
      <c r="B1693" s="130">
        <v>1585.160034</v>
      </c>
      <c r="C1693" s="125">
        <f t="shared" si="104"/>
        <v>-5.1525766305144938E-3</v>
      </c>
      <c r="D1693" s="128">
        <f t="shared" si="105"/>
        <v>-5152.5766305144934</v>
      </c>
      <c r="E1693" s="128">
        <f t="shared" ca="1" si="106"/>
        <v>-53717.920727859215</v>
      </c>
      <c r="F1693" s="128">
        <f t="shared" ca="1" si="107"/>
        <v>57182.147005907107</v>
      </c>
    </row>
    <row r="1694" spans="1:6" x14ac:dyDescent="0.3">
      <c r="A1694" s="73">
        <v>41388</v>
      </c>
      <c r="B1694" s="130">
        <v>1578.790039</v>
      </c>
      <c r="C1694" s="125">
        <f t="shared" si="104"/>
        <v>-5.6306431903491161E-3</v>
      </c>
      <c r="D1694" s="128">
        <f t="shared" si="105"/>
        <v>-5630.6431903491157</v>
      </c>
      <c r="E1694" s="128">
        <f t="shared" ca="1" si="106"/>
        <v>-53717.920727859215</v>
      </c>
      <c r="F1694" s="128">
        <f t="shared" ca="1" si="107"/>
        <v>57182.147005907107</v>
      </c>
    </row>
    <row r="1695" spans="1:6" x14ac:dyDescent="0.3">
      <c r="A1695" s="73">
        <v>41387</v>
      </c>
      <c r="B1695" s="130">
        <v>1578.780029</v>
      </c>
      <c r="C1695" s="125">
        <f t="shared" si="104"/>
        <v>6.4834752406601748E-3</v>
      </c>
      <c r="D1695" s="128">
        <f t="shared" si="105"/>
        <v>6483.4752406601747</v>
      </c>
      <c r="E1695" s="128">
        <f t="shared" ca="1" si="106"/>
        <v>-53717.920727859215</v>
      </c>
      <c r="F1695" s="128">
        <f t="shared" ca="1" si="107"/>
        <v>57182.147005907107</v>
      </c>
    </row>
    <row r="1696" spans="1:6" x14ac:dyDescent="0.3">
      <c r="A1696" s="73">
        <v>41386</v>
      </c>
      <c r="B1696" s="130">
        <v>1562.5</v>
      </c>
      <c r="C1696" s="125">
        <f t="shared" si="104"/>
        <v>-3.6463243468953799E-4</v>
      </c>
      <c r="D1696" s="128">
        <f t="shared" si="105"/>
        <v>-364.632434689538</v>
      </c>
      <c r="E1696" s="128">
        <f t="shared" ca="1" si="106"/>
        <v>-53717.920727859215</v>
      </c>
      <c r="F1696" s="128">
        <f t="shared" ca="1" si="107"/>
        <v>57182.147005907107</v>
      </c>
    </row>
    <row r="1697" spans="1:6" x14ac:dyDescent="0.3">
      <c r="A1697" s="73">
        <v>41383</v>
      </c>
      <c r="B1697" s="130">
        <v>1555.25</v>
      </c>
      <c r="C1697" s="125">
        <f t="shared" si="104"/>
        <v>1.268265195727869E-3</v>
      </c>
      <c r="D1697" s="128">
        <f t="shared" si="105"/>
        <v>1268.265195727869</v>
      </c>
      <c r="E1697" s="128">
        <f t="shared" ca="1" si="106"/>
        <v>-53717.920727859215</v>
      </c>
      <c r="F1697" s="128">
        <f t="shared" ca="1" si="107"/>
        <v>57182.147005907107</v>
      </c>
    </row>
    <row r="1698" spans="1:6" x14ac:dyDescent="0.3">
      <c r="A1698" s="73">
        <v>41382</v>
      </c>
      <c r="B1698" s="130">
        <v>1541.6099850000001</v>
      </c>
      <c r="C1698" s="125">
        <f t="shared" si="104"/>
        <v>-1.1775788943137577E-2</v>
      </c>
      <c r="D1698" s="128">
        <f t="shared" si="105"/>
        <v>-11775.788943137577</v>
      </c>
      <c r="E1698" s="128">
        <f t="shared" ca="1" si="106"/>
        <v>-53717.920727859215</v>
      </c>
      <c r="F1698" s="128">
        <f t="shared" ca="1" si="107"/>
        <v>57182.147005907107</v>
      </c>
    </row>
    <row r="1699" spans="1:6" x14ac:dyDescent="0.3">
      <c r="A1699" s="73">
        <v>41381</v>
      </c>
      <c r="B1699" s="130">
        <v>1552.01001</v>
      </c>
      <c r="C1699" s="125">
        <f t="shared" si="104"/>
        <v>-1.0812524144417912E-3</v>
      </c>
      <c r="D1699" s="128">
        <f t="shared" si="105"/>
        <v>-1081.2524144417912</v>
      </c>
      <c r="E1699" s="128">
        <f t="shared" ca="1" si="106"/>
        <v>-53717.920727859215</v>
      </c>
      <c r="F1699" s="128">
        <f t="shared" ca="1" si="107"/>
        <v>57182.147005907107</v>
      </c>
    </row>
    <row r="1700" spans="1:6" x14ac:dyDescent="0.3">
      <c r="A1700" s="73">
        <v>41380</v>
      </c>
      <c r="B1700" s="130">
        <v>1574.5699460000001</v>
      </c>
      <c r="C1700" s="125">
        <f t="shared" si="104"/>
        <v>2.7511198853686913E-3</v>
      </c>
      <c r="D1700" s="128">
        <f t="shared" si="105"/>
        <v>2751.1198853686915</v>
      </c>
      <c r="E1700" s="128">
        <f t="shared" ca="1" si="106"/>
        <v>-53717.920727859215</v>
      </c>
      <c r="F1700" s="128">
        <f t="shared" ca="1" si="107"/>
        <v>57182.147005907107</v>
      </c>
    </row>
    <row r="1701" spans="1:6" x14ac:dyDescent="0.3">
      <c r="A1701" s="73">
        <v>41379</v>
      </c>
      <c r="B1701" s="130">
        <v>1552.3599850000001</v>
      </c>
      <c r="C1701" s="125">
        <f t="shared" si="104"/>
        <v>-6.2797638692909663E-3</v>
      </c>
      <c r="D1701" s="128">
        <f t="shared" si="105"/>
        <v>-6279.7638692909659</v>
      </c>
      <c r="E1701" s="128">
        <f t="shared" ca="1" si="106"/>
        <v>-53717.920727859215</v>
      </c>
      <c r="F1701" s="128">
        <f t="shared" ca="1" si="107"/>
        <v>57182.147005907107</v>
      </c>
    </row>
    <row r="1702" spans="1:6" x14ac:dyDescent="0.3">
      <c r="A1702" s="73">
        <v>41376</v>
      </c>
      <c r="B1702" s="130">
        <v>1588.849976</v>
      </c>
      <c r="C1702" s="125">
        <f t="shared" si="104"/>
        <v>1.2528779650136546E-2</v>
      </c>
      <c r="D1702" s="128">
        <f t="shared" si="105"/>
        <v>12528.779650136546</v>
      </c>
      <c r="E1702" s="128">
        <f t="shared" ca="1" si="106"/>
        <v>-53717.920727859215</v>
      </c>
      <c r="F1702" s="128">
        <f t="shared" ca="1" si="107"/>
        <v>57182.147005907107</v>
      </c>
    </row>
    <row r="1703" spans="1:6" x14ac:dyDescent="0.3">
      <c r="A1703" s="73">
        <v>41375</v>
      </c>
      <c r="B1703" s="130">
        <v>1593.369995</v>
      </c>
      <c r="C1703" s="125">
        <f t="shared" si="104"/>
        <v>1.9528438089824629E-2</v>
      </c>
      <c r="D1703" s="128">
        <f t="shared" si="105"/>
        <v>19528.438089824627</v>
      </c>
      <c r="E1703" s="128">
        <f t="shared" ca="1" si="106"/>
        <v>-53717.920727859215</v>
      </c>
      <c r="F1703" s="128">
        <f t="shared" ca="1" si="107"/>
        <v>57182.147005907107</v>
      </c>
    </row>
    <row r="1704" spans="1:6" x14ac:dyDescent="0.3">
      <c r="A1704" s="73">
        <v>41374</v>
      </c>
      <c r="B1704" s="130">
        <v>1587.7299800000001</v>
      </c>
      <c r="C1704" s="125">
        <f t="shared" si="104"/>
        <v>1.5321920546859102E-2</v>
      </c>
      <c r="D1704" s="128">
        <f t="shared" si="105"/>
        <v>15321.920546859103</v>
      </c>
      <c r="E1704" s="128">
        <f t="shared" ca="1" si="106"/>
        <v>-53717.920727859215</v>
      </c>
      <c r="F1704" s="128">
        <f t="shared" ca="1" si="107"/>
        <v>57182.147005907107</v>
      </c>
    </row>
    <row r="1705" spans="1:6" x14ac:dyDescent="0.3">
      <c r="A1705" s="73">
        <v>41373</v>
      </c>
      <c r="B1705" s="130">
        <v>1568.6099850000001</v>
      </c>
      <c r="C1705" s="125">
        <f t="shared" si="104"/>
        <v>1.0904268664070571E-2</v>
      </c>
      <c r="D1705" s="128">
        <f t="shared" si="105"/>
        <v>10904.268664070571</v>
      </c>
      <c r="E1705" s="128">
        <f t="shared" ca="1" si="106"/>
        <v>-53717.920727859215</v>
      </c>
      <c r="F1705" s="128">
        <f t="shared" ca="1" si="107"/>
        <v>57182.147005907107</v>
      </c>
    </row>
    <row r="1706" spans="1:6" x14ac:dyDescent="0.3">
      <c r="A1706" s="73">
        <v>41372</v>
      </c>
      <c r="B1706" s="130">
        <v>1563.0699460000001</v>
      </c>
      <c r="C1706" s="125">
        <f t="shared" si="104"/>
        <v>3.9694075628071701E-3</v>
      </c>
      <c r="D1706" s="128">
        <f t="shared" si="105"/>
        <v>3969.4075628071701</v>
      </c>
      <c r="E1706" s="128">
        <f t="shared" ca="1" si="106"/>
        <v>-53717.920727859215</v>
      </c>
      <c r="F1706" s="128">
        <f t="shared" ca="1" si="107"/>
        <v>57182.147005907107</v>
      </c>
    </row>
    <row r="1707" spans="1:6" x14ac:dyDescent="0.3">
      <c r="A1707" s="73">
        <v>41369</v>
      </c>
      <c r="B1707" s="130">
        <v>1553.280029</v>
      </c>
      <c r="C1707" s="125">
        <f t="shared" si="104"/>
        <v>4.8389052677537681E-3</v>
      </c>
      <c r="D1707" s="128">
        <f t="shared" si="105"/>
        <v>4838.9052677537684</v>
      </c>
      <c r="E1707" s="128">
        <f t="shared" ca="1" si="106"/>
        <v>-53717.920727859215</v>
      </c>
      <c r="F1707" s="128">
        <f t="shared" ca="1" si="107"/>
        <v>57182.147005907107</v>
      </c>
    </row>
    <row r="1708" spans="1:6" x14ac:dyDescent="0.3">
      <c r="A1708" s="73">
        <v>41368</v>
      </c>
      <c r="B1708" s="130">
        <v>1559.9799800000001</v>
      </c>
      <c r="C1708" s="125">
        <f t="shared" si="104"/>
        <v>8.1478853139893559E-4</v>
      </c>
      <c r="D1708" s="128">
        <f t="shared" si="105"/>
        <v>814.78853139893556</v>
      </c>
      <c r="E1708" s="128">
        <f t="shared" ca="1" si="106"/>
        <v>-53717.920727859215</v>
      </c>
      <c r="F1708" s="128">
        <f t="shared" ca="1" si="107"/>
        <v>57182.147005907107</v>
      </c>
    </row>
    <row r="1709" spans="1:6" x14ac:dyDescent="0.3">
      <c r="A1709" s="73">
        <v>41367</v>
      </c>
      <c r="B1709" s="130">
        <v>1553.6899410000001</v>
      </c>
      <c r="C1709" s="125">
        <f t="shared" si="104"/>
        <v>3.4552973620007865E-3</v>
      </c>
      <c r="D1709" s="128">
        <f t="shared" si="105"/>
        <v>3455.2973620007865</v>
      </c>
      <c r="E1709" s="128">
        <f t="shared" ca="1" si="106"/>
        <v>-53717.920727859215</v>
      </c>
      <c r="F1709" s="128">
        <f t="shared" ca="1" si="107"/>
        <v>57182.147005907107</v>
      </c>
    </row>
    <row r="1710" spans="1:6" x14ac:dyDescent="0.3">
      <c r="A1710" s="73">
        <v>41366</v>
      </c>
      <c r="B1710" s="130">
        <v>1570.25</v>
      </c>
      <c r="C1710" s="125">
        <f t="shared" si="104"/>
        <v>1.1693849803912304E-2</v>
      </c>
      <c r="D1710" s="128">
        <f t="shared" si="105"/>
        <v>11693.849803912304</v>
      </c>
      <c r="E1710" s="128">
        <f t="shared" ca="1" si="106"/>
        <v>-53717.920727859215</v>
      </c>
      <c r="F1710" s="128">
        <f t="shared" ca="1" si="107"/>
        <v>57182.147005907107</v>
      </c>
    </row>
    <row r="1711" spans="1:6" x14ac:dyDescent="0.3">
      <c r="A1711" s="73">
        <v>41365</v>
      </c>
      <c r="B1711" s="130">
        <v>1562.170044</v>
      </c>
      <c r="C1711" s="125">
        <f t="shared" si="104"/>
        <v>9.4194466979891089E-4</v>
      </c>
      <c r="D1711" s="128">
        <f t="shared" si="105"/>
        <v>941.94466979891092</v>
      </c>
      <c r="E1711" s="128">
        <f t="shared" ca="1" si="106"/>
        <v>-53717.920727859215</v>
      </c>
      <c r="F1711" s="128">
        <f t="shared" ca="1" si="107"/>
        <v>57182.147005907107</v>
      </c>
    </row>
    <row r="1712" spans="1:6" x14ac:dyDescent="0.3">
      <c r="A1712" s="73">
        <v>41361</v>
      </c>
      <c r="B1712" s="130">
        <v>1569.1899410000001</v>
      </c>
      <c r="C1712" s="125">
        <f t="shared" si="104"/>
        <v>3.812593844956913E-3</v>
      </c>
      <c r="D1712" s="128">
        <f t="shared" si="105"/>
        <v>3812.593844956913</v>
      </c>
      <c r="E1712" s="128">
        <f t="shared" ca="1" si="106"/>
        <v>-53717.920727859215</v>
      </c>
      <c r="F1712" s="128">
        <f t="shared" ca="1" si="107"/>
        <v>57182.147005907107</v>
      </c>
    </row>
    <row r="1713" spans="1:6" x14ac:dyDescent="0.3">
      <c r="A1713" s="73">
        <v>41360</v>
      </c>
      <c r="B1713" s="130">
        <v>1562.849976</v>
      </c>
      <c r="C1713" s="125">
        <f t="shared" si="104"/>
        <v>5.3585389012873463E-3</v>
      </c>
      <c r="D1713" s="128">
        <f t="shared" si="105"/>
        <v>5358.5389012873466</v>
      </c>
      <c r="E1713" s="128">
        <f t="shared" ca="1" si="106"/>
        <v>-53717.920727859215</v>
      </c>
      <c r="F1713" s="128">
        <f t="shared" ca="1" si="107"/>
        <v>57182.147005907107</v>
      </c>
    </row>
    <row r="1714" spans="1:6" x14ac:dyDescent="0.3">
      <c r="A1714" s="73">
        <v>41359</v>
      </c>
      <c r="B1714" s="130">
        <v>1563.7700199999999</v>
      </c>
      <c r="C1714" s="125">
        <f t="shared" si="104"/>
        <v>7.2722612500291106E-3</v>
      </c>
      <c r="D1714" s="128">
        <f t="shared" si="105"/>
        <v>7272.2612500291107</v>
      </c>
      <c r="E1714" s="128">
        <f t="shared" ca="1" si="106"/>
        <v>-53717.920727859215</v>
      </c>
      <c r="F1714" s="128">
        <f t="shared" ca="1" si="107"/>
        <v>57182.147005907107</v>
      </c>
    </row>
    <row r="1715" spans="1:6" x14ac:dyDescent="0.3">
      <c r="A1715" s="73">
        <v>41358</v>
      </c>
      <c r="B1715" s="130">
        <v>1551.6899410000001</v>
      </c>
      <c r="C1715" s="125">
        <f t="shared" si="104"/>
        <v>-2.9109188189436752E-3</v>
      </c>
      <c r="D1715" s="128">
        <f t="shared" si="105"/>
        <v>-2910.9188189436754</v>
      </c>
      <c r="E1715" s="128">
        <f t="shared" ca="1" si="106"/>
        <v>-53717.920727859215</v>
      </c>
      <c r="F1715" s="128">
        <f t="shared" ca="1" si="107"/>
        <v>57182.147005907107</v>
      </c>
    </row>
    <row r="1716" spans="1:6" x14ac:dyDescent="0.3">
      <c r="A1716" s="73">
        <v>41355</v>
      </c>
      <c r="B1716" s="130">
        <v>1556.8900149999999</v>
      </c>
      <c r="C1716" s="125">
        <f t="shared" si="104"/>
        <v>3.6810433355405348E-3</v>
      </c>
      <c r="D1716" s="128">
        <f t="shared" si="105"/>
        <v>3681.0433355405348</v>
      </c>
      <c r="E1716" s="128">
        <f t="shared" ca="1" si="106"/>
        <v>-53717.920727859215</v>
      </c>
      <c r="F1716" s="128">
        <f t="shared" ca="1" si="107"/>
        <v>57182.147005907107</v>
      </c>
    </row>
    <row r="1717" spans="1:6" x14ac:dyDescent="0.3">
      <c r="A1717" s="73">
        <v>41354</v>
      </c>
      <c r="B1717" s="130">
        <v>1545.8000489999999</v>
      </c>
      <c r="C1717" s="125">
        <f t="shared" si="104"/>
        <v>9.9726664553068112E-4</v>
      </c>
      <c r="D1717" s="128">
        <f t="shared" si="105"/>
        <v>997.2666455306811</v>
      </c>
      <c r="E1717" s="128">
        <f t="shared" ca="1" si="106"/>
        <v>-53717.920727859215</v>
      </c>
      <c r="F1717" s="128">
        <f t="shared" ca="1" si="107"/>
        <v>57182.147005907107</v>
      </c>
    </row>
    <row r="1718" spans="1:6" x14ac:dyDescent="0.3">
      <c r="A1718" s="73">
        <v>41353</v>
      </c>
      <c r="B1718" s="130">
        <v>1558.709961</v>
      </c>
      <c r="C1718" s="125">
        <f t="shared" si="104"/>
        <v>1.1190689629595907E-2</v>
      </c>
      <c r="D1718" s="128">
        <f t="shared" si="105"/>
        <v>11190.689629595907</v>
      </c>
      <c r="E1718" s="128">
        <f t="shared" ca="1" si="106"/>
        <v>-53717.920727859215</v>
      </c>
      <c r="F1718" s="128">
        <f t="shared" ca="1" si="107"/>
        <v>57182.147005907107</v>
      </c>
    </row>
    <row r="1719" spans="1:6" x14ac:dyDescent="0.3">
      <c r="A1719" s="73">
        <v>41352</v>
      </c>
      <c r="B1719" s="130">
        <v>1548.339966</v>
      </c>
      <c r="C1719" s="125">
        <f t="shared" si="104"/>
        <v>5.5526576893254465E-3</v>
      </c>
      <c r="D1719" s="128">
        <f t="shared" si="105"/>
        <v>5552.6576893254469</v>
      </c>
      <c r="E1719" s="128">
        <f t="shared" ca="1" si="106"/>
        <v>-53717.920727859215</v>
      </c>
      <c r="F1719" s="128">
        <f t="shared" ca="1" si="107"/>
        <v>57182.147005907107</v>
      </c>
    </row>
    <row r="1720" spans="1:6" x14ac:dyDescent="0.3">
      <c r="A1720" s="73">
        <v>41351</v>
      </c>
      <c r="B1720" s="130">
        <v>1552.099976</v>
      </c>
      <c r="C1720" s="125">
        <f t="shared" si="104"/>
        <v>1.7637048166939007E-2</v>
      </c>
      <c r="D1720" s="128">
        <f t="shared" si="105"/>
        <v>17637.048166939006</v>
      </c>
      <c r="E1720" s="128">
        <f t="shared" ca="1" si="106"/>
        <v>-53717.920727859215</v>
      </c>
      <c r="F1720" s="128">
        <f t="shared" ca="1" si="107"/>
        <v>57182.147005907107</v>
      </c>
    </row>
    <row r="1721" spans="1:6" x14ac:dyDescent="0.3">
      <c r="A1721" s="73">
        <v>41348</v>
      </c>
      <c r="B1721" s="130">
        <v>1560.6999510000001</v>
      </c>
      <c r="C1721" s="125">
        <f t="shared" si="104"/>
        <v>2.799367762593219E-2</v>
      </c>
      <c r="D1721" s="128">
        <f t="shared" si="105"/>
        <v>27993.677625932189</v>
      </c>
      <c r="E1721" s="128">
        <f t="shared" ca="1" si="106"/>
        <v>-53717.920727859215</v>
      </c>
      <c r="F1721" s="128">
        <f t="shared" ca="1" si="107"/>
        <v>57182.147005907107</v>
      </c>
    </row>
    <row r="1722" spans="1:6" x14ac:dyDescent="0.3">
      <c r="A1722" s="73">
        <v>41347</v>
      </c>
      <c r="B1722" s="130">
        <v>1563.2299800000001</v>
      </c>
      <c r="C1722" s="125">
        <f t="shared" si="104"/>
        <v>3.2052924887858936E-2</v>
      </c>
      <c r="D1722" s="128">
        <f t="shared" si="105"/>
        <v>32052.924887858935</v>
      </c>
      <c r="E1722" s="128">
        <f t="shared" ca="1" si="106"/>
        <v>-53717.920727859215</v>
      </c>
      <c r="F1722" s="128">
        <f t="shared" ca="1" si="107"/>
        <v>57182.147005907107</v>
      </c>
    </row>
    <row r="1723" spans="1:6" x14ac:dyDescent="0.3">
      <c r="A1723" s="73">
        <v>41346</v>
      </c>
      <c r="B1723" s="130">
        <v>1554.5200199999999</v>
      </c>
      <c r="C1723" s="125">
        <f t="shared" si="104"/>
        <v>2.5415754888988396E-2</v>
      </c>
      <c r="D1723" s="128">
        <f t="shared" si="105"/>
        <v>25415.754888988395</v>
      </c>
      <c r="E1723" s="128">
        <f t="shared" ca="1" si="106"/>
        <v>-53717.920727859215</v>
      </c>
      <c r="F1723" s="128">
        <f t="shared" ca="1" si="107"/>
        <v>57182.147005907107</v>
      </c>
    </row>
    <row r="1724" spans="1:6" x14ac:dyDescent="0.3">
      <c r="A1724" s="73">
        <v>41345</v>
      </c>
      <c r="B1724" s="130">
        <v>1552.4799800000001</v>
      </c>
      <c r="C1724" s="125">
        <f t="shared" si="104"/>
        <v>3.7102382987321159E-2</v>
      </c>
      <c r="D1724" s="128">
        <f t="shared" si="105"/>
        <v>37102.382987321158</v>
      </c>
      <c r="E1724" s="128">
        <f t="shared" ca="1" si="106"/>
        <v>-53717.920727859215</v>
      </c>
      <c r="F1724" s="128">
        <f t="shared" ca="1" si="107"/>
        <v>57182.147005907107</v>
      </c>
    </row>
    <row r="1725" spans="1:6" x14ac:dyDescent="0.3">
      <c r="A1725" s="73">
        <v>41344</v>
      </c>
      <c r="B1725" s="130">
        <v>1556.219971</v>
      </c>
      <c r="C1725" s="125">
        <f t="shared" si="104"/>
        <v>4.5952210305375552E-2</v>
      </c>
      <c r="D1725" s="128">
        <f t="shared" si="105"/>
        <v>45952.210305375549</v>
      </c>
      <c r="E1725" s="128">
        <f t="shared" ca="1" si="106"/>
        <v>-53717.920727859215</v>
      </c>
      <c r="F1725" s="128">
        <f t="shared" ca="1" si="107"/>
        <v>57182.147005907107</v>
      </c>
    </row>
    <row r="1726" spans="1:6" x14ac:dyDescent="0.3">
      <c r="A1726" s="73">
        <v>41341</v>
      </c>
      <c r="B1726" s="130">
        <v>1551.1800539999999</v>
      </c>
      <c r="C1726" s="125">
        <f t="shared" si="104"/>
        <v>2.3475902984574804E-2</v>
      </c>
      <c r="D1726" s="128">
        <f t="shared" si="105"/>
        <v>23475.902984574805</v>
      </c>
      <c r="E1726" s="128">
        <f t="shared" ca="1" si="106"/>
        <v>-53717.920727859215</v>
      </c>
      <c r="F1726" s="128">
        <f t="shared" ca="1" si="107"/>
        <v>57182.147005907107</v>
      </c>
    </row>
    <row r="1727" spans="1:6" x14ac:dyDescent="0.3">
      <c r="A1727" s="73">
        <v>41340</v>
      </c>
      <c r="B1727" s="130">
        <v>1544.26001</v>
      </c>
      <c r="C1727" s="125">
        <f t="shared" si="104"/>
        <v>2.7848381128227295E-2</v>
      </c>
      <c r="D1727" s="128">
        <f t="shared" si="105"/>
        <v>27848.381128227295</v>
      </c>
      <c r="E1727" s="128">
        <f t="shared" ca="1" si="106"/>
        <v>-53717.920727859215</v>
      </c>
      <c r="F1727" s="128">
        <f t="shared" ca="1" si="107"/>
        <v>57182.147005907107</v>
      </c>
    </row>
    <row r="1728" spans="1:6" x14ac:dyDescent="0.3">
      <c r="A1728" s="73">
        <v>41339</v>
      </c>
      <c r="B1728" s="130">
        <v>1541.459961</v>
      </c>
      <c r="C1728" s="125">
        <f t="shared" si="104"/>
        <v>1.9517848444971397E-2</v>
      </c>
      <c r="D1728" s="128">
        <f t="shared" si="105"/>
        <v>19517.848444971398</v>
      </c>
      <c r="E1728" s="128">
        <f t="shared" ca="1" si="106"/>
        <v>-53717.920727859215</v>
      </c>
      <c r="F1728" s="128">
        <f t="shared" ca="1" si="107"/>
        <v>57182.147005907107</v>
      </c>
    </row>
    <row r="1729" spans="1:6" x14ac:dyDescent="0.3">
      <c r="A1729" s="73">
        <v>41338</v>
      </c>
      <c r="B1729" s="130">
        <v>1539.790039</v>
      </c>
      <c r="C1729" s="125">
        <f t="shared" si="104"/>
        <v>5.7808263818757144E-3</v>
      </c>
      <c r="D1729" s="128">
        <f t="shared" si="105"/>
        <v>5780.8263818757141</v>
      </c>
      <c r="E1729" s="128">
        <f t="shared" ca="1" si="106"/>
        <v>-53717.920727859215</v>
      </c>
      <c r="F1729" s="128">
        <f t="shared" ca="1" si="107"/>
        <v>57182.147005907107</v>
      </c>
    </row>
    <row r="1730" spans="1:6" x14ac:dyDescent="0.3">
      <c r="A1730" s="73">
        <v>41337</v>
      </c>
      <c r="B1730" s="130">
        <v>1525.1999510000001</v>
      </c>
      <c r="C1730" s="125">
        <f t="shared" si="104"/>
        <v>3.5596443332130967E-3</v>
      </c>
      <c r="D1730" s="128">
        <f t="shared" si="105"/>
        <v>3559.6443332130966</v>
      </c>
      <c r="E1730" s="128">
        <f t="shared" ca="1" si="106"/>
        <v>-53717.920727859215</v>
      </c>
      <c r="F1730" s="128">
        <f t="shared" ca="1" si="107"/>
        <v>57182.147005907107</v>
      </c>
    </row>
    <row r="1731" spans="1:6" x14ac:dyDescent="0.3">
      <c r="A1731" s="73">
        <v>41334</v>
      </c>
      <c r="B1731" s="130">
        <v>1518.1999510000001</v>
      </c>
      <c r="C1731" s="125">
        <f t="shared" si="104"/>
        <v>-2.0902430619231804E-3</v>
      </c>
      <c r="D1731" s="128">
        <f t="shared" si="105"/>
        <v>-2090.2430619231804</v>
      </c>
      <c r="E1731" s="128">
        <f t="shared" ca="1" si="106"/>
        <v>-53717.920727859215</v>
      </c>
      <c r="F1731" s="128">
        <f t="shared" ca="1" si="107"/>
        <v>57182.147005907107</v>
      </c>
    </row>
    <row r="1732" spans="1:6" x14ac:dyDescent="0.3">
      <c r="A1732" s="73">
        <v>41333</v>
      </c>
      <c r="B1732" s="130">
        <v>1514.6800539999999</v>
      </c>
      <c r="C1732" s="125">
        <f t="shared" si="104"/>
        <v>-3.7162340830704244E-3</v>
      </c>
      <c r="D1732" s="128">
        <f t="shared" si="105"/>
        <v>-3716.2340830704243</v>
      </c>
      <c r="E1732" s="128">
        <f t="shared" ca="1" si="106"/>
        <v>-53717.920727859215</v>
      </c>
      <c r="F1732" s="128">
        <f t="shared" ca="1" si="107"/>
        <v>57182.147005907107</v>
      </c>
    </row>
    <row r="1733" spans="1:6" x14ac:dyDescent="0.3">
      <c r="A1733" s="73">
        <v>41332</v>
      </c>
      <c r="B1733" s="130">
        <v>1515.98999</v>
      </c>
      <c r="C1733" s="125">
        <f t="shared" si="104"/>
        <v>-2.2640489379183171E-3</v>
      </c>
      <c r="D1733" s="128">
        <f t="shared" si="105"/>
        <v>-2264.0489379183173</v>
      </c>
      <c r="E1733" s="128">
        <f t="shared" ca="1" si="106"/>
        <v>-53717.920727859215</v>
      </c>
      <c r="F1733" s="128">
        <f t="shared" ca="1" si="107"/>
        <v>57182.147005907107</v>
      </c>
    </row>
    <row r="1734" spans="1:6" x14ac:dyDescent="0.3">
      <c r="A1734" s="73">
        <v>41331</v>
      </c>
      <c r="B1734" s="130">
        <v>1496.9399410000001</v>
      </c>
      <c r="C1734" s="125">
        <f t="shared" si="104"/>
        <v>-1.3230017513200076E-2</v>
      </c>
      <c r="D1734" s="128">
        <f t="shared" si="105"/>
        <v>-13230.017513200077</v>
      </c>
      <c r="E1734" s="128">
        <f t="shared" ca="1" si="106"/>
        <v>-53717.920727859215</v>
      </c>
      <c r="F1734" s="128">
        <f t="shared" ca="1" si="107"/>
        <v>57182.147005907107</v>
      </c>
    </row>
    <row r="1735" spans="1:6" x14ac:dyDescent="0.3">
      <c r="A1735" s="73">
        <v>41330</v>
      </c>
      <c r="B1735" s="130">
        <v>1487.849976</v>
      </c>
      <c r="C1735" s="125">
        <f t="shared" si="104"/>
        <v>-1.9816511255399405E-2</v>
      </c>
      <c r="D1735" s="128">
        <f t="shared" si="105"/>
        <v>-19816.511255399404</v>
      </c>
      <c r="E1735" s="128">
        <f t="shared" ca="1" si="106"/>
        <v>-53717.920727859215</v>
      </c>
      <c r="F1735" s="128">
        <f t="shared" ca="1" si="107"/>
        <v>57182.147005907107</v>
      </c>
    </row>
    <row r="1736" spans="1:6" x14ac:dyDescent="0.3">
      <c r="A1736" s="73">
        <v>41327</v>
      </c>
      <c r="B1736" s="130">
        <v>1515.599976</v>
      </c>
      <c r="C1736" s="125">
        <f t="shared" ref="C1736:C1799" si="108">B1736/B1746-1</f>
        <v>4.1142189482419322E-3</v>
      </c>
      <c r="D1736" s="128">
        <f t="shared" ref="D1736:D1799" si="109">C1736*$B$5</f>
        <v>4114.2189482419326</v>
      </c>
      <c r="E1736" s="128">
        <f t="shared" ref="E1736:E1799" ca="1" si="110">_xlfn.PERCENTILE.INC(OFFSET(D1736,0,0,Window),1-VaRLevel)</f>
        <v>-53717.920727859215</v>
      </c>
      <c r="F1736" s="128">
        <f t="shared" ref="F1736:F1799" ca="1" si="111">ABS(AVERAGEIF(OFFSET(D1736,0,0,Window),"&lt;=" &amp;E1736))</f>
        <v>57182.147005907107</v>
      </c>
    </row>
    <row r="1737" spans="1:6" x14ac:dyDescent="0.3">
      <c r="A1737" s="73">
        <v>41326</v>
      </c>
      <c r="B1737" s="130">
        <v>1502.420044</v>
      </c>
      <c r="C1737" s="125">
        <f t="shared" si="108"/>
        <v>-6.4148024178465324E-3</v>
      </c>
      <c r="D1737" s="128">
        <f t="shared" si="109"/>
        <v>-6414.8024178465321</v>
      </c>
      <c r="E1737" s="128">
        <f t="shared" ca="1" si="110"/>
        <v>-53717.920727859215</v>
      </c>
      <c r="F1737" s="128">
        <f t="shared" ca="1" si="111"/>
        <v>57182.147005907107</v>
      </c>
    </row>
    <row r="1738" spans="1:6" x14ac:dyDescent="0.3">
      <c r="A1738" s="73">
        <v>41325</v>
      </c>
      <c r="B1738" s="130">
        <v>1511.9499510000001</v>
      </c>
      <c r="C1738" s="125">
        <f t="shared" si="108"/>
        <v>4.3665476709997542E-4</v>
      </c>
      <c r="D1738" s="128">
        <f t="shared" si="109"/>
        <v>436.6547670999754</v>
      </c>
      <c r="E1738" s="128">
        <f t="shared" ca="1" si="110"/>
        <v>-53717.920727859215</v>
      </c>
      <c r="F1738" s="128">
        <f t="shared" ca="1" si="111"/>
        <v>57182.147005907107</v>
      </c>
    </row>
    <row r="1739" spans="1:6" x14ac:dyDescent="0.3">
      <c r="A1739" s="73">
        <v>41324</v>
      </c>
      <c r="B1739" s="130">
        <v>1530.9399410000001</v>
      </c>
      <c r="C1739" s="125">
        <f t="shared" si="108"/>
        <v>2.3554018438471935E-2</v>
      </c>
      <c r="D1739" s="128">
        <f t="shared" si="109"/>
        <v>23554.018438471936</v>
      </c>
      <c r="E1739" s="128">
        <f t="shared" ca="1" si="110"/>
        <v>-53717.920727859215</v>
      </c>
      <c r="F1739" s="128">
        <f t="shared" ca="1" si="111"/>
        <v>57182.147005907107</v>
      </c>
    </row>
    <row r="1740" spans="1:6" x14ac:dyDescent="0.3">
      <c r="A1740" s="73">
        <v>41320</v>
      </c>
      <c r="B1740" s="130">
        <v>1519.790039</v>
      </c>
      <c r="C1740" s="125">
        <f t="shared" si="108"/>
        <v>4.3749180908316809E-3</v>
      </c>
      <c r="D1740" s="128">
        <f t="shared" si="109"/>
        <v>4374.9180908316812</v>
      </c>
      <c r="E1740" s="128">
        <f t="shared" ca="1" si="110"/>
        <v>-53717.920727859215</v>
      </c>
      <c r="F1740" s="128">
        <f t="shared" ca="1" si="111"/>
        <v>57182.147005907107</v>
      </c>
    </row>
    <row r="1741" spans="1:6" x14ac:dyDescent="0.3">
      <c r="A1741" s="73">
        <v>41319</v>
      </c>
      <c r="B1741" s="130">
        <v>1521.380005</v>
      </c>
      <c r="C1741" s="125">
        <f t="shared" si="108"/>
        <v>1.5532918299052678E-2</v>
      </c>
      <c r="D1741" s="128">
        <f t="shared" si="109"/>
        <v>15532.918299052679</v>
      </c>
      <c r="E1741" s="128">
        <f t="shared" ca="1" si="110"/>
        <v>-53717.920727859215</v>
      </c>
      <c r="F1741" s="128">
        <f t="shared" ca="1" si="111"/>
        <v>57182.147005907107</v>
      </c>
    </row>
    <row r="1742" spans="1:6" x14ac:dyDescent="0.3">
      <c r="A1742" s="73">
        <v>41318</v>
      </c>
      <c r="B1742" s="130">
        <v>1520.329956</v>
      </c>
      <c r="C1742" s="125">
        <f t="shared" si="108"/>
        <v>1.223068222655499E-2</v>
      </c>
      <c r="D1742" s="128">
        <f t="shared" si="109"/>
        <v>12230.682226554989</v>
      </c>
      <c r="E1742" s="128">
        <f t="shared" ca="1" si="110"/>
        <v>-53717.920727859215</v>
      </c>
      <c r="F1742" s="128">
        <f t="shared" ca="1" si="111"/>
        <v>57182.147005907107</v>
      </c>
    </row>
    <row r="1743" spans="1:6" x14ac:dyDescent="0.3">
      <c r="A1743" s="73">
        <v>41317</v>
      </c>
      <c r="B1743" s="130">
        <v>1519.4300539999999</v>
      </c>
      <c r="C1743" s="125">
        <f t="shared" si="108"/>
        <v>7.6865504704362042E-3</v>
      </c>
      <c r="D1743" s="128">
        <f t="shared" si="109"/>
        <v>7686.5504704362038</v>
      </c>
      <c r="E1743" s="128">
        <f t="shared" ca="1" si="110"/>
        <v>-53717.920727859215</v>
      </c>
      <c r="F1743" s="128">
        <f t="shared" ca="1" si="111"/>
        <v>57182.147005907107</v>
      </c>
    </row>
    <row r="1744" spans="1:6" x14ac:dyDescent="0.3">
      <c r="A1744" s="73">
        <v>41316</v>
      </c>
      <c r="B1744" s="130">
        <v>1517.01001</v>
      </c>
      <c r="C1744" s="125">
        <f t="shared" si="108"/>
        <v>1.1218624027912849E-2</v>
      </c>
      <c r="D1744" s="128">
        <f t="shared" si="109"/>
        <v>11218.624027912849</v>
      </c>
      <c r="E1744" s="128">
        <f t="shared" ca="1" si="110"/>
        <v>-53717.920727859215</v>
      </c>
      <c r="F1744" s="128">
        <f t="shared" ca="1" si="111"/>
        <v>57182.147005907107</v>
      </c>
    </row>
    <row r="1745" spans="1:6" x14ac:dyDescent="0.3">
      <c r="A1745" s="73">
        <v>41313</v>
      </c>
      <c r="B1745" s="130">
        <v>1517.9300539999999</v>
      </c>
      <c r="C1745" s="125">
        <f t="shared" si="108"/>
        <v>9.9604070557139934E-3</v>
      </c>
      <c r="D1745" s="128">
        <f t="shared" si="109"/>
        <v>9960.407055713993</v>
      </c>
      <c r="E1745" s="128">
        <f t="shared" ca="1" si="110"/>
        <v>-53717.920727859215</v>
      </c>
      <c r="F1745" s="128">
        <f t="shared" ca="1" si="111"/>
        <v>57182.147005907107</v>
      </c>
    </row>
    <row r="1746" spans="1:6" x14ac:dyDescent="0.3">
      <c r="A1746" s="73">
        <v>41312</v>
      </c>
      <c r="B1746" s="130">
        <v>1509.3900149999999</v>
      </c>
      <c r="C1746" s="125">
        <f t="shared" si="108"/>
        <v>9.7470394604968202E-3</v>
      </c>
      <c r="D1746" s="128">
        <f t="shared" si="109"/>
        <v>9747.0394604968205</v>
      </c>
      <c r="E1746" s="128">
        <f t="shared" ca="1" si="110"/>
        <v>-53717.920727859215</v>
      </c>
      <c r="F1746" s="128">
        <f t="shared" ca="1" si="111"/>
        <v>57182.147005907107</v>
      </c>
    </row>
    <row r="1747" spans="1:6" x14ac:dyDescent="0.3">
      <c r="A1747" s="73">
        <v>41311</v>
      </c>
      <c r="B1747" s="130">
        <v>1512.119995</v>
      </c>
      <c r="C1747" s="125">
        <f t="shared" si="108"/>
        <v>1.1580023760062286E-2</v>
      </c>
      <c r="D1747" s="128">
        <f t="shared" si="109"/>
        <v>11580.023760062286</v>
      </c>
      <c r="E1747" s="128">
        <f t="shared" ca="1" si="110"/>
        <v>-53717.920727859215</v>
      </c>
      <c r="F1747" s="128">
        <f t="shared" ca="1" si="111"/>
        <v>57182.147005907107</v>
      </c>
    </row>
    <row r="1748" spans="1:6" x14ac:dyDescent="0.3">
      <c r="A1748" s="73">
        <v>41310</v>
      </c>
      <c r="B1748" s="130">
        <v>1511.290039</v>
      </c>
      <c r="C1748" s="125">
        <f t="shared" si="108"/>
        <v>1.254889536073267E-2</v>
      </c>
      <c r="D1748" s="128">
        <f t="shared" si="109"/>
        <v>12548.895360732671</v>
      </c>
      <c r="E1748" s="128">
        <f t="shared" ca="1" si="110"/>
        <v>-53717.920727859215</v>
      </c>
      <c r="F1748" s="128">
        <f t="shared" ca="1" si="111"/>
        <v>57182.147005907107</v>
      </c>
    </row>
    <row r="1749" spans="1:6" x14ac:dyDescent="0.3">
      <c r="A1749" s="73">
        <v>41309</v>
      </c>
      <c r="B1749" s="130">
        <v>1495.709961</v>
      </c>
      <c r="C1749" s="125">
        <f t="shared" si="108"/>
        <v>6.5478547025916711E-3</v>
      </c>
      <c r="D1749" s="128">
        <f t="shared" si="109"/>
        <v>6547.8547025916714</v>
      </c>
      <c r="E1749" s="128">
        <f t="shared" ca="1" si="110"/>
        <v>-53717.920727859215</v>
      </c>
      <c r="F1749" s="128">
        <f t="shared" ca="1" si="111"/>
        <v>57182.147005907107</v>
      </c>
    </row>
    <row r="1750" spans="1:6" x14ac:dyDescent="0.3">
      <c r="A1750" s="73">
        <v>41306</v>
      </c>
      <c r="B1750" s="130">
        <v>1513.170044</v>
      </c>
      <c r="C1750" s="125">
        <f t="shared" si="108"/>
        <v>2.1763274868686899E-2</v>
      </c>
      <c r="D1750" s="128">
        <f t="shared" si="109"/>
        <v>21763.274868686898</v>
      </c>
      <c r="E1750" s="128">
        <f t="shared" ca="1" si="110"/>
        <v>-53717.920727859215</v>
      </c>
      <c r="F1750" s="128">
        <f t="shared" ca="1" si="111"/>
        <v>57182.147005907107</v>
      </c>
    </row>
    <row r="1751" spans="1:6" x14ac:dyDescent="0.3">
      <c r="A1751" s="73">
        <v>41305</v>
      </c>
      <c r="B1751" s="130">
        <v>1498.1099850000001</v>
      </c>
      <c r="C1751" s="125">
        <f t="shared" si="108"/>
        <v>1.7302363739356341E-2</v>
      </c>
      <c r="D1751" s="128">
        <f t="shared" si="109"/>
        <v>17302.36373935634</v>
      </c>
      <c r="E1751" s="128">
        <f t="shared" ca="1" si="110"/>
        <v>-53717.920727859215</v>
      </c>
      <c r="F1751" s="128">
        <f t="shared" ca="1" si="111"/>
        <v>57182.147005907107</v>
      </c>
    </row>
    <row r="1752" spans="1:6" x14ac:dyDescent="0.3">
      <c r="A1752" s="73">
        <v>41304</v>
      </c>
      <c r="B1752" s="130">
        <v>1501.959961</v>
      </c>
      <c r="C1752" s="125">
        <f t="shared" si="108"/>
        <v>2.0117632940760632E-2</v>
      </c>
      <c r="D1752" s="128">
        <f t="shared" si="109"/>
        <v>20117.632940760632</v>
      </c>
      <c r="E1752" s="128">
        <f t="shared" ca="1" si="110"/>
        <v>-53717.920727859215</v>
      </c>
      <c r="F1752" s="128">
        <f t="shared" ca="1" si="111"/>
        <v>57182.147005907107</v>
      </c>
    </row>
    <row r="1753" spans="1:6" x14ac:dyDescent="0.3">
      <c r="A1753" s="73">
        <v>41303</v>
      </c>
      <c r="B1753" s="130">
        <v>1507.839966</v>
      </c>
      <c r="C1753" s="125">
        <f t="shared" si="108"/>
        <v>2.5267162561245948E-2</v>
      </c>
      <c r="D1753" s="128">
        <f t="shared" si="109"/>
        <v>25267.162561245947</v>
      </c>
      <c r="E1753" s="128">
        <f t="shared" ca="1" si="110"/>
        <v>-53717.920727859215</v>
      </c>
      <c r="F1753" s="128">
        <f t="shared" ca="1" si="111"/>
        <v>57182.147005907107</v>
      </c>
    </row>
    <row r="1754" spans="1:6" x14ac:dyDescent="0.3">
      <c r="A1754" s="73">
        <v>41302</v>
      </c>
      <c r="B1754" s="130">
        <v>1500.1800539999999</v>
      </c>
      <c r="C1754" s="125">
        <f t="shared" si="108"/>
        <v>1.9109408011710904E-2</v>
      </c>
      <c r="D1754" s="128">
        <f t="shared" si="109"/>
        <v>19109.408011710904</v>
      </c>
      <c r="E1754" s="128">
        <f t="shared" ca="1" si="110"/>
        <v>-53717.920727859215</v>
      </c>
      <c r="F1754" s="128">
        <f t="shared" ca="1" si="111"/>
        <v>57182.147005907107</v>
      </c>
    </row>
    <row r="1755" spans="1:6" x14ac:dyDescent="0.3">
      <c r="A1755" s="73">
        <v>41299</v>
      </c>
      <c r="B1755" s="130">
        <v>1502.959961</v>
      </c>
      <c r="C1755" s="125">
        <f t="shared" si="108"/>
        <v>2.0949356101912064E-2</v>
      </c>
      <c r="D1755" s="128">
        <f t="shared" si="109"/>
        <v>20949.356101912064</v>
      </c>
      <c r="E1755" s="128">
        <f t="shared" ca="1" si="110"/>
        <v>-53717.920727859215</v>
      </c>
      <c r="F1755" s="128">
        <f t="shared" ca="1" si="111"/>
        <v>57182.147005907107</v>
      </c>
    </row>
    <row r="1756" spans="1:6" x14ac:dyDescent="0.3">
      <c r="A1756" s="73">
        <v>41298</v>
      </c>
      <c r="B1756" s="130">
        <v>1494.8199460000001</v>
      </c>
      <c r="C1756" s="125">
        <f t="shared" si="108"/>
        <v>2.3134471490678266E-2</v>
      </c>
      <c r="D1756" s="128">
        <f t="shared" si="109"/>
        <v>23134.471490678265</v>
      </c>
      <c r="E1756" s="128">
        <f t="shared" ca="1" si="110"/>
        <v>-53717.920727859215</v>
      </c>
      <c r="F1756" s="128">
        <f t="shared" ca="1" si="111"/>
        <v>57182.147005907107</v>
      </c>
    </row>
    <row r="1757" spans="1:6" x14ac:dyDescent="0.3">
      <c r="A1757" s="73">
        <v>41297</v>
      </c>
      <c r="B1757" s="130">
        <v>1494.8100589999999</v>
      </c>
      <c r="C1757" s="125">
        <f t="shared" si="108"/>
        <v>2.5844994941989441E-2</v>
      </c>
      <c r="D1757" s="128">
        <f t="shared" si="109"/>
        <v>25844.99494198944</v>
      </c>
      <c r="E1757" s="128">
        <f t="shared" ca="1" si="110"/>
        <v>-53717.920727859215</v>
      </c>
      <c r="F1757" s="128">
        <f t="shared" ca="1" si="111"/>
        <v>57182.147005907107</v>
      </c>
    </row>
    <row r="1758" spans="1:6" x14ac:dyDescent="0.3">
      <c r="A1758" s="73">
        <v>41296</v>
      </c>
      <c r="B1758" s="130">
        <v>1492.5600589999999</v>
      </c>
      <c r="C1758" s="125">
        <f t="shared" si="108"/>
        <v>2.0979720557158243E-2</v>
      </c>
      <c r="D1758" s="128">
        <f t="shared" si="109"/>
        <v>20979.720557158242</v>
      </c>
      <c r="E1758" s="128">
        <f t="shared" ca="1" si="110"/>
        <v>-53717.920727859215</v>
      </c>
      <c r="F1758" s="128">
        <f t="shared" ca="1" si="111"/>
        <v>57182.147005907107</v>
      </c>
    </row>
    <row r="1759" spans="1:6" x14ac:dyDescent="0.3">
      <c r="A1759" s="73">
        <v>41292</v>
      </c>
      <c r="B1759" s="130">
        <v>1485.9799800000001</v>
      </c>
      <c r="C1759" s="125">
        <f t="shared" si="108"/>
        <v>1.3304063080607165E-2</v>
      </c>
      <c r="D1759" s="128">
        <f t="shared" si="109"/>
        <v>13304.063080607164</v>
      </c>
      <c r="E1759" s="128">
        <f t="shared" ca="1" si="110"/>
        <v>-53717.920727859215</v>
      </c>
      <c r="F1759" s="128">
        <f t="shared" ca="1" si="111"/>
        <v>57182.147005907107</v>
      </c>
    </row>
    <row r="1760" spans="1:6" x14ac:dyDescent="0.3">
      <c r="A1760" s="73">
        <v>41291</v>
      </c>
      <c r="B1760" s="130">
        <v>1480.9399410000001</v>
      </c>
      <c r="C1760" s="125">
        <f t="shared" si="108"/>
        <v>1.4780313473554685E-2</v>
      </c>
      <c r="D1760" s="128">
        <f t="shared" si="109"/>
        <v>14780.313473554685</v>
      </c>
      <c r="E1760" s="128">
        <f t="shared" ca="1" si="110"/>
        <v>-53717.920727859215</v>
      </c>
      <c r="F1760" s="128">
        <f t="shared" ca="1" si="111"/>
        <v>57182.147005907107</v>
      </c>
    </row>
    <row r="1761" spans="1:6" x14ac:dyDescent="0.3">
      <c r="A1761" s="73">
        <v>41290</v>
      </c>
      <c r="B1761" s="130">
        <v>1472.630005</v>
      </c>
      <c r="C1761" s="125">
        <f t="shared" si="108"/>
        <v>6.9815516013262968E-3</v>
      </c>
      <c r="D1761" s="128">
        <f t="shared" si="109"/>
        <v>6981.5516013262968</v>
      </c>
      <c r="E1761" s="128">
        <f t="shared" ca="1" si="110"/>
        <v>-53717.920727859215</v>
      </c>
      <c r="F1761" s="128">
        <f t="shared" ca="1" si="111"/>
        <v>57182.147005907107</v>
      </c>
    </row>
    <row r="1762" spans="1:6" x14ac:dyDescent="0.3">
      <c r="A1762" s="73">
        <v>41289</v>
      </c>
      <c r="B1762" s="130">
        <v>1472.339966</v>
      </c>
      <c r="C1762" s="125">
        <f t="shared" si="108"/>
        <v>3.2358961224786764E-2</v>
      </c>
      <c r="D1762" s="128">
        <f t="shared" si="109"/>
        <v>32358.961224786763</v>
      </c>
      <c r="E1762" s="128">
        <f t="shared" ca="1" si="110"/>
        <v>-53717.920727859215</v>
      </c>
      <c r="F1762" s="128">
        <f t="shared" ca="1" si="111"/>
        <v>57182.147005907107</v>
      </c>
    </row>
    <row r="1763" spans="1:6" x14ac:dyDescent="0.3">
      <c r="A1763" s="73">
        <v>41288</v>
      </c>
      <c r="B1763" s="130">
        <v>1470.6800539999999</v>
      </c>
      <c r="C1763" s="125">
        <f t="shared" si="108"/>
        <v>4.8665528669567415E-2</v>
      </c>
      <c r="D1763" s="128">
        <f t="shared" si="109"/>
        <v>48665.528669567415</v>
      </c>
      <c r="E1763" s="128">
        <f t="shared" ca="1" si="110"/>
        <v>-53717.920727859215</v>
      </c>
      <c r="F1763" s="128">
        <f t="shared" ca="1" si="111"/>
        <v>57182.147005907107</v>
      </c>
    </row>
    <row r="1764" spans="1:6" x14ac:dyDescent="0.3">
      <c r="A1764" s="73">
        <v>41285</v>
      </c>
      <c r="B1764" s="130">
        <v>1472.0500489999999</v>
      </c>
      <c r="C1764" s="125">
        <f t="shared" si="108"/>
        <v>3.8043913626016446E-2</v>
      </c>
      <c r="D1764" s="128">
        <f t="shared" si="109"/>
        <v>38043.913626016445</v>
      </c>
      <c r="E1764" s="128">
        <f t="shared" ca="1" si="110"/>
        <v>-53717.920727859215</v>
      </c>
      <c r="F1764" s="128">
        <f t="shared" ca="1" si="111"/>
        <v>57182.147005907107</v>
      </c>
    </row>
    <row r="1765" spans="1:6" x14ac:dyDescent="0.3">
      <c r="A1765" s="73">
        <v>41284</v>
      </c>
      <c r="B1765" s="130">
        <v>1472.119995</v>
      </c>
      <c r="C1765" s="125">
        <f t="shared" si="108"/>
        <v>3.6828381299485624E-2</v>
      </c>
      <c r="D1765" s="128">
        <f t="shared" si="109"/>
        <v>36828.381299485627</v>
      </c>
      <c r="E1765" s="128">
        <f t="shared" ca="1" si="110"/>
        <v>-53717.920727859215</v>
      </c>
      <c r="F1765" s="128">
        <f t="shared" ca="1" si="111"/>
        <v>57182.147005907107</v>
      </c>
    </row>
    <row r="1766" spans="1:6" x14ac:dyDescent="0.3">
      <c r="A1766" s="73">
        <v>41283</v>
      </c>
      <c r="B1766" s="130">
        <v>1461.0200199999999</v>
      </c>
      <c r="C1766" s="125">
        <f t="shared" si="108"/>
        <v>2.4084214305536422E-2</v>
      </c>
      <c r="D1766" s="128">
        <f t="shared" si="109"/>
        <v>24084.214305536421</v>
      </c>
      <c r="E1766" s="128">
        <f t="shared" ca="1" si="110"/>
        <v>-53717.920727859215</v>
      </c>
      <c r="F1766" s="128">
        <f t="shared" ca="1" si="111"/>
        <v>57182.147005907107</v>
      </c>
    </row>
    <row r="1767" spans="1:6" x14ac:dyDescent="0.3">
      <c r="A1767" s="73">
        <v>41282</v>
      </c>
      <c r="B1767" s="130">
        <v>1457.150024</v>
      </c>
      <c r="C1767" s="125">
        <f t="shared" si="108"/>
        <v>1.8879138235080806E-2</v>
      </c>
      <c r="D1767" s="128">
        <f t="shared" si="109"/>
        <v>18879.138235080805</v>
      </c>
      <c r="E1767" s="128">
        <f t="shared" ca="1" si="110"/>
        <v>-53717.920727859215</v>
      </c>
      <c r="F1767" s="128">
        <f t="shared" ca="1" si="111"/>
        <v>57182.147005907107</v>
      </c>
    </row>
    <row r="1768" spans="1:6" x14ac:dyDescent="0.3">
      <c r="A1768" s="73">
        <v>41281</v>
      </c>
      <c r="B1768" s="130">
        <v>1461.8900149999999</v>
      </c>
      <c r="C1768" s="125">
        <f t="shared" si="108"/>
        <v>1.2606636288809536E-2</v>
      </c>
      <c r="D1768" s="128">
        <f t="shared" si="109"/>
        <v>12606.636288809535</v>
      </c>
      <c r="E1768" s="128">
        <f t="shared" ca="1" si="110"/>
        <v>-53717.920727859215</v>
      </c>
      <c r="F1768" s="128">
        <f t="shared" ca="1" si="111"/>
        <v>57182.147005907107</v>
      </c>
    </row>
    <row r="1769" spans="1:6" x14ac:dyDescent="0.3">
      <c r="A1769" s="73">
        <v>41278</v>
      </c>
      <c r="B1769" s="130">
        <v>1466.469971</v>
      </c>
      <c r="C1769" s="125">
        <f t="shared" si="108"/>
        <v>2.1353738127001254E-2</v>
      </c>
      <c r="D1769" s="128">
        <f t="shared" si="109"/>
        <v>21353.738127001256</v>
      </c>
      <c r="E1769" s="128">
        <f t="shared" ca="1" si="110"/>
        <v>-53717.920727859215</v>
      </c>
      <c r="F1769" s="128">
        <f t="shared" ca="1" si="111"/>
        <v>57182.147005907107</v>
      </c>
    </row>
    <row r="1770" spans="1:6" x14ac:dyDescent="0.3">
      <c r="A1770" s="73">
        <v>41277</v>
      </c>
      <c r="B1770" s="130">
        <v>1459.369995</v>
      </c>
      <c r="C1770" s="125">
        <f t="shared" si="108"/>
        <v>8.6950805997358938E-3</v>
      </c>
      <c r="D1770" s="128">
        <f t="shared" si="109"/>
        <v>8695.080599735893</v>
      </c>
      <c r="E1770" s="128">
        <f t="shared" ca="1" si="110"/>
        <v>-53717.920727859215</v>
      </c>
      <c r="F1770" s="128">
        <f t="shared" ca="1" si="111"/>
        <v>57182.147005907107</v>
      </c>
    </row>
    <row r="1771" spans="1:6" x14ac:dyDescent="0.3">
      <c r="A1771" s="73">
        <v>41276</v>
      </c>
      <c r="B1771" s="130">
        <v>1462.420044</v>
      </c>
      <c r="C1771" s="125">
        <f t="shared" si="108"/>
        <v>2.2413979233346648E-2</v>
      </c>
      <c r="D1771" s="128">
        <f t="shared" si="109"/>
        <v>22413.979233346647</v>
      </c>
      <c r="E1771" s="128">
        <f t="shared" ca="1" si="110"/>
        <v>-53717.920727859215</v>
      </c>
      <c r="F1771" s="128">
        <f t="shared" ca="1" si="111"/>
        <v>57182.147005907107</v>
      </c>
    </row>
    <row r="1772" spans="1:6" x14ac:dyDescent="0.3">
      <c r="A1772" s="73">
        <v>41274</v>
      </c>
      <c r="B1772" s="130">
        <v>1426.1899410000001</v>
      </c>
      <c r="C1772" s="125">
        <f t="shared" si="108"/>
        <v>8.9206025782102571E-3</v>
      </c>
      <c r="D1772" s="128">
        <f t="shared" si="109"/>
        <v>8920.602578210257</v>
      </c>
      <c r="E1772" s="128">
        <f t="shared" ca="1" si="110"/>
        <v>-53717.920727859215</v>
      </c>
      <c r="F1772" s="128">
        <f t="shared" ca="1" si="111"/>
        <v>57182.147005907107</v>
      </c>
    </row>
    <row r="1773" spans="1:6" x14ac:dyDescent="0.3">
      <c r="A1773" s="73">
        <v>41271</v>
      </c>
      <c r="B1773" s="130">
        <v>1402.4300539999999</v>
      </c>
      <c r="C1773" s="125">
        <f t="shared" si="108"/>
        <v>-1.1990487574436548E-2</v>
      </c>
      <c r="D1773" s="128">
        <f t="shared" si="109"/>
        <v>-11990.487574436547</v>
      </c>
      <c r="E1773" s="128">
        <f t="shared" ca="1" si="110"/>
        <v>-53717.920727859215</v>
      </c>
      <c r="F1773" s="128">
        <f t="shared" ca="1" si="111"/>
        <v>57182.147005907107</v>
      </c>
    </row>
    <row r="1774" spans="1:6" x14ac:dyDescent="0.3">
      <c r="A1774" s="73">
        <v>41270</v>
      </c>
      <c r="B1774" s="130">
        <v>1418.099976</v>
      </c>
      <c r="C1774" s="125">
        <f t="shared" si="108"/>
        <v>-7.2664679556797562E-3</v>
      </c>
      <c r="D1774" s="128">
        <f t="shared" si="109"/>
        <v>-7266.4679556797564</v>
      </c>
      <c r="E1774" s="128">
        <f t="shared" ca="1" si="110"/>
        <v>-53717.920727859215</v>
      </c>
      <c r="F1774" s="128">
        <f t="shared" ca="1" si="111"/>
        <v>57182.147005907107</v>
      </c>
    </row>
    <row r="1775" spans="1:6" x14ac:dyDescent="0.3">
      <c r="A1775" s="73">
        <v>41269</v>
      </c>
      <c r="B1775" s="130">
        <v>1419.829956</v>
      </c>
      <c r="C1775" s="125">
        <f t="shared" si="108"/>
        <v>-5.6098793917637169E-3</v>
      </c>
      <c r="D1775" s="128">
        <f t="shared" si="109"/>
        <v>-5609.8793917637167</v>
      </c>
      <c r="E1775" s="128">
        <f t="shared" ca="1" si="110"/>
        <v>-53717.920727859215</v>
      </c>
      <c r="F1775" s="128">
        <f t="shared" ca="1" si="111"/>
        <v>57182.147005907107</v>
      </c>
    </row>
    <row r="1776" spans="1:6" x14ac:dyDescent="0.3">
      <c r="A1776" s="73">
        <v>41267</v>
      </c>
      <c r="B1776" s="130">
        <v>1426.660034</v>
      </c>
      <c r="C1776" s="125">
        <f t="shared" si="108"/>
        <v>5.7170947233882163E-3</v>
      </c>
      <c r="D1776" s="128">
        <f t="shared" si="109"/>
        <v>5717.0947233882162</v>
      </c>
      <c r="E1776" s="128">
        <f t="shared" ca="1" si="110"/>
        <v>-53717.920727859215</v>
      </c>
      <c r="F1776" s="128">
        <f t="shared" ca="1" si="111"/>
        <v>57182.147005907107</v>
      </c>
    </row>
    <row r="1777" spans="1:6" x14ac:dyDescent="0.3">
      <c r="A1777" s="73">
        <v>41264</v>
      </c>
      <c r="B1777" s="130">
        <v>1430.150024</v>
      </c>
      <c r="C1777" s="125">
        <f t="shared" si="108"/>
        <v>8.5186757071289421E-3</v>
      </c>
      <c r="D1777" s="128">
        <f t="shared" si="109"/>
        <v>8518.6757071289412</v>
      </c>
      <c r="E1777" s="128">
        <f t="shared" ca="1" si="110"/>
        <v>-53717.920727859215</v>
      </c>
      <c r="F1777" s="128">
        <f t="shared" ca="1" si="111"/>
        <v>57182.147005907107</v>
      </c>
    </row>
    <row r="1778" spans="1:6" x14ac:dyDescent="0.3">
      <c r="A1778" s="73">
        <v>41263</v>
      </c>
      <c r="B1778" s="130">
        <v>1443.6899410000001</v>
      </c>
      <c r="C1778" s="125">
        <f t="shared" si="108"/>
        <v>2.1040497645861356E-2</v>
      </c>
      <c r="D1778" s="128">
        <f t="shared" si="109"/>
        <v>21040.497645861356</v>
      </c>
      <c r="E1778" s="128">
        <f t="shared" ca="1" si="110"/>
        <v>-53717.920727859215</v>
      </c>
      <c r="F1778" s="128">
        <f t="shared" ca="1" si="111"/>
        <v>57182.147005907107</v>
      </c>
    </row>
    <row r="1779" spans="1:6" x14ac:dyDescent="0.3">
      <c r="A1779" s="73">
        <v>41262</v>
      </c>
      <c r="B1779" s="130">
        <v>1435.8100589999999</v>
      </c>
      <c r="C1779" s="125">
        <f t="shared" si="108"/>
        <v>1.8825236613070562E-2</v>
      </c>
      <c r="D1779" s="128">
        <f t="shared" si="109"/>
        <v>18825.236613070563</v>
      </c>
      <c r="E1779" s="128">
        <f t="shared" ca="1" si="110"/>
        <v>-53717.920727859215</v>
      </c>
      <c r="F1779" s="128">
        <f t="shared" ca="1" si="111"/>
        <v>57182.147005907107</v>
      </c>
    </row>
    <row r="1780" spans="1:6" x14ac:dyDescent="0.3">
      <c r="A1780" s="73">
        <v>41261</v>
      </c>
      <c r="B1780" s="130">
        <v>1446.790039</v>
      </c>
      <c r="C1780" s="125">
        <f t="shared" si="108"/>
        <v>2.824348005832733E-2</v>
      </c>
      <c r="D1780" s="128">
        <f t="shared" si="109"/>
        <v>28243.480058327332</v>
      </c>
      <c r="E1780" s="128">
        <f t="shared" ca="1" si="110"/>
        <v>-53717.920727859215</v>
      </c>
      <c r="F1780" s="128">
        <f t="shared" ca="1" si="111"/>
        <v>57182.147005907107</v>
      </c>
    </row>
    <row r="1781" spans="1:6" x14ac:dyDescent="0.3">
      <c r="A1781" s="73">
        <v>41260</v>
      </c>
      <c r="B1781" s="130">
        <v>1430.3599850000001</v>
      </c>
      <c r="C1781" s="125">
        <f t="shared" si="108"/>
        <v>1.48283914253029E-2</v>
      </c>
      <c r="D1781" s="128">
        <f t="shared" si="109"/>
        <v>14828.3914253029</v>
      </c>
      <c r="E1781" s="128">
        <f t="shared" ca="1" si="110"/>
        <v>-53717.920727859215</v>
      </c>
      <c r="F1781" s="128">
        <f t="shared" ca="1" si="111"/>
        <v>57182.147005907107</v>
      </c>
    </row>
    <row r="1782" spans="1:6" x14ac:dyDescent="0.3">
      <c r="A1782" s="73">
        <v>41257</v>
      </c>
      <c r="B1782" s="130">
        <v>1413.579956</v>
      </c>
      <c r="C1782" s="125">
        <f t="shared" si="108"/>
        <v>-1.8359939420526938E-3</v>
      </c>
      <c r="D1782" s="128">
        <f t="shared" si="109"/>
        <v>-1835.9939420526939</v>
      </c>
      <c r="E1782" s="128">
        <f t="shared" ca="1" si="110"/>
        <v>-53717.920727859215</v>
      </c>
      <c r="F1782" s="128">
        <f t="shared" ca="1" si="111"/>
        <v>57182.147005907107</v>
      </c>
    </row>
    <row r="1783" spans="1:6" x14ac:dyDescent="0.3">
      <c r="A1783" s="73">
        <v>41256</v>
      </c>
      <c r="B1783" s="130">
        <v>1419.4499510000001</v>
      </c>
      <c r="C1783" s="125">
        <f t="shared" si="108"/>
        <v>2.4718387804090192E-3</v>
      </c>
      <c r="D1783" s="128">
        <f t="shared" si="109"/>
        <v>2471.8387804090194</v>
      </c>
      <c r="E1783" s="128">
        <f t="shared" ca="1" si="110"/>
        <v>-53717.920727859215</v>
      </c>
      <c r="F1783" s="128">
        <f t="shared" ca="1" si="111"/>
        <v>57182.147005907107</v>
      </c>
    </row>
    <row r="1784" spans="1:6" x14ac:dyDescent="0.3">
      <c r="A1784" s="73">
        <v>41255</v>
      </c>
      <c r="B1784" s="130">
        <v>1428.4799800000001</v>
      </c>
      <c r="C1784" s="125">
        <f t="shared" si="108"/>
        <v>1.3156628548610438E-2</v>
      </c>
      <c r="D1784" s="128">
        <f t="shared" si="109"/>
        <v>13156.628548610439</v>
      </c>
      <c r="E1784" s="128">
        <f t="shared" ca="1" si="110"/>
        <v>-53717.920727859215</v>
      </c>
      <c r="F1784" s="128">
        <f t="shared" ca="1" si="111"/>
        <v>57182.147005907107</v>
      </c>
    </row>
    <row r="1785" spans="1:6" x14ac:dyDescent="0.3">
      <c r="A1785" s="73">
        <v>41254</v>
      </c>
      <c r="B1785" s="130">
        <v>1427.839966</v>
      </c>
      <c r="C1785" s="125">
        <f t="shared" si="108"/>
        <v>2.0658517319436465E-2</v>
      </c>
      <c r="D1785" s="128">
        <f t="shared" si="109"/>
        <v>20658.517319436465</v>
      </c>
      <c r="E1785" s="128">
        <f t="shared" ca="1" si="110"/>
        <v>-53717.920727859215</v>
      </c>
      <c r="F1785" s="128">
        <f t="shared" ca="1" si="111"/>
        <v>57182.147005907107</v>
      </c>
    </row>
    <row r="1786" spans="1:6" x14ac:dyDescent="0.3">
      <c r="A1786" s="73">
        <v>41253</v>
      </c>
      <c r="B1786" s="130">
        <v>1418.5500489999999</v>
      </c>
      <c r="C1786" s="125">
        <f t="shared" si="108"/>
        <v>8.7179811134252549E-3</v>
      </c>
      <c r="D1786" s="128">
        <f t="shared" si="109"/>
        <v>8717.9811134252541</v>
      </c>
      <c r="E1786" s="128">
        <f t="shared" ca="1" si="110"/>
        <v>-53717.920727859215</v>
      </c>
      <c r="F1786" s="128">
        <f t="shared" ca="1" si="111"/>
        <v>57182.147005907107</v>
      </c>
    </row>
    <row r="1787" spans="1:6" x14ac:dyDescent="0.3">
      <c r="A1787" s="73">
        <v>41250</v>
      </c>
      <c r="B1787" s="130">
        <v>1418.0699460000001</v>
      </c>
      <c r="C1787" s="125">
        <f t="shared" si="108"/>
        <v>6.3300016663094816E-3</v>
      </c>
      <c r="D1787" s="128">
        <f t="shared" si="109"/>
        <v>6330.0016663094812</v>
      </c>
      <c r="E1787" s="128">
        <f t="shared" ca="1" si="110"/>
        <v>-53717.920727859215</v>
      </c>
      <c r="F1787" s="128">
        <f t="shared" ca="1" si="111"/>
        <v>57182.147005907107</v>
      </c>
    </row>
    <row r="1788" spans="1:6" x14ac:dyDescent="0.3">
      <c r="A1788" s="73">
        <v>41249</v>
      </c>
      <c r="B1788" s="130">
        <v>1413.9399410000001</v>
      </c>
      <c r="C1788" s="125">
        <f t="shared" si="108"/>
        <v>1.6469746534853558E-2</v>
      </c>
      <c r="D1788" s="128">
        <f t="shared" si="109"/>
        <v>16469.746534853559</v>
      </c>
      <c r="E1788" s="128">
        <f t="shared" ca="1" si="110"/>
        <v>-53717.920727859215</v>
      </c>
      <c r="F1788" s="128">
        <f t="shared" ca="1" si="111"/>
        <v>57182.147005907107</v>
      </c>
    </row>
    <row r="1789" spans="1:6" x14ac:dyDescent="0.3">
      <c r="A1789" s="73">
        <v>41248</v>
      </c>
      <c r="B1789" s="130">
        <v>1409.280029</v>
      </c>
      <c r="C1789" s="125">
        <f t="shared" si="108"/>
        <v>1.5470395145766869E-2</v>
      </c>
      <c r="D1789" s="128">
        <f t="shared" si="109"/>
        <v>15470.395145766868</v>
      </c>
      <c r="E1789" s="128">
        <f t="shared" ca="1" si="110"/>
        <v>-53717.920727859215</v>
      </c>
      <c r="F1789" s="128">
        <f t="shared" ca="1" si="111"/>
        <v>57182.147005907107</v>
      </c>
    </row>
    <row r="1790" spans="1:6" x14ac:dyDescent="0.3">
      <c r="A1790" s="73">
        <v>41247</v>
      </c>
      <c r="B1790" s="130">
        <v>1407.0500489999999</v>
      </c>
      <c r="C1790" s="125">
        <f t="shared" si="108"/>
        <v>1.4536144742523183E-2</v>
      </c>
      <c r="D1790" s="128">
        <f t="shared" si="109"/>
        <v>14536.144742523182</v>
      </c>
      <c r="E1790" s="128">
        <f t="shared" ca="1" si="110"/>
        <v>-53717.920727859215</v>
      </c>
      <c r="F1790" s="128">
        <f t="shared" ca="1" si="111"/>
        <v>57182.147005907107</v>
      </c>
    </row>
    <row r="1791" spans="1:6" x14ac:dyDescent="0.3">
      <c r="A1791" s="73">
        <v>41246</v>
      </c>
      <c r="B1791" s="130">
        <v>1409.459961</v>
      </c>
      <c r="C1791" s="125">
        <f t="shared" si="108"/>
        <v>3.6459066842445376E-2</v>
      </c>
      <c r="D1791" s="128">
        <f t="shared" si="109"/>
        <v>36459.066842445376</v>
      </c>
      <c r="E1791" s="128">
        <f t="shared" ca="1" si="110"/>
        <v>-53717.920727859215</v>
      </c>
      <c r="F1791" s="128">
        <f t="shared" ca="1" si="111"/>
        <v>57182.147005907107</v>
      </c>
    </row>
    <row r="1792" spans="1:6" x14ac:dyDescent="0.3">
      <c r="A1792" s="73">
        <v>41243</v>
      </c>
      <c r="B1792" s="130">
        <v>1416.1800539999999</v>
      </c>
      <c r="C1792" s="125">
        <f t="shared" si="108"/>
        <v>4.6441075010091648E-2</v>
      </c>
      <c r="D1792" s="128">
        <f t="shared" si="109"/>
        <v>46441.075010091648</v>
      </c>
      <c r="E1792" s="128">
        <f t="shared" ca="1" si="110"/>
        <v>-53717.920727859215</v>
      </c>
      <c r="F1792" s="128">
        <f t="shared" ca="1" si="111"/>
        <v>57182.147005907107</v>
      </c>
    </row>
    <row r="1793" spans="1:6" x14ac:dyDescent="0.3">
      <c r="A1793" s="73">
        <v>41242</v>
      </c>
      <c r="B1793" s="130">
        <v>1415.9499510000001</v>
      </c>
      <c r="C1793" s="125">
        <f t="shared" si="108"/>
        <v>4.4603767970282204E-2</v>
      </c>
      <c r="D1793" s="128">
        <f t="shared" si="109"/>
        <v>44603.767970282206</v>
      </c>
      <c r="E1793" s="128">
        <f t="shared" ca="1" si="110"/>
        <v>-53717.920727859215</v>
      </c>
      <c r="F1793" s="128">
        <f t="shared" ca="1" si="111"/>
        <v>57182.147005907107</v>
      </c>
    </row>
    <row r="1794" spans="1:6" x14ac:dyDescent="0.3">
      <c r="A1794" s="73">
        <v>41241</v>
      </c>
      <c r="B1794" s="130">
        <v>1409.9300539999999</v>
      </c>
      <c r="C1794" s="125">
        <f t="shared" si="108"/>
        <v>2.5754275463704568E-2</v>
      </c>
      <c r="D1794" s="128">
        <f t="shared" si="109"/>
        <v>25754.275463704569</v>
      </c>
      <c r="E1794" s="128">
        <f t="shared" ca="1" si="110"/>
        <v>-53717.920727859215</v>
      </c>
      <c r="F1794" s="128">
        <f t="shared" ca="1" si="111"/>
        <v>57182.147005907107</v>
      </c>
    </row>
    <row r="1795" spans="1:6" x14ac:dyDescent="0.3">
      <c r="A1795" s="73">
        <v>41240</v>
      </c>
      <c r="B1795" s="130">
        <v>1398.9399410000001</v>
      </c>
      <c r="C1795" s="125">
        <f t="shared" si="108"/>
        <v>1.3702536613426242E-2</v>
      </c>
      <c r="D1795" s="128">
        <f t="shared" si="109"/>
        <v>13702.536613426242</v>
      </c>
      <c r="E1795" s="128">
        <f t="shared" ca="1" si="110"/>
        <v>-53717.920727859215</v>
      </c>
      <c r="F1795" s="128">
        <f t="shared" ca="1" si="111"/>
        <v>57182.147005907107</v>
      </c>
    </row>
    <row r="1796" spans="1:6" x14ac:dyDescent="0.3">
      <c r="A1796" s="73">
        <v>41239</v>
      </c>
      <c r="B1796" s="130">
        <v>1406.290039</v>
      </c>
      <c r="C1796" s="125">
        <f t="shared" si="108"/>
        <v>1.916154905234424E-2</v>
      </c>
      <c r="D1796" s="128">
        <f t="shared" si="109"/>
        <v>19161.549052344239</v>
      </c>
      <c r="E1796" s="128">
        <f t="shared" ca="1" si="110"/>
        <v>-54630.88209041566</v>
      </c>
      <c r="F1796" s="128">
        <f t="shared" ca="1" si="111"/>
        <v>57999.615099792347</v>
      </c>
    </row>
    <row r="1797" spans="1:6" x14ac:dyDescent="0.3">
      <c r="A1797" s="73">
        <v>41236</v>
      </c>
      <c r="B1797" s="130">
        <v>1409.150024</v>
      </c>
      <c r="C1797" s="125">
        <f t="shared" si="108"/>
        <v>2.2968990258009025E-2</v>
      </c>
      <c r="D1797" s="128">
        <f t="shared" si="109"/>
        <v>22968.990258009024</v>
      </c>
      <c r="E1797" s="128">
        <f t="shared" ca="1" si="110"/>
        <v>-55855.39570920384</v>
      </c>
      <c r="F1797" s="128">
        <f t="shared" ca="1" si="111"/>
        <v>61362.756886056304</v>
      </c>
    </row>
    <row r="1798" spans="1:6" x14ac:dyDescent="0.3">
      <c r="A1798" s="73">
        <v>41234</v>
      </c>
      <c r="B1798" s="130">
        <v>1391.030029</v>
      </c>
      <c r="C1798" s="125">
        <f t="shared" si="108"/>
        <v>-2.5098061190620413E-3</v>
      </c>
      <c r="D1798" s="128">
        <f t="shared" si="109"/>
        <v>-2509.8061190620415</v>
      </c>
      <c r="E1798" s="128">
        <f t="shared" ca="1" si="110"/>
        <v>-55855.39570920384</v>
      </c>
      <c r="F1798" s="128">
        <f t="shared" ca="1" si="111"/>
        <v>61362.756886056304</v>
      </c>
    </row>
    <row r="1799" spans="1:6" x14ac:dyDescent="0.3">
      <c r="A1799" s="73">
        <v>41233</v>
      </c>
      <c r="B1799" s="130">
        <v>1387.8100589999999</v>
      </c>
      <c r="C1799" s="125">
        <f t="shared" si="108"/>
        <v>-2.8409576917968082E-2</v>
      </c>
      <c r="D1799" s="128">
        <f t="shared" si="109"/>
        <v>-28409.576917968083</v>
      </c>
      <c r="E1799" s="128">
        <f t="shared" ca="1" si="110"/>
        <v>-59421.837919326899</v>
      </c>
      <c r="F1799" s="128">
        <f t="shared" ca="1" si="111"/>
        <v>65516.399273058516</v>
      </c>
    </row>
    <row r="1800" spans="1:6" x14ac:dyDescent="0.3">
      <c r="A1800" s="73">
        <v>41232</v>
      </c>
      <c r="B1800" s="130">
        <v>1386.8900149999999</v>
      </c>
      <c r="C1800" s="125">
        <f t="shared" ref="C1800:C1863" si="112">B1800/B1810-1</f>
        <v>-2.1428668547558871E-2</v>
      </c>
      <c r="D1800" s="128">
        <f t="shared" ref="D1800:D1863" si="113">C1800*$B$5</f>
        <v>-21428.668547558871</v>
      </c>
      <c r="E1800" s="128">
        <f t="shared" ref="E1800:E1863" ca="1" si="114">_xlfn.PERCENTILE.INC(OFFSET(D1800,0,0,Window),1-VaRLevel)</f>
        <v>-59421.837919326899</v>
      </c>
      <c r="F1800" s="128">
        <f t="shared" ref="F1800:F1863" ca="1" si="115">ABS(AVERAGEIF(OFFSET(D1800,0,0,Window),"&lt;=" &amp;E1800))</f>
        <v>65516.399273058516</v>
      </c>
    </row>
    <row r="1801" spans="1:6" x14ac:dyDescent="0.3">
      <c r="A1801" s="73">
        <v>41229</v>
      </c>
      <c r="B1801" s="130">
        <v>1359.880005</v>
      </c>
      <c r="C1801" s="125">
        <f t="shared" si="112"/>
        <v>-3.841037185837104E-2</v>
      </c>
      <c r="D1801" s="128">
        <f t="shared" si="113"/>
        <v>-38410.371858371036</v>
      </c>
      <c r="E1801" s="128">
        <f t="shared" ca="1" si="114"/>
        <v>-59421.837919326899</v>
      </c>
      <c r="F1801" s="128">
        <f t="shared" ca="1" si="115"/>
        <v>65516.399273058516</v>
      </c>
    </row>
    <row r="1802" spans="1:6" x14ac:dyDescent="0.3">
      <c r="A1802" s="73">
        <v>41228</v>
      </c>
      <c r="B1802" s="130">
        <v>1353.329956</v>
      </c>
      <c r="C1802" s="125">
        <f t="shared" si="112"/>
        <v>-5.2017744428444646E-2</v>
      </c>
      <c r="D1802" s="128">
        <f t="shared" si="113"/>
        <v>-52017.744428444646</v>
      </c>
      <c r="E1802" s="128">
        <f t="shared" ca="1" si="114"/>
        <v>-59421.837919326899</v>
      </c>
      <c r="F1802" s="128">
        <f t="shared" ca="1" si="115"/>
        <v>65516.399273058516</v>
      </c>
    </row>
    <row r="1803" spans="1:6" x14ac:dyDescent="0.3">
      <c r="A1803" s="73">
        <v>41227</v>
      </c>
      <c r="B1803" s="130">
        <v>1355.48999</v>
      </c>
      <c r="C1803" s="125">
        <f t="shared" si="112"/>
        <v>-4.0130043787940828E-2</v>
      </c>
      <c r="D1803" s="128">
        <f t="shared" si="113"/>
        <v>-40130.043787940827</v>
      </c>
      <c r="E1803" s="128">
        <f t="shared" ca="1" si="114"/>
        <v>-59421.837919326899</v>
      </c>
      <c r="F1803" s="128">
        <f t="shared" ca="1" si="115"/>
        <v>65516.399273058516</v>
      </c>
    </row>
    <row r="1804" spans="1:6" x14ac:dyDescent="0.3">
      <c r="A1804" s="73">
        <v>41226</v>
      </c>
      <c r="B1804" s="130">
        <v>1374.530029</v>
      </c>
      <c r="C1804" s="125">
        <f t="shared" si="112"/>
        <v>-2.6495398928586655E-2</v>
      </c>
      <c r="D1804" s="128">
        <f t="shared" si="113"/>
        <v>-26495.398928586656</v>
      </c>
      <c r="E1804" s="128">
        <f t="shared" ca="1" si="114"/>
        <v>-59421.837919326899</v>
      </c>
      <c r="F1804" s="128">
        <f t="shared" ca="1" si="115"/>
        <v>65516.399273058516</v>
      </c>
    </row>
    <row r="1805" spans="1:6" x14ac:dyDescent="0.3">
      <c r="A1805" s="73">
        <v>41225</v>
      </c>
      <c r="B1805" s="130">
        <v>1380.030029</v>
      </c>
      <c r="C1805" s="125">
        <f t="shared" si="112"/>
        <v>-2.3312556300603804E-2</v>
      </c>
      <c r="D1805" s="128">
        <f t="shared" si="113"/>
        <v>-23312.556300603803</v>
      </c>
      <c r="E1805" s="128">
        <f t="shared" ca="1" si="114"/>
        <v>-59421.837919326899</v>
      </c>
      <c r="F1805" s="128">
        <f t="shared" ca="1" si="115"/>
        <v>65516.399273058516</v>
      </c>
    </row>
    <row r="1806" spans="1:6" x14ac:dyDescent="0.3">
      <c r="A1806" s="73">
        <v>41222</v>
      </c>
      <c r="B1806" s="130">
        <v>1379.849976</v>
      </c>
      <c r="C1806" s="125">
        <f t="shared" si="112"/>
        <v>-2.0514657675244075E-2</v>
      </c>
      <c r="D1806" s="128">
        <f t="shared" si="113"/>
        <v>-20514.657675244074</v>
      </c>
      <c r="E1806" s="128">
        <f t="shared" ca="1" si="114"/>
        <v>-59421.837919326899</v>
      </c>
      <c r="F1806" s="128">
        <f t="shared" ca="1" si="115"/>
        <v>65516.399273058516</v>
      </c>
    </row>
    <row r="1807" spans="1:6" x14ac:dyDescent="0.3">
      <c r="A1807" s="73">
        <v>41221</v>
      </c>
      <c r="B1807" s="130">
        <v>1377.51001</v>
      </c>
      <c r="C1807" s="125">
        <f t="shared" si="112"/>
        <v>-2.5192642736863835E-2</v>
      </c>
      <c r="D1807" s="128">
        <f t="shared" si="113"/>
        <v>-25192.642736863836</v>
      </c>
      <c r="E1807" s="128">
        <f t="shared" ca="1" si="114"/>
        <v>-59421.837919326899</v>
      </c>
      <c r="F1807" s="128">
        <f t="shared" ca="1" si="115"/>
        <v>65516.399273058516</v>
      </c>
    </row>
    <row r="1808" spans="1:6" x14ac:dyDescent="0.3">
      <c r="A1808" s="73">
        <v>41220</v>
      </c>
      <c r="B1808" s="130">
        <v>1394.530029</v>
      </c>
      <c r="C1808" s="125">
        <f t="shared" si="112"/>
        <v>-2.7402267006822689E-2</v>
      </c>
      <c r="D1808" s="128">
        <f t="shared" si="113"/>
        <v>-27402.267006822691</v>
      </c>
      <c r="E1808" s="128">
        <f t="shared" ca="1" si="114"/>
        <v>-59421.837919326899</v>
      </c>
      <c r="F1808" s="128">
        <f t="shared" ca="1" si="115"/>
        <v>65516.399273058516</v>
      </c>
    </row>
    <row r="1809" spans="1:6" x14ac:dyDescent="0.3">
      <c r="A1809" s="73">
        <v>41219</v>
      </c>
      <c r="B1809" s="130">
        <v>1428.3900149999999</v>
      </c>
      <c r="C1809" s="125">
        <f t="shared" si="112"/>
        <v>-3.3491206313177591E-3</v>
      </c>
      <c r="D1809" s="128">
        <f t="shared" si="113"/>
        <v>-3349.120631317759</v>
      </c>
      <c r="E1809" s="128">
        <f t="shared" ca="1" si="114"/>
        <v>-59421.837919326899</v>
      </c>
      <c r="F1809" s="128">
        <f t="shared" ca="1" si="115"/>
        <v>65516.399273058516</v>
      </c>
    </row>
    <row r="1810" spans="1:6" x14ac:dyDescent="0.3">
      <c r="A1810" s="73">
        <v>41218</v>
      </c>
      <c r="B1810" s="130">
        <v>1417.26001</v>
      </c>
      <c r="C1810" s="125">
        <f t="shared" si="112"/>
        <v>-2.7502131921907425E-2</v>
      </c>
      <c r="D1810" s="128">
        <f t="shared" si="113"/>
        <v>-27502.131921907425</v>
      </c>
      <c r="E1810" s="128">
        <f t="shared" ca="1" si="114"/>
        <v>-59421.837919326899</v>
      </c>
      <c r="F1810" s="128">
        <f t="shared" ca="1" si="115"/>
        <v>65516.399273058516</v>
      </c>
    </row>
    <row r="1811" spans="1:6" x14ac:dyDescent="0.3">
      <c r="A1811" s="73">
        <v>41215</v>
      </c>
      <c r="B1811" s="130">
        <v>1414.1999510000001</v>
      </c>
      <c r="C1811" s="125">
        <f t="shared" si="112"/>
        <v>-3.197327823952778E-2</v>
      </c>
      <c r="D1811" s="128">
        <f t="shared" si="113"/>
        <v>-31973.278239527779</v>
      </c>
      <c r="E1811" s="128">
        <f t="shared" ca="1" si="114"/>
        <v>-59421.837919326899</v>
      </c>
      <c r="F1811" s="128">
        <f t="shared" ca="1" si="115"/>
        <v>65516.399273058516</v>
      </c>
    </row>
    <row r="1812" spans="1:6" x14ac:dyDescent="0.3">
      <c r="A1812" s="73">
        <v>41214</v>
      </c>
      <c r="B1812" s="130">
        <v>1427.589966</v>
      </c>
      <c r="C1812" s="125">
        <f t="shared" si="112"/>
        <v>-1.8784591024577302E-2</v>
      </c>
      <c r="D1812" s="128">
        <f t="shared" si="113"/>
        <v>-18784.591024577301</v>
      </c>
      <c r="E1812" s="128">
        <f t="shared" ca="1" si="114"/>
        <v>-59421.837919326899</v>
      </c>
      <c r="F1812" s="128">
        <f t="shared" ca="1" si="115"/>
        <v>65516.399273058516</v>
      </c>
    </row>
    <row r="1813" spans="1:6" x14ac:dyDescent="0.3">
      <c r="A1813" s="73">
        <v>41213</v>
      </c>
      <c r="B1813" s="130">
        <v>1412.160034</v>
      </c>
      <c r="C1813" s="125">
        <f t="shared" si="112"/>
        <v>-1.942183754445137E-2</v>
      </c>
      <c r="D1813" s="128">
        <f t="shared" si="113"/>
        <v>-19421.837544451369</v>
      </c>
      <c r="E1813" s="128">
        <f t="shared" ca="1" si="114"/>
        <v>-59421.837919326899</v>
      </c>
      <c r="F1813" s="128">
        <f t="shared" ca="1" si="115"/>
        <v>65516.399273058516</v>
      </c>
    </row>
    <row r="1814" spans="1:6" x14ac:dyDescent="0.3">
      <c r="A1814" s="73">
        <v>41208</v>
      </c>
      <c r="B1814" s="130">
        <v>1411.9399410000001</v>
      </c>
      <c r="C1814" s="125">
        <f t="shared" si="112"/>
        <v>-1.1654866264124375E-2</v>
      </c>
      <c r="D1814" s="128">
        <f t="shared" si="113"/>
        <v>-11654.866264124375</v>
      </c>
      <c r="E1814" s="128">
        <f t="shared" ca="1" si="114"/>
        <v>-59421.837919326899</v>
      </c>
      <c r="F1814" s="128">
        <f t="shared" ca="1" si="115"/>
        <v>65516.399273058516</v>
      </c>
    </row>
    <row r="1815" spans="1:6" x14ac:dyDescent="0.3">
      <c r="A1815" s="73">
        <v>41207</v>
      </c>
      <c r="B1815" s="130">
        <v>1412.969971</v>
      </c>
      <c r="C1815" s="125">
        <f t="shared" si="112"/>
        <v>-1.3867560559097325E-2</v>
      </c>
      <c r="D1815" s="128">
        <f t="shared" si="113"/>
        <v>-13867.560559097325</v>
      </c>
      <c r="E1815" s="128">
        <f t="shared" ca="1" si="114"/>
        <v>-59421.837919326899</v>
      </c>
      <c r="F1815" s="128">
        <f t="shared" ca="1" si="115"/>
        <v>65516.399273058516</v>
      </c>
    </row>
    <row r="1816" spans="1:6" x14ac:dyDescent="0.3">
      <c r="A1816" s="73">
        <v>41206</v>
      </c>
      <c r="B1816" s="130">
        <v>1408.75</v>
      </c>
      <c r="C1816" s="125">
        <f t="shared" si="112"/>
        <v>-1.6620635798418548E-2</v>
      </c>
      <c r="D1816" s="128">
        <f t="shared" si="113"/>
        <v>-16620.635798418549</v>
      </c>
      <c r="E1816" s="128">
        <f t="shared" ca="1" si="114"/>
        <v>-59421.837919326899</v>
      </c>
      <c r="F1816" s="128">
        <f t="shared" ca="1" si="115"/>
        <v>65516.399273058516</v>
      </c>
    </row>
    <row r="1817" spans="1:6" x14ac:dyDescent="0.3">
      <c r="A1817" s="73">
        <v>41205</v>
      </c>
      <c r="B1817" s="130">
        <v>1413.1099850000001</v>
      </c>
      <c r="C1817" s="125">
        <f t="shared" si="112"/>
        <v>-1.9681157833354002E-2</v>
      </c>
      <c r="D1817" s="128">
        <f t="shared" si="113"/>
        <v>-19681.157833354002</v>
      </c>
      <c r="E1817" s="128">
        <f t="shared" ca="1" si="114"/>
        <v>-59421.837919326899</v>
      </c>
      <c r="F1817" s="128">
        <f t="shared" ca="1" si="115"/>
        <v>65516.399273058516</v>
      </c>
    </row>
    <row r="1818" spans="1:6" x14ac:dyDescent="0.3">
      <c r="A1818" s="73">
        <v>41204</v>
      </c>
      <c r="B1818" s="130">
        <v>1433.8199460000001</v>
      </c>
      <c r="C1818" s="125">
        <f t="shared" si="112"/>
        <v>-1.5152388194245359E-2</v>
      </c>
      <c r="D1818" s="128">
        <f t="shared" si="113"/>
        <v>-15152.388194245359</v>
      </c>
      <c r="E1818" s="128">
        <f t="shared" ca="1" si="114"/>
        <v>-59421.837919326899</v>
      </c>
      <c r="F1818" s="128">
        <f t="shared" ca="1" si="115"/>
        <v>65516.399273058516</v>
      </c>
    </row>
    <row r="1819" spans="1:6" x14ac:dyDescent="0.3">
      <c r="A1819" s="73">
        <v>41201</v>
      </c>
      <c r="B1819" s="130">
        <v>1433.1899410000001</v>
      </c>
      <c r="C1819" s="125">
        <f t="shared" si="112"/>
        <v>-1.8987981610788185E-2</v>
      </c>
      <c r="D1819" s="128">
        <f t="shared" si="113"/>
        <v>-18987.981610788185</v>
      </c>
      <c r="E1819" s="128">
        <f t="shared" ca="1" si="114"/>
        <v>-59421.837919326899</v>
      </c>
      <c r="F1819" s="128">
        <f t="shared" ca="1" si="115"/>
        <v>65516.399273058516</v>
      </c>
    </row>
    <row r="1820" spans="1:6" x14ac:dyDescent="0.3">
      <c r="A1820" s="73">
        <v>41200</v>
      </c>
      <c r="B1820" s="130">
        <v>1457.339966</v>
      </c>
      <c r="C1820" s="125">
        <f t="shared" si="112"/>
        <v>-2.778197573096497E-3</v>
      </c>
      <c r="D1820" s="128">
        <f t="shared" si="113"/>
        <v>-2778.1975730964969</v>
      </c>
      <c r="E1820" s="128">
        <f t="shared" ca="1" si="114"/>
        <v>-59421.837919326899</v>
      </c>
      <c r="F1820" s="128">
        <f t="shared" ca="1" si="115"/>
        <v>65516.399273058516</v>
      </c>
    </row>
    <row r="1821" spans="1:6" x14ac:dyDescent="0.3">
      <c r="A1821" s="73">
        <v>41199</v>
      </c>
      <c r="B1821" s="130">
        <v>1460.910034</v>
      </c>
      <c r="C1821" s="125">
        <f t="shared" si="112"/>
        <v>6.8367418578814121E-3</v>
      </c>
      <c r="D1821" s="128">
        <f t="shared" si="113"/>
        <v>6836.7418578814122</v>
      </c>
      <c r="E1821" s="128">
        <f t="shared" ca="1" si="114"/>
        <v>-59421.837919326899</v>
      </c>
      <c r="F1821" s="128">
        <f t="shared" ca="1" si="115"/>
        <v>65516.399273058516</v>
      </c>
    </row>
    <row r="1822" spans="1:6" x14ac:dyDescent="0.3">
      <c r="A1822" s="73">
        <v>41198</v>
      </c>
      <c r="B1822" s="130">
        <v>1454.920044</v>
      </c>
      <c r="C1822" s="125">
        <f t="shared" si="112"/>
        <v>6.3427591215632351E-3</v>
      </c>
      <c r="D1822" s="128">
        <f t="shared" si="113"/>
        <v>6342.7591215632347</v>
      </c>
      <c r="E1822" s="128">
        <f t="shared" ca="1" si="114"/>
        <v>-59421.837919326899</v>
      </c>
      <c r="F1822" s="128">
        <f t="shared" ca="1" si="115"/>
        <v>65516.399273058516</v>
      </c>
    </row>
    <row r="1823" spans="1:6" x14ac:dyDescent="0.3">
      <c r="A1823" s="73">
        <v>41197</v>
      </c>
      <c r="B1823" s="130">
        <v>1440.130005</v>
      </c>
      <c r="C1823" s="125">
        <f t="shared" si="112"/>
        <v>-3.0183559804385363E-3</v>
      </c>
      <c r="D1823" s="128">
        <f t="shared" si="113"/>
        <v>-3018.3559804385363</v>
      </c>
      <c r="E1823" s="128">
        <f t="shared" ca="1" si="114"/>
        <v>-59421.837919326899</v>
      </c>
      <c r="F1823" s="128">
        <f t="shared" ca="1" si="115"/>
        <v>65516.399273058516</v>
      </c>
    </row>
    <row r="1824" spans="1:6" x14ac:dyDescent="0.3">
      <c r="A1824" s="73">
        <v>41194</v>
      </c>
      <c r="B1824" s="130">
        <v>1428.589966</v>
      </c>
      <c r="C1824" s="125">
        <f t="shared" si="112"/>
        <v>-8.3850414259046824E-3</v>
      </c>
      <c r="D1824" s="128">
        <f t="shared" si="113"/>
        <v>-8385.0414259046829</v>
      </c>
      <c r="E1824" s="128">
        <f t="shared" ca="1" si="114"/>
        <v>-59421.837919326899</v>
      </c>
      <c r="F1824" s="128">
        <f t="shared" ca="1" si="115"/>
        <v>65516.399273058516</v>
      </c>
    </row>
    <row r="1825" spans="1:6" x14ac:dyDescent="0.3">
      <c r="A1825" s="73">
        <v>41193</v>
      </c>
      <c r="B1825" s="130">
        <v>1432.839966</v>
      </c>
      <c r="C1825" s="125">
        <f t="shared" si="112"/>
        <v>-9.8884412553483791E-3</v>
      </c>
      <c r="D1825" s="128">
        <f t="shared" si="113"/>
        <v>-9888.4412553483799</v>
      </c>
      <c r="E1825" s="128">
        <f t="shared" ca="1" si="114"/>
        <v>-59421.837919326899</v>
      </c>
      <c r="F1825" s="128">
        <f t="shared" ca="1" si="115"/>
        <v>65516.399273058516</v>
      </c>
    </row>
    <row r="1826" spans="1:6" x14ac:dyDescent="0.3">
      <c r="A1826" s="73">
        <v>41192</v>
      </c>
      <c r="B1826" s="130">
        <v>1432.5600589999999</v>
      </c>
      <c r="C1826" s="125">
        <f t="shared" si="112"/>
        <v>-5.3015867261230198E-4</v>
      </c>
      <c r="D1826" s="128">
        <f t="shared" si="113"/>
        <v>-530.15867261230198</v>
      </c>
      <c r="E1826" s="128">
        <f t="shared" ca="1" si="114"/>
        <v>-59421.837919326899</v>
      </c>
      <c r="F1826" s="128">
        <f t="shared" ca="1" si="115"/>
        <v>65516.399273058516</v>
      </c>
    </row>
    <row r="1827" spans="1:6" x14ac:dyDescent="0.3">
      <c r="A1827" s="73">
        <v>41191</v>
      </c>
      <c r="B1827" s="130">
        <v>1441.4799800000001</v>
      </c>
      <c r="C1827" s="125">
        <f t="shared" si="112"/>
        <v>-7.6294926153686049E-5</v>
      </c>
      <c r="D1827" s="128">
        <f t="shared" si="113"/>
        <v>-76.294926153686049</v>
      </c>
      <c r="E1827" s="128">
        <f t="shared" ca="1" si="114"/>
        <v>-59421.837919326899</v>
      </c>
      <c r="F1827" s="128">
        <f t="shared" ca="1" si="115"/>
        <v>65516.399273058516</v>
      </c>
    </row>
    <row r="1828" spans="1:6" x14ac:dyDescent="0.3">
      <c r="A1828" s="73">
        <v>41190</v>
      </c>
      <c r="B1828" s="130">
        <v>1455.880005</v>
      </c>
      <c r="C1828" s="125">
        <f t="shared" si="112"/>
        <v>-6.9326441227612889E-4</v>
      </c>
      <c r="D1828" s="128">
        <f t="shared" si="113"/>
        <v>-693.26441227612895</v>
      </c>
      <c r="E1828" s="128">
        <f t="shared" ca="1" si="114"/>
        <v>-59421.837919326899</v>
      </c>
      <c r="F1828" s="128">
        <f t="shared" ca="1" si="115"/>
        <v>65516.399273058516</v>
      </c>
    </row>
    <row r="1829" spans="1:6" x14ac:dyDescent="0.3">
      <c r="A1829" s="73">
        <v>41187</v>
      </c>
      <c r="B1829" s="130">
        <v>1460.9300539999999</v>
      </c>
      <c r="C1829" s="125">
        <f t="shared" si="112"/>
        <v>5.342122296878582E-4</v>
      </c>
      <c r="D1829" s="128">
        <f t="shared" si="113"/>
        <v>534.21222968785821</v>
      </c>
      <c r="E1829" s="128">
        <f t="shared" ca="1" si="114"/>
        <v>-59421.837919326899</v>
      </c>
      <c r="F1829" s="128">
        <f t="shared" ca="1" si="115"/>
        <v>65516.399273058516</v>
      </c>
    </row>
    <row r="1830" spans="1:6" x14ac:dyDescent="0.3">
      <c r="A1830" s="73">
        <v>41186</v>
      </c>
      <c r="B1830" s="130">
        <v>1461.400024</v>
      </c>
      <c r="C1830" s="125">
        <f t="shared" si="112"/>
        <v>7.8069247407519526E-4</v>
      </c>
      <c r="D1830" s="128">
        <f t="shared" si="113"/>
        <v>780.69247407519526</v>
      </c>
      <c r="E1830" s="128">
        <f t="shared" ca="1" si="114"/>
        <v>-59421.837919326899</v>
      </c>
      <c r="F1830" s="128">
        <f t="shared" ca="1" si="115"/>
        <v>65516.399273058516</v>
      </c>
    </row>
    <row r="1831" spans="1:6" x14ac:dyDescent="0.3">
      <c r="A1831" s="73">
        <v>41185</v>
      </c>
      <c r="B1831" s="130">
        <v>1450.98999</v>
      </c>
      <c r="C1831" s="125">
        <f t="shared" si="112"/>
        <v>-6.8854992386369052E-3</v>
      </c>
      <c r="D1831" s="128">
        <f t="shared" si="113"/>
        <v>-6885.4992386369049</v>
      </c>
      <c r="E1831" s="128">
        <f t="shared" ca="1" si="114"/>
        <v>-59421.837919326899</v>
      </c>
      <c r="F1831" s="128">
        <f t="shared" ca="1" si="115"/>
        <v>65516.399273058516</v>
      </c>
    </row>
    <row r="1832" spans="1:6" x14ac:dyDescent="0.3">
      <c r="A1832" s="73">
        <v>41184</v>
      </c>
      <c r="B1832" s="130">
        <v>1445.75</v>
      </c>
      <c r="C1832" s="125">
        <f t="shared" si="112"/>
        <v>-9.298814860439153E-3</v>
      </c>
      <c r="D1832" s="128">
        <f t="shared" si="113"/>
        <v>-9298.8148604391536</v>
      </c>
      <c r="E1832" s="128">
        <f t="shared" ca="1" si="114"/>
        <v>-59421.837919326899</v>
      </c>
      <c r="F1832" s="128">
        <f t="shared" ca="1" si="115"/>
        <v>65516.399273058516</v>
      </c>
    </row>
    <row r="1833" spans="1:6" x14ac:dyDescent="0.3">
      <c r="A1833" s="73">
        <v>41183</v>
      </c>
      <c r="B1833" s="130">
        <v>1444.48999</v>
      </c>
      <c r="C1833" s="125">
        <f t="shared" si="112"/>
        <v>-1.1429007640561095E-2</v>
      </c>
      <c r="D1833" s="128">
        <f t="shared" si="113"/>
        <v>-11429.007640561094</v>
      </c>
      <c r="E1833" s="128">
        <f t="shared" ca="1" si="114"/>
        <v>-59421.837919326899</v>
      </c>
      <c r="F1833" s="128">
        <f t="shared" ca="1" si="115"/>
        <v>65516.399273058516</v>
      </c>
    </row>
    <row r="1834" spans="1:6" x14ac:dyDescent="0.3">
      <c r="A1834" s="73">
        <v>41180</v>
      </c>
      <c r="B1834" s="130">
        <v>1440.670044</v>
      </c>
      <c r="C1834" s="125">
        <f t="shared" si="112"/>
        <v>-1.7124088811695026E-2</v>
      </c>
      <c r="D1834" s="128">
        <f t="shared" si="113"/>
        <v>-17124.088811695026</v>
      </c>
      <c r="E1834" s="128">
        <f t="shared" ca="1" si="114"/>
        <v>-63684.103791915084</v>
      </c>
      <c r="F1834" s="128">
        <f t="shared" ca="1" si="115"/>
        <v>66413.925018266935</v>
      </c>
    </row>
    <row r="1835" spans="1:6" x14ac:dyDescent="0.3">
      <c r="A1835" s="73">
        <v>41179</v>
      </c>
      <c r="B1835" s="130">
        <v>1447.150024</v>
      </c>
      <c r="C1835" s="125">
        <f t="shared" si="112"/>
        <v>-8.7945575572062618E-3</v>
      </c>
      <c r="D1835" s="128">
        <f t="shared" si="113"/>
        <v>-8794.5575572062626</v>
      </c>
      <c r="E1835" s="128">
        <f t="shared" ca="1" si="114"/>
        <v>-65186.581449286488</v>
      </c>
      <c r="F1835" s="128">
        <f t="shared" ca="1" si="115"/>
        <v>73774.937572020805</v>
      </c>
    </row>
    <row r="1836" spans="1:6" x14ac:dyDescent="0.3">
      <c r="A1836" s="73">
        <v>41178</v>
      </c>
      <c r="B1836" s="130">
        <v>1433.3199460000001</v>
      </c>
      <c r="C1836" s="125">
        <f t="shared" si="112"/>
        <v>-2.2554664385249223E-3</v>
      </c>
      <c r="D1836" s="128">
        <f t="shared" si="113"/>
        <v>-2255.4664385249225</v>
      </c>
      <c r="E1836" s="128">
        <f t="shared" ca="1" si="114"/>
        <v>-67154.286987125248</v>
      </c>
      <c r="F1836" s="128">
        <f t="shared" ca="1" si="115"/>
        <v>75175.280521168243</v>
      </c>
    </row>
    <row r="1837" spans="1:6" x14ac:dyDescent="0.3">
      <c r="A1837" s="73">
        <v>41177</v>
      </c>
      <c r="B1837" s="130">
        <v>1441.589966</v>
      </c>
      <c r="C1837" s="125">
        <f t="shared" si="112"/>
        <v>5.601374668321446E-3</v>
      </c>
      <c r="D1837" s="128">
        <f t="shared" si="113"/>
        <v>5601.3746683214458</v>
      </c>
      <c r="E1837" s="128">
        <f t="shared" ca="1" si="114"/>
        <v>-67154.286987125248</v>
      </c>
      <c r="F1837" s="128">
        <f t="shared" ca="1" si="115"/>
        <v>75175.280521168243</v>
      </c>
    </row>
    <row r="1838" spans="1:6" x14ac:dyDescent="0.3">
      <c r="A1838" s="73">
        <v>41176</v>
      </c>
      <c r="B1838" s="130">
        <v>1456.8900149999999</v>
      </c>
      <c r="C1838" s="125">
        <f t="shared" si="112"/>
        <v>1.9460114098752257E-2</v>
      </c>
      <c r="D1838" s="128">
        <f t="shared" si="113"/>
        <v>19460.114098752256</v>
      </c>
      <c r="E1838" s="128">
        <f t="shared" ca="1" si="114"/>
        <v>-67154.286987125248</v>
      </c>
      <c r="F1838" s="128">
        <f t="shared" ca="1" si="115"/>
        <v>75175.280521168243</v>
      </c>
    </row>
    <row r="1839" spans="1:6" x14ac:dyDescent="0.3">
      <c r="A1839" s="73">
        <v>41173</v>
      </c>
      <c r="B1839" s="130">
        <v>1460.150024</v>
      </c>
      <c r="C1839" s="125">
        <f t="shared" si="112"/>
        <v>1.5459816484761468E-2</v>
      </c>
      <c r="D1839" s="128">
        <f t="shared" si="113"/>
        <v>15459.816484761468</v>
      </c>
      <c r="E1839" s="128">
        <f t="shared" ca="1" si="114"/>
        <v>-67154.286987125248</v>
      </c>
      <c r="F1839" s="128">
        <f t="shared" ca="1" si="115"/>
        <v>75175.280521168243</v>
      </c>
    </row>
    <row r="1840" spans="1:6" x14ac:dyDescent="0.3">
      <c r="A1840" s="73">
        <v>41172</v>
      </c>
      <c r="B1840" s="130">
        <v>1460.26001</v>
      </c>
      <c r="C1840" s="125">
        <f t="shared" si="112"/>
        <v>1.9649201951125628E-2</v>
      </c>
      <c r="D1840" s="128">
        <f t="shared" si="113"/>
        <v>19649.201951125629</v>
      </c>
      <c r="E1840" s="128">
        <f t="shared" ca="1" si="114"/>
        <v>-67154.286987125248</v>
      </c>
      <c r="F1840" s="128">
        <f t="shared" ca="1" si="115"/>
        <v>75175.280521168243</v>
      </c>
    </row>
    <row r="1841" spans="1:6" x14ac:dyDescent="0.3">
      <c r="A1841" s="73">
        <v>41171</v>
      </c>
      <c r="B1841" s="130">
        <v>1461.0500489999999</v>
      </c>
      <c r="C1841" s="125">
        <f t="shared" si="112"/>
        <v>4.1049215087145541E-2</v>
      </c>
      <c r="D1841" s="128">
        <f t="shared" si="113"/>
        <v>41049.215087145538</v>
      </c>
      <c r="E1841" s="128">
        <f t="shared" ca="1" si="114"/>
        <v>-67154.286987125248</v>
      </c>
      <c r="F1841" s="128">
        <f t="shared" ca="1" si="115"/>
        <v>75175.280521168243</v>
      </c>
    </row>
    <row r="1842" spans="1:6" x14ac:dyDescent="0.3">
      <c r="A1842" s="73">
        <v>41170</v>
      </c>
      <c r="B1842" s="130">
        <v>1459.3199460000001</v>
      </c>
      <c r="C1842" s="125">
        <f t="shared" si="112"/>
        <v>3.8706284456041296E-2</v>
      </c>
      <c r="D1842" s="128">
        <f t="shared" si="113"/>
        <v>38706.284456041292</v>
      </c>
      <c r="E1842" s="128">
        <f t="shared" ca="1" si="114"/>
        <v>-67154.286987125248</v>
      </c>
      <c r="F1842" s="128">
        <f t="shared" ca="1" si="115"/>
        <v>75175.280521168243</v>
      </c>
    </row>
    <row r="1843" spans="1:6" x14ac:dyDescent="0.3">
      <c r="A1843" s="73">
        <v>41169</v>
      </c>
      <c r="B1843" s="130">
        <v>1461.1899410000001</v>
      </c>
      <c r="C1843" s="125">
        <f t="shared" si="112"/>
        <v>3.882465747293784E-2</v>
      </c>
      <c r="D1843" s="128">
        <f t="shared" si="113"/>
        <v>38824.657472937841</v>
      </c>
      <c r="E1843" s="128">
        <f t="shared" ca="1" si="114"/>
        <v>-67154.286987125248</v>
      </c>
      <c r="F1843" s="128">
        <f t="shared" ca="1" si="115"/>
        <v>75175.280521168243</v>
      </c>
    </row>
    <row r="1844" spans="1:6" x14ac:dyDescent="0.3">
      <c r="A1844" s="73">
        <v>41166</v>
      </c>
      <c r="B1844" s="130">
        <v>1465.7700199999999</v>
      </c>
      <c r="C1844" s="125">
        <f t="shared" si="112"/>
        <v>4.7367622936628218E-2</v>
      </c>
      <c r="D1844" s="128">
        <f t="shared" si="113"/>
        <v>47367.62293662822</v>
      </c>
      <c r="E1844" s="128">
        <f t="shared" ca="1" si="114"/>
        <v>-67154.286987125248</v>
      </c>
      <c r="F1844" s="128">
        <f t="shared" ca="1" si="115"/>
        <v>75175.280521168243</v>
      </c>
    </row>
    <row r="1845" spans="1:6" x14ac:dyDescent="0.3">
      <c r="A1845" s="73">
        <v>41165</v>
      </c>
      <c r="B1845" s="130">
        <v>1459.98999</v>
      </c>
      <c r="C1845" s="125">
        <f t="shared" si="112"/>
        <v>3.5094187375268149E-2</v>
      </c>
      <c r="D1845" s="128">
        <f t="shared" si="113"/>
        <v>35094.187375268149</v>
      </c>
      <c r="E1845" s="128">
        <f t="shared" ca="1" si="114"/>
        <v>-67154.286987125248</v>
      </c>
      <c r="F1845" s="128">
        <f t="shared" ca="1" si="115"/>
        <v>75175.280521168243</v>
      </c>
    </row>
    <row r="1846" spans="1:6" x14ac:dyDescent="0.3">
      <c r="A1846" s="73">
        <v>41164</v>
      </c>
      <c r="B1846" s="130">
        <v>1436.5600589999999</v>
      </c>
      <c r="C1846" s="125">
        <f t="shared" si="112"/>
        <v>1.9342942632651461E-2</v>
      </c>
      <c r="D1846" s="128">
        <f t="shared" si="113"/>
        <v>19342.942632651462</v>
      </c>
      <c r="E1846" s="128">
        <f t="shared" ca="1" si="114"/>
        <v>-67154.286987125248</v>
      </c>
      <c r="F1846" s="128">
        <f t="shared" ca="1" si="115"/>
        <v>75175.280521168243</v>
      </c>
    </row>
    <row r="1847" spans="1:6" x14ac:dyDescent="0.3">
      <c r="A1847" s="73">
        <v>41163</v>
      </c>
      <c r="B1847" s="130">
        <v>1433.5600589999999</v>
      </c>
      <c r="C1847" s="125">
        <f t="shared" si="112"/>
        <v>1.6392132219120059E-2</v>
      </c>
      <c r="D1847" s="128">
        <f t="shared" si="113"/>
        <v>16392.13221912006</v>
      </c>
      <c r="E1847" s="128">
        <f t="shared" ca="1" si="114"/>
        <v>-67154.286987125248</v>
      </c>
      <c r="F1847" s="128">
        <f t="shared" ca="1" si="115"/>
        <v>75175.280521168243</v>
      </c>
    </row>
    <row r="1848" spans="1:6" x14ac:dyDescent="0.3">
      <c r="A1848" s="73">
        <v>41162</v>
      </c>
      <c r="B1848" s="130">
        <v>1429.079956</v>
      </c>
      <c r="C1848" s="125">
        <f t="shared" si="112"/>
        <v>1.2720267400167851E-2</v>
      </c>
      <c r="D1848" s="128">
        <f t="shared" si="113"/>
        <v>12720.267400167852</v>
      </c>
      <c r="E1848" s="128">
        <f t="shared" ca="1" si="114"/>
        <v>-67154.286987125248</v>
      </c>
      <c r="F1848" s="128">
        <f t="shared" ca="1" si="115"/>
        <v>75175.280521168243</v>
      </c>
    </row>
    <row r="1849" spans="1:6" x14ac:dyDescent="0.3">
      <c r="A1849" s="73">
        <v>41159</v>
      </c>
      <c r="B1849" s="130">
        <v>1437.920044</v>
      </c>
      <c r="C1849" s="125">
        <f t="shared" si="112"/>
        <v>2.5562085704618598E-2</v>
      </c>
      <c r="D1849" s="128">
        <f t="shared" si="113"/>
        <v>25562.085704618599</v>
      </c>
      <c r="E1849" s="128">
        <f t="shared" ca="1" si="114"/>
        <v>-67154.286987125248</v>
      </c>
      <c r="F1849" s="128">
        <f t="shared" ca="1" si="115"/>
        <v>75175.280521168243</v>
      </c>
    </row>
    <row r="1850" spans="1:6" x14ac:dyDescent="0.3">
      <c r="A1850" s="73">
        <v>41158</v>
      </c>
      <c r="B1850" s="130">
        <v>1432.119995</v>
      </c>
      <c r="C1850" s="125">
        <f t="shared" si="112"/>
        <v>1.3180146397782311E-2</v>
      </c>
      <c r="D1850" s="128">
        <f t="shared" si="113"/>
        <v>13180.146397782311</v>
      </c>
      <c r="E1850" s="128">
        <f t="shared" ca="1" si="114"/>
        <v>-67154.286987125248</v>
      </c>
      <c r="F1850" s="128">
        <f t="shared" ca="1" si="115"/>
        <v>75175.280521168243</v>
      </c>
    </row>
    <row r="1851" spans="1:6" x14ac:dyDescent="0.3">
      <c r="A1851" s="73">
        <v>41157</v>
      </c>
      <c r="B1851" s="130">
        <v>1403.4399410000001</v>
      </c>
      <c r="C1851" s="125">
        <f t="shared" si="112"/>
        <v>-6.8853023323779405E-3</v>
      </c>
      <c r="D1851" s="128">
        <f t="shared" si="113"/>
        <v>-6885.3023323779407</v>
      </c>
      <c r="E1851" s="128">
        <f t="shared" ca="1" si="114"/>
        <v>-67154.286987125248</v>
      </c>
      <c r="F1851" s="128">
        <f t="shared" ca="1" si="115"/>
        <v>75175.280521168243</v>
      </c>
    </row>
    <row r="1852" spans="1:6" x14ac:dyDescent="0.3">
      <c r="A1852" s="73">
        <v>41156</v>
      </c>
      <c r="B1852" s="130">
        <v>1404.9399410000001</v>
      </c>
      <c r="C1852" s="125">
        <f t="shared" si="112"/>
        <v>-9.3010259662335004E-3</v>
      </c>
      <c r="D1852" s="128">
        <f t="shared" si="113"/>
        <v>-9301.0259662335011</v>
      </c>
      <c r="E1852" s="128">
        <f t="shared" ca="1" si="114"/>
        <v>-67154.286987125248</v>
      </c>
      <c r="F1852" s="128">
        <f t="shared" ca="1" si="115"/>
        <v>75175.280521168243</v>
      </c>
    </row>
    <row r="1853" spans="1:6" x14ac:dyDescent="0.3">
      <c r="A1853" s="73">
        <v>41152</v>
      </c>
      <c r="B1853" s="130">
        <v>1406.579956</v>
      </c>
      <c r="C1853" s="125">
        <f t="shared" si="112"/>
        <v>-8.1655650436980309E-3</v>
      </c>
      <c r="D1853" s="128">
        <f t="shared" si="113"/>
        <v>-8165.5650436980313</v>
      </c>
      <c r="E1853" s="128">
        <f t="shared" ca="1" si="114"/>
        <v>-67154.286987125248</v>
      </c>
      <c r="F1853" s="128">
        <f t="shared" ca="1" si="115"/>
        <v>75175.280521168243</v>
      </c>
    </row>
    <row r="1854" spans="1:6" x14ac:dyDescent="0.3">
      <c r="A1854" s="73">
        <v>41151</v>
      </c>
      <c r="B1854" s="130">
        <v>1399.4799800000001</v>
      </c>
      <c r="C1854" s="125">
        <f t="shared" si="112"/>
        <v>-1.132456138547544E-2</v>
      </c>
      <c r="D1854" s="128">
        <f t="shared" si="113"/>
        <v>-11324.561385475439</v>
      </c>
      <c r="E1854" s="128">
        <f t="shared" ca="1" si="114"/>
        <v>-67154.286987125248</v>
      </c>
      <c r="F1854" s="128">
        <f t="shared" ca="1" si="115"/>
        <v>75175.280521168243</v>
      </c>
    </row>
    <row r="1855" spans="1:6" x14ac:dyDescent="0.3">
      <c r="A1855" s="73">
        <v>41150</v>
      </c>
      <c r="B1855" s="130">
        <v>1410.48999</v>
      </c>
      <c r="C1855" s="125">
        <f t="shared" si="112"/>
        <v>3.5288900967338499E-3</v>
      </c>
      <c r="D1855" s="128">
        <f t="shared" si="113"/>
        <v>3528.89009673385</v>
      </c>
      <c r="E1855" s="128">
        <f t="shared" ca="1" si="114"/>
        <v>-67154.286987125248</v>
      </c>
      <c r="F1855" s="128">
        <f t="shared" ca="1" si="115"/>
        <v>75175.280521168243</v>
      </c>
    </row>
    <row r="1856" spans="1:6" x14ac:dyDescent="0.3">
      <c r="A1856" s="73">
        <v>41149</v>
      </c>
      <c r="B1856" s="130">
        <v>1409.3000489999999</v>
      </c>
      <c r="C1856" s="125">
        <f t="shared" si="112"/>
        <v>3.8249733202164737E-3</v>
      </c>
      <c r="D1856" s="128">
        <f t="shared" si="113"/>
        <v>3824.9733202164739</v>
      </c>
      <c r="E1856" s="128">
        <f t="shared" ca="1" si="114"/>
        <v>-67154.286987125248</v>
      </c>
      <c r="F1856" s="128">
        <f t="shared" ca="1" si="115"/>
        <v>75175.280521168243</v>
      </c>
    </row>
    <row r="1857" spans="1:6" x14ac:dyDescent="0.3">
      <c r="A1857" s="73">
        <v>41148</v>
      </c>
      <c r="B1857" s="130">
        <v>1410.4399410000001</v>
      </c>
      <c r="C1857" s="125">
        <f t="shared" si="112"/>
        <v>4.5081625140641624E-3</v>
      </c>
      <c r="D1857" s="128">
        <f t="shared" si="113"/>
        <v>4508.1625140641627</v>
      </c>
      <c r="E1857" s="128">
        <f t="shared" ca="1" si="114"/>
        <v>-67154.286987125248</v>
      </c>
      <c r="F1857" s="128">
        <f t="shared" ca="1" si="115"/>
        <v>75175.280521168243</v>
      </c>
    </row>
    <row r="1858" spans="1:6" x14ac:dyDescent="0.3">
      <c r="A1858" s="73">
        <v>41145</v>
      </c>
      <c r="B1858" s="130">
        <v>1411.130005</v>
      </c>
      <c r="C1858" s="125">
        <f t="shared" si="112"/>
        <v>3.7414625951952551E-3</v>
      </c>
      <c r="D1858" s="128">
        <f t="shared" si="113"/>
        <v>3741.4625951952553</v>
      </c>
      <c r="E1858" s="128">
        <f t="shared" ca="1" si="114"/>
        <v>-67154.286987125248</v>
      </c>
      <c r="F1858" s="128">
        <f t="shared" ca="1" si="115"/>
        <v>75175.280521168243</v>
      </c>
    </row>
    <row r="1859" spans="1:6" x14ac:dyDescent="0.3">
      <c r="A1859" s="73">
        <v>41144</v>
      </c>
      <c r="B1859" s="130">
        <v>1402.079956</v>
      </c>
      <c r="C1859" s="125">
        <f t="shared" si="112"/>
        <v>-5.1332547394278283E-4</v>
      </c>
      <c r="D1859" s="128">
        <f t="shared" si="113"/>
        <v>-513.32547394278288</v>
      </c>
      <c r="E1859" s="128">
        <f t="shared" ca="1" si="114"/>
        <v>-67154.286987125248</v>
      </c>
      <c r="F1859" s="128">
        <f t="shared" ca="1" si="115"/>
        <v>75175.280521168243</v>
      </c>
    </row>
    <row r="1860" spans="1:6" x14ac:dyDescent="0.3">
      <c r="A1860" s="73">
        <v>41143</v>
      </c>
      <c r="B1860" s="130">
        <v>1413.48999</v>
      </c>
      <c r="C1860" s="125">
        <f t="shared" si="112"/>
        <v>8.0372689257612873E-3</v>
      </c>
      <c r="D1860" s="128">
        <f t="shared" si="113"/>
        <v>8037.2689257612874</v>
      </c>
      <c r="E1860" s="128">
        <f t="shared" ca="1" si="114"/>
        <v>-67154.286987125248</v>
      </c>
      <c r="F1860" s="128">
        <f t="shared" ca="1" si="115"/>
        <v>75175.280521168243</v>
      </c>
    </row>
    <row r="1861" spans="1:6" x14ac:dyDescent="0.3">
      <c r="A1861" s="73">
        <v>41142</v>
      </c>
      <c r="B1861" s="130">
        <v>1413.170044</v>
      </c>
      <c r="C1861" s="125">
        <f t="shared" si="112"/>
        <v>8.4347723284221576E-3</v>
      </c>
      <c r="D1861" s="128">
        <f t="shared" si="113"/>
        <v>8434.7723284221574</v>
      </c>
      <c r="E1861" s="128">
        <f t="shared" ca="1" si="114"/>
        <v>-67154.286987125248</v>
      </c>
      <c r="F1861" s="128">
        <f t="shared" ca="1" si="115"/>
        <v>75175.280521168243</v>
      </c>
    </row>
    <row r="1862" spans="1:6" x14ac:dyDescent="0.3">
      <c r="A1862" s="73">
        <v>41141</v>
      </c>
      <c r="B1862" s="130">
        <v>1418.130005</v>
      </c>
      <c r="C1862" s="125">
        <f t="shared" si="112"/>
        <v>1.7142096600160528E-2</v>
      </c>
      <c r="D1862" s="128">
        <f t="shared" si="113"/>
        <v>17142.096600160527</v>
      </c>
      <c r="E1862" s="128">
        <f t="shared" ca="1" si="114"/>
        <v>-67154.286987125248</v>
      </c>
      <c r="F1862" s="128">
        <f t="shared" ca="1" si="115"/>
        <v>75175.280521168243</v>
      </c>
    </row>
    <row r="1863" spans="1:6" x14ac:dyDescent="0.3">
      <c r="A1863" s="73">
        <v>41138</v>
      </c>
      <c r="B1863" s="130">
        <v>1418.160034</v>
      </c>
      <c r="C1863" s="125">
        <f t="shared" si="112"/>
        <v>1.9532882476027025E-2</v>
      </c>
      <c r="D1863" s="128">
        <f t="shared" si="113"/>
        <v>19532.882476027025</v>
      </c>
      <c r="E1863" s="128">
        <f t="shared" ca="1" si="114"/>
        <v>-67154.286987125248</v>
      </c>
      <c r="F1863" s="128">
        <f t="shared" ca="1" si="115"/>
        <v>75175.280521168243</v>
      </c>
    </row>
    <row r="1864" spans="1:6" x14ac:dyDescent="0.3">
      <c r="A1864" s="73">
        <v>41137</v>
      </c>
      <c r="B1864" s="130">
        <v>1415.51001</v>
      </c>
      <c r="C1864" s="125">
        <f t="shared" ref="C1864:C1927" si="116">B1864/B1874-1</f>
        <v>3.7003670329670335E-2</v>
      </c>
      <c r="D1864" s="128">
        <f t="shared" ref="D1864:D1927" si="117">C1864*$B$5</f>
        <v>37003.670329670334</v>
      </c>
      <c r="E1864" s="128">
        <f t="shared" ref="E1864:E1927" ca="1" si="118">_xlfn.PERCENTILE.INC(OFFSET(D1864,0,0,Window),1-VaRLevel)</f>
        <v>-67154.286987125248</v>
      </c>
      <c r="F1864" s="128">
        <f t="shared" ref="F1864:F1927" ca="1" si="119">ABS(AVERAGEIF(OFFSET(D1864,0,0,Window),"&lt;=" &amp;E1864))</f>
        <v>75175.280521168243</v>
      </c>
    </row>
    <row r="1865" spans="1:6" x14ac:dyDescent="0.3">
      <c r="A1865" s="73">
        <v>41136</v>
      </c>
      <c r="B1865" s="130">
        <v>1405.530029</v>
      </c>
      <c r="C1865" s="125">
        <f t="shared" si="116"/>
        <v>2.1965858262917859E-2</v>
      </c>
      <c r="D1865" s="128">
        <f t="shared" si="117"/>
        <v>21965.85826291786</v>
      </c>
      <c r="E1865" s="128">
        <f t="shared" ca="1" si="118"/>
        <v>-67154.286987125248</v>
      </c>
      <c r="F1865" s="128">
        <f t="shared" ca="1" si="119"/>
        <v>75175.280521168243</v>
      </c>
    </row>
    <row r="1866" spans="1:6" x14ac:dyDescent="0.3">
      <c r="A1866" s="73">
        <v>41135</v>
      </c>
      <c r="B1866" s="130">
        <v>1403.9300539999999</v>
      </c>
      <c r="C1866" s="125">
        <f t="shared" si="116"/>
        <v>1.7842204103093451E-2</v>
      </c>
      <c r="D1866" s="128">
        <f t="shared" si="117"/>
        <v>17842.204103093452</v>
      </c>
      <c r="E1866" s="128">
        <f t="shared" ca="1" si="118"/>
        <v>-67154.286987125248</v>
      </c>
      <c r="F1866" s="128">
        <f t="shared" ca="1" si="119"/>
        <v>75175.280521168243</v>
      </c>
    </row>
    <row r="1867" spans="1:6" x14ac:dyDescent="0.3">
      <c r="A1867" s="73">
        <v>41134</v>
      </c>
      <c r="B1867" s="130">
        <v>1404.1099850000001</v>
      </c>
      <c r="C1867" s="125">
        <f t="shared" si="116"/>
        <v>1.3578239612117571E-2</v>
      </c>
      <c r="D1867" s="128">
        <f t="shared" si="117"/>
        <v>13578.239612117572</v>
      </c>
      <c r="E1867" s="128">
        <f t="shared" ca="1" si="118"/>
        <v>-67154.286987125248</v>
      </c>
      <c r="F1867" s="128">
        <f t="shared" ca="1" si="119"/>
        <v>75175.280521168243</v>
      </c>
    </row>
    <row r="1868" spans="1:6" x14ac:dyDescent="0.3">
      <c r="A1868" s="73">
        <v>41131</v>
      </c>
      <c r="B1868" s="130">
        <v>1405.869995</v>
      </c>
      <c r="C1868" s="125">
        <f t="shared" si="116"/>
        <v>1.4358192757698562E-2</v>
      </c>
      <c r="D1868" s="128">
        <f t="shared" si="117"/>
        <v>14358.192757698562</v>
      </c>
      <c r="E1868" s="128">
        <f t="shared" ca="1" si="118"/>
        <v>-67154.286987125248</v>
      </c>
      <c r="F1868" s="128">
        <f t="shared" ca="1" si="119"/>
        <v>75175.280521168243</v>
      </c>
    </row>
    <row r="1869" spans="1:6" x14ac:dyDescent="0.3">
      <c r="A1869" s="73">
        <v>41130</v>
      </c>
      <c r="B1869" s="130">
        <v>1402.8000489999999</v>
      </c>
      <c r="C1869" s="125">
        <f t="shared" si="116"/>
        <v>3.1455440633881171E-2</v>
      </c>
      <c r="D1869" s="128">
        <f t="shared" si="117"/>
        <v>31455.440633881171</v>
      </c>
      <c r="E1869" s="128">
        <f t="shared" ca="1" si="118"/>
        <v>-67154.286987125248</v>
      </c>
      <c r="F1869" s="128">
        <f t="shared" ca="1" si="119"/>
        <v>75175.280521168243</v>
      </c>
    </row>
    <row r="1870" spans="1:6" x14ac:dyDescent="0.3">
      <c r="A1870" s="73">
        <v>41129</v>
      </c>
      <c r="B1870" s="130">
        <v>1402.219971</v>
      </c>
      <c r="C1870" s="125">
        <f t="shared" si="116"/>
        <v>4.8083142320185512E-2</v>
      </c>
      <c r="D1870" s="128">
        <f t="shared" si="117"/>
        <v>48083.142320185514</v>
      </c>
      <c r="E1870" s="128">
        <f t="shared" ca="1" si="118"/>
        <v>-69226.546142499676</v>
      </c>
      <c r="F1870" s="128">
        <f t="shared" ca="1" si="119"/>
        <v>81485.357157956416</v>
      </c>
    </row>
    <row r="1871" spans="1:6" x14ac:dyDescent="0.3">
      <c r="A1871" s="73">
        <v>41128</v>
      </c>
      <c r="B1871" s="130">
        <v>1401.349976</v>
      </c>
      <c r="C1871" s="125">
        <f t="shared" si="116"/>
        <v>4.7104119539461697E-2</v>
      </c>
      <c r="D1871" s="128">
        <f t="shared" si="117"/>
        <v>47104.119539461695</v>
      </c>
      <c r="E1871" s="128">
        <f t="shared" ca="1" si="118"/>
        <v>-78500.25381876035</v>
      </c>
      <c r="F1871" s="128">
        <f t="shared" ca="1" si="119"/>
        <v>91108.810126560173</v>
      </c>
    </row>
    <row r="1872" spans="1:6" x14ac:dyDescent="0.3">
      <c r="A1872" s="73">
        <v>41127</v>
      </c>
      <c r="B1872" s="130">
        <v>1394.2299800000001</v>
      </c>
      <c r="C1872" s="125">
        <f t="shared" si="116"/>
        <v>3.2365281041890848E-2</v>
      </c>
      <c r="D1872" s="128">
        <f t="shared" si="117"/>
        <v>32365.281041890848</v>
      </c>
      <c r="E1872" s="128">
        <f t="shared" ca="1" si="118"/>
        <v>-87453.458856530589</v>
      </c>
      <c r="F1872" s="128">
        <f t="shared" ca="1" si="119"/>
        <v>109115.86928841581</v>
      </c>
    </row>
    <row r="1873" spans="1:6" x14ac:dyDescent="0.3">
      <c r="A1873" s="73">
        <v>41124</v>
      </c>
      <c r="B1873" s="130">
        <v>1390.98999</v>
      </c>
      <c r="C1873" s="125">
        <f t="shared" si="116"/>
        <v>2.0790186321704374E-2</v>
      </c>
      <c r="D1873" s="128">
        <f t="shared" si="117"/>
        <v>20790.186321704372</v>
      </c>
      <c r="E1873" s="128">
        <f t="shared" ca="1" si="118"/>
        <v>-93226.241840542003</v>
      </c>
      <c r="F1873" s="128">
        <f t="shared" ca="1" si="119"/>
        <v>119741.36411398143</v>
      </c>
    </row>
    <row r="1874" spans="1:6" x14ac:dyDescent="0.3">
      <c r="A1874" s="73">
        <v>41123</v>
      </c>
      <c r="B1874" s="130">
        <v>1365</v>
      </c>
      <c r="C1874" s="125">
        <f t="shared" si="116"/>
        <v>-8.3617335990168185E-3</v>
      </c>
      <c r="D1874" s="128">
        <f t="shared" si="117"/>
        <v>-8361.7335990168176</v>
      </c>
      <c r="E1874" s="128">
        <f t="shared" ca="1" si="118"/>
        <v>-109270.69132362079</v>
      </c>
      <c r="F1874" s="128">
        <f t="shared" ca="1" si="119"/>
        <v>141255.66872669393</v>
      </c>
    </row>
    <row r="1875" spans="1:6" x14ac:dyDescent="0.3">
      <c r="A1875" s="73">
        <v>41122</v>
      </c>
      <c r="B1875" s="130">
        <v>1375.3199460000001</v>
      </c>
      <c r="C1875" s="125">
        <f t="shared" si="116"/>
        <v>1.8501995558970474E-3</v>
      </c>
      <c r="D1875" s="128">
        <f t="shared" si="117"/>
        <v>1850.1995558970475</v>
      </c>
      <c r="E1875" s="128">
        <f t="shared" ca="1" si="118"/>
        <v>-114095.73320934507</v>
      </c>
      <c r="F1875" s="128">
        <f t="shared" ca="1" si="119"/>
        <v>141255.66872669393</v>
      </c>
    </row>
    <row r="1876" spans="1:6" x14ac:dyDescent="0.3">
      <c r="A1876" s="73">
        <v>41121</v>
      </c>
      <c r="B1876" s="130">
        <v>1379.3199460000001</v>
      </c>
      <c r="C1876" s="125">
        <f t="shared" si="116"/>
        <v>1.1476311347351276E-2</v>
      </c>
      <c r="D1876" s="128">
        <f t="shared" si="117"/>
        <v>11476.311347351275</v>
      </c>
      <c r="E1876" s="128">
        <f t="shared" ca="1" si="118"/>
        <v>-114095.73320934507</v>
      </c>
      <c r="F1876" s="128">
        <f t="shared" ca="1" si="119"/>
        <v>141255.66872669393</v>
      </c>
    </row>
    <row r="1877" spans="1:6" x14ac:dyDescent="0.3">
      <c r="A1877" s="73">
        <v>41120</v>
      </c>
      <c r="B1877" s="130">
        <v>1385.3000489999999</v>
      </c>
      <c r="C1877" s="125">
        <f t="shared" si="116"/>
        <v>2.3388813605661696E-2</v>
      </c>
      <c r="D1877" s="128">
        <f t="shared" si="117"/>
        <v>23388.813605661697</v>
      </c>
      <c r="E1877" s="128">
        <f t="shared" ca="1" si="118"/>
        <v>-114095.73320934507</v>
      </c>
      <c r="F1877" s="128">
        <f t="shared" ca="1" si="119"/>
        <v>141255.66872669393</v>
      </c>
    </row>
    <row r="1878" spans="1:6" x14ac:dyDescent="0.3">
      <c r="A1878" s="73">
        <v>41117</v>
      </c>
      <c r="B1878" s="130">
        <v>1385.969971</v>
      </c>
      <c r="C1878" s="125">
        <f t="shared" si="116"/>
        <v>2.1514130055049652E-2</v>
      </c>
      <c r="D1878" s="128">
        <f t="shared" si="117"/>
        <v>21514.130055049653</v>
      </c>
      <c r="E1878" s="128">
        <f t="shared" ca="1" si="118"/>
        <v>-114095.73320934507</v>
      </c>
      <c r="F1878" s="128">
        <f t="shared" ca="1" si="119"/>
        <v>141255.66872669393</v>
      </c>
    </row>
    <row r="1879" spans="1:6" x14ac:dyDescent="0.3">
      <c r="A1879" s="73">
        <v>41116</v>
      </c>
      <c r="B1879" s="130">
        <v>1360.0200199999999</v>
      </c>
      <c r="C1879" s="125">
        <f t="shared" si="116"/>
        <v>1.8924757867146536E-2</v>
      </c>
      <c r="D1879" s="128">
        <f t="shared" si="117"/>
        <v>18924.757867146534</v>
      </c>
      <c r="E1879" s="128">
        <f t="shared" ca="1" si="118"/>
        <v>-114095.73320934507</v>
      </c>
      <c r="F1879" s="128">
        <f t="shared" ca="1" si="119"/>
        <v>141255.66872669393</v>
      </c>
    </row>
    <row r="1880" spans="1:6" x14ac:dyDescent="0.3">
      <c r="A1880" s="73">
        <v>41115</v>
      </c>
      <c r="B1880" s="130">
        <v>1337.8900149999999</v>
      </c>
      <c r="C1880" s="125">
        <f t="shared" si="116"/>
        <v>-2.6537971076343592E-3</v>
      </c>
      <c r="D1880" s="128">
        <f t="shared" si="117"/>
        <v>-2653.7971076343592</v>
      </c>
      <c r="E1880" s="128">
        <f t="shared" ca="1" si="118"/>
        <v>-114095.73320934507</v>
      </c>
      <c r="F1880" s="128">
        <f t="shared" ca="1" si="119"/>
        <v>141255.66872669393</v>
      </c>
    </row>
    <row r="1881" spans="1:6" x14ac:dyDescent="0.3">
      <c r="A1881" s="73">
        <v>41114</v>
      </c>
      <c r="B1881" s="130">
        <v>1338.3100589999999</v>
      </c>
      <c r="C1881" s="125">
        <f t="shared" si="116"/>
        <v>-2.355559250904804E-3</v>
      </c>
      <c r="D1881" s="128">
        <f t="shared" si="117"/>
        <v>-2355.5592509048038</v>
      </c>
      <c r="E1881" s="128">
        <f t="shared" ca="1" si="118"/>
        <v>-114095.73320934507</v>
      </c>
      <c r="F1881" s="128">
        <f t="shared" ca="1" si="119"/>
        <v>141255.66872669393</v>
      </c>
    </row>
    <row r="1882" spans="1:6" x14ac:dyDescent="0.3">
      <c r="A1882" s="73">
        <v>41113</v>
      </c>
      <c r="B1882" s="130">
        <v>1350.5200199999999</v>
      </c>
      <c r="C1882" s="125">
        <f t="shared" si="116"/>
        <v>-1.4343796163589495E-3</v>
      </c>
      <c r="D1882" s="128">
        <f t="shared" si="117"/>
        <v>-1434.3796163589495</v>
      </c>
      <c r="E1882" s="128">
        <f t="shared" ca="1" si="118"/>
        <v>-114095.73320934507</v>
      </c>
      <c r="F1882" s="128">
        <f t="shared" ca="1" si="119"/>
        <v>141255.66872669393</v>
      </c>
    </row>
    <row r="1883" spans="1:6" x14ac:dyDescent="0.3">
      <c r="A1883" s="73">
        <v>41110</v>
      </c>
      <c r="B1883" s="130">
        <v>1362.660034</v>
      </c>
      <c r="C1883" s="125">
        <f t="shared" si="116"/>
        <v>5.8906750538161301E-3</v>
      </c>
      <c r="D1883" s="128">
        <f t="shared" si="117"/>
        <v>5890.6750538161305</v>
      </c>
      <c r="E1883" s="128">
        <f t="shared" ca="1" si="118"/>
        <v>-114095.73320934507</v>
      </c>
      <c r="F1883" s="128">
        <f t="shared" ca="1" si="119"/>
        <v>141255.66872669393</v>
      </c>
    </row>
    <row r="1884" spans="1:6" x14ac:dyDescent="0.3">
      <c r="A1884" s="73">
        <v>41109</v>
      </c>
      <c r="B1884" s="130">
        <v>1376.51001</v>
      </c>
      <c r="C1884" s="125">
        <f t="shared" si="116"/>
        <v>6.529822231468696E-3</v>
      </c>
      <c r="D1884" s="128">
        <f t="shared" si="117"/>
        <v>6529.8222314686964</v>
      </c>
      <c r="E1884" s="128">
        <f t="shared" ca="1" si="118"/>
        <v>-114095.73320934507</v>
      </c>
      <c r="F1884" s="128">
        <f t="shared" ca="1" si="119"/>
        <v>141255.66872669393</v>
      </c>
    </row>
    <row r="1885" spans="1:6" x14ac:dyDescent="0.3">
      <c r="A1885" s="73">
        <v>41108</v>
      </c>
      <c r="B1885" s="130">
        <v>1372.780029</v>
      </c>
      <c r="C1885" s="125">
        <f t="shared" si="116"/>
        <v>-9.0245482740480831E-4</v>
      </c>
      <c r="D1885" s="128">
        <f t="shared" si="117"/>
        <v>-902.45482740480827</v>
      </c>
      <c r="E1885" s="128">
        <f t="shared" ca="1" si="118"/>
        <v>-114095.73320934507</v>
      </c>
      <c r="F1885" s="128">
        <f t="shared" ca="1" si="119"/>
        <v>141255.66872669393</v>
      </c>
    </row>
    <row r="1886" spans="1:6" x14ac:dyDescent="0.3">
      <c r="A1886" s="73">
        <v>41107</v>
      </c>
      <c r="B1886" s="130">
        <v>1363.670044</v>
      </c>
      <c r="C1886" s="125">
        <f t="shared" si="116"/>
        <v>-1.3474569842223394E-3</v>
      </c>
      <c r="D1886" s="128">
        <f t="shared" si="117"/>
        <v>-1347.4569842223393</v>
      </c>
      <c r="E1886" s="128">
        <f t="shared" ca="1" si="118"/>
        <v>-114095.73320934507</v>
      </c>
      <c r="F1886" s="128">
        <f t="shared" ca="1" si="119"/>
        <v>141255.66872669393</v>
      </c>
    </row>
    <row r="1887" spans="1:6" x14ac:dyDescent="0.3">
      <c r="A1887" s="73">
        <v>41106</v>
      </c>
      <c r="B1887" s="130">
        <v>1353.6400149999999</v>
      </c>
      <c r="C1887" s="125">
        <f t="shared" si="116"/>
        <v>-6.2547856252843648E-3</v>
      </c>
      <c r="D1887" s="128">
        <f t="shared" si="117"/>
        <v>-6254.7856252843649</v>
      </c>
      <c r="E1887" s="128">
        <f t="shared" ca="1" si="118"/>
        <v>-114095.73320934507</v>
      </c>
      <c r="F1887" s="128">
        <f t="shared" ca="1" si="119"/>
        <v>141255.66872669393</v>
      </c>
    </row>
    <row r="1888" spans="1:6" x14ac:dyDescent="0.3">
      <c r="A1888" s="73">
        <v>41103</v>
      </c>
      <c r="B1888" s="130">
        <v>1356.780029</v>
      </c>
      <c r="C1888" s="125">
        <f t="shared" si="116"/>
        <v>2.0872200374694616E-2</v>
      </c>
      <c r="D1888" s="128">
        <f t="shared" si="117"/>
        <v>20872.200374694617</v>
      </c>
      <c r="E1888" s="128">
        <f t="shared" ca="1" si="118"/>
        <v>-114095.73320934507</v>
      </c>
      <c r="F1888" s="128">
        <f t="shared" ca="1" si="119"/>
        <v>141255.66872669393</v>
      </c>
    </row>
    <row r="1889" spans="1:6" x14ac:dyDescent="0.3">
      <c r="A1889" s="73">
        <v>41102</v>
      </c>
      <c r="B1889" s="130">
        <v>1334.76001</v>
      </c>
      <c r="C1889" s="125">
        <f t="shared" si="116"/>
        <v>2.1849563032165786E-3</v>
      </c>
      <c r="D1889" s="128">
        <f t="shared" si="117"/>
        <v>2184.9563032165788</v>
      </c>
      <c r="E1889" s="128">
        <f t="shared" ca="1" si="118"/>
        <v>-114095.73320934507</v>
      </c>
      <c r="F1889" s="128">
        <f t="shared" ca="1" si="119"/>
        <v>141255.66872669393</v>
      </c>
    </row>
    <row r="1890" spans="1:6" x14ac:dyDescent="0.3">
      <c r="A1890" s="73">
        <v>41101</v>
      </c>
      <c r="B1890" s="130">
        <v>1341.4499510000001</v>
      </c>
      <c r="C1890" s="125">
        <f t="shared" si="116"/>
        <v>1.6257669499448291E-2</v>
      </c>
      <c r="D1890" s="128">
        <f t="shared" si="117"/>
        <v>16257.669499448291</v>
      </c>
      <c r="E1890" s="128">
        <f t="shared" ca="1" si="118"/>
        <v>-114095.73320934507</v>
      </c>
      <c r="F1890" s="128">
        <f t="shared" ca="1" si="119"/>
        <v>141255.66872669393</v>
      </c>
    </row>
    <row r="1891" spans="1:6" x14ac:dyDescent="0.3">
      <c r="A1891" s="73">
        <v>41100</v>
      </c>
      <c r="B1891" s="130">
        <v>1341.469971</v>
      </c>
      <c r="C1891" s="125">
        <f t="shared" si="116"/>
        <v>2.1123223070801611E-2</v>
      </c>
      <c r="D1891" s="128">
        <f t="shared" si="117"/>
        <v>21123.22307080161</v>
      </c>
      <c r="E1891" s="128">
        <f t="shared" ca="1" si="118"/>
        <v>-114095.73320934507</v>
      </c>
      <c r="F1891" s="128">
        <f t="shared" ca="1" si="119"/>
        <v>141255.66872669393</v>
      </c>
    </row>
    <row r="1892" spans="1:6" x14ac:dyDescent="0.3">
      <c r="A1892" s="73">
        <v>41099</v>
      </c>
      <c r="B1892" s="130">
        <v>1352.459961</v>
      </c>
      <c r="C1892" s="125">
        <f t="shared" si="116"/>
        <v>1.3063430314700586E-2</v>
      </c>
      <c r="D1892" s="128">
        <f t="shared" si="117"/>
        <v>13063.430314700587</v>
      </c>
      <c r="E1892" s="128">
        <f t="shared" ca="1" si="118"/>
        <v>-114095.73320934507</v>
      </c>
      <c r="F1892" s="128">
        <f t="shared" ca="1" si="119"/>
        <v>141255.66872669393</v>
      </c>
    </row>
    <row r="1893" spans="1:6" x14ac:dyDescent="0.3">
      <c r="A1893" s="73">
        <v>41096</v>
      </c>
      <c r="B1893" s="130">
        <v>1354.6800539999999</v>
      </c>
      <c r="C1893" s="125">
        <f t="shared" si="116"/>
        <v>2.2006656894277166E-2</v>
      </c>
      <c r="D1893" s="128">
        <f t="shared" si="117"/>
        <v>22006.656894277166</v>
      </c>
      <c r="E1893" s="128">
        <f t="shared" ca="1" si="118"/>
        <v>-114095.73320934507</v>
      </c>
      <c r="F1893" s="128">
        <f t="shared" ca="1" si="119"/>
        <v>141255.66872669393</v>
      </c>
    </row>
    <row r="1894" spans="1:6" x14ac:dyDescent="0.3">
      <c r="A1894" s="73">
        <v>41095</v>
      </c>
      <c r="B1894" s="130">
        <v>1367.579956</v>
      </c>
      <c r="C1894" s="125">
        <f t="shared" si="116"/>
        <v>8.7704530663033076E-3</v>
      </c>
      <c r="D1894" s="128">
        <f t="shared" si="117"/>
        <v>8770.4530663033074</v>
      </c>
      <c r="E1894" s="128">
        <f t="shared" ca="1" si="118"/>
        <v>-114095.73320934507</v>
      </c>
      <c r="F1894" s="128">
        <f t="shared" ca="1" si="119"/>
        <v>141255.66872669393</v>
      </c>
    </row>
    <row r="1895" spans="1:6" x14ac:dyDescent="0.3">
      <c r="A1895" s="73">
        <v>41093</v>
      </c>
      <c r="B1895" s="130">
        <v>1374.0200199999999</v>
      </c>
      <c r="C1895" s="125">
        <f t="shared" si="116"/>
        <v>1.1811691067787233E-2</v>
      </c>
      <c r="D1895" s="128">
        <f t="shared" si="117"/>
        <v>11811.691067787233</v>
      </c>
      <c r="E1895" s="128">
        <f t="shared" ca="1" si="118"/>
        <v>-114095.73320934507</v>
      </c>
      <c r="F1895" s="128">
        <f t="shared" ca="1" si="119"/>
        <v>141255.66872669393</v>
      </c>
    </row>
    <row r="1896" spans="1:6" x14ac:dyDescent="0.3">
      <c r="A1896" s="73">
        <v>41092</v>
      </c>
      <c r="B1896" s="130">
        <v>1365.51001</v>
      </c>
      <c r="C1896" s="125">
        <f t="shared" si="116"/>
        <v>1.5415146383022327E-2</v>
      </c>
      <c r="D1896" s="128">
        <f t="shared" si="117"/>
        <v>15415.146383022327</v>
      </c>
      <c r="E1896" s="128">
        <f t="shared" ca="1" si="118"/>
        <v>-114095.73320934507</v>
      </c>
      <c r="F1896" s="128">
        <f t="shared" ca="1" si="119"/>
        <v>141255.66872669393</v>
      </c>
    </row>
    <row r="1897" spans="1:6" x14ac:dyDescent="0.3">
      <c r="A1897" s="73">
        <v>41089</v>
      </c>
      <c r="B1897" s="130">
        <v>1362.160034</v>
      </c>
      <c r="C1897" s="125">
        <f t="shared" si="116"/>
        <v>1.4387468714943008E-2</v>
      </c>
      <c r="D1897" s="128">
        <f t="shared" si="117"/>
        <v>14387.468714943008</v>
      </c>
      <c r="E1897" s="128">
        <f t="shared" ca="1" si="118"/>
        <v>-114095.73320934507</v>
      </c>
      <c r="F1897" s="128">
        <f t="shared" ca="1" si="119"/>
        <v>141255.66872669393</v>
      </c>
    </row>
    <row r="1898" spans="1:6" x14ac:dyDescent="0.3">
      <c r="A1898" s="73">
        <v>41088</v>
      </c>
      <c r="B1898" s="130">
        <v>1329.040039</v>
      </c>
      <c r="C1898" s="125">
        <f t="shared" si="116"/>
        <v>-4.509593039070392E-5</v>
      </c>
      <c r="D1898" s="128">
        <f t="shared" si="117"/>
        <v>-45.09593039070392</v>
      </c>
      <c r="E1898" s="128">
        <f t="shared" ca="1" si="118"/>
        <v>-114095.73320934507</v>
      </c>
      <c r="F1898" s="128">
        <f t="shared" ca="1" si="119"/>
        <v>141255.66872669393</v>
      </c>
    </row>
    <row r="1899" spans="1:6" x14ac:dyDescent="0.3">
      <c r="A1899" s="73">
        <v>41087</v>
      </c>
      <c r="B1899" s="130">
        <v>1331.849976</v>
      </c>
      <c r="C1899" s="125">
        <f t="shared" si="116"/>
        <v>1.2906098606313421E-2</v>
      </c>
      <c r="D1899" s="128">
        <f t="shared" si="117"/>
        <v>12906.098606313421</v>
      </c>
      <c r="E1899" s="128">
        <f t="shared" ca="1" si="118"/>
        <v>-114095.73320934507</v>
      </c>
      <c r="F1899" s="128">
        <f t="shared" ca="1" si="119"/>
        <v>141255.66872669393</v>
      </c>
    </row>
    <row r="1900" spans="1:6" x14ac:dyDescent="0.3">
      <c r="A1900" s="73">
        <v>41086</v>
      </c>
      <c r="B1900" s="130">
        <v>1319.98999</v>
      </c>
      <c r="C1900" s="125">
        <f t="shared" si="116"/>
        <v>-3.1642705894434631E-3</v>
      </c>
      <c r="D1900" s="128">
        <f t="shared" si="117"/>
        <v>-3164.270589443463</v>
      </c>
      <c r="E1900" s="128">
        <f t="shared" ca="1" si="118"/>
        <v>-114095.73320934507</v>
      </c>
      <c r="F1900" s="128">
        <f t="shared" ca="1" si="119"/>
        <v>141255.66872669393</v>
      </c>
    </row>
    <row r="1901" spans="1:6" x14ac:dyDescent="0.3">
      <c r="A1901" s="73">
        <v>41085</v>
      </c>
      <c r="B1901" s="130">
        <v>1313.719971</v>
      </c>
      <c r="C1901" s="125">
        <f t="shared" si="116"/>
        <v>3.659414027023411E-3</v>
      </c>
      <c r="D1901" s="128">
        <f t="shared" si="117"/>
        <v>3659.4140270234111</v>
      </c>
      <c r="E1901" s="128">
        <f t="shared" ca="1" si="118"/>
        <v>-114095.73320934507</v>
      </c>
      <c r="F1901" s="128">
        <f t="shared" ca="1" si="119"/>
        <v>141255.66872669393</v>
      </c>
    </row>
    <row r="1902" spans="1:6" x14ac:dyDescent="0.3">
      <c r="A1902" s="73">
        <v>41082</v>
      </c>
      <c r="B1902" s="130">
        <v>1335.0200199999999</v>
      </c>
      <c r="C1902" s="125">
        <f t="shared" si="116"/>
        <v>7.0606232065075769E-3</v>
      </c>
      <c r="D1902" s="128">
        <f t="shared" si="117"/>
        <v>7060.6232065075765</v>
      </c>
      <c r="E1902" s="128">
        <f t="shared" ca="1" si="118"/>
        <v>-114095.73320934507</v>
      </c>
      <c r="F1902" s="128">
        <f t="shared" ca="1" si="119"/>
        <v>141255.66872669393</v>
      </c>
    </row>
    <row r="1903" spans="1:6" x14ac:dyDescent="0.3">
      <c r="A1903" s="73">
        <v>41081</v>
      </c>
      <c r="B1903" s="130">
        <v>1325.51001</v>
      </c>
      <c r="C1903" s="125">
        <f t="shared" si="116"/>
        <v>8.0000761070431192E-3</v>
      </c>
      <c r="D1903" s="128">
        <f t="shared" si="117"/>
        <v>8000.076107043119</v>
      </c>
      <c r="E1903" s="128">
        <f t="shared" ca="1" si="118"/>
        <v>-114095.73320934507</v>
      </c>
      <c r="F1903" s="128">
        <f t="shared" ca="1" si="119"/>
        <v>141255.66872669393</v>
      </c>
    </row>
    <row r="1904" spans="1:6" x14ac:dyDescent="0.3">
      <c r="A1904" s="73">
        <v>41080</v>
      </c>
      <c r="B1904" s="130">
        <v>1355.6899410000001</v>
      </c>
      <c r="C1904" s="125">
        <f t="shared" si="116"/>
        <v>3.0841008756393062E-2</v>
      </c>
      <c r="D1904" s="128">
        <f t="shared" si="117"/>
        <v>30841.008756393061</v>
      </c>
      <c r="E1904" s="128">
        <f t="shared" ca="1" si="118"/>
        <v>-114095.73320934507</v>
      </c>
      <c r="F1904" s="128">
        <f t="shared" ca="1" si="119"/>
        <v>141255.66872669393</v>
      </c>
    </row>
    <row r="1905" spans="1:6" x14ac:dyDescent="0.3">
      <c r="A1905" s="73">
        <v>41079</v>
      </c>
      <c r="B1905" s="130">
        <v>1357.9799800000001</v>
      </c>
      <c r="C1905" s="125">
        <f t="shared" si="116"/>
        <v>5.6382714896927366E-2</v>
      </c>
      <c r="D1905" s="128">
        <f t="shared" si="117"/>
        <v>56382.714896927369</v>
      </c>
      <c r="E1905" s="128">
        <f t="shared" ca="1" si="118"/>
        <v>-114095.73320934507</v>
      </c>
      <c r="F1905" s="128">
        <f t="shared" ca="1" si="119"/>
        <v>141255.66872669393</v>
      </c>
    </row>
    <row r="1906" spans="1:6" x14ac:dyDescent="0.3">
      <c r="A1906" s="73">
        <v>41078</v>
      </c>
      <c r="B1906" s="130">
        <v>1344.780029</v>
      </c>
      <c r="C1906" s="125">
        <f t="shared" si="116"/>
        <v>5.2105315516056461E-2</v>
      </c>
      <c r="D1906" s="128">
        <f t="shared" si="117"/>
        <v>52105.315516056464</v>
      </c>
      <c r="E1906" s="128">
        <f t="shared" ca="1" si="118"/>
        <v>-114095.73320934507</v>
      </c>
      <c r="F1906" s="128">
        <f t="shared" ca="1" si="119"/>
        <v>141255.66872669393</v>
      </c>
    </row>
    <row r="1907" spans="1:6" x14ac:dyDescent="0.3">
      <c r="A1907" s="73">
        <v>41075</v>
      </c>
      <c r="B1907" s="130">
        <v>1342.839966</v>
      </c>
      <c r="C1907" s="125">
        <f t="shared" si="116"/>
        <v>5.0702579749146715E-2</v>
      </c>
      <c r="D1907" s="128">
        <f t="shared" si="117"/>
        <v>50702.579749146716</v>
      </c>
      <c r="E1907" s="128">
        <f t="shared" ca="1" si="118"/>
        <v>-114095.73320934507</v>
      </c>
      <c r="F1907" s="128">
        <f t="shared" ca="1" si="119"/>
        <v>141255.66872669393</v>
      </c>
    </row>
    <row r="1908" spans="1:6" x14ac:dyDescent="0.3">
      <c r="A1908" s="73">
        <v>41074</v>
      </c>
      <c r="B1908" s="130">
        <v>1329.099976</v>
      </c>
      <c r="C1908" s="125">
        <f t="shared" si="116"/>
        <v>1.4324651523115906E-2</v>
      </c>
      <c r="D1908" s="128">
        <f t="shared" si="117"/>
        <v>14324.651523115905</v>
      </c>
      <c r="E1908" s="128">
        <f t="shared" ca="1" si="118"/>
        <v>-114095.73320934507</v>
      </c>
      <c r="F1908" s="128">
        <f t="shared" ca="1" si="119"/>
        <v>141255.66872669393</v>
      </c>
    </row>
    <row r="1909" spans="1:6" x14ac:dyDescent="0.3">
      <c r="A1909" s="73">
        <v>41073</v>
      </c>
      <c r="B1909" s="130">
        <v>1314.880005</v>
      </c>
      <c r="C1909" s="125">
        <f t="shared" si="116"/>
        <v>1.1878742912201368E-3</v>
      </c>
      <c r="D1909" s="128">
        <f t="shared" si="117"/>
        <v>1187.8742912201367</v>
      </c>
      <c r="E1909" s="128">
        <f t="shared" ca="1" si="118"/>
        <v>-114095.73320934507</v>
      </c>
      <c r="F1909" s="128">
        <f t="shared" ca="1" si="119"/>
        <v>141255.66872669393</v>
      </c>
    </row>
    <row r="1910" spans="1:6" x14ac:dyDescent="0.3">
      <c r="A1910" s="73">
        <v>41072</v>
      </c>
      <c r="B1910" s="130">
        <v>1324.1800539999999</v>
      </c>
      <c r="C1910" s="125">
        <f t="shared" si="116"/>
        <v>-6.1842284924378266E-3</v>
      </c>
      <c r="D1910" s="128">
        <f t="shared" si="117"/>
        <v>-6184.2284924378264</v>
      </c>
      <c r="E1910" s="128">
        <f t="shared" ca="1" si="118"/>
        <v>-114095.73320934507</v>
      </c>
      <c r="F1910" s="128">
        <f t="shared" ca="1" si="119"/>
        <v>141255.66872669393</v>
      </c>
    </row>
    <row r="1911" spans="1:6" x14ac:dyDescent="0.3">
      <c r="A1911" s="73">
        <v>41071</v>
      </c>
      <c r="B1911" s="130">
        <v>1308.9300539999999</v>
      </c>
      <c r="C1911" s="125">
        <f t="shared" si="116"/>
        <v>-6.7459079117627718E-3</v>
      </c>
      <c r="D1911" s="128">
        <f t="shared" si="117"/>
        <v>-6745.9079117627716</v>
      </c>
      <c r="E1911" s="128">
        <f t="shared" ca="1" si="118"/>
        <v>-114095.73320934507</v>
      </c>
      <c r="F1911" s="128">
        <f t="shared" ca="1" si="119"/>
        <v>141255.66872669393</v>
      </c>
    </row>
    <row r="1912" spans="1:6" x14ac:dyDescent="0.3">
      <c r="A1912" s="73">
        <v>41068</v>
      </c>
      <c r="B1912" s="130">
        <v>1325.660034</v>
      </c>
      <c r="C1912" s="125">
        <f t="shared" si="116"/>
        <v>3.77076944935828E-3</v>
      </c>
      <c r="D1912" s="128">
        <f t="shared" si="117"/>
        <v>3770.7694493582799</v>
      </c>
      <c r="E1912" s="128">
        <f t="shared" ca="1" si="118"/>
        <v>-114095.73320934507</v>
      </c>
      <c r="F1912" s="128">
        <f t="shared" ca="1" si="119"/>
        <v>141255.66872669393</v>
      </c>
    </row>
    <row r="1913" spans="1:6" x14ac:dyDescent="0.3">
      <c r="A1913" s="73">
        <v>41067</v>
      </c>
      <c r="B1913" s="130">
        <v>1314.98999</v>
      </c>
      <c r="C1913" s="125">
        <f t="shared" si="116"/>
        <v>-2.934348637471218E-3</v>
      </c>
      <c r="D1913" s="128">
        <f t="shared" si="117"/>
        <v>-2934.3486374712179</v>
      </c>
      <c r="E1913" s="128">
        <f t="shared" ca="1" si="118"/>
        <v>-114095.73320934507</v>
      </c>
      <c r="F1913" s="128">
        <f t="shared" ca="1" si="119"/>
        <v>141255.66872669393</v>
      </c>
    </row>
    <row r="1914" spans="1:6" x14ac:dyDescent="0.3">
      <c r="A1914" s="73">
        <v>41066</v>
      </c>
      <c r="B1914" s="130">
        <v>1315.130005</v>
      </c>
      <c r="C1914" s="125">
        <f t="shared" si="116"/>
        <v>-1.139272228571131E-3</v>
      </c>
      <c r="D1914" s="128">
        <f t="shared" si="117"/>
        <v>-1139.2722285711309</v>
      </c>
      <c r="E1914" s="128">
        <f t="shared" ca="1" si="118"/>
        <v>-114095.73320934507</v>
      </c>
      <c r="F1914" s="128">
        <f t="shared" ca="1" si="119"/>
        <v>141255.66872669393</v>
      </c>
    </row>
    <row r="1915" spans="1:6" x14ac:dyDescent="0.3">
      <c r="A1915" s="73">
        <v>41065</v>
      </c>
      <c r="B1915" s="130">
        <v>1285.5</v>
      </c>
      <c r="C1915" s="125">
        <f t="shared" si="116"/>
        <v>-2.3168861641569172E-2</v>
      </c>
      <c r="D1915" s="128">
        <f t="shared" si="117"/>
        <v>-23168.861641569172</v>
      </c>
      <c r="E1915" s="128">
        <f t="shared" ca="1" si="118"/>
        <v>-114095.73320934507</v>
      </c>
      <c r="F1915" s="128">
        <f t="shared" ca="1" si="119"/>
        <v>141255.66872669393</v>
      </c>
    </row>
    <row r="1916" spans="1:6" x14ac:dyDescent="0.3">
      <c r="A1916" s="73">
        <v>41064</v>
      </c>
      <c r="B1916" s="130">
        <v>1278.1800539999999</v>
      </c>
      <c r="C1916" s="125">
        <f t="shared" si="116"/>
        <v>-1.3156002363709729E-2</v>
      </c>
      <c r="D1916" s="128">
        <f t="shared" si="117"/>
        <v>-13156.002363709729</v>
      </c>
      <c r="E1916" s="128">
        <f t="shared" ca="1" si="118"/>
        <v>-114095.73320934507</v>
      </c>
      <c r="F1916" s="128">
        <f t="shared" ca="1" si="119"/>
        <v>141255.66872669393</v>
      </c>
    </row>
    <row r="1917" spans="1:6" x14ac:dyDescent="0.3">
      <c r="A1917" s="73">
        <v>41061</v>
      </c>
      <c r="B1917" s="130">
        <v>1278.040039</v>
      </c>
      <c r="C1917" s="125">
        <f t="shared" si="116"/>
        <v>-2.0553888009677945E-2</v>
      </c>
      <c r="D1917" s="128">
        <f t="shared" si="117"/>
        <v>-20553.888009677947</v>
      </c>
      <c r="E1917" s="128">
        <f t="shared" ca="1" si="118"/>
        <v>-114095.73320934507</v>
      </c>
      <c r="F1917" s="128">
        <f t="shared" ca="1" si="119"/>
        <v>141255.66872669393</v>
      </c>
    </row>
    <row r="1918" spans="1:6" x14ac:dyDescent="0.3">
      <c r="A1918" s="73">
        <v>41060</v>
      </c>
      <c r="B1918" s="130">
        <v>1310.329956</v>
      </c>
      <c r="C1918" s="125">
        <f t="shared" si="116"/>
        <v>-1.0922473176931402E-2</v>
      </c>
      <c r="D1918" s="128">
        <f t="shared" si="117"/>
        <v>-10922.473176931402</v>
      </c>
      <c r="E1918" s="128">
        <f t="shared" ca="1" si="118"/>
        <v>-114095.73320934507</v>
      </c>
      <c r="F1918" s="128">
        <f t="shared" ca="1" si="119"/>
        <v>141255.66872669393</v>
      </c>
    </row>
    <row r="1919" spans="1:6" x14ac:dyDescent="0.3">
      <c r="A1919" s="73">
        <v>41059</v>
      </c>
      <c r="B1919" s="130">
        <v>1313.3199460000001</v>
      </c>
      <c r="C1919" s="125">
        <f t="shared" si="116"/>
        <v>-1.3031193210090719E-2</v>
      </c>
      <c r="D1919" s="128">
        <f t="shared" si="117"/>
        <v>-13031.19321009072</v>
      </c>
      <c r="E1919" s="128">
        <f t="shared" ca="1" si="118"/>
        <v>-114095.73320934507</v>
      </c>
      <c r="F1919" s="128">
        <f t="shared" ca="1" si="119"/>
        <v>141255.66872669393</v>
      </c>
    </row>
    <row r="1920" spans="1:6" x14ac:dyDescent="0.3">
      <c r="A1920" s="73">
        <v>41058</v>
      </c>
      <c r="B1920" s="130">
        <v>1332.420044</v>
      </c>
      <c r="C1920" s="125">
        <f t="shared" si="116"/>
        <v>-4.4307782764887449E-3</v>
      </c>
      <c r="D1920" s="128">
        <f t="shared" si="117"/>
        <v>-4430.7782764887452</v>
      </c>
      <c r="E1920" s="128">
        <f t="shared" ca="1" si="118"/>
        <v>-114095.73320934507</v>
      </c>
      <c r="F1920" s="128">
        <f t="shared" ca="1" si="119"/>
        <v>141255.66872669393</v>
      </c>
    </row>
    <row r="1921" spans="1:6" x14ac:dyDescent="0.3">
      <c r="A1921" s="73">
        <v>41054</v>
      </c>
      <c r="B1921" s="130">
        <v>1317.8199460000001</v>
      </c>
      <c r="C1921" s="125">
        <f t="shared" si="116"/>
        <v>-2.6282201439176367E-2</v>
      </c>
      <c r="D1921" s="128">
        <f t="shared" si="117"/>
        <v>-26282.201439176366</v>
      </c>
      <c r="E1921" s="128">
        <f t="shared" ca="1" si="118"/>
        <v>-114095.73320934507</v>
      </c>
      <c r="F1921" s="128">
        <f t="shared" ca="1" si="119"/>
        <v>141255.66872669393</v>
      </c>
    </row>
    <row r="1922" spans="1:6" x14ac:dyDescent="0.3">
      <c r="A1922" s="73">
        <v>41053</v>
      </c>
      <c r="B1922" s="130">
        <v>1320.6800539999999</v>
      </c>
      <c r="C1922" s="125">
        <f t="shared" si="116"/>
        <v>-2.7474382193347413E-2</v>
      </c>
      <c r="D1922" s="128">
        <f t="shared" si="117"/>
        <v>-27474.382193347414</v>
      </c>
      <c r="E1922" s="128">
        <f t="shared" ca="1" si="118"/>
        <v>-114095.73320934507</v>
      </c>
      <c r="F1922" s="128">
        <f t="shared" ca="1" si="119"/>
        <v>141255.66872669393</v>
      </c>
    </row>
    <row r="1923" spans="1:6" x14ac:dyDescent="0.3">
      <c r="A1923" s="73">
        <v>41052</v>
      </c>
      <c r="B1923" s="130">
        <v>1318.8599850000001</v>
      </c>
      <c r="C1923" s="125">
        <f t="shared" si="116"/>
        <v>-2.6369776728041305E-2</v>
      </c>
      <c r="D1923" s="128">
        <f t="shared" si="117"/>
        <v>-26369.776728041306</v>
      </c>
      <c r="E1923" s="128">
        <f t="shared" ca="1" si="118"/>
        <v>-114095.73320934507</v>
      </c>
      <c r="F1923" s="128">
        <f t="shared" ca="1" si="119"/>
        <v>141255.66872669393</v>
      </c>
    </row>
    <row r="1924" spans="1:6" x14ac:dyDescent="0.3">
      <c r="A1924" s="73">
        <v>41051</v>
      </c>
      <c r="B1924" s="130">
        <v>1316.630005</v>
      </c>
      <c r="C1924" s="125">
        <f t="shared" si="116"/>
        <v>-3.4530524595507317E-2</v>
      </c>
      <c r="D1924" s="128">
        <f t="shared" si="117"/>
        <v>-34530.524595507319</v>
      </c>
      <c r="E1924" s="128">
        <f t="shared" ca="1" si="118"/>
        <v>-114095.73320934507</v>
      </c>
      <c r="F1924" s="128">
        <f t="shared" ca="1" si="119"/>
        <v>141255.66872669393</v>
      </c>
    </row>
    <row r="1925" spans="1:6" x14ac:dyDescent="0.3">
      <c r="A1925" s="73">
        <v>41050</v>
      </c>
      <c r="B1925" s="130">
        <v>1315.98999</v>
      </c>
      <c r="C1925" s="125">
        <f t="shared" si="116"/>
        <v>-3.9128760438722376E-2</v>
      </c>
      <c r="D1925" s="128">
        <f t="shared" si="117"/>
        <v>-39128.760438722376</v>
      </c>
      <c r="E1925" s="128">
        <f t="shared" ca="1" si="118"/>
        <v>-114095.73320934507</v>
      </c>
      <c r="F1925" s="128">
        <f t="shared" ca="1" si="119"/>
        <v>141255.66872669393</v>
      </c>
    </row>
    <row r="1926" spans="1:6" x14ac:dyDescent="0.3">
      <c r="A1926" s="73">
        <v>41047</v>
      </c>
      <c r="B1926" s="130">
        <v>1295.219971</v>
      </c>
      <c r="C1926" s="125">
        <f t="shared" si="116"/>
        <v>-5.3962461686581698E-2</v>
      </c>
      <c r="D1926" s="128">
        <f t="shared" si="117"/>
        <v>-53962.461686581701</v>
      </c>
      <c r="E1926" s="128">
        <f t="shared" ca="1" si="118"/>
        <v>-114095.73320934507</v>
      </c>
      <c r="F1926" s="128">
        <f t="shared" ca="1" si="119"/>
        <v>141255.66872669393</v>
      </c>
    </row>
    <row r="1927" spans="1:6" x14ac:dyDescent="0.3">
      <c r="A1927" s="73">
        <v>41046</v>
      </c>
      <c r="B1927" s="130">
        <v>1304.8599850000001</v>
      </c>
      <c r="C1927" s="125">
        <f t="shared" si="116"/>
        <v>-6.2310889401746228E-2</v>
      </c>
      <c r="D1927" s="128">
        <f t="shared" si="117"/>
        <v>-62310.88940174623</v>
      </c>
      <c r="E1927" s="128">
        <f t="shared" ca="1" si="118"/>
        <v>-114095.73320934507</v>
      </c>
      <c r="F1927" s="128">
        <f t="shared" ca="1" si="119"/>
        <v>141255.66872669393</v>
      </c>
    </row>
    <row r="1928" spans="1:6" x14ac:dyDescent="0.3">
      <c r="A1928" s="73">
        <v>41045</v>
      </c>
      <c r="B1928" s="130">
        <v>1324.8000489999999</v>
      </c>
      <c r="C1928" s="125">
        <f t="shared" ref="C1928:C1991" si="120">B1928/B1938-1</f>
        <v>-5.5273089929393393E-2</v>
      </c>
      <c r="D1928" s="128">
        <f t="shared" ref="D1928:D1991" si="121">C1928*$B$5</f>
        <v>-55273.089929393391</v>
      </c>
      <c r="E1928" s="128">
        <f t="shared" ref="E1928:E1991" ca="1" si="122">_xlfn.PERCENTILE.INC(OFFSET(D1928,0,0,Window),1-VaRLevel)</f>
        <v>-114095.73320934507</v>
      </c>
      <c r="F1928" s="128">
        <f t="shared" ref="F1928:F1991" ca="1" si="123">ABS(AVERAGEIF(OFFSET(D1928,0,0,Window),"&lt;=" &amp;E1928))</f>
        <v>141255.66872669393</v>
      </c>
    </row>
    <row r="1929" spans="1:6" x14ac:dyDescent="0.3">
      <c r="A1929" s="73">
        <v>41044</v>
      </c>
      <c r="B1929" s="130">
        <v>1330.660034</v>
      </c>
      <c r="C1929" s="125">
        <f t="shared" si="120"/>
        <v>-5.3463398505515403E-2</v>
      </c>
      <c r="D1929" s="128">
        <f t="shared" si="121"/>
        <v>-53463.398505515404</v>
      </c>
      <c r="E1929" s="128">
        <f t="shared" ca="1" si="122"/>
        <v>-114095.73320934507</v>
      </c>
      <c r="F1929" s="128">
        <f t="shared" ca="1" si="123"/>
        <v>141255.66872669393</v>
      </c>
    </row>
    <row r="1930" spans="1:6" x14ac:dyDescent="0.3">
      <c r="A1930" s="73">
        <v>41043</v>
      </c>
      <c r="B1930" s="130">
        <v>1338.349976</v>
      </c>
      <c r="C1930" s="125">
        <f t="shared" si="120"/>
        <v>-4.2606502958973724E-2</v>
      </c>
      <c r="D1930" s="128">
        <f t="shared" si="121"/>
        <v>-42606.502958973724</v>
      </c>
      <c r="E1930" s="128">
        <f t="shared" ca="1" si="122"/>
        <v>-114095.73320934507</v>
      </c>
      <c r="F1930" s="128">
        <f t="shared" ca="1" si="123"/>
        <v>141255.66872669393</v>
      </c>
    </row>
    <row r="1931" spans="1:6" x14ac:dyDescent="0.3">
      <c r="A1931" s="73">
        <v>41040</v>
      </c>
      <c r="B1931" s="130">
        <v>1353.3900149999999</v>
      </c>
      <c r="C1931" s="125">
        <f t="shared" si="120"/>
        <v>-3.5607378387663036E-2</v>
      </c>
      <c r="D1931" s="128">
        <f t="shared" si="121"/>
        <v>-35607.378387663033</v>
      </c>
      <c r="E1931" s="128">
        <f t="shared" ca="1" si="122"/>
        <v>-114095.73320934507</v>
      </c>
      <c r="F1931" s="128">
        <f t="shared" ca="1" si="123"/>
        <v>141255.66872669393</v>
      </c>
    </row>
    <row r="1932" spans="1:6" x14ac:dyDescent="0.3">
      <c r="A1932" s="73">
        <v>41039</v>
      </c>
      <c r="B1932" s="130">
        <v>1357.98999</v>
      </c>
      <c r="C1932" s="125">
        <f t="shared" si="120"/>
        <v>-2.9993278903888365E-2</v>
      </c>
      <c r="D1932" s="128">
        <f t="shared" si="121"/>
        <v>-29993.278903888364</v>
      </c>
      <c r="E1932" s="128">
        <f t="shared" ca="1" si="122"/>
        <v>-114095.73320934507</v>
      </c>
      <c r="F1932" s="128">
        <f t="shared" ca="1" si="123"/>
        <v>141255.66872669393</v>
      </c>
    </row>
    <row r="1933" spans="1:6" x14ac:dyDescent="0.3">
      <c r="A1933" s="73">
        <v>41038</v>
      </c>
      <c r="B1933" s="130">
        <v>1354.579956</v>
      </c>
      <c r="C1933" s="125">
        <f t="shared" si="120"/>
        <v>-2.5965518218988848E-2</v>
      </c>
      <c r="D1933" s="128">
        <f t="shared" si="121"/>
        <v>-25965.518218988847</v>
      </c>
      <c r="E1933" s="128">
        <f t="shared" ca="1" si="122"/>
        <v>-114095.73320934507</v>
      </c>
      <c r="F1933" s="128">
        <f t="shared" ca="1" si="123"/>
        <v>141255.66872669393</v>
      </c>
    </row>
    <row r="1934" spans="1:6" x14ac:dyDescent="0.3">
      <c r="A1934" s="73">
        <v>41037</v>
      </c>
      <c r="B1934" s="130">
        <v>1363.719971</v>
      </c>
      <c r="C1934" s="125">
        <f t="shared" si="120"/>
        <v>-6.013251145713272E-3</v>
      </c>
      <c r="D1934" s="128">
        <f t="shared" si="121"/>
        <v>-6013.2511457132723</v>
      </c>
      <c r="E1934" s="128">
        <f t="shared" ca="1" si="122"/>
        <v>-114095.73320934507</v>
      </c>
      <c r="F1934" s="128">
        <f t="shared" ca="1" si="123"/>
        <v>141255.66872669393</v>
      </c>
    </row>
    <row r="1935" spans="1:6" x14ac:dyDescent="0.3">
      <c r="A1935" s="73">
        <v>41036</v>
      </c>
      <c r="B1935" s="130">
        <v>1369.579956</v>
      </c>
      <c r="C1935" s="125">
        <f t="shared" si="120"/>
        <v>1.9313321096379177E-3</v>
      </c>
      <c r="D1935" s="128">
        <f t="shared" si="121"/>
        <v>1931.3321096379177</v>
      </c>
      <c r="E1935" s="128">
        <f t="shared" ca="1" si="122"/>
        <v>-114095.73320934507</v>
      </c>
      <c r="F1935" s="128">
        <f t="shared" ca="1" si="123"/>
        <v>141255.66872669393</v>
      </c>
    </row>
    <row r="1936" spans="1:6" x14ac:dyDescent="0.3">
      <c r="A1936" s="73">
        <v>41033</v>
      </c>
      <c r="B1936" s="130">
        <v>1369.099976</v>
      </c>
      <c r="C1936" s="125">
        <f t="shared" si="120"/>
        <v>-6.8406583836557733E-3</v>
      </c>
      <c r="D1936" s="128">
        <f t="shared" si="121"/>
        <v>-6840.6583836557729</v>
      </c>
      <c r="E1936" s="128">
        <f t="shared" ca="1" si="122"/>
        <v>-114095.73320934507</v>
      </c>
      <c r="F1936" s="128">
        <f t="shared" ca="1" si="123"/>
        <v>141255.66872669393</v>
      </c>
    </row>
    <row r="1937" spans="1:6" x14ac:dyDescent="0.3">
      <c r="A1937" s="73">
        <v>41032</v>
      </c>
      <c r="B1937" s="130">
        <v>1391.5699460000001</v>
      </c>
      <c r="C1937" s="125">
        <f t="shared" si="120"/>
        <v>1.0639617066973361E-2</v>
      </c>
      <c r="D1937" s="128">
        <f t="shared" si="121"/>
        <v>10639.617066973362</v>
      </c>
      <c r="E1937" s="128">
        <f t="shared" ca="1" si="122"/>
        <v>-114095.73320934507</v>
      </c>
      <c r="F1937" s="128">
        <f t="shared" ca="1" si="123"/>
        <v>141255.66872669393</v>
      </c>
    </row>
    <row r="1938" spans="1:6" x14ac:dyDescent="0.3">
      <c r="A1938" s="73">
        <v>41031</v>
      </c>
      <c r="B1938" s="130">
        <v>1402.3100589999999</v>
      </c>
      <c r="C1938" s="125">
        <f t="shared" si="120"/>
        <v>1.239589053385326E-2</v>
      </c>
      <c r="D1938" s="128">
        <f t="shared" si="121"/>
        <v>12395.89053385326</v>
      </c>
      <c r="E1938" s="128">
        <f t="shared" ca="1" si="122"/>
        <v>-114095.73320934507</v>
      </c>
      <c r="F1938" s="128">
        <f t="shared" ca="1" si="123"/>
        <v>141255.66872669393</v>
      </c>
    </row>
    <row r="1939" spans="1:6" x14ac:dyDescent="0.3">
      <c r="A1939" s="73">
        <v>41030</v>
      </c>
      <c r="B1939" s="130">
        <v>1405.8199460000001</v>
      </c>
      <c r="C1939" s="125">
        <f t="shared" si="120"/>
        <v>1.0814015650493669E-2</v>
      </c>
      <c r="D1939" s="128">
        <f t="shared" si="121"/>
        <v>10814.015650493669</v>
      </c>
      <c r="E1939" s="128">
        <f t="shared" ca="1" si="122"/>
        <v>-114095.73320934507</v>
      </c>
      <c r="F1939" s="128">
        <f t="shared" ca="1" si="123"/>
        <v>141255.66872669393</v>
      </c>
    </row>
    <row r="1940" spans="1:6" x14ac:dyDescent="0.3">
      <c r="A1940" s="73">
        <v>41029</v>
      </c>
      <c r="B1940" s="130">
        <v>1397.910034</v>
      </c>
      <c r="C1940" s="125">
        <f t="shared" si="120"/>
        <v>2.0692691222358395E-2</v>
      </c>
      <c r="D1940" s="128">
        <f t="shared" si="121"/>
        <v>20692.691222358393</v>
      </c>
      <c r="E1940" s="128">
        <f t="shared" ca="1" si="122"/>
        <v>-114095.73320934507</v>
      </c>
      <c r="F1940" s="128">
        <f t="shared" ca="1" si="123"/>
        <v>141255.66872669393</v>
      </c>
    </row>
    <row r="1941" spans="1:6" x14ac:dyDescent="0.3">
      <c r="A1941" s="73">
        <v>41026</v>
      </c>
      <c r="B1941" s="130">
        <v>1403.3599850000001</v>
      </c>
      <c r="C1941" s="125">
        <f t="shared" si="120"/>
        <v>2.4155981170318253E-2</v>
      </c>
      <c r="D1941" s="128">
        <f t="shared" si="121"/>
        <v>24155.981170318253</v>
      </c>
      <c r="E1941" s="128">
        <f t="shared" ca="1" si="122"/>
        <v>-114095.73320934507</v>
      </c>
      <c r="F1941" s="128">
        <f t="shared" ca="1" si="123"/>
        <v>141255.66872669393</v>
      </c>
    </row>
    <row r="1942" spans="1:6" x14ac:dyDescent="0.3">
      <c r="A1942" s="73">
        <v>41025</v>
      </c>
      <c r="B1942" s="130">
        <v>1399.9799800000001</v>
      </c>
      <c r="C1942" s="125">
        <f t="shared" si="120"/>
        <v>8.9437177821376501E-3</v>
      </c>
      <c r="D1942" s="128">
        <f t="shared" si="121"/>
        <v>8943.7177821376499</v>
      </c>
      <c r="E1942" s="128">
        <f t="shared" ca="1" si="122"/>
        <v>-114095.73320934507</v>
      </c>
      <c r="F1942" s="128">
        <f t="shared" ca="1" si="123"/>
        <v>141255.66872669393</v>
      </c>
    </row>
    <row r="1943" spans="1:6" x14ac:dyDescent="0.3">
      <c r="A1943" s="73">
        <v>41024</v>
      </c>
      <c r="B1943" s="130">
        <v>1390.6899410000001</v>
      </c>
      <c r="C1943" s="125">
        <f t="shared" si="120"/>
        <v>1.6058902635545325E-2</v>
      </c>
      <c r="D1943" s="128">
        <f t="shared" si="121"/>
        <v>16058.902635545324</v>
      </c>
      <c r="E1943" s="128">
        <f t="shared" ca="1" si="122"/>
        <v>-114095.73320934507</v>
      </c>
      <c r="F1943" s="128">
        <f t="shared" ca="1" si="123"/>
        <v>141255.66872669393</v>
      </c>
    </row>
    <row r="1944" spans="1:6" x14ac:dyDescent="0.3">
      <c r="A1944" s="73">
        <v>41023</v>
      </c>
      <c r="B1944" s="130">
        <v>1371.969971</v>
      </c>
      <c r="C1944" s="125">
        <f t="shared" si="120"/>
        <v>9.8484497418995787E-3</v>
      </c>
      <c r="D1944" s="128">
        <f t="shared" si="121"/>
        <v>9848.4497418995779</v>
      </c>
      <c r="E1944" s="128">
        <f t="shared" ca="1" si="122"/>
        <v>-114095.73320934507</v>
      </c>
      <c r="F1944" s="128">
        <f t="shared" ca="1" si="123"/>
        <v>141255.66872669393</v>
      </c>
    </row>
    <row r="1945" spans="1:6" x14ac:dyDescent="0.3">
      <c r="A1945" s="73">
        <v>41022</v>
      </c>
      <c r="B1945" s="130">
        <v>1366.9399410000001</v>
      </c>
      <c r="C1945" s="125">
        <f t="shared" si="120"/>
        <v>-1.1040378050194199E-2</v>
      </c>
      <c r="D1945" s="128">
        <f t="shared" si="121"/>
        <v>-11040.3780501942</v>
      </c>
      <c r="E1945" s="128">
        <f t="shared" ca="1" si="122"/>
        <v>-114095.73320934507</v>
      </c>
      <c r="F1945" s="128">
        <f t="shared" ca="1" si="123"/>
        <v>141255.66872669393</v>
      </c>
    </row>
    <row r="1946" spans="1:6" x14ac:dyDescent="0.3">
      <c r="A1946" s="73">
        <v>41019</v>
      </c>
      <c r="B1946" s="130">
        <v>1378.530029</v>
      </c>
      <c r="C1946" s="125">
        <f t="shared" si="120"/>
        <v>-1.3983411260636069E-2</v>
      </c>
      <c r="D1946" s="128">
        <f t="shared" si="121"/>
        <v>-13983.411260636069</v>
      </c>
      <c r="E1946" s="128">
        <f t="shared" ca="1" si="122"/>
        <v>-114095.73320934507</v>
      </c>
      <c r="F1946" s="128">
        <f t="shared" ca="1" si="123"/>
        <v>141255.66872669393</v>
      </c>
    </row>
    <row r="1947" spans="1:6" x14ac:dyDescent="0.3">
      <c r="A1947" s="73">
        <v>41018</v>
      </c>
      <c r="B1947" s="130">
        <v>1376.920044</v>
      </c>
      <c r="C1947" s="125">
        <f t="shared" si="120"/>
        <v>-1.5754501640093843E-2</v>
      </c>
      <c r="D1947" s="128">
        <f t="shared" si="121"/>
        <v>-15754.501640093844</v>
      </c>
      <c r="E1947" s="128">
        <f t="shared" ca="1" si="122"/>
        <v>-114095.73320934507</v>
      </c>
      <c r="F1947" s="128">
        <f t="shared" ca="1" si="123"/>
        <v>141255.66872669393</v>
      </c>
    </row>
    <row r="1948" spans="1:6" x14ac:dyDescent="0.3">
      <c r="A1948" s="73">
        <v>41017</v>
      </c>
      <c r="B1948" s="130">
        <v>1385.1400149999999</v>
      </c>
      <c r="C1948" s="125">
        <f t="shared" si="120"/>
        <v>-1.9980465196973052E-2</v>
      </c>
      <c r="D1948" s="128">
        <f t="shared" si="121"/>
        <v>-19980.465196973051</v>
      </c>
      <c r="E1948" s="128">
        <f t="shared" ca="1" si="122"/>
        <v>-114095.73320934507</v>
      </c>
      <c r="F1948" s="128">
        <f t="shared" ca="1" si="123"/>
        <v>141255.66872669393</v>
      </c>
    </row>
    <row r="1949" spans="1:6" x14ac:dyDescent="0.3">
      <c r="A1949" s="73">
        <v>41016</v>
      </c>
      <c r="B1949" s="130">
        <v>1390.780029</v>
      </c>
      <c r="C1949" s="125">
        <f t="shared" si="120"/>
        <v>-1.9914878525848279E-2</v>
      </c>
      <c r="D1949" s="128">
        <f t="shared" si="121"/>
        <v>-19914.878525848279</v>
      </c>
      <c r="E1949" s="128">
        <f t="shared" ca="1" si="122"/>
        <v>-114095.73320934507</v>
      </c>
      <c r="F1949" s="128">
        <f t="shared" ca="1" si="123"/>
        <v>141255.66872669393</v>
      </c>
    </row>
    <row r="1950" spans="1:6" x14ac:dyDescent="0.3">
      <c r="A1950" s="73">
        <v>41015</v>
      </c>
      <c r="B1950" s="130">
        <v>1369.5699460000001</v>
      </c>
      <c r="C1950" s="125">
        <f t="shared" si="120"/>
        <v>-2.7618639943300494E-2</v>
      </c>
      <c r="D1950" s="128">
        <f t="shared" si="121"/>
        <v>-27618.639943300495</v>
      </c>
      <c r="E1950" s="128">
        <f t="shared" ca="1" si="122"/>
        <v>-114095.73320934507</v>
      </c>
      <c r="F1950" s="128">
        <f t="shared" ca="1" si="123"/>
        <v>141255.66872669393</v>
      </c>
    </row>
    <row r="1951" spans="1:6" x14ac:dyDescent="0.3">
      <c r="A1951" s="73">
        <v>41012</v>
      </c>
      <c r="B1951" s="130">
        <v>1370.26001</v>
      </c>
      <c r="C1951" s="125">
        <f t="shared" si="120"/>
        <v>-2.3530598538860859E-2</v>
      </c>
      <c r="D1951" s="128">
        <f t="shared" si="121"/>
        <v>-23530.598538860857</v>
      </c>
      <c r="E1951" s="128">
        <f t="shared" ca="1" si="122"/>
        <v>-114095.73320934507</v>
      </c>
      <c r="F1951" s="128">
        <f t="shared" ca="1" si="123"/>
        <v>141255.66872669393</v>
      </c>
    </row>
    <row r="1952" spans="1:6" x14ac:dyDescent="0.3">
      <c r="A1952" s="73">
        <v>41011</v>
      </c>
      <c r="B1952" s="130">
        <v>1387.5699460000001</v>
      </c>
      <c r="C1952" s="125">
        <f t="shared" si="120"/>
        <v>-1.2785187544557708E-2</v>
      </c>
      <c r="D1952" s="128">
        <f t="shared" si="121"/>
        <v>-12785.187544557708</v>
      </c>
      <c r="E1952" s="128">
        <f t="shared" ca="1" si="122"/>
        <v>-114095.73320934507</v>
      </c>
      <c r="F1952" s="128">
        <f t="shared" ca="1" si="123"/>
        <v>141255.66872669393</v>
      </c>
    </row>
    <row r="1953" spans="1:6" x14ac:dyDescent="0.3">
      <c r="A1953" s="73">
        <v>41010</v>
      </c>
      <c r="B1953" s="130">
        <v>1368.709961</v>
      </c>
      <c r="C1953" s="125">
        <f t="shared" si="120"/>
        <v>-3.1015531376326955E-2</v>
      </c>
      <c r="D1953" s="128">
        <f t="shared" si="121"/>
        <v>-31015.531376326955</v>
      </c>
      <c r="E1953" s="128">
        <f t="shared" ca="1" si="122"/>
        <v>-114095.73320934507</v>
      </c>
      <c r="F1953" s="128">
        <f t="shared" ca="1" si="123"/>
        <v>141255.66872669393</v>
      </c>
    </row>
    <row r="1954" spans="1:6" x14ac:dyDescent="0.3">
      <c r="A1954" s="73">
        <v>41009</v>
      </c>
      <c r="B1954" s="130">
        <v>1358.589966</v>
      </c>
      <c r="C1954" s="125">
        <f t="shared" si="120"/>
        <v>-4.0889258523489014E-2</v>
      </c>
      <c r="D1954" s="128">
        <f t="shared" si="121"/>
        <v>-40889.258523489014</v>
      </c>
      <c r="E1954" s="128">
        <f t="shared" ca="1" si="122"/>
        <v>-114095.73320934507</v>
      </c>
      <c r="F1954" s="128">
        <f t="shared" ca="1" si="123"/>
        <v>141255.66872669393</v>
      </c>
    </row>
    <row r="1955" spans="1:6" x14ac:dyDescent="0.3">
      <c r="A1955" s="73">
        <v>41008</v>
      </c>
      <c r="B1955" s="130">
        <v>1382.1999510000001</v>
      </c>
      <c r="C1955" s="125">
        <f t="shared" si="120"/>
        <v>-1.0672054569848322E-2</v>
      </c>
      <c r="D1955" s="128">
        <f t="shared" si="121"/>
        <v>-10672.054569848322</v>
      </c>
      <c r="E1955" s="128">
        <f t="shared" ca="1" si="122"/>
        <v>-114095.73320934507</v>
      </c>
      <c r="F1955" s="128">
        <f t="shared" ca="1" si="123"/>
        <v>141255.66872669393</v>
      </c>
    </row>
    <row r="1956" spans="1:6" x14ac:dyDescent="0.3">
      <c r="A1956" s="73">
        <v>41004</v>
      </c>
      <c r="B1956" s="130">
        <v>1398.079956</v>
      </c>
      <c r="C1956" s="125">
        <f t="shared" si="120"/>
        <v>3.8052864699713584E-3</v>
      </c>
      <c r="D1956" s="128">
        <f t="shared" si="121"/>
        <v>3805.2864699713587</v>
      </c>
      <c r="E1956" s="128">
        <f t="shared" ca="1" si="122"/>
        <v>-114095.73320934507</v>
      </c>
      <c r="F1956" s="128">
        <f t="shared" ca="1" si="123"/>
        <v>141255.66872669393</v>
      </c>
    </row>
    <row r="1957" spans="1:6" x14ac:dyDescent="0.3">
      <c r="A1957" s="73">
        <v>41003</v>
      </c>
      <c r="B1957" s="130">
        <v>1398.959961</v>
      </c>
      <c r="C1957" s="125">
        <f t="shared" si="120"/>
        <v>-2.8013985116288609E-3</v>
      </c>
      <c r="D1957" s="128">
        <f t="shared" si="121"/>
        <v>-2801.3985116288609</v>
      </c>
      <c r="E1957" s="128">
        <f t="shared" ca="1" si="122"/>
        <v>-114095.73320934507</v>
      </c>
      <c r="F1957" s="128">
        <f t="shared" ca="1" si="123"/>
        <v>141255.66872669393</v>
      </c>
    </row>
    <row r="1958" spans="1:6" x14ac:dyDescent="0.3">
      <c r="A1958" s="73">
        <v>41002</v>
      </c>
      <c r="B1958" s="130">
        <v>1413.380005</v>
      </c>
      <c r="C1958" s="125">
        <f t="shared" si="120"/>
        <v>5.5922255735638693E-3</v>
      </c>
      <c r="D1958" s="128">
        <f t="shared" si="121"/>
        <v>5592.2255735638691</v>
      </c>
      <c r="E1958" s="128">
        <f t="shared" ca="1" si="122"/>
        <v>-114095.73320934507</v>
      </c>
      <c r="F1958" s="128">
        <f t="shared" ca="1" si="123"/>
        <v>141255.66872669393</v>
      </c>
    </row>
    <row r="1959" spans="1:6" x14ac:dyDescent="0.3">
      <c r="A1959" s="73">
        <v>41001</v>
      </c>
      <c r="B1959" s="130">
        <v>1419.040039</v>
      </c>
      <c r="C1959" s="125">
        <f t="shared" si="120"/>
        <v>6.5898485547082331E-3</v>
      </c>
      <c r="D1959" s="128">
        <f t="shared" si="121"/>
        <v>6589.8485547082328</v>
      </c>
      <c r="E1959" s="128">
        <f t="shared" ca="1" si="122"/>
        <v>-114095.73320934507</v>
      </c>
      <c r="F1959" s="128">
        <f t="shared" ca="1" si="123"/>
        <v>141255.66872669393</v>
      </c>
    </row>
    <row r="1960" spans="1:6" x14ac:dyDescent="0.3">
      <c r="A1960" s="73">
        <v>40998</v>
      </c>
      <c r="B1960" s="130">
        <v>1408.469971</v>
      </c>
      <c r="C1960" s="125">
        <f t="shared" si="120"/>
        <v>3.0622551865235881E-3</v>
      </c>
      <c r="D1960" s="128">
        <f t="shared" si="121"/>
        <v>3062.2551865235882</v>
      </c>
      <c r="E1960" s="128">
        <f t="shared" ca="1" si="122"/>
        <v>-114095.73320934507</v>
      </c>
      <c r="F1960" s="128">
        <f t="shared" ca="1" si="123"/>
        <v>141255.66872669393</v>
      </c>
    </row>
    <row r="1961" spans="1:6" x14ac:dyDescent="0.3">
      <c r="A1961" s="73">
        <v>40997</v>
      </c>
      <c r="B1961" s="130">
        <v>1403.280029</v>
      </c>
      <c r="C1961" s="125">
        <f t="shared" si="120"/>
        <v>4.8485171227463653E-4</v>
      </c>
      <c r="D1961" s="128">
        <f t="shared" si="121"/>
        <v>484.8517122746365</v>
      </c>
      <c r="E1961" s="128">
        <f t="shared" ca="1" si="122"/>
        <v>-114095.73320934507</v>
      </c>
      <c r="F1961" s="128">
        <f t="shared" ca="1" si="123"/>
        <v>141255.66872669393</v>
      </c>
    </row>
    <row r="1962" spans="1:6" x14ac:dyDescent="0.3">
      <c r="A1962" s="73">
        <v>40996</v>
      </c>
      <c r="B1962" s="130">
        <v>1405.540039</v>
      </c>
      <c r="C1962" s="125">
        <f t="shared" si="120"/>
        <v>8.0758597740768767E-3</v>
      </c>
      <c r="D1962" s="128">
        <f t="shared" si="121"/>
        <v>8075.8597740768764</v>
      </c>
      <c r="E1962" s="128">
        <f t="shared" ca="1" si="122"/>
        <v>-114095.73320934507</v>
      </c>
      <c r="F1962" s="128">
        <f t="shared" ca="1" si="123"/>
        <v>141255.66872669393</v>
      </c>
    </row>
    <row r="1963" spans="1:6" x14ac:dyDescent="0.3">
      <c r="A1963" s="73">
        <v>40995</v>
      </c>
      <c r="B1963" s="130">
        <v>1412.5200199999999</v>
      </c>
      <c r="C1963" s="125">
        <f t="shared" si="120"/>
        <v>1.1870102497678836E-2</v>
      </c>
      <c r="D1963" s="128">
        <f t="shared" si="121"/>
        <v>11870.102497678836</v>
      </c>
      <c r="E1963" s="128">
        <f t="shared" ca="1" si="122"/>
        <v>-114095.73320934507</v>
      </c>
      <c r="F1963" s="128">
        <f t="shared" ca="1" si="123"/>
        <v>141255.66872669393</v>
      </c>
    </row>
    <row r="1964" spans="1:6" x14ac:dyDescent="0.3">
      <c r="A1964" s="73">
        <v>40994</v>
      </c>
      <c r="B1964" s="130">
        <v>1416.51001</v>
      </c>
      <c r="C1964" s="125">
        <f t="shared" si="120"/>
        <v>3.312696112313307E-2</v>
      </c>
      <c r="D1964" s="128">
        <f t="shared" si="121"/>
        <v>33126.961123133071</v>
      </c>
      <c r="E1964" s="128">
        <f t="shared" ca="1" si="122"/>
        <v>-114095.73320934507</v>
      </c>
      <c r="F1964" s="128">
        <f t="shared" ca="1" si="123"/>
        <v>141255.66872669393</v>
      </c>
    </row>
    <row r="1965" spans="1:6" x14ac:dyDescent="0.3">
      <c r="A1965" s="73">
        <v>40991</v>
      </c>
      <c r="B1965" s="130">
        <v>1397.1099850000001</v>
      </c>
      <c r="C1965" s="125">
        <f t="shared" si="120"/>
        <v>1.9141122130986732E-2</v>
      </c>
      <c r="D1965" s="128">
        <f t="shared" si="121"/>
        <v>19141.122130986732</v>
      </c>
      <c r="E1965" s="128">
        <f t="shared" ca="1" si="122"/>
        <v>-114095.73320934507</v>
      </c>
      <c r="F1965" s="128">
        <f t="shared" ca="1" si="123"/>
        <v>141255.66872669393</v>
      </c>
    </row>
    <row r="1966" spans="1:6" x14ac:dyDescent="0.3">
      <c r="A1966" s="73">
        <v>40990</v>
      </c>
      <c r="B1966" s="130">
        <v>1392.780029</v>
      </c>
      <c r="C1966" s="125">
        <f t="shared" si="120"/>
        <v>1.9671862956678554E-2</v>
      </c>
      <c r="D1966" s="128">
        <f t="shared" si="121"/>
        <v>19671.862956678553</v>
      </c>
      <c r="E1966" s="128">
        <f t="shared" ca="1" si="122"/>
        <v>-114095.73320934507</v>
      </c>
      <c r="F1966" s="128">
        <f t="shared" ca="1" si="123"/>
        <v>141255.66872669393</v>
      </c>
    </row>
    <row r="1967" spans="1:6" x14ac:dyDescent="0.3">
      <c r="A1967" s="73">
        <v>40989</v>
      </c>
      <c r="B1967" s="130">
        <v>1402.8900149999999</v>
      </c>
      <c r="C1967" s="125">
        <f t="shared" si="120"/>
        <v>3.7157249073444865E-2</v>
      </c>
      <c r="D1967" s="128">
        <f t="shared" si="121"/>
        <v>37157.249073444866</v>
      </c>
      <c r="E1967" s="128">
        <f t="shared" ca="1" si="122"/>
        <v>-114095.73320934507</v>
      </c>
      <c r="F1967" s="128">
        <f t="shared" ca="1" si="123"/>
        <v>141255.66872669393</v>
      </c>
    </row>
    <row r="1968" spans="1:6" x14ac:dyDescent="0.3">
      <c r="A1968" s="73">
        <v>40988</v>
      </c>
      <c r="B1968" s="130">
        <v>1405.5200199999999</v>
      </c>
      <c r="C1968" s="125">
        <f t="shared" si="120"/>
        <v>4.6272060872797116E-2</v>
      </c>
      <c r="D1968" s="128">
        <f t="shared" si="121"/>
        <v>46272.060872797119</v>
      </c>
      <c r="E1968" s="128">
        <f t="shared" ca="1" si="122"/>
        <v>-114095.73320934507</v>
      </c>
      <c r="F1968" s="128">
        <f t="shared" ca="1" si="123"/>
        <v>141255.66872669393</v>
      </c>
    </row>
    <row r="1969" spans="1:6" x14ac:dyDescent="0.3">
      <c r="A1969" s="73">
        <v>40987</v>
      </c>
      <c r="B1969" s="130">
        <v>1409.75</v>
      </c>
      <c r="C1969" s="125">
        <f t="shared" si="120"/>
        <v>3.3291099268365043E-2</v>
      </c>
      <c r="D1969" s="128">
        <f t="shared" si="121"/>
        <v>33291.09926836504</v>
      </c>
      <c r="E1969" s="128">
        <f t="shared" ca="1" si="122"/>
        <v>-114095.73320934507</v>
      </c>
      <c r="F1969" s="128">
        <f t="shared" ca="1" si="123"/>
        <v>141255.66872669393</v>
      </c>
    </row>
    <row r="1970" spans="1:6" x14ac:dyDescent="0.3">
      <c r="A1970" s="73">
        <v>40984</v>
      </c>
      <c r="B1970" s="130">
        <v>1404.170044</v>
      </c>
      <c r="C1970" s="125">
        <f t="shared" si="120"/>
        <v>2.521851804787234E-2</v>
      </c>
      <c r="D1970" s="128">
        <f t="shared" si="121"/>
        <v>25218.518047872341</v>
      </c>
      <c r="E1970" s="128">
        <f t="shared" ca="1" si="122"/>
        <v>-114095.73320934507</v>
      </c>
      <c r="F1970" s="128">
        <f t="shared" ca="1" si="123"/>
        <v>141255.66872669393</v>
      </c>
    </row>
    <row r="1971" spans="1:6" x14ac:dyDescent="0.3">
      <c r="A1971" s="73">
        <v>40983</v>
      </c>
      <c r="B1971" s="130">
        <v>1402.599976</v>
      </c>
      <c r="C1971" s="125">
        <f t="shared" si="120"/>
        <v>2.0748284832464936E-2</v>
      </c>
      <c r="D1971" s="128">
        <f t="shared" si="121"/>
        <v>20748.284832464935</v>
      </c>
      <c r="E1971" s="128">
        <f t="shared" ca="1" si="122"/>
        <v>-114095.73320934507</v>
      </c>
      <c r="F1971" s="128">
        <f t="shared" ca="1" si="123"/>
        <v>141255.66872669393</v>
      </c>
    </row>
    <row r="1972" spans="1:6" x14ac:dyDescent="0.3">
      <c r="A1972" s="73">
        <v>40982</v>
      </c>
      <c r="B1972" s="130">
        <v>1394.280029</v>
      </c>
      <c r="C1972" s="125">
        <f t="shared" si="120"/>
        <v>2.0941929199472797E-2</v>
      </c>
      <c r="D1972" s="128">
        <f t="shared" si="121"/>
        <v>20941.929199472797</v>
      </c>
      <c r="E1972" s="128">
        <f t="shared" ca="1" si="122"/>
        <v>-114095.73320934507</v>
      </c>
      <c r="F1972" s="128">
        <f t="shared" ca="1" si="123"/>
        <v>141255.66872669393</v>
      </c>
    </row>
    <row r="1973" spans="1:6" x14ac:dyDescent="0.3">
      <c r="A1973" s="73">
        <v>40981</v>
      </c>
      <c r="B1973" s="130">
        <v>1395.9499510000001</v>
      </c>
      <c r="C1973" s="125">
        <f t="shared" si="120"/>
        <v>1.7322724470968165E-2</v>
      </c>
      <c r="D1973" s="128">
        <f t="shared" si="121"/>
        <v>17322.724470968165</v>
      </c>
      <c r="E1973" s="128">
        <f t="shared" ca="1" si="122"/>
        <v>-114095.73320934507</v>
      </c>
      <c r="F1973" s="128">
        <f t="shared" ca="1" si="123"/>
        <v>141255.66872669393</v>
      </c>
    </row>
    <row r="1974" spans="1:6" x14ac:dyDescent="0.3">
      <c r="A1974" s="73">
        <v>40980</v>
      </c>
      <c r="B1974" s="130">
        <v>1371.089966</v>
      </c>
      <c r="C1974" s="125">
        <f t="shared" si="120"/>
        <v>2.5592466214394705E-3</v>
      </c>
      <c r="D1974" s="128">
        <f t="shared" si="121"/>
        <v>2559.2466214394703</v>
      </c>
      <c r="E1974" s="128">
        <f t="shared" ca="1" si="122"/>
        <v>-114095.73320934507</v>
      </c>
      <c r="F1974" s="128">
        <f t="shared" ca="1" si="123"/>
        <v>141255.66872669393</v>
      </c>
    </row>
    <row r="1975" spans="1:6" x14ac:dyDescent="0.3">
      <c r="A1975" s="73">
        <v>40977</v>
      </c>
      <c r="B1975" s="130">
        <v>1370.869995</v>
      </c>
      <c r="C1975" s="125">
        <f t="shared" si="120"/>
        <v>3.7562091156164712E-3</v>
      </c>
      <c r="D1975" s="128">
        <f t="shared" si="121"/>
        <v>3756.2091156164711</v>
      </c>
      <c r="E1975" s="128">
        <f t="shared" ca="1" si="122"/>
        <v>-114095.73320934507</v>
      </c>
      <c r="F1975" s="128">
        <f t="shared" ca="1" si="123"/>
        <v>141255.66872669393</v>
      </c>
    </row>
    <row r="1976" spans="1:6" x14ac:dyDescent="0.3">
      <c r="A1976" s="73">
        <v>40976</v>
      </c>
      <c r="B1976" s="130">
        <v>1365.910034</v>
      </c>
      <c r="C1976" s="125">
        <f t="shared" si="120"/>
        <v>1.796952657269868E-3</v>
      </c>
      <c r="D1976" s="128">
        <f t="shared" si="121"/>
        <v>1796.952657269868</v>
      </c>
      <c r="E1976" s="128">
        <f t="shared" ca="1" si="122"/>
        <v>-114095.73320934507</v>
      </c>
      <c r="F1976" s="128">
        <f t="shared" ca="1" si="123"/>
        <v>141255.66872669393</v>
      </c>
    </row>
    <row r="1977" spans="1:6" x14ac:dyDescent="0.3">
      <c r="A1977" s="73">
        <v>40975</v>
      </c>
      <c r="B1977" s="130">
        <v>1352.630005</v>
      </c>
      <c r="C1977" s="125">
        <f t="shared" si="120"/>
        <v>-3.7049252935437149E-3</v>
      </c>
      <c r="D1977" s="128">
        <f t="shared" si="121"/>
        <v>-3704.9252935437148</v>
      </c>
      <c r="E1977" s="128">
        <f t="shared" ca="1" si="122"/>
        <v>-114095.73320934507</v>
      </c>
      <c r="F1977" s="128">
        <f t="shared" ca="1" si="123"/>
        <v>141255.66872669393</v>
      </c>
    </row>
    <row r="1978" spans="1:6" x14ac:dyDescent="0.3">
      <c r="A1978" s="73">
        <v>40974</v>
      </c>
      <c r="B1978" s="130">
        <v>1343.3599850000001</v>
      </c>
      <c r="C1978" s="125">
        <f t="shared" si="120"/>
        <v>-1.3837790457913113E-2</v>
      </c>
      <c r="D1978" s="128">
        <f t="shared" si="121"/>
        <v>-13837.790457913114</v>
      </c>
      <c r="E1978" s="128">
        <f t="shared" ca="1" si="122"/>
        <v>-114095.73320934507</v>
      </c>
      <c r="F1978" s="128">
        <f t="shared" ca="1" si="123"/>
        <v>141255.66872669393</v>
      </c>
    </row>
    <row r="1979" spans="1:6" x14ac:dyDescent="0.3">
      <c r="A1979" s="73">
        <v>40973</v>
      </c>
      <c r="B1979" s="130">
        <v>1364.329956</v>
      </c>
      <c r="C1979" s="125">
        <f t="shared" si="120"/>
        <v>2.2773345030204784E-3</v>
      </c>
      <c r="D1979" s="128">
        <f t="shared" si="121"/>
        <v>2277.3345030204782</v>
      </c>
      <c r="E1979" s="128">
        <f t="shared" ca="1" si="122"/>
        <v>-114095.73320934507</v>
      </c>
      <c r="F1979" s="128">
        <f t="shared" ca="1" si="123"/>
        <v>141255.66872669393</v>
      </c>
    </row>
    <row r="1980" spans="1:6" x14ac:dyDescent="0.3">
      <c r="A1980" s="73">
        <v>40970</v>
      </c>
      <c r="B1980" s="130">
        <v>1369.630005</v>
      </c>
      <c r="C1980" s="125">
        <f t="shared" si="120"/>
        <v>8.5343330587912547E-3</v>
      </c>
      <c r="D1980" s="128">
        <f t="shared" si="121"/>
        <v>8534.3330587912551</v>
      </c>
      <c r="E1980" s="128">
        <f t="shared" ca="1" si="122"/>
        <v>-114095.73320934507</v>
      </c>
      <c r="F1980" s="128">
        <f t="shared" ca="1" si="123"/>
        <v>141255.66872669393</v>
      </c>
    </row>
    <row r="1981" spans="1:6" x14ac:dyDescent="0.3">
      <c r="A1981" s="73">
        <v>40969</v>
      </c>
      <c r="B1981" s="130">
        <v>1374.089966</v>
      </c>
      <c r="C1981" s="125">
        <f t="shared" si="120"/>
        <v>2.2974461901155596E-2</v>
      </c>
      <c r="D1981" s="128">
        <f t="shared" si="121"/>
        <v>22974.461901155595</v>
      </c>
      <c r="E1981" s="128">
        <f t="shared" ca="1" si="122"/>
        <v>-114095.73320934507</v>
      </c>
      <c r="F1981" s="128">
        <f t="shared" ca="1" si="123"/>
        <v>141255.66872669393</v>
      </c>
    </row>
    <row r="1982" spans="1:6" x14ac:dyDescent="0.3">
      <c r="A1982" s="73">
        <v>40968</v>
      </c>
      <c r="B1982" s="130">
        <v>1365.6800539999999</v>
      </c>
      <c r="C1982" s="125">
        <f t="shared" si="120"/>
        <v>1.1240321362458339E-2</v>
      </c>
      <c r="D1982" s="128">
        <f t="shared" si="121"/>
        <v>11240.321362458339</v>
      </c>
      <c r="E1982" s="128">
        <f t="shared" ca="1" si="122"/>
        <v>-114095.73320934507</v>
      </c>
      <c r="F1982" s="128">
        <f t="shared" ca="1" si="123"/>
        <v>141255.66872669393</v>
      </c>
    </row>
    <row r="1983" spans="1:6" x14ac:dyDescent="0.3">
      <c r="A1983" s="73">
        <v>40967</v>
      </c>
      <c r="B1983" s="130">
        <v>1372.1800539999999</v>
      </c>
      <c r="C1983" s="125">
        <f t="shared" si="120"/>
        <v>1.5098747344611141E-2</v>
      </c>
      <c r="D1983" s="128">
        <f t="shared" si="121"/>
        <v>15098.747344611142</v>
      </c>
      <c r="E1983" s="128">
        <f t="shared" ca="1" si="122"/>
        <v>-114095.73320934507</v>
      </c>
      <c r="F1983" s="128">
        <f t="shared" ca="1" si="123"/>
        <v>141255.66872669393</v>
      </c>
    </row>
    <row r="1984" spans="1:6" x14ac:dyDescent="0.3">
      <c r="A1984" s="73">
        <v>40966</v>
      </c>
      <c r="B1984" s="130">
        <v>1367.589966</v>
      </c>
      <c r="C1984" s="125">
        <f t="shared" si="120"/>
        <v>1.8582755408194762E-2</v>
      </c>
      <c r="D1984" s="128">
        <f t="shared" si="121"/>
        <v>18582.755408194764</v>
      </c>
      <c r="E1984" s="128">
        <f t="shared" ca="1" si="122"/>
        <v>-114095.73320934507</v>
      </c>
      <c r="F1984" s="128">
        <f t="shared" ca="1" si="123"/>
        <v>141255.66872669393</v>
      </c>
    </row>
    <row r="1985" spans="1:6" x14ac:dyDescent="0.3">
      <c r="A1985" s="73">
        <v>40963</v>
      </c>
      <c r="B1985" s="130">
        <v>1365.73999</v>
      </c>
      <c r="C1985" s="125">
        <f t="shared" si="120"/>
        <v>1.0200110580868671E-2</v>
      </c>
      <c r="D1985" s="128">
        <f t="shared" si="121"/>
        <v>10200.110580868672</v>
      </c>
      <c r="E1985" s="128">
        <f t="shared" ca="1" si="122"/>
        <v>-114095.73320934507</v>
      </c>
      <c r="F1985" s="128">
        <f t="shared" ca="1" si="123"/>
        <v>141255.66872669393</v>
      </c>
    </row>
    <row r="1986" spans="1:6" x14ac:dyDescent="0.3">
      <c r="A1986" s="73">
        <v>40962</v>
      </c>
      <c r="B1986" s="130">
        <v>1363.459961</v>
      </c>
      <c r="C1986" s="125">
        <f t="shared" si="120"/>
        <v>1.0000296593981828E-2</v>
      </c>
      <c r="D1986" s="128">
        <f t="shared" si="121"/>
        <v>10000.296593981828</v>
      </c>
      <c r="E1986" s="128">
        <f t="shared" ca="1" si="122"/>
        <v>-114095.73320934507</v>
      </c>
      <c r="F1986" s="128">
        <f t="shared" ca="1" si="123"/>
        <v>141255.66872669393</v>
      </c>
    </row>
    <row r="1987" spans="1:6" x14ac:dyDescent="0.3">
      <c r="A1987" s="73">
        <v>40961</v>
      </c>
      <c r="B1987" s="130">
        <v>1357.660034</v>
      </c>
      <c r="C1987" s="125">
        <f t="shared" si="120"/>
        <v>7.876459384620782E-3</v>
      </c>
      <c r="D1987" s="128">
        <f t="shared" si="121"/>
        <v>7876.4593846207817</v>
      </c>
      <c r="E1987" s="128">
        <f t="shared" ca="1" si="122"/>
        <v>-114095.73320934507</v>
      </c>
      <c r="F1987" s="128">
        <f t="shared" ca="1" si="123"/>
        <v>141255.66872669393</v>
      </c>
    </row>
    <row r="1988" spans="1:6" x14ac:dyDescent="0.3">
      <c r="A1988" s="73">
        <v>40960</v>
      </c>
      <c r="B1988" s="130">
        <v>1362.209961</v>
      </c>
      <c r="C1988" s="125">
        <f t="shared" si="120"/>
        <v>1.3300309883149009E-2</v>
      </c>
      <c r="D1988" s="128">
        <f t="shared" si="121"/>
        <v>13300.309883149008</v>
      </c>
      <c r="E1988" s="128">
        <f t="shared" ca="1" si="122"/>
        <v>-114095.73320934507</v>
      </c>
      <c r="F1988" s="128">
        <f t="shared" ca="1" si="123"/>
        <v>141255.66872669393</v>
      </c>
    </row>
    <row r="1989" spans="1:6" x14ac:dyDescent="0.3">
      <c r="A1989" s="73">
        <v>40956</v>
      </c>
      <c r="B1989" s="130">
        <v>1361.2299800000001</v>
      </c>
      <c r="C1989" s="125">
        <f t="shared" si="120"/>
        <v>1.2142133770978392E-2</v>
      </c>
      <c r="D1989" s="128">
        <f t="shared" si="121"/>
        <v>12142.133770978391</v>
      </c>
      <c r="E1989" s="128">
        <f t="shared" ca="1" si="122"/>
        <v>-114095.73320934507</v>
      </c>
      <c r="F1989" s="128">
        <f t="shared" ca="1" si="123"/>
        <v>141255.66872669393</v>
      </c>
    </row>
    <row r="1990" spans="1:6" x14ac:dyDescent="0.3">
      <c r="A1990" s="73">
        <v>40955</v>
      </c>
      <c r="B1990" s="130">
        <v>1358.040039</v>
      </c>
      <c r="C1990" s="125">
        <f t="shared" si="120"/>
        <v>2.4518308797762289E-2</v>
      </c>
      <c r="D1990" s="128">
        <f t="shared" si="121"/>
        <v>24518.308797762289</v>
      </c>
      <c r="E1990" s="128">
        <f t="shared" ca="1" si="122"/>
        <v>-114095.73320934507</v>
      </c>
      <c r="F1990" s="128">
        <f t="shared" ca="1" si="123"/>
        <v>141255.66872669393</v>
      </c>
    </row>
    <row r="1991" spans="1:6" x14ac:dyDescent="0.3">
      <c r="A1991" s="73">
        <v>40954</v>
      </c>
      <c r="B1991" s="130">
        <v>1343.2299800000001</v>
      </c>
      <c r="C1991" s="125">
        <f t="shared" si="120"/>
        <v>1.4455221692994957E-2</v>
      </c>
      <c r="D1991" s="128">
        <f t="shared" si="121"/>
        <v>14455.221692994957</v>
      </c>
      <c r="E1991" s="128">
        <f t="shared" ca="1" si="122"/>
        <v>-114095.73320934507</v>
      </c>
      <c r="F1991" s="128">
        <f t="shared" ca="1" si="123"/>
        <v>141255.66872669393</v>
      </c>
    </row>
    <row r="1992" spans="1:6" x14ac:dyDescent="0.3">
      <c r="A1992" s="73">
        <v>40953</v>
      </c>
      <c r="B1992" s="130">
        <v>1350.5</v>
      </c>
      <c r="C1992" s="125">
        <f t="shared" ref="C1992:C2055" si="124">B1992/B2002-1</f>
        <v>2.9022915867161103E-2</v>
      </c>
      <c r="D1992" s="128">
        <f t="shared" ref="D1992:D2055" si="125">C1992*$B$5</f>
        <v>29022.915867161104</v>
      </c>
      <c r="E1992" s="128">
        <f t="shared" ref="E1992:E2055" ca="1" si="126">_xlfn.PERCENTILE.INC(OFFSET(D1992,0,0,Window),1-VaRLevel)</f>
        <v>-114095.73320934507</v>
      </c>
      <c r="F1992" s="128">
        <f t="shared" ref="F1992:F2055" ca="1" si="127">ABS(AVERAGEIF(OFFSET(D1992,0,0,Window),"&lt;=" &amp;E1992))</f>
        <v>141255.66872669393</v>
      </c>
    </row>
    <row r="1993" spans="1:6" x14ac:dyDescent="0.3">
      <c r="A1993" s="73">
        <v>40952</v>
      </c>
      <c r="B1993" s="130">
        <v>1351.7700199999999</v>
      </c>
      <c r="C1993" s="125">
        <f t="shared" si="124"/>
        <v>2.9519965350454536E-2</v>
      </c>
      <c r="D1993" s="128">
        <f t="shared" si="125"/>
        <v>29519.965350454535</v>
      </c>
      <c r="E1993" s="128">
        <f t="shared" ca="1" si="126"/>
        <v>-114095.73320934507</v>
      </c>
      <c r="F1993" s="128">
        <f t="shared" ca="1" si="127"/>
        <v>141255.66872669393</v>
      </c>
    </row>
    <row r="1994" spans="1:6" x14ac:dyDescent="0.3">
      <c r="A1994" s="73">
        <v>40949</v>
      </c>
      <c r="B1994" s="130">
        <v>1342.6400149999999</v>
      </c>
      <c r="C1994" s="125">
        <f t="shared" si="124"/>
        <v>1.998743467021713E-2</v>
      </c>
      <c r="D1994" s="128">
        <f t="shared" si="125"/>
        <v>19987.434670217131</v>
      </c>
      <c r="E1994" s="128">
        <f t="shared" ca="1" si="126"/>
        <v>-114095.73320934507</v>
      </c>
      <c r="F1994" s="128">
        <f t="shared" ca="1" si="127"/>
        <v>141255.66872669393</v>
      </c>
    </row>
    <row r="1995" spans="1:6" x14ac:dyDescent="0.3">
      <c r="A1995" s="73">
        <v>40948</v>
      </c>
      <c r="B1995" s="130">
        <v>1351.9499510000001</v>
      </c>
      <c r="C1995" s="125">
        <f t="shared" si="124"/>
        <v>2.5424099593530647E-2</v>
      </c>
      <c r="D1995" s="128">
        <f t="shared" si="125"/>
        <v>25424.099593530646</v>
      </c>
      <c r="E1995" s="128">
        <f t="shared" ca="1" si="126"/>
        <v>-114095.73320934507</v>
      </c>
      <c r="F1995" s="128">
        <f t="shared" ca="1" si="127"/>
        <v>141255.66872669393</v>
      </c>
    </row>
    <row r="1996" spans="1:6" x14ac:dyDescent="0.3">
      <c r="A1996" s="73">
        <v>40947</v>
      </c>
      <c r="B1996" s="130">
        <v>1349.959961</v>
      </c>
      <c r="C1996" s="125">
        <f t="shared" si="124"/>
        <v>1.8023242490255997E-2</v>
      </c>
      <c r="D1996" s="128">
        <f t="shared" si="125"/>
        <v>18023.242490255998</v>
      </c>
      <c r="E1996" s="128">
        <f t="shared" ca="1" si="126"/>
        <v>-114095.73320934507</v>
      </c>
      <c r="F1996" s="128">
        <f t="shared" ca="1" si="127"/>
        <v>141255.66872669393</v>
      </c>
    </row>
    <row r="1997" spans="1:6" x14ac:dyDescent="0.3">
      <c r="A1997" s="73">
        <v>40946</v>
      </c>
      <c r="B1997" s="130">
        <v>1347.0500489999999</v>
      </c>
      <c r="C1997" s="125">
        <f t="shared" si="124"/>
        <v>2.4645361433469848E-2</v>
      </c>
      <c r="D1997" s="128">
        <f t="shared" si="125"/>
        <v>24645.361433469847</v>
      </c>
      <c r="E1997" s="128">
        <f t="shared" ca="1" si="126"/>
        <v>-114095.73320934507</v>
      </c>
      <c r="F1997" s="128">
        <f t="shared" ca="1" si="127"/>
        <v>141255.66872669393</v>
      </c>
    </row>
    <row r="1998" spans="1:6" x14ac:dyDescent="0.3">
      <c r="A1998" s="73">
        <v>40945</v>
      </c>
      <c r="B1998" s="130">
        <v>1344.329956</v>
      </c>
      <c r="C1998" s="125">
        <f t="shared" si="124"/>
        <v>2.1527322188449771E-2</v>
      </c>
      <c r="D1998" s="128">
        <f t="shared" si="125"/>
        <v>21527.322188449773</v>
      </c>
      <c r="E1998" s="128">
        <f t="shared" ca="1" si="126"/>
        <v>-114095.73320934507</v>
      </c>
      <c r="F1998" s="128">
        <f t="shared" ca="1" si="127"/>
        <v>141255.66872669393</v>
      </c>
    </row>
    <row r="1999" spans="1:6" x14ac:dyDescent="0.3">
      <c r="A1999" s="73">
        <v>40942</v>
      </c>
      <c r="B1999" s="130">
        <v>1344.900024</v>
      </c>
      <c r="C1999" s="125">
        <f t="shared" si="124"/>
        <v>2.2442198366851462E-2</v>
      </c>
      <c r="D1999" s="128">
        <f t="shared" si="125"/>
        <v>22442.198366851462</v>
      </c>
      <c r="E1999" s="128">
        <f t="shared" ca="1" si="126"/>
        <v>-114095.73320934507</v>
      </c>
      <c r="F1999" s="128">
        <f t="shared" ca="1" si="127"/>
        <v>141255.66872669393</v>
      </c>
    </row>
    <row r="2000" spans="1:6" x14ac:dyDescent="0.3">
      <c r="A2000" s="73">
        <v>40941</v>
      </c>
      <c r="B2000" s="130">
        <v>1325.540039</v>
      </c>
      <c r="C2000" s="125">
        <f t="shared" si="124"/>
        <v>8.3986603271206661E-3</v>
      </c>
      <c r="D2000" s="128">
        <f t="shared" si="125"/>
        <v>8398.6603271206659</v>
      </c>
      <c r="E2000" s="128">
        <f t="shared" ca="1" si="126"/>
        <v>-114095.73320934507</v>
      </c>
      <c r="F2000" s="128">
        <f t="shared" ca="1" si="127"/>
        <v>141255.66872669393</v>
      </c>
    </row>
    <row r="2001" spans="1:6" x14ac:dyDescent="0.3">
      <c r="A2001" s="73">
        <v>40940</v>
      </c>
      <c r="B2001" s="130">
        <v>1324.089966</v>
      </c>
      <c r="C2001" s="125">
        <f t="shared" si="124"/>
        <v>1.2270210789778524E-2</v>
      </c>
      <c r="D2001" s="128">
        <f t="shared" si="125"/>
        <v>12270.210789778524</v>
      </c>
      <c r="E2001" s="128">
        <f t="shared" ca="1" si="126"/>
        <v>-114095.73320934507</v>
      </c>
      <c r="F2001" s="128">
        <f t="shared" ca="1" si="127"/>
        <v>141255.66872669393</v>
      </c>
    </row>
    <row r="2002" spans="1:6" x14ac:dyDescent="0.3">
      <c r="A2002" s="73">
        <v>40939</v>
      </c>
      <c r="B2002" s="130">
        <v>1312.410034</v>
      </c>
      <c r="C2002" s="125">
        <f t="shared" si="124"/>
        <v>1.4485911679655405E-2</v>
      </c>
      <c r="D2002" s="128">
        <f t="shared" si="125"/>
        <v>14485.911679655406</v>
      </c>
      <c r="E2002" s="128">
        <f t="shared" ca="1" si="126"/>
        <v>-114095.73320934507</v>
      </c>
      <c r="F2002" s="128">
        <f t="shared" ca="1" si="127"/>
        <v>141255.66872669393</v>
      </c>
    </row>
    <row r="2003" spans="1:6" x14ac:dyDescent="0.3">
      <c r="A2003" s="73">
        <v>40938</v>
      </c>
      <c r="B2003" s="130">
        <v>1313.01001</v>
      </c>
      <c r="C2003" s="125">
        <f t="shared" si="124"/>
        <v>1.8555759978663877E-2</v>
      </c>
      <c r="D2003" s="128">
        <f t="shared" si="125"/>
        <v>18555.759978663878</v>
      </c>
      <c r="E2003" s="128">
        <f t="shared" ca="1" si="126"/>
        <v>-114095.73320934507</v>
      </c>
      <c r="F2003" s="128">
        <f t="shared" ca="1" si="127"/>
        <v>141255.66872669393</v>
      </c>
    </row>
    <row r="2004" spans="1:6" x14ac:dyDescent="0.3">
      <c r="A2004" s="73">
        <v>40935</v>
      </c>
      <c r="B2004" s="130">
        <v>1316.329956</v>
      </c>
      <c r="C2004" s="125">
        <f t="shared" si="124"/>
        <v>1.6078700115785383E-2</v>
      </c>
      <c r="D2004" s="128">
        <f t="shared" si="125"/>
        <v>16078.700115785383</v>
      </c>
      <c r="E2004" s="128">
        <f t="shared" ca="1" si="126"/>
        <v>-114095.73320934507</v>
      </c>
      <c r="F2004" s="128">
        <f t="shared" ca="1" si="127"/>
        <v>141255.66872669393</v>
      </c>
    </row>
    <row r="2005" spans="1:6" x14ac:dyDescent="0.3">
      <c r="A2005" s="73">
        <v>40934</v>
      </c>
      <c r="B2005" s="130">
        <v>1318.4300539999999</v>
      </c>
      <c r="C2005" s="125">
        <f t="shared" si="124"/>
        <v>2.0077737683797503E-2</v>
      </c>
      <c r="D2005" s="128">
        <f t="shared" si="125"/>
        <v>20077.737683797503</v>
      </c>
      <c r="E2005" s="128">
        <f t="shared" ca="1" si="126"/>
        <v>-114095.73320934507</v>
      </c>
      <c r="F2005" s="128">
        <f t="shared" ca="1" si="127"/>
        <v>141255.66872669393</v>
      </c>
    </row>
    <row r="2006" spans="1:6" x14ac:dyDescent="0.3">
      <c r="A2006" s="73">
        <v>40933</v>
      </c>
      <c r="B2006" s="130">
        <v>1326.0600589999999</v>
      </c>
      <c r="C2006" s="125">
        <f t="shared" si="124"/>
        <v>2.6298761808204896E-2</v>
      </c>
      <c r="D2006" s="128">
        <f t="shared" si="125"/>
        <v>26298.761808204898</v>
      </c>
      <c r="E2006" s="128">
        <f t="shared" ca="1" si="126"/>
        <v>-114095.73320934507</v>
      </c>
      <c r="F2006" s="128">
        <f t="shared" ca="1" si="127"/>
        <v>141255.66872669393</v>
      </c>
    </row>
    <row r="2007" spans="1:6" x14ac:dyDescent="0.3">
      <c r="A2007" s="73">
        <v>40932</v>
      </c>
      <c r="B2007" s="130">
        <v>1314.650024</v>
      </c>
      <c r="C2007" s="125">
        <f t="shared" si="124"/>
        <v>2.6508998437527076E-2</v>
      </c>
      <c r="D2007" s="128">
        <f t="shared" si="125"/>
        <v>26508.998437527076</v>
      </c>
      <c r="E2007" s="128">
        <f t="shared" ca="1" si="126"/>
        <v>-114095.73320934507</v>
      </c>
      <c r="F2007" s="128">
        <f t="shared" ca="1" si="127"/>
        <v>141255.66872669393</v>
      </c>
    </row>
    <row r="2008" spans="1:6" x14ac:dyDescent="0.3">
      <c r="A2008" s="73">
        <v>40931</v>
      </c>
      <c r="B2008" s="130">
        <v>1316</v>
      </c>
      <c r="C2008" s="125">
        <f t="shared" si="124"/>
        <v>2.9887024860241862E-2</v>
      </c>
      <c r="D2008" s="128">
        <f t="shared" si="125"/>
        <v>29887.024860241861</v>
      </c>
      <c r="E2008" s="128">
        <f t="shared" ca="1" si="126"/>
        <v>-114095.73320934507</v>
      </c>
      <c r="F2008" s="128">
        <f t="shared" ca="1" si="127"/>
        <v>141255.66872669393</v>
      </c>
    </row>
    <row r="2009" spans="1:6" x14ac:dyDescent="0.3">
      <c r="A2009" s="73">
        <v>40928</v>
      </c>
      <c r="B2009" s="130">
        <v>1315.380005</v>
      </c>
      <c r="C2009" s="125">
        <f t="shared" si="124"/>
        <v>2.6790270884559764E-2</v>
      </c>
      <c r="D2009" s="128">
        <f t="shared" si="125"/>
        <v>26790.270884559763</v>
      </c>
      <c r="E2009" s="128">
        <f t="shared" ca="1" si="126"/>
        <v>-114095.73320934507</v>
      </c>
      <c r="F2009" s="128">
        <f t="shared" ca="1" si="127"/>
        <v>141255.66872669393</v>
      </c>
    </row>
    <row r="2010" spans="1:6" x14ac:dyDescent="0.3">
      <c r="A2010" s="73">
        <v>40927</v>
      </c>
      <c r="B2010" s="130">
        <v>1314.5</v>
      </c>
      <c r="C2010" s="125">
        <f t="shared" si="124"/>
        <v>2.9123893817371904E-2</v>
      </c>
      <c r="D2010" s="128">
        <f t="shared" si="125"/>
        <v>29123.893817371903</v>
      </c>
      <c r="E2010" s="128">
        <f t="shared" ca="1" si="126"/>
        <v>-114095.73320934507</v>
      </c>
      <c r="F2010" s="128">
        <f t="shared" ca="1" si="127"/>
        <v>141255.66872669393</v>
      </c>
    </row>
    <row r="2011" spans="1:6" x14ac:dyDescent="0.3">
      <c r="A2011" s="73">
        <v>40926</v>
      </c>
      <c r="B2011" s="130">
        <v>1308.040039</v>
      </c>
      <c r="C2011" s="125">
        <f t="shared" si="124"/>
        <v>2.4258827751812095E-2</v>
      </c>
      <c r="D2011" s="128">
        <f t="shared" si="125"/>
        <v>24258.827751812096</v>
      </c>
      <c r="E2011" s="128">
        <f t="shared" ca="1" si="126"/>
        <v>-114095.73320934507</v>
      </c>
      <c r="F2011" s="128">
        <f t="shared" ca="1" si="127"/>
        <v>141255.66872669393</v>
      </c>
    </row>
    <row r="2012" spans="1:6" x14ac:dyDescent="0.3">
      <c r="A2012" s="73">
        <v>40925</v>
      </c>
      <c r="B2012" s="130">
        <v>1293.670044</v>
      </c>
      <c r="C2012" s="125">
        <f t="shared" si="124"/>
        <v>2.8681670394688386E-2</v>
      </c>
      <c r="D2012" s="128">
        <f t="shared" si="125"/>
        <v>28681.670394688386</v>
      </c>
      <c r="E2012" s="128">
        <f t="shared" ca="1" si="126"/>
        <v>-114095.73320934507</v>
      </c>
      <c r="F2012" s="128">
        <f t="shared" ca="1" si="127"/>
        <v>141255.66872669393</v>
      </c>
    </row>
    <row r="2013" spans="1:6" x14ac:dyDescent="0.3">
      <c r="A2013" s="73">
        <v>40921</v>
      </c>
      <c r="B2013" s="130">
        <v>1289.089966</v>
      </c>
      <c r="C2013" s="125">
        <f t="shared" si="124"/>
        <v>2.0640960228009764E-2</v>
      </c>
      <c r="D2013" s="128">
        <f t="shared" si="125"/>
        <v>20640.960228009764</v>
      </c>
      <c r="E2013" s="128">
        <f t="shared" ca="1" si="126"/>
        <v>-114095.73320934507</v>
      </c>
      <c r="F2013" s="128">
        <f t="shared" ca="1" si="127"/>
        <v>141255.66872669393</v>
      </c>
    </row>
    <row r="2014" spans="1:6" x14ac:dyDescent="0.3">
      <c r="A2014" s="73">
        <v>40920</v>
      </c>
      <c r="B2014" s="130">
        <v>1295.5</v>
      </c>
      <c r="C2014" s="125">
        <f t="shared" si="124"/>
        <v>3.669855674395972E-2</v>
      </c>
      <c r="D2014" s="128">
        <f t="shared" si="125"/>
        <v>36698.556743959722</v>
      </c>
      <c r="E2014" s="128">
        <f t="shared" ca="1" si="126"/>
        <v>-114095.73320934507</v>
      </c>
      <c r="F2014" s="128">
        <f t="shared" ca="1" si="127"/>
        <v>141255.66872669393</v>
      </c>
    </row>
    <row r="2015" spans="1:6" x14ac:dyDescent="0.3">
      <c r="A2015" s="73">
        <v>40919</v>
      </c>
      <c r="B2015" s="130">
        <v>1292.4799800000001</v>
      </c>
      <c r="C2015" s="125">
        <f t="shared" si="124"/>
        <v>2.1376073623742275E-2</v>
      </c>
      <c r="D2015" s="128">
        <f t="shared" si="125"/>
        <v>21376.073623742275</v>
      </c>
      <c r="E2015" s="128">
        <f t="shared" ca="1" si="126"/>
        <v>-114095.73320934507</v>
      </c>
      <c r="F2015" s="128">
        <f t="shared" ca="1" si="127"/>
        <v>141255.66872669393</v>
      </c>
    </row>
    <row r="2016" spans="1:6" x14ac:dyDescent="0.3">
      <c r="A2016" s="73">
        <v>40918</v>
      </c>
      <c r="B2016" s="130">
        <v>1292.079956</v>
      </c>
      <c r="C2016" s="125">
        <f t="shared" si="124"/>
        <v>2.1140730821360476E-2</v>
      </c>
      <c r="D2016" s="128">
        <f t="shared" si="125"/>
        <v>21140.730821360477</v>
      </c>
      <c r="E2016" s="128">
        <f t="shared" ca="1" si="126"/>
        <v>-114095.73320934507</v>
      </c>
      <c r="F2016" s="128">
        <f t="shared" ca="1" si="127"/>
        <v>141255.66872669393</v>
      </c>
    </row>
    <row r="2017" spans="1:6" x14ac:dyDescent="0.3">
      <c r="A2017" s="73">
        <v>40917</v>
      </c>
      <c r="B2017" s="130">
        <v>1280.6999510000001</v>
      </c>
      <c r="C2017" s="125">
        <f t="shared" si="124"/>
        <v>2.1291826953748094E-2</v>
      </c>
      <c r="D2017" s="128">
        <f t="shared" si="125"/>
        <v>21291.826953748096</v>
      </c>
      <c r="E2017" s="128">
        <f t="shared" ca="1" si="126"/>
        <v>-114095.73320934507</v>
      </c>
      <c r="F2017" s="128">
        <f t="shared" ca="1" si="127"/>
        <v>141255.66872669393</v>
      </c>
    </row>
    <row r="2018" spans="1:6" x14ac:dyDescent="0.3">
      <c r="A2018" s="73">
        <v>40914</v>
      </c>
      <c r="B2018" s="130">
        <v>1277.8100589999999</v>
      </c>
      <c r="C2018" s="125">
        <f t="shared" si="124"/>
        <v>2.7409777759369813E-2</v>
      </c>
      <c r="D2018" s="128">
        <f t="shared" si="125"/>
        <v>27409.777759369812</v>
      </c>
      <c r="E2018" s="128">
        <f t="shared" ca="1" si="126"/>
        <v>-114095.73320934507</v>
      </c>
      <c r="F2018" s="128">
        <f t="shared" ca="1" si="127"/>
        <v>141255.66872669393</v>
      </c>
    </row>
    <row r="2019" spans="1:6" x14ac:dyDescent="0.3">
      <c r="A2019" s="73">
        <v>40913</v>
      </c>
      <c r="B2019" s="130">
        <v>1281.0600589999999</v>
      </c>
      <c r="C2019" s="125">
        <f t="shared" si="124"/>
        <v>3.2030942101412885E-2</v>
      </c>
      <c r="D2019" s="128">
        <f t="shared" si="125"/>
        <v>32030.942101412886</v>
      </c>
      <c r="E2019" s="128">
        <f t="shared" ca="1" si="126"/>
        <v>-114095.73320934507</v>
      </c>
      <c r="F2019" s="128">
        <f t="shared" ca="1" si="127"/>
        <v>141255.66872669393</v>
      </c>
    </row>
    <row r="2020" spans="1:6" x14ac:dyDescent="0.3">
      <c r="A2020" s="73">
        <v>40912</v>
      </c>
      <c r="B2020" s="130">
        <v>1277.3000489999999</v>
      </c>
      <c r="C2020" s="125">
        <f t="shared" si="124"/>
        <v>5.9692267335308635E-2</v>
      </c>
      <c r="D2020" s="128">
        <f t="shared" si="125"/>
        <v>59692.267335308636</v>
      </c>
      <c r="E2020" s="128">
        <f t="shared" ca="1" si="126"/>
        <v>-114095.73320934507</v>
      </c>
      <c r="F2020" s="128">
        <f t="shared" ca="1" si="127"/>
        <v>141255.66872669393</v>
      </c>
    </row>
    <row r="2021" spans="1:6" x14ac:dyDescent="0.3">
      <c r="A2021" s="73">
        <v>40911</v>
      </c>
      <c r="B2021" s="130">
        <v>1277.0600589999999</v>
      </c>
      <c r="C2021" s="125">
        <f t="shared" si="124"/>
        <v>4.7062315235296026E-2</v>
      </c>
      <c r="D2021" s="128">
        <f t="shared" si="125"/>
        <v>47062.315235296024</v>
      </c>
      <c r="E2021" s="128">
        <f t="shared" ca="1" si="126"/>
        <v>-114095.73320934507</v>
      </c>
      <c r="F2021" s="128">
        <f t="shared" ca="1" si="127"/>
        <v>141255.66872669393</v>
      </c>
    </row>
    <row r="2022" spans="1:6" x14ac:dyDescent="0.3">
      <c r="A2022" s="73">
        <v>40907</v>
      </c>
      <c r="B2022" s="130">
        <v>1257.599976</v>
      </c>
      <c r="C2022" s="125">
        <f t="shared" si="124"/>
        <v>3.4423175817396734E-2</v>
      </c>
      <c r="D2022" s="128">
        <f t="shared" si="125"/>
        <v>34423.175817396732</v>
      </c>
      <c r="E2022" s="128">
        <f t="shared" ca="1" si="126"/>
        <v>-114095.73320934507</v>
      </c>
      <c r="F2022" s="128">
        <f t="shared" ca="1" si="127"/>
        <v>141255.66872669393</v>
      </c>
    </row>
    <row r="2023" spans="1:6" x14ac:dyDescent="0.3">
      <c r="A2023" s="73">
        <v>40906</v>
      </c>
      <c r="B2023" s="130">
        <v>1263.0200199999999</v>
      </c>
      <c r="C2023" s="125">
        <f t="shared" si="124"/>
        <v>4.2250562196968433E-2</v>
      </c>
      <c r="D2023" s="128">
        <f t="shared" si="125"/>
        <v>42250.562196968436</v>
      </c>
      <c r="E2023" s="128">
        <f t="shared" ca="1" si="126"/>
        <v>-114095.73320934507</v>
      </c>
      <c r="F2023" s="128">
        <f t="shared" ca="1" si="127"/>
        <v>141255.66872669393</v>
      </c>
    </row>
    <row r="2024" spans="1:6" x14ac:dyDescent="0.3">
      <c r="A2024" s="73">
        <v>40905</v>
      </c>
      <c r="B2024" s="130">
        <v>1249.6400149999999</v>
      </c>
      <c r="C2024" s="125">
        <f t="shared" si="124"/>
        <v>1.9506771793246003E-2</v>
      </c>
      <c r="D2024" s="128">
        <f t="shared" si="125"/>
        <v>19506.771793246004</v>
      </c>
      <c r="E2024" s="128">
        <f t="shared" ca="1" si="126"/>
        <v>-114095.73320934507</v>
      </c>
      <c r="F2024" s="128">
        <f t="shared" ca="1" si="127"/>
        <v>141255.66872669393</v>
      </c>
    </row>
    <row r="2025" spans="1:6" x14ac:dyDescent="0.3">
      <c r="A2025" s="73">
        <v>40904</v>
      </c>
      <c r="B2025" s="130">
        <v>1265.4300539999999</v>
      </c>
      <c r="C2025" s="125">
        <f t="shared" si="124"/>
        <v>2.3421582148556608E-2</v>
      </c>
      <c r="D2025" s="128">
        <f t="shared" si="125"/>
        <v>23421.582148556608</v>
      </c>
      <c r="E2025" s="128">
        <f t="shared" ca="1" si="126"/>
        <v>-114095.73320934507</v>
      </c>
      <c r="F2025" s="128">
        <f t="shared" ca="1" si="127"/>
        <v>141255.66872669393</v>
      </c>
    </row>
    <row r="2026" spans="1:6" x14ac:dyDescent="0.3">
      <c r="A2026" s="73">
        <v>40900</v>
      </c>
      <c r="B2026" s="130">
        <v>1265.329956</v>
      </c>
      <c r="C2026" s="125">
        <f t="shared" si="124"/>
        <v>8.0784705714909144E-3</v>
      </c>
      <c r="D2026" s="128">
        <f t="shared" si="125"/>
        <v>8078.4705714909142</v>
      </c>
      <c r="E2026" s="128">
        <f t="shared" ca="1" si="126"/>
        <v>-114095.73320934507</v>
      </c>
      <c r="F2026" s="128">
        <f t="shared" ca="1" si="127"/>
        <v>141255.66872669393</v>
      </c>
    </row>
    <row r="2027" spans="1:6" x14ac:dyDescent="0.3">
      <c r="A2027" s="73">
        <v>40899</v>
      </c>
      <c r="B2027" s="130">
        <v>1254</v>
      </c>
      <c r="C2027" s="125">
        <f t="shared" si="124"/>
        <v>1.5919329511130398E-2</v>
      </c>
      <c r="D2027" s="128">
        <f t="shared" si="125"/>
        <v>15919.329511130398</v>
      </c>
      <c r="E2027" s="128">
        <f t="shared" ca="1" si="126"/>
        <v>-114095.73320934507</v>
      </c>
      <c r="F2027" s="128">
        <f t="shared" ca="1" si="127"/>
        <v>141255.66872669393</v>
      </c>
    </row>
    <row r="2028" spans="1:6" x14ac:dyDescent="0.3">
      <c r="A2028" s="73">
        <v>40898</v>
      </c>
      <c r="B2028" s="130">
        <v>1243.719971</v>
      </c>
      <c r="C2028" s="125">
        <f t="shared" si="124"/>
        <v>-1.3711262292041559E-2</v>
      </c>
      <c r="D2028" s="128">
        <f t="shared" si="125"/>
        <v>-13711.26229204156</v>
      </c>
      <c r="E2028" s="128">
        <f t="shared" ca="1" si="126"/>
        <v>-114095.73320934507</v>
      </c>
      <c r="F2028" s="128">
        <f t="shared" ca="1" si="127"/>
        <v>141255.66872669393</v>
      </c>
    </row>
    <row r="2029" spans="1:6" x14ac:dyDescent="0.3">
      <c r="A2029" s="73">
        <v>40897</v>
      </c>
      <c r="B2029" s="130">
        <v>1241.3000489999999</v>
      </c>
      <c r="C2029" s="125">
        <f t="shared" si="124"/>
        <v>-1.3643489630790762E-2</v>
      </c>
      <c r="D2029" s="128">
        <f t="shared" si="125"/>
        <v>-13643.489630790762</v>
      </c>
      <c r="E2029" s="128">
        <f t="shared" ca="1" si="126"/>
        <v>-114095.73320934507</v>
      </c>
      <c r="F2029" s="128">
        <f t="shared" ca="1" si="127"/>
        <v>141255.66872669393</v>
      </c>
    </row>
    <row r="2030" spans="1:6" x14ac:dyDescent="0.3">
      <c r="A2030" s="73">
        <v>40896</v>
      </c>
      <c r="B2030" s="130">
        <v>1205.349976</v>
      </c>
      <c r="C2030" s="125">
        <f t="shared" si="124"/>
        <v>-4.1150906712890123E-2</v>
      </c>
      <c r="D2030" s="128">
        <f t="shared" si="125"/>
        <v>-41150.906712890122</v>
      </c>
      <c r="E2030" s="128">
        <f t="shared" ca="1" si="126"/>
        <v>-114095.73320934507</v>
      </c>
      <c r="F2030" s="128">
        <f t="shared" ca="1" si="127"/>
        <v>141255.66872669393</v>
      </c>
    </row>
    <row r="2031" spans="1:6" x14ac:dyDescent="0.3">
      <c r="A2031" s="73">
        <v>40893</v>
      </c>
      <c r="B2031" s="130">
        <v>1219.660034</v>
      </c>
      <c r="C2031" s="125">
        <f t="shared" si="124"/>
        <v>-1.9786538742236792E-2</v>
      </c>
      <c r="D2031" s="128">
        <f t="shared" si="125"/>
        <v>-19786.538742236793</v>
      </c>
      <c r="E2031" s="128">
        <f t="shared" ca="1" si="126"/>
        <v>-114095.73320934507</v>
      </c>
      <c r="F2031" s="128">
        <f t="shared" ca="1" si="127"/>
        <v>141255.66872669393</v>
      </c>
    </row>
    <row r="2032" spans="1:6" x14ac:dyDescent="0.3">
      <c r="A2032" s="73">
        <v>40892</v>
      </c>
      <c r="B2032" s="130">
        <v>1215.75</v>
      </c>
      <c r="C2032" s="125">
        <f t="shared" si="124"/>
        <v>-2.3164406481892663E-2</v>
      </c>
      <c r="D2032" s="128">
        <f t="shared" si="125"/>
        <v>-23164.406481892664</v>
      </c>
      <c r="E2032" s="128">
        <f t="shared" ca="1" si="126"/>
        <v>-114095.73320934507</v>
      </c>
      <c r="F2032" s="128">
        <f t="shared" ca="1" si="127"/>
        <v>141255.66872669393</v>
      </c>
    </row>
    <row r="2033" spans="1:6" x14ac:dyDescent="0.3">
      <c r="A2033" s="73">
        <v>40891</v>
      </c>
      <c r="B2033" s="130">
        <v>1211.8199460000001</v>
      </c>
      <c r="C2033" s="125">
        <f t="shared" si="124"/>
        <v>-2.8180547971900727E-2</v>
      </c>
      <c r="D2033" s="128">
        <f t="shared" si="125"/>
        <v>-28180.547971900727</v>
      </c>
      <c r="E2033" s="128">
        <f t="shared" ca="1" si="126"/>
        <v>-114095.73320934507</v>
      </c>
      <c r="F2033" s="128">
        <f t="shared" ca="1" si="127"/>
        <v>141255.66872669393</v>
      </c>
    </row>
    <row r="2034" spans="1:6" x14ac:dyDescent="0.3">
      <c r="A2034" s="73">
        <v>40890</v>
      </c>
      <c r="B2034" s="130">
        <v>1225.7299800000001</v>
      </c>
      <c r="C2034" s="125">
        <f t="shared" si="124"/>
        <v>2.5552456519544853E-2</v>
      </c>
      <c r="D2034" s="128">
        <f t="shared" si="125"/>
        <v>25552.456519544852</v>
      </c>
      <c r="E2034" s="128">
        <f t="shared" ca="1" si="126"/>
        <v>-114095.73320934507</v>
      </c>
      <c r="F2034" s="128">
        <f t="shared" ca="1" si="127"/>
        <v>141255.66872669393</v>
      </c>
    </row>
    <row r="2035" spans="1:6" x14ac:dyDescent="0.3">
      <c r="A2035" s="73">
        <v>40889</v>
      </c>
      <c r="B2035" s="130">
        <v>1236.469971</v>
      </c>
      <c r="C2035" s="125">
        <f t="shared" si="124"/>
        <v>3.6828577581987876E-2</v>
      </c>
      <c r="D2035" s="128">
        <f t="shared" si="125"/>
        <v>36828.577581987876</v>
      </c>
      <c r="E2035" s="128">
        <f t="shared" ca="1" si="126"/>
        <v>-114095.73320934507</v>
      </c>
      <c r="F2035" s="128">
        <f t="shared" ca="1" si="127"/>
        <v>141255.66872669393</v>
      </c>
    </row>
    <row r="2036" spans="1:6" x14ac:dyDescent="0.3">
      <c r="A2036" s="73">
        <v>40886</v>
      </c>
      <c r="B2036" s="130">
        <v>1255.1899410000001</v>
      </c>
      <c r="C2036" s="125">
        <f t="shared" si="124"/>
        <v>8.3302315011779315E-2</v>
      </c>
      <c r="D2036" s="128">
        <f t="shared" si="125"/>
        <v>83302.315011779312</v>
      </c>
      <c r="E2036" s="128">
        <f t="shared" ca="1" si="126"/>
        <v>-114095.73320934507</v>
      </c>
      <c r="F2036" s="128">
        <f t="shared" ca="1" si="127"/>
        <v>141255.66872669393</v>
      </c>
    </row>
    <row r="2037" spans="1:6" x14ac:dyDescent="0.3">
      <c r="A2037" s="73">
        <v>40885</v>
      </c>
      <c r="B2037" s="130">
        <v>1234.349976</v>
      </c>
      <c r="C2037" s="125">
        <f t="shared" si="124"/>
        <v>6.2455292750190239E-2</v>
      </c>
      <c r="D2037" s="128">
        <f t="shared" si="125"/>
        <v>62455.292750190238</v>
      </c>
      <c r="E2037" s="128">
        <f t="shared" ca="1" si="126"/>
        <v>-114095.73320934507</v>
      </c>
      <c r="F2037" s="128">
        <f t="shared" ca="1" si="127"/>
        <v>141255.66872669393</v>
      </c>
    </row>
    <row r="2038" spans="1:6" x14ac:dyDescent="0.3">
      <c r="A2038" s="73">
        <v>40884</v>
      </c>
      <c r="B2038" s="130">
        <v>1261.01001</v>
      </c>
      <c r="C2038" s="125">
        <f t="shared" si="124"/>
        <v>6.1420464466349411E-2</v>
      </c>
      <c r="D2038" s="128">
        <f t="shared" si="125"/>
        <v>61420.464466349411</v>
      </c>
      <c r="E2038" s="128">
        <f t="shared" ca="1" si="126"/>
        <v>-114095.73320934507</v>
      </c>
      <c r="F2038" s="128">
        <f t="shared" ca="1" si="127"/>
        <v>141255.66872669393</v>
      </c>
    </row>
    <row r="2039" spans="1:6" x14ac:dyDescent="0.3">
      <c r="A2039" s="73">
        <v>40883</v>
      </c>
      <c r="B2039" s="130">
        <v>1258.469971</v>
      </c>
      <c r="C2039" s="125">
        <f t="shared" si="124"/>
        <v>5.4896135809420654E-2</v>
      </c>
      <c r="D2039" s="128">
        <f t="shared" si="125"/>
        <v>54896.135809420652</v>
      </c>
      <c r="E2039" s="128">
        <f t="shared" ca="1" si="126"/>
        <v>-114095.73320934507</v>
      </c>
      <c r="F2039" s="128">
        <f t="shared" ca="1" si="127"/>
        <v>141255.66872669393</v>
      </c>
    </row>
    <row r="2040" spans="1:6" x14ac:dyDescent="0.3">
      <c r="A2040" s="73">
        <v>40882</v>
      </c>
      <c r="B2040" s="130">
        <v>1257.079956</v>
      </c>
      <c r="C2040" s="125">
        <f t="shared" si="124"/>
        <v>3.4080476438175911E-2</v>
      </c>
      <c r="D2040" s="128">
        <f t="shared" si="125"/>
        <v>34080.476438175909</v>
      </c>
      <c r="E2040" s="128">
        <f t="shared" ca="1" si="126"/>
        <v>-114095.73320934507</v>
      </c>
      <c r="F2040" s="128">
        <f t="shared" ca="1" si="127"/>
        <v>141255.66872669393</v>
      </c>
    </row>
    <row r="2041" spans="1:6" x14ac:dyDescent="0.3">
      <c r="A2041" s="73">
        <v>40879</v>
      </c>
      <c r="B2041" s="130">
        <v>1244.280029</v>
      </c>
      <c r="C2041" s="125">
        <f t="shared" si="124"/>
        <v>2.3147216074156596E-2</v>
      </c>
      <c r="D2041" s="128">
        <f t="shared" si="125"/>
        <v>23147.216074156597</v>
      </c>
      <c r="E2041" s="128">
        <f t="shared" ca="1" si="126"/>
        <v>-114095.73320934507</v>
      </c>
      <c r="F2041" s="128">
        <f t="shared" ca="1" si="127"/>
        <v>141255.66872669393</v>
      </c>
    </row>
    <row r="2042" spans="1:6" x14ac:dyDescent="0.3">
      <c r="A2042" s="73">
        <v>40878</v>
      </c>
      <c r="B2042" s="130">
        <v>1244.579956</v>
      </c>
      <c r="C2042" s="125">
        <f t="shared" si="124"/>
        <v>6.2008729731106715E-3</v>
      </c>
      <c r="D2042" s="128">
        <f t="shared" si="125"/>
        <v>6200.8729731106714</v>
      </c>
      <c r="E2042" s="128">
        <f t="shared" ca="1" si="126"/>
        <v>-114095.73320934507</v>
      </c>
      <c r="F2042" s="128">
        <f t="shared" ca="1" si="127"/>
        <v>141255.66872669393</v>
      </c>
    </row>
    <row r="2043" spans="1:6" x14ac:dyDescent="0.3">
      <c r="A2043" s="73">
        <v>40877</v>
      </c>
      <c r="B2043" s="130">
        <v>1246.959961</v>
      </c>
      <c r="C2043" s="125">
        <f t="shared" si="124"/>
        <v>-8.6261816101439459E-3</v>
      </c>
      <c r="D2043" s="128">
        <f t="shared" si="125"/>
        <v>-8626.1816101439454</v>
      </c>
      <c r="E2043" s="128">
        <f t="shared" ca="1" si="126"/>
        <v>-114095.73320934507</v>
      </c>
      <c r="F2043" s="128">
        <f t="shared" ca="1" si="127"/>
        <v>141255.66872669393</v>
      </c>
    </row>
    <row r="2044" spans="1:6" x14ac:dyDescent="0.3">
      <c r="A2044" s="73">
        <v>40876</v>
      </c>
      <c r="B2044" s="130">
        <v>1195.1899410000001</v>
      </c>
      <c r="C2044" s="125">
        <f t="shared" si="124"/>
        <v>-4.5207693595501475E-2</v>
      </c>
      <c r="D2044" s="128">
        <f t="shared" si="125"/>
        <v>-45207.693595501478</v>
      </c>
      <c r="E2044" s="128">
        <f t="shared" ca="1" si="126"/>
        <v>-114095.73320934507</v>
      </c>
      <c r="F2044" s="128">
        <f t="shared" ca="1" si="127"/>
        <v>141255.66872669393</v>
      </c>
    </row>
    <row r="2045" spans="1:6" x14ac:dyDescent="0.3">
      <c r="A2045" s="73">
        <v>40875</v>
      </c>
      <c r="B2045" s="130">
        <v>1192.5500489999999</v>
      </c>
      <c r="C2045" s="125">
        <f t="shared" si="124"/>
        <v>-5.6414865968237415E-2</v>
      </c>
      <c r="D2045" s="128">
        <f t="shared" si="125"/>
        <v>-56414.865968237413</v>
      </c>
      <c r="E2045" s="128">
        <f t="shared" ca="1" si="126"/>
        <v>-114095.73320934507</v>
      </c>
      <c r="F2045" s="128">
        <f t="shared" ca="1" si="127"/>
        <v>141255.66872669393</v>
      </c>
    </row>
    <row r="2046" spans="1:6" x14ac:dyDescent="0.3">
      <c r="A2046" s="73">
        <v>40872</v>
      </c>
      <c r="B2046" s="130">
        <v>1158.670044</v>
      </c>
      <c r="C2046" s="125">
        <f t="shared" si="124"/>
        <v>-6.5362515288185263E-2</v>
      </c>
      <c r="D2046" s="128">
        <f t="shared" si="125"/>
        <v>-65362.515288185263</v>
      </c>
      <c r="E2046" s="128">
        <f t="shared" ca="1" si="126"/>
        <v>-114095.73320934507</v>
      </c>
      <c r="F2046" s="128">
        <f t="shared" ca="1" si="127"/>
        <v>141255.66872669393</v>
      </c>
    </row>
    <row r="2047" spans="1:6" x14ac:dyDescent="0.3">
      <c r="A2047" s="73">
        <v>40870</v>
      </c>
      <c r="B2047" s="130">
        <v>1161.790039</v>
      </c>
      <c r="C2047" s="125">
        <f t="shared" si="124"/>
        <v>-5.4763598010191483E-2</v>
      </c>
      <c r="D2047" s="128">
        <f t="shared" si="125"/>
        <v>-54763.598010191483</v>
      </c>
      <c r="E2047" s="128">
        <f t="shared" ca="1" si="126"/>
        <v>-114095.73320934507</v>
      </c>
      <c r="F2047" s="128">
        <f t="shared" ca="1" si="127"/>
        <v>141255.66872669393</v>
      </c>
    </row>
    <row r="2048" spans="1:6" x14ac:dyDescent="0.3">
      <c r="A2048" s="73">
        <v>40869</v>
      </c>
      <c r="B2048" s="130">
        <v>1188.040039</v>
      </c>
      <c r="C2048" s="125">
        <f t="shared" si="124"/>
        <v>-6.8875793129244078E-2</v>
      </c>
      <c r="D2048" s="128">
        <f t="shared" si="125"/>
        <v>-68875.793129244077</v>
      </c>
      <c r="E2048" s="128">
        <f t="shared" ca="1" si="126"/>
        <v>-114095.73320934507</v>
      </c>
      <c r="F2048" s="128">
        <f t="shared" ca="1" si="127"/>
        <v>141255.66872669393</v>
      </c>
    </row>
    <row r="2049" spans="1:6" x14ac:dyDescent="0.3">
      <c r="A2049" s="73">
        <v>40868</v>
      </c>
      <c r="B2049" s="130">
        <v>1192.9799800000001</v>
      </c>
      <c r="C2049" s="125">
        <f t="shared" si="124"/>
        <v>-5.4031349332463785E-2</v>
      </c>
      <c r="D2049" s="128">
        <f t="shared" si="125"/>
        <v>-54031.349332463782</v>
      </c>
      <c r="E2049" s="128">
        <f t="shared" ca="1" si="126"/>
        <v>-114095.73320934507</v>
      </c>
      <c r="F2049" s="128">
        <f t="shared" ca="1" si="127"/>
        <v>141255.66872669393</v>
      </c>
    </row>
    <row r="2050" spans="1:6" x14ac:dyDescent="0.3">
      <c r="A2050" s="73">
        <v>40865</v>
      </c>
      <c r="B2050" s="130">
        <v>1215.650024</v>
      </c>
      <c r="C2050" s="125">
        <f t="shared" si="124"/>
        <v>-2.9986480214908351E-2</v>
      </c>
      <c r="D2050" s="128">
        <f t="shared" si="125"/>
        <v>-29986.480214908352</v>
      </c>
      <c r="E2050" s="128">
        <f t="shared" ca="1" si="126"/>
        <v>-114095.73320934507</v>
      </c>
      <c r="F2050" s="128">
        <f t="shared" ca="1" si="127"/>
        <v>141255.66872669393</v>
      </c>
    </row>
    <row r="2051" spans="1:6" x14ac:dyDescent="0.3">
      <c r="A2051" s="73">
        <v>40864</v>
      </c>
      <c r="B2051" s="130">
        <v>1216.130005</v>
      </c>
      <c r="C2051" s="125">
        <f t="shared" si="124"/>
        <v>-3.5697591994019562E-2</v>
      </c>
      <c r="D2051" s="128">
        <f t="shared" si="125"/>
        <v>-35697.59199401956</v>
      </c>
      <c r="E2051" s="128">
        <f t="shared" ca="1" si="126"/>
        <v>-114095.73320934507</v>
      </c>
      <c r="F2051" s="128">
        <f t="shared" ca="1" si="127"/>
        <v>141255.66872669393</v>
      </c>
    </row>
    <row r="2052" spans="1:6" x14ac:dyDescent="0.3">
      <c r="A2052" s="73">
        <v>40863</v>
      </c>
      <c r="B2052" s="130">
        <v>1236.910034</v>
      </c>
      <c r="C2052" s="125">
        <f t="shared" si="124"/>
        <v>-7.9973340399586146E-4</v>
      </c>
      <c r="D2052" s="128">
        <f t="shared" si="125"/>
        <v>-799.73340399586141</v>
      </c>
      <c r="E2052" s="128">
        <f t="shared" ca="1" si="126"/>
        <v>-114095.73320934507</v>
      </c>
      <c r="F2052" s="128">
        <f t="shared" ca="1" si="127"/>
        <v>141255.66872669393</v>
      </c>
    </row>
    <row r="2053" spans="1:6" x14ac:dyDescent="0.3">
      <c r="A2053" s="73">
        <v>40862</v>
      </c>
      <c r="B2053" s="130">
        <v>1257.8100589999999</v>
      </c>
      <c r="C2053" s="125">
        <f t="shared" si="124"/>
        <v>3.2447408690140955E-2</v>
      </c>
      <c r="D2053" s="128">
        <f t="shared" si="125"/>
        <v>32447.408690140954</v>
      </c>
      <c r="E2053" s="128">
        <f t="shared" ca="1" si="126"/>
        <v>-114095.73320934507</v>
      </c>
      <c r="F2053" s="128">
        <f t="shared" ca="1" si="127"/>
        <v>141255.66872669393</v>
      </c>
    </row>
    <row r="2054" spans="1:6" x14ac:dyDescent="0.3">
      <c r="A2054" s="73">
        <v>40861</v>
      </c>
      <c r="B2054" s="130">
        <v>1251.780029</v>
      </c>
      <c r="C2054" s="125">
        <f t="shared" si="124"/>
        <v>-1.2128141231724232E-3</v>
      </c>
      <c r="D2054" s="128">
        <f t="shared" si="125"/>
        <v>-1212.8141231724233</v>
      </c>
      <c r="E2054" s="128">
        <f t="shared" ca="1" si="126"/>
        <v>-114095.73320934507</v>
      </c>
      <c r="F2054" s="128">
        <f t="shared" ca="1" si="127"/>
        <v>141255.66872669393</v>
      </c>
    </row>
    <row r="2055" spans="1:6" x14ac:dyDescent="0.3">
      <c r="A2055" s="73">
        <v>40858</v>
      </c>
      <c r="B2055" s="130">
        <v>1263.849976</v>
      </c>
      <c r="C2055" s="125">
        <f t="shared" si="124"/>
        <v>-1.6528017930224848E-2</v>
      </c>
      <c r="D2055" s="128">
        <f t="shared" si="125"/>
        <v>-16528.017930224847</v>
      </c>
      <c r="E2055" s="128">
        <f t="shared" ca="1" si="126"/>
        <v>-114095.73320934507</v>
      </c>
      <c r="F2055" s="128">
        <f t="shared" ca="1" si="127"/>
        <v>141255.66872669393</v>
      </c>
    </row>
    <row r="2056" spans="1:6" x14ac:dyDescent="0.3">
      <c r="A2056" s="73">
        <v>40857</v>
      </c>
      <c r="B2056" s="130">
        <v>1239.6999510000001</v>
      </c>
      <c r="C2056" s="125">
        <f t="shared" ref="C2056:C2119" si="128">B2056/B2066-1</f>
        <v>-3.4945014509010996E-2</v>
      </c>
      <c r="D2056" s="128">
        <f t="shared" ref="D2056:D2119" si="129">C2056*$B$5</f>
        <v>-34945.014509010995</v>
      </c>
      <c r="E2056" s="128">
        <f t="shared" ref="E2056:E2119" ca="1" si="130">_xlfn.PERCENTILE.INC(OFFSET(D2056,0,0,Window),1-VaRLevel)</f>
        <v>-114095.73320934507</v>
      </c>
      <c r="F2056" s="128">
        <f t="shared" ref="F2056:F2119" ca="1" si="131">ABS(AVERAGEIF(OFFSET(D2056,0,0,Window),"&lt;=" &amp;E2056))</f>
        <v>141255.66872669393</v>
      </c>
    </row>
    <row r="2057" spans="1:6" x14ac:dyDescent="0.3">
      <c r="A2057" s="73">
        <v>40856</v>
      </c>
      <c r="B2057" s="130">
        <v>1229.099976</v>
      </c>
      <c r="C2057" s="125">
        <f t="shared" si="128"/>
        <v>-1.0386492753623244E-2</v>
      </c>
      <c r="D2057" s="128">
        <f t="shared" si="129"/>
        <v>-10386.492753623244</v>
      </c>
      <c r="E2057" s="128">
        <f t="shared" ca="1" si="130"/>
        <v>-114095.73320934507</v>
      </c>
      <c r="F2057" s="128">
        <f t="shared" ca="1" si="131"/>
        <v>141255.66872669393</v>
      </c>
    </row>
    <row r="2058" spans="1:6" x14ac:dyDescent="0.3">
      <c r="A2058" s="73">
        <v>40855</v>
      </c>
      <c r="B2058" s="130">
        <v>1275.920044</v>
      </c>
      <c r="C2058" s="125">
        <f t="shared" si="128"/>
        <v>3.8135139442152965E-2</v>
      </c>
      <c r="D2058" s="128">
        <f t="shared" si="129"/>
        <v>38135.139442152962</v>
      </c>
      <c r="E2058" s="128">
        <f t="shared" ca="1" si="130"/>
        <v>-114095.73320934507</v>
      </c>
      <c r="F2058" s="128">
        <f t="shared" ca="1" si="131"/>
        <v>141255.66872669393</v>
      </c>
    </row>
    <row r="2059" spans="1:6" x14ac:dyDescent="0.3">
      <c r="A2059" s="73">
        <v>40854</v>
      </c>
      <c r="B2059" s="130">
        <v>1261.119995</v>
      </c>
      <c r="C2059" s="125">
        <f t="shared" si="128"/>
        <v>5.5255219113576892E-3</v>
      </c>
      <c r="D2059" s="128">
        <f t="shared" si="129"/>
        <v>5525.5219113576895</v>
      </c>
      <c r="E2059" s="128">
        <f t="shared" ca="1" si="130"/>
        <v>-114095.73320934507</v>
      </c>
      <c r="F2059" s="128">
        <f t="shared" ca="1" si="131"/>
        <v>141255.66872669393</v>
      </c>
    </row>
    <row r="2060" spans="1:6" x14ac:dyDescent="0.3">
      <c r="A2060" s="73">
        <v>40851</v>
      </c>
      <c r="B2060" s="130">
        <v>1253.2299800000001</v>
      </c>
      <c r="C2060" s="125">
        <f t="shared" si="128"/>
        <v>1.2097702402584343E-2</v>
      </c>
      <c r="D2060" s="128">
        <f t="shared" si="129"/>
        <v>12097.702402584342</v>
      </c>
      <c r="E2060" s="128">
        <f t="shared" ca="1" si="130"/>
        <v>-114095.73320934507</v>
      </c>
      <c r="F2060" s="128">
        <f t="shared" ca="1" si="131"/>
        <v>141255.66872669393</v>
      </c>
    </row>
    <row r="2061" spans="1:6" x14ac:dyDescent="0.3">
      <c r="A2061" s="73">
        <v>40850</v>
      </c>
      <c r="B2061" s="130">
        <v>1261.150024</v>
      </c>
      <c r="C2061" s="125">
        <f t="shared" si="128"/>
        <v>3.7650473045888866E-2</v>
      </c>
      <c r="D2061" s="128">
        <f t="shared" si="129"/>
        <v>37650.473045888866</v>
      </c>
      <c r="E2061" s="128">
        <f t="shared" ca="1" si="130"/>
        <v>-114095.73320934507</v>
      </c>
      <c r="F2061" s="128">
        <f t="shared" ca="1" si="131"/>
        <v>141255.66872669393</v>
      </c>
    </row>
    <row r="2062" spans="1:6" x14ac:dyDescent="0.3">
      <c r="A2062" s="73">
        <v>40849</v>
      </c>
      <c r="B2062" s="130">
        <v>1237.900024</v>
      </c>
      <c r="C2062" s="125">
        <f t="shared" si="128"/>
        <v>2.3159337193939367E-2</v>
      </c>
      <c r="D2062" s="128">
        <f t="shared" si="129"/>
        <v>23159.337193939366</v>
      </c>
      <c r="E2062" s="128">
        <f t="shared" ca="1" si="130"/>
        <v>-114095.73320934507</v>
      </c>
      <c r="F2062" s="128">
        <f t="shared" ca="1" si="131"/>
        <v>141255.66872669393</v>
      </c>
    </row>
    <row r="2063" spans="1:6" x14ac:dyDescent="0.3">
      <c r="A2063" s="73">
        <v>40848</v>
      </c>
      <c r="B2063" s="130">
        <v>1218.280029</v>
      </c>
      <c r="C2063" s="125">
        <f t="shared" si="128"/>
        <v>-5.7941013979577738E-3</v>
      </c>
      <c r="D2063" s="128">
        <f t="shared" si="129"/>
        <v>-5794.1013979577738</v>
      </c>
      <c r="E2063" s="128">
        <f t="shared" ca="1" si="130"/>
        <v>-114095.73320934507</v>
      </c>
      <c r="F2063" s="128">
        <f t="shared" ca="1" si="131"/>
        <v>141255.66872669393</v>
      </c>
    </row>
    <row r="2064" spans="1:6" x14ac:dyDescent="0.3">
      <c r="A2064" s="73">
        <v>40847</v>
      </c>
      <c r="B2064" s="130">
        <v>1253.3000489999999</v>
      </c>
      <c r="C2064" s="125">
        <f t="shared" si="128"/>
        <v>4.3668757936005331E-2</v>
      </c>
      <c r="D2064" s="128">
        <f t="shared" si="129"/>
        <v>43668.757936005328</v>
      </c>
      <c r="E2064" s="128">
        <f t="shared" ca="1" si="130"/>
        <v>-114095.73320934507</v>
      </c>
      <c r="F2064" s="128">
        <f t="shared" ca="1" si="131"/>
        <v>141255.66872669393</v>
      </c>
    </row>
    <row r="2065" spans="1:6" x14ac:dyDescent="0.3">
      <c r="A2065" s="73">
        <v>40844</v>
      </c>
      <c r="B2065" s="130">
        <v>1285.089966</v>
      </c>
      <c r="C2065" s="125">
        <f t="shared" si="128"/>
        <v>4.9412869860822717E-2</v>
      </c>
      <c r="D2065" s="128">
        <f t="shared" si="129"/>
        <v>49412.869860822713</v>
      </c>
      <c r="E2065" s="128">
        <f t="shared" ca="1" si="130"/>
        <v>-114095.73320934507</v>
      </c>
      <c r="F2065" s="128">
        <f t="shared" ca="1" si="131"/>
        <v>141255.66872669393</v>
      </c>
    </row>
    <row r="2066" spans="1:6" x14ac:dyDescent="0.3">
      <c r="A2066" s="73">
        <v>40843</v>
      </c>
      <c r="B2066" s="130">
        <v>1284.589966</v>
      </c>
      <c r="C2066" s="125">
        <f t="shared" si="128"/>
        <v>6.723653665815732E-2</v>
      </c>
      <c r="D2066" s="128">
        <f t="shared" si="129"/>
        <v>67236.536658157318</v>
      </c>
      <c r="E2066" s="128">
        <f t="shared" ca="1" si="130"/>
        <v>-114095.73320934507</v>
      </c>
      <c r="F2066" s="128">
        <f t="shared" ca="1" si="131"/>
        <v>141255.66872669393</v>
      </c>
    </row>
    <row r="2067" spans="1:6" x14ac:dyDescent="0.3">
      <c r="A2067" s="73">
        <v>40842</v>
      </c>
      <c r="B2067" s="130">
        <v>1242</v>
      </c>
      <c r="C2067" s="125">
        <f t="shared" si="128"/>
        <v>2.8784427417684721E-2</v>
      </c>
      <c r="D2067" s="128">
        <f t="shared" si="129"/>
        <v>28784.427417684721</v>
      </c>
      <c r="E2067" s="128">
        <f t="shared" ca="1" si="130"/>
        <v>-114095.73320934507</v>
      </c>
      <c r="F2067" s="128">
        <f t="shared" ca="1" si="131"/>
        <v>141255.66872669393</v>
      </c>
    </row>
    <row r="2068" spans="1:6" x14ac:dyDescent="0.3">
      <c r="A2068" s="73">
        <v>40841</v>
      </c>
      <c r="B2068" s="130">
        <v>1229.0500489999999</v>
      </c>
      <c r="C2068" s="125">
        <f t="shared" si="128"/>
        <v>2.8029182550865617E-2</v>
      </c>
      <c r="D2068" s="128">
        <f t="shared" si="129"/>
        <v>28029.182550865618</v>
      </c>
      <c r="E2068" s="128">
        <f t="shared" ca="1" si="130"/>
        <v>-114095.73320934507</v>
      </c>
      <c r="F2068" s="128">
        <f t="shared" ca="1" si="131"/>
        <v>141255.66872669393</v>
      </c>
    </row>
    <row r="2069" spans="1:6" x14ac:dyDescent="0.3">
      <c r="A2069" s="73">
        <v>40840</v>
      </c>
      <c r="B2069" s="130">
        <v>1254.1899410000001</v>
      </c>
      <c r="C2069" s="125">
        <f t="shared" si="128"/>
        <v>4.9627936676665652E-2</v>
      </c>
      <c r="D2069" s="128">
        <f t="shared" si="129"/>
        <v>49627.936676665653</v>
      </c>
      <c r="E2069" s="128">
        <f t="shared" ca="1" si="130"/>
        <v>-114095.73320934507</v>
      </c>
      <c r="F2069" s="128">
        <f t="shared" ca="1" si="131"/>
        <v>141255.66872669393</v>
      </c>
    </row>
    <row r="2070" spans="1:6" x14ac:dyDescent="0.3">
      <c r="A2070" s="73">
        <v>40837</v>
      </c>
      <c r="B2070" s="130">
        <v>1238.25</v>
      </c>
      <c r="C2070" s="125">
        <f t="shared" si="128"/>
        <v>7.1651153475148499E-2</v>
      </c>
      <c r="D2070" s="128">
        <f t="shared" si="129"/>
        <v>71651.153475148501</v>
      </c>
      <c r="E2070" s="128">
        <f t="shared" ca="1" si="130"/>
        <v>-114095.73320934507</v>
      </c>
      <c r="F2070" s="128">
        <f t="shared" ca="1" si="131"/>
        <v>141255.66872669393</v>
      </c>
    </row>
    <row r="2071" spans="1:6" x14ac:dyDescent="0.3">
      <c r="A2071" s="73">
        <v>40836</v>
      </c>
      <c r="B2071" s="130">
        <v>1215.3900149999999</v>
      </c>
      <c r="C2071" s="125">
        <f t="shared" si="128"/>
        <v>4.3280123312294361E-2</v>
      </c>
      <c r="D2071" s="128">
        <f t="shared" si="129"/>
        <v>43280.123312294359</v>
      </c>
      <c r="E2071" s="128">
        <f t="shared" ca="1" si="130"/>
        <v>-114095.73320934507</v>
      </c>
      <c r="F2071" s="128">
        <f t="shared" ca="1" si="131"/>
        <v>141255.66872669393</v>
      </c>
    </row>
    <row r="2072" spans="1:6" x14ac:dyDescent="0.3">
      <c r="A2072" s="73">
        <v>40835</v>
      </c>
      <c r="B2072" s="130">
        <v>1209.880005</v>
      </c>
      <c r="C2072" s="125">
        <f t="shared" si="128"/>
        <v>5.7559656941487569E-2</v>
      </c>
      <c r="D2072" s="128">
        <f t="shared" si="129"/>
        <v>57559.65694148757</v>
      </c>
      <c r="E2072" s="128">
        <f t="shared" ca="1" si="130"/>
        <v>-114095.73320934507</v>
      </c>
      <c r="F2072" s="128">
        <f t="shared" ca="1" si="131"/>
        <v>141255.66872669393</v>
      </c>
    </row>
    <row r="2073" spans="1:6" x14ac:dyDescent="0.3">
      <c r="A2073" s="73">
        <v>40834</v>
      </c>
      <c r="B2073" s="130">
        <v>1225.380005</v>
      </c>
      <c r="C2073" s="125">
        <f t="shared" si="128"/>
        <v>9.0244279925236537E-2</v>
      </c>
      <c r="D2073" s="128">
        <f t="shared" si="129"/>
        <v>90244.279925236537</v>
      </c>
      <c r="E2073" s="128">
        <f t="shared" ca="1" si="130"/>
        <v>-114095.73320934507</v>
      </c>
      <c r="F2073" s="128">
        <f t="shared" ca="1" si="131"/>
        <v>141255.66872669393</v>
      </c>
    </row>
    <row r="2074" spans="1:6" x14ac:dyDescent="0.3">
      <c r="A2074" s="73">
        <v>40833</v>
      </c>
      <c r="B2074" s="130">
        <v>1200.8599850000001</v>
      </c>
      <c r="C2074" s="125">
        <f t="shared" si="128"/>
        <v>9.2455634261358055E-2</v>
      </c>
      <c r="D2074" s="128">
        <f t="shared" si="129"/>
        <v>92455.634261358049</v>
      </c>
      <c r="E2074" s="128">
        <f t="shared" ca="1" si="130"/>
        <v>-114095.73320934507</v>
      </c>
      <c r="F2074" s="128">
        <f t="shared" ca="1" si="131"/>
        <v>141255.66872669393</v>
      </c>
    </row>
    <row r="2075" spans="1:6" x14ac:dyDescent="0.3">
      <c r="A2075" s="73">
        <v>40830</v>
      </c>
      <c r="B2075" s="130">
        <v>1224.579956</v>
      </c>
      <c r="C2075" s="125">
        <f t="shared" si="128"/>
        <v>8.2338926638284127E-2</v>
      </c>
      <c r="D2075" s="128">
        <f t="shared" si="129"/>
        <v>82338.926638284131</v>
      </c>
      <c r="E2075" s="128">
        <f t="shared" ca="1" si="130"/>
        <v>-114095.73320934507</v>
      </c>
      <c r="F2075" s="128">
        <f t="shared" ca="1" si="131"/>
        <v>141255.66872669393</v>
      </c>
    </row>
    <row r="2076" spans="1:6" x14ac:dyDescent="0.3">
      <c r="A2076" s="73">
        <v>40829</v>
      </c>
      <c r="B2076" s="130">
        <v>1203.660034</v>
      </c>
      <c r="C2076" s="125">
        <f t="shared" si="128"/>
        <v>3.7280256036947401E-2</v>
      </c>
      <c r="D2076" s="128">
        <f t="shared" si="129"/>
        <v>37280.256036947401</v>
      </c>
      <c r="E2076" s="128">
        <f t="shared" ca="1" si="130"/>
        <v>-114095.73320934507</v>
      </c>
      <c r="F2076" s="128">
        <f t="shared" ca="1" si="131"/>
        <v>141255.66872669393</v>
      </c>
    </row>
    <row r="2077" spans="1:6" x14ac:dyDescent="0.3">
      <c r="A2077" s="73">
        <v>40828</v>
      </c>
      <c r="B2077" s="130">
        <v>1207.25</v>
      </c>
      <c r="C2077" s="125">
        <f t="shared" si="128"/>
        <v>4.8815820304646707E-2</v>
      </c>
      <c r="D2077" s="128">
        <f t="shared" si="129"/>
        <v>48815.82030464671</v>
      </c>
      <c r="E2077" s="128">
        <f t="shared" ca="1" si="130"/>
        <v>-114095.73320934507</v>
      </c>
      <c r="F2077" s="128">
        <f t="shared" ca="1" si="131"/>
        <v>141255.66872669393</v>
      </c>
    </row>
    <row r="2078" spans="1:6" x14ac:dyDescent="0.3">
      <c r="A2078" s="73">
        <v>40827</v>
      </c>
      <c r="B2078" s="130">
        <v>1195.540039</v>
      </c>
      <c r="C2078" s="125">
        <f t="shared" si="128"/>
        <v>1.7151928664976834E-2</v>
      </c>
      <c r="D2078" s="128">
        <f t="shared" si="129"/>
        <v>17151.928664976833</v>
      </c>
      <c r="E2078" s="128">
        <f t="shared" ca="1" si="130"/>
        <v>-114095.73320934507</v>
      </c>
      <c r="F2078" s="128">
        <f t="shared" ca="1" si="131"/>
        <v>141255.66872669393</v>
      </c>
    </row>
    <row r="2079" spans="1:6" x14ac:dyDescent="0.3">
      <c r="A2079" s="73">
        <v>40826</v>
      </c>
      <c r="B2079" s="130">
        <v>1194.8900149999999</v>
      </c>
      <c r="C2079" s="125">
        <f t="shared" si="128"/>
        <v>2.7464693534347884E-2</v>
      </c>
      <c r="D2079" s="128">
        <f t="shared" si="129"/>
        <v>27464.693534347884</v>
      </c>
      <c r="E2079" s="128">
        <f t="shared" ca="1" si="130"/>
        <v>-114095.73320934507</v>
      </c>
      <c r="F2079" s="128">
        <f t="shared" ca="1" si="131"/>
        <v>141255.66872669393</v>
      </c>
    </row>
    <row r="2080" spans="1:6" x14ac:dyDescent="0.3">
      <c r="A2080" s="73">
        <v>40823</v>
      </c>
      <c r="B2080" s="130">
        <v>1155.459961</v>
      </c>
      <c r="C2080" s="125">
        <f t="shared" si="128"/>
        <v>1.6745339436438522E-2</v>
      </c>
      <c r="D2080" s="128">
        <f t="shared" si="129"/>
        <v>16745.339436438524</v>
      </c>
      <c r="E2080" s="128">
        <f t="shared" ca="1" si="130"/>
        <v>-114095.73320934507</v>
      </c>
      <c r="F2080" s="128">
        <f t="shared" ca="1" si="131"/>
        <v>141255.66872669393</v>
      </c>
    </row>
    <row r="2081" spans="1:6" x14ac:dyDescent="0.3">
      <c r="A2081" s="73">
        <v>40822</v>
      </c>
      <c r="B2081" s="130">
        <v>1164.969971</v>
      </c>
      <c r="C2081" s="125">
        <f t="shared" si="128"/>
        <v>3.1348410133542171E-2</v>
      </c>
      <c r="D2081" s="128">
        <f t="shared" si="129"/>
        <v>31348.410133542169</v>
      </c>
      <c r="E2081" s="128">
        <f t="shared" ca="1" si="130"/>
        <v>-114095.73320934507</v>
      </c>
      <c r="F2081" s="128">
        <f t="shared" ca="1" si="131"/>
        <v>141255.66872669393</v>
      </c>
    </row>
    <row r="2082" spans="1:6" x14ac:dyDescent="0.3">
      <c r="A2082" s="73">
        <v>40821</v>
      </c>
      <c r="B2082" s="130">
        <v>1144.030029</v>
      </c>
      <c r="C2082" s="125">
        <f t="shared" si="128"/>
        <v>-1.948128218758538E-2</v>
      </c>
      <c r="D2082" s="128">
        <f t="shared" si="129"/>
        <v>-19481.282187585381</v>
      </c>
      <c r="E2082" s="128">
        <f t="shared" ca="1" si="130"/>
        <v>-114095.73320934507</v>
      </c>
      <c r="F2082" s="128">
        <f t="shared" ca="1" si="131"/>
        <v>141255.66872669393</v>
      </c>
    </row>
    <row r="2083" spans="1:6" x14ac:dyDescent="0.3">
      <c r="A2083" s="73">
        <v>40820</v>
      </c>
      <c r="B2083" s="130">
        <v>1123.9499510000001</v>
      </c>
      <c r="C2083" s="125">
        <f t="shared" si="128"/>
        <v>-6.5003466637371443E-2</v>
      </c>
      <c r="D2083" s="128">
        <f t="shared" si="129"/>
        <v>-65003.466637371443</v>
      </c>
      <c r="E2083" s="128">
        <f t="shared" ca="1" si="130"/>
        <v>-114095.73320934507</v>
      </c>
      <c r="F2083" s="128">
        <f t="shared" ca="1" si="131"/>
        <v>141255.66872669393</v>
      </c>
    </row>
    <row r="2084" spans="1:6" x14ac:dyDescent="0.3">
      <c r="A2084" s="73">
        <v>40819</v>
      </c>
      <c r="B2084" s="130">
        <v>1099.2299800000001</v>
      </c>
      <c r="C2084" s="125">
        <f t="shared" si="128"/>
        <v>-8.7086504298633072E-2</v>
      </c>
      <c r="D2084" s="128">
        <f t="shared" si="129"/>
        <v>-87086.504298633066</v>
      </c>
      <c r="E2084" s="128">
        <f t="shared" ca="1" si="130"/>
        <v>-114095.73320934507</v>
      </c>
      <c r="F2084" s="128">
        <f t="shared" ca="1" si="131"/>
        <v>141255.66872669393</v>
      </c>
    </row>
    <row r="2085" spans="1:6" x14ac:dyDescent="0.3">
      <c r="A2085" s="73">
        <v>40816</v>
      </c>
      <c r="B2085" s="130">
        <v>1131.420044</v>
      </c>
      <c r="C2085" s="125">
        <f t="shared" si="128"/>
        <v>-6.9563544135627597E-2</v>
      </c>
      <c r="D2085" s="128">
        <f t="shared" si="129"/>
        <v>-69563.544135627599</v>
      </c>
      <c r="E2085" s="128">
        <f t="shared" ca="1" si="130"/>
        <v>-114095.73320934507</v>
      </c>
      <c r="F2085" s="128">
        <f t="shared" ca="1" si="131"/>
        <v>141255.66872669393</v>
      </c>
    </row>
    <row r="2086" spans="1:6" x14ac:dyDescent="0.3">
      <c r="A2086" s="73">
        <v>40815</v>
      </c>
      <c r="B2086" s="130">
        <v>1160.400024</v>
      </c>
      <c r="C2086" s="125">
        <f t="shared" si="128"/>
        <v>-4.028579831800827E-2</v>
      </c>
      <c r="D2086" s="128">
        <f t="shared" si="129"/>
        <v>-40285.798318008274</v>
      </c>
      <c r="E2086" s="128">
        <f t="shared" ca="1" si="130"/>
        <v>-114095.73320934507</v>
      </c>
      <c r="F2086" s="128">
        <f t="shared" ca="1" si="131"/>
        <v>141255.66872669393</v>
      </c>
    </row>
    <row r="2087" spans="1:6" x14ac:dyDescent="0.3">
      <c r="A2087" s="73">
        <v>40814</v>
      </c>
      <c r="B2087" s="130">
        <v>1151.0600589999999</v>
      </c>
      <c r="C2087" s="125">
        <f t="shared" si="128"/>
        <v>-3.1648545690159291E-2</v>
      </c>
      <c r="D2087" s="128">
        <f t="shared" si="129"/>
        <v>-31648.545690159292</v>
      </c>
      <c r="E2087" s="128">
        <f t="shared" ca="1" si="130"/>
        <v>-114095.73320934507</v>
      </c>
      <c r="F2087" s="128">
        <f t="shared" ca="1" si="131"/>
        <v>141255.66872669393</v>
      </c>
    </row>
    <row r="2088" spans="1:6" x14ac:dyDescent="0.3">
      <c r="A2088" s="73">
        <v>40813</v>
      </c>
      <c r="B2088" s="130">
        <v>1175.380005</v>
      </c>
      <c r="C2088" s="125">
        <f t="shared" si="128"/>
        <v>2.1400581570849564E-3</v>
      </c>
      <c r="D2088" s="128">
        <f t="shared" si="129"/>
        <v>2140.0581570849563</v>
      </c>
      <c r="E2088" s="128">
        <f t="shared" ca="1" si="130"/>
        <v>-114095.73320934507</v>
      </c>
      <c r="F2088" s="128">
        <f t="shared" ca="1" si="131"/>
        <v>141255.66872669393</v>
      </c>
    </row>
    <row r="2089" spans="1:6" x14ac:dyDescent="0.3">
      <c r="A2089" s="73">
        <v>40812</v>
      </c>
      <c r="B2089" s="130">
        <v>1162.9499510000001</v>
      </c>
      <c r="C2089" s="125">
        <f t="shared" si="128"/>
        <v>5.8500261410876497E-4</v>
      </c>
      <c r="D2089" s="128">
        <f t="shared" si="129"/>
        <v>585.00261410876499</v>
      </c>
      <c r="E2089" s="128">
        <f t="shared" ca="1" si="130"/>
        <v>-114095.73320934507</v>
      </c>
      <c r="F2089" s="128">
        <f t="shared" ca="1" si="131"/>
        <v>141255.66872669393</v>
      </c>
    </row>
    <row r="2090" spans="1:6" x14ac:dyDescent="0.3">
      <c r="A2090" s="73">
        <v>40809</v>
      </c>
      <c r="B2090" s="130">
        <v>1136.4300539999999</v>
      </c>
      <c r="C2090" s="125">
        <f t="shared" si="128"/>
        <v>-1.5421472590757102E-2</v>
      </c>
      <c r="D2090" s="128">
        <f t="shared" si="129"/>
        <v>-15421.472590757101</v>
      </c>
      <c r="E2090" s="128">
        <f t="shared" ca="1" si="130"/>
        <v>-114095.73320934507</v>
      </c>
      <c r="F2090" s="128">
        <f t="shared" ca="1" si="131"/>
        <v>141255.66872669393</v>
      </c>
    </row>
    <row r="2091" spans="1:6" x14ac:dyDescent="0.3">
      <c r="A2091" s="73">
        <v>40808</v>
      </c>
      <c r="B2091" s="130">
        <v>1129.5600589999999</v>
      </c>
      <c r="C2091" s="125">
        <f t="shared" si="128"/>
        <v>-4.7508191128934563E-2</v>
      </c>
      <c r="D2091" s="128">
        <f t="shared" si="129"/>
        <v>-47508.191128934566</v>
      </c>
      <c r="E2091" s="128">
        <f t="shared" ca="1" si="130"/>
        <v>-114095.73320934507</v>
      </c>
      <c r="F2091" s="128">
        <f t="shared" ca="1" si="131"/>
        <v>141255.66872669393</v>
      </c>
    </row>
    <row r="2092" spans="1:6" x14ac:dyDescent="0.3">
      <c r="A2092" s="73">
        <v>40807</v>
      </c>
      <c r="B2092" s="130">
        <v>1166.76001</v>
      </c>
      <c r="C2092" s="125">
        <f t="shared" si="128"/>
        <v>-2.658055524928904E-2</v>
      </c>
      <c r="D2092" s="128">
        <f t="shared" si="129"/>
        <v>-26580.555249289038</v>
      </c>
      <c r="E2092" s="128">
        <f t="shared" ca="1" si="130"/>
        <v>-114095.73320934507</v>
      </c>
      <c r="F2092" s="128">
        <f t="shared" ca="1" si="131"/>
        <v>141255.66872669393</v>
      </c>
    </row>
    <row r="2093" spans="1:6" x14ac:dyDescent="0.3">
      <c r="A2093" s="73">
        <v>40806</v>
      </c>
      <c r="B2093" s="130">
        <v>1202.089966</v>
      </c>
      <c r="C2093" s="125">
        <f t="shared" si="128"/>
        <v>3.162436606728547E-2</v>
      </c>
      <c r="D2093" s="128">
        <f t="shared" si="129"/>
        <v>31624.366067285471</v>
      </c>
      <c r="E2093" s="128">
        <f t="shared" ca="1" si="130"/>
        <v>-114095.73320934507</v>
      </c>
      <c r="F2093" s="128">
        <f t="shared" ca="1" si="131"/>
        <v>141255.66872669393</v>
      </c>
    </row>
    <row r="2094" spans="1:6" x14ac:dyDescent="0.3">
      <c r="A2094" s="73">
        <v>40805</v>
      </c>
      <c r="B2094" s="130">
        <v>1204.089966</v>
      </c>
      <c r="C2094" s="125">
        <f t="shared" si="128"/>
        <v>2.5656529335536193E-2</v>
      </c>
      <c r="D2094" s="128">
        <f t="shared" si="129"/>
        <v>25656.529335536194</v>
      </c>
      <c r="E2094" s="128">
        <f t="shared" ca="1" si="130"/>
        <v>-114095.73320934507</v>
      </c>
      <c r="F2094" s="128">
        <f t="shared" ca="1" si="131"/>
        <v>141255.66872669393</v>
      </c>
    </row>
    <row r="2095" spans="1:6" x14ac:dyDescent="0.3">
      <c r="A2095" s="73">
        <v>40802</v>
      </c>
      <c r="B2095" s="130">
        <v>1216.01001</v>
      </c>
      <c r="C2095" s="125">
        <f t="shared" si="128"/>
        <v>9.6228604445245391E-3</v>
      </c>
      <c r="D2095" s="128">
        <f t="shared" si="129"/>
        <v>9622.8604445245383</v>
      </c>
      <c r="E2095" s="128">
        <f t="shared" ca="1" si="130"/>
        <v>-114095.73320934507</v>
      </c>
      <c r="F2095" s="128">
        <f t="shared" ca="1" si="131"/>
        <v>141255.66872669393</v>
      </c>
    </row>
    <row r="2096" spans="1:6" x14ac:dyDescent="0.3">
      <c r="A2096" s="73">
        <v>40801</v>
      </c>
      <c r="B2096" s="130">
        <v>1209.1099850000001</v>
      </c>
      <c r="C2096" s="125">
        <f t="shared" si="128"/>
        <v>-8.0237182023350506E-3</v>
      </c>
      <c r="D2096" s="128">
        <f t="shared" si="129"/>
        <v>-8023.7182023350506</v>
      </c>
      <c r="E2096" s="128">
        <f t="shared" ca="1" si="130"/>
        <v>-114095.73320934507</v>
      </c>
      <c r="F2096" s="128">
        <f t="shared" ca="1" si="131"/>
        <v>141255.66872669393</v>
      </c>
    </row>
    <row r="2097" spans="1:6" x14ac:dyDescent="0.3">
      <c r="A2097" s="73">
        <v>40800</v>
      </c>
      <c r="B2097" s="130">
        <v>1188.6800539999999</v>
      </c>
      <c r="C2097" s="125">
        <f t="shared" si="128"/>
        <v>-1.9984821027493882E-2</v>
      </c>
      <c r="D2097" s="128">
        <f t="shared" si="129"/>
        <v>-19984.821027493883</v>
      </c>
      <c r="E2097" s="128">
        <f t="shared" ca="1" si="130"/>
        <v>-114095.73320934507</v>
      </c>
      <c r="F2097" s="128">
        <f t="shared" ca="1" si="131"/>
        <v>141255.66872669393</v>
      </c>
    </row>
    <row r="2098" spans="1:6" x14ac:dyDescent="0.3">
      <c r="A2098" s="73">
        <v>40799</v>
      </c>
      <c r="B2098" s="130">
        <v>1172.869995</v>
      </c>
      <c r="C2098" s="125">
        <f t="shared" si="128"/>
        <v>-3.0750001944499616E-2</v>
      </c>
      <c r="D2098" s="128">
        <f t="shared" si="129"/>
        <v>-30750.001944499618</v>
      </c>
      <c r="E2098" s="128">
        <f t="shared" ca="1" si="130"/>
        <v>-114095.73320934507</v>
      </c>
      <c r="F2098" s="128">
        <f t="shared" ca="1" si="131"/>
        <v>141255.66872669393</v>
      </c>
    </row>
    <row r="2099" spans="1:6" x14ac:dyDescent="0.3">
      <c r="A2099" s="73">
        <v>40798</v>
      </c>
      <c r="B2099" s="130">
        <v>1162.2700199999999</v>
      </c>
      <c r="C2099" s="125">
        <f t="shared" si="128"/>
        <v>-1.2347066956996722E-2</v>
      </c>
      <c r="D2099" s="128">
        <f t="shared" si="129"/>
        <v>-12347.066956996721</v>
      </c>
      <c r="E2099" s="128">
        <f t="shared" ca="1" si="130"/>
        <v>-114095.73320934507</v>
      </c>
      <c r="F2099" s="128">
        <f t="shared" ca="1" si="131"/>
        <v>141255.66872669393</v>
      </c>
    </row>
    <row r="2100" spans="1:6" x14ac:dyDescent="0.3">
      <c r="A2100" s="73">
        <v>40795</v>
      </c>
      <c r="B2100" s="130">
        <v>1154.2299800000001</v>
      </c>
      <c r="C2100" s="125">
        <f t="shared" si="128"/>
        <v>-4.3475979823922595E-3</v>
      </c>
      <c r="D2100" s="128">
        <f t="shared" si="129"/>
        <v>-4347.5979823922598</v>
      </c>
      <c r="E2100" s="128">
        <f t="shared" ca="1" si="130"/>
        <v>-114095.73320934507</v>
      </c>
      <c r="F2100" s="128">
        <f t="shared" ca="1" si="131"/>
        <v>141255.66872669393</v>
      </c>
    </row>
    <row r="2101" spans="1:6" x14ac:dyDescent="0.3">
      <c r="A2101" s="73">
        <v>40794</v>
      </c>
      <c r="B2101" s="130">
        <v>1185.900024</v>
      </c>
      <c r="C2101" s="125">
        <f t="shared" si="128"/>
        <v>7.0482746001687691E-3</v>
      </c>
      <c r="D2101" s="128">
        <f t="shared" si="129"/>
        <v>7048.2746001687692</v>
      </c>
      <c r="E2101" s="128">
        <f t="shared" ca="1" si="130"/>
        <v>-114095.73320934507</v>
      </c>
      <c r="F2101" s="128">
        <f t="shared" ca="1" si="131"/>
        <v>141255.66872669393</v>
      </c>
    </row>
    <row r="2102" spans="1:6" x14ac:dyDescent="0.3">
      <c r="A2102" s="73">
        <v>40793</v>
      </c>
      <c r="B2102" s="130">
        <v>1198.619995</v>
      </c>
      <c r="C2102" s="125">
        <f t="shared" si="128"/>
        <v>3.1204043316468422E-2</v>
      </c>
      <c r="D2102" s="128">
        <f t="shared" si="129"/>
        <v>31204.043316468422</v>
      </c>
      <c r="E2102" s="128">
        <f t="shared" ca="1" si="130"/>
        <v>-114095.73320934507</v>
      </c>
      <c r="F2102" s="128">
        <f t="shared" ca="1" si="131"/>
        <v>141255.66872669393</v>
      </c>
    </row>
    <row r="2103" spans="1:6" x14ac:dyDescent="0.3">
      <c r="A2103" s="73">
        <v>40792</v>
      </c>
      <c r="B2103" s="130">
        <v>1165.23999</v>
      </c>
      <c r="C2103" s="125">
        <f t="shared" si="128"/>
        <v>3.6856477007216171E-2</v>
      </c>
      <c r="D2103" s="128">
        <f t="shared" si="129"/>
        <v>36856.47700721617</v>
      </c>
      <c r="E2103" s="128">
        <f t="shared" ca="1" si="130"/>
        <v>-114095.73320934507</v>
      </c>
      <c r="F2103" s="128">
        <f t="shared" ca="1" si="131"/>
        <v>141255.66872669393</v>
      </c>
    </row>
    <row r="2104" spans="1:6" x14ac:dyDescent="0.3">
      <c r="A2104" s="73">
        <v>40788</v>
      </c>
      <c r="B2104" s="130">
        <v>1173.969971</v>
      </c>
      <c r="C2104" s="125">
        <f t="shared" si="128"/>
        <v>4.4894164551074978E-2</v>
      </c>
      <c r="D2104" s="128">
        <f t="shared" si="129"/>
        <v>44894.16455107498</v>
      </c>
      <c r="E2104" s="128">
        <f t="shared" ca="1" si="130"/>
        <v>-114095.73320934507</v>
      </c>
      <c r="F2104" s="128">
        <f t="shared" ca="1" si="131"/>
        <v>141255.66872669393</v>
      </c>
    </row>
    <row r="2105" spans="1:6" x14ac:dyDescent="0.3">
      <c r="A2105" s="73">
        <v>40787</v>
      </c>
      <c r="B2105" s="130">
        <v>1204.420044</v>
      </c>
      <c r="C2105" s="125">
        <f t="shared" si="128"/>
        <v>5.590673621026454E-2</v>
      </c>
      <c r="D2105" s="128">
        <f t="shared" si="129"/>
        <v>55906.736210264542</v>
      </c>
      <c r="E2105" s="128">
        <f t="shared" ca="1" si="130"/>
        <v>-114095.73320934507</v>
      </c>
      <c r="F2105" s="128">
        <f t="shared" ca="1" si="131"/>
        <v>141255.66872669393</v>
      </c>
    </row>
    <row r="2106" spans="1:6" x14ac:dyDescent="0.3">
      <c r="A2106" s="73">
        <v>40786</v>
      </c>
      <c r="B2106" s="130">
        <v>1218.8900149999999</v>
      </c>
      <c r="C2106" s="125">
        <f t="shared" si="128"/>
        <v>2.0939952328858258E-2</v>
      </c>
      <c r="D2106" s="128">
        <f t="shared" si="129"/>
        <v>20939.952328858257</v>
      </c>
      <c r="E2106" s="128">
        <f t="shared" ca="1" si="130"/>
        <v>-114095.73320934507</v>
      </c>
      <c r="F2106" s="128">
        <f t="shared" ca="1" si="131"/>
        <v>141255.66872669393</v>
      </c>
    </row>
    <row r="2107" spans="1:6" x14ac:dyDescent="0.3">
      <c r="A2107" s="73">
        <v>40785</v>
      </c>
      <c r="B2107" s="130">
        <v>1212.920044</v>
      </c>
      <c r="C2107" s="125">
        <f t="shared" si="128"/>
        <v>1.6902003614289507E-2</v>
      </c>
      <c r="D2107" s="128">
        <f t="shared" si="129"/>
        <v>16902.003614289508</v>
      </c>
      <c r="E2107" s="128">
        <f t="shared" ca="1" si="130"/>
        <v>-114095.73320934507</v>
      </c>
      <c r="F2107" s="128">
        <f t="shared" ca="1" si="131"/>
        <v>141255.66872669393</v>
      </c>
    </row>
    <row r="2108" spans="1:6" x14ac:dyDescent="0.3">
      <c r="A2108" s="73">
        <v>40784</v>
      </c>
      <c r="B2108" s="130">
        <v>1210.079956</v>
      </c>
      <c r="C2108" s="125">
        <f t="shared" si="128"/>
        <v>4.6409401874729639E-3</v>
      </c>
      <c r="D2108" s="128">
        <f t="shared" si="129"/>
        <v>4640.9401874729638</v>
      </c>
      <c r="E2108" s="128">
        <f t="shared" ca="1" si="130"/>
        <v>-114095.73320934507</v>
      </c>
      <c r="F2108" s="128">
        <f t="shared" ca="1" si="131"/>
        <v>141255.66872669393</v>
      </c>
    </row>
    <row r="2109" spans="1:6" x14ac:dyDescent="0.3">
      <c r="A2109" s="73">
        <v>40781</v>
      </c>
      <c r="B2109" s="130">
        <v>1176.8000489999999</v>
      </c>
      <c r="C2109" s="125">
        <f t="shared" si="128"/>
        <v>-1.7051177877673851E-3</v>
      </c>
      <c r="D2109" s="128">
        <f t="shared" si="129"/>
        <v>-1705.1177877673852</v>
      </c>
      <c r="E2109" s="128">
        <f t="shared" ca="1" si="130"/>
        <v>-114095.73320934507</v>
      </c>
      <c r="F2109" s="128">
        <f t="shared" ca="1" si="131"/>
        <v>141255.66872669393</v>
      </c>
    </row>
    <row r="2110" spans="1:6" x14ac:dyDescent="0.3">
      <c r="A2110" s="73">
        <v>40780</v>
      </c>
      <c r="B2110" s="130">
        <v>1159.2700199999999</v>
      </c>
      <c r="C2110" s="125">
        <f t="shared" si="128"/>
        <v>-1.1401619276995234E-2</v>
      </c>
      <c r="D2110" s="128">
        <f t="shared" si="129"/>
        <v>-11401.619276995234</v>
      </c>
      <c r="E2110" s="128">
        <f t="shared" ca="1" si="130"/>
        <v>-114095.73320934507</v>
      </c>
      <c r="F2110" s="128">
        <f t="shared" ca="1" si="131"/>
        <v>141255.66872669393</v>
      </c>
    </row>
    <row r="2111" spans="1:6" x14ac:dyDescent="0.3">
      <c r="A2111" s="73">
        <v>40779</v>
      </c>
      <c r="B2111" s="130">
        <v>1177.599976</v>
      </c>
      <c r="C2111" s="125">
        <f t="shared" si="128"/>
        <v>5.0715555063389539E-2</v>
      </c>
      <c r="D2111" s="128">
        <f t="shared" si="129"/>
        <v>50715.55506338954</v>
      </c>
      <c r="E2111" s="128">
        <f t="shared" ca="1" si="130"/>
        <v>-114095.73320934507</v>
      </c>
      <c r="F2111" s="128">
        <f t="shared" ca="1" si="131"/>
        <v>141255.66872669393</v>
      </c>
    </row>
    <row r="2112" spans="1:6" x14ac:dyDescent="0.3">
      <c r="A2112" s="73">
        <v>40778</v>
      </c>
      <c r="B2112" s="130">
        <v>1162.349976</v>
      </c>
      <c r="C2112" s="125">
        <f t="shared" si="128"/>
        <v>-8.6821256157355586E-3</v>
      </c>
      <c r="D2112" s="128">
        <f t="shared" si="129"/>
        <v>-8682.1256157355583</v>
      </c>
      <c r="E2112" s="128">
        <f t="shared" ca="1" si="130"/>
        <v>-114095.73320934507</v>
      </c>
      <c r="F2112" s="128">
        <f t="shared" ca="1" si="131"/>
        <v>141255.66872669393</v>
      </c>
    </row>
    <row r="2113" spans="1:6" x14ac:dyDescent="0.3">
      <c r="A2113" s="73">
        <v>40777</v>
      </c>
      <c r="B2113" s="130">
        <v>1123.8199460000001</v>
      </c>
      <c r="C2113" s="125">
        <f t="shared" si="128"/>
        <v>3.8947216978670873E-3</v>
      </c>
      <c r="D2113" s="128">
        <f t="shared" si="129"/>
        <v>3894.7216978670872</v>
      </c>
      <c r="E2113" s="128">
        <f t="shared" ca="1" si="130"/>
        <v>-114095.73320934507</v>
      </c>
      <c r="F2113" s="128">
        <f t="shared" ca="1" si="131"/>
        <v>141255.66872669393</v>
      </c>
    </row>
    <row r="2114" spans="1:6" x14ac:dyDescent="0.3">
      <c r="A2114" s="73">
        <v>40774</v>
      </c>
      <c r="B2114" s="130">
        <v>1123.530029</v>
      </c>
      <c r="C2114" s="125">
        <f t="shared" si="128"/>
        <v>-6.32409875800789E-2</v>
      </c>
      <c r="D2114" s="128">
        <f t="shared" si="129"/>
        <v>-63240.987580078901</v>
      </c>
      <c r="E2114" s="128">
        <f t="shared" ca="1" si="130"/>
        <v>-114095.73320934507</v>
      </c>
      <c r="F2114" s="128">
        <f t="shared" ca="1" si="131"/>
        <v>141255.66872669393</v>
      </c>
    </row>
    <row r="2115" spans="1:6" x14ac:dyDescent="0.3">
      <c r="A2115" s="73">
        <v>40773</v>
      </c>
      <c r="B2115" s="130">
        <v>1140.650024</v>
      </c>
      <c r="C2115" s="125">
        <f t="shared" si="128"/>
        <v>-4.9513715594707519E-2</v>
      </c>
      <c r="D2115" s="128">
        <f t="shared" si="129"/>
        <v>-49513.715594707523</v>
      </c>
      <c r="E2115" s="128">
        <f t="shared" ca="1" si="130"/>
        <v>-114095.73320934507</v>
      </c>
      <c r="F2115" s="128">
        <f t="shared" ca="1" si="131"/>
        <v>141255.66872669393</v>
      </c>
    </row>
    <row r="2116" spans="1:6" x14ac:dyDescent="0.3">
      <c r="A2116" s="73">
        <v>40772</v>
      </c>
      <c r="B2116" s="130">
        <v>1193.8900149999999</v>
      </c>
      <c r="C2116" s="125">
        <f t="shared" si="128"/>
        <v>-5.2723830706484232E-2</v>
      </c>
      <c r="D2116" s="128">
        <f t="shared" si="129"/>
        <v>-52723.83070648423</v>
      </c>
      <c r="E2116" s="128">
        <f t="shared" ca="1" si="130"/>
        <v>-114095.73320934507</v>
      </c>
      <c r="F2116" s="128">
        <f t="shared" ca="1" si="131"/>
        <v>141255.66872669393</v>
      </c>
    </row>
    <row r="2117" spans="1:6" x14ac:dyDescent="0.3">
      <c r="A2117" s="73">
        <v>40771</v>
      </c>
      <c r="B2117" s="130">
        <v>1192.76001</v>
      </c>
      <c r="C2117" s="125">
        <f t="shared" si="128"/>
        <v>-4.887367856559921E-2</v>
      </c>
      <c r="D2117" s="128">
        <f t="shared" si="129"/>
        <v>-48873.678565599213</v>
      </c>
      <c r="E2117" s="128">
        <f t="shared" ca="1" si="130"/>
        <v>-114095.73320934507</v>
      </c>
      <c r="F2117" s="128">
        <f t="shared" ca="1" si="131"/>
        <v>141255.66872669393</v>
      </c>
    </row>
    <row r="2118" spans="1:6" x14ac:dyDescent="0.3">
      <c r="A2118" s="73">
        <v>40770</v>
      </c>
      <c r="B2118" s="130">
        <v>1204.48999</v>
      </c>
      <c r="C2118" s="125">
        <f t="shared" si="128"/>
        <v>-6.4066665718629734E-2</v>
      </c>
      <c r="D2118" s="128">
        <f t="shared" si="129"/>
        <v>-64066.665718629731</v>
      </c>
      <c r="E2118" s="128">
        <f t="shared" ca="1" si="130"/>
        <v>-114095.73320934507</v>
      </c>
      <c r="F2118" s="128">
        <f t="shared" ca="1" si="131"/>
        <v>141255.66872669393</v>
      </c>
    </row>
    <row r="2119" spans="1:6" x14ac:dyDescent="0.3">
      <c r="A2119" s="73">
        <v>40767</v>
      </c>
      <c r="B2119" s="130">
        <v>1178.8100589999999</v>
      </c>
      <c r="C2119" s="125">
        <f t="shared" si="128"/>
        <v>-8.7806023039608605E-2</v>
      </c>
      <c r="D2119" s="128">
        <f t="shared" si="129"/>
        <v>-87806.023039608612</v>
      </c>
      <c r="E2119" s="128">
        <f t="shared" ca="1" si="130"/>
        <v>-114095.73320934507</v>
      </c>
      <c r="F2119" s="128">
        <f t="shared" ca="1" si="131"/>
        <v>141255.66872669393</v>
      </c>
    </row>
    <row r="2120" spans="1:6" x14ac:dyDescent="0.3">
      <c r="A2120" s="73">
        <v>40766</v>
      </c>
      <c r="B2120" s="130">
        <v>1172.6400149999999</v>
      </c>
      <c r="C2120" s="125">
        <f t="shared" ref="C2120:C2183" si="132">B2120/B2130-1</f>
        <v>-9.8433903041438842E-2</v>
      </c>
      <c r="D2120" s="128">
        <f t="shared" ref="D2120:D2183" si="133">C2120*$B$5</f>
        <v>-98433.90304143884</v>
      </c>
      <c r="E2120" s="128">
        <f t="shared" ref="E2120:E2183" ca="1" si="134">_xlfn.PERCENTILE.INC(OFFSET(D2120,0,0,Window),1-VaRLevel)</f>
        <v>-114095.73320934507</v>
      </c>
      <c r="F2120" s="128">
        <f t="shared" ref="F2120:F2183" ca="1" si="135">ABS(AVERAGEIF(OFFSET(D2120,0,0,Window),"&lt;=" &amp;E2120))</f>
        <v>141255.66872669393</v>
      </c>
    </row>
    <row r="2121" spans="1:6" x14ac:dyDescent="0.3">
      <c r="A2121" s="73">
        <v>40765</v>
      </c>
      <c r="B2121" s="130">
        <v>1120.76001</v>
      </c>
      <c r="C2121" s="125">
        <f t="shared" si="132"/>
        <v>-0.14110768178419997</v>
      </c>
      <c r="D2121" s="128">
        <f t="shared" si="133"/>
        <v>-141107.68178419996</v>
      </c>
      <c r="E2121" s="128">
        <f t="shared" ca="1" si="134"/>
        <v>-114095.73320934507</v>
      </c>
      <c r="F2121" s="128">
        <f t="shared" ca="1" si="135"/>
        <v>141255.66872669393</v>
      </c>
    </row>
    <row r="2122" spans="1:6" x14ac:dyDescent="0.3">
      <c r="A2122" s="73">
        <v>40764</v>
      </c>
      <c r="B2122" s="130">
        <v>1172.530029</v>
      </c>
      <c r="C2122" s="125">
        <f t="shared" si="132"/>
        <v>-0.11968250751630549</v>
      </c>
      <c r="D2122" s="128">
        <f t="shared" si="133"/>
        <v>-119682.50751630549</v>
      </c>
      <c r="E2122" s="128">
        <f t="shared" ca="1" si="134"/>
        <v>-107632.67008074805</v>
      </c>
      <c r="F2122" s="128">
        <f t="shared" ca="1" si="135"/>
        <v>130313.41723130026</v>
      </c>
    </row>
    <row r="2123" spans="1:6" x14ac:dyDescent="0.3">
      <c r="A2123" s="73">
        <v>40763</v>
      </c>
      <c r="B2123" s="130">
        <v>1119.459961</v>
      </c>
      <c r="C2123" s="125">
        <f t="shared" si="132"/>
        <v>-0.16297681687957633</v>
      </c>
      <c r="D2123" s="128">
        <f t="shared" si="133"/>
        <v>-162976.81687957633</v>
      </c>
      <c r="E2123" s="128">
        <f t="shared" ca="1" si="134"/>
        <v>-84790.585712592117</v>
      </c>
      <c r="F2123" s="128">
        <f t="shared" ca="1" si="135"/>
        <v>126071.89918760549</v>
      </c>
    </row>
    <row r="2124" spans="1:6" x14ac:dyDescent="0.3">
      <c r="A2124" s="73">
        <v>40760</v>
      </c>
      <c r="B2124" s="130">
        <v>1199.380005</v>
      </c>
      <c r="C2124" s="125">
        <f t="shared" si="132"/>
        <v>-0.10828092729801897</v>
      </c>
      <c r="D2124" s="128">
        <f t="shared" si="133"/>
        <v>-108280.92729801897</v>
      </c>
      <c r="E2124" s="128">
        <f t="shared" ca="1" si="134"/>
        <v>-58319.212118466407</v>
      </c>
      <c r="F2124" s="128">
        <f t="shared" ca="1" si="135"/>
        <v>92319.102735317734</v>
      </c>
    </row>
    <row r="2125" spans="1:6" x14ac:dyDescent="0.3">
      <c r="A2125" s="73">
        <v>40759</v>
      </c>
      <c r="B2125" s="130">
        <v>1200.0699460000001</v>
      </c>
      <c r="C2125" s="125">
        <f t="shared" si="132"/>
        <v>-0.10695795338522118</v>
      </c>
      <c r="D2125" s="128">
        <f t="shared" si="133"/>
        <v>-106957.95338522119</v>
      </c>
      <c r="E2125" s="128">
        <f t="shared" ca="1" si="134"/>
        <v>-54193.970261314978</v>
      </c>
      <c r="F2125" s="128">
        <f t="shared" ca="1" si="135"/>
        <v>74485.878045422127</v>
      </c>
    </row>
    <row r="2126" spans="1:6" x14ac:dyDescent="0.3">
      <c r="A2126" s="73">
        <v>40758</v>
      </c>
      <c r="B2126" s="130">
        <v>1260.339966</v>
      </c>
      <c r="C2126" s="125">
        <f t="shared" si="132"/>
        <v>-4.9402644119720285E-2</v>
      </c>
      <c r="D2126" s="128">
        <f t="shared" si="133"/>
        <v>-49402.644119720288</v>
      </c>
      <c r="E2126" s="128">
        <f t="shared" ca="1" si="134"/>
        <v>-51534.48106474751</v>
      </c>
      <c r="F2126" s="128">
        <f t="shared" ca="1" si="135"/>
        <v>56694.132437331798</v>
      </c>
    </row>
    <row r="2127" spans="1:6" x14ac:dyDescent="0.3">
      <c r="A2127" s="73">
        <v>40757</v>
      </c>
      <c r="B2127" s="130">
        <v>1254.0500489999999</v>
      </c>
      <c r="C2127" s="125">
        <f t="shared" si="132"/>
        <v>-5.4781253228332161E-2</v>
      </c>
      <c r="D2127" s="128">
        <f t="shared" si="133"/>
        <v>-54781.253228332163</v>
      </c>
      <c r="E2127" s="128">
        <f t="shared" ca="1" si="134"/>
        <v>-49167.660456443249</v>
      </c>
      <c r="F2127" s="128">
        <f t="shared" ca="1" si="135"/>
        <v>56694.132437331798</v>
      </c>
    </row>
    <row r="2128" spans="1:6" x14ac:dyDescent="0.3">
      <c r="A2128" s="73">
        <v>40756</v>
      </c>
      <c r="B2128" s="130">
        <v>1286.9399410000001</v>
      </c>
      <c r="C2128" s="125">
        <f t="shared" si="132"/>
        <v>-1.4171467732041809E-2</v>
      </c>
      <c r="D2128" s="128">
        <f t="shared" si="133"/>
        <v>-14171.467732041809</v>
      </c>
      <c r="E2128" s="128">
        <f t="shared" ca="1" si="134"/>
        <v>-44553.127574545826</v>
      </c>
      <c r="F2128" s="128">
        <f t="shared" ca="1" si="135"/>
        <v>53291.180687995686</v>
      </c>
    </row>
    <row r="2129" spans="1:6" x14ac:dyDescent="0.3">
      <c r="A2129" s="73">
        <v>40753</v>
      </c>
      <c r="B2129" s="130">
        <v>1292.280029</v>
      </c>
      <c r="C2129" s="125">
        <f t="shared" si="132"/>
        <v>-1.8128759651760862E-2</v>
      </c>
      <c r="D2129" s="128">
        <f t="shared" si="133"/>
        <v>-18128.759651760862</v>
      </c>
      <c r="E2129" s="128">
        <f t="shared" ca="1" si="134"/>
        <v>-44553.127574545826</v>
      </c>
      <c r="F2129" s="128">
        <f t="shared" ca="1" si="135"/>
        <v>53291.180687995686</v>
      </c>
    </row>
    <row r="2130" spans="1:6" x14ac:dyDescent="0.3">
      <c r="A2130" s="73">
        <v>40752</v>
      </c>
      <c r="B2130" s="130">
        <v>1300.670044</v>
      </c>
      <c r="C2130" s="125">
        <f t="shared" si="132"/>
        <v>-6.2649086856025882E-3</v>
      </c>
      <c r="D2130" s="128">
        <f t="shared" si="133"/>
        <v>-6264.9086856025879</v>
      </c>
      <c r="E2130" s="128">
        <f t="shared" ca="1" si="134"/>
        <v>-44553.127574545826</v>
      </c>
      <c r="F2130" s="128">
        <f t="shared" ca="1" si="135"/>
        <v>53291.180687995686</v>
      </c>
    </row>
    <row r="2131" spans="1:6" x14ac:dyDescent="0.3">
      <c r="A2131" s="73">
        <v>40751</v>
      </c>
      <c r="B2131" s="130">
        <v>1304.8900149999999</v>
      </c>
      <c r="C2131" s="125">
        <f t="shared" si="132"/>
        <v>-9.7364814090686869E-3</v>
      </c>
      <c r="D2131" s="128">
        <f t="shared" si="133"/>
        <v>-9736.4814090686868</v>
      </c>
      <c r="E2131" s="128">
        <f t="shared" ca="1" si="134"/>
        <v>-44553.127574545826</v>
      </c>
      <c r="F2131" s="128">
        <f t="shared" ca="1" si="135"/>
        <v>53291.180687995686</v>
      </c>
    </row>
    <row r="2132" spans="1:6" x14ac:dyDescent="0.3">
      <c r="A2132" s="73">
        <v>40750</v>
      </c>
      <c r="B2132" s="130">
        <v>1331.9399410000001</v>
      </c>
      <c r="C2132" s="125">
        <f t="shared" si="132"/>
        <v>1.3930700794007267E-2</v>
      </c>
      <c r="D2132" s="128">
        <f t="shared" si="133"/>
        <v>13930.700794007267</v>
      </c>
      <c r="E2132" s="128">
        <f t="shared" ca="1" si="134"/>
        <v>-44553.127574545826</v>
      </c>
      <c r="F2132" s="128">
        <f t="shared" ca="1" si="135"/>
        <v>53291.180687995686</v>
      </c>
    </row>
    <row r="2133" spans="1:6" x14ac:dyDescent="0.3">
      <c r="A2133" s="73">
        <v>40749</v>
      </c>
      <c r="B2133" s="130">
        <v>1337.4300539999999</v>
      </c>
      <c r="C2133" s="125">
        <f t="shared" si="132"/>
        <v>1.3596210760189242E-2</v>
      </c>
      <c r="D2133" s="128">
        <f t="shared" si="133"/>
        <v>13596.210760189242</v>
      </c>
      <c r="E2133" s="128">
        <f t="shared" ca="1" si="134"/>
        <v>-44553.127574545826</v>
      </c>
      <c r="F2133" s="128">
        <f t="shared" ca="1" si="135"/>
        <v>53291.180687995686</v>
      </c>
    </row>
    <row r="2134" spans="1:6" x14ac:dyDescent="0.3">
      <c r="A2134" s="73">
        <v>40746</v>
      </c>
      <c r="B2134" s="130">
        <v>1345.0200199999999</v>
      </c>
      <c r="C2134" s="125">
        <f t="shared" si="132"/>
        <v>9.0785158172002056E-4</v>
      </c>
      <c r="D2134" s="128">
        <f t="shared" si="133"/>
        <v>907.85158172002059</v>
      </c>
      <c r="E2134" s="128">
        <f t="shared" ca="1" si="134"/>
        <v>-44553.127574545826</v>
      </c>
      <c r="F2134" s="128">
        <f t="shared" ca="1" si="135"/>
        <v>53291.180687995686</v>
      </c>
    </row>
    <row r="2135" spans="1:6" x14ac:dyDescent="0.3">
      <c r="A2135" s="73">
        <v>40745</v>
      </c>
      <c r="B2135" s="130">
        <v>1343.8000489999999</v>
      </c>
      <c r="C2135" s="125">
        <f t="shared" si="132"/>
        <v>-6.9611165973547662E-3</v>
      </c>
      <c r="D2135" s="128">
        <f t="shared" si="133"/>
        <v>-6961.1165973547659</v>
      </c>
      <c r="E2135" s="128">
        <f t="shared" ca="1" si="134"/>
        <v>-44553.127574545826</v>
      </c>
      <c r="F2135" s="128">
        <f t="shared" ca="1" si="135"/>
        <v>53291.180687995686</v>
      </c>
    </row>
    <row r="2136" spans="1:6" x14ac:dyDescent="0.3">
      <c r="A2136" s="73">
        <v>40744</v>
      </c>
      <c r="B2136" s="130">
        <v>1325.839966</v>
      </c>
      <c r="C2136" s="125">
        <f t="shared" si="132"/>
        <v>-9.9908941695433517E-3</v>
      </c>
      <c r="D2136" s="128">
        <f t="shared" si="133"/>
        <v>-9990.8941695433514</v>
      </c>
      <c r="E2136" s="128">
        <f t="shared" ca="1" si="134"/>
        <v>-44553.127574545826</v>
      </c>
      <c r="F2136" s="128">
        <f t="shared" ca="1" si="135"/>
        <v>53291.180687995686</v>
      </c>
    </row>
    <row r="2137" spans="1:6" x14ac:dyDescent="0.3">
      <c r="A2137" s="73">
        <v>40743</v>
      </c>
      <c r="B2137" s="130">
        <v>1326.7299800000001</v>
      </c>
      <c r="C2137" s="125">
        <f t="shared" si="132"/>
        <v>-8.3340994396577939E-3</v>
      </c>
      <c r="D2137" s="128">
        <f t="shared" si="133"/>
        <v>-8334.0994396577935</v>
      </c>
      <c r="E2137" s="128">
        <f t="shared" ca="1" si="134"/>
        <v>-44553.127574545826</v>
      </c>
      <c r="F2137" s="128">
        <f t="shared" ca="1" si="135"/>
        <v>53291.180687995686</v>
      </c>
    </row>
    <row r="2138" spans="1:6" x14ac:dyDescent="0.3">
      <c r="A2138" s="73">
        <v>40742</v>
      </c>
      <c r="B2138" s="130">
        <v>1305.4399410000001</v>
      </c>
      <c r="C2138" s="125">
        <f t="shared" si="132"/>
        <v>-2.5551144592138031E-2</v>
      </c>
      <c r="D2138" s="128">
        <f t="shared" si="133"/>
        <v>-25551.144592138029</v>
      </c>
      <c r="E2138" s="128">
        <f t="shared" ca="1" si="134"/>
        <v>-44553.127574545826</v>
      </c>
      <c r="F2138" s="128">
        <f t="shared" ca="1" si="135"/>
        <v>53291.180687995686</v>
      </c>
    </row>
    <row r="2139" spans="1:6" x14ac:dyDescent="0.3">
      <c r="A2139" s="73">
        <v>40739</v>
      </c>
      <c r="B2139" s="130">
        <v>1316.1400149999999</v>
      </c>
      <c r="C2139" s="125">
        <f t="shared" si="132"/>
        <v>-3.4074387788408655E-3</v>
      </c>
      <c r="D2139" s="128">
        <f t="shared" si="133"/>
        <v>-3407.4387788408653</v>
      </c>
      <c r="E2139" s="128">
        <f t="shared" ca="1" si="134"/>
        <v>-44553.127574545826</v>
      </c>
      <c r="F2139" s="128">
        <f t="shared" ca="1" si="135"/>
        <v>53291.180687995686</v>
      </c>
    </row>
    <row r="2140" spans="1:6" x14ac:dyDescent="0.3">
      <c r="A2140" s="73">
        <v>40738</v>
      </c>
      <c r="B2140" s="130">
        <v>1308.869995</v>
      </c>
      <c r="C2140" s="125">
        <f t="shared" si="132"/>
        <v>1.1166818075682983E-3</v>
      </c>
      <c r="D2140" s="128">
        <f t="shared" si="133"/>
        <v>1116.6818075682982</v>
      </c>
      <c r="E2140" s="128">
        <f t="shared" ca="1" si="134"/>
        <v>-44553.127574545826</v>
      </c>
      <c r="F2140" s="128">
        <f t="shared" ca="1" si="135"/>
        <v>53291.180687995686</v>
      </c>
    </row>
    <row r="2141" spans="1:6" x14ac:dyDescent="0.3">
      <c r="A2141" s="73">
        <v>40737</v>
      </c>
      <c r="B2141" s="130">
        <v>1317.719971</v>
      </c>
      <c r="C2141" s="125">
        <f t="shared" si="132"/>
        <v>1.6233834580665407E-2</v>
      </c>
      <c r="D2141" s="128">
        <f t="shared" si="133"/>
        <v>16233.834580665407</v>
      </c>
      <c r="E2141" s="128">
        <f t="shared" ca="1" si="134"/>
        <v>-44553.127574545826</v>
      </c>
      <c r="F2141" s="128">
        <f t="shared" ca="1" si="135"/>
        <v>53291.180687995686</v>
      </c>
    </row>
    <row r="2142" spans="1:6" x14ac:dyDescent="0.3">
      <c r="A2142" s="73">
        <v>40736</v>
      </c>
      <c r="B2142" s="130">
        <v>1313.6400149999999</v>
      </c>
      <c r="C2142" s="125">
        <f t="shared" si="132"/>
        <v>2.620110899838024E-2</v>
      </c>
      <c r="D2142" s="128">
        <f t="shared" si="133"/>
        <v>26201.108998380241</v>
      </c>
      <c r="E2142" s="128">
        <f t="shared" ca="1" si="134"/>
        <v>-44553.127574545826</v>
      </c>
      <c r="F2142" s="128">
        <f t="shared" ca="1" si="135"/>
        <v>53291.180687995686</v>
      </c>
    </row>
    <row r="2143" spans="1:6" x14ac:dyDescent="0.3">
      <c r="A2143" s="73">
        <v>40735</v>
      </c>
      <c r="B2143" s="130">
        <v>1319.48999</v>
      </c>
      <c r="C2143" s="125">
        <f t="shared" si="132"/>
        <v>4.0238118153390179E-2</v>
      </c>
      <c r="D2143" s="128">
        <f t="shared" si="133"/>
        <v>40238.118153390176</v>
      </c>
      <c r="E2143" s="128">
        <f t="shared" ca="1" si="134"/>
        <v>-44553.127574545826</v>
      </c>
      <c r="F2143" s="128">
        <f t="shared" ca="1" si="135"/>
        <v>53291.180687995686</v>
      </c>
    </row>
    <row r="2144" spans="1:6" x14ac:dyDescent="0.3">
      <c r="A2144" s="73">
        <v>40732</v>
      </c>
      <c r="B2144" s="130">
        <v>1343.8000489999999</v>
      </c>
      <c r="C2144" s="125">
        <f t="shared" si="132"/>
        <v>4.6980949746786127E-2</v>
      </c>
      <c r="D2144" s="128">
        <f t="shared" si="133"/>
        <v>46980.949746786129</v>
      </c>
      <c r="E2144" s="128">
        <f t="shared" ca="1" si="134"/>
        <v>-44553.127574545826</v>
      </c>
      <c r="F2144" s="128">
        <f t="shared" ca="1" si="135"/>
        <v>53291.180687995686</v>
      </c>
    </row>
    <row r="2145" spans="1:6" x14ac:dyDescent="0.3">
      <c r="A2145" s="73">
        <v>40731</v>
      </c>
      <c r="B2145" s="130">
        <v>1353.219971</v>
      </c>
      <c r="C2145" s="125">
        <f t="shared" si="132"/>
        <v>5.1338591940209399E-2</v>
      </c>
      <c r="D2145" s="128">
        <f t="shared" si="133"/>
        <v>51338.5919402094</v>
      </c>
      <c r="E2145" s="128">
        <f t="shared" ca="1" si="134"/>
        <v>-44553.127574545826</v>
      </c>
      <c r="F2145" s="128">
        <f t="shared" ca="1" si="135"/>
        <v>53291.180687995686</v>
      </c>
    </row>
    <row r="2146" spans="1:6" x14ac:dyDescent="0.3">
      <c r="A2146" s="73">
        <v>40730</v>
      </c>
      <c r="B2146" s="130">
        <v>1339.219971</v>
      </c>
      <c r="C2146" s="125">
        <f t="shared" si="132"/>
        <v>3.3731590655001975E-2</v>
      </c>
      <c r="D2146" s="128">
        <f t="shared" si="133"/>
        <v>33731.590655001972</v>
      </c>
      <c r="E2146" s="128">
        <f t="shared" ca="1" si="134"/>
        <v>-44553.127574545826</v>
      </c>
      <c r="F2146" s="128">
        <f t="shared" ca="1" si="135"/>
        <v>53291.180687995686</v>
      </c>
    </row>
    <row r="2147" spans="1:6" x14ac:dyDescent="0.3">
      <c r="A2147" s="73">
        <v>40729</v>
      </c>
      <c r="B2147" s="130">
        <v>1337.880005</v>
      </c>
      <c r="C2147" s="125">
        <f t="shared" si="132"/>
        <v>4.6559670748767878E-2</v>
      </c>
      <c r="D2147" s="128">
        <f t="shared" si="133"/>
        <v>46559.67074876788</v>
      </c>
      <c r="E2147" s="128">
        <f t="shared" ca="1" si="134"/>
        <v>-44553.127574545826</v>
      </c>
      <c r="F2147" s="128">
        <f t="shared" ca="1" si="135"/>
        <v>53291.180687995686</v>
      </c>
    </row>
    <row r="2148" spans="1:6" x14ac:dyDescent="0.3">
      <c r="A2148" s="73">
        <v>40725</v>
      </c>
      <c r="B2148" s="130">
        <v>1339.670044</v>
      </c>
      <c r="C2148" s="125">
        <f t="shared" si="132"/>
        <v>5.3613876523790793E-2</v>
      </c>
      <c r="D2148" s="128">
        <f t="shared" si="133"/>
        <v>53613.876523790794</v>
      </c>
      <c r="E2148" s="128">
        <f t="shared" ca="1" si="134"/>
        <v>-44553.127574545826</v>
      </c>
      <c r="F2148" s="128">
        <f t="shared" ca="1" si="135"/>
        <v>53291.180687995686</v>
      </c>
    </row>
    <row r="2149" spans="1:6" x14ac:dyDescent="0.3">
      <c r="A2149" s="73">
        <v>40724</v>
      </c>
      <c r="B2149" s="130">
        <v>1320.6400149999999</v>
      </c>
      <c r="C2149" s="125">
        <f t="shared" si="132"/>
        <v>4.1809977101424867E-2</v>
      </c>
      <c r="D2149" s="128">
        <f t="shared" si="133"/>
        <v>41809.977101424869</v>
      </c>
      <c r="E2149" s="128">
        <f t="shared" ca="1" si="134"/>
        <v>-44553.127574545826</v>
      </c>
      <c r="F2149" s="128">
        <f t="shared" ca="1" si="135"/>
        <v>53291.180687995686</v>
      </c>
    </row>
    <row r="2150" spans="1:6" x14ac:dyDescent="0.3">
      <c r="A2150" s="73">
        <v>40723</v>
      </c>
      <c r="B2150" s="130">
        <v>1307.410034</v>
      </c>
      <c r="C2150" s="125">
        <f t="shared" si="132"/>
        <v>3.3182649665694841E-2</v>
      </c>
      <c r="D2150" s="128">
        <f t="shared" si="133"/>
        <v>33182.649665694844</v>
      </c>
      <c r="E2150" s="128">
        <f t="shared" ca="1" si="134"/>
        <v>-49167.660456443249</v>
      </c>
      <c r="F2150" s="128">
        <f t="shared" ca="1" si="135"/>
        <v>63927.754623774679</v>
      </c>
    </row>
    <row r="2151" spans="1:6" x14ac:dyDescent="0.3">
      <c r="A2151" s="73">
        <v>40722</v>
      </c>
      <c r="B2151" s="130">
        <v>1296.670044</v>
      </c>
      <c r="C2151" s="125">
        <f t="shared" si="132"/>
        <v>6.8330258754105699E-3</v>
      </c>
      <c r="D2151" s="128">
        <f t="shared" si="133"/>
        <v>6833.0258754105698</v>
      </c>
      <c r="E2151" s="128">
        <f t="shared" ca="1" si="134"/>
        <v>-57731.929151449222</v>
      </c>
      <c r="F2151" s="128">
        <f t="shared" ca="1" si="135"/>
        <v>74382.775329478973</v>
      </c>
    </row>
    <row r="2152" spans="1:6" x14ac:dyDescent="0.3">
      <c r="A2152" s="73">
        <v>40721</v>
      </c>
      <c r="B2152" s="130">
        <v>1280.099976</v>
      </c>
      <c r="C2152" s="125">
        <f t="shared" si="132"/>
        <v>6.5024573143486197E-3</v>
      </c>
      <c r="D2152" s="128">
        <f t="shared" si="133"/>
        <v>6502.4573143486195</v>
      </c>
      <c r="E2152" s="128">
        <f t="shared" ca="1" si="134"/>
        <v>-69247.910577836388</v>
      </c>
      <c r="F2152" s="128">
        <f t="shared" ca="1" si="135"/>
        <v>80293.497480709528</v>
      </c>
    </row>
    <row r="2153" spans="1:6" x14ac:dyDescent="0.3">
      <c r="A2153" s="73">
        <v>40718</v>
      </c>
      <c r="B2153" s="130">
        <v>1268.4499510000001</v>
      </c>
      <c r="C2153" s="125">
        <f t="shared" si="132"/>
        <v>-1.9906127868355439E-3</v>
      </c>
      <c r="D2153" s="128">
        <f t="shared" si="133"/>
        <v>-1990.6127868355438</v>
      </c>
      <c r="E2153" s="128">
        <f t="shared" ca="1" si="134"/>
        <v>-75889.645200459374</v>
      </c>
      <c r="F2153" s="128">
        <f t="shared" ca="1" si="135"/>
        <v>80293.497480709528</v>
      </c>
    </row>
    <row r="2154" spans="1:6" x14ac:dyDescent="0.3">
      <c r="A2154" s="73">
        <v>40717</v>
      </c>
      <c r="B2154" s="130">
        <v>1283.5</v>
      </c>
      <c r="C2154" s="125">
        <f t="shared" si="132"/>
        <v>-4.2668735453840201E-3</v>
      </c>
      <c r="D2154" s="128">
        <f t="shared" si="133"/>
        <v>-4266.87354538402</v>
      </c>
      <c r="E2154" s="128">
        <f t="shared" ca="1" si="134"/>
        <v>-75889.645200459374</v>
      </c>
      <c r="F2154" s="128">
        <f t="shared" ca="1" si="135"/>
        <v>80293.497480709528</v>
      </c>
    </row>
    <row r="2155" spans="1:6" x14ac:dyDescent="0.3">
      <c r="A2155" s="73">
        <v>40716</v>
      </c>
      <c r="B2155" s="130">
        <v>1287.1400149999999</v>
      </c>
      <c r="C2155" s="125">
        <f t="shared" si="132"/>
        <v>5.9238766845566282E-3</v>
      </c>
      <c r="D2155" s="128">
        <f t="shared" si="133"/>
        <v>5923.8766845566279</v>
      </c>
      <c r="E2155" s="128">
        <f t="shared" ca="1" si="134"/>
        <v>-75889.645200459374</v>
      </c>
      <c r="F2155" s="128">
        <f t="shared" ca="1" si="135"/>
        <v>80293.497480709528</v>
      </c>
    </row>
    <row r="2156" spans="1:6" x14ac:dyDescent="0.3">
      <c r="A2156" s="73">
        <v>40715</v>
      </c>
      <c r="B2156" s="130">
        <v>1295.5200199999999</v>
      </c>
      <c r="C2156" s="125">
        <f t="shared" si="132"/>
        <v>8.2339093543670749E-3</v>
      </c>
      <c r="D2156" s="128">
        <f t="shared" si="133"/>
        <v>8233.9093543670751</v>
      </c>
      <c r="E2156" s="128">
        <f t="shared" ca="1" si="134"/>
        <v>-75889.645200459374</v>
      </c>
      <c r="F2156" s="128">
        <f t="shared" ca="1" si="135"/>
        <v>80293.497480709528</v>
      </c>
    </row>
    <row r="2157" spans="1:6" x14ac:dyDescent="0.3">
      <c r="A2157" s="73">
        <v>40714</v>
      </c>
      <c r="B2157" s="130">
        <v>1278.3599850000001</v>
      </c>
      <c r="C2157" s="125">
        <f t="shared" si="132"/>
        <v>-6.0723378191196442E-3</v>
      </c>
      <c r="D2157" s="128">
        <f t="shared" si="133"/>
        <v>-6072.3378191196443</v>
      </c>
      <c r="E2157" s="128">
        <f t="shared" ca="1" si="134"/>
        <v>-75889.645200459374</v>
      </c>
      <c r="F2157" s="128">
        <f t="shared" ca="1" si="135"/>
        <v>80293.497480709528</v>
      </c>
    </row>
    <row r="2158" spans="1:6" x14ac:dyDescent="0.3">
      <c r="A2158" s="73">
        <v>40711</v>
      </c>
      <c r="B2158" s="130">
        <v>1271.5</v>
      </c>
      <c r="C2158" s="125">
        <f t="shared" si="132"/>
        <v>-2.2043466381462373E-2</v>
      </c>
      <c r="D2158" s="128">
        <f t="shared" si="133"/>
        <v>-22043.466381462375</v>
      </c>
      <c r="E2158" s="128">
        <f t="shared" ca="1" si="134"/>
        <v>-75889.645200459374</v>
      </c>
      <c r="F2158" s="128">
        <f t="shared" ca="1" si="135"/>
        <v>80293.497480709528</v>
      </c>
    </row>
    <row r="2159" spans="1:6" x14ac:dyDescent="0.3">
      <c r="A2159" s="73">
        <v>40710</v>
      </c>
      <c r="B2159" s="130">
        <v>1267.6400149999999</v>
      </c>
      <c r="C2159" s="125">
        <f t="shared" si="132"/>
        <v>-3.4502664276857553E-2</v>
      </c>
      <c r="D2159" s="128">
        <f t="shared" si="133"/>
        <v>-34502.664276857555</v>
      </c>
      <c r="E2159" s="128">
        <f t="shared" ca="1" si="134"/>
        <v>-75889.645200459374</v>
      </c>
      <c r="F2159" s="128">
        <f t="shared" ca="1" si="135"/>
        <v>80293.497480709528</v>
      </c>
    </row>
    <row r="2160" spans="1:6" x14ac:dyDescent="0.3">
      <c r="A2160" s="73">
        <v>40709</v>
      </c>
      <c r="B2160" s="130">
        <v>1265.420044</v>
      </c>
      <c r="C2160" s="125">
        <f t="shared" si="132"/>
        <v>-3.7374008724410324E-2</v>
      </c>
      <c r="D2160" s="128">
        <f t="shared" si="133"/>
        <v>-37374.008724410327</v>
      </c>
      <c r="E2160" s="128">
        <f t="shared" ca="1" si="134"/>
        <v>-75889.645200459374</v>
      </c>
      <c r="F2160" s="128">
        <f t="shared" ca="1" si="135"/>
        <v>80293.497480709528</v>
      </c>
    </row>
    <row r="2161" spans="1:6" x14ac:dyDescent="0.3">
      <c r="A2161" s="73">
        <v>40708</v>
      </c>
      <c r="B2161" s="130">
        <v>1287.869995</v>
      </c>
      <c r="C2161" s="125">
        <f t="shared" si="132"/>
        <v>-4.2618166880976971E-2</v>
      </c>
      <c r="D2161" s="128">
        <f t="shared" si="133"/>
        <v>-42618.166880976969</v>
      </c>
      <c r="E2161" s="128">
        <f t="shared" ca="1" si="134"/>
        <v>-75889.645200459374</v>
      </c>
      <c r="F2161" s="128">
        <f t="shared" ca="1" si="135"/>
        <v>80293.497480709528</v>
      </c>
    </row>
    <row r="2162" spans="1:6" x14ac:dyDescent="0.3">
      <c r="A2162" s="73">
        <v>40707</v>
      </c>
      <c r="B2162" s="130">
        <v>1271.829956</v>
      </c>
      <c r="C2162" s="125">
        <f t="shared" si="132"/>
        <v>-4.4527098691796496E-2</v>
      </c>
      <c r="D2162" s="128">
        <f t="shared" si="133"/>
        <v>-44527.098691796498</v>
      </c>
      <c r="E2162" s="128">
        <f t="shared" ca="1" si="134"/>
        <v>-75889.645200459374</v>
      </c>
      <c r="F2162" s="128">
        <f t="shared" ca="1" si="135"/>
        <v>80293.497480709528</v>
      </c>
    </row>
    <row r="2163" spans="1:6" x14ac:dyDescent="0.3">
      <c r="A2163" s="73">
        <v>40704</v>
      </c>
      <c r="B2163" s="130">
        <v>1270.9799800000001</v>
      </c>
      <c r="C2163" s="125">
        <f t="shared" si="132"/>
        <v>-4.1269047390320335E-2</v>
      </c>
      <c r="D2163" s="128">
        <f t="shared" si="133"/>
        <v>-41269.047390320338</v>
      </c>
      <c r="E2163" s="128">
        <f t="shared" ca="1" si="134"/>
        <v>-75889.645200459374</v>
      </c>
      <c r="F2163" s="128">
        <f t="shared" ca="1" si="135"/>
        <v>80293.497480709528</v>
      </c>
    </row>
    <row r="2164" spans="1:6" x14ac:dyDescent="0.3">
      <c r="A2164" s="73">
        <v>40703</v>
      </c>
      <c r="B2164" s="130">
        <v>1289</v>
      </c>
      <c r="C2164" s="125">
        <f t="shared" si="132"/>
        <v>-2.3832401865350739E-2</v>
      </c>
      <c r="D2164" s="128">
        <f t="shared" si="133"/>
        <v>-23832.401865350737</v>
      </c>
      <c r="E2164" s="128">
        <f t="shared" ca="1" si="134"/>
        <v>-75889.645200459374</v>
      </c>
      <c r="F2164" s="128">
        <f t="shared" ca="1" si="135"/>
        <v>80293.497480709528</v>
      </c>
    </row>
    <row r="2165" spans="1:6" x14ac:dyDescent="0.3">
      <c r="A2165" s="73">
        <v>40702</v>
      </c>
      <c r="B2165" s="130">
        <v>1279.5600589999999</v>
      </c>
      <c r="C2165" s="125">
        <f t="shared" si="132"/>
        <v>-2.7896776666813783E-2</v>
      </c>
      <c r="D2165" s="128">
        <f t="shared" si="133"/>
        <v>-27896.776666813785</v>
      </c>
      <c r="E2165" s="128">
        <f t="shared" ca="1" si="134"/>
        <v>-75889.645200459374</v>
      </c>
      <c r="F2165" s="128">
        <f t="shared" ca="1" si="135"/>
        <v>80293.497480709528</v>
      </c>
    </row>
    <row r="2166" spans="1:6" x14ac:dyDescent="0.3">
      <c r="A2166" s="73">
        <v>40701</v>
      </c>
      <c r="B2166" s="130">
        <v>1284.9399410000001</v>
      </c>
      <c r="C2166" s="125">
        <f t="shared" si="132"/>
        <v>-2.4617270867779206E-2</v>
      </c>
      <c r="D2166" s="128">
        <f t="shared" si="133"/>
        <v>-24617.270867779207</v>
      </c>
      <c r="E2166" s="128">
        <f t="shared" ca="1" si="134"/>
        <v>-75889.645200459374</v>
      </c>
      <c r="F2166" s="128">
        <f t="shared" ca="1" si="135"/>
        <v>80293.497480709528</v>
      </c>
    </row>
    <row r="2167" spans="1:6" x14ac:dyDescent="0.3">
      <c r="A2167" s="73">
        <v>40700</v>
      </c>
      <c r="B2167" s="130">
        <v>1286.170044</v>
      </c>
      <c r="C2167" s="125">
        <f t="shared" si="132"/>
        <v>-3.532665948642566E-2</v>
      </c>
      <c r="D2167" s="128">
        <f t="shared" si="133"/>
        <v>-35326.659486425662</v>
      </c>
      <c r="E2167" s="128">
        <f t="shared" ca="1" si="134"/>
        <v>-75889.645200459374</v>
      </c>
      <c r="F2167" s="128">
        <f t="shared" ca="1" si="135"/>
        <v>80293.497480709528</v>
      </c>
    </row>
    <row r="2168" spans="1:6" x14ac:dyDescent="0.3">
      <c r="A2168" s="73">
        <v>40697</v>
      </c>
      <c r="B2168" s="130">
        <v>1300.160034</v>
      </c>
      <c r="C2168" s="125">
        <f t="shared" si="132"/>
        <v>-3.2331008317910248E-2</v>
      </c>
      <c r="D2168" s="128">
        <f t="shared" si="133"/>
        <v>-32331.008317910248</v>
      </c>
      <c r="E2168" s="128">
        <f t="shared" ca="1" si="134"/>
        <v>-75889.645200459374</v>
      </c>
      <c r="F2168" s="128">
        <f t="shared" ca="1" si="135"/>
        <v>80293.497480709528</v>
      </c>
    </row>
    <row r="2169" spans="1:6" x14ac:dyDescent="0.3">
      <c r="A2169" s="73">
        <v>40696</v>
      </c>
      <c r="B2169" s="130">
        <v>1312.9399410000001</v>
      </c>
      <c r="C2169" s="125">
        <f t="shared" si="132"/>
        <v>-2.0691076082795079E-2</v>
      </c>
      <c r="D2169" s="128">
        <f t="shared" si="133"/>
        <v>-20691.07608279508</v>
      </c>
      <c r="E2169" s="128">
        <f t="shared" ca="1" si="134"/>
        <v>-75889.645200459374</v>
      </c>
      <c r="F2169" s="128">
        <f t="shared" ca="1" si="135"/>
        <v>80293.497480709528</v>
      </c>
    </row>
    <row r="2170" spans="1:6" x14ac:dyDescent="0.3">
      <c r="A2170" s="73">
        <v>40695</v>
      </c>
      <c r="B2170" s="130">
        <v>1314.5500489999999</v>
      </c>
      <c r="C2170" s="125">
        <f t="shared" si="132"/>
        <v>-1.0857899454587816E-2</v>
      </c>
      <c r="D2170" s="128">
        <f t="shared" si="133"/>
        <v>-10857.899454587816</v>
      </c>
      <c r="E2170" s="128">
        <f t="shared" ca="1" si="134"/>
        <v>-75889.645200459374</v>
      </c>
      <c r="F2170" s="128">
        <f t="shared" ca="1" si="135"/>
        <v>80293.497480709528</v>
      </c>
    </row>
    <row r="2171" spans="1:6" x14ac:dyDescent="0.3">
      <c r="A2171" s="73">
        <v>40694</v>
      </c>
      <c r="B2171" s="130">
        <v>1345.1999510000001</v>
      </c>
      <c r="C2171" s="125">
        <f t="shared" si="132"/>
        <v>1.1831767804554749E-2</v>
      </c>
      <c r="D2171" s="128">
        <f t="shared" si="133"/>
        <v>11831.767804554749</v>
      </c>
      <c r="E2171" s="128">
        <f t="shared" ca="1" si="134"/>
        <v>-75889.645200459374</v>
      </c>
      <c r="F2171" s="128">
        <f t="shared" ca="1" si="135"/>
        <v>80293.497480709528</v>
      </c>
    </row>
    <row r="2172" spans="1:6" x14ac:dyDescent="0.3">
      <c r="A2172" s="73">
        <v>40690</v>
      </c>
      <c r="B2172" s="130">
        <v>1331.099976</v>
      </c>
      <c r="C2172" s="125">
        <f t="shared" si="132"/>
        <v>-4.9859422025319011E-3</v>
      </c>
      <c r="D2172" s="128">
        <f t="shared" si="133"/>
        <v>-4985.9422025319009</v>
      </c>
      <c r="E2172" s="128">
        <f t="shared" ca="1" si="134"/>
        <v>-75889.645200459374</v>
      </c>
      <c r="F2172" s="128">
        <f t="shared" ca="1" si="135"/>
        <v>80293.497480709528</v>
      </c>
    </row>
    <row r="2173" spans="1:6" x14ac:dyDescent="0.3">
      <c r="A2173" s="73">
        <v>40689</v>
      </c>
      <c r="B2173" s="130">
        <v>1325.6899410000001</v>
      </c>
      <c r="C2173" s="125">
        <f t="shared" si="132"/>
        <v>-1.7024493079310532E-2</v>
      </c>
      <c r="D2173" s="128">
        <f t="shared" si="133"/>
        <v>-17024.49307931053</v>
      </c>
      <c r="E2173" s="128">
        <f t="shared" ca="1" si="134"/>
        <v>-75889.645200459374</v>
      </c>
      <c r="F2173" s="128">
        <f t="shared" ca="1" si="135"/>
        <v>80293.497480709528</v>
      </c>
    </row>
    <row r="2174" spans="1:6" x14ac:dyDescent="0.3">
      <c r="A2174" s="73">
        <v>40688</v>
      </c>
      <c r="B2174" s="130">
        <v>1320.469971</v>
      </c>
      <c r="C2174" s="125">
        <f t="shared" si="132"/>
        <v>-1.6101861072724377E-2</v>
      </c>
      <c r="D2174" s="128">
        <f t="shared" si="133"/>
        <v>-16101.861072724378</v>
      </c>
      <c r="E2174" s="128">
        <f t="shared" ca="1" si="134"/>
        <v>-75889.645200459374</v>
      </c>
      <c r="F2174" s="128">
        <f t="shared" ca="1" si="135"/>
        <v>80293.497480709528</v>
      </c>
    </row>
    <row r="2175" spans="1:6" x14ac:dyDescent="0.3">
      <c r="A2175" s="73">
        <v>40687</v>
      </c>
      <c r="B2175" s="130">
        <v>1316.280029</v>
      </c>
      <c r="C2175" s="125">
        <f t="shared" si="132"/>
        <v>-3.0121727707758339E-2</v>
      </c>
      <c r="D2175" s="128">
        <f t="shared" si="133"/>
        <v>-30121.727707758339</v>
      </c>
      <c r="E2175" s="128">
        <f t="shared" ca="1" si="134"/>
        <v>-75889.645200459374</v>
      </c>
      <c r="F2175" s="128">
        <f t="shared" ca="1" si="135"/>
        <v>80293.497480709528</v>
      </c>
    </row>
    <row r="2176" spans="1:6" x14ac:dyDescent="0.3">
      <c r="A2176" s="73">
        <v>40686</v>
      </c>
      <c r="B2176" s="130">
        <v>1317.369995</v>
      </c>
      <c r="C2176" s="125">
        <f t="shared" si="132"/>
        <v>-2.1481287955960271E-2</v>
      </c>
      <c r="D2176" s="128">
        <f t="shared" si="133"/>
        <v>-21481.28795596027</v>
      </c>
      <c r="E2176" s="128">
        <f t="shared" ca="1" si="134"/>
        <v>-75889.645200459374</v>
      </c>
      <c r="F2176" s="128">
        <f t="shared" ca="1" si="135"/>
        <v>80293.497480709528</v>
      </c>
    </row>
    <row r="2177" spans="1:6" x14ac:dyDescent="0.3">
      <c r="A2177" s="73">
        <v>40683</v>
      </c>
      <c r="B2177" s="130">
        <v>1333.2700199999999</v>
      </c>
      <c r="C2177" s="125">
        <f t="shared" si="132"/>
        <v>-5.1708187236011449E-3</v>
      </c>
      <c r="D2177" s="128">
        <f t="shared" si="133"/>
        <v>-5170.8187236011445</v>
      </c>
      <c r="E2177" s="128">
        <f t="shared" ca="1" si="134"/>
        <v>-77996.041623920231</v>
      </c>
      <c r="F2177" s="128">
        <f t="shared" ca="1" si="135"/>
        <v>84307.222566375378</v>
      </c>
    </row>
    <row r="2178" spans="1:6" x14ac:dyDescent="0.3">
      <c r="A2178" s="73">
        <v>40682</v>
      </c>
      <c r="B2178" s="130">
        <v>1343.599976</v>
      </c>
      <c r="C2178" s="125">
        <f t="shared" si="132"/>
        <v>6.366564416745879E-3</v>
      </c>
      <c r="D2178" s="128">
        <f t="shared" si="133"/>
        <v>6366.5644167458786</v>
      </c>
      <c r="E2178" s="128">
        <f t="shared" ca="1" si="134"/>
        <v>-77996.041623920231</v>
      </c>
      <c r="F2178" s="128">
        <f t="shared" ca="1" si="135"/>
        <v>84307.222566375378</v>
      </c>
    </row>
    <row r="2179" spans="1:6" x14ac:dyDescent="0.3">
      <c r="A2179" s="73">
        <v>40681</v>
      </c>
      <c r="B2179" s="130">
        <v>1340.6800539999999</v>
      </c>
      <c r="C2179" s="125">
        <f t="shared" si="132"/>
        <v>-4.9282221492474854E-3</v>
      </c>
      <c r="D2179" s="128">
        <f t="shared" si="133"/>
        <v>-4928.2221492474855</v>
      </c>
      <c r="E2179" s="128">
        <f t="shared" ca="1" si="134"/>
        <v>-77996.041623920231</v>
      </c>
      <c r="F2179" s="128">
        <f t="shared" ca="1" si="135"/>
        <v>84307.222566375378</v>
      </c>
    </row>
    <row r="2180" spans="1:6" x14ac:dyDescent="0.3">
      <c r="A2180" s="73">
        <v>40680</v>
      </c>
      <c r="B2180" s="130">
        <v>1328.9799800000001</v>
      </c>
      <c r="C2180" s="125">
        <f t="shared" si="132"/>
        <v>-2.0374176336682925E-2</v>
      </c>
      <c r="D2180" s="128">
        <f t="shared" si="133"/>
        <v>-20374.176336682925</v>
      </c>
      <c r="E2180" s="128">
        <f t="shared" ca="1" si="134"/>
        <v>-77996.041623920231</v>
      </c>
      <c r="F2180" s="128">
        <f t="shared" ca="1" si="135"/>
        <v>84307.222566375378</v>
      </c>
    </row>
    <row r="2181" spans="1:6" x14ac:dyDescent="0.3">
      <c r="A2181" s="73">
        <v>40679</v>
      </c>
      <c r="B2181" s="130">
        <v>1329.469971</v>
      </c>
      <c r="C2181" s="125">
        <f t="shared" si="132"/>
        <v>-2.3324665135992184E-2</v>
      </c>
      <c r="D2181" s="128">
        <f t="shared" si="133"/>
        <v>-23324.665135992185</v>
      </c>
      <c r="E2181" s="128">
        <f t="shared" ca="1" si="134"/>
        <v>-77996.041623920231</v>
      </c>
      <c r="F2181" s="128">
        <f t="shared" ca="1" si="135"/>
        <v>84307.222566375378</v>
      </c>
    </row>
    <row r="2182" spans="1:6" x14ac:dyDescent="0.3">
      <c r="A2182" s="73">
        <v>40676</v>
      </c>
      <c r="B2182" s="130">
        <v>1337.7700199999999</v>
      </c>
      <c r="C2182" s="125">
        <f t="shared" si="132"/>
        <v>-1.8949674235481773E-2</v>
      </c>
      <c r="D2182" s="128">
        <f t="shared" si="133"/>
        <v>-18949.674235481772</v>
      </c>
      <c r="E2182" s="128">
        <f t="shared" ca="1" si="134"/>
        <v>-77996.041623920231</v>
      </c>
      <c r="F2182" s="128">
        <f t="shared" ca="1" si="135"/>
        <v>84307.222566375378</v>
      </c>
    </row>
    <row r="2183" spans="1:6" x14ac:dyDescent="0.3">
      <c r="A2183" s="73">
        <v>40675</v>
      </c>
      <c r="B2183" s="130">
        <v>1348.650024</v>
      </c>
      <c r="C2183" s="125">
        <f t="shared" si="132"/>
        <v>-8.6954282120343951E-3</v>
      </c>
      <c r="D2183" s="128">
        <f t="shared" si="133"/>
        <v>-8695.428212034396</v>
      </c>
      <c r="E2183" s="128">
        <f t="shared" ca="1" si="134"/>
        <v>-77996.041623920231</v>
      </c>
      <c r="F2183" s="128">
        <f t="shared" ca="1" si="135"/>
        <v>84307.222566375378</v>
      </c>
    </row>
    <row r="2184" spans="1:6" x14ac:dyDescent="0.3">
      <c r="A2184" s="73">
        <v>40674</v>
      </c>
      <c r="B2184" s="130">
        <v>1342.079956</v>
      </c>
      <c r="C2184" s="125">
        <f t="shared" ref="C2184:C2247" si="136">B2184/B2194-1</f>
        <v>-1.0017318250454488E-2</v>
      </c>
      <c r="D2184" s="128">
        <f t="shared" ref="D2184:D2247" si="137">C2184*$B$5</f>
        <v>-10017.318250454487</v>
      </c>
      <c r="E2184" s="128">
        <f t="shared" ref="E2184:E2247" ca="1" si="138">_xlfn.PERCENTILE.INC(OFFSET(D2184,0,0,Window),1-VaRLevel)</f>
        <v>-77996.041623920231</v>
      </c>
      <c r="F2184" s="128">
        <f t="shared" ref="F2184:F2247" ca="1" si="139">ABS(AVERAGEIF(OFFSET(D2184,0,0,Window),"&lt;=" &amp;E2184))</f>
        <v>84307.222566375378</v>
      </c>
    </row>
    <row r="2185" spans="1:6" x14ac:dyDescent="0.3">
      <c r="A2185" s="73">
        <v>40673</v>
      </c>
      <c r="B2185" s="130">
        <v>1357.160034</v>
      </c>
      <c r="C2185" s="125">
        <f t="shared" si="136"/>
        <v>7.3632345191891879E-3</v>
      </c>
      <c r="D2185" s="128">
        <f t="shared" si="137"/>
        <v>7363.2345191891882</v>
      </c>
      <c r="E2185" s="128">
        <f t="shared" ca="1" si="138"/>
        <v>-77996.041623920231</v>
      </c>
      <c r="F2185" s="128">
        <f t="shared" ca="1" si="139"/>
        <v>84307.222566375378</v>
      </c>
    </row>
    <row r="2186" spans="1:6" x14ac:dyDescent="0.3">
      <c r="A2186" s="73">
        <v>40672</v>
      </c>
      <c r="B2186" s="130">
        <v>1346.290039</v>
      </c>
      <c r="C2186" s="125">
        <f t="shared" si="136"/>
        <v>8.2681437932972113E-3</v>
      </c>
      <c r="D2186" s="128">
        <f t="shared" si="137"/>
        <v>8268.1437932972112</v>
      </c>
      <c r="E2186" s="128">
        <f t="shared" ca="1" si="138"/>
        <v>-77996.041623920231</v>
      </c>
      <c r="F2186" s="128">
        <f t="shared" ca="1" si="139"/>
        <v>84307.222566375378</v>
      </c>
    </row>
    <row r="2187" spans="1:6" x14ac:dyDescent="0.3">
      <c r="A2187" s="73">
        <v>40669</v>
      </c>
      <c r="B2187" s="130">
        <v>1340.1999510000001</v>
      </c>
      <c r="C2187" s="125">
        <f t="shared" si="136"/>
        <v>2.1085600124550741E-3</v>
      </c>
      <c r="D2187" s="128">
        <f t="shared" si="137"/>
        <v>2108.5600124550742</v>
      </c>
      <c r="E2187" s="128">
        <f t="shared" ca="1" si="138"/>
        <v>-77996.041623920231</v>
      </c>
      <c r="F2187" s="128">
        <f t="shared" ca="1" si="139"/>
        <v>84307.222566375378</v>
      </c>
    </row>
    <row r="2188" spans="1:6" x14ac:dyDescent="0.3">
      <c r="A2188" s="73">
        <v>40668</v>
      </c>
      <c r="B2188" s="130">
        <v>1335.099976</v>
      </c>
      <c r="C2188" s="125">
        <f t="shared" si="136"/>
        <v>3.5629386432574073E-3</v>
      </c>
      <c r="D2188" s="128">
        <f t="shared" si="137"/>
        <v>3562.9386432574074</v>
      </c>
      <c r="E2188" s="128">
        <f t="shared" ca="1" si="138"/>
        <v>-77996.041623920231</v>
      </c>
      <c r="F2188" s="128">
        <f t="shared" ca="1" si="139"/>
        <v>84307.222566375378</v>
      </c>
    </row>
    <row r="2189" spans="1:6" x14ac:dyDescent="0.3">
      <c r="A2189" s="73">
        <v>40667</v>
      </c>
      <c r="B2189" s="130">
        <v>1347.3199460000001</v>
      </c>
      <c r="C2189" s="125">
        <f t="shared" si="136"/>
        <v>2.6435641032574786E-2</v>
      </c>
      <c r="D2189" s="128">
        <f t="shared" si="137"/>
        <v>26435.641032574786</v>
      </c>
      <c r="E2189" s="128">
        <f t="shared" ca="1" si="138"/>
        <v>-77996.041623920231</v>
      </c>
      <c r="F2189" s="128">
        <f t="shared" ca="1" si="139"/>
        <v>84307.222566375378</v>
      </c>
    </row>
    <row r="2190" spans="1:6" x14ac:dyDescent="0.3">
      <c r="A2190" s="73">
        <v>40666</v>
      </c>
      <c r="B2190" s="130">
        <v>1356.619995</v>
      </c>
      <c r="C2190" s="125">
        <f t="shared" si="136"/>
        <v>3.9444028539727283E-2</v>
      </c>
      <c r="D2190" s="128">
        <f t="shared" si="137"/>
        <v>39444.028539727282</v>
      </c>
      <c r="E2190" s="128">
        <f t="shared" ca="1" si="138"/>
        <v>-82254.158174250464</v>
      </c>
      <c r="F2190" s="128">
        <f t="shared" ca="1" si="139"/>
        <v>86959.694314746012</v>
      </c>
    </row>
    <row r="2191" spans="1:6" x14ac:dyDescent="0.3">
      <c r="A2191" s="73">
        <v>40665</v>
      </c>
      <c r="B2191" s="130">
        <v>1361.219971</v>
      </c>
      <c r="C2191" s="125">
        <f t="shared" si="136"/>
        <v>3.1477263654998033E-2</v>
      </c>
      <c r="D2191" s="128">
        <f t="shared" si="137"/>
        <v>31477.263654998034</v>
      </c>
      <c r="E2191" s="128">
        <f t="shared" ca="1" si="138"/>
        <v>-82254.158174250464</v>
      </c>
      <c r="F2191" s="128">
        <f t="shared" ca="1" si="139"/>
        <v>86959.694314746012</v>
      </c>
    </row>
    <row r="2192" spans="1:6" x14ac:dyDescent="0.3">
      <c r="A2192" s="73">
        <v>40662</v>
      </c>
      <c r="B2192" s="130">
        <v>1363.6099850000001</v>
      </c>
      <c r="C2192" s="125">
        <f t="shared" si="136"/>
        <v>3.734440271210171E-2</v>
      </c>
      <c r="D2192" s="128">
        <f t="shared" si="137"/>
        <v>37344.402712101706</v>
      </c>
      <c r="E2192" s="128">
        <f t="shared" ca="1" si="138"/>
        <v>-82254.158174250464</v>
      </c>
      <c r="F2192" s="128">
        <f t="shared" ca="1" si="139"/>
        <v>86959.694314746012</v>
      </c>
    </row>
    <row r="2193" spans="1:6" x14ac:dyDescent="0.3">
      <c r="A2193" s="73">
        <v>40661</v>
      </c>
      <c r="B2193" s="130">
        <v>1360.4799800000001</v>
      </c>
      <c r="C2193" s="125">
        <f t="shared" si="136"/>
        <v>3.5049904374056196E-2</v>
      </c>
      <c r="D2193" s="128">
        <f t="shared" si="137"/>
        <v>35049.904374056197</v>
      </c>
      <c r="E2193" s="128">
        <f t="shared" ca="1" si="138"/>
        <v>-82254.158174250464</v>
      </c>
      <c r="F2193" s="128">
        <f t="shared" ca="1" si="139"/>
        <v>86959.694314746012</v>
      </c>
    </row>
    <row r="2194" spans="1:6" x14ac:dyDescent="0.3">
      <c r="A2194" s="73">
        <v>40660</v>
      </c>
      <c r="B2194" s="130">
        <v>1355.660034</v>
      </c>
      <c r="C2194" s="125">
        <f t="shared" si="136"/>
        <v>3.1579106749794805E-2</v>
      </c>
      <c r="D2194" s="128">
        <f t="shared" si="137"/>
        <v>31579.106749794806</v>
      </c>
      <c r="E2194" s="128">
        <f t="shared" ca="1" si="138"/>
        <v>-82254.158174250464</v>
      </c>
      <c r="F2194" s="128">
        <f t="shared" ca="1" si="139"/>
        <v>86959.694314746012</v>
      </c>
    </row>
    <row r="2195" spans="1:6" x14ac:dyDescent="0.3">
      <c r="A2195" s="73">
        <v>40659</v>
      </c>
      <c r="B2195" s="130">
        <v>1347.23999</v>
      </c>
      <c r="C2195" s="125">
        <f t="shared" si="136"/>
        <v>1.7199484824592659E-2</v>
      </c>
      <c r="D2195" s="128">
        <f t="shared" si="137"/>
        <v>17199.484824592659</v>
      </c>
      <c r="E2195" s="128">
        <f t="shared" ca="1" si="138"/>
        <v>-82254.158174250464</v>
      </c>
      <c r="F2195" s="128">
        <f t="shared" ca="1" si="139"/>
        <v>86959.694314746012</v>
      </c>
    </row>
    <row r="2196" spans="1:6" x14ac:dyDescent="0.3">
      <c r="A2196" s="73">
        <v>40658</v>
      </c>
      <c r="B2196" s="130">
        <v>1335.25</v>
      </c>
      <c r="C2196" s="125">
        <f t="shared" si="136"/>
        <v>5.3306096098038047E-3</v>
      </c>
      <c r="D2196" s="128">
        <f t="shared" si="137"/>
        <v>5330.6096098038051</v>
      </c>
      <c r="E2196" s="128">
        <f t="shared" ca="1" si="138"/>
        <v>-82254.158174250464</v>
      </c>
      <c r="F2196" s="128">
        <f t="shared" ca="1" si="139"/>
        <v>86959.694314746012</v>
      </c>
    </row>
    <row r="2197" spans="1:6" x14ac:dyDescent="0.3">
      <c r="A2197" s="73">
        <v>40654</v>
      </c>
      <c r="B2197" s="130">
        <v>1337.380005</v>
      </c>
      <c r="C2197" s="125">
        <f t="shared" si="136"/>
        <v>2.9021116984342399E-3</v>
      </c>
      <c r="D2197" s="128">
        <f t="shared" si="137"/>
        <v>2902.1116984342398</v>
      </c>
      <c r="E2197" s="128">
        <f t="shared" ca="1" si="138"/>
        <v>-82254.158174250464</v>
      </c>
      <c r="F2197" s="128">
        <f t="shared" ca="1" si="139"/>
        <v>86959.694314746012</v>
      </c>
    </row>
    <row r="2198" spans="1:6" x14ac:dyDescent="0.3">
      <c r="A2198" s="73">
        <v>40653</v>
      </c>
      <c r="B2198" s="130">
        <v>1330.3599850000001</v>
      </c>
      <c r="C2198" s="125">
        <f t="shared" si="136"/>
        <v>-3.8786212683511456E-3</v>
      </c>
      <c r="D2198" s="128">
        <f t="shared" si="137"/>
        <v>-3878.6212683511458</v>
      </c>
      <c r="E2198" s="128">
        <f t="shared" ca="1" si="138"/>
        <v>-82254.158174250464</v>
      </c>
      <c r="F2198" s="128">
        <f t="shared" ca="1" si="139"/>
        <v>86959.694314746012</v>
      </c>
    </row>
    <row r="2199" spans="1:6" x14ac:dyDescent="0.3">
      <c r="A2199" s="73">
        <v>40652</v>
      </c>
      <c r="B2199" s="130">
        <v>1312.619995</v>
      </c>
      <c r="C2199" s="125">
        <f t="shared" si="136"/>
        <v>-1.50154280820054E-2</v>
      </c>
      <c r="D2199" s="128">
        <f t="shared" si="137"/>
        <v>-15015.428082005399</v>
      </c>
      <c r="E2199" s="128">
        <f t="shared" ca="1" si="138"/>
        <v>-82254.158174250464</v>
      </c>
      <c r="F2199" s="128">
        <f t="shared" ca="1" si="139"/>
        <v>86959.694314746012</v>
      </c>
    </row>
    <row r="2200" spans="1:6" x14ac:dyDescent="0.3">
      <c r="A2200" s="73">
        <v>40651</v>
      </c>
      <c r="B2200" s="130">
        <v>1305.1400149999999</v>
      </c>
      <c r="C2200" s="125">
        <f t="shared" si="136"/>
        <v>-2.0804714716381678E-2</v>
      </c>
      <c r="D2200" s="128">
        <f t="shared" si="137"/>
        <v>-20804.714716381677</v>
      </c>
      <c r="E2200" s="128">
        <f t="shared" ca="1" si="138"/>
        <v>-82254.158174250464</v>
      </c>
      <c r="F2200" s="128">
        <f t="shared" ca="1" si="139"/>
        <v>86959.694314746012</v>
      </c>
    </row>
    <row r="2201" spans="1:6" x14ac:dyDescent="0.3">
      <c r="A2201" s="73">
        <v>40648</v>
      </c>
      <c r="B2201" s="130">
        <v>1319.6800539999999</v>
      </c>
      <c r="C2201" s="125">
        <f t="shared" si="136"/>
        <v>-9.5541009712930558E-3</v>
      </c>
      <c r="D2201" s="128">
        <f t="shared" si="137"/>
        <v>-9554.1009712930554</v>
      </c>
      <c r="E2201" s="128">
        <f t="shared" ca="1" si="138"/>
        <v>-82254.158174250464</v>
      </c>
      <c r="F2201" s="128">
        <f t="shared" ca="1" si="139"/>
        <v>86959.694314746012</v>
      </c>
    </row>
    <row r="2202" spans="1:6" x14ac:dyDescent="0.3">
      <c r="A2202" s="73">
        <v>40647</v>
      </c>
      <c r="B2202" s="130">
        <v>1314.5200199999999</v>
      </c>
      <c r="C2202" s="125">
        <f t="shared" si="136"/>
        <v>-8.5304574306964698E-3</v>
      </c>
      <c r="D2202" s="128">
        <f t="shared" si="137"/>
        <v>-8530.4574306964696</v>
      </c>
      <c r="E2202" s="128">
        <f t="shared" ca="1" si="138"/>
        <v>-82254.158174250464</v>
      </c>
      <c r="F2202" s="128">
        <f t="shared" ca="1" si="139"/>
        <v>86959.694314746012</v>
      </c>
    </row>
    <row r="2203" spans="1:6" x14ac:dyDescent="0.3">
      <c r="A2203" s="73">
        <v>40646</v>
      </c>
      <c r="B2203" s="130">
        <v>1314.410034</v>
      </c>
      <c r="C2203" s="125">
        <f t="shared" si="136"/>
        <v>-1.0427157255152197E-2</v>
      </c>
      <c r="D2203" s="128">
        <f t="shared" si="137"/>
        <v>-10427.157255152197</v>
      </c>
      <c r="E2203" s="128">
        <f t="shared" ca="1" si="138"/>
        <v>-82254.158174250464</v>
      </c>
      <c r="F2203" s="128">
        <f t="shared" ca="1" si="139"/>
        <v>86959.694314746012</v>
      </c>
    </row>
    <row r="2204" spans="1:6" x14ac:dyDescent="0.3">
      <c r="A2204" s="73">
        <v>40645</v>
      </c>
      <c r="B2204" s="130">
        <v>1314.160034</v>
      </c>
      <c r="C2204" s="125">
        <f t="shared" si="136"/>
        <v>-4.001627384417672E-3</v>
      </c>
      <c r="D2204" s="128">
        <f t="shared" si="137"/>
        <v>-4001.6273844176721</v>
      </c>
      <c r="E2204" s="128">
        <f t="shared" ca="1" si="138"/>
        <v>-82254.158174250464</v>
      </c>
      <c r="F2204" s="128">
        <f t="shared" ca="1" si="139"/>
        <v>86959.694314746012</v>
      </c>
    </row>
    <row r="2205" spans="1:6" x14ac:dyDescent="0.3">
      <c r="A2205" s="73">
        <v>40644</v>
      </c>
      <c r="B2205" s="130">
        <v>1324.459961</v>
      </c>
      <c r="C2205" s="125">
        <f t="shared" si="136"/>
        <v>1.0891565835949191E-2</v>
      </c>
      <c r="D2205" s="128">
        <f t="shared" si="137"/>
        <v>10891.56583594919</v>
      </c>
      <c r="E2205" s="128">
        <f t="shared" ca="1" si="138"/>
        <v>-82254.158174250464</v>
      </c>
      <c r="F2205" s="128">
        <f t="shared" ca="1" si="139"/>
        <v>86959.694314746012</v>
      </c>
    </row>
    <row r="2206" spans="1:6" x14ac:dyDescent="0.3">
      <c r="A2206" s="73">
        <v>40641</v>
      </c>
      <c r="B2206" s="130">
        <v>1328.170044</v>
      </c>
      <c r="C2206" s="125">
        <f t="shared" si="136"/>
        <v>1.093773364595152E-2</v>
      </c>
      <c r="D2206" s="128">
        <f t="shared" si="137"/>
        <v>10937.733645951519</v>
      </c>
      <c r="E2206" s="128">
        <f t="shared" ca="1" si="138"/>
        <v>-82254.158174250464</v>
      </c>
      <c r="F2206" s="128">
        <f t="shared" ca="1" si="139"/>
        <v>86959.694314746012</v>
      </c>
    </row>
    <row r="2207" spans="1:6" x14ac:dyDescent="0.3">
      <c r="A2207" s="73">
        <v>40640</v>
      </c>
      <c r="B2207" s="130">
        <v>1333.51001</v>
      </c>
      <c r="C2207" s="125">
        <f t="shared" si="136"/>
        <v>1.8210814547922505E-2</v>
      </c>
      <c r="D2207" s="128">
        <f t="shared" si="137"/>
        <v>18210.814547922506</v>
      </c>
      <c r="E2207" s="128">
        <f t="shared" ca="1" si="138"/>
        <v>-82254.158174250464</v>
      </c>
      <c r="F2207" s="128">
        <f t="shared" ca="1" si="139"/>
        <v>86959.694314746012</v>
      </c>
    </row>
    <row r="2208" spans="1:6" x14ac:dyDescent="0.3">
      <c r="A2208" s="73">
        <v>40639</v>
      </c>
      <c r="B2208" s="130">
        <v>1335.540039</v>
      </c>
      <c r="C2208" s="125">
        <f t="shared" si="136"/>
        <v>2.9286186828798133E-2</v>
      </c>
      <c r="D2208" s="128">
        <f t="shared" si="137"/>
        <v>29286.186828798134</v>
      </c>
      <c r="E2208" s="128">
        <f t="shared" ca="1" si="138"/>
        <v>-82254.158174250464</v>
      </c>
      <c r="F2208" s="128">
        <f t="shared" ca="1" si="139"/>
        <v>86959.694314746012</v>
      </c>
    </row>
    <row r="2209" spans="1:6" x14ac:dyDescent="0.3">
      <c r="A2209" s="73">
        <v>40638</v>
      </c>
      <c r="B2209" s="130">
        <v>1332.630005</v>
      </c>
      <c r="C2209" s="125">
        <f t="shared" si="136"/>
        <v>3.0036238588988295E-2</v>
      </c>
      <c r="D2209" s="128">
        <f t="shared" si="137"/>
        <v>30036.238588988297</v>
      </c>
      <c r="E2209" s="128">
        <f t="shared" ca="1" si="138"/>
        <v>-82254.158174250464</v>
      </c>
      <c r="F2209" s="128">
        <f t="shared" ca="1" si="139"/>
        <v>86959.694314746012</v>
      </c>
    </row>
    <row r="2210" spans="1:6" x14ac:dyDescent="0.3">
      <c r="A2210" s="73">
        <v>40637</v>
      </c>
      <c r="B2210" s="130">
        <v>1332.869995</v>
      </c>
      <c r="C2210" s="125">
        <f t="shared" si="136"/>
        <v>2.6563864097706835E-2</v>
      </c>
      <c r="D2210" s="128">
        <f t="shared" si="137"/>
        <v>26563.864097706835</v>
      </c>
      <c r="E2210" s="128">
        <f t="shared" ca="1" si="138"/>
        <v>-82254.158174250464</v>
      </c>
      <c r="F2210" s="128">
        <f t="shared" ca="1" si="139"/>
        <v>86959.694314746012</v>
      </c>
    </row>
    <row r="2211" spans="1:6" x14ac:dyDescent="0.3">
      <c r="A2211" s="73">
        <v>40634</v>
      </c>
      <c r="B2211" s="130">
        <v>1332.410034</v>
      </c>
      <c r="C2211" s="125">
        <f t="shared" si="136"/>
        <v>4.1588226031645137E-2</v>
      </c>
      <c r="D2211" s="128">
        <f t="shared" si="137"/>
        <v>41588.226031645136</v>
      </c>
      <c r="E2211" s="128">
        <f t="shared" ca="1" si="138"/>
        <v>-82254.158174250464</v>
      </c>
      <c r="F2211" s="128">
        <f t="shared" ca="1" si="139"/>
        <v>86959.694314746012</v>
      </c>
    </row>
    <row r="2212" spans="1:6" x14ac:dyDescent="0.3">
      <c r="A2212" s="73">
        <v>40633</v>
      </c>
      <c r="B2212" s="130">
        <v>1325.829956</v>
      </c>
      <c r="C2212" s="125">
        <f t="shared" si="136"/>
        <v>4.091164948845738E-2</v>
      </c>
      <c r="D2212" s="128">
        <f t="shared" si="137"/>
        <v>40911.649488457377</v>
      </c>
      <c r="E2212" s="128">
        <f t="shared" ca="1" si="138"/>
        <v>-82254.158174250464</v>
      </c>
      <c r="F2212" s="128">
        <f t="shared" ca="1" si="139"/>
        <v>86959.694314746012</v>
      </c>
    </row>
    <row r="2213" spans="1:6" x14ac:dyDescent="0.3">
      <c r="A2213" s="73">
        <v>40632</v>
      </c>
      <c r="B2213" s="130">
        <v>1328.26001</v>
      </c>
      <c r="C2213" s="125">
        <f t="shared" si="136"/>
        <v>5.6791423776369143E-2</v>
      </c>
      <c r="D2213" s="128">
        <f t="shared" si="137"/>
        <v>56791.423776369142</v>
      </c>
      <c r="E2213" s="128">
        <f t="shared" ca="1" si="138"/>
        <v>-82254.158174250464</v>
      </c>
      <c r="F2213" s="128">
        <f t="shared" ca="1" si="139"/>
        <v>86959.694314746012</v>
      </c>
    </row>
    <row r="2214" spans="1:6" x14ac:dyDescent="0.3">
      <c r="A2214" s="73">
        <v>40631</v>
      </c>
      <c r="B2214" s="130">
        <v>1319.4399410000001</v>
      </c>
      <c r="C2214" s="125">
        <f t="shared" si="136"/>
        <v>2.930870224480131E-2</v>
      </c>
      <c r="D2214" s="128">
        <f t="shared" si="137"/>
        <v>29308.702244801309</v>
      </c>
      <c r="E2214" s="128">
        <f t="shared" ca="1" si="138"/>
        <v>-82254.158174250464</v>
      </c>
      <c r="F2214" s="128">
        <f t="shared" ca="1" si="139"/>
        <v>86959.694314746012</v>
      </c>
    </row>
    <row r="2215" spans="1:6" x14ac:dyDescent="0.3">
      <c r="A2215" s="73">
        <v>40630</v>
      </c>
      <c r="B2215" s="130">
        <v>1310.1899410000001</v>
      </c>
      <c r="C2215" s="125">
        <f t="shared" si="136"/>
        <v>1.064488760351967E-2</v>
      </c>
      <c r="D2215" s="128">
        <f t="shared" si="137"/>
        <v>10644.88760351967</v>
      </c>
      <c r="E2215" s="128">
        <f t="shared" ca="1" si="138"/>
        <v>-82254.158174250464</v>
      </c>
      <c r="F2215" s="128">
        <f t="shared" ca="1" si="139"/>
        <v>86959.694314746012</v>
      </c>
    </row>
    <row r="2216" spans="1:6" x14ac:dyDescent="0.3">
      <c r="A2216" s="73">
        <v>40627</v>
      </c>
      <c r="B2216" s="130">
        <v>1313.8000489999999</v>
      </c>
      <c r="C2216" s="125">
        <f t="shared" si="136"/>
        <v>7.2990613889096778E-3</v>
      </c>
      <c r="D2216" s="128">
        <f t="shared" si="137"/>
        <v>7299.0613889096776</v>
      </c>
      <c r="E2216" s="128">
        <f t="shared" ca="1" si="138"/>
        <v>-82254.158174250464</v>
      </c>
      <c r="F2216" s="128">
        <f t="shared" ca="1" si="139"/>
        <v>86959.694314746012</v>
      </c>
    </row>
    <row r="2217" spans="1:6" x14ac:dyDescent="0.3">
      <c r="A2217" s="73">
        <v>40626</v>
      </c>
      <c r="B2217" s="130">
        <v>1309.660034</v>
      </c>
      <c r="C2217" s="125">
        <f t="shared" si="136"/>
        <v>1.1234604912724766E-2</v>
      </c>
      <c r="D2217" s="128">
        <f t="shared" si="137"/>
        <v>11234.604912724766</v>
      </c>
      <c r="E2217" s="128">
        <f t="shared" ca="1" si="138"/>
        <v>-82254.158174250464</v>
      </c>
      <c r="F2217" s="128">
        <f t="shared" ca="1" si="139"/>
        <v>86959.694314746012</v>
      </c>
    </row>
    <row r="2218" spans="1:6" x14ac:dyDescent="0.3">
      <c r="A2218" s="73">
        <v>40625</v>
      </c>
      <c r="B2218" s="130">
        <v>1297.540039</v>
      </c>
      <c r="C2218" s="125">
        <f t="shared" si="136"/>
        <v>-1.7030030347570002E-2</v>
      </c>
      <c r="D2218" s="128">
        <f t="shared" si="137"/>
        <v>-17030.030347570002</v>
      </c>
      <c r="E2218" s="128">
        <f t="shared" ca="1" si="138"/>
        <v>-82254.158174250464</v>
      </c>
      <c r="F2218" s="128">
        <f t="shared" ca="1" si="139"/>
        <v>86959.694314746012</v>
      </c>
    </row>
    <row r="2219" spans="1:6" x14ac:dyDescent="0.3">
      <c r="A2219" s="73">
        <v>40624</v>
      </c>
      <c r="B2219" s="130">
        <v>1293.7700199999999</v>
      </c>
      <c r="C2219" s="125">
        <f t="shared" si="136"/>
        <v>-2.1220685982900278E-2</v>
      </c>
      <c r="D2219" s="128">
        <f t="shared" si="137"/>
        <v>-21220.685982900279</v>
      </c>
      <c r="E2219" s="128">
        <f t="shared" ca="1" si="138"/>
        <v>-82254.158174250464</v>
      </c>
      <c r="F2219" s="128">
        <f t="shared" ca="1" si="139"/>
        <v>86959.694314746012</v>
      </c>
    </row>
    <row r="2220" spans="1:6" x14ac:dyDescent="0.3">
      <c r="A2220" s="73">
        <v>40623</v>
      </c>
      <c r="B2220" s="130">
        <v>1298.380005</v>
      </c>
      <c r="C2220" s="125">
        <f t="shared" si="136"/>
        <v>-8.9685756033043296E-3</v>
      </c>
      <c r="D2220" s="128">
        <f t="shared" si="137"/>
        <v>-8968.575603304329</v>
      </c>
      <c r="E2220" s="128">
        <f t="shared" ca="1" si="138"/>
        <v>-82254.158174250464</v>
      </c>
      <c r="F2220" s="128">
        <f t="shared" ca="1" si="139"/>
        <v>86959.694314746012</v>
      </c>
    </row>
    <row r="2221" spans="1:6" x14ac:dyDescent="0.3">
      <c r="A2221" s="73">
        <v>40620</v>
      </c>
      <c r="B2221" s="130">
        <v>1279.209961</v>
      </c>
      <c r="C2221" s="125">
        <f t="shared" si="136"/>
        <v>-3.1745117691493907E-2</v>
      </c>
      <c r="D2221" s="128">
        <f t="shared" si="137"/>
        <v>-31745.117691493906</v>
      </c>
      <c r="E2221" s="128">
        <f t="shared" ca="1" si="138"/>
        <v>-82254.158174250464</v>
      </c>
      <c r="F2221" s="128">
        <f t="shared" ca="1" si="139"/>
        <v>86959.694314746012</v>
      </c>
    </row>
    <row r="2222" spans="1:6" x14ac:dyDescent="0.3">
      <c r="A2222" s="73">
        <v>40619</v>
      </c>
      <c r="B2222" s="130">
        <v>1273.719971</v>
      </c>
      <c r="C2222" s="125">
        <f t="shared" si="136"/>
        <v>-4.3013742794652421E-2</v>
      </c>
      <c r="D2222" s="128">
        <f t="shared" si="137"/>
        <v>-43013.742794652419</v>
      </c>
      <c r="E2222" s="128">
        <f t="shared" ca="1" si="138"/>
        <v>-82254.158174250464</v>
      </c>
      <c r="F2222" s="128">
        <f t="shared" ca="1" si="139"/>
        <v>86959.694314746012</v>
      </c>
    </row>
    <row r="2223" spans="1:6" x14ac:dyDescent="0.3">
      <c r="A2223" s="73">
        <v>40618</v>
      </c>
      <c r="B2223" s="130">
        <v>1256.880005</v>
      </c>
      <c r="C2223" s="125">
        <f t="shared" si="136"/>
        <v>-3.9405657366737401E-2</v>
      </c>
      <c r="D2223" s="128">
        <f t="shared" si="137"/>
        <v>-39405.657366737403</v>
      </c>
      <c r="E2223" s="128">
        <f t="shared" ca="1" si="138"/>
        <v>-82254.158174250464</v>
      </c>
      <c r="F2223" s="128">
        <f t="shared" ca="1" si="139"/>
        <v>86959.694314746012</v>
      </c>
    </row>
    <row r="2224" spans="1:6" x14ac:dyDescent="0.3">
      <c r="A2224" s="73">
        <v>40617</v>
      </c>
      <c r="B2224" s="130">
        <v>1281.869995</v>
      </c>
      <c r="C2224" s="125">
        <f t="shared" si="136"/>
        <v>-1.872418288170985E-2</v>
      </c>
      <c r="D2224" s="128">
        <f t="shared" si="137"/>
        <v>-18724.18288170985</v>
      </c>
      <c r="E2224" s="128">
        <f t="shared" ca="1" si="138"/>
        <v>-82254.158174250464</v>
      </c>
      <c r="F2224" s="128">
        <f t="shared" ca="1" si="139"/>
        <v>86959.694314746012</v>
      </c>
    </row>
    <row r="2225" spans="1:6" x14ac:dyDescent="0.3">
      <c r="A2225" s="73">
        <v>40616</v>
      </c>
      <c r="B2225" s="130">
        <v>1296.3900149999999</v>
      </c>
      <c r="C2225" s="125">
        <f t="shared" si="136"/>
        <v>-2.3228972343424803E-2</v>
      </c>
      <c r="D2225" s="128">
        <f t="shared" si="137"/>
        <v>-23228.972343424804</v>
      </c>
      <c r="E2225" s="128">
        <f t="shared" ca="1" si="138"/>
        <v>-82254.158174250464</v>
      </c>
      <c r="F2225" s="128">
        <f t="shared" ca="1" si="139"/>
        <v>86959.694314746012</v>
      </c>
    </row>
    <row r="2226" spans="1:6" x14ac:dyDescent="0.3">
      <c r="A2226" s="73">
        <v>40613</v>
      </c>
      <c r="B2226" s="130">
        <v>1304.280029</v>
      </c>
      <c r="C2226" s="125">
        <f t="shared" si="136"/>
        <v>-1.1819238067781734E-2</v>
      </c>
      <c r="D2226" s="128">
        <f t="shared" si="137"/>
        <v>-11819.238067781735</v>
      </c>
      <c r="E2226" s="128">
        <f t="shared" ca="1" si="138"/>
        <v>-82254.158174250464</v>
      </c>
      <c r="F2226" s="128">
        <f t="shared" ca="1" si="139"/>
        <v>86959.694314746012</v>
      </c>
    </row>
    <row r="2227" spans="1:6" x14ac:dyDescent="0.3">
      <c r="A2227" s="73">
        <v>40612</v>
      </c>
      <c r="B2227" s="130">
        <v>1295.1099850000001</v>
      </c>
      <c r="C2227" s="125">
        <f t="shared" si="136"/>
        <v>-8.4143566357434141E-3</v>
      </c>
      <c r="D2227" s="128">
        <f t="shared" si="137"/>
        <v>-8414.3566357434138</v>
      </c>
      <c r="E2227" s="128">
        <f t="shared" ca="1" si="138"/>
        <v>-82254.158174250464</v>
      </c>
      <c r="F2227" s="128">
        <f t="shared" ca="1" si="139"/>
        <v>86959.694314746012</v>
      </c>
    </row>
    <row r="2228" spans="1:6" x14ac:dyDescent="0.3">
      <c r="A2228" s="73">
        <v>40611</v>
      </c>
      <c r="B2228" s="130">
        <v>1320.0200199999999</v>
      </c>
      <c r="C2228" s="125">
        <f t="shared" si="136"/>
        <v>9.6527426712054165E-3</v>
      </c>
      <c r="D2228" s="128">
        <f t="shared" si="137"/>
        <v>9652.7426712054166</v>
      </c>
      <c r="E2228" s="128">
        <f t="shared" ca="1" si="138"/>
        <v>-82254.158174250464</v>
      </c>
      <c r="F2228" s="128">
        <f t="shared" ca="1" si="139"/>
        <v>86959.694314746012</v>
      </c>
    </row>
    <row r="2229" spans="1:6" x14ac:dyDescent="0.3">
      <c r="A2229" s="73">
        <v>40610</v>
      </c>
      <c r="B2229" s="130">
        <v>1321.8199460000001</v>
      </c>
      <c r="C2229" s="125">
        <f t="shared" si="136"/>
        <v>4.8500922019669712E-3</v>
      </c>
      <c r="D2229" s="128">
        <f t="shared" si="137"/>
        <v>4850.0922019669715</v>
      </c>
      <c r="E2229" s="128">
        <f t="shared" ca="1" si="138"/>
        <v>-82254.158174250464</v>
      </c>
      <c r="F2229" s="128">
        <f t="shared" ca="1" si="139"/>
        <v>86959.694314746012</v>
      </c>
    </row>
    <row r="2230" spans="1:6" x14ac:dyDescent="0.3">
      <c r="A2230" s="73">
        <v>40609</v>
      </c>
      <c r="B2230" s="130">
        <v>1310.130005</v>
      </c>
      <c r="C2230" s="125">
        <f t="shared" si="136"/>
        <v>-2.4482323106437609E-2</v>
      </c>
      <c r="D2230" s="128">
        <f t="shared" si="137"/>
        <v>-24482.323106437609</v>
      </c>
      <c r="E2230" s="128">
        <f t="shared" ca="1" si="138"/>
        <v>-82254.158174250464</v>
      </c>
      <c r="F2230" s="128">
        <f t="shared" ca="1" si="139"/>
        <v>86959.694314746012</v>
      </c>
    </row>
    <row r="2231" spans="1:6" x14ac:dyDescent="0.3">
      <c r="A2231" s="73">
        <v>40606</v>
      </c>
      <c r="B2231" s="130">
        <v>1321.150024</v>
      </c>
      <c r="C2231" s="125">
        <f t="shared" si="136"/>
        <v>-1.438346592010975E-2</v>
      </c>
      <c r="D2231" s="128">
        <f t="shared" si="137"/>
        <v>-14383.465920109751</v>
      </c>
      <c r="E2231" s="128">
        <f t="shared" ca="1" si="138"/>
        <v>-82254.158174250464</v>
      </c>
      <c r="F2231" s="128">
        <f t="shared" ca="1" si="139"/>
        <v>86959.694314746012</v>
      </c>
    </row>
    <row r="2232" spans="1:6" x14ac:dyDescent="0.3">
      <c r="A2232" s="73">
        <v>40605</v>
      </c>
      <c r="B2232" s="130">
        <v>1330.969971</v>
      </c>
      <c r="C2232" s="125">
        <f t="shared" si="136"/>
        <v>-4.0035135418087231E-3</v>
      </c>
      <c r="D2232" s="128">
        <f t="shared" si="137"/>
        <v>-4003.5135418087229</v>
      </c>
      <c r="E2232" s="128">
        <f t="shared" ca="1" si="138"/>
        <v>-82254.158174250464</v>
      </c>
      <c r="F2232" s="128">
        <f t="shared" ca="1" si="139"/>
        <v>86959.694314746012</v>
      </c>
    </row>
    <row r="2233" spans="1:6" x14ac:dyDescent="0.3">
      <c r="A2233" s="73">
        <v>40604</v>
      </c>
      <c r="B2233" s="130">
        <v>1308.4399410000001</v>
      </c>
      <c r="C2233" s="125">
        <f t="shared" si="136"/>
        <v>-1.4736386663229961E-2</v>
      </c>
      <c r="D2233" s="128">
        <f t="shared" si="137"/>
        <v>-14736.386663229961</v>
      </c>
      <c r="E2233" s="128">
        <f t="shared" ca="1" si="138"/>
        <v>-82254.158174250464</v>
      </c>
      <c r="F2233" s="128">
        <f t="shared" ca="1" si="139"/>
        <v>86959.694314746012</v>
      </c>
    </row>
    <row r="2234" spans="1:6" x14ac:dyDescent="0.3">
      <c r="A2234" s="73">
        <v>40603</v>
      </c>
      <c r="B2234" s="130">
        <v>1306.329956</v>
      </c>
      <c r="C2234" s="125">
        <f t="shared" si="136"/>
        <v>-1.9507318852374222E-2</v>
      </c>
      <c r="D2234" s="128">
        <f t="shared" si="137"/>
        <v>-19507.318852374221</v>
      </c>
      <c r="E2234" s="128">
        <f t="shared" ca="1" si="138"/>
        <v>-82254.158174250464</v>
      </c>
      <c r="F2234" s="128">
        <f t="shared" ca="1" si="139"/>
        <v>86959.694314746012</v>
      </c>
    </row>
    <row r="2235" spans="1:6" x14ac:dyDescent="0.3">
      <c r="A2235" s="73">
        <v>40602</v>
      </c>
      <c r="B2235" s="130">
        <v>1327.219971</v>
      </c>
      <c r="C2235" s="125">
        <f t="shared" si="136"/>
        <v>-1.4520956740395885E-3</v>
      </c>
      <c r="D2235" s="128">
        <f t="shared" si="137"/>
        <v>-1452.0956740395884</v>
      </c>
      <c r="E2235" s="128">
        <f t="shared" ca="1" si="138"/>
        <v>-82254.158174250464</v>
      </c>
      <c r="F2235" s="128">
        <f t="shared" ca="1" si="139"/>
        <v>86959.694314746012</v>
      </c>
    </row>
    <row r="2236" spans="1:6" x14ac:dyDescent="0.3">
      <c r="A2236" s="73">
        <v>40599</v>
      </c>
      <c r="B2236" s="130">
        <v>1319.880005</v>
      </c>
      <c r="C2236" s="125">
        <f t="shared" si="136"/>
        <v>-1.5054354872470199E-3</v>
      </c>
      <c r="D2236" s="128">
        <f t="shared" si="137"/>
        <v>-1505.4354872470199</v>
      </c>
      <c r="E2236" s="128">
        <f t="shared" ca="1" si="138"/>
        <v>-82254.158174250464</v>
      </c>
      <c r="F2236" s="128">
        <f t="shared" ca="1" si="139"/>
        <v>86959.694314746012</v>
      </c>
    </row>
    <row r="2237" spans="1:6" x14ac:dyDescent="0.3">
      <c r="A2237" s="73">
        <v>40598</v>
      </c>
      <c r="B2237" s="130">
        <v>1306.099976</v>
      </c>
      <c r="C2237" s="125">
        <f t="shared" si="136"/>
        <v>-1.1189531936324548E-2</v>
      </c>
      <c r="D2237" s="128">
        <f t="shared" si="137"/>
        <v>-11189.531936324549</v>
      </c>
      <c r="E2237" s="128">
        <f t="shared" ca="1" si="138"/>
        <v>-82254.158174250464</v>
      </c>
      <c r="F2237" s="128">
        <f t="shared" ca="1" si="139"/>
        <v>86959.694314746012</v>
      </c>
    </row>
    <row r="2238" spans="1:6" x14ac:dyDescent="0.3">
      <c r="A2238" s="73">
        <v>40597</v>
      </c>
      <c r="B2238" s="130">
        <v>1307.400024</v>
      </c>
      <c r="C2238" s="125">
        <f t="shared" si="136"/>
        <v>-1.2962638969614693E-2</v>
      </c>
      <c r="D2238" s="128">
        <f t="shared" si="137"/>
        <v>-12962.638969614693</v>
      </c>
      <c r="E2238" s="128">
        <f t="shared" ca="1" si="138"/>
        <v>-82254.158174250464</v>
      </c>
      <c r="F2238" s="128">
        <f t="shared" ca="1" si="139"/>
        <v>86959.694314746012</v>
      </c>
    </row>
    <row r="2239" spans="1:6" x14ac:dyDescent="0.3">
      <c r="A2239" s="73">
        <v>40596</v>
      </c>
      <c r="B2239" s="130">
        <v>1315.4399410000001</v>
      </c>
      <c r="C2239" s="125">
        <f t="shared" si="136"/>
        <v>-2.7368999400263494E-3</v>
      </c>
      <c r="D2239" s="128">
        <f t="shared" si="137"/>
        <v>-2736.8999400263492</v>
      </c>
      <c r="E2239" s="128">
        <f t="shared" ca="1" si="138"/>
        <v>-82254.158174250464</v>
      </c>
      <c r="F2239" s="128">
        <f t="shared" ca="1" si="139"/>
        <v>86959.694314746012</v>
      </c>
    </row>
    <row r="2240" spans="1:6" x14ac:dyDescent="0.3">
      <c r="A2240" s="73">
        <v>40592</v>
      </c>
      <c r="B2240" s="130">
        <v>1343.01001</v>
      </c>
      <c r="C2240" s="125">
        <f t="shared" si="136"/>
        <v>2.4518079689511918E-2</v>
      </c>
      <c r="D2240" s="128">
        <f t="shared" si="137"/>
        <v>24518.079689511917</v>
      </c>
      <c r="E2240" s="128">
        <f t="shared" ca="1" si="138"/>
        <v>-82254.158174250464</v>
      </c>
      <c r="F2240" s="128">
        <f t="shared" ca="1" si="139"/>
        <v>86959.694314746012</v>
      </c>
    </row>
    <row r="2241" spans="1:6" x14ac:dyDescent="0.3">
      <c r="A2241" s="73">
        <v>40591</v>
      </c>
      <c r="B2241" s="130">
        <v>1340.4300539999999</v>
      </c>
      <c r="C2241" s="125">
        <f t="shared" si="136"/>
        <v>2.5499256837259621E-2</v>
      </c>
      <c r="D2241" s="128">
        <f t="shared" si="137"/>
        <v>25499.256837259622</v>
      </c>
      <c r="E2241" s="128">
        <f t="shared" ca="1" si="138"/>
        <v>-82254.158174250464</v>
      </c>
      <c r="F2241" s="128">
        <f t="shared" ca="1" si="139"/>
        <v>86959.694314746012</v>
      </c>
    </row>
    <row r="2242" spans="1:6" x14ac:dyDescent="0.3">
      <c r="A2242" s="73">
        <v>40590</v>
      </c>
      <c r="B2242" s="130">
        <v>1336.3199460000001</v>
      </c>
      <c r="C2242" s="125">
        <f t="shared" si="136"/>
        <v>2.476163606812154E-2</v>
      </c>
      <c r="D2242" s="128">
        <f t="shared" si="137"/>
        <v>24761.636068121541</v>
      </c>
      <c r="E2242" s="128">
        <f t="shared" ca="1" si="138"/>
        <v>-82254.158174250464</v>
      </c>
      <c r="F2242" s="128">
        <f t="shared" ca="1" si="139"/>
        <v>86959.694314746012</v>
      </c>
    </row>
    <row r="2243" spans="1:6" x14ac:dyDescent="0.3">
      <c r="A2243" s="73">
        <v>40589</v>
      </c>
      <c r="B2243" s="130">
        <v>1328.01001</v>
      </c>
      <c r="C2243" s="125">
        <f t="shared" si="136"/>
        <v>1.5616549936113611E-2</v>
      </c>
      <c r="D2243" s="128">
        <f t="shared" si="137"/>
        <v>15616.54993611361</v>
      </c>
      <c r="E2243" s="128">
        <f t="shared" ca="1" si="138"/>
        <v>-82254.158174250464</v>
      </c>
      <c r="F2243" s="128">
        <f t="shared" ca="1" si="139"/>
        <v>86959.694314746012</v>
      </c>
    </row>
    <row r="2244" spans="1:6" x14ac:dyDescent="0.3">
      <c r="A2244" s="73">
        <v>40588</v>
      </c>
      <c r="B2244" s="130">
        <v>1332.3199460000001</v>
      </c>
      <c r="C2244" s="125">
        <f t="shared" si="136"/>
        <v>3.5921959987878171E-2</v>
      </c>
      <c r="D2244" s="128">
        <f t="shared" si="137"/>
        <v>35921.959987878174</v>
      </c>
      <c r="E2244" s="128">
        <f t="shared" ca="1" si="138"/>
        <v>-82254.158174250464</v>
      </c>
      <c r="F2244" s="128">
        <f t="shared" ca="1" si="139"/>
        <v>86959.694314746012</v>
      </c>
    </row>
    <row r="2245" spans="1:6" x14ac:dyDescent="0.3">
      <c r="A2245" s="73">
        <v>40585</v>
      </c>
      <c r="B2245" s="130">
        <v>1329.150024</v>
      </c>
      <c r="C2245" s="125">
        <f t="shared" si="136"/>
        <v>4.1376168894487142E-2</v>
      </c>
      <c r="D2245" s="128">
        <f t="shared" si="137"/>
        <v>41376.168894487142</v>
      </c>
      <c r="E2245" s="128">
        <f t="shared" ca="1" si="138"/>
        <v>-82254.158174250464</v>
      </c>
      <c r="F2245" s="128">
        <f t="shared" ca="1" si="139"/>
        <v>86959.694314746012</v>
      </c>
    </row>
    <row r="2246" spans="1:6" x14ac:dyDescent="0.3">
      <c r="A2246" s="73">
        <v>40584</v>
      </c>
      <c r="B2246" s="130">
        <v>1321.869995</v>
      </c>
      <c r="C2246" s="125">
        <f t="shared" si="136"/>
        <v>1.718296884271675E-2</v>
      </c>
      <c r="D2246" s="128">
        <f t="shared" si="137"/>
        <v>17182.968842716749</v>
      </c>
      <c r="E2246" s="128">
        <f t="shared" ca="1" si="138"/>
        <v>-82254.158174250464</v>
      </c>
      <c r="F2246" s="128">
        <f t="shared" ca="1" si="139"/>
        <v>86959.694314746012</v>
      </c>
    </row>
    <row r="2247" spans="1:6" x14ac:dyDescent="0.3">
      <c r="A2247" s="73">
        <v>40583</v>
      </c>
      <c r="B2247" s="130">
        <v>1320.880005</v>
      </c>
      <c r="C2247" s="125">
        <f t="shared" si="136"/>
        <v>1.8702328271356095E-2</v>
      </c>
      <c r="D2247" s="128">
        <f t="shared" si="137"/>
        <v>18702.328271356095</v>
      </c>
      <c r="E2247" s="128">
        <f t="shared" ca="1" si="138"/>
        <v>-82254.158174250464</v>
      </c>
      <c r="F2247" s="128">
        <f t="shared" ca="1" si="139"/>
        <v>86959.694314746012</v>
      </c>
    </row>
    <row r="2248" spans="1:6" x14ac:dyDescent="0.3">
      <c r="A2248" s="73">
        <v>40582</v>
      </c>
      <c r="B2248" s="130">
        <v>1324.5699460000001</v>
      </c>
      <c r="C2248" s="125">
        <f t="shared" ref="C2248:C2311" si="140">B2248/B2258-1</f>
        <v>2.5859981260212495E-2</v>
      </c>
      <c r="D2248" s="128">
        <f t="shared" ref="D2248:D2311" si="141">C2248*$B$5</f>
        <v>25859.981260212495</v>
      </c>
      <c r="E2248" s="128">
        <f t="shared" ref="E2248:E2311" ca="1" si="142">_xlfn.PERCENTILE.INC(OFFSET(D2248,0,0,Window),1-VaRLevel)</f>
        <v>-82254.158174250464</v>
      </c>
      <c r="F2248" s="128">
        <f t="shared" ref="F2248:F2311" ca="1" si="143">ABS(AVERAGEIF(OFFSET(D2248,0,0,Window),"&lt;=" &amp;E2248))</f>
        <v>86959.694314746012</v>
      </c>
    </row>
    <row r="2249" spans="1:6" x14ac:dyDescent="0.3">
      <c r="A2249" s="73">
        <v>40581</v>
      </c>
      <c r="B2249" s="130">
        <v>1319.0500489999999</v>
      </c>
      <c r="C2249" s="125">
        <f t="shared" si="140"/>
        <v>2.1854051426232202E-2</v>
      </c>
      <c r="D2249" s="128">
        <f t="shared" si="141"/>
        <v>21854.051426232203</v>
      </c>
      <c r="E2249" s="128">
        <f t="shared" ca="1" si="142"/>
        <v>-82254.158174250464</v>
      </c>
      <c r="F2249" s="128">
        <f t="shared" ca="1" si="143"/>
        <v>86959.694314746012</v>
      </c>
    </row>
    <row r="2250" spans="1:6" x14ac:dyDescent="0.3">
      <c r="A2250" s="73">
        <v>40578</v>
      </c>
      <c r="B2250" s="130">
        <v>1310.869995</v>
      </c>
      <c r="C2250" s="125">
        <f t="shared" si="140"/>
        <v>2.1443892558268285E-2</v>
      </c>
      <c r="D2250" s="128">
        <f t="shared" si="141"/>
        <v>21443.892558268286</v>
      </c>
      <c r="E2250" s="128">
        <f t="shared" ca="1" si="142"/>
        <v>-82254.158174250464</v>
      </c>
      <c r="F2250" s="128">
        <f t="shared" ca="1" si="143"/>
        <v>86959.694314746012</v>
      </c>
    </row>
    <row r="2251" spans="1:6" x14ac:dyDescent="0.3">
      <c r="A2251" s="73">
        <v>40577</v>
      </c>
      <c r="B2251" s="130">
        <v>1307.099976</v>
      </c>
      <c r="C2251" s="125">
        <f t="shared" si="140"/>
        <v>2.0964464866789045E-2</v>
      </c>
      <c r="D2251" s="128">
        <f t="shared" si="141"/>
        <v>20964.464866789047</v>
      </c>
      <c r="E2251" s="128">
        <f t="shared" ca="1" si="142"/>
        <v>-82254.158174250464</v>
      </c>
      <c r="F2251" s="128">
        <f t="shared" ca="1" si="143"/>
        <v>86959.694314746012</v>
      </c>
    </row>
    <row r="2252" spans="1:6" x14ac:dyDescent="0.3">
      <c r="A2252" s="73">
        <v>40576</v>
      </c>
      <c r="B2252" s="130">
        <v>1304.030029</v>
      </c>
      <c r="C2252" s="125">
        <f t="shared" si="140"/>
        <v>1.7247553857578923E-2</v>
      </c>
      <c r="D2252" s="128">
        <f t="shared" si="141"/>
        <v>17247.553857578925</v>
      </c>
      <c r="E2252" s="128">
        <f t="shared" ca="1" si="142"/>
        <v>-82254.158174250464</v>
      </c>
      <c r="F2252" s="128">
        <f t="shared" ca="1" si="143"/>
        <v>86959.694314746012</v>
      </c>
    </row>
    <row r="2253" spans="1:6" x14ac:dyDescent="0.3">
      <c r="A2253" s="73">
        <v>40575</v>
      </c>
      <c r="B2253" s="130">
        <v>1307.589966</v>
      </c>
      <c r="C2253" s="125">
        <f t="shared" si="140"/>
        <v>9.7063719524583814E-3</v>
      </c>
      <c r="D2253" s="128">
        <f t="shared" si="141"/>
        <v>9706.3719524583812</v>
      </c>
      <c r="E2253" s="128">
        <f t="shared" ca="1" si="142"/>
        <v>-82254.158174250464</v>
      </c>
      <c r="F2253" s="128">
        <f t="shared" ca="1" si="143"/>
        <v>86959.694314746012</v>
      </c>
    </row>
    <row r="2254" spans="1:6" x14ac:dyDescent="0.3">
      <c r="A2254" s="73">
        <v>40574</v>
      </c>
      <c r="B2254" s="130">
        <v>1286.119995</v>
      </c>
      <c r="C2254" s="125">
        <f t="shared" si="140"/>
        <v>-5.5055481233611259E-3</v>
      </c>
      <c r="D2254" s="128">
        <f t="shared" si="141"/>
        <v>-5505.5481233611263</v>
      </c>
      <c r="E2254" s="128">
        <f t="shared" ca="1" si="142"/>
        <v>-82254.158174250464</v>
      </c>
      <c r="F2254" s="128">
        <f t="shared" ca="1" si="143"/>
        <v>86959.694314746012</v>
      </c>
    </row>
    <row r="2255" spans="1:6" x14ac:dyDescent="0.3">
      <c r="A2255" s="73">
        <v>40571</v>
      </c>
      <c r="B2255" s="130">
        <v>1276.339966</v>
      </c>
      <c r="C2255" s="125">
        <f t="shared" si="140"/>
        <v>-5.7799307831687408E-3</v>
      </c>
      <c r="D2255" s="128">
        <f t="shared" si="141"/>
        <v>-5779.9307831687411</v>
      </c>
      <c r="E2255" s="128">
        <f t="shared" ca="1" si="142"/>
        <v>-82254.158174250464</v>
      </c>
      <c r="F2255" s="128">
        <f t="shared" ca="1" si="143"/>
        <v>86959.694314746012</v>
      </c>
    </row>
    <row r="2256" spans="1:6" x14ac:dyDescent="0.3">
      <c r="A2256" s="73">
        <v>40570</v>
      </c>
      <c r="B2256" s="130">
        <v>1299.540039</v>
      </c>
      <c r="C2256" s="125">
        <f t="shared" si="140"/>
        <v>1.0560265025234328E-2</v>
      </c>
      <c r="D2256" s="128">
        <f t="shared" si="141"/>
        <v>10560.265025234328</v>
      </c>
      <c r="E2256" s="128">
        <f t="shared" ca="1" si="142"/>
        <v>-82254.158174250464</v>
      </c>
      <c r="F2256" s="128">
        <f t="shared" ca="1" si="143"/>
        <v>86959.694314746012</v>
      </c>
    </row>
    <row r="2257" spans="1:6" x14ac:dyDescent="0.3">
      <c r="A2257" s="73">
        <v>40569</v>
      </c>
      <c r="B2257" s="130">
        <v>1296.630005</v>
      </c>
      <c r="C2257" s="125">
        <f t="shared" si="140"/>
        <v>1.7379657073938404E-2</v>
      </c>
      <c r="D2257" s="128">
        <f t="shared" si="141"/>
        <v>17379.657073938404</v>
      </c>
      <c r="E2257" s="128">
        <f t="shared" ca="1" si="142"/>
        <v>-82254.158174250464</v>
      </c>
      <c r="F2257" s="128">
        <f t="shared" ca="1" si="143"/>
        <v>86959.694314746012</v>
      </c>
    </row>
    <row r="2258" spans="1:6" x14ac:dyDescent="0.3">
      <c r="A2258" s="73">
        <v>40568</v>
      </c>
      <c r="B2258" s="130">
        <v>1291.1800539999999</v>
      </c>
      <c r="C2258" s="125">
        <f t="shared" si="140"/>
        <v>1.6877380586729718E-2</v>
      </c>
      <c r="D2258" s="128">
        <f t="shared" si="141"/>
        <v>16877.380586729716</v>
      </c>
      <c r="E2258" s="128">
        <f t="shared" ca="1" si="142"/>
        <v>-82254.158174250464</v>
      </c>
      <c r="F2258" s="128">
        <f t="shared" ca="1" si="143"/>
        <v>86959.694314746012</v>
      </c>
    </row>
    <row r="2259" spans="1:6" x14ac:dyDescent="0.3">
      <c r="A2259" s="73">
        <v>40567</v>
      </c>
      <c r="B2259" s="130">
        <v>1290.839966</v>
      </c>
      <c r="C2259" s="125">
        <f t="shared" si="140"/>
        <v>1.52103546991742E-2</v>
      </c>
      <c r="D2259" s="128">
        <f t="shared" si="141"/>
        <v>15210.354699174201</v>
      </c>
      <c r="E2259" s="128">
        <f t="shared" ca="1" si="142"/>
        <v>-82254.158174250464</v>
      </c>
      <c r="F2259" s="128">
        <f t="shared" ca="1" si="143"/>
        <v>86959.694314746012</v>
      </c>
    </row>
    <row r="2260" spans="1:6" x14ac:dyDescent="0.3">
      <c r="A2260" s="73">
        <v>40564</v>
      </c>
      <c r="B2260" s="130">
        <v>1283.349976</v>
      </c>
      <c r="C2260" s="125">
        <f t="shared" si="140"/>
        <v>7.4577070918750987E-3</v>
      </c>
      <c r="D2260" s="128">
        <f t="shared" si="141"/>
        <v>7457.7070918750987</v>
      </c>
      <c r="E2260" s="128">
        <f t="shared" ca="1" si="142"/>
        <v>-82254.158174250464</v>
      </c>
      <c r="F2260" s="128">
        <f t="shared" ca="1" si="143"/>
        <v>86959.694314746012</v>
      </c>
    </row>
    <row r="2261" spans="1:6" x14ac:dyDescent="0.3">
      <c r="A2261" s="73">
        <v>40563</v>
      </c>
      <c r="B2261" s="130">
        <v>1280.26001</v>
      </c>
      <c r="C2261" s="125">
        <f t="shared" si="140"/>
        <v>2.8983759705738521E-3</v>
      </c>
      <c r="D2261" s="128">
        <f t="shared" si="141"/>
        <v>2898.3759705738521</v>
      </c>
      <c r="E2261" s="128">
        <f t="shared" ca="1" si="142"/>
        <v>-82254.158174250464</v>
      </c>
      <c r="F2261" s="128">
        <f t="shared" ca="1" si="143"/>
        <v>86959.694314746012</v>
      </c>
    </row>
    <row r="2262" spans="1:6" x14ac:dyDescent="0.3">
      <c r="A2262" s="73">
        <v>40562</v>
      </c>
      <c r="B2262" s="130">
        <v>1281.920044</v>
      </c>
      <c r="C2262" s="125">
        <f t="shared" si="140"/>
        <v>9.2269669753750616E-3</v>
      </c>
      <c r="D2262" s="128">
        <f t="shared" si="141"/>
        <v>9226.9669753750622</v>
      </c>
      <c r="E2262" s="128">
        <f t="shared" ca="1" si="142"/>
        <v>-82254.158174250464</v>
      </c>
      <c r="F2262" s="128">
        <f t="shared" ca="1" si="143"/>
        <v>86959.694314746012</v>
      </c>
    </row>
    <row r="2263" spans="1:6" x14ac:dyDescent="0.3">
      <c r="A2263" s="73">
        <v>40561</v>
      </c>
      <c r="B2263" s="130">
        <v>1295.0200199999999</v>
      </c>
      <c r="C2263" s="125">
        <f t="shared" si="140"/>
        <v>1.820156548311358E-2</v>
      </c>
      <c r="D2263" s="128">
        <f t="shared" si="141"/>
        <v>18201.56548311358</v>
      </c>
      <c r="E2263" s="128">
        <f t="shared" ca="1" si="142"/>
        <v>-82254.158174250464</v>
      </c>
      <c r="F2263" s="128">
        <f t="shared" ca="1" si="143"/>
        <v>86959.694314746012</v>
      </c>
    </row>
    <row r="2264" spans="1:6" x14ac:dyDescent="0.3">
      <c r="A2264" s="73">
        <v>40557</v>
      </c>
      <c r="B2264" s="130">
        <v>1293.23999</v>
      </c>
      <c r="C2264" s="125">
        <f t="shared" si="140"/>
        <v>2.8306967475108635E-2</v>
      </c>
      <c r="D2264" s="128">
        <f t="shared" si="141"/>
        <v>28306.967475108635</v>
      </c>
      <c r="E2264" s="128">
        <f t="shared" ca="1" si="142"/>
        <v>-82254.158174250464</v>
      </c>
      <c r="F2264" s="128">
        <f t="shared" ca="1" si="143"/>
        <v>86959.694314746012</v>
      </c>
    </row>
    <row r="2265" spans="1:6" x14ac:dyDescent="0.3">
      <c r="A2265" s="73">
        <v>40556</v>
      </c>
      <c r="B2265" s="130">
        <v>1283.76001</v>
      </c>
      <c r="C2265" s="125">
        <f t="shared" si="140"/>
        <v>2.0574303508385849E-2</v>
      </c>
      <c r="D2265" s="128">
        <f t="shared" si="141"/>
        <v>20574.303508385849</v>
      </c>
      <c r="E2265" s="128">
        <f t="shared" ca="1" si="142"/>
        <v>-82254.158174250464</v>
      </c>
      <c r="F2265" s="128">
        <f t="shared" ca="1" si="143"/>
        <v>86959.694314746012</v>
      </c>
    </row>
    <row r="2266" spans="1:6" x14ac:dyDescent="0.3">
      <c r="A2266" s="73">
        <v>40555</v>
      </c>
      <c r="B2266" s="130">
        <v>1285.959961</v>
      </c>
      <c r="C2266" s="125">
        <f t="shared" si="140"/>
        <v>2.0781351821223426E-2</v>
      </c>
      <c r="D2266" s="128">
        <f t="shared" si="141"/>
        <v>20781.351821223427</v>
      </c>
      <c r="E2266" s="128">
        <f t="shared" ca="1" si="142"/>
        <v>-82254.158174250464</v>
      </c>
      <c r="F2266" s="128">
        <f t="shared" ca="1" si="143"/>
        <v>86959.694314746012</v>
      </c>
    </row>
    <row r="2267" spans="1:6" x14ac:dyDescent="0.3">
      <c r="A2267" s="73">
        <v>40554</v>
      </c>
      <c r="B2267" s="130">
        <v>1274.4799800000001</v>
      </c>
      <c r="C2267" s="125">
        <f t="shared" si="140"/>
        <v>1.2689585202425357E-2</v>
      </c>
      <c r="D2267" s="128">
        <f t="shared" si="141"/>
        <v>12689.585202425358</v>
      </c>
      <c r="E2267" s="128">
        <f t="shared" ca="1" si="142"/>
        <v>-82254.158174250464</v>
      </c>
      <c r="F2267" s="128">
        <f t="shared" ca="1" si="143"/>
        <v>86959.694314746012</v>
      </c>
    </row>
    <row r="2268" spans="1:6" x14ac:dyDescent="0.3">
      <c r="A2268" s="73">
        <v>40553</v>
      </c>
      <c r="B2268" s="130">
        <v>1269.75</v>
      </c>
      <c r="C2268" s="125">
        <f t="shared" si="140"/>
        <v>9.7094013878948893E-3</v>
      </c>
      <c r="D2268" s="128">
        <f t="shared" si="141"/>
        <v>9709.4013878948899</v>
      </c>
      <c r="E2268" s="128">
        <f t="shared" ca="1" si="142"/>
        <v>-82254.158174250464</v>
      </c>
      <c r="F2268" s="128">
        <f t="shared" ca="1" si="143"/>
        <v>86959.694314746012</v>
      </c>
    </row>
    <row r="2269" spans="1:6" x14ac:dyDescent="0.3">
      <c r="A2269" s="73">
        <v>40550</v>
      </c>
      <c r="B2269" s="130">
        <v>1271.5</v>
      </c>
      <c r="C2269" s="125">
        <f t="shared" si="140"/>
        <v>1.1720505554389415E-2</v>
      </c>
      <c r="D2269" s="128">
        <f t="shared" si="141"/>
        <v>11720.505554389416</v>
      </c>
      <c r="E2269" s="128">
        <f t="shared" ca="1" si="142"/>
        <v>-82254.158174250464</v>
      </c>
      <c r="F2269" s="128">
        <f t="shared" ca="1" si="143"/>
        <v>86959.694314746012</v>
      </c>
    </row>
    <row r="2270" spans="1:6" x14ac:dyDescent="0.3">
      <c r="A2270" s="73">
        <v>40549</v>
      </c>
      <c r="B2270" s="130">
        <v>1273.849976</v>
      </c>
      <c r="C2270" s="125">
        <f t="shared" si="140"/>
        <v>1.1923684030857862E-2</v>
      </c>
      <c r="D2270" s="128">
        <f t="shared" si="141"/>
        <v>11923.684030857861</v>
      </c>
      <c r="E2270" s="128">
        <f t="shared" ca="1" si="142"/>
        <v>-82254.158174250464</v>
      </c>
      <c r="F2270" s="128">
        <f t="shared" ca="1" si="143"/>
        <v>86959.694314746012</v>
      </c>
    </row>
    <row r="2271" spans="1:6" x14ac:dyDescent="0.3">
      <c r="A2271" s="73">
        <v>40548</v>
      </c>
      <c r="B2271" s="130">
        <v>1276.5600589999999</v>
      </c>
      <c r="C2271" s="125">
        <f t="shared" si="140"/>
        <v>1.750365329195569E-2</v>
      </c>
      <c r="D2271" s="128">
        <f t="shared" si="141"/>
        <v>17503.653291955688</v>
      </c>
      <c r="E2271" s="128">
        <f t="shared" ca="1" si="142"/>
        <v>-82254.158174250464</v>
      </c>
      <c r="F2271" s="128">
        <f t="shared" ca="1" si="143"/>
        <v>86959.694314746012</v>
      </c>
    </row>
    <row r="2272" spans="1:6" x14ac:dyDescent="0.3">
      <c r="A2272" s="73">
        <v>40547</v>
      </c>
      <c r="B2272" s="130">
        <v>1270.1999510000001</v>
      </c>
      <c r="C2272" s="125">
        <f t="shared" si="140"/>
        <v>1.8539304467820372E-2</v>
      </c>
      <c r="D2272" s="128">
        <f t="shared" si="141"/>
        <v>18539.304467820373</v>
      </c>
      <c r="E2272" s="128">
        <f t="shared" ca="1" si="142"/>
        <v>-82254.158174250464</v>
      </c>
      <c r="F2272" s="128">
        <f t="shared" ca="1" si="143"/>
        <v>86959.694314746012</v>
      </c>
    </row>
    <row r="2273" spans="1:6" x14ac:dyDescent="0.3">
      <c r="A2273" s="73">
        <v>40546</v>
      </c>
      <c r="B2273" s="130">
        <v>1271.869995</v>
      </c>
      <c r="C2273" s="125">
        <f t="shared" si="140"/>
        <v>2.2477478463687639E-2</v>
      </c>
      <c r="D2273" s="128">
        <f t="shared" si="141"/>
        <v>22477.478463687639</v>
      </c>
      <c r="E2273" s="128">
        <f t="shared" ca="1" si="142"/>
        <v>-82254.158174250464</v>
      </c>
      <c r="F2273" s="128">
        <f t="shared" ca="1" si="143"/>
        <v>86959.694314746012</v>
      </c>
    </row>
    <row r="2274" spans="1:6" x14ac:dyDescent="0.3">
      <c r="A2274" s="73">
        <v>40543</v>
      </c>
      <c r="B2274" s="130">
        <v>1257.6400149999999</v>
      </c>
      <c r="C2274" s="125">
        <f t="shared" si="140"/>
        <v>1.1883801249864323E-2</v>
      </c>
      <c r="D2274" s="128">
        <f t="shared" si="141"/>
        <v>11883.801249864324</v>
      </c>
      <c r="E2274" s="128">
        <f t="shared" ca="1" si="142"/>
        <v>-82254.158174250464</v>
      </c>
      <c r="F2274" s="128">
        <f t="shared" ca="1" si="143"/>
        <v>86959.694314746012</v>
      </c>
    </row>
    <row r="2275" spans="1:6" x14ac:dyDescent="0.3">
      <c r="A2275" s="73">
        <v>40542</v>
      </c>
      <c r="B2275" s="130">
        <v>1257.880005</v>
      </c>
      <c r="C2275" s="125">
        <f t="shared" si="140"/>
        <v>1.833668658204024E-2</v>
      </c>
      <c r="D2275" s="128">
        <f t="shared" si="141"/>
        <v>18336.686582040242</v>
      </c>
      <c r="E2275" s="128">
        <f t="shared" ca="1" si="142"/>
        <v>-82254.158174250464</v>
      </c>
      <c r="F2275" s="128">
        <f t="shared" ca="1" si="143"/>
        <v>86959.694314746012</v>
      </c>
    </row>
    <row r="2276" spans="1:6" x14ac:dyDescent="0.3">
      <c r="A2276" s="73">
        <v>40541</v>
      </c>
      <c r="B2276" s="130">
        <v>1259.780029</v>
      </c>
      <c r="C2276" s="125">
        <f t="shared" si="140"/>
        <v>1.4650620171007489E-2</v>
      </c>
      <c r="D2276" s="128">
        <f t="shared" si="141"/>
        <v>14650.620171007489</v>
      </c>
      <c r="E2276" s="128">
        <f t="shared" ca="1" si="142"/>
        <v>-82254.158174250464</v>
      </c>
      <c r="F2276" s="128">
        <f t="shared" ca="1" si="143"/>
        <v>86959.694314746012</v>
      </c>
    </row>
    <row r="2277" spans="1:6" x14ac:dyDescent="0.3">
      <c r="A2277" s="73">
        <v>40540</v>
      </c>
      <c r="B2277" s="130">
        <v>1258.51001</v>
      </c>
      <c r="C2277" s="125">
        <f t="shared" si="140"/>
        <v>1.4551093600351894E-2</v>
      </c>
      <c r="D2277" s="128">
        <f t="shared" si="141"/>
        <v>14551.093600351895</v>
      </c>
      <c r="E2277" s="128">
        <f t="shared" ca="1" si="142"/>
        <v>-82254.158174250464</v>
      </c>
      <c r="F2277" s="128">
        <f t="shared" ca="1" si="143"/>
        <v>86959.694314746012</v>
      </c>
    </row>
    <row r="2278" spans="1:6" x14ac:dyDescent="0.3">
      <c r="A2278" s="73">
        <v>40539</v>
      </c>
      <c r="B2278" s="130">
        <v>1257.540039</v>
      </c>
      <c r="C2278" s="125">
        <f t="shared" si="140"/>
        <v>1.381813501158069E-2</v>
      </c>
      <c r="D2278" s="128">
        <f t="shared" si="141"/>
        <v>13818.135011580691</v>
      </c>
      <c r="E2278" s="128">
        <f t="shared" ca="1" si="142"/>
        <v>-82254.158174250464</v>
      </c>
      <c r="F2278" s="128">
        <f t="shared" ca="1" si="143"/>
        <v>86959.694314746012</v>
      </c>
    </row>
    <row r="2279" spans="1:6" x14ac:dyDescent="0.3">
      <c r="A2279" s="73">
        <v>40535</v>
      </c>
      <c r="B2279" s="130">
        <v>1256.7700199999999</v>
      </c>
      <c r="C2279" s="125">
        <f t="shared" si="140"/>
        <v>1.9278199513381944E-2</v>
      </c>
      <c r="D2279" s="128">
        <f t="shared" si="141"/>
        <v>19278.199513381944</v>
      </c>
      <c r="E2279" s="128">
        <f t="shared" ca="1" si="142"/>
        <v>-82254.158174250464</v>
      </c>
      <c r="F2279" s="128">
        <f t="shared" ca="1" si="143"/>
        <v>86959.694314746012</v>
      </c>
    </row>
    <row r="2280" spans="1:6" x14ac:dyDescent="0.3">
      <c r="A2280" s="73">
        <v>40534</v>
      </c>
      <c r="B2280" s="130">
        <v>1258.839966</v>
      </c>
      <c r="C2280" s="125">
        <f t="shared" si="140"/>
        <v>2.4880268569440256E-2</v>
      </c>
      <c r="D2280" s="128">
        <f t="shared" si="141"/>
        <v>24880.268569440257</v>
      </c>
      <c r="E2280" s="128">
        <f t="shared" ca="1" si="142"/>
        <v>-82254.158174250464</v>
      </c>
      <c r="F2280" s="128">
        <f t="shared" ca="1" si="143"/>
        <v>86959.694314746012</v>
      </c>
    </row>
    <row r="2281" spans="1:6" x14ac:dyDescent="0.3">
      <c r="A2281" s="73">
        <v>40533</v>
      </c>
      <c r="B2281" s="130">
        <v>1254.599976</v>
      </c>
      <c r="C2281" s="125">
        <f t="shared" si="140"/>
        <v>2.5209377732379856E-2</v>
      </c>
      <c r="D2281" s="128">
        <f t="shared" si="141"/>
        <v>25209.377732379857</v>
      </c>
      <c r="E2281" s="128">
        <f t="shared" ca="1" si="142"/>
        <v>-82254.158174250464</v>
      </c>
      <c r="F2281" s="128">
        <f t="shared" ca="1" si="143"/>
        <v>86959.694314746012</v>
      </c>
    </row>
    <row r="2282" spans="1:6" x14ac:dyDescent="0.3">
      <c r="A2282" s="73">
        <v>40532</v>
      </c>
      <c r="B2282" s="130">
        <v>1247.079956</v>
      </c>
      <c r="C2282" s="125">
        <f t="shared" si="140"/>
        <v>1.9589215365578339E-2</v>
      </c>
      <c r="D2282" s="128">
        <f t="shared" si="141"/>
        <v>19589.215365578337</v>
      </c>
      <c r="E2282" s="128">
        <f t="shared" ca="1" si="142"/>
        <v>-82254.158174250464</v>
      </c>
      <c r="F2282" s="128">
        <f t="shared" ca="1" si="143"/>
        <v>86959.694314746012</v>
      </c>
    </row>
    <row r="2283" spans="1:6" x14ac:dyDescent="0.3">
      <c r="A2283" s="73">
        <v>40529</v>
      </c>
      <c r="B2283" s="130">
        <v>1243.910034</v>
      </c>
      <c r="C2283" s="125">
        <f t="shared" si="140"/>
        <v>1.5677240825511696E-2</v>
      </c>
      <c r="D2283" s="128">
        <f t="shared" si="141"/>
        <v>15677.240825511695</v>
      </c>
      <c r="E2283" s="128">
        <f t="shared" ca="1" si="142"/>
        <v>-82254.158174250464</v>
      </c>
      <c r="F2283" s="128">
        <f t="shared" ca="1" si="143"/>
        <v>86959.694314746012</v>
      </c>
    </row>
    <row r="2284" spans="1:6" x14ac:dyDescent="0.3">
      <c r="A2284" s="73">
        <v>40528</v>
      </c>
      <c r="B2284" s="130">
        <v>1242.869995</v>
      </c>
      <c r="C2284" s="125">
        <f t="shared" si="140"/>
        <v>1.7469866064176776E-2</v>
      </c>
      <c r="D2284" s="128">
        <f t="shared" si="141"/>
        <v>17469.866064176775</v>
      </c>
      <c r="E2284" s="128">
        <f t="shared" ca="1" si="142"/>
        <v>-82254.158174250464</v>
      </c>
      <c r="F2284" s="128">
        <f t="shared" ca="1" si="143"/>
        <v>86959.694314746012</v>
      </c>
    </row>
    <row r="2285" spans="1:6" x14ac:dyDescent="0.3">
      <c r="A2285" s="73">
        <v>40527</v>
      </c>
      <c r="B2285" s="130">
        <v>1235.2299800000001</v>
      </c>
      <c r="C2285" s="125">
        <f t="shared" si="140"/>
        <v>2.4177730401715891E-2</v>
      </c>
      <c r="D2285" s="128">
        <f t="shared" si="141"/>
        <v>24177.730401715889</v>
      </c>
      <c r="E2285" s="128">
        <f t="shared" ca="1" si="142"/>
        <v>-82254.158174250464</v>
      </c>
      <c r="F2285" s="128">
        <f t="shared" ca="1" si="143"/>
        <v>86959.694314746012</v>
      </c>
    </row>
    <row r="2286" spans="1:6" x14ac:dyDescent="0.3">
      <c r="A2286" s="73">
        <v>40526</v>
      </c>
      <c r="B2286" s="130">
        <v>1241.589966</v>
      </c>
      <c r="C2286" s="125">
        <f t="shared" si="140"/>
        <v>5.1704641452265943E-2</v>
      </c>
      <c r="D2286" s="128">
        <f t="shared" si="141"/>
        <v>51704.64145226594</v>
      </c>
      <c r="E2286" s="128">
        <f t="shared" ca="1" si="142"/>
        <v>-82254.158174250464</v>
      </c>
      <c r="F2286" s="128">
        <f t="shared" ca="1" si="143"/>
        <v>86959.694314746012</v>
      </c>
    </row>
    <row r="2287" spans="1:6" x14ac:dyDescent="0.3">
      <c r="A2287" s="73">
        <v>40525</v>
      </c>
      <c r="B2287" s="130">
        <v>1240.459961</v>
      </c>
      <c r="C2287" s="125">
        <f t="shared" si="140"/>
        <v>4.4369191213972536E-2</v>
      </c>
      <c r="D2287" s="128">
        <f t="shared" si="141"/>
        <v>44369.191213972539</v>
      </c>
      <c r="E2287" s="128">
        <f t="shared" ca="1" si="142"/>
        <v>-82254.158174250464</v>
      </c>
      <c r="F2287" s="128">
        <f t="shared" ca="1" si="143"/>
        <v>86959.694314746012</v>
      </c>
    </row>
    <row r="2288" spans="1:6" x14ac:dyDescent="0.3">
      <c r="A2288" s="73">
        <v>40522</v>
      </c>
      <c r="B2288" s="130">
        <v>1240.400024</v>
      </c>
      <c r="C2288" s="125">
        <f t="shared" si="140"/>
        <v>4.2878761535992682E-2</v>
      </c>
      <c r="D2288" s="128">
        <f t="shared" si="141"/>
        <v>42878.761535992679</v>
      </c>
      <c r="E2288" s="128">
        <f t="shared" ca="1" si="142"/>
        <v>-82254.158174250464</v>
      </c>
      <c r="F2288" s="128">
        <f t="shared" ca="1" si="143"/>
        <v>86959.694314746012</v>
      </c>
    </row>
    <row r="2289" spans="1:6" x14ac:dyDescent="0.3">
      <c r="A2289" s="73">
        <v>40521</v>
      </c>
      <c r="B2289" s="130">
        <v>1233</v>
      </c>
      <c r="C2289" s="125">
        <f t="shared" si="140"/>
        <v>2.8914778398593688E-2</v>
      </c>
      <c r="D2289" s="128">
        <f t="shared" si="141"/>
        <v>28914.778398593688</v>
      </c>
      <c r="E2289" s="128">
        <f t="shared" ca="1" si="142"/>
        <v>-82254.158174250464</v>
      </c>
      <c r="F2289" s="128">
        <f t="shared" ca="1" si="143"/>
        <v>86959.694314746012</v>
      </c>
    </row>
    <row r="2290" spans="1:6" x14ac:dyDescent="0.3">
      <c r="A2290" s="73">
        <v>40520</v>
      </c>
      <c r="B2290" s="130">
        <v>1228.280029</v>
      </c>
      <c r="C2290" s="125">
        <f t="shared" si="140"/>
        <v>4.027173850536081E-2</v>
      </c>
      <c r="D2290" s="128">
        <f t="shared" si="141"/>
        <v>40271.738505360809</v>
      </c>
      <c r="E2290" s="128">
        <f t="shared" ca="1" si="142"/>
        <v>-82254.158174250464</v>
      </c>
      <c r="F2290" s="128">
        <f t="shared" ca="1" si="143"/>
        <v>86959.694314746012</v>
      </c>
    </row>
    <row r="2291" spans="1:6" x14ac:dyDescent="0.3">
      <c r="A2291" s="73">
        <v>40519</v>
      </c>
      <c r="B2291" s="130">
        <v>1223.75</v>
      </c>
      <c r="C2291" s="125">
        <f t="shared" si="140"/>
        <v>2.1630630748214585E-2</v>
      </c>
      <c r="D2291" s="128">
        <f t="shared" si="141"/>
        <v>21630.630748214586</v>
      </c>
      <c r="E2291" s="128">
        <f t="shared" ca="1" si="142"/>
        <v>-82254.158174250464</v>
      </c>
      <c r="F2291" s="128">
        <f t="shared" ca="1" si="143"/>
        <v>86959.694314746012</v>
      </c>
    </row>
    <row r="2292" spans="1:6" x14ac:dyDescent="0.3">
      <c r="A2292" s="73">
        <v>40518</v>
      </c>
      <c r="B2292" s="130">
        <v>1223.119995</v>
      </c>
      <c r="C2292" s="125">
        <f t="shared" si="140"/>
        <v>1.9496066106474919E-2</v>
      </c>
      <c r="D2292" s="128">
        <f t="shared" si="141"/>
        <v>19496.066106474918</v>
      </c>
      <c r="E2292" s="128">
        <f t="shared" ca="1" si="142"/>
        <v>-82254.158174250464</v>
      </c>
      <c r="F2292" s="128">
        <f t="shared" ca="1" si="143"/>
        <v>86959.694314746012</v>
      </c>
    </row>
    <row r="2293" spans="1:6" x14ac:dyDescent="0.3">
      <c r="A2293" s="73">
        <v>40515</v>
      </c>
      <c r="B2293" s="130">
        <v>1224.709961</v>
      </c>
      <c r="C2293" s="125">
        <f t="shared" si="140"/>
        <v>2.3414603098096842E-2</v>
      </c>
      <c r="D2293" s="128">
        <f t="shared" si="141"/>
        <v>23414.603098096843</v>
      </c>
      <c r="E2293" s="128">
        <f t="shared" ca="1" si="142"/>
        <v>-82254.158174250464</v>
      </c>
      <c r="F2293" s="128">
        <f t="shared" ca="1" si="143"/>
        <v>86959.694314746012</v>
      </c>
    </row>
    <row r="2294" spans="1:6" x14ac:dyDescent="0.3">
      <c r="A2294" s="73">
        <v>40514</v>
      </c>
      <c r="B2294" s="130">
        <v>1221.530029</v>
      </c>
      <c r="C2294" s="125">
        <f t="shared" si="140"/>
        <v>3.6433419797161193E-2</v>
      </c>
      <c r="D2294" s="128">
        <f t="shared" si="141"/>
        <v>36433.419797161194</v>
      </c>
      <c r="E2294" s="128">
        <f t="shared" ca="1" si="142"/>
        <v>-82254.158174250464</v>
      </c>
      <c r="F2294" s="128">
        <f t="shared" ca="1" si="143"/>
        <v>86959.694314746012</v>
      </c>
    </row>
    <row r="2295" spans="1:6" x14ac:dyDescent="0.3">
      <c r="A2295" s="73">
        <v>40513</v>
      </c>
      <c r="B2295" s="130">
        <v>1206.0699460000001</v>
      </c>
      <c r="C2295" s="125">
        <f t="shared" si="140"/>
        <v>2.3533089600730861E-2</v>
      </c>
      <c r="D2295" s="128">
        <f t="shared" si="141"/>
        <v>23533.089600730862</v>
      </c>
      <c r="E2295" s="128">
        <f t="shared" ca="1" si="142"/>
        <v>-82254.158174250464</v>
      </c>
      <c r="F2295" s="128">
        <f t="shared" ca="1" si="143"/>
        <v>86959.694314746012</v>
      </c>
    </row>
    <row r="2296" spans="1:6" x14ac:dyDescent="0.3">
      <c r="A2296" s="73">
        <v>40512</v>
      </c>
      <c r="B2296" s="130">
        <v>1180.5500489999999</v>
      </c>
      <c r="C2296" s="125">
        <f t="shared" si="140"/>
        <v>-1.4360217908578665E-2</v>
      </c>
      <c r="D2296" s="128">
        <f t="shared" si="141"/>
        <v>-14360.217908578665</v>
      </c>
      <c r="E2296" s="128">
        <f t="shared" ca="1" si="142"/>
        <v>-82254.158174250464</v>
      </c>
      <c r="F2296" s="128">
        <f t="shared" ca="1" si="143"/>
        <v>86959.694314746012</v>
      </c>
    </row>
    <row r="2297" spans="1:6" x14ac:dyDescent="0.3">
      <c r="A2297" s="73">
        <v>40511</v>
      </c>
      <c r="B2297" s="130">
        <v>1187.76001</v>
      </c>
      <c r="C2297" s="125">
        <f t="shared" si="140"/>
        <v>-9.5479118522765472E-3</v>
      </c>
      <c r="D2297" s="128">
        <f t="shared" si="141"/>
        <v>-9547.9118522765475</v>
      </c>
      <c r="E2297" s="128">
        <f t="shared" ca="1" si="142"/>
        <v>-82254.158174250464</v>
      </c>
      <c r="F2297" s="128">
        <f t="shared" ca="1" si="143"/>
        <v>86959.694314746012</v>
      </c>
    </row>
    <row r="2298" spans="1:6" x14ac:dyDescent="0.3">
      <c r="A2298" s="73">
        <v>40508</v>
      </c>
      <c r="B2298" s="130">
        <v>1189.400024</v>
      </c>
      <c r="C2298" s="125">
        <f t="shared" si="140"/>
        <v>-1.9892227882231328E-2</v>
      </c>
      <c r="D2298" s="128">
        <f t="shared" si="141"/>
        <v>-19892.227882231327</v>
      </c>
      <c r="E2298" s="128">
        <f t="shared" ca="1" si="142"/>
        <v>-82254.158174250464</v>
      </c>
      <c r="F2298" s="128">
        <f t="shared" ca="1" si="143"/>
        <v>86959.694314746012</v>
      </c>
    </row>
    <row r="2299" spans="1:6" x14ac:dyDescent="0.3">
      <c r="A2299" s="73">
        <v>40506</v>
      </c>
      <c r="B2299" s="130">
        <v>1198.349976</v>
      </c>
      <c r="C2299" s="125">
        <f t="shared" si="140"/>
        <v>-1.670617755786119E-2</v>
      </c>
      <c r="D2299" s="128">
        <f t="shared" si="141"/>
        <v>-16706.177557861189</v>
      </c>
      <c r="E2299" s="128">
        <f t="shared" ca="1" si="142"/>
        <v>-82254.158174250464</v>
      </c>
      <c r="F2299" s="128">
        <f t="shared" ca="1" si="143"/>
        <v>86959.694314746012</v>
      </c>
    </row>
    <row r="2300" spans="1:6" x14ac:dyDescent="0.3">
      <c r="A2300" s="73">
        <v>40505</v>
      </c>
      <c r="B2300" s="130">
        <v>1180.7299800000001</v>
      </c>
      <c r="C2300" s="125">
        <f t="shared" si="140"/>
        <v>-2.6924380545421789E-2</v>
      </c>
      <c r="D2300" s="128">
        <f t="shared" si="141"/>
        <v>-26924.380545421787</v>
      </c>
      <c r="E2300" s="128">
        <f t="shared" ca="1" si="142"/>
        <v>-82254.158174250464</v>
      </c>
      <c r="F2300" s="128">
        <f t="shared" ca="1" si="143"/>
        <v>86959.694314746012</v>
      </c>
    </row>
    <row r="2301" spans="1:6" x14ac:dyDescent="0.3">
      <c r="A2301" s="73">
        <v>40504</v>
      </c>
      <c r="B2301" s="130">
        <v>1197.839966</v>
      </c>
      <c r="C2301" s="125">
        <f t="shared" si="140"/>
        <v>-2.077255998365013E-2</v>
      </c>
      <c r="D2301" s="128">
        <f t="shared" si="141"/>
        <v>-20772.559983650128</v>
      </c>
      <c r="E2301" s="128">
        <f t="shared" ca="1" si="142"/>
        <v>-82254.158174250464</v>
      </c>
      <c r="F2301" s="128">
        <f t="shared" ca="1" si="143"/>
        <v>86959.694314746012</v>
      </c>
    </row>
    <row r="2302" spans="1:6" x14ac:dyDescent="0.3">
      <c r="A2302" s="73">
        <v>40501</v>
      </c>
      <c r="B2302" s="130">
        <v>1199.7299800000001</v>
      </c>
      <c r="C2302" s="125">
        <f t="shared" si="140"/>
        <v>-2.1307661223953778E-2</v>
      </c>
      <c r="D2302" s="128">
        <f t="shared" si="141"/>
        <v>-21307.661223953779</v>
      </c>
      <c r="E2302" s="128">
        <f t="shared" ca="1" si="142"/>
        <v>-82254.158174250464</v>
      </c>
      <c r="F2302" s="128">
        <f t="shared" ca="1" si="143"/>
        <v>86959.694314746012</v>
      </c>
    </row>
    <row r="2303" spans="1:6" x14ac:dyDescent="0.3">
      <c r="A2303" s="73">
        <v>40500</v>
      </c>
      <c r="B2303" s="130">
        <v>1196.6899410000001</v>
      </c>
      <c r="C2303" s="125">
        <f t="shared" si="140"/>
        <v>-1.9958164891543451E-2</v>
      </c>
      <c r="D2303" s="128">
        <f t="shared" si="141"/>
        <v>-19958.164891543449</v>
      </c>
      <c r="E2303" s="128">
        <f t="shared" ca="1" si="142"/>
        <v>-82254.158174250464</v>
      </c>
      <c r="F2303" s="128">
        <f t="shared" ca="1" si="143"/>
        <v>86959.694314746012</v>
      </c>
    </row>
    <row r="2304" spans="1:6" x14ac:dyDescent="0.3">
      <c r="A2304" s="73">
        <v>40499</v>
      </c>
      <c r="B2304" s="130">
        <v>1178.589966</v>
      </c>
      <c r="C2304" s="125">
        <f t="shared" si="140"/>
        <v>-1.6169150581485936E-2</v>
      </c>
      <c r="D2304" s="128">
        <f t="shared" si="141"/>
        <v>-16169.150581485936</v>
      </c>
      <c r="E2304" s="128">
        <f t="shared" ca="1" si="142"/>
        <v>-82254.158174250464</v>
      </c>
      <c r="F2304" s="128">
        <f t="shared" ca="1" si="143"/>
        <v>86959.694314746012</v>
      </c>
    </row>
    <row r="2305" spans="1:6" x14ac:dyDescent="0.3">
      <c r="A2305" s="73">
        <v>40498</v>
      </c>
      <c r="B2305" s="130">
        <v>1178.339966</v>
      </c>
      <c r="C2305" s="125">
        <f t="shared" si="140"/>
        <v>-1.2760023030941925E-2</v>
      </c>
      <c r="D2305" s="128">
        <f t="shared" si="141"/>
        <v>-12760.023030941926</v>
      </c>
      <c r="E2305" s="128">
        <f t="shared" ca="1" si="142"/>
        <v>-82254.158174250464</v>
      </c>
      <c r="F2305" s="128">
        <f t="shared" ca="1" si="143"/>
        <v>86959.694314746012</v>
      </c>
    </row>
    <row r="2306" spans="1:6" x14ac:dyDescent="0.3">
      <c r="A2306" s="73">
        <v>40497</v>
      </c>
      <c r="B2306" s="130">
        <v>1197.75</v>
      </c>
      <c r="C2306" s="125">
        <f t="shared" si="140"/>
        <v>1.128860242790064E-2</v>
      </c>
      <c r="D2306" s="128">
        <f t="shared" si="141"/>
        <v>11288.60242790064</v>
      </c>
      <c r="E2306" s="128">
        <f t="shared" ca="1" si="142"/>
        <v>-82254.158174250464</v>
      </c>
      <c r="F2306" s="128">
        <f t="shared" ca="1" si="143"/>
        <v>86959.694314746012</v>
      </c>
    </row>
    <row r="2307" spans="1:6" x14ac:dyDescent="0.3">
      <c r="A2307" s="73">
        <v>40494</v>
      </c>
      <c r="B2307" s="130">
        <v>1199.209961</v>
      </c>
      <c r="C2307" s="125">
        <f t="shared" si="140"/>
        <v>1.3479667076723212E-2</v>
      </c>
      <c r="D2307" s="128">
        <f t="shared" si="141"/>
        <v>13479.667076723212</v>
      </c>
      <c r="E2307" s="128">
        <f t="shared" ca="1" si="142"/>
        <v>-82254.158174250464</v>
      </c>
      <c r="F2307" s="128">
        <f t="shared" ca="1" si="143"/>
        <v>86959.694314746012</v>
      </c>
    </row>
    <row r="2308" spans="1:6" x14ac:dyDescent="0.3">
      <c r="A2308" s="73">
        <v>40493</v>
      </c>
      <c r="B2308" s="130">
        <v>1213.540039</v>
      </c>
      <c r="C2308" s="125">
        <f t="shared" si="140"/>
        <v>2.5139814214588219E-2</v>
      </c>
      <c r="D2308" s="128">
        <f t="shared" si="141"/>
        <v>25139.814214588219</v>
      </c>
      <c r="E2308" s="128">
        <f t="shared" ca="1" si="142"/>
        <v>-82254.158174250464</v>
      </c>
      <c r="F2308" s="128">
        <f t="shared" ca="1" si="143"/>
        <v>86959.694314746012</v>
      </c>
    </row>
    <row r="2309" spans="1:6" x14ac:dyDescent="0.3">
      <c r="A2309" s="73">
        <v>40492</v>
      </c>
      <c r="B2309" s="130">
        <v>1218.709961</v>
      </c>
      <c r="C2309" s="125">
        <f t="shared" si="140"/>
        <v>3.0665154131331196E-2</v>
      </c>
      <c r="D2309" s="128">
        <f t="shared" si="141"/>
        <v>30665.154131331197</v>
      </c>
      <c r="E2309" s="128">
        <f t="shared" ca="1" si="142"/>
        <v>-82254.158174250464</v>
      </c>
      <c r="F2309" s="128">
        <f t="shared" ca="1" si="143"/>
        <v>86959.694314746012</v>
      </c>
    </row>
    <row r="2310" spans="1:6" x14ac:dyDescent="0.3">
      <c r="A2310" s="73">
        <v>40491</v>
      </c>
      <c r="B2310" s="130">
        <v>1213.400024</v>
      </c>
      <c r="C2310" s="125">
        <f t="shared" si="140"/>
        <v>2.3413522358217698E-2</v>
      </c>
      <c r="D2310" s="128">
        <f t="shared" si="141"/>
        <v>23413.522358217699</v>
      </c>
      <c r="E2310" s="128">
        <f t="shared" ca="1" si="142"/>
        <v>-82254.158174250464</v>
      </c>
      <c r="F2310" s="128">
        <f t="shared" ca="1" si="143"/>
        <v>86959.694314746012</v>
      </c>
    </row>
    <row r="2311" spans="1:6" x14ac:dyDescent="0.3">
      <c r="A2311" s="73">
        <v>40490</v>
      </c>
      <c r="B2311" s="130">
        <v>1223.25</v>
      </c>
      <c r="C2311" s="125">
        <f t="shared" si="140"/>
        <v>3.1738672727090744E-2</v>
      </c>
      <c r="D2311" s="128">
        <f t="shared" si="141"/>
        <v>31738.672727090743</v>
      </c>
      <c r="E2311" s="128">
        <f t="shared" ca="1" si="142"/>
        <v>-82254.158174250464</v>
      </c>
      <c r="F2311" s="128">
        <f t="shared" ca="1" si="143"/>
        <v>86959.694314746012</v>
      </c>
    </row>
    <row r="2312" spans="1:6" x14ac:dyDescent="0.3">
      <c r="A2312" s="73">
        <v>40487</v>
      </c>
      <c r="B2312" s="130">
        <v>1225.849976</v>
      </c>
      <c r="C2312" s="125">
        <f t="shared" ref="C2312:C2375" si="144">B2312/B2322-1</f>
        <v>3.6151419676321517E-2</v>
      </c>
      <c r="D2312" s="128">
        <f t="shared" ref="D2312:D2375" si="145">C2312*$B$5</f>
        <v>36151.419676321515</v>
      </c>
      <c r="E2312" s="128">
        <f t="shared" ref="E2312:E2375" ca="1" si="146">_xlfn.PERCENTILE.INC(OFFSET(D2312,0,0,Window),1-VaRLevel)</f>
        <v>-82254.158174250464</v>
      </c>
      <c r="F2312" s="128">
        <f t="shared" ref="F2312:F2375" ca="1" si="147">ABS(AVERAGEIF(OFFSET(D2312,0,0,Window),"&lt;=" &amp;E2312))</f>
        <v>86959.694314746012</v>
      </c>
    </row>
    <row r="2313" spans="1:6" x14ac:dyDescent="0.3">
      <c r="A2313" s="73">
        <v>40486</v>
      </c>
      <c r="B2313" s="130">
        <v>1221.0600589999999</v>
      </c>
      <c r="C2313" s="125">
        <f t="shared" si="144"/>
        <v>3.4568695587678056E-2</v>
      </c>
      <c r="D2313" s="128">
        <f t="shared" si="145"/>
        <v>34568.695587678056</v>
      </c>
      <c r="E2313" s="128">
        <f t="shared" ca="1" si="146"/>
        <v>-82254.158174250464</v>
      </c>
      <c r="F2313" s="128">
        <f t="shared" ca="1" si="147"/>
        <v>86959.694314746012</v>
      </c>
    </row>
    <row r="2314" spans="1:6" x14ac:dyDescent="0.3">
      <c r="A2314" s="73">
        <v>40485</v>
      </c>
      <c r="B2314" s="130">
        <v>1197.959961</v>
      </c>
      <c r="C2314" s="125">
        <f t="shared" si="144"/>
        <v>1.6797165316486451E-2</v>
      </c>
      <c r="D2314" s="128">
        <f t="shared" si="145"/>
        <v>16797.165316486451</v>
      </c>
      <c r="E2314" s="128">
        <f t="shared" ca="1" si="146"/>
        <v>-82254.158174250464</v>
      </c>
      <c r="F2314" s="128">
        <f t="shared" ca="1" si="147"/>
        <v>86959.694314746012</v>
      </c>
    </row>
    <row r="2315" spans="1:6" x14ac:dyDescent="0.3">
      <c r="A2315" s="73">
        <v>40484</v>
      </c>
      <c r="B2315" s="130">
        <v>1193.5699460000001</v>
      </c>
      <c r="C2315" s="125">
        <f t="shared" si="144"/>
        <v>2.3732671267189254E-2</v>
      </c>
      <c r="D2315" s="128">
        <f t="shared" si="145"/>
        <v>23732.671267189253</v>
      </c>
      <c r="E2315" s="128">
        <f t="shared" ca="1" si="146"/>
        <v>-82254.158174250464</v>
      </c>
      <c r="F2315" s="128">
        <f t="shared" ca="1" si="147"/>
        <v>86959.694314746012</v>
      </c>
    </row>
    <row r="2316" spans="1:6" x14ac:dyDescent="0.3">
      <c r="A2316" s="73">
        <v>40483</v>
      </c>
      <c r="B2316" s="130">
        <v>1184.380005</v>
      </c>
      <c r="C2316" s="125">
        <f t="shared" si="144"/>
        <v>-2.7851205008988522E-4</v>
      </c>
      <c r="D2316" s="128">
        <f t="shared" si="145"/>
        <v>-278.51205008988524</v>
      </c>
      <c r="E2316" s="128">
        <f t="shared" ca="1" si="146"/>
        <v>-82254.158174250464</v>
      </c>
      <c r="F2316" s="128">
        <f t="shared" ca="1" si="147"/>
        <v>86959.694314746012</v>
      </c>
    </row>
    <row r="2317" spans="1:6" x14ac:dyDescent="0.3">
      <c r="A2317" s="73">
        <v>40480</v>
      </c>
      <c r="B2317" s="130">
        <v>1183.26001</v>
      </c>
      <c r="C2317" s="125">
        <f t="shared" si="144"/>
        <v>6.0109925731799407E-3</v>
      </c>
      <c r="D2317" s="128">
        <f t="shared" si="145"/>
        <v>6010.9925731799403</v>
      </c>
      <c r="E2317" s="128">
        <f t="shared" ca="1" si="146"/>
        <v>-82254.158174250464</v>
      </c>
      <c r="F2317" s="128">
        <f t="shared" ca="1" si="147"/>
        <v>86959.694314746012</v>
      </c>
    </row>
    <row r="2318" spans="1:6" x14ac:dyDescent="0.3">
      <c r="A2318" s="73">
        <v>40479</v>
      </c>
      <c r="B2318" s="130">
        <v>1183.780029</v>
      </c>
      <c r="C2318" s="125">
        <f t="shared" si="144"/>
        <v>8.4936825370995894E-3</v>
      </c>
      <c r="D2318" s="128">
        <f t="shared" si="145"/>
        <v>8493.6825370995903</v>
      </c>
      <c r="E2318" s="128">
        <f t="shared" ca="1" si="146"/>
        <v>-82254.158174250464</v>
      </c>
      <c r="F2318" s="128">
        <f t="shared" ca="1" si="147"/>
        <v>86959.694314746012</v>
      </c>
    </row>
    <row r="2319" spans="1:6" x14ac:dyDescent="0.3">
      <c r="A2319" s="73">
        <v>40478</v>
      </c>
      <c r="B2319" s="130">
        <v>1182.4499510000001</v>
      </c>
      <c r="C2319" s="125">
        <f t="shared" si="144"/>
        <v>3.69236489993785E-3</v>
      </c>
      <c r="D2319" s="128">
        <f t="shared" si="145"/>
        <v>3692.3648999378502</v>
      </c>
      <c r="E2319" s="128">
        <f t="shared" ca="1" si="146"/>
        <v>-82254.158174250464</v>
      </c>
      <c r="F2319" s="128">
        <f t="shared" ca="1" si="147"/>
        <v>86959.694314746012</v>
      </c>
    </row>
    <row r="2320" spans="1:6" x14ac:dyDescent="0.3">
      <c r="A2320" s="73">
        <v>40477</v>
      </c>
      <c r="B2320" s="130">
        <v>1185.6400149999999</v>
      </c>
      <c r="C2320" s="125">
        <f t="shared" si="144"/>
        <v>1.3566765029590977E-2</v>
      </c>
      <c r="D2320" s="128">
        <f t="shared" si="145"/>
        <v>13566.765029590977</v>
      </c>
      <c r="E2320" s="128">
        <f t="shared" ca="1" si="146"/>
        <v>-82254.158174250464</v>
      </c>
      <c r="F2320" s="128">
        <f t="shared" ca="1" si="147"/>
        <v>86959.694314746012</v>
      </c>
    </row>
    <row r="2321" spans="1:6" x14ac:dyDescent="0.3">
      <c r="A2321" s="73">
        <v>40476</v>
      </c>
      <c r="B2321" s="130">
        <v>1185.619995</v>
      </c>
      <c r="C2321" s="125">
        <f t="shared" si="144"/>
        <v>1.7420150637325493E-2</v>
      </c>
      <c r="D2321" s="128">
        <f t="shared" si="145"/>
        <v>17420.150637325492</v>
      </c>
      <c r="E2321" s="128">
        <f t="shared" ca="1" si="146"/>
        <v>-82254.158174250464</v>
      </c>
      <c r="F2321" s="128">
        <f t="shared" ca="1" si="147"/>
        <v>86959.694314746012</v>
      </c>
    </row>
    <row r="2322" spans="1:6" x14ac:dyDescent="0.3">
      <c r="A2322" s="73">
        <v>40473</v>
      </c>
      <c r="B2322" s="130">
        <v>1183.079956</v>
      </c>
      <c r="C2322" s="125">
        <f t="shared" si="144"/>
        <v>1.5388517899562748E-2</v>
      </c>
      <c r="D2322" s="128">
        <f t="shared" si="145"/>
        <v>15388.517899562748</v>
      </c>
      <c r="E2322" s="128">
        <f t="shared" ca="1" si="146"/>
        <v>-82254.158174250464</v>
      </c>
      <c r="F2322" s="128">
        <f t="shared" ca="1" si="147"/>
        <v>86959.694314746012</v>
      </c>
    </row>
    <row r="2323" spans="1:6" x14ac:dyDescent="0.3">
      <c r="A2323" s="73">
        <v>40472</v>
      </c>
      <c r="B2323" s="130">
        <v>1180.26001</v>
      </c>
      <c r="C2323" s="125">
        <f t="shared" si="144"/>
        <v>1.9169947903366902E-2</v>
      </c>
      <c r="D2323" s="128">
        <f t="shared" si="145"/>
        <v>19169.947903366901</v>
      </c>
      <c r="E2323" s="128">
        <f t="shared" ca="1" si="146"/>
        <v>-82254.158174250464</v>
      </c>
      <c r="F2323" s="128">
        <f t="shared" ca="1" si="147"/>
        <v>86959.694314746012</v>
      </c>
    </row>
    <row r="2324" spans="1:6" x14ac:dyDescent="0.3">
      <c r="A2324" s="73">
        <v>40471</v>
      </c>
      <c r="B2324" s="130">
        <v>1178.170044</v>
      </c>
      <c r="C2324" s="125">
        <f t="shared" si="144"/>
        <v>1.569012427477734E-2</v>
      </c>
      <c r="D2324" s="128">
        <f t="shared" si="145"/>
        <v>15690.124274777339</v>
      </c>
      <c r="E2324" s="128">
        <f t="shared" ca="1" si="146"/>
        <v>-82254.158174250464</v>
      </c>
      <c r="F2324" s="128">
        <f t="shared" ca="1" si="147"/>
        <v>86959.694314746012</v>
      </c>
    </row>
    <row r="2325" spans="1:6" x14ac:dyDescent="0.3">
      <c r="A2325" s="73">
        <v>40470</v>
      </c>
      <c r="B2325" s="130">
        <v>1165.900024</v>
      </c>
      <c r="C2325" s="125">
        <f t="shared" si="144"/>
        <v>4.4368072367004796E-3</v>
      </c>
      <c r="D2325" s="128">
        <f t="shared" si="145"/>
        <v>4436.8072367004797</v>
      </c>
      <c r="E2325" s="128">
        <f t="shared" ca="1" si="146"/>
        <v>-82254.158174250464</v>
      </c>
      <c r="F2325" s="128">
        <f t="shared" ca="1" si="147"/>
        <v>86959.694314746012</v>
      </c>
    </row>
    <row r="2326" spans="1:6" x14ac:dyDescent="0.3">
      <c r="A2326" s="73">
        <v>40469</v>
      </c>
      <c r="B2326" s="130">
        <v>1184.709961</v>
      </c>
      <c r="C2326" s="125">
        <f t="shared" si="144"/>
        <v>4.1933749139355436E-2</v>
      </c>
      <c r="D2326" s="128">
        <f t="shared" si="145"/>
        <v>41933.749139355437</v>
      </c>
      <c r="E2326" s="128">
        <f t="shared" ca="1" si="146"/>
        <v>-82254.158174250464</v>
      </c>
      <c r="F2326" s="128">
        <f t="shared" ca="1" si="147"/>
        <v>86959.694314746012</v>
      </c>
    </row>
    <row r="2327" spans="1:6" x14ac:dyDescent="0.3">
      <c r="A2327" s="73">
        <v>40466</v>
      </c>
      <c r="B2327" s="130">
        <v>1176.1899410000001</v>
      </c>
      <c r="C2327" s="125">
        <f t="shared" si="144"/>
        <v>2.6128865910532539E-2</v>
      </c>
      <c r="D2327" s="128">
        <f t="shared" si="145"/>
        <v>26128.865910532539</v>
      </c>
      <c r="E2327" s="128">
        <f t="shared" ca="1" si="146"/>
        <v>-82254.158174250464</v>
      </c>
      <c r="F2327" s="128">
        <f t="shared" ca="1" si="147"/>
        <v>86959.694314746012</v>
      </c>
    </row>
    <row r="2328" spans="1:6" x14ac:dyDescent="0.3">
      <c r="A2328" s="73">
        <v>40465</v>
      </c>
      <c r="B2328" s="130">
        <v>1173.8100589999999</v>
      </c>
      <c r="C2328" s="125">
        <f t="shared" si="144"/>
        <v>2.8575279880992399E-2</v>
      </c>
      <c r="D2328" s="128">
        <f t="shared" si="145"/>
        <v>28575.279880992399</v>
      </c>
      <c r="E2328" s="128">
        <f t="shared" ca="1" si="146"/>
        <v>-82254.158174250464</v>
      </c>
      <c r="F2328" s="128">
        <f t="shared" ca="1" si="147"/>
        <v>86959.694314746012</v>
      </c>
    </row>
    <row r="2329" spans="1:6" x14ac:dyDescent="0.3">
      <c r="A2329" s="73">
        <v>40464</v>
      </c>
      <c r="B2329" s="130">
        <v>1178.099976</v>
      </c>
      <c r="C2329" s="125">
        <f t="shared" si="144"/>
        <v>2.9150975848470262E-2</v>
      </c>
      <c r="D2329" s="128">
        <f t="shared" si="145"/>
        <v>29150.975848470262</v>
      </c>
      <c r="E2329" s="128">
        <f t="shared" ca="1" si="146"/>
        <v>-82254.158174250464</v>
      </c>
      <c r="F2329" s="128">
        <f t="shared" ca="1" si="147"/>
        <v>86959.694314746012</v>
      </c>
    </row>
    <row r="2330" spans="1:6" x14ac:dyDescent="0.3">
      <c r="A2330" s="73">
        <v>40463</v>
      </c>
      <c r="B2330" s="130">
        <v>1169.7700199999999</v>
      </c>
      <c r="C2330" s="125">
        <f t="shared" si="144"/>
        <v>1.9229824816817453E-2</v>
      </c>
      <c r="D2330" s="128">
        <f t="shared" si="145"/>
        <v>19229.824816817454</v>
      </c>
      <c r="E2330" s="128">
        <f t="shared" ca="1" si="146"/>
        <v>-82254.158174250464</v>
      </c>
      <c r="F2330" s="128">
        <f t="shared" ca="1" si="147"/>
        <v>86959.694314746012</v>
      </c>
    </row>
    <row r="2331" spans="1:6" x14ac:dyDescent="0.3">
      <c r="A2331" s="73">
        <v>40462</v>
      </c>
      <c r="B2331" s="130">
        <v>1165.3199460000001</v>
      </c>
      <c r="C2331" s="125">
        <f t="shared" si="144"/>
        <v>2.027729154459279E-2</v>
      </c>
      <c r="D2331" s="128">
        <f t="shared" si="145"/>
        <v>20277.29154459279</v>
      </c>
      <c r="E2331" s="128">
        <f t="shared" ca="1" si="146"/>
        <v>-82254.158174250464</v>
      </c>
      <c r="F2331" s="128">
        <f t="shared" ca="1" si="147"/>
        <v>86959.694314746012</v>
      </c>
    </row>
    <row r="2332" spans="1:6" x14ac:dyDescent="0.3">
      <c r="A2332" s="73">
        <v>40459</v>
      </c>
      <c r="B2332" s="130">
        <v>1165.150024</v>
      </c>
      <c r="C2332" s="125">
        <f t="shared" si="144"/>
        <v>1.4347009470719652E-2</v>
      </c>
      <c r="D2332" s="128">
        <f t="shared" si="145"/>
        <v>14347.009470719651</v>
      </c>
      <c r="E2332" s="128">
        <f t="shared" ca="1" si="146"/>
        <v>-82254.158174250464</v>
      </c>
      <c r="F2332" s="128">
        <f t="shared" ca="1" si="147"/>
        <v>86959.694314746012</v>
      </c>
    </row>
    <row r="2333" spans="1:6" x14ac:dyDescent="0.3">
      <c r="A2333" s="73">
        <v>40458</v>
      </c>
      <c r="B2333" s="130">
        <v>1158.0600589999999</v>
      </c>
      <c r="C2333" s="125">
        <f t="shared" si="144"/>
        <v>2.9542334663782643E-2</v>
      </c>
      <c r="D2333" s="128">
        <f t="shared" si="145"/>
        <v>29542.334663782643</v>
      </c>
      <c r="E2333" s="128">
        <f t="shared" ca="1" si="146"/>
        <v>-82254.158174250464</v>
      </c>
      <c r="F2333" s="128">
        <f t="shared" ca="1" si="147"/>
        <v>86959.694314746012</v>
      </c>
    </row>
    <row r="2334" spans="1:6" x14ac:dyDescent="0.3">
      <c r="A2334" s="73">
        <v>40457</v>
      </c>
      <c r="B2334" s="130">
        <v>1159.969971</v>
      </c>
      <c r="C2334" s="125">
        <f t="shared" si="144"/>
        <v>2.2648676996145811E-2</v>
      </c>
      <c r="D2334" s="128">
        <f t="shared" si="145"/>
        <v>22648.676996145812</v>
      </c>
      <c r="E2334" s="128">
        <f t="shared" ca="1" si="146"/>
        <v>-82254.158174250464</v>
      </c>
      <c r="F2334" s="128">
        <f t="shared" ca="1" si="147"/>
        <v>86959.694314746012</v>
      </c>
    </row>
    <row r="2335" spans="1:6" x14ac:dyDescent="0.3">
      <c r="A2335" s="73">
        <v>40456</v>
      </c>
      <c r="B2335" s="130">
        <v>1160.75</v>
      </c>
      <c r="C2335" s="125">
        <f t="shared" si="144"/>
        <v>1.8398261477171385E-2</v>
      </c>
      <c r="D2335" s="128">
        <f t="shared" si="145"/>
        <v>18398.261477171385</v>
      </c>
      <c r="E2335" s="128">
        <f t="shared" ca="1" si="146"/>
        <v>-82254.158174250464</v>
      </c>
      <c r="F2335" s="128">
        <f t="shared" ca="1" si="147"/>
        <v>86959.694314746012</v>
      </c>
    </row>
    <row r="2336" spans="1:6" x14ac:dyDescent="0.3">
      <c r="A2336" s="73">
        <v>40455</v>
      </c>
      <c r="B2336" s="130">
        <v>1137.030029</v>
      </c>
      <c r="C2336" s="125">
        <f t="shared" si="144"/>
        <v>-4.970580631877386E-3</v>
      </c>
      <c r="D2336" s="128">
        <f t="shared" si="145"/>
        <v>-4970.5806318773857</v>
      </c>
      <c r="E2336" s="128">
        <f t="shared" ca="1" si="146"/>
        <v>-82254.158174250464</v>
      </c>
      <c r="F2336" s="128">
        <f t="shared" ca="1" si="147"/>
        <v>86959.694314746012</v>
      </c>
    </row>
    <row r="2337" spans="1:6" x14ac:dyDescent="0.3">
      <c r="A2337" s="73">
        <v>40452</v>
      </c>
      <c r="B2337" s="130">
        <v>1146.23999</v>
      </c>
      <c r="C2337" s="125">
        <f t="shared" si="144"/>
        <v>1.8345956008637643E-2</v>
      </c>
      <c r="D2337" s="128">
        <f t="shared" si="145"/>
        <v>18345.956008637644</v>
      </c>
      <c r="E2337" s="128">
        <f t="shared" ca="1" si="146"/>
        <v>-82254.158174250464</v>
      </c>
      <c r="F2337" s="128">
        <f t="shared" ca="1" si="147"/>
        <v>86959.694314746012</v>
      </c>
    </row>
    <row r="2338" spans="1:6" x14ac:dyDescent="0.3">
      <c r="A2338" s="73">
        <v>40451</v>
      </c>
      <c r="B2338" s="130">
        <v>1141.1999510000001</v>
      </c>
      <c r="C2338" s="125">
        <f t="shared" si="144"/>
        <v>1.4706592659093243E-2</v>
      </c>
      <c r="D2338" s="128">
        <f t="shared" si="145"/>
        <v>14706.592659093243</v>
      </c>
      <c r="E2338" s="128">
        <f t="shared" ca="1" si="146"/>
        <v>-82254.158174250464</v>
      </c>
      <c r="F2338" s="128">
        <f t="shared" ca="1" si="147"/>
        <v>86959.694314746012</v>
      </c>
    </row>
    <row r="2339" spans="1:6" x14ac:dyDescent="0.3">
      <c r="A2339" s="73">
        <v>40450</v>
      </c>
      <c r="B2339" s="130">
        <v>1144.7299800000001</v>
      </c>
      <c r="C2339" s="125">
        <f t="shared" si="144"/>
        <v>1.7474499314374281E-2</v>
      </c>
      <c r="D2339" s="128">
        <f t="shared" si="145"/>
        <v>17474.499314374279</v>
      </c>
      <c r="E2339" s="128">
        <f t="shared" ca="1" si="146"/>
        <v>-82254.158174250464</v>
      </c>
      <c r="F2339" s="128">
        <f t="shared" ca="1" si="147"/>
        <v>86959.694314746012</v>
      </c>
    </row>
    <row r="2340" spans="1:6" x14ac:dyDescent="0.3">
      <c r="A2340" s="73">
        <v>40449</v>
      </c>
      <c r="B2340" s="130">
        <v>1147.6999510000001</v>
      </c>
      <c r="C2340" s="125">
        <f t="shared" si="144"/>
        <v>2.372667520242655E-2</v>
      </c>
      <c r="D2340" s="128">
        <f t="shared" si="145"/>
        <v>23726.675202426552</v>
      </c>
      <c r="E2340" s="128">
        <f t="shared" ca="1" si="146"/>
        <v>-82254.158174250464</v>
      </c>
      <c r="F2340" s="128">
        <f t="shared" ca="1" si="147"/>
        <v>86959.694314746012</v>
      </c>
    </row>
    <row r="2341" spans="1:6" x14ac:dyDescent="0.3">
      <c r="A2341" s="73">
        <v>40448</v>
      </c>
      <c r="B2341" s="130">
        <v>1142.160034</v>
      </c>
      <c r="C2341" s="125">
        <f t="shared" si="144"/>
        <v>1.8058659030744328E-2</v>
      </c>
      <c r="D2341" s="128">
        <f t="shared" si="145"/>
        <v>18058.659030744329</v>
      </c>
      <c r="E2341" s="128">
        <f t="shared" ca="1" si="146"/>
        <v>-82254.158174250464</v>
      </c>
      <c r="F2341" s="128">
        <f t="shared" ca="1" si="147"/>
        <v>86959.694314746012</v>
      </c>
    </row>
    <row r="2342" spans="1:6" x14ac:dyDescent="0.3">
      <c r="A2342" s="73">
        <v>40445</v>
      </c>
      <c r="B2342" s="130">
        <v>1148.670044</v>
      </c>
      <c r="C2342" s="125">
        <f t="shared" si="144"/>
        <v>3.5257530775883117E-2</v>
      </c>
      <c r="D2342" s="128">
        <f t="shared" si="145"/>
        <v>35257.530775883119</v>
      </c>
      <c r="E2342" s="128">
        <f t="shared" ca="1" si="146"/>
        <v>-82254.158174250464</v>
      </c>
      <c r="F2342" s="128">
        <f t="shared" ca="1" si="147"/>
        <v>86959.694314746012</v>
      </c>
    </row>
    <row r="2343" spans="1:6" x14ac:dyDescent="0.3">
      <c r="A2343" s="73">
        <v>40444</v>
      </c>
      <c r="B2343" s="130">
        <v>1124.829956</v>
      </c>
      <c r="C2343" s="125">
        <f t="shared" si="144"/>
        <v>1.8701571292828456E-2</v>
      </c>
      <c r="D2343" s="128">
        <f t="shared" si="145"/>
        <v>18701.571292828456</v>
      </c>
      <c r="E2343" s="128">
        <f t="shared" ca="1" si="146"/>
        <v>-82254.158174250464</v>
      </c>
      <c r="F2343" s="128">
        <f t="shared" ca="1" si="147"/>
        <v>86959.694314746012</v>
      </c>
    </row>
    <row r="2344" spans="1:6" x14ac:dyDescent="0.3">
      <c r="A2344" s="73">
        <v>40443</v>
      </c>
      <c r="B2344" s="130">
        <v>1134.280029</v>
      </c>
      <c r="C2344" s="125">
        <f t="shared" si="144"/>
        <v>3.2224043027037075E-2</v>
      </c>
      <c r="D2344" s="128">
        <f t="shared" si="145"/>
        <v>32224.043027037074</v>
      </c>
      <c r="E2344" s="128">
        <f t="shared" ca="1" si="146"/>
        <v>-82254.158174250464</v>
      </c>
      <c r="F2344" s="128">
        <f t="shared" ca="1" si="147"/>
        <v>86959.694314746012</v>
      </c>
    </row>
    <row r="2345" spans="1:6" x14ac:dyDescent="0.3">
      <c r="A2345" s="73">
        <v>40442</v>
      </c>
      <c r="B2345" s="130">
        <v>1139.780029</v>
      </c>
      <c r="C2345" s="125">
        <f t="shared" si="144"/>
        <v>4.3907591307204452E-2</v>
      </c>
      <c r="D2345" s="128">
        <f t="shared" si="145"/>
        <v>43907.59130720445</v>
      </c>
      <c r="E2345" s="128">
        <f t="shared" ca="1" si="146"/>
        <v>-82254.158174250464</v>
      </c>
      <c r="F2345" s="128">
        <f t="shared" ca="1" si="147"/>
        <v>86959.694314746012</v>
      </c>
    </row>
    <row r="2346" spans="1:6" x14ac:dyDescent="0.3">
      <c r="A2346" s="73">
        <v>40441</v>
      </c>
      <c r="B2346" s="130">
        <v>1142.709961</v>
      </c>
      <c r="C2346" s="125">
        <f t="shared" si="144"/>
        <v>3.4585427614187036E-2</v>
      </c>
      <c r="D2346" s="128">
        <f t="shared" si="145"/>
        <v>34585.427614187036</v>
      </c>
      <c r="E2346" s="128">
        <f t="shared" ca="1" si="146"/>
        <v>-82254.158174250464</v>
      </c>
      <c r="F2346" s="128">
        <f t="shared" ca="1" si="147"/>
        <v>86959.694314746012</v>
      </c>
    </row>
    <row r="2347" spans="1:6" x14ac:dyDescent="0.3">
      <c r="A2347" s="73">
        <v>40438</v>
      </c>
      <c r="B2347" s="130">
        <v>1125.589966</v>
      </c>
      <c r="C2347" s="125">
        <f t="shared" si="144"/>
        <v>3.2556637722557014E-2</v>
      </c>
      <c r="D2347" s="128">
        <f t="shared" si="145"/>
        <v>32556.637722557014</v>
      </c>
      <c r="E2347" s="128">
        <f t="shared" ca="1" si="146"/>
        <v>-82254.158174250464</v>
      </c>
      <c r="F2347" s="128">
        <f t="shared" ca="1" si="147"/>
        <v>86959.694314746012</v>
      </c>
    </row>
    <row r="2348" spans="1:6" x14ac:dyDescent="0.3">
      <c r="A2348" s="73">
        <v>40437</v>
      </c>
      <c r="B2348" s="130">
        <v>1124.660034</v>
      </c>
      <c r="C2348" s="125">
        <f t="shared" si="144"/>
        <v>4.1072298547779162E-2</v>
      </c>
      <c r="D2348" s="128">
        <f t="shared" si="145"/>
        <v>41072.298547779159</v>
      </c>
      <c r="E2348" s="128">
        <f t="shared" ca="1" si="146"/>
        <v>-82254.158174250464</v>
      </c>
      <c r="F2348" s="128">
        <f t="shared" ca="1" si="147"/>
        <v>86959.694314746012</v>
      </c>
    </row>
    <row r="2349" spans="1:6" x14ac:dyDescent="0.3">
      <c r="A2349" s="73">
        <v>40436</v>
      </c>
      <c r="B2349" s="130">
        <v>1125.0699460000001</v>
      </c>
      <c r="C2349" s="125">
        <f t="shared" si="144"/>
        <v>7.2179384155502069E-2</v>
      </c>
      <c r="D2349" s="128">
        <f t="shared" si="145"/>
        <v>72179.384155502063</v>
      </c>
      <c r="E2349" s="128">
        <f t="shared" ca="1" si="146"/>
        <v>-82254.158174250464</v>
      </c>
      <c r="F2349" s="128">
        <f t="shared" ca="1" si="147"/>
        <v>86959.694314746012</v>
      </c>
    </row>
    <row r="2350" spans="1:6" x14ac:dyDescent="0.3">
      <c r="A2350" s="73">
        <v>40435</v>
      </c>
      <c r="B2350" s="130">
        <v>1121.099976</v>
      </c>
      <c r="C2350" s="125">
        <f t="shared" si="144"/>
        <v>6.8813569168480804E-2</v>
      </c>
      <c r="D2350" s="128">
        <f t="shared" si="145"/>
        <v>68813.569168480797</v>
      </c>
      <c r="E2350" s="128">
        <f t="shared" ca="1" si="146"/>
        <v>-82254.158174250464</v>
      </c>
      <c r="F2350" s="128">
        <f t="shared" ca="1" si="147"/>
        <v>86959.694314746012</v>
      </c>
    </row>
    <row r="2351" spans="1:6" x14ac:dyDescent="0.3">
      <c r="A2351" s="73">
        <v>40434</v>
      </c>
      <c r="B2351" s="130">
        <v>1121.900024</v>
      </c>
      <c r="C2351" s="125">
        <f t="shared" si="144"/>
        <v>5.3832987187857784E-2</v>
      </c>
      <c r="D2351" s="128">
        <f t="shared" si="145"/>
        <v>53832.987187857783</v>
      </c>
      <c r="E2351" s="128">
        <f t="shared" ca="1" si="146"/>
        <v>-82254.158174250464</v>
      </c>
      <c r="F2351" s="128">
        <f t="shared" ca="1" si="147"/>
        <v>86959.694314746012</v>
      </c>
    </row>
    <row r="2352" spans="1:6" x14ac:dyDescent="0.3">
      <c r="A2352" s="73">
        <v>40431</v>
      </c>
      <c r="B2352" s="130">
        <v>1109.5500489999999</v>
      </c>
      <c r="C2352" s="125">
        <f t="shared" si="144"/>
        <v>5.951956582768414E-2</v>
      </c>
      <c r="D2352" s="128">
        <f t="shared" si="145"/>
        <v>59519.565827684142</v>
      </c>
      <c r="E2352" s="128">
        <f t="shared" ca="1" si="146"/>
        <v>-82254.158174250464</v>
      </c>
      <c r="F2352" s="128">
        <f t="shared" ca="1" si="147"/>
        <v>86959.694314746012</v>
      </c>
    </row>
    <row r="2353" spans="1:6" x14ac:dyDescent="0.3">
      <c r="A2353" s="73">
        <v>40430</v>
      </c>
      <c r="B2353" s="130">
        <v>1104.1800539999999</v>
      </c>
      <c r="C2353" s="125">
        <f t="shared" si="144"/>
        <v>4.6288933354223794E-2</v>
      </c>
      <c r="D2353" s="128">
        <f t="shared" si="145"/>
        <v>46288.933354223795</v>
      </c>
      <c r="E2353" s="128">
        <f t="shared" ca="1" si="146"/>
        <v>-82254.158174250464</v>
      </c>
      <c r="F2353" s="128">
        <f t="shared" ca="1" si="147"/>
        <v>86959.694314746012</v>
      </c>
    </row>
    <row r="2354" spans="1:6" x14ac:dyDescent="0.3">
      <c r="A2354" s="73">
        <v>40429</v>
      </c>
      <c r="B2354" s="130">
        <v>1098.869995</v>
      </c>
      <c r="C2354" s="125">
        <f t="shared" si="144"/>
        <v>4.4682327876459649E-2</v>
      </c>
      <c r="D2354" s="128">
        <f t="shared" si="145"/>
        <v>44682.327876459647</v>
      </c>
      <c r="E2354" s="128">
        <f t="shared" ca="1" si="146"/>
        <v>-82254.158174250464</v>
      </c>
      <c r="F2354" s="128">
        <f t="shared" ca="1" si="147"/>
        <v>86959.694314746012</v>
      </c>
    </row>
    <row r="2355" spans="1:6" x14ac:dyDescent="0.3">
      <c r="A2355" s="73">
        <v>40428</v>
      </c>
      <c r="B2355" s="130">
        <v>1091.839966</v>
      </c>
      <c r="C2355" s="125">
        <f t="shared" si="144"/>
        <v>2.2935074711462056E-2</v>
      </c>
      <c r="D2355" s="128">
        <f t="shared" si="145"/>
        <v>22935.074711462057</v>
      </c>
      <c r="E2355" s="128">
        <f t="shared" ca="1" si="146"/>
        <v>-82254.158174250464</v>
      </c>
      <c r="F2355" s="128">
        <f t="shared" ca="1" si="147"/>
        <v>86959.694314746012</v>
      </c>
    </row>
    <row r="2356" spans="1:6" x14ac:dyDescent="0.3">
      <c r="A2356" s="73">
        <v>40424</v>
      </c>
      <c r="B2356" s="130">
        <v>1104.51001</v>
      </c>
      <c r="C2356" s="125">
        <f t="shared" si="144"/>
        <v>3.062459368553494E-2</v>
      </c>
      <c r="D2356" s="128">
        <f t="shared" si="145"/>
        <v>30624.593685534939</v>
      </c>
      <c r="E2356" s="128">
        <f t="shared" ca="1" si="146"/>
        <v>-82254.158174250464</v>
      </c>
      <c r="F2356" s="128">
        <f t="shared" ca="1" si="147"/>
        <v>86959.694314746012</v>
      </c>
    </row>
    <row r="2357" spans="1:6" x14ac:dyDescent="0.3">
      <c r="A2357" s="73">
        <v>40423</v>
      </c>
      <c r="B2357" s="130">
        <v>1090.099976</v>
      </c>
      <c r="C2357" s="125">
        <f t="shared" si="144"/>
        <v>1.3452554254471449E-2</v>
      </c>
      <c r="D2357" s="128">
        <f t="shared" si="145"/>
        <v>13452.55425447145</v>
      </c>
      <c r="E2357" s="128">
        <f t="shared" ca="1" si="146"/>
        <v>-82254.158174250464</v>
      </c>
      <c r="F2357" s="128">
        <f t="shared" ca="1" si="147"/>
        <v>86959.694314746012</v>
      </c>
    </row>
    <row r="2358" spans="1:6" x14ac:dyDescent="0.3">
      <c r="A2358" s="73">
        <v>40422</v>
      </c>
      <c r="B2358" s="130">
        <v>1080.290039</v>
      </c>
      <c r="C2358" s="125">
        <f t="shared" si="144"/>
        <v>-1.2676386057800415E-2</v>
      </c>
      <c r="D2358" s="128">
        <f t="shared" si="145"/>
        <v>-12676.386057800415</v>
      </c>
      <c r="E2358" s="128">
        <f t="shared" ca="1" si="146"/>
        <v>-82254.158174250464</v>
      </c>
      <c r="F2358" s="128">
        <f t="shared" ca="1" si="147"/>
        <v>86959.694314746012</v>
      </c>
    </row>
    <row r="2359" spans="1:6" x14ac:dyDescent="0.3">
      <c r="A2359" s="73">
        <v>40421</v>
      </c>
      <c r="B2359" s="130">
        <v>1049.329956</v>
      </c>
      <c r="C2359" s="125">
        <f t="shared" si="144"/>
        <v>-3.9550113915779339E-2</v>
      </c>
      <c r="D2359" s="128">
        <f t="shared" si="145"/>
        <v>-39550.113915779337</v>
      </c>
      <c r="E2359" s="128">
        <f t="shared" ca="1" si="146"/>
        <v>-82254.158174250464</v>
      </c>
      <c r="F2359" s="128">
        <f t="shared" ca="1" si="147"/>
        <v>86959.694314746012</v>
      </c>
    </row>
    <row r="2360" spans="1:6" x14ac:dyDescent="0.3">
      <c r="A2360" s="73">
        <v>40420</v>
      </c>
      <c r="B2360" s="130">
        <v>1048.920044</v>
      </c>
      <c r="C2360" s="125">
        <f t="shared" si="144"/>
        <v>-2.8219867756397843E-2</v>
      </c>
      <c r="D2360" s="128">
        <f t="shared" si="145"/>
        <v>-28219.867756397842</v>
      </c>
      <c r="E2360" s="128">
        <f t="shared" ca="1" si="146"/>
        <v>-82254.158174250464</v>
      </c>
      <c r="F2360" s="128">
        <f t="shared" ca="1" si="147"/>
        <v>86959.694314746012</v>
      </c>
    </row>
    <row r="2361" spans="1:6" x14ac:dyDescent="0.3">
      <c r="A2361" s="73">
        <v>40417</v>
      </c>
      <c r="B2361" s="130">
        <v>1064.589966</v>
      </c>
      <c r="C2361" s="125">
        <f t="shared" si="144"/>
        <v>-1.3583538568450293E-2</v>
      </c>
      <c r="D2361" s="128">
        <f t="shared" si="145"/>
        <v>-13583.538568450293</v>
      </c>
      <c r="E2361" s="128">
        <f t="shared" ca="1" si="146"/>
        <v>-82254.158174250464</v>
      </c>
      <c r="F2361" s="128">
        <f t="shared" ca="1" si="147"/>
        <v>86959.694314746012</v>
      </c>
    </row>
    <row r="2362" spans="1:6" x14ac:dyDescent="0.3">
      <c r="A2362" s="73">
        <v>40416</v>
      </c>
      <c r="B2362" s="130">
        <v>1047.219971</v>
      </c>
      <c r="C2362" s="125">
        <f t="shared" si="144"/>
        <v>-3.3582206240006185E-2</v>
      </c>
      <c r="D2362" s="128">
        <f t="shared" si="145"/>
        <v>-33582.206240006184</v>
      </c>
      <c r="E2362" s="128">
        <f t="shared" ca="1" si="146"/>
        <v>-82254.158174250464</v>
      </c>
      <c r="F2362" s="128">
        <f t="shared" ca="1" si="147"/>
        <v>86959.694314746012</v>
      </c>
    </row>
    <row r="2363" spans="1:6" x14ac:dyDescent="0.3">
      <c r="A2363" s="73">
        <v>40415</v>
      </c>
      <c r="B2363" s="130">
        <v>1055.329956</v>
      </c>
      <c r="C2363" s="125">
        <f t="shared" si="144"/>
        <v>-3.1336352454637728E-2</v>
      </c>
      <c r="D2363" s="128">
        <f t="shared" si="145"/>
        <v>-31336.352454637727</v>
      </c>
      <c r="E2363" s="128">
        <f t="shared" ca="1" si="146"/>
        <v>-82254.158174250464</v>
      </c>
      <c r="F2363" s="128">
        <f t="shared" ca="1" si="147"/>
        <v>86959.694314746012</v>
      </c>
    </row>
    <row r="2364" spans="1:6" x14ac:dyDescent="0.3">
      <c r="A2364" s="73">
        <v>40414</v>
      </c>
      <c r="B2364" s="130">
        <v>1051.869995</v>
      </c>
      <c r="C2364" s="125">
        <f t="shared" si="144"/>
        <v>-6.171842752271306E-2</v>
      </c>
      <c r="D2364" s="128">
        <f t="shared" si="145"/>
        <v>-61718.427522713057</v>
      </c>
      <c r="E2364" s="128">
        <f t="shared" ca="1" si="146"/>
        <v>-82254.158174250464</v>
      </c>
      <c r="F2364" s="128">
        <f t="shared" ca="1" si="147"/>
        <v>86959.694314746012</v>
      </c>
    </row>
    <row r="2365" spans="1:6" x14ac:dyDescent="0.3">
      <c r="A2365" s="73">
        <v>40413</v>
      </c>
      <c r="B2365" s="130">
        <v>1067.3599850000001</v>
      </c>
      <c r="C2365" s="125">
        <f t="shared" si="144"/>
        <v>-5.358271656095015E-2</v>
      </c>
      <c r="D2365" s="128">
        <f t="shared" si="145"/>
        <v>-53582.716560950154</v>
      </c>
      <c r="E2365" s="128">
        <f t="shared" ca="1" si="146"/>
        <v>-82254.158174250464</v>
      </c>
      <c r="F2365" s="128">
        <f t="shared" ca="1" si="147"/>
        <v>86959.694314746012</v>
      </c>
    </row>
    <row r="2366" spans="1:6" x14ac:dyDescent="0.3">
      <c r="A2366" s="73">
        <v>40410</v>
      </c>
      <c r="B2366" s="130">
        <v>1071.6899410000001</v>
      </c>
      <c r="C2366" s="125">
        <f t="shared" si="144"/>
        <v>-4.4533070621593174E-2</v>
      </c>
      <c r="D2366" s="128">
        <f t="shared" si="145"/>
        <v>-44533.070621593171</v>
      </c>
      <c r="E2366" s="128">
        <f t="shared" ca="1" si="146"/>
        <v>-82254.158174250464</v>
      </c>
      <c r="F2366" s="128">
        <f t="shared" ca="1" si="147"/>
        <v>86959.694314746012</v>
      </c>
    </row>
    <row r="2367" spans="1:6" x14ac:dyDescent="0.3">
      <c r="A2367" s="73">
        <v>40409</v>
      </c>
      <c r="B2367" s="130">
        <v>1075.630005</v>
      </c>
      <c r="C2367" s="125">
        <f t="shared" si="144"/>
        <v>-4.4572397980323863E-2</v>
      </c>
      <c r="D2367" s="128">
        <f t="shared" si="145"/>
        <v>-44572.397980323862</v>
      </c>
      <c r="E2367" s="128">
        <f t="shared" ca="1" si="146"/>
        <v>-82254.158174250464</v>
      </c>
      <c r="F2367" s="128">
        <f t="shared" ca="1" si="147"/>
        <v>86959.694314746012</v>
      </c>
    </row>
    <row r="2368" spans="1:6" x14ac:dyDescent="0.3">
      <c r="A2368" s="73">
        <v>40408</v>
      </c>
      <c r="B2368" s="130">
        <v>1094.160034</v>
      </c>
      <c r="C2368" s="125">
        <f t="shared" si="144"/>
        <v>-2.9345974498296568E-2</v>
      </c>
      <c r="D2368" s="128">
        <f t="shared" si="145"/>
        <v>-29345.974498296568</v>
      </c>
      <c r="E2368" s="128">
        <f t="shared" ca="1" si="146"/>
        <v>-82254.158174250464</v>
      </c>
      <c r="F2368" s="128">
        <f t="shared" ca="1" si="147"/>
        <v>86959.694314746012</v>
      </c>
    </row>
    <row r="2369" spans="1:6" x14ac:dyDescent="0.3">
      <c r="A2369" s="73">
        <v>40407</v>
      </c>
      <c r="B2369" s="130">
        <v>1092.540039</v>
      </c>
      <c r="C2369" s="125">
        <f t="shared" si="144"/>
        <v>-2.4918268364611418E-2</v>
      </c>
      <c r="D2369" s="128">
        <f t="shared" si="145"/>
        <v>-24918.268364611416</v>
      </c>
      <c r="E2369" s="128">
        <f t="shared" ca="1" si="146"/>
        <v>-82254.158174250464</v>
      </c>
      <c r="F2369" s="128">
        <f t="shared" ca="1" si="147"/>
        <v>86959.694314746012</v>
      </c>
    </row>
    <row r="2370" spans="1:6" x14ac:dyDescent="0.3">
      <c r="A2370" s="73">
        <v>40406</v>
      </c>
      <c r="B2370" s="130">
        <v>1079.380005</v>
      </c>
      <c r="C2370" s="125">
        <f t="shared" si="144"/>
        <v>-4.1283979019824613E-2</v>
      </c>
      <c r="D2370" s="128">
        <f t="shared" si="145"/>
        <v>-41283.979019824612</v>
      </c>
      <c r="E2370" s="128">
        <f t="shared" ca="1" si="146"/>
        <v>-82254.158174250464</v>
      </c>
      <c r="F2370" s="128">
        <f t="shared" ca="1" si="147"/>
        <v>86959.694314746012</v>
      </c>
    </row>
    <row r="2371" spans="1:6" x14ac:dyDescent="0.3">
      <c r="A2371" s="73">
        <v>40403</v>
      </c>
      <c r="B2371" s="130">
        <v>1079.25</v>
      </c>
      <c r="C2371" s="125">
        <f t="shared" si="144"/>
        <v>-2.0288649679491289E-2</v>
      </c>
      <c r="D2371" s="128">
        <f t="shared" si="145"/>
        <v>-20288.649679491289</v>
      </c>
      <c r="E2371" s="128">
        <f t="shared" ca="1" si="146"/>
        <v>-82254.158174250464</v>
      </c>
      <c r="F2371" s="128">
        <f t="shared" ca="1" si="147"/>
        <v>86959.694314746012</v>
      </c>
    </row>
    <row r="2372" spans="1:6" x14ac:dyDescent="0.3">
      <c r="A2372" s="73">
        <v>40402</v>
      </c>
      <c r="B2372" s="130">
        <v>1083.6099850000001</v>
      </c>
      <c r="C2372" s="125">
        <f t="shared" si="144"/>
        <v>-1.6268320906574152E-2</v>
      </c>
      <c r="D2372" s="128">
        <f t="shared" si="145"/>
        <v>-16268.320906574152</v>
      </c>
      <c r="E2372" s="128">
        <f t="shared" ca="1" si="146"/>
        <v>-82254.158174250464</v>
      </c>
      <c r="F2372" s="128">
        <f t="shared" ca="1" si="147"/>
        <v>86959.694314746012</v>
      </c>
    </row>
    <row r="2373" spans="1:6" x14ac:dyDescent="0.3">
      <c r="A2373" s="73">
        <v>40401</v>
      </c>
      <c r="B2373" s="130">
        <v>1089.469971</v>
      </c>
      <c r="C2373" s="125">
        <f t="shared" si="144"/>
        <v>-1.5061551467451584E-2</v>
      </c>
      <c r="D2373" s="128">
        <f t="shared" si="145"/>
        <v>-15061.551467451583</v>
      </c>
      <c r="E2373" s="128">
        <f t="shared" ca="1" si="146"/>
        <v>-82254.158174250464</v>
      </c>
      <c r="F2373" s="128">
        <f t="shared" ca="1" si="147"/>
        <v>86959.694314746012</v>
      </c>
    </row>
    <row r="2374" spans="1:6" x14ac:dyDescent="0.3">
      <c r="A2374" s="73">
        <v>40400</v>
      </c>
      <c r="B2374" s="130">
        <v>1121.0600589999999</v>
      </c>
      <c r="C2374" s="125">
        <f t="shared" si="144"/>
        <v>6.4821637042964397E-3</v>
      </c>
      <c r="D2374" s="128">
        <f t="shared" si="145"/>
        <v>6482.1637042964394</v>
      </c>
      <c r="E2374" s="128">
        <f t="shared" ca="1" si="146"/>
        <v>-82254.158174250464</v>
      </c>
      <c r="F2374" s="128">
        <f t="shared" ca="1" si="147"/>
        <v>86959.694314746012</v>
      </c>
    </row>
    <row r="2375" spans="1:6" x14ac:dyDescent="0.3">
      <c r="A2375" s="73">
        <v>40399</v>
      </c>
      <c r="B2375" s="130">
        <v>1127.790039</v>
      </c>
      <c r="C2375" s="125">
        <f t="shared" si="144"/>
        <v>1.1461806517772954E-2</v>
      </c>
      <c r="D2375" s="128">
        <f t="shared" si="145"/>
        <v>11461.806517772955</v>
      </c>
      <c r="E2375" s="128">
        <f t="shared" ca="1" si="146"/>
        <v>-82254.158174250464</v>
      </c>
      <c r="F2375" s="128">
        <f t="shared" ca="1" si="147"/>
        <v>86959.694314746012</v>
      </c>
    </row>
    <row r="2376" spans="1:6" x14ac:dyDescent="0.3">
      <c r="A2376" s="73">
        <v>40396</v>
      </c>
      <c r="B2376" s="130">
        <v>1121.6400149999999</v>
      </c>
      <c r="C2376" s="125">
        <f t="shared" ref="C2376:C2439" si="148">B2376/B2386-1</f>
        <v>1.7212903718971662E-2</v>
      </c>
      <c r="D2376" s="128">
        <f t="shared" ref="D2376:D2439" si="149">C2376*$B$5</f>
        <v>17212.903718971662</v>
      </c>
      <c r="E2376" s="128">
        <f t="shared" ref="E2376:E2439" ca="1" si="150">_xlfn.PERCENTILE.INC(OFFSET(D2376,0,0,Window),1-VaRLevel)</f>
        <v>-82254.158174250464</v>
      </c>
      <c r="F2376" s="128">
        <f t="shared" ref="F2376:F2439" ca="1" si="151">ABS(AVERAGEIF(OFFSET(D2376,0,0,Window),"&lt;=" &amp;E2376))</f>
        <v>86959.694314746012</v>
      </c>
    </row>
    <row r="2377" spans="1:6" x14ac:dyDescent="0.3">
      <c r="A2377" s="73">
        <v>40395</v>
      </c>
      <c r="B2377" s="130">
        <v>1125.8100589999999</v>
      </c>
      <c r="C2377" s="125">
        <f t="shared" si="148"/>
        <v>2.9387304860660546E-2</v>
      </c>
      <c r="D2377" s="128">
        <f t="shared" si="149"/>
        <v>29387.304860660544</v>
      </c>
      <c r="E2377" s="128">
        <f t="shared" ca="1" si="150"/>
        <v>-82254.158174250464</v>
      </c>
      <c r="F2377" s="128">
        <f t="shared" ca="1" si="151"/>
        <v>86959.694314746012</v>
      </c>
    </row>
    <row r="2378" spans="1:6" x14ac:dyDescent="0.3">
      <c r="A2378" s="73">
        <v>40394</v>
      </c>
      <c r="B2378" s="130">
        <v>1127.23999</v>
      </c>
      <c r="C2378" s="125">
        <f t="shared" si="148"/>
        <v>5.3899181772989913E-2</v>
      </c>
      <c r="D2378" s="128">
        <f t="shared" si="149"/>
        <v>53899.181772989912</v>
      </c>
      <c r="E2378" s="128">
        <f t="shared" ca="1" si="150"/>
        <v>-82254.158174250464</v>
      </c>
      <c r="F2378" s="128">
        <f t="shared" ca="1" si="151"/>
        <v>86959.694314746012</v>
      </c>
    </row>
    <row r="2379" spans="1:6" x14ac:dyDescent="0.3">
      <c r="A2379" s="73">
        <v>40393</v>
      </c>
      <c r="B2379" s="130">
        <v>1120.459961</v>
      </c>
      <c r="C2379" s="125">
        <f t="shared" si="148"/>
        <v>3.4130746928983324E-2</v>
      </c>
      <c r="D2379" s="128">
        <f t="shared" si="149"/>
        <v>34130.746928983324</v>
      </c>
      <c r="E2379" s="128">
        <f t="shared" ca="1" si="150"/>
        <v>-82254.158174250464</v>
      </c>
      <c r="F2379" s="128">
        <f t="shared" ca="1" si="151"/>
        <v>86959.694314746012</v>
      </c>
    </row>
    <row r="2380" spans="1:6" x14ac:dyDescent="0.3">
      <c r="A2380" s="73">
        <v>40392</v>
      </c>
      <c r="B2380" s="130">
        <v>1125.8599850000001</v>
      </c>
      <c r="C2380" s="125">
        <f t="shared" si="148"/>
        <v>5.0977815635939283E-2</v>
      </c>
      <c r="D2380" s="128">
        <f t="shared" si="149"/>
        <v>50977.815635939281</v>
      </c>
      <c r="E2380" s="128">
        <f t="shared" ca="1" si="150"/>
        <v>-82254.158174250464</v>
      </c>
      <c r="F2380" s="128">
        <f t="shared" ca="1" si="151"/>
        <v>86959.694314746012</v>
      </c>
    </row>
    <row r="2381" spans="1:6" x14ac:dyDescent="0.3">
      <c r="A2381" s="73">
        <v>40389</v>
      </c>
      <c r="B2381" s="130">
        <v>1101.599976</v>
      </c>
      <c r="C2381" s="125">
        <f t="shared" si="148"/>
        <v>3.4482731225665253E-2</v>
      </c>
      <c r="D2381" s="128">
        <f t="shared" si="149"/>
        <v>34482.731225665251</v>
      </c>
      <c r="E2381" s="128">
        <f t="shared" ca="1" si="150"/>
        <v>-82254.158174250464</v>
      </c>
      <c r="F2381" s="128">
        <f t="shared" ca="1" si="151"/>
        <v>86959.694314746012</v>
      </c>
    </row>
    <row r="2382" spans="1:6" x14ac:dyDescent="0.3">
      <c r="A2382" s="73">
        <v>40388</v>
      </c>
      <c r="B2382" s="130">
        <v>1101.530029</v>
      </c>
      <c r="C2382" s="125">
        <f t="shared" si="148"/>
        <v>4.6056919342931657E-3</v>
      </c>
      <c r="D2382" s="128">
        <f t="shared" si="149"/>
        <v>4605.691934293166</v>
      </c>
      <c r="E2382" s="128">
        <f t="shared" ca="1" si="150"/>
        <v>-82254.158174250464</v>
      </c>
      <c r="F2382" s="128">
        <f t="shared" ca="1" si="151"/>
        <v>86959.694314746012</v>
      </c>
    </row>
    <row r="2383" spans="1:6" x14ac:dyDescent="0.3">
      <c r="A2383" s="73">
        <v>40387</v>
      </c>
      <c r="B2383" s="130">
        <v>1106.130005</v>
      </c>
      <c r="C2383" s="125">
        <f t="shared" si="148"/>
        <v>1.0007542719092211E-2</v>
      </c>
      <c r="D2383" s="128">
        <f t="shared" si="149"/>
        <v>10007.542719092211</v>
      </c>
      <c r="E2383" s="128">
        <f t="shared" ca="1" si="150"/>
        <v>-82254.158174250464</v>
      </c>
      <c r="F2383" s="128">
        <f t="shared" ca="1" si="151"/>
        <v>86959.694314746012</v>
      </c>
    </row>
    <row r="2384" spans="1:6" x14ac:dyDescent="0.3">
      <c r="A2384" s="73">
        <v>40386</v>
      </c>
      <c r="B2384" s="130">
        <v>1113.839966</v>
      </c>
      <c r="C2384" s="125">
        <f t="shared" si="148"/>
        <v>1.6889733392600359E-2</v>
      </c>
      <c r="D2384" s="128">
        <f t="shared" si="149"/>
        <v>16889.733392600359</v>
      </c>
      <c r="E2384" s="128">
        <f t="shared" ca="1" si="150"/>
        <v>-82254.158174250464</v>
      </c>
      <c r="F2384" s="128">
        <f t="shared" ca="1" si="151"/>
        <v>86959.694314746012</v>
      </c>
    </row>
    <row r="2385" spans="1:6" x14ac:dyDescent="0.3">
      <c r="A2385" s="73">
        <v>40385</v>
      </c>
      <c r="B2385" s="130">
        <v>1115.01001</v>
      </c>
      <c r="C2385" s="125">
        <f t="shared" si="148"/>
        <v>3.3612987253765825E-2</v>
      </c>
      <c r="D2385" s="128">
        <f t="shared" si="149"/>
        <v>33612.987253765823</v>
      </c>
      <c r="E2385" s="128">
        <f t="shared" ca="1" si="150"/>
        <v>-82254.158174250464</v>
      </c>
      <c r="F2385" s="128">
        <f t="shared" ca="1" si="151"/>
        <v>86959.694314746012</v>
      </c>
    </row>
    <row r="2386" spans="1:6" x14ac:dyDescent="0.3">
      <c r="A2386" s="73">
        <v>40382</v>
      </c>
      <c r="B2386" s="130">
        <v>1102.660034</v>
      </c>
      <c r="C2386" s="125">
        <f t="shared" si="148"/>
        <v>2.2913720262008885E-2</v>
      </c>
      <c r="D2386" s="128">
        <f t="shared" si="149"/>
        <v>22913.720262008886</v>
      </c>
      <c r="E2386" s="128">
        <f t="shared" ca="1" si="150"/>
        <v>-82254.158174250464</v>
      </c>
      <c r="F2386" s="128">
        <f t="shared" ca="1" si="151"/>
        <v>86959.694314746012</v>
      </c>
    </row>
    <row r="2387" spans="1:6" x14ac:dyDescent="0.3">
      <c r="A2387" s="73">
        <v>40381</v>
      </c>
      <c r="B2387" s="130">
        <v>1093.670044</v>
      </c>
      <c r="C2387" s="125">
        <f t="shared" si="148"/>
        <v>2.1882778790002222E-2</v>
      </c>
      <c r="D2387" s="128">
        <f t="shared" si="149"/>
        <v>21882.778790002223</v>
      </c>
      <c r="E2387" s="128">
        <f t="shared" ca="1" si="150"/>
        <v>-82254.158174250464</v>
      </c>
      <c r="F2387" s="128">
        <f t="shared" ca="1" si="151"/>
        <v>86959.694314746012</v>
      </c>
    </row>
    <row r="2388" spans="1:6" x14ac:dyDescent="0.3">
      <c r="A2388" s="73">
        <v>40380</v>
      </c>
      <c r="B2388" s="130">
        <v>1069.589966</v>
      </c>
      <c r="C2388" s="125">
        <f t="shared" si="148"/>
        <v>8.7901627172293217E-3</v>
      </c>
      <c r="D2388" s="128">
        <f t="shared" si="149"/>
        <v>8790.1627172293211</v>
      </c>
      <c r="E2388" s="128">
        <f t="shared" ca="1" si="150"/>
        <v>-82254.158174250464</v>
      </c>
      <c r="F2388" s="128">
        <f t="shared" ca="1" si="151"/>
        <v>86959.694314746012</v>
      </c>
    </row>
    <row r="2389" spans="1:6" x14ac:dyDescent="0.3">
      <c r="A2389" s="73">
        <v>40379</v>
      </c>
      <c r="B2389" s="130">
        <v>1083.4799800000001</v>
      </c>
      <c r="C2389" s="125">
        <f t="shared" si="148"/>
        <v>5.3907279555153176E-2</v>
      </c>
      <c r="D2389" s="128">
        <f t="shared" si="149"/>
        <v>53907.279555153174</v>
      </c>
      <c r="E2389" s="128">
        <f t="shared" ca="1" si="150"/>
        <v>-82254.158174250464</v>
      </c>
      <c r="F2389" s="128">
        <f t="shared" ca="1" si="151"/>
        <v>86959.694314746012</v>
      </c>
    </row>
    <row r="2390" spans="1:6" x14ac:dyDescent="0.3">
      <c r="A2390" s="73">
        <v>40378</v>
      </c>
      <c r="B2390" s="130">
        <v>1071.25</v>
      </c>
      <c r="C2390" s="125">
        <f t="shared" si="148"/>
        <v>4.7595280751511204E-2</v>
      </c>
      <c r="D2390" s="128">
        <f t="shared" si="149"/>
        <v>47595.280751511207</v>
      </c>
      <c r="E2390" s="128">
        <f t="shared" ca="1" si="150"/>
        <v>-82254.158174250464</v>
      </c>
      <c r="F2390" s="128">
        <f t="shared" ca="1" si="151"/>
        <v>86959.694314746012</v>
      </c>
    </row>
    <row r="2391" spans="1:6" x14ac:dyDescent="0.3">
      <c r="A2391" s="73">
        <v>40375</v>
      </c>
      <c r="B2391" s="130">
        <v>1064.880005</v>
      </c>
      <c r="C2391" s="125">
        <f t="shared" si="148"/>
        <v>3.6510711995243694E-2</v>
      </c>
      <c r="D2391" s="128">
        <f t="shared" si="149"/>
        <v>36510.711995243691</v>
      </c>
      <c r="E2391" s="128">
        <f t="shared" ca="1" si="150"/>
        <v>-82254.158174250464</v>
      </c>
      <c r="F2391" s="128">
        <f t="shared" ca="1" si="151"/>
        <v>86959.694314746012</v>
      </c>
    </row>
    <row r="2392" spans="1:6" x14ac:dyDescent="0.3">
      <c r="A2392" s="73">
        <v>40374</v>
      </c>
      <c r="B2392" s="130">
        <v>1096.4799800000001</v>
      </c>
      <c r="C2392" s="125">
        <f t="shared" si="148"/>
        <v>6.3810403982309083E-2</v>
      </c>
      <c r="D2392" s="128">
        <f t="shared" si="149"/>
        <v>63810.403982309086</v>
      </c>
      <c r="E2392" s="128">
        <f t="shared" ca="1" si="150"/>
        <v>-82254.158174250464</v>
      </c>
      <c r="F2392" s="128">
        <f t="shared" ca="1" si="151"/>
        <v>86959.694314746012</v>
      </c>
    </row>
    <row r="2393" spans="1:6" x14ac:dyDescent="0.3">
      <c r="A2393" s="73">
        <v>40373</v>
      </c>
      <c r="B2393" s="130">
        <v>1095.170044</v>
      </c>
      <c r="C2393" s="125">
        <f t="shared" si="148"/>
        <v>5.1794067187142856E-2</v>
      </c>
      <c r="D2393" s="128">
        <f t="shared" si="149"/>
        <v>51794.067187142857</v>
      </c>
      <c r="E2393" s="128">
        <f t="shared" ca="1" si="150"/>
        <v>-82254.158174250464</v>
      </c>
      <c r="F2393" s="128">
        <f t="shared" ca="1" si="151"/>
        <v>86959.694314746012</v>
      </c>
    </row>
    <row r="2394" spans="1:6" x14ac:dyDescent="0.3">
      <c r="A2394" s="73">
        <v>40372</v>
      </c>
      <c r="B2394" s="130">
        <v>1095.339966</v>
      </c>
      <c r="C2394" s="125">
        <f t="shared" si="148"/>
        <v>1.9328681280650573E-2</v>
      </c>
      <c r="D2394" s="128">
        <f t="shared" si="149"/>
        <v>19328.681280650573</v>
      </c>
      <c r="E2394" s="128">
        <f t="shared" ca="1" si="150"/>
        <v>-82254.158174250464</v>
      </c>
      <c r="F2394" s="128">
        <f t="shared" ca="1" si="151"/>
        <v>86959.694314746012</v>
      </c>
    </row>
    <row r="2395" spans="1:6" x14ac:dyDescent="0.3">
      <c r="A2395" s="73">
        <v>40371</v>
      </c>
      <c r="B2395" s="130">
        <v>1078.75</v>
      </c>
      <c r="C2395" s="125">
        <f t="shared" si="148"/>
        <v>1.8481276993189688E-3</v>
      </c>
      <c r="D2395" s="128">
        <f t="shared" si="149"/>
        <v>1848.1276993189688</v>
      </c>
      <c r="E2395" s="128">
        <f t="shared" ca="1" si="150"/>
        <v>-82254.158174250464</v>
      </c>
      <c r="F2395" s="128">
        <f t="shared" ca="1" si="151"/>
        <v>86959.694314746012</v>
      </c>
    </row>
    <row r="2396" spans="1:6" x14ac:dyDescent="0.3">
      <c r="A2396" s="73">
        <v>40368</v>
      </c>
      <c r="B2396" s="130">
        <v>1077.959961</v>
      </c>
      <c r="C2396" s="125">
        <f t="shared" si="148"/>
        <v>3.976958185919921E-3</v>
      </c>
      <c r="D2396" s="128">
        <f t="shared" si="149"/>
        <v>3976.9581859199211</v>
      </c>
      <c r="E2396" s="128">
        <f t="shared" ca="1" si="150"/>
        <v>-82254.158174250464</v>
      </c>
      <c r="F2396" s="128">
        <f t="shared" ca="1" si="151"/>
        <v>86959.694314746012</v>
      </c>
    </row>
    <row r="2397" spans="1:6" x14ac:dyDescent="0.3">
      <c r="A2397" s="73">
        <v>40367</v>
      </c>
      <c r="B2397" s="130">
        <v>1070.25</v>
      </c>
      <c r="C2397" s="125">
        <f t="shared" si="148"/>
        <v>-1.9953516557830175E-2</v>
      </c>
      <c r="D2397" s="128">
        <f t="shared" si="149"/>
        <v>-19953.516557830175</v>
      </c>
      <c r="E2397" s="128">
        <f t="shared" ca="1" si="150"/>
        <v>-82254.158174250464</v>
      </c>
      <c r="F2397" s="128">
        <f t="shared" ca="1" si="151"/>
        <v>86959.694314746012</v>
      </c>
    </row>
    <row r="2398" spans="1:6" x14ac:dyDescent="0.3">
      <c r="A2398" s="73">
        <v>40366</v>
      </c>
      <c r="B2398" s="130">
        <v>1060.2700199999999</v>
      </c>
      <c r="C2398" s="125">
        <f t="shared" si="148"/>
        <v>-3.1990977086425176E-2</v>
      </c>
      <c r="D2398" s="128">
        <f t="shared" si="149"/>
        <v>-31990.977086425177</v>
      </c>
      <c r="E2398" s="128">
        <f t="shared" ca="1" si="150"/>
        <v>-82254.158174250464</v>
      </c>
      <c r="F2398" s="128">
        <f t="shared" ca="1" si="151"/>
        <v>86959.694314746012</v>
      </c>
    </row>
    <row r="2399" spans="1:6" x14ac:dyDescent="0.3">
      <c r="A2399" s="73">
        <v>40365</v>
      </c>
      <c r="B2399" s="130">
        <v>1028.0600589999999</v>
      </c>
      <c r="C2399" s="125">
        <f t="shared" si="148"/>
        <v>-7.6482119787660841E-2</v>
      </c>
      <c r="D2399" s="128">
        <f t="shared" si="149"/>
        <v>-76482.119787660835</v>
      </c>
      <c r="E2399" s="128">
        <f t="shared" ca="1" si="150"/>
        <v>-82254.158174250464</v>
      </c>
      <c r="F2399" s="128">
        <f t="shared" ca="1" si="151"/>
        <v>86959.694314746012</v>
      </c>
    </row>
    <row r="2400" spans="1:6" x14ac:dyDescent="0.3">
      <c r="A2400" s="73">
        <v>40361</v>
      </c>
      <c r="B2400" s="130">
        <v>1022.580017</v>
      </c>
      <c r="C2400" s="125">
        <f t="shared" si="148"/>
        <v>-8.4947778678063024E-2</v>
      </c>
      <c r="D2400" s="128">
        <f t="shared" si="149"/>
        <v>-84947.778678063027</v>
      </c>
      <c r="E2400" s="128">
        <f t="shared" ca="1" si="150"/>
        <v>-82254.158174250464</v>
      </c>
      <c r="F2400" s="128">
        <f t="shared" ca="1" si="151"/>
        <v>86959.694314746012</v>
      </c>
    </row>
    <row r="2401" spans="1:6" x14ac:dyDescent="0.3">
      <c r="A2401" s="73">
        <v>40360</v>
      </c>
      <c r="B2401" s="130">
        <v>1027.369995</v>
      </c>
      <c r="C2401" s="125">
        <f t="shared" si="148"/>
        <v>-7.9450593976404749E-2</v>
      </c>
      <c r="D2401" s="128">
        <f t="shared" si="149"/>
        <v>-79450.593976404751</v>
      </c>
      <c r="E2401" s="128">
        <f t="shared" ca="1" si="150"/>
        <v>-77403.56703671877</v>
      </c>
      <c r="F2401" s="128">
        <f t="shared" ca="1" si="151"/>
        <v>85127.299414193243</v>
      </c>
    </row>
    <row r="2402" spans="1:6" x14ac:dyDescent="0.3">
      <c r="A2402" s="73">
        <v>40359</v>
      </c>
      <c r="B2402" s="130">
        <v>1030.709961</v>
      </c>
      <c r="C2402" s="125">
        <f t="shared" si="148"/>
        <v>-7.5272987977045624E-2</v>
      </c>
      <c r="D2402" s="128">
        <f t="shared" si="149"/>
        <v>-75272.987977045617</v>
      </c>
      <c r="E2402" s="128">
        <f t="shared" ca="1" si="150"/>
        <v>-74759.050610204373</v>
      </c>
      <c r="F2402" s="128">
        <f t="shared" ca="1" si="151"/>
        <v>83734.764081073532</v>
      </c>
    </row>
    <row r="2403" spans="1:6" x14ac:dyDescent="0.3">
      <c r="A2403" s="73">
        <v>40358</v>
      </c>
      <c r="B2403" s="130">
        <v>1041.23999</v>
      </c>
      <c r="C2403" s="125">
        <f t="shared" si="148"/>
        <v>-6.6345051089821028E-2</v>
      </c>
      <c r="D2403" s="128">
        <f t="shared" si="149"/>
        <v>-66345.051089821034</v>
      </c>
      <c r="E2403" s="128">
        <f t="shared" ca="1" si="150"/>
        <v>-72516.664693376835</v>
      </c>
      <c r="F2403" s="128">
        <f t="shared" ca="1" si="151"/>
        <v>83385.146824718933</v>
      </c>
    </row>
    <row r="2404" spans="1:6" x14ac:dyDescent="0.3">
      <c r="A2404" s="73">
        <v>40357</v>
      </c>
      <c r="B2404" s="130">
        <v>1074.5699460000001</v>
      </c>
      <c r="C2404" s="125">
        <f t="shared" si="148"/>
        <v>-1.3821259446687106E-2</v>
      </c>
      <c r="D2404" s="128">
        <f t="shared" si="149"/>
        <v>-13821.259446687107</v>
      </c>
      <c r="E2404" s="128">
        <f t="shared" ca="1" si="150"/>
        <v>-72516.664693376835</v>
      </c>
      <c r="F2404" s="128">
        <f t="shared" ca="1" si="151"/>
        <v>83385.146824718933</v>
      </c>
    </row>
    <row r="2405" spans="1:6" x14ac:dyDescent="0.3">
      <c r="A2405" s="73">
        <v>40354</v>
      </c>
      <c r="B2405" s="130">
        <v>1076.76001</v>
      </c>
      <c r="C2405" s="125">
        <f t="shared" si="148"/>
        <v>-1.3594692493837157E-2</v>
      </c>
      <c r="D2405" s="128">
        <f t="shared" si="149"/>
        <v>-13594.692493837158</v>
      </c>
      <c r="E2405" s="128">
        <f t="shared" ca="1" si="150"/>
        <v>-72516.664693376835</v>
      </c>
      <c r="F2405" s="128">
        <f t="shared" ca="1" si="151"/>
        <v>83385.146824718933</v>
      </c>
    </row>
    <row r="2406" spans="1:6" x14ac:dyDescent="0.3">
      <c r="A2406" s="73">
        <v>40353</v>
      </c>
      <c r="B2406" s="130">
        <v>1073.6899410000001</v>
      </c>
      <c r="C2406" s="125">
        <f t="shared" si="148"/>
        <v>-1.2099320425616344E-2</v>
      </c>
      <c r="D2406" s="128">
        <f t="shared" si="149"/>
        <v>-12099.320425616344</v>
      </c>
      <c r="E2406" s="128">
        <f t="shared" ca="1" si="150"/>
        <v>-72516.664693376835</v>
      </c>
      <c r="F2406" s="128">
        <f t="shared" ca="1" si="151"/>
        <v>83385.146824718933</v>
      </c>
    </row>
    <row r="2407" spans="1:6" x14ac:dyDescent="0.3">
      <c r="A2407" s="73">
        <v>40352</v>
      </c>
      <c r="B2407" s="130">
        <v>1092.040039</v>
      </c>
      <c r="C2407" s="125">
        <f t="shared" si="148"/>
        <v>3.4432551252280952E-2</v>
      </c>
      <c r="D2407" s="128">
        <f t="shared" si="149"/>
        <v>34432.551252280951</v>
      </c>
      <c r="E2407" s="128">
        <f t="shared" ca="1" si="150"/>
        <v>-72516.664693376835</v>
      </c>
      <c r="F2407" s="128">
        <f t="shared" ca="1" si="151"/>
        <v>83385.146824718933</v>
      </c>
    </row>
    <row r="2408" spans="1:6" x14ac:dyDescent="0.3">
      <c r="A2408" s="73">
        <v>40351</v>
      </c>
      <c r="B2408" s="130">
        <v>1095.3100589999999</v>
      </c>
      <c r="C2408" s="125">
        <f t="shared" si="148"/>
        <v>3.136540395480214E-2</v>
      </c>
      <c r="D2408" s="128">
        <f t="shared" si="149"/>
        <v>31365.403954802139</v>
      </c>
      <c r="E2408" s="128">
        <f t="shared" ca="1" si="150"/>
        <v>-72516.664693376835</v>
      </c>
      <c r="F2408" s="128">
        <f t="shared" ca="1" si="151"/>
        <v>83385.146824718933</v>
      </c>
    </row>
    <row r="2409" spans="1:6" x14ac:dyDescent="0.3">
      <c r="A2409" s="73">
        <v>40350</v>
      </c>
      <c r="B2409" s="130">
        <v>1113.1999510000001</v>
      </c>
      <c r="C2409" s="125">
        <f t="shared" si="148"/>
        <v>5.9716109676399398E-2</v>
      </c>
      <c r="D2409" s="128">
        <f t="shared" si="149"/>
        <v>59716.109676399399</v>
      </c>
      <c r="E2409" s="128">
        <f t="shared" ca="1" si="150"/>
        <v>-72516.664693376835</v>
      </c>
      <c r="F2409" s="128">
        <f t="shared" ca="1" si="151"/>
        <v>83385.146824718933</v>
      </c>
    </row>
    <row r="2410" spans="1:6" x14ac:dyDescent="0.3">
      <c r="A2410" s="73">
        <v>40347</v>
      </c>
      <c r="B2410" s="130">
        <v>1117.51001</v>
      </c>
      <c r="C2410" s="125">
        <f t="shared" si="148"/>
        <v>4.9423413673731265E-2</v>
      </c>
      <c r="D2410" s="128">
        <f t="shared" si="149"/>
        <v>49423.413673731266</v>
      </c>
      <c r="E2410" s="128">
        <f t="shared" ca="1" si="150"/>
        <v>-72516.664693376835</v>
      </c>
      <c r="F2410" s="128">
        <f t="shared" ca="1" si="151"/>
        <v>83385.146824718933</v>
      </c>
    </row>
    <row r="2411" spans="1:6" x14ac:dyDescent="0.3">
      <c r="A2411" s="73">
        <v>40346</v>
      </c>
      <c r="B2411" s="130">
        <v>1116.040039</v>
      </c>
      <c r="C2411" s="125">
        <f t="shared" si="148"/>
        <v>1.1978349815517708E-2</v>
      </c>
      <c r="D2411" s="128">
        <f t="shared" si="149"/>
        <v>11978.349815517708</v>
      </c>
      <c r="E2411" s="128">
        <f t="shared" ca="1" si="150"/>
        <v>-72516.664693376835</v>
      </c>
      <c r="F2411" s="128">
        <f t="shared" ca="1" si="151"/>
        <v>83385.146824718933</v>
      </c>
    </row>
    <row r="2412" spans="1:6" x14ac:dyDescent="0.3">
      <c r="A2412" s="73">
        <v>40345</v>
      </c>
      <c r="B2412" s="130">
        <v>1114.6099850000001</v>
      </c>
      <c r="C2412" s="125">
        <f t="shared" si="148"/>
        <v>1.4776288648845171E-2</v>
      </c>
      <c r="D2412" s="128">
        <f t="shared" si="149"/>
        <v>14776.288648845171</v>
      </c>
      <c r="E2412" s="128">
        <f t="shared" ca="1" si="150"/>
        <v>-72516.664693376835</v>
      </c>
      <c r="F2412" s="128">
        <f t="shared" ca="1" si="151"/>
        <v>83385.146824718933</v>
      </c>
    </row>
    <row r="2413" spans="1:6" x14ac:dyDescent="0.3">
      <c r="A2413" s="73">
        <v>40344</v>
      </c>
      <c r="B2413" s="130">
        <v>1115.2299800000001</v>
      </c>
      <c r="C2413" s="125">
        <f t="shared" si="148"/>
        <v>4.1579905503466241E-2</v>
      </c>
      <c r="D2413" s="128">
        <f t="shared" si="149"/>
        <v>41579.905503466238</v>
      </c>
      <c r="E2413" s="128">
        <f t="shared" ca="1" si="150"/>
        <v>-72516.664693376835</v>
      </c>
      <c r="F2413" s="128">
        <f t="shared" ca="1" si="151"/>
        <v>83385.146824718933</v>
      </c>
    </row>
    <row r="2414" spans="1:6" x14ac:dyDescent="0.3">
      <c r="A2414" s="73">
        <v>40343</v>
      </c>
      <c r="B2414" s="130">
        <v>1089.630005</v>
      </c>
      <c r="C2414" s="125">
        <f t="shared" si="148"/>
        <v>2.0191754540044293E-4</v>
      </c>
      <c r="D2414" s="128">
        <f t="shared" si="149"/>
        <v>201.91754540044292</v>
      </c>
      <c r="E2414" s="128">
        <f t="shared" ca="1" si="150"/>
        <v>-72516.664693376835</v>
      </c>
      <c r="F2414" s="128">
        <f t="shared" ca="1" si="151"/>
        <v>83385.146824718933</v>
      </c>
    </row>
    <row r="2415" spans="1:6" x14ac:dyDescent="0.3">
      <c r="A2415" s="73">
        <v>40340</v>
      </c>
      <c r="B2415" s="130">
        <v>1091.599976</v>
      </c>
      <c r="C2415" s="125">
        <f t="shared" si="148"/>
        <v>-1.0389355417681712E-2</v>
      </c>
      <c r="D2415" s="128">
        <f t="shared" si="149"/>
        <v>-10389.355417681712</v>
      </c>
      <c r="E2415" s="128">
        <f t="shared" ca="1" si="150"/>
        <v>-72516.664693376835</v>
      </c>
      <c r="F2415" s="128">
        <f t="shared" ca="1" si="151"/>
        <v>83385.146824718933</v>
      </c>
    </row>
    <row r="2416" spans="1:6" x14ac:dyDescent="0.3">
      <c r="A2416" s="73">
        <v>40339</v>
      </c>
      <c r="B2416" s="130">
        <v>1086.839966</v>
      </c>
      <c r="C2416" s="125">
        <f t="shared" si="148"/>
        <v>1.7688108869064356E-2</v>
      </c>
      <c r="D2416" s="128">
        <f t="shared" si="149"/>
        <v>17688.108869064356</v>
      </c>
      <c r="E2416" s="128">
        <f t="shared" ca="1" si="150"/>
        <v>-72516.664693376835</v>
      </c>
      <c r="F2416" s="128">
        <f t="shared" ca="1" si="151"/>
        <v>83385.146824718933</v>
      </c>
    </row>
    <row r="2417" spans="1:6" x14ac:dyDescent="0.3">
      <c r="A2417" s="73">
        <v>40338</v>
      </c>
      <c r="B2417" s="130">
        <v>1055.6899410000001</v>
      </c>
      <c r="C2417" s="125">
        <f t="shared" si="148"/>
        <v>-1.7075954586740827E-2</v>
      </c>
      <c r="D2417" s="128">
        <f t="shared" si="149"/>
        <v>-17075.954586740827</v>
      </c>
      <c r="E2417" s="128">
        <f t="shared" ca="1" si="150"/>
        <v>-72516.664693376835</v>
      </c>
      <c r="F2417" s="128">
        <f t="shared" ca="1" si="151"/>
        <v>83385.146824718933</v>
      </c>
    </row>
    <row r="2418" spans="1:6" x14ac:dyDescent="0.3">
      <c r="A2418" s="73">
        <v>40337</v>
      </c>
      <c r="B2418" s="130">
        <v>1062</v>
      </c>
      <c r="C2418" s="125">
        <f t="shared" si="148"/>
        <v>-1.0850858044595069E-2</v>
      </c>
      <c r="D2418" s="128">
        <f t="shared" si="149"/>
        <v>-10850.858044595068</v>
      </c>
      <c r="E2418" s="128">
        <f t="shared" ca="1" si="150"/>
        <v>-72516.664693376835</v>
      </c>
      <c r="F2418" s="128">
        <f t="shared" ca="1" si="151"/>
        <v>83385.146824718933</v>
      </c>
    </row>
    <row r="2419" spans="1:6" x14ac:dyDescent="0.3">
      <c r="A2419" s="73">
        <v>40336</v>
      </c>
      <c r="B2419" s="130">
        <v>1050.469971</v>
      </c>
      <c r="C2419" s="125">
        <f t="shared" si="148"/>
        <v>-3.4219283085196839E-2</v>
      </c>
      <c r="D2419" s="128">
        <f t="shared" si="149"/>
        <v>-34219.283085196839</v>
      </c>
      <c r="E2419" s="128">
        <f t="shared" ca="1" si="150"/>
        <v>-72516.664693376835</v>
      </c>
      <c r="F2419" s="128">
        <f t="shared" ca="1" si="151"/>
        <v>83385.146824718933</v>
      </c>
    </row>
    <row r="2420" spans="1:6" x14ac:dyDescent="0.3">
      <c r="A2420" s="73">
        <v>40333</v>
      </c>
      <c r="B2420" s="130">
        <v>1064.880005</v>
      </c>
      <c r="C2420" s="125">
        <f t="shared" si="148"/>
        <v>-6.2616870378572331E-3</v>
      </c>
      <c r="D2420" s="128">
        <f t="shared" si="149"/>
        <v>-6261.687037857233</v>
      </c>
      <c r="E2420" s="128">
        <f t="shared" ca="1" si="150"/>
        <v>-72516.664693376835</v>
      </c>
      <c r="F2420" s="128">
        <f t="shared" ca="1" si="151"/>
        <v>83385.146824718933</v>
      </c>
    </row>
    <row r="2421" spans="1:6" x14ac:dyDescent="0.3">
      <c r="A2421" s="73">
        <v>40332</v>
      </c>
      <c r="B2421" s="130">
        <v>1102.829956</v>
      </c>
      <c r="C2421" s="125">
        <f t="shared" si="148"/>
        <v>-1.095923273664634E-2</v>
      </c>
      <c r="D2421" s="128">
        <f t="shared" si="149"/>
        <v>-10959.23273664634</v>
      </c>
      <c r="E2421" s="128">
        <f t="shared" ca="1" si="150"/>
        <v>-72516.664693376835</v>
      </c>
      <c r="F2421" s="128">
        <f t="shared" ca="1" si="151"/>
        <v>83385.146824718933</v>
      </c>
    </row>
    <row r="2422" spans="1:6" x14ac:dyDescent="0.3">
      <c r="A2422" s="73">
        <v>40331</v>
      </c>
      <c r="B2422" s="130">
        <v>1098.380005</v>
      </c>
      <c r="C2422" s="125">
        <f t="shared" si="148"/>
        <v>-2.0003607262511824E-2</v>
      </c>
      <c r="D2422" s="128">
        <f t="shared" si="149"/>
        <v>-20003.607262511825</v>
      </c>
      <c r="E2422" s="128">
        <f t="shared" ca="1" si="150"/>
        <v>-72516.664693376835</v>
      </c>
      <c r="F2422" s="128">
        <f t="shared" ca="1" si="151"/>
        <v>83385.146824718933</v>
      </c>
    </row>
    <row r="2423" spans="1:6" x14ac:dyDescent="0.3">
      <c r="A2423" s="73">
        <v>40330</v>
      </c>
      <c r="B2423" s="130">
        <v>1070.709961</v>
      </c>
      <c r="C2423" s="125">
        <f t="shared" si="148"/>
        <v>-5.8252839584250315E-2</v>
      </c>
      <c r="D2423" s="128">
        <f t="shared" si="149"/>
        <v>-58252.839584250316</v>
      </c>
      <c r="E2423" s="128">
        <f t="shared" ca="1" si="150"/>
        <v>-72516.664693376835</v>
      </c>
      <c r="F2423" s="128">
        <f t="shared" ca="1" si="151"/>
        <v>83385.146824718933</v>
      </c>
    </row>
    <row r="2424" spans="1:6" x14ac:dyDescent="0.3">
      <c r="A2424" s="73">
        <v>40326</v>
      </c>
      <c r="B2424" s="130">
        <v>1089.410034</v>
      </c>
      <c r="C2424" s="125">
        <f t="shared" si="148"/>
        <v>-4.0742126127012113E-2</v>
      </c>
      <c r="D2424" s="128">
        <f t="shared" si="149"/>
        <v>-40742.12612701211</v>
      </c>
      <c r="E2424" s="128">
        <f t="shared" ca="1" si="150"/>
        <v>-72516.664693376835</v>
      </c>
      <c r="F2424" s="128">
        <f t="shared" ca="1" si="151"/>
        <v>83385.146824718933</v>
      </c>
    </row>
    <row r="2425" spans="1:6" x14ac:dyDescent="0.3">
      <c r="A2425" s="73">
        <v>40325</v>
      </c>
      <c r="B2425" s="130">
        <v>1103.0600589999999</v>
      </c>
      <c r="C2425" s="125">
        <f t="shared" si="148"/>
        <v>-4.6982897404609369E-2</v>
      </c>
      <c r="D2425" s="128">
        <f t="shared" si="149"/>
        <v>-46982.897404609372</v>
      </c>
      <c r="E2425" s="128">
        <f t="shared" ca="1" si="150"/>
        <v>-72516.664693376835</v>
      </c>
      <c r="F2425" s="128">
        <f t="shared" ca="1" si="151"/>
        <v>83385.146824718933</v>
      </c>
    </row>
    <row r="2426" spans="1:6" x14ac:dyDescent="0.3">
      <c r="A2426" s="73">
        <v>40324</v>
      </c>
      <c r="B2426" s="130">
        <v>1067.9499510000001</v>
      </c>
      <c r="C2426" s="125">
        <f t="shared" si="148"/>
        <v>-8.852329504465839E-2</v>
      </c>
      <c r="D2426" s="128">
        <f t="shared" si="149"/>
        <v>-88523.295044658385</v>
      </c>
      <c r="E2426" s="128">
        <f t="shared" ca="1" si="150"/>
        <v>-72516.664693376835</v>
      </c>
      <c r="F2426" s="128">
        <f t="shared" ca="1" si="151"/>
        <v>83385.146824718933</v>
      </c>
    </row>
    <row r="2427" spans="1:6" x14ac:dyDescent="0.3">
      <c r="A2427" s="73">
        <v>40323</v>
      </c>
      <c r="B2427" s="130">
        <v>1074.030029</v>
      </c>
      <c r="C2427" s="125">
        <f t="shared" si="148"/>
        <v>-7.0739500463889993E-2</v>
      </c>
      <c r="D2427" s="128">
        <f t="shared" si="149"/>
        <v>-70739.500463889999</v>
      </c>
      <c r="E2427" s="128">
        <f t="shared" ca="1" si="150"/>
        <v>-68720.305374339398</v>
      </c>
      <c r="F2427" s="128">
        <f t="shared" ca="1" si="151"/>
        <v>77457.215297796138</v>
      </c>
    </row>
    <row r="2428" spans="1:6" x14ac:dyDescent="0.3">
      <c r="A2428" s="73">
        <v>40322</v>
      </c>
      <c r="B2428" s="130">
        <v>1073.650024</v>
      </c>
      <c r="C2428" s="125">
        <f t="shared" si="148"/>
        <v>-7.422413620798185E-2</v>
      </c>
      <c r="D2428" s="128">
        <f t="shared" si="149"/>
        <v>-74224.13620798185</v>
      </c>
      <c r="E2428" s="128">
        <f t="shared" ca="1" si="150"/>
        <v>-65799.963762629166</v>
      </c>
      <c r="F2428" s="128">
        <f t="shared" ca="1" si="151"/>
        <v>76083.613196061051</v>
      </c>
    </row>
    <row r="2429" spans="1:6" x14ac:dyDescent="0.3">
      <c r="A2429" s="73">
        <v>40319</v>
      </c>
      <c r="B2429" s="130">
        <v>1087.6899410000001</v>
      </c>
      <c r="C2429" s="125">
        <f t="shared" si="148"/>
        <v>-2.087539958917517E-2</v>
      </c>
      <c r="D2429" s="128">
        <f t="shared" si="149"/>
        <v>-20875.399589175169</v>
      </c>
      <c r="E2429" s="128">
        <f t="shared" ca="1" si="150"/>
        <v>-59745.608824624738</v>
      </c>
      <c r="F2429" s="128">
        <f t="shared" ca="1" si="151"/>
        <v>72991.506393196338</v>
      </c>
    </row>
    <row r="2430" spans="1:6" x14ac:dyDescent="0.3">
      <c r="A2430" s="73">
        <v>40318</v>
      </c>
      <c r="B2430" s="130">
        <v>1071.589966</v>
      </c>
      <c r="C2430" s="125">
        <f t="shared" si="148"/>
        <v>-5.0135227404826122E-2</v>
      </c>
      <c r="D2430" s="128">
        <f t="shared" si="149"/>
        <v>-50135.227404826124</v>
      </c>
      <c r="E2430" s="128">
        <f t="shared" ca="1" si="150"/>
        <v>-59745.608824624738</v>
      </c>
      <c r="F2430" s="128">
        <f t="shared" ca="1" si="151"/>
        <v>72991.506393196338</v>
      </c>
    </row>
    <row r="2431" spans="1:6" x14ac:dyDescent="0.3">
      <c r="A2431" s="73">
        <v>40317</v>
      </c>
      <c r="B2431" s="130">
        <v>1115.0500489999999</v>
      </c>
      <c r="C2431" s="125">
        <f t="shared" si="148"/>
        <v>-4.3589719452382103E-2</v>
      </c>
      <c r="D2431" s="128">
        <f t="shared" si="149"/>
        <v>-43589.719452382102</v>
      </c>
      <c r="E2431" s="128">
        <f t="shared" ca="1" si="150"/>
        <v>-59745.608824624738</v>
      </c>
      <c r="F2431" s="128">
        <f t="shared" ca="1" si="151"/>
        <v>72991.506393196338</v>
      </c>
    </row>
    <row r="2432" spans="1:6" x14ac:dyDescent="0.3">
      <c r="A2432" s="73">
        <v>40316</v>
      </c>
      <c r="B2432" s="130">
        <v>1120.8000489999999</v>
      </c>
      <c r="C2432" s="125">
        <f t="shared" si="148"/>
        <v>-4.498971376938754E-2</v>
      </c>
      <c r="D2432" s="128">
        <f t="shared" si="149"/>
        <v>-44989.713769387541</v>
      </c>
      <c r="E2432" s="128">
        <f t="shared" ca="1" si="150"/>
        <v>-59745.608824624738</v>
      </c>
      <c r="F2432" s="128">
        <f t="shared" ca="1" si="151"/>
        <v>72991.506393196338</v>
      </c>
    </row>
    <row r="2433" spans="1:6" x14ac:dyDescent="0.3">
      <c r="A2433" s="73">
        <v>40315</v>
      </c>
      <c r="B2433" s="130">
        <v>1136.9399410000001</v>
      </c>
      <c r="C2433" s="125">
        <f t="shared" si="148"/>
        <v>-5.4331066871300071E-2</v>
      </c>
      <c r="D2433" s="128">
        <f t="shared" si="149"/>
        <v>-54331.06687130007</v>
      </c>
      <c r="E2433" s="128">
        <f t="shared" ca="1" si="150"/>
        <v>-59745.608824624738</v>
      </c>
      <c r="F2433" s="128">
        <f t="shared" ca="1" si="151"/>
        <v>72991.506393196338</v>
      </c>
    </row>
    <row r="2434" spans="1:6" x14ac:dyDescent="0.3">
      <c r="A2434" s="73">
        <v>40312</v>
      </c>
      <c r="B2434" s="130">
        <v>1135.6800539999999</v>
      </c>
      <c r="C2434" s="125">
        <f t="shared" si="148"/>
        <v>-4.2985016757633554E-2</v>
      </c>
      <c r="D2434" s="128">
        <f t="shared" si="149"/>
        <v>-42985.016757633552</v>
      </c>
      <c r="E2434" s="128">
        <f t="shared" ca="1" si="150"/>
        <v>-59276.858962610888</v>
      </c>
      <c r="F2434" s="128">
        <f t="shared" ca="1" si="151"/>
        <v>72991.506393196338</v>
      </c>
    </row>
    <row r="2435" spans="1:6" x14ac:dyDescent="0.3">
      <c r="A2435" s="73">
        <v>40311</v>
      </c>
      <c r="B2435" s="130">
        <v>1157.4399410000001</v>
      </c>
      <c r="C2435" s="125">
        <f t="shared" si="148"/>
        <v>-4.0885734611373792E-2</v>
      </c>
      <c r="D2435" s="128">
        <f t="shared" si="149"/>
        <v>-40885.734611373795</v>
      </c>
      <c r="E2435" s="128">
        <f t="shared" ca="1" si="150"/>
        <v>-59276.858962610888</v>
      </c>
      <c r="F2435" s="128">
        <f t="shared" ca="1" si="151"/>
        <v>72991.506393196338</v>
      </c>
    </row>
    <row r="2436" spans="1:6" x14ac:dyDescent="0.3">
      <c r="A2436" s="73">
        <v>40310</v>
      </c>
      <c r="B2436" s="130">
        <v>1171.670044</v>
      </c>
      <c r="C2436" s="125">
        <f t="shared" si="148"/>
        <v>-1.6527280794981669E-2</v>
      </c>
      <c r="D2436" s="128">
        <f t="shared" si="149"/>
        <v>-16527.280794981671</v>
      </c>
      <c r="E2436" s="128">
        <f t="shared" ca="1" si="150"/>
        <v>-59276.858962610888</v>
      </c>
      <c r="F2436" s="128">
        <f t="shared" ca="1" si="151"/>
        <v>72991.506393196338</v>
      </c>
    </row>
    <row r="2437" spans="1:6" x14ac:dyDescent="0.3">
      <c r="A2437" s="73">
        <v>40309</v>
      </c>
      <c r="B2437" s="130">
        <v>1155.790039</v>
      </c>
      <c r="C2437" s="125">
        <f t="shared" si="148"/>
        <v>-2.3586793150252139E-2</v>
      </c>
      <c r="D2437" s="128">
        <f t="shared" si="149"/>
        <v>-23586.793150252139</v>
      </c>
      <c r="E2437" s="128">
        <f t="shared" ca="1" si="150"/>
        <v>-59276.858962610888</v>
      </c>
      <c r="F2437" s="128">
        <f t="shared" ca="1" si="151"/>
        <v>72991.506393196338</v>
      </c>
    </row>
    <row r="2438" spans="1:6" x14ac:dyDescent="0.3">
      <c r="A2438" s="73">
        <v>40308</v>
      </c>
      <c r="B2438" s="130">
        <v>1159.7299800000001</v>
      </c>
      <c r="C2438" s="125">
        <f t="shared" si="148"/>
        <v>-4.3166591217224437E-2</v>
      </c>
      <c r="D2438" s="128">
        <f t="shared" si="149"/>
        <v>-43166.591217224435</v>
      </c>
      <c r="E2438" s="128">
        <f t="shared" ca="1" si="150"/>
        <v>-59276.858962610888</v>
      </c>
      <c r="F2438" s="128">
        <f t="shared" ca="1" si="151"/>
        <v>72991.506393196338</v>
      </c>
    </row>
    <row r="2439" spans="1:6" x14ac:dyDescent="0.3">
      <c r="A2439" s="73">
        <v>40305</v>
      </c>
      <c r="B2439" s="130">
        <v>1110.880005</v>
      </c>
      <c r="C2439" s="125">
        <f t="shared" si="148"/>
        <v>-8.7408009221516592E-2</v>
      </c>
      <c r="D2439" s="128">
        <f t="shared" si="149"/>
        <v>-87408.009221516593</v>
      </c>
      <c r="E2439" s="128">
        <f t="shared" ca="1" si="150"/>
        <v>-59276.858962610888</v>
      </c>
      <c r="F2439" s="128">
        <f t="shared" ca="1" si="151"/>
        <v>72991.506393196338</v>
      </c>
    </row>
    <row r="2440" spans="1:6" x14ac:dyDescent="0.3">
      <c r="A2440" s="73">
        <v>40304</v>
      </c>
      <c r="B2440" s="130">
        <v>1128.150024</v>
      </c>
      <c r="C2440" s="125">
        <f t="shared" ref="C2440:C2503" si="152">B2440/B2450-1</f>
        <v>-6.661869415868471E-2</v>
      </c>
      <c r="D2440" s="128">
        <f t="shared" ref="D2440:D2503" si="153">C2440*$B$5</f>
        <v>-66618.69415868471</v>
      </c>
      <c r="E2440" s="128">
        <f t="shared" ref="E2440:E2503" ca="1" si="154">_xlfn.PERCENTILE.INC(OFFSET(D2440,0,0,Window),1-VaRLevel)</f>
        <v>-51829.376545907304</v>
      </c>
      <c r="F2440" s="128">
        <f t="shared" ref="F2440:F2503" ca="1" si="155">ABS(AVERAGEIF(OFFSET(D2440,0,0,Window),"&lt;=" &amp;E2440))</f>
        <v>61646.981485971883</v>
      </c>
    </row>
    <row r="2441" spans="1:6" x14ac:dyDescent="0.3">
      <c r="A2441" s="73">
        <v>40303</v>
      </c>
      <c r="B2441" s="130">
        <v>1165.869995</v>
      </c>
      <c r="C2441" s="125">
        <f t="shared" si="152"/>
        <v>-3.3227148913214433E-2</v>
      </c>
      <c r="D2441" s="128">
        <f t="shared" si="153"/>
        <v>-33227.148913214434</v>
      </c>
      <c r="E2441" s="128">
        <f t="shared" ca="1" si="154"/>
        <v>-50172.87992219974</v>
      </c>
      <c r="F2441" s="128">
        <f t="shared" ca="1" si="155"/>
        <v>56181.168433748586</v>
      </c>
    </row>
    <row r="2442" spans="1:6" x14ac:dyDescent="0.3">
      <c r="A2442" s="73">
        <v>40302</v>
      </c>
      <c r="B2442" s="130">
        <v>1173.599976</v>
      </c>
      <c r="C2442" s="125">
        <f t="shared" si="152"/>
        <v>-2.7808897484536965E-2</v>
      </c>
      <c r="D2442" s="128">
        <f t="shared" si="153"/>
        <v>-27808.897484536967</v>
      </c>
      <c r="E2442" s="128">
        <f t="shared" ca="1" si="154"/>
        <v>-50172.87992219974</v>
      </c>
      <c r="F2442" s="128">
        <f t="shared" ca="1" si="155"/>
        <v>56181.168433748586</v>
      </c>
    </row>
    <row r="2443" spans="1:6" x14ac:dyDescent="0.3">
      <c r="A2443" s="73">
        <v>40301</v>
      </c>
      <c r="B2443" s="130">
        <v>1202.26001</v>
      </c>
      <c r="C2443" s="125">
        <f t="shared" si="152"/>
        <v>3.9581718224634965E-3</v>
      </c>
      <c r="D2443" s="128">
        <f t="shared" si="153"/>
        <v>3958.1718224634965</v>
      </c>
      <c r="E2443" s="128">
        <f t="shared" ca="1" si="154"/>
        <v>-50172.87992219974</v>
      </c>
      <c r="F2443" s="128">
        <f t="shared" ca="1" si="155"/>
        <v>56181.168433748586</v>
      </c>
    </row>
    <row r="2444" spans="1:6" x14ac:dyDescent="0.3">
      <c r="A2444" s="73">
        <v>40298</v>
      </c>
      <c r="B2444" s="130">
        <v>1186.6899410000001</v>
      </c>
      <c r="C2444" s="125">
        <f t="shared" si="152"/>
        <v>-4.5633143844910906E-3</v>
      </c>
      <c r="D2444" s="128">
        <f t="shared" si="153"/>
        <v>-4563.314384491091</v>
      </c>
      <c r="E2444" s="128">
        <f t="shared" ca="1" si="154"/>
        <v>-50172.87992219974</v>
      </c>
      <c r="F2444" s="128">
        <f t="shared" ca="1" si="155"/>
        <v>56181.168433748586</v>
      </c>
    </row>
    <row r="2445" spans="1:6" x14ac:dyDescent="0.3">
      <c r="A2445" s="73">
        <v>40297</v>
      </c>
      <c r="B2445" s="130">
        <v>1206.780029</v>
      </c>
      <c r="C2445" s="125">
        <f t="shared" si="152"/>
        <v>-4.0357645418523935E-3</v>
      </c>
      <c r="D2445" s="128">
        <f t="shared" si="153"/>
        <v>-4035.7645418523934</v>
      </c>
      <c r="E2445" s="128">
        <f t="shared" ca="1" si="154"/>
        <v>-50172.87992219974</v>
      </c>
      <c r="F2445" s="128">
        <f t="shared" ca="1" si="155"/>
        <v>56181.168433748586</v>
      </c>
    </row>
    <row r="2446" spans="1:6" x14ac:dyDescent="0.3">
      <c r="A2446" s="73">
        <v>40296</v>
      </c>
      <c r="B2446" s="130">
        <v>1191.3599850000001</v>
      </c>
      <c r="C2446" s="125">
        <f t="shared" si="152"/>
        <v>-1.5933621292357869E-2</v>
      </c>
      <c r="D2446" s="128">
        <f t="shared" si="153"/>
        <v>-15933.62129235787</v>
      </c>
      <c r="E2446" s="128">
        <f t="shared" ca="1" si="154"/>
        <v>-50172.87992219974</v>
      </c>
      <c r="F2446" s="128">
        <f t="shared" ca="1" si="155"/>
        <v>56181.168433748586</v>
      </c>
    </row>
    <row r="2447" spans="1:6" x14ac:dyDescent="0.3">
      <c r="A2447" s="73">
        <v>40295</v>
      </c>
      <c r="B2447" s="130">
        <v>1183.709961</v>
      </c>
      <c r="C2447" s="125">
        <f t="shared" si="152"/>
        <v>-1.1350611746279049E-2</v>
      </c>
      <c r="D2447" s="128">
        <f t="shared" si="153"/>
        <v>-11350.61174627905</v>
      </c>
      <c r="E2447" s="128">
        <f t="shared" ca="1" si="154"/>
        <v>-50172.87992219974</v>
      </c>
      <c r="F2447" s="128">
        <f t="shared" ca="1" si="155"/>
        <v>56181.168433748586</v>
      </c>
    </row>
    <row r="2448" spans="1:6" x14ac:dyDescent="0.3">
      <c r="A2448" s="73">
        <v>40294</v>
      </c>
      <c r="B2448" s="130">
        <v>1212.0500489999999</v>
      </c>
      <c r="C2448" s="125">
        <f t="shared" si="152"/>
        <v>1.3013229857803177E-2</v>
      </c>
      <c r="D2448" s="128">
        <f t="shared" si="153"/>
        <v>13013.229857803177</v>
      </c>
      <c r="E2448" s="128">
        <f t="shared" ca="1" si="154"/>
        <v>-50172.87992219974</v>
      </c>
      <c r="F2448" s="128">
        <f t="shared" ca="1" si="155"/>
        <v>56181.168433748586</v>
      </c>
    </row>
    <row r="2449" spans="1:6" x14ac:dyDescent="0.3">
      <c r="A2449" s="73">
        <v>40291</v>
      </c>
      <c r="B2449" s="130">
        <v>1217.280029</v>
      </c>
      <c r="C2449" s="125">
        <f t="shared" si="152"/>
        <v>1.9181689171620553E-2</v>
      </c>
      <c r="D2449" s="128">
        <f t="shared" si="153"/>
        <v>19181.689171620554</v>
      </c>
      <c r="E2449" s="128">
        <f t="shared" ca="1" si="154"/>
        <v>-50172.87992219974</v>
      </c>
      <c r="F2449" s="128">
        <f t="shared" ca="1" si="155"/>
        <v>56181.168433748586</v>
      </c>
    </row>
    <row r="2450" spans="1:6" x14ac:dyDescent="0.3">
      <c r="A2450" s="73">
        <v>40290</v>
      </c>
      <c r="B2450" s="130">
        <v>1208.670044</v>
      </c>
      <c r="C2450" s="125">
        <f t="shared" si="152"/>
        <v>1.8736812738505026E-2</v>
      </c>
      <c r="D2450" s="128">
        <f t="shared" si="153"/>
        <v>18736.812738505025</v>
      </c>
      <c r="E2450" s="128">
        <f t="shared" ca="1" si="154"/>
        <v>-50172.87992219974</v>
      </c>
      <c r="F2450" s="128">
        <f t="shared" ca="1" si="155"/>
        <v>56181.168433748586</v>
      </c>
    </row>
    <row r="2451" spans="1:6" x14ac:dyDescent="0.3">
      <c r="A2451" s="73">
        <v>40289</v>
      </c>
      <c r="B2451" s="130">
        <v>1205.9399410000001</v>
      </c>
      <c r="C2451" s="125">
        <f t="shared" si="152"/>
        <v>1.9865525792558403E-2</v>
      </c>
      <c r="D2451" s="128">
        <f t="shared" si="153"/>
        <v>19865.525792558401</v>
      </c>
      <c r="E2451" s="128">
        <f t="shared" ca="1" si="154"/>
        <v>-50172.87992219974</v>
      </c>
      <c r="F2451" s="128">
        <f t="shared" ca="1" si="155"/>
        <v>56181.168433748586</v>
      </c>
    </row>
    <row r="2452" spans="1:6" x14ac:dyDescent="0.3">
      <c r="A2452" s="73">
        <v>40288</v>
      </c>
      <c r="B2452" s="130">
        <v>1207.170044</v>
      </c>
      <c r="C2452" s="125">
        <f t="shared" si="152"/>
        <v>1.4906261668910847E-2</v>
      </c>
      <c r="D2452" s="128">
        <f t="shared" si="153"/>
        <v>14906.261668910847</v>
      </c>
      <c r="E2452" s="128">
        <f t="shared" ca="1" si="154"/>
        <v>-50172.87992219974</v>
      </c>
      <c r="F2452" s="128">
        <f t="shared" ca="1" si="155"/>
        <v>56181.168433748586</v>
      </c>
    </row>
    <row r="2453" spans="1:6" x14ac:dyDescent="0.3">
      <c r="A2453" s="73">
        <v>40287</v>
      </c>
      <c r="B2453" s="130">
        <v>1197.5200199999999</v>
      </c>
      <c r="C2453" s="125">
        <f t="shared" si="152"/>
        <v>8.488916914409117E-3</v>
      </c>
      <c r="D2453" s="128">
        <f t="shared" si="153"/>
        <v>8488.9169144091175</v>
      </c>
      <c r="E2453" s="128">
        <f t="shared" ca="1" si="154"/>
        <v>-50172.87992219974</v>
      </c>
      <c r="F2453" s="128">
        <f t="shared" ca="1" si="155"/>
        <v>56181.168433748586</v>
      </c>
    </row>
    <row r="2454" spans="1:6" x14ac:dyDescent="0.3">
      <c r="A2454" s="73">
        <v>40284</v>
      </c>
      <c r="B2454" s="130">
        <v>1192.130005</v>
      </c>
      <c r="C2454" s="125">
        <f t="shared" si="152"/>
        <v>1.190903088516837E-2</v>
      </c>
      <c r="D2454" s="128">
        <f t="shared" si="153"/>
        <v>11909.030885168369</v>
      </c>
      <c r="E2454" s="128">
        <f t="shared" ca="1" si="154"/>
        <v>-50172.87992219974</v>
      </c>
      <c r="F2454" s="128">
        <f t="shared" ca="1" si="155"/>
        <v>56181.168433748586</v>
      </c>
    </row>
    <row r="2455" spans="1:6" x14ac:dyDescent="0.3">
      <c r="A2455" s="73">
        <v>40283</v>
      </c>
      <c r="B2455" s="130">
        <v>1211.670044</v>
      </c>
      <c r="C2455" s="125">
        <f t="shared" si="152"/>
        <v>3.6120150885056823E-2</v>
      </c>
      <c r="D2455" s="128">
        <f t="shared" si="153"/>
        <v>36120.150885056821</v>
      </c>
      <c r="E2455" s="128">
        <f t="shared" ca="1" si="154"/>
        <v>-50172.87992219974</v>
      </c>
      <c r="F2455" s="128">
        <f t="shared" ca="1" si="155"/>
        <v>56181.168433748586</v>
      </c>
    </row>
    <row r="2456" spans="1:6" x14ac:dyDescent="0.3">
      <c r="A2456" s="73">
        <v>40282</v>
      </c>
      <c r="B2456" s="130">
        <v>1210.650024</v>
      </c>
      <c r="C2456" s="125">
        <f t="shared" si="152"/>
        <v>3.1859677109963291E-2</v>
      </c>
      <c r="D2456" s="128">
        <f t="shared" si="153"/>
        <v>31859.67710996329</v>
      </c>
      <c r="E2456" s="128">
        <f t="shared" ca="1" si="154"/>
        <v>-50172.87992219974</v>
      </c>
      <c r="F2456" s="128">
        <f t="shared" ca="1" si="155"/>
        <v>56181.168433748586</v>
      </c>
    </row>
    <row r="2457" spans="1:6" x14ac:dyDescent="0.3">
      <c r="A2457" s="73">
        <v>40281</v>
      </c>
      <c r="B2457" s="130">
        <v>1197.3000489999999</v>
      </c>
      <c r="C2457" s="125">
        <f t="shared" si="152"/>
        <v>2.0524776764135E-2</v>
      </c>
      <c r="D2457" s="128">
        <f t="shared" si="153"/>
        <v>20524.776764135</v>
      </c>
      <c r="E2457" s="128">
        <f t="shared" ca="1" si="154"/>
        <v>-50172.87992219974</v>
      </c>
      <c r="F2457" s="128">
        <f t="shared" ca="1" si="155"/>
        <v>56181.168433748586</v>
      </c>
    </row>
    <row r="2458" spans="1:6" x14ac:dyDescent="0.3">
      <c r="A2458" s="73">
        <v>40280</v>
      </c>
      <c r="B2458" s="130">
        <v>1196.4799800000001</v>
      </c>
      <c r="C2458" s="125">
        <f t="shared" si="152"/>
        <v>2.5621696458171028E-2</v>
      </c>
      <c r="D2458" s="128">
        <f t="shared" si="153"/>
        <v>25621.696458171027</v>
      </c>
      <c r="E2458" s="128">
        <f t="shared" ca="1" si="154"/>
        <v>-50172.87992219974</v>
      </c>
      <c r="F2458" s="128">
        <f t="shared" ca="1" si="155"/>
        <v>56181.168433748586</v>
      </c>
    </row>
    <row r="2459" spans="1:6" x14ac:dyDescent="0.3">
      <c r="A2459" s="73">
        <v>40277</v>
      </c>
      <c r="B2459" s="130">
        <v>1194.369995</v>
      </c>
      <c r="C2459" s="125">
        <f t="shared" si="152"/>
        <v>2.4568309549695133E-2</v>
      </c>
      <c r="D2459" s="128">
        <f t="shared" si="153"/>
        <v>24568.309549695132</v>
      </c>
      <c r="E2459" s="128">
        <f t="shared" ca="1" si="154"/>
        <v>-50172.87992219974</v>
      </c>
      <c r="F2459" s="128">
        <f t="shared" ca="1" si="155"/>
        <v>56181.168433748586</v>
      </c>
    </row>
    <row r="2460" spans="1:6" x14ac:dyDescent="0.3">
      <c r="A2460" s="73">
        <v>40276</v>
      </c>
      <c r="B2460" s="130">
        <v>1186.4399410000001</v>
      </c>
      <c r="C2460" s="125">
        <f t="shared" si="152"/>
        <v>1.6031215072881633E-2</v>
      </c>
      <c r="D2460" s="128">
        <f t="shared" si="153"/>
        <v>16031.215072881632</v>
      </c>
      <c r="E2460" s="128">
        <f t="shared" ca="1" si="154"/>
        <v>-50172.87992219974</v>
      </c>
      <c r="F2460" s="128">
        <f t="shared" ca="1" si="155"/>
        <v>56181.168433748586</v>
      </c>
    </row>
    <row r="2461" spans="1:6" x14ac:dyDescent="0.3">
      <c r="A2461" s="73">
        <v>40275</v>
      </c>
      <c r="B2461" s="130">
        <v>1182.4499510000001</v>
      </c>
      <c r="C2461" s="125">
        <f t="shared" si="152"/>
        <v>7.05171030576901E-3</v>
      </c>
      <c r="D2461" s="128">
        <f t="shared" si="153"/>
        <v>7051.7103057690101</v>
      </c>
      <c r="E2461" s="128">
        <f t="shared" ca="1" si="154"/>
        <v>-50172.87992219974</v>
      </c>
      <c r="F2461" s="128">
        <f t="shared" ca="1" si="155"/>
        <v>56181.168433748586</v>
      </c>
    </row>
    <row r="2462" spans="1:6" x14ac:dyDescent="0.3">
      <c r="A2462" s="73">
        <v>40274</v>
      </c>
      <c r="B2462" s="130">
        <v>1189.4399410000001</v>
      </c>
      <c r="C2462" s="125">
        <f t="shared" si="152"/>
        <v>2.0269066832610205E-2</v>
      </c>
      <c r="D2462" s="128">
        <f t="shared" si="153"/>
        <v>20269.066832610206</v>
      </c>
      <c r="E2462" s="128">
        <f t="shared" ca="1" si="154"/>
        <v>-50172.87992219974</v>
      </c>
      <c r="F2462" s="128">
        <f t="shared" ca="1" si="155"/>
        <v>56181.168433748586</v>
      </c>
    </row>
    <row r="2463" spans="1:6" x14ac:dyDescent="0.3">
      <c r="A2463" s="73">
        <v>40273</v>
      </c>
      <c r="B2463" s="130">
        <v>1187.4399410000001</v>
      </c>
      <c r="C2463" s="125">
        <f t="shared" si="152"/>
        <v>2.3743354108250347E-2</v>
      </c>
      <c r="D2463" s="128">
        <f t="shared" si="153"/>
        <v>23743.354108250347</v>
      </c>
      <c r="E2463" s="128">
        <f t="shared" ca="1" si="154"/>
        <v>-50172.87992219974</v>
      </c>
      <c r="F2463" s="128">
        <f t="shared" ca="1" si="155"/>
        <v>56181.168433748586</v>
      </c>
    </row>
    <row r="2464" spans="1:6" x14ac:dyDescent="0.3">
      <c r="A2464" s="73">
        <v>40269</v>
      </c>
      <c r="B2464" s="130">
        <v>1178.099976</v>
      </c>
      <c r="C2464" s="125">
        <f t="shared" si="152"/>
        <v>1.0524708116180781E-2</v>
      </c>
      <c r="D2464" s="128">
        <f t="shared" si="153"/>
        <v>10524.70811618078</v>
      </c>
      <c r="E2464" s="128">
        <f t="shared" ca="1" si="154"/>
        <v>-50172.87992219974</v>
      </c>
      <c r="F2464" s="128">
        <f t="shared" ca="1" si="155"/>
        <v>56181.168433748586</v>
      </c>
    </row>
    <row r="2465" spans="1:6" x14ac:dyDescent="0.3">
      <c r="A2465" s="73">
        <v>40268</v>
      </c>
      <c r="B2465" s="130">
        <v>1169.4300539999999</v>
      </c>
      <c r="C2465" s="125">
        <f t="shared" si="152"/>
        <v>2.7611606037378778E-3</v>
      </c>
      <c r="D2465" s="128">
        <f t="shared" si="153"/>
        <v>2761.1606037378779</v>
      </c>
      <c r="E2465" s="128">
        <f t="shared" ca="1" si="154"/>
        <v>-50172.87992219974</v>
      </c>
      <c r="F2465" s="128">
        <f t="shared" ca="1" si="155"/>
        <v>56181.168433748586</v>
      </c>
    </row>
    <row r="2466" spans="1:6" x14ac:dyDescent="0.3">
      <c r="A2466" s="73">
        <v>40267</v>
      </c>
      <c r="B2466" s="130">
        <v>1173.2700199999999</v>
      </c>
      <c r="C2466" s="125">
        <f t="shared" si="152"/>
        <v>1.1910768344332689E-2</v>
      </c>
      <c r="D2466" s="128">
        <f t="shared" si="153"/>
        <v>11910.76834433269</v>
      </c>
      <c r="E2466" s="128">
        <f t="shared" ca="1" si="154"/>
        <v>-50172.87992219974</v>
      </c>
      <c r="F2466" s="128">
        <f t="shared" ca="1" si="155"/>
        <v>56181.168433748586</v>
      </c>
    </row>
    <row r="2467" spans="1:6" x14ac:dyDescent="0.3">
      <c r="A2467" s="73">
        <v>40266</v>
      </c>
      <c r="B2467" s="130">
        <v>1173.219971</v>
      </c>
      <c r="C2467" s="125">
        <f t="shared" si="152"/>
        <v>1.9739038167951195E-2</v>
      </c>
      <c r="D2467" s="128">
        <f t="shared" si="153"/>
        <v>19739.038167951196</v>
      </c>
      <c r="E2467" s="128">
        <f t="shared" ca="1" si="154"/>
        <v>-50172.87992219974</v>
      </c>
      <c r="F2467" s="128">
        <f t="shared" ca="1" si="155"/>
        <v>56181.168433748586</v>
      </c>
    </row>
    <row r="2468" spans="1:6" x14ac:dyDescent="0.3">
      <c r="A2468" s="73">
        <v>40263</v>
      </c>
      <c r="B2468" s="130">
        <v>1166.589966</v>
      </c>
      <c r="C2468" s="125">
        <f t="shared" si="152"/>
        <v>1.4434887385410988E-2</v>
      </c>
      <c r="D2468" s="128">
        <f t="shared" si="153"/>
        <v>14434.887385410988</v>
      </c>
      <c r="E2468" s="128">
        <f t="shared" ca="1" si="154"/>
        <v>-50172.87992219974</v>
      </c>
      <c r="F2468" s="128">
        <f t="shared" ca="1" si="155"/>
        <v>56181.168433748586</v>
      </c>
    </row>
    <row r="2469" spans="1:6" x14ac:dyDescent="0.3">
      <c r="A2469" s="73">
        <v>40262</v>
      </c>
      <c r="B2469" s="130">
        <v>1165.7299800000001</v>
      </c>
      <c r="C2469" s="125">
        <f t="shared" si="152"/>
        <v>1.346674618746313E-2</v>
      </c>
      <c r="D2469" s="128">
        <f t="shared" si="153"/>
        <v>13466.74618746313</v>
      </c>
      <c r="E2469" s="128">
        <f t="shared" ca="1" si="154"/>
        <v>-50172.87992219974</v>
      </c>
      <c r="F2469" s="128">
        <f t="shared" ca="1" si="155"/>
        <v>56181.168433748586</v>
      </c>
    </row>
    <row r="2470" spans="1:6" x14ac:dyDescent="0.3">
      <c r="A2470" s="73">
        <v>40261</v>
      </c>
      <c r="B2470" s="130">
        <v>1167.719971</v>
      </c>
      <c r="C2470" s="125">
        <f t="shared" si="152"/>
        <v>1.9299749731144233E-2</v>
      </c>
      <c r="D2470" s="128">
        <f t="shared" si="153"/>
        <v>19299.749731144235</v>
      </c>
      <c r="E2470" s="128">
        <f t="shared" ca="1" si="154"/>
        <v>-50172.87992219974</v>
      </c>
      <c r="F2470" s="128">
        <f t="shared" ca="1" si="155"/>
        <v>56181.168433748586</v>
      </c>
    </row>
    <row r="2471" spans="1:6" x14ac:dyDescent="0.3">
      <c r="A2471" s="73">
        <v>40260</v>
      </c>
      <c r="B2471" s="130">
        <v>1174.170044</v>
      </c>
      <c r="C2471" s="125">
        <f t="shared" si="152"/>
        <v>2.9567358892367501E-2</v>
      </c>
      <c r="D2471" s="128">
        <f t="shared" si="153"/>
        <v>29567.358892367502</v>
      </c>
      <c r="E2471" s="128">
        <f t="shared" ca="1" si="154"/>
        <v>-50172.87992219974</v>
      </c>
      <c r="F2471" s="128">
        <f t="shared" ca="1" si="155"/>
        <v>56181.168433748586</v>
      </c>
    </row>
    <row r="2472" spans="1:6" x14ac:dyDescent="0.3">
      <c r="A2472" s="73">
        <v>40259</v>
      </c>
      <c r="B2472" s="130">
        <v>1165.8100589999999</v>
      </c>
      <c r="C2472" s="125">
        <f t="shared" si="152"/>
        <v>2.3987754940711481E-2</v>
      </c>
      <c r="D2472" s="128">
        <f t="shared" si="153"/>
        <v>23987.754940711482</v>
      </c>
      <c r="E2472" s="128">
        <f t="shared" ca="1" si="154"/>
        <v>-50172.87992219974</v>
      </c>
      <c r="F2472" s="128">
        <f t="shared" ca="1" si="155"/>
        <v>56181.168433748586</v>
      </c>
    </row>
    <row r="2473" spans="1:6" x14ac:dyDescent="0.3">
      <c r="A2473" s="73">
        <v>40256</v>
      </c>
      <c r="B2473" s="130">
        <v>1159.900024</v>
      </c>
      <c r="C2473" s="125">
        <f t="shared" si="152"/>
        <v>1.8617786872987985E-2</v>
      </c>
      <c r="D2473" s="128">
        <f t="shared" si="153"/>
        <v>18617.786872987985</v>
      </c>
      <c r="E2473" s="128">
        <f t="shared" ca="1" si="154"/>
        <v>-50172.87992219974</v>
      </c>
      <c r="F2473" s="128">
        <f t="shared" ca="1" si="155"/>
        <v>56181.168433748586</v>
      </c>
    </row>
    <row r="2474" spans="1:6" x14ac:dyDescent="0.3">
      <c r="A2474" s="73">
        <v>40255</v>
      </c>
      <c r="B2474" s="130">
        <v>1165.829956</v>
      </c>
      <c r="C2474" s="125">
        <f t="shared" si="152"/>
        <v>3.8166635000785876E-2</v>
      </c>
      <c r="D2474" s="128">
        <f t="shared" si="153"/>
        <v>38166.635000785878</v>
      </c>
      <c r="E2474" s="128">
        <f t="shared" ca="1" si="154"/>
        <v>-50172.87992219974</v>
      </c>
      <c r="F2474" s="128">
        <f t="shared" ca="1" si="155"/>
        <v>56181.168433748586</v>
      </c>
    </row>
    <row r="2475" spans="1:6" x14ac:dyDescent="0.3">
      <c r="A2475" s="73">
        <v>40254</v>
      </c>
      <c r="B2475" s="130">
        <v>1166.209961</v>
      </c>
      <c r="C2475" s="125">
        <f t="shared" si="152"/>
        <v>4.238500553900626E-2</v>
      </c>
      <c r="D2475" s="128">
        <f t="shared" si="153"/>
        <v>42385.005539006263</v>
      </c>
      <c r="E2475" s="128">
        <f t="shared" ca="1" si="154"/>
        <v>-50172.87992219974</v>
      </c>
      <c r="F2475" s="128">
        <f t="shared" ca="1" si="155"/>
        <v>56181.168433748586</v>
      </c>
    </row>
    <row r="2476" spans="1:6" x14ac:dyDescent="0.3">
      <c r="A2476" s="73">
        <v>40253</v>
      </c>
      <c r="B2476" s="130">
        <v>1159.459961</v>
      </c>
      <c r="C2476" s="125">
        <f t="shared" si="152"/>
        <v>3.6796505288342551E-2</v>
      </c>
      <c r="D2476" s="128">
        <f t="shared" si="153"/>
        <v>36796.505288342552</v>
      </c>
      <c r="E2476" s="128">
        <f t="shared" ca="1" si="154"/>
        <v>-50172.87992219974</v>
      </c>
      <c r="F2476" s="128">
        <f t="shared" ca="1" si="155"/>
        <v>56181.168433748586</v>
      </c>
    </row>
    <row r="2477" spans="1:6" x14ac:dyDescent="0.3">
      <c r="A2477" s="73">
        <v>40252</v>
      </c>
      <c r="B2477" s="130">
        <v>1150.51001</v>
      </c>
      <c r="C2477" s="125">
        <f t="shared" si="152"/>
        <v>3.1190945869846942E-2</v>
      </c>
      <c r="D2477" s="128">
        <f t="shared" si="153"/>
        <v>31190.945869846943</v>
      </c>
      <c r="E2477" s="128">
        <f t="shared" ca="1" si="154"/>
        <v>-50172.87992219974</v>
      </c>
      <c r="F2477" s="128">
        <f t="shared" ca="1" si="155"/>
        <v>56181.168433748586</v>
      </c>
    </row>
    <row r="2478" spans="1:6" x14ac:dyDescent="0.3">
      <c r="A2478" s="73">
        <v>40249</v>
      </c>
      <c r="B2478" s="130">
        <v>1149.98999</v>
      </c>
      <c r="C2478" s="125">
        <f t="shared" si="152"/>
        <v>4.1195484261473458E-2</v>
      </c>
      <c r="D2478" s="128">
        <f t="shared" si="153"/>
        <v>41195.484261473459</v>
      </c>
      <c r="E2478" s="128">
        <f t="shared" ca="1" si="154"/>
        <v>-50172.87992219974</v>
      </c>
      <c r="F2478" s="128">
        <f t="shared" ca="1" si="155"/>
        <v>56181.168433748586</v>
      </c>
    </row>
    <row r="2479" spans="1:6" x14ac:dyDescent="0.3">
      <c r="A2479" s="73">
        <v>40248</v>
      </c>
      <c r="B2479" s="130">
        <v>1150.23999</v>
      </c>
      <c r="C2479" s="125">
        <f t="shared" si="152"/>
        <v>4.288542579853849E-2</v>
      </c>
      <c r="D2479" s="128">
        <f t="shared" si="153"/>
        <v>42885.42579853849</v>
      </c>
      <c r="E2479" s="128">
        <f t="shared" ca="1" si="154"/>
        <v>-50172.87992219974</v>
      </c>
      <c r="F2479" s="128">
        <f t="shared" ca="1" si="155"/>
        <v>56181.168433748586</v>
      </c>
    </row>
    <row r="2480" spans="1:6" x14ac:dyDescent="0.3">
      <c r="A2480" s="73">
        <v>40247</v>
      </c>
      <c r="B2480" s="130">
        <v>1145.6099850000001</v>
      </c>
      <c r="C2480" s="125">
        <f t="shared" si="152"/>
        <v>3.652599920855204E-2</v>
      </c>
      <c r="D2480" s="128">
        <f t="shared" si="153"/>
        <v>36525.999208552043</v>
      </c>
      <c r="E2480" s="128">
        <f t="shared" ca="1" si="154"/>
        <v>-50172.87992219974</v>
      </c>
      <c r="F2480" s="128">
        <f t="shared" ca="1" si="155"/>
        <v>56181.168433748586</v>
      </c>
    </row>
    <row r="2481" spans="1:6" x14ac:dyDescent="0.3">
      <c r="A2481" s="73">
        <v>40246</v>
      </c>
      <c r="B2481" s="130">
        <v>1140.4499510000001</v>
      </c>
      <c r="C2481" s="125">
        <f t="shared" si="152"/>
        <v>4.1887425548418067E-2</v>
      </c>
      <c r="D2481" s="128">
        <f t="shared" si="153"/>
        <v>41887.425548418069</v>
      </c>
      <c r="E2481" s="128">
        <f t="shared" ca="1" si="154"/>
        <v>-50172.87992219974</v>
      </c>
      <c r="F2481" s="128">
        <f t="shared" ca="1" si="155"/>
        <v>56181.168433748586</v>
      </c>
    </row>
    <row r="2482" spans="1:6" x14ac:dyDescent="0.3">
      <c r="A2482" s="73">
        <v>40245</v>
      </c>
      <c r="B2482" s="130">
        <v>1138.5</v>
      </c>
      <c r="C2482" s="125">
        <f t="shared" si="152"/>
        <v>2.751779291235823E-2</v>
      </c>
      <c r="D2482" s="128">
        <f t="shared" si="153"/>
        <v>27517.792912358229</v>
      </c>
      <c r="E2482" s="128">
        <f t="shared" ca="1" si="154"/>
        <v>-51829.376545907304</v>
      </c>
      <c r="F2482" s="128">
        <f t="shared" ca="1" si="155"/>
        <v>58414.924342067003</v>
      </c>
    </row>
    <row r="2483" spans="1:6" x14ac:dyDescent="0.3">
      <c r="A2483" s="73">
        <v>40242</v>
      </c>
      <c r="B2483" s="130">
        <v>1138.6999510000001</v>
      </c>
      <c r="C2483" s="125">
        <f t="shared" si="152"/>
        <v>2.6623426371583658E-2</v>
      </c>
      <c r="D2483" s="128">
        <f t="shared" si="153"/>
        <v>26623.426371583657</v>
      </c>
      <c r="E2483" s="128">
        <f t="shared" ca="1" si="154"/>
        <v>-55183.959495677918</v>
      </c>
      <c r="F2483" s="128">
        <f t="shared" ca="1" si="155"/>
        <v>63706.819588309329</v>
      </c>
    </row>
    <row r="2484" spans="1:6" x14ac:dyDescent="0.3">
      <c r="A2484" s="73">
        <v>40241</v>
      </c>
      <c r="B2484" s="130">
        <v>1122.969971</v>
      </c>
      <c r="C2484" s="125">
        <f t="shared" si="152"/>
        <v>1.4655496724644168E-2</v>
      </c>
      <c r="D2484" s="128">
        <f t="shared" si="153"/>
        <v>14655.496724644168</v>
      </c>
      <c r="E2484" s="128">
        <f t="shared" ca="1" si="154"/>
        <v>-61015.422193903039</v>
      </c>
      <c r="F2484" s="128">
        <f t="shared" ca="1" si="155"/>
        <v>74687.930559049913</v>
      </c>
    </row>
    <row r="2485" spans="1:6" x14ac:dyDescent="0.3">
      <c r="A2485" s="73">
        <v>40240</v>
      </c>
      <c r="B2485" s="130">
        <v>1118.790039</v>
      </c>
      <c r="C2485" s="125">
        <f t="shared" si="152"/>
        <v>1.7535110025965084E-2</v>
      </c>
      <c r="D2485" s="128">
        <f t="shared" si="153"/>
        <v>17535.110025965085</v>
      </c>
      <c r="E2485" s="128">
        <f t="shared" ca="1" si="154"/>
        <v>-67141.991063370791</v>
      </c>
      <c r="F2485" s="128">
        <f t="shared" ca="1" si="155"/>
        <v>90555.69619950396</v>
      </c>
    </row>
    <row r="2486" spans="1:6" x14ac:dyDescent="0.3">
      <c r="A2486" s="73">
        <v>40239</v>
      </c>
      <c r="B2486" s="130">
        <v>1118.3100589999999</v>
      </c>
      <c r="C2486" s="125">
        <f t="shared" si="152"/>
        <v>2.140899294623555E-2</v>
      </c>
      <c r="D2486" s="128">
        <f t="shared" si="153"/>
        <v>21408.99294623555</v>
      </c>
      <c r="E2486" s="128">
        <f t="shared" ca="1" si="154"/>
        <v>-79764.145292887202</v>
      </c>
      <c r="F2486" s="128">
        <f t="shared" ca="1" si="155"/>
        <v>108720.69183197797</v>
      </c>
    </row>
    <row r="2487" spans="1:6" x14ac:dyDescent="0.3">
      <c r="A2487" s="73">
        <v>40238</v>
      </c>
      <c r="B2487" s="130">
        <v>1115.709961</v>
      </c>
      <c r="C2487" s="125">
        <f t="shared" si="152"/>
        <v>3.7377570293371853E-2</v>
      </c>
      <c r="D2487" s="128">
        <f t="shared" si="153"/>
        <v>37377.570293371857</v>
      </c>
      <c r="E2487" s="128">
        <f t="shared" ca="1" si="154"/>
        <v>-92904.788416445677</v>
      </c>
      <c r="F2487" s="128">
        <f t="shared" ca="1" si="155"/>
        <v>110706.92240534653</v>
      </c>
    </row>
    <row r="2488" spans="1:6" x14ac:dyDescent="0.3">
      <c r="A2488" s="73">
        <v>40235</v>
      </c>
      <c r="B2488" s="130">
        <v>1104.48999</v>
      </c>
      <c r="C2488" s="125">
        <f t="shared" si="152"/>
        <v>2.4126790452842384E-2</v>
      </c>
      <c r="D2488" s="128">
        <f t="shared" si="153"/>
        <v>24126.790452842382</v>
      </c>
      <c r="E2488" s="128">
        <f t="shared" ca="1" si="154"/>
        <v>-104355.09569363813</v>
      </c>
      <c r="F2488" s="128">
        <f t="shared" ca="1" si="155"/>
        <v>117979.58860755328</v>
      </c>
    </row>
    <row r="2489" spans="1:6" x14ac:dyDescent="0.3">
      <c r="A2489" s="73">
        <v>40234</v>
      </c>
      <c r="B2489" s="130">
        <v>1102.9399410000001</v>
      </c>
      <c r="C2489" s="125">
        <f t="shared" si="152"/>
        <v>3.2589605981530489E-2</v>
      </c>
      <c r="D2489" s="128">
        <f t="shared" si="153"/>
        <v>32589.605981530491</v>
      </c>
      <c r="E2489" s="128">
        <f t="shared" ca="1" si="154"/>
        <v>-115147.74367578543</v>
      </c>
      <c r="F2489" s="128">
        <f t="shared" ca="1" si="155"/>
        <v>131266.42114382054</v>
      </c>
    </row>
    <row r="2490" spans="1:6" x14ac:dyDescent="0.3">
      <c r="A2490" s="73">
        <v>40233</v>
      </c>
      <c r="B2490" s="130">
        <v>1105.23999</v>
      </c>
      <c r="C2490" s="125">
        <f t="shared" si="152"/>
        <v>3.2432807748892012E-2</v>
      </c>
      <c r="D2490" s="128">
        <f t="shared" si="153"/>
        <v>32432.807748892013</v>
      </c>
      <c r="E2490" s="128">
        <f t="shared" ca="1" si="154"/>
        <v>-118769.84558092734</v>
      </c>
      <c r="F2490" s="128">
        <f t="shared" ca="1" si="155"/>
        <v>132003.21827781378</v>
      </c>
    </row>
    <row r="2491" spans="1:6" x14ac:dyDescent="0.3">
      <c r="A2491" s="73">
        <v>40232</v>
      </c>
      <c r="B2491" s="130">
        <v>1094.599976</v>
      </c>
      <c r="C2491" s="125">
        <f t="shared" si="152"/>
        <v>3.5827153659624411E-2</v>
      </c>
      <c r="D2491" s="128">
        <f t="shared" si="153"/>
        <v>35827.153659624411</v>
      </c>
      <c r="E2491" s="128">
        <f t="shared" ca="1" si="154"/>
        <v>-118769.84558092734</v>
      </c>
      <c r="F2491" s="128">
        <f t="shared" ca="1" si="155"/>
        <v>132003.21827781378</v>
      </c>
    </row>
    <row r="2492" spans="1:6" x14ac:dyDescent="0.3">
      <c r="A2492" s="73">
        <v>40231</v>
      </c>
      <c r="B2492" s="130">
        <v>1108.01001</v>
      </c>
      <c r="C2492" s="125">
        <f t="shared" si="152"/>
        <v>3.9223845012808845E-2</v>
      </c>
      <c r="D2492" s="128">
        <f t="shared" si="153"/>
        <v>39223.845012808844</v>
      </c>
      <c r="E2492" s="128">
        <f t="shared" ca="1" si="154"/>
        <v>-118769.84558092734</v>
      </c>
      <c r="F2492" s="128">
        <f t="shared" ca="1" si="155"/>
        <v>132003.21827781378</v>
      </c>
    </row>
    <row r="2493" spans="1:6" x14ac:dyDescent="0.3">
      <c r="A2493" s="73">
        <v>40228</v>
      </c>
      <c r="B2493" s="130">
        <v>1109.170044</v>
      </c>
      <c r="C2493" s="125">
        <f t="shared" si="152"/>
        <v>4.332577028706952E-2</v>
      </c>
      <c r="D2493" s="128">
        <f t="shared" si="153"/>
        <v>43325.770287069521</v>
      </c>
      <c r="E2493" s="128">
        <f t="shared" ca="1" si="154"/>
        <v>-118769.84558092734</v>
      </c>
      <c r="F2493" s="128">
        <f t="shared" ca="1" si="155"/>
        <v>132003.21827781378</v>
      </c>
    </row>
    <row r="2494" spans="1:6" x14ac:dyDescent="0.3">
      <c r="A2494" s="73">
        <v>40227</v>
      </c>
      <c r="B2494" s="130">
        <v>1106.75</v>
      </c>
      <c r="C2494" s="125">
        <f t="shared" si="152"/>
        <v>8.6304049556340523E-3</v>
      </c>
      <c r="D2494" s="128">
        <f t="shared" si="153"/>
        <v>8630.4049556340524</v>
      </c>
      <c r="E2494" s="128">
        <f t="shared" ca="1" si="154"/>
        <v>-121837.94394962578</v>
      </c>
      <c r="F2494" s="128">
        <f t="shared" ca="1" si="155"/>
        <v>140125.75303241401</v>
      </c>
    </row>
    <row r="2495" spans="1:6" x14ac:dyDescent="0.3">
      <c r="A2495" s="73">
        <v>40226</v>
      </c>
      <c r="B2495" s="130">
        <v>1099.51001</v>
      </c>
      <c r="C2495" s="125">
        <f t="shared" si="152"/>
        <v>-3.4531560983853682E-3</v>
      </c>
      <c r="D2495" s="128">
        <f t="shared" si="153"/>
        <v>-3453.1560983853683</v>
      </c>
      <c r="E2495" s="128">
        <f t="shared" ca="1" si="154"/>
        <v>-121837.94394962578</v>
      </c>
      <c r="F2495" s="128">
        <f t="shared" ca="1" si="155"/>
        <v>140125.75303241401</v>
      </c>
    </row>
    <row r="2496" spans="1:6" x14ac:dyDescent="0.3">
      <c r="A2496" s="73">
        <v>40225</v>
      </c>
      <c r="B2496" s="130">
        <v>1094.869995</v>
      </c>
      <c r="C2496" s="125">
        <f t="shared" si="152"/>
        <v>5.2149343160339257E-3</v>
      </c>
      <c r="D2496" s="128">
        <f t="shared" si="153"/>
        <v>5214.9343160339258</v>
      </c>
      <c r="E2496" s="128">
        <f t="shared" ca="1" si="154"/>
        <v>-121837.94394962578</v>
      </c>
      <c r="F2496" s="128">
        <f t="shared" ca="1" si="155"/>
        <v>140125.75303241401</v>
      </c>
    </row>
    <row r="2497" spans="1:6" x14ac:dyDescent="0.3">
      <c r="A2497" s="73">
        <v>40221</v>
      </c>
      <c r="B2497" s="130">
        <v>1075.51001</v>
      </c>
      <c r="C2497" s="125">
        <f t="shared" si="152"/>
        <v>1.5272006924822445E-3</v>
      </c>
      <c r="D2497" s="128">
        <f t="shared" si="153"/>
        <v>1527.2006924822444</v>
      </c>
      <c r="E2497" s="128">
        <f t="shared" ca="1" si="154"/>
        <v>-121837.94394962578</v>
      </c>
      <c r="F2497" s="128">
        <f t="shared" ca="1" si="155"/>
        <v>140125.75303241401</v>
      </c>
    </row>
    <row r="2498" spans="1:6" x14ac:dyDescent="0.3">
      <c r="A2498" s="73">
        <v>40220</v>
      </c>
      <c r="B2498" s="130">
        <v>1078.469971</v>
      </c>
      <c r="C2498" s="125">
        <f t="shared" si="152"/>
        <v>-5.5877272532396383E-3</v>
      </c>
      <c r="D2498" s="128">
        <f t="shared" si="153"/>
        <v>-5587.7272532396382</v>
      </c>
      <c r="E2498" s="128">
        <f t="shared" ca="1" si="154"/>
        <v>-121837.94394962578</v>
      </c>
      <c r="F2498" s="128">
        <f t="shared" ca="1" si="155"/>
        <v>140125.75303241401</v>
      </c>
    </row>
    <row r="2499" spans="1:6" x14ac:dyDescent="0.3">
      <c r="A2499" s="73">
        <v>40219</v>
      </c>
      <c r="B2499" s="130">
        <v>1068.130005</v>
      </c>
      <c r="C2499" s="125">
        <f t="shared" si="152"/>
        <v>-2.6760815489749401E-2</v>
      </c>
      <c r="D2499" s="128">
        <f t="shared" si="153"/>
        <v>-26760.815489749402</v>
      </c>
      <c r="E2499" s="128">
        <f t="shared" ca="1" si="154"/>
        <v>-121837.94394962578</v>
      </c>
      <c r="F2499" s="128">
        <f t="shared" ca="1" si="155"/>
        <v>140125.75303241401</v>
      </c>
    </row>
    <row r="2500" spans="1:6" x14ac:dyDescent="0.3">
      <c r="A2500" s="73">
        <v>40218</v>
      </c>
      <c r="B2500" s="130">
        <v>1070.5200199999999</v>
      </c>
      <c r="C2500" s="125">
        <f t="shared" si="152"/>
        <v>-1.9822942516083186E-2</v>
      </c>
      <c r="D2500" s="128">
        <f t="shared" si="153"/>
        <v>-19822.942516083185</v>
      </c>
      <c r="E2500" s="128">
        <f t="shared" ca="1" si="154"/>
        <v>-121837.94394962578</v>
      </c>
      <c r="F2500" s="128">
        <f t="shared" ca="1" si="155"/>
        <v>140125.75303241401</v>
      </c>
    </row>
    <row r="2501" spans="1:6" x14ac:dyDescent="0.3">
      <c r="A2501" s="73">
        <v>40217</v>
      </c>
      <c r="B2501" s="130">
        <v>1056.73999</v>
      </c>
      <c r="C2501" s="125">
        <f t="shared" si="152"/>
        <v>-3.6506900145243271E-2</v>
      </c>
      <c r="D2501" s="128">
        <f t="shared" si="153"/>
        <v>-36506.900145243271</v>
      </c>
      <c r="E2501" s="128">
        <f t="shared" ca="1" si="154"/>
        <v>-121837.94394962578</v>
      </c>
      <c r="F2501" s="128">
        <f t="shared" ca="1" si="155"/>
        <v>140125.75303241401</v>
      </c>
    </row>
    <row r="2502" spans="1:6" x14ac:dyDescent="0.3">
      <c r="A2502" s="73">
        <v>40214</v>
      </c>
      <c r="B2502" s="130">
        <v>1066.1899410000001</v>
      </c>
      <c r="C2502" s="125">
        <f t="shared" si="152"/>
        <v>-2.3420961352119796E-2</v>
      </c>
      <c r="D2502" s="128">
        <f t="shared" si="153"/>
        <v>-23420.961352119797</v>
      </c>
      <c r="E2502" s="128">
        <f t="shared" ca="1" si="154"/>
        <v>-121837.94394962578</v>
      </c>
      <c r="F2502" s="128">
        <f t="shared" ca="1" si="155"/>
        <v>140125.75303241401</v>
      </c>
    </row>
    <row r="2503" spans="1:6" x14ac:dyDescent="0.3">
      <c r="A2503" s="73">
        <v>40213</v>
      </c>
      <c r="B2503" s="130">
        <v>1063.1099850000001</v>
      </c>
      <c r="C2503" s="125">
        <f t="shared" si="152"/>
        <v>-4.7802017014223597E-2</v>
      </c>
      <c r="D2503" s="128">
        <f t="shared" si="153"/>
        <v>-47802.017014223595</v>
      </c>
      <c r="E2503" s="128">
        <f t="shared" ca="1" si="154"/>
        <v>-121837.94394962578</v>
      </c>
      <c r="F2503" s="128">
        <f t="shared" ca="1" si="155"/>
        <v>140125.75303241401</v>
      </c>
    </row>
    <row r="2504" spans="1:6" x14ac:dyDescent="0.3">
      <c r="A2504" s="73">
        <v>40212</v>
      </c>
      <c r="B2504" s="130">
        <v>1097.280029</v>
      </c>
      <c r="C2504" s="125">
        <f t="shared" ref="C2504:C2567" si="156">B2504/B2514-1</f>
        <v>-3.5815971849123995E-2</v>
      </c>
      <c r="D2504" s="128">
        <f t="shared" ref="D2504:D2567" si="157">C2504*$B$5</f>
        <v>-35815.971849123998</v>
      </c>
      <c r="E2504" s="128">
        <f t="shared" ref="E2504:E2567" ca="1" si="158">_xlfn.PERCENTILE.INC(OFFSET(D2504,0,0,Window),1-VaRLevel)</f>
        <v>-121837.94394962578</v>
      </c>
      <c r="F2504" s="128">
        <f t="shared" ref="F2504:F2567" ca="1" si="159">ABS(AVERAGEIF(OFFSET(D2504,0,0,Window),"&lt;=" &amp;E2504))</f>
        <v>140125.75303241401</v>
      </c>
    </row>
    <row r="2505" spans="1:6" x14ac:dyDescent="0.3">
      <c r="A2505" s="73">
        <v>40211</v>
      </c>
      <c r="B2505" s="130">
        <v>1103.3199460000001</v>
      </c>
      <c r="C2505" s="125">
        <f t="shared" si="156"/>
        <v>-4.0783177986718822E-2</v>
      </c>
      <c r="D2505" s="128">
        <f t="shared" si="157"/>
        <v>-40783.177986718823</v>
      </c>
      <c r="E2505" s="128">
        <f t="shared" ca="1" si="158"/>
        <v>-121837.94394962578</v>
      </c>
      <c r="F2505" s="128">
        <f t="shared" ca="1" si="159"/>
        <v>140125.75303241401</v>
      </c>
    </row>
    <row r="2506" spans="1:6" x14ac:dyDescent="0.3">
      <c r="A2506" s="73">
        <v>40210</v>
      </c>
      <c r="B2506" s="130">
        <v>1089.1899410000001</v>
      </c>
      <c r="C2506" s="125">
        <f t="shared" si="156"/>
        <v>-4.1231381921507215E-2</v>
      </c>
      <c r="D2506" s="128">
        <f t="shared" si="157"/>
        <v>-41231.381921507214</v>
      </c>
      <c r="E2506" s="128">
        <f t="shared" ca="1" si="158"/>
        <v>-121837.94394962578</v>
      </c>
      <c r="F2506" s="128">
        <f t="shared" ca="1" si="159"/>
        <v>140125.75303241401</v>
      </c>
    </row>
    <row r="2507" spans="1:6" x14ac:dyDescent="0.3">
      <c r="A2507" s="73">
        <v>40207</v>
      </c>
      <c r="B2507" s="130">
        <v>1073.869995</v>
      </c>
      <c r="C2507" s="125">
        <f t="shared" si="156"/>
        <v>-6.4947815799387687E-2</v>
      </c>
      <c r="D2507" s="128">
        <f t="shared" si="157"/>
        <v>-64947.815799387688</v>
      </c>
      <c r="E2507" s="128">
        <f t="shared" ca="1" si="158"/>
        <v>-121837.94394962578</v>
      </c>
      <c r="F2507" s="128">
        <f t="shared" ca="1" si="159"/>
        <v>140125.75303241401</v>
      </c>
    </row>
    <row r="2508" spans="1:6" x14ac:dyDescent="0.3">
      <c r="A2508" s="73">
        <v>40206</v>
      </c>
      <c r="B2508" s="130">
        <v>1084.530029</v>
      </c>
      <c r="C2508" s="125">
        <f t="shared" si="156"/>
        <v>-5.3374434499843249E-2</v>
      </c>
      <c r="D2508" s="128">
        <f t="shared" si="157"/>
        <v>-53374.43449984325</v>
      </c>
      <c r="E2508" s="128">
        <f t="shared" ca="1" si="158"/>
        <v>-121837.94394962578</v>
      </c>
      <c r="F2508" s="128">
        <f t="shared" ca="1" si="159"/>
        <v>140125.75303241401</v>
      </c>
    </row>
    <row r="2509" spans="1:6" x14ac:dyDescent="0.3">
      <c r="A2509" s="73">
        <v>40205</v>
      </c>
      <c r="B2509" s="130">
        <v>1097.5</v>
      </c>
      <c r="C2509" s="125">
        <f t="shared" si="156"/>
        <v>-3.4077882794052772E-2</v>
      </c>
      <c r="D2509" s="128">
        <f t="shared" si="157"/>
        <v>-34077.88279405277</v>
      </c>
      <c r="E2509" s="128">
        <f t="shared" ca="1" si="158"/>
        <v>-121837.94394962578</v>
      </c>
      <c r="F2509" s="128">
        <f t="shared" ca="1" si="159"/>
        <v>140125.75303241401</v>
      </c>
    </row>
    <row r="2510" spans="1:6" x14ac:dyDescent="0.3">
      <c r="A2510" s="73">
        <v>40204</v>
      </c>
      <c r="B2510" s="130">
        <v>1092.170044</v>
      </c>
      <c r="C2510" s="125">
        <f t="shared" si="156"/>
        <v>-4.7786305738309443E-2</v>
      </c>
      <c r="D2510" s="128">
        <f t="shared" si="157"/>
        <v>-47786.305738309442</v>
      </c>
      <c r="E2510" s="128">
        <f t="shared" ca="1" si="158"/>
        <v>-121837.94394962578</v>
      </c>
      <c r="F2510" s="128">
        <f t="shared" ca="1" si="159"/>
        <v>140125.75303241401</v>
      </c>
    </row>
    <row r="2511" spans="1:6" x14ac:dyDescent="0.3">
      <c r="A2511" s="73">
        <v>40203</v>
      </c>
      <c r="B2511" s="130">
        <v>1096.780029</v>
      </c>
      <c r="C2511" s="125">
        <f t="shared" si="156"/>
        <v>-4.2096763124190195E-2</v>
      </c>
      <c r="D2511" s="128">
        <f t="shared" si="157"/>
        <v>-42096.763124190198</v>
      </c>
      <c r="E2511" s="128">
        <f t="shared" ca="1" si="158"/>
        <v>-121837.94394962578</v>
      </c>
      <c r="F2511" s="128">
        <f t="shared" ca="1" si="159"/>
        <v>140125.75303241401</v>
      </c>
    </row>
    <row r="2512" spans="1:6" x14ac:dyDescent="0.3">
      <c r="A2512" s="73">
        <v>40200</v>
      </c>
      <c r="B2512" s="130">
        <v>1091.76001</v>
      </c>
      <c r="C2512" s="125">
        <f t="shared" si="156"/>
        <v>-4.3733354571090288E-2</v>
      </c>
      <c r="D2512" s="128">
        <f t="shared" si="157"/>
        <v>-43733.354571090291</v>
      </c>
      <c r="E2512" s="128">
        <f t="shared" ca="1" si="158"/>
        <v>-121837.94394962578</v>
      </c>
      <c r="F2512" s="128">
        <f t="shared" ca="1" si="159"/>
        <v>140125.75303241401</v>
      </c>
    </row>
    <row r="2513" spans="1:6" x14ac:dyDescent="0.3">
      <c r="A2513" s="73">
        <v>40199</v>
      </c>
      <c r="B2513" s="130">
        <v>1116.4799800000001</v>
      </c>
      <c r="C2513" s="125">
        <f t="shared" si="156"/>
        <v>-1.8168417897069467E-2</v>
      </c>
      <c r="D2513" s="128">
        <f t="shared" si="157"/>
        <v>-18168.417897069467</v>
      </c>
      <c r="E2513" s="128">
        <f t="shared" ca="1" si="158"/>
        <v>-121837.94394962578</v>
      </c>
      <c r="F2513" s="128">
        <f t="shared" ca="1" si="159"/>
        <v>140125.75303241401</v>
      </c>
    </row>
    <row r="2514" spans="1:6" x14ac:dyDescent="0.3">
      <c r="A2514" s="73">
        <v>40198</v>
      </c>
      <c r="B2514" s="130">
        <v>1138.040039</v>
      </c>
      <c r="C2514" s="125">
        <f t="shared" si="156"/>
        <v>1.3374326657265012E-3</v>
      </c>
      <c r="D2514" s="128">
        <f t="shared" si="157"/>
        <v>1337.4326657265012</v>
      </c>
      <c r="E2514" s="128">
        <f t="shared" ca="1" si="158"/>
        <v>-121837.94394962578</v>
      </c>
      <c r="F2514" s="128">
        <f t="shared" ca="1" si="159"/>
        <v>140125.75303241401</v>
      </c>
    </row>
    <row r="2515" spans="1:6" x14ac:dyDescent="0.3">
      <c r="A2515" s="73">
        <v>40197</v>
      </c>
      <c r="B2515" s="130">
        <v>1150.2299800000001</v>
      </c>
      <c r="C2515" s="125">
        <f t="shared" si="156"/>
        <v>1.5216365680335908E-2</v>
      </c>
      <c r="D2515" s="128">
        <f t="shared" si="157"/>
        <v>15216.365680335908</v>
      </c>
      <c r="E2515" s="128">
        <f t="shared" ca="1" si="158"/>
        <v>-121837.94394962578</v>
      </c>
      <c r="F2515" s="128">
        <f t="shared" ca="1" si="159"/>
        <v>140125.75303241401</v>
      </c>
    </row>
    <row r="2516" spans="1:6" x14ac:dyDescent="0.3">
      <c r="A2516" s="73">
        <v>40193</v>
      </c>
      <c r="B2516" s="130">
        <v>1136.030029</v>
      </c>
      <c r="C2516" s="125">
        <f t="shared" si="156"/>
        <v>1.8769665008045999E-2</v>
      </c>
      <c r="D2516" s="128">
        <f t="shared" si="157"/>
        <v>18769.665008045999</v>
      </c>
      <c r="E2516" s="128">
        <f t="shared" ca="1" si="158"/>
        <v>-121837.94394962578</v>
      </c>
      <c r="F2516" s="128">
        <f t="shared" ca="1" si="159"/>
        <v>140125.75303241401</v>
      </c>
    </row>
    <row r="2517" spans="1:6" x14ac:dyDescent="0.3">
      <c r="A2517" s="73">
        <v>40192</v>
      </c>
      <c r="B2517" s="130">
        <v>1148.459961</v>
      </c>
      <c r="C2517" s="125">
        <f t="shared" si="156"/>
        <v>1.9566339499548224E-2</v>
      </c>
      <c r="D2517" s="128">
        <f t="shared" si="157"/>
        <v>19566.339499548223</v>
      </c>
      <c r="E2517" s="128">
        <f t="shared" ca="1" si="158"/>
        <v>-127848.77450422254</v>
      </c>
      <c r="F2517" s="128">
        <f t="shared" ca="1" si="159"/>
        <v>142807.88856720502</v>
      </c>
    </row>
    <row r="2518" spans="1:6" x14ac:dyDescent="0.3">
      <c r="A2518" s="73">
        <v>40191</v>
      </c>
      <c r="B2518" s="130">
        <v>1145.6800539999999</v>
      </c>
      <c r="C2518" s="125">
        <f t="shared" si="156"/>
        <v>1.7297197520478091E-2</v>
      </c>
      <c r="D2518" s="128">
        <f t="shared" si="157"/>
        <v>17297.19752047809</v>
      </c>
      <c r="E2518" s="128">
        <f t="shared" ca="1" si="158"/>
        <v>-127848.77450422254</v>
      </c>
      <c r="F2518" s="128">
        <f t="shared" ca="1" si="159"/>
        <v>142807.88856720502</v>
      </c>
    </row>
    <row r="2519" spans="1:6" x14ac:dyDescent="0.3">
      <c r="A2519" s="73">
        <v>40190</v>
      </c>
      <c r="B2519" s="130">
        <v>1136.219971</v>
      </c>
      <c r="C2519" s="125">
        <f t="shared" si="156"/>
        <v>7.4836774751931845E-3</v>
      </c>
      <c r="D2519" s="128">
        <f t="shared" si="157"/>
        <v>7483.6774751931844</v>
      </c>
      <c r="E2519" s="128">
        <f t="shared" ca="1" si="158"/>
        <v>-127848.77450422254</v>
      </c>
      <c r="F2519" s="128">
        <f t="shared" ca="1" si="159"/>
        <v>142807.88856720502</v>
      </c>
    </row>
    <row r="2520" spans="1:6" x14ac:dyDescent="0.3">
      <c r="A2520" s="73">
        <v>40189</v>
      </c>
      <c r="B2520" s="130">
        <v>1146.9799800000001</v>
      </c>
      <c r="C2520" s="125">
        <f t="shared" si="156"/>
        <v>1.8198281695161578E-2</v>
      </c>
      <c r="D2520" s="128">
        <f t="shared" si="157"/>
        <v>18198.281695161579</v>
      </c>
      <c r="E2520" s="128">
        <f t="shared" ca="1" si="158"/>
        <v>-127848.77450422254</v>
      </c>
      <c r="F2520" s="128">
        <f t="shared" ca="1" si="159"/>
        <v>142807.88856720502</v>
      </c>
    </row>
    <row r="2521" spans="1:6" x14ac:dyDescent="0.3">
      <c r="A2521" s="73">
        <v>40186</v>
      </c>
      <c r="B2521" s="130">
        <v>1144.9799800000001</v>
      </c>
      <c r="C2521" s="125">
        <f t="shared" si="156"/>
        <v>2.1765333208418225E-2</v>
      </c>
      <c r="D2521" s="128">
        <f t="shared" si="157"/>
        <v>21765.333208418226</v>
      </c>
      <c r="E2521" s="128">
        <f t="shared" ca="1" si="158"/>
        <v>-127848.77450422254</v>
      </c>
      <c r="F2521" s="128">
        <f t="shared" ca="1" si="159"/>
        <v>142807.88856720502</v>
      </c>
    </row>
    <row r="2522" spans="1:6" x14ac:dyDescent="0.3">
      <c r="A2522" s="73">
        <v>40185</v>
      </c>
      <c r="B2522" s="130">
        <v>1141.6899410000001</v>
      </c>
      <c r="C2522" s="125">
        <f t="shared" si="156"/>
        <v>2.1171285465890088E-2</v>
      </c>
      <c r="D2522" s="128">
        <f t="shared" si="157"/>
        <v>21171.285465890087</v>
      </c>
      <c r="E2522" s="128">
        <f t="shared" ca="1" si="158"/>
        <v>-127848.77450422254</v>
      </c>
      <c r="F2522" s="128">
        <f t="shared" ca="1" si="159"/>
        <v>142807.88856720502</v>
      </c>
    </row>
    <row r="2523" spans="1:6" x14ac:dyDescent="0.3">
      <c r="A2523" s="73">
        <v>40184</v>
      </c>
      <c r="B2523" s="130">
        <v>1137.1400149999999</v>
      </c>
      <c r="C2523" s="125">
        <f t="shared" si="156"/>
        <v>2.0726147824979835E-2</v>
      </c>
      <c r="D2523" s="128">
        <f t="shared" si="157"/>
        <v>20726.147824979835</v>
      </c>
      <c r="E2523" s="128">
        <f t="shared" ca="1" si="158"/>
        <v>-127848.77450422254</v>
      </c>
      <c r="F2523" s="128">
        <f t="shared" ca="1" si="159"/>
        <v>142807.88856720502</v>
      </c>
    </row>
    <row r="2524" spans="1:6" x14ac:dyDescent="0.3">
      <c r="A2524" s="73">
        <v>40183</v>
      </c>
      <c r="B2524" s="130">
        <v>1136.5200199999999</v>
      </c>
      <c r="C2524" s="125">
        <f t="shared" si="156"/>
        <v>3.0885239413019683E-2</v>
      </c>
      <c r="D2524" s="128">
        <f t="shared" si="157"/>
        <v>30885.239413019684</v>
      </c>
      <c r="E2524" s="128">
        <f t="shared" ca="1" si="158"/>
        <v>-127848.77450422254</v>
      </c>
      <c r="F2524" s="128">
        <f t="shared" ca="1" si="159"/>
        <v>142807.88856720502</v>
      </c>
    </row>
    <row r="2525" spans="1:6" x14ac:dyDescent="0.3">
      <c r="A2525" s="73">
        <v>40182</v>
      </c>
      <c r="B2525" s="130">
        <v>1132.98999</v>
      </c>
      <c r="C2525" s="125">
        <f t="shared" si="156"/>
        <v>3.3674581674404847E-2</v>
      </c>
      <c r="D2525" s="128">
        <f t="shared" si="157"/>
        <v>33674.58167440485</v>
      </c>
      <c r="E2525" s="128">
        <f t="shared" ca="1" si="158"/>
        <v>-127848.77450422254</v>
      </c>
      <c r="F2525" s="128">
        <f t="shared" ca="1" si="159"/>
        <v>142807.88856720502</v>
      </c>
    </row>
    <row r="2526" spans="1:6" x14ac:dyDescent="0.3">
      <c r="A2526" s="73">
        <v>40178</v>
      </c>
      <c r="B2526" s="130">
        <v>1115.099976</v>
      </c>
      <c r="C2526" s="125">
        <f t="shared" si="156"/>
        <v>5.337205603951567E-3</v>
      </c>
      <c r="D2526" s="128">
        <f t="shared" si="157"/>
        <v>5337.2056039515674</v>
      </c>
      <c r="E2526" s="128">
        <f t="shared" ca="1" si="158"/>
        <v>-127848.77450422254</v>
      </c>
      <c r="F2526" s="128">
        <f t="shared" ca="1" si="159"/>
        <v>142807.88856720502</v>
      </c>
    </row>
    <row r="2527" spans="1:6" x14ac:dyDescent="0.3">
      <c r="A2527" s="73">
        <v>40177</v>
      </c>
      <c r="B2527" s="130">
        <v>1126.420044</v>
      </c>
      <c r="C2527" s="125">
        <f t="shared" si="156"/>
        <v>1.6688770137830433E-2</v>
      </c>
      <c r="D2527" s="128">
        <f t="shared" si="157"/>
        <v>16688.770137830434</v>
      </c>
      <c r="E2527" s="128">
        <f t="shared" ca="1" si="158"/>
        <v>-127848.77450422254</v>
      </c>
      <c r="F2527" s="128">
        <f t="shared" ca="1" si="159"/>
        <v>142807.88856720502</v>
      </c>
    </row>
    <row r="2528" spans="1:6" x14ac:dyDescent="0.3">
      <c r="A2528" s="73">
        <v>40176</v>
      </c>
      <c r="B2528" s="130">
        <v>1126.1999510000001</v>
      </c>
      <c r="C2528" s="125">
        <f t="shared" si="156"/>
        <v>1.0851680859856883E-2</v>
      </c>
      <c r="D2528" s="128">
        <f t="shared" si="157"/>
        <v>10851.680859856882</v>
      </c>
      <c r="E2528" s="128">
        <f t="shared" ca="1" si="158"/>
        <v>-127848.77450422254</v>
      </c>
      <c r="F2528" s="128">
        <f t="shared" ca="1" si="159"/>
        <v>142807.88856720502</v>
      </c>
    </row>
    <row r="2529" spans="1:6" x14ac:dyDescent="0.3">
      <c r="A2529" s="73">
        <v>40175</v>
      </c>
      <c r="B2529" s="130">
        <v>1127.780029</v>
      </c>
      <c r="C2529" s="125">
        <f t="shared" si="156"/>
        <v>1.9314715470123867E-2</v>
      </c>
      <c r="D2529" s="128">
        <f t="shared" si="157"/>
        <v>19314.715470123865</v>
      </c>
      <c r="E2529" s="128">
        <f t="shared" ca="1" si="158"/>
        <v>-127848.77450422254</v>
      </c>
      <c r="F2529" s="128">
        <f t="shared" ca="1" si="159"/>
        <v>142807.88856720502</v>
      </c>
    </row>
    <row r="2530" spans="1:6" x14ac:dyDescent="0.3">
      <c r="A2530" s="73">
        <v>40171</v>
      </c>
      <c r="B2530" s="130">
        <v>1126.4799800000001</v>
      </c>
      <c r="C2530" s="125">
        <f t="shared" si="156"/>
        <v>2.1889603597179397E-2</v>
      </c>
      <c r="D2530" s="128">
        <f t="shared" si="157"/>
        <v>21889.603597179397</v>
      </c>
      <c r="E2530" s="128">
        <f t="shared" ca="1" si="158"/>
        <v>-127848.77450422254</v>
      </c>
      <c r="F2530" s="128">
        <f t="shared" ca="1" si="159"/>
        <v>142807.88856720502</v>
      </c>
    </row>
    <row r="2531" spans="1:6" x14ac:dyDescent="0.3">
      <c r="A2531" s="73">
        <v>40170</v>
      </c>
      <c r="B2531" s="130">
        <v>1120.589966</v>
      </c>
      <c r="C2531" s="125">
        <f t="shared" si="156"/>
        <v>2.2482792190936518E-2</v>
      </c>
      <c r="D2531" s="128">
        <f t="shared" si="157"/>
        <v>22482.792190936518</v>
      </c>
      <c r="E2531" s="128">
        <f t="shared" ca="1" si="158"/>
        <v>-127848.77450422254</v>
      </c>
      <c r="F2531" s="128">
        <f t="shared" ca="1" si="159"/>
        <v>142807.88856720502</v>
      </c>
    </row>
    <row r="2532" spans="1:6" x14ac:dyDescent="0.3">
      <c r="A2532" s="73">
        <v>40169</v>
      </c>
      <c r="B2532" s="130">
        <v>1118.0200199999999</v>
      </c>
      <c r="C2532" s="125">
        <f t="shared" si="156"/>
        <v>2.3884169834575086E-2</v>
      </c>
      <c r="D2532" s="128">
        <f t="shared" si="157"/>
        <v>23884.169834575085</v>
      </c>
      <c r="E2532" s="128">
        <f t="shared" ca="1" si="158"/>
        <v>-127848.77450422254</v>
      </c>
      <c r="F2532" s="128">
        <f t="shared" ca="1" si="159"/>
        <v>142807.88856720502</v>
      </c>
    </row>
    <row r="2533" spans="1:6" x14ac:dyDescent="0.3">
      <c r="A2533" s="73">
        <v>40168</v>
      </c>
      <c r="B2533" s="130">
        <v>1114.0500489999999</v>
      </c>
      <c r="C2533" s="125">
        <f t="shared" si="156"/>
        <v>9.7893034217084729E-3</v>
      </c>
      <c r="D2533" s="128">
        <f t="shared" si="157"/>
        <v>9789.3034217084733</v>
      </c>
      <c r="E2533" s="128">
        <f t="shared" ca="1" si="158"/>
        <v>-127848.77450422254</v>
      </c>
      <c r="F2533" s="128">
        <f t="shared" ca="1" si="159"/>
        <v>142807.88856720502</v>
      </c>
    </row>
    <row r="2534" spans="1:6" x14ac:dyDescent="0.3">
      <c r="A2534" s="73">
        <v>40165</v>
      </c>
      <c r="B2534" s="130">
        <v>1102.469971</v>
      </c>
      <c r="C2534" s="125">
        <f t="shared" si="156"/>
        <v>-3.173664138115817E-3</v>
      </c>
      <c r="D2534" s="128">
        <f t="shared" si="157"/>
        <v>-3173.664138115817</v>
      </c>
      <c r="E2534" s="128">
        <f t="shared" ca="1" si="158"/>
        <v>-127848.77450422254</v>
      </c>
      <c r="F2534" s="128">
        <f t="shared" ca="1" si="159"/>
        <v>142807.88856720502</v>
      </c>
    </row>
    <row r="2535" spans="1:6" x14ac:dyDescent="0.3">
      <c r="A2535" s="73">
        <v>40164</v>
      </c>
      <c r="B2535" s="130">
        <v>1096.079956</v>
      </c>
      <c r="C2535" s="125">
        <f t="shared" si="156"/>
        <v>-3.4912428598309342E-3</v>
      </c>
      <c r="D2535" s="128">
        <f t="shared" si="157"/>
        <v>-3491.2428598309343</v>
      </c>
      <c r="E2535" s="128">
        <f t="shared" ca="1" si="158"/>
        <v>-127848.77450422254</v>
      </c>
      <c r="F2535" s="128">
        <f t="shared" ca="1" si="159"/>
        <v>142807.88856720502</v>
      </c>
    </row>
    <row r="2536" spans="1:6" x14ac:dyDescent="0.3">
      <c r="A2536" s="73">
        <v>40163</v>
      </c>
      <c r="B2536" s="130">
        <v>1109.1800539999999</v>
      </c>
      <c r="C2536" s="125">
        <f t="shared" si="156"/>
        <v>-5.403339271969898E-5</v>
      </c>
      <c r="D2536" s="128">
        <f t="shared" si="157"/>
        <v>-54.03339271969898</v>
      </c>
      <c r="E2536" s="128">
        <f t="shared" ca="1" si="158"/>
        <v>-127848.77450422254</v>
      </c>
      <c r="F2536" s="128">
        <f t="shared" ca="1" si="159"/>
        <v>142807.88856720502</v>
      </c>
    </row>
    <row r="2537" spans="1:6" x14ac:dyDescent="0.3">
      <c r="A2537" s="73">
        <v>40162</v>
      </c>
      <c r="B2537" s="130">
        <v>1107.9300539999999</v>
      </c>
      <c r="C2537" s="125">
        <f t="shared" si="156"/>
        <v>-8.3863698986319513E-4</v>
      </c>
      <c r="D2537" s="128">
        <f t="shared" si="157"/>
        <v>-838.63698986319514</v>
      </c>
      <c r="E2537" s="128">
        <f t="shared" ca="1" si="158"/>
        <v>-127848.77450422254</v>
      </c>
      <c r="F2537" s="128">
        <f t="shared" ca="1" si="159"/>
        <v>142807.88856720502</v>
      </c>
    </row>
    <row r="2538" spans="1:6" x14ac:dyDescent="0.3">
      <c r="A2538" s="73">
        <v>40161</v>
      </c>
      <c r="B2538" s="130">
        <v>1114.1099850000001</v>
      </c>
      <c r="C2538" s="125">
        <f t="shared" si="156"/>
        <v>1.6866989691469936E-2</v>
      </c>
      <c r="D2538" s="128">
        <f t="shared" si="157"/>
        <v>16866.989691469935</v>
      </c>
      <c r="E2538" s="128">
        <f t="shared" ca="1" si="158"/>
        <v>-127848.77450422254</v>
      </c>
      <c r="F2538" s="128">
        <f t="shared" ca="1" si="159"/>
        <v>142807.88856720502</v>
      </c>
    </row>
    <row r="2539" spans="1:6" x14ac:dyDescent="0.3">
      <c r="A2539" s="73">
        <v>40158</v>
      </c>
      <c r="B2539" s="130">
        <v>1106.410034</v>
      </c>
      <c r="C2539" s="125">
        <f t="shared" si="156"/>
        <v>1.3669428154810648E-2</v>
      </c>
      <c r="D2539" s="128">
        <f t="shared" si="157"/>
        <v>13669.428154810648</v>
      </c>
      <c r="E2539" s="128">
        <f t="shared" ca="1" si="158"/>
        <v>-127848.77450422254</v>
      </c>
      <c r="F2539" s="128">
        <f t="shared" ca="1" si="159"/>
        <v>142807.88856720502</v>
      </c>
    </row>
    <row r="2540" spans="1:6" x14ac:dyDescent="0.3">
      <c r="A2540" s="73">
        <v>40157</v>
      </c>
      <c r="B2540" s="130">
        <v>1102.349976</v>
      </c>
      <c r="C2540" s="125">
        <f t="shared" si="156"/>
        <v>-7.4552541915162696E-3</v>
      </c>
      <c r="D2540" s="128">
        <f t="shared" si="157"/>
        <v>-7455.2541915162692</v>
      </c>
      <c r="E2540" s="128">
        <f t="shared" ca="1" si="158"/>
        <v>-127848.77450422254</v>
      </c>
      <c r="F2540" s="128">
        <f t="shared" ca="1" si="159"/>
        <v>142807.88856720502</v>
      </c>
    </row>
    <row r="2541" spans="1:6" x14ac:dyDescent="0.3">
      <c r="A2541" s="73">
        <v>40156</v>
      </c>
      <c r="B2541" s="130">
        <v>1095.9499510000001</v>
      </c>
      <c r="C2541" s="125">
        <f t="shared" si="156"/>
        <v>-8.7731857183046547E-3</v>
      </c>
      <c r="D2541" s="128">
        <f t="shared" si="157"/>
        <v>-8773.1857183046541</v>
      </c>
      <c r="E2541" s="128">
        <f t="shared" ca="1" si="158"/>
        <v>-127848.77450422254</v>
      </c>
      <c r="F2541" s="128">
        <f t="shared" ca="1" si="159"/>
        <v>142807.88856720502</v>
      </c>
    </row>
    <row r="2542" spans="1:6" x14ac:dyDescent="0.3">
      <c r="A2542" s="73">
        <v>40155</v>
      </c>
      <c r="B2542" s="130">
        <v>1091.9399410000001</v>
      </c>
      <c r="C2542" s="125">
        <f t="shared" si="156"/>
        <v>-1.2926714934613726E-2</v>
      </c>
      <c r="D2542" s="128">
        <f t="shared" si="157"/>
        <v>-12926.714934613725</v>
      </c>
      <c r="E2542" s="128">
        <f t="shared" ca="1" si="158"/>
        <v>-127848.77450422254</v>
      </c>
      <c r="F2542" s="128">
        <f t="shared" ca="1" si="159"/>
        <v>142807.88856720502</v>
      </c>
    </row>
    <row r="2543" spans="1:6" x14ac:dyDescent="0.3">
      <c r="A2543" s="73">
        <v>40154</v>
      </c>
      <c r="B2543" s="130">
        <v>1103.25</v>
      </c>
      <c r="C2543" s="125">
        <f t="shared" si="156"/>
        <v>1.0876133835711954E-2</v>
      </c>
      <c r="D2543" s="128">
        <f t="shared" si="157"/>
        <v>10876.133835711955</v>
      </c>
      <c r="E2543" s="128">
        <f t="shared" ca="1" si="158"/>
        <v>-127848.77450422254</v>
      </c>
      <c r="F2543" s="128">
        <f t="shared" ca="1" si="159"/>
        <v>142807.88856720502</v>
      </c>
    </row>
    <row r="2544" spans="1:6" x14ac:dyDescent="0.3">
      <c r="A2544" s="73">
        <v>40151</v>
      </c>
      <c r="B2544" s="130">
        <v>1105.9799800000001</v>
      </c>
      <c r="C2544" s="125">
        <f t="shared" si="156"/>
        <v>1.0119605221599715E-2</v>
      </c>
      <c r="D2544" s="128">
        <f t="shared" si="157"/>
        <v>10119.605221599715</v>
      </c>
      <c r="E2544" s="128">
        <f t="shared" ca="1" si="158"/>
        <v>-127848.77450422254</v>
      </c>
      <c r="F2544" s="128">
        <f t="shared" ca="1" si="159"/>
        <v>142807.88856720502</v>
      </c>
    </row>
    <row r="2545" spans="1:6" x14ac:dyDescent="0.3">
      <c r="A2545" s="73">
        <v>40150</v>
      </c>
      <c r="B2545" s="130">
        <v>1099.920044</v>
      </c>
      <c r="C2545" s="125">
        <f t="shared" si="156"/>
        <v>-8.9025090680996399E-3</v>
      </c>
      <c r="D2545" s="128">
        <f t="shared" si="157"/>
        <v>-8902.50906809964</v>
      </c>
      <c r="E2545" s="128">
        <f t="shared" ca="1" si="158"/>
        <v>-127848.77450422254</v>
      </c>
      <c r="F2545" s="128">
        <f t="shared" ca="1" si="159"/>
        <v>142807.88856720502</v>
      </c>
    </row>
    <row r="2546" spans="1:6" x14ac:dyDescent="0.3">
      <c r="A2546" s="73">
        <v>40149</v>
      </c>
      <c r="B2546" s="130">
        <v>1109.23999</v>
      </c>
      <c r="C2546" s="125">
        <f t="shared" si="156"/>
        <v>-9.7265297618998048E-4</v>
      </c>
      <c r="D2546" s="128">
        <f t="shared" si="157"/>
        <v>-972.65297618998045</v>
      </c>
      <c r="E2546" s="128">
        <f t="shared" ca="1" si="158"/>
        <v>-127848.77450422254</v>
      </c>
      <c r="F2546" s="128">
        <f t="shared" ca="1" si="159"/>
        <v>142807.88856720502</v>
      </c>
    </row>
    <row r="2547" spans="1:6" x14ac:dyDescent="0.3">
      <c r="A2547" s="73">
        <v>40148</v>
      </c>
      <c r="B2547" s="130">
        <v>1108.8599850000001</v>
      </c>
      <c r="C2547" s="125">
        <f t="shared" si="156"/>
        <v>-3.9670421036819281E-4</v>
      </c>
      <c r="D2547" s="128">
        <f t="shared" si="157"/>
        <v>-396.70421036819283</v>
      </c>
      <c r="E2547" s="128">
        <f t="shared" ca="1" si="158"/>
        <v>-127848.77450422254</v>
      </c>
      <c r="F2547" s="128">
        <f t="shared" ca="1" si="159"/>
        <v>142807.88856720502</v>
      </c>
    </row>
    <row r="2548" spans="1:6" x14ac:dyDescent="0.3">
      <c r="A2548" s="73">
        <v>40147</v>
      </c>
      <c r="B2548" s="130">
        <v>1095.630005</v>
      </c>
      <c r="C2548" s="125">
        <f t="shared" si="156"/>
        <v>1.9662225548928713E-3</v>
      </c>
      <c r="D2548" s="128">
        <f t="shared" si="157"/>
        <v>1966.2225548928714</v>
      </c>
      <c r="E2548" s="128">
        <f t="shared" ca="1" si="158"/>
        <v>-127848.77450422254</v>
      </c>
      <c r="F2548" s="128">
        <f t="shared" ca="1" si="159"/>
        <v>142807.88856720502</v>
      </c>
    </row>
    <row r="2549" spans="1:6" x14ac:dyDescent="0.3">
      <c r="A2549" s="73">
        <v>40144</v>
      </c>
      <c r="B2549" s="130">
        <v>1091.48999</v>
      </c>
      <c r="C2549" s="125">
        <f t="shared" si="156"/>
        <v>3.9089805738290462E-3</v>
      </c>
      <c r="D2549" s="128">
        <f t="shared" si="157"/>
        <v>3908.9805738290461</v>
      </c>
      <c r="E2549" s="128">
        <f t="shared" ca="1" si="158"/>
        <v>-127848.77450422254</v>
      </c>
      <c r="F2549" s="128">
        <f t="shared" ca="1" si="159"/>
        <v>142807.88856720502</v>
      </c>
    </row>
    <row r="2550" spans="1:6" x14ac:dyDescent="0.3">
      <c r="A2550" s="73">
        <v>40142</v>
      </c>
      <c r="B2550" s="130">
        <v>1110.630005</v>
      </c>
      <c r="C2550" s="125">
        <f t="shared" si="156"/>
        <v>1.1033122037731768E-2</v>
      </c>
      <c r="D2550" s="128">
        <f t="shared" si="157"/>
        <v>11033.122037731768</v>
      </c>
      <c r="E2550" s="128">
        <f t="shared" ca="1" si="158"/>
        <v>-127848.77450422254</v>
      </c>
      <c r="F2550" s="128">
        <f t="shared" ca="1" si="159"/>
        <v>142807.88856720502</v>
      </c>
    </row>
    <row r="2551" spans="1:6" x14ac:dyDescent="0.3">
      <c r="A2551" s="73">
        <v>40141</v>
      </c>
      <c r="B2551" s="130">
        <v>1105.650024</v>
      </c>
      <c r="C2551" s="125">
        <f t="shared" si="156"/>
        <v>1.1564408271064197E-2</v>
      </c>
      <c r="D2551" s="128">
        <f t="shared" si="157"/>
        <v>11564.408271064198</v>
      </c>
      <c r="E2551" s="128">
        <f t="shared" ca="1" si="158"/>
        <v>-127848.77450422254</v>
      </c>
      <c r="F2551" s="128">
        <f t="shared" ca="1" si="159"/>
        <v>142807.88856720502</v>
      </c>
    </row>
    <row r="2552" spans="1:6" x14ac:dyDescent="0.3">
      <c r="A2552" s="73">
        <v>40140</v>
      </c>
      <c r="B2552" s="130">
        <v>1106.23999</v>
      </c>
      <c r="C2552" s="125">
        <f t="shared" si="156"/>
        <v>1.2039406566521915E-2</v>
      </c>
      <c r="D2552" s="128">
        <f t="shared" si="157"/>
        <v>12039.406566521915</v>
      </c>
      <c r="E2552" s="128">
        <f t="shared" ca="1" si="158"/>
        <v>-127848.77450422254</v>
      </c>
      <c r="F2552" s="128">
        <f t="shared" ca="1" si="159"/>
        <v>142807.88856720502</v>
      </c>
    </row>
    <row r="2553" spans="1:6" x14ac:dyDescent="0.3">
      <c r="A2553" s="73">
        <v>40137</v>
      </c>
      <c r="B2553" s="130">
        <v>1091.380005</v>
      </c>
      <c r="C2553" s="125">
        <f t="shared" si="156"/>
        <v>2.0648980630505909E-2</v>
      </c>
      <c r="D2553" s="128">
        <f t="shared" si="157"/>
        <v>20648.98063050591</v>
      </c>
      <c r="E2553" s="128">
        <f t="shared" ca="1" si="158"/>
        <v>-127848.77450422254</v>
      </c>
      <c r="F2553" s="128">
        <f t="shared" ca="1" si="159"/>
        <v>142807.88856720502</v>
      </c>
    </row>
    <row r="2554" spans="1:6" x14ac:dyDescent="0.3">
      <c r="A2554" s="73">
        <v>40136</v>
      </c>
      <c r="B2554" s="130">
        <v>1094.900024</v>
      </c>
      <c r="C2554" s="125">
        <f t="shared" si="156"/>
        <v>2.6504053765110447E-2</v>
      </c>
      <c r="D2554" s="128">
        <f t="shared" si="157"/>
        <v>26504.053765110446</v>
      </c>
      <c r="E2554" s="128">
        <f t="shared" ca="1" si="158"/>
        <v>-127848.77450422254</v>
      </c>
      <c r="F2554" s="128">
        <f t="shared" ca="1" si="159"/>
        <v>142807.88856720502</v>
      </c>
    </row>
    <row r="2555" spans="1:6" x14ac:dyDescent="0.3">
      <c r="A2555" s="73">
        <v>40135</v>
      </c>
      <c r="B2555" s="130">
        <v>1109.8000489999999</v>
      </c>
      <c r="C2555" s="125">
        <f t="shared" si="156"/>
        <v>6.048738557095068E-2</v>
      </c>
      <c r="D2555" s="128">
        <f t="shared" si="157"/>
        <v>60487.385570950682</v>
      </c>
      <c r="E2555" s="128">
        <f t="shared" ca="1" si="158"/>
        <v>-136318.2265139301</v>
      </c>
      <c r="F2555" s="128">
        <f t="shared" ca="1" si="159"/>
        <v>145766.52436692055</v>
      </c>
    </row>
    <row r="2556" spans="1:6" x14ac:dyDescent="0.3">
      <c r="A2556" s="73">
        <v>40134</v>
      </c>
      <c r="B2556" s="130">
        <v>1110.3199460000001</v>
      </c>
      <c r="C2556" s="125">
        <f t="shared" si="156"/>
        <v>6.2090385484094179E-2</v>
      </c>
      <c r="D2556" s="128">
        <f t="shared" si="157"/>
        <v>62090.385484094179</v>
      </c>
      <c r="E2556" s="128">
        <f t="shared" ca="1" si="158"/>
        <v>-142479.51259052684</v>
      </c>
      <c r="F2556" s="128">
        <f t="shared" ca="1" si="159"/>
        <v>155032.16036910008</v>
      </c>
    </row>
    <row r="2557" spans="1:6" x14ac:dyDescent="0.3">
      <c r="A2557" s="73">
        <v>40133</v>
      </c>
      <c r="B2557" s="130">
        <v>1109.3000489999999</v>
      </c>
      <c r="C2557" s="125">
        <f t="shared" si="156"/>
        <v>6.3689056920791076E-2</v>
      </c>
      <c r="D2557" s="128">
        <f t="shared" si="157"/>
        <v>63689.056920791074</v>
      </c>
      <c r="E2557" s="128">
        <f t="shared" ca="1" si="158"/>
        <v>-148397.98666760337</v>
      </c>
      <c r="F2557" s="128">
        <f t="shared" ca="1" si="159"/>
        <v>158104.25348735202</v>
      </c>
    </row>
    <row r="2558" spans="1:6" x14ac:dyDescent="0.3">
      <c r="A2558" s="73">
        <v>40130</v>
      </c>
      <c r="B2558" s="130">
        <v>1093.4799800000001</v>
      </c>
      <c r="C2558" s="125">
        <f t="shared" si="156"/>
        <v>5.5289128694600898E-2</v>
      </c>
      <c r="D2558" s="128">
        <f t="shared" si="157"/>
        <v>55289.128694600899</v>
      </c>
      <c r="E2558" s="128">
        <f t="shared" ca="1" si="158"/>
        <v>-149167.85559568749</v>
      </c>
      <c r="F2558" s="128">
        <f t="shared" ca="1" si="159"/>
        <v>158104.25348735202</v>
      </c>
    </row>
    <row r="2559" spans="1:6" x14ac:dyDescent="0.3">
      <c r="A2559" s="73">
        <v>40129</v>
      </c>
      <c r="B2559" s="130">
        <v>1087.23999</v>
      </c>
      <c r="C2559" s="125">
        <f t="shared" si="156"/>
        <v>1.9819723384356003E-2</v>
      </c>
      <c r="D2559" s="128">
        <f t="shared" si="157"/>
        <v>19819.723384356002</v>
      </c>
      <c r="E2559" s="128">
        <f t="shared" ca="1" si="158"/>
        <v>-149167.85559568749</v>
      </c>
      <c r="F2559" s="128">
        <f t="shared" ca="1" si="159"/>
        <v>158104.25348735202</v>
      </c>
    </row>
    <row r="2560" spans="1:6" x14ac:dyDescent="0.3">
      <c r="A2560" s="73">
        <v>40128</v>
      </c>
      <c r="B2560" s="130">
        <v>1098.51001</v>
      </c>
      <c r="C2560" s="125">
        <f t="shared" si="156"/>
        <v>5.3595239665100491E-2</v>
      </c>
      <c r="D2560" s="128">
        <f t="shared" si="157"/>
        <v>53595.239665100489</v>
      </c>
      <c r="E2560" s="128">
        <f t="shared" ca="1" si="158"/>
        <v>-149167.85559568749</v>
      </c>
      <c r="F2560" s="128">
        <f t="shared" ca="1" si="159"/>
        <v>158104.25348735202</v>
      </c>
    </row>
    <row r="2561" spans="1:6" x14ac:dyDescent="0.3">
      <c r="A2561" s="73">
        <v>40127</v>
      </c>
      <c r="B2561" s="130">
        <v>1093.01001</v>
      </c>
      <c r="C2561" s="125">
        <f t="shared" si="156"/>
        <v>2.7834960225699756E-2</v>
      </c>
      <c r="D2561" s="128">
        <f t="shared" si="157"/>
        <v>27834.960225699757</v>
      </c>
      <c r="E2561" s="128">
        <f t="shared" ca="1" si="158"/>
        <v>-149167.85559568749</v>
      </c>
      <c r="F2561" s="128">
        <f t="shared" ca="1" si="159"/>
        <v>158104.25348735202</v>
      </c>
    </row>
    <row r="2562" spans="1:6" x14ac:dyDescent="0.3">
      <c r="A2562" s="73">
        <v>40126</v>
      </c>
      <c r="B2562" s="130">
        <v>1093.079956</v>
      </c>
      <c r="C2562" s="125">
        <f t="shared" si="156"/>
        <v>2.4490375556519339E-2</v>
      </c>
      <c r="D2562" s="128">
        <f t="shared" si="157"/>
        <v>24490.375556519339</v>
      </c>
      <c r="E2562" s="128">
        <f t="shared" ca="1" si="158"/>
        <v>-149167.85559568749</v>
      </c>
      <c r="F2562" s="128">
        <f t="shared" ca="1" si="159"/>
        <v>158104.25348735202</v>
      </c>
    </row>
    <row r="2563" spans="1:6" x14ac:dyDescent="0.3">
      <c r="A2563" s="73">
        <v>40123</v>
      </c>
      <c r="B2563" s="130">
        <v>1069.3000489999999</v>
      </c>
      <c r="C2563" s="125">
        <f t="shared" si="156"/>
        <v>-9.5405031761505166E-3</v>
      </c>
      <c r="D2563" s="128">
        <f t="shared" si="157"/>
        <v>-9540.5031761505161</v>
      </c>
      <c r="E2563" s="128">
        <f t="shared" ca="1" si="158"/>
        <v>-149167.85559568749</v>
      </c>
      <c r="F2563" s="128">
        <f t="shared" ca="1" si="159"/>
        <v>158104.25348735202</v>
      </c>
    </row>
    <row r="2564" spans="1:6" x14ac:dyDescent="0.3">
      <c r="A2564" s="73">
        <v>40122</v>
      </c>
      <c r="B2564" s="130">
        <v>1066.630005</v>
      </c>
      <c r="C2564" s="125">
        <f t="shared" si="156"/>
        <v>-2.4045921606023035E-2</v>
      </c>
      <c r="D2564" s="128">
        <f t="shared" si="157"/>
        <v>-24045.921606023036</v>
      </c>
      <c r="E2564" s="128">
        <f t="shared" ca="1" si="158"/>
        <v>-149167.85559568749</v>
      </c>
      <c r="F2564" s="128">
        <f t="shared" ca="1" si="159"/>
        <v>158104.25348735202</v>
      </c>
    </row>
    <row r="2565" spans="1:6" x14ac:dyDescent="0.3">
      <c r="A2565" s="73">
        <v>40121</v>
      </c>
      <c r="B2565" s="130">
        <v>1046.5</v>
      </c>
      <c r="C2565" s="125">
        <f t="shared" si="156"/>
        <v>-3.2273000948259689E-2</v>
      </c>
      <c r="D2565" s="128">
        <f t="shared" si="157"/>
        <v>-32273.000948259691</v>
      </c>
      <c r="E2565" s="128">
        <f t="shared" ca="1" si="158"/>
        <v>-149167.85559568749</v>
      </c>
      <c r="F2565" s="128">
        <f t="shared" ca="1" si="159"/>
        <v>158104.25348735202</v>
      </c>
    </row>
    <row r="2566" spans="1:6" x14ac:dyDescent="0.3">
      <c r="A2566" s="73">
        <v>40120</v>
      </c>
      <c r="B2566" s="130">
        <v>1045.410034</v>
      </c>
      <c r="C2566" s="125">
        <f t="shared" si="156"/>
        <v>-4.1840066111337615E-2</v>
      </c>
      <c r="D2566" s="128">
        <f t="shared" si="157"/>
        <v>-41840.066111337612</v>
      </c>
      <c r="E2566" s="128">
        <f t="shared" ca="1" si="158"/>
        <v>-149167.85559568749</v>
      </c>
      <c r="F2566" s="128">
        <f t="shared" ca="1" si="159"/>
        <v>158104.25348735202</v>
      </c>
    </row>
    <row r="2567" spans="1:6" x14ac:dyDescent="0.3">
      <c r="A2567" s="73">
        <v>40119</v>
      </c>
      <c r="B2567" s="130">
        <v>1042.880005</v>
      </c>
      <c r="C2567" s="125">
        <f t="shared" si="156"/>
        <v>-5.0122530349331007E-2</v>
      </c>
      <c r="D2567" s="128">
        <f t="shared" si="157"/>
        <v>-50122.530349331006</v>
      </c>
      <c r="E2567" s="128">
        <f t="shared" ca="1" si="158"/>
        <v>-149167.85559568749</v>
      </c>
      <c r="F2567" s="128">
        <f t="shared" ca="1" si="159"/>
        <v>158104.25348735202</v>
      </c>
    </row>
    <row r="2568" spans="1:6" x14ac:dyDescent="0.3">
      <c r="A2568" s="73">
        <v>40116</v>
      </c>
      <c r="B2568" s="130">
        <v>1036.1899410000001</v>
      </c>
      <c r="C2568" s="125">
        <f t="shared" ref="C2568:C2631" si="160">B2568/B2578-1</f>
        <v>-4.7339392508525147E-2</v>
      </c>
      <c r="D2568" s="128">
        <f t="shared" ref="D2568:D2631" si="161">C2568*$B$5</f>
        <v>-47339.392508525147</v>
      </c>
      <c r="E2568" s="128">
        <f t="shared" ref="E2568:E2631" ca="1" si="162">_xlfn.PERCENTILE.INC(OFFSET(D2568,0,0,Window),1-VaRLevel)</f>
        <v>-149167.85559568749</v>
      </c>
      <c r="F2568" s="128">
        <f t="shared" ref="F2568:F2631" ca="1" si="163">ABS(AVERAGEIF(OFFSET(D2568,0,0,Window),"&lt;=" &amp;E2568))</f>
        <v>158104.25348735202</v>
      </c>
    </row>
    <row r="2569" spans="1:6" x14ac:dyDescent="0.3">
      <c r="A2569" s="73">
        <v>40115</v>
      </c>
      <c r="B2569" s="130">
        <v>1066.1099850000001</v>
      </c>
      <c r="C2569" s="125">
        <f t="shared" si="160"/>
        <v>-2.7768724339429784E-2</v>
      </c>
      <c r="D2569" s="128">
        <f t="shared" si="161"/>
        <v>-27768.724339429784</v>
      </c>
      <c r="E2569" s="128">
        <f t="shared" ca="1" si="162"/>
        <v>-149167.85559568749</v>
      </c>
      <c r="F2569" s="128">
        <f t="shared" ca="1" si="163"/>
        <v>158104.25348735202</v>
      </c>
    </row>
    <row r="2570" spans="1:6" x14ac:dyDescent="0.3">
      <c r="A2570" s="73">
        <v>40114</v>
      </c>
      <c r="B2570" s="130">
        <v>1042.630005</v>
      </c>
      <c r="C2570" s="125">
        <f t="shared" si="160"/>
        <v>-4.5228122282959582E-2</v>
      </c>
      <c r="D2570" s="128">
        <f t="shared" si="161"/>
        <v>-45228.122282959579</v>
      </c>
      <c r="E2570" s="128">
        <f t="shared" ca="1" si="162"/>
        <v>-149167.85559568749</v>
      </c>
      <c r="F2570" s="128">
        <f t="shared" ca="1" si="163"/>
        <v>158104.25348735202</v>
      </c>
    </row>
    <row r="2571" spans="1:6" x14ac:dyDescent="0.3">
      <c r="A2571" s="73">
        <v>40113</v>
      </c>
      <c r="B2571" s="130">
        <v>1063.410034</v>
      </c>
      <c r="C2571" s="125">
        <f t="shared" si="160"/>
        <v>-9.1129320415426207E-3</v>
      </c>
      <c r="D2571" s="128">
        <f t="shared" si="161"/>
        <v>-9112.9320415426209</v>
      </c>
      <c r="E2571" s="128">
        <f t="shared" ca="1" si="162"/>
        <v>-149167.85559568749</v>
      </c>
      <c r="F2571" s="128">
        <f t="shared" ca="1" si="163"/>
        <v>158104.25348735202</v>
      </c>
    </row>
    <row r="2572" spans="1:6" x14ac:dyDescent="0.3">
      <c r="A2572" s="73">
        <v>40112</v>
      </c>
      <c r="B2572" s="130">
        <v>1066.9499510000001</v>
      </c>
      <c r="C2572" s="125">
        <f t="shared" si="160"/>
        <v>-8.585835685672949E-3</v>
      </c>
      <c r="D2572" s="128">
        <f t="shared" si="161"/>
        <v>-8585.8356856729497</v>
      </c>
      <c r="E2572" s="128">
        <f t="shared" ca="1" si="162"/>
        <v>-149167.85559568749</v>
      </c>
      <c r="F2572" s="128">
        <f t="shared" ca="1" si="163"/>
        <v>158104.25348735202</v>
      </c>
    </row>
    <row r="2573" spans="1:6" x14ac:dyDescent="0.3">
      <c r="A2573" s="73">
        <v>40109</v>
      </c>
      <c r="B2573" s="130">
        <v>1079.599976</v>
      </c>
      <c r="C2573" s="125">
        <f t="shared" si="160"/>
        <v>7.5688863878233814E-3</v>
      </c>
      <c r="D2573" s="128">
        <f t="shared" si="161"/>
        <v>7568.8863878233815</v>
      </c>
      <c r="E2573" s="128">
        <f t="shared" ca="1" si="162"/>
        <v>-149167.85559568749</v>
      </c>
      <c r="F2573" s="128">
        <f t="shared" ca="1" si="163"/>
        <v>158104.25348735202</v>
      </c>
    </row>
    <row r="2574" spans="1:6" x14ac:dyDescent="0.3">
      <c r="A2574" s="73">
        <v>40108</v>
      </c>
      <c r="B2574" s="130">
        <v>1092.910034</v>
      </c>
      <c r="C2574" s="125">
        <f t="shared" si="160"/>
        <v>2.5744316659989996E-2</v>
      </c>
      <c r="D2574" s="128">
        <f t="shared" si="161"/>
        <v>25744.316659989996</v>
      </c>
      <c r="E2574" s="128">
        <f t="shared" ca="1" si="162"/>
        <v>-152934.46776457177</v>
      </c>
      <c r="F2574" s="128">
        <f t="shared" ca="1" si="163"/>
        <v>158605.17788056462</v>
      </c>
    </row>
    <row r="2575" spans="1:6" x14ac:dyDescent="0.3">
      <c r="A2575" s="73">
        <v>40107</v>
      </c>
      <c r="B2575" s="130">
        <v>1081.400024</v>
      </c>
      <c r="C2575" s="125">
        <f t="shared" si="160"/>
        <v>2.2523184053234724E-2</v>
      </c>
      <c r="D2575" s="128">
        <f t="shared" si="161"/>
        <v>22523.184053234723</v>
      </c>
      <c r="E2575" s="128">
        <f t="shared" ca="1" si="162"/>
        <v>-152934.46776457177</v>
      </c>
      <c r="F2575" s="128">
        <f t="shared" ca="1" si="163"/>
        <v>158605.17788056462</v>
      </c>
    </row>
    <row r="2576" spans="1:6" x14ac:dyDescent="0.3">
      <c r="A2576" s="73">
        <v>40106</v>
      </c>
      <c r="B2576" s="130">
        <v>1091.0600589999999</v>
      </c>
      <c r="C2576" s="125">
        <f t="shared" si="160"/>
        <v>3.4454726372105338E-2</v>
      </c>
      <c r="D2576" s="128">
        <f t="shared" si="161"/>
        <v>34454.726372105339</v>
      </c>
      <c r="E2576" s="128">
        <f t="shared" ca="1" si="162"/>
        <v>-152934.46776457177</v>
      </c>
      <c r="F2576" s="128">
        <f t="shared" ca="1" si="163"/>
        <v>158605.17788056462</v>
      </c>
    </row>
    <row r="2577" spans="1:6" x14ac:dyDescent="0.3">
      <c r="A2577" s="73">
        <v>40105</v>
      </c>
      <c r="B2577" s="130">
        <v>1097.910034</v>
      </c>
      <c r="C2577" s="125">
        <f t="shared" si="160"/>
        <v>5.5216034401539105E-2</v>
      </c>
      <c r="D2577" s="128">
        <f t="shared" si="161"/>
        <v>55216.034401539102</v>
      </c>
      <c r="E2577" s="128">
        <f t="shared" ca="1" si="162"/>
        <v>-152934.46776457177</v>
      </c>
      <c r="F2577" s="128">
        <f t="shared" ca="1" si="163"/>
        <v>158605.17788056462</v>
      </c>
    </row>
    <row r="2578" spans="1:6" x14ac:dyDescent="0.3">
      <c r="A2578" s="73">
        <v>40102</v>
      </c>
      <c r="B2578" s="130">
        <v>1087.6800539999999</v>
      </c>
      <c r="C2578" s="125">
        <f t="shared" si="160"/>
        <v>6.0933950484704624E-2</v>
      </c>
      <c r="D2578" s="128">
        <f t="shared" si="161"/>
        <v>60933.950484704626</v>
      </c>
      <c r="E2578" s="128">
        <f t="shared" ca="1" si="162"/>
        <v>-152934.46776457177</v>
      </c>
      <c r="F2578" s="128">
        <f t="shared" ca="1" si="163"/>
        <v>158605.17788056462</v>
      </c>
    </row>
    <row r="2579" spans="1:6" x14ac:dyDescent="0.3">
      <c r="A2579" s="73">
        <v>40101</v>
      </c>
      <c r="B2579" s="130">
        <v>1096.5600589999999</v>
      </c>
      <c r="C2579" s="125">
        <f t="shared" si="160"/>
        <v>6.477650585486816E-2</v>
      </c>
      <c r="D2579" s="128">
        <f t="shared" si="161"/>
        <v>64776.505854868163</v>
      </c>
      <c r="E2579" s="128">
        <f t="shared" ca="1" si="162"/>
        <v>-152934.46776457177</v>
      </c>
      <c r="F2579" s="128">
        <f t="shared" ca="1" si="163"/>
        <v>158605.17788056462</v>
      </c>
    </row>
    <row r="2580" spans="1:6" x14ac:dyDescent="0.3">
      <c r="A2580" s="73">
        <v>40100</v>
      </c>
      <c r="B2580" s="130">
        <v>1092.0200199999999</v>
      </c>
      <c r="C2580" s="125">
        <f t="shared" si="160"/>
        <v>3.3053378603651984E-2</v>
      </c>
      <c r="D2580" s="128">
        <f t="shared" si="161"/>
        <v>33053.378603651981</v>
      </c>
      <c r="E2580" s="128">
        <f t="shared" ca="1" si="162"/>
        <v>-152934.46776457177</v>
      </c>
      <c r="F2580" s="128">
        <f t="shared" ca="1" si="163"/>
        <v>158605.17788056462</v>
      </c>
    </row>
    <row r="2581" spans="1:6" x14ac:dyDescent="0.3">
      <c r="A2581" s="73">
        <v>40099</v>
      </c>
      <c r="B2581" s="130">
        <v>1073.1899410000001</v>
      </c>
      <c r="C2581" s="125">
        <f t="shared" si="160"/>
        <v>1.186105748382138E-2</v>
      </c>
      <c r="D2581" s="128">
        <f t="shared" si="161"/>
        <v>11861.05748382138</v>
      </c>
      <c r="E2581" s="128">
        <f t="shared" ca="1" si="162"/>
        <v>-152934.46776457177</v>
      </c>
      <c r="F2581" s="128">
        <f t="shared" ca="1" si="163"/>
        <v>158605.17788056462</v>
      </c>
    </row>
    <row r="2582" spans="1:6" x14ac:dyDescent="0.3">
      <c r="A2582" s="73">
        <v>40098</v>
      </c>
      <c r="B2582" s="130">
        <v>1076.1899410000001</v>
      </c>
      <c r="C2582" s="125">
        <f t="shared" si="160"/>
        <v>1.2427290493279175E-2</v>
      </c>
      <c r="D2582" s="128">
        <f t="shared" si="161"/>
        <v>12427.290493279175</v>
      </c>
      <c r="E2582" s="128">
        <f t="shared" ca="1" si="162"/>
        <v>-153680.377873049</v>
      </c>
      <c r="F2582" s="128">
        <f t="shared" ca="1" si="163"/>
        <v>180157.51332057407</v>
      </c>
    </row>
    <row r="2583" spans="1:6" x14ac:dyDescent="0.3">
      <c r="A2583" s="73">
        <v>40095</v>
      </c>
      <c r="B2583" s="130">
        <v>1071.48999</v>
      </c>
      <c r="C2583" s="125">
        <f t="shared" si="160"/>
        <v>2.5957970154742771E-2</v>
      </c>
      <c r="D2583" s="128">
        <f t="shared" si="161"/>
        <v>25957.970154742772</v>
      </c>
      <c r="E2583" s="128">
        <f t="shared" ca="1" si="162"/>
        <v>-153680.377873049</v>
      </c>
      <c r="F2583" s="128">
        <f t="shared" ca="1" si="163"/>
        <v>180157.51332057407</v>
      </c>
    </row>
    <row r="2584" spans="1:6" x14ac:dyDescent="0.3">
      <c r="A2584" s="73">
        <v>40094</v>
      </c>
      <c r="B2584" s="130">
        <v>1065.4799800000001</v>
      </c>
      <c r="C2584" s="125">
        <f t="shared" si="160"/>
        <v>1.3989560701862302E-2</v>
      </c>
      <c r="D2584" s="128">
        <f t="shared" si="161"/>
        <v>13989.560701862303</v>
      </c>
      <c r="E2584" s="128">
        <f t="shared" ca="1" si="162"/>
        <v>-153680.377873049</v>
      </c>
      <c r="F2584" s="128">
        <f t="shared" ca="1" si="163"/>
        <v>180157.51332057407</v>
      </c>
    </row>
    <row r="2585" spans="1:6" x14ac:dyDescent="0.3">
      <c r="A2585" s="73">
        <v>40093</v>
      </c>
      <c r="B2585" s="130">
        <v>1057.579956</v>
      </c>
      <c r="C2585" s="125">
        <f t="shared" si="160"/>
        <v>-3.1012650140981313E-3</v>
      </c>
      <c r="D2585" s="128">
        <f t="shared" si="161"/>
        <v>-3101.2650140981314</v>
      </c>
      <c r="E2585" s="128">
        <f t="shared" ca="1" si="162"/>
        <v>-161334.85578398858</v>
      </c>
      <c r="F2585" s="128">
        <f t="shared" ca="1" si="163"/>
        <v>215134.70711444967</v>
      </c>
    </row>
    <row r="2586" spans="1:6" x14ac:dyDescent="0.3">
      <c r="A2586" s="73">
        <v>40092</v>
      </c>
      <c r="B2586" s="130">
        <v>1054.719971</v>
      </c>
      <c r="C2586" s="125">
        <f t="shared" si="160"/>
        <v>-1.5807310585961409E-2</v>
      </c>
      <c r="D2586" s="128">
        <f t="shared" si="161"/>
        <v>-15807.31058596141</v>
      </c>
      <c r="E2586" s="128">
        <f t="shared" ca="1" si="162"/>
        <v>-193775.37320787061</v>
      </c>
      <c r="F2586" s="128">
        <f t="shared" ca="1" si="163"/>
        <v>241476.62481038526</v>
      </c>
    </row>
    <row r="2587" spans="1:6" x14ac:dyDescent="0.3">
      <c r="A2587" s="73">
        <v>40091</v>
      </c>
      <c r="B2587" s="130">
        <v>1040.459961</v>
      </c>
      <c r="C2587" s="125">
        <f t="shared" si="160"/>
        <v>-2.27303291446741E-2</v>
      </c>
      <c r="D2587" s="128">
        <f t="shared" si="161"/>
        <v>-22730.329144674099</v>
      </c>
      <c r="E2587" s="128">
        <f t="shared" ca="1" si="162"/>
        <v>-194251.87393978122</v>
      </c>
      <c r="F2587" s="128">
        <f t="shared" ca="1" si="163"/>
        <v>241476.62481038526</v>
      </c>
    </row>
    <row r="2588" spans="1:6" x14ac:dyDescent="0.3">
      <c r="A2588" s="73">
        <v>40088</v>
      </c>
      <c r="B2588" s="130">
        <v>1025.209961</v>
      </c>
      <c r="C2588" s="125">
        <f t="shared" si="160"/>
        <v>-4.0335192383764373E-2</v>
      </c>
      <c r="D2588" s="128">
        <f t="shared" si="161"/>
        <v>-40335.19238376437</v>
      </c>
      <c r="E2588" s="128">
        <f t="shared" ca="1" si="162"/>
        <v>-194251.87393978122</v>
      </c>
      <c r="F2588" s="128">
        <f t="shared" ca="1" si="163"/>
        <v>241476.62481038526</v>
      </c>
    </row>
    <row r="2589" spans="1:6" x14ac:dyDescent="0.3">
      <c r="A2589" s="73">
        <v>40087</v>
      </c>
      <c r="B2589" s="130">
        <v>1029.849976</v>
      </c>
      <c r="C2589" s="125">
        <f t="shared" si="160"/>
        <v>-3.3449412321555516E-2</v>
      </c>
      <c r="D2589" s="128">
        <f t="shared" si="161"/>
        <v>-33449.412321555516</v>
      </c>
      <c r="E2589" s="128">
        <f t="shared" ca="1" si="162"/>
        <v>-194251.87393978122</v>
      </c>
      <c r="F2589" s="128">
        <f t="shared" ca="1" si="163"/>
        <v>241476.62481038526</v>
      </c>
    </row>
    <row r="2590" spans="1:6" x14ac:dyDescent="0.3">
      <c r="A2590" s="73">
        <v>40086</v>
      </c>
      <c r="B2590" s="130">
        <v>1057.079956</v>
      </c>
      <c r="C2590" s="125">
        <f t="shared" si="160"/>
        <v>-1.0928603138884219E-2</v>
      </c>
      <c r="D2590" s="128">
        <f t="shared" si="161"/>
        <v>-10928.603138884218</v>
      </c>
      <c r="E2590" s="128">
        <f t="shared" ca="1" si="162"/>
        <v>-194251.87393978122</v>
      </c>
      <c r="F2590" s="128">
        <f t="shared" ca="1" si="163"/>
        <v>241476.62481038526</v>
      </c>
    </row>
    <row r="2591" spans="1:6" x14ac:dyDescent="0.3">
      <c r="A2591" s="73">
        <v>40085</v>
      </c>
      <c r="B2591" s="130">
        <v>1060.6099850000001</v>
      </c>
      <c r="C2591" s="125">
        <f t="shared" si="160"/>
        <v>7.58099233547882E-3</v>
      </c>
      <c r="D2591" s="128">
        <f t="shared" si="161"/>
        <v>7580.9923354788198</v>
      </c>
      <c r="E2591" s="128">
        <f t="shared" ca="1" si="162"/>
        <v>-194251.87393978122</v>
      </c>
      <c r="F2591" s="128">
        <f t="shared" ca="1" si="163"/>
        <v>241476.62481038526</v>
      </c>
    </row>
    <row r="2592" spans="1:6" x14ac:dyDescent="0.3">
      <c r="A2592" s="73">
        <v>40084</v>
      </c>
      <c r="B2592" s="130">
        <v>1062.9799800000001</v>
      </c>
      <c r="C2592" s="125">
        <f t="shared" si="160"/>
        <v>1.2998660531338357E-2</v>
      </c>
      <c r="D2592" s="128">
        <f t="shared" si="161"/>
        <v>12998.660531338357</v>
      </c>
      <c r="E2592" s="128">
        <f t="shared" ca="1" si="162"/>
        <v>-194251.87393978122</v>
      </c>
      <c r="F2592" s="128">
        <f t="shared" ca="1" si="163"/>
        <v>241476.62481038526</v>
      </c>
    </row>
    <row r="2593" spans="1:6" x14ac:dyDescent="0.3">
      <c r="A2593" s="73">
        <v>40081</v>
      </c>
      <c r="B2593" s="130">
        <v>1044.380005</v>
      </c>
      <c r="C2593" s="125">
        <f t="shared" si="160"/>
        <v>1.5824087075735349E-3</v>
      </c>
      <c r="D2593" s="128">
        <f t="shared" si="161"/>
        <v>1582.4087075735349</v>
      </c>
      <c r="E2593" s="128">
        <f t="shared" ca="1" si="162"/>
        <v>-194251.87393978122</v>
      </c>
      <c r="F2593" s="128">
        <f t="shared" ca="1" si="163"/>
        <v>241476.62481038526</v>
      </c>
    </row>
    <row r="2594" spans="1:6" x14ac:dyDescent="0.3">
      <c r="A2594" s="73">
        <v>40080</v>
      </c>
      <c r="B2594" s="130">
        <v>1050.780029</v>
      </c>
      <c r="C2594" s="125">
        <f t="shared" si="160"/>
        <v>6.3593137937540956E-3</v>
      </c>
      <c r="D2594" s="128">
        <f t="shared" si="161"/>
        <v>6359.313793754096</v>
      </c>
      <c r="E2594" s="128">
        <f t="shared" ca="1" si="162"/>
        <v>-194251.87393978122</v>
      </c>
      <c r="F2594" s="128">
        <f t="shared" ca="1" si="163"/>
        <v>241476.62481038526</v>
      </c>
    </row>
    <row r="2595" spans="1:6" x14ac:dyDescent="0.3">
      <c r="A2595" s="73">
        <v>40079</v>
      </c>
      <c r="B2595" s="130">
        <v>1060.869995</v>
      </c>
      <c r="C2595" s="125">
        <f t="shared" si="160"/>
        <v>2.6611959059252621E-2</v>
      </c>
      <c r="D2595" s="128">
        <f t="shared" si="161"/>
        <v>26611.959059252622</v>
      </c>
      <c r="E2595" s="128">
        <f t="shared" ca="1" si="162"/>
        <v>-194251.87393978122</v>
      </c>
      <c r="F2595" s="128">
        <f t="shared" ca="1" si="163"/>
        <v>241476.62481038526</v>
      </c>
    </row>
    <row r="2596" spans="1:6" x14ac:dyDescent="0.3">
      <c r="A2596" s="73">
        <v>40078</v>
      </c>
      <c r="B2596" s="130">
        <v>1071.660034</v>
      </c>
      <c r="C2596" s="125">
        <f t="shared" si="160"/>
        <v>4.5124312040428771E-2</v>
      </c>
      <c r="D2596" s="128">
        <f t="shared" si="161"/>
        <v>45124.312040428769</v>
      </c>
      <c r="E2596" s="128">
        <f t="shared" ca="1" si="162"/>
        <v>-194251.87393978122</v>
      </c>
      <c r="F2596" s="128">
        <f t="shared" ca="1" si="163"/>
        <v>241476.62481038526</v>
      </c>
    </row>
    <row r="2597" spans="1:6" x14ac:dyDescent="0.3">
      <c r="A2597" s="73">
        <v>40077</v>
      </c>
      <c r="B2597" s="130">
        <v>1064.660034</v>
      </c>
      <c r="C2597" s="125">
        <f t="shared" si="160"/>
        <v>4.7481315289697346E-2</v>
      </c>
      <c r="D2597" s="128">
        <f t="shared" si="161"/>
        <v>47481.315289697348</v>
      </c>
      <c r="E2597" s="128">
        <f t="shared" ca="1" si="162"/>
        <v>-194251.87393978122</v>
      </c>
      <c r="F2597" s="128">
        <f t="shared" ca="1" si="163"/>
        <v>241476.62481038526</v>
      </c>
    </row>
    <row r="2598" spans="1:6" x14ac:dyDescent="0.3">
      <c r="A2598" s="73">
        <v>40074</v>
      </c>
      <c r="B2598" s="130">
        <v>1068.3000489999999</v>
      </c>
      <c r="C2598" s="125">
        <f t="shared" si="160"/>
        <v>6.4849945824029476E-2</v>
      </c>
      <c r="D2598" s="128">
        <f t="shared" si="161"/>
        <v>64849.945824029477</v>
      </c>
      <c r="E2598" s="128">
        <f t="shared" ca="1" si="162"/>
        <v>-194251.87393978122</v>
      </c>
      <c r="F2598" s="128">
        <f t="shared" ca="1" si="163"/>
        <v>241476.62481038526</v>
      </c>
    </row>
    <row r="2599" spans="1:6" x14ac:dyDescent="0.3">
      <c r="A2599" s="73">
        <v>40073</v>
      </c>
      <c r="B2599" s="130">
        <v>1065.48999</v>
      </c>
      <c r="C2599" s="125">
        <f t="shared" si="160"/>
        <v>7.1113335008796241E-2</v>
      </c>
      <c r="D2599" s="128">
        <f t="shared" si="161"/>
        <v>71113.335008796246</v>
      </c>
      <c r="E2599" s="128">
        <f t="shared" ca="1" si="162"/>
        <v>-194251.87393978122</v>
      </c>
      <c r="F2599" s="128">
        <f t="shared" ca="1" si="163"/>
        <v>241476.62481038526</v>
      </c>
    </row>
    <row r="2600" spans="1:6" x14ac:dyDescent="0.3">
      <c r="A2600" s="73">
        <v>40072</v>
      </c>
      <c r="B2600" s="130">
        <v>1068.76001</v>
      </c>
      <c r="C2600" s="125">
        <f t="shared" si="160"/>
        <v>7.0858917036287217E-2</v>
      </c>
      <c r="D2600" s="128">
        <f t="shared" si="161"/>
        <v>70858.91703628721</v>
      </c>
      <c r="E2600" s="128">
        <f t="shared" ca="1" si="162"/>
        <v>-194251.87393978122</v>
      </c>
      <c r="F2600" s="128">
        <f t="shared" ca="1" si="163"/>
        <v>241476.62481038526</v>
      </c>
    </row>
    <row r="2601" spans="1:6" x14ac:dyDescent="0.3">
      <c r="A2601" s="73">
        <v>40071</v>
      </c>
      <c r="B2601" s="130">
        <v>1052.630005</v>
      </c>
      <c r="C2601" s="125">
        <f t="shared" si="160"/>
        <v>3.1363298932821637E-2</v>
      </c>
      <c r="D2601" s="128">
        <f t="shared" si="161"/>
        <v>31363.298932821635</v>
      </c>
      <c r="E2601" s="128">
        <f t="shared" ca="1" si="162"/>
        <v>-194251.87393978122</v>
      </c>
      <c r="F2601" s="128">
        <f t="shared" ca="1" si="163"/>
        <v>241476.62481038526</v>
      </c>
    </row>
    <row r="2602" spans="1:6" x14ac:dyDescent="0.3">
      <c r="A2602" s="73">
        <v>40070</v>
      </c>
      <c r="B2602" s="130">
        <v>1049.339966</v>
      </c>
      <c r="C2602" s="125">
        <f t="shared" si="160"/>
        <v>1.9836053889820571E-2</v>
      </c>
      <c r="D2602" s="128">
        <f t="shared" si="161"/>
        <v>19836.05388982057</v>
      </c>
      <c r="E2602" s="128">
        <f t="shared" ca="1" si="162"/>
        <v>-194251.87393978122</v>
      </c>
      <c r="F2602" s="128">
        <f t="shared" ca="1" si="163"/>
        <v>241476.62481038526</v>
      </c>
    </row>
    <row r="2603" spans="1:6" x14ac:dyDescent="0.3">
      <c r="A2603" s="73">
        <v>40067</v>
      </c>
      <c r="B2603" s="130">
        <v>1042.7299800000001</v>
      </c>
      <c r="C2603" s="125">
        <f t="shared" si="160"/>
        <v>1.1396923536769465E-2</v>
      </c>
      <c r="D2603" s="128">
        <f t="shared" si="161"/>
        <v>11396.923536769465</v>
      </c>
      <c r="E2603" s="128">
        <f t="shared" ca="1" si="162"/>
        <v>-194251.87393978122</v>
      </c>
      <c r="F2603" s="128">
        <f t="shared" ca="1" si="163"/>
        <v>241476.62481038526</v>
      </c>
    </row>
    <row r="2604" spans="1:6" x14ac:dyDescent="0.3">
      <c r="A2604" s="73">
        <v>40066</v>
      </c>
      <c r="B2604" s="130">
        <v>1044.1400149999999</v>
      </c>
      <c r="C2604" s="125">
        <f t="shared" si="160"/>
        <v>1.5581858224632539E-2</v>
      </c>
      <c r="D2604" s="128">
        <f t="shared" si="161"/>
        <v>15581.858224632539</v>
      </c>
      <c r="E2604" s="128">
        <f t="shared" ca="1" si="162"/>
        <v>-194251.87393978122</v>
      </c>
      <c r="F2604" s="128">
        <f t="shared" ca="1" si="163"/>
        <v>241476.62481038526</v>
      </c>
    </row>
    <row r="2605" spans="1:6" x14ac:dyDescent="0.3">
      <c r="A2605" s="73">
        <v>40065</v>
      </c>
      <c r="B2605" s="130">
        <v>1033.369995</v>
      </c>
      <c r="C2605" s="125">
        <f t="shared" si="160"/>
        <v>5.2237305447471183E-3</v>
      </c>
      <c r="D2605" s="128">
        <f t="shared" si="161"/>
        <v>5223.7305447471181</v>
      </c>
      <c r="E2605" s="128">
        <f t="shared" ca="1" si="162"/>
        <v>-194251.87393978122</v>
      </c>
      <c r="F2605" s="128">
        <f t="shared" ca="1" si="163"/>
        <v>241476.62481038526</v>
      </c>
    </row>
    <row r="2606" spans="1:6" x14ac:dyDescent="0.3">
      <c r="A2606" s="73">
        <v>40064</v>
      </c>
      <c r="B2606" s="130">
        <v>1025.3900149999999</v>
      </c>
      <c r="C2606" s="125">
        <f t="shared" si="160"/>
        <v>-1.7544488379550582E-4</v>
      </c>
      <c r="D2606" s="128">
        <f t="shared" si="161"/>
        <v>-175.44488379550583</v>
      </c>
      <c r="E2606" s="128">
        <f t="shared" ca="1" si="162"/>
        <v>-194251.87393978122</v>
      </c>
      <c r="F2606" s="128">
        <f t="shared" ca="1" si="163"/>
        <v>241476.62481038526</v>
      </c>
    </row>
    <row r="2607" spans="1:6" x14ac:dyDescent="0.3">
      <c r="A2607" s="73">
        <v>40060</v>
      </c>
      <c r="B2607" s="130">
        <v>1016.400024</v>
      </c>
      <c r="C2607" s="125">
        <f t="shared" si="160"/>
        <v>-9.4822107847825077E-3</v>
      </c>
      <c r="D2607" s="128">
        <f t="shared" si="161"/>
        <v>-9482.2107847825082</v>
      </c>
      <c r="E2607" s="128">
        <f t="shared" ca="1" si="162"/>
        <v>-194251.87393978122</v>
      </c>
      <c r="F2607" s="128">
        <f t="shared" ca="1" si="163"/>
        <v>241476.62481038526</v>
      </c>
    </row>
    <row r="2608" spans="1:6" x14ac:dyDescent="0.3">
      <c r="A2608" s="73">
        <v>40059</v>
      </c>
      <c r="B2608" s="130">
        <v>1003.23999</v>
      </c>
      <c r="C2608" s="125">
        <f t="shared" si="160"/>
        <v>-4.0997895713580368E-3</v>
      </c>
      <c r="D2608" s="128">
        <f t="shared" si="161"/>
        <v>-4099.7895713580365</v>
      </c>
      <c r="E2608" s="128">
        <f t="shared" ca="1" si="162"/>
        <v>-194251.87393978122</v>
      </c>
      <c r="F2608" s="128">
        <f t="shared" ca="1" si="163"/>
        <v>241476.62481038526</v>
      </c>
    </row>
    <row r="2609" spans="1:6" x14ac:dyDescent="0.3">
      <c r="A2609" s="73">
        <v>40058</v>
      </c>
      <c r="B2609" s="130">
        <v>994.75</v>
      </c>
      <c r="C2609" s="125">
        <f t="shared" si="160"/>
        <v>-1.7160969454327324E-3</v>
      </c>
      <c r="D2609" s="128">
        <f t="shared" si="161"/>
        <v>-1716.0969454327324</v>
      </c>
      <c r="E2609" s="128">
        <f t="shared" ca="1" si="162"/>
        <v>-194251.87393978122</v>
      </c>
      <c r="F2609" s="128">
        <f t="shared" ca="1" si="163"/>
        <v>241476.62481038526</v>
      </c>
    </row>
    <row r="2610" spans="1:6" x14ac:dyDescent="0.3">
      <c r="A2610" s="73">
        <v>40057</v>
      </c>
      <c r="B2610" s="130">
        <v>998.03997800000002</v>
      </c>
      <c r="C2610" s="125">
        <f t="shared" si="160"/>
        <v>8.4573596691575048E-3</v>
      </c>
      <c r="D2610" s="128">
        <f t="shared" si="161"/>
        <v>8457.359669157504</v>
      </c>
      <c r="E2610" s="128">
        <f t="shared" ca="1" si="162"/>
        <v>-194251.87393978122</v>
      </c>
      <c r="F2610" s="128">
        <f t="shared" ca="1" si="163"/>
        <v>241476.62481038526</v>
      </c>
    </row>
    <row r="2611" spans="1:6" x14ac:dyDescent="0.3">
      <c r="A2611" s="73">
        <v>40056</v>
      </c>
      <c r="B2611" s="130">
        <v>1020.619995</v>
      </c>
      <c r="C2611" s="125">
        <f t="shared" si="160"/>
        <v>4.173600464895455E-2</v>
      </c>
      <c r="D2611" s="128">
        <f t="shared" si="161"/>
        <v>41736.004648954549</v>
      </c>
      <c r="E2611" s="128">
        <f t="shared" ca="1" si="162"/>
        <v>-194251.87393978122</v>
      </c>
      <c r="F2611" s="128">
        <f t="shared" ca="1" si="163"/>
        <v>241476.62481038526</v>
      </c>
    </row>
    <row r="2612" spans="1:6" x14ac:dyDescent="0.3">
      <c r="A2612" s="73">
        <v>40053</v>
      </c>
      <c r="B2612" s="130">
        <v>1028.9300539999999</v>
      </c>
      <c r="C2612" s="125">
        <f t="shared" si="160"/>
        <v>2.4738844458217057E-2</v>
      </c>
      <c r="D2612" s="128">
        <f t="shared" si="161"/>
        <v>24738.844458217056</v>
      </c>
      <c r="E2612" s="128">
        <f t="shared" ca="1" si="162"/>
        <v>-194251.87393978122</v>
      </c>
      <c r="F2612" s="128">
        <f t="shared" ca="1" si="163"/>
        <v>241476.62481038526</v>
      </c>
    </row>
    <row r="2613" spans="1:6" x14ac:dyDescent="0.3">
      <c r="A2613" s="73">
        <v>40052</v>
      </c>
      <c r="B2613" s="130">
        <v>1030.9799800000001</v>
      </c>
      <c r="C2613" s="125">
        <f t="shared" si="160"/>
        <v>1.8020598146013311E-2</v>
      </c>
      <c r="D2613" s="128">
        <f t="shared" si="161"/>
        <v>18020.598146013312</v>
      </c>
      <c r="E2613" s="128">
        <f t="shared" ca="1" si="162"/>
        <v>-194251.87393978122</v>
      </c>
      <c r="F2613" s="128">
        <f t="shared" ca="1" si="163"/>
        <v>241476.62481038526</v>
      </c>
    </row>
    <row r="2614" spans="1:6" x14ac:dyDescent="0.3">
      <c r="A2614" s="73">
        <v>40051</v>
      </c>
      <c r="B2614" s="130">
        <v>1028.119995</v>
      </c>
      <c r="C2614" s="125">
        <f t="shared" si="160"/>
        <v>2.2181124709798494E-2</v>
      </c>
      <c r="D2614" s="128">
        <f t="shared" si="161"/>
        <v>22181.124709798496</v>
      </c>
      <c r="E2614" s="128">
        <f t="shared" ca="1" si="162"/>
        <v>-194251.87393978122</v>
      </c>
      <c r="F2614" s="128">
        <f t="shared" ca="1" si="163"/>
        <v>241476.62481038526</v>
      </c>
    </row>
    <row r="2615" spans="1:6" x14ac:dyDescent="0.3">
      <c r="A2615" s="73">
        <v>40050</v>
      </c>
      <c r="B2615" s="130">
        <v>1028</v>
      </c>
      <c r="C2615" s="125">
        <f t="shared" si="160"/>
        <v>3.3841227748971248E-2</v>
      </c>
      <c r="D2615" s="128">
        <f t="shared" si="161"/>
        <v>33841.227748971251</v>
      </c>
      <c r="E2615" s="128">
        <f t="shared" ca="1" si="162"/>
        <v>-194251.87393978122</v>
      </c>
      <c r="F2615" s="128">
        <f t="shared" ca="1" si="163"/>
        <v>241476.62481038526</v>
      </c>
    </row>
    <row r="2616" spans="1:6" x14ac:dyDescent="0.3">
      <c r="A2616" s="73">
        <v>40049</v>
      </c>
      <c r="B2616" s="130">
        <v>1025.5699460000001</v>
      </c>
      <c r="C2616" s="125">
        <f t="shared" si="160"/>
        <v>1.8339758157237984E-2</v>
      </c>
      <c r="D2616" s="128">
        <f t="shared" si="161"/>
        <v>18339.758157237986</v>
      </c>
      <c r="E2616" s="128">
        <f t="shared" ca="1" si="162"/>
        <v>-194251.87393978122</v>
      </c>
      <c r="F2616" s="128">
        <f t="shared" ca="1" si="163"/>
        <v>241476.62481038526</v>
      </c>
    </row>
    <row r="2617" spans="1:6" x14ac:dyDescent="0.3">
      <c r="A2617" s="73">
        <v>40046</v>
      </c>
      <c r="B2617" s="130">
        <v>1026.130005</v>
      </c>
      <c r="C2617" s="125">
        <f t="shared" si="160"/>
        <v>1.5487714066338976E-2</v>
      </c>
      <c r="D2617" s="128">
        <f t="shared" si="161"/>
        <v>15487.714066338976</v>
      </c>
      <c r="E2617" s="128">
        <f t="shared" ca="1" si="162"/>
        <v>-194251.87393978122</v>
      </c>
      <c r="F2617" s="128">
        <f t="shared" ca="1" si="163"/>
        <v>241476.62481038526</v>
      </c>
    </row>
    <row r="2618" spans="1:6" x14ac:dyDescent="0.3">
      <c r="A2618" s="73">
        <v>40045</v>
      </c>
      <c r="B2618" s="130">
        <v>1007.369995</v>
      </c>
      <c r="C2618" s="125">
        <f t="shared" si="160"/>
        <v>1.0320112553213523E-2</v>
      </c>
      <c r="D2618" s="128">
        <f t="shared" si="161"/>
        <v>10320.112553213523</v>
      </c>
      <c r="E2618" s="128">
        <f t="shared" ca="1" si="162"/>
        <v>-194251.87393978122</v>
      </c>
      <c r="F2618" s="128">
        <f t="shared" ca="1" si="163"/>
        <v>241476.62481038526</v>
      </c>
    </row>
    <row r="2619" spans="1:6" x14ac:dyDescent="0.3">
      <c r="A2619" s="73">
        <v>40044</v>
      </c>
      <c r="B2619" s="130">
        <v>996.46002199999998</v>
      </c>
      <c r="C2619" s="125">
        <f t="shared" si="160"/>
        <v>-6.2429683072503517E-3</v>
      </c>
      <c r="D2619" s="128">
        <f t="shared" si="161"/>
        <v>-6242.9683072503512</v>
      </c>
      <c r="E2619" s="128">
        <f t="shared" ca="1" si="162"/>
        <v>-194251.87393978122</v>
      </c>
      <c r="F2619" s="128">
        <f t="shared" ca="1" si="163"/>
        <v>241476.62481038526</v>
      </c>
    </row>
    <row r="2620" spans="1:6" x14ac:dyDescent="0.3">
      <c r="A2620" s="73">
        <v>40043</v>
      </c>
      <c r="B2620" s="130">
        <v>989.669983</v>
      </c>
      <c r="C2620" s="125">
        <f t="shared" si="160"/>
        <v>-1.5890260645983978E-2</v>
      </c>
      <c r="D2620" s="128">
        <f t="shared" si="161"/>
        <v>-15890.260645983977</v>
      </c>
      <c r="E2620" s="128">
        <f t="shared" ca="1" si="162"/>
        <v>-194251.87393978122</v>
      </c>
      <c r="F2620" s="128">
        <f t="shared" ca="1" si="163"/>
        <v>241476.62481038526</v>
      </c>
    </row>
    <row r="2621" spans="1:6" x14ac:dyDescent="0.3">
      <c r="A2621" s="73">
        <v>40042</v>
      </c>
      <c r="B2621" s="130">
        <v>979.72997999999995</v>
      </c>
      <c r="C2621" s="125">
        <f t="shared" si="160"/>
        <v>-2.2839955802040901E-2</v>
      </c>
      <c r="D2621" s="128">
        <f t="shared" si="161"/>
        <v>-22839.955802040902</v>
      </c>
      <c r="E2621" s="128">
        <f t="shared" ca="1" si="162"/>
        <v>-194251.87393978122</v>
      </c>
      <c r="F2621" s="128">
        <f t="shared" ca="1" si="163"/>
        <v>241476.62481038526</v>
      </c>
    </row>
    <row r="2622" spans="1:6" x14ac:dyDescent="0.3">
      <c r="A2622" s="73">
        <v>40039</v>
      </c>
      <c r="B2622" s="130">
        <v>1004.090027</v>
      </c>
      <c r="C2622" s="125">
        <f t="shared" si="160"/>
        <v>1.6820641771390754E-2</v>
      </c>
      <c r="D2622" s="128">
        <f t="shared" si="161"/>
        <v>16820.641771390754</v>
      </c>
      <c r="E2622" s="128">
        <f t="shared" ca="1" si="162"/>
        <v>-194251.87393978122</v>
      </c>
      <c r="F2622" s="128">
        <f t="shared" ca="1" si="163"/>
        <v>241476.62481038526</v>
      </c>
    </row>
    <row r="2623" spans="1:6" x14ac:dyDescent="0.3">
      <c r="A2623" s="73">
        <v>40038</v>
      </c>
      <c r="B2623" s="130">
        <v>1012.72998</v>
      </c>
      <c r="C2623" s="125">
        <f t="shared" si="160"/>
        <v>2.6328837091461832E-2</v>
      </c>
      <c r="D2623" s="128">
        <f t="shared" si="161"/>
        <v>26328.837091461832</v>
      </c>
      <c r="E2623" s="128">
        <f t="shared" ca="1" si="162"/>
        <v>-194251.87393978122</v>
      </c>
      <c r="F2623" s="128">
        <f t="shared" ca="1" si="163"/>
        <v>241476.62481038526</v>
      </c>
    </row>
    <row r="2624" spans="1:6" x14ac:dyDescent="0.3">
      <c r="A2624" s="73">
        <v>40037</v>
      </c>
      <c r="B2624" s="130">
        <v>1005.809998</v>
      </c>
      <c r="C2624" s="125">
        <f t="shared" si="160"/>
        <v>3.1441289284119378E-2</v>
      </c>
      <c r="D2624" s="128">
        <f t="shared" si="161"/>
        <v>31441.289284119379</v>
      </c>
      <c r="E2624" s="128">
        <f t="shared" ca="1" si="162"/>
        <v>-194251.87393978122</v>
      </c>
      <c r="F2624" s="128">
        <f t="shared" ca="1" si="163"/>
        <v>241476.62481038526</v>
      </c>
    </row>
    <row r="2625" spans="1:6" x14ac:dyDescent="0.3">
      <c r="A2625" s="73">
        <v>40036</v>
      </c>
      <c r="B2625" s="130">
        <v>994.34997599999997</v>
      </c>
      <c r="C2625" s="125">
        <f t="shared" si="160"/>
        <v>1.5036423383742781E-2</v>
      </c>
      <c r="D2625" s="128">
        <f t="shared" si="161"/>
        <v>15036.42338374278</v>
      </c>
      <c r="E2625" s="128">
        <f t="shared" ca="1" si="162"/>
        <v>-194251.87393978122</v>
      </c>
      <c r="F2625" s="128">
        <f t="shared" ca="1" si="163"/>
        <v>241476.62481038526</v>
      </c>
    </row>
    <row r="2626" spans="1:6" x14ac:dyDescent="0.3">
      <c r="A2626" s="73">
        <v>40035</v>
      </c>
      <c r="B2626" s="130">
        <v>1007.099976</v>
      </c>
      <c r="C2626" s="125">
        <f t="shared" si="160"/>
        <v>2.5372114253604083E-2</v>
      </c>
      <c r="D2626" s="128">
        <f t="shared" si="161"/>
        <v>25372.114253604082</v>
      </c>
      <c r="E2626" s="128">
        <f t="shared" ca="1" si="162"/>
        <v>-194251.87393978122</v>
      </c>
      <c r="F2626" s="128">
        <f t="shared" ca="1" si="163"/>
        <v>241476.62481038526</v>
      </c>
    </row>
    <row r="2627" spans="1:6" x14ac:dyDescent="0.3">
      <c r="A2627" s="73">
        <v>40032</v>
      </c>
      <c r="B2627" s="130">
        <v>1010.47998</v>
      </c>
      <c r="C2627" s="125">
        <f t="shared" si="160"/>
        <v>3.1881185467790063E-2</v>
      </c>
      <c r="D2627" s="128">
        <f t="shared" si="161"/>
        <v>31881.185467790063</v>
      </c>
      <c r="E2627" s="128">
        <f t="shared" ca="1" si="162"/>
        <v>-194251.87393978122</v>
      </c>
      <c r="F2627" s="128">
        <f t="shared" ca="1" si="163"/>
        <v>241476.62481038526</v>
      </c>
    </row>
    <row r="2628" spans="1:6" x14ac:dyDescent="0.3">
      <c r="A2628" s="73">
        <v>40031</v>
      </c>
      <c r="B2628" s="130">
        <v>997.080017</v>
      </c>
      <c r="C2628" s="125">
        <f t="shared" si="160"/>
        <v>2.1294942556503438E-2</v>
      </c>
      <c r="D2628" s="128">
        <f t="shared" si="161"/>
        <v>21294.942556503436</v>
      </c>
      <c r="E2628" s="128">
        <f t="shared" ca="1" si="162"/>
        <v>-194251.87393978122</v>
      </c>
      <c r="F2628" s="128">
        <f t="shared" ca="1" si="163"/>
        <v>241476.62481038526</v>
      </c>
    </row>
    <row r="2629" spans="1:6" x14ac:dyDescent="0.3">
      <c r="A2629" s="73">
        <v>40030</v>
      </c>
      <c r="B2629" s="130">
        <v>1002.719971</v>
      </c>
      <c r="C2629" s="125">
        <f t="shared" si="160"/>
        <v>5.0992027464500156E-2</v>
      </c>
      <c r="D2629" s="128">
        <f t="shared" si="161"/>
        <v>50992.027464500155</v>
      </c>
      <c r="E2629" s="128">
        <f t="shared" ca="1" si="162"/>
        <v>-194251.87393978122</v>
      </c>
      <c r="F2629" s="128">
        <f t="shared" ca="1" si="163"/>
        <v>241476.62481038526</v>
      </c>
    </row>
    <row r="2630" spans="1:6" x14ac:dyDescent="0.3">
      <c r="A2630" s="73">
        <v>40029</v>
      </c>
      <c r="B2630" s="130">
        <v>1005.650024</v>
      </c>
      <c r="C2630" s="125">
        <f t="shared" si="160"/>
        <v>5.3499974952859297E-2</v>
      </c>
      <c r="D2630" s="128">
        <f t="shared" si="161"/>
        <v>53499.974952859295</v>
      </c>
      <c r="E2630" s="128">
        <f t="shared" ca="1" si="162"/>
        <v>-194251.87393978122</v>
      </c>
      <c r="F2630" s="128">
        <f t="shared" ca="1" si="163"/>
        <v>241476.62481038526</v>
      </c>
    </row>
    <row r="2631" spans="1:6" x14ac:dyDescent="0.3">
      <c r="A2631" s="73">
        <v>40028</v>
      </c>
      <c r="B2631" s="130">
        <v>1002.630005</v>
      </c>
      <c r="C2631" s="125">
        <f t="shared" si="160"/>
        <v>5.4146120645200302E-2</v>
      </c>
      <c r="D2631" s="128">
        <f t="shared" si="161"/>
        <v>54146.120645200303</v>
      </c>
      <c r="E2631" s="128">
        <f t="shared" ca="1" si="162"/>
        <v>-194251.87393978122</v>
      </c>
      <c r="F2631" s="128">
        <f t="shared" ca="1" si="163"/>
        <v>241476.62481038526</v>
      </c>
    </row>
    <row r="2632" spans="1:6" x14ac:dyDescent="0.3">
      <c r="A2632" s="73">
        <v>40025</v>
      </c>
      <c r="B2632" s="130">
        <v>987.47997999999995</v>
      </c>
      <c r="C2632" s="125">
        <f t="shared" ref="C2632:C2695" si="164">B2632/B2642-1</f>
        <v>5.0086108540770224E-2</v>
      </c>
      <c r="D2632" s="128">
        <f t="shared" ref="D2632:D2695" si="165">C2632*$B$5</f>
        <v>50086.108540770227</v>
      </c>
      <c r="E2632" s="128">
        <f t="shared" ref="E2632:E2695" ca="1" si="166">_xlfn.PERCENTILE.INC(OFFSET(D2632,0,0,Window),1-VaRLevel)</f>
        <v>-194251.87393978122</v>
      </c>
      <c r="F2632" s="128">
        <f t="shared" ref="F2632:F2695" ca="1" si="167">ABS(AVERAGEIF(OFFSET(D2632,0,0,Window),"&lt;=" &amp;E2632))</f>
        <v>241476.62481038526</v>
      </c>
    </row>
    <row r="2633" spans="1:6" x14ac:dyDescent="0.3">
      <c r="A2633" s="73">
        <v>40024</v>
      </c>
      <c r="B2633" s="130">
        <v>986.75</v>
      </c>
      <c r="C2633" s="125">
        <f t="shared" si="164"/>
        <v>4.890831737683432E-2</v>
      </c>
      <c r="D2633" s="128">
        <f t="shared" si="165"/>
        <v>48908.317376834319</v>
      </c>
      <c r="E2633" s="128">
        <f t="shared" ca="1" si="166"/>
        <v>-194251.87393978122</v>
      </c>
      <c r="F2633" s="128">
        <f t="shared" ca="1" si="167"/>
        <v>241476.62481038526</v>
      </c>
    </row>
    <row r="2634" spans="1:6" x14ac:dyDescent="0.3">
      <c r="A2634" s="73">
        <v>40023</v>
      </c>
      <c r="B2634" s="130">
        <v>975.15002400000003</v>
      </c>
      <c r="C2634" s="125">
        <f t="shared" si="164"/>
        <v>4.5535479820247415E-2</v>
      </c>
      <c r="D2634" s="128">
        <f t="shared" si="165"/>
        <v>45535.479820247412</v>
      </c>
      <c r="E2634" s="128">
        <f t="shared" ca="1" si="166"/>
        <v>-194251.87393978122</v>
      </c>
      <c r="F2634" s="128">
        <f t="shared" ca="1" si="167"/>
        <v>241476.62481038526</v>
      </c>
    </row>
    <row r="2635" spans="1:6" x14ac:dyDescent="0.3">
      <c r="A2635" s="73">
        <v>40022</v>
      </c>
      <c r="B2635" s="130">
        <v>979.61999500000002</v>
      </c>
      <c r="C2635" s="125">
        <f t="shared" si="164"/>
        <v>8.1449224808874732E-2</v>
      </c>
      <c r="D2635" s="128">
        <f t="shared" si="165"/>
        <v>81449.224808874729</v>
      </c>
      <c r="E2635" s="128">
        <f t="shared" ca="1" si="166"/>
        <v>-194251.87393978122</v>
      </c>
      <c r="F2635" s="128">
        <f t="shared" ca="1" si="167"/>
        <v>241476.62481038526</v>
      </c>
    </row>
    <row r="2636" spans="1:6" x14ac:dyDescent="0.3">
      <c r="A2636" s="73">
        <v>40021</v>
      </c>
      <c r="B2636" s="130">
        <v>982.17999299999997</v>
      </c>
      <c r="C2636" s="125">
        <f t="shared" si="164"/>
        <v>9.0039405227759772E-2</v>
      </c>
      <c r="D2636" s="128">
        <f t="shared" si="165"/>
        <v>90039.405227759766</v>
      </c>
      <c r="E2636" s="128">
        <f t="shared" ca="1" si="166"/>
        <v>-194251.87393978122</v>
      </c>
      <c r="F2636" s="128">
        <f t="shared" ca="1" si="167"/>
        <v>241476.62481038526</v>
      </c>
    </row>
    <row r="2637" spans="1:6" x14ac:dyDescent="0.3">
      <c r="A2637" s="73">
        <v>40018</v>
      </c>
      <c r="B2637" s="130">
        <v>979.26000999999997</v>
      </c>
      <c r="C2637" s="125">
        <f t="shared" si="164"/>
        <v>0.1138966983614671</v>
      </c>
      <c r="D2637" s="128">
        <f t="shared" si="165"/>
        <v>113896.69836146709</v>
      </c>
      <c r="E2637" s="128">
        <f t="shared" ca="1" si="166"/>
        <v>-194251.87393978122</v>
      </c>
      <c r="F2637" s="128">
        <f t="shared" ca="1" si="167"/>
        <v>241476.62481038526</v>
      </c>
    </row>
    <row r="2638" spans="1:6" x14ac:dyDescent="0.3">
      <c r="A2638" s="73">
        <v>40017</v>
      </c>
      <c r="B2638" s="130">
        <v>976.28997800000002</v>
      </c>
      <c r="C2638" s="125">
        <f t="shared" si="164"/>
        <v>0.10605200723066588</v>
      </c>
      <c r="D2638" s="128">
        <f t="shared" si="165"/>
        <v>106052.00723066588</v>
      </c>
      <c r="E2638" s="128">
        <f t="shared" ca="1" si="166"/>
        <v>-194251.87393978122</v>
      </c>
      <c r="F2638" s="128">
        <f t="shared" ca="1" si="167"/>
        <v>241476.62481038526</v>
      </c>
    </row>
    <row r="2639" spans="1:6" x14ac:dyDescent="0.3">
      <c r="A2639" s="73">
        <v>40016</v>
      </c>
      <c r="B2639" s="130">
        <v>954.07000700000003</v>
      </c>
      <c r="C2639" s="125">
        <f t="shared" si="164"/>
        <v>8.4712821375944491E-2</v>
      </c>
      <c r="D2639" s="128">
        <f t="shared" si="165"/>
        <v>84712.821375944492</v>
      </c>
      <c r="E2639" s="128">
        <f t="shared" ca="1" si="166"/>
        <v>-194251.87393978122</v>
      </c>
      <c r="F2639" s="128">
        <f t="shared" ca="1" si="167"/>
        <v>241476.62481038526</v>
      </c>
    </row>
    <row r="2640" spans="1:6" x14ac:dyDescent="0.3">
      <c r="A2640" s="73">
        <v>40015</v>
      </c>
      <c r="B2640" s="130">
        <v>954.580017</v>
      </c>
      <c r="C2640" s="125">
        <f t="shared" si="164"/>
        <v>8.3481817394444269E-2</v>
      </c>
      <c r="D2640" s="128">
        <f t="shared" si="165"/>
        <v>83481.817394444268</v>
      </c>
      <c r="E2640" s="128">
        <f t="shared" ca="1" si="166"/>
        <v>-194251.87393978122</v>
      </c>
      <c r="F2640" s="128">
        <f t="shared" ca="1" si="167"/>
        <v>241476.62481038526</v>
      </c>
    </row>
    <row r="2641" spans="1:6" x14ac:dyDescent="0.3">
      <c r="A2641" s="73">
        <v>40014</v>
      </c>
      <c r="B2641" s="130">
        <v>951.13000499999998</v>
      </c>
      <c r="C2641" s="125">
        <f t="shared" si="164"/>
        <v>5.8316311744673666E-2</v>
      </c>
      <c r="D2641" s="128">
        <f t="shared" si="165"/>
        <v>58316.311744673665</v>
      </c>
      <c r="E2641" s="128">
        <f t="shared" ca="1" si="166"/>
        <v>-194251.87393978122</v>
      </c>
      <c r="F2641" s="128">
        <f t="shared" ca="1" si="167"/>
        <v>241476.62481038526</v>
      </c>
    </row>
    <row r="2642" spans="1:6" x14ac:dyDescent="0.3">
      <c r="A2642" s="73">
        <v>40011</v>
      </c>
      <c r="B2642" s="130">
        <v>940.38000499999998</v>
      </c>
      <c r="C2642" s="125">
        <f t="shared" si="164"/>
        <v>4.9039538200477573E-2</v>
      </c>
      <c r="D2642" s="128">
        <f t="shared" si="165"/>
        <v>49039.538200477575</v>
      </c>
      <c r="E2642" s="128">
        <f t="shared" ca="1" si="166"/>
        <v>-194251.87393978122</v>
      </c>
      <c r="F2642" s="128">
        <f t="shared" ca="1" si="167"/>
        <v>241476.62481038526</v>
      </c>
    </row>
    <row r="2643" spans="1:6" x14ac:dyDescent="0.3">
      <c r="A2643" s="73">
        <v>40010</v>
      </c>
      <c r="B2643" s="130">
        <v>940.73999000000003</v>
      </c>
      <c r="C2643" s="125">
        <f t="shared" si="164"/>
        <v>1.8855634149712808E-2</v>
      </c>
      <c r="D2643" s="128">
        <f t="shared" si="165"/>
        <v>18855.634149712809</v>
      </c>
      <c r="E2643" s="128">
        <f t="shared" ca="1" si="166"/>
        <v>-194251.87393978122</v>
      </c>
      <c r="F2643" s="128">
        <f t="shared" ca="1" si="167"/>
        <v>241476.62481038526</v>
      </c>
    </row>
    <row r="2644" spans="1:6" x14ac:dyDescent="0.3">
      <c r="A2644" s="73">
        <v>40009</v>
      </c>
      <c r="B2644" s="130">
        <v>932.67999299999997</v>
      </c>
      <c r="C2644" s="125">
        <f t="shared" si="164"/>
        <v>1.453246518978446E-2</v>
      </c>
      <c r="D2644" s="128">
        <f t="shared" si="165"/>
        <v>14532.46518978446</v>
      </c>
      <c r="E2644" s="128">
        <f t="shared" ca="1" si="166"/>
        <v>-194251.87393978122</v>
      </c>
      <c r="F2644" s="128">
        <f t="shared" ca="1" si="167"/>
        <v>241476.62481038526</v>
      </c>
    </row>
    <row r="2645" spans="1:6" x14ac:dyDescent="0.3">
      <c r="A2645" s="73">
        <v>40008</v>
      </c>
      <c r="B2645" s="130">
        <v>905.84002699999996</v>
      </c>
      <c r="C2645" s="125">
        <f t="shared" si="164"/>
        <v>-2.3068659837767513E-2</v>
      </c>
      <c r="D2645" s="128">
        <f t="shared" si="165"/>
        <v>-23068.659837767515</v>
      </c>
      <c r="E2645" s="128">
        <f t="shared" ca="1" si="166"/>
        <v>-194251.87393978122</v>
      </c>
      <c r="F2645" s="128">
        <f t="shared" ca="1" si="167"/>
        <v>241476.62481038526</v>
      </c>
    </row>
    <row r="2646" spans="1:6" x14ac:dyDescent="0.3">
      <c r="A2646" s="73">
        <v>40007</v>
      </c>
      <c r="B2646" s="130">
        <v>901.04998799999998</v>
      </c>
      <c r="C2646" s="125">
        <f t="shared" si="164"/>
        <v>-1.9425438604624534E-2</v>
      </c>
      <c r="D2646" s="128">
        <f t="shared" si="165"/>
        <v>-19425.438604624534</v>
      </c>
      <c r="E2646" s="128">
        <f t="shared" ca="1" si="166"/>
        <v>-194251.87393978122</v>
      </c>
      <c r="F2646" s="128">
        <f t="shared" ca="1" si="167"/>
        <v>241476.62481038526</v>
      </c>
    </row>
    <row r="2647" spans="1:6" x14ac:dyDescent="0.3">
      <c r="A2647" s="73">
        <v>40004</v>
      </c>
      <c r="B2647" s="130">
        <v>879.13000499999998</v>
      </c>
      <c r="C2647" s="125">
        <f t="shared" si="164"/>
        <v>-4.4693895804512884E-2</v>
      </c>
      <c r="D2647" s="128">
        <f t="shared" si="165"/>
        <v>-44693.895804512882</v>
      </c>
      <c r="E2647" s="128">
        <f t="shared" ca="1" si="166"/>
        <v>-194251.87393978122</v>
      </c>
      <c r="F2647" s="128">
        <f t="shared" ca="1" si="167"/>
        <v>241476.62481038526</v>
      </c>
    </row>
    <row r="2648" spans="1:6" x14ac:dyDescent="0.3">
      <c r="A2648" s="73">
        <v>40003</v>
      </c>
      <c r="B2648" s="130">
        <v>882.67999299999997</v>
      </c>
      <c r="C2648" s="125">
        <f t="shared" si="164"/>
        <v>-2.0267730325509548E-2</v>
      </c>
      <c r="D2648" s="128">
        <f t="shared" si="165"/>
        <v>-20267.730325509547</v>
      </c>
      <c r="E2648" s="128">
        <f t="shared" ca="1" si="166"/>
        <v>-194251.87393978122</v>
      </c>
      <c r="F2648" s="128">
        <f t="shared" ca="1" si="167"/>
        <v>241476.62481038526</v>
      </c>
    </row>
    <row r="2649" spans="1:6" x14ac:dyDescent="0.3">
      <c r="A2649" s="73">
        <v>40002</v>
      </c>
      <c r="B2649" s="130">
        <v>879.55999799999995</v>
      </c>
      <c r="C2649" s="125">
        <f t="shared" si="164"/>
        <v>-1.7361164581240041E-2</v>
      </c>
      <c r="D2649" s="128">
        <f t="shared" si="165"/>
        <v>-17361.164581240042</v>
      </c>
      <c r="E2649" s="128">
        <f t="shared" ca="1" si="166"/>
        <v>-194251.87393978122</v>
      </c>
      <c r="F2649" s="128">
        <f t="shared" ca="1" si="167"/>
        <v>241476.62481038526</v>
      </c>
    </row>
    <row r="2650" spans="1:6" x14ac:dyDescent="0.3">
      <c r="A2650" s="73">
        <v>40001</v>
      </c>
      <c r="B2650" s="130">
        <v>881.03002900000001</v>
      </c>
      <c r="C2650" s="125">
        <f t="shared" si="164"/>
        <v>-1.344838898130496E-2</v>
      </c>
      <c r="D2650" s="128">
        <f t="shared" si="165"/>
        <v>-13448.388981304959</v>
      </c>
      <c r="E2650" s="128">
        <f t="shared" ca="1" si="166"/>
        <v>-194251.87393978122</v>
      </c>
      <c r="F2650" s="128">
        <f t="shared" ca="1" si="167"/>
        <v>241476.62481038526</v>
      </c>
    </row>
    <row r="2651" spans="1:6" x14ac:dyDescent="0.3">
      <c r="A2651" s="73">
        <v>40000</v>
      </c>
      <c r="B2651" s="130">
        <v>898.71997099999999</v>
      </c>
      <c r="C2651" s="125">
        <f t="shared" si="164"/>
        <v>-2.4434733441914269E-2</v>
      </c>
      <c r="D2651" s="128">
        <f t="shared" si="165"/>
        <v>-24434.733441914268</v>
      </c>
      <c r="E2651" s="128">
        <f t="shared" ca="1" si="166"/>
        <v>-194251.87393978122</v>
      </c>
      <c r="F2651" s="128">
        <f t="shared" ca="1" si="167"/>
        <v>241476.62481038526</v>
      </c>
    </row>
    <row r="2652" spans="1:6" x14ac:dyDescent="0.3">
      <c r="A2652" s="73">
        <v>39996</v>
      </c>
      <c r="B2652" s="130">
        <v>896.419983</v>
      </c>
      <c r="C2652" s="125">
        <f t="shared" si="164"/>
        <v>-2.3901055260412751E-2</v>
      </c>
      <c r="D2652" s="128">
        <f t="shared" si="165"/>
        <v>-23901.055260412752</v>
      </c>
      <c r="E2652" s="128">
        <f t="shared" ca="1" si="166"/>
        <v>-194251.87393978122</v>
      </c>
      <c r="F2652" s="128">
        <f t="shared" ca="1" si="167"/>
        <v>241476.62481038526</v>
      </c>
    </row>
    <row r="2653" spans="1:6" x14ac:dyDescent="0.3">
      <c r="A2653" s="73">
        <v>39995</v>
      </c>
      <c r="B2653" s="130">
        <v>923.330017</v>
      </c>
      <c r="C2653" s="125">
        <f t="shared" si="164"/>
        <v>1.3857314287906153E-2</v>
      </c>
      <c r="D2653" s="128">
        <f t="shared" si="165"/>
        <v>13857.314287906152</v>
      </c>
      <c r="E2653" s="128">
        <f t="shared" ca="1" si="166"/>
        <v>-194251.87393978122</v>
      </c>
      <c r="F2653" s="128">
        <f t="shared" ca="1" si="167"/>
        <v>241476.62481038526</v>
      </c>
    </row>
    <row r="2654" spans="1:6" x14ac:dyDescent="0.3">
      <c r="A2654" s="73">
        <v>39994</v>
      </c>
      <c r="B2654" s="130">
        <v>919.32000700000003</v>
      </c>
      <c r="C2654" s="125">
        <f t="shared" si="164"/>
        <v>8.0595153719156265E-3</v>
      </c>
      <c r="D2654" s="128">
        <f t="shared" si="165"/>
        <v>8059.5153719156269</v>
      </c>
      <c r="E2654" s="128">
        <f t="shared" ca="1" si="166"/>
        <v>-194251.87393978122</v>
      </c>
      <c r="F2654" s="128">
        <f t="shared" ca="1" si="167"/>
        <v>241476.62481038526</v>
      </c>
    </row>
    <row r="2655" spans="1:6" x14ac:dyDescent="0.3">
      <c r="A2655" s="73">
        <v>39993</v>
      </c>
      <c r="B2655" s="130">
        <v>927.22997999999995</v>
      </c>
      <c r="C2655" s="125">
        <f t="shared" si="164"/>
        <v>3.7998626317454764E-3</v>
      </c>
      <c r="D2655" s="128">
        <f t="shared" si="165"/>
        <v>3799.8626317454764</v>
      </c>
      <c r="E2655" s="128">
        <f t="shared" ca="1" si="166"/>
        <v>-194251.87393978122</v>
      </c>
      <c r="F2655" s="128">
        <f t="shared" ca="1" si="167"/>
        <v>241476.62481038526</v>
      </c>
    </row>
    <row r="2656" spans="1:6" x14ac:dyDescent="0.3">
      <c r="A2656" s="73">
        <v>39990</v>
      </c>
      <c r="B2656" s="130">
        <v>918.90002400000003</v>
      </c>
      <c r="C2656" s="125">
        <f t="shared" si="164"/>
        <v>-2.8862511878995911E-2</v>
      </c>
      <c r="D2656" s="128">
        <f t="shared" si="165"/>
        <v>-28862.511878995912</v>
      </c>
      <c r="E2656" s="128">
        <f t="shared" ca="1" si="166"/>
        <v>-194251.87393978122</v>
      </c>
      <c r="F2656" s="128">
        <f t="shared" ca="1" si="167"/>
        <v>241476.62481038526</v>
      </c>
    </row>
    <row r="2657" spans="1:6" x14ac:dyDescent="0.3">
      <c r="A2657" s="73">
        <v>39989</v>
      </c>
      <c r="B2657" s="130">
        <v>920.26000999999997</v>
      </c>
      <c r="C2657" s="125">
        <f t="shared" si="164"/>
        <v>-2.6066531140134797E-2</v>
      </c>
      <c r="D2657" s="128">
        <f t="shared" si="165"/>
        <v>-26066.531140134797</v>
      </c>
      <c r="E2657" s="128">
        <f t="shared" ca="1" si="166"/>
        <v>-194251.87393978122</v>
      </c>
      <c r="F2657" s="128">
        <f t="shared" ca="1" si="167"/>
        <v>241476.62481038526</v>
      </c>
    </row>
    <row r="2658" spans="1:6" x14ac:dyDescent="0.3">
      <c r="A2658" s="73">
        <v>39988</v>
      </c>
      <c r="B2658" s="130">
        <v>900.94000200000005</v>
      </c>
      <c r="C2658" s="125">
        <f t="shared" si="164"/>
        <v>-4.0685748840485592E-2</v>
      </c>
      <c r="D2658" s="128">
        <f t="shared" si="165"/>
        <v>-40685.74884048559</v>
      </c>
      <c r="E2658" s="128">
        <f t="shared" ca="1" si="166"/>
        <v>-194251.87393978122</v>
      </c>
      <c r="F2658" s="128">
        <f t="shared" ca="1" si="167"/>
        <v>241476.62481038526</v>
      </c>
    </row>
    <row r="2659" spans="1:6" x14ac:dyDescent="0.3">
      <c r="A2659" s="73">
        <v>39987</v>
      </c>
      <c r="B2659" s="130">
        <v>895.09997599999997</v>
      </c>
      <c r="C2659" s="125">
        <f t="shared" si="164"/>
        <v>-5.0221255002014797E-2</v>
      </c>
      <c r="D2659" s="128">
        <f t="shared" si="165"/>
        <v>-50221.255002014797</v>
      </c>
      <c r="E2659" s="128">
        <f t="shared" ca="1" si="166"/>
        <v>-194251.87393978122</v>
      </c>
      <c r="F2659" s="128">
        <f t="shared" ca="1" si="167"/>
        <v>241476.62481038526</v>
      </c>
    </row>
    <row r="2660" spans="1:6" x14ac:dyDescent="0.3">
      <c r="A2660" s="73">
        <v>39986</v>
      </c>
      <c r="B2660" s="130">
        <v>893.03997800000002</v>
      </c>
      <c r="C2660" s="125">
        <f t="shared" si="164"/>
        <v>-4.9087501611780326E-2</v>
      </c>
      <c r="D2660" s="128">
        <f t="shared" si="165"/>
        <v>-49087.501611780324</v>
      </c>
      <c r="E2660" s="128">
        <f t="shared" ca="1" si="166"/>
        <v>-194251.87393978122</v>
      </c>
      <c r="F2660" s="128">
        <f t="shared" ca="1" si="167"/>
        <v>241476.62481038526</v>
      </c>
    </row>
    <row r="2661" spans="1:6" x14ac:dyDescent="0.3">
      <c r="A2661" s="73">
        <v>39983</v>
      </c>
      <c r="B2661" s="130">
        <v>921.22997999999995</v>
      </c>
      <c r="C2661" s="125">
        <f t="shared" si="164"/>
        <v>-2.0061958385183432E-2</v>
      </c>
      <c r="D2661" s="128">
        <f t="shared" si="165"/>
        <v>-20061.958385183432</v>
      </c>
      <c r="E2661" s="128">
        <f t="shared" ca="1" si="166"/>
        <v>-194251.87393978122</v>
      </c>
      <c r="F2661" s="128">
        <f t="shared" ca="1" si="167"/>
        <v>241476.62481038526</v>
      </c>
    </row>
    <row r="2662" spans="1:6" x14ac:dyDescent="0.3">
      <c r="A2662" s="73">
        <v>39982</v>
      </c>
      <c r="B2662" s="130">
        <v>918.36999500000002</v>
      </c>
      <c r="C2662" s="125">
        <f t="shared" si="164"/>
        <v>-2.5560794556440003E-2</v>
      </c>
      <c r="D2662" s="128">
        <f t="shared" si="165"/>
        <v>-25560.794556440003</v>
      </c>
      <c r="E2662" s="128">
        <f t="shared" ca="1" si="166"/>
        <v>-194251.87393978122</v>
      </c>
      <c r="F2662" s="128">
        <f t="shared" ca="1" si="167"/>
        <v>241476.62481038526</v>
      </c>
    </row>
    <row r="2663" spans="1:6" x14ac:dyDescent="0.3">
      <c r="A2663" s="73">
        <v>39981</v>
      </c>
      <c r="B2663" s="130">
        <v>910.71002199999998</v>
      </c>
      <c r="C2663" s="125">
        <f t="shared" si="164"/>
        <v>-2.2591641381990657E-2</v>
      </c>
      <c r="D2663" s="128">
        <f t="shared" si="165"/>
        <v>-22591.641381990656</v>
      </c>
      <c r="E2663" s="128">
        <f t="shared" ca="1" si="166"/>
        <v>-194251.87393978122</v>
      </c>
      <c r="F2663" s="128">
        <f t="shared" ca="1" si="167"/>
        <v>241476.62481038526</v>
      </c>
    </row>
    <row r="2664" spans="1:6" x14ac:dyDescent="0.3">
      <c r="A2664" s="73">
        <v>39980</v>
      </c>
      <c r="B2664" s="130">
        <v>911.96997099999999</v>
      </c>
      <c r="C2664" s="125">
        <f t="shared" si="164"/>
        <v>-3.468681261179607E-2</v>
      </c>
      <c r="D2664" s="128">
        <f t="shared" si="165"/>
        <v>-34686.812611796071</v>
      </c>
      <c r="E2664" s="128">
        <f t="shared" ca="1" si="166"/>
        <v>-194251.87393978122</v>
      </c>
      <c r="F2664" s="128">
        <f t="shared" ca="1" si="167"/>
        <v>241476.62481038526</v>
      </c>
    </row>
    <row r="2665" spans="1:6" x14ac:dyDescent="0.3">
      <c r="A2665" s="73">
        <v>39979</v>
      </c>
      <c r="B2665" s="130">
        <v>923.71997099999999</v>
      </c>
      <c r="C2665" s="125">
        <f t="shared" si="164"/>
        <v>-2.0310354663476193E-2</v>
      </c>
      <c r="D2665" s="128">
        <f t="shared" si="165"/>
        <v>-20310.354663476195</v>
      </c>
      <c r="E2665" s="128">
        <f t="shared" ca="1" si="166"/>
        <v>-194251.87393978122</v>
      </c>
      <c r="F2665" s="128">
        <f t="shared" ca="1" si="167"/>
        <v>241476.62481038526</v>
      </c>
    </row>
    <row r="2666" spans="1:6" x14ac:dyDescent="0.3">
      <c r="A2666" s="73">
        <v>39976</v>
      </c>
      <c r="B2666" s="130">
        <v>946.21002199999998</v>
      </c>
      <c r="C2666" s="125">
        <f t="shared" si="164"/>
        <v>2.9451450876067042E-2</v>
      </c>
      <c r="D2666" s="128">
        <f t="shared" si="165"/>
        <v>29451.450876067043</v>
      </c>
      <c r="E2666" s="128">
        <f t="shared" ca="1" si="166"/>
        <v>-194251.87393978122</v>
      </c>
      <c r="F2666" s="128">
        <f t="shared" ca="1" si="167"/>
        <v>241476.62481038526</v>
      </c>
    </row>
    <row r="2667" spans="1:6" x14ac:dyDescent="0.3">
      <c r="A2667" s="73">
        <v>39975</v>
      </c>
      <c r="B2667" s="130">
        <v>944.89001499999995</v>
      </c>
      <c r="C2667" s="125">
        <f t="shared" si="164"/>
        <v>4.1970377343607534E-2</v>
      </c>
      <c r="D2667" s="128">
        <f t="shared" si="165"/>
        <v>41970.377343607535</v>
      </c>
      <c r="E2667" s="128">
        <f t="shared" ca="1" si="166"/>
        <v>-194251.87393978122</v>
      </c>
      <c r="F2667" s="128">
        <f t="shared" ca="1" si="167"/>
        <v>241476.62481038526</v>
      </c>
    </row>
    <row r="2668" spans="1:6" x14ac:dyDescent="0.3">
      <c r="A2668" s="73">
        <v>39974</v>
      </c>
      <c r="B2668" s="130">
        <v>939.15002400000003</v>
      </c>
      <c r="C2668" s="125">
        <f t="shared" si="164"/>
        <v>5.1609103647255905E-2</v>
      </c>
      <c r="D2668" s="128">
        <f t="shared" si="165"/>
        <v>51609.103647255906</v>
      </c>
      <c r="E2668" s="128">
        <f t="shared" ca="1" si="166"/>
        <v>-194251.87393978122</v>
      </c>
      <c r="F2668" s="128">
        <f t="shared" ca="1" si="167"/>
        <v>241476.62481038526</v>
      </c>
    </row>
    <row r="2669" spans="1:6" x14ac:dyDescent="0.3">
      <c r="A2669" s="73">
        <v>39973</v>
      </c>
      <c r="B2669" s="130">
        <v>942.42999299999997</v>
      </c>
      <c r="C2669" s="125">
        <f t="shared" si="164"/>
        <v>3.5261910955969311E-2</v>
      </c>
      <c r="D2669" s="128">
        <f t="shared" si="165"/>
        <v>35261.91095596931</v>
      </c>
      <c r="E2669" s="128">
        <f t="shared" ca="1" si="166"/>
        <v>-194251.87393978122</v>
      </c>
      <c r="F2669" s="128">
        <f t="shared" ca="1" si="167"/>
        <v>241476.62481038526</v>
      </c>
    </row>
    <row r="2670" spans="1:6" x14ac:dyDescent="0.3">
      <c r="A2670" s="73">
        <v>39972</v>
      </c>
      <c r="B2670" s="130">
        <v>939.14001499999995</v>
      </c>
      <c r="C2670" s="125">
        <f t="shared" si="164"/>
        <v>5.8782429537767689E-2</v>
      </c>
      <c r="D2670" s="128">
        <f t="shared" si="165"/>
        <v>58782.42953776769</v>
      </c>
      <c r="E2670" s="128">
        <f t="shared" ca="1" si="166"/>
        <v>-194251.87393978122</v>
      </c>
      <c r="F2670" s="128">
        <f t="shared" ca="1" si="167"/>
        <v>241476.62481038526</v>
      </c>
    </row>
    <row r="2671" spans="1:6" x14ac:dyDescent="0.3">
      <c r="A2671" s="73">
        <v>39969</v>
      </c>
      <c r="B2671" s="130">
        <v>940.09002699999996</v>
      </c>
      <c r="C2671" s="125">
        <f t="shared" si="164"/>
        <v>5.8266645288875818E-2</v>
      </c>
      <c r="D2671" s="128">
        <f t="shared" si="165"/>
        <v>58266.645288875821</v>
      </c>
      <c r="E2671" s="128">
        <f t="shared" ca="1" si="166"/>
        <v>-194251.87393978122</v>
      </c>
      <c r="F2671" s="128">
        <f t="shared" ca="1" si="167"/>
        <v>241476.62481038526</v>
      </c>
    </row>
    <row r="2672" spans="1:6" x14ac:dyDescent="0.3">
      <c r="A2672" s="73">
        <v>39968</v>
      </c>
      <c r="B2672" s="130">
        <v>942.46002199999998</v>
      </c>
      <c r="C2672" s="125">
        <f t="shared" si="164"/>
        <v>4.3155890346686432E-2</v>
      </c>
      <c r="D2672" s="128">
        <f t="shared" si="165"/>
        <v>43155.890346686429</v>
      </c>
      <c r="E2672" s="128">
        <f t="shared" ca="1" si="166"/>
        <v>-194251.87393978122</v>
      </c>
      <c r="F2672" s="128">
        <f t="shared" ca="1" si="167"/>
        <v>241476.62481038526</v>
      </c>
    </row>
    <row r="2673" spans="1:6" x14ac:dyDescent="0.3">
      <c r="A2673" s="73">
        <v>39967</v>
      </c>
      <c r="B2673" s="130">
        <v>931.76000999999997</v>
      </c>
      <c r="C2673" s="125">
        <f t="shared" si="164"/>
        <v>2.6020509034937023E-2</v>
      </c>
      <c r="D2673" s="128">
        <f t="shared" si="165"/>
        <v>26020.509034937022</v>
      </c>
      <c r="E2673" s="128">
        <f t="shared" ca="1" si="166"/>
        <v>-194251.87393978122</v>
      </c>
      <c r="F2673" s="128">
        <f t="shared" ca="1" si="167"/>
        <v>241476.62481038526</v>
      </c>
    </row>
    <row r="2674" spans="1:6" x14ac:dyDescent="0.3">
      <c r="A2674" s="73">
        <v>39966</v>
      </c>
      <c r="B2674" s="130">
        <v>944.73999000000003</v>
      </c>
      <c r="C2674" s="125">
        <f t="shared" si="164"/>
        <v>3.8506740777667359E-2</v>
      </c>
      <c r="D2674" s="128">
        <f t="shared" si="165"/>
        <v>38506.740777667357</v>
      </c>
      <c r="E2674" s="128">
        <f t="shared" ca="1" si="166"/>
        <v>-194251.87393978122</v>
      </c>
      <c r="F2674" s="128">
        <f t="shared" ca="1" si="167"/>
        <v>241476.62481038526</v>
      </c>
    </row>
    <row r="2675" spans="1:6" x14ac:dyDescent="0.3">
      <c r="A2675" s="73">
        <v>39965</v>
      </c>
      <c r="B2675" s="130">
        <v>942.86999500000002</v>
      </c>
      <c r="C2675" s="125">
        <f t="shared" si="164"/>
        <v>6.7948067302758819E-2</v>
      </c>
      <c r="D2675" s="128">
        <f t="shared" si="165"/>
        <v>67948.06730275882</v>
      </c>
      <c r="E2675" s="128">
        <f t="shared" ca="1" si="166"/>
        <v>-194251.87393978122</v>
      </c>
      <c r="F2675" s="128">
        <f t="shared" ca="1" si="167"/>
        <v>241476.62481038526</v>
      </c>
    </row>
    <row r="2676" spans="1:6" x14ac:dyDescent="0.3">
      <c r="A2676" s="73">
        <v>39962</v>
      </c>
      <c r="B2676" s="130">
        <v>919.14001499999995</v>
      </c>
      <c r="C2676" s="125">
        <f t="shared" si="164"/>
        <v>2.9191449489580634E-2</v>
      </c>
      <c r="D2676" s="128">
        <f t="shared" si="165"/>
        <v>29191.449489580635</v>
      </c>
      <c r="E2676" s="128">
        <f t="shared" ca="1" si="166"/>
        <v>-194251.87393978122</v>
      </c>
      <c r="F2676" s="128">
        <f t="shared" ca="1" si="167"/>
        <v>241476.62481038526</v>
      </c>
    </row>
    <row r="2677" spans="1:6" x14ac:dyDescent="0.3">
      <c r="A2677" s="73">
        <v>39961</v>
      </c>
      <c r="B2677" s="130">
        <v>906.830017</v>
      </c>
      <c r="C2677" s="125">
        <f t="shared" si="164"/>
        <v>2.5918674134104203E-2</v>
      </c>
      <c r="D2677" s="128">
        <f t="shared" si="165"/>
        <v>25918.674134104203</v>
      </c>
      <c r="E2677" s="128">
        <f t="shared" ca="1" si="166"/>
        <v>-194251.87393978122</v>
      </c>
      <c r="F2677" s="128">
        <f t="shared" ca="1" si="167"/>
        <v>241476.62481038526</v>
      </c>
    </row>
    <row r="2678" spans="1:6" x14ac:dyDescent="0.3">
      <c r="A2678" s="73">
        <v>39960</v>
      </c>
      <c r="B2678" s="130">
        <v>893.05999799999995</v>
      </c>
      <c r="C2678" s="125">
        <f t="shared" si="164"/>
        <v>-1.6832694890719146E-2</v>
      </c>
      <c r="D2678" s="128">
        <f t="shared" si="165"/>
        <v>-16832.694890719147</v>
      </c>
      <c r="E2678" s="128">
        <f t="shared" ca="1" si="166"/>
        <v>-194251.87393978122</v>
      </c>
      <c r="F2678" s="128">
        <f t="shared" ca="1" si="167"/>
        <v>241476.62481038526</v>
      </c>
    </row>
    <row r="2679" spans="1:6" x14ac:dyDescent="0.3">
      <c r="A2679" s="73">
        <v>39959</v>
      </c>
      <c r="B2679" s="130">
        <v>910.330017</v>
      </c>
      <c r="C2679" s="125">
        <f t="shared" si="164"/>
        <v>1.1988331045580392E-3</v>
      </c>
      <c r="D2679" s="128">
        <f t="shared" si="165"/>
        <v>1198.8331045580392</v>
      </c>
      <c r="E2679" s="128">
        <f t="shared" ca="1" si="166"/>
        <v>-194251.87393978122</v>
      </c>
      <c r="F2679" s="128">
        <f t="shared" ca="1" si="167"/>
        <v>241476.62481038526</v>
      </c>
    </row>
    <row r="2680" spans="1:6" x14ac:dyDescent="0.3">
      <c r="A2680" s="73">
        <v>39955</v>
      </c>
      <c r="B2680" s="130">
        <v>887</v>
      </c>
      <c r="C2680" s="125">
        <f t="shared" si="164"/>
        <v>-4.5446209128982229E-2</v>
      </c>
      <c r="D2680" s="128">
        <f t="shared" si="165"/>
        <v>-45446.209128982227</v>
      </c>
      <c r="E2680" s="128">
        <f t="shared" ca="1" si="166"/>
        <v>-194251.87393978122</v>
      </c>
      <c r="F2680" s="128">
        <f t="shared" ca="1" si="167"/>
        <v>241476.62481038526</v>
      </c>
    </row>
    <row r="2681" spans="1:6" x14ac:dyDescent="0.3">
      <c r="A2681" s="73">
        <v>39954</v>
      </c>
      <c r="B2681" s="130">
        <v>888.330017</v>
      </c>
      <c r="C2681" s="125">
        <f t="shared" si="164"/>
        <v>-2.1005298366656544E-2</v>
      </c>
      <c r="D2681" s="128">
        <f t="shared" si="165"/>
        <v>-21005.298366656545</v>
      </c>
      <c r="E2681" s="128">
        <f t="shared" ca="1" si="166"/>
        <v>-194251.87393978122</v>
      </c>
      <c r="F2681" s="128">
        <f t="shared" ca="1" si="167"/>
        <v>241476.62481038526</v>
      </c>
    </row>
    <row r="2682" spans="1:6" x14ac:dyDescent="0.3">
      <c r="A2682" s="73">
        <v>39953</v>
      </c>
      <c r="B2682" s="130">
        <v>903.46997099999999</v>
      </c>
      <c r="C2682" s="125">
        <f t="shared" si="164"/>
        <v>-1.7465506827945121E-2</v>
      </c>
      <c r="D2682" s="128">
        <f t="shared" si="165"/>
        <v>-17465.506827945122</v>
      </c>
      <c r="E2682" s="128">
        <f t="shared" ca="1" si="166"/>
        <v>-194251.87393978122</v>
      </c>
      <c r="F2682" s="128">
        <f t="shared" ca="1" si="167"/>
        <v>241476.62481038526</v>
      </c>
    </row>
    <row r="2683" spans="1:6" x14ac:dyDescent="0.3">
      <c r="A2683" s="73">
        <v>39952</v>
      </c>
      <c r="B2683" s="130">
        <v>908.13000499999998</v>
      </c>
      <c r="C2683" s="125">
        <f t="shared" si="164"/>
        <v>4.7909018117844315E-3</v>
      </c>
      <c r="D2683" s="128">
        <f t="shared" si="165"/>
        <v>4790.9018117844316</v>
      </c>
      <c r="E2683" s="128">
        <f t="shared" ca="1" si="166"/>
        <v>-194251.87393978122</v>
      </c>
      <c r="F2683" s="128">
        <f t="shared" ca="1" si="167"/>
        <v>241476.62481038526</v>
      </c>
    </row>
    <row r="2684" spans="1:6" x14ac:dyDescent="0.3">
      <c r="A2684" s="73">
        <v>39951</v>
      </c>
      <c r="B2684" s="130">
        <v>909.71002199999998</v>
      </c>
      <c r="C2684" s="125">
        <f t="shared" si="164"/>
        <v>2.7225783995699082E-3</v>
      </c>
      <c r="D2684" s="128">
        <f t="shared" si="165"/>
        <v>2722.578399569908</v>
      </c>
      <c r="E2684" s="128">
        <f t="shared" ca="1" si="166"/>
        <v>-194251.87393978122</v>
      </c>
      <c r="F2684" s="128">
        <f t="shared" ca="1" si="167"/>
        <v>241476.62481038526</v>
      </c>
    </row>
    <row r="2685" spans="1:6" x14ac:dyDescent="0.3">
      <c r="A2685" s="73">
        <v>39948</v>
      </c>
      <c r="B2685" s="130">
        <v>882.88000499999998</v>
      </c>
      <c r="C2685" s="125">
        <f t="shared" si="164"/>
        <v>6.1081056589453731E-3</v>
      </c>
      <c r="D2685" s="128">
        <f t="shared" si="165"/>
        <v>6108.1056589453729</v>
      </c>
      <c r="E2685" s="128">
        <f t="shared" ca="1" si="166"/>
        <v>-194251.87393978122</v>
      </c>
      <c r="F2685" s="128">
        <f t="shared" ca="1" si="167"/>
        <v>241476.62481038526</v>
      </c>
    </row>
    <row r="2686" spans="1:6" x14ac:dyDescent="0.3">
      <c r="A2686" s="73">
        <v>39947</v>
      </c>
      <c r="B2686" s="130">
        <v>893.07000700000003</v>
      </c>
      <c r="C2686" s="125">
        <f t="shared" si="164"/>
        <v>2.3212393357574745E-2</v>
      </c>
      <c r="D2686" s="128">
        <f t="shared" si="165"/>
        <v>23212.393357574747</v>
      </c>
      <c r="E2686" s="128">
        <f t="shared" ca="1" si="166"/>
        <v>-194251.87393978122</v>
      </c>
      <c r="F2686" s="128">
        <f t="shared" ca="1" si="167"/>
        <v>241476.62481038526</v>
      </c>
    </row>
    <row r="2687" spans="1:6" x14ac:dyDescent="0.3">
      <c r="A2687" s="73">
        <v>39946</v>
      </c>
      <c r="B2687" s="130">
        <v>883.919983</v>
      </c>
      <c r="C2687" s="125">
        <f t="shared" si="164"/>
        <v>1.1766823661345294E-2</v>
      </c>
      <c r="D2687" s="128">
        <f t="shared" si="165"/>
        <v>11766.823661345294</v>
      </c>
      <c r="E2687" s="128">
        <f t="shared" ca="1" si="166"/>
        <v>-194251.87393978122</v>
      </c>
      <c r="F2687" s="128">
        <f t="shared" ca="1" si="167"/>
        <v>241476.62481038526</v>
      </c>
    </row>
    <row r="2688" spans="1:6" x14ac:dyDescent="0.3">
      <c r="A2688" s="73">
        <v>39945</v>
      </c>
      <c r="B2688" s="130">
        <v>908.34997599999997</v>
      </c>
      <c r="C2688" s="125">
        <f t="shared" si="164"/>
        <v>6.2198892229957004E-2</v>
      </c>
      <c r="D2688" s="128">
        <f t="shared" si="165"/>
        <v>62198.892229957004</v>
      </c>
      <c r="E2688" s="128">
        <f t="shared" ca="1" si="166"/>
        <v>-194251.87393978122</v>
      </c>
      <c r="F2688" s="128">
        <f t="shared" ca="1" si="167"/>
        <v>241476.62481038526</v>
      </c>
    </row>
    <row r="2689" spans="1:6" x14ac:dyDescent="0.3">
      <c r="A2689" s="73">
        <v>39944</v>
      </c>
      <c r="B2689" s="130">
        <v>909.23999000000003</v>
      </c>
      <c r="C2689" s="125">
        <f t="shared" si="164"/>
        <v>6.0325803077214246E-2</v>
      </c>
      <c r="D2689" s="128">
        <f t="shared" si="165"/>
        <v>60325.803077214245</v>
      </c>
      <c r="E2689" s="128">
        <f t="shared" ca="1" si="166"/>
        <v>-194251.87393978122</v>
      </c>
      <c r="F2689" s="128">
        <f t="shared" ca="1" si="167"/>
        <v>241476.62481038526</v>
      </c>
    </row>
    <row r="2690" spans="1:6" x14ac:dyDescent="0.3">
      <c r="A2690" s="73">
        <v>39941</v>
      </c>
      <c r="B2690" s="130">
        <v>929.22997999999995</v>
      </c>
      <c r="C2690" s="125">
        <f t="shared" si="164"/>
        <v>7.2728953574199728E-2</v>
      </c>
      <c r="D2690" s="128">
        <f t="shared" si="165"/>
        <v>72728.953574199724</v>
      </c>
      <c r="E2690" s="128">
        <f t="shared" ca="1" si="166"/>
        <v>-194251.87393978122</v>
      </c>
      <c r="F2690" s="128">
        <f t="shared" ca="1" si="167"/>
        <v>241476.62481038526</v>
      </c>
    </row>
    <row r="2691" spans="1:6" x14ac:dyDescent="0.3">
      <c r="A2691" s="73">
        <v>39940</v>
      </c>
      <c r="B2691" s="130">
        <v>907.39001499999995</v>
      </c>
      <c r="C2691" s="125">
        <f t="shared" si="164"/>
        <v>6.511178644344584E-2</v>
      </c>
      <c r="D2691" s="128">
        <f t="shared" si="165"/>
        <v>65111.786443445839</v>
      </c>
      <c r="E2691" s="128">
        <f t="shared" ca="1" si="166"/>
        <v>-194251.87393978122</v>
      </c>
      <c r="F2691" s="128">
        <f t="shared" ca="1" si="167"/>
        <v>241476.62481038526</v>
      </c>
    </row>
    <row r="2692" spans="1:6" x14ac:dyDescent="0.3">
      <c r="A2692" s="73">
        <v>39939</v>
      </c>
      <c r="B2692" s="130">
        <v>919.53002900000001</v>
      </c>
      <c r="C2692" s="125">
        <f t="shared" si="164"/>
        <v>9.0071770589605027E-2</v>
      </c>
      <c r="D2692" s="128">
        <f t="shared" si="165"/>
        <v>90071.770589605032</v>
      </c>
      <c r="E2692" s="128">
        <f t="shared" ca="1" si="166"/>
        <v>-194251.87393978122</v>
      </c>
      <c r="F2692" s="128">
        <f t="shared" ca="1" si="167"/>
        <v>241476.62481038526</v>
      </c>
    </row>
    <row r="2693" spans="1:6" x14ac:dyDescent="0.3">
      <c r="A2693" s="73">
        <v>39938</v>
      </c>
      <c r="B2693" s="130">
        <v>903.79998799999998</v>
      </c>
      <c r="C2693" s="125">
        <f t="shared" si="164"/>
        <v>6.3194016946289455E-2</v>
      </c>
      <c r="D2693" s="128">
        <f t="shared" si="165"/>
        <v>63194.016946289456</v>
      </c>
      <c r="E2693" s="128">
        <f t="shared" ca="1" si="166"/>
        <v>-194251.87393978122</v>
      </c>
      <c r="F2693" s="128">
        <f t="shared" ca="1" si="167"/>
        <v>241476.62481038526</v>
      </c>
    </row>
    <row r="2694" spans="1:6" x14ac:dyDescent="0.3">
      <c r="A2694" s="73">
        <v>39937</v>
      </c>
      <c r="B2694" s="130">
        <v>907.23999000000003</v>
      </c>
      <c r="C2694" s="125">
        <f t="shared" si="164"/>
        <v>8.9921759813517355E-2</v>
      </c>
      <c r="D2694" s="128">
        <f t="shared" si="165"/>
        <v>89921.759813517361</v>
      </c>
      <c r="E2694" s="128">
        <f t="shared" ca="1" si="166"/>
        <v>-194251.87393978122</v>
      </c>
      <c r="F2694" s="128">
        <f t="shared" ca="1" si="167"/>
        <v>241476.62481038526</v>
      </c>
    </row>
    <row r="2695" spans="1:6" x14ac:dyDescent="0.3">
      <c r="A2695" s="73">
        <v>39934</v>
      </c>
      <c r="B2695" s="130">
        <v>877.52002000000005</v>
      </c>
      <c r="C2695" s="125">
        <f t="shared" si="164"/>
        <v>9.107686543910587E-3</v>
      </c>
      <c r="D2695" s="128">
        <f t="shared" si="165"/>
        <v>9107.6865439105877</v>
      </c>
      <c r="E2695" s="128">
        <f t="shared" ca="1" si="166"/>
        <v>-194251.87393978122</v>
      </c>
      <c r="F2695" s="128">
        <f t="shared" ca="1" si="167"/>
        <v>241476.62481038526</v>
      </c>
    </row>
    <row r="2696" spans="1:6" x14ac:dyDescent="0.3">
      <c r="A2696" s="73">
        <v>39933</v>
      </c>
      <c r="B2696" s="130">
        <v>872.80999799999995</v>
      </c>
      <c r="C2696" s="125">
        <f t="shared" ref="C2696:C2759" si="168">B2696/B2706-1</f>
        <v>8.6790825195295351E-3</v>
      </c>
      <c r="D2696" s="128">
        <f t="shared" ref="D2696:D2759" si="169">C2696*$B$5</f>
        <v>8679.0825195295347</v>
      </c>
      <c r="E2696" s="128">
        <f t="shared" ref="E2696:E2759" ca="1" si="170">_xlfn.PERCENTILE.INC(OFFSET(D2696,0,0,Window),1-VaRLevel)</f>
        <v>-194251.87393978122</v>
      </c>
      <c r="F2696" s="128">
        <f t="shared" ref="F2696:F2759" ca="1" si="171">ABS(AVERAGEIF(OFFSET(D2696,0,0,Window),"&lt;=" &amp;E2696))</f>
        <v>241476.62481038526</v>
      </c>
    </row>
    <row r="2697" spans="1:6" x14ac:dyDescent="0.3">
      <c r="A2697" s="73">
        <v>39932</v>
      </c>
      <c r="B2697" s="130">
        <v>873.64001499999995</v>
      </c>
      <c r="C2697" s="125">
        <f t="shared" si="168"/>
        <v>2.5326874927415588E-2</v>
      </c>
      <c r="D2697" s="128">
        <f t="shared" si="169"/>
        <v>25326.874927415589</v>
      </c>
      <c r="E2697" s="128">
        <f t="shared" ca="1" si="170"/>
        <v>-194251.87393978122</v>
      </c>
      <c r="F2697" s="128">
        <f t="shared" ca="1" si="171"/>
        <v>241476.62481038526</v>
      </c>
    </row>
    <row r="2698" spans="1:6" x14ac:dyDescent="0.3">
      <c r="A2698" s="73">
        <v>39931</v>
      </c>
      <c r="B2698" s="130">
        <v>855.15997300000004</v>
      </c>
      <c r="C2698" s="125">
        <f t="shared" si="168"/>
        <v>1.6232885323826496E-2</v>
      </c>
      <c r="D2698" s="128">
        <f t="shared" si="169"/>
        <v>16232.885323826496</v>
      </c>
      <c r="E2698" s="128">
        <f t="shared" ca="1" si="170"/>
        <v>-194251.87393978122</v>
      </c>
      <c r="F2698" s="128">
        <f t="shared" ca="1" si="171"/>
        <v>241476.62481038526</v>
      </c>
    </row>
    <row r="2699" spans="1:6" x14ac:dyDescent="0.3">
      <c r="A2699" s="73">
        <v>39930</v>
      </c>
      <c r="B2699" s="130">
        <v>857.51000999999997</v>
      </c>
      <c r="C2699" s="125">
        <f t="shared" si="168"/>
        <v>-1.4206677633404885E-3</v>
      </c>
      <c r="D2699" s="128">
        <f t="shared" si="169"/>
        <v>-1420.6677633404886</v>
      </c>
      <c r="E2699" s="128">
        <f t="shared" ca="1" si="170"/>
        <v>-194251.87393978122</v>
      </c>
      <c r="F2699" s="128">
        <f t="shared" ca="1" si="171"/>
        <v>241476.62481038526</v>
      </c>
    </row>
    <row r="2700" spans="1:6" x14ac:dyDescent="0.3">
      <c r="A2700" s="73">
        <v>39927</v>
      </c>
      <c r="B2700" s="130">
        <v>866.22997999999995</v>
      </c>
      <c r="C2700" s="125">
        <f t="shared" si="168"/>
        <v>1.1289322432262328E-2</v>
      </c>
      <c r="D2700" s="128">
        <f t="shared" si="169"/>
        <v>11289.322432262328</v>
      </c>
      <c r="E2700" s="128">
        <f t="shared" ca="1" si="170"/>
        <v>-194251.87393978122</v>
      </c>
      <c r="F2700" s="128">
        <f t="shared" ca="1" si="171"/>
        <v>241476.62481038526</v>
      </c>
    </row>
    <row r="2701" spans="1:6" x14ac:dyDescent="0.3">
      <c r="A2701" s="73">
        <v>39926</v>
      </c>
      <c r="B2701" s="130">
        <v>851.919983</v>
      </c>
      <c r="C2701" s="125">
        <f t="shared" si="168"/>
        <v>3.2430087347438574E-2</v>
      </c>
      <c r="D2701" s="128">
        <f t="shared" si="169"/>
        <v>32430.087347438573</v>
      </c>
      <c r="E2701" s="128">
        <f t="shared" ca="1" si="170"/>
        <v>-194251.87393978122</v>
      </c>
      <c r="F2701" s="128">
        <f t="shared" ca="1" si="171"/>
        <v>241476.62481038526</v>
      </c>
    </row>
    <row r="2702" spans="1:6" x14ac:dyDescent="0.3">
      <c r="A2702" s="73">
        <v>39925</v>
      </c>
      <c r="B2702" s="130">
        <v>843.54998799999998</v>
      </c>
      <c r="C2702" s="125">
        <f t="shared" si="168"/>
        <v>3.4332659446989044E-2</v>
      </c>
      <c r="D2702" s="128">
        <f t="shared" si="169"/>
        <v>34332.659446989048</v>
      </c>
      <c r="E2702" s="128">
        <f t="shared" ca="1" si="170"/>
        <v>-194251.87393978122</v>
      </c>
      <c r="F2702" s="128">
        <f t="shared" ca="1" si="171"/>
        <v>241476.62481038526</v>
      </c>
    </row>
    <row r="2703" spans="1:6" x14ac:dyDescent="0.3">
      <c r="A2703" s="73">
        <v>39924</v>
      </c>
      <c r="B2703" s="130">
        <v>850.080017</v>
      </c>
      <c r="C2703" s="125">
        <f t="shared" si="168"/>
        <v>1.7475029144324861E-2</v>
      </c>
      <c r="D2703" s="128">
        <f t="shared" si="169"/>
        <v>17475.029144324861</v>
      </c>
      <c r="E2703" s="128">
        <f t="shared" ca="1" si="170"/>
        <v>-194251.87393978122</v>
      </c>
      <c r="F2703" s="128">
        <f t="shared" ca="1" si="171"/>
        <v>241476.62481038526</v>
      </c>
    </row>
    <row r="2704" spans="1:6" x14ac:dyDescent="0.3">
      <c r="A2704" s="73">
        <v>39923</v>
      </c>
      <c r="B2704" s="130">
        <v>832.39001499999995</v>
      </c>
      <c r="C2704" s="125">
        <f t="shared" si="168"/>
        <v>-1.1999982195845749E-2</v>
      </c>
      <c r="D2704" s="128">
        <f t="shared" si="169"/>
        <v>-11999.982195845749</v>
      </c>
      <c r="E2704" s="128">
        <f t="shared" ca="1" si="170"/>
        <v>-194251.87393978122</v>
      </c>
      <c r="F2704" s="128">
        <f t="shared" ca="1" si="171"/>
        <v>241476.62481038526</v>
      </c>
    </row>
    <row r="2705" spans="1:6" x14ac:dyDescent="0.3">
      <c r="A2705" s="73">
        <v>39920</v>
      </c>
      <c r="B2705" s="130">
        <v>869.59997599999997</v>
      </c>
      <c r="C2705" s="125">
        <f t="shared" si="168"/>
        <v>4.2210947996051296E-2</v>
      </c>
      <c r="D2705" s="128">
        <f t="shared" si="169"/>
        <v>42210.947996051298</v>
      </c>
      <c r="E2705" s="128">
        <f t="shared" ca="1" si="170"/>
        <v>-194251.87393978122</v>
      </c>
      <c r="F2705" s="128">
        <f t="shared" ca="1" si="171"/>
        <v>241476.62481038526</v>
      </c>
    </row>
    <row r="2706" spans="1:6" x14ac:dyDescent="0.3">
      <c r="A2706" s="73">
        <v>39919</v>
      </c>
      <c r="B2706" s="130">
        <v>865.29998799999998</v>
      </c>
      <c r="C2706" s="125">
        <f t="shared" si="168"/>
        <v>6.6849102263112359E-2</v>
      </c>
      <c r="D2706" s="128">
        <f t="shared" si="169"/>
        <v>66849.102263112363</v>
      </c>
      <c r="E2706" s="128">
        <f t="shared" ca="1" si="170"/>
        <v>-194251.87393978122</v>
      </c>
      <c r="F2706" s="128">
        <f t="shared" ca="1" si="171"/>
        <v>241476.62481038526</v>
      </c>
    </row>
    <row r="2707" spans="1:6" x14ac:dyDescent="0.3">
      <c r="A2707" s="73">
        <v>39918</v>
      </c>
      <c r="B2707" s="130">
        <v>852.05999799999995</v>
      </c>
      <c r="C2707" s="125">
        <f t="shared" si="168"/>
        <v>6.7918336746076058E-2</v>
      </c>
      <c r="D2707" s="128">
        <f t="shared" si="169"/>
        <v>67918.336746076064</v>
      </c>
      <c r="E2707" s="128">
        <f t="shared" ca="1" si="170"/>
        <v>-194251.87393978122</v>
      </c>
      <c r="F2707" s="128">
        <f t="shared" ca="1" si="171"/>
        <v>241476.62481038526</v>
      </c>
    </row>
    <row r="2708" spans="1:6" x14ac:dyDescent="0.3">
      <c r="A2708" s="73">
        <v>39917</v>
      </c>
      <c r="B2708" s="130">
        <v>841.5</v>
      </c>
      <c r="C2708" s="125">
        <f t="shared" si="168"/>
        <v>6.8530683291569972E-2</v>
      </c>
      <c r="D2708" s="128">
        <f t="shared" si="169"/>
        <v>68530.683291569978</v>
      </c>
      <c r="E2708" s="128">
        <f t="shared" ca="1" si="170"/>
        <v>-194251.87393978122</v>
      </c>
      <c r="F2708" s="128">
        <f t="shared" ca="1" si="171"/>
        <v>241476.62481038526</v>
      </c>
    </row>
    <row r="2709" spans="1:6" x14ac:dyDescent="0.3">
      <c r="A2709" s="73">
        <v>39916</v>
      </c>
      <c r="B2709" s="130">
        <v>858.72997999999995</v>
      </c>
      <c r="C2709" s="125">
        <f t="shared" si="168"/>
        <v>5.2442554471057612E-2</v>
      </c>
      <c r="D2709" s="128">
        <f t="shared" si="169"/>
        <v>52442.554471057614</v>
      </c>
      <c r="E2709" s="128">
        <f t="shared" ca="1" si="170"/>
        <v>-194251.87393978122</v>
      </c>
      <c r="F2709" s="128">
        <f t="shared" ca="1" si="171"/>
        <v>241476.62481038526</v>
      </c>
    </row>
    <row r="2710" spans="1:6" x14ac:dyDescent="0.3">
      <c r="A2710" s="73">
        <v>39912</v>
      </c>
      <c r="B2710" s="130">
        <v>856.55999799999995</v>
      </c>
      <c r="C2710" s="125">
        <f t="shared" si="168"/>
        <v>2.845617922200927E-2</v>
      </c>
      <c r="D2710" s="128">
        <f t="shared" si="169"/>
        <v>28456.179222009268</v>
      </c>
      <c r="E2710" s="128">
        <f t="shared" ca="1" si="170"/>
        <v>-194251.87393978122</v>
      </c>
      <c r="F2710" s="128">
        <f t="shared" ca="1" si="171"/>
        <v>241476.62481038526</v>
      </c>
    </row>
    <row r="2711" spans="1:6" x14ac:dyDescent="0.3">
      <c r="A2711" s="73">
        <v>39911</v>
      </c>
      <c r="B2711" s="130">
        <v>825.15997300000004</v>
      </c>
      <c r="C2711" s="125">
        <f t="shared" si="168"/>
        <v>1.3859497629506334E-2</v>
      </c>
      <c r="D2711" s="128">
        <f t="shared" si="169"/>
        <v>13859.497629506335</v>
      </c>
      <c r="E2711" s="128">
        <f t="shared" ca="1" si="170"/>
        <v>-194251.87393978122</v>
      </c>
      <c r="F2711" s="128">
        <f t="shared" ca="1" si="171"/>
        <v>241476.62481038526</v>
      </c>
    </row>
    <row r="2712" spans="1:6" x14ac:dyDescent="0.3">
      <c r="A2712" s="73">
        <v>39910</v>
      </c>
      <c r="B2712" s="130">
        <v>815.54998799999998</v>
      </c>
      <c r="C2712" s="125">
        <f t="shared" si="168"/>
        <v>1.1698001610789932E-2</v>
      </c>
      <c r="D2712" s="128">
        <f t="shared" si="169"/>
        <v>11698.001610789932</v>
      </c>
      <c r="E2712" s="128">
        <f t="shared" ca="1" si="170"/>
        <v>-194251.87393978122</v>
      </c>
      <c r="F2712" s="128">
        <f t="shared" ca="1" si="171"/>
        <v>241476.62481038526</v>
      </c>
    </row>
    <row r="2713" spans="1:6" x14ac:dyDescent="0.3">
      <c r="A2713" s="73">
        <v>39909</v>
      </c>
      <c r="B2713" s="130">
        <v>835.47997999999995</v>
      </c>
      <c r="C2713" s="125">
        <f t="shared" si="168"/>
        <v>1.5262719656183199E-2</v>
      </c>
      <c r="D2713" s="128">
        <f t="shared" si="169"/>
        <v>15262.719656183199</v>
      </c>
      <c r="E2713" s="128">
        <f t="shared" ca="1" si="170"/>
        <v>-194251.87393978122</v>
      </c>
      <c r="F2713" s="128">
        <f t="shared" ca="1" si="171"/>
        <v>241476.62481038526</v>
      </c>
    </row>
    <row r="2714" spans="1:6" x14ac:dyDescent="0.3">
      <c r="A2714" s="73">
        <v>39906</v>
      </c>
      <c r="B2714" s="130">
        <v>842.5</v>
      </c>
      <c r="C2714" s="125">
        <f t="shared" si="168"/>
        <v>9.6234449888304985E-2</v>
      </c>
      <c r="D2714" s="128">
        <f t="shared" si="169"/>
        <v>96234.449888304982</v>
      </c>
      <c r="E2714" s="128">
        <f t="shared" ca="1" si="170"/>
        <v>-194251.87393978122</v>
      </c>
      <c r="F2714" s="128">
        <f t="shared" ca="1" si="171"/>
        <v>241476.62481038526</v>
      </c>
    </row>
    <row r="2715" spans="1:6" x14ac:dyDescent="0.3">
      <c r="A2715" s="73">
        <v>39905</v>
      </c>
      <c r="B2715" s="130">
        <v>834.38000499999998</v>
      </c>
      <c r="C2715" s="125">
        <f t="shared" si="168"/>
        <v>6.4205944100467649E-2</v>
      </c>
      <c r="D2715" s="128">
        <f t="shared" si="169"/>
        <v>64205.944100467648</v>
      </c>
      <c r="E2715" s="128">
        <f t="shared" ca="1" si="170"/>
        <v>-194251.87393978122</v>
      </c>
      <c r="F2715" s="128">
        <f t="shared" ca="1" si="171"/>
        <v>241476.62481038526</v>
      </c>
    </row>
    <row r="2716" spans="1:6" x14ac:dyDescent="0.3">
      <c r="A2716" s="73">
        <v>39904</v>
      </c>
      <c r="B2716" s="130">
        <v>811.080017</v>
      </c>
      <c r="C2716" s="125">
        <f t="shared" si="168"/>
        <v>2.1061297293977654E-2</v>
      </c>
      <c r="D2716" s="128">
        <f t="shared" si="169"/>
        <v>21061.297293977655</v>
      </c>
      <c r="E2716" s="128">
        <f t="shared" ca="1" si="170"/>
        <v>-194251.87393978122</v>
      </c>
      <c r="F2716" s="128">
        <f t="shared" ca="1" si="171"/>
        <v>241476.62481038526</v>
      </c>
    </row>
    <row r="2717" spans="1:6" x14ac:dyDescent="0.3">
      <c r="A2717" s="73">
        <v>39903</v>
      </c>
      <c r="B2717" s="130">
        <v>797.86999500000002</v>
      </c>
      <c r="C2717" s="125">
        <f t="shared" si="168"/>
        <v>2.5381689362705462E-2</v>
      </c>
      <c r="D2717" s="128">
        <f t="shared" si="169"/>
        <v>25381.689362705463</v>
      </c>
      <c r="E2717" s="128">
        <f t="shared" ca="1" si="170"/>
        <v>-194251.87393978122</v>
      </c>
      <c r="F2717" s="128">
        <f t="shared" ca="1" si="171"/>
        <v>241476.62481038526</v>
      </c>
    </row>
    <row r="2718" spans="1:6" x14ac:dyDescent="0.3">
      <c r="A2718" s="73">
        <v>39902</v>
      </c>
      <c r="B2718" s="130">
        <v>787.53002900000001</v>
      </c>
      <c r="C2718" s="125">
        <f t="shared" si="168"/>
        <v>4.462191212334865E-2</v>
      </c>
      <c r="D2718" s="128">
        <f t="shared" si="169"/>
        <v>44621.912123348651</v>
      </c>
      <c r="E2718" s="128">
        <f t="shared" ca="1" si="170"/>
        <v>-194251.87393978122</v>
      </c>
      <c r="F2718" s="128">
        <f t="shared" ca="1" si="171"/>
        <v>241476.62481038526</v>
      </c>
    </row>
    <row r="2719" spans="1:6" x14ac:dyDescent="0.3">
      <c r="A2719" s="73">
        <v>39899</v>
      </c>
      <c r="B2719" s="130">
        <v>815.94000200000005</v>
      </c>
      <c r="C2719" s="125">
        <f t="shared" si="168"/>
        <v>7.8501110226704585E-2</v>
      </c>
      <c r="D2719" s="128">
        <f t="shared" si="169"/>
        <v>78501.110226704579</v>
      </c>
      <c r="E2719" s="128">
        <f t="shared" ca="1" si="170"/>
        <v>-194251.87393978122</v>
      </c>
      <c r="F2719" s="128">
        <f t="shared" ca="1" si="171"/>
        <v>241476.62481038526</v>
      </c>
    </row>
    <row r="2720" spans="1:6" x14ac:dyDescent="0.3">
      <c r="A2720" s="73">
        <v>39898</v>
      </c>
      <c r="B2720" s="130">
        <v>832.85998500000005</v>
      </c>
      <c r="C2720" s="125">
        <f t="shared" si="168"/>
        <v>0.10938540119595874</v>
      </c>
      <c r="D2720" s="128">
        <f t="shared" si="169"/>
        <v>109385.40119595874</v>
      </c>
      <c r="E2720" s="128">
        <f t="shared" ca="1" si="170"/>
        <v>-194251.87393978122</v>
      </c>
      <c r="F2720" s="128">
        <f t="shared" ca="1" si="171"/>
        <v>241476.62481038526</v>
      </c>
    </row>
    <row r="2721" spans="1:6" x14ac:dyDescent="0.3">
      <c r="A2721" s="73">
        <v>39897</v>
      </c>
      <c r="B2721" s="130">
        <v>813.88000499999998</v>
      </c>
      <c r="C2721" s="125">
        <f t="shared" si="168"/>
        <v>0.12825776578111681</v>
      </c>
      <c r="D2721" s="128">
        <f t="shared" si="169"/>
        <v>128257.7657811168</v>
      </c>
      <c r="E2721" s="128">
        <f t="shared" ca="1" si="170"/>
        <v>-194251.87393978122</v>
      </c>
      <c r="F2721" s="128">
        <f t="shared" ca="1" si="171"/>
        <v>241476.62481038526</v>
      </c>
    </row>
    <row r="2722" spans="1:6" x14ac:dyDescent="0.3">
      <c r="A2722" s="73">
        <v>39896</v>
      </c>
      <c r="B2722" s="130">
        <v>806.11999500000002</v>
      </c>
      <c r="C2722" s="125">
        <f t="shared" si="168"/>
        <v>0.12023349344858802</v>
      </c>
      <c r="D2722" s="128">
        <f t="shared" si="169"/>
        <v>120233.49344858802</v>
      </c>
      <c r="E2722" s="128">
        <f t="shared" ca="1" si="170"/>
        <v>-194251.87393978122</v>
      </c>
      <c r="F2722" s="128">
        <f t="shared" ca="1" si="171"/>
        <v>241476.62481038526</v>
      </c>
    </row>
    <row r="2723" spans="1:6" x14ac:dyDescent="0.3">
      <c r="A2723" s="73">
        <v>39895</v>
      </c>
      <c r="B2723" s="130">
        <v>822.919983</v>
      </c>
      <c r="C2723" s="125">
        <f t="shared" si="168"/>
        <v>0.21638352730089983</v>
      </c>
      <c r="D2723" s="128">
        <f t="shared" si="169"/>
        <v>216383.52730089982</v>
      </c>
      <c r="E2723" s="128">
        <f t="shared" ca="1" si="170"/>
        <v>-194251.87393978122</v>
      </c>
      <c r="F2723" s="128">
        <f t="shared" ca="1" si="171"/>
        <v>241476.62481038526</v>
      </c>
    </row>
    <row r="2724" spans="1:6" x14ac:dyDescent="0.3">
      <c r="A2724" s="73">
        <v>39892</v>
      </c>
      <c r="B2724" s="130">
        <v>768.53997800000002</v>
      </c>
      <c r="C2724" s="125">
        <f t="shared" si="168"/>
        <v>0.12461583946987154</v>
      </c>
      <c r="D2724" s="128">
        <f t="shared" si="169"/>
        <v>124615.83946987154</v>
      </c>
      <c r="E2724" s="128">
        <f t="shared" ca="1" si="170"/>
        <v>-194251.87393978122</v>
      </c>
      <c r="F2724" s="128">
        <f t="shared" ca="1" si="171"/>
        <v>241476.62481038526</v>
      </c>
    </row>
    <row r="2725" spans="1:6" x14ac:dyDescent="0.3">
      <c r="A2725" s="73">
        <v>39891</v>
      </c>
      <c r="B2725" s="130">
        <v>784.03997800000002</v>
      </c>
      <c r="C2725" s="125">
        <f t="shared" si="168"/>
        <v>0.148692391450163</v>
      </c>
      <c r="D2725" s="128">
        <f t="shared" si="169"/>
        <v>148692.39145016301</v>
      </c>
      <c r="E2725" s="128">
        <f t="shared" ca="1" si="170"/>
        <v>-194251.87393978122</v>
      </c>
      <c r="F2725" s="128">
        <f t="shared" ca="1" si="171"/>
        <v>241476.62481038526</v>
      </c>
    </row>
    <row r="2726" spans="1:6" x14ac:dyDescent="0.3">
      <c r="A2726" s="73">
        <v>39890</v>
      </c>
      <c r="B2726" s="130">
        <v>794.34997599999997</v>
      </c>
      <c r="C2726" s="125">
        <f t="shared" si="168"/>
        <v>0.11429851385454914</v>
      </c>
      <c r="D2726" s="128">
        <f t="shared" si="169"/>
        <v>114298.51385454915</v>
      </c>
      <c r="E2726" s="128">
        <f t="shared" ca="1" si="170"/>
        <v>-194251.87393978122</v>
      </c>
      <c r="F2726" s="128">
        <f t="shared" ca="1" si="171"/>
        <v>241476.62481038526</v>
      </c>
    </row>
    <row r="2727" spans="1:6" x14ac:dyDescent="0.3">
      <c r="A2727" s="73">
        <v>39889</v>
      </c>
      <c r="B2727" s="130">
        <v>778.11999500000002</v>
      </c>
      <c r="C2727" s="125">
        <f t="shared" si="168"/>
        <v>0.11745864174055853</v>
      </c>
      <c r="D2727" s="128">
        <f t="shared" si="169"/>
        <v>117458.64174055854</v>
      </c>
      <c r="E2727" s="128">
        <f t="shared" ca="1" si="170"/>
        <v>-194251.87393978122</v>
      </c>
      <c r="F2727" s="128">
        <f t="shared" ca="1" si="171"/>
        <v>241476.62481038526</v>
      </c>
    </row>
    <row r="2728" spans="1:6" x14ac:dyDescent="0.3">
      <c r="A2728" s="73">
        <v>39888</v>
      </c>
      <c r="B2728" s="130">
        <v>753.89001499999995</v>
      </c>
      <c r="C2728" s="125">
        <f t="shared" si="168"/>
        <v>7.5725589266745885E-2</v>
      </c>
      <c r="D2728" s="128">
        <f t="shared" si="169"/>
        <v>75725.589266745883</v>
      </c>
      <c r="E2728" s="128">
        <f t="shared" ca="1" si="170"/>
        <v>-194251.87393978122</v>
      </c>
      <c r="F2728" s="128">
        <f t="shared" ca="1" si="171"/>
        <v>241476.62481038526</v>
      </c>
    </row>
    <row r="2729" spans="1:6" x14ac:dyDescent="0.3">
      <c r="A2729" s="73">
        <v>39885</v>
      </c>
      <c r="B2729" s="130">
        <v>756.54998799999998</v>
      </c>
      <c r="C2729" s="125">
        <f t="shared" si="168"/>
        <v>2.9193650045261865E-2</v>
      </c>
      <c r="D2729" s="128">
        <f t="shared" si="169"/>
        <v>29193.650045261864</v>
      </c>
      <c r="E2729" s="128">
        <f t="shared" ca="1" si="170"/>
        <v>-194251.87393978122</v>
      </c>
      <c r="F2729" s="128">
        <f t="shared" ca="1" si="171"/>
        <v>241476.62481038526</v>
      </c>
    </row>
    <row r="2730" spans="1:6" x14ac:dyDescent="0.3">
      <c r="A2730" s="73">
        <v>39884</v>
      </c>
      <c r="B2730" s="130">
        <v>750.73999000000003</v>
      </c>
      <c r="C2730" s="125">
        <f t="shared" si="168"/>
        <v>-2.7762269739570744E-3</v>
      </c>
      <c r="D2730" s="128">
        <f t="shared" si="169"/>
        <v>-2776.2269739570743</v>
      </c>
      <c r="E2730" s="128">
        <f t="shared" ca="1" si="170"/>
        <v>-194251.87393978122</v>
      </c>
      <c r="F2730" s="128">
        <f t="shared" ca="1" si="171"/>
        <v>241476.62481038526</v>
      </c>
    </row>
    <row r="2731" spans="1:6" x14ac:dyDescent="0.3">
      <c r="A2731" s="73">
        <v>39883</v>
      </c>
      <c r="B2731" s="130">
        <v>721.35998500000005</v>
      </c>
      <c r="C2731" s="125">
        <f t="shared" si="168"/>
        <v>-5.6922522726970071E-2</v>
      </c>
      <c r="D2731" s="128">
        <f t="shared" si="169"/>
        <v>-56922.52272697007</v>
      </c>
      <c r="E2731" s="128">
        <f t="shared" ca="1" si="170"/>
        <v>-194251.87393978122</v>
      </c>
      <c r="F2731" s="128">
        <f t="shared" ca="1" si="171"/>
        <v>241476.62481038526</v>
      </c>
    </row>
    <row r="2732" spans="1:6" x14ac:dyDescent="0.3">
      <c r="A2732" s="73">
        <v>39882</v>
      </c>
      <c r="B2732" s="130">
        <v>719.59997599999997</v>
      </c>
      <c r="C2732" s="125">
        <f t="shared" si="168"/>
        <v>-6.9250120238570245E-2</v>
      </c>
      <c r="D2732" s="128">
        <f t="shared" si="169"/>
        <v>-69250.120238570249</v>
      </c>
      <c r="E2732" s="128">
        <f t="shared" ca="1" si="170"/>
        <v>-194251.87393978122</v>
      </c>
      <c r="F2732" s="128">
        <f t="shared" ca="1" si="171"/>
        <v>241476.62481038526</v>
      </c>
    </row>
    <row r="2733" spans="1:6" x14ac:dyDescent="0.3">
      <c r="A2733" s="73">
        <v>39881</v>
      </c>
      <c r="B2733" s="130">
        <v>676.53002900000001</v>
      </c>
      <c r="C2733" s="125">
        <f t="shared" si="168"/>
        <v>-8.9865855639191805E-2</v>
      </c>
      <c r="D2733" s="128">
        <f t="shared" si="169"/>
        <v>-89865.85563919181</v>
      </c>
      <c r="E2733" s="128">
        <f t="shared" ca="1" si="170"/>
        <v>-194251.87393978122</v>
      </c>
      <c r="F2733" s="128">
        <f t="shared" ca="1" si="171"/>
        <v>241476.62481038526</v>
      </c>
    </row>
    <row r="2734" spans="1:6" x14ac:dyDescent="0.3">
      <c r="A2734" s="73">
        <v>39878</v>
      </c>
      <c r="B2734" s="130">
        <v>683.38000499999998</v>
      </c>
      <c r="C2734" s="125">
        <f t="shared" si="168"/>
        <v>-0.1125511127207498</v>
      </c>
      <c r="D2734" s="128">
        <f t="shared" si="169"/>
        <v>-112551.11272074981</v>
      </c>
      <c r="E2734" s="128">
        <f t="shared" ca="1" si="170"/>
        <v>-194251.87393978122</v>
      </c>
      <c r="F2734" s="128">
        <f t="shared" ca="1" si="171"/>
        <v>241476.62481038526</v>
      </c>
    </row>
    <row r="2735" spans="1:6" x14ac:dyDescent="0.3">
      <c r="A2735" s="73">
        <v>39877</v>
      </c>
      <c r="B2735" s="130">
        <v>682.54998799999998</v>
      </c>
      <c r="C2735" s="125">
        <f t="shared" si="168"/>
        <v>-0.12374510713599229</v>
      </c>
      <c r="D2735" s="128">
        <f t="shared" si="169"/>
        <v>-123745.10713599229</v>
      </c>
      <c r="E2735" s="128">
        <f t="shared" ca="1" si="170"/>
        <v>-194251.87393978122</v>
      </c>
      <c r="F2735" s="128">
        <f t="shared" ca="1" si="171"/>
        <v>241476.62481038526</v>
      </c>
    </row>
    <row r="2736" spans="1:6" x14ac:dyDescent="0.3">
      <c r="A2736" s="73">
        <v>39876</v>
      </c>
      <c r="B2736" s="130">
        <v>712.86999500000002</v>
      </c>
      <c r="C2736" s="125">
        <f t="shared" si="168"/>
        <v>-9.5824547359297463E-2</v>
      </c>
      <c r="D2736" s="128">
        <f t="shared" si="169"/>
        <v>-95824.547359297459</v>
      </c>
      <c r="E2736" s="128">
        <f t="shared" ca="1" si="170"/>
        <v>-194251.87393978122</v>
      </c>
      <c r="F2736" s="128">
        <f t="shared" ca="1" si="171"/>
        <v>241476.62481038526</v>
      </c>
    </row>
    <row r="2737" spans="1:6" x14ac:dyDescent="0.3">
      <c r="A2737" s="73">
        <v>39875</v>
      </c>
      <c r="B2737" s="130">
        <v>696.330017</v>
      </c>
      <c r="C2737" s="125">
        <f t="shared" si="168"/>
        <v>-0.11764254596591772</v>
      </c>
      <c r="D2737" s="128">
        <f t="shared" si="169"/>
        <v>-117642.54596591773</v>
      </c>
      <c r="E2737" s="128">
        <f t="shared" ca="1" si="170"/>
        <v>-194251.87393978122</v>
      </c>
      <c r="F2737" s="128">
        <f t="shared" ca="1" si="171"/>
        <v>241476.62481038526</v>
      </c>
    </row>
    <row r="2738" spans="1:6" x14ac:dyDescent="0.3">
      <c r="A2738" s="73">
        <v>39874</v>
      </c>
      <c r="B2738" s="130">
        <v>700.82000700000003</v>
      </c>
      <c r="C2738" s="125">
        <f t="shared" si="168"/>
        <v>-0.15241161032955164</v>
      </c>
      <c r="D2738" s="128">
        <f t="shared" si="169"/>
        <v>-152411.61032955165</v>
      </c>
      <c r="E2738" s="128">
        <f t="shared" ca="1" si="170"/>
        <v>-194251.87393978122</v>
      </c>
      <c r="F2738" s="128">
        <f t="shared" ca="1" si="171"/>
        <v>241476.62481038526</v>
      </c>
    </row>
    <row r="2739" spans="1:6" x14ac:dyDescent="0.3">
      <c r="A2739" s="73">
        <v>39871</v>
      </c>
      <c r="B2739" s="130">
        <v>735.09002699999996</v>
      </c>
      <c r="C2739" s="125">
        <f t="shared" si="168"/>
        <v>-0.11985293736789737</v>
      </c>
      <c r="D2739" s="128">
        <f t="shared" si="169"/>
        <v>-119852.93736789738</v>
      </c>
      <c r="E2739" s="128">
        <f t="shared" ca="1" si="170"/>
        <v>-194251.87393978122</v>
      </c>
      <c r="F2739" s="128">
        <f t="shared" ca="1" si="171"/>
        <v>241476.62481038526</v>
      </c>
    </row>
    <row r="2740" spans="1:6" x14ac:dyDescent="0.3">
      <c r="A2740" s="73">
        <v>39870</v>
      </c>
      <c r="B2740" s="130">
        <v>752.830017</v>
      </c>
      <c r="C2740" s="125">
        <f t="shared" si="168"/>
        <v>-9.7044610994370117E-2</v>
      </c>
      <c r="D2740" s="128">
        <f t="shared" si="169"/>
        <v>-97044.610994370116</v>
      </c>
      <c r="E2740" s="128">
        <f t="shared" ca="1" si="170"/>
        <v>-194251.87393978122</v>
      </c>
      <c r="F2740" s="128">
        <f t="shared" ca="1" si="171"/>
        <v>241476.62481038526</v>
      </c>
    </row>
    <row r="2741" spans="1:6" x14ac:dyDescent="0.3">
      <c r="A2741" s="73">
        <v>39869</v>
      </c>
      <c r="B2741" s="130">
        <v>764.90002400000003</v>
      </c>
      <c r="C2741" s="125">
        <f t="shared" si="168"/>
        <v>-7.5269537976059731E-2</v>
      </c>
      <c r="D2741" s="128">
        <f t="shared" si="169"/>
        <v>-75269.537976059728</v>
      </c>
      <c r="E2741" s="128">
        <f t="shared" ca="1" si="170"/>
        <v>-194251.87393978122</v>
      </c>
      <c r="F2741" s="128">
        <f t="shared" ca="1" si="171"/>
        <v>241476.62481038526</v>
      </c>
    </row>
    <row r="2742" spans="1:6" x14ac:dyDescent="0.3">
      <c r="A2742" s="73">
        <v>39868</v>
      </c>
      <c r="B2742" s="130">
        <v>773.14001499999995</v>
      </c>
      <c r="C2742" s="125">
        <f t="shared" si="168"/>
        <v>-0.11122095705397883</v>
      </c>
      <c r="D2742" s="128">
        <f t="shared" si="169"/>
        <v>-111220.95705397883</v>
      </c>
      <c r="E2742" s="128">
        <f t="shared" ca="1" si="170"/>
        <v>-194251.87393978122</v>
      </c>
      <c r="F2742" s="128">
        <f t="shared" ca="1" si="171"/>
        <v>241476.62481038526</v>
      </c>
    </row>
    <row r="2743" spans="1:6" x14ac:dyDescent="0.3">
      <c r="A2743" s="73">
        <v>39867</v>
      </c>
      <c r="B2743" s="130">
        <v>743.330017</v>
      </c>
      <c r="C2743" s="125">
        <f t="shared" si="168"/>
        <v>-0.14422054163169806</v>
      </c>
      <c r="D2743" s="128">
        <f t="shared" si="169"/>
        <v>-144220.54163169806</v>
      </c>
      <c r="E2743" s="128">
        <f t="shared" ca="1" si="170"/>
        <v>-194251.87393978122</v>
      </c>
      <c r="F2743" s="128">
        <f t="shared" ca="1" si="171"/>
        <v>241476.62481038526</v>
      </c>
    </row>
    <row r="2744" spans="1:6" x14ac:dyDescent="0.3">
      <c r="A2744" s="73">
        <v>39864</v>
      </c>
      <c r="B2744" s="130">
        <v>770.04998799999998</v>
      </c>
      <c r="C2744" s="125">
        <f t="shared" si="168"/>
        <v>-8.9613986109517874E-2</v>
      </c>
      <c r="D2744" s="128">
        <f t="shared" si="169"/>
        <v>-89613.986109517879</v>
      </c>
      <c r="E2744" s="128">
        <f t="shared" ca="1" si="170"/>
        <v>-194251.87393978122</v>
      </c>
      <c r="F2744" s="128">
        <f t="shared" ca="1" si="171"/>
        <v>241476.62481038526</v>
      </c>
    </row>
    <row r="2745" spans="1:6" x14ac:dyDescent="0.3">
      <c r="A2745" s="73">
        <v>39863</v>
      </c>
      <c r="B2745" s="130">
        <v>778.94000200000005</v>
      </c>
      <c r="C2745" s="125">
        <f t="shared" si="168"/>
        <v>-6.4032754503749012E-2</v>
      </c>
      <c r="D2745" s="128">
        <f t="shared" si="169"/>
        <v>-64032.754503749013</v>
      </c>
      <c r="E2745" s="128">
        <f t="shared" ca="1" si="170"/>
        <v>-194251.87393978122</v>
      </c>
      <c r="F2745" s="128">
        <f t="shared" ca="1" si="171"/>
        <v>241476.62481038526</v>
      </c>
    </row>
    <row r="2746" spans="1:6" x14ac:dyDescent="0.3">
      <c r="A2746" s="73">
        <v>39862</v>
      </c>
      <c r="B2746" s="130">
        <v>788.419983</v>
      </c>
      <c r="C2746" s="125">
        <f t="shared" si="168"/>
        <v>-5.9736945775996086E-2</v>
      </c>
      <c r="D2746" s="128">
        <f t="shared" si="169"/>
        <v>-59736.945775996086</v>
      </c>
      <c r="E2746" s="128">
        <f t="shared" ca="1" si="170"/>
        <v>-194251.87393978122</v>
      </c>
      <c r="F2746" s="128">
        <f t="shared" ca="1" si="171"/>
        <v>241476.62481038526</v>
      </c>
    </row>
    <row r="2747" spans="1:6" x14ac:dyDescent="0.3">
      <c r="A2747" s="73">
        <v>39861</v>
      </c>
      <c r="B2747" s="130">
        <v>789.169983</v>
      </c>
      <c r="C2747" s="125">
        <f t="shared" si="168"/>
        <v>-4.39402245010172E-2</v>
      </c>
      <c r="D2747" s="128">
        <f t="shared" si="169"/>
        <v>-43940.224501017197</v>
      </c>
      <c r="E2747" s="128">
        <f t="shared" ca="1" si="170"/>
        <v>-194251.87393978122</v>
      </c>
      <c r="F2747" s="128">
        <f t="shared" ca="1" si="171"/>
        <v>241476.62481038526</v>
      </c>
    </row>
    <row r="2748" spans="1:6" x14ac:dyDescent="0.3">
      <c r="A2748" s="73">
        <v>39857</v>
      </c>
      <c r="B2748" s="130">
        <v>826.84002699999996</v>
      </c>
      <c r="C2748" s="125">
        <f t="shared" si="168"/>
        <v>1.1624231052791423E-3</v>
      </c>
      <c r="D2748" s="128">
        <f t="shared" si="169"/>
        <v>1162.4231052791422</v>
      </c>
      <c r="E2748" s="128">
        <f t="shared" ca="1" si="170"/>
        <v>-194251.87393978122</v>
      </c>
      <c r="F2748" s="128">
        <f t="shared" ca="1" si="171"/>
        <v>241476.62481038526</v>
      </c>
    </row>
    <row r="2749" spans="1:6" x14ac:dyDescent="0.3">
      <c r="A2749" s="73">
        <v>39856</v>
      </c>
      <c r="B2749" s="130">
        <v>835.19000200000005</v>
      </c>
      <c r="C2749" s="125">
        <f t="shared" si="168"/>
        <v>-1.1773212513195075E-2</v>
      </c>
      <c r="D2749" s="128">
        <f t="shared" si="169"/>
        <v>-11773.212513195074</v>
      </c>
      <c r="E2749" s="128">
        <f t="shared" ca="1" si="170"/>
        <v>-194251.87393978122</v>
      </c>
      <c r="F2749" s="128">
        <f t="shared" ca="1" si="171"/>
        <v>241476.62481038526</v>
      </c>
    </row>
    <row r="2750" spans="1:6" x14ac:dyDescent="0.3">
      <c r="A2750" s="73">
        <v>39855</v>
      </c>
      <c r="B2750" s="130">
        <v>833.73999000000003</v>
      </c>
      <c r="C2750" s="125">
        <f t="shared" si="168"/>
        <v>-4.6162335404382748E-2</v>
      </c>
      <c r="D2750" s="128">
        <f t="shared" si="169"/>
        <v>-46162.335404382749</v>
      </c>
      <c r="E2750" s="128">
        <f t="shared" ca="1" si="170"/>
        <v>-194251.87393978122</v>
      </c>
      <c r="F2750" s="128">
        <f t="shared" ca="1" si="171"/>
        <v>241476.62481038526</v>
      </c>
    </row>
    <row r="2751" spans="1:6" x14ac:dyDescent="0.3">
      <c r="A2751" s="73">
        <v>39854</v>
      </c>
      <c r="B2751" s="130">
        <v>827.15997300000004</v>
      </c>
      <c r="C2751" s="125">
        <f t="shared" si="168"/>
        <v>-2.193429014372017E-2</v>
      </c>
      <c r="D2751" s="128">
        <f t="shared" si="169"/>
        <v>-21934.290143720169</v>
      </c>
      <c r="E2751" s="128">
        <f t="shared" ca="1" si="170"/>
        <v>-194251.87393978122</v>
      </c>
      <c r="F2751" s="128">
        <f t="shared" ca="1" si="171"/>
        <v>241476.62481038526</v>
      </c>
    </row>
    <row r="2752" spans="1:6" x14ac:dyDescent="0.3">
      <c r="A2752" s="73">
        <v>39853</v>
      </c>
      <c r="B2752" s="130">
        <v>869.89001499999995</v>
      </c>
      <c r="C2752" s="125">
        <f t="shared" si="168"/>
        <v>3.9829312216783652E-2</v>
      </c>
      <c r="D2752" s="128">
        <f t="shared" si="169"/>
        <v>39829.312216783655</v>
      </c>
      <c r="E2752" s="128">
        <f t="shared" ca="1" si="170"/>
        <v>-194251.87393978122</v>
      </c>
      <c r="F2752" s="128">
        <f t="shared" ca="1" si="171"/>
        <v>241476.62481038526</v>
      </c>
    </row>
    <row r="2753" spans="1:6" x14ac:dyDescent="0.3">
      <c r="A2753" s="73">
        <v>39850</v>
      </c>
      <c r="B2753" s="130">
        <v>868.59997599999997</v>
      </c>
      <c r="C2753" s="125">
        <f t="shared" si="168"/>
        <v>4.4053084285549549E-2</v>
      </c>
      <c r="D2753" s="128">
        <f t="shared" si="169"/>
        <v>44053.08428554955</v>
      </c>
      <c r="E2753" s="128">
        <f t="shared" ca="1" si="170"/>
        <v>-194251.87393978122</v>
      </c>
      <c r="F2753" s="128">
        <f t="shared" ca="1" si="171"/>
        <v>241476.62481038526</v>
      </c>
    </row>
    <row r="2754" spans="1:6" x14ac:dyDescent="0.3">
      <c r="A2754" s="73">
        <v>39849</v>
      </c>
      <c r="B2754" s="130">
        <v>845.84997599999997</v>
      </c>
      <c r="C2754" s="125">
        <f t="shared" si="168"/>
        <v>2.2175197583081507E-2</v>
      </c>
      <c r="D2754" s="128">
        <f t="shared" si="169"/>
        <v>22175.197583081506</v>
      </c>
      <c r="E2754" s="128">
        <f t="shared" ca="1" si="170"/>
        <v>-194251.87393978122</v>
      </c>
      <c r="F2754" s="128">
        <f t="shared" ca="1" si="171"/>
        <v>241476.62481038526</v>
      </c>
    </row>
    <row r="2755" spans="1:6" x14ac:dyDescent="0.3">
      <c r="A2755" s="73">
        <v>39848</v>
      </c>
      <c r="B2755" s="130">
        <v>832.22997999999995</v>
      </c>
      <c r="C2755" s="125">
        <f t="shared" si="168"/>
        <v>-9.5330025889389658E-3</v>
      </c>
      <c r="D2755" s="128">
        <f t="shared" si="169"/>
        <v>-9533.0025889389653</v>
      </c>
      <c r="E2755" s="128">
        <f t="shared" ca="1" si="170"/>
        <v>-194251.87393978122</v>
      </c>
      <c r="F2755" s="128">
        <f t="shared" ca="1" si="171"/>
        <v>241476.62481038526</v>
      </c>
    </row>
    <row r="2756" spans="1:6" x14ac:dyDescent="0.3">
      <c r="A2756" s="73">
        <v>39847</v>
      </c>
      <c r="B2756" s="130">
        <v>838.51000999999997</v>
      </c>
      <c r="C2756" s="125">
        <f t="shared" si="168"/>
        <v>4.1342788553365262E-2</v>
      </c>
      <c r="D2756" s="128">
        <f t="shared" si="169"/>
        <v>41342.788553365259</v>
      </c>
      <c r="E2756" s="128">
        <f t="shared" ca="1" si="170"/>
        <v>-194251.87393978122</v>
      </c>
      <c r="F2756" s="128">
        <f t="shared" ca="1" si="171"/>
        <v>241476.62481038526</v>
      </c>
    </row>
    <row r="2757" spans="1:6" x14ac:dyDescent="0.3">
      <c r="A2757" s="73">
        <v>39846</v>
      </c>
      <c r="B2757" s="130">
        <v>825.44000200000005</v>
      </c>
      <c r="C2757" s="125">
        <f t="shared" si="168"/>
        <v>-2.9031187532531755E-2</v>
      </c>
      <c r="D2757" s="128">
        <f t="shared" si="169"/>
        <v>-29031.187532531756</v>
      </c>
      <c r="E2757" s="128">
        <f t="shared" ca="1" si="170"/>
        <v>-194251.87393978122</v>
      </c>
      <c r="F2757" s="128">
        <f t="shared" ca="1" si="171"/>
        <v>241476.62481038526</v>
      </c>
    </row>
    <row r="2758" spans="1:6" x14ac:dyDescent="0.3">
      <c r="A2758" s="73">
        <v>39843</v>
      </c>
      <c r="B2758" s="130">
        <v>825.88000499999998</v>
      </c>
      <c r="C2758" s="125">
        <f t="shared" si="168"/>
        <v>-2.1167640756247774E-2</v>
      </c>
      <c r="D2758" s="128">
        <f t="shared" si="169"/>
        <v>-21167.640756247773</v>
      </c>
      <c r="E2758" s="128">
        <f t="shared" ca="1" si="170"/>
        <v>-194251.87393978122</v>
      </c>
      <c r="F2758" s="128">
        <f t="shared" ca="1" si="171"/>
        <v>241476.62481038526</v>
      </c>
    </row>
    <row r="2759" spans="1:6" x14ac:dyDescent="0.3">
      <c r="A2759" s="73">
        <v>39842</v>
      </c>
      <c r="B2759" s="130">
        <v>845.14001499999995</v>
      </c>
      <c r="C2759" s="125">
        <f t="shared" si="168"/>
        <v>2.990695705007429E-3</v>
      </c>
      <c r="D2759" s="128">
        <f t="shared" si="169"/>
        <v>2990.6957050074288</v>
      </c>
      <c r="E2759" s="128">
        <f t="shared" ca="1" si="170"/>
        <v>-194251.87393978122</v>
      </c>
      <c r="F2759" s="128">
        <f t="shared" ca="1" si="171"/>
        <v>241476.62481038526</v>
      </c>
    </row>
    <row r="2760" spans="1:6" x14ac:dyDescent="0.3">
      <c r="A2760" s="73">
        <v>39841</v>
      </c>
      <c r="B2760" s="130">
        <v>874.09002699999996</v>
      </c>
      <c r="C2760" s="125">
        <f t="shared" ref="C2760:C2823" si="172">B2760/B2770-1</f>
        <v>2.6383063100547943E-3</v>
      </c>
      <c r="D2760" s="128">
        <f t="shared" ref="D2760:D2823" si="173">C2760*$B$5</f>
        <v>2638.3063100547943</v>
      </c>
      <c r="E2760" s="128">
        <f t="shared" ref="E2760:E2823" ca="1" si="174">_xlfn.PERCENTILE.INC(OFFSET(D2760,0,0,Window),1-VaRLevel)</f>
        <v>-194251.87393978122</v>
      </c>
      <c r="F2760" s="128">
        <f t="shared" ref="F2760:F2823" ca="1" si="175">ABS(AVERAGEIF(OFFSET(D2760,0,0,Window),"&lt;=" &amp;E2760))</f>
        <v>241476.62481038526</v>
      </c>
    </row>
    <row r="2761" spans="1:6" x14ac:dyDescent="0.3">
      <c r="A2761" s="73">
        <v>39840</v>
      </c>
      <c r="B2761" s="130">
        <v>845.71002199999998</v>
      </c>
      <c r="C2761" s="125">
        <f t="shared" si="172"/>
        <v>-2.8209946128628816E-2</v>
      </c>
      <c r="D2761" s="128">
        <f t="shared" si="173"/>
        <v>-28209.946128628817</v>
      </c>
      <c r="E2761" s="128">
        <f t="shared" ca="1" si="174"/>
        <v>-194251.87393978122</v>
      </c>
      <c r="F2761" s="128">
        <f t="shared" ca="1" si="175"/>
        <v>241476.62481038526</v>
      </c>
    </row>
    <row r="2762" spans="1:6" x14ac:dyDescent="0.3">
      <c r="A2762" s="73">
        <v>39839</v>
      </c>
      <c r="B2762" s="130">
        <v>836.57000700000003</v>
      </c>
      <c r="C2762" s="125">
        <f t="shared" si="172"/>
        <v>-6.0403179030354637E-2</v>
      </c>
      <c r="D2762" s="128">
        <f t="shared" si="173"/>
        <v>-60403.179030354637</v>
      </c>
      <c r="E2762" s="128">
        <f t="shared" ca="1" si="174"/>
        <v>-194251.87393978122</v>
      </c>
      <c r="F2762" s="128">
        <f t="shared" ca="1" si="175"/>
        <v>241476.62481038526</v>
      </c>
    </row>
    <row r="2763" spans="1:6" x14ac:dyDescent="0.3">
      <c r="A2763" s="73">
        <v>39836</v>
      </c>
      <c r="B2763" s="130">
        <v>831.95001200000002</v>
      </c>
      <c r="C2763" s="125">
        <f t="shared" si="172"/>
        <v>-8.5497861684188936E-2</v>
      </c>
      <c r="D2763" s="128">
        <f t="shared" si="173"/>
        <v>-85497.861684188931</v>
      </c>
      <c r="E2763" s="128">
        <f t="shared" ca="1" si="174"/>
        <v>-194251.87393978122</v>
      </c>
      <c r="F2763" s="128">
        <f t="shared" ca="1" si="175"/>
        <v>241476.62481038526</v>
      </c>
    </row>
    <row r="2764" spans="1:6" x14ac:dyDescent="0.3">
      <c r="A2764" s="73">
        <v>39835</v>
      </c>
      <c r="B2764" s="130">
        <v>827.5</v>
      </c>
      <c r="C2764" s="125">
        <f t="shared" si="172"/>
        <v>-8.7299423046174218E-2</v>
      </c>
      <c r="D2764" s="128">
        <f t="shared" si="173"/>
        <v>-87299.423046174212</v>
      </c>
      <c r="E2764" s="128">
        <f t="shared" ca="1" si="174"/>
        <v>-194251.87393978122</v>
      </c>
      <c r="F2764" s="128">
        <f t="shared" ca="1" si="175"/>
        <v>241476.62481038526</v>
      </c>
    </row>
    <row r="2765" spans="1:6" x14ac:dyDescent="0.3">
      <c r="A2765" s="73">
        <v>39834</v>
      </c>
      <c r="B2765" s="130">
        <v>840.23999000000003</v>
      </c>
      <c r="C2765" s="125">
        <f t="shared" si="172"/>
        <v>-0.10105918560745664</v>
      </c>
      <c r="D2765" s="128">
        <f t="shared" si="173"/>
        <v>-101059.18560745663</v>
      </c>
      <c r="E2765" s="128">
        <f t="shared" ca="1" si="174"/>
        <v>-194251.87393978122</v>
      </c>
      <c r="F2765" s="128">
        <f t="shared" ca="1" si="175"/>
        <v>241476.62481038526</v>
      </c>
    </row>
    <row r="2766" spans="1:6" x14ac:dyDescent="0.3">
      <c r="A2766" s="73">
        <v>39833</v>
      </c>
      <c r="B2766" s="130">
        <v>805.21997099999999</v>
      </c>
      <c r="C2766" s="125">
        <f t="shared" si="172"/>
        <v>-0.13179151374036535</v>
      </c>
      <c r="D2766" s="128">
        <f t="shared" si="173"/>
        <v>-131791.51374036536</v>
      </c>
      <c r="E2766" s="128">
        <f t="shared" ca="1" si="174"/>
        <v>-194251.87393978122</v>
      </c>
      <c r="F2766" s="128">
        <f t="shared" ca="1" si="175"/>
        <v>241476.62481038526</v>
      </c>
    </row>
    <row r="2767" spans="1:6" x14ac:dyDescent="0.3">
      <c r="A2767" s="73">
        <v>39829</v>
      </c>
      <c r="B2767" s="130">
        <v>850.11999500000002</v>
      </c>
      <c r="C2767" s="125">
        <f t="shared" si="172"/>
        <v>-8.7658289388172883E-2</v>
      </c>
      <c r="D2767" s="128">
        <f t="shared" si="173"/>
        <v>-87658.289388172881</v>
      </c>
      <c r="E2767" s="128">
        <f t="shared" ca="1" si="174"/>
        <v>-194251.87393978122</v>
      </c>
      <c r="F2767" s="128">
        <f t="shared" ca="1" si="175"/>
        <v>241476.62481038526</v>
      </c>
    </row>
    <row r="2768" spans="1:6" x14ac:dyDescent="0.3">
      <c r="A2768" s="73">
        <v>39828</v>
      </c>
      <c r="B2768" s="130">
        <v>843.73999000000003</v>
      </c>
      <c r="C2768" s="125">
        <f t="shared" si="172"/>
        <v>-6.5884317741489062E-2</v>
      </c>
      <c r="D2768" s="128">
        <f t="shared" si="173"/>
        <v>-65884.317741489067</v>
      </c>
      <c r="E2768" s="128">
        <f t="shared" ca="1" si="174"/>
        <v>-194251.87393978122</v>
      </c>
      <c r="F2768" s="128">
        <f t="shared" ca="1" si="175"/>
        <v>241476.62481038526</v>
      </c>
    </row>
    <row r="2769" spans="1:6" x14ac:dyDescent="0.3">
      <c r="A2769" s="73">
        <v>39827</v>
      </c>
      <c r="B2769" s="130">
        <v>842.61999500000002</v>
      </c>
      <c r="C2769" s="125">
        <f t="shared" si="172"/>
        <v>-5.3916306466423425E-2</v>
      </c>
      <c r="D2769" s="128">
        <f t="shared" si="173"/>
        <v>-53916.306466423426</v>
      </c>
      <c r="E2769" s="128">
        <f t="shared" ca="1" si="174"/>
        <v>-194251.87393978122</v>
      </c>
      <c r="F2769" s="128">
        <f t="shared" ca="1" si="175"/>
        <v>241476.62481038526</v>
      </c>
    </row>
    <row r="2770" spans="1:6" x14ac:dyDescent="0.3">
      <c r="A2770" s="73">
        <v>39826</v>
      </c>
      <c r="B2770" s="130">
        <v>871.78997800000002</v>
      </c>
      <c r="C2770" s="125">
        <f t="shared" si="172"/>
        <v>2.7259495368650022E-3</v>
      </c>
      <c r="D2770" s="128">
        <f t="shared" si="173"/>
        <v>2725.9495368650023</v>
      </c>
      <c r="E2770" s="128">
        <f t="shared" ca="1" si="174"/>
        <v>-194251.87393978122</v>
      </c>
      <c r="F2770" s="128">
        <f t="shared" ca="1" si="175"/>
        <v>241476.62481038526</v>
      </c>
    </row>
    <row r="2771" spans="1:6" x14ac:dyDescent="0.3">
      <c r="A2771" s="73">
        <v>39825</v>
      </c>
      <c r="B2771" s="130">
        <v>870.26000999999997</v>
      </c>
      <c r="C2771" s="125">
        <f t="shared" si="172"/>
        <v>-2.9101489859324481E-3</v>
      </c>
      <c r="D2771" s="128">
        <f t="shared" si="173"/>
        <v>-2910.1489859324479</v>
      </c>
      <c r="E2771" s="128">
        <f t="shared" ca="1" si="174"/>
        <v>-194251.87393978122</v>
      </c>
      <c r="F2771" s="128">
        <f t="shared" ca="1" si="175"/>
        <v>241476.62481038526</v>
      </c>
    </row>
    <row r="2772" spans="1:6" x14ac:dyDescent="0.3">
      <c r="A2772" s="73">
        <v>39822</v>
      </c>
      <c r="B2772" s="130">
        <v>890.34997599999997</v>
      </c>
      <c r="C2772" s="125">
        <f t="shared" si="172"/>
        <v>2.5571561811072341E-2</v>
      </c>
      <c r="D2772" s="128">
        <f t="shared" si="173"/>
        <v>25571.561811072341</v>
      </c>
      <c r="E2772" s="128">
        <f t="shared" ca="1" si="174"/>
        <v>-194251.87393978122</v>
      </c>
      <c r="F2772" s="128">
        <f t="shared" ca="1" si="175"/>
        <v>241476.62481038526</v>
      </c>
    </row>
    <row r="2773" spans="1:6" x14ac:dyDescent="0.3">
      <c r="A2773" s="73">
        <v>39821</v>
      </c>
      <c r="B2773" s="130">
        <v>909.72997999999995</v>
      </c>
      <c r="C2773" s="125">
        <f t="shared" si="172"/>
        <v>5.3952926985412875E-2</v>
      </c>
      <c r="D2773" s="128">
        <f t="shared" si="173"/>
        <v>53952.926985412872</v>
      </c>
      <c r="E2773" s="128">
        <f t="shared" ca="1" si="174"/>
        <v>-194251.87393978122</v>
      </c>
      <c r="F2773" s="128">
        <f t="shared" ca="1" si="175"/>
        <v>241476.62481038526</v>
      </c>
    </row>
    <row r="2774" spans="1:6" x14ac:dyDescent="0.3">
      <c r="A2774" s="73">
        <v>39820</v>
      </c>
      <c r="B2774" s="130">
        <v>906.65002400000003</v>
      </c>
      <c r="C2774" s="125">
        <f t="shared" si="172"/>
        <v>4.0177619860619629E-2</v>
      </c>
      <c r="D2774" s="128">
        <f t="shared" si="173"/>
        <v>40177.619860619627</v>
      </c>
      <c r="E2774" s="128">
        <f t="shared" ca="1" si="174"/>
        <v>-194251.87393978122</v>
      </c>
      <c r="F2774" s="128">
        <f t="shared" ca="1" si="175"/>
        <v>241476.62481038526</v>
      </c>
    </row>
    <row r="2775" spans="1:6" x14ac:dyDescent="0.3">
      <c r="A2775" s="73">
        <v>39819</v>
      </c>
      <c r="B2775" s="130">
        <v>934.70001200000002</v>
      </c>
      <c r="C2775" s="125">
        <f t="shared" si="172"/>
        <v>5.273235880562499E-2</v>
      </c>
      <c r="D2775" s="128">
        <f t="shared" si="173"/>
        <v>52732.358805624994</v>
      </c>
      <c r="E2775" s="128">
        <f t="shared" ca="1" si="174"/>
        <v>-194251.87393978122</v>
      </c>
      <c r="F2775" s="128">
        <f t="shared" ca="1" si="175"/>
        <v>241476.62481038526</v>
      </c>
    </row>
    <row r="2776" spans="1:6" x14ac:dyDescent="0.3">
      <c r="A2776" s="73">
        <v>39818</v>
      </c>
      <c r="B2776" s="130">
        <v>927.45001200000002</v>
      </c>
      <c r="C2776" s="125">
        <f t="shared" si="172"/>
        <v>4.7634625902082783E-2</v>
      </c>
      <c r="D2776" s="128">
        <f t="shared" si="173"/>
        <v>47634.625902082786</v>
      </c>
      <c r="E2776" s="128">
        <f t="shared" ca="1" si="174"/>
        <v>-194251.87393978122</v>
      </c>
      <c r="F2776" s="128">
        <f t="shared" ca="1" si="175"/>
        <v>241476.62481038526</v>
      </c>
    </row>
    <row r="2777" spans="1:6" x14ac:dyDescent="0.3">
      <c r="A2777" s="73">
        <v>39815</v>
      </c>
      <c r="B2777" s="130">
        <v>931.79998799999998</v>
      </c>
      <c r="C2777" s="125">
        <f t="shared" si="172"/>
        <v>3.0273551574103053E-2</v>
      </c>
      <c r="D2777" s="128">
        <f t="shared" si="173"/>
        <v>30273.551574103054</v>
      </c>
      <c r="E2777" s="128">
        <f t="shared" ca="1" si="174"/>
        <v>-194251.87393978122</v>
      </c>
      <c r="F2777" s="128">
        <f t="shared" ca="1" si="175"/>
        <v>241476.62481038526</v>
      </c>
    </row>
    <row r="2778" spans="1:6" x14ac:dyDescent="0.3">
      <c r="A2778" s="73">
        <v>39813</v>
      </c>
      <c r="B2778" s="130">
        <v>903.25</v>
      </c>
      <c r="C2778" s="125">
        <f t="shared" si="172"/>
        <v>-1.0874080768433991E-2</v>
      </c>
      <c r="D2778" s="128">
        <f t="shared" si="173"/>
        <v>-10874.080768433991</v>
      </c>
      <c r="E2778" s="128">
        <f t="shared" ca="1" si="174"/>
        <v>-194251.87393978122</v>
      </c>
      <c r="F2778" s="128">
        <f t="shared" ca="1" si="175"/>
        <v>241476.62481038526</v>
      </c>
    </row>
    <row r="2779" spans="1:6" x14ac:dyDescent="0.3">
      <c r="A2779" s="73">
        <v>39812</v>
      </c>
      <c r="B2779" s="130">
        <v>890.64001499999995</v>
      </c>
      <c r="C2779" s="125">
        <f t="shared" si="172"/>
        <v>2.5409590271518345E-2</v>
      </c>
      <c r="D2779" s="128">
        <f t="shared" si="173"/>
        <v>25409.590271518344</v>
      </c>
      <c r="E2779" s="128">
        <f t="shared" ca="1" si="174"/>
        <v>-194251.87393978122</v>
      </c>
      <c r="F2779" s="128">
        <f t="shared" ca="1" si="175"/>
        <v>241476.62481038526</v>
      </c>
    </row>
    <row r="2780" spans="1:6" x14ac:dyDescent="0.3">
      <c r="A2780" s="73">
        <v>39811</v>
      </c>
      <c r="B2780" s="130">
        <v>869.419983</v>
      </c>
      <c r="C2780" s="125">
        <f t="shared" si="172"/>
        <v>-1.171950170437519E-2</v>
      </c>
      <c r="D2780" s="128">
        <f t="shared" si="173"/>
        <v>-11719.50170437519</v>
      </c>
      <c r="E2780" s="128">
        <f t="shared" ca="1" si="174"/>
        <v>-194251.87393978122</v>
      </c>
      <c r="F2780" s="128">
        <f t="shared" ca="1" si="175"/>
        <v>241476.62481038526</v>
      </c>
    </row>
    <row r="2781" spans="1:6" x14ac:dyDescent="0.3">
      <c r="A2781" s="73">
        <v>39808</v>
      </c>
      <c r="B2781" s="130">
        <v>872.79998799999998</v>
      </c>
      <c r="C2781" s="125">
        <f t="shared" si="172"/>
        <v>-9.0435899630525451E-4</v>
      </c>
      <c r="D2781" s="128">
        <f t="shared" si="173"/>
        <v>-904.35899630525455</v>
      </c>
      <c r="E2781" s="128">
        <f t="shared" ca="1" si="174"/>
        <v>-194251.87393978122</v>
      </c>
      <c r="F2781" s="128">
        <f t="shared" ca="1" si="175"/>
        <v>241476.62481038526</v>
      </c>
    </row>
    <row r="2782" spans="1:6" x14ac:dyDescent="0.3">
      <c r="A2782" s="73">
        <v>39806</v>
      </c>
      <c r="B2782" s="130">
        <v>868.15002400000003</v>
      </c>
      <c r="C2782" s="125">
        <f t="shared" si="172"/>
        <v>-3.4573602537404935E-2</v>
      </c>
      <c r="D2782" s="128">
        <f t="shared" si="173"/>
        <v>-34573.602537404935</v>
      </c>
      <c r="E2782" s="128">
        <f t="shared" ca="1" si="174"/>
        <v>-194251.87393978122</v>
      </c>
      <c r="F2782" s="128">
        <f t="shared" ca="1" si="175"/>
        <v>241476.62481038526</v>
      </c>
    </row>
    <row r="2783" spans="1:6" x14ac:dyDescent="0.3">
      <c r="A2783" s="73">
        <v>39805</v>
      </c>
      <c r="B2783" s="130">
        <v>863.15997300000004</v>
      </c>
      <c r="C2783" s="125">
        <f t="shared" si="172"/>
        <v>-2.8705830609786598E-2</v>
      </c>
      <c r="D2783" s="128">
        <f t="shared" si="173"/>
        <v>-28705.830609786597</v>
      </c>
      <c r="E2783" s="128">
        <f t="shared" ca="1" si="174"/>
        <v>-194251.87393978122</v>
      </c>
      <c r="F2783" s="128">
        <f t="shared" ca="1" si="175"/>
        <v>241476.62481038526</v>
      </c>
    </row>
    <row r="2784" spans="1:6" x14ac:dyDescent="0.3">
      <c r="A2784" s="73">
        <v>39804</v>
      </c>
      <c r="B2784" s="130">
        <v>871.63000499999998</v>
      </c>
      <c r="C2784" s="125">
        <f t="shared" si="172"/>
        <v>-4.1848968338806691E-2</v>
      </c>
      <c r="D2784" s="128">
        <f t="shared" si="173"/>
        <v>-41848.968338806691</v>
      </c>
      <c r="E2784" s="128">
        <f t="shared" ca="1" si="174"/>
        <v>-194251.87393978122</v>
      </c>
      <c r="F2784" s="128">
        <f t="shared" ca="1" si="175"/>
        <v>241476.62481038526</v>
      </c>
    </row>
    <row r="2785" spans="1:6" x14ac:dyDescent="0.3">
      <c r="A2785" s="73">
        <v>39801</v>
      </c>
      <c r="B2785" s="130">
        <v>887.88000499999998</v>
      </c>
      <c r="C2785" s="125">
        <f t="shared" si="172"/>
        <v>1.3480655547656317E-2</v>
      </c>
      <c r="D2785" s="128">
        <f t="shared" si="173"/>
        <v>13480.655547656317</v>
      </c>
      <c r="E2785" s="128">
        <f t="shared" ca="1" si="174"/>
        <v>-194251.87393978122</v>
      </c>
      <c r="F2785" s="128">
        <f t="shared" ca="1" si="175"/>
        <v>241476.62481038526</v>
      </c>
    </row>
    <row r="2786" spans="1:6" x14ac:dyDescent="0.3">
      <c r="A2786" s="73">
        <v>39800</v>
      </c>
      <c r="B2786" s="130">
        <v>885.28002900000001</v>
      </c>
      <c r="C2786" s="125">
        <f t="shared" si="172"/>
        <v>4.7396014498573669E-2</v>
      </c>
      <c r="D2786" s="128">
        <f t="shared" si="173"/>
        <v>47396.01449857367</v>
      </c>
      <c r="E2786" s="128">
        <f t="shared" ca="1" si="174"/>
        <v>-194251.87393978122</v>
      </c>
      <c r="F2786" s="128">
        <f t="shared" ca="1" si="175"/>
        <v>241476.62481038526</v>
      </c>
    </row>
    <row r="2787" spans="1:6" x14ac:dyDescent="0.3">
      <c r="A2787" s="73">
        <v>39799</v>
      </c>
      <c r="B2787" s="130">
        <v>904.419983</v>
      </c>
      <c r="C2787" s="125">
        <f t="shared" si="172"/>
        <v>3.8679736071384418E-2</v>
      </c>
      <c r="D2787" s="128">
        <f t="shared" si="173"/>
        <v>38679.736071384417</v>
      </c>
      <c r="E2787" s="128">
        <f t="shared" ca="1" si="174"/>
        <v>-194251.87393978122</v>
      </c>
      <c r="F2787" s="128">
        <f t="shared" ca="1" si="175"/>
        <v>241476.62481038526</v>
      </c>
    </row>
    <row r="2788" spans="1:6" x14ac:dyDescent="0.3">
      <c r="A2788" s="73">
        <v>39798</v>
      </c>
      <c r="B2788" s="130">
        <v>913.17999299999997</v>
      </c>
      <c r="C2788" s="125">
        <f t="shared" si="172"/>
        <v>7.5835575867003513E-2</v>
      </c>
      <c r="D2788" s="128">
        <f t="shared" si="173"/>
        <v>75835.575867003514</v>
      </c>
      <c r="E2788" s="128">
        <f t="shared" ca="1" si="174"/>
        <v>-194251.87393978122</v>
      </c>
      <c r="F2788" s="128">
        <f t="shared" ca="1" si="175"/>
        <v>241476.62481038526</v>
      </c>
    </row>
    <row r="2789" spans="1:6" x14ac:dyDescent="0.3">
      <c r="A2789" s="73">
        <v>39797</v>
      </c>
      <c r="B2789" s="130">
        <v>868.57000700000003</v>
      </c>
      <c r="C2789" s="125">
        <f t="shared" si="172"/>
        <v>6.4150137328257362E-2</v>
      </c>
      <c r="D2789" s="128">
        <f t="shared" si="173"/>
        <v>64150.137328257362</v>
      </c>
      <c r="E2789" s="128">
        <f t="shared" ca="1" si="174"/>
        <v>-194251.87393978122</v>
      </c>
      <c r="F2789" s="128">
        <f t="shared" ca="1" si="175"/>
        <v>241476.62481038526</v>
      </c>
    </row>
    <row r="2790" spans="1:6" x14ac:dyDescent="0.3">
      <c r="A2790" s="73">
        <v>39794</v>
      </c>
      <c r="B2790" s="130">
        <v>879.72997999999995</v>
      </c>
      <c r="C2790" s="125">
        <f t="shared" si="172"/>
        <v>-1.842141634407557E-2</v>
      </c>
      <c r="D2790" s="128">
        <f t="shared" si="173"/>
        <v>-18421.416344075569</v>
      </c>
      <c r="E2790" s="128">
        <f t="shared" ca="1" si="174"/>
        <v>-194251.87393978122</v>
      </c>
      <c r="F2790" s="128">
        <f t="shared" ca="1" si="175"/>
        <v>241476.62481038526</v>
      </c>
    </row>
    <row r="2791" spans="1:6" x14ac:dyDescent="0.3">
      <c r="A2791" s="73">
        <v>39793</v>
      </c>
      <c r="B2791" s="130">
        <v>873.59002699999996</v>
      </c>
      <c r="C2791" s="125">
        <f t="shared" si="172"/>
        <v>-1.5872798881477079E-2</v>
      </c>
      <c r="D2791" s="128">
        <f t="shared" si="173"/>
        <v>-15872.79888147708</v>
      </c>
      <c r="E2791" s="128">
        <f t="shared" ca="1" si="174"/>
        <v>-194251.87393978122</v>
      </c>
      <c r="F2791" s="128">
        <f t="shared" ca="1" si="175"/>
        <v>241476.62481038526</v>
      </c>
    </row>
    <row r="2792" spans="1:6" x14ac:dyDescent="0.3">
      <c r="A2792" s="73">
        <v>39792</v>
      </c>
      <c r="B2792" s="130">
        <v>899.23999000000003</v>
      </c>
      <c r="C2792" s="125">
        <f t="shared" si="172"/>
        <v>4.8810896170746965E-2</v>
      </c>
      <c r="D2792" s="128">
        <f t="shared" si="173"/>
        <v>48810.896170746964</v>
      </c>
      <c r="E2792" s="128">
        <f t="shared" ca="1" si="174"/>
        <v>-194251.87393978122</v>
      </c>
      <c r="F2792" s="128">
        <f t="shared" ca="1" si="175"/>
        <v>241476.62481038526</v>
      </c>
    </row>
    <row r="2793" spans="1:6" x14ac:dyDescent="0.3">
      <c r="A2793" s="73">
        <v>39791</v>
      </c>
      <c r="B2793" s="130">
        <v>888.669983</v>
      </c>
      <c r="C2793" s="125">
        <f t="shared" si="172"/>
        <v>4.3272543274374797E-2</v>
      </c>
      <c r="D2793" s="128">
        <f t="shared" si="173"/>
        <v>43272.543274374795</v>
      </c>
      <c r="E2793" s="128">
        <f t="shared" ca="1" si="174"/>
        <v>-194251.87393978122</v>
      </c>
      <c r="F2793" s="128">
        <f t="shared" ca="1" si="175"/>
        <v>241476.62481038526</v>
      </c>
    </row>
    <row r="2794" spans="1:6" x14ac:dyDescent="0.3">
      <c r="A2794" s="73">
        <v>39790</v>
      </c>
      <c r="B2794" s="130">
        <v>909.70001200000002</v>
      </c>
      <c r="C2794" s="125">
        <f t="shared" si="172"/>
        <v>0.13708233319327068</v>
      </c>
      <c r="D2794" s="128">
        <f t="shared" si="173"/>
        <v>137082.33319327066</v>
      </c>
      <c r="E2794" s="128">
        <f t="shared" ca="1" si="174"/>
        <v>-194251.87393978122</v>
      </c>
      <c r="F2794" s="128">
        <f t="shared" ca="1" si="175"/>
        <v>241476.62481038526</v>
      </c>
    </row>
    <row r="2795" spans="1:6" x14ac:dyDescent="0.3">
      <c r="A2795" s="73">
        <v>39787</v>
      </c>
      <c r="B2795" s="130">
        <v>876.07000700000003</v>
      </c>
      <c r="C2795" s="125">
        <f t="shared" si="172"/>
        <v>0.16430546577984839</v>
      </c>
      <c r="D2795" s="128">
        <f t="shared" si="173"/>
        <v>164305.4657798484</v>
      </c>
      <c r="E2795" s="128">
        <f t="shared" ca="1" si="174"/>
        <v>-194251.87393978122</v>
      </c>
      <c r="F2795" s="128">
        <f t="shared" ca="1" si="175"/>
        <v>241476.62481038526</v>
      </c>
    </row>
    <row r="2796" spans="1:6" x14ac:dyDescent="0.3">
      <c r="A2796" s="73">
        <v>39786</v>
      </c>
      <c r="B2796" s="130">
        <v>845.21997099999999</v>
      </c>
      <c r="C2796" s="125">
        <f t="shared" si="172"/>
        <v>4.7905915328422921E-2</v>
      </c>
      <c r="D2796" s="128">
        <f t="shared" si="173"/>
        <v>47905.915328422918</v>
      </c>
      <c r="E2796" s="128">
        <f t="shared" ca="1" si="174"/>
        <v>-194251.87393978122</v>
      </c>
      <c r="F2796" s="128">
        <f t="shared" ca="1" si="175"/>
        <v>241476.62481038526</v>
      </c>
    </row>
    <row r="2797" spans="1:6" x14ac:dyDescent="0.3">
      <c r="A2797" s="73">
        <v>39785</v>
      </c>
      <c r="B2797" s="130">
        <v>870.73999000000003</v>
      </c>
      <c r="C2797" s="125">
        <f t="shared" si="172"/>
        <v>1.3525462179471148E-2</v>
      </c>
      <c r="D2797" s="128">
        <f t="shared" si="173"/>
        <v>13525.462179471147</v>
      </c>
      <c r="E2797" s="128">
        <f t="shared" ca="1" si="174"/>
        <v>-194251.87393978122</v>
      </c>
      <c r="F2797" s="128">
        <f t="shared" ca="1" si="175"/>
        <v>241476.62481038526</v>
      </c>
    </row>
    <row r="2798" spans="1:6" x14ac:dyDescent="0.3">
      <c r="A2798" s="73">
        <v>39784</v>
      </c>
      <c r="B2798" s="130">
        <v>848.80999799999995</v>
      </c>
      <c r="C2798" s="125">
        <f t="shared" si="172"/>
        <v>-2.280343226564896E-3</v>
      </c>
      <c r="D2798" s="128">
        <f t="shared" si="173"/>
        <v>-2280.3432265648958</v>
      </c>
      <c r="E2798" s="128">
        <f t="shared" ca="1" si="174"/>
        <v>-194251.87393978122</v>
      </c>
      <c r="F2798" s="128">
        <f t="shared" ca="1" si="175"/>
        <v>241476.62481038526</v>
      </c>
    </row>
    <row r="2799" spans="1:6" x14ac:dyDescent="0.3">
      <c r="A2799" s="73">
        <v>39783</v>
      </c>
      <c r="B2799" s="130">
        <v>816.21002199999998</v>
      </c>
      <c r="C2799" s="125">
        <f t="shared" si="172"/>
        <v>-6.5361973042131982E-2</v>
      </c>
      <c r="D2799" s="128">
        <f t="shared" si="173"/>
        <v>-65361.973042131984</v>
      </c>
      <c r="E2799" s="128">
        <f t="shared" ca="1" si="174"/>
        <v>-194251.87393978122</v>
      </c>
      <c r="F2799" s="128">
        <f t="shared" ca="1" si="175"/>
        <v>241476.62481038526</v>
      </c>
    </row>
    <row r="2800" spans="1:6" x14ac:dyDescent="0.3">
      <c r="A2800" s="73">
        <v>39780</v>
      </c>
      <c r="B2800" s="130">
        <v>896.23999000000003</v>
      </c>
      <c r="C2800" s="125">
        <f t="shared" si="172"/>
        <v>-1.6515037324376203E-2</v>
      </c>
      <c r="D2800" s="128">
        <f t="shared" si="173"/>
        <v>-16515.037324376204</v>
      </c>
      <c r="E2800" s="128">
        <f t="shared" ca="1" si="174"/>
        <v>-194251.87393978122</v>
      </c>
      <c r="F2800" s="128">
        <f t="shared" ca="1" si="175"/>
        <v>241476.62481038526</v>
      </c>
    </row>
    <row r="2801" spans="1:6" x14ac:dyDescent="0.3">
      <c r="A2801" s="73">
        <v>39778</v>
      </c>
      <c r="B2801" s="130">
        <v>887.67999299999997</v>
      </c>
      <c r="C2801" s="125">
        <f t="shared" si="172"/>
        <v>4.1511211425712125E-2</v>
      </c>
      <c r="D2801" s="128">
        <f t="shared" si="173"/>
        <v>41511.211425712121</v>
      </c>
      <c r="E2801" s="128">
        <f t="shared" ca="1" si="174"/>
        <v>-194251.87393978122</v>
      </c>
      <c r="F2801" s="128">
        <f t="shared" ca="1" si="175"/>
        <v>241476.62481038526</v>
      </c>
    </row>
    <row r="2802" spans="1:6" x14ac:dyDescent="0.3">
      <c r="A2802" s="73">
        <v>39777</v>
      </c>
      <c r="B2802" s="130">
        <v>857.39001499999995</v>
      </c>
      <c r="C2802" s="125">
        <f t="shared" si="172"/>
        <v>-4.623171082398303E-2</v>
      </c>
      <c r="D2802" s="128">
        <f t="shared" si="173"/>
        <v>-46231.710823983027</v>
      </c>
      <c r="E2802" s="128">
        <f t="shared" ca="1" si="174"/>
        <v>-194251.87393978122</v>
      </c>
      <c r="F2802" s="128">
        <f t="shared" ca="1" si="175"/>
        <v>241476.62481038526</v>
      </c>
    </row>
    <row r="2803" spans="1:6" x14ac:dyDescent="0.3">
      <c r="A2803" s="73">
        <v>39776</v>
      </c>
      <c r="B2803" s="130">
        <v>851.80999799999995</v>
      </c>
      <c r="C2803" s="125">
        <f t="shared" si="172"/>
        <v>-7.3323856775791341E-2</v>
      </c>
      <c r="D2803" s="128">
        <f t="shared" si="173"/>
        <v>-73323.856775791341</v>
      </c>
      <c r="E2803" s="128">
        <f t="shared" ca="1" si="174"/>
        <v>-194251.87393978122</v>
      </c>
      <c r="F2803" s="128">
        <f t="shared" ca="1" si="175"/>
        <v>241476.62481038526</v>
      </c>
    </row>
    <row r="2804" spans="1:6" x14ac:dyDescent="0.3">
      <c r="A2804" s="73">
        <v>39773</v>
      </c>
      <c r="B2804" s="130">
        <v>800.03002900000001</v>
      </c>
      <c r="C2804" s="125">
        <f t="shared" si="172"/>
        <v>-0.14066742113951192</v>
      </c>
      <c r="D2804" s="128">
        <f t="shared" si="173"/>
        <v>-140667.42113951192</v>
      </c>
      <c r="E2804" s="128">
        <f t="shared" ca="1" si="174"/>
        <v>-194251.87393978122</v>
      </c>
      <c r="F2804" s="128">
        <f t="shared" ca="1" si="175"/>
        <v>241476.62481038526</v>
      </c>
    </row>
    <row r="2805" spans="1:6" x14ac:dyDescent="0.3">
      <c r="A2805" s="73">
        <v>39772</v>
      </c>
      <c r="B2805" s="130">
        <v>752.44000200000005</v>
      </c>
      <c r="C2805" s="125">
        <f t="shared" si="172"/>
        <v>-0.16846432914605058</v>
      </c>
      <c r="D2805" s="128">
        <f t="shared" si="173"/>
        <v>-168464.32914605059</v>
      </c>
      <c r="E2805" s="128">
        <f t="shared" ca="1" si="174"/>
        <v>-194251.87393978122</v>
      </c>
      <c r="F2805" s="128">
        <f t="shared" ca="1" si="175"/>
        <v>241476.62481038526</v>
      </c>
    </row>
    <row r="2806" spans="1:6" x14ac:dyDescent="0.3">
      <c r="A2806" s="73">
        <v>39771</v>
      </c>
      <c r="B2806" s="130">
        <v>806.580017</v>
      </c>
      <c r="C2806" s="125">
        <f t="shared" si="172"/>
        <v>-0.15343682098645384</v>
      </c>
      <c r="D2806" s="128">
        <f t="shared" si="173"/>
        <v>-153436.82098645385</v>
      </c>
      <c r="E2806" s="128">
        <f t="shared" ca="1" si="174"/>
        <v>-194251.87393978122</v>
      </c>
      <c r="F2806" s="128">
        <f t="shared" ca="1" si="175"/>
        <v>241476.62481038526</v>
      </c>
    </row>
    <row r="2807" spans="1:6" x14ac:dyDescent="0.3">
      <c r="A2807" s="73">
        <v>39770</v>
      </c>
      <c r="B2807" s="130">
        <v>859.11999500000002</v>
      </c>
      <c r="C2807" s="125">
        <f t="shared" si="172"/>
        <v>-0.14579170270942077</v>
      </c>
      <c r="D2807" s="128">
        <f t="shared" si="173"/>
        <v>-145791.70270942076</v>
      </c>
      <c r="E2807" s="128">
        <f t="shared" ca="1" si="174"/>
        <v>-194251.87393978122</v>
      </c>
      <c r="F2807" s="128">
        <f t="shared" ca="1" si="175"/>
        <v>241476.62481038526</v>
      </c>
    </row>
    <row r="2808" spans="1:6" x14ac:dyDescent="0.3">
      <c r="A2808" s="73">
        <v>39769</v>
      </c>
      <c r="B2808" s="130">
        <v>850.75</v>
      </c>
      <c r="C2808" s="125">
        <f t="shared" si="172"/>
        <v>-0.11957982969570313</v>
      </c>
      <c r="D2808" s="128">
        <f t="shared" si="173"/>
        <v>-119579.82969570313</v>
      </c>
      <c r="E2808" s="128">
        <f t="shared" ca="1" si="174"/>
        <v>-194251.87393978122</v>
      </c>
      <c r="F2808" s="128">
        <f t="shared" ca="1" si="175"/>
        <v>241476.62481038526</v>
      </c>
    </row>
    <row r="2809" spans="1:6" x14ac:dyDescent="0.3">
      <c r="A2809" s="73">
        <v>39766</v>
      </c>
      <c r="B2809" s="130">
        <v>873.28997800000002</v>
      </c>
      <c r="C2809" s="125">
        <f t="shared" si="172"/>
        <v>-9.8539377548387042E-2</v>
      </c>
      <c r="D2809" s="128">
        <f t="shared" si="173"/>
        <v>-98539.377548387041</v>
      </c>
      <c r="E2809" s="128">
        <f t="shared" ca="1" si="174"/>
        <v>-194251.87393978122</v>
      </c>
      <c r="F2809" s="128">
        <f t="shared" ca="1" si="175"/>
        <v>241476.62481038526</v>
      </c>
    </row>
    <row r="2810" spans="1:6" x14ac:dyDescent="0.3">
      <c r="A2810" s="73">
        <v>39765</v>
      </c>
      <c r="B2810" s="130">
        <v>911.28997800000002</v>
      </c>
      <c r="C2810" s="125">
        <f t="shared" si="172"/>
        <v>-4.4859549716265823E-2</v>
      </c>
      <c r="D2810" s="128">
        <f t="shared" si="173"/>
        <v>-44859.549716265821</v>
      </c>
      <c r="E2810" s="128">
        <f t="shared" ca="1" si="174"/>
        <v>-194251.87393978122</v>
      </c>
      <c r="F2810" s="128">
        <f t="shared" ca="1" si="175"/>
        <v>241476.62481038526</v>
      </c>
    </row>
    <row r="2811" spans="1:6" x14ac:dyDescent="0.3">
      <c r="A2811" s="73">
        <v>39764</v>
      </c>
      <c r="B2811" s="130">
        <v>852.29998799999998</v>
      </c>
      <c r="C2811" s="125">
        <f t="shared" si="172"/>
        <v>-8.3637106884062895E-2</v>
      </c>
      <c r="D2811" s="128">
        <f t="shared" si="173"/>
        <v>-83637.106884062901</v>
      </c>
      <c r="E2811" s="128">
        <f t="shared" ca="1" si="174"/>
        <v>-194251.87393978122</v>
      </c>
      <c r="F2811" s="128">
        <f t="shared" ca="1" si="175"/>
        <v>241476.62481038526</v>
      </c>
    </row>
    <row r="2812" spans="1:6" x14ac:dyDescent="0.3">
      <c r="A2812" s="73">
        <v>39763</v>
      </c>
      <c r="B2812" s="130">
        <v>898.95001200000002</v>
      </c>
      <c r="C2812" s="125">
        <f t="shared" si="172"/>
        <v>-4.4188788591415396E-2</v>
      </c>
      <c r="D2812" s="128">
        <f t="shared" si="173"/>
        <v>-44188.788591415396</v>
      </c>
      <c r="E2812" s="128">
        <f t="shared" ca="1" si="174"/>
        <v>-194251.87393978122</v>
      </c>
      <c r="F2812" s="128">
        <f t="shared" ca="1" si="175"/>
        <v>241476.62481038526</v>
      </c>
    </row>
    <row r="2813" spans="1:6" x14ac:dyDescent="0.3">
      <c r="A2813" s="73">
        <v>39762</v>
      </c>
      <c r="B2813" s="130">
        <v>919.21002199999998</v>
      </c>
      <c r="C2813" s="125">
        <f t="shared" si="172"/>
        <v>8.279936908965424E-2</v>
      </c>
      <c r="D2813" s="128">
        <f t="shared" si="173"/>
        <v>82799.369089654239</v>
      </c>
      <c r="E2813" s="128">
        <f t="shared" ca="1" si="174"/>
        <v>-194251.87393978122</v>
      </c>
      <c r="F2813" s="128">
        <f t="shared" ca="1" si="175"/>
        <v>241476.62481038526</v>
      </c>
    </row>
    <row r="2814" spans="1:6" x14ac:dyDescent="0.3">
      <c r="A2814" s="73">
        <v>39759</v>
      </c>
      <c r="B2814" s="130">
        <v>930.98999000000003</v>
      </c>
      <c r="C2814" s="125">
        <f t="shared" si="172"/>
        <v>6.1840583919600789E-2</v>
      </c>
      <c r="D2814" s="128">
        <f t="shared" si="173"/>
        <v>61840.583919600787</v>
      </c>
      <c r="E2814" s="128">
        <f t="shared" ca="1" si="174"/>
        <v>-194251.87393978122</v>
      </c>
      <c r="F2814" s="128">
        <f t="shared" ca="1" si="175"/>
        <v>241476.62481038526</v>
      </c>
    </row>
    <row r="2815" spans="1:6" x14ac:dyDescent="0.3">
      <c r="A2815" s="73">
        <v>39758</v>
      </c>
      <c r="B2815" s="130">
        <v>904.88000499999998</v>
      </c>
      <c r="C2815" s="125">
        <f t="shared" si="172"/>
        <v>-3.556815863003715E-3</v>
      </c>
      <c r="D2815" s="128">
        <f t="shared" si="173"/>
        <v>-3556.8158630037151</v>
      </c>
      <c r="E2815" s="128">
        <f t="shared" ca="1" si="174"/>
        <v>-194251.87393978122</v>
      </c>
      <c r="F2815" s="128">
        <f t="shared" ca="1" si="175"/>
        <v>241476.62481038526</v>
      </c>
    </row>
    <row r="2816" spans="1:6" x14ac:dyDescent="0.3">
      <c r="A2816" s="73">
        <v>39757</v>
      </c>
      <c r="B2816" s="130">
        <v>952.77002000000005</v>
      </c>
      <c r="C2816" s="125">
        <f t="shared" si="172"/>
        <v>6.2434475779344245E-2</v>
      </c>
      <c r="D2816" s="128">
        <f t="shared" si="173"/>
        <v>62434.475779344248</v>
      </c>
      <c r="E2816" s="128">
        <f t="shared" ca="1" si="174"/>
        <v>-194251.87393978122</v>
      </c>
      <c r="F2816" s="128">
        <f t="shared" ca="1" si="175"/>
        <v>241476.62481038526</v>
      </c>
    </row>
    <row r="2817" spans="1:6" x14ac:dyDescent="0.3">
      <c r="A2817" s="73">
        <v>39756</v>
      </c>
      <c r="B2817" s="130">
        <v>1005.75</v>
      </c>
      <c r="C2817" s="125">
        <f t="shared" si="172"/>
        <v>5.3086239083854236E-2</v>
      </c>
      <c r="D2817" s="128">
        <f t="shared" si="173"/>
        <v>53086.239083854234</v>
      </c>
      <c r="E2817" s="128">
        <f t="shared" ca="1" si="174"/>
        <v>-194251.87393978122</v>
      </c>
      <c r="F2817" s="128">
        <f t="shared" ca="1" si="175"/>
        <v>241476.62481038526</v>
      </c>
    </row>
    <row r="2818" spans="1:6" x14ac:dyDescent="0.3">
      <c r="A2818" s="73">
        <v>39755</v>
      </c>
      <c r="B2818" s="130">
        <v>966.29998799999998</v>
      </c>
      <c r="C2818" s="125">
        <f t="shared" si="172"/>
        <v>-1.93830277398086E-2</v>
      </c>
      <c r="D2818" s="128">
        <f t="shared" si="173"/>
        <v>-19383.0277398086</v>
      </c>
      <c r="E2818" s="128">
        <f t="shared" ca="1" si="174"/>
        <v>-194251.87393978122</v>
      </c>
      <c r="F2818" s="128">
        <f t="shared" ca="1" si="175"/>
        <v>241476.62481038526</v>
      </c>
    </row>
    <row r="2819" spans="1:6" x14ac:dyDescent="0.3">
      <c r="A2819" s="73">
        <v>39752</v>
      </c>
      <c r="B2819" s="130">
        <v>968.75</v>
      </c>
      <c r="C2819" s="125">
        <f t="shared" si="172"/>
        <v>2.9982470214012791E-2</v>
      </c>
      <c r="D2819" s="128">
        <f t="shared" si="173"/>
        <v>29982.470214012792</v>
      </c>
      <c r="E2819" s="128">
        <f t="shared" ca="1" si="174"/>
        <v>-194251.87393978122</v>
      </c>
      <c r="F2819" s="128">
        <f t="shared" ca="1" si="175"/>
        <v>241476.62481038526</v>
      </c>
    </row>
    <row r="2820" spans="1:6" x14ac:dyDescent="0.3">
      <c r="A2820" s="73">
        <v>39751</v>
      </c>
      <c r="B2820" s="130">
        <v>954.09002699999996</v>
      </c>
      <c r="C2820" s="125">
        <f t="shared" si="172"/>
        <v>8.0936086732830148E-3</v>
      </c>
      <c r="D2820" s="128">
        <f t="shared" si="173"/>
        <v>8093.6086732830145</v>
      </c>
      <c r="E2820" s="128">
        <f t="shared" ca="1" si="174"/>
        <v>-194251.87393978122</v>
      </c>
      <c r="F2820" s="128">
        <f t="shared" ca="1" si="175"/>
        <v>241476.62481038526</v>
      </c>
    </row>
    <row r="2821" spans="1:6" x14ac:dyDescent="0.3">
      <c r="A2821" s="73">
        <v>39750</v>
      </c>
      <c r="B2821" s="130">
        <v>930.09002699999996</v>
      </c>
      <c r="C2821" s="125">
        <f t="shared" si="172"/>
        <v>2.4508723275317834E-2</v>
      </c>
      <c r="D2821" s="128">
        <f t="shared" si="173"/>
        <v>24508.723275317832</v>
      </c>
      <c r="E2821" s="128">
        <f t="shared" ca="1" si="174"/>
        <v>-194251.87393978122</v>
      </c>
      <c r="F2821" s="128">
        <f t="shared" ca="1" si="175"/>
        <v>241476.62481038526</v>
      </c>
    </row>
    <row r="2822" spans="1:6" x14ac:dyDescent="0.3">
      <c r="A2822" s="73">
        <v>39749</v>
      </c>
      <c r="B2822" s="130">
        <v>940.51000999999997</v>
      </c>
      <c r="C2822" s="125">
        <f t="shared" si="172"/>
        <v>-5.7614652582492654E-2</v>
      </c>
      <c r="D2822" s="128">
        <f t="shared" si="173"/>
        <v>-57614.65258249265</v>
      </c>
      <c r="E2822" s="128">
        <f t="shared" ca="1" si="174"/>
        <v>-194251.87393978122</v>
      </c>
      <c r="F2822" s="128">
        <f t="shared" ca="1" si="175"/>
        <v>241476.62481038526</v>
      </c>
    </row>
    <row r="2823" spans="1:6" x14ac:dyDescent="0.3">
      <c r="A2823" s="73">
        <v>39748</v>
      </c>
      <c r="B2823" s="130">
        <v>848.919983</v>
      </c>
      <c r="C2823" s="125">
        <f t="shared" si="172"/>
        <v>-0.1539143835091894</v>
      </c>
      <c r="D2823" s="128">
        <f t="shared" si="173"/>
        <v>-153914.38350918941</v>
      </c>
      <c r="E2823" s="128">
        <f t="shared" ca="1" si="174"/>
        <v>-194251.87393978122</v>
      </c>
      <c r="F2823" s="128">
        <f t="shared" ca="1" si="175"/>
        <v>241476.62481038526</v>
      </c>
    </row>
    <row r="2824" spans="1:6" x14ac:dyDescent="0.3">
      <c r="A2824" s="73">
        <v>39745</v>
      </c>
      <c r="B2824" s="130">
        <v>876.77002000000005</v>
      </c>
      <c r="C2824" s="125">
        <f t="shared" ref="C2824:C2887" si="176">B2824/B2834-1</f>
        <v>-2.4966028028752474E-2</v>
      </c>
      <c r="D2824" s="128">
        <f t="shared" ref="D2824:D2887" si="177">C2824*$B$5</f>
        <v>-24966.028028752473</v>
      </c>
      <c r="E2824" s="128">
        <f t="shared" ref="E2824:E2887" ca="1" si="178">_xlfn.PERCENTILE.INC(OFFSET(D2824,0,0,Window),1-VaRLevel)</f>
        <v>-194251.87393978122</v>
      </c>
      <c r="F2824" s="128">
        <f t="shared" ref="F2824:F2887" ca="1" si="179">ABS(AVERAGEIF(OFFSET(D2824,0,0,Window),"&lt;=" &amp;E2824))</f>
        <v>241476.62481038526</v>
      </c>
    </row>
    <row r="2825" spans="1:6" x14ac:dyDescent="0.3">
      <c r="A2825" s="73">
        <v>39744</v>
      </c>
      <c r="B2825" s="130">
        <v>908.10998500000005</v>
      </c>
      <c r="C2825" s="125">
        <f t="shared" si="176"/>
        <v>-1.9891837016617897E-3</v>
      </c>
      <c r="D2825" s="128">
        <f t="shared" si="177"/>
        <v>-1989.1837016617897</v>
      </c>
      <c r="E2825" s="128">
        <f t="shared" ca="1" si="178"/>
        <v>-194251.87393978122</v>
      </c>
      <c r="F2825" s="128">
        <f t="shared" ca="1" si="179"/>
        <v>241476.62481038526</v>
      </c>
    </row>
    <row r="2826" spans="1:6" x14ac:dyDescent="0.3">
      <c r="A2826" s="73">
        <v>39743</v>
      </c>
      <c r="B2826" s="130">
        <v>896.78002900000001</v>
      </c>
      <c r="C2826" s="125">
        <f t="shared" si="176"/>
        <v>-8.9507962739846181E-2</v>
      </c>
      <c r="D2826" s="128">
        <f t="shared" si="177"/>
        <v>-89507.962739846174</v>
      </c>
      <c r="E2826" s="128">
        <f t="shared" ca="1" si="178"/>
        <v>-194251.87393978122</v>
      </c>
      <c r="F2826" s="128">
        <f t="shared" ca="1" si="179"/>
        <v>241476.62481038526</v>
      </c>
    </row>
    <row r="2827" spans="1:6" x14ac:dyDescent="0.3">
      <c r="A2827" s="73">
        <v>39742</v>
      </c>
      <c r="B2827" s="130">
        <v>955.04998799999998</v>
      </c>
      <c r="C2827" s="125">
        <f t="shared" si="176"/>
        <v>-4.1335828901675864E-2</v>
      </c>
      <c r="D2827" s="128">
        <f t="shared" si="177"/>
        <v>-41335.828901675864</v>
      </c>
      <c r="E2827" s="128">
        <f t="shared" ca="1" si="178"/>
        <v>-194251.87393978122</v>
      </c>
      <c r="F2827" s="128">
        <f t="shared" ca="1" si="179"/>
        <v>241476.62481038526</v>
      </c>
    </row>
    <row r="2828" spans="1:6" x14ac:dyDescent="0.3">
      <c r="A2828" s="73">
        <v>39741</v>
      </c>
      <c r="B2828" s="130">
        <v>985.40002400000003</v>
      </c>
      <c r="C2828" s="125">
        <f t="shared" si="176"/>
        <v>-6.7641845400535749E-2</v>
      </c>
      <c r="D2828" s="128">
        <f t="shared" si="177"/>
        <v>-67641.845400535749</v>
      </c>
      <c r="E2828" s="128">
        <f t="shared" ca="1" si="178"/>
        <v>-194251.87393978122</v>
      </c>
      <c r="F2828" s="128">
        <f t="shared" ca="1" si="179"/>
        <v>241476.62481038526</v>
      </c>
    </row>
    <row r="2829" spans="1:6" x14ac:dyDescent="0.3">
      <c r="A2829" s="73">
        <v>39738</v>
      </c>
      <c r="B2829" s="130">
        <v>940.54998799999998</v>
      </c>
      <c r="C2829" s="125">
        <f t="shared" si="176"/>
        <v>-0.14435558971926887</v>
      </c>
      <c r="D2829" s="128">
        <f t="shared" si="177"/>
        <v>-144355.58971926887</v>
      </c>
      <c r="E2829" s="128">
        <f t="shared" ca="1" si="178"/>
        <v>-194251.87393978122</v>
      </c>
      <c r="F2829" s="128">
        <f t="shared" ca="1" si="179"/>
        <v>241476.62481038526</v>
      </c>
    </row>
    <row r="2830" spans="1:6" x14ac:dyDescent="0.3">
      <c r="A2830" s="73">
        <v>39737</v>
      </c>
      <c r="B2830" s="130">
        <v>946.42999299999997</v>
      </c>
      <c r="C2830" s="125">
        <f t="shared" si="176"/>
        <v>-0.15063541626123866</v>
      </c>
      <c r="D2830" s="128">
        <f t="shared" si="177"/>
        <v>-150635.41626123866</v>
      </c>
      <c r="E2830" s="128">
        <f t="shared" ca="1" si="178"/>
        <v>-194251.87393978122</v>
      </c>
      <c r="F2830" s="128">
        <f t="shared" ca="1" si="179"/>
        <v>241476.62481038526</v>
      </c>
    </row>
    <row r="2831" spans="1:6" x14ac:dyDescent="0.3">
      <c r="A2831" s="73">
        <v>39736</v>
      </c>
      <c r="B2831" s="130">
        <v>907.84002699999996</v>
      </c>
      <c r="C2831" s="125">
        <f t="shared" si="176"/>
        <v>-0.21809382730648219</v>
      </c>
      <c r="D2831" s="128">
        <f t="shared" si="177"/>
        <v>-218093.82730648218</v>
      </c>
      <c r="E2831" s="128">
        <f t="shared" ca="1" si="178"/>
        <v>-194251.87393978122</v>
      </c>
      <c r="F2831" s="128">
        <f t="shared" ca="1" si="179"/>
        <v>241476.62481038526</v>
      </c>
    </row>
    <row r="2832" spans="1:6" x14ac:dyDescent="0.3">
      <c r="A2832" s="73">
        <v>39735</v>
      </c>
      <c r="B2832" s="130">
        <v>998.01000999999997</v>
      </c>
      <c r="C2832" s="125">
        <f t="shared" si="176"/>
        <v>-0.144337920680638</v>
      </c>
      <c r="D2832" s="128">
        <f t="shared" si="177"/>
        <v>-144337.920680638</v>
      </c>
      <c r="E2832" s="128">
        <f t="shared" ca="1" si="178"/>
        <v>-165585.88874826071</v>
      </c>
      <c r="F2832" s="128">
        <f t="shared" ca="1" si="179"/>
        <v>225257.60891467033</v>
      </c>
    </row>
    <row r="2833" spans="1:6" x14ac:dyDescent="0.3">
      <c r="A2833" s="73">
        <v>39734</v>
      </c>
      <c r="B2833" s="130">
        <v>1003.349976</v>
      </c>
      <c r="C2833" s="125">
        <f t="shared" si="176"/>
        <v>-9.3156363678458476E-2</v>
      </c>
      <c r="D2833" s="128">
        <f t="shared" si="177"/>
        <v>-93156.363678458481</v>
      </c>
      <c r="E2833" s="128">
        <f t="shared" ca="1" si="178"/>
        <v>-165585.88874826071</v>
      </c>
      <c r="F2833" s="128">
        <f t="shared" ca="1" si="179"/>
        <v>225257.60891467033</v>
      </c>
    </row>
    <row r="2834" spans="1:6" x14ac:dyDescent="0.3">
      <c r="A2834" s="73">
        <v>39731</v>
      </c>
      <c r="B2834" s="130">
        <v>899.21997099999999</v>
      </c>
      <c r="C2834" s="125">
        <f t="shared" si="176"/>
        <v>-0.25884596489081624</v>
      </c>
      <c r="D2834" s="128">
        <f t="shared" si="177"/>
        <v>-258845.96489081625</v>
      </c>
      <c r="E2834" s="128">
        <f t="shared" ca="1" si="178"/>
        <v>-165585.88874826071</v>
      </c>
      <c r="F2834" s="128">
        <f t="shared" ca="1" si="179"/>
        <v>225257.60891467033</v>
      </c>
    </row>
    <row r="2835" spans="1:6" x14ac:dyDescent="0.3">
      <c r="A2835" s="73">
        <v>39730</v>
      </c>
      <c r="B2835" s="130">
        <v>909.919983</v>
      </c>
      <c r="C2835" s="125">
        <f t="shared" si="176"/>
        <v>-0.24749008223385727</v>
      </c>
      <c r="D2835" s="128">
        <f t="shared" si="177"/>
        <v>-247490.08223385728</v>
      </c>
      <c r="E2835" s="128">
        <f t="shared" ca="1" si="178"/>
        <v>-143376.09649337031</v>
      </c>
      <c r="F2835" s="128">
        <f t="shared" ca="1" si="179"/>
        <v>192834.89350371703</v>
      </c>
    </row>
    <row r="2836" spans="1:6" x14ac:dyDescent="0.3">
      <c r="A2836" s="73">
        <v>39729</v>
      </c>
      <c r="B2836" s="130">
        <v>984.94000200000005</v>
      </c>
      <c r="C2836" s="125">
        <f t="shared" si="176"/>
        <v>-0.16943677961933756</v>
      </c>
      <c r="D2836" s="128">
        <f t="shared" si="177"/>
        <v>-169436.77961933755</v>
      </c>
      <c r="E2836" s="128">
        <f t="shared" ca="1" si="178"/>
        <v>-124305.952851161</v>
      </c>
      <c r="F2836" s="128">
        <f t="shared" ca="1" si="179"/>
        <v>151815.34839026304</v>
      </c>
    </row>
    <row r="2837" spans="1:6" x14ac:dyDescent="0.3">
      <c r="A2837" s="73">
        <v>39728</v>
      </c>
      <c r="B2837" s="130">
        <v>996.22997999999995</v>
      </c>
      <c r="C2837" s="125">
        <f t="shared" si="176"/>
        <v>-0.16157781865795628</v>
      </c>
      <c r="D2837" s="128">
        <f t="shared" si="177"/>
        <v>-161577.81865795629</v>
      </c>
      <c r="E2837" s="128">
        <f t="shared" ca="1" si="178"/>
        <v>-108905.88856233656</v>
      </c>
      <c r="F2837" s="128">
        <f t="shared" ca="1" si="179"/>
        <v>136728.20071815627</v>
      </c>
    </row>
    <row r="2838" spans="1:6" x14ac:dyDescent="0.3">
      <c r="A2838" s="73">
        <v>39727</v>
      </c>
      <c r="B2838" s="130">
        <v>1056.8900149999999</v>
      </c>
      <c r="C2838" s="125">
        <f t="shared" si="176"/>
        <v>-0.12443144689349528</v>
      </c>
      <c r="D2838" s="128">
        <f t="shared" si="177"/>
        <v>-124431.44689349527</v>
      </c>
      <c r="E2838" s="128">
        <f t="shared" ca="1" si="178"/>
        <v>-86006.008157410644</v>
      </c>
      <c r="F2838" s="128">
        <f t="shared" ca="1" si="179"/>
        <v>113873.32708033263</v>
      </c>
    </row>
    <row r="2839" spans="1:6" x14ac:dyDescent="0.3">
      <c r="A2839" s="73">
        <v>39724</v>
      </c>
      <c r="B2839" s="130">
        <v>1099.2299800000001</v>
      </c>
      <c r="C2839" s="125">
        <f t="shared" si="176"/>
        <v>-0.12417533660301716</v>
      </c>
      <c r="D2839" s="128">
        <f t="shared" si="177"/>
        <v>-124175.33660301716</v>
      </c>
      <c r="E2839" s="128">
        <f t="shared" ca="1" si="178"/>
        <v>-77600.902560200688</v>
      </c>
      <c r="F2839" s="128">
        <f t="shared" ca="1" si="179"/>
        <v>98633.781726530186</v>
      </c>
    </row>
    <row r="2840" spans="1:6" x14ac:dyDescent="0.3">
      <c r="A2840" s="73">
        <v>39723</v>
      </c>
      <c r="B2840" s="130">
        <v>1114.280029</v>
      </c>
      <c r="C2840" s="125">
        <f t="shared" si="176"/>
        <v>-7.6443610277216023E-2</v>
      </c>
      <c r="D2840" s="128">
        <f t="shared" si="177"/>
        <v>-76443.610277216023</v>
      </c>
      <c r="E2840" s="128">
        <f t="shared" ca="1" si="178"/>
        <v>-75551.666883224418</v>
      </c>
      <c r="F2840" s="128">
        <f t="shared" ca="1" si="179"/>
        <v>82723.206284596468</v>
      </c>
    </row>
    <row r="2841" spans="1:6" x14ac:dyDescent="0.3">
      <c r="A2841" s="73">
        <v>39722</v>
      </c>
      <c r="B2841" s="130">
        <v>1161.0600589999999</v>
      </c>
      <c r="C2841" s="125">
        <f t="shared" si="176"/>
        <v>4.0384679385181421E-3</v>
      </c>
      <c r="D2841" s="128">
        <f t="shared" si="177"/>
        <v>4038.4679385181421</v>
      </c>
      <c r="E2841" s="128">
        <f t="shared" ca="1" si="178"/>
        <v>-73504.488931676053</v>
      </c>
      <c r="F2841" s="128">
        <f t="shared" ca="1" si="179"/>
        <v>82116.442070996738</v>
      </c>
    </row>
    <row r="2842" spans="1:6" x14ac:dyDescent="0.3">
      <c r="A2842" s="73">
        <v>39721</v>
      </c>
      <c r="B2842" s="130">
        <v>1166.3599850000001</v>
      </c>
      <c r="C2842" s="125">
        <f t="shared" si="176"/>
        <v>-3.8925504230563623E-2</v>
      </c>
      <c r="D2842" s="128">
        <f t="shared" si="177"/>
        <v>-38925.504230563623</v>
      </c>
      <c r="E2842" s="128">
        <f t="shared" ca="1" si="178"/>
        <v>-73504.488931676053</v>
      </c>
      <c r="F2842" s="128">
        <f t="shared" ca="1" si="179"/>
        <v>82116.442070996738</v>
      </c>
    </row>
    <row r="2843" spans="1:6" x14ac:dyDescent="0.3">
      <c r="A2843" s="73">
        <v>39720</v>
      </c>
      <c r="B2843" s="130">
        <v>1106.420044</v>
      </c>
      <c r="C2843" s="125">
        <f t="shared" si="176"/>
        <v>-7.2339993749190756E-2</v>
      </c>
      <c r="D2843" s="128">
        <f t="shared" si="177"/>
        <v>-72339.993749190762</v>
      </c>
      <c r="E2843" s="128">
        <f t="shared" ca="1" si="178"/>
        <v>-73504.488931676053</v>
      </c>
      <c r="F2843" s="128">
        <f t="shared" ca="1" si="179"/>
        <v>82116.442070996738</v>
      </c>
    </row>
    <row r="2844" spans="1:6" x14ac:dyDescent="0.3">
      <c r="A2844" s="73">
        <v>39717</v>
      </c>
      <c r="B2844" s="130">
        <v>1213.2700199999999</v>
      </c>
      <c r="C2844" s="125">
        <f t="shared" si="176"/>
        <v>-3.0702191023733727E-2</v>
      </c>
      <c r="D2844" s="128">
        <f t="shared" si="177"/>
        <v>-30702.191023733729</v>
      </c>
      <c r="E2844" s="128">
        <f t="shared" ca="1" si="178"/>
        <v>-73216.606630250477</v>
      </c>
      <c r="F2844" s="128">
        <f t="shared" ca="1" si="179"/>
        <v>82116.442070996738</v>
      </c>
    </row>
    <row r="2845" spans="1:6" x14ac:dyDescent="0.3">
      <c r="A2845" s="73">
        <v>39716</v>
      </c>
      <c r="B2845" s="130">
        <v>1209.1800539999999</v>
      </c>
      <c r="C2845" s="125">
        <f t="shared" si="176"/>
        <v>-3.1920254141873827E-2</v>
      </c>
      <c r="D2845" s="128">
        <f t="shared" si="177"/>
        <v>-31920.254141873826</v>
      </c>
      <c r="E2845" s="128">
        <f t="shared" ca="1" si="178"/>
        <v>-73216.606630250477</v>
      </c>
      <c r="F2845" s="128">
        <f t="shared" ca="1" si="179"/>
        <v>82116.442070996738</v>
      </c>
    </row>
    <row r="2846" spans="1:6" x14ac:dyDescent="0.3">
      <c r="A2846" s="73">
        <v>39715</v>
      </c>
      <c r="B2846" s="130">
        <v>1185.869995</v>
      </c>
      <c r="C2846" s="125">
        <f t="shared" si="176"/>
        <v>-3.7474467175169446E-2</v>
      </c>
      <c r="D2846" s="128">
        <f t="shared" si="177"/>
        <v>-37474.467175169448</v>
      </c>
      <c r="E2846" s="128">
        <f t="shared" ca="1" si="178"/>
        <v>-73216.606630250477</v>
      </c>
      <c r="F2846" s="128">
        <f t="shared" ca="1" si="179"/>
        <v>82116.442070996738</v>
      </c>
    </row>
    <row r="2847" spans="1:6" x14ac:dyDescent="0.3">
      <c r="A2847" s="73">
        <v>39714</v>
      </c>
      <c r="B2847" s="130">
        <v>1188.219971</v>
      </c>
      <c r="C2847" s="125">
        <f t="shared" si="176"/>
        <v>-2.9636375941099913E-2</v>
      </c>
      <c r="D2847" s="128">
        <f t="shared" si="177"/>
        <v>-29636.375941099912</v>
      </c>
      <c r="E2847" s="128">
        <f t="shared" ca="1" si="178"/>
        <v>-73216.606630250477</v>
      </c>
      <c r="F2847" s="128">
        <f t="shared" ca="1" si="179"/>
        <v>82116.442070996738</v>
      </c>
    </row>
    <row r="2848" spans="1:6" x14ac:dyDescent="0.3">
      <c r="A2848" s="73">
        <v>39713</v>
      </c>
      <c r="B2848" s="130">
        <v>1207.089966</v>
      </c>
      <c r="C2848" s="125">
        <f t="shared" si="176"/>
        <v>-4.7878647988020662E-2</v>
      </c>
      <c r="D2848" s="128">
        <f t="shared" si="177"/>
        <v>-47878.647988020661</v>
      </c>
      <c r="E2848" s="128">
        <f t="shared" ca="1" si="178"/>
        <v>-73216.606630250477</v>
      </c>
      <c r="F2848" s="128">
        <f t="shared" ca="1" si="179"/>
        <v>82116.442070996738</v>
      </c>
    </row>
    <row r="2849" spans="1:6" x14ac:dyDescent="0.3">
      <c r="A2849" s="73">
        <v>39710</v>
      </c>
      <c r="B2849" s="130">
        <v>1255.079956</v>
      </c>
      <c r="C2849" s="125">
        <f t="shared" si="176"/>
        <v>1.0279154473142871E-2</v>
      </c>
      <c r="D2849" s="128">
        <f t="shared" si="177"/>
        <v>10279.154473142871</v>
      </c>
      <c r="E2849" s="128">
        <f t="shared" ca="1" si="178"/>
        <v>-73216.606630250477</v>
      </c>
      <c r="F2849" s="128">
        <f t="shared" ca="1" si="179"/>
        <v>82116.442070996738</v>
      </c>
    </row>
    <row r="2850" spans="1:6" x14ac:dyDescent="0.3">
      <c r="A2850" s="73">
        <v>39709</v>
      </c>
      <c r="B2850" s="130">
        <v>1206.51001</v>
      </c>
      <c r="C2850" s="125">
        <f t="shared" si="176"/>
        <v>-2.4514239692299378E-2</v>
      </c>
      <c r="D2850" s="128">
        <f t="shared" si="177"/>
        <v>-24514.239692299379</v>
      </c>
      <c r="E2850" s="128">
        <f t="shared" ca="1" si="178"/>
        <v>-73216.606630250477</v>
      </c>
      <c r="F2850" s="128">
        <f t="shared" ca="1" si="179"/>
        <v>82116.442070996738</v>
      </c>
    </row>
    <row r="2851" spans="1:6" x14ac:dyDescent="0.3">
      <c r="A2851" s="73">
        <v>39708</v>
      </c>
      <c r="B2851" s="130">
        <v>1156.3900149999999</v>
      </c>
      <c r="C2851" s="125">
        <f t="shared" si="176"/>
        <v>-9.3013197744485465E-2</v>
      </c>
      <c r="D2851" s="128">
        <f t="shared" si="177"/>
        <v>-93013.197744485471</v>
      </c>
      <c r="E2851" s="128">
        <f t="shared" ca="1" si="178"/>
        <v>-73216.606630250477</v>
      </c>
      <c r="F2851" s="128">
        <f t="shared" ca="1" si="179"/>
        <v>82116.442070996738</v>
      </c>
    </row>
    <row r="2852" spans="1:6" x14ac:dyDescent="0.3">
      <c r="A2852" s="73">
        <v>39707</v>
      </c>
      <c r="B2852" s="130">
        <v>1213.599976</v>
      </c>
      <c r="C2852" s="125">
        <f t="shared" si="176"/>
        <v>-5.0079041784841571E-2</v>
      </c>
      <c r="D2852" s="128">
        <f t="shared" si="177"/>
        <v>-50079.041784841575</v>
      </c>
      <c r="E2852" s="128">
        <f t="shared" ca="1" si="178"/>
        <v>-71020.542480051765</v>
      </c>
      <c r="F2852" s="128">
        <f t="shared" ca="1" si="179"/>
        <v>75029.53577227566</v>
      </c>
    </row>
    <row r="2853" spans="1:6" x14ac:dyDescent="0.3">
      <c r="A2853" s="73">
        <v>39706</v>
      </c>
      <c r="B2853" s="130">
        <v>1192.6999510000001</v>
      </c>
      <c r="C2853" s="125">
        <f t="shared" si="176"/>
        <v>-7.0258731157974319E-2</v>
      </c>
      <c r="D2853" s="128">
        <f t="shared" si="177"/>
        <v>-70258.731157974325</v>
      </c>
      <c r="E2853" s="128">
        <f t="shared" ca="1" si="178"/>
        <v>-71020.542480051765</v>
      </c>
      <c r="F2853" s="128">
        <f t="shared" ca="1" si="179"/>
        <v>75029.53577227566</v>
      </c>
    </row>
    <row r="2854" spans="1:6" x14ac:dyDescent="0.3">
      <c r="A2854" s="73">
        <v>39703</v>
      </c>
      <c r="B2854" s="130">
        <v>1251.6999510000001</v>
      </c>
      <c r="C2854" s="125">
        <f t="shared" si="176"/>
        <v>-3.76573030772408E-2</v>
      </c>
      <c r="D2854" s="128">
        <f t="shared" si="177"/>
        <v>-37657.303077240802</v>
      </c>
      <c r="E2854" s="128">
        <f t="shared" ca="1" si="178"/>
        <v>-68964.050905142489</v>
      </c>
      <c r="F2854" s="128">
        <f t="shared" ca="1" si="179"/>
        <v>75029.53577227566</v>
      </c>
    </row>
    <row r="2855" spans="1:6" x14ac:dyDescent="0.3">
      <c r="A2855" s="73">
        <v>39702</v>
      </c>
      <c r="B2855" s="130">
        <v>1249.0500489999999</v>
      </c>
      <c r="C2855" s="125">
        <f t="shared" si="176"/>
        <v>-2.5443552997611918E-2</v>
      </c>
      <c r="D2855" s="128">
        <f t="shared" si="177"/>
        <v>-25443.552997611918</v>
      </c>
      <c r="E2855" s="128">
        <f t="shared" ca="1" si="178"/>
        <v>-68964.050905142489</v>
      </c>
      <c r="F2855" s="128">
        <f t="shared" ca="1" si="179"/>
        <v>75029.53577227566</v>
      </c>
    </row>
    <row r="2856" spans="1:6" x14ac:dyDescent="0.3">
      <c r="A2856" s="73">
        <v>39701</v>
      </c>
      <c r="B2856" s="130">
        <v>1232.040039</v>
      </c>
      <c r="C2856" s="125">
        <f t="shared" si="176"/>
        <v>-3.1041809100661344E-2</v>
      </c>
      <c r="D2856" s="128">
        <f t="shared" si="177"/>
        <v>-31041.809100661343</v>
      </c>
      <c r="E2856" s="128">
        <f t="shared" ca="1" si="178"/>
        <v>-68964.050905142489</v>
      </c>
      <c r="F2856" s="128">
        <f t="shared" ca="1" si="179"/>
        <v>75029.53577227566</v>
      </c>
    </row>
    <row r="2857" spans="1:6" x14ac:dyDescent="0.3">
      <c r="A2857" s="73">
        <v>39700</v>
      </c>
      <c r="B2857" s="130">
        <v>1224.51001</v>
      </c>
      <c r="C2857" s="125">
        <f t="shared" si="176"/>
        <v>-3.341381479592509E-2</v>
      </c>
      <c r="D2857" s="128">
        <f t="shared" si="177"/>
        <v>-33413.814795925093</v>
      </c>
      <c r="E2857" s="128">
        <f t="shared" ca="1" si="178"/>
        <v>-68964.050905142489</v>
      </c>
      <c r="F2857" s="128">
        <f t="shared" ca="1" si="179"/>
        <v>75029.53577227566</v>
      </c>
    </row>
    <row r="2858" spans="1:6" x14ac:dyDescent="0.3">
      <c r="A2858" s="73">
        <v>39699</v>
      </c>
      <c r="B2858" s="130">
        <v>1267.790039</v>
      </c>
      <c r="C2858" s="125">
        <f t="shared" si="176"/>
        <v>-1.8890197280312493E-2</v>
      </c>
      <c r="D2858" s="128">
        <f t="shared" si="177"/>
        <v>-18890.197280312492</v>
      </c>
      <c r="E2858" s="128">
        <f t="shared" ca="1" si="178"/>
        <v>-68964.050905142489</v>
      </c>
      <c r="F2858" s="128">
        <f t="shared" ca="1" si="179"/>
        <v>75029.53577227566</v>
      </c>
    </row>
    <row r="2859" spans="1:6" x14ac:dyDescent="0.3">
      <c r="A2859" s="73">
        <v>39696</v>
      </c>
      <c r="B2859" s="130">
        <v>1242.3100589999999</v>
      </c>
      <c r="C2859" s="125">
        <f t="shared" si="176"/>
        <v>-2.7713358798240217E-2</v>
      </c>
      <c r="D2859" s="128">
        <f t="shared" si="177"/>
        <v>-27713.358798240217</v>
      </c>
      <c r="E2859" s="128">
        <f t="shared" ca="1" si="178"/>
        <v>-68964.050905142489</v>
      </c>
      <c r="F2859" s="128">
        <f t="shared" ca="1" si="179"/>
        <v>75029.53577227566</v>
      </c>
    </row>
    <row r="2860" spans="1:6" x14ac:dyDescent="0.3">
      <c r="A2860" s="73">
        <v>39695</v>
      </c>
      <c r="B2860" s="130">
        <v>1236.829956</v>
      </c>
      <c r="C2860" s="125">
        <f t="shared" si="176"/>
        <v>-2.9587209382285984E-2</v>
      </c>
      <c r="D2860" s="128">
        <f t="shared" si="177"/>
        <v>-29587.209382285982</v>
      </c>
      <c r="E2860" s="128">
        <f t="shared" ca="1" si="178"/>
        <v>-68964.050905142489</v>
      </c>
      <c r="F2860" s="128">
        <f t="shared" ca="1" si="179"/>
        <v>75029.53577227566</v>
      </c>
    </row>
    <row r="2861" spans="1:6" x14ac:dyDescent="0.3">
      <c r="A2861" s="73">
        <v>39694</v>
      </c>
      <c r="B2861" s="130">
        <v>1274.9799800000001</v>
      </c>
      <c r="C2861" s="125">
        <f t="shared" si="176"/>
        <v>6.54464737712801E-3</v>
      </c>
      <c r="D2861" s="128">
        <f t="shared" si="177"/>
        <v>6544.6473771280098</v>
      </c>
      <c r="E2861" s="128">
        <f t="shared" ca="1" si="178"/>
        <v>-68964.050905142489</v>
      </c>
      <c r="F2861" s="128">
        <f t="shared" ca="1" si="179"/>
        <v>75029.53577227566</v>
      </c>
    </row>
    <row r="2862" spans="1:6" x14ac:dyDescent="0.3">
      <c r="A2862" s="73">
        <v>39693</v>
      </c>
      <c r="B2862" s="130">
        <v>1277.579956</v>
      </c>
      <c r="C2862" s="125">
        <f t="shared" si="176"/>
        <v>-7.9776319345081781E-4</v>
      </c>
      <c r="D2862" s="128">
        <f t="shared" si="177"/>
        <v>-797.76319345081777</v>
      </c>
      <c r="E2862" s="128">
        <f t="shared" ca="1" si="178"/>
        <v>-68964.050905142489</v>
      </c>
      <c r="F2862" s="128">
        <f t="shared" ca="1" si="179"/>
        <v>75029.53577227566</v>
      </c>
    </row>
    <row r="2863" spans="1:6" x14ac:dyDescent="0.3">
      <c r="A2863" s="73">
        <v>39689</v>
      </c>
      <c r="B2863" s="130">
        <v>1282.829956</v>
      </c>
      <c r="C2863" s="125">
        <f t="shared" si="176"/>
        <v>-1.1839466630822582E-2</v>
      </c>
      <c r="D2863" s="128">
        <f t="shared" si="177"/>
        <v>-11839.466630822582</v>
      </c>
      <c r="E2863" s="128">
        <f t="shared" ca="1" si="178"/>
        <v>-68964.050905142489</v>
      </c>
      <c r="F2863" s="128">
        <f t="shared" ca="1" si="179"/>
        <v>75029.53577227566</v>
      </c>
    </row>
    <row r="2864" spans="1:6" x14ac:dyDescent="0.3">
      <c r="A2864" s="73">
        <v>39688</v>
      </c>
      <c r="B2864" s="130">
        <v>1300.6800539999999</v>
      </c>
      <c r="C2864" s="125">
        <f t="shared" si="176"/>
        <v>5.9941370966074548E-3</v>
      </c>
      <c r="D2864" s="128">
        <f t="shared" si="177"/>
        <v>5994.1370966074546</v>
      </c>
      <c r="E2864" s="128">
        <f t="shared" ca="1" si="178"/>
        <v>-68964.050905142489</v>
      </c>
      <c r="F2864" s="128">
        <f t="shared" ca="1" si="179"/>
        <v>75029.53577227566</v>
      </c>
    </row>
    <row r="2865" spans="1:6" x14ac:dyDescent="0.3">
      <c r="A2865" s="73">
        <v>39687</v>
      </c>
      <c r="B2865" s="130">
        <v>1281.660034</v>
      </c>
      <c r="C2865" s="125">
        <f t="shared" si="176"/>
        <v>-3.2429809093669215E-3</v>
      </c>
      <c r="D2865" s="128">
        <f t="shared" si="177"/>
        <v>-3242.9809093669214</v>
      </c>
      <c r="E2865" s="128">
        <f t="shared" ca="1" si="178"/>
        <v>-68964.050905142489</v>
      </c>
      <c r="F2865" s="128">
        <f t="shared" ca="1" si="179"/>
        <v>75029.53577227566</v>
      </c>
    </row>
    <row r="2866" spans="1:6" x14ac:dyDescent="0.3">
      <c r="A2866" s="73">
        <v>39686</v>
      </c>
      <c r="B2866" s="130">
        <v>1271.51001</v>
      </c>
      <c r="C2866" s="125">
        <f t="shared" si="176"/>
        <v>-1.4019926082458389E-2</v>
      </c>
      <c r="D2866" s="128">
        <f t="shared" si="177"/>
        <v>-14019.926082458389</v>
      </c>
      <c r="E2866" s="128">
        <f t="shared" ca="1" si="178"/>
        <v>-68964.050905142489</v>
      </c>
      <c r="F2866" s="128">
        <f t="shared" ca="1" si="179"/>
        <v>75029.53577227566</v>
      </c>
    </row>
    <row r="2867" spans="1:6" x14ac:dyDescent="0.3">
      <c r="A2867" s="73">
        <v>39685</v>
      </c>
      <c r="B2867" s="130">
        <v>1266.839966</v>
      </c>
      <c r="C2867" s="125">
        <f t="shared" si="176"/>
        <v>-2.9479347280272128E-2</v>
      </c>
      <c r="D2867" s="128">
        <f t="shared" si="177"/>
        <v>-29479.347280272126</v>
      </c>
      <c r="E2867" s="128">
        <f t="shared" ca="1" si="178"/>
        <v>-68964.050905142489</v>
      </c>
      <c r="F2867" s="128">
        <f t="shared" ca="1" si="179"/>
        <v>75029.53577227566</v>
      </c>
    </row>
    <row r="2868" spans="1:6" x14ac:dyDescent="0.3">
      <c r="A2868" s="73">
        <v>39682</v>
      </c>
      <c r="B2868" s="130">
        <v>1292.1999510000001</v>
      </c>
      <c r="C2868" s="125">
        <f t="shared" si="176"/>
        <v>-3.1782238734449075E-3</v>
      </c>
      <c r="D2868" s="128">
        <f t="shared" si="177"/>
        <v>-3178.2238734449074</v>
      </c>
      <c r="E2868" s="128">
        <f t="shared" ca="1" si="178"/>
        <v>-68964.050905142489</v>
      </c>
      <c r="F2868" s="128">
        <f t="shared" ca="1" si="179"/>
        <v>75029.53577227566</v>
      </c>
    </row>
    <row r="2869" spans="1:6" x14ac:dyDescent="0.3">
      <c r="A2869" s="73">
        <v>39681</v>
      </c>
      <c r="B2869" s="130">
        <v>1277.719971</v>
      </c>
      <c r="C2869" s="125">
        <f t="shared" si="176"/>
        <v>9.2017230460346155E-3</v>
      </c>
      <c r="D2869" s="128">
        <f t="shared" si="177"/>
        <v>9201.7230460346163</v>
      </c>
      <c r="E2869" s="128">
        <f t="shared" ca="1" si="178"/>
        <v>-68964.050905142489</v>
      </c>
      <c r="F2869" s="128">
        <f t="shared" ca="1" si="179"/>
        <v>75029.53577227566</v>
      </c>
    </row>
    <row r="2870" spans="1:6" x14ac:dyDescent="0.3">
      <c r="A2870" s="73">
        <v>39680</v>
      </c>
      <c r="B2870" s="130">
        <v>1274.540039</v>
      </c>
      <c r="C2870" s="125">
        <f t="shared" si="176"/>
        <v>-1.1363649012523624E-2</v>
      </c>
      <c r="D2870" s="128">
        <f t="shared" si="177"/>
        <v>-11363.649012523625</v>
      </c>
      <c r="E2870" s="128">
        <f t="shared" ca="1" si="178"/>
        <v>-68964.050905142489</v>
      </c>
      <c r="F2870" s="128">
        <f t="shared" ca="1" si="179"/>
        <v>75029.53577227566</v>
      </c>
    </row>
    <row r="2871" spans="1:6" x14ac:dyDescent="0.3">
      <c r="A2871" s="73">
        <v>39679</v>
      </c>
      <c r="B2871" s="130">
        <v>1266.6899410000001</v>
      </c>
      <c r="C2871" s="125">
        <f t="shared" si="176"/>
        <v>-1.4157013829474208E-2</v>
      </c>
      <c r="D2871" s="128">
        <f t="shared" si="177"/>
        <v>-14157.013829474208</v>
      </c>
      <c r="E2871" s="128">
        <f t="shared" ca="1" si="178"/>
        <v>-68964.050905142489</v>
      </c>
      <c r="F2871" s="128">
        <f t="shared" ca="1" si="179"/>
        <v>75029.53577227566</v>
      </c>
    </row>
    <row r="2872" spans="1:6" x14ac:dyDescent="0.3">
      <c r="A2872" s="73">
        <v>39678</v>
      </c>
      <c r="B2872" s="130">
        <v>1278.599976</v>
      </c>
      <c r="C2872" s="125">
        <f t="shared" si="176"/>
        <v>2.3690735673127294E-2</v>
      </c>
      <c r="D2872" s="128">
        <f t="shared" si="177"/>
        <v>23690.735673127296</v>
      </c>
      <c r="E2872" s="128">
        <f t="shared" ca="1" si="178"/>
        <v>-68964.050905142489</v>
      </c>
      <c r="F2872" s="128">
        <f t="shared" ca="1" si="179"/>
        <v>75029.53577227566</v>
      </c>
    </row>
    <row r="2873" spans="1:6" x14ac:dyDescent="0.3">
      <c r="A2873" s="73">
        <v>39675</v>
      </c>
      <c r="B2873" s="130">
        <v>1298.1999510000001</v>
      </c>
      <c r="C2873" s="125">
        <f t="shared" si="176"/>
        <v>3.0063944764563866E-2</v>
      </c>
      <c r="D2873" s="128">
        <f t="shared" si="177"/>
        <v>30063.944764563865</v>
      </c>
      <c r="E2873" s="128">
        <f t="shared" ca="1" si="178"/>
        <v>-68964.050905142489</v>
      </c>
      <c r="F2873" s="128">
        <f t="shared" ca="1" si="179"/>
        <v>75029.53577227566</v>
      </c>
    </row>
    <row r="2874" spans="1:6" x14ac:dyDescent="0.3">
      <c r="A2874" s="73">
        <v>39674</v>
      </c>
      <c r="B2874" s="130">
        <v>1292.9300539999999</v>
      </c>
      <c r="C2874" s="125">
        <f t="shared" si="176"/>
        <v>2.0159738120533177E-2</v>
      </c>
      <c r="D2874" s="128">
        <f t="shared" si="177"/>
        <v>20159.738120533177</v>
      </c>
      <c r="E2874" s="128">
        <f t="shared" ca="1" si="178"/>
        <v>-68964.050905142489</v>
      </c>
      <c r="F2874" s="128">
        <f t="shared" ca="1" si="179"/>
        <v>75029.53577227566</v>
      </c>
    </row>
    <row r="2875" spans="1:6" x14ac:dyDescent="0.3">
      <c r="A2875" s="73">
        <v>39673</v>
      </c>
      <c r="B2875" s="130">
        <v>1285.829956</v>
      </c>
      <c r="C2875" s="125">
        <f t="shared" si="176"/>
        <v>1.2224518304513321E-3</v>
      </c>
      <c r="D2875" s="128">
        <f t="shared" si="177"/>
        <v>1222.4518304513322</v>
      </c>
      <c r="E2875" s="128">
        <f t="shared" ca="1" si="178"/>
        <v>-68964.050905142489</v>
      </c>
      <c r="F2875" s="128">
        <f t="shared" ca="1" si="179"/>
        <v>75029.53577227566</v>
      </c>
    </row>
    <row r="2876" spans="1:6" x14ac:dyDescent="0.3">
      <c r="A2876" s="73">
        <v>39672</v>
      </c>
      <c r="B2876" s="130">
        <v>1289.589966</v>
      </c>
      <c r="C2876" s="125">
        <f t="shared" si="176"/>
        <v>2.0891399638757635E-2</v>
      </c>
      <c r="D2876" s="128">
        <f t="shared" si="177"/>
        <v>20891.399638757634</v>
      </c>
      <c r="E2876" s="128">
        <f t="shared" ca="1" si="178"/>
        <v>-68964.050905142489</v>
      </c>
      <c r="F2876" s="128">
        <f t="shared" ca="1" si="179"/>
        <v>75029.53577227566</v>
      </c>
    </row>
    <row r="2877" spans="1:6" x14ac:dyDescent="0.3">
      <c r="A2877" s="73">
        <v>39671</v>
      </c>
      <c r="B2877" s="130">
        <v>1305.3199460000001</v>
      </c>
      <c r="C2877" s="125">
        <f t="shared" si="176"/>
        <v>5.7478674374290772E-2</v>
      </c>
      <c r="D2877" s="128">
        <f t="shared" si="177"/>
        <v>57478.674374290771</v>
      </c>
      <c r="E2877" s="128">
        <f t="shared" ca="1" si="178"/>
        <v>-68964.050905142489</v>
      </c>
      <c r="F2877" s="128">
        <f t="shared" ca="1" si="179"/>
        <v>75029.53577227566</v>
      </c>
    </row>
    <row r="2878" spans="1:6" x14ac:dyDescent="0.3">
      <c r="A2878" s="73">
        <v>39668</v>
      </c>
      <c r="B2878" s="130">
        <v>1296.3199460000001</v>
      </c>
      <c r="C2878" s="125">
        <f t="shared" si="176"/>
        <v>3.0657626012453809E-2</v>
      </c>
      <c r="D2878" s="128">
        <f t="shared" si="177"/>
        <v>30657.626012453809</v>
      </c>
      <c r="E2878" s="128">
        <f t="shared" ca="1" si="178"/>
        <v>-68964.050905142489</v>
      </c>
      <c r="F2878" s="128">
        <f t="shared" ca="1" si="179"/>
        <v>75029.53577227566</v>
      </c>
    </row>
    <row r="2879" spans="1:6" x14ac:dyDescent="0.3">
      <c r="A2879" s="73">
        <v>39667</v>
      </c>
      <c r="B2879" s="130">
        <v>1266.0699460000001</v>
      </c>
      <c r="C2879" s="125">
        <f t="shared" si="176"/>
        <v>1.0801975648460749E-2</v>
      </c>
      <c r="D2879" s="128">
        <f t="shared" si="177"/>
        <v>10801.97564846075</v>
      </c>
      <c r="E2879" s="128">
        <f t="shared" ca="1" si="178"/>
        <v>-68964.050905142489</v>
      </c>
      <c r="F2879" s="128">
        <f t="shared" ca="1" si="179"/>
        <v>75029.53577227566</v>
      </c>
    </row>
    <row r="2880" spans="1:6" x14ac:dyDescent="0.3">
      <c r="A2880" s="73">
        <v>39666</v>
      </c>
      <c r="B2880" s="130">
        <v>1289.1899410000001</v>
      </c>
      <c r="C2880" s="125">
        <f t="shared" si="176"/>
        <v>5.459409543129512E-3</v>
      </c>
      <c r="D2880" s="128">
        <f t="shared" si="177"/>
        <v>5459.4095431295118</v>
      </c>
      <c r="E2880" s="128">
        <f t="shared" ca="1" si="178"/>
        <v>-68964.050905142489</v>
      </c>
      <c r="F2880" s="128">
        <f t="shared" ca="1" si="179"/>
        <v>75029.53577227566</v>
      </c>
    </row>
    <row r="2881" spans="1:6" x14ac:dyDescent="0.3">
      <c r="A2881" s="73">
        <v>39665</v>
      </c>
      <c r="B2881" s="130">
        <v>1284.880005</v>
      </c>
      <c r="C2881" s="125">
        <f t="shared" si="176"/>
        <v>6.170716523101083E-3</v>
      </c>
      <c r="D2881" s="128">
        <f t="shared" si="177"/>
        <v>6170.7165231010831</v>
      </c>
      <c r="E2881" s="128">
        <f t="shared" ca="1" si="178"/>
        <v>-68964.050905142489</v>
      </c>
      <c r="F2881" s="128">
        <f t="shared" ca="1" si="179"/>
        <v>75029.53577227566</v>
      </c>
    </row>
    <row r="2882" spans="1:6" x14ac:dyDescent="0.3">
      <c r="A2882" s="73">
        <v>39664</v>
      </c>
      <c r="B2882" s="130">
        <v>1249.01001</v>
      </c>
      <c r="C2882" s="125">
        <f t="shared" si="176"/>
        <v>-8.7222142857142915E-3</v>
      </c>
      <c r="D2882" s="128">
        <f t="shared" si="177"/>
        <v>-8722.2142857142917</v>
      </c>
      <c r="E2882" s="128">
        <f t="shared" ca="1" si="178"/>
        <v>-68964.050905142489</v>
      </c>
      <c r="F2882" s="128">
        <f t="shared" ca="1" si="179"/>
        <v>75029.53577227566</v>
      </c>
    </row>
    <row r="2883" spans="1:6" x14ac:dyDescent="0.3">
      <c r="A2883" s="73">
        <v>39661</v>
      </c>
      <c r="B2883" s="130">
        <v>1260.3100589999999</v>
      </c>
      <c r="C2883" s="125">
        <f t="shared" si="176"/>
        <v>-2.9348842224163896E-4</v>
      </c>
      <c r="D2883" s="128">
        <f t="shared" si="177"/>
        <v>-293.48842224163894</v>
      </c>
      <c r="E2883" s="128">
        <f t="shared" ca="1" si="178"/>
        <v>-68964.050905142489</v>
      </c>
      <c r="F2883" s="128">
        <f t="shared" ca="1" si="179"/>
        <v>75029.53577227566</v>
      </c>
    </row>
    <row r="2884" spans="1:6" x14ac:dyDescent="0.3">
      <c r="A2884" s="73">
        <v>39660</v>
      </c>
      <c r="B2884" s="130">
        <v>1267.380005</v>
      </c>
      <c r="C2884" s="125">
        <f t="shared" si="176"/>
        <v>5.6017989895400522E-3</v>
      </c>
      <c r="D2884" s="128">
        <f t="shared" si="177"/>
        <v>5601.7989895400524</v>
      </c>
      <c r="E2884" s="128">
        <f t="shared" ca="1" si="178"/>
        <v>-68964.050905142489</v>
      </c>
      <c r="F2884" s="128">
        <f t="shared" ca="1" si="179"/>
        <v>75029.53577227566</v>
      </c>
    </row>
    <row r="2885" spans="1:6" x14ac:dyDescent="0.3">
      <c r="A2885" s="73">
        <v>39659</v>
      </c>
      <c r="B2885" s="130">
        <v>1284.26001</v>
      </c>
      <c r="C2885" s="125">
        <f t="shared" si="176"/>
        <v>3.1235968289120786E-2</v>
      </c>
      <c r="D2885" s="128">
        <f t="shared" si="177"/>
        <v>31235.968289120785</v>
      </c>
      <c r="E2885" s="128">
        <f t="shared" ca="1" si="178"/>
        <v>-68964.050905142489</v>
      </c>
      <c r="F2885" s="128">
        <f t="shared" ca="1" si="179"/>
        <v>75029.53577227566</v>
      </c>
    </row>
    <row r="2886" spans="1:6" x14ac:dyDescent="0.3">
      <c r="A2886" s="73">
        <v>39658</v>
      </c>
      <c r="B2886" s="130">
        <v>1263.1999510000001</v>
      </c>
      <c r="C2886" s="125">
        <f t="shared" si="176"/>
        <v>3.9747730818395777E-2</v>
      </c>
      <c r="D2886" s="128">
        <f t="shared" si="177"/>
        <v>39747.730818395779</v>
      </c>
      <c r="E2886" s="128">
        <f t="shared" ca="1" si="178"/>
        <v>-68964.050905142489</v>
      </c>
      <c r="F2886" s="128">
        <f t="shared" ca="1" si="179"/>
        <v>75029.53577227566</v>
      </c>
    </row>
    <row r="2887" spans="1:6" x14ac:dyDescent="0.3">
      <c r="A2887" s="73">
        <v>39657</v>
      </c>
      <c r="B2887" s="130">
        <v>1234.369995</v>
      </c>
      <c r="C2887" s="125">
        <f t="shared" si="176"/>
        <v>4.9417453047744253E-3</v>
      </c>
      <c r="D2887" s="128">
        <f t="shared" si="177"/>
        <v>4941.7453047744257</v>
      </c>
      <c r="E2887" s="128">
        <f t="shared" ca="1" si="178"/>
        <v>-68964.050905142489</v>
      </c>
      <c r="F2887" s="128">
        <f t="shared" ca="1" si="179"/>
        <v>75029.53577227566</v>
      </c>
    </row>
    <row r="2888" spans="1:6" x14ac:dyDescent="0.3">
      <c r="A2888" s="73">
        <v>39654</v>
      </c>
      <c r="B2888" s="130">
        <v>1257.76001</v>
      </c>
      <c r="C2888" s="125">
        <f t="shared" ref="C2888:C2951" si="180">B2888/B2898-1</f>
        <v>1.4739949614276382E-2</v>
      </c>
      <c r="D2888" s="128">
        <f t="shared" ref="D2888:D2951" si="181">C2888*$B$5</f>
        <v>14739.949614276382</v>
      </c>
      <c r="E2888" s="128">
        <f t="shared" ref="E2888:E2951" ca="1" si="182">_xlfn.PERCENTILE.INC(OFFSET(D2888,0,0,Window),1-VaRLevel)</f>
        <v>-68964.050905142489</v>
      </c>
      <c r="F2888" s="128">
        <f t="shared" ref="F2888:F2951" ca="1" si="183">ABS(AVERAGEIF(OFFSET(D2888,0,0,Window),"&lt;=" &amp;E2888))</f>
        <v>75029.53577227566</v>
      </c>
    </row>
    <row r="2889" spans="1:6" x14ac:dyDescent="0.3">
      <c r="A2889" s="73">
        <v>39653</v>
      </c>
      <c r="B2889" s="130">
        <v>1252.540039</v>
      </c>
      <c r="C2889" s="125">
        <f t="shared" si="180"/>
        <v>-6.7814167164881312E-4</v>
      </c>
      <c r="D2889" s="128">
        <f t="shared" si="181"/>
        <v>-678.14167164881314</v>
      </c>
      <c r="E2889" s="128">
        <f t="shared" ca="1" si="182"/>
        <v>-68964.050905142489</v>
      </c>
      <c r="F2889" s="128">
        <f t="shared" ca="1" si="183"/>
        <v>75029.53577227566</v>
      </c>
    </row>
    <row r="2890" spans="1:6" x14ac:dyDescent="0.3">
      <c r="A2890" s="73">
        <v>39652</v>
      </c>
      <c r="B2890" s="130">
        <v>1282.1899410000001</v>
      </c>
      <c r="C2890" s="125">
        <f t="shared" si="180"/>
        <v>3.0127985102757382E-2</v>
      </c>
      <c r="D2890" s="128">
        <f t="shared" si="181"/>
        <v>30127.985102757382</v>
      </c>
      <c r="E2890" s="128">
        <f t="shared" ca="1" si="182"/>
        <v>-68964.050905142489</v>
      </c>
      <c r="F2890" s="128">
        <f t="shared" ca="1" si="183"/>
        <v>75029.53577227566</v>
      </c>
    </row>
    <row r="2891" spans="1:6" x14ac:dyDescent="0.3">
      <c r="A2891" s="73">
        <v>39651</v>
      </c>
      <c r="B2891" s="130">
        <v>1277</v>
      </c>
      <c r="C2891" s="125">
        <f t="shared" si="180"/>
        <v>2.5909155428709418E-3</v>
      </c>
      <c r="D2891" s="128">
        <f t="shared" si="181"/>
        <v>2590.9155428709419</v>
      </c>
      <c r="E2891" s="128">
        <f t="shared" ca="1" si="182"/>
        <v>-68964.050905142489</v>
      </c>
      <c r="F2891" s="128">
        <f t="shared" ca="1" si="183"/>
        <v>75029.53577227566</v>
      </c>
    </row>
    <row r="2892" spans="1:6" x14ac:dyDescent="0.3">
      <c r="A2892" s="73">
        <v>39650</v>
      </c>
      <c r="B2892" s="130">
        <v>1260</v>
      </c>
      <c r="C2892" s="125">
        <f t="shared" si="180"/>
        <v>6.140604672728367E-3</v>
      </c>
      <c r="D2892" s="128">
        <f t="shared" si="181"/>
        <v>6140.6046727283674</v>
      </c>
      <c r="E2892" s="128">
        <f t="shared" ca="1" si="182"/>
        <v>-68964.050905142489</v>
      </c>
      <c r="F2892" s="128">
        <f t="shared" ca="1" si="183"/>
        <v>75029.53577227566</v>
      </c>
    </row>
    <row r="2893" spans="1:6" x14ac:dyDescent="0.3">
      <c r="A2893" s="73">
        <v>39647</v>
      </c>
      <c r="B2893" s="130">
        <v>1260.6800539999999</v>
      </c>
      <c r="C2893" s="125">
        <f t="shared" si="180"/>
        <v>-1.7578351079357013E-3</v>
      </c>
      <c r="D2893" s="128">
        <f t="shared" si="181"/>
        <v>-1757.8351079357012</v>
      </c>
      <c r="E2893" s="128">
        <f t="shared" ca="1" si="182"/>
        <v>-68964.050905142489</v>
      </c>
      <c r="F2893" s="128">
        <f t="shared" ca="1" si="183"/>
        <v>75029.53577227566</v>
      </c>
    </row>
    <row r="2894" spans="1:6" x14ac:dyDescent="0.3">
      <c r="A2894" s="73">
        <v>39646</v>
      </c>
      <c r="B2894" s="130">
        <v>1260.3199460000001</v>
      </c>
      <c r="C2894" s="125">
        <f t="shared" si="180"/>
        <v>-9.5129207699762297E-4</v>
      </c>
      <c r="D2894" s="128">
        <f t="shared" si="181"/>
        <v>-951.29207699762298</v>
      </c>
      <c r="E2894" s="128">
        <f t="shared" ca="1" si="182"/>
        <v>-68964.050905142489</v>
      </c>
      <c r="F2894" s="128">
        <f t="shared" ca="1" si="183"/>
        <v>75029.53577227566</v>
      </c>
    </row>
    <row r="2895" spans="1:6" x14ac:dyDescent="0.3">
      <c r="A2895" s="73">
        <v>39645</v>
      </c>
      <c r="B2895" s="130">
        <v>1245.3599850000001</v>
      </c>
      <c r="C2895" s="125">
        <f t="shared" si="180"/>
        <v>-3.0780403260513345E-2</v>
      </c>
      <c r="D2895" s="128">
        <f t="shared" si="181"/>
        <v>-30780.403260513343</v>
      </c>
      <c r="E2895" s="128">
        <f t="shared" ca="1" si="182"/>
        <v>-68964.050905142489</v>
      </c>
      <c r="F2895" s="128">
        <f t="shared" ca="1" si="183"/>
        <v>75029.53577227566</v>
      </c>
    </row>
    <row r="2896" spans="1:6" x14ac:dyDescent="0.3">
      <c r="A2896" s="73">
        <v>39644</v>
      </c>
      <c r="B2896" s="130">
        <v>1214.910034</v>
      </c>
      <c r="C2896" s="125">
        <f t="shared" si="180"/>
        <v>-5.0851535937500025E-2</v>
      </c>
      <c r="D2896" s="128">
        <f t="shared" si="181"/>
        <v>-50851.535937500026</v>
      </c>
      <c r="E2896" s="128">
        <f t="shared" ca="1" si="182"/>
        <v>-68964.050905142489</v>
      </c>
      <c r="F2896" s="128">
        <f t="shared" ca="1" si="183"/>
        <v>75029.53577227566</v>
      </c>
    </row>
    <row r="2897" spans="1:6" x14ac:dyDescent="0.3">
      <c r="A2897" s="73">
        <v>39643</v>
      </c>
      <c r="B2897" s="130">
        <v>1228.3000489999999</v>
      </c>
      <c r="C2897" s="125">
        <f t="shared" si="180"/>
        <v>-3.917454575644741E-2</v>
      </c>
      <c r="D2897" s="128">
        <f t="shared" si="181"/>
        <v>-39174.545756447413</v>
      </c>
      <c r="E2897" s="128">
        <f t="shared" ca="1" si="182"/>
        <v>-68964.050905142489</v>
      </c>
      <c r="F2897" s="128">
        <f t="shared" ca="1" si="183"/>
        <v>75029.53577227566</v>
      </c>
    </row>
    <row r="2898" spans="1:6" x14ac:dyDescent="0.3">
      <c r="A2898" s="73">
        <v>39640</v>
      </c>
      <c r="B2898" s="130">
        <v>1239.48999</v>
      </c>
      <c r="C2898" s="125">
        <f t="shared" si="180"/>
        <v>-3.4025665887374101E-2</v>
      </c>
      <c r="D2898" s="128">
        <f t="shared" si="181"/>
        <v>-34025.665887374103</v>
      </c>
      <c r="E2898" s="128">
        <f t="shared" ca="1" si="182"/>
        <v>-68964.050905142489</v>
      </c>
      <c r="F2898" s="128">
        <f t="shared" ca="1" si="183"/>
        <v>75029.53577227566</v>
      </c>
    </row>
    <row r="2899" spans="1:6" x14ac:dyDescent="0.3">
      <c r="A2899" s="73">
        <v>39639</v>
      </c>
      <c r="B2899" s="130">
        <v>1253.3900149999999</v>
      </c>
      <c r="C2899" s="125">
        <f t="shared" si="180"/>
        <v>-5.1877090633248635E-2</v>
      </c>
      <c r="D2899" s="128">
        <f t="shared" si="181"/>
        <v>-51877.090633248634</v>
      </c>
      <c r="E2899" s="128">
        <f t="shared" ca="1" si="182"/>
        <v>-68964.050905142489</v>
      </c>
      <c r="F2899" s="128">
        <f t="shared" ca="1" si="183"/>
        <v>75029.53577227566</v>
      </c>
    </row>
    <row r="2900" spans="1:6" x14ac:dyDescent="0.3">
      <c r="A2900" s="73">
        <v>39638</v>
      </c>
      <c r="B2900" s="130">
        <v>1244.6899410000001</v>
      </c>
      <c r="C2900" s="125">
        <f t="shared" si="180"/>
        <v>-5.2956422048938578E-2</v>
      </c>
      <c r="D2900" s="128">
        <f t="shared" si="181"/>
        <v>-52956.422048938577</v>
      </c>
      <c r="E2900" s="128">
        <f t="shared" ca="1" si="182"/>
        <v>-68964.050905142489</v>
      </c>
      <c r="F2900" s="128">
        <f t="shared" ca="1" si="183"/>
        <v>75029.53577227566</v>
      </c>
    </row>
    <row r="2901" spans="1:6" x14ac:dyDescent="0.3">
      <c r="A2901" s="73">
        <v>39637</v>
      </c>
      <c r="B2901" s="130">
        <v>1273.6999510000001</v>
      </c>
      <c r="C2901" s="125">
        <f t="shared" si="180"/>
        <v>-3.3611569802731389E-2</v>
      </c>
      <c r="D2901" s="128">
        <f t="shared" si="181"/>
        <v>-33611.569802731392</v>
      </c>
      <c r="E2901" s="128">
        <f t="shared" ca="1" si="182"/>
        <v>-68964.050905142489</v>
      </c>
      <c r="F2901" s="128">
        <f t="shared" ca="1" si="183"/>
        <v>75029.53577227566</v>
      </c>
    </row>
    <row r="2902" spans="1:6" x14ac:dyDescent="0.3">
      <c r="A2902" s="73">
        <v>39636</v>
      </c>
      <c r="B2902" s="130">
        <v>1252.3100589999999</v>
      </c>
      <c r="C2902" s="125">
        <f t="shared" si="180"/>
        <v>-4.9790195466625331E-2</v>
      </c>
      <c r="D2902" s="128">
        <f t="shared" si="181"/>
        <v>-49790.19546662533</v>
      </c>
      <c r="E2902" s="128">
        <f t="shared" ca="1" si="182"/>
        <v>-68964.050905142489</v>
      </c>
      <c r="F2902" s="128">
        <f t="shared" ca="1" si="183"/>
        <v>75029.53577227566</v>
      </c>
    </row>
    <row r="2903" spans="1:6" x14ac:dyDescent="0.3">
      <c r="A2903" s="73">
        <v>39632</v>
      </c>
      <c r="B2903" s="130">
        <v>1262.900024</v>
      </c>
      <c r="C2903" s="125">
        <f t="shared" si="180"/>
        <v>-5.952349487204911E-2</v>
      </c>
      <c r="D2903" s="128">
        <f t="shared" si="181"/>
        <v>-59523.494872049108</v>
      </c>
      <c r="E2903" s="128">
        <f t="shared" ca="1" si="182"/>
        <v>-68964.050905142489</v>
      </c>
      <c r="F2903" s="128">
        <f t="shared" ca="1" si="183"/>
        <v>75029.53577227566</v>
      </c>
    </row>
    <row r="2904" spans="1:6" x14ac:dyDescent="0.3">
      <c r="A2904" s="73">
        <v>39631</v>
      </c>
      <c r="B2904" s="130">
        <v>1261.5200199999999</v>
      </c>
      <c r="C2904" s="125">
        <f t="shared" si="180"/>
        <v>-5.7026061724357202E-2</v>
      </c>
      <c r="D2904" s="128">
        <f t="shared" si="181"/>
        <v>-57026.061724357205</v>
      </c>
      <c r="E2904" s="128">
        <f t="shared" ca="1" si="182"/>
        <v>-68964.050905142489</v>
      </c>
      <c r="F2904" s="128">
        <f t="shared" ca="1" si="183"/>
        <v>75029.53577227566</v>
      </c>
    </row>
    <row r="2905" spans="1:6" x14ac:dyDescent="0.3">
      <c r="A2905" s="73">
        <v>39630</v>
      </c>
      <c r="B2905" s="130">
        <v>1284.910034</v>
      </c>
      <c r="C2905" s="125">
        <f t="shared" si="180"/>
        <v>-4.8870050528907694E-2</v>
      </c>
      <c r="D2905" s="128">
        <f t="shared" si="181"/>
        <v>-48870.05052890769</v>
      </c>
      <c r="E2905" s="128">
        <f t="shared" ca="1" si="182"/>
        <v>-68964.050905142489</v>
      </c>
      <c r="F2905" s="128">
        <f t="shared" ca="1" si="183"/>
        <v>75029.53577227566</v>
      </c>
    </row>
    <row r="2906" spans="1:6" x14ac:dyDescent="0.3">
      <c r="A2906" s="73">
        <v>39629</v>
      </c>
      <c r="B2906" s="130">
        <v>1280</v>
      </c>
      <c r="C2906" s="125">
        <f t="shared" si="180"/>
        <v>-5.8920415630886347E-2</v>
      </c>
      <c r="D2906" s="128">
        <f t="shared" si="181"/>
        <v>-58920.415630886346</v>
      </c>
      <c r="E2906" s="128">
        <f t="shared" ca="1" si="182"/>
        <v>-68964.050905142489</v>
      </c>
      <c r="F2906" s="128">
        <f t="shared" ca="1" si="183"/>
        <v>75029.53577227566</v>
      </c>
    </row>
    <row r="2907" spans="1:6" x14ac:dyDescent="0.3">
      <c r="A2907" s="73">
        <v>39626</v>
      </c>
      <c r="B2907" s="130">
        <v>1278.380005</v>
      </c>
      <c r="C2907" s="125">
        <f t="shared" si="180"/>
        <v>-6.0035456761227124E-2</v>
      </c>
      <c r="D2907" s="128">
        <f t="shared" si="181"/>
        <v>-60035.45676122712</v>
      </c>
      <c r="E2907" s="128">
        <f t="shared" ca="1" si="182"/>
        <v>-68964.050905142489</v>
      </c>
      <c r="F2907" s="128">
        <f t="shared" ca="1" si="183"/>
        <v>75029.53577227566</v>
      </c>
    </row>
    <row r="2908" spans="1:6" x14ac:dyDescent="0.3">
      <c r="A2908" s="73">
        <v>39625</v>
      </c>
      <c r="B2908" s="130">
        <v>1283.150024</v>
      </c>
      <c r="C2908" s="125">
        <f t="shared" si="180"/>
        <v>-4.2332443603978143E-2</v>
      </c>
      <c r="D2908" s="128">
        <f t="shared" si="181"/>
        <v>-42332.443603978143</v>
      </c>
      <c r="E2908" s="128">
        <f t="shared" ca="1" si="182"/>
        <v>-68964.050905142489</v>
      </c>
      <c r="F2908" s="128">
        <f t="shared" ca="1" si="183"/>
        <v>75029.53577227566</v>
      </c>
    </row>
    <row r="2909" spans="1:6" x14ac:dyDescent="0.3">
      <c r="A2909" s="73">
        <v>39624</v>
      </c>
      <c r="B2909" s="130">
        <v>1321.969971</v>
      </c>
      <c r="C2909" s="125">
        <f t="shared" si="180"/>
        <v>-1.0123639339296053E-2</v>
      </c>
      <c r="D2909" s="128">
        <f t="shared" si="181"/>
        <v>-10123.639339296053</v>
      </c>
      <c r="E2909" s="128">
        <f t="shared" ca="1" si="182"/>
        <v>-68964.050905142489</v>
      </c>
      <c r="F2909" s="128">
        <f t="shared" ca="1" si="183"/>
        <v>75029.53577227566</v>
      </c>
    </row>
    <row r="2910" spans="1:6" x14ac:dyDescent="0.3">
      <c r="A2910" s="73">
        <v>39623</v>
      </c>
      <c r="B2910" s="130">
        <v>1314.290039</v>
      </c>
      <c r="C2910" s="125">
        <f t="shared" si="180"/>
        <v>-3.2500444566949116E-2</v>
      </c>
      <c r="D2910" s="128">
        <f t="shared" si="181"/>
        <v>-32500.444566949114</v>
      </c>
      <c r="E2910" s="128">
        <f t="shared" ca="1" si="182"/>
        <v>-68964.050905142489</v>
      </c>
      <c r="F2910" s="128">
        <f t="shared" ca="1" si="183"/>
        <v>75029.53577227566</v>
      </c>
    </row>
    <row r="2911" spans="1:6" x14ac:dyDescent="0.3">
      <c r="A2911" s="73">
        <v>39622</v>
      </c>
      <c r="B2911" s="130">
        <v>1318</v>
      </c>
      <c r="C2911" s="125">
        <f t="shared" si="180"/>
        <v>-3.2134891374875907E-2</v>
      </c>
      <c r="D2911" s="128">
        <f t="shared" si="181"/>
        <v>-32134.891374875908</v>
      </c>
      <c r="E2911" s="128">
        <f t="shared" ca="1" si="182"/>
        <v>-68964.050905142489</v>
      </c>
      <c r="F2911" s="128">
        <f t="shared" ca="1" si="183"/>
        <v>75029.53577227566</v>
      </c>
    </row>
    <row r="2912" spans="1:6" x14ac:dyDescent="0.3">
      <c r="A2912" s="73">
        <v>39619</v>
      </c>
      <c r="B2912" s="130">
        <v>1317.9300539999999</v>
      </c>
      <c r="C2912" s="125">
        <f t="shared" si="180"/>
        <v>-3.1418113225315181E-2</v>
      </c>
      <c r="D2912" s="128">
        <f t="shared" si="181"/>
        <v>-31418.113225315181</v>
      </c>
      <c r="E2912" s="128">
        <f t="shared" ca="1" si="182"/>
        <v>-68964.050905142489</v>
      </c>
      <c r="F2912" s="128">
        <f t="shared" ca="1" si="183"/>
        <v>75029.53577227566</v>
      </c>
    </row>
    <row r="2913" spans="1:6" x14ac:dyDescent="0.3">
      <c r="A2913" s="73">
        <v>39618</v>
      </c>
      <c r="B2913" s="130">
        <v>1342.829956</v>
      </c>
      <c r="C2913" s="125">
        <f t="shared" si="180"/>
        <v>-4.3602500525962262E-2</v>
      </c>
      <c r="D2913" s="128">
        <f t="shared" si="181"/>
        <v>-43602.500525962263</v>
      </c>
      <c r="E2913" s="128">
        <f t="shared" ca="1" si="182"/>
        <v>-68964.050905142489</v>
      </c>
      <c r="F2913" s="128">
        <f t="shared" ca="1" si="183"/>
        <v>75029.53577227566</v>
      </c>
    </row>
    <row r="2914" spans="1:6" x14ac:dyDescent="0.3">
      <c r="A2914" s="73">
        <v>39617</v>
      </c>
      <c r="B2914" s="130">
        <v>1337.8100589999999</v>
      </c>
      <c r="C2914" s="125">
        <f t="shared" si="180"/>
        <v>-2.860143290841588E-2</v>
      </c>
      <c r="D2914" s="128">
        <f t="shared" si="181"/>
        <v>-28601.432908415882</v>
      </c>
      <c r="E2914" s="128">
        <f t="shared" ca="1" si="182"/>
        <v>-68964.050905142489</v>
      </c>
      <c r="F2914" s="128">
        <f t="shared" ca="1" si="183"/>
        <v>75029.53577227566</v>
      </c>
    </row>
    <row r="2915" spans="1:6" x14ac:dyDescent="0.3">
      <c r="A2915" s="73">
        <v>39616</v>
      </c>
      <c r="B2915" s="130">
        <v>1350.9300539999999</v>
      </c>
      <c r="C2915" s="125">
        <f t="shared" si="180"/>
        <v>-1.9395325035032385E-2</v>
      </c>
      <c r="D2915" s="128">
        <f t="shared" si="181"/>
        <v>-19395.325035032383</v>
      </c>
      <c r="E2915" s="128">
        <f t="shared" ca="1" si="182"/>
        <v>-68964.050905142489</v>
      </c>
      <c r="F2915" s="128">
        <f t="shared" ca="1" si="183"/>
        <v>75029.53577227566</v>
      </c>
    </row>
    <row r="2916" spans="1:6" x14ac:dyDescent="0.3">
      <c r="A2916" s="73">
        <v>39615</v>
      </c>
      <c r="B2916" s="130">
        <v>1360.1400149999999</v>
      </c>
      <c r="C2916" s="125">
        <f t="shared" si="180"/>
        <v>-1.8424320501511882E-2</v>
      </c>
      <c r="D2916" s="128">
        <f t="shared" si="181"/>
        <v>-18424.32050151188</v>
      </c>
      <c r="E2916" s="128">
        <f t="shared" ca="1" si="182"/>
        <v>-68964.050905142489</v>
      </c>
      <c r="F2916" s="128">
        <f t="shared" ca="1" si="183"/>
        <v>75029.53577227566</v>
      </c>
    </row>
    <row r="2917" spans="1:6" x14ac:dyDescent="0.3">
      <c r="A2917" s="73">
        <v>39612</v>
      </c>
      <c r="B2917" s="130">
        <v>1360.030029</v>
      </c>
      <c r="C2917" s="125">
        <f t="shared" si="180"/>
        <v>-2.8813590493960262E-2</v>
      </c>
      <c r="D2917" s="128">
        <f t="shared" si="181"/>
        <v>-28813.590493960262</v>
      </c>
      <c r="E2917" s="128">
        <f t="shared" ca="1" si="182"/>
        <v>-68964.050905142489</v>
      </c>
      <c r="F2917" s="128">
        <f t="shared" ca="1" si="183"/>
        <v>75029.53577227566</v>
      </c>
    </row>
    <row r="2918" spans="1:6" x14ac:dyDescent="0.3">
      <c r="A2918" s="73">
        <v>39611</v>
      </c>
      <c r="B2918" s="130">
        <v>1339.869995</v>
      </c>
      <c r="C2918" s="125">
        <f t="shared" si="180"/>
        <v>-4.1759053811458058E-2</v>
      </c>
      <c r="D2918" s="128">
        <f t="shared" si="181"/>
        <v>-41759.053811458056</v>
      </c>
      <c r="E2918" s="128">
        <f t="shared" ca="1" si="182"/>
        <v>-68964.050905142489</v>
      </c>
      <c r="F2918" s="128">
        <f t="shared" ca="1" si="183"/>
        <v>75029.53577227566</v>
      </c>
    </row>
    <row r="2919" spans="1:6" x14ac:dyDescent="0.3">
      <c r="A2919" s="73">
        <v>39610</v>
      </c>
      <c r="B2919" s="130">
        <v>1335.48999</v>
      </c>
      <c r="C2919" s="125">
        <f t="shared" si="180"/>
        <v>-3.9796078163603754E-2</v>
      </c>
      <c r="D2919" s="128">
        <f t="shared" si="181"/>
        <v>-39796.078163603757</v>
      </c>
      <c r="E2919" s="128">
        <f t="shared" ca="1" si="182"/>
        <v>-68964.050905142489</v>
      </c>
      <c r="F2919" s="128">
        <f t="shared" ca="1" si="183"/>
        <v>75029.53577227566</v>
      </c>
    </row>
    <row r="2920" spans="1:6" x14ac:dyDescent="0.3">
      <c r="A2920" s="73">
        <v>39609</v>
      </c>
      <c r="B2920" s="130">
        <v>1358.4399410000001</v>
      </c>
      <c r="C2920" s="125">
        <f t="shared" si="180"/>
        <v>-1.9424719721509498E-2</v>
      </c>
      <c r="D2920" s="128">
        <f t="shared" si="181"/>
        <v>-19424.719721509497</v>
      </c>
      <c r="E2920" s="128">
        <f t="shared" ca="1" si="182"/>
        <v>-68964.050905142489</v>
      </c>
      <c r="F2920" s="128">
        <f t="shared" ca="1" si="183"/>
        <v>75029.53577227566</v>
      </c>
    </row>
    <row r="2921" spans="1:6" x14ac:dyDescent="0.3">
      <c r="A2921" s="73">
        <v>39608</v>
      </c>
      <c r="B2921" s="130">
        <v>1361.76001</v>
      </c>
      <c r="C2921" s="125">
        <f t="shared" si="180"/>
        <v>-1.0298520596163985E-2</v>
      </c>
      <c r="D2921" s="128">
        <f t="shared" si="181"/>
        <v>-10298.520596163984</v>
      </c>
      <c r="E2921" s="128">
        <f t="shared" ca="1" si="182"/>
        <v>-68964.050905142489</v>
      </c>
      <c r="F2921" s="128">
        <f t="shared" ca="1" si="183"/>
        <v>75029.53577227566</v>
      </c>
    </row>
    <row r="2922" spans="1:6" x14ac:dyDescent="0.3">
      <c r="A2922" s="73">
        <v>39605</v>
      </c>
      <c r="B2922" s="130">
        <v>1360.6800539999999</v>
      </c>
      <c r="C2922" s="125">
        <f t="shared" si="180"/>
        <v>-2.4147396693468326E-2</v>
      </c>
      <c r="D2922" s="128">
        <f t="shared" si="181"/>
        <v>-24147.396693468327</v>
      </c>
      <c r="E2922" s="128">
        <f t="shared" ca="1" si="182"/>
        <v>-68964.050905142489</v>
      </c>
      <c r="F2922" s="128">
        <f t="shared" ca="1" si="183"/>
        <v>75029.53577227566</v>
      </c>
    </row>
    <row r="2923" spans="1:6" x14ac:dyDescent="0.3">
      <c r="A2923" s="73">
        <v>39604</v>
      </c>
      <c r="B2923" s="130">
        <v>1404.0500489999999</v>
      </c>
      <c r="C2923" s="125">
        <f t="shared" si="180"/>
        <v>9.5922862236548223E-3</v>
      </c>
      <c r="D2923" s="128">
        <f t="shared" si="181"/>
        <v>9592.2862236548226</v>
      </c>
      <c r="E2923" s="128">
        <f t="shared" ca="1" si="182"/>
        <v>-68964.050905142489</v>
      </c>
      <c r="F2923" s="128">
        <f t="shared" ca="1" si="183"/>
        <v>75029.53577227566</v>
      </c>
    </row>
    <row r="2924" spans="1:6" x14ac:dyDescent="0.3">
      <c r="A2924" s="73">
        <v>39603</v>
      </c>
      <c r="B2924" s="130">
        <v>1377.1999510000001</v>
      </c>
      <c r="C2924" s="125">
        <f t="shared" si="180"/>
        <v>-2.5612050647594975E-2</v>
      </c>
      <c r="D2924" s="128">
        <f t="shared" si="181"/>
        <v>-25612.050647594973</v>
      </c>
      <c r="E2924" s="128">
        <f t="shared" ca="1" si="182"/>
        <v>-68964.050905142489</v>
      </c>
      <c r="F2924" s="128">
        <f t="shared" ca="1" si="183"/>
        <v>75029.53577227566</v>
      </c>
    </row>
    <row r="2925" spans="1:6" x14ac:dyDescent="0.3">
      <c r="A2925" s="73">
        <v>39602</v>
      </c>
      <c r="B2925" s="130">
        <v>1377.650024</v>
      </c>
      <c r="C2925" s="125">
        <f t="shared" si="180"/>
        <v>-3.4332644643906729E-2</v>
      </c>
      <c r="D2925" s="128">
        <f t="shared" si="181"/>
        <v>-34332.644643906729</v>
      </c>
      <c r="E2925" s="128">
        <f t="shared" ca="1" si="182"/>
        <v>-68964.050905142489</v>
      </c>
      <c r="F2925" s="128">
        <f t="shared" ca="1" si="183"/>
        <v>75029.53577227566</v>
      </c>
    </row>
    <row r="2926" spans="1:6" x14ac:dyDescent="0.3">
      <c r="A2926" s="73">
        <v>39601</v>
      </c>
      <c r="B2926" s="130">
        <v>1385.670044</v>
      </c>
      <c r="C2926" s="125">
        <f t="shared" si="180"/>
        <v>-2.7838729202041224E-2</v>
      </c>
      <c r="D2926" s="128">
        <f t="shared" si="181"/>
        <v>-27838.729202041224</v>
      </c>
      <c r="E2926" s="128">
        <f t="shared" ca="1" si="182"/>
        <v>-68964.050905142489</v>
      </c>
      <c r="F2926" s="128">
        <f t="shared" ca="1" si="183"/>
        <v>75029.53577227566</v>
      </c>
    </row>
    <row r="2927" spans="1:6" x14ac:dyDescent="0.3">
      <c r="A2927" s="73">
        <v>39598</v>
      </c>
      <c r="B2927" s="130">
        <v>1400.380005</v>
      </c>
      <c r="C2927" s="125">
        <f t="shared" si="180"/>
        <v>-1.6289990572756929E-2</v>
      </c>
      <c r="D2927" s="128">
        <f t="shared" si="181"/>
        <v>-16289.990572756929</v>
      </c>
      <c r="E2927" s="128">
        <f t="shared" ca="1" si="182"/>
        <v>-68964.050905142489</v>
      </c>
      <c r="F2927" s="128">
        <f t="shared" ca="1" si="183"/>
        <v>75029.53577227566</v>
      </c>
    </row>
    <row r="2928" spans="1:6" x14ac:dyDescent="0.3">
      <c r="A2928" s="73">
        <v>39597</v>
      </c>
      <c r="B2928" s="130">
        <v>1398.26001</v>
      </c>
      <c r="C2928" s="125">
        <f t="shared" si="180"/>
        <v>-7.3829197599000196E-3</v>
      </c>
      <c r="D2928" s="128">
        <f t="shared" si="181"/>
        <v>-7382.9197599000199</v>
      </c>
      <c r="E2928" s="128">
        <f t="shared" ca="1" si="182"/>
        <v>-68964.050905142489</v>
      </c>
      <c r="F2928" s="128">
        <f t="shared" ca="1" si="183"/>
        <v>75029.53577227566</v>
      </c>
    </row>
    <row r="2929" spans="1:6" x14ac:dyDescent="0.3">
      <c r="A2929" s="73">
        <v>39596</v>
      </c>
      <c r="B2929" s="130">
        <v>1390.839966</v>
      </c>
      <c r="C2929" s="125">
        <f t="shared" si="180"/>
        <v>-8.6954560531967706E-3</v>
      </c>
      <c r="D2929" s="128">
        <f t="shared" si="181"/>
        <v>-8695.4560531967709</v>
      </c>
      <c r="E2929" s="128">
        <f t="shared" ca="1" si="182"/>
        <v>-68964.050905142489</v>
      </c>
      <c r="F2929" s="128">
        <f t="shared" ca="1" si="183"/>
        <v>75029.53577227566</v>
      </c>
    </row>
    <row r="2930" spans="1:6" x14ac:dyDescent="0.3">
      <c r="A2930" s="73">
        <v>39595</v>
      </c>
      <c r="B2930" s="130">
        <v>1385.349976</v>
      </c>
      <c r="C2930" s="125">
        <f t="shared" si="180"/>
        <v>-1.2988202005928429E-2</v>
      </c>
      <c r="D2930" s="128">
        <f t="shared" si="181"/>
        <v>-12988.20200592843</v>
      </c>
      <c r="E2930" s="128">
        <f t="shared" ca="1" si="182"/>
        <v>-68964.050905142489</v>
      </c>
      <c r="F2930" s="128">
        <f t="shared" ca="1" si="183"/>
        <v>75029.53577227566</v>
      </c>
    </row>
    <row r="2931" spans="1:6" x14ac:dyDescent="0.3">
      <c r="A2931" s="73">
        <v>39591</v>
      </c>
      <c r="B2931" s="130">
        <v>1375.9300539999999</v>
      </c>
      <c r="C2931" s="125">
        <f t="shared" si="180"/>
        <v>-8.8958817688215008E-3</v>
      </c>
      <c r="D2931" s="128">
        <f t="shared" si="181"/>
        <v>-8895.8817688215004</v>
      </c>
      <c r="E2931" s="128">
        <f t="shared" ca="1" si="182"/>
        <v>-68964.050905142489</v>
      </c>
      <c r="F2931" s="128">
        <f t="shared" ca="1" si="183"/>
        <v>75029.53577227566</v>
      </c>
    </row>
    <row r="2932" spans="1:6" x14ac:dyDescent="0.3">
      <c r="A2932" s="73">
        <v>39590</v>
      </c>
      <c r="B2932" s="130">
        <v>1394.349976</v>
      </c>
      <c r="C2932" s="125">
        <f t="shared" si="180"/>
        <v>-2.3825753186286214E-3</v>
      </c>
      <c r="D2932" s="128">
        <f t="shared" si="181"/>
        <v>-2382.5753186286215</v>
      </c>
      <c r="E2932" s="128">
        <f t="shared" ca="1" si="182"/>
        <v>-68964.050905142489</v>
      </c>
      <c r="F2932" s="128">
        <f t="shared" ca="1" si="183"/>
        <v>75029.53577227566</v>
      </c>
    </row>
    <row r="2933" spans="1:6" x14ac:dyDescent="0.3">
      <c r="A2933" s="73">
        <v>39589</v>
      </c>
      <c r="B2933" s="130">
        <v>1390.709961</v>
      </c>
      <c r="C2933" s="125">
        <f t="shared" si="180"/>
        <v>-1.3356492471653381E-3</v>
      </c>
      <c r="D2933" s="128">
        <f t="shared" si="181"/>
        <v>-1335.649247165338</v>
      </c>
      <c r="E2933" s="128">
        <f t="shared" ca="1" si="182"/>
        <v>-68964.050905142489</v>
      </c>
      <c r="F2933" s="128">
        <f t="shared" ca="1" si="183"/>
        <v>75029.53577227566</v>
      </c>
    </row>
    <row r="2934" spans="1:6" x14ac:dyDescent="0.3">
      <c r="A2934" s="73">
        <v>39588</v>
      </c>
      <c r="B2934" s="130">
        <v>1413.400024</v>
      </c>
      <c r="C2934" s="125">
        <f t="shared" si="180"/>
        <v>-3.4267242718067914E-3</v>
      </c>
      <c r="D2934" s="128">
        <f t="shared" si="181"/>
        <v>-3426.7242718067914</v>
      </c>
      <c r="E2934" s="128">
        <f t="shared" ca="1" si="182"/>
        <v>-68964.050905142489</v>
      </c>
      <c r="F2934" s="128">
        <f t="shared" ca="1" si="183"/>
        <v>75029.53577227566</v>
      </c>
    </row>
    <row r="2935" spans="1:6" x14ac:dyDescent="0.3">
      <c r="A2935" s="73">
        <v>39587</v>
      </c>
      <c r="B2935" s="130">
        <v>1426.630005</v>
      </c>
      <c r="C2935" s="125">
        <f t="shared" si="180"/>
        <v>1.3598686410551286E-2</v>
      </c>
      <c r="D2935" s="128">
        <f t="shared" si="181"/>
        <v>13598.686410551287</v>
      </c>
      <c r="E2935" s="128">
        <f t="shared" ca="1" si="182"/>
        <v>-68964.050905142489</v>
      </c>
      <c r="F2935" s="128">
        <f t="shared" ca="1" si="183"/>
        <v>75029.53577227566</v>
      </c>
    </row>
    <row r="2936" spans="1:6" x14ac:dyDescent="0.3">
      <c r="A2936" s="73">
        <v>39584</v>
      </c>
      <c r="B2936" s="130">
        <v>1425.349976</v>
      </c>
      <c r="C2936" s="125">
        <f t="shared" si="180"/>
        <v>8.0981341011703289E-3</v>
      </c>
      <c r="D2936" s="128">
        <f t="shared" si="181"/>
        <v>8098.1341011703289</v>
      </c>
      <c r="E2936" s="128">
        <f t="shared" ca="1" si="182"/>
        <v>-68964.050905142489</v>
      </c>
      <c r="F2936" s="128">
        <f t="shared" ca="1" si="183"/>
        <v>75029.53577227566</v>
      </c>
    </row>
    <row r="2937" spans="1:6" x14ac:dyDescent="0.3">
      <c r="A2937" s="73">
        <v>39583</v>
      </c>
      <c r="B2937" s="130">
        <v>1423.5699460000001</v>
      </c>
      <c r="C2937" s="125">
        <f t="shared" si="180"/>
        <v>1.0096910854226149E-2</v>
      </c>
      <c r="D2937" s="128">
        <f t="shared" si="181"/>
        <v>10096.910854226149</v>
      </c>
      <c r="E2937" s="128">
        <f t="shared" ca="1" si="182"/>
        <v>-68964.050905142489</v>
      </c>
      <c r="F2937" s="128">
        <f t="shared" ca="1" si="183"/>
        <v>75029.53577227566</v>
      </c>
    </row>
    <row r="2938" spans="1:6" x14ac:dyDescent="0.3">
      <c r="A2938" s="73">
        <v>39582</v>
      </c>
      <c r="B2938" s="130">
        <v>1408.660034</v>
      </c>
      <c r="C2938" s="125">
        <f t="shared" si="180"/>
        <v>1.6649996439134229E-2</v>
      </c>
      <c r="D2938" s="128">
        <f t="shared" si="181"/>
        <v>16649.996439134229</v>
      </c>
      <c r="E2938" s="128">
        <f t="shared" ca="1" si="182"/>
        <v>-68964.050905142489</v>
      </c>
      <c r="F2938" s="128">
        <f t="shared" ca="1" si="183"/>
        <v>75029.53577227566</v>
      </c>
    </row>
    <row r="2939" spans="1:6" x14ac:dyDescent="0.3">
      <c r="A2939" s="73">
        <v>39581</v>
      </c>
      <c r="B2939" s="130">
        <v>1403.040039</v>
      </c>
      <c r="C2939" s="125">
        <f t="shared" si="180"/>
        <v>8.6992239156642448E-3</v>
      </c>
      <c r="D2939" s="128">
        <f t="shared" si="181"/>
        <v>8699.2239156642445</v>
      </c>
      <c r="E2939" s="128">
        <f t="shared" ca="1" si="182"/>
        <v>-68964.050905142489</v>
      </c>
      <c r="F2939" s="128">
        <f t="shared" ca="1" si="183"/>
        <v>75029.53577227566</v>
      </c>
    </row>
    <row r="2940" spans="1:6" x14ac:dyDescent="0.3">
      <c r="A2940" s="73">
        <v>39580</v>
      </c>
      <c r="B2940" s="130">
        <v>1403.579956</v>
      </c>
      <c r="C2940" s="125">
        <f t="shared" si="180"/>
        <v>5.1633600161968829E-3</v>
      </c>
      <c r="D2940" s="128">
        <f t="shared" si="181"/>
        <v>5163.3600161968825</v>
      </c>
      <c r="E2940" s="128">
        <f t="shared" ca="1" si="182"/>
        <v>-68964.050905142489</v>
      </c>
      <c r="F2940" s="128">
        <f t="shared" ca="1" si="183"/>
        <v>75029.53577227566</v>
      </c>
    </row>
    <row r="2941" spans="1:6" x14ac:dyDescent="0.3">
      <c r="A2941" s="73">
        <v>39577</v>
      </c>
      <c r="B2941" s="130">
        <v>1388.280029</v>
      </c>
      <c r="C2941" s="125">
        <f t="shared" si="180"/>
        <v>-6.839078315492908E-3</v>
      </c>
      <c r="D2941" s="128">
        <f t="shared" si="181"/>
        <v>-6839.0783154929077</v>
      </c>
      <c r="E2941" s="128">
        <f t="shared" ca="1" si="182"/>
        <v>-68964.050905142489</v>
      </c>
      <c r="F2941" s="128">
        <f t="shared" ca="1" si="183"/>
        <v>75029.53577227566</v>
      </c>
    </row>
    <row r="2942" spans="1:6" x14ac:dyDescent="0.3">
      <c r="A2942" s="73">
        <v>39576</v>
      </c>
      <c r="B2942" s="130">
        <v>1397.6800539999999</v>
      </c>
      <c r="C2942" s="125">
        <f t="shared" si="180"/>
        <v>6.3795944359226198E-3</v>
      </c>
      <c r="D2942" s="128">
        <f t="shared" si="181"/>
        <v>6379.5944359226196</v>
      </c>
      <c r="E2942" s="128">
        <f t="shared" ca="1" si="182"/>
        <v>-68964.050905142489</v>
      </c>
      <c r="F2942" s="128">
        <f t="shared" ca="1" si="183"/>
        <v>75029.53577227566</v>
      </c>
    </row>
    <row r="2943" spans="1:6" x14ac:dyDescent="0.3">
      <c r="A2943" s="73">
        <v>39575</v>
      </c>
      <c r="B2943" s="130">
        <v>1392.5699460000001</v>
      </c>
      <c r="C2943" s="125">
        <f t="shared" si="180"/>
        <v>9.1598062984141748E-3</v>
      </c>
      <c r="D2943" s="128">
        <f t="shared" si="181"/>
        <v>9159.8062984141743</v>
      </c>
      <c r="E2943" s="128">
        <f t="shared" ca="1" si="182"/>
        <v>-68964.050905142489</v>
      </c>
      <c r="F2943" s="128">
        <f t="shared" ca="1" si="183"/>
        <v>75029.53577227566</v>
      </c>
    </row>
    <row r="2944" spans="1:6" x14ac:dyDescent="0.3">
      <c r="A2944" s="73">
        <v>39574</v>
      </c>
      <c r="B2944" s="130">
        <v>1418.26001</v>
      </c>
      <c r="C2944" s="125">
        <f t="shared" si="180"/>
        <v>3.0757206574905105E-2</v>
      </c>
      <c r="D2944" s="128">
        <f t="shared" si="181"/>
        <v>30757.206574905103</v>
      </c>
      <c r="E2944" s="128">
        <f t="shared" ca="1" si="182"/>
        <v>-68964.050905142489</v>
      </c>
      <c r="F2944" s="128">
        <f t="shared" ca="1" si="183"/>
        <v>75029.53577227566</v>
      </c>
    </row>
    <row r="2945" spans="1:6" x14ac:dyDescent="0.3">
      <c r="A2945" s="73">
        <v>39573</v>
      </c>
      <c r="B2945" s="130">
        <v>1407.48999</v>
      </c>
      <c r="C2945" s="125">
        <f t="shared" si="180"/>
        <v>1.391756441043035E-2</v>
      </c>
      <c r="D2945" s="128">
        <f t="shared" si="181"/>
        <v>13917.56441043035</v>
      </c>
      <c r="E2945" s="128">
        <f t="shared" ca="1" si="182"/>
        <v>-68964.050905142489</v>
      </c>
      <c r="F2945" s="128">
        <f t="shared" ca="1" si="183"/>
        <v>75029.53577227566</v>
      </c>
    </row>
    <row r="2946" spans="1:6" x14ac:dyDescent="0.3">
      <c r="A2946" s="73">
        <v>39570</v>
      </c>
      <c r="B2946" s="130">
        <v>1413.900024</v>
      </c>
      <c r="C2946" s="125">
        <f t="shared" si="180"/>
        <v>1.6952859210349835E-2</v>
      </c>
      <c r="D2946" s="128">
        <f t="shared" si="181"/>
        <v>16952.859210349834</v>
      </c>
      <c r="E2946" s="128">
        <f t="shared" ca="1" si="182"/>
        <v>-68964.050905142489</v>
      </c>
      <c r="F2946" s="128">
        <f t="shared" ca="1" si="183"/>
        <v>75029.53577227566</v>
      </c>
    </row>
    <row r="2947" spans="1:6" x14ac:dyDescent="0.3">
      <c r="A2947" s="73">
        <v>39569</v>
      </c>
      <c r="B2947" s="130">
        <v>1409.339966</v>
      </c>
      <c r="C2947" s="125">
        <f t="shared" si="180"/>
        <v>3.2060037719659151E-2</v>
      </c>
      <c r="D2947" s="128">
        <f t="shared" si="181"/>
        <v>32060.037719659151</v>
      </c>
      <c r="E2947" s="128">
        <f t="shared" ca="1" si="182"/>
        <v>-68964.050905142489</v>
      </c>
      <c r="F2947" s="128">
        <f t="shared" ca="1" si="183"/>
        <v>75029.53577227566</v>
      </c>
    </row>
    <row r="2948" spans="1:6" x14ac:dyDescent="0.3">
      <c r="A2948" s="73">
        <v>39568</v>
      </c>
      <c r="B2948" s="130">
        <v>1385.589966</v>
      </c>
      <c r="C2948" s="125">
        <f t="shared" si="180"/>
        <v>1.5299957937362718E-2</v>
      </c>
      <c r="D2948" s="128">
        <f t="shared" si="181"/>
        <v>15299.957937362718</v>
      </c>
      <c r="E2948" s="128">
        <f t="shared" ca="1" si="182"/>
        <v>-68964.050905142489</v>
      </c>
      <c r="F2948" s="128">
        <f t="shared" ca="1" si="183"/>
        <v>75029.53577227566</v>
      </c>
    </row>
    <row r="2949" spans="1:6" x14ac:dyDescent="0.3">
      <c r="A2949" s="73">
        <v>39567</v>
      </c>
      <c r="B2949" s="130">
        <v>1390.9399410000001</v>
      </c>
      <c r="C2949" s="125">
        <f t="shared" si="180"/>
        <v>4.2347582648194937E-2</v>
      </c>
      <c r="D2949" s="128">
        <f t="shared" si="181"/>
        <v>42347.582648194933</v>
      </c>
      <c r="E2949" s="128">
        <f t="shared" ca="1" si="182"/>
        <v>-68964.050905142489</v>
      </c>
      <c r="F2949" s="128">
        <f t="shared" ca="1" si="183"/>
        <v>75029.53577227566</v>
      </c>
    </row>
    <row r="2950" spans="1:6" x14ac:dyDescent="0.3">
      <c r="A2950" s="73">
        <v>39566</v>
      </c>
      <c r="B2950" s="130">
        <v>1396.369995</v>
      </c>
      <c r="C2950" s="125">
        <f t="shared" si="180"/>
        <v>5.1230164242372922E-2</v>
      </c>
      <c r="D2950" s="128">
        <f t="shared" si="181"/>
        <v>51230.164242372921</v>
      </c>
      <c r="E2950" s="128">
        <f t="shared" ca="1" si="182"/>
        <v>-68964.050905142489</v>
      </c>
      <c r="F2950" s="128">
        <f t="shared" ca="1" si="183"/>
        <v>75029.53577227566</v>
      </c>
    </row>
    <row r="2951" spans="1:6" x14ac:dyDescent="0.3">
      <c r="A2951" s="73">
        <v>39563</v>
      </c>
      <c r="B2951" s="130">
        <v>1397.839966</v>
      </c>
      <c r="C2951" s="125">
        <f t="shared" si="180"/>
        <v>4.8775922020168005E-2</v>
      </c>
      <c r="D2951" s="128">
        <f t="shared" si="181"/>
        <v>48775.922020168007</v>
      </c>
      <c r="E2951" s="128">
        <f t="shared" ca="1" si="182"/>
        <v>-68964.050905142489</v>
      </c>
      <c r="F2951" s="128">
        <f t="shared" ca="1" si="183"/>
        <v>75029.53577227566</v>
      </c>
    </row>
    <row r="2952" spans="1:6" x14ac:dyDescent="0.3">
      <c r="A2952" s="73">
        <v>39562</v>
      </c>
      <c r="B2952" s="130">
        <v>1388.8199460000001</v>
      </c>
      <c r="C2952" s="125">
        <f t="shared" ref="C2952:C3015" si="184">B2952/B2962-1</f>
        <v>2.0778285238957972E-2</v>
      </c>
      <c r="D2952" s="128">
        <f t="shared" ref="D2952:D3015" si="185">C2952*$B$5</f>
        <v>20778.285238957971</v>
      </c>
      <c r="E2952" s="128">
        <f t="shared" ref="E2952:E3015" ca="1" si="186">_xlfn.PERCENTILE.INC(OFFSET(D2952,0,0,Window),1-VaRLevel)</f>
        <v>-68964.050905142489</v>
      </c>
      <c r="F2952" s="128">
        <f t="shared" ref="F2952:F3015" ca="1" si="187">ABS(AVERAGEIF(OFFSET(D2952,0,0,Window),"&lt;=" &amp;E2952))</f>
        <v>75029.53577227566</v>
      </c>
    </row>
    <row r="2953" spans="1:6" x14ac:dyDescent="0.3">
      <c r="A2953" s="73">
        <v>39561</v>
      </c>
      <c r="B2953" s="130">
        <v>1379.9300539999999</v>
      </c>
      <c r="C2953" s="125">
        <f t="shared" si="184"/>
        <v>1.8782024369186967E-2</v>
      </c>
      <c r="D2953" s="128">
        <f t="shared" si="185"/>
        <v>18782.024369186965</v>
      </c>
      <c r="E2953" s="128">
        <f t="shared" ca="1" si="186"/>
        <v>-68964.050905142489</v>
      </c>
      <c r="F2953" s="128">
        <f t="shared" ca="1" si="187"/>
        <v>75029.53577227566</v>
      </c>
    </row>
    <row r="2954" spans="1:6" x14ac:dyDescent="0.3">
      <c r="A2954" s="73">
        <v>39560</v>
      </c>
      <c r="B2954" s="130">
        <v>1375.9399410000001</v>
      </c>
      <c r="C2954" s="125">
        <f t="shared" si="184"/>
        <v>7.6159626982568174E-3</v>
      </c>
      <c r="D2954" s="128">
        <f t="shared" si="185"/>
        <v>7615.962698256817</v>
      </c>
      <c r="E2954" s="128">
        <f t="shared" ca="1" si="186"/>
        <v>-68964.050905142489</v>
      </c>
      <c r="F2954" s="128">
        <f t="shared" ca="1" si="187"/>
        <v>75029.53577227566</v>
      </c>
    </row>
    <row r="2955" spans="1:6" x14ac:dyDescent="0.3">
      <c r="A2955" s="73">
        <v>39559</v>
      </c>
      <c r="B2955" s="130">
        <v>1388.170044</v>
      </c>
      <c r="C2955" s="125">
        <f t="shared" si="184"/>
        <v>1.1387649580982373E-2</v>
      </c>
      <c r="D2955" s="128">
        <f t="shared" si="185"/>
        <v>11387.649580982374</v>
      </c>
      <c r="E2955" s="128">
        <f t="shared" ca="1" si="186"/>
        <v>-68964.050905142489</v>
      </c>
      <c r="F2955" s="128">
        <f t="shared" ca="1" si="187"/>
        <v>75029.53577227566</v>
      </c>
    </row>
    <row r="2956" spans="1:6" x14ac:dyDescent="0.3">
      <c r="A2956" s="73">
        <v>39556</v>
      </c>
      <c r="B2956" s="130">
        <v>1390.329956</v>
      </c>
      <c r="C2956" s="125">
        <f t="shared" si="184"/>
        <v>1.4543149190721305E-2</v>
      </c>
      <c r="D2956" s="128">
        <f t="shared" si="185"/>
        <v>14543.149190721306</v>
      </c>
      <c r="E2956" s="128">
        <f t="shared" ca="1" si="186"/>
        <v>-68964.050905142489</v>
      </c>
      <c r="F2956" s="128">
        <f t="shared" ca="1" si="187"/>
        <v>75029.53577227566</v>
      </c>
    </row>
    <row r="2957" spans="1:6" x14ac:dyDescent="0.3">
      <c r="A2957" s="73">
        <v>39555</v>
      </c>
      <c r="B2957" s="130">
        <v>1365.5600589999999</v>
      </c>
      <c r="C2957" s="125">
        <f t="shared" si="184"/>
        <v>-2.7386054570712748E-3</v>
      </c>
      <c r="D2957" s="128">
        <f t="shared" si="185"/>
        <v>-2738.6054570712749</v>
      </c>
      <c r="E2957" s="128">
        <f t="shared" ca="1" si="186"/>
        <v>-68964.050905142489</v>
      </c>
      <c r="F2957" s="128">
        <f t="shared" ca="1" si="187"/>
        <v>75029.53577227566</v>
      </c>
    </row>
    <row r="2958" spans="1:6" x14ac:dyDescent="0.3">
      <c r="A2958" s="73">
        <v>39554</v>
      </c>
      <c r="B2958" s="130">
        <v>1364.709961</v>
      </c>
      <c r="C2958" s="125">
        <f t="shared" si="184"/>
        <v>-2.0621616638737406E-3</v>
      </c>
      <c r="D2958" s="128">
        <f t="shared" si="185"/>
        <v>-2062.1616638737405</v>
      </c>
      <c r="E2958" s="128">
        <f t="shared" ca="1" si="186"/>
        <v>-68964.050905142489</v>
      </c>
      <c r="F2958" s="128">
        <f t="shared" ca="1" si="187"/>
        <v>75029.53577227566</v>
      </c>
    </row>
    <row r="2959" spans="1:6" x14ac:dyDescent="0.3">
      <c r="A2959" s="73">
        <v>39553</v>
      </c>
      <c r="B2959" s="130">
        <v>1334.4300539999999</v>
      </c>
      <c r="C2959" s="125">
        <f t="shared" si="184"/>
        <v>-2.6091461407304894E-2</v>
      </c>
      <c r="D2959" s="128">
        <f t="shared" si="185"/>
        <v>-26091.461407304894</v>
      </c>
      <c r="E2959" s="128">
        <f t="shared" ca="1" si="186"/>
        <v>-68964.050905142489</v>
      </c>
      <c r="F2959" s="128">
        <f t="shared" ca="1" si="187"/>
        <v>75029.53577227566</v>
      </c>
    </row>
    <row r="2960" spans="1:6" x14ac:dyDescent="0.3">
      <c r="A2960" s="73">
        <v>39552</v>
      </c>
      <c r="B2960" s="130">
        <v>1328.3199460000001</v>
      </c>
      <c r="C2960" s="125">
        <f t="shared" si="184"/>
        <v>4.2488812339873672E-3</v>
      </c>
      <c r="D2960" s="128">
        <f t="shared" si="185"/>
        <v>4248.8812339873675</v>
      </c>
      <c r="E2960" s="128">
        <f t="shared" ca="1" si="186"/>
        <v>-68964.050905142489</v>
      </c>
      <c r="F2960" s="128">
        <f t="shared" ca="1" si="187"/>
        <v>75029.53577227566</v>
      </c>
    </row>
    <row r="2961" spans="1:6" x14ac:dyDescent="0.3">
      <c r="A2961" s="73">
        <v>39549</v>
      </c>
      <c r="B2961" s="130">
        <v>1332.829956</v>
      </c>
      <c r="C2961" s="125">
        <f t="shared" si="184"/>
        <v>1.3389383820419543E-2</v>
      </c>
      <c r="D2961" s="128">
        <f t="shared" si="185"/>
        <v>13389.383820419542</v>
      </c>
      <c r="E2961" s="128">
        <f t="shared" ca="1" si="186"/>
        <v>-68964.050905142489</v>
      </c>
      <c r="F2961" s="128">
        <f t="shared" ca="1" si="187"/>
        <v>75029.53577227566</v>
      </c>
    </row>
    <row r="2962" spans="1:6" x14ac:dyDescent="0.3">
      <c r="A2962" s="73">
        <v>39548</v>
      </c>
      <c r="B2962" s="130">
        <v>1360.5500489999999</v>
      </c>
      <c r="C2962" s="125">
        <f t="shared" si="184"/>
        <v>2.6241581234600631E-2</v>
      </c>
      <c r="D2962" s="128">
        <f t="shared" si="185"/>
        <v>26241.581234600631</v>
      </c>
      <c r="E2962" s="128">
        <f t="shared" ca="1" si="186"/>
        <v>-68964.050905142489</v>
      </c>
      <c r="F2962" s="128">
        <f t="shared" ca="1" si="187"/>
        <v>75029.53577227566</v>
      </c>
    </row>
    <row r="2963" spans="1:6" x14ac:dyDescent="0.3">
      <c r="A2963" s="73">
        <v>39547</v>
      </c>
      <c r="B2963" s="130">
        <v>1354.48999</v>
      </c>
      <c r="C2963" s="125">
        <f t="shared" si="184"/>
        <v>9.9617374528877534E-3</v>
      </c>
      <c r="D2963" s="128">
        <f t="shared" si="185"/>
        <v>9961.7374528877535</v>
      </c>
      <c r="E2963" s="128">
        <f t="shared" ca="1" si="186"/>
        <v>-68964.050905142489</v>
      </c>
      <c r="F2963" s="128">
        <f t="shared" ca="1" si="187"/>
        <v>75029.53577227566</v>
      </c>
    </row>
    <row r="2964" spans="1:6" x14ac:dyDescent="0.3">
      <c r="A2964" s="73">
        <v>39546</v>
      </c>
      <c r="B2964" s="130">
        <v>1365.540039</v>
      </c>
      <c r="C2964" s="125">
        <f t="shared" si="184"/>
        <v>9.2757885074965518E-3</v>
      </c>
      <c r="D2964" s="128">
        <f t="shared" si="185"/>
        <v>9275.7885074965525</v>
      </c>
      <c r="E2964" s="128">
        <f t="shared" ca="1" si="186"/>
        <v>-68964.050905142489</v>
      </c>
      <c r="F2964" s="128">
        <f t="shared" ca="1" si="187"/>
        <v>75029.53577227566</v>
      </c>
    </row>
    <row r="2965" spans="1:6" x14ac:dyDescent="0.3">
      <c r="A2965" s="73">
        <v>39545</v>
      </c>
      <c r="B2965" s="130">
        <v>1372.540039</v>
      </c>
      <c r="C2965" s="125">
        <f t="shared" si="184"/>
        <v>1.6786702459527181E-2</v>
      </c>
      <c r="D2965" s="128">
        <f t="shared" si="185"/>
        <v>16786.70245952718</v>
      </c>
      <c r="E2965" s="128">
        <f t="shared" ca="1" si="186"/>
        <v>-68964.050905142489</v>
      </c>
      <c r="F2965" s="128">
        <f t="shared" ca="1" si="187"/>
        <v>75029.53577227566</v>
      </c>
    </row>
    <row r="2966" spans="1:6" x14ac:dyDescent="0.3">
      <c r="A2966" s="73">
        <v>39542</v>
      </c>
      <c r="B2966" s="130">
        <v>1370.400024</v>
      </c>
      <c r="C2966" s="125">
        <f t="shared" si="184"/>
        <v>3.0755702245521377E-2</v>
      </c>
      <c r="D2966" s="128">
        <f t="shared" si="185"/>
        <v>30755.702245521377</v>
      </c>
      <c r="E2966" s="128">
        <f t="shared" ca="1" si="186"/>
        <v>-68964.050905142489</v>
      </c>
      <c r="F2966" s="128">
        <f t="shared" ca="1" si="187"/>
        <v>75029.53577227566</v>
      </c>
    </row>
    <row r="2967" spans="1:6" x14ac:dyDescent="0.3">
      <c r="A2967" s="73">
        <v>39541</v>
      </c>
      <c r="B2967" s="130">
        <v>1369.3100589999999</v>
      </c>
      <c r="C2967" s="125">
        <f t="shared" si="184"/>
        <v>5.4597135439785172E-2</v>
      </c>
      <c r="D2967" s="128">
        <f t="shared" si="185"/>
        <v>54597.135439785168</v>
      </c>
      <c r="E2967" s="128">
        <f t="shared" ca="1" si="186"/>
        <v>-68964.050905142489</v>
      </c>
      <c r="F2967" s="128">
        <f t="shared" ca="1" si="187"/>
        <v>75029.53577227566</v>
      </c>
    </row>
    <row r="2968" spans="1:6" x14ac:dyDescent="0.3">
      <c r="A2968" s="73">
        <v>39540</v>
      </c>
      <c r="B2968" s="130">
        <v>1367.530029</v>
      </c>
      <c r="C2968" s="125">
        <f t="shared" si="184"/>
        <v>2.7646301513791549E-2</v>
      </c>
      <c r="D2968" s="128">
        <f t="shared" si="185"/>
        <v>27646.30151379155</v>
      </c>
      <c r="E2968" s="128">
        <f t="shared" ca="1" si="186"/>
        <v>-68964.050905142489</v>
      </c>
      <c r="F2968" s="128">
        <f t="shared" ca="1" si="187"/>
        <v>75029.53577227566</v>
      </c>
    </row>
    <row r="2969" spans="1:6" x14ac:dyDescent="0.3">
      <c r="A2969" s="73">
        <v>39539</v>
      </c>
      <c r="B2969" s="130">
        <v>1370.1800539999999</v>
      </c>
      <c r="C2969" s="125">
        <f t="shared" si="184"/>
        <v>7.3304151464279821E-2</v>
      </c>
      <c r="D2969" s="128">
        <f t="shared" si="185"/>
        <v>73304.151464279814</v>
      </c>
      <c r="E2969" s="128">
        <f t="shared" ca="1" si="186"/>
        <v>-68964.050905142489</v>
      </c>
      <c r="F2969" s="128">
        <f t="shared" ca="1" si="187"/>
        <v>75029.53577227566</v>
      </c>
    </row>
    <row r="2970" spans="1:6" x14ac:dyDescent="0.3">
      <c r="A2970" s="73">
        <v>39538</v>
      </c>
      <c r="B2970" s="130">
        <v>1322.6999510000001</v>
      </c>
      <c r="C2970" s="125">
        <f t="shared" si="184"/>
        <v>2.6829331903023057E-2</v>
      </c>
      <c r="D2970" s="128">
        <f t="shared" si="185"/>
        <v>26829.331903023056</v>
      </c>
      <c r="E2970" s="128">
        <f t="shared" ca="1" si="186"/>
        <v>-68964.050905142489</v>
      </c>
      <c r="F2970" s="128">
        <f t="shared" ca="1" si="187"/>
        <v>75029.53577227566</v>
      </c>
    </row>
    <row r="2971" spans="1:6" x14ac:dyDescent="0.3">
      <c r="A2971" s="73">
        <v>39535</v>
      </c>
      <c r="B2971" s="130">
        <v>1315.219971</v>
      </c>
      <c r="C2971" s="125">
        <f t="shared" si="184"/>
        <v>-1.9765333106791516E-4</v>
      </c>
      <c r="D2971" s="128">
        <f t="shared" si="185"/>
        <v>-197.65333106791516</v>
      </c>
      <c r="E2971" s="128">
        <f t="shared" ca="1" si="186"/>
        <v>-68964.050905142489</v>
      </c>
      <c r="F2971" s="128">
        <f t="shared" ca="1" si="187"/>
        <v>75029.53577227566</v>
      </c>
    </row>
    <row r="2972" spans="1:6" x14ac:dyDescent="0.3">
      <c r="A2972" s="73">
        <v>39534</v>
      </c>
      <c r="B2972" s="130">
        <v>1325.76001</v>
      </c>
      <c r="C2972" s="125">
        <f t="shared" si="184"/>
        <v>1.2981646691448523E-2</v>
      </c>
      <c r="D2972" s="128">
        <f t="shared" si="185"/>
        <v>12981.646691448523</v>
      </c>
      <c r="E2972" s="128">
        <f t="shared" ca="1" si="186"/>
        <v>-68964.050905142489</v>
      </c>
      <c r="F2972" s="128">
        <f t="shared" ca="1" si="187"/>
        <v>75029.53577227566</v>
      </c>
    </row>
    <row r="2973" spans="1:6" x14ac:dyDescent="0.3">
      <c r="A2973" s="73">
        <v>39533</v>
      </c>
      <c r="B2973" s="130">
        <v>1341.130005</v>
      </c>
      <c r="C2973" s="125">
        <f t="shared" si="184"/>
        <v>1.5507500570037358E-2</v>
      </c>
      <c r="D2973" s="128">
        <f t="shared" si="185"/>
        <v>15507.500570037359</v>
      </c>
      <c r="E2973" s="128">
        <f t="shared" ca="1" si="186"/>
        <v>-68964.050905142489</v>
      </c>
      <c r="F2973" s="128">
        <f t="shared" ca="1" si="187"/>
        <v>75029.53577227566</v>
      </c>
    </row>
    <row r="2974" spans="1:6" x14ac:dyDescent="0.3">
      <c r="A2974" s="73">
        <v>39532</v>
      </c>
      <c r="B2974" s="130">
        <v>1352.98999</v>
      </c>
      <c r="C2974" s="125">
        <f t="shared" si="184"/>
        <v>6.2526991614876293E-2</v>
      </c>
      <c r="D2974" s="128">
        <f t="shared" si="185"/>
        <v>62526.991614876293</v>
      </c>
      <c r="E2974" s="128">
        <f t="shared" ca="1" si="186"/>
        <v>-68964.050905142489</v>
      </c>
      <c r="F2974" s="128">
        <f t="shared" ca="1" si="187"/>
        <v>75029.53577227566</v>
      </c>
    </row>
    <row r="2975" spans="1:6" x14ac:dyDescent="0.3">
      <c r="A2975" s="73">
        <v>39531</v>
      </c>
      <c r="B2975" s="130">
        <v>1349.880005</v>
      </c>
      <c r="C2975" s="125">
        <f t="shared" si="184"/>
        <v>4.369206817728899E-2</v>
      </c>
      <c r="D2975" s="128">
        <f t="shared" si="185"/>
        <v>43692.068177288987</v>
      </c>
      <c r="E2975" s="128">
        <f t="shared" ca="1" si="186"/>
        <v>-68964.050905142489</v>
      </c>
      <c r="F2975" s="128">
        <f t="shared" ca="1" si="187"/>
        <v>75029.53577227566</v>
      </c>
    </row>
    <row r="2976" spans="1:6" x14ac:dyDescent="0.3">
      <c r="A2976" s="73">
        <v>39527</v>
      </c>
      <c r="B2976" s="130">
        <v>1329.51001</v>
      </c>
      <c r="C2976" s="125">
        <f t="shared" si="184"/>
        <v>1.9297150019245812E-2</v>
      </c>
      <c r="D2976" s="128">
        <f t="shared" si="185"/>
        <v>19297.150019245812</v>
      </c>
      <c r="E2976" s="128">
        <f t="shared" ca="1" si="186"/>
        <v>-68964.050905142489</v>
      </c>
      <c r="F2976" s="128">
        <f t="shared" ca="1" si="187"/>
        <v>75029.53577227566</v>
      </c>
    </row>
    <row r="2977" spans="1:6" x14ac:dyDescent="0.3">
      <c r="A2977" s="73">
        <v>39526</v>
      </c>
      <c r="B2977" s="130">
        <v>1298.420044</v>
      </c>
      <c r="C2977" s="125">
        <f t="shared" si="184"/>
        <v>-2.64526567415313E-2</v>
      </c>
      <c r="D2977" s="128">
        <f t="shared" si="185"/>
        <v>-26452.6567415313</v>
      </c>
      <c r="E2977" s="128">
        <f t="shared" ca="1" si="186"/>
        <v>-68964.050905142489</v>
      </c>
      <c r="F2977" s="128">
        <f t="shared" ca="1" si="187"/>
        <v>75029.53577227566</v>
      </c>
    </row>
    <row r="2978" spans="1:6" x14ac:dyDescent="0.3">
      <c r="A2978" s="73">
        <v>39525</v>
      </c>
      <c r="B2978" s="130">
        <v>1330.73999</v>
      </c>
      <c r="C2978" s="125">
        <f t="shared" si="184"/>
        <v>3.0073412474092009E-3</v>
      </c>
      <c r="D2978" s="128">
        <f t="shared" si="185"/>
        <v>3007.3412474092011</v>
      </c>
      <c r="E2978" s="128">
        <f t="shared" ca="1" si="186"/>
        <v>-68964.050905142489</v>
      </c>
      <c r="F2978" s="128">
        <f t="shared" ca="1" si="187"/>
        <v>75029.53577227566</v>
      </c>
    </row>
    <row r="2979" spans="1:6" x14ac:dyDescent="0.3">
      <c r="A2979" s="73">
        <v>39524</v>
      </c>
      <c r="B2979" s="130">
        <v>1276.599976</v>
      </c>
      <c r="C2979" s="125">
        <f t="shared" si="184"/>
        <v>-4.1116462660146791E-2</v>
      </c>
      <c r="D2979" s="128">
        <f t="shared" si="185"/>
        <v>-41116.46266014679</v>
      </c>
      <c r="E2979" s="128">
        <f t="shared" ca="1" si="186"/>
        <v>-68964.050905142489</v>
      </c>
      <c r="F2979" s="128">
        <f t="shared" ca="1" si="187"/>
        <v>75029.53577227566</v>
      </c>
    </row>
    <row r="2980" spans="1:6" x14ac:dyDescent="0.3">
      <c r="A2980" s="73">
        <v>39521</v>
      </c>
      <c r="B2980" s="130">
        <v>1288.1400149999999</v>
      </c>
      <c r="C2980" s="125">
        <f t="shared" si="184"/>
        <v>-3.1932234986689623E-2</v>
      </c>
      <c r="D2980" s="128">
        <f t="shared" si="185"/>
        <v>-31932.234986689622</v>
      </c>
      <c r="E2980" s="128">
        <f t="shared" ca="1" si="186"/>
        <v>-68964.050905142489</v>
      </c>
      <c r="F2980" s="128">
        <f t="shared" ca="1" si="187"/>
        <v>75029.53577227566</v>
      </c>
    </row>
    <row r="2981" spans="1:6" x14ac:dyDescent="0.3">
      <c r="A2981" s="73">
        <v>39520</v>
      </c>
      <c r="B2981" s="130">
        <v>1315.4799800000001</v>
      </c>
      <c r="C2981" s="125">
        <f t="shared" si="184"/>
        <v>-3.8166875247856669E-2</v>
      </c>
      <c r="D2981" s="128">
        <f t="shared" si="185"/>
        <v>-38166.875247856668</v>
      </c>
      <c r="E2981" s="128">
        <f t="shared" ca="1" si="186"/>
        <v>-68964.050905142489</v>
      </c>
      <c r="F2981" s="128">
        <f t="shared" ca="1" si="187"/>
        <v>75029.53577227566</v>
      </c>
    </row>
    <row r="2982" spans="1:6" x14ac:dyDescent="0.3">
      <c r="A2982" s="73">
        <v>39519</v>
      </c>
      <c r="B2982" s="130">
        <v>1308.7700199999999</v>
      </c>
      <c r="C2982" s="125">
        <f t="shared" si="184"/>
        <v>-5.1629685778036727E-2</v>
      </c>
      <c r="D2982" s="128">
        <f t="shared" si="185"/>
        <v>-51629.685778036728</v>
      </c>
      <c r="E2982" s="128">
        <f t="shared" ca="1" si="186"/>
        <v>-68964.050905142489</v>
      </c>
      <c r="F2982" s="128">
        <f t="shared" ca="1" si="187"/>
        <v>75029.53577227566</v>
      </c>
    </row>
    <row r="2983" spans="1:6" x14ac:dyDescent="0.3">
      <c r="A2983" s="73">
        <v>39518</v>
      </c>
      <c r="B2983" s="130">
        <v>1320.650024</v>
      </c>
      <c r="C2983" s="125">
        <f t="shared" si="184"/>
        <v>-4.390100072241232E-2</v>
      </c>
      <c r="D2983" s="128">
        <f t="shared" si="185"/>
        <v>-43901.000722412318</v>
      </c>
      <c r="E2983" s="128">
        <f t="shared" ca="1" si="186"/>
        <v>-68964.050905142489</v>
      </c>
      <c r="F2983" s="128">
        <f t="shared" ca="1" si="187"/>
        <v>75029.53577227566</v>
      </c>
    </row>
    <row r="2984" spans="1:6" x14ac:dyDescent="0.3">
      <c r="A2984" s="73">
        <v>39517</v>
      </c>
      <c r="B2984" s="130">
        <v>1273.369995</v>
      </c>
      <c r="C2984" s="125">
        <f t="shared" si="184"/>
        <v>-7.1752478848322254E-2</v>
      </c>
      <c r="D2984" s="128">
        <f t="shared" si="185"/>
        <v>-71752.478848322251</v>
      </c>
      <c r="E2984" s="128">
        <f t="shared" ca="1" si="186"/>
        <v>-68964.050905142489</v>
      </c>
      <c r="F2984" s="128">
        <f t="shared" ca="1" si="187"/>
        <v>75029.53577227566</v>
      </c>
    </row>
    <row r="2985" spans="1:6" x14ac:dyDescent="0.3">
      <c r="A2985" s="73">
        <v>39514</v>
      </c>
      <c r="B2985" s="130">
        <v>1293.369995</v>
      </c>
      <c r="C2985" s="125">
        <f t="shared" si="184"/>
        <v>-4.4150136102942161E-2</v>
      </c>
      <c r="D2985" s="128">
        <f t="shared" si="185"/>
        <v>-44150.136102942161</v>
      </c>
      <c r="E2985" s="128">
        <f t="shared" ca="1" si="186"/>
        <v>-65964.230076874665</v>
      </c>
      <c r="F2985" s="128">
        <f t="shared" ca="1" si="187"/>
        <v>73132.646015010541</v>
      </c>
    </row>
    <row r="2986" spans="1:6" x14ac:dyDescent="0.3">
      <c r="A2986" s="73">
        <v>39513</v>
      </c>
      <c r="B2986" s="130">
        <v>1304.339966</v>
      </c>
      <c r="C2986" s="125">
        <f t="shared" si="184"/>
        <v>-2.8446338014834871E-2</v>
      </c>
      <c r="D2986" s="128">
        <f t="shared" si="185"/>
        <v>-28446.33801483487</v>
      </c>
      <c r="E2986" s="128">
        <f t="shared" ca="1" si="186"/>
        <v>-65964.230076874665</v>
      </c>
      <c r="F2986" s="128">
        <f t="shared" ca="1" si="187"/>
        <v>73132.646015010541</v>
      </c>
    </row>
    <row r="2987" spans="1:6" x14ac:dyDescent="0.3">
      <c r="A2987" s="73">
        <v>39512</v>
      </c>
      <c r="B2987" s="130">
        <v>1333.6999510000001</v>
      </c>
      <c r="C2987" s="125">
        <f t="shared" si="184"/>
        <v>-1.9359924000619255E-2</v>
      </c>
      <c r="D2987" s="128">
        <f t="shared" si="185"/>
        <v>-19359.924000619256</v>
      </c>
      <c r="E2987" s="128">
        <f t="shared" ca="1" si="186"/>
        <v>-65964.230076874665</v>
      </c>
      <c r="F2987" s="128">
        <f t="shared" ca="1" si="187"/>
        <v>73132.646015010541</v>
      </c>
    </row>
    <row r="2988" spans="1:6" x14ac:dyDescent="0.3">
      <c r="A2988" s="73">
        <v>39511</v>
      </c>
      <c r="B2988" s="130">
        <v>1326.75</v>
      </c>
      <c r="C2988" s="125">
        <f t="shared" si="184"/>
        <v>-1.6333300112942317E-2</v>
      </c>
      <c r="D2988" s="128">
        <f t="shared" si="185"/>
        <v>-16333.300112942317</v>
      </c>
      <c r="E2988" s="128">
        <f t="shared" ca="1" si="186"/>
        <v>-65964.230076874665</v>
      </c>
      <c r="F2988" s="128">
        <f t="shared" ca="1" si="187"/>
        <v>73132.646015010541</v>
      </c>
    </row>
    <row r="2989" spans="1:6" x14ac:dyDescent="0.3">
      <c r="A2989" s="73">
        <v>39510</v>
      </c>
      <c r="B2989" s="130">
        <v>1331.339966</v>
      </c>
      <c r="C2989" s="125">
        <f t="shared" si="184"/>
        <v>-1.3814935027777531E-2</v>
      </c>
      <c r="D2989" s="128">
        <f t="shared" si="185"/>
        <v>-13814.93502777753</v>
      </c>
      <c r="E2989" s="128">
        <f t="shared" ca="1" si="186"/>
        <v>-65964.230076874665</v>
      </c>
      <c r="F2989" s="128">
        <f t="shared" ca="1" si="187"/>
        <v>73132.646015010541</v>
      </c>
    </row>
    <row r="2990" spans="1:6" x14ac:dyDescent="0.3">
      <c r="A2990" s="73">
        <v>39507</v>
      </c>
      <c r="B2990" s="130">
        <v>1330.630005</v>
      </c>
      <c r="C2990" s="125">
        <f t="shared" si="184"/>
        <v>-1.3515101791680806E-2</v>
      </c>
      <c r="D2990" s="128">
        <f t="shared" si="185"/>
        <v>-13515.101791680805</v>
      </c>
      <c r="E2990" s="128">
        <f t="shared" ca="1" si="186"/>
        <v>-65964.230076874665</v>
      </c>
      <c r="F2990" s="128">
        <f t="shared" ca="1" si="187"/>
        <v>73132.646015010541</v>
      </c>
    </row>
    <row r="2991" spans="1:6" x14ac:dyDescent="0.3">
      <c r="A2991" s="73">
        <v>39506</v>
      </c>
      <c r="B2991" s="130">
        <v>1367.6800539999999</v>
      </c>
      <c r="C2991" s="125">
        <f t="shared" si="184"/>
        <v>3.438338027146326E-4</v>
      </c>
      <c r="D2991" s="128">
        <f t="shared" si="185"/>
        <v>343.83380271463261</v>
      </c>
      <c r="E2991" s="128">
        <f t="shared" ca="1" si="186"/>
        <v>-65964.230076874665</v>
      </c>
      <c r="F2991" s="128">
        <f t="shared" ca="1" si="187"/>
        <v>73132.646015010541</v>
      </c>
    </row>
    <row r="2992" spans="1:6" x14ac:dyDescent="0.3">
      <c r="A2992" s="73">
        <v>39505</v>
      </c>
      <c r="B2992" s="130">
        <v>1380.0200199999999</v>
      </c>
      <c r="C2992" s="125">
        <f t="shared" si="184"/>
        <v>2.3101015188021767E-2</v>
      </c>
      <c r="D2992" s="128">
        <f t="shared" si="185"/>
        <v>23101.015188021767</v>
      </c>
      <c r="E2992" s="128">
        <f t="shared" ca="1" si="186"/>
        <v>-65964.230076874665</v>
      </c>
      <c r="F2992" s="128">
        <f t="shared" ca="1" si="187"/>
        <v>73132.646015010541</v>
      </c>
    </row>
    <row r="2993" spans="1:6" x14ac:dyDescent="0.3">
      <c r="A2993" s="73">
        <v>39504</v>
      </c>
      <c r="B2993" s="130">
        <v>1381.290039</v>
      </c>
      <c r="C2993" s="125">
        <f t="shared" si="184"/>
        <v>3.1483152376979184E-2</v>
      </c>
      <c r="D2993" s="128">
        <f t="shared" si="185"/>
        <v>31483.152376979186</v>
      </c>
      <c r="E2993" s="128">
        <f t="shared" ca="1" si="186"/>
        <v>-65964.230076874665</v>
      </c>
      <c r="F2993" s="128">
        <f t="shared" ca="1" si="187"/>
        <v>73132.646015010541</v>
      </c>
    </row>
    <row r="2994" spans="1:6" x14ac:dyDescent="0.3">
      <c r="A2994" s="73">
        <v>39503</v>
      </c>
      <c r="B2994" s="130">
        <v>1371.8000489999999</v>
      </c>
      <c r="C2994" s="125">
        <f t="shared" si="184"/>
        <v>3.0429139265872651E-2</v>
      </c>
      <c r="D2994" s="128">
        <f t="shared" si="185"/>
        <v>30429.139265872651</v>
      </c>
      <c r="E2994" s="128">
        <f t="shared" ca="1" si="186"/>
        <v>-65964.230076874665</v>
      </c>
      <c r="F2994" s="128">
        <f t="shared" ca="1" si="187"/>
        <v>73132.646015010541</v>
      </c>
    </row>
    <row r="2995" spans="1:6" x14ac:dyDescent="0.3">
      <c r="A2995" s="73">
        <v>39500</v>
      </c>
      <c r="B2995" s="130">
        <v>1353.1099850000001</v>
      </c>
      <c r="C2995" s="125">
        <f t="shared" si="184"/>
        <v>1.2117457860294722E-2</v>
      </c>
      <c r="D2995" s="128">
        <f t="shared" si="185"/>
        <v>12117.457860294722</v>
      </c>
      <c r="E2995" s="128">
        <f t="shared" ca="1" si="186"/>
        <v>-65964.230076874665</v>
      </c>
      <c r="F2995" s="128">
        <f t="shared" ca="1" si="187"/>
        <v>73132.646015010541</v>
      </c>
    </row>
    <row r="2996" spans="1:6" x14ac:dyDescent="0.3">
      <c r="A2996" s="73">
        <v>39499</v>
      </c>
      <c r="B2996" s="130">
        <v>1342.530029</v>
      </c>
      <c r="C2996" s="125">
        <f t="shared" si="184"/>
        <v>1.2122642085272251E-2</v>
      </c>
      <c r="D2996" s="128">
        <f t="shared" si="185"/>
        <v>12122.642085272251</v>
      </c>
      <c r="E2996" s="128">
        <f t="shared" ca="1" si="186"/>
        <v>-65964.230076874665</v>
      </c>
      <c r="F2996" s="128">
        <f t="shared" ca="1" si="187"/>
        <v>73132.646015010541</v>
      </c>
    </row>
    <row r="2997" spans="1:6" x14ac:dyDescent="0.3">
      <c r="A2997" s="73">
        <v>39498</v>
      </c>
      <c r="B2997" s="130">
        <v>1360.030029</v>
      </c>
      <c r="C2997" s="125">
        <f t="shared" si="184"/>
        <v>1.7499112504124836E-2</v>
      </c>
      <c r="D2997" s="128">
        <f t="shared" si="185"/>
        <v>17499.112504124838</v>
      </c>
      <c r="E2997" s="128">
        <f t="shared" ca="1" si="186"/>
        <v>-65964.230076874665</v>
      </c>
      <c r="F2997" s="128">
        <f t="shared" ca="1" si="187"/>
        <v>73132.646015010541</v>
      </c>
    </row>
    <row r="2998" spans="1:6" x14ac:dyDescent="0.3">
      <c r="A2998" s="73">
        <v>39497</v>
      </c>
      <c r="B2998" s="130">
        <v>1348.780029</v>
      </c>
      <c r="C2998" s="125">
        <f t="shared" si="184"/>
        <v>-2.3203544454013847E-2</v>
      </c>
      <c r="D2998" s="128">
        <f t="shared" si="185"/>
        <v>-23203.544454013845</v>
      </c>
      <c r="E2998" s="128">
        <f t="shared" ca="1" si="186"/>
        <v>-65964.230076874665</v>
      </c>
      <c r="F2998" s="128">
        <f t="shared" ca="1" si="187"/>
        <v>73132.646015010541</v>
      </c>
    </row>
    <row r="2999" spans="1:6" x14ac:dyDescent="0.3">
      <c r="A2999" s="73">
        <v>39493</v>
      </c>
      <c r="B2999" s="130">
        <v>1349.98999</v>
      </c>
      <c r="C2999" s="125">
        <f t="shared" si="184"/>
        <v>-3.255654395630847E-2</v>
      </c>
      <c r="D2999" s="128">
        <f t="shared" si="185"/>
        <v>-32556.543956308469</v>
      </c>
      <c r="E2999" s="128">
        <f t="shared" ca="1" si="186"/>
        <v>-65964.230076874665</v>
      </c>
      <c r="F2999" s="128">
        <f t="shared" ca="1" si="187"/>
        <v>73132.646015010541</v>
      </c>
    </row>
    <row r="3000" spans="1:6" x14ac:dyDescent="0.3">
      <c r="A3000" s="73">
        <v>39492</v>
      </c>
      <c r="B3000" s="130">
        <v>1348.8599850000001</v>
      </c>
      <c r="C3000" s="125">
        <f t="shared" si="184"/>
        <v>-2.1537167998751383E-2</v>
      </c>
      <c r="D3000" s="128">
        <f t="shared" si="185"/>
        <v>-21537.167998751382</v>
      </c>
      <c r="E3000" s="128">
        <f t="shared" ca="1" si="186"/>
        <v>-65964.230076874665</v>
      </c>
      <c r="F3000" s="128">
        <f t="shared" ca="1" si="187"/>
        <v>73132.646015010541</v>
      </c>
    </row>
    <row r="3001" spans="1:6" x14ac:dyDescent="0.3">
      <c r="A3001" s="73">
        <v>39491</v>
      </c>
      <c r="B3001" s="130">
        <v>1367.209961</v>
      </c>
      <c r="C3001" s="125">
        <f t="shared" si="184"/>
        <v>8.4081851468251756E-3</v>
      </c>
      <c r="D3001" s="128">
        <f t="shared" si="185"/>
        <v>8408.1851468251753</v>
      </c>
      <c r="E3001" s="128">
        <f t="shared" ca="1" si="186"/>
        <v>-65964.230076874665</v>
      </c>
      <c r="F3001" s="128">
        <f t="shared" ca="1" si="187"/>
        <v>73132.646015010541</v>
      </c>
    </row>
    <row r="3002" spans="1:6" x14ac:dyDescent="0.3">
      <c r="A3002" s="73">
        <v>39490</v>
      </c>
      <c r="B3002" s="130">
        <v>1348.8599850000001</v>
      </c>
      <c r="C3002" s="125">
        <f t="shared" si="184"/>
        <v>-9.8657149795051691E-3</v>
      </c>
      <c r="D3002" s="128">
        <f t="shared" si="185"/>
        <v>-9865.7149795051682</v>
      </c>
      <c r="E3002" s="128">
        <f t="shared" ca="1" si="186"/>
        <v>-65964.230076874665</v>
      </c>
      <c r="F3002" s="128">
        <f t="shared" ca="1" si="187"/>
        <v>73132.646015010541</v>
      </c>
    </row>
    <row r="3003" spans="1:6" x14ac:dyDescent="0.3">
      <c r="A3003" s="73">
        <v>39489</v>
      </c>
      <c r="B3003" s="130">
        <v>1339.130005</v>
      </c>
      <c r="C3003" s="125">
        <f t="shared" si="184"/>
        <v>-1.0953024038500403E-2</v>
      </c>
      <c r="D3003" s="128">
        <f t="shared" si="185"/>
        <v>-10953.024038500404</v>
      </c>
      <c r="E3003" s="128">
        <f t="shared" ca="1" si="186"/>
        <v>-65964.230076874665</v>
      </c>
      <c r="F3003" s="128">
        <f t="shared" ca="1" si="187"/>
        <v>73132.646015010541</v>
      </c>
    </row>
    <row r="3004" spans="1:6" x14ac:dyDescent="0.3">
      <c r="A3004" s="73">
        <v>39486</v>
      </c>
      <c r="B3004" s="130">
        <v>1331.290039</v>
      </c>
      <c r="C3004" s="125">
        <f t="shared" si="184"/>
        <v>5.1108439562774777E-4</v>
      </c>
      <c r="D3004" s="128">
        <f t="shared" si="185"/>
        <v>511.08439562774777</v>
      </c>
      <c r="E3004" s="128">
        <f t="shared" ca="1" si="186"/>
        <v>-65964.230076874665</v>
      </c>
      <c r="F3004" s="128">
        <f t="shared" ca="1" si="187"/>
        <v>73132.646015010541</v>
      </c>
    </row>
    <row r="3005" spans="1:6" x14ac:dyDescent="0.3">
      <c r="A3005" s="73">
        <v>39485</v>
      </c>
      <c r="B3005" s="130">
        <v>1336.910034</v>
      </c>
      <c r="C3005" s="125">
        <f t="shared" si="184"/>
        <v>-1.1212372588303987E-2</v>
      </c>
      <c r="D3005" s="128">
        <f t="shared" si="185"/>
        <v>-11212.372588303988</v>
      </c>
      <c r="E3005" s="128">
        <f t="shared" ca="1" si="186"/>
        <v>-65964.230076874665</v>
      </c>
      <c r="F3005" s="128">
        <f t="shared" ca="1" si="187"/>
        <v>73132.646015010541</v>
      </c>
    </row>
    <row r="3006" spans="1:6" x14ac:dyDescent="0.3">
      <c r="A3006" s="73">
        <v>39484</v>
      </c>
      <c r="B3006" s="130">
        <v>1326.4499510000001</v>
      </c>
      <c r="C3006" s="125">
        <f t="shared" si="184"/>
        <v>-9.0766660823545786E-3</v>
      </c>
      <c r="D3006" s="128">
        <f t="shared" si="185"/>
        <v>-9076.666082354579</v>
      </c>
      <c r="E3006" s="128">
        <f t="shared" ca="1" si="186"/>
        <v>-65964.230076874665</v>
      </c>
      <c r="F3006" s="128">
        <f t="shared" ca="1" si="187"/>
        <v>73132.646015010541</v>
      </c>
    </row>
    <row r="3007" spans="1:6" x14ac:dyDescent="0.3">
      <c r="A3007" s="73">
        <v>39483</v>
      </c>
      <c r="B3007" s="130">
        <v>1336.6400149999999</v>
      </c>
      <c r="C3007" s="125">
        <f t="shared" si="184"/>
        <v>1.9946596718809495E-2</v>
      </c>
      <c r="D3007" s="128">
        <f t="shared" si="185"/>
        <v>19946.596718809495</v>
      </c>
      <c r="E3007" s="128">
        <f t="shared" ca="1" si="186"/>
        <v>-65964.230076874665</v>
      </c>
      <c r="F3007" s="128">
        <f t="shared" ca="1" si="187"/>
        <v>73132.646015010541</v>
      </c>
    </row>
    <row r="3008" spans="1:6" x14ac:dyDescent="0.3">
      <c r="A3008" s="73">
        <v>39482</v>
      </c>
      <c r="B3008" s="130">
        <v>1380.8199460000001</v>
      </c>
      <c r="C3008" s="125">
        <f t="shared" si="184"/>
        <v>4.1978891688553732E-2</v>
      </c>
      <c r="D3008" s="128">
        <f t="shared" si="185"/>
        <v>41978.891688553733</v>
      </c>
      <c r="E3008" s="128">
        <f t="shared" ca="1" si="186"/>
        <v>-65964.230076874665</v>
      </c>
      <c r="F3008" s="128">
        <f t="shared" ca="1" si="187"/>
        <v>73132.646015010541</v>
      </c>
    </row>
    <row r="3009" spans="1:6" x14ac:dyDescent="0.3">
      <c r="A3009" s="73">
        <v>39479</v>
      </c>
      <c r="B3009" s="130">
        <v>1395.420044</v>
      </c>
      <c r="C3009" s="125">
        <f t="shared" si="184"/>
        <v>4.6630447402962627E-2</v>
      </c>
      <c r="D3009" s="128">
        <f t="shared" si="185"/>
        <v>46630.447402962629</v>
      </c>
      <c r="E3009" s="128">
        <f t="shared" ca="1" si="186"/>
        <v>-65964.230076874665</v>
      </c>
      <c r="F3009" s="128">
        <f t="shared" ca="1" si="187"/>
        <v>73132.646015010541</v>
      </c>
    </row>
    <row r="3010" spans="1:6" x14ac:dyDescent="0.3">
      <c r="A3010" s="73">
        <v>39478</v>
      </c>
      <c r="B3010" s="130">
        <v>1378.5500489999999</v>
      </c>
      <c r="C3010" s="125">
        <f t="shared" si="184"/>
        <v>3.8960808264694169E-3</v>
      </c>
      <c r="D3010" s="128">
        <f t="shared" si="185"/>
        <v>3896.0808264694169</v>
      </c>
      <c r="E3010" s="128">
        <f t="shared" ca="1" si="186"/>
        <v>-65964.230076874665</v>
      </c>
      <c r="F3010" s="128">
        <f t="shared" ca="1" si="187"/>
        <v>73132.646015010541</v>
      </c>
    </row>
    <row r="3011" spans="1:6" x14ac:dyDescent="0.3">
      <c r="A3011" s="73">
        <v>39477</v>
      </c>
      <c r="B3011" s="130">
        <v>1355.8100589999999</v>
      </c>
      <c r="C3011" s="125">
        <f t="shared" si="184"/>
        <v>-1.8204781412820448E-2</v>
      </c>
      <c r="D3011" s="128">
        <f t="shared" si="185"/>
        <v>-18204.781412820448</v>
      </c>
      <c r="E3011" s="128">
        <f t="shared" ca="1" si="186"/>
        <v>-65964.230076874665</v>
      </c>
      <c r="F3011" s="128">
        <f t="shared" ca="1" si="187"/>
        <v>73132.646015010541</v>
      </c>
    </row>
    <row r="3012" spans="1:6" x14ac:dyDescent="0.3">
      <c r="A3012" s="73">
        <v>39476</v>
      </c>
      <c r="B3012" s="130">
        <v>1362.3000489999999</v>
      </c>
      <c r="C3012" s="125">
        <f t="shared" si="184"/>
        <v>-3.8093522330097107E-2</v>
      </c>
      <c r="D3012" s="128">
        <f t="shared" si="185"/>
        <v>-38093.522330097105</v>
      </c>
      <c r="E3012" s="128">
        <f t="shared" ca="1" si="186"/>
        <v>-65964.230076874665</v>
      </c>
      <c r="F3012" s="128">
        <f t="shared" ca="1" si="187"/>
        <v>73132.646015010541</v>
      </c>
    </row>
    <row r="3013" spans="1:6" x14ac:dyDescent="0.3">
      <c r="A3013" s="73">
        <v>39475</v>
      </c>
      <c r="B3013" s="130">
        <v>1353.959961</v>
      </c>
      <c r="C3013" s="125">
        <f t="shared" si="184"/>
        <v>-3.3589854768813265E-2</v>
      </c>
      <c r="D3013" s="128">
        <f t="shared" si="185"/>
        <v>-33589.854768813268</v>
      </c>
      <c r="E3013" s="128">
        <f t="shared" ca="1" si="186"/>
        <v>-65964.230076874665</v>
      </c>
      <c r="F3013" s="128">
        <f t="shared" ca="1" si="187"/>
        <v>73132.646015010541</v>
      </c>
    </row>
    <row r="3014" spans="1:6" x14ac:dyDescent="0.3">
      <c r="A3014" s="73">
        <v>39472</v>
      </c>
      <c r="B3014" s="130">
        <v>1330.6099850000001</v>
      </c>
      <c r="C3014" s="125">
        <f t="shared" si="184"/>
        <v>-6.3168400146029202E-2</v>
      </c>
      <c r="D3014" s="128">
        <f t="shared" si="185"/>
        <v>-63168.400146029206</v>
      </c>
      <c r="E3014" s="128">
        <f t="shared" ca="1" si="186"/>
        <v>-65964.230076874665</v>
      </c>
      <c r="F3014" s="128">
        <f t="shared" ca="1" si="187"/>
        <v>73132.646015010541</v>
      </c>
    </row>
    <row r="3015" spans="1:6" x14ac:dyDescent="0.3">
      <c r="A3015" s="73">
        <v>39471</v>
      </c>
      <c r="B3015" s="130">
        <v>1352.0699460000001</v>
      </c>
      <c r="C3015" s="125">
        <f t="shared" si="184"/>
        <v>-4.0493111918371127E-2</v>
      </c>
      <c r="D3015" s="128">
        <f t="shared" si="185"/>
        <v>-40493.111918371127</v>
      </c>
      <c r="E3015" s="128">
        <f t="shared" ca="1" si="186"/>
        <v>-65964.230076874665</v>
      </c>
      <c r="F3015" s="128">
        <f t="shared" ca="1" si="187"/>
        <v>73132.646015010541</v>
      </c>
    </row>
    <row r="3016" spans="1:6" x14ac:dyDescent="0.3">
      <c r="A3016" s="73">
        <v>39470</v>
      </c>
      <c r="B3016" s="130">
        <v>1338.599976</v>
      </c>
      <c r="C3016" s="125">
        <f t="shared" ref="C3016:C3079" si="188">B3016/B3026-1</f>
        <v>-3.7110011717456426E-2</v>
      </c>
      <c r="D3016" s="128">
        <f t="shared" ref="D3016:D3079" si="189">C3016*$B$5</f>
        <v>-37110.011717456429</v>
      </c>
      <c r="E3016" s="128">
        <f t="shared" ref="E3016:E3079" ca="1" si="190">_xlfn.PERCENTILE.INC(OFFSET(D3016,0,0,Window),1-VaRLevel)</f>
        <v>-65964.230076874665</v>
      </c>
      <c r="F3016" s="128">
        <f t="shared" ref="F3016:F3079" ca="1" si="191">ABS(AVERAGEIF(OFFSET(D3016,0,0,Window),"&lt;=" &amp;E3016))</f>
        <v>73132.646015010541</v>
      </c>
    </row>
    <row r="3017" spans="1:6" x14ac:dyDescent="0.3">
      <c r="A3017" s="73">
        <v>39469</v>
      </c>
      <c r="B3017" s="130">
        <v>1310.5</v>
      </c>
      <c r="C3017" s="125">
        <f t="shared" si="188"/>
        <v>-7.462331763641683E-2</v>
      </c>
      <c r="D3017" s="128">
        <f t="shared" si="189"/>
        <v>-74623.317636416832</v>
      </c>
      <c r="E3017" s="128">
        <f t="shared" ca="1" si="190"/>
        <v>-65964.230076874665</v>
      </c>
      <c r="F3017" s="128">
        <f t="shared" ca="1" si="191"/>
        <v>73132.646015010541</v>
      </c>
    </row>
    <row r="3018" spans="1:6" x14ac:dyDescent="0.3">
      <c r="A3018" s="73">
        <v>39465</v>
      </c>
      <c r="B3018" s="130">
        <v>1325.1899410000001</v>
      </c>
      <c r="C3018" s="125">
        <f t="shared" si="188"/>
        <v>-6.1234221215069717E-2</v>
      </c>
      <c r="D3018" s="128">
        <f t="shared" si="189"/>
        <v>-61234.221215069716</v>
      </c>
      <c r="E3018" s="128">
        <f t="shared" ca="1" si="190"/>
        <v>-64707.209253294845</v>
      </c>
      <c r="F3018" s="128">
        <f t="shared" ca="1" si="191"/>
        <v>70212.429383038907</v>
      </c>
    </row>
    <row r="3019" spans="1:6" x14ac:dyDescent="0.3">
      <c r="A3019" s="73">
        <v>39464</v>
      </c>
      <c r="B3019" s="130">
        <v>1333.25</v>
      </c>
      <c r="C3019" s="125">
        <f t="shared" si="188"/>
        <v>-7.8712810832087921E-2</v>
      </c>
      <c r="D3019" s="128">
        <f t="shared" si="189"/>
        <v>-78712.810832087926</v>
      </c>
      <c r="E3019" s="128">
        <f t="shared" ca="1" si="190"/>
        <v>-64707.209253294845</v>
      </c>
      <c r="F3019" s="128">
        <f t="shared" ca="1" si="191"/>
        <v>70212.429383038907</v>
      </c>
    </row>
    <row r="3020" spans="1:6" x14ac:dyDescent="0.3">
      <c r="A3020" s="73">
        <v>39463</v>
      </c>
      <c r="B3020" s="130">
        <v>1373.1999510000001</v>
      </c>
      <c r="C3020" s="125">
        <f t="shared" si="188"/>
        <v>-5.1107051924016766E-2</v>
      </c>
      <c r="D3020" s="128">
        <f t="shared" si="189"/>
        <v>-51107.051924016763</v>
      </c>
      <c r="E3020" s="128">
        <f t="shared" ca="1" si="190"/>
        <v>-62147.17054872727</v>
      </c>
      <c r="F3020" s="128">
        <f t="shared" ca="1" si="191"/>
        <v>65143.022170736709</v>
      </c>
    </row>
    <row r="3021" spans="1:6" x14ac:dyDescent="0.3">
      <c r="A3021" s="73">
        <v>39462</v>
      </c>
      <c r="B3021" s="130">
        <v>1380.9499510000001</v>
      </c>
      <c r="C3021" s="125">
        <f t="shared" si="188"/>
        <v>-5.9529022101484141E-2</v>
      </c>
      <c r="D3021" s="128">
        <f t="shared" si="189"/>
        <v>-59529.022101484145</v>
      </c>
      <c r="E3021" s="128">
        <f t="shared" ca="1" si="190"/>
        <v>-62147.17054872727</v>
      </c>
      <c r="F3021" s="128">
        <f t="shared" ca="1" si="191"/>
        <v>65143.022170736709</v>
      </c>
    </row>
    <row r="3022" spans="1:6" x14ac:dyDescent="0.3">
      <c r="A3022" s="73">
        <v>39461</v>
      </c>
      <c r="B3022" s="130">
        <v>1416.25</v>
      </c>
      <c r="C3022" s="125">
        <f t="shared" si="188"/>
        <v>-4.2096997897158595E-2</v>
      </c>
      <c r="D3022" s="128">
        <f t="shared" si="189"/>
        <v>-42096.997897158595</v>
      </c>
      <c r="E3022" s="128">
        <f t="shared" ca="1" si="190"/>
        <v>-62147.17054872727</v>
      </c>
      <c r="F3022" s="128">
        <f t="shared" ca="1" si="191"/>
        <v>65143.022170736709</v>
      </c>
    </row>
    <row r="3023" spans="1:6" x14ac:dyDescent="0.3">
      <c r="A3023" s="73">
        <v>39458</v>
      </c>
      <c r="B3023" s="130">
        <v>1401.0200199999999</v>
      </c>
      <c r="C3023" s="125">
        <f t="shared" si="188"/>
        <v>-5.0973059792950304E-2</v>
      </c>
      <c r="D3023" s="128">
        <f t="shared" si="189"/>
        <v>-50973.059792950306</v>
      </c>
      <c r="E3023" s="128" t="e">
        <f t="shared" ca="1" si="190"/>
        <v>#DIV/0!</v>
      </c>
      <c r="F3023" s="128" t="e">
        <f t="shared" ca="1" si="191"/>
        <v>#DIV/0!</v>
      </c>
    </row>
    <row r="3024" spans="1:6" x14ac:dyDescent="0.3">
      <c r="A3024" s="73">
        <v>39457</v>
      </c>
      <c r="B3024" s="130">
        <v>1420.329956</v>
      </c>
      <c r="C3024" s="125">
        <f t="shared" si="188"/>
        <v>-5.1633933098597984E-2</v>
      </c>
      <c r="D3024" s="128">
        <f t="shared" si="189"/>
        <v>-51633.933098597983</v>
      </c>
      <c r="E3024" s="128" t="e">
        <f t="shared" ca="1" si="190"/>
        <v>#DIV/0!</v>
      </c>
      <c r="F3024" s="128" t="e">
        <f t="shared" ca="1" si="191"/>
        <v>#DIV/0!</v>
      </c>
    </row>
    <row r="3025" spans="1:6" x14ac:dyDescent="0.3">
      <c r="A3025" s="73">
        <v>39456</v>
      </c>
      <c r="B3025" s="130">
        <v>1409.130005</v>
      </c>
      <c r="C3025" s="125">
        <f t="shared" si="188"/>
        <v>-5.8351397547006911E-2</v>
      </c>
      <c r="D3025" s="128">
        <f t="shared" si="189"/>
        <v>-58351.397547006913</v>
      </c>
      <c r="E3025" s="128" t="e">
        <f t="shared" ca="1" si="190"/>
        <v>#DIV/0!</v>
      </c>
      <c r="F3025" s="128" t="e">
        <f t="shared" ca="1" si="191"/>
        <v>#DIV/0!</v>
      </c>
    </row>
    <row r="3026" spans="1:6" x14ac:dyDescent="0.3">
      <c r="A3026" s="73">
        <v>39455</v>
      </c>
      <c r="B3026" s="130">
        <v>1390.1899410000001</v>
      </c>
      <c r="C3026" s="125">
        <f t="shared" si="188"/>
        <v>-6.3504589195181316E-2</v>
      </c>
      <c r="D3026" s="128">
        <f t="shared" si="189"/>
        <v>-63504.589195181317</v>
      </c>
      <c r="E3026" s="128" t="e">
        <f t="shared" ca="1" si="190"/>
        <v>#DIV/0!</v>
      </c>
      <c r="F3026" s="128" t="e">
        <f t="shared" ca="1" si="191"/>
        <v>#DIV/0!</v>
      </c>
    </row>
    <row r="3027" spans="1:6" x14ac:dyDescent="0.3">
      <c r="A3027" s="73">
        <v>39454</v>
      </c>
      <c r="B3027" s="130">
        <v>1416.1800539999999</v>
      </c>
      <c r="C3027" s="125">
        <f t="shared" si="188"/>
        <v>-3.0093376674839689E-2</v>
      </c>
      <c r="D3027" s="128">
        <f t="shared" si="189"/>
        <v>-30093.376674839688</v>
      </c>
      <c r="E3027" s="128" t="e">
        <f t="shared" ca="1" si="190"/>
        <v>#DIV/0!</v>
      </c>
      <c r="F3027" s="128" t="e">
        <f t="shared" ca="1" si="191"/>
        <v>#DIV/0!</v>
      </c>
    </row>
    <row r="3028" spans="1:6" x14ac:dyDescent="0.3">
      <c r="A3028" s="73">
        <v>39451</v>
      </c>
      <c r="B3028" s="130">
        <v>1411.630005</v>
      </c>
      <c r="C3028" s="125">
        <f t="shared" si="188"/>
        <v>-2.8472123193392984E-2</v>
      </c>
      <c r="D3028" s="128">
        <f t="shared" si="189"/>
        <v>-28472.123193392985</v>
      </c>
      <c r="E3028" s="128" t="e">
        <f t="shared" ca="1" si="190"/>
        <v>#DIV/0!</v>
      </c>
      <c r="F3028" s="128" t="e">
        <f t="shared" ca="1" si="191"/>
        <v>#DIV/0!</v>
      </c>
    </row>
    <row r="3029" spans="1:6" x14ac:dyDescent="0.3">
      <c r="A3029" s="73">
        <v>39450</v>
      </c>
      <c r="B3029" s="130">
        <v>1447.160034</v>
      </c>
      <c r="C3029" s="125">
        <f t="shared" si="188"/>
        <v>-5.3746072849745197E-3</v>
      </c>
      <c r="D3029" s="128">
        <f t="shared" si="189"/>
        <v>-5374.6072849745196</v>
      </c>
      <c r="E3029" s="128" t="e">
        <f t="shared" ca="1" si="190"/>
        <v>#DIV/0!</v>
      </c>
      <c r="F3029" s="128" t="e">
        <f t="shared" ca="1" si="191"/>
        <v>#DIV/0!</v>
      </c>
    </row>
    <row r="3030" spans="1:6" x14ac:dyDescent="0.3">
      <c r="A3030" s="73">
        <v>39449</v>
      </c>
      <c r="B3030" s="130">
        <v>1447.160034</v>
      </c>
      <c r="C3030" s="125">
        <f t="shared" si="188"/>
        <v>8.714364610868941E-4</v>
      </c>
      <c r="D3030" s="128">
        <f t="shared" si="189"/>
        <v>871.43646108689404</v>
      </c>
      <c r="E3030" s="128" t="e">
        <f t="shared" ca="1" si="190"/>
        <v>#DIV/0!</v>
      </c>
      <c r="F3030" s="128" t="e">
        <f t="shared" ca="1" si="191"/>
        <v>#DIV/0!</v>
      </c>
    </row>
    <row r="3031" spans="1:6" x14ac:dyDescent="0.3">
      <c r="A3031" s="73">
        <v>39447</v>
      </c>
      <c r="B3031" s="130">
        <v>1468.3599850000001</v>
      </c>
      <c r="C3031" s="125">
        <f t="shared" si="188"/>
        <v>2.7932423698828757E-4</v>
      </c>
      <c r="D3031" s="128">
        <f t="shared" si="189"/>
        <v>279.32423698828757</v>
      </c>
      <c r="E3031" s="128" t="e">
        <f t="shared" ca="1" si="190"/>
        <v>#DIV/0!</v>
      </c>
      <c r="F3031" s="128" t="e">
        <f t="shared" ca="1" si="191"/>
        <v>#DIV/0!</v>
      </c>
    </row>
    <row r="3032" spans="1:6" x14ac:dyDescent="0.3">
      <c r="A3032" s="73">
        <v>39444</v>
      </c>
      <c r="B3032" s="130">
        <v>1478.48999</v>
      </c>
      <c r="C3032" s="125">
        <f t="shared" si="188"/>
        <v>-6.6648596646049496E-3</v>
      </c>
      <c r="D3032" s="128">
        <f t="shared" si="189"/>
        <v>-6664.85966460495</v>
      </c>
      <c r="E3032" s="128" t="e">
        <f t="shared" ca="1" si="190"/>
        <v>#DIV/0!</v>
      </c>
      <c r="F3032" s="128" t="e">
        <f t="shared" ca="1" si="191"/>
        <v>#DIV/0!</v>
      </c>
    </row>
    <row r="3033" spans="1:6" x14ac:dyDescent="0.3">
      <c r="A3033" s="73">
        <v>39443</v>
      </c>
      <c r="B3033" s="130">
        <v>1476.2700199999999</v>
      </c>
      <c r="C3033" s="125">
        <f t="shared" si="188"/>
        <v>-6.9420258686180292E-3</v>
      </c>
      <c r="D3033" s="128">
        <f t="shared" si="189"/>
        <v>-6942.0258686180296</v>
      </c>
      <c r="E3033" s="128" t="e">
        <f t="shared" ca="1" si="190"/>
        <v>#DIV/0!</v>
      </c>
      <c r="F3033" s="128" t="e">
        <f t="shared" ca="1" si="191"/>
        <v>#DIV/0!</v>
      </c>
    </row>
    <row r="3034" spans="1:6" x14ac:dyDescent="0.3">
      <c r="A3034" s="73">
        <v>39442</v>
      </c>
      <c r="B3034" s="130">
        <v>1497.660034</v>
      </c>
      <c r="C3034" s="125">
        <f t="shared" si="188"/>
        <v>1.3541778956449368E-2</v>
      </c>
      <c r="D3034" s="128">
        <f t="shared" si="189"/>
        <v>13541.778956449369</v>
      </c>
      <c r="E3034" s="128" t="e">
        <f t="shared" ca="1" si="190"/>
        <v>#DIV/0!</v>
      </c>
      <c r="F3034" s="128" t="e">
        <f t="shared" ca="1" si="191"/>
        <v>#DIV/0!</v>
      </c>
    </row>
    <row r="3035" spans="1:6" x14ac:dyDescent="0.3">
      <c r="A3035" s="73">
        <v>39440</v>
      </c>
      <c r="B3035" s="130">
        <v>1496.4499510000001</v>
      </c>
      <c r="C3035" s="125">
        <f t="shared" si="188"/>
        <v>-1.2869739638196154E-2</v>
      </c>
      <c r="D3035" s="128">
        <f t="shared" si="189"/>
        <v>-12869.739638196153</v>
      </c>
      <c r="E3035" s="128" t="e">
        <f t="shared" ca="1" si="190"/>
        <v>#DIV/0!</v>
      </c>
      <c r="F3035" s="128" t="e">
        <f t="shared" ca="1" si="191"/>
        <v>#DIV/0!</v>
      </c>
    </row>
    <row r="3036" spans="1:6" x14ac:dyDescent="0.3">
      <c r="A3036" s="73">
        <v>39437</v>
      </c>
      <c r="B3036" s="130">
        <v>1484.459961</v>
      </c>
      <c r="C3036" s="125">
        <f t="shared" si="188"/>
        <v>-1.3425008004166905E-2</v>
      </c>
      <c r="D3036" s="128">
        <f t="shared" si="189"/>
        <v>-13425.008004166904</v>
      </c>
      <c r="E3036" s="128" t="e">
        <f t="shared" ca="1" si="190"/>
        <v>#DIV/0!</v>
      </c>
      <c r="F3036" s="128" t="e">
        <f t="shared" ca="1" si="191"/>
        <v>#DIV/0!</v>
      </c>
    </row>
    <row r="3037" spans="1:6" x14ac:dyDescent="0.3">
      <c r="A3037" s="73">
        <v>39436</v>
      </c>
      <c r="B3037" s="130">
        <v>1460.119995</v>
      </c>
      <c r="C3037" s="125">
        <f t="shared" si="188"/>
        <v>-3.1326689443063604E-2</v>
      </c>
      <c r="D3037" s="128">
        <f t="shared" si="189"/>
        <v>-31326.689443063606</v>
      </c>
      <c r="E3037" s="128" t="e">
        <f t="shared" ca="1" si="190"/>
        <v>#DIV/0!</v>
      </c>
      <c r="F3037" s="128" t="e">
        <f t="shared" ca="1" si="191"/>
        <v>#DIV/0!</v>
      </c>
    </row>
    <row r="3038" spans="1:6" x14ac:dyDescent="0.3">
      <c r="A3038" s="73">
        <v>39435</v>
      </c>
      <c r="B3038" s="130">
        <v>1453</v>
      </c>
      <c r="C3038" s="125">
        <f t="shared" si="188"/>
        <v>-2.1555416990084786E-2</v>
      </c>
      <c r="D3038" s="128">
        <f t="shared" si="189"/>
        <v>-21555.416990084785</v>
      </c>
      <c r="E3038" s="128" t="e">
        <f t="shared" ca="1" si="190"/>
        <v>#DIV/0!</v>
      </c>
      <c r="F3038" s="128" t="e">
        <f t="shared" ca="1" si="191"/>
        <v>#DIV/0!</v>
      </c>
    </row>
    <row r="3039" spans="1:6" x14ac:dyDescent="0.3">
      <c r="A3039" s="73">
        <v>39434</v>
      </c>
      <c r="B3039" s="130">
        <v>1454.9799800000001</v>
      </c>
      <c r="C3039" s="125">
        <f t="shared" si="188"/>
        <v>-5.3391524359429621E-3</v>
      </c>
      <c r="D3039" s="128">
        <f t="shared" si="189"/>
        <v>-5339.1524359429623</v>
      </c>
      <c r="E3039" s="128" t="e">
        <f t="shared" ca="1" si="190"/>
        <v>#DIV/0!</v>
      </c>
      <c r="F3039" s="128" t="e">
        <f t="shared" ca="1" si="191"/>
        <v>#DIV/0!</v>
      </c>
    </row>
    <row r="3040" spans="1:6" x14ac:dyDescent="0.3">
      <c r="A3040" s="73">
        <v>39433</v>
      </c>
      <c r="B3040" s="130">
        <v>1445.900024</v>
      </c>
      <c r="C3040" s="125">
        <f t="shared" si="188"/>
        <v>-1.8011178337368428E-2</v>
      </c>
      <c r="D3040" s="128">
        <f t="shared" si="189"/>
        <v>-18011.178337368427</v>
      </c>
      <c r="E3040" s="128" t="e">
        <f t="shared" ca="1" si="190"/>
        <v>#DIV/0!</v>
      </c>
      <c r="F3040" s="128" t="e">
        <f t="shared" ca="1" si="191"/>
        <v>#DIV/0!</v>
      </c>
    </row>
    <row r="3041" spans="1:6" x14ac:dyDescent="0.3">
      <c r="A3041" s="73">
        <v>39430</v>
      </c>
      <c r="B3041" s="130">
        <v>1467.9499510000001</v>
      </c>
      <c r="C3041" s="125">
        <f t="shared" si="188"/>
        <v>-8.9053457920383883E-3</v>
      </c>
      <c r="D3041" s="128">
        <f t="shared" si="189"/>
        <v>-8905.345792038388</v>
      </c>
      <c r="E3041" s="128" t="e">
        <f t="shared" ca="1" si="190"/>
        <v>#DIV/0!</v>
      </c>
      <c r="F3041" s="128" t="e">
        <f t="shared" ca="1" si="191"/>
        <v>#DIV/0!</v>
      </c>
    </row>
    <row r="3042" spans="1:6" x14ac:dyDescent="0.3">
      <c r="A3042" s="73">
        <v>39429</v>
      </c>
      <c r="B3042" s="130">
        <v>1488.410034</v>
      </c>
      <c r="C3042" s="125">
        <f t="shared" si="188"/>
        <v>1.2716751060600551E-2</v>
      </c>
      <c r="D3042" s="128">
        <f t="shared" si="189"/>
        <v>12716.751060600551</v>
      </c>
      <c r="E3042" s="128" t="e">
        <f t="shared" ca="1" si="190"/>
        <v>#DIV/0!</v>
      </c>
      <c r="F3042" s="128" t="e">
        <f t="shared" ca="1" si="191"/>
        <v>#DIV/0!</v>
      </c>
    </row>
    <row r="3043" spans="1:6" x14ac:dyDescent="0.3">
      <c r="A3043" s="73">
        <v>39428</v>
      </c>
      <c r="B3043" s="130">
        <v>1486.589966</v>
      </c>
      <c r="C3043" s="125">
        <f t="shared" si="188"/>
        <v>1.1960317600028469E-2</v>
      </c>
      <c r="D3043" s="128">
        <f t="shared" si="189"/>
        <v>11960.317600028469</v>
      </c>
      <c r="E3043" s="128" t="e">
        <f t="shared" ca="1" si="190"/>
        <v>#DIV/0!</v>
      </c>
      <c r="F3043" s="128" t="e">
        <f t="shared" ca="1" si="191"/>
        <v>#DIV/0!</v>
      </c>
    </row>
    <row r="3044" spans="1:6" x14ac:dyDescent="0.3">
      <c r="A3044" s="73">
        <v>39427</v>
      </c>
      <c r="B3044" s="130">
        <v>1477.650024</v>
      </c>
      <c r="C3044" s="125">
        <f t="shared" si="188"/>
        <v>3.4602301234427202E-2</v>
      </c>
      <c r="D3044" s="128">
        <f t="shared" si="189"/>
        <v>34602.301234427199</v>
      </c>
      <c r="E3044" s="128" t="e">
        <f t="shared" ca="1" si="190"/>
        <v>#DIV/0!</v>
      </c>
      <c r="F3044" s="128" t="e">
        <f t="shared" ca="1" si="191"/>
        <v>#DIV/0!</v>
      </c>
    </row>
    <row r="3045" spans="1:6" x14ac:dyDescent="0.3">
      <c r="A3045" s="73">
        <v>39426</v>
      </c>
      <c r="B3045" s="130">
        <v>1515.959961</v>
      </c>
      <c r="C3045" s="125">
        <f t="shared" si="188"/>
        <v>7.7272915564669864E-2</v>
      </c>
      <c r="D3045" s="128">
        <f t="shared" si="189"/>
        <v>77272.915564669864</v>
      </c>
      <c r="E3045" s="128" t="e">
        <f t="shared" ca="1" si="190"/>
        <v>#DIV/0!</v>
      </c>
      <c r="F3045" s="128" t="e">
        <f t="shared" ca="1" si="191"/>
        <v>#DIV/0!</v>
      </c>
    </row>
    <row r="3046" spans="1:6" x14ac:dyDescent="0.3">
      <c r="A3046" s="73">
        <v>39423</v>
      </c>
      <c r="B3046" s="130">
        <v>1504.660034</v>
      </c>
      <c r="C3046" s="125">
        <f t="shared" si="188"/>
        <v>4.4395144843035972E-2</v>
      </c>
      <c r="D3046" s="128">
        <f t="shared" si="189"/>
        <v>44395.144843035974</v>
      </c>
      <c r="E3046" s="128" t="e">
        <f t="shared" ca="1" si="190"/>
        <v>#DIV/0!</v>
      </c>
      <c r="F3046" s="128" t="e">
        <f t="shared" ca="1" si="191"/>
        <v>#DIV/0!</v>
      </c>
    </row>
    <row r="3047" spans="1:6" x14ac:dyDescent="0.3">
      <c r="A3047" s="73">
        <v>39422</v>
      </c>
      <c r="B3047" s="130">
        <v>1507.339966</v>
      </c>
      <c r="C3047" s="125">
        <f t="shared" si="188"/>
        <v>6.392706277056881E-2</v>
      </c>
      <c r="D3047" s="128">
        <f t="shared" si="189"/>
        <v>63927.062770568809</v>
      </c>
      <c r="E3047" s="128" t="e">
        <f t="shared" ca="1" si="190"/>
        <v>#DIV/0!</v>
      </c>
      <c r="F3047" s="128" t="e">
        <f t="shared" ca="1" si="191"/>
        <v>#DIV/0!</v>
      </c>
    </row>
    <row r="3048" spans="1:6" x14ac:dyDescent="0.3">
      <c r="A3048" s="73">
        <v>39421</v>
      </c>
      <c r="B3048" s="130">
        <v>1485.01001</v>
      </c>
      <c r="C3048" s="125">
        <f t="shared" si="188"/>
        <v>3.147187646184757E-2</v>
      </c>
      <c r="D3048" s="128">
        <f t="shared" si="189"/>
        <v>31471.876461847569</v>
      </c>
      <c r="E3048" s="128" t="e">
        <f t="shared" ca="1" si="190"/>
        <v>#DIV/0!</v>
      </c>
      <c r="F3048" s="128" t="e">
        <f t="shared" ca="1" si="191"/>
        <v>#DIV/0!</v>
      </c>
    </row>
    <row r="3049" spans="1:6" x14ac:dyDescent="0.3">
      <c r="A3049" s="73">
        <v>39420</v>
      </c>
      <c r="B3049" s="130">
        <v>1462.790039</v>
      </c>
      <c r="C3049" s="125">
        <f t="shared" si="188"/>
        <v>2.059627187346047E-2</v>
      </c>
      <c r="D3049" s="128">
        <f t="shared" si="189"/>
        <v>20596.271873460471</v>
      </c>
      <c r="E3049" s="128" t="e">
        <f t="shared" ca="1" si="190"/>
        <v>#DIV/0!</v>
      </c>
      <c r="F3049" s="128" t="e">
        <f t="shared" ca="1" si="191"/>
        <v>#DIV/0!</v>
      </c>
    </row>
    <row r="3050" spans="1:6" x14ac:dyDescent="0.3">
      <c r="A3050" s="73">
        <v>39419</v>
      </c>
      <c r="B3050" s="130">
        <v>1472.420044</v>
      </c>
      <c r="C3050" s="125">
        <f t="shared" si="188"/>
        <v>9.377993401003426E-3</v>
      </c>
      <c r="D3050" s="128">
        <f t="shared" si="189"/>
        <v>9377.9934010034267</v>
      </c>
      <c r="E3050" s="128" t="e">
        <f t="shared" ca="1" si="190"/>
        <v>#DIV/0!</v>
      </c>
      <c r="F3050" s="128" t="e">
        <f t="shared" ca="1" si="191"/>
        <v>#DIV/0!</v>
      </c>
    </row>
    <row r="3051" spans="1:6" x14ac:dyDescent="0.3">
      <c r="A3051" s="73">
        <v>39416</v>
      </c>
      <c r="B3051" s="130">
        <v>1481.1400149999999</v>
      </c>
      <c r="C3051" s="125">
        <f t="shared" si="188"/>
        <v>2.0666361509152908E-2</v>
      </c>
      <c r="D3051" s="128">
        <f t="shared" si="189"/>
        <v>20666.36150915291</v>
      </c>
      <c r="E3051" s="128" t="e">
        <f t="shared" ca="1" si="190"/>
        <v>#DIV/0!</v>
      </c>
      <c r="F3051" s="128" t="e">
        <f t="shared" ca="1" si="191"/>
        <v>#DIV/0!</v>
      </c>
    </row>
    <row r="3052" spans="1:6" x14ac:dyDescent="0.3">
      <c r="A3052" s="73">
        <v>39415</v>
      </c>
      <c r="B3052" s="130">
        <v>1469.719971</v>
      </c>
      <c r="C3052" s="125">
        <f t="shared" si="188"/>
        <v>-5.8479309233838705E-4</v>
      </c>
      <c r="D3052" s="128">
        <f t="shared" si="189"/>
        <v>-584.79309233838705</v>
      </c>
      <c r="E3052" s="128" t="e">
        <f t="shared" ca="1" si="190"/>
        <v>#DIV/0!</v>
      </c>
      <c r="F3052" s="128" t="e">
        <f t="shared" ca="1" si="191"/>
        <v>#DIV/0!</v>
      </c>
    </row>
    <row r="3053" spans="1:6" x14ac:dyDescent="0.3">
      <c r="A3053" s="73">
        <v>39414</v>
      </c>
      <c r="B3053" s="130">
        <v>1469.0200199999999</v>
      </c>
      <c r="C3053" s="125">
        <f t="shared" si="188"/>
        <v>-8.1226350237945111E-3</v>
      </c>
      <c r="D3053" s="128">
        <f t="shared" si="189"/>
        <v>-8122.6350237945107</v>
      </c>
      <c r="E3053" s="128" t="e">
        <f t="shared" ca="1" si="190"/>
        <v>#DIV/0!</v>
      </c>
      <c r="F3053" s="128" t="e">
        <f t="shared" ca="1" si="191"/>
        <v>#DIV/0!</v>
      </c>
    </row>
    <row r="3054" spans="1:6" x14ac:dyDescent="0.3">
      <c r="A3054" s="73">
        <v>39413</v>
      </c>
      <c r="B3054" s="130">
        <v>1428.2299800000001</v>
      </c>
      <c r="C3054" s="125">
        <f t="shared" si="188"/>
        <v>-7.6085504170000373E-3</v>
      </c>
      <c r="D3054" s="128">
        <f t="shared" si="189"/>
        <v>-7608.5504170000377</v>
      </c>
      <c r="E3054" s="128" t="e">
        <f t="shared" ca="1" si="190"/>
        <v>#DIV/0!</v>
      </c>
      <c r="F3054" s="128" t="e">
        <f t="shared" ca="1" si="191"/>
        <v>#DIV/0!</v>
      </c>
    </row>
    <row r="3055" spans="1:6" x14ac:dyDescent="0.3">
      <c r="A3055" s="73">
        <v>39412</v>
      </c>
      <c r="B3055" s="130">
        <v>1407.219971</v>
      </c>
      <c r="C3055" s="125">
        <f t="shared" si="188"/>
        <v>-3.1973571965814851E-2</v>
      </c>
      <c r="D3055" s="128">
        <f t="shared" si="189"/>
        <v>-31973.571965814852</v>
      </c>
      <c r="E3055" s="128" t="e">
        <f t="shared" ca="1" si="190"/>
        <v>#DIV/0!</v>
      </c>
      <c r="F3055" s="128" t="e">
        <f t="shared" ca="1" si="191"/>
        <v>#DIV/0!</v>
      </c>
    </row>
    <row r="3056" spans="1:6" x14ac:dyDescent="0.3">
      <c r="A3056" s="73">
        <v>39409</v>
      </c>
      <c r="B3056" s="130">
        <v>1440.6999510000001</v>
      </c>
      <c r="C3056" s="125">
        <f t="shared" si="188"/>
        <v>-2.3101953889732463E-2</v>
      </c>
      <c r="D3056" s="128">
        <f t="shared" si="189"/>
        <v>-23101.953889732464</v>
      </c>
      <c r="E3056" s="128" t="e">
        <f t="shared" ca="1" si="190"/>
        <v>#DIV/0!</v>
      </c>
      <c r="F3056" s="128" t="e">
        <f t="shared" ca="1" si="191"/>
        <v>#DIV/0!</v>
      </c>
    </row>
    <row r="3057" spans="1:6" x14ac:dyDescent="0.3">
      <c r="A3057" s="73">
        <v>39407</v>
      </c>
      <c r="B3057" s="130">
        <v>1416.7700199999999</v>
      </c>
      <c r="C3057" s="125">
        <f t="shared" si="188"/>
        <v>-3.9881524511329314E-2</v>
      </c>
      <c r="D3057" s="128">
        <f t="shared" si="189"/>
        <v>-39881.524511329313</v>
      </c>
      <c r="E3057" s="128" t="e">
        <f t="shared" ca="1" si="190"/>
        <v>#DIV/0!</v>
      </c>
      <c r="F3057" s="128" t="e">
        <f t="shared" ca="1" si="191"/>
        <v>#DIV/0!</v>
      </c>
    </row>
    <row r="3058" spans="1:6" x14ac:dyDescent="0.3">
      <c r="A3058" s="73">
        <v>39406</v>
      </c>
      <c r="B3058" s="130">
        <v>1439.6999510000001</v>
      </c>
      <c r="C3058" s="125">
        <f t="shared" si="188"/>
        <v>-5.2997209666740597E-2</v>
      </c>
      <c r="D3058" s="128">
        <f t="shared" si="189"/>
        <v>-52997.2096667406</v>
      </c>
      <c r="E3058" s="128" t="e">
        <f t="shared" ca="1" si="190"/>
        <v>#DIV/0!</v>
      </c>
      <c r="F3058" s="128" t="e">
        <f t="shared" ca="1" si="191"/>
        <v>#DIV/0!</v>
      </c>
    </row>
    <row r="3059" spans="1:6" x14ac:dyDescent="0.3">
      <c r="A3059" s="73">
        <v>39405</v>
      </c>
      <c r="B3059" s="130">
        <v>1433.2700199999999</v>
      </c>
      <c r="C3059" s="125">
        <f t="shared" si="188"/>
        <v>-4.5866993736962014E-2</v>
      </c>
      <c r="D3059" s="128">
        <f t="shared" si="189"/>
        <v>-45866.993736962017</v>
      </c>
      <c r="E3059" s="128" t="e">
        <f t="shared" ca="1" si="190"/>
        <v>#DIV/0!</v>
      </c>
      <c r="F3059" s="128" t="e">
        <f t="shared" ca="1" si="191"/>
        <v>#DIV/0!</v>
      </c>
    </row>
    <row r="3060" spans="1:6" x14ac:dyDescent="0.3">
      <c r="A3060" s="73">
        <v>39402</v>
      </c>
      <c r="B3060" s="130">
        <v>1458.73999</v>
      </c>
      <c r="C3060" s="125">
        <f t="shared" si="188"/>
        <v>-3.3723070374355846E-2</v>
      </c>
      <c r="D3060" s="128">
        <f t="shared" si="189"/>
        <v>-33723.070374355848</v>
      </c>
      <c r="E3060" s="128" t="e">
        <f t="shared" ca="1" si="190"/>
        <v>#DIV/0!</v>
      </c>
      <c r="F3060" s="128" t="e">
        <f t="shared" ca="1" si="191"/>
        <v>#DIV/0!</v>
      </c>
    </row>
    <row r="3061" spans="1:6" x14ac:dyDescent="0.3">
      <c r="A3061" s="73">
        <v>39401</v>
      </c>
      <c r="B3061" s="130">
        <v>1451.150024</v>
      </c>
      <c r="C3061" s="125">
        <f t="shared" si="188"/>
        <v>-3.7979581051149069E-2</v>
      </c>
      <c r="D3061" s="128">
        <f t="shared" si="189"/>
        <v>-37979.581051149071</v>
      </c>
      <c r="E3061" s="128" t="e">
        <f t="shared" ca="1" si="190"/>
        <v>#DIV/0!</v>
      </c>
      <c r="F3061" s="128" t="e">
        <f t="shared" ca="1" si="191"/>
        <v>#DIV/0!</v>
      </c>
    </row>
    <row r="3062" spans="1:6" x14ac:dyDescent="0.3">
      <c r="A3062" s="73">
        <v>39400</v>
      </c>
      <c r="B3062" s="130">
        <v>1470.579956</v>
      </c>
      <c r="C3062" s="125">
        <f t="shared" si="188"/>
        <v>-5.0859084760165096E-2</v>
      </c>
      <c r="D3062" s="128">
        <f t="shared" si="189"/>
        <v>-50859.084760165097</v>
      </c>
      <c r="E3062" s="128" t="e">
        <f t="shared" ca="1" si="190"/>
        <v>#DIV/0!</v>
      </c>
      <c r="F3062" s="128" t="e">
        <f t="shared" ca="1" si="191"/>
        <v>#DIV/0!</v>
      </c>
    </row>
    <row r="3063" spans="1:6" x14ac:dyDescent="0.3">
      <c r="A3063" s="73">
        <v>39399</v>
      </c>
      <c r="B3063" s="130">
        <v>1481.0500489999999</v>
      </c>
      <c r="C3063" s="125">
        <f t="shared" si="188"/>
        <v>-3.2638352436436424E-2</v>
      </c>
      <c r="D3063" s="128">
        <f t="shared" si="189"/>
        <v>-32638.352436436424</v>
      </c>
      <c r="E3063" s="128" t="e">
        <f t="shared" ca="1" si="190"/>
        <v>#DIV/0!</v>
      </c>
      <c r="F3063" s="128" t="e">
        <f t="shared" ca="1" si="191"/>
        <v>#DIV/0!</v>
      </c>
    </row>
    <row r="3064" spans="1:6" x14ac:dyDescent="0.3">
      <c r="A3064" s="73">
        <v>39398</v>
      </c>
      <c r="B3064" s="130">
        <v>1439.1800539999999</v>
      </c>
      <c r="C3064" s="125">
        <f t="shared" si="188"/>
        <v>-6.6061809576526853E-2</v>
      </c>
      <c r="D3064" s="128">
        <f t="shared" si="189"/>
        <v>-66061.809576526852</v>
      </c>
      <c r="E3064" s="128" t="e">
        <f t="shared" ca="1" si="190"/>
        <v>#DIV/0!</v>
      </c>
      <c r="F3064" s="128" t="e">
        <f t="shared" ca="1" si="191"/>
        <v>#DIV/0!</v>
      </c>
    </row>
    <row r="3065" spans="1:6" x14ac:dyDescent="0.3">
      <c r="A3065" s="73">
        <v>39395</v>
      </c>
      <c r="B3065" s="130">
        <v>1453.6999510000001</v>
      </c>
      <c r="C3065" s="125">
        <f t="shared" si="188"/>
        <v>-5.3136936883844466E-2</v>
      </c>
      <c r="D3065" s="128">
        <f t="shared" si="189"/>
        <v>-53136.936883844464</v>
      </c>
      <c r="E3065" s="128" t="e">
        <f t="shared" ca="1" si="190"/>
        <v>#DIV/0!</v>
      </c>
      <c r="F3065" s="128" t="e">
        <f t="shared" ca="1" si="191"/>
        <v>#DIV/0!</v>
      </c>
    </row>
    <row r="3066" spans="1:6" x14ac:dyDescent="0.3">
      <c r="A3066" s="73">
        <v>39394</v>
      </c>
      <c r="B3066" s="130">
        <v>1474.7700199999999</v>
      </c>
      <c r="C3066" s="125">
        <f t="shared" si="188"/>
        <v>-2.6168781941329433E-2</v>
      </c>
      <c r="D3066" s="128">
        <f t="shared" si="189"/>
        <v>-26168.781941329435</v>
      </c>
      <c r="E3066" s="128" t="e">
        <f t="shared" ca="1" si="190"/>
        <v>#DIV/0!</v>
      </c>
      <c r="F3066" s="128" t="e">
        <f t="shared" ca="1" si="191"/>
        <v>#DIV/0!</v>
      </c>
    </row>
    <row r="3067" spans="1:6" x14ac:dyDescent="0.3">
      <c r="A3067" s="73">
        <v>39393</v>
      </c>
      <c r="B3067" s="130">
        <v>1475.619995</v>
      </c>
      <c r="C3067" s="125">
        <f t="shared" si="188"/>
        <v>-2.6558837023514914E-2</v>
      </c>
      <c r="D3067" s="128">
        <f t="shared" si="189"/>
        <v>-26558.837023514912</v>
      </c>
      <c r="E3067" s="128" t="e">
        <f t="shared" ca="1" si="190"/>
        <v>#DIV/0!</v>
      </c>
      <c r="F3067" s="128" t="e">
        <f t="shared" ca="1" si="191"/>
        <v>#DIV/0!</v>
      </c>
    </row>
    <row r="3068" spans="1:6" x14ac:dyDescent="0.3">
      <c r="A3068" s="73">
        <v>39392</v>
      </c>
      <c r="B3068" s="130">
        <v>1520.2700199999999</v>
      </c>
      <c r="C3068" s="125">
        <f t="shared" si="188"/>
        <v>4.4752467127029405E-4</v>
      </c>
      <c r="D3068" s="128">
        <f t="shared" si="189"/>
        <v>447.52467127029405</v>
      </c>
      <c r="E3068" s="128" t="e">
        <f t="shared" ca="1" si="190"/>
        <v>#DIV/0!</v>
      </c>
      <c r="F3068" s="128" t="e">
        <f t="shared" ca="1" si="191"/>
        <v>#DIV/0!</v>
      </c>
    </row>
    <row r="3069" spans="1:6" x14ac:dyDescent="0.3">
      <c r="A3069" s="73">
        <v>39391</v>
      </c>
      <c r="B3069" s="130">
        <v>1502.170044</v>
      </c>
      <c r="C3069" s="125">
        <f t="shared" si="188"/>
        <v>-2.7616207082853395E-3</v>
      </c>
      <c r="D3069" s="128">
        <f t="shared" si="189"/>
        <v>-2761.6207082853393</v>
      </c>
      <c r="E3069" s="128" t="e">
        <f t="shared" ca="1" si="190"/>
        <v>#DIV/0!</v>
      </c>
      <c r="F3069" s="128" t="e">
        <f t="shared" ca="1" si="191"/>
        <v>#DIV/0!</v>
      </c>
    </row>
    <row r="3070" spans="1:6" x14ac:dyDescent="0.3">
      <c r="A3070" s="73">
        <v>39388</v>
      </c>
      <c r="B3070" s="130">
        <v>1509.650024</v>
      </c>
      <c r="C3070" s="125">
        <f t="shared" si="188"/>
        <v>6.0108214349612332E-3</v>
      </c>
      <c r="D3070" s="128">
        <f t="shared" si="189"/>
        <v>6010.8214349612335</v>
      </c>
      <c r="E3070" s="128" t="e">
        <f t="shared" ca="1" si="190"/>
        <v>#DIV/0!</v>
      </c>
      <c r="F3070" s="128" t="e">
        <f t="shared" ca="1" si="191"/>
        <v>#DIV/0!</v>
      </c>
    </row>
    <row r="3071" spans="1:6" x14ac:dyDescent="0.3">
      <c r="A3071" s="73">
        <v>39387</v>
      </c>
      <c r="B3071" s="130">
        <v>1508.4399410000001</v>
      </c>
      <c r="C3071" s="125">
        <f t="shared" si="188"/>
        <v>-2.0544397631261702E-2</v>
      </c>
      <c r="D3071" s="128">
        <f t="shared" si="189"/>
        <v>-20544.397631261701</v>
      </c>
      <c r="E3071" s="128" t="e">
        <f t="shared" ca="1" si="190"/>
        <v>#DIV/0!</v>
      </c>
      <c r="F3071" s="128" t="e">
        <f t="shared" ca="1" si="191"/>
        <v>#DIV/0!</v>
      </c>
    </row>
    <row r="3072" spans="1:6" x14ac:dyDescent="0.3">
      <c r="A3072" s="73">
        <v>39386</v>
      </c>
      <c r="B3072" s="130">
        <v>1549.380005</v>
      </c>
      <c r="C3072" s="125">
        <f t="shared" si="188"/>
        <v>5.2814714468965018E-3</v>
      </c>
      <c r="D3072" s="128">
        <f t="shared" si="189"/>
        <v>5281.4714468965021</v>
      </c>
      <c r="E3072" s="128" t="e">
        <f t="shared" ca="1" si="190"/>
        <v>#DIV/0!</v>
      </c>
      <c r="F3072" s="128" t="e">
        <f t="shared" ca="1" si="191"/>
        <v>#DIV/0!</v>
      </c>
    </row>
    <row r="3073" spans="1:6" x14ac:dyDescent="0.3">
      <c r="A3073" s="73">
        <v>39385</v>
      </c>
      <c r="B3073" s="130">
        <v>1531.0200199999999</v>
      </c>
      <c r="C3073" s="125">
        <f t="shared" si="188"/>
        <v>-4.8812885406477324E-3</v>
      </c>
      <c r="D3073" s="128">
        <f t="shared" si="189"/>
        <v>-4881.2885406477326</v>
      </c>
      <c r="E3073" s="128" t="e">
        <f t="shared" ca="1" si="190"/>
        <v>#DIV/0!</v>
      </c>
      <c r="F3073" s="128" t="e">
        <f t="shared" ca="1" si="191"/>
        <v>#DIV/0!</v>
      </c>
    </row>
    <row r="3074" spans="1:6" x14ac:dyDescent="0.3">
      <c r="A3074" s="73">
        <v>39384</v>
      </c>
      <c r="B3074" s="130">
        <v>1540.9799800000001</v>
      </c>
      <c r="C3074" s="125">
        <f t="shared" si="188"/>
        <v>-4.9912386403253572E-3</v>
      </c>
      <c r="D3074" s="128">
        <f t="shared" si="189"/>
        <v>-4991.2386403253577</v>
      </c>
      <c r="E3074" s="128" t="e">
        <f t="shared" ca="1" si="190"/>
        <v>#DIV/0!</v>
      </c>
      <c r="F3074" s="128" t="e">
        <f t="shared" ca="1" si="191"/>
        <v>#DIV/0!</v>
      </c>
    </row>
    <row r="3075" spans="1:6" x14ac:dyDescent="0.3">
      <c r="A3075" s="73">
        <v>39381</v>
      </c>
      <c r="B3075" s="130">
        <v>1535.280029</v>
      </c>
      <c r="C3075" s="125">
        <f t="shared" si="188"/>
        <v>-1.6980419495427945E-2</v>
      </c>
      <c r="D3075" s="128">
        <f t="shared" si="189"/>
        <v>-16980.419495427945</v>
      </c>
      <c r="E3075" s="128" t="e">
        <f t="shared" ca="1" si="190"/>
        <v>#DIV/0!</v>
      </c>
      <c r="F3075" s="128" t="e">
        <f t="shared" ca="1" si="191"/>
        <v>#DIV/0!</v>
      </c>
    </row>
    <row r="3076" spans="1:6" x14ac:dyDescent="0.3">
      <c r="A3076" s="73">
        <v>39380</v>
      </c>
      <c r="B3076" s="130">
        <v>1514.400024</v>
      </c>
      <c r="C3076" s="125">
        <f t="shared" si="188"/>
        <v>-2.573967558420942E-2</v>
      </c>
      <c r="D3076" s="128">
        <f t="shared" si="189"/>
        <v>-25739.675584209421</v>
      </c>
      <c r="E3076" s="128" t="e">
        <f t="shared" ca="1" si="190"/>
        <v>#DIV/0!</v>
      </c>
      <c r="F3076" s="128" t="e">
        <f t="shared" ca="1" si="191"/>
        <v>#DIV/0!</v>
      </c>
    </row>
    <row r="3077" spans="1:6" x14ac:dyDescent="0.3">
      <c r="A3077" s="73">
        <v>39379</v>
      </c>
      <c r="B3077" s="130">
        <v>1515.880005</v>
      </c>
      <c r="C3077" s="125">
        <f t="shared" si="188"/>
        <v>-2.9818151301929885E-2</v>
      </c>
      <c r="D3077" s="128">
        <f t="shared" si="189"/>
        <v>-29818.151301929884</v>
      </c>
      <c r="E3077" s="128" t="e">
        <f t="shared" ca="1" si="190"/>
        <v>#DIV/0!</v>
      </c>
      <c r="F3077" s="128" t="e">
        <f t="shared" ca="1" si="191"/>
        <v>#DIV/0!</v>
      </c>
    </row>
    <row r="3078" spans="1:6" x14ac:dyDescent="0.3">
      <c r="A3078" s="73">
        <v>39378</v>
      </c>
      <c r="B3078" s="130">
        <v>1519.589966</v>
      </c>
      <c r="C3078" s="125">
        <f t="shared" si="188"/>
        <v>-2.9109067694075619E-2</v>
      </c>
      <c r="D3078" s="128">
        <f t="shared" si="189"/>
        <v>-29109.06769407562</v>
      </c>
      <c r="E3078" s="128" t="e">
        <f t="shared" ca="1" si="190"/>
        <v>#DIV/0!</v>
      </c>
      <c r="F3078" s="128" t="e">
        <f t="shared" ca="1" si="191"/>
        <v>#DIV/0!</v>
      </c>
    </row>
    <row r="3079" spans="1:6" x14ac:dyDescent="0.3">
      <c r="A3079" s="73">
        <v>39377</v>
      </c>
      <c r="B3079" s="130">
        <v>1506.329956</v>
      </c>
      <c r="C3079" s="125">
        <f t="shared" si="188"/>
        <v>-2.9789126042279013E-2</v>
      </c>
      <c r="D3079" s="128">
        <f t="shared" si="189"/>
        <v>-29789.126042279011</v>
      </c>
      <c r="E3079" s="128" t="e">
        <f t="shared" ca="1" si="190"/>
        <v>#DIV/0!</v>
      </c>
      <c r="F3079" s="128" t="e">
        <f t="shared" ca="1" si="191"/>
        <v>#DIV/0!</v>
      </c>
    </row>
    <row r="3080" spans="1:6" x14ac:dyDescent="0.3">
      <c r="A3080" s="73">
        <v>39374</v>
      </c>
      <c r="B3080" s="130">
        <v>1500.630005</v>
      </c>
      <c r="C3080" s="125">
        <f t="shared" ref="C3080:C3143" si="192">B3080/B3090-1</f>
        <v>-3.6569291176340335E-2</v>
      </c>
      <c r="D3080" s="128">
        <f t="shared" ref="D3080:D3143" si="193">C3080*$B$5</f>
        <v>-36569.291176340332</v>
      </c>
      <c r="E3080" s="128" t="e">
        <f t="shared" ref="E3080:E3143" ca="1" si="194">_xlfn.PERCENTILE.INC(OFFSET(D3080,0,0,Window),1-VaRLevel)</f>
        <v>#DIV/0!</v>
      </c>
      <c r="F3080" s="128" t="e">
        <f t="shared" ref="F3080:F3143" ca="1" si="195">ABS(AVERAGEIF(OFFSET(D3080,0,0,Window),"&lt;=" &amp;E3080))</f>
        <v>#DIV/0!</v>
      </c>
    </row>
    <row r="3081" spans="1:6" x14ac:dyDescent="0.3">
      <c r="A3081" s="73">
        <v>39373</v>
      </c>
      <c r="B3081" s="130">
        <v>1540.079956</v>
      </c>
      <c r="C3081" s="125">
        <f t="shared" si="192"/>
        <v>-1.7889152866292779E-3</v>
      </c>
      <c r="D3081" s="128">
        <f t="shared" si="193"/>
        <v>-1788.9152866292779</v>
      </c>
      <c r="E3081" s="128" t="e">
        <f t="shared" ca="1" si="194"/>
        <v>#DIV/0!</v>
      </c>
      <c r="F3081" s="128" t="e">
        <f t="shared" ca="1" si="195"/>
        <v>#DIV/0!</v>
      </c>
    </row>
    <row r="3082" spans="1:6" x14ac:dyDescent="0.3">
      <c r="A3082" s="73">
        <v>39372</v>
      </c>
      <c r="B3082" s="130">
        <v>1541.23999</v>
      </c>
      <c r="C3082" s="125">
        <f t="shared" si="192"/>
        <v>1.0717295100894919E-3</v>
      </c>
      <c r="D3082" s="128">
        <f t="shared" si="193"/>
        <v>1071.7295100894919</v>
      </c>
      <c r="E3082" s="128" t="e">
        <f t="shared" ca="1" si="194"/>
        <v>#DIV/0!</v>
      </c>
      <c r="F3082" s="128" t="e">
        <f t="shared" ca="1" si="195"/>
        <v>#DIV/0!</v>
      </c>
    </row>
    <row r="3083" spans="1:6" x14ac:dyDescent="0.3">
      <c r="A3083" s="73">
        <v>39371</v>
      </c>
      <c r="B3083" s="130">
        <v>1538.530029</v>
      </c>
      <c r="C3083" s="125">
        <f t="shared" si="192"/>
        <v>-5.2371775885726723E-3</v>
      </c>
      <c r="D3083" s="128">
        <f t="shared" si="193"/>
        <v>-5237.177588572672</v>
      </c>
      <c r="E3083" s="128" t="e">
        <f t="shared" ca="1" si="194"/>
        <v>#DIV/0!</v>
      </c>
      <c r="F3083" s="128" t="e">
        <f t="shared" ca="1" si="195"/>
        <v>#DIV/0!</v>
      </c>
    </row>
    <row r="3084" spans="1:6" x14ac:dyDescent="0.3">
      <c r="A3084" s="73">
        <v>39370</v>
      </c>
      <c r="B3084" s="130">
        <v>1548.709961</v>
      </c>
      <c r="C3084" s="125">
        <f t="shared" si="192"/>
        <v>1.0794303688994589E-3</v>
      </c>
      <c r="D3084" s="128">
        <f t="shared" si="193"/>
        <v>1079.4303688994589</v>
      </c>
      <c r="E3084" s="128" t="e">
        <f t="shared" ca="1" si="194"/>
        <v>#DIV/0!</v>
      </c>
      <c r="F3084" s="128" t="e">
        <f t="shared" ca="1" si="195"/>
        <v>#DIV/0!</v>
      </c>
    </row>
    <row r="3085" spans="1:6" x14ac:dyDescent="0.3">
      <c r="A3085" s="73">
        <v>39367</v>
      </c>
      <c r="B3085" s="130">
        <v>1561.8000489999999</v>
      </c>
      <c r="C3085" s="125">
        <f t="shared" si="192"/>
        <v>2.2957294252497151E-2</v>
      </c>
      <c r="D3085" s="128">
        <f t="shared" si="193"/>
        <v>22957.294252497151</v>
      </c>
      <c r="E3085" s="128" t="e">
        <f t="shared" ca="1" si="194"/>
        <v>#DIV/0!</v>
      </c>
      <c r="F3085" s="128" t="e">
        <f t="shared" ca="1" si="195"/>
        <v>#DIV/0!</v>
      </c>
    </row>
    <row r="3086" spans="1:6" x14ac:dyDescent="0.3">
      <c r="A3086" s="73">
        <v>39366</v>
      </c>
      <c r="B3086" s="130">
        <v>1554.410034</v>
      </c>
      <c r="C3086" s="125">
        <f t="shared" si="192"/>
        <v>1.5038742131153748E-2</v>
      </c>
      <c r="D3086" s="128">
        <f t="shared" si="193"/>
        <v>15038.742131153749</v>
      </c>
      <c r="E3086" s="128" t="e">
        <f t="shared" ca="1" si="194"/>
        <v>#DIV/0!</v>
      </c>
      <c r="F3086" s="128" t="e">
        <f t="shared" ca="1" si="195"/>
        <v>#DIV/0!</v>
      </c>
    </row>
    <row r="3087" spans="1:6" x14ac:dyDescent="0.3">
      <c r="A3087" s="73">
        <v>39365</v>
      </c>
      <c r="B3087" s="130">
        <v>1562.469971</v>
      </c>
      <c r="C3087" s="125">
        <f t="shared" si="192"/>
        <v>2.4288344148701846E-2</v>
      </c>
      <c r="D3087" s="128">
        <f t="shared" si="193"/>
        <v>24288.344148701846</v>
      </c>
      <c r="E3087" s="128" t="e">
        <f t="shared" ca="1" si="194"/>
        <v>#DIV/0!</v>
      </c>
      <c r="F3087" s="128" t="e">
        <f t="shared" ca="1" si="195"/>
        <v>#DIV/0!</v>
      </c>
    </row>
    <row r="3088" spans="1:6" x14ac:dyDescent="0.3">
      <c r="A3088" s="73">
        <v>39364</v>
      </c>
      <c r="B3088" s="130">
        <v>1565.150024</v>
      </c>
      <c r="C3088" s="125">
        <f t="shared" si="192"/>
        <v>3.1597514010784922E-2</v>
      </c>
      <c r="D3088" s="128">
        <f t="shared" si="193"/>
        <v>31597.514010784922</v>
      </c>
      <c r="E3088" s="128" t="e">
        <f t="shared" ca="1" si="194"/>
        <v>#DIV/0!</v>
      </c>
      <c r="F3088" s="128" t="e">
        <f t="shared" ca="1" si="195"/>
        <v>#DIV/0!</v>
      </c>
    </row>
    <row r="3089" spans="1:6" x14ac:dyDescent="0.3">
      <c r="A3089" s="73">
        <v>39363</v>
      </c>
      <c r="B3089" s="130">
        <v>1552.579956</v>
      </c>
      <c r="C3089" s="125">
        <f t="shared" si="192"/>
        <v>2.296190788825303E-2</v>
      </c>
      <c r="D3089" s="128">
        <f t="shared" si="193"/>
        <v>22961.90788825303</v>
      </c>
      <c r="E3089" s="128" t="e">
        <f t="shared" ca="1" si="194"/>
        <v>#DIV/0!</v>
      </c>
      <c r="F3089" s="128" t="e">
        <f t="shared" ca="1" si="195"/>
        <v>#DIV/0!</v>
      </c>
    </row>
    <row r="3090" spans="1:6" x14ac:dyDescent="0.3">
      <c r="A3090" s="73">
        <v>39360</v>
      </c>
      <c r="B3090" s="130">
        <v>1557.589966</v>
      </c>
      <c r="C3090" s="125">
        <f t="shared" si="192"/>
        <v>2.0868403080452236E-2</v>
      </c>
      <c r="D3090" s="128">
        <f t="shared" si="193"/>
        <v>20868.403080452237</v>
      </c>
      <c r="E3090" s="128" t="e">
        <f t="shared" ca="1" si="194"/>
        <v>#DIV/0!</v>
      </c>
      <c r="F3090" s="128" t="e">
        <f t="shared" ca="1" si="195"/>
        <v>#DIV/0!</v>
      </c>
    </row>
    <row r="3091" spans="1:6" x14ac:dyDescent="0.3">
      <c r="A3091" s="73">
        <v>39359</v>
      </c>
      <c r="B3091" s="130">
        <v>1542.839966</v>
      </c>
      <c r="C3091" s="125">
        <f t="shared" si="192"/>
        <v>1.5861706008230447E-2</v>
      </c>
      <c r="D3091" s="128">
        <f t="shared" si="193"/>
        <v>15861.706008230447</v>
      </c>
      <c r="E3091" s="128" t="e">
        <f t="shared" ca="1" si="194"/>
        <v>#DIV/0!</v>
      </c>
      <c r="F3091" s="128" t="e">
        <f t="shared" ca="1" si="195"/>
        <v>#DIV/0!</v>
      </c>
    </row>
    <row r="3092" spans="1:6" x14ac:dyDescent="0.3">
      <c r="A3092" s="73">
        <v>39358</v>
      </c>
      <c r="B3092" s="130">
        <v>1539.589966</v>
      </c>
      <c r="C3092" s="125">
        <f t="shared" si="192"/>
        <v>6.9062979795802004E-3</v>
      </c>
      <c r="D3092" s="128">
        <f t="shared" si="193"/>
        <v>6906.2979795802003</v>
      </c>
      <c r="E3092" s="128" t="e">
        <f t="shared" ca="1" si="194"/>
        <v>#DIV/0!</v>
      </c>
      <c r="F3092" s="128" t="e">
        <f t="shared" ca="1" si="195"/>
        <v>#DIV/0!</v>
      </c>
    </row>
    <row r="3093" spans="1:6" x14ac:dyDescent="0.3">
      <c r="A3093" s="73">
        <v>39357</v>
      </c>
      <c r="B3093" s="130">
        <v>1546.630005</v>
      </c>
      <c r="C3093" s="125">
        <f t="shared" si="192"/>
        <v>1.7667014625575073E-2</v>
      </c>
      <c r="D3093" s="128">
        <f t="shared" si="193"/>
        <v>17667.014625575073</v>
      </c>
      <c r="E3093" s="128" t="e">
        <f t="shared" ca="1" si="194"/>
        <v>#DIV/0!</v>
      </c>
      <c r="F3093" s="128" t="e">
        <f t="shared" ca="1" si="195"/>
        <v>#DIV/0!</v>
      </c>
    </row>
    <row r="3094" spans="1:6" x14ac:dyDescent="0.3">
      <c r="A3094" s="73">
        <v>39356</v>
      </c>
      <c r="B3094" s="130">
        <v>1547.040039</v>
      </c>
      <c r="C3094" s="125">
        <f t="shared" si="192"/>
        <v>4.7668718962483148E-2</v>
      </c>
      <c r="D3094" s="128">
        <f t="shared" si="193"/>
        <v>47668.718962483144</v>
      </c>
      <c r="E3094" s="128" t="e">
        <f t="shared" ca="1" si="194"/>
        <v>#DIV/0!</v>
      </c>
      <c r="F3094" s="128" t="e">
        <f t="shared" ca="1" si="195"/>
        <v>#DIV/0!</v>
      </c>
    </row>
    <row r="3095" spans="1:6" x14ac:dyDescent="0.3">
      <c r="A3095" s="73">
        <v>39353</v>
      </c>
      <c r="B3095" s="130">
        <v>1526.75</v>
      </c>
      <c r="C3095" s="125">
        <f t="shared" si="192"/>
        <v>2.863399023075619E-2</v>
      </c>
      <c r="D3095" s="128">
        <f t="shared" si="193"/>
        <v>28633.99023075619</v>
      </c>
      <c r="E3095" s="128" t="e">
        <f t="shared" ca="1" si="194"/>
        <v>#DIV/0!</v>
      </c>
      <c r="F3095" s="128" t="e">
        <f t="shared" ca="1" si="195"/>
        <v>#DIV/0!</v>
      </c>
    </row>
    <row r="3096" spans="1:6" x14ac:dyDescent="0.3">
      <c r="A3096" s="73">
        <v>39352</v>
      </c>
      <c r="B3096" s="130">
        <v>1531.380005</v>
      </c>
      <c r="C3096" s="125">
        <f t="shared" si="192"/>
        <v>3.19620307733679E-2</v>
      </c>
      <c r="D3096" s="128">
        <f t="shared" si="193"/>
        <v>31962.0307733679</v>
      </c>
      <c r="E3096" s="128" t="e">
        <f t="shared" ca="1" si="194"/>
        <v>#DIV/0!</v>
      </c>
      <c r="F3096" s="128" t="e">
        <f t="shared" ca="1" si="195"/>
        <v>#DIV/0!</v>
      </c>
    </row>
    <row r="3097" spans="1:6" x14ac:dyDescent="0.3">
      <c r="A3097" s="73">
        <v>39351</v>
      </c>
      <c r="B3097" s="130">
        <v>1525.420044</v>
      </c>
      <c r="C3097" s="125">
        <f t="shared" si="192"/>
        <v>3.6600602653350522E-2</v>
      </c>
      <c r="D3097" s="128">
        <f t="shared" si="193"/>
        <v>36600.602653350521</v>
      </c>
      <c r="E3097" s="128" t="e">
        <f t="shared" ca="1" si="194"/>
        <v>#DIV/0!</v>
      </c>
      <c r="F3097" s="128" t="e">
        <f t="shared" ca="1" si="195"/>
        <v>#DIV/0!</v>
      </c>
    </row>
    <row r="3098" spans="1:6" x14ac:dyDescent="0.3">
      <c r="A3098" s="73">
        <v>39350</v>
      </c>
      <c r="B3098" s="130">
        <v>1517.209961</v>
      </c>
      <c r="C3098" s="125">
        <f t="shared" si="192"/>
        <v>3.1070528043483314E-2</v>
      </c>
      <c r="D3098" s="128">
        <f t="shared" si="193"/>
        <v>31070.528043483315</v>
      </c>
      <c r="E3098" s="128" t="e">
        <f t="shared" ca="1" si="194"/>
        <v>#DIV/0!</v>
      </c>
      <c r="F3098" s="128" t="e">
        <f t="shared" ca="1" si="195"/>
        <v>#DIV/0!</v>
      </c>
    </row>
    <row r="3099" spans="1:6" x14ac:dyDescent="0.3">
      <c r="A3099" s="73">
        <v>39349</v>
      </c>
      <c r="B3099" s="130">
        <v>1517.7299800000001</v>
      </c>
      <c r="C3099" s="125">
        <f t="shared" si="192"/>
        <v>4.548462576892387E-2</v>
      </c>
      <c r="D3099" s="128">
        <f t="shared" si="193"/>
        <v>45484.62576892387</v>
      </c>
      <c r="E3099" s="128" t="e">
        <f t="shared" ca="1" si="194"/>
        <v>#DIV/0!</v>
      </c>
      <c r="F3099" s="128" t="e">
        <f t="shared" ca="1" si="195"/>
        <v>#DIV/0!</v>
      </c>
    </row>
    <row r="3100" spans="1:6" x14ac:dyDescent="0.3">
      <c r="A3100" s="73">
        <v>39346</v>
      </c>
      <c r="B3100" s="130">
        <v>1525.75</v>
      </c>
      <c r="C3100" s="125">
        <f t="shared" si="192"/>
        <v>4.9671458543633529E-2</v>
      </c>
      <c r="D3100" s="128">
        <f t="shared" si="193"/>
        <v>49671.458543633526</v>
      </c>
      <c r="E3100" s="128" t="e">
        <f t="shared" ca="1" si="194"/>
        <v>#DIV/0!</v>
      </c>
      <c r="F3100" s="128" t="e">
        <f t="shared" ca="1" si="195"/>
        <v>#DIV/0!</v>
      </c>
    </row>
    <row r="3101" spans="1:6" x14ac:dyDescent="0.3">
      <c r="A3101" s="73">
        <v>39345</v>
      </c>
      <c r="B3101" s="130">
        <v>1518.75</v>
      </c>
      <c r="C3101" s="125">
        <f t="shared" si="192"/>
        <v>2.7188765796050562E-2</v>
      </c>
      <c r="D3101" s="128">
        <f t="shared" si="193"/>
        <v>27188.765796050564</v>
      </c>
      <c r="E3101" s="128" t="e">
        <f t="shared" ca="1" si="194"/>
        <v>#DIV/0!</v>
      </c>
      <c r="F3101" s="128" t="e">
        <f t="shared" ca="1" si="195"/>
        <v>#DIV/0!</v>
      </c>
    </row>
    <row r="3102" spans="1:6" x14ac:dyDescent="0.3">
      <c r="A3102" s="73">
        <v>39344</v>
      </c>
      <c r="B3102" s="130">
        <v>1529.030029</v>
      </c>
      <c r="C3102" s="125">
        <f t="shared" si="192"/>
        <v>3.8538595315457336E-2</v>
      </c>
      <c r="D3102" s="128">
        <f t="shared" si="193"/>
        <v>38538.595315457336</v>
      </c>
      <c r="E3102" s="128" t="e">
        <f t="shared" ca="1" si="194"/>
        <v>#DIV/0!</v>
      </c>
      <c r="F3102" s="128" t="e">
        <f t="shared" ca="1" si="195"/>
        <v>#DIV/0!</v>
      </c>
    </row>
    <row r="3103" spans="1:6" x14ac:dyDescent="0.3">
      <c r="A3103" s="73">
        <v>39343</v>
      </c>
      <c r="B3103" s="130">
        <v>1519.780029</v>
      </c>
      <c r="C3103" s="125">
        <f t="shared" si="192"/>
        <v>2.0383762876230005E-2</v>
      </c>
      <c r="D3103" s="128">
        <f t="shared" si="193"/>
        <v>20383.762876230005</v>
      </c>
      <c r="E3103" s="128" t="e">
        <f t="shared" ca="1" si="194"/>
        <v>#DIV/0!</v>
      </c>
      <c r="F3103" s="128" t="e">
        <f t="shared" ca="1" si="195"/>
        <v>#DIV/0!</v>
      </c>
    </row>
    <row r="3104" spans="1:6" x14ac:dyDescent="0.3">
      <c r="A3104" s="73">
        <v>39342</v>
      </c>
      <c r="B3104" s="130">
        <v>1476.650024</v>
      </c>
      <c r="C3104" s="125">
        <f t="shared" si="192"/>
        <v>1.8046486190859135E-3</v>
      </c>
      <c r="D3104" s="128">
        <f t="shared" si="193"/>
        <v>1804.6486190859134</v>
      </c>
      <c r="E3104" s="128" t="e">
        <f t="shared" ca="1" si="194"/>
        <v>#DIV/0!</v>
      </c>
      <c r="F3104" s="128" t="e">
        <f t="shared" ca="1" si="195"/>
        <v>#DIV/0!</v>
      </c>
    </row>
    <row r="3105" spans="1:6" x14ac:dyDescent="0.3">
      <c r="A3105" s="73">
        <v>39339</v>
      </c>
      <c r="B3105" s="130">
        <v>1484.25</v>
      </c>
      <c r="C3105" s="125">
        <f t="shared" si="192"/>
        <v>1.8255525867955757E-2</v>
      </c>
      <c r="D3105" s="128">
        <f t="shared" si="193"/>
        <v>18255.525867955759</v>
      </c>
      <c r="E3105" s="128" t="e">
        <f t="shared" ca="1" si="194"/>
        <v>#DIV/0!</v>
      </c>
      <c r="F3105" s="128" t="e">
        <f t="shared" ca="1" si="195"/>
        <v>#DIV/0!</v>
      </c>
    </row>
    <row r="3106" spans="1:6" x14ac:dyDescent="0.3">
      <c r="A3106" s="73">
        <v>39338</v>
      </c>
      <c r="B3106" s="130">
        <v>1483.9499510000001</v>
      </c>
      <c r="C3106" s="125">
        <f t="shared" si="192"/>
        <v>1.3793204392843039E-2</v>
      </c>
      <c r="D3106" s="128">
        <f t="shared" si="193"/>
        <v>13793.204392843039</v>
      </c>
      <c r="E3106" s="128" t="e">
        <f t="shared" ca="1" si="194"/>
        <v>#DIV/0!</v>
      </c>
      <c r="F3106" s="128" t="e">
        <f t="shared" ca="1" si="195"/>
        <v>#DIV/0!</v>
      </c>
    </row>
    <row r="3107" spans="1:6" x14ac:dyDescent="0.3">
      <c r="A3107" s="73">
        <v>39337</v>
      </c>
      <c r="B3107" s="130">
        <v>1471.5600589999999</v>
      </c>
      <c r="C3107" s="125">
        <f t="shared" si="192"/>
        <v>2.7367473547510457E-2</v>
      </c>
      <c r="D3107" s="128">
        <f t="shared" si="193"/>
        <v>27367.473547510457</v>
      </c>
      <c r="E3107" s="128" t="e">
        <f t="shared" ca="1" si="194"/>
        <v>#DIV/0!</v>
      </c>
      <c r="F3107" s="128" t="e">
        <f t="shared" ca="1" si="195"/>
        <v>#DIV/0!</v>
      </c>
    </row>
    <row r="3108" spans="1:6" x14ac:dyDescent="0.3">
      <c r="A3108" s="73">
        <v>39336</v>
      </c>
      <c r="B3108" s="130">
        <v>1471.48999</v>
      </c>
      <c r="C3108" s="125">
        <f t="shared" si="192"/>
        <v>3.2042425125851093E-3</v>
      </c>
      <c r="D3108" s="128">
        <f t="shared" si="193"/>
        <v>3204.2425125851091</v>
      </c>
      <c r="E3108" s="128" t="e">
        <f t="shared" ca="1" si="194"/>
        <v>#DIV/0!</v>
      </c>
      <c r="F3108" s="128" t="e">
        <f t="shared" ca="1" si="195"/>
        <v>#DIV/0!</v>
      </c>
    </row>
    <row r="3109" spans="1:6" x14ac:dyDescent="0.3">
      <c r="A3109" s="73">
        <v>39335</v>
      </c>
      <c r="B3109" s="130">
        <v>1451.6999510000001</v>
      </c>
      <c r="C3109" s="125">
        <f t="shared" si="192"/>
        <v>-1.8703937550119121E-2</v>
      </c>
      <c r="D3109" s="128">
        <f t="shared" si="193"/>
        <v>-18703.937550119121</v>
      </c>
      <c r="E3109" s="128" t="e">
        <f t="shared" ca="1" si="194"/>
        <v>#DIV/0!</v>
      </c>
      <c r="F3109" s="128" t="e">
        <f t="shared" ca="1" si="195"/>
        <v>#DIV/0!</v>
      </c>
    </row>
    <row r="3110" spans="1:6" x14ac:dyDescent="0.3">
      <c r="A3110" s="73">
        <v>39332</v>
      </c>
      <c r="B3110" s="130">
        <v>1453.5500489999999</v>
      </c>
      <c r="C3110" s="125">
        <f t="shared" si="192"/>
        <v>-6.1196246153846223E-3</v>
      </c>
      <c r="D3110" s="128">
        <f t="shared" si="193"/>
        <v>-6119.6246153846223</v>
      </c>
      <c r="E3110" s="128" t="e">
        <f t="shared" ca="1" si="194"/>
        <v>#DIV/0!</v>
      </c>
      <c r="F3110" s="128" t="e">
        <f t="shared" ca="1" si="195"/>
        <v>#DIV/0!</v>
      </c>
    </row>
    <row r="3111" spans="1:6" x14ac:dyDescent="0.3">
      <c r="A3111" s="73">
        <v>39331</v>
      </c>
      <c r="B3111" s="130">
        <v>1478.5500489999999</v>
      </c>
      <c r="C3111" s="125">
        <f t="shared" si="192"/>
        <v>9.8903082052610447E-3</v>
      </c>
      <c r="D3111" s="128">
        <f t="shared" si="193"/>
        <v>9890.3082052610443</v>
      </c>
      <c r="E3111" s="128" t="e">
        <f t="shared" ca="1" si="194"/>
        <v>#DIV/0!</v>
      </c>
      <c r="F3111" s="128" t="e">
        <f t="shared" ca="1" si="195"/>
        <v>#DIV/0!</v>
      </c>
    </row>
    <row r="3112" spans="1:6" x14ac:dyDescent="0.3">
      <c r="A3112" s="73">
        <v>39330</v>
      </c>
      <c r="B3112" s="130">
        <v>1472.290039</v>
      </c>
      <c r="C3112" s="125">
        <f t="shared" si="192"/>
        <v>1.7393197583452702E-2</v>
      </c>
      <c r="D3112" s="128">
        <f t="shared" si="193"/>
        <v>17393.1975834527</v>
      </c>
      <c r="E3112" s="128" t="e">
        <f t="shared" ca="1" si="194"/>
        <v>#DIV/0!</v>
      </c>
      <c r="F3112" s="128" t="e">
        <f t="shared" ca="1" si="195"/>
        <v>#DIV/0!</v>
      </c>
    </row>
    <row r="3113" spans="1:6" x14ac:dyDescent="0.3">
      <c r="A3113" s="73">
        <v>39329</v>
      </c>
      <c r="B3113" s="130">
        <v>1489.420044</v>
      </c>
      <c r="C3113" s="125">
        <f t="shared" si="192"/>
        <v>3.0348305844096091E-2</v>
      </c>
      <c r="D3113" s="128">
        <f t="shared" si="193"/>
        <v>30348.305844096092</v>
      </c>
      <c r="E3113" s="128" t="e">
        <f t="shared" ca="1" si="194"/>
        <v>#DIV/0!</v>
      </c>
      <c r="F3113" s="128" t="e">
        <f t="shared" ca="1" si="195"/>
        <v>#DIV/0!</v>
      </c>
    </row>
    <row r="3114" spans="1:6" x14ac:dyDescent="0.3">
      <c r="A3114" s="73">
        <v>39325</v>
      </c>
      <c r="B3114" s="130">
        <v>1473.98999</v>
      </c>
      <c r="C3114" s="125">
        <f t="shared" si="192"/>
        <v>1.9399179872298777E-2</v>
      </c>
      <c r="D3114" s="128">
        <f t="shared" si="193"/>
        <v>19399.179872298777</v>
      </c>
      <c r="E3114" s="128" t="e">
        <f t="shared" ca="1" si="194"/>
        <v>#DIV/0!</v>
      </c>
      <c r="F3114" s="128" t="e">
        <f t="shared" ca="1" si="195"/>
        <v>#DIV/0!</v>
      </c>
    </row>
    <row r="3115" spans="1:6" x14ac:dyDescent="0.3">
      <c r="A3115" s="73">
        <v>39324</v>
      </c>
      <c r="B3115" s="130">
        <v>1457.6400149999999</v>
      </c>
      <c r="C3115" s="125">
        <f t="shared" si="192"/>
        <v>3.2856926274108744E-2</v>
      </c>
      <c r="D3115" s="128">
        <f t="shared" si="193"/>
        <v>32856.926274108744</v>
      </c>
      <c r="E3115" s="128" t="e">
        <f t="shared" ca="1" si="194"/>
        <v>#DIV/0!</v>
      </c>
      <c r="F3115" s="128" t="e">
        <f t="shared" ca="1" si="195"/>
        <v>#DIV/0!</v>
      </c>
    </row>
    <row r="3116" spans="1:6" x14ac:dyDescent="0.3">
      <c r="A3116" s="73">
        <v>39323</v>
      </c>
      <c r="B3116" s="130">
        <v>1463.76001</v>
      </c>
      <c r="C3116" s="125">
        <f t="shared" si="192"/>
        <v>4.0563063188732595E-2</v>
      </c>
      <c r="D3116" s="128">
        <f t="shared" si="193"/>
        <v>40563.063188732594</v>
      </c>
      <c r="E3116" s="128" t="e">
        <f t="shared" ca="1" si="194"/>
        <v>#DIV/0!</v>
      </c>
      <c r="F3116" s="128" t="e">
        <f t="shared" ca="1" si="195"/>
        <v>#DIV/0!</v>
      </c>
    </row>
    <row r="3117" spans="1:6" x14ac:dyDescent="0.3">
      <c r="A3117" s="73">
        <v>39322</v>
      </c>
      <c r="B3117" s="130">
        <v>1432.3599850000001</v>
      </c>
      <c r="C3117" s="125">
        <f t="shared" si="192"/>
        <v>4.0797635123370757E-3</v>
      </c>
      <c r="D3117" s="128">
        <f t="shared" si="193"/>
        <v>4079.7635123370756</v>
      </c>
      <c r="E3117" s="128" t="e">
        <f t="shared" ca="1" si="194"/>
        <v>#DIV/0!</v>
      </c>
      <c r="F3117" s="128" t="e">
        <f t="shared" ca="1" si="195"/>
        <v>#DIV/0!</v>
      </c>
    </row>
    <row r="3118" spans="1:6" x14ac:dyDescent="0.3">
      <c r="A3118" s="73">
        <v>39321</v>
      </c>
      <c r="B3118" s="130">
        <v>1466.790039</v>
      </c>
      <c r="C3118" s="125">
        <f t="shared" si="192"/>
        <v>9.5462892519637688E-3</v>
      </c>
      <c r="D3118" s="128">
        <f t="shared" si="193"/>
        <v>9546.289251963768</v>
      </c>
      <c r="E3118" s="128" t="e">
        <f t="shared" ca="1" si="194"/>
        <v>#DIV/0!</v>
      </c>
      <c r="F3118" s="128" t="e">
        <f t="shared" ca="1" si="195"/>
        <v>#DIV/0!</v>
      </c>
    </row>
    <row r="3119" spans="1:6" x14ac:dyDescent="0.3">
      <c r="A3119" s="73">
        <v>39318</v>
      </c>
      <c r="B3119" s="130">
        <v>1479.369995</v>
      </c>
      <c r="C3119" s="125">
        <f t="shared" si="192"/>
        <v>1.7700379553737156E-2</v>
      </c>
      <c r="D3119" s="128">
        <f t="shared" si="193"/>
        <v>17700.379553737155</v>
      </c>
      <c r="E3119" s="128" t="e">
        <f t="shared" ca="1" si="194"/>
        <v>#DIV/0!</v>
      </c>
      <c r="F3119" s="128" t="e">
        <f t="shared" ca="1" si="195"/>
        <v>#DIV/0!</v>
      </c>
    </row>
    <row r="3120" spans="1:6" x14ac:dyDescent="0.3">
      <c r="A3120" s="73">
        <v>39317</v>
      </c>
      <c r="B3120" s="130">
        <v>1462.5</v>
      </c>
      <c r="C3120" s="125">
        <f t="shared" si="192"/>
        <v>6.4758784522498392E-3</v>
      </c>
      <c r="D3120" s="128">
        <f t="shared" si="193"/>
        <v>6475.878452249839</v>
      </c>
      <c r="E3120" s="128" t="e">
        <f t="shared" ca="1" si="194"/>
        <v>#DIV/0!</v>
      </c>
      <c r="F3120" s="128" t="e">
        <f t="shared" ca="1" si="195"/>
        <v>#DIV/0!</v>
      </c>
    </row>
    <row r="3121" spans="1:6" x14ac:dyDescent="0.3">
      <c r="A3121" s="73">
        <v>39316</v>
      </c>
      <c r="B3121" s="130">
        <v>1464.0699460000001</v>
      </c>
      <c r="C3121" s="125">
        <f t="shared" si="192"/>
        <v>-2.2317373887754677E-2</v>
      </c>
      <c r="D3121" s="128">
        <f t="shared" si="193"/>
        <v>-22317.373887754678</v>
      </c>
      <c r="E3121" s="128" t="e">
        <f t="shared" ca="1" si="194"/>
        <v>#DIV/0!</v>
      </c>
      <c r="F3121" s="128" t="e">
        <f t="shared" ca="1" si="195"/>
        <v>#DIV/0!</v>
      </c>
    </row>
    <row r="3122" spans="1:6" x14ac:dyDescent="0.3">
      <c r="A3122" s="73">
        <v>39315</v>
      </c>
      <c r="B3122" s="130">
        <v>1447.119995</v>
      </c>
      <c r="C3122" s="125">
        <f t="shared" si="192"/>
        <v>-2.0037764206562447E-2</v>
      </c>
      <c r="D3122" s="128">
        <f t="shared" si="193"/>
        <v>-20037.764206562446</v>
      </c>
      <c r="E3122" s="128" t="e">
        <f t="shared" ca="1" si="194"/>
        <v>#DIV/0!</v>
      </c>
      <c r="F3122" s="128" t="e">
        <f t="shared" ca="1" si="195"/>
        <v>#DIV/0!</v>
      </c>
    </row>
    <row r="3123" spans="1:6" x14ac:dyDescent="0.3">
      <c r="A3123" s="73">
        <v>39314</v>
      </c>
      <c r="B3123" s="130">
        <v>1445.5500489999999</v>
      </c>
      <c r="C3123" s="125">
        <f t="shared" si="192"/>
        <v>-1.5071504041680894E-2</v>
      </c>
      <c r="D3123" s="128">
        <f t="shared" si="193"/>
        <v>-15071.504041680895</v>
      </c>
      <c r="E3123" s="128" t="e">
        <f t="shared" ca="1" si="194"/>
        <v>#DIV/0!</v>
      </c>
      <c r="F3123" s="128" t="e">
        <f t="shared" ca="1" si="195"/>
        <v>#DIV/0!</v>
      </c>
    </row>
    <row r="3124" spans="1:6" x14ac:dyDescent="0.3">
      <c r="A3124" s="73">
        <v>39311</v>
      </c>
      <c r="B3124" s="130">
        <v>1445.9399410000001</v>
      </c>
      <c r="C3124" s="125">
        <f t="shared" si="192"/>
        <v>8.9876777453332668E-3</v>
      </c>
      <c r="D3124" s="128">
        <f t="shared" si="193"/>
        <v>8987.677745333267</v>
      </c>
      <c r="E3124" s="128" t="e">
        <f t="shared" ca="1" si="194"/>
        <v>#DIV/0!</v>
      </c>
      <c r="F3124" s="128" t="e">
        <f t="shared" ca="1" si="195"/>
        <v>#DIV/0!</v>
      </c>
    </row>
    <row r="3125" spans="1:6" x14ac:dyDescent="0.3">
      <c r="A3125" s="73">
        <v>39310</v>
      </c>
      <c r="B3125" s="130">
        <v>1411.2700199999999</v>
      </c>
      <c r="C3125" s="125">
        <f t="shared" si="192"/>
        <v>-4.1386994313247438E-2</v>
      </c>
      <c r="D3125" s="128">
        <f t="shared" si="193"/>
        <v>-41386.994313247436</v>
      </c>
      <c r="E3125" s="128" t="e">
        <f t="shared" ca="1" si="194"/>
        <v>#DIV/0!</v>
      </c>
      <c r="F3125" s="128" t="e">
        <f t="shared" ca="1" si="195"/>
        <v>#DIV/0!</v>
      </c>
    </row>
    <row r="3126" spans="1:6" x14ac:dyDescent="0.3">
      <c r="A3126" s="73">
        <v>39309</v>
      </c>
      <c r="B3126" s="130">
        <v>1406.6999510000001</v>
      </c>
      <c r="C3126" s="125">
        <f t="shared" si="192"/>
        <v>-4.0325898732285759E-2</v>
      </c>
      <c r="D3126" s="128">
        <f t="shared" si="193"/>
        <v>-40325.898732285757</v>
      </c>
      <c r="E3126" s="128" t="e">
        <f t="shared" ca="1" si="194"/>
        <v>#DIV/0!</v>
      </c>
      <c r="F3126" s="128" t="e">
        <f t="shared" ca="1" si="195"/>
        <v>#DIV/0!</v>
      </c>
    </row>
    <row r="3127" spans="1:6" x14ac:dyDescent="0.3">
      <c r="A3127" s="73">
        <v>39308</v>
      </c>
      <c r="B3127" s="130">
        <v>1426.540039</v>
      </c>
      <c r="C3127" s="125">
        <f t="shared" si="192"/>
        <v>-1.9742027668514739E-2</v>
      </c>
      <c r="D3127" s="128">
        <f t="shared" si="193"/>
        <v>-19742.02766851474</v>
      </c>
      <c r="E3127" s="128" t="e">
        <f t="shared" ca="1" si="194"/>
        <v>#DIV/0!</v>
      </c>
      <c r="F3127" s="128" t="e">
        <f t="shared" ca="1" si="195"/>
        <v>#DIV/0!</v>
      </c>
    </row>
    <row r="3128" spans="1:6" x14ac:dyDescent="0.3">
      <c r="A3128" s="73">
        <v>39307</v>
      </c>
      <c r="B3128" s="130">
        <v>1452.920044</v>
      </c>
      <c r="C3128" s="125">
        <f t="shared" si="192"/>
        <v>-1.4241025242928806E-2</v>
      </c>
      <c r="D3128" s="128">
        <f t="shared" si="193"/>
        <v>-14241.025242928807</v>
      </c>
      <c r="E3128" s="128" t="e">
        <f t="shared" ca="1" si="194"/>
        <v>#DIV/0!</v>
      </c>
      <c r="F3128" s="128" t="e">
        <f t="shared" ca="1" si="195"/>
        <v>#DIV/0!</v>
      </c>
    </row>
    <row r="3129" spans="1:6" x14ac:dyDescent="0.3">
      <c r="A3129" s="73">
        <v>39304</v>
      </c>
      <c r="B3129" s="130">
        <v>1453.6400149999999</v>
      </c>
      <c r="C3129" s="125">
        <f t="shared" si="192"/>
        <v>-3.6395600797413108E-3</v>
      </c>
      <c r="D3129" s="128">
        <f t="shared" si="193"/>
        <v>-3639.5600797413108</v>
      </c>
      <c r="E3129" s="128" t="e">
        <f t="shared" ca="1" si="194"/>
        <v>#DIV/0!</v>
      </c>
      <c r="F3129" s="128" t="e">
        <f t="shared" ca="1" si="195"/>
        <v>#DIV/0!</v>
      </c>
    </row>
    <row r="3130" spans="1:6" x14ac:dyDescent="0.3">
      <c r="A3130" s="73">
        <v>39303</v>
      </c>
      <c r="B3130" s="130">
        <v>1453.089966</v>
      </c>
      <c r="C3130" s="125">
        <f t="shared" si="192"/>
        <v>-1.994393004593531E-2</v>
      </c>
      <c r="D3130" s="128">
        <f t="shared" si="193"/>
        <v>-19943.930045935311</v>
      </c>
      <c r="E3130" s="128" t="e">
        <f t="shared" ca="1" si="194"/>
        <v>#DIV/0!</v>
      </c>
      <c r="F3130" s="128" t="e">
        <f t="shared" ca="1" si="195"/>
        <v>#DIV/0!</v>
      </c>
    </row>
    <row r="3131" spans="1:6" x14ac:dyDescent="0.3">
      <c r="A3131" s="73">
        <v>39302</v>
      </c>
      <c r="B3131" s="130">
        <v>1497.48999</v>
      </c>
      <c r="C3131" s="125">
        <f t="shared" si="192"/>
        <v>-1.3569667451447942E-2</v>
      </c>
      <c r="D3131" s="128">
        <f t="shared" si="193"/>
        <v>-13569.667451447942</v>
      </c>
      <c r="E3131" s="128" t="e">
        <f t="shared" ca="1" si="194"/>
        <v>#DIV/0!</v>
      </c>
      <c r="F3131" s="128" t="e">
        <f t="shared" ca="1" si="195"/>
        <v>#DIV/0!</v>
      </c>
    </row>
    <row r="3132" spans="1:6" x14ac:dyDescent="0.3">
      <c r="A3132" s="73">
        <v>39301</v>
      </c>
      <c r="B3132" s="130">
        <v>1476.709961</v>
      </c>
      <c r="C3132" s="125">
        <f t="shared" si="192"/>
        <v>-2.2719502537285163E-2</v>
      </c>
      <c r="D3132" s="128">
        <f t="shared" si="193"/>
        <v>-22719.502537285163</v>
      </c>
      <c r="E3132" s="128" t="e">
        <f t="shared" ca="1" si="194"/>
        <v>#DIV/0!</v>
      </c>
      <c r="F3132" s="128" t="e">
        <f t="shared" ca="1" si="195"/>
        <v>#DIV/0!</v>
      </c>
    </row>
    <row r="3133" spans="1:6" x14ac:dyDescent="0.3">
      <c r="A3133" s="73">
        <v>39300</v>
      </c>
      <c r="B3133" s="130">
        <v>1467.670044</v>
      </c>
      <c r="C3133" s="125">
        <f t="shared" si="192"/>
        <v>-4.7938079093817643E-2</v>
      </c>
      <c r="D3133" s="128">
        <f t="shared" si="193"/>
        <v>-47938.079093817643</v>
      </c>
      <c r="E3133" s="128" t="e">
        <f t="shared" ca="1" si="194"/>
        <v>#DIV/0!</v>
      </c>
      <c r="F3133" s="128" t="e">
        <f t="shared" ca="1" si="195"/>
        <v>#DIV/0!</v>
      </c>
    </row>
    <row r="3134" spans="1:6" x14ac:dyDescent="0.3">
      <c r="A3134" s="73">
        <v>39297</v>
      </c>
      <c r="B3134" s="130">
        <v>1433.0600589999999</v>
      </c>
      <c r="C3134" s="125">
        <f t="shared" si="192"/>
        <v>-6.5862667740501979E-2</v>
      </c>
      <c r="D3134" s="128">
        <f t="shared" si="193"/>
        <v>-65862.667740501973</v>
      </c>
      <c r="E3134" s="128" t="e">
        <f t="shared" ca="1" si="194"/>
        <v>#DIV/0!</v>
      </c>
      <c r="F3134" s="128" t="e">
        <f t="shared" ca="1" si="195"/>
        <v>#DIV/0!</v>
      </c>
    </row>
    <row r="3135" spans="1:6" x14ac:dyDescent="0.3">
      <c r="A3135" s="73">
        <v>39296</v>
      </c>
      <c r="B3135" s="130">
        <v>1472.1999510000001</v>
      </c>
      <c r="C3135" s="125">
        <f t="shared" si="192"/>
        <v>-5.2077167493880139E-2</v>
      </c>
      <c r="D3135" s="128">
        <f t="shared" si="193"/>
        <v>-52077.167493880137</v>
      </c>
      <c r="E3135" s="128" t="e">
        <f t="shared" ca="1" si="194"/>
        <v>#DIV/0!</v>
      </c>
      <c r="F3135" s="128" t="e">
        <f t="shared" ca="1" si="195"/>
        <v>#DIV/0!</v>
      </c>
    </row>
    <row r="3136" spans="1:6" x14ac:dyDescent="0.3">
      <c r="A3136" s="73">
        <v>39295</v>
      </c>
      <c r="B3136" s="130">
        <v>1465.8100589999999</v>
      </c>
      <c r="C3136" s="125">
        <f t="shared" si="192"/>
        <v>-5.1973575165190633E-2</v>
      </c>
      <c r="D3136" s="128">
        <f t="shared" si="193"/>
        <v>-51973.575165190632</v>
      </c>
      <c r="E3136" s="128" t="e">
        <f t="shared" ca="1" si="194"/>
        <v>#DIV/0!</v>
      </c>
      <c r="F3136" s="128" t="e">
        <f t="shared" ca="1" si="195"/>
        <v>#DIV/0!</v>
      </c>
    </row>
    <row r="3137" spans="1:6" x14ac:dyDescent="0.3">
      <c r="A3137" s="73">
        <v>39294</v>
      </c>
      <c r="B3137" s="130">
        <v>1455.2700199999999</v>
      </c>
      <c r="C3137" s="125">
        <f t="shared" si="192"/>
        <v>-6.0734347059560823E-2</v>
      </c>
      <c r="D3137" s="128">
        <f t="shared" si="193"/>
        <v>-60734.347059560823</v>
      </c>
      <c r="E3137" s="128" t="e">
        <f t="shared" ca="1" si="194"/>
        <v>#DIV/0!</v>
      </c>
      <c r="F3137" s="128" t="e">
        <f t="shared" ca="1" si="195"/>
        <v>#DIV/0!</v>
      </c>
    </row>
    <row r="3138" spans="1:6" x14ac:dyDescent="0.3">
      <c r="A3138" s="73">
        <v>39293</v>
      </c>
      <c r="B3138" s="130">
        <v>1473.910034</v>
      </c>
      <c r="C3138" s="125">
        <f t="shared" si="192"/>
        <v>-4.879574644024276E-2</v>
      </c>
      <c r="D3138" s="128">
        <f t="shared" si="193"/>
        <v>-48795.746440242758</v>
      </c>
      <c r="E3138" s="128" t="e">
        <f t="shared" ca="1" si="194"/>
        <v>#DIV/0!</v>
      </c>
      <c r="F3138" s="128" t="e">
        <f t="shared" ca="1" si="195"/>
        <v>#DIV/0!</v>
      </c>
    </row>
    <row r="3139" spans="1:6" x14ac:dyDescent="0.3">
      <c r="A3139" s="73">
        <v>39290</v>
      </c>
      <c r="B3139" s="130">
        <v>1458.9499510000001</v>
      </c>
      <c r="C3139" s="125">
        <f t="shared" si="192"/>
        <v>-6.0257680515297896E-2</v>
      </c>
      <c r="D3139" s="128">
        <f t="shared" si="193"/>
        <v>-60257.680515297892</v>
      </c>
      <c r="E3139" s="128" t="e">
        <f t="shared" ca="1" si="194"/>
        <v>#DIV/0!</v>
      </c>
      <c r="F3139" s="128" t="e">
        <f t="shared" ca="1" si="195"/>
        <v>#DIV/0!</v>
      </c>
    </row>
    <row r="3140" spans="1:6" x14ac:dyDescent="0.3">
      <c r="A3140" s="73">
        <v>39289</v>
      </c>
      <c r="B3140" s="130">
        <v>1482.660034</v>
      </c>
      <c r="C3140" s="125">
        <f t="shared" si="192"/>
        <v>-4.2023595696295324E-2</v>
      </c>
      <c r="D3140" s="128">
        <f t="shared" si="193"/>
        <v>-42023.595696295321</v>
      </c>
      <c r="E3140" s="128" t="e">
        <f t="shared" ca="1" si="194"/>
        <v>#DIV/0!</v>
      </c>
      <c r="F3140" s="128" t="e">
        <f t="shared" ca="1" si="195"/>
        <v>#DIV/0!</v>
      </c>
    </row>
    <row r="3141" spans="1:6" x14ac:dyDescent="0.3">
      <c r="A3141" s="73">
        <v>39288</v>
      </c>
      <c r="B3141" s="130">
        <v>1518.089966</v>
      </c>
      <c r="C3141" s="125">
        <f t="shared" si="192"/>
        <v>-4.4117832678514102E-4</v>
      </c>
      <c r="D3141" s="128">
        <f t="shared" si="193"/>
        <v>-441.178326785141</v>
      </c>
      <c r="E3141" s="128" t="e">
        <f t="shared" ca="1" si="194"/>
        <v>#DIV/0!</v>
      </c>
      <c r="F3141" s="128" t="e">
        <f t="shared" ca="1" si="195"/>
        <v>#DIV/0!</v>
      </c>
    </row>
    <row r="3142" spans="1:6" x14ac:dyDescent="0.3">
      <c r="A3142" s="73">
        <v>39287</v>
      </c>
      <c r="B3142" s="130">
        <v>1511.040039</v>
      </c>
      <c r="C3142" s="125">
        <f t="shared" si="192"/>
        <v>6.0925224687191637E-4</v>
      </c>
      <c r="D3142" s="128">
        <f t="shared" si="193"/>
        <v>609.25224687191633</v>
      </c>
      <c r="E3142" s="128" t="e">
        <f t="shared" ca="1" si="194"/>
        <v>#DIV/0!</v>
      </c>
      <c r="F3142" s="128" t="e">
        <f t="shared" ca="1" si="195"/>
        <v>#DIV/0!</v>
      </c>
    </row>
    <row r="3143" spans="1:6" x14ac:dyDescent="0.3">
      <c r="A3143" s="73">
        <v>39286</v>
      </c>
      <c r="B3143" s="130">
        <v>1541.5699460000001</v>
      </c>
      <c r="C3143" s="125">
        <f t="shared" si="192"/>
        <v>6.3452493078866024E-3</v>
      </c>
      <c r="D3143" s="128">
        <f t="shared" si="193"/>
        <v>6345.2493078866028</v>
      </c>
      <c r="E3143" s="128" t="e">
        <f t="shared" ca="1" si="194"/>
        <v>#DIV/0!</v>
      </c>
      <c r="F3143" s="128" t="e">
        <f t="shared" ca="1" si="195"/>
        <v>#DIV/0!</v>
      </c>
    </row>
    <row r="3144" spans="1:6" x14ac:dyDescent="0.3">
      <c r="A3144" s="73">
        <v>39283</v>
      </c>
      <c r="B3144" s="130">
        <v>1534.099976</v>
      </c>
      <c r="C3144" s="125">
        <f t="shared" ref="C3144:C3207" si="196">B3144/B3154-1</f>
        <v>2.3914920814263052E-3</v>
      </c>
      <c r="D3144" s="128">
        <f t="shared" ref="D3144:D3207" si="197">C3144*$B$5</f>
        <v>2391.492081426305</v>
      </c>
      <c r="E3144" s="128" t="e">
        <f t="shared" ref="E3144:E3207" ca="1" si="198">_xlfn.PERCENTILE.INC(OFFSET(D3144,0,0,Window),1-VaRLevel)</f>
        <v>#DIV/0!</v>
      </c>
      <c r="F3144" s="128" t="e">
        <f t="shared" ref="F3144:F3207" ca="1" si="199">ABS(AVERAGEIF(OFFSET(D3144,0,0,Window),"&lt;=" &amp;E3144))</f>
        <v>#DIV/0!</v>
      </c>
    </row>
    <row r="3145" spans="1:6" x14ac:dyDescent="0.3">
      <c r="A3145" s="73">
        <v>39282</v>
      </c>
      <c r="B3145" s="130">
        <v>1553.079956</v>
      </c>
      <c r="C3145" s="125">
        <f t="shared" si="196"/>
        <v>1.8146015185850128E-2</v>
      </c>
      <c r="D3145" s="128">
        <f t="shared" si="197"/>
        <v>18146.015185850127</v>
      </c>
      <c r="E3145" s="128" t="e">
        <f t="shared" ca="1" si="198"/>
        <v>#DIV/0!</v>
      </c>
      <c r="F3145" s="128" t="e">
        <f t="shared" ca="1" si="199"/>
        <v>#DIV/0!</v>
      </c>
    </row>
    <row r="3146" spans="1:6" x14ac:dyDescent="0.3">
      <c r="A3146" s="73">
        <v>39281</v>
      </c>
      <c r="B3146" s="130">
        <v>1546.170044</v>
      </c>
      <c r="C3146" s="125">
        <f t="shared" si="196"/>
        <v>1.3968436043624743E-2</v>
      </c>
      <c r="D3146" s="128">
        <f t="shared" si="197"/>
        <v>13968.436043624744</v>
      </c>
      <c r="E3146" s="128" t="e">
        <f t="shared" ca="1" si="198"/>
        <v>#DIV/0!</v>
      </c>
      <c r="F3146" s="128" t="e">
        <f t="shared" ca="1" si="199"/>
        <v>#DIV/0!</v>
      </c>
    </row>
    <row r="3147" spans="1:6" x14ac:dyDescent="0.3">
      <c r="A3147" s="73">
        <v>39280</v>
      </c>
      <c r="B3147" s="130">
        <v>1549.369995</v>
      </c>
      <c r="C3147" s="125">
        <f t="shared" si="196"/>
        <v>1.9704718174542668E-2</v>
      </c>
      <c r="D3147" s="128">
        <f t="shared" si="197"/>
        <v>19704.718174542668</v>
      </c>
      <c r="E3147" s="128" t="e">
        <f t="shared" ca="1" si="198"/>
        <v>#DIV/0!</v>
      </c>
      <c r="F3147" s="128" t="e">
        <f t="shared" ca="1" si="199"/>
        <v>#DIV/0!</v>
      </c>
    </row>
    <row r="3148" spans="1:6" x14ac:dyDescent="0.3">
      <c r="A3148" s="73">
        <v>39279</v>
      </c>
      <c r="B3148" s="130">
        <v>1549.5200199999999</v>
      </c>
      <c r="C3148" s="125">
        <f t="shared" si="196"/>
        <v>3.0711440939950485E-2</v>
      </c>
      <c r="D3148" s="128">
        <f t="shared" si="197"/>
        <v>30711.440939950484</v>
      </c>
      <c r="E3148" s="128" t="e">
        <f t="shared" ca="1" si="198"/>
        <v>#DIV/0!</v>
      </c>
      <c r="F3148" s="128" t="e">
        <f t="shared" ca="1" si="199"/>
        <v>#DIV/0!</v>
      </c>
    </row>
    <row r="3149" spans="1:6" x14ac:dyDescent="0.3">
      <c r="A3149" s="73">
        <v>39276</v>
      </c>
      <c r="B3149" s="130">
        <v>1552.5</v>
      </c>
      <c r="C3149" s="125">
        <f t="shared" si="196"/>
        <v>3.1075067716842986E-2</v>
      </c>
      <c r="D3149" s="128">
        <f t="shared" si="197"/>
        <v>31075.067716842987</v>
      </c>
      <c r="E3149" s="128" t="e">
        <f t="shared" ca="1" si="198"/>
        <v>#DIV/0!</v>
      </c>
      <c r="F3149" s="128" t="e">
        <f t="shared" ca="1" si="199"/>
        <v>#DIV/0!</v>
      </c>
    </row>
    <row r="3150" spans="1:6" x14ac:dyDescent="0.3">
      <c r="A3150" s="73">
        <v>39275</v>
      </c>
      <c r="B3150" s="130">
        <v>1547.6999510000001</v>
      </c>
      <c r="C3150" s="125">
        <f t="shared" si="196"/>
        <v>2.7457271222663726E-2</v>
      </c>
      <c r="D3150" s="128">
        <f t="shared" si="197"/>
        <v>27457.271222663727</v>
      </c>
      <c r="E3150" s="128" t="e">
        <f t="shared" ca="1" si="198"/>
        <v>#DIV/0!</v>
      </c>
      <c r="F3150" s="128" t="e">
        <f t="shared" ca="1" si="199"/>
        <v>#DIV/0!</v>
      </c>
    </row>
    <row r="3151" spans="1:6" x14ac:dyDescent="0.3">
      <c r="A3151" s="73">
        <v>39274</v>
      </c>
      <c r="B3151" s="130">
        <v>1518.76001</v>
      </c>
      <c r="C3151" s="125">
        <f t="shared" si="196"/>
        <v>1.732880168000861E-2</v>
      </c>
      <c r="D3151" s="128">
        <f t="shared" si="197"/>
        <v>17328.801680008612</v>
      </c>
      <c r="E3151" s="128" t="e">
        <f t="shared" ca="1" si="198"/>
        <v>#DIV/0!</v>
      </c>
      <c r="F3151" s="128" t="e">
        <f t="shared" ca="1" si="199"/>
        <v>#DIV/0!</v>
      </c>
    </row>
    <row r="3152" spans="1:6" x14ac:dyDescent="0.3">
      <c r="A3152" s="73">
        <v>39273</v>
      </c>
      <c r="B3152" s="130">
        <v>1510.119995</v>
      </c>
      <c r="C3152" s="125">
        <f t="shared" si="196"/>
        <v>8.2657905128111775E-3</v>
      </c>
      <c r="D3152" s="128">
        <f t="shared" si="197"/>
        <v>8265.7905128111779</v>
      </c>
      <c r="E3152" s="128" t="e">
        <f t="shared" ca="1" si="198"/>
        <v>#DIV/0!</v>
      </c>
      <c r="F3152" s="128" t="e">
        <f t="shared" ca="1" si="199"/>
        <v>#DIV/0!</v>
      </c>
    </row>
    <row r="3153" spans="1:6" x14ac:dyDescent="0.3">
      <c r="A3153" s="73">
        <v>39272</v>
      </c>
      <c r="B3153" s="130">
        <v>1531.849976</v>
      </c>
      <c r="C3153" s="125">
        <f t="shared" si="196"/>
        <v>1.9493341929701868E-2</v>
      </c>
      <c r="D3153" s="128">
        <f t="shared" si="197"/>
        <v>19493.34192970187</v>
      </c>
      <c r="E3153" s="128" t="e">
        <f t="shared" ca="1" si="198"/>
        <v>#DIV/0!</v>
      </c>
      <c r="F3153" s="128" t="e">
        <f t="shared" ca="1" si="199"/>
        <v>#DIV/0!</v>
      </c>
    </row>
    <row r="3154" spans="1:6" x14ac:dyDescent="0.3">
      <c r="A3154" s="73">
        <v>39269</v>
      </c>
      <c r="B3154" s="130">
        <v>1530.4399410000001</v>
      </c>
      <c r="C3154" s="125">
        <f t="shared" si="196"/>
        <v>5.4198229654442986E-3</v>
      </c>
      <c r="D3154" s="128">
        <f t="shared" si="197"/>
        <v>5419.8229654442985</v>
      </c>
      <c r="E3154" s="128" t="e">
        <f t="shared" ca="1" si="198"/>
        <v>#DIV/0!</v>
      </c>
      <c r="F3154" s="128" t="e">
        <f t="shared" ca="1" si="199"/>
        <v>#DIV/0!</v>
      </c>
    </row>
    <row r="3155" spans="1:6" x14ac:dyDescent="0.3">
      <c r="A3155" s="73">
        <v>39268</v>
      </c>
      <c r="B3155" s="130">
        <v>1525.400024</v>
      </c>
      <c r="C3155" s="125">
        <f t="shared" si="196"/>
        <v>8.3023044619909836E-3</v>
      </c>
      <c r="D3155" s="128">
        <f t="shared" si="197"/>
        <v>8302.3044619909833</v>
      </c>
      <c r="E3155" s="128" t="e">
        <f t="shared" ca="1" si="198"/>
        <v>#DIV/0!</v>
      </c>
      <c r="F3155" s="128" t="e">
        <f t="shared" ca="1" si="199"/>
        <v>#DIV/0!</v>
      </c>
    </row>
    <row r="3156" spans="1:6" x14ac:dyDescent="0.3">
      <c r="A3156" s="73">
        <v>39266</v>
      </c>
      <c r="B3156" s="130">
        <v>1524.869995</v>
      </c>
      <c r="C3156" s="125">
        <f t="shared" si="196"/>
        <v>-5.7572903971488953E-3</v>
      </c>
      <c r="D3156" s="128">
        <f t="shared" si="197"/>
        <v>-5757.290397148895</v>
      </c>
      <c r="E3156" s="128" t="e">
        <f t="shared" ca="1" si="198"/>
        <v>#DIV/0!</v>
      </c>
      <c r="F3156" s="128" t="e">
        <f t="shared" ca="1" si="199"/>
        <v>#DIV/0!</v>
      </c>
    </row>
    <row r="3157" spans="1:6" x14ac:dyDescent="0.3">
      <c r="A3157" s="73">
        <v>39265</v>
      </c>
      <c r="B3157" s="130">
        <v>1519.4300539999999</v>
      </c>
      <c r="C3157" s="125">
        <f t="shared" si="196"/>
        <v>-7.5895592097655618E-3</v>
      </c>
      <c r="D3157" s="128">
        <f t="shared" si="197"/>
        <v>-7589.5592097655617</v>
      </c>
      <c r="E3157" s="128" t="e">
        <f t="shared" ca="1" si="198"/>
        <v>#DIV/0!</v>
      </c>
      <c r="F3157" s="128" t="e">
        <f t="shared" ca="1" si="199"/>
        <v>#DIV/0!</v>
      </c>
    </row>
    <row r="3158" spans="1:6" x14ac:dyDescent="0.3">
      <c r="A3158" s="73">
        <v>39262</v>
      </c>
      <c r="B3158" s="130">
        <v>1503.349976</v>
      </c>
      <c r="C3158" s="125">
        <f t="shared" si="196"/>
        <v>-1.9283622224629537E-2</v>
      </c>
      <c r="D3158" s="128">
        <f t="shared" si="197"/>
        <v>-19283.622224629537</v>
      </c>
      <c r="E3158" s="128" t="e">
        <f t="shared" ca="1" si="198"/>
        <v>#DIV/0!</v>
      </c>
      <c r="F3158" s="128" t="e">
        <f t="shared" ca="1" si="199"/>
        <v>#DIV/0!</v>
      </c>
    </row>
    <row r="3159" spans="1:6" x14ac:dyDescent="0.3">
      <c r="A3159" s="73">
        <v>39261</v>
      </c>
      <c r="B3159" s="130">
        <v>1505.709961</v>
      </c>
      <c r="C3159" s="125">
        <f t="shared" si="196"/>
        <v>-1.1333125622080886E-2</v>
      </c>
      <c r="D3159" s="128">
        <f t="shared" si="197"/>
        <v>-11333.125622080886</v>
      </c>
      <c r="E3159" s="128" t="e">
        <f t="shared" ca="1" si="198"/>
        <v>#DIV/0!</v>
      </c>
      <c r="F3159" s="128" t="e">
        <f t="shared" ca="1" si="199"/>
        <v>#DIV/0!</v>
      </c>
    </row>
    <row r="3160" spans="1:6" x14ac:dyDescent="0.3">
      <c r="A3160" s="73">
        <v>39260</v>
      </c>
      <c r="B3160" s="130">
        <v>1506.339966</v>
      </c>
      <c r="C3160" s="125">
        <f t="shared" si="196"/>
        <v>-6.1557448053647379E-3</v>
      </c>
      <c r="D3160" s="128">
        <f t="shared" si="197"/>
        <v>-6155.7448053647377</v>
      </c>
      <c r="E3160" s="128" t="e">
        <f t="shared" ca="1" si="198"/>
        <v>#DIV/0!</v>
      </c>
      <c r="F3160" s="128" t="e">
        <f t="shared" ca="1" si="199"/>
        <v>#DIV/0!</v>
      </c>
    </row>
    <row r="3161" spans="1:6" x14ac:dyDescent="0.3">
      <c r="A3161" s="73">
        <v>39259</v>
      </c>
      <c r="B3161" s="130">
        <v>1492.8900149999999</v>
      </c>
      <c r="C3161" s="125">
        <f t="shared" si="196"/>
        <v>-7.3667113194897382E-5</v>
      </c>
      <c r="D3161" s="128">
        <f t="shared" si="197"/>
        <v>-73.667113194897382</v>
      </c>
      <c r="E3161" s="128" t="e">
        <f t="shared" ca="1" si="198"/>
        <v>#DIV/0!</v>
      </c>
      <c r="F3161" s="128" t="e">
        <f t="shared" ca="1" si="199"/>
        <v>#DIV/0!</v>
      </c>
    </row>
    <row r="3162" spans="1:6" x14ac:dyDescent="0.3">
      <c r="A3162" s="73">
        <v>39258</v>
      </c>
      <c r="B3162" s="130">
        <v>1497.73999</v>
      </c>
      <c r="C3162" s="125">
        <f t="shared" si="196"/>
        <v>-7.5408218284193085E-3</v>
      </c>
      <c r="D3162" s="128">
        <f t="shared" si="197"/>
        <v>-7540.8218284193081</v>
      </c>
      <c r="E3162" s="128" t="e">
        <f t="shared" ca="1" si="198"/>
        <v>#DIV/0!</v>
      </c>
      <c r="F3162" s="128" t="e">
        <f t="shared" ca="1" si="199"/>
        <v>#DIV/0!</v>
      </c>
    </row>
    <row r="3163" spans="1:6" x14ac:dyDescent="0.3">
      <c r="A3163" s="73">
        <v>39255</v>
      </c>
      <c r="B3163" s="130">
        <v>1502.5600589999999</v>
      </c>
      <c r="C3163" s="125">
        <f t="shared" si="196"/>
        <v>-3.3893258145812899E-3</v>
      </c>
      <c r="D3163" s="128">
        <f t="shared" si="197"/>
        <v>-3389.3258145812897</v>
      </c>
      <c r="E3163" s="128" t="e">
        <f t="shared" ca="1" si="198"/>
        <v>#DIV/0!</v>
      </c>
      <c r="F3163" s="128" t="e">
        <f t="shared" ca="1" si="199"/>
        <v>#DIV/0!</v>
      </c>
    </row>
    <row r="3164" spans="1:6" x14ac:dyDescent="0.3">
      <c r="A3164" s="73">
        <v>39254</v>
      </c>
      <c r="B3164" s="130">
        <v>1522.1899410000001</v>
      </c>
      <c r="C3164" s="125">
        <f t="shared" si="196"/>
        <v>2.1110584557936463E-2</v>
      </c>
      <c r="D3164" s="128">
        <f t="shared" si="197"/>
        <v>21110.584557936461</v>
      </c>
      <c r="E3164" s="128" t="e">
        <f t="shared" ca="1" si="198"/>
        <v>#DIV/0!</v>
      </c>
      <c r="F3164" s="128" t="e">
        <f t="shared" ca="1" si="199"/>
        <v>#DIV/0!</v>
      </c>
    </row>
    <row r="3165" spans="1:6" x14ac:dyDescent="0.3">
      <c r="A3165" s="73">
        <v>39253</v>
      </c>
      <c r="B3165" s="130">
        <v>1512.839966</v>
      </c>
      <c r="C3165" s="125">
        <f t="shared" si="196"/>
        <v>-2.9920250596685571E-3</v>
      </c>
      <c r="D3165" s="128">
        <f t="shared" si="197"/>
        <v>-2992.0250596685573</v>
      </c>
      <c r="E3165" s="128" t="e">
        <f t="shared" ca="1" si="198"/>
        <v>#DIV/0!</v>
      </c>
      <c r="F3165" s="128" t="e">
        <f t="shared" ca="1" si="199"/>
        <v>#DIV/0!</v>
      </c>
    </row>
    <row r="3166" spans="1:6" x14ac:dyDescent="0.3">
      <c r="A3166" s="73">
        <v>39252</v>
      </c>
      <c r="B3166" s="130">
        <v>1533.6999510000001</v>
      </c>
      <c r="C3166" s="125">
        <f t="shared" si="196"/>
        <v>1.7962703471812169E-3</v>
      </c>
      <c r="D3166" s="128">
        <f t="shared" si="197"/>
        <v>1796.2703471812169</v>
      </c>
      <c r="E3166" s="128" t="e">
        <f t="shared" ca="1" si="198"/>
        <v>#DIV/0!</v>
      </c>
      <c r="F3166" s="128" t="e">
        <f t="shared" ca="1" si="199"/>
        <v>#DIV/0!</v>
      </c>
    </row>
    <row r="3167" spans="1:6" x14ac:dyDescent="0.3">
      <c r="A3167" s="73">
        <v>39251</v>
      </c>
      <c r="B3167" s="130">
        <v>1531.0500489999999</v>
      </c>
      <c r="C3167" s="125">
        <f t="shared" si="196"/>
        <v>-5.2820363536233428E-3</v>
      </c>
      <c r="D3167" s="128">
        <f t="shared" si="197"/>
        <v>-5282.0363536233426</v>
      </c>
      <c r="E3167" s="128" t="e">
        <f t="shared" ca="1" si="198"/>
        <v>#DIV/0!</v>
      </c>
      <c r="F3167" s="128" t="e">
        <f t="shared" ca="1" si="199"/>
        <v>#DIV/0!</v>
      </c>
    </row>
    <row r="3168" spans="1:6" x14ac:dyDescent="0.3">
      <c r="A3168" s="73">
        <v>39248</v>
      </c>
      <c r="B3168" s="130">
        <v>1532.910034</v>
      </c>
      <c r="C3168" s="125">
        <f t="shared" si="196"/>
        <v>-2.2325345144343922E-3</v>
      </c>
      <c r="D3168" s="128">
        <f t="shared" si="197"/>
        <v>-2232.5345144343923</v>
      </c>
      <c r="E3168" s="128" t="e">
        <f t="shared" ca="1" si="198"/>
        <v>#DIV/0!</v>
      </c>
      <c r="F3168" s="128" t="e">
        <f t="shared" ca="1" si="199"/>
        <v>#DIV/0!</v>
      </c>
    </row>
    <row r="3169" spans="1:6" x14ac:dyDescent="0.3">
      <c r="A3169" s="73">
        <v>39247</v>
      </c>
      <c r="B3169" s="130">
        <v>1522.969971</v>
      </c>
      <c r="C3169" s="125">
        <f t="shared" si="196"/>
        <v>-4.9979903731756092E-3</v>
      </c>
      <c r="D3169" s="128">
        <f t="shared" si="197"/>
        <v>-4997.9903731756094</v>
      </c>
      <c r="E3169" s="128" t="e">
        <f t="shared" ca="1" si="198"/>
        <v>#DIV/0!</v>
      </c>
      <c r="F3169" s="128" t="e">
        <f t="shared" ca="1" si="199"/>
        <v>#DIV/0!</v>
      </c>
    </row>
    <row r="3170" spans="1:6" x14ac:dyDescent="0.3">
      <c r="A3170" s="73">
        <v>39246</v>
      </c>
      <c r="B3170" s="130">
        <v>1515.670044</v>
      </c>
      <c r="C3170" s="125">
        <f t="shared" si="196"/>
        <v>-9.5148678239855844E-3</v>
      </c>
      <c r="D3170" s="128">
        <f t="shared" si="197"/>
        <v>-9514.8678239855835</v>
      </c>
      <c r="E3170" s="128" t="e">
        <f t="shared" ca="1" si="198"/>
        <v>#DIV/0!</v>
      </c>
      <c r="F3170" s="128" t="e">
        <f t="shared" ca="1" si="199"/>
        <v>#DIV/0!</v>
      </c>
    </row>
    <row r="3171" spans="1:6" x14ac:dyDescent="0.3">
      <c r="A3171" s="73">
        <v>39245</v>
      </c>
      <c r="B3171" s="130">
        <v>1493</v>
      </c>
      <c r="C3171" s="125">
        <f t="shared" si="196"/>
        <v>-1.6540293686297058E-2</v>
      </c>
      <c r="D3171" s="128">
        <f t="shared" si="197"/>
        <v>-16540.29368629706</v>
      </c>
      <c r="E3171" s="128" t="e">
        <f t="shared" ca="1" si="198"/>
        <v>#DIV/0!</v>
      </c>
      <c r="F3171" s="128" t="e">
        <f t="shared" ca="1" si="199"/>
        <v>#DIV/0!</v>
      </c>
    </row>
    <row r="3172" spans="1:6" x14ac:dyDescent="0.3">
      <c r="A3172" s="73">
        <v>39244</v>
      </c>
      <c r="B3172" s="130">
        <v>1509.119995</v>
      </c>
      <c r="C3172" s="125">
        <f t="shared" si="196"/>
        <v>-4.3609251563395679E-3</v>
      </c>
      <c r="D3172" s="128">
        <f t="shared" si="197"/>
        <v>-4360.9251563395683</v>
      </c>
      <c r="E3172" s="128" t="e">
        <f t="shared" ca="1" si="198"/>
        <v>#DIV/0!</v>
      </c>
      <c r="F3172" s="128" t="e">
        <f t="shared" ca="1" si="199"/>
        <v>#DIV/0!</v>
      </c>
    </row>
    <row r="3173" spans="1:6" x14ac:dyDescent="0.3">
      <c r="A3173" s="73">
        <v>39241</v>
      </c>
      <c r="B3173" s="130">
        <v>1507.670044</v>
      </c>
      <c r="C3173" s="125">
        <f t="shared" si="196"/>
        <v>1.0615783572798243E-4</v>
      </c>
      <c r="D3173" s="128">
        <f t="shared" si="197"/>
        <v>106.15783572798243</v>
      </c>
      <c r="E3173" s="128" t="e">
        <f t="shared" ca="1" si="198"/>
        <v>#DIV/0!</v>
      </c>
      <c r="F3173" s="128" t="e">
        <f t="shared" ca="1" si="199"/>
        <v>#DIV/0!</v>
      </c>
    </row>
    <row r="3174" spans="1:6" x14ac:dyDescent="0.3">
      <c r="A3174" s="73">
        <v>39240</v>
      </c>
      <c r="B3174" s="130">
        <v>1490.719971</v>
      </c>
      <c r="C3174" s="125">
        <f t="shared" si="196"/>
        <v>-2.0732097510818726E-2</v>
      </c>
      <c r="D3174" s="128">
        <f t="shared" si="197"/>
        <v>-20732.097510818727</v>
      </c>
      <c r="E3174" s="128" t="e">
        <f t="shared" ca="1" si="198"/>
        <v>#DIV/0!</v>
      </c>
      <c r="F3174" s="128" t="e">
        <f t="shared" ca="1" si="199"/>
        <v>#DIV/0!</v>
      </c>
    </row>
    <row r="3175" spans="1:6" x14ac:dyDescent="0.3">
      <c r="A3175" s="73">
        <v>39239</v>
      </c>
      <c r="B3175" s="130">
        <v>1517.380005</v>
      </c>
      <c r="C3175" s="125">
        <f t="shared" si="196"/>
        <v>-4.4222174252099844E-3</v>
      </c>
      <c r="D3175" s="128">
        <f t="shared" si="197"/>
        <v>-4422.217425209984</v>
      </c>
      <c r="E3175" s="128" t="e">
        <f t="shared" ca="1" si="198"/>
        <v>#DIV/0!</v>
      </c>
      <c r="F3175" s="128" t="e">
        <f t="shared" ca="1" si="199"/>
        <v>#DIV/0!</v>
      </c>
    </row>
    <row r="3176" spans="1:6" x14ac:dyDescent="0.3">
      <c r="A3176" s="73">
        <v>39238</v>
      </c>
      <c r="B3176" s="130">
        <v>1530.9499510000001</v>
      </c>
      <c r="C3176" s="125">
        <f t="shared" si="196"/>
        <v>3.8357977129757082E-3</v>
      </c>
      <c r="D3176" s="128">
        <f t="shared" si="197"/>
        <v>3835.7977129757082</v>
      </c>
      <c r="E3176" s="128" t="e">
        <f t="shared" ca="1" si="198"/>
        <v>#DIV/0!</v>
      </c>
      <c r="F3176" s="128" t="e">
        <f t="shared" ca="1" si="199"/>
        <v>#DIV/0!</v>
      </c>
    </row>
    <row r="3177" spans="1:6" x14ac:dyDescent="0.3">
      <c r="A3177" s="73">
        <v>39237</v>
      </c>
      <c r="B3177" s="130">
        <v>1539.1800539999999</v>
      </c>
      <c r="C3177" s="125">
        <f t="shared" si="196"/>
        <v>1.0789725168280917E-2</v>
      </c>
      <c r="D3177" s="128">
        <f t="shared" si="197"/>
        <v>10789.725168280916</v>
      </c>
      <c r="E3177" s="128" t="e">
        <f t="shared" ca="1" si="198"/>
        <v>#DIV/0!</v>
      </c>
      <c r="F3177" s="128" t="e">
        <f t="shared" ca="1" si="199"/>
        <v>#DIV/0!</v>
      </c>
    </row>
    <row r="3178" spans="1:6" x14ac:dyDescent="0.3">
      <c r="A3178" s="73">
        <v>39234</v>
      </c>
      <c r="B3178" s="130">
        <v>1536.339966</v>
      </c>
      <c r="C3178" s="125">
        <f t="shared" si="196"/>
        <v>1.5594094199305797E-2</v>
      </c>
      <c r="D3178" s="128">
        <f t="shared" si="197"/>
        <v>15594.094199305797</v>
      </c>
      <c r="E3178" s="128" t="e">
        <f t="shared" ca="1" si="198"/>
        <v>#DIV/0!</v>
      </c>
      <c r="F3178" s="128" t="e">
        <f t="shared" ca="1" si="199"/>
        <v>#DIV/0!</v>
      </c>
    </row>
    <row r="3179" spans="1:6" x14ac:dyDescent="0.3">
      <c r="A3179" s="73">
        <v>39233</v>
      </c>
      <c r="B3179" s="130">
        <v>1530.619995</v>
      </c>
      <c r="C3179" s="125">
        <f t="shared" si="196"/>
        <v>1.088405288595462E-2</v>
      </c>
      <c r="D3179" s="128">
        <f t="shared" si="197"/>
        <v>10884.052885954621</v>
      </c>
      <c r="E3179" s="128" t="e">
        <f t="shared" ca="1" si="198"/>
        <v>#DIV/0!</v>
      </c>
      <c r="F3179" s="128" t="e">
        <f t="shared" ca="1" si="199"/>
        <v>#DIV/0!</v>
      </c>
    </row>
    <row r="3180" spans="1:6" x14ac:dyDescent="0.3">
      <c r="A3180" s="73">
        <v>39232</v>
      </c>
      <c r="B3180" s="130">
        <v>1530.2299800000001</v>
      </c>
      <c r="C3180" s="125">
        <f t="shared" si="196"/>
        <v>1.9344679981438739E-2</v>
      </c>
      <c r="D3180" s="128">
        <f t="shared" si="197"/>
        <v>19344.679981438738</v>
      </c>
      <c r="E3180" s="128" t="e">
        <f t="shared" ca="1" si="198"/>
        <v>#DIV/0!</v>
      </c>
      <c r="F3180" s="128" t="e">
        <f t="shared" ca="1" si="199"/>
        <v>#DIV/0!</v>
      </c>
    </row>
    <row r="3181" spans="1:6" x14ac:dyDescent="0.3">
      <c r="A3181" s="73">
        <v>39231</v>
      </c>
      <c r="B3181" s="130">
        <v>1518.1099850000001</v>
      </c>
      <c r="C3181" s="125">
        <f t="shared" si="196"/>
        <v>9.9524071191445795E-3</v>
      </c>
      <c r="D3181" s="128">
        <f t="shared" si="197"/>
        <v>9952.4071191445801</v>
      </c>
      <c r="E3181" s="128" t="e">
        <f t="shared" ca="1" si="198"/>
        <v>#DIV/0!</v>
      </c>
      <c r="F3181" s="128" t="e">
        <f t="shared" ca="1" si="199"/>
        <v>#DIV/0!</v>
      </c>
    </row>
    <row r="3182" spans="1:6" x14ac:dyDescent="0.3">
      <c r="A3182" s="73">
        <v>39227</v>
      </c>
      <c r="B3182" s="130">
        <v>1515.7299800000001</v>
      </c>
      <c r="C3182" s="125">
        <f t="shared" si="196"/>
        <v>6.5610812215466385E-3</v>
      </c>
      <c r="D3182" s="128">
        <f t="shared" si="197"/>
        <v>6561.0812215466385</v>
      </c>
      <c r="E3182" s="128" t="e">
        <f t="shared" ca="1" si="198"/>
        <v>#DIV/0!</v>
      </c>
      <c r="F3182" s="128" t="e">
        <f t="shared" ca="1" si="199"/>
        <v>#DIV/0!</v>
      </c>
    </row>
    <row r="3183" spans="1:6" x14ac:dyDescent="0.3">
      <c r="A3183" s="73">
        <v>39226</v>
      </c>
      <c r="B3183" s="130">
        <v>1507.51001</v>
      </c>
      <c r="C3183" s="125">
        <f t="shared" si="196"/>
        <v>1.0754516893991095E-2</v>
      </c>
      <c r="D3183" s="128">
        <f t="shared" si="197"/>
        <v>10754.516893991095</v>
      </c>
      <c r="E3183" s="128" t="e">
        <f t="shared" ca="1" si="198"/>
        <v>#DIV/0!</v>
      </c>
      <c r="F3183" s="128" t="e">
        <f t="shared" ca="1" si="199"/>
        <v>#DIV/0!</v>
      </c>
    </row>
    <row r="3184" spans="1:6" x14ac:dyDescent="0.3">
      <c r="A3184" s="73">
        <v>39225</v>
      </c>
      <c r="B3184" s="130">
        <v>1522.280029</v>
      </c>
      <c r="C3184" s="125">
        <f t="shared" si="196"/>
        <v>6.4129323950925521E-3</v>
      </c>
      <c r="D3184" s="128">
        <f t="shared" si="197"/>
        <v>6412.9323950925518</v>
      </c>
      <c r="E3184" s="128" t="e">
        <f t="shared" ca="1" si="198"/>
        <v>#DIV/0!</v>
      </c>
      <c r="F3184" s="128" t="e">
        <f t="shared" ca="1" si="199"/>
        <v>#DIV/0!</v>
      </c>
    </row>
    <row r="3185" spans="1:6" x14ac:dyDescent="0.3">
      <c r="A3185" s="73">
        <v>39224</v>
      </c>
      <c r="B3185" s="130">
        <v>1524.119995</v>
      </c>
      <c r="C3185" s="125">
        <f t="shared" si="196"/>
        <v>1.0877367359618306E-2</v>
      </c>
      <c r="D3185" s="128">
        <f t="shared" si="197"/>
        <v>10877.367359618307</v>
      </c>
      <c r="E3185" s="128" t="e">
        <f t="shared" ca="1" si="198"/>
        <v>#DIV/0!</v>
      </c>
      <c r="F3185" s="128" t="e">
        <f t="shared" ca="1" si="199"/>
        <v>#DIV/0!</v>
      </c>
    </row>
    <row r="3186" spans="1:6" x14ac:dyDescent="0.3">
      <c r="A3186" s="73">
        <v>39223</v>
      </c>
      <c r="B3186" s="130">
        <v>1525.099976</v>
      </c>
      <c r="C3186" s="125">
        <f t="shared" si="196"/>
        <v>1.0347931875187788E-2</v>
      </c>
      <c r="D3186" s="128">
        <f t="shared" si="197"/>
        <v>10347.931875187787</v>
      </c>
      <c r="E3186" s="128" t="e">
        <f t="shared" ca="1" si="198"/>
        <v>#DIV/0!</v>
      </c>
      <c r="F3186" s="128" t="e">
        <f t="shared" ca="1" si="199"/>
        <v>#DIV/0!</v>
      </c>
    </row>
    <row r="3187" spans="1:6" x14ac:dyDescent="0.3">
      <c r="A3187" s="73">
        <v>39220</v>
      </c>
      <c r="B3187" s="130">
        <v>1522.75</v>
      </c>
      <c r="C3187" s="125">
        <f t="shared" si="196"/>
        <v>1.1377376135337514E-2</v>
      </c>
      <c r="D3187" s="128">
        <f t="shared" si="197"/>
        <v>11377.376135337514</v>
      </c>
      <c r="E3187" s="128" t="e">
        <f t="shared" ca="1" si="198"/>
        <v>#DIV/0!</v>
      </c>
      <c r="F3187" s="128" t="e">
        <f t="shared" ca="1" si="199"/>
        <v>#DIV/0!</v>
      </c>
    </row>
    <row r="3188" spans="1:6" x14ac:dyDescent="0.3">
      <c r="A3188" s="73">
        <v>39219</v>
      </c>
      <c r="B3188" s="130">
        <v>1512.75</v>
      </c>
      <c r="C3188" s="125">
        <f t="shared" si="196"/>
        <v>6.8956694976438637E-3</v>
      </c>
      <c r="D3188" s="128">
        <f t="shared" si="197"/>
        <v>6895.6694976438639</v>
      </c>
      <c r="E3188" s="128" t="e">
        <f t="shared" ca="1" si="198"/>
        <v>#DIV/0!</v>
      </c>
      <c r="F3188" s="128" t="e">
        <f t="shared" ca="1" si="199"/>
        <v>#DIV/0!</v>
      </c>
    </row>
    <row r="3189" spans="1:6" x14ac:dyDescent="0.3">
      <c r="A3189" s="73">
        <v>39218</v>
      </c>
      <c r="B3189" s="130">
        <v>1514.1400149999999</v>
      </c>
      <c r="C3189" s="125">
        <f t="shared" si="196"/>
        <v>1.2179775966689288E-2</v>
      </c>
      <c r="D3189" s="128">
        <f t="shared" si="197"/>
        <v>12179.775966689287</v>
      </c>
      <c r="E3189" s="128" t="e">
        <f t="shared" ca="1" si="198"/>
        <v>#DIV/0!</v>
      </c>
      <c r="F3189" s="128" t="e">
        <f t="shared" ca="1" si="199"/>
        <v>#DIV/0!</v>
      </c>
    </row>
    <row r="3190" spans="1:6" x14ac:dyDescent="0.3">
      <c r="A3190" s="73">
        <v>39217</v>
      </c>
      <c r="B3190" s="130">
        <v>1501.1899410000001</v>
      </c>
      <c r="C3190" s="125">
        <f t="shared" si="196"/>
        <v>1.0018092921424637E-2</v>
      </c>
      <c r="D3190" s="128">
        <f t="shared" si="197"/>
        <v>10018.092921424637</v>
      </c>
      <c r="E3190" s="128" t="e">
        <f t="shared" ca="1" si="198"/>
        <v>#DIV/0!</v>
      </c>
      <c r="F3190" s="128" t="e">
        <f t="shared" ca="1" si="199"/>
        <v>#DIV/0!</v>
      </c>
    </row>
    <row r="3191" spans="1:6" x14ac:dyDescent="0.3">
      <c r="A3191" s="73">
        <v>39216</v>
      </c>
      <c r="B3191" s="130">
        <v>1503.150024</v>
      </c>
      <c r="C3191" s="125">
        <f t="shared" si="196"/>
        <v>1.4018112259483573E-2</v>
      </c>
      <c r="D3191" s="128">
        <f t="shared" si="197"/>
        <v>14018.112259483572</v>
      </c>
      <c r="E3191" s="128" t="e">
        <f t="shared" ca="1" si="198"/>
        <v>#DIV/0!</v>
      </c>
      <c r="F3191" s="128" t="e">
        <f t="shared" ca="1" si="199"/>
        <v>#DIV/0!</v>
      </c>
    </row>
    <row r="3192" spans="1:6" x14ac:dyDescent="0.3">
      <c r="A3192" s="73">
        <v>39213</v>
      </c>
      <c r="B3192" s="130">
        <v>1505.849976</v>
      </c>
      <c r="C3192" s="125">
        <f t="shared" si="196"/>
        <v>7.8845237678049074E-3</v>
      </c>
      <c r="D3192" s="128">
        <f t="shared" si="197"/>
        <v>7884.523767804907</v>
      </c>
      <c r="E3192" s="128" t="e">
        <f t="shared" ca="1" si="198"/>
        <v>#DIV/0!</v>
      </c>
      <c r="F3192" s="128" t="e">
        <f t="shared" ca="1" si="199"/>
        <v>#DIV/0!</v>
      </c>
    </row>
    <row r="3193" spans="1:6" x14ac:dyDescent="0.3">
      <c r="A3193" s="73">
        <v>39212</v>
      </c>
      <c r="B3193" s="130">
        <v>1491.469971</v>
      </c>
      <c r="C3193" s="125">
        <f t="shared" si="196"/>
        <v>-1.8604845240086654E-3</v>
      </c>
      <c r="D3193" s="128">
        <f t="shared" si="197"/>
        <v>-1860.4845240086654</v>
      </c>
      <c r="E3193" s="128" t="e">
        <f t="shared" ca="1" si="198"/>
        <v>#DIV/0!</v>
      </c>
      <c r="F3193" s="128" t="e">
        <f t="shared" ca="1" si="199"/>
        <v>#DIV/0!</v>
      </c>
    </row>
    <row r="3194" spans="1:6" x14ac:dyDescent="0.3">
      <c r="A3194" s="73">
        <v>39211</v>
      </c>
      <c r="B3194" s="130">
        <v>1512.579956</v>
      </c>
      <c r="C3194" s="125">
        <f t="shared" si="196"/>
        <v>1.1474977929345043E-2</v>
      </c>
      <c r="D3194" s="128">
        <f t="shared" si="197"/>
        <v>11474.977929345043</v>
      </c>
      <c r="E3194" s="128" t="e">
        <f t="shared" ca="1" si="198"/>
        <v>#DIV/0!</v>
      </c>
      <c r="F3194" s="128" t="e">
        <f t="shared" ca="1" si="199"/>
        <v>#DIV/0!</v>
      </c>
    </row>
    <row r="3195" spans="1:6" x14ac:dyDescent="0.3">
      <c r="A3195" s="73">
        <v>39210</v>
      </c>
      <c r="B3195" s="130">
        <v>1507.719971</v>
      </c>
      <c r="C3195" s="125">
        <f t="shared" si="196"/>
        <v>1.8447549241617844E-2</v>
      </c>
      <c r="D3195" s="128">
        <f t="shared" si="197"/>
        <v>18447.549241617846</v>
      </c>
      <c r="E3195" s="128" t="e">
        <f t="shared" ca="1" si="198"/>
        <v>#DIV/0!</v>
      </c>
      <c r="F3195" s="128" t="e">
        <f t="shared" ca="1" si="199"/>
        <v>#DIV/0!</v>
      </c>
    </row>
    <row r="3196" spans="1:6" x14ac:dyDescent="0.3">
      <c r="A3196" s="73">
        <v>39209</v>
      </c>
      <c r="B3196" s="130">
        <v>1509.4799800000001</v>
      </c>
      <c r="C3196" s="125">
        <f t="shared" si="196"/>
        <v>1.9278375722665997E-2</v>
      </c>
      <c r="D3196" s="128">
        <f t="shared" si="197"/>
        <v>19278.375722665998</v>
      </c>
      <c r="E3196" s="128" t="e">
        <f t="shared" ca="1" si="198"/>
        <v>#DIV/0!</v>
      </c>
      <c r="F3196" s="128" t="e">
        <f t="shared" ca="1" si="199"/>
        <v>#DIV/0!</v>
      </c>
    </row>
    <row r="3197" spans="1:6" x14ac:dyDescent="0.3">
      <c r="A3197" s="73">
        <v>39206</v>
      </c>
      <c r="B3197" s="130">
        <v>1505.619995</v>
      </c>
      <c r="C3197" s="125">
        <f t="shared" si="196"/>
        <v>1.4329517528822944E-2</v>
      </c>
      <c r="D3197" s="128">
        <f t="shared" si="197"/>
        <v>14329.517528822944</v>
      </c>
      <c r="E3197" s="128" t="e">
        <f t="shared" ca="1" si="198"/>
        <v>#DIV/0!</v>
      </c>
      <c r="F3197" s="128" t="e">
        <f t="shared" ca="1" si="199"/>
        <v>#DIV/0!</v>
      </c>
    </row>
    <row r="3198" spans="1:6" x14ac:dyDescent="0.3">
      <c r="A3198" s="73">
        <v>39205</v>
      </c>
      <c r="B3198" s="130">
        <v>1502.3900149999999</v>
      </c>
      <c r="C3198" s="125">
        <f t="shared" si="196"/>
        <v>2.1526748914168392E-2</v>
      </c>
      <c r="D3198" s="128">
        <f t="shared" si="197"/>
        <v>21526.748914168391</v>
      </c>
      <c r="E3198" s="128" t="e">
        <f t="shared" ca="1" si="198"/>
        <v>#DIV/0!</v>
      </c>
      <c r="F3198" s="128" t="e">
        <f t="shared" ca="1" si="199"/>
        <v>#DIV/0!</v>
      </c>
    </row>
    <row r="3199" spans="1:6" x14ac:dyDescent="0.3">
      <c r="A3199" s="73">
        <v>39204</v>
      </c>
      <c r="B3199" s="130">
        <v>1495.920044</v>
      </c>
      <c r="C3199" s="125">
        <f t="shared" si="196"/>
        <v>1.5904953480475381E-2</v>
      </c>
      <c r="D3199" s="128">
        <f t="shared" si="197"/>
        <v>15904.95348047538</v>
      </c>
      <c r="E3199" s="128" t="e">
        <f t="shared" ca="1" si="198"/>
        <v>#DIV/0!</v>
      </c>
      <c r="F3199" s="128" t="e">
        <f t="shared" ca="1" si="199"/>
        <v>#DIV/0!</v>
      </c>
    </row>
    <row r="3200" spans="1:6" x14ac:dyDescent="0.3">
      <c r="A3200" s="73">
        <v>39203</v>
      </c>
      <c r="B3200" s="130">
        <v>1486.3000489999999</v>
      </c>
      <c r="C3200" s="125">
        <f t="shared" si="196"/>
        <v>1.0071539675313712E-2</v>
      </c>
      <c r="D3200" s="128">
        <f t="shared" si="197"/>
        <v>10071.539675313712</v>
      </c>
      <c r="E3200" s="128" t="e">
        <f t="shared" ca="1" si="198"/>
        <v>#DIV/0!</v>
      </c>
      <c r="F3200" s="128" t="e">
        <f t="shared" ca="1" si="199"/>
        <v>#DIV/0!</v>
      </c>
    </row>
    <row r="3201" spans="1:6" x14ac:dyDescent="0.3">
      <c r="A3201" s="73">
        <v>39202</v>
      </c>
      <c r="B3201" s="130">
        <v>1482.369995</v>
      </c>
      <c r="C3201" s="125">
        <f t="shared" si="196"/>
        <v>9.5619100752037944E-3</v>
      </c>
      <c r="D3201" s="128">
        <f t="shared" si="197"/>
        <v>9561.9100752037939</v>
      </c>
      <c r="E3201" s="128" t="e">
        <f t="shared" ca="1" si="198"/>
        <v>#DIV/0!</v>
      </c>
      <c r="F3201" s="128" t="e">
        <f t="shared" ca="1" si="199"/>
        <v>#DIV/0!</v>
      </c>
    </row>
    <row r="3202" spans="1:6" x14ac:dyDescent="0.3">
      <c r="A3202" s="73">
        <v>39199</v>
      </c>
      <c r="B3202" s="130">
        <v>1494.0699460000001</v>
      </c>
      <c r="C3202" s="125">
        <f t="shared" si="196"/>
        <v>2.837180072335288E-2</v>
      </c>
      <c r="D3202" s="128">
        <f t="shared" si="197"/>
        <v>28371.800723352881</v>
      </c>
      <c r="E3202" s="128" t="e">
        <f t="shared" ca="1" si="198"/>
        <v>#DIV/0!</v>
      </c>
      <c r="F3202" s="128" t="e">
        <f t="shared" ca="1" si="199"/>
        <v>#DIV/0!</v>
      </c>
    </row>
    <row r="3203" spans="1:6" x14ac:dyDescent="0.3">
      <c r="A3203" s="73">
        <v>39198</v>
      </c>
      <c r="B3203" s="130">
        <v>1494.25</v>
      </c>
      <c r="C3203" s="125">
        <f t="shared" si="196"/>
        <v>3.208312572726002E-2</v>
      </c>
      <c r="D3203" s="128">
        <f t="shared" si="197"/>
        <v>32083.12572726002</v>
      </c>
      <c r="E3203" s="128" t="e">
        <f t="shared" ca="1" si="198"/>
        <v>#DIV/0!</v>
      </c>
      <c r="F3203" s="128" t="e">
        <f t="shared" ca="1" si="199"/>
        <v>#DIV/0!</v>
      </c>
    </row>
    <row r="3204" spans="1:6" x14ac:dyDescent="0.3">
      <c r="A3204" s="73">
        <v>39197</v>
      </c>
      <c r="B3204" s="130">
        <v>1495.420044</v>
      </c>
      <c r="C3204" s="125">
        <f t="shared" si="196"/>
        <v>3.9301708421545012E-2</v>
      </c>
      <c r="D3204" s="128">
        <f t="shared" si="197"/>
        <v>39301.708421545009</v>
      </c>
      <c r="E3204" s="128" t="e">
        <f t="shared" ca="1" si="198"/>
        <v>#DIV/0!</v>
      </c>
      <c r="F3204" s="128" t="e">
        <f t="shared" ca="1" si="199"/>
        <v>#DIV/0!</v>
      </c>
    </row>
    <row r="3205" spans="1:6" x14ac:dyDescent="0.3">
      <c r="A3205" s="73">
        <v>39196</v>
      </c>
      <c r="B3205" s="130">
        <v>1480.410034</v>
      </c>
      <c r="C3205" s="125">
        <f t="shared" si="196"/>
        <v>2.2107318241903373E-2</v>
      </c>
      <c r="D3205" s="128">
        <f t="shared" si="197"/>
        <v>22107.318241903373</v>
      </c>
      <c r="E3205" s="128" t="e">
        <f t="shared" ca="1" si="198"/>
        <v>#DIV/0!</v>
      </c>
      <c r="F3205" s="128" t="e">
        <f t="shared" ca="1" si="199"/>
        <v>#DIV/0!</v>
      </c>
    </row>
    <row r="3206" spans="1:6" x14ac:dyDescent="0.3">
      <c r="A3206" s="73">
        <v>39195</v>
      </c>
      <c r="B3206" s="130">
        <v>1480.9300539999999</v>
      </c>
      <c r="C3206" s="125">
        <f t="shared" si="196"/>
        <v>2.5141781779945083E-2</v>
      </c>
      <c r="D3206" s="128">
        <f t="shared" si="197"/>
        <v>25141.781779945082</v>
      </c>
      <c r="E3206" s="128" t="e">
        <f t="shared" ca="1" si="198"/>
        <v>#DIV/0!</v>
      </c>
      <c r="F3206" s="128" t="e">
        <f t="shared" ca="1" si="199"/>
        <v>#DIV/0!</v>
      </c>
    </row>
    <row r="3207" spans="1:6" x14ac:dyDescent="0.3">
      <c r="A3207" s="73">
        <v>39192</v>
      </c>
      <c r="B3207" s="130">
        <v>1484.349976</v>
      </c>
      <c r="C3207" s="125">
        <f t="shared" si="196"/>
        <v>2.8114067240302631E-2</v>
      </c>
      <c r="D3207" s="128">
        <f t="shared" si="197"/>
        <v>28114.067240302633</v>
      </c>
      <c r="E3207" s="128" t="e">
        <f t="shared" ca="1" si="198"/>
        <v>#DIV/0!</v>
      </c>
      <c r="F3207" s="128" t="e">
        <f t="shared" ca="1" si="199"/>
        <v>#DIV/0!</v>
      </c>
    </row>
    <row r="3208" spans="1:6" x14ac:dyDescent="0.3">
      <c r="A3208" s="73">
        <v>39191</v>
      </c>
      <c r="B3208" s="130">
        <v>1470.7299800000001</v>
      </c>
      <c r="C3208" s="125">
        <f t="shared" ref="C3208:C3271" si="200">B3208/B3218-1</f>
        <v>2.1787299380240377E-2</v>
      </c>
      <c r="D3208" s="128">
        <f t="shared" ref="D3208:D3271" si="201">C3208*$B$5</f>
        <v>21787.299380240376</v>
      </c>
      <c r="E3208" s="128" t="e">
        <f t="shared" ref="E3208:E3271" ca="1" si="202">_xlfn.PERCENTILE.INC(OFFSET(D3208,0,0,Window),1-VaRLevel)</f>
        <v>#DIV/0!</v>
      </c>
      <c r="F3208" s="128" t="e">
        <f t="shared" ref="F3208:F3271" ca="1" si="203">ABS(AVERAGEIF(OFFSET(D3208,0,0,Window),"&lt;=" &amp;E3208))</f>
        <v>#DIV/0!</v>
      </c>
    </row>
    <row r="3209" spans="1:6" x14ac:dyDescent="0.3">
      <c r="A3209" s="73">
        <v>39190</v>
      </c>
      <c r="B3209" s="130">
        <v>1472.5</v>
      </c>
      <c r="C3209" s="125">
        <f t="shared" si="200"/>
        <v>2.4155448727467554E-2</v>
      </c>
      <c r="D3209" s="128">
        <f t="shared" si="201"/>
        <v>24155.448727467556</v>
      </c>
      <c r="E3209" s="128" t="e">
        <f t="shared" ca="1" si="202"/>
        <v>#DIV/0!</v>
      </c>
      <c r="F3209" s="128" t="e">
        <f t="shared" ca="1" si="203"/>
        <v>#DIV/0!</v>
      </c>
    </row>
    <row r="3210" spans="1:6" x14ac:dyDescent="0.3">
      <c r="A3210" s="73">
        <v>39189</v>
      </c>
      <c r="B3210" s="130">
        <v>1471.4799800000001</v>
      </c>
      <c r="C3210" s="125">
        <f t="shared" si="200"/>
        <v>3.2943687049074688E-2</v>
      </c>
      <c r="D3210" s="128">
        <f t="shared" si="201"/>
        <v>32943.687049074688</v>
      </c>
      <c r="E3210" s="128" t="e">
        <f t="shared" ca="1" si="202"/>
        <v>#DIV/0!</v>
      </c>
      <c r="F3210" s="128" t="e">
        <f t="shared" ca="1" si="203"/>
        <v>#DIV/0!</v>
      </c>
    </row>
    <row r="3211" spans="1:6" x14ac:dyDescent="0.3">
      <c r="A3211" s="73">
        <v>39188</v>
      </c>
      <c r="B3211" s="130">
        <v>1468.329956</v>
      </c>
      <c r="C3211" s="125">
        <f t="shared" si="200"/>
        <v>3.3409323579479899E-2</v>
      </c>
      <c r="D3211" s="128">
        <f t="shared" si="201"/>
        <v>33409.323579479897</v>
      </c>
      <c r="E3211" s="128" t="e">
        <f t="shared" ca="1" si="202"/>
        <v>#DIV/0!</v>
      </c>
      <c r="F3211" s="128" t="e">
        <f t="shared" ca="1" si="203"/>
        <v>#DIV/0!</v>
      </c>
    </row>
    <row r="3212" spans="1:6" x14ac:dyDescent="0.3">
      <c r="A3212" s="73">
        <v>39185</v>
      </c>
      <c r="B3212" s="130">
        <v>1452.849976</v>
      </c>
      <c r="C3212" s="125">
        <f t="shared" si="200"/>
        <v>2.1314099795358254E-2</v>
      </c>
      <c r="D3212" s="128">
        <f t="shared" si="201"/>
        <v>21314.099795358256</v>
      </c>
      <c r="E3212" s="128" t="e">
        <f t="shared" ca="1" si="202"/>
        <v>#DIV/0!</v>
      </c>
      <c r="F3212" s="128" t="e">
        <f t="shared" ca="1" si="203"/>
        <v>#DIV/0!</v>
      </c>
    </row>
    <row r="3213" spans="1:6" x14ac:dyDescent="0.3">
      <c r="A3213" s="73">
        <v>39184</v>
      </c>
      <c r="B3213" s="130">
        <v>1447.8000489999999</v>
      </c>
      <c r="C3213" s="125">
        <f t="shared" si="200"/>
        <v>2.1570295175381338E-2</v>
      </c>
      <c r="D3213" s="128">
        <f t="shared" si="201"/>
        <v>21570.295175381336</v>
      </c>
      <c r="E3213" s="128" t="e">
        <f t="shared" ca="1" si="202"/>
        <v>#DIV/0!</v>
      </c>
      <c r="F3213" s="128" t="e">
        <f t="shared" ca="1" si="203"/>
        <v>#DIV/0!</v>
      </c>
    </row>
    <row r="3214" spans="1:6" x14ac:dyDescent="0.3">
      <c r="A3214" s="73">
        <v>39183</v>
      </c>
      <c r="B3214" s="130">
        <v>1438.869995</v>
      </c>
      <c r="C3214" s="125">
        <f t="shared" si="200"/>
        <v>7.18181316645361E-3</v>
      </c>
      <c r="D3214" s="128">
        <f t="shared" si="201"/>
        <v>7181.8131664536104</v>
      </c>
      <c r="E3214" s="128" t="e">
        <f t="shared" ca="1" si="202"/>
        <v>#DIV/0!</v>
      </c>
      <c r="F3214" s="128" t="e">
        <f t="shared" ca="1" si="203"/>
        <v>#DIV/0!</v>
      </c>
    </row>
    <row r="3215" spans="1:6" x14ac:dyDescent="0.3">
      <c r="A3215" s="73">
        <v>39182</v>
      </c>
      <c r="B3215" s="130">
        <v>1448.3900149999999</v>
      </c>
      <c r="C3215" s="125">
        <f t="shared" si="200"/>
        <v>7.5756626086955769E-3</v>
      </c>
      <c r="D3215" s="128">
        <f t="shared" si="201"/>
        <v>7575.6626086955766</v>
      </c>
      <c r="E3215" s="128" t="e">
        <f t="shared" ca="1" si="202"/>
        <v>#DIV/0!</v>
      </c>
      <c r="F3215" s="128" t="e">
        <f t="shared" ca="1" si="203"/>
        <v>#DIV/0!</v>
      </c>
    </row>
    <row r="3216" spans="1:6" x14ac:dyDescent="0.3">
      <c r="A3216" s="73">
        <v>39181</v>
      </c>
      <c r="B3216" s="130">
        <v>1444.6099850000001</v>
      </c>
      <c r="C3216" s="125">
        <f t="shared" si="200"/>
        <v>5.9187667301121571E-3</v>
      </c>
      <c r="D3216" s="128">
        <f t="shared" si="201"/>
        <v>5918.7667301121573</v>
      </c>
      <c r="E3216" s="128" t="e">
        <f t="shared" ca="1" si="202"/>
        <v>#DIV/0!</v>
      </c>
      <c r="F3216" s="128" t="e">
        <f t="shared" ca="1" si="203"/>
        <v>#DIV/0!</v>
      </c>
    </row>
    <row r="3217" spans="1:6" x14ac:dyDescent="0.3">
      <c r="A3217" s="73">
        <v>39177</v>
      </c>
      <c r="B3217" s="130">
        <v>1443.76001</v>
      </c>
      <c r="C3217" s="125">
        <f t="shared" si="200"/>
        <v>6.4271269879836446E-3</v>
      </c>
      <c r="D3217" s="128">
        <f t="shared" si="201"/>
        <v>6427.1269879836445</v>
      </c>
      <c r="E3217" s="128" t="e">
        <f t="shared" ca="1" si="202"/>
        <v>#DIV/0!</v>
      </c>
      <c r="F3217" s="128" t="e">
        <f t="shared" ca="1" si="203"/>
        <v>#DIV/0!</v>
      </c>
    </row>
    <row r="3218" spans="1:6" x14ac:dyDescent="0.3">
      <c r="A3218" s="73">
        <v>39176</v>
      </c>
      <c r="B3218" s="130">
        <v>1439.369995</v>
      </c>
      <c r="C3218" s="125">
        <f t="shared" si="200"/>
        <v>3.0173067526515496E-3</v>
      </c>
      <c r="D3218" s="128">
        <f t="shared" si="201"/>
        <v>3017.3067526515497</v>
      </c>
      <c r="E3218" s="128" t="e">
        <f t="shared" ca="1" si="202"/>
        <v>#DIV/0!</v>
      </c>
      <c r="F3218" s="128" t="e">
        <f t="shared" ca="1" si="203"/>
        <v>#DIV/0!</v>
      </c>
    </row>
    <row r="3219" spans="1:6" x14ac:dyDescent="0.3">
      <c r="A3219" s="73">
        <v>39175</v>
      </c>
      <c r="B3219" s="130">
        <v>1437.7700199999999</v>
      </c>
      <c r="C3219" s="125">
        <f t="shared" si="200"/>
        <v>1.9015748452754222E-2</v>
      </c>
      <c r="D3219" s="128">
        <f t="shared" si="201"/>
        <v>19015.748452754222</v>
      </c>
      <c r="E3219" s="128" t="e">
        <f t="shared" ca="1" si="202"/>
        <v>#DIV/0!</v>
      </c>
      <c r="F3219" s="128" t="e">
        <f t="shared" ca="1" si="203"/>
        <v>#DIV/0!</v>
      </c>
    </row>
    <row r="3220" spans="1:6" x14ac:dyDescent="0.3">
      <c r="A3220" s="73">
        <v>39174</v>
      </c>
      <c r="B3220" s="130">
        <v>1424.5500489999999</v>
      </c>
      <c r="C3220" s="125">
        <f t="shared" si="200"/>
        <v>1.6040675187652509E-2</v>
      </c>
      <c r="D3220" s="128">
        <f t="shared" si="201"/>
        <v>16040.675187652509</v>
      </c>
      <c r="E3220" s="128" t="e">
        <f t="shared" ca="1" si="202"/>
        <v>#DIV/0!</v>
      </c>
      <c r="F3220" s="128" t="e">
        <f t="shared" ca="1" si="203"/>
        <v>#DIV/0!</v>
      </c>
    </row>
    <row r="3221" spans="1:6" x14ac:dyDescent="0.3">
      <c r="A3221" s="73">
        <v>39171</v>
      </c>
      <c r="B3221" s="130">
        <v>1420.8599850000001</v>
      </c>
      <c r="C3221" s="125">
        <f t="shared" si="200"/>
        <v>2.4449356644449027E-2</v>
      </c>
      <c r="D3221" s="128">
        <f t="shared" si="201"/>
        <v>24449.356644449028</v>
      </c>
      <c r="E3221" s="128" t="e">
        <f t="shared" ca="1" si="202"/>
        <v>#DIV/0!</v>
      </c>
      <c r="F3221" s="128" t="e">
        <f t="shared" ca="1" si="203"/>
        <v>#DIV/0!</v>
      </c>
    </row>
    <row r="3222" spans="1:6" x14ac:dyDescent="0.3">
      <c r="A3222" s="73">
        <v>39170</v>
      </c>
      <c r="B3222" s="130">
        <v>1422.530029</v>
      </c>
      <c r="C3222" s="125">
        <f t="shared" si="200"/>
        <v>2.1726951022724261E-2</v>
      </c>
      <c r="D3222" s="128">
        <f t="shared" si="201"/>
        <v>21726.951022724261</v>
      </c>
      <c r="E3222" s="128" t="e">
        <f t="shared" ca="1" si="202"/>
        <v>#DIV/0!</v>
      </c>
      <c r="F3222" s="128" t="e">
        <f t="shared" ca="1" si="203"/>
        <v>#DIV/0!</v>
      </c>
    </row>
    <row r="3223" spans="1:6" x14ac:dyDescent="0.3">
      <c r="A3223" s="73">
        <v>39169</v>
      </c>
      <c r="B3223" s="130">
        <v>1417.2299800000001</v>
      </c>
      <c r="C3223" s="125">
        <f t="shared" si="200"/>
        <v>2.1669971990831316E-2</v>
      </c>
      <c r="D3223" s="128">
        <f t="shared" si="201"/>
        <v>21669.971990831316</v>
      </c>
      <c r="E3223" s="128" t="e">
        <f t="shared" ca="1" si="202"/>
        <v>#DIV/0!</v>
      </c>
      <c r="F3223" s="128" t="e">
        <f t="shared" ca="1" si="203"/>
        <v>#DIV/0!</v>
      </c>
    </row>
    <row r="3224" spans="1:6" x14ac:dyDescent="0.3">
      <c r="A3224" s="73">
        <v>39168</v>
      </c>
      <c r="B3224" s="130">
        <v>1428.6099850000001</v>
      </c>
      <c r="C3224" s="125">
        <f t="shared" si="200"/>
        <v>3.6764785225497532E-2</v>
      </c>
      <c r="D3224" s="128">
        <f t="shared" si="201"/>
        <v>36764.78522549753</v>
      </c>
      <c r="E3224" s="128" t="e">
        <f t="shared" ca="1" si="202"/>
        <v>#DIV/0!</v>
      </c>
      <c r="F3224" s="128" t="e">
        <f t="shared" ca="1" si="203"/>
        <v>#DIV/0!</v>
      </c>
    </row>
    <row r="3225" spans="1:6" x14ac:dyDescent="0.3">
      <c r="A3225" s="73">
        <v>39167</v>
      </c>
      <c r="B3225" s="130">
        <v>1437.5</v>
      </c>
      <c r="C3225" s="125">
        <f t="shared" si="200"/>
        <v>2.1967883212874462E-2</v>
      </c>
      <c r="D3225" s="128">
        <f t="shared" si="201"/>
        <v>21967.883212874462</v>
      </c>
      <c r="E3225" s="128" t="e">
        <f t="shared" ca="1" si="202"/>
        <v>#DIV/0!</v>
      </c>
      <c r="F3225" s="128" t="e">
        <f t="shared" ca="1" si="203"/>
        <v>#DIV/0!</v>
      </c>
    </row>
    <row r="3226" spans="1:6" x14ac:dyDescent="0.3">
      <c r="A3226" s="73">
        <v>39164</v>
      </c>
      <c r="B3226" s="130">
        <v>1436.1099850000001</v>
      </c>
      <c r="C3226" s="125">
        <f t="shared" si="200"/>
        <v>2.3716189876500815E-2</v>
      </c>
      <c r="D3226" s="128">
        <f t="shared" si="201"/>
        <v>23716.189876500815</v>
      </c>
      <c r="E3226" s="128" t="e">
        <f t="shared" ca="1" si="202"/>
        <v>#DIV/0!</v>
      </c>
      <c r="F3226" s="128" t="e">
        <f t="shared" ca="1" si="203"/>
        <v>#DIV/0!</v>
      </c>
    </row>
    <row r="3227" spans="1:6" x14ac:dyDescent="0.3">
      <c r="A3227" s="73">
        <v>39163</v>
      </c>
      <c r="B3227" s="130">
        <v>1434.540039</v>
      </c>
      <c r="C3227" s="125">
        <f t="shared" si="200"/>
        <v>2.3290003959404837E-2</v>
      </c>
      <c r="D3227" s="128">
        <f t="shared" si="201"/>
        <v>23290.003959404836</v>
      </c>
      <c r="E3227" s="128" t="e">
        <f t="shared" ca="1" si="202"/>
        <v>#DIV/0!</v>
      </c>
      <c r="F3227" s="128" t="e">
        <f t="shared" ca="1" si="203"/>
        <v>#DIV/0!</v>
      </c>
    </row>
    <row r="3228" spans="1:6" x14ac:dyDescent="0.3">
      <c r="A3228" s="73">
        <v>39162</v>
      </c>
      <c r="B3228" s="130">
        <v>1435.040039</v>
      </c>
      <c r="C3228" s="125">
        <f t="shared" si="200"/>
        <v>3.0941808298535545E-2</v>
      </c>
      <c r="D3228" s="128">
        <f t="shared" si="201"/>
        <v>30941.808298535543</v>
      </c>
      <c r="E3228" s="128" t="e">
        <f t="shared" ca="1" si="202"/>
        <v>#DIV/0!</v>
      </c>
      <c r="F3228" s="128" t="e">
        <f t="shared" ca="1" si="203"/>
        <v>#DIV/0!</v>
      </c>
    </row>
    <row r="3229" spans="1:6" x14ac:dyDescent="0.3">
      <c r="A3229" s="73">
        <v>39161</v>
      </c>
      <c r="B3229" s="130">
        <v>1410.9399410000001</v>
      </c>
      <c r="C3229" s="125">
        <f t="shared" si="200"/>
        <v>1.1129278578772217E-2</v>
      </c>
      <c r="D3229" s="128">
        <f t="shared" si="201"/>
        <v>11129.278578772217</v>
      </c>
      <c r="E3229" s="128" t="e">
        <f t="shared" ca="1" si="202"/>
        <v>#DIV/0!</v>
      </c>
      <c r="F3229" s="128" t="e">
        <f t="shared" ca="1" si="203"/>
        <v>#DIV/0!</v>
      </c>
    </row>
    <row r="3230" spans="1:6" x14ac:dyDescent="0.3">
      <c r="A3230" s="73">
        <v>39160</v>
      </c>
      <c r="B3230" s="130">
        <v>1402.0600589999999</v>
      </c>
      <c r="C3230" s="125">
        <f t="shared" si="200"/>
        <v>2.0333059777650542E-2</v>
      </c>
      <c r="D3230" s="128">
        <f t="shared" si="201"/>
        <v>20333.059777650542</v>
      </c>
      <c r="E3230" s="128" t="e">
        <f t="shared" ca="1" si="202"/>
        <v>#DIV/0!</v>
      </c>
      <c r="F3230" s="128" t="e">
        <f t="shared" ca="1" si="203"/>
        <v>#DIV/0!</v>
      </c>
    </row>
    <row r="3231" spans="1:6" x14ac:dyDescent="0.3">
      <c r="A3231" s="73">
        <v>39157</v>
      </c>
      <c r="B3231" s="130">
        <v>1386.9499510000001</v>
      </c>
      <c r="C3231" s="125">
        <f t="shared" si="200"/>
        <v>-1.5866331669422973E-4</v>
      </c>
      <c r="D3231" s="128">
        <f t="shared" si="201"/>
        <v>-158.66331669422974</v>
      </c>
      <c r="E3231" s="128" t="e">
        <f t="shared" ca="1" si="202"/>
        <v>#DIV/0!</v>
      </c>
      <c r="F3231" s="128" t="e">
        <f t="shared" ca="1" si="203"/>
        <v>#DIV/0!</v>
      </c>
    </row>
    <row r="3232" spans="1:6" x14ac:dyDescent="0.3">
      <c r="A3232" s="73">
        <v>39156</v>
      </c>
      <c r="B3232" s="130">
        <v>1392.280029</v>
      </c>
      <c r="C3232" s="125">
        <f t="shared" si="200"/>
        <v>-7.7610087576812647E-3</v>
      </c>
      <c r="D3232" s="128">
        <f t="shared" si="201"/>
        <v>-7761.0087576812648</v>
      </c>
      <c r="E3232" s="128" t="e">
        <f t="shared" ca="1" si="202"/>
        <v>#DIV/0!</v>
      </c>
      <c r="F3232" s="128" t="e">
        <f t="shared" ca="1" si="203"/>
        <v>#DIV/0!</v>
      </c>
    </row>
    <row r="3233" spans="1:6" x14ac:dyDescent="0.3">
      <c r="A3233" s="73">
        <v>39155</v>
      </c>
      <c r="B3233" s="130">
        <v>1387.170044</v>
      </c>
      <c r="C3233" s="125">
        <f t="shared" si="200"/>
        <v>-1.3967602645861388E-2</v>
      </c>
      <c r="D3233" s="128">
        <f t="shared" si="201"/>
        <v>-13967.602645861387</v>
      </c>
      <c r="E3233" s="128" t="e">
        <f t="shared" ca="1" si="202"/>
        <v>#DIV/0!</v>
      </c>
      <c r="F3233" s="128" t="e">
        <f t="shared" ca="1" si="203"/>
        <v>#DIV/0!</v>
      </c>
    </row>
    <row r="3234" spans="1:6" x14ac:dyDescent="0.3">
      <c r="A3234" s="73">
        <v>39154</v>
      </c>
      <c r="B3234" s="130">
        <v>1377.9499510000001</v>
      </c>
      <c r="C3234" s="125">
        <f t="shared" si="200"/>
        <v>-1.5074685078401817E-2</v>
      </c>
      <c r="D3234" s="128">
        <f t="shared" si="201"/>
        <v>-15074.685078401817</v>
      </c>
      <c r="E3234" s="128" t="e">
        <f t="shared" ca="1" si="202"/>
        <v>#DIV/0!</v>
      </c>
      <c r="F3234" s="128" t="e">
        <f t="shared" ca="1" si="203"/>
        <v>#DIV/0!</v>
      </c>
    </row>
    <row r="3235" spans="1:6" x14ac:dyDescent="0.3">
      <c r="A3235" s="73">
        <v>39153</v>
      </c>
      <c r="B3235" s="130">
        <v>1406.599976</v>
      </c>
      <c r="C3235" s="125">
        <f t="shared" si="200"/>
        <v>-2.9509386248885328E-2</v>
      </c>
      <c r="D3235" s="128">
        <f t="shared" si="201"/>
        <v>-29509.386248885326</v>
      </c>
      <c r="E3235" s="128" t="e">
        <f t="shared" ca="1" si="202"/>
        <v>#DIV/0!</v>
      </c>
      <c r="F3235" s="128" t="e">
        <f t="shared" ca="1" si="203"/>
        <v>#DIV/0!</v>
      </c>
    </row>
    <row r="3236" spans="1:6" x14ac:dyDescent="0.3">
      <c r="A3236" s="73">
        <v>39150</v>
      </c>
      <c r="B3236" s="130">
        <v>1402.839966</v>
      </c>
      <c r="C3236" s="125">
        <f t="shared" si="200"/>
        <v>-3.3317468398852523E-2</v>
      </c>
      <c r="D3236" s="128">
        <f t="shared" si="201"/>
        <v>-33317.468398852521</v>
      </c>
      <c r="E3236" s="128" t="e">
        <f t="shared" ca="1" si="202"/>
        <v>#DIV/0!</v>
      </c>
      <c r="F3236" s="128" t="e">
        <f t="shared" ca="1" si="203"/>
        <v>#DIV/0!</v>
      </c>
    </row>
    <row r="3237" spans="1:6" x14ac:dyDescent="0.3">
      <c r="A3237" s="73">
        <v>39149</v>
      </c>
      <c r="B3237" s="130">
        <v>1401.8900149999999</v>
      </c>
      <c r="C3237" s="125">
        <f t="shared" si="200"/>
        <v>-3.7414678732835327E-2</v>
      </c>
      <c r="D3237" s="128">
        <f t="shared" si="201"/>
        <v>-37414.678732835324</v>
      </c>
      <c r="E3237" s="128" t="e">
        <f t="shared" ca="1" si="202"/>
        <v>#DIV/0!</v>
      </c>
      <c r="F3237" s="128" t="e">
        <f t="shared" ca="1" si="203"/>
        <v>#DIV/0!</v>
      </c>
    </row>
    <row r="3238" spans="1:6" x14ac:dyDescent="0.3">
      <c r="A3238" s="73">
        <v>39148</v>
      </c>
      <c r="B3238" s="130">
        <v>1391.969971</v>
      </c>
      <c r="C3238" s="125">
        <f t="shared" si="200"/>
        <v>-4.5045748080631776E-2</v>
      </c>
      <c r="D3238" s="128">
        <f t="shared" si="201"/>
        <v>-45045.748080631776</v>
      </c>
      <c r="E3238" s="128" t="e">
        <f t="shared" ca="1" si="202"/>
        <v>#DIV/0!</v>
      </c>
      <c r="F3238" s="128" t="e">
        <f t="shared" ca="1" si="203"/>
        <v>#DIV/0!</v>
      </c>
    </row>
    <row r="3239" spans="1:6" x14ac:dyDescent="0.3">
      <c r="A3239" s="73">
        <v>39147</v>
      </c>
      <c r="B3239" s="130">
        <v>1395.410034</v>
      </c>
      <c r="C3239" s="125">
        <f t="shared" si="200"/>
        <v>-4.4030210472410736E-2</v>
      </c>
      <c r="D3239" s="128">
        <f t="shared" si="201"/>
        <v>-44030.210472410734</v>
      </c>
      <c r="E3239" s="128" t="e">
        <f t="shared" ca="1" si="202"/>
        <v>#DIV/0!</v>
      </c>
      <c r="F3239" s="128" t="e">
        <f t="shared" ca="1" si="203"/>
        <v>#DIV/0!</v>
      </c>
    </row>
    <row r="3240" spans="1:6" x14ac:dyDescent="0.3">
      <c r="A3240" s="73">
        <v>39146</v>
      </c>
      <c r="B3240" s="130">
        <v>1374.119995</v>
      </c>
      <c r="C3240" s="125">
        <f t="shared" si="200"/>
        <v>-5.5938031121382292E-2</v>
      </c>
      <c r="D3240" s="128">
        <f t="shared" si="201"/>
        <v>-55938.031121382293</v>
      </c>
      <c r="E3240" s="128" t="e">
        <f t="shared" ca="1" si="202"/>
        <v>#DIV/0!</v>
      </c>
      <c r="F3240" s="128" t="e">
        <f t="shared" ca="1" si="203"/>
        <v>#DIV/0!</v>
      </c>
    </row>
    <row r="3241" spans="1:6" x14ac:dyDescent="0.3">
      <c r="A3241" s="73">
        <v>39143</v>
      </c>
      <c r="B3241" s="130">
        <v>1387.170044</v>
      </c>
      <c r="C3241" s="125">
        <f t="shared" si="200"/>
        <v>-4.7803084945612584E-2</v>
      </c>
      <c r="D3241" s="128">
        <f t="shared" si="201"/>
        <v>-47803.084945612587</v>
      </c>
      <c r="E3241" s="128" t="e">
        <f t="shared" ca="1" si="202"/>
        <v>#DIV/0!</v>
      </c>
      <c r="F3241" s="128" t="e">
        <f t="shared" ca="1" si="203"/>
        <v>#DIV/0!</v>
      </c>
    </row>
    <row r="3242" spans="1:6" x14ac:dyDescent="0.3">
      <c r="A3242" s="73">
        <v>39142</v>
      </c>
      <c r="B3242" s="130">
        <v>1403.170044</v>
      </c>
      <c r="C3242" s="125">
        <f t="shared" si="200"/>
        <v>-3.5820795193280408E-2</v>
      </c>
      <c r="D3242" s="128">
        <f t="shared" si="201"/>
        <v>-35820.795193280406</v>
      </c>
      <c r="E3242" s="128" t="e">
        <f t="shared" ca="1" si="202"/>
        <v>#DIV/0!</v>
      </c>
      <c r="F3242" s="128" t="e">
        <f t="shared" ca="1" si="203"/>
        <v>#DIV/0!</v>
      </c>
    </row>
    <row r="3243" spans="1:6" x14ac:dyDescent="0.3">
      <c r="A3243" s="73">
        <v>39141</v>
      </c>
      <c r="B3243" s="130">
        <v>1406.8199460000001</v>
      </c>
      <c r="C3243" s="125">
        <f t="shared" si="200"/>
        <v>-2.5923354341161775E-2</v>
      </c>
      <c r="D3243" s="128">
        <f t="shared" si="201"/>
        <v>-25923.354341161776</v>
      </c>
      <c r="E3243" s="128" t="e">
        <f t="shared" ca="1" si="202"/>
        <v>#DIV/0!</v>
      </c>
      <c r="F3243" s="128" t="e">
        <f t="shared" ca="1" si="203"/>
        <v>#DIV/0!</v>
      </c>
    </row>
    <row r="3244" spans="1:6" x14ac:dyDescent="0.3">
      <c r="A3244" s="73">
        <v>39140</v>
      </c>
      <c r="B3244" s="130">
        <v>1399.040039</v>
      </c>
      <c r="C3244" s="125">
        <f t="shared" si="200"/>
        <v>-2.3950519488863731E-2</v>
      </c>
      <c r="D3244" s="128">
        <f t="shared" si="201"/>
        <v>-23950.519488863731</v>
      </c>
      <c r="E3244" s="128" t="e">
        <f t="shared" ca="1" si="202"/>
        <v>#DIV/0!</v>
      </c>
      <c r="F3244" s="128" t="e">
        <f t="shared" ca="1" si="203"/>
        <v>#DIV/0!</v>
      </c>
    </row>
    <row r="3245" spans="1:6" x14ac:dyDescent="0.3">
      <c r="A3245" s="73">
        <v>39139</v>
      </c>
      <c r="B3245" s="130">
        <v>1449.369995</v>
      </c>
      <c r="C3245" s="125">
        <f t="shared" si="200"/>
        <v>7.8647174220698446E-3</v>
      </c>
      <c r="D3245" s="128">
        <f t="shared" si="201"/>
        <v>7864.7174220698444</v>
      </c>
      <c r="E3245" s="128" t="e">
        <f t="shared" ca="1" si="202"/>
        <v>#DIV/0!</v>
      </c>
      <c r="F3245" s="128" t="e">
        <f t="shared" ca="1" si="203"/>
        <v>#DIV/0!</v>
      </c>
    </row>
    <row r="3246" spans="1:6" x14ac:dyDescent="0.3">
      <c r="A3246" s="73">
        <v>39136</v>
      </c>
      <c r="B3246" s="130">
        <v>1451.1899410000001</v>
      </c>
      <c r="C3246" s="125">
        <f t="shared" si="200"/>
        <v>1.9884430009335929E-3</v>
      </c>
      <c r="D3246" s="128">
        <f t="shared" si="201"/>
        <v>1988.4430009335929</v>
      </c>
      <c r="E3246" s="128" t="e">
        <f t="shared" ca="1" si="202"/>
        <v>#DIV/0!</v>
      </c>
      <c r="F3246" s="128" t="e">
        <f t="shared" ca="1" si="203"/>
        <v>#DIV/0!</v>
      </c>
    </row>
    <row r="3247" spans="1:6" x14ac:dyDescent="0.3">
      <c r="A3247" s="73">
        <v>39135</v>
      </c>
      <c r="B3247" s="130">
        <v>1456.380005</v>
      </c>
      <c r="C3247" s="125">
        <f t="shared" si="200"/>
        <v>4.3861359927983568E-3</v>
      </c>
      <c r="D3247" s="128">
        <f t="shared" si="201"/>
        <v>4386.1359927983567</v>
      </c>
      <c r="E3247" s="128" t="e">
        <f t="shared" ca="1" si="202"/>
        <v>#DIV/0!</v>
      </c>
      <c r="F3247" s="128" t="e">
        <f t="shared" ca="1" si="203"/>
        <v>#DIV/0!</v>
      </c>
    </row>
    <row r="3248" spans="1:6" x14ac:dyDescent="0.3">
      <c r="A3248" s="73">
        <v>39134</v>
      </c>
      <c r="B3248" s="130">
        <v>1457.630005</v>
      </c>
      <c r="C3248" s="125">
        <f t="shared" si="200"/>
        <v>6.6505559392264768E-3</v>
      </c>
      <c r="D3248" s="128">
        <f t="shared" si="201"/>
        <v>6650.5559392264768</v>
      </c>
      <c r="E3248" s="128" t="e">
        <f t="shared" ca="1" si="202"/>
        <v>#DIV/0!</v>
      </c>
      <c r="F3248" s="128" t="e">
        <f t="shared" ca="1" si="203"/>
        <v>#DIV/0!</v>
      </c>
    </row>
    <row r="3249" spans="1:6" x14ac:dyDescent="0.3">
      <c r="A3249" s="73">
        <v>39133</v>
      </c>
      <c r="B3249" s="130">
        <v>1459.6800539999999</v>
      </c>
      <c r="C3249" s="125">
        <f t="shared" si="200"/>
        <v>8.7699735918698174E-3</v>
      </c>
      <c r="D3249" s="128">
        <f t="shared" si="201"/>
        <v>8769.973591869817</v>
      </c>
      <c r="E3249" s="128" t="e">
        <f t="shared" ca="1" si="202"/>
        <v>#DIV/0!</v>
      </c>
      <c r="F3249" s="128" t="e">
        <f t="shared" ca="1" si="203"/>
        <v>#DIV/0!</v>
      </c>
    </row>
    <row r="3250" spans="1:6" x14ac:dyDescent="0.3">
      <c r="A3250" s="73">
        <v>39129</v>
      </c>
      <c r="B3250" s="130">
        <v>1455.540039</v>
      </c>
      <c r="C3250" s="125">
        <f t="shared" si="200"/>
        <v>4.9365322364500752E-3</v>
      </c>
      <c r="D3250" s="128">
        <f t="shared" si="201"/>
        <v>4936.5322364500753</v>
      </c>
      <c r="E3250" s="128" t="e">
        <f t="shared" ca="1" si="202"/>
        <v>#DIV/0!</v>
      </c>
      <c r="F3250" s="128" t="e">
        <f t="shared" ca="1" si="203"/>
        <v>#DIV/0!</v>
      </c>
    </row>
    <row r="3251" spans="1:6" x14ac:dyDescent="0.3">
      <c r="A3251" s="73">
        <v>39128</v>
      </c>
      <c r="B3251" s="130">
        <v>1456.8100589999999</v>
      </c>
      <c r="C3251" s="125">
        <f t="shared" si="200"/>
        <v>7.517682921520441E-3</v>
      </c>
      <c r="D3251" s="128">
        <f t="shared" si="201"/>
        <v>7517.6829215204407</v>
      </c>
      <c r="E3251" s="128" t="e">
        <f t="shared" ca="1" si="202"/>
        <v>#DIV/0!</v>
      </c>
      <c r="F3251" s="128" t="e">
        <f t="shared" ca="1" si="203"/>
        <v>#DIV/0!</v>
      </c>
    </row>
    <row r="3252" spans="1:6" x14ac:dyDescent="0.3">
      <c r="A3252" s="73">
        <v>39127</v>
      </c>
      <c r="B3252" s="130">
        <v>1455.3000489999999</v>
      </c>
      <c r="C3252" s="125">
        <f t="shared" si="200"/>
        <v>1.186176098468783E-2</v>
      </c>
      <c r="D3252" s="128">
        <f t="shared" si="201"/>
        <v>11861.760984687829</v>
      </c>
      <c r="E3252" s="128" t="e">
        <f t="shared" ca="1" si="202"/>
        <v>#DIV/0!</v>
      </c>
      <c r="F3252" s="128" t="e">
        <f t="shared" ca="1" si="203"/>
        <v>#DIV/0!</v>
      </c>
    </row>
    <row r="3253" spans="1:6" x14ac:dyDescent="0.3">
      <c r="A3253" s="73">
        <v>39126</v>
      </c>
      <c r="B3253" s="130">
        <v>1444.26001</v>
      </c>
      <c r="C3253" s="125">
        <f t="shared" si="200"/>
        <v>1.0806164935774243E-2</v>
      </c>
      <c r="D3253" s="128">
        <f t="shared" si="201"/>
        <v>10806.164935774243</v>
      </c>
      <c r="E3253" s="128" t="e">
        <f t="shared" ca="1" si="202"/>
        <v>#DIV/0!</v>
      </c>
      <c r="F3253" s="128" t="e">
        <f t="shared" ca="1" si="203"/>
        <v>#DIV/0!</v>
      </c>
    </row>
    <row r="3254" spans="1:6" x14ac:dyDescent="0.3">
      <c r="A3254" s="73">
        <v>39125</v>
      </c>
      <c r="B3254" s="130">
        <v>1433.369995</v>
      </c>
      <c r="C3254" s="125">
        <f t="shared" si="200"/>
        <v>8.9749546288766524E-3</v>
      </c>
      <c r="D3254" s="128">
        <f t="shared" si="201"/>
        <v>8974.9546288766524</v>
      </c>
      <c r="E3254" s="128" t="e">
        <f t="shared" ca="1" si="202"/>
        <v>#DIV/0!</v>
      </c>
      <c r="F3254" s="128" t="e">
        <f t="shared" ca="1" si="203"/>
        <v>#DIV/0!</v>
      </c>
    </row>
    <row r="3255" spans="1:6" x14ac:dyDescent="0.3">
      <c r="A3255" s="73">
        <v>39122</v>
      </c>
      <c r="B3255" s="130">
        <v>1438.0600589999999</v>
      </c>
      <c r="C3255" s="125">
        <f t="shared" si="200"/>
        <v>1.1165959581092455E-2</v>
      </c>
      <c r="D3255" s="128">
        <f t="shared" si="201"/>
        <v>11165.959581092455</v>
      </c>
      <c r="E3255" s="128" t="e">
        <f t="shared" ca="1" si="202"/>
        <v>#DIV/0!</v>
      </c>
      <c r="F3255" s="128" t="e">
        <f t="shared" ca="1" si="203"/>
        <v>#DIV/0!</v>
      </c>
    </row>
    <row r="3256" spans="1:6" x14ac:dyDescent="0.3">
      <c r="A3256" s="73">
        <v>39121</v>
      </c>
      <c r="B3256" s="130">
        <v>1448.3100589999999</v>
      </c>
      <c r="C3256" s="125">
        <f t="shared" si="200"/>
        <v>1.7143082090431916E-2</v>
      </c>
      <c r="D3256" s="128">
        <f t="shared" si="201"/>
        <v>17143.082090431915</v>
      </c>
      <c r="E3256" s="128" t="e">
        <f t="shared" ca="1" si="202"/>
        <v>#DIV/0!</v>
      </c>
      <c r="F3256" s="128" t="e">
        <f t="shared" ca="1" si="203"/>
        <v>#DIV/0!</v>
      </c>
    </row>
    <row r="3257" spans="1:6" x14ac:dyDescent="0.3">
      <c r="A3257" s="73">
        <v>39120</v>
      </c>
      <c r="B3257" s="130">
        <v>1450.0200199999999</v>
      </c>
      <c r="C3257" s="125">
        <f t="shared" si="200"/>
        <v>6.8674459706157265E-3</v>
      </c>
      <c r="D3257" s="128">
        <f t="shared" si="201"/>
        <v>6867.4459706157268</v>
      </c>
      <c r="E3257" s="128" t="e">
        <f t="shared" ca="1" si="202"/>
        <v>#DIV/0!</v>
      </c>
      <c r="F3257" s="128" t="e">
        <f t="shared" ca="1" si="203"/>
        <v>#DIV/0!</v>
      </c>
    </row>
    <row r="3258" spans="1:6" x14ac:dyDescent="0.3">
      <c r="A3258" s="73">
        <v>39119</v>
      </c>
      <c r="B3258" s="130">
        <v>1448</v>
      </c>
      <c r="C3258" s="125">
        <f t="shared" si="200"/>
        <v>1.4012710271169349E-2</v>
      </c>
      <c r="D3258" s="128">
        <f t="shared" si="201"/>
        <v>14012.710271169348</v>
      </c>
      <c r="E3258" s="128" t="e">
        <f t="shared" ca="1" si="202"/>
        <v>#DIV/0!</v>
      </c>
      <c r="F3258" s="128" t="e">
        <f t="shared" ca="1" si="203"/>
        <v>#DIV/0!</v>
      </c>
    </row>
    <row r="3259" spans="1:6" x14ac:dyDescent="0.3">
      <c r="A3259" s="73">
        <v>39118</v>
      </c>
      <c r="B3259" s="130">
        <v>1446.98999</v>
      </c>
      <c r="C3259" s="125">
        <f t="shared" si="200"/>
        <v>1.6894507767546862E-2</v>
      </c>
      <c r="D3259" s="128">
        <f t="shared" si="201"/>
        <v>16894.507767546864</v>
      </c>
      <c r="E3259" s="128" t="e">
        <f t="shared" ca="1" si="202"/>
        <v>#DIV/0!</v>
      </c>
      <c r="F3259" s="128" t="e">
        <f t="shared" ca="1" si="203"/>
        <v>#DIV/0!</v>
      </c>
    </row>
    <row r="3260" spans="1:6" x14ac:dyDescent="0.3">
      <c r="A3260" s="73">
        <v>39115</v>
      </c>
      <c r="B3260" s="130">
        <v>1448.3900149999999</v>
      </c>
      <c r="C3260" s="125">
        <f t="shared" si="200"/>
        <v>1.2506127228241848E-2</v>
      </c>
      <c r="D3260" s="128">
        <f t="shared" si="201"/>
        <v>12506.127228241849</v>
      </c>
      <c r="E3260" s="128" t="e">
        <f t="shared" ca="1" si="202"/>
        <v>#DIV/0!</v>
      </c>
      <c r="F3260" s="128" t="e">
        <f t="shared" ca="1" si="203"/>
        <v>#DIV/0!</v>
      </c>
    </row>
    <row r="3261" spans="1:6" x14ac:dyDescent="0.3">
      <c r="A3261" s="73">
        <v>39114</v>
      </c>
      <c r="B3261" s="130">
        <v>1445.9399410000001</v>
      </c>
      <c r="C3261" s="125">
        <f t="shared" si="200"/>
        <v>1.3720104929717092E-2</v>
      </c>
      <c r="D3261" s="128">
        <f t="shared" si="201"/>
        <v>13720.104929717092</v>
      </c>
      <c r="E3261" s="128" t="e">
        <f t="shared" ca="1" si="202"/>
        <v>#DIV/0!</v>
      </c>
      <c r="F3261" s="128" t="e">
        <f t="shared" ca="1" si="203"/>
        <v>#DIV/0!</v>
      </c>
    </row>
    <row r="3262" spans="1:6" x14ac:dyDescent="0.3">
      <c r="A3262" s="73">
        <v>39113</v>
      </c>
      <c r="B3262" s="130">
        <v>1438.23999</v>
      </c>
      <c r="C3262" s="125">
        <f t="shared" si="200"/>
        <v>5.3263585205238773E-3</v>
      </c>
      <c r="D3262" s="128">
        <f t="shared" si="201"/>
        <v>5326.3585205238769</v>
      </c>
      <c r="E3262" s="128" t="e">
        <f t="shared" ca="1" si="202"/>
        <v>#DIV/0!</v>
      </c>
      <c r="F3262" s="128" t="e">
        <f t="shared" ca="1" si="203"/>
        <v>#DIV/0!</v>
      </c>
    </row>
    <row r="3263" spans="1:6" x14ac:dyDescent="0.3">
      <c r="A3263" s="73">
        <v>39112</v>
      </c>
      <c r="B3263" s="130">
        <v>1428.8199460000001</v>
      </c>
      <c r="C3263" s="125">
        <f t="shared" si="200"/>
        <v>-2.1510426345240363E-3</v>
      </c>
      <c r="D3263" s="128">
        <f t="shared" si="201"/>
        <v>-2151.0426345240362</v>
      </c>
      <c r="E3263" s="128" t="e">
        <f t="shared" ca="1" si="202"/>
        <v>#DIV/0!</v>
      </c>
      <c r="F3263" s="128" t="e">
        <f t="shared" ca="1" si="203"/>
        <v>#DIV/0!</v>
      </c>
    </row>
    <row r="3264" spans="1:6" x14ac:dyDescent="0.3">
      <c r="A3264" s="73">
        <v>39111</v>
      </c>
      <c r="B3264" s="130">
        <v>1420.619995</v>
      </c>
      <c r="C3264" s="125">
        <f t="shared" si="200"/>
        <v>-7.0663124008906175E-3</v>
      </c>
      <c r="D3264" s="128">
        <f t="shared" si="201"/>
        <v>-7066.3124008906179</v>
      </c>
      <c r="E3264" s="128" t="e">
        <f t="shared" ca="1" si="202"/>
        <v>#DIV/0!</v>
      </c>
      <c r="F3264" s="128" t="e">
        <f t="shared" ca="1" si="203"/>
        <v>#DIV/0!</v>
      </c>
    </row>
    <row r="3265" spans="1:6" x14ac:dyDescent="0.3">
      <c r="A3265" s="73">
        <v>39108</v>
      </c>
      <c r="B3265" s="130">
        <v>1422.1800539999999</v>
      </c>
      <c r="C3265" s="125">
        <f t="shared" si="200"/>
        <v>-1.1517551812693094E-3</v>
      </c>
      <c r="D3265" s="128">
        <f t="shared" si="201"/>
        <v>-1151.7551812693093</v>
      </c>
      <c r="E3265" s="128" t="e">
        <f t="shared" ca="1" si="202"/>
        <v>#DIV/0!</v>
      </c>
      <c r="F3265" s="128" t="e">
        <f t="shared" ca="1" si="203"/>
        <v>#DIV/0!</v>
      </c>
    </row>
    <row r="3266" spans="1:6" x14ac:dyDescent="0.3">
      <c r="A3266" s="73">
        <v>39107</v>
      </c>
      <c r="B3266" s="130">
        <v>1423.900024</v>
      </c>
      <c r="C3266" s="125">
        <f t="shared" si="200"/>
        <v>6.3964718192850434E-3</v>
      </c>
      <c r="D3266" s="128">
        <f t="shared" si="201"/>
        <v>6396.4718192850432</v>
      </c>
      <c r="E3266" s="128" t="e">
        <f t="shared" ca="1" si="202"/>
        <v>#DIV/0!</v>
      </c>
      <c r="F3266" s="128" t="e">
        <f t="shared" ca="1" si="203"/>
        <v>#DIV/0!</v>
      </c>
    </row>
    <row r="3267" spans="1:6" x14ac:dyDescent="0.3">
      <c r="A3267" s="73">
        <v>39106</v>
      </c>
      <c r="B3267" s="130">
        <v>1440.130005</v>
      </c>
      <c r="C3267" s="125">
        <f t="shared" si="200"/>
        <v>1.9842661193278044E-2</v>
      </c>
      <c r="D3267" s="128">
        <f t="shared" si="201"/>
        <v>19842.661193278043</v>
      </c>
      <c r="E3267" s="128" t="e">
        <f t="shared" ca="1" si="202"/>
        <v>#DIV/0!</v>
      </c>
      <c r="F3267" s="128" t="e">
        <f t="shared" ca="1" si="203"/>
        <v>#DIV/0!</v>
      </c>
    </row>
    <row r="3268" spans="1:6" x14ac:dyDescent="0.3">
      <c r="A3268" s="73">
        <v>39105</v>
      </c>
      <c r="B3268" s="130">
        <v>1427.98999</v>
      </c>
      <c r="C3268" s="125">
        <f t="shared" si="200"/>
        <v>1.0723099830543648E-2</v>
      </c>
      <c r="D3268" s="128">
        <f t="shared" si="201"/>
        <v>10723.099830543648</v>
      </c>
      <c r="E3268" s="128" t="e">
        <f t="shared" ca="1" si="202"/>
        <v>#DIV/0!</v>
      </c>
      <c r="F3268" s="128" t="e">
        <f t="shared" ca="1" si="203"/>
        <v>#DIV/0!</v>
      </c>
    </row>
    <row r="3269" spans="1:6" x14ac:dyDescent="0.3">
      <c r="A3269" s="73">
        <v>39104</v>
      </c>
      <c r="B3269" s="130">
        <v>1422.9499510000001</v>
      </c>
      <c r="C3269" s="125">
        <f t="shared" si="200"/>
        <v>9.391995776640405E-3</v>
      </c>
      <c r="D3269" s="128">
        <f t="shared" si="201"/>
        <v>9391.9957766404041</v>
      </c>
      <c r="E3269" s="128" t="e">
        <f t="shared" ca="1" si="202"/>
        <v>#DIV/0!</v>
      </c>
      <c r="F3269" s="128" t="e">
        <f t="shared" ca="1" si="203"/>
        <v>#DIV/0!</v>
      </c>
    </row>
    <row r="3270" spans="1:6" x14ac:dyDescent="0.3">
      <c r="A3270" s="73">
        <v>39101</v>
      </c>
      <c r="B3270" s="130">
        <v>1430.5</v>
      </c>
      <c r="C3270" s="125">
        <f t="shared" si="200"/>
        <v>8.5734268874151365E-3</v>
      </c>
      <c r="D3270" s="128">
        <f t="shared" si="201"/>
        <v>8573.4268874151367</v>
      </c>
      <c r="E3270" s="128" t="e">
        <f t="shared" ca="1" si="202"/>
        <v>#DIV/0!</v>
      </c>
      <c r="F3270" s="128" t="e">
        <f t="shared" ca="1" si="203"/>
        <v>#DIV/0!</v>
      </c>
    </row>
    <row r="3271" spans="1:6" x14ac:dyDescent="0.3">
      <c r="A3271" s="73">
        <v>39100</v>
      </c>
      <c r="B3271" s="130">
        <v>1426.369995</v>
      </c>
      <c r="C3271" s="125">
        <f t="shared" si="200"/>
        <v>6.8968086725422761E-3</v>
      </c>
      <c r="D3271" s="128">
        <f t="shared" si="201"/>
        <v>6896.8086725422763</v>
      </c>
      <c r="E3271" s="128" t="e">
        <f t="shared" ca="1" si="202"/>
        <v>#DIV/0!</v>
      </c>
      <c r="F3271" s="128" t="e">
        <f t="shared" ca="1" si="203"/>
        <v>#DIV/0!</v>
      </c>
    </row>
    <row r="3272" spans="1:6" x14ac:dyDescent="0.3">
      <c r="A3272" s="73">
        <v>39099</v>
      </c>
      <c r="B3272" s="130">
        <v>1430.619995</v>
      </c>
      <c r="C3272" s="125" t="e">
        <f t="shared" ref="C3272:C3281" si="204">B3272/B3282-1</f>
        <v>#DIV/0!</v>
      </c>
      <c r="D3272" s="128" t="e">
        <f t="shared" ref="D3272:D3281" si="205">C3272*$B$5</f>
        <v>#DIV/0!</v>
      </c>
      <c r="E3272" s="128" t="e">
        <f t="shared" ref="E3272:E3281" ca="1" si="206">_xlfn.PERCENTILE.INC(OFFSET(D3272,0,0,Window),1-VaRLevel)</f>
        <v>#DIV/0!</v>
      </c>
      <c r="F3272" s="128" t="e">
        <f t="shared" ref="F3272:F3281" ca="1" si="207">ABS(AVERAGEIF(OFFSET(D3272,0,0,Window),"&lt;=" &amp;E3272))</f>
        <v>#DIV/0!</v>
      </c>
    </row>
    <row r="3273" spans="1:6" x14ac:dyDescent="0.3">
      <c r="A3273" s="73">
        <v>39098</v>
      </c>
      <c r="B3273" s="130">
        <v>1431.900024</v>
      </c>
      <c r="C3273" s="125" t="e">
        <f t="shared" si="204"/>
        <v>#DIV/0!</v>
      </c>
      <c r="D3273" s="128" t="e">
        <f t="shared" si="205"/>
        <v>#DIV/0!</v>
      </c>
      <c r="E3273" s="128" t="e">
        <f t="shared" ca="1" si="206"/>
        <v>#DIV/0!</v>
      </c>
      <c r="F3273" s="128" t="e">
        <f t="shared" ca="1" si="207"/>
        <v>#DIV/0!</v>
      </c>
    </row>
    <row r="3274" spans="1:6" x14ac:dyDescent="0.3">
      <c r="A3274" s="73">
        <v>39094</v>
      </c>
      <c r="B3274" s="130">
        <v>1430.7299800000001</v>
      </c>
      <c r="C3274" s="125" t="e">
        <f t="shared" si="204"/>
        <v>#DIV/0!</v>
      </c>
      <c r="D3274" s="128" t="e">
        <f t="shared" si="205"/>
        <v>#DIV/0!</v>
      </c>
      <c r="E3274" s="128" t="e">
        <f t="shared" ca="1" si="206"/>
        <v>#DIV/0!</v>
      </c>
      <c r="F3274" s="128" t="e">
        <f t="shared" ca="1" si="207"/>
        <v>#DIV/0!</v>
      </c>
    </row>
    <row r="3275" spans="1:6" x14ac:dyDescent="0.3">
      <c r="A3275" s="73">
        <v>39093</v>
      </c>
      <c r="B3275" s="130">
        <v>1423.8199460000001</v>
      </c>
      <c r="C3275" s="125" t="e">
        <f t="shared" si="204"/>
        <v>#DIV/0!</v>
      </c>
      <c r="D3275" s="128" t="e">
        <f t="shared" si="205"/>
        <v>#DIV/0!</v>
      </c>
      <c r="E3275" s="128" t="e">
        <f t="shared" ca="1" si="206"/>
        <v>#DIV/0!</v>
      </c>
      <c r="F3275" s="128" t="e">
        <f t="shared" ca="1" si="207"/>
        <v>#DIV/0!</v>
      </c>
    </row>
    <row r="3276" spans="1:6" x14ac:dyDescent="0.3">
      <c r="A3276" s="73">
        <v>39092</v>
      </c>
      <c r="B3276" s="130">
        <v>1414.849976</v>
      </c>
      <c r="C3276" s="125" t="e">
        <f t="shared" si="204"/>
        <v>#DIV/0!</v>
      </c>
      <c r="D3276" s="128" t="e">
        <f t="shared" si="205"/>
        <v>#DIV/0!</v>
      </c>
      <c r="E3276" s="128" t="e">
        <f t="shared" ca="1" si="206"/>
        <v>#DIV/0!</v>
      </c>
      <c r="F3276" s="128" t="e">
        <f t="shared" ca="1" si="207"/>
        <v>#DIV/0!</v>
      </c>
    </row>
    <row r="3277" spans="1:6" x14ac:dyDescent="0.3">
      <c r="A3277" s="73">
        <v>39091</v>
      </c>
      <c r="B3277" s="130">
        <v>1412.1099850000001</v>
      </c>
      <c r="C3277" s="125" t="e">
        <f t="shared" si="204"/>
        <v>#DIV/0!</v>
      </c>
      <c r="D3277" s="128" t="e">
        <f t="shared" si="205"/>
        <v>#DIV/0!</v>
      </c>
      <c r="E3277" s="128" t="e">
        <f t="shared" ca="1" si="206"/>
        <v>#DIV/0!</v>
      </c>
      <c r="F3277" s="128" t="e">
        <f t="shared" ca="1" si="207"/>
        <v>#DIV/0!</v>
      </c>
    </row>
    <row r="3278" spans="1:6" x14ac:dyDescent="0.3">
      <c r="A3278" s="73">
        <v>39090</v>
      </c>
      <c r="B3278" s="130">
        <v>1412.839966</v>
      </c>
      <c r="C3278" s="125" t="e">
        <f t="shared" si="204"/>
        <v>#DIV/0!</v>
      </c>
      <c r="D3278" s="128" t="e">
        <f t="shared" si="205"/>
        <v>#DIV/0!</v>
      </c>
      <c r="E3278" s="128" t="e">
        <f t="shared" ca="1" si="206"/>
        <v>#DIV/0!</v>
      </c>
      <c r="F3278" s="128" t="e">
        <f t="shared" ca="1" si="207"/>
        <v>#DIV/0!</v>
      </c>
    </row>
    <row r="3279" spans="1:6" x14ac:dyDescent="0.3">
      <c r="A3279" s="73">
        <v>39087</v>
      </c>
      <c r="B3279" s="130">
        <v>1409.709961</v>
      </c>
      <c r="C3279" s="125" t="e">
        <f t="shared" si="204"/>
        <v>#DIV/0!</v>
      </c>
      <c r="D3279" s="128" t="e">
        <f t="shared" si="205"/>
        <v>#DIV/0!</v>
      </c>
      <c r="E3279" s="128" t="e">
        <f t="shared" ca="1" si="206"/>
        <v>#DIV/0!</v>
      </c>
      <c r="F3279" s="128" t="e">
        <f t="shared" ca="1" si="207"/>
        <v>#DIV/0!</v>
      </c>
    </row>
    <row r="3280" spans="1:6" x14ac:dyDescent="0.3">
      <c r="A3280" s="73">
        <v>39086</v>
      </c>
      <c r="B3280" s="130">
        <v>1418.339966</v>
      </c>
      <c r="C3280" s="125" t="e">
        <f t="shared" si="204"/>
        <v>#DIV/0!</v>
      </c>
      <c r="D3280" s="128" t="e">
        <f t="shared" si="205"/>
        <v>#DIV/0!</v>
      </c>
      <c r="E3280" s="128" t="e">
        <f t="shared" ca="1" si="206"/>
        <v>#DIV/0!</v>
      </c>
      <c r="F3280" s="128" t="e">
        <f t="shared" ca="1" si="207"/>
        <v>#DIV/0!</v>
      </c>
    </row>
    <row r="3281" spans="1:6" x14ac:dyDescent="0.3">
      <c r="A3281" s="73">
        <v>39085</v>
      </c>
      <c r="B3281" s="130">
        <v>1416.599976</v>
      </c>
      <c r="C3281" s="125" t="e">
        <f t="shared" si="204"/>
        <v>#DIV/0!</v>
      </c>
      <c r="D3281" s="128" t="e">
        <f t="shared" si="205"/>
        <v>#DIV/0!</v>
      </c>
      <c r="E3281" s="128" t="e">
        <f t="shared" ca="1" si="206"/>
        <v>#DIV/0!</v>
      </c>
      <c r="F3281" s="128" t="e">
        <f t="shared" ca="1" si="207"/>
        <v>#DIV/0!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DD39E-A288-5C4A-97B9-C29778AEA2A8}">
  <sheetPr codeName="Sheet41">
    <tabColor rgb="FF002060"/>
  </sheetPr>
  <dimension ref="A1:A9"/>
  <sheetViews>
    <sheetView workbookViewId="0"/>
  </sheetViews>
  <sheetFormatPr baseColWidth="10" defaultRowHeight="26" x14ac:dyDescent="0.3"/>
  <cols>
    <col min="1" max="1" width="10.83203125" style="1"/>
    <col min="2" max="2" width="12.5" style="1" customWidth="1"/>
    <col min="3" max="16384" width="10.83203125" style="1"/>
  </cols>
  <sheetData>
    <row r="1" spans="1:1" x14ac:dyDescent="0.3">
      <c r="A1" s="1" t="s">
        <v>321</v>
      </c>
    </row>
    <row r="2" spans="1:1" x14ac:dyDescent="0.3">
      <c r="A2" s="1" t="s">
        <v>322</v>
      </c>
    </row>
    <row r="3" spans="1:1" x14ac:dyDescent="0.3">
      <c r="A3" s="1" t="s">
        <v>306</v>
      </c>
    </row>
    <row r="4" spans="1:1" x14ac:dyDescent="0.3">
      <c r="A4" s="1" t="s">
        <v>323</v>
      </c>
    </row>
    <row r="5" spans="1:1" x14ac:dyDescent="0.3">
      <c r="A5" s="1" t="s">
        <v>330</v>
      </c>
    </row>
    <row r="6" spans="1:1" x14ac:dyDescent="0.3">
      <c r="A6" s="1" t="s">
        <v>331</v>
      </c>
    </row>
    <row r="7" spans="1:1" x14ac:dyDescent="0.3">
      <c r="A7" s="1" t="s">
        <v>332</v>
      </c>
    </row>
    <row r="8" spans="1:1" x14ac:dyDescent="0.3">
      <c r="A8" s="1" t="s">
        <v>333</v>
      </c>
    </row>
    <row r="9" spans="1:1" x14ac:dyDescent="0.3">
      <c r="A9" s="1" t="s">
        <v>334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7ED3C-6759-994C-9DE9-DB538EEF41AF}">
  <sheetPr codeName="Sheet7">
    <tabColor rgb="FFFF0000"/>
  </sheetPr>
  <dimension ref="C3:AE2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31" x14ac:dyDescent="0.3">
      <c r="C3" s="22" t="s">
        <v>72</v>
      </c>
    </row>
    <row r="5" spans="3:31" x14ac:dyDescent="0.3">
      <c r="C5" s="13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5"/>
    </row>
    <row r="6" spans="3:31" x14ac:dyDescent="0.3">
      <c r="C6" s="16"/>
      <c r="D6" s="27" t="s">
        <v>73</v>
      </c>
      <c r="S6" s="17"/>
    </row>
    <row r="7" spans="3:31" x14ac:dyDescent="0.3">
      <c r="C7" s="16"/>
      <c r="S7" s="17"/>
    </row>
    <row r="8" spans="3:31" x14ac:dyDescent="0.3">
      <c r="C8" s="16"/>
      <c r="H8" s="13"/>
      <c r="I8" s="14"/>
      <c r="J8" s="14"/>
      <c r="K8" s="14"/>
      <c r="L8" s="14"/>
      <c r="M8" s="15"/>
      <c r="S8" s="17"/>
    </row>
    <row r="9" spans="3:31" x14ac:dyDescent="0.3">
      <c r="C9" s="16"/>
      <c r="H9" s="16"/>
      <c r="I9" s="24" t="s">
        <v>79</v>
      </c>
      <c r="M9" s="17"/>
      <c r="S9" s="17"/>
    </row>
    <row r="10" spans="3:31" x14ac:dyDescent="0.3">
      <c r="C10" s="16"/>
      <c r="H10" s="18"/>
      <c r="I10" s="19"/>
      <c r="J10" s="19"/>
      <c r="K10" s="19"/>
      <c r="L10" s="19"/>
      <c r="M10" s="20"/>
      <c r="S10" s="17"/>
    </row>
    <row r="11" spans="3:31" x14ac:dyDescent="0.3">
      <c r="C11" s="18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20"/>
    </row>
    <row r="13" spans="3:31" x14ac:dyDescent="0.3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3:31" x14ac:dyDescent="0.3">
      <c r="C14" s="16"/>
      <c r="D14" s="27" t="s">
        <v>74</v>
      </c>
      <c r="AE14" s="17"/>
    </row>
    <row r="15" spans="3:31" x14ac:dyDescent="0.3">
      <c r="C15" s="16"/>
      <c r="AE15" s="17"/>
    </row>
    <row r="16" spans="3:31" x14ac:dyDescent="0.3">
      <c r="C16" s="16"/>
      <c r="D16" s="13"/>
      <c r="E16" s="14"/>
      <c r="F16" s="14"/>
      <c r="G16" s="14"/>
      <c r="H16" s="15"/>
      <c r="J16" s="13"/>
      <c r="K16" s="14"/>
      <c r="L16" s="15"/>
      <c r="N16" s="13"/>
      <c r="O16" s="14"/>
      <c r="P16" s="14"/>
      <c r="Q16" s="14"/>
      <c r="R16" s="14"/>
      <c r="S16" s="14"/>
      <c r="T16" s="14"/>
      <c r="U16" s="14"/>
      <c r="V16" s="14"/>
      <c r="W16" s="14"/>
      <c r="X16" s="15"/>
      <c r="Z16" s="13"/>
      <c r="AA16" s="14"/>
      <c r="AB16" s="14"/>
      <c r="AC16" s="14"/>
      <c r="AD16" s="15"/>
      <c r="AE16" s="17"/>
    </row>
    <row r="17" spans="3:31" x14ac:dyDescent="0.3">
      <c r="C17" s="16"/>
      <c r="D17" s="16"/>
      <c r="E17" s="1" t="s">
        <v>75</v>
      </c>
      <c r="H17" s="17"/>
      <c r="I17" s="26" t="s">
        <v>76</v>
      </c>
      <c r="J17" s="21"/>
      <c r="K17" s="1" t="s">
        <v>229</v>
      </c>
      <c r="L17" s="17"/>
      <c r="M17" s="26" t="s">
        <v>76</v>
      </c>
      <c r="N17" s="23"/>
      <c r="O17" s="24" t="s">
        <v>77</v>
      </c>
      <c r="P17" s="24"/>
      <c r="Q17" s="24"/>
      <c r="R17" s="24"/>
      <c r="S17" s="24"/>
      <c r="T17" s="24"/>
      <c r="U17" s="24"/>
      <c r="V17" s="24"/>
      <c r="W17" s="24"/>
      <c r="X17" s="17"/>
      <c r="Y17" s="26" t="s">
        <v>76</v>
      </c>
      <c r="Z17" s="21"/>
      <c r="AA17" s="24" t="s">
        <v>78</v>
      </c>
      <c r="AD17" s="17"/>
      <c r="AE17" s="17"/>
    </row>
    <row r="18" spans="3:31" x14ac:dyDescent="0.3">
      <c r="C18" s="16"/>
      <c r="D18" s="18"/>
      <c r="E18" s="19"/>
      <c r="F18" s="19"/>
      <c r="G18" s="19"/>
      <c r="H18" s="20"/>
      <c r="J18" s="18"/>
      <c r="K18" s="19"/>
      <c r="L18" s="20"/>
      <c r="N18" s="18"/>
      <c r="O18" s="19"/>
      <c r="P18" s="19"/>
      <c r="Q18" s="19"/>
      <c r="R18" s="19"/>
      <c r="S18" s="19"/>
      <c r="T18" s="19"/>
      <c r="U18" s="19"/>
      <c r="V18" s="19"/>
      <c r="W18" s="19"/>
      <c r="X18" s="20"/>
      <c r="Z18" s="18"/>
      <c r="AA18" s="19"/>
      <c r="AB18" s="19"/>
      <c r="AC18" s="19"/>
      <c r="AD18" s="20"/>
      <c r="AE18" s="17"/>
    </row>
    <row r="19" spans="3:31" x14ac:dyDescent="0.3">
      <c r="C19" s="18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20"/>
    </row>
    <row r="21" spans="3:31" x14ac:dyDescent="0.3">
      <c r="C21" s="1" t="s">
        <v>230</v>
      </c>
    </row>
  </sheetData>
  <pageMargins left="0.7" right="0.7" top="0.75" bottom="0.75" header="0.3" footer="0.3"/>
  <pageSetup orientation="portrait" horizontalDpi="0" verticalDpi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3BE20-67D6-7C4D-A493-9090273AF8C5}">
  <sheetPr codeName="Sheet42">
    <tabColor rgb="FFFF0000"/>
  </sheetPr>
  <dimension ref="C3:AB2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3" spans="3:28" x14ac:dyDescent="0.3">
      <c r="C3" s="22" t="s">
        <v>80</v>
      </c>
    </row>
    <row r="4" spans="3:28" x14ac:dyDescent="0.3">
      <c r="C4" s="22"/>
    </row>
    <row r="5" spans="3:28" x14ac:dyDescent="0.3">
      <c r="C5" s="62" t="s">
        <v>121</v>
      </c>
    </row>
    <row r="6" spans="3:28" x14ac:dyDescent="0.3">
      <c r="C6" s="22"/>
    </row>
    <row r="7" spans="3:28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3:28" x14ac:dyDescent="0.3">
      <c r="C8" s="29"/>
      <c r="D8" s="27" t="s">
        <v>73</v>
      </c>
      <c r="V8" s="17"/>
    </row>
    <row r="9" spans="3:28" x14ac:dyDescent="0.3">
      <c r="C9" s="16"/>
      <c r="V9" s="17"/>
    </row>
    <row r="10" spans="3:28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3:28" x14ac:dyDescent="0.3">
      <c r="C11" s="16"/>
      <c r="D11" s="16"/>
      <c r="E11" s="1" t="s">
        <v>81</v>
      </c>
      <c r="I11" s="17"/>
      <c r="J11" s="26" t="s">
        <v>76</v>
      </c>
      <c r="K11" s="16"/>
      <c r="L11" s="24" t="s">
        <v>82</v>
      </c>
      <c r="O11" s="17"/>
      <c r="P11" s="26" t="s">
        <v>76</v>
      </c>
      <c r="Q11" s="16"/>
      <c r="R11" s="24" t="s">
        <v>83</v>
      </c>
      <c r="U11" s="17"/>
      <c r="V11" s="17"/>
    </row>
    <row r="12" spans="3:28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3:28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  <row r="15" spans="3:28" x14ac:dyDescent="0.3">
      <c r="C15" s="13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5"/>
    </row>
    <row r="16" spans="3:28" x14ac:dyDescent="0.3">
      <c r="C16" s="16"/>
      <c r="D16" s="27" t="s">
        <v>84</v>
      </c>
      <c r="AB16" s="17"/>
    </row>
    <row r="17" spans="3:28" x14ac:dyDescent="0.3">
      <c r="C17" s="16"/>
      <c r="AB17" s="17"/>
    </row>
    <row r="18" spans="3:28" x14ac:dyDescent="0.3">
      <c r="C18" s="16"/>
      <c r="D18" s="13"/>
      <c r="E18" s="14"/>
      <c r="F18" s="14"/>
      <c r="G18" s="14"/>
      <c r="H18" s="14"/>
      <c r="I18" s="14"/>
      <c r="J18" s="14"/>
      <c r="K18" s="14"/>
      <c r="L18" s="15"/>
      <c r="N18" s="13"/>
      <c r="O18" s="14"/>
      <c r="P18" s="14"/>
      <c r="Q18" s="14"/>
      <c r="R18" s="15"/>
      <c r="T18" s="13"/>
      <c r="U18" s="14"/>
      <c r="V18" s="14"/>
      <c r="W18" s="14"/>
      <c r="X18" s="14"/>
      <c r="Y18" s="14"/>
      <c r="Z18" s="15"/>
      <c r="AB18" s="17"/>
    </row>
    <row r="19" spans="3:28" x14ac:dyDescent="0.3">
      <c r="C19" s="16"/>
      <c r="D19" s="16"/>
      <c r="E19" s="1" t="s">
        <v>85</v>
      </c>
      <c r="I19" s="26"/>
      <c r="J19" s="25"/>
      <c r="L19" s="17"/>
      <c r="M19" s="26" t="s">
        <v>76</v>
      </c>
      <c r="N19" s="23"/>
      <c r="O19" s="24" t="s">
        <v>82</v>
      </c>
      <c r="P19" s="24"/>
      <c r="Q19" s="24"/>
      <c r="R19" s="30"/>
      <c r="S19" s="26" t="s">
        <v>76</v>
      </c>
      <c r="T19" s="31"/>
      <c r="U19" s="24" t="s">
        <v>86</v>
      </c>
      <c r="V19" s="24"/>
      <c r="W19" s="24"/>
      <c r="Y19" s="26"/>
      <c r="Z19" s="32"/>
      <c r="AA19" s="24"/>
      <c r="AB19" s="17"/>
    </row>
    <row r="20" spans="3:28" x14ac:dyDescent="0.3">
      <c r="C20" s="16"/>
      <c r="D20" s="18"/>
      <c r="E20" s="19"/>
      <c r="F20" s="19"/>
      <c r="G20" s="19"/>
      <c r="H20" s="19"/>
      <c r="I20" s="19"/>
      <c r="J20" s="19"/>
      <c r="K20" s="19"/>
      <c r="L20" s="20"/>
      <c r="N20" s="18"/>
      <c r="O20" s="19"/>
      <c r="P20" s="19"/>
      <c r="Q20" s="19"/>
      <c r="R20" s="20"/>
      <c r="T20" s="18"/>
      <c r="U20" s="19"/>
      <c r="V20" s="19"/>
      <c r="W20" s="19"/>
      <c r="X20" s="19"/>
      <c r="Y20" s="19"/>
      <c r="Z20" s="20"/>
      <c r="AB20" s="17"/>
    </row>
    <row r="21" spans="3:28" x14ac:dyDescent="0.3"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20"/>
    </row>
    <row r="23" spans="3:28" x14ac:dyDescent="0.3">
      <c r="D23" s="1" t="s">
        <v>246</v>
      </c>
    </row>
  </sheetData>
  <pageMargins left="0.7" right="0.7" top="0.75" bottom="0.75" header="0.3" footer="0.3"/>
  <pageSetup orientation="portrait" horizontalDpi="0" verticalDpi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6C5E1-708F-D344-81B2-1815C88FFB41}">
  <sheetPr codeName="Sheet43">
    <tabColor rgb="FFFF0000"/>
  </sheetPr>
  <dimension ref="A1:V13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4" style="1" customWidth="1"/>
    <col min="3" max="3" width="10.83203125" style="1"/>
    <col min="4" max="4" width="5.6640625" style="1" customWidth="1"/>
    <col min="5" max="7" width="10.83203125" style="1"/>
    <col min="8" max="8" width="5.83203125" style="1" customWidth="1"/>
    <col min="9" max="9" width="7.6640625" style="1" customWidth="1"/>
    <col min="10" max="10" width="5.6640625" style="1" customWidth="1"/>
    <col min="11" max="12" width="10.83203125" style="1"/>
    <col min="13" max="13" width="10.83203125" style="1" customWidth="1"/>
    <col min="14" max="14" width="7.1640625" style="1" customWidth="1"/>
    <col min="15" max="15" width="6.1640625" style="1" customWidth="1"/>
    <col min="16" max="23" width="10.83203125" style="1"/>
    <col min="24" max="24" width="3.5" style="1" customWidth="1"/>
    <col min="25" max="25" width="10.83203125" style="1"/>
    <col min="26" max="26" width="6.33203125" style="1" customWidth="1"/>
    <col min="27" max="29" width="10.83203125" style="1"/>
    <col min="30" max="30" width="4.33203125" style="1" customWidth="1"/>
    <col min="31" max="16384" width="10.83203125" style="1"/>
  </cols>
  <sheetData>
    <row r="1" spans="1:22" x14ac:dyDescent="0.3">
      <c r="A1" s="154" t="s">
        <v>347</v>
      </c>
    </row>
    <row r="3" spans="1:22" x14ac:dyDescent="0.3">
      <c r="C3" s="22" t="s">
        <v>80</v>
      </c>
    </row>
    <row r="4" spans="1:22" x14ac:dyDescent="0.3">
      <c r="C4" s="22"/>
    </row>
    <row r="5" spans="1:22" x14ac:dyDescent="0.3">
      <c r="C5" s="62" t="s">
        <v>121</v>
      </c>
    </row>
    <row r="6" spans="1:22" x14ac:dyDescent="0.3">
      <c r="C6" s="22"/>
    </row>
    <row r="7" spans="1:22" x14ac:dyDescent="0.3">
      <c r="C7" s="28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5"/>
    </row>
    <row r="8" spans="1:22" x14ac:dyDescent="0.3">
      <c r="C8" s="29"/>
      <c r="D8" s="27" t="s">
        <v>73</v>
      </c>
      <c r="V8" s="17"/>
    </row>
    <row r="9" spans="1:22" x14ac:dyDescent="0.3">
      <c r="C9" s="16"/>
      <c r="V9" s="17"/>
    </row>
    <row r="10" spans="1:22" x14ac:dyDescent="0.3">
      <c r="C10" s="16"/>
      <c r="D10" s="13"/>
      <c r="E10" s="14"/>
      <c r="F10" s="14"/>
      <c r="G10" s="14"/>
      <c r="H10" s="14"/>
      <c r="I10" s="15"/>
      <c r="K10" s="13"/>
      <c r="L10" s="14"/>
      <c r="M10" s="14"/>
      <c r="N10" s="14"/>
      <c r="O10" s="15"/>
      <c r="Q10" s="13"/>
      <c r="R10" s="14"/>
      <c r="S10" s="14"/>
      <c r="T10" s="14"/>
      <c r="U10" s="15"/>
      <c r="V10" s="17"/>
    </row>
    <row r="11" spans="1:22" x14ac:dyDescent="0.3">
      <c r="C11" s="16"/>
      <c r="D11" s="16"/>
      <c r="E11" s="1" t="s">
        <v>81</v>
      </c>
      <c r="I11" s="17"/>
      <c r="J11" s="26" t="s">
        <v>76</v>
      </c>
      <c r="K11" s="16"/>
      <c r="L11" s="24" t="s">
        <v>82</v>
      </c>
      <c r="O11" s="17"/>
      <c r="P11" s="26" t="s">
        <v>76</v>
      </c>
      <c r="Q11" s="16"/>
      <c r="R11" s="24" t="s">
        <v>83</v>
      </c>
      <c r="U11" s="17"/>
      <c r="V11" s="17"/>
    </row>
    <row r="12" spans="1:22" x14ac:dyDescent="0.3">
      <c r="C12" s="16"/>
      <c r="D12" s="18"/>
      <c r="E12" s="19"/>
      <c r="F12" s="19"/>
      <c r="G12" s="19"/>
      <c r="H12" s="19"/>
      <c r="I12" s="20"/>
      <c r="K12" s="18"/>
      <c r="L12" s="19"/>
      <c r="M12" s="19"/>
      <c r="N12" s="19"/>
      <c r="O12" s="20"/>
      <c r="Q12" s="18"/>
      <c r="R12" s="19"/>
      <c r="S12" s="19"/>
      <c r="T12" s="19"/>
      <c r="U12" s="20"/>
      <c r="V12" s="17"/>
    </row>
    <row r="13" spans="1:22" x14ac:dyDescent="0.3">
      <c r="C13" s="18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</row>
  </sheetData>
  <hyperlinks>
    <hyperlink ref="A1" r:id="rId1" xr:uid="{4404F26B-34AF-C94E-9A67-3486C2CF9947}"/>
  </hyperlinks>
  <pageMargins left="0.7" right="0.7" top="0.75" bottom="0.75" header="0.3" footer="0.3"/>
  <pageSetup orientation="portrait" horizontalDpi="0" verticalDpi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E391-3539-6D4A-B7B7-D9CE3A2D2123}">
  <sheetPr codeName="Sheet8">
    <tabColor rgb="FFFF0000"/>
  </sheetPr>
  <dimension ref="A1:J88"/>
  <sheetViews>
    <sheetView workbookViewId="0"/>
  </sheetViews>
  <sheetFormatPr baseColWidth="10" defaultRowHeight="26" x14ac:dyDescent="0.3"/>
  <cols>
    <col min="1" max="2" width="10.83203125" style="1"/>
    <col min="3" max="3" width="15" style="1" customWidth="1"/>
    <col min="4" max="4" width="13.33203125" style="1" bestFit="1" customWidth="1"/>
    <col min="5" max="5" width="24.6640625" style="1" bestFit="1" customWidth="1"/>
    <col min="6" max="6" width="18" style="1" bestFit="1" customWidth="1"/>
    <col min="7" max="19" width="10.83203125" style="1"/>
    <col min="20" max="20" width="12.5" style="1" bestFit="1" customWidth="1"/>
    <col min="21" max="16384" width="10.83203125" style="1"/>
  </cols>
  <sheetData>
    <row r="1" spans="1:5" x14ac:dyDescent="0.3">
      <c r="A1" s="154" t="s">
        <v>414</v>
      </c>
    </row>
    <row r="2" spans="1:5" x14ac:dyDescent="0.3">
      <c r="A2" s="154" t="s">
        <v>415</v>
      </c>
    </row>
    <row r="3" spans="1:5" x14ac:dyDescent="0.3">
      <c r="A3" s="154" t="s">
        <v>416</v>
      </c>
      <c r="C3" s="22"/>
    </row>
    <row r="4" spans="1:5" x14ac:dyDescent="0.3">
      <c r="A4" s="154"/>
      <c r="C4" s="22"/>
    </row>
    <row r="5" spans="1:5" x14ac:dyDescent="0.3">
      <c r="A5" s="154"/>
      <c r="B5" s="22" t="s">
        <v>114</v>
      </c>
      <c r="C5" s="22"/>
    </row>
    <row r="7" spans="1:5" x14ac:dyDescent="0.3">
      <c r="C7" s="27" t="s">
        <v>120</v>
      </c>
    </row>
    <row r="8" spans="1:5" x14ac:dyDescent="0.3">
      <c r="D8" s="25" t="s">
        <v>119</v>
      </c>
    </row>
    <row r="9" spans="1:5" x14ac:dyDescent="0.3">
      <c r="D9" s="25"/>
      <c r="E9" s="1" t="s">
        <v>122</v>
      </c>
    </row>
    <row r="10" spans="1:5" x14ac:dyDescent="0.3">
      <c r="D10" s="25"/>
      <c r="E10" s="1" t="s">
        <v>123</v>
      </c>
    </row>
    <row r="11" spans="1:5" x14ac:dyDescent="0.3">
      <c r="D11" s="25"/>
      <c r="E11" s="1" t="s">
        <v>124</v>
      </c>
    </row>
    <row r="12" spans="1:5" x14ac:dyDescent="0.3">
      <c r="D12" s="25"/>
      <c r="E12" s="1" t="s">
        <v>125</v>
      </c>
    </row>
    <row r="13" spans="1:5" x14ac:dyDescent="0.3">
      <c r="D13" s="25"/>
      <c r="E13" s="1" t="s">
        <v>126</v>
      </c>
    </row>
    <row r="14" spans="1:5" x14ac:dyDescent="0.3">
      <c r="D14" s="25"/>
      <c r="E14" s="1" t="s">
        <v>127</v>
      </c>
    </row>
    <row r="15" spans="1:5" x14ac:dyDescent="0.3">
      <c r="D15" s="25"/>
      <c r="E15" s="1" t="s">
        <v>128</v>
      </c>
    </row>
    <row r="16" spans="1:5" x14ac:dyDescent="0.3">
      <c r="D16" s="25"/>
    </row>
    <row r="17" spans="3:7" x14ac:dyDescent="0.3">
      <c r="D17" s="1" t="s">
        <v>326</v>
      </c>
    </row>
    <row r="18" spans="3:7" x14ac:dyDescent="0.3">
      <c r="D18" s="25"/>
      <c r="E18" s="1" t="s">
        <v>324</v>
      </c>
    </row>
    <row r="19" spans="3:7" x14ac:dyDescent="0.3">
      <c r="D19" s="25"/>
      <c r="E19" s="1" t="s">
        <v>385</v>
      </c>
    </row>
    <row r="20" spans="3:7" x14ac:dyDescent="0.3">
      <c r="D20" s="1" t="s">
        <v>325</v>
      </c>
    </row>
    <row r="21" spans="3:7" x14ac:dyDescent="0.3">
      <c r="D21" s="25"/>
      <c r="E21" s="1" t="s">
        <v>149</v>
      </c>
    </row>
    <row r="22" spans="3:7" x14ac:dyDescent="0.3">
      <c r="D22" s="25"/>
    </row>
    <row r="23" spans="3:7" x14ac:dyDescent="0.3">
      <c r="D23" s="1" t="s">
        <v>129</v>
      </c>
    </row>
    <row r="24" spans="3:7" x14ac:dyDescent="0.3">
      <c r="E24" s="1" t="s">
        <v>130</v>
      </c>
    </row>
    <row r="25" spans="3:7" ht="30" x14ac:dyDescent="0.4">
      <c r="E25" s="1" t="s">
        <v>150</v>
      </c>
    </row>
    <row r="27" spans="3:7" x14ac:dyDescent="0.3">
      <c r="D27" s="1" t="s">
        <v>118</v>
      </c>
    </row>
    <row r="28" spans="3:7" ht="30" x14ac:dyDescent="0.4">
      <c r="G28" s="1" t="s">
        <v>152</v>
      </c>
    </row>
    <row r="29" spans="3:7" x14ac:dyDescent="0.3">
      <c r="G29" s="1" t="s">
        <v>151</v>
      </c>
    </row>
    <row r="30" spans="3:7" x14ac:dyDescent="0.3">
      <c r="G30" s="1" t="s">
        <v>153</v>
      </c>
    </row>
    <row r="32" spans="3:7" x14ac:dyDescent="0.3">
      <c r="C32" s="25" t="s">
        <v>116</v>
      </c>
    </row>
    <row r="33" spans="3:10" x14ac:dyDescent="0.3">
      <c r="D33" s="1" t="s">
        <v>179</v>
      </c>
    </row>
    <row r="34" spans="3:10" x14ac:dyDescent="0.3">
      <c r="D34" s="1" t="s">
        <v>132</v>
      </c>
    </row>
    <row r="35" spans="3:10" x14ac:dyDescent="0.3">
      <c r="E35" s="1" t="s">
        <v>180</v>
      </c>
    </row>
    <row r="36" spans="3:10" x14ac:dyDescent="0.3">
      <c r="E36" s="1" t="s">
        <v>178</v>
      </c>
      <c r="F36" s="71">
        <f>3000/0.01</f>
        <v>300000</v>
      </c>
    </row>
    <row r="37" spans="3:10" x14ac:dyDescent="0.3">
      <c r="E37" s="1" t="s">
        <v>182</v>
      </c>
      <c r="F37" s="71"/>
    </row>
    <row r="38" spans="3:10" x14ac:dyDescent="0.3">
      <c r="E38" s="1" t="s">
        <v>178</v>
      </c>
      <c r="F38" s="71">
        <f>-200/0.0001</f>
        <v>-2000000</v>
      </c>
    </row>
    <row r="39" spans="3:10" x14ac:dyDescent="0.3">
      <c r="E39" s="71"/>
    </row>
    <row r="40" spans="3:10" x14ac:dyDescent="0.3">
      <c r="C40" s="25" t="s">
        <v>117</v>
      </c>
    </row>
    <row r="41" spans="3:10" x14ac:dyDescent="0.3">
      <c r="C41" s="25"/>
    </row>
    <row r="42" spans="3:10" x14ac:dyDescent="0.3">
      <c r="C42" s="25" t="s">
        <v>185</v>
      </c>
    </row>
    <row r="43" spans="3:10" x14ac:dyDescent="0.3">
      <c r="D43" s="1" t="s">
        <v>184</v>
      </c>
    </row>
    <row r="44" spans="3:10" ht="30" x14ac:dyDescent="0.4">
      <c r="D44" s="1" t="s">
        <v>327</v>
      </c>
    </row>
    <row r="46" spans="3:10" x14ac:dyDescent="0.3">
      <c r="J46" s="1" t="s">
        <v>207</v>
      </c>
    </row>
    <row r="47" spans="3:10" ht="30" x14ac:dyDescent="0.4">
      <c r="J47" s="1" t="s">
        <v>329</v>
      </c>
    </row>
    <row r="48" spans="3:10" ht="30" x14ac:dyDescent="0.4">
      <c r="J48" s="1" t="s">
        <v>328</v>
      </c>
    </row>
    <row r="49" spans="3:10" x14ac:dyDescent="0.3">
      <c r="J49" s="1" t="s">
        <v>208</v>
      </c>
    </row>
    <row r="51" spans="3:10" x14ac:dyDescent="0.3">
      <c r="J51" s="1" t="s">
        <v>211</v>
      </c>
    </row>
    <row r="52" spans="3:10" x14ac:dyDescent="0.3">
      <c r="J52" s="1" t="s">
        <v>212</v>
      </c>
    </row>
    <row r="56" spans="3:10" x14ac:dyDescent="0.3">
      <c r="C56" s="1" t="s">
        <v>209</v>
      </c>
    </row>
    <row r="57" spans="3:10" x14ac:dyDescent="0.3">
      <c r="C57" s="1" t="s">
        <v>210</v>
      </c>
    </row>
    <row r="59" spans="3:10" x14ac:dyDescent="0.3">
      <c r="C59" s="72" t="s">
        <v>183</v>
      </c>
    </row>
    <row r="60" spans="3:10" x14ac:dyDescent="0.3">
      <c r="D60" s="1" t="s">
        <v>160</v>
      </c>
    </row>
    <row r="61" spans="3:10" x14ac:dyDescent="0.3">
      <c r="D61" s="1" t="s">
        <v>161</v>
      </c>
    </row>
    <row r="62" spans="3:10" x14ac:dyDescent="0.3">
      <c r="C62" s="1" t="s">
        <v>97</v>
      </c>
    </row>
    <row r="63" spans="3:10" x14ac:dyDescent="0.3">
      <c r="D63" s="1" t="s">
        <v>162</v>
      </c>
    </row>
    <row r="64" spans="3:10" x14ac:dyDescent="0.3">
      <c r="D64" s="1" t="s">
        <v>177</v>
      </c>
      <c r="E64" s="70">
        <v>2000000</v>
      </c>
    </row>
    <row r="65" spans="3:7" x14ac:dyDescent="0.3">
      <c r="D65" s="1" t="s">
        <v>163</v>
      </c>
      <c r="E65" s="63">
        <f>E84</f>
        <v>1.0999999999999999E-2</v>
      </c>
      <c r="G65" s="1" t="s">
        <v>176</v>
      </c>
    </row>
    <row r="66" spans="3:7" x14ac:dyDescent="0.3">
      <c r="D66" s="1" t="s">
        <v>181</v>
      </c>
      <c r="E66" s="1">
        <v>1E-4</v>
      </c>
    </row>
    <row r="67" spans="3:7" x14ac:dyDescent="0.3">
      <c r="D67" s="1" t="s">
        <v>178</v>
      </c>
      <c r="E67" s="71">
        <f>E64/E66*E65</f>
        <v>220000000</v>
      </c>
    </row>
    <row r="70" spans="3:7" x14ac:dyDescent="0.3">
      <c r="C70" s="1" t="s">
        <v>155</v>
      </c>
    </row>
    <row r="71" spans="3:7" x14ac:dyDescent="0.3">
      <c r="D71" s="1" t="s">
        <v>156</v>
      </c>
    </row>
    <row r="72" spans="3:7" x14ac:dyDescent="0.3">
      <c r="D72" s="1" t="s">
        <v>157</v>
      </c>
    </row>
    <row r="73" spans="3:7" x14ac:dyDescent="0.3">
      <c r="D73" s="1" t="s">
        <v>158</v>
      </c>
    </row>
    <row r="74" spans="3:7" x14ac:dyDescent="0.3">
      <c r="D74" s="1" t="s">
        <v>159</v>
      </c>
    </row>
    <row r="77" spans="3:7" x14ac:dyDescent="0.3">
      <c r="D77" s="68" t="s">
        <v>175</v>
      </c>
      <c r="E77" s="68"/>
    </row>
    <row r="78" spans="3:7" x14ac:dyDescent="0.3">
      <c r="D78" s="69" t="s">
        <v>174</v>
      </c>
      <c r="E78" s="69" t="s">
        <v>163</v>
      </c>
    </row>
    <row r="79" spans="3:7" x14ac:dyDescent="0.3">
      <c r="D79" s="64" t="s">
        <v>164</v>
      </c>
      <c r="E79" s="66">
        <v>1.7000000000000001E-2</v>
      </c>
    </row>
    <row r="80" spans="3:7" x14ac:dyDescent="0.3">
      <c r="D80" s="64" t="s">
        <v>165</v>
      </c>
      <c r="E80" s="66">
        <v>1.7000000000000001E-2</v>
      </c>
    </row>
    <row r="81" spans="4:5" x14ac:dyDescent="0.3">
      <c r="D81" s="64" t="s">
        <v>166</v>
      </c>
      <c r="E81" s="66">
        <v>1.6E-2</v>
      </c>
    </row>
    <row r="82" spans="4:5" x14ac:dyDescent="0.3">
      <c r="D82" s="64" t="s">
        <v>167</v>
      </c>
      <c r="E82" s="66">
        <v>1.2999999999999999E-2</v>
      </c>
    </row>
    <row r="83" spans="4:5" x14ac:dyDescent="0.3">
      <c r="D83" s="64" t="s">
        <v>168</v>
      </c>
      <c r="E83" s="66">
        <v>1.2E-2</v>
      </c>
    </row>
    <row r="84" spans="4:5" x14ac:dyDescent="0.3">
      <c r="D84" s="64" t="s">
        <v>169</v>
      </c>
      <c r="E84" s="66">
        <v>1.0999999999999999E-2</v>
      </c>
    </row>
    <row r="85" spans="4:5" x14ac:dyDescent="0.3">
      <c r="D85" s="64" t="s">
        <v>170</v>
      </c>
      <c r="E85" s="66">
        <v>1.0999999999999999E-2</v>
      </c>
    </row>
    <row r="86" spans="4:5" x14ac:dyDescent="0.3">
      <c r="D86" s="64" t="s">
        <v>171</v>
      </c>
      <c r="E86" s="66">
        <v>1.0999999999999999E-2</v>
      </c>
    </row>
    <row r="87" spans="4:5" x14ac:dyDescent="0.3">
      <c r="D87" s="64" t="s">
        <v>172</v>
      </c>
      <c r="E87" s="66">
        <v>1.0999999999999999E-2</v>
      </c>
    </row>
    <row r="88" spans="4:5" x14ac:dyDescent="0.3">
      <c r="D88" s="65" t="s">
        <v>173</v>
      </c>
      <c r="E88" s="67">
        <v>1.0999999999999999E-2</v>
      </c>
    </row>
  </sheetData>
  <phoneticPr fontId="26" type="noConversion"/>
  <hyperlinks>
    <hyperlink ref="A1" r:id="rId1" display="Video" xr:uid="{D910F4BA-4835-B84B-BCFF-026BDEF0BAED}"/>
    <hyperlink ref="A2" r:id="rId2" xr:uid="{BEBE2683-FC39-2B43-9B3C-48E4C553437A}"/>
    <hyperlink ref="A3" r:id="rId3" xr:uid="{E21D4855-253D-264D-9638-28D9866553A0}"/>
  </hyperlinks>
  <pageMargins left="0.7" right="0.7" top="0.75" bottom="0.75" header="0.3" footer="0.3"/>
  <pageSetup orientation="portrait" horizontalDpi="0" verticalDpi="0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AEDAE-D8A8-9145-93C1-D32F23D97820}">
  <sheetPr codeName="Sheet39">
    <tabColor rgb="FFFF0000"/>
  </sheetPr>
  <dimension ref="B2:D14"/>
  <sheetViews>
    <sheetView workbookViewId="0"/>
  </sheetViews>
  <sheetFormatPr baseColWidth="10" defaultRowHeight="26" x14ac:dyDescent="0.3"/>
  <cols>
    <col min="1" max="1" width="10.83203125" style="1"/>
    <col min="2" max="2" width="35.5" style="1" bestFit="1" customWidth="1"/>
    <col min="3" max="3" width="12.33203125" style="1" bestFit="1" customWidth="1"/>
    <col min="4" max="16384" width="10.83203125" style="1"/>
  </cols>
  <sheetData>
    <row r="2" spans="2:4" x14ac:dyDescent="0.3">
      <c r="B2" s="1" t="s">
        <v>295</v>
      </c>
    </row>
    <row r="4" spans="2:4" x14ac:dyDescent="0.3">
      <c r="B4" s="72" t="s">
        <v>294</v>
      </c>
      <c r="C4" s="72" t="s">
        <v>293</v>
      </c>
    </row>
    <row r="5" spans="2:4" x14ac:dyDescent="0.3">
      <c r="B5" s="1" t="s">
        <v>292</v>
      </c>
      <c r="C5" s="1">
        <v>20</v>
      </c>
    </row>
    <row r="6" spans="2:4" x14ac:dyDescent="0.3">
      <c r="B6" s="1" t="s">
        <v>291</v>
      </c>
      <c r="C6" s="1">
        <v>40</v>
      </c>
      <c r="D6" s="72"/>
    </row>
    <row r="7" spans="2:4" x14ac:dyDescent="0.3">
      <c r="B7" s="1" t="s">
        <v>290</v>
      </c>
      <c r="C7" s="1">
        <v>20</v>
      </c>
    </row>
    <row r="8" spans="2:4" x14ac:dyDescent="0.3">
      <c r="B8" s="1" t="s">
        <v>289</v>
      </c>
      <c r="C8" s="1">
        <v>20</v>
      </c>
    </row>
    <row r="9" spans="2:4" x14ac:dyDescent="0.3">
      <c r="B9" s="1" t="s">
        <v>288</v>
      </c>
      <c r="C9" s="1">
        <v>40</v>
      </c>
    </row>
    <row r="10" spans="2:4" x14ac:dyDescent="0.3">
      <c r="B10" s="1" t="s">
        <v>287</v>
      </c>
      <c r="C10" s="1">
        <v>60</v>
      </c>
    </row>
    <row r="11" spans="2:4" x14ac:dyDescent="0.3">
      <c r="B11" s="1" t="s">
        <v>286</v>
      </c>
      <c r="C11" s="1">
        <v>10</v>
      </c>
    </row>
    <row r="12" spans="2:4" x14ac:dyDescent="0.3">
      <c r="B12" s="1" t="s">
        <v>285</v>
      </c>
      <c r="C12" s="1">
        <v>20</v>
      </c>
    </row>
    <row r="13" spans="2:4" x14ac:dyDescent="0.3">
      <c r="B13" s="1" t="s">
        <v>284</v>
      </c>
      <c r="C13" s="1">
        <v>10</v>
      </c>
    </row>
    <row r="14" spans="2:4" x14ac:dyDescent="0.3">
      <c r="B14" s="1" t="s">
        <v>283</v>
      </c>
      <c r="C14" s="1">
        <v>40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227F-4370-0445-AB16-3C311C5DF288}">
  <sheetPr codeName="Sheet40">
    <tabColor rgb="FFFF0000"/>
  </sheetPr>
  <dimension ref="A1:C23"/>
  <sheetViews>
    <sheetView workbookViewId="0"/>
  </sheetViews>
  <sheetFormatPr baseColWidth="10" defaultRowHeight="26" x14ac:dyDescent="0.3"/>
  <cols>
    <col min="1" max="2" width="10.83203125" style="133"/>
    <col min="3" max="3" width="35.5" style="133" bestFit="1" customWidth="1"/>
    <col min="4" max="4" width="12.33203125" style="133" bestFit="1" customWidth="1"/>
    <col min="5" max="16384" width="10.83203125" style="133"/>
  </cols>
  <sheetData>
    <row r="1" spans="1:3" x14ac:dyDescent="0.3">
      <c r="A1" s="136" t="s">
        <v>353</v>
      </c>
    </row>
    <row r="2" spans="1:3" x14ac:dyDescent="0.3">
      <c r="A2" s="136" t="s">
        <v>354</v>
      </c>
    </row>
    <row r="3" spans="1:3" x14ac:dyDescent="0.3">
      <c r="A3" s="136" t="s">
        <v>355</v>
      </c>
      <c r="B3" s="133" t="s">
        <v>301</v>
      </c>
    </row>
    <row r="4" spans="1:3" x14ac:dyDescent="0.3">
      <c r="A4" s="136" t="s">
        <v>356</v>
      </c>
    </row>
    <row r="15" spans="1:3" x14ac:dyDescent="0.3">
      <c r="C15" s="134"/>
    </row>
    <row r="19" spans="3:3" x14ac:dyDescent="0.3">
      <c r="C19" s="133" t="s">
        <v>300</v>
      </c>
    </row>
    <row r="20" spans="3:3" x14ac:dyDescent="0.3">
      <c r="C20" s="133" t="s">
        <v>299</v>
      </c>
    </row>
    <row r="21" spans="3:3" x14ac:dyDescent="0.3">
      <c r="C21" s="133" t="s">
        <v>298</v>
      </c>
    </row>
    <row r="22" spans="3:3" x14ac:dyDescent="0.3">
      <c r="C22" s="133" t="s">
        <v>297</v>
      </c>
    </row>
    <row r="23" spans="3:3" ht="30" x14ac:dyDescent="0.4">
      <c r="C23" s="133" t="s">
        <v>296</v>
      </c>
    </row>
  </sheetData>
  <phoneticPr fontId="26" type="noConversion"/>
  <hyperlinks>
    <hyperlink ref="A1" r:id="rId1" xr:uid="{F75145A3-7594-4B4C-BCA3-6A7D3004201A}"/>
    <hyperlink ref="A2" r:id="rId2" xr:uid="{D7F1AEB4-ADC2-7245-9CC2-919449799629}"/>
    <hyperlink ref="A3" r:id="rId3" xr:uid="{01FAEBC0-81D0-6543-8916-77E438E6A5BE}"/>
    <hyperlink ref="A4" r:id="rId4" xr:uid="{AD43844A-F4A0-024D-903A-D63C7E6547BF}"/>
  </hyperlinks>
  <pageMargins left="0.7" right="0.7" top="0.75" bottom="0.75" header="0.3" footer="0.3"/>
  <drawing r:id="rId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0DE2D-5349-0D4D-9245-9F4D3DC19344}">
  <sheetPr codeName="Sheet11">
    <tabColor rgb="FFFF0000"/>
  </sheetPr>
  <dimension ref="B2:B6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41</v>
      </c>
    </row>
    <row r="3" spans="2:2" x14ac:dyDescent="0.3">
      <c r="B3" s="1" t="s">
        <v>40</v>
      </c>
    </row>
    <row r="4" spans="2:2" x14ac:dyDescent="0.3">
      <c r="B4" s="1" t="s">
        <v>68</v>
      </c>
    </row>
    <row r="5" spans="2:2" x14ac:dyDescent="0.3">
      <c r="B5" s="1" t="s">
        <v>69</v>
      </c>
    </row>
    <row r="6" spans="2:2" x14ac:dyDescent="0.3">
      <c r="B6" s="1" t="s">
        <v>70</v>
      </c>
    </row>
  </sheetData>
  <hyperlinks>
    <hyperlink ref="B2" r:id="rId1" display="FRTB" xr:uid="{45F1F9B9-ABFD-2E4C-A946-F68413619FB8}"/>
  </hyperlinks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9907C-AC62-4949-AA44-82ABB611EF58}">
  <sheetPr codeName="Sheet9">
    <tabColor rgb="FF7030A0"/>
  </sheetPr>
  <dimension ref="B2:W14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" width="10.83203125" style="1"/>
    <col min="17" max="17" width="11.5" style="1" bestFit="1" customWidth="1"/>
    <col min="18" max="16384" width="10.83203125" style="1"/>
  </cols>
  <sheetData>
    <row r="2" spans="2:23" x14ac:dyDescent="0.3">
      <c r="B2" s="22" t="s">
        <v>114</v>
      </c>
    </row>
    <row r="4" spans="2:23" x14ac:dyDescent="0.3">
      <c r="C4" s="27" t="s">
        <v>115</v>
      </c>
      <c r="N4" s="1" t="s">
        <v>133</v>
      </c>
      <c r="U4" s="74"/>
      <c r="V4" s="74"/>
      <c r="W4" s="63"/>
    </row>
    <row r="5" spans="2:23" x14ac:dyDescent="0.3">
      <c r="D5" s="1" t="s">
        <v>131</v>
      </c>
    </row>
    <row r="6" spans="2:23" x14ac:dyDescent="0.3">
      <c r="D6" s="1" t="s">
        <v>137</v>
      </c>
    </row>
    <row r="7" spans="2:23" x14ac:dyDescent="0.3">
      <c r="D7" s="1" t="s">
        <v>134</v>
      </c>
    </row>
    <row r="8" spans="2:23" x14ac:dyDescent="0.3">
      <c r="D8" s="1" t="s">
        <v>135</v>
      </c>
    </row>
    <row r="9" spans="2:23" x14ac:dyDescent="0.3">
      <c r="E9" s="1" t="s">
        <v>139</v>
      </c>
      <c r="R9" s="63"/>
    </row>
    <row r="11" spans="2:23" x14ac:dyDescent="0.3">
      <c r="C11" s="1" t="s">
        <v>136</v>
      </c>
    </row>
    <row r="12" spans="2:23" x14ac:dyDescent="0.3">
      <c r="D12" s="1" t="s">
        <v>138</v>
      </c>
    </row>
    <row r="13" spans="2:23" x14ac:dyDescent="0.3">
      <c r="D13" s="1" t="s">
        <v>140</v>
      </c>
    </row>
    <row r="14" spans="2:23" x14ac:dyDescent="0.3">
      <c r="D14" s="1" t="s">
        <v>141</v>
      </c>
    </row>
  </sheetData>
  <pageMargins left="0.7" right="0.7" top="0.75" bottom="0.75" header="0.3" footer="0.3"/>
  <pageSetup orientation="portrait" horizontalDpi="0" verticalDpi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2D78B-0E1B-3746-A856-16A7D9F470C1}">
  <sheetPr codeName="Sheet10">
    <tabColor rgb="FF7030A0"/>
  </sheetPr>
  <dimension ref="B2:P15"/>
  <sheetViews>
    <sheetView workbookViewId="0"/>
  </sheetViews>
  <sheetFormatPr baseColWidth="10" defaultRowHeight="26" x14ac:dyDescent="0.3"/>
  <cols>
    <col min="1" max="3" width="10.83203125" style="1"/>
    <col min="4" max="4" width="10.33203125" style="1" customWidth="1"/>
    <col min="5" max="16384" width="10.83203125" style="1"/>
  </cols>
  <sheetData>
    <row r="2" spans="2:16" x14ac:dyDescent="0.3">
      <c r="B2" s="22" t="s">
        <v>114</v>
      </c>
    </row>
    <row r="4" spans="2:16" x14ac:dyDescent="0.3">
      <c r="C4" s="1" t="s">
        <v>144</v>
      </c>
      <c r="P4" s="1" t="s">
        <v>133</v>
      </c>
    </row>
    <row r="5" spans="2:16" x14ac:dyDescent="0.3">
      <c r="C5" s="1" t="s">
        <v>154</v>
      </c>
    </row>
    <row r="6" spans="2:16" x14ac:dyDescent="0.3">
      <c r="D6" s="1" t="s">
        <v>142</v>
      </c>
    </row>
    <row r="7" spans="2:16" x14ac:dyDescent="0.3">
      <c r="D7" s="1" t="s">
        <v>143</v>
      </c>
    </row>
    <row r="8" spans="2:16" x14ac:dyDescent="0.3">
      <c r="D8" s="1" t="s">
        <v>214</v>
      </c>
    </row>
    <row r="9" spans="2:16" x14ac:dyDescent="0.3">
      <c r="D9" s="1" t="s">
        <v>145</v>
      </c>
    </row>
    <row r="10" spans="2:16" x14ac:dyDescent="0.3">
      <c r="D10" s="1" t="s">
        <v>313</v>
      </c>
    </row>
    <row r="12" spans="2:16" x14ac:dyDescent="0.3">
      <c r="C12" s="1" t="s">
        <v>136</v>
      </c>
    </row>
    <row r="13" spans="2:16" x14ac:dyDescent="0.3">
      <c r="D13" s="1" t="s">
        <v>146</v>
      </c>
    </row>
    <row r="14" spans="2:16" x14ac:dyDescent="0.3">
      <c r="D14" s="1" t="s">
        <v>147</v>
      </c>
    </row>
    <row r="15" spans="2:16" x14ac:dyDescent="0.3">
      <c r="D15" s="1" t="s">
        <v>148</v>
      </c>
    </row>
  </sheetData>
  <pageMargins left="0.7" right="0.7" top="0.75" bottom="0.75" header="0.3" footer="0.3"/>
  <pageSetup orientation="portrait" horizontalDpi="0" verticalDpi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EA9-0145-9347-B6FD-FC1247A28075}">
  <sheetPr codeName="Sheet12">
    <tabColor rgb="FF00B050"/>
  </sheetPr>
  <dimension ref="B19:F24"/>
  <sheetViews>
    <sheetView workbookViewId="0"/>
  </sheetViews>
  <sheetFormatPr baseColWidth="10" defaultRowHeight="29" x14ac:dyDescent="0.35"/>
  <cols>
    <col min="1" max="16384" width="10.83203125" style="10"/>
  </cols>
  <sheetData>
    <row r="19" spans="2:6" x14ac:dyDescent="0.35">
      <c r="B19" s="9" t="s">
        <v>21</v>
      </c>
      <c r="C19" s="9"/>
      <c r="D19" s="9" t="s">
        <v>42</v>
      </c>
      <c r="E19" s="9"/>
      <c r="F19" s="9" t="s">
        <v>43</v>
      </c>
    </row>
    <row r="20" spans="2:6" x14ac:dyDescent="0.35">
      <c r="B20" s="10" t="s">
        <v>44</v>
      </c>
      <c r="D20" s="10" t="s">
        <v>45</v>
      </c>
      <c r="F20" s="10" t="s">
        <v>46</v>
      </c>
    </row>
    <row r="21" spans="2:6" x14ac:dyDescent="0.35">
      <c r="B21" s="10" t="s">
        <v>47</v>
      </c>
      <c r="D21" s="10" t="s">
        <v>48</v>
      </c>
      <c r="F21" s="10" t="s">
        <v>49</v>
      </c>
    </row>
    <row r="22" spans="2:6" x14ac:dyDescent="0.35">
      <c r="B22" s="10" t="s">
        <v>50</v>
      </c>
      <c r="D22" s="10" t="s">
        <v>51</v>
      </c>
    </row>
    <row r="23" spans="2:6" x14ac:dyDescent="0.35">
      <c r="D23" s="10" t="s">
        <v>52</v>
      </c>
    </row>
    <row r="24" spans="2:6" x14ac:dyDescent="0.35">
      <c r="D24" s="10" t="s">
        <v>53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358-BC1E-074E-9C47-FDF985CCB4F5}">
  <sheetPr codeName="Sheet13">
    <tabColor rgb="FF00B050"/>
  </sheetPr>
  <dimension ref="B2:F18"/>
  <sheetViews>
    <sheetView workbookViewId="0"/>
  </sheetViews>
  <sheetFormatPr baseColWidth="10" defaultRowHeight="92" x14ac:dyDescent="1"/>
  <cols>
    <col min="1" max="16384" width="10.83203125" style="11"/>
  </cols>
  <sheetData>
    <row r="2" spans="2:2" x14ac:dyDescent="1">
      <c r="B2" s="11" t="s">
        <v>54</v>
      </c>
    </row>
    <row r="4" spans="2:2" x14ac:dyDescent="1">
      <c r="B4" s="11" t="s">
        <v>55</v>
      </c>
    </row>
    <row r="18" spans="2:6" x14ac:dyDescent="1">
      <c r="B18" s="12"/>
      <c r="C18" s="12"/>
      <c r="D18" s="12"/>
      <c r="E18" s="12"/>
      <c r="F18" s="1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A72C3-21DC-A24D-8A68-D707CA957DF7}">
  <sheetPr codeName="Sheet14">
    <tabColor rgb="FF00B050"/>
  </sheetPr>
  <dimension ref="B2:C13"/>
  <sheetViews>
    <sheetView workbookViewId="0"/>
  </sheetViews>
  <sheetFormatPr baseColWidth="10" defaultRowHeight="29" x14ac:dyDescent="0.35"/>
  <cols>
    <col min="1" max="16384" width="10.83203125" style="10"/>
  </cols>
  <sheetData>
    <row r="2" spans="2:3" x14ac:dyDescent="0.35">
      <c r="B2" s="10" t="s">
        <v>56</v>
      </c>
    </row>
    <row r="5" spans="2:3" x14ac:dyDescent="0.35">
      <c r="B5" s="10" t="s">
        <v>57</v>
      </c>
    </row>
    <row r="6" spans="2:3" x14ac:dyDescent="0.35">
      <c r="C6" s="10" t="s">
        <v>71</v>
      </c>
    </row>
    <row r="7" spans="2:3" x14ac:dyDescent="0.35">
      <c r="C7" s="10" t="s">
        <v>58</v>
      </c>
    </row>
    <row r="8" spans="2:3" x14ac:dyDescent="0.35">
      <c r="C8" s="10" t="s">
        <v>59</v>
      </c>
    </row>
    <row r="10" spans="2:3" x14ac:dyDescent="0.35">
      <c r="B10" s="10" t="s">
        <v>60</v>
      </c>
    </row>
    <row r="11" spans="2:3" x14ac:dyDescent="0.35">
      <c r="C11" s="10" t="s">
        <v>61</v>
      </c>
    </row>
    <row r="12" spans="2:3" x14ac:dyDescent="0.35">
      <c r="C12" s="10" t="s">
        <v>62</v>
      </c>
    </row>
    <row r="13" spans="2:3" x14ac:dyDescent="0.35">
      <c r="C13" s="10" t="s">
        <v>63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15">
    <tabColor rgb="FF92D05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66</v>
      </c>
    </row>
    <row r="3" spans="2:2" x14ac:dyDescent="0.3">
      <c r="B3" s="1" t="s">
        <v>67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15BA9-97E6-0D44-88A7-C930D3ABF3F8}">
  <sheetPr>
    <tabColor rgb="FFFFFF00"/>
  </sheetPr>
  <dimension ref="B2:F13"/>
  <sheetViews>
    <sheetView workbookViewId="0"/>
  </sheetViews>
  <sheetFormatPr baseColWidth="10" defaultRowHeight="26" x14ac:dyDescent="0.3"/>
  <cols>
    <col min="1" max="2" width="10.83203125" style="1"/>
    <col min="3" max="3" width="26.5" style="1" bestFit="1" customWidth="1"/>
    <col min="4" max="4" width="24.1640625" style="1" bestFit="1" customWidth="1"/>
    <col min="5" max="5" width="25.5" style="1" bestFit="1" customWidth="1"/>
    <col min="6" max="6" width="31" style="1" bestFit="1" customWidth="1"/>
    <col min="7" max="16384" width="10.83203125" style="1"/>
  </cols>
  <sheetData>
    <row r="2" spans="2:6" x14ac:dyDescent="0.3">
      <c r="B2" s="1" t="s">
        <v>523</v>
      </c>
    </row>
    <row r="4" spans="2:6" x14ac:dyDescent="0.3">
      <c r="B4" s="1" t="s">
        <v>524</v>
      </c>
    </row>
    <row r="5" spans="2:6" x14ac:dyDescent="0.3">
      <c r="B5" s="1" t="s">
        <v>542</v>
      </c>
    </row>
    <row r="7" spans="2:6" s="27" customFormat="1" x14ac:dyDescent="0.3">
      <c r="C7" s="27" t="s">
        <v>525</v>
      </c>
      <c r="D7" s="27" t="s">
        <v>526</v>
      </c>
      <c r="E7" s="27" t="s">
        <v>527</v>
      </c>
      <c r="F7" s="27" t="s">
        <v>528</v>
      </c>
    </row>
    <row r="8" spans="2:6" x14ac:dyDescent="0.3">
      <c r="C8" s="1" t="s">
        <v>529</v>
      </c>
      <c r="D8" s="1" t="s">
        <v>530</v>
      </c>
      <c r="E8" s="1" t="s">
        <v>531</v>
      </c>
      <c r="F8" s="1" t="s">
        <v>532</v>
      </c>
    </row>
    <row r="9" spans="2:6" x14ac:dyDescent="0.3">
      <c r="C9" s="1" t="s">
        <v>533</v>
      </c>
      <c r="D9" s="1" t="s">
        <v>530</v>
      </c>
      <c r="E9" s="1" t="s">
        <v>531</v>
      </c>
      <c r="F9" s="1" t="s">
        <v>534</v>
      </c>
    </row>
    <row r="10" spans="2:6" x14ac:dyDescent="0.3">
      <c r="C10" s="1" t="s">
        <v>535</v>
      </c>
      <c r="D10" s="1" t="s">
        <v>536</v>
      </c>
      <c r="E10" s="1" t="s">
        <v>531</v>
      </c>
      <c r="F10" s="1" t="s">
        <v>558</v>
      </c>
    </row>
    <row r="11" spans="2:6" x14ac:dyDescent="0.3">
      <c r="C11" s="1" t="s">
        <v>537</v>
      </c>
      <c r="D11" s="1" t="s">
        <v>536</v>
      </c>
      <c r="E11" s="1" t="s">
        <v>531</v>
      </c>
      <c r="F11" s="1" t="s">
        <v>559</v>
      </c>
    </row>
    <row r="12" spans="2:6" x14ac:dyDescent="0.3">
      <c r="C12" s="1" t="s">
        <v>538</v>
      </c>
      <c r="D12" s="1" t="s">
        <v>536</v>
      </c>
      <c r="E12" s="1" t="s">
        <v>531</v>
      </c>
      <c r="F12" s="1" t="s">
        <v>560</v>
      </c>
    </row>
    <row r="13" spans="2:6" x14ac:dyDescent="0.3">
      <c r="C13" s="1" t="s">
        <v>539</v>
      </c>
      <c r="D13" s="1" t="s">
        <v>540</v>
      </c>
      <c r="E13" s="1" t="s">
        <v>531</v>
      </c>
      <c r="F13" s="1" t="s">
        <v>541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41441-4336-4547-82AA-09793C358372}">
  <sheetPr>
    <tabColor rgb="FFFFFF00"/>
  </sheetPr>
  <dimension ref="B1:AD3276"/>
  <sheetViews>
    <sheetView workbookViewId="0"/>
  </sheetViews>
  <sheetFormatPr baseColWidth="10" defaultRowHeight="26" x14ac:dyDescent="0.3"/>
  <cols>
    <col min="1" max="2" width="10.83203125" style="1"/>
    <col min="3" max="3" width="8.83203125" style="1" bestFit="1" customWidth="1"/>
    <col min="4" max="14" width="5.1640625" style="1" bestFit="1" customWidth="1"/>
    <col min="15" max="15" width="10.83203125" style="1"/>
    <col min="16" max="26" width="6.6640625" style="1" bestFit="1" customWidth="1"/>
    <col min="27" max="16384" width="10.83203125" style="1"/>
  </cols>
  <sheetData>
    <row r="1" spans="2:30" x14ac:dyDescent="0.3">
      <c r="C1" s="208" t="s">
        <v>543</v>
      </c>
      <c r="D1" s="176">
        <v>0.08</v>
      </c>
      <c r="E1" s="176">
        <v>0.25</v>
      </c>
      <c r="F1" s="176">
        <v>0.5</v>
      </c>
      <c r="G1" s="176">
        <v>1</v>
      </c>
      <c r="H1" s="176">
        <v>2</v>
      </c>
      <c r="I1" s="176">
        <v>3</v>
      </c>
      <c r="J1" s="176">
        <v>5</v>
      </c>
      <c r="K1" s="176">
        <v>7</v>
      </c>
      <c r="L1" s="176">
        <v>10</v>
      </c>
      <c r="M1" s="176">
        <v>15</v>
      </c>
      <c r="N1" s="176">
        <v>20</v>
      </c>
      <c r="P1" s="176">
        <v>0.08</v>
      </c>
      <c r="Q1" s="176">
        <f>1/4</f>
        <v>0.25</v>
      </c>
      <c r="R1" s="176">
        <f>1/2</f>
        <v>0.5</v>
      </c>
      <c r="S1" s="176">
        <v>1</v>
      </c>
      <c r="T1" s="176">
        <v>2</v>
      </c>
      <c r="U1" s="176">
        <v>3</v>
      </c>
      <c r="V1" s="176">
        <v>5</v>
      </c>
      <c r="W1" s="176">
        <v>7</v>
      </c>
      <c r="X1" s="176">
        <v>10</v>
      </c>
      <c r="Y1" s="176">
        <v>15</v>
      </c>
      <c r="Z1" s="176">
        <v>20</v>
      </c>
    </row>
    <row r="2" spans="2:30" x14ac:dyDescent="0.3">
      <c r="C2" s="209" t="s">
        <v>519</v>
      </c>
      <c r="D2" s="208" t="s">
        <v>544</v>
      </c>
      <c r="E2" s="208" t="s">
        <v>545</v>
      </c>
      <c r="F2" s="208" t="s">
        <v>546</v>
      </c>
      <c r="G2" s="208" t="s">
        <v>547</v>
      </c>
      <c r="H2" s="208" t="s">
        <v>548</v>
      </c>
      <c r="I2" s="208" t="s">
        <v>549</v>
      </c>
      <c r="J2" s="208" t="s">
        <v>550</v>
      </c>
      <c r="K2" s="208" t="s">
        <v>551</v>
      </c>
      <c r="L2" s="208" t="s">
        <v>552</v>
      </c>
      <c r="M2" s="208" t="s">
        <v>553</v>
      </c>
      <c r="N2" s="208" t="s">
        <v>554</v>
      </c>
      <c r="P2" s="208" t="s">
        <v>544</v>
      </c>
      <c r="Q2" s="208" t="s">
        <v>545</v>
      </c>
      <c r="R2" s="208" t="s">
        <v>546</v>
      </c>
      <c r="S2" s="208" t="s">
        <v>547</v>
      </c>
      <c r="T2" s="208" t="s">
        <v>548</v>
      </c>
      <c r="U2" s="208" t="s">
        <v>549</v>
      </c>
      <c r="V2" s="208" t="s">
        <v>550</v>
      </c>
      <c r="W2" s="208" t="s">
        <v>551</v>
      </c>
      <c r="X2" s="208" t="s">
        <v>552</v>
      </c>
      <c r="Y2" s="208" t="s">
        <v>553</v>
      </c>
      <c r="Z2" s="208" t="s">
        <v>554</v>
      </c>
    </row>
    <row r="3" spans="2:30" x14ac:dyDescent="0.3">
      <c r="C3" s="210">
        <v>43843</v>
      </c>
      <c r="D3" s="211">
        <v>1E-3</v>
      </c>
      <c r="E3" s="211">
        <v>2.3646446073688357E-3</v>
      </c>
      <c r="F3" s="211">
        <v>3.610673819072163E-3</v>
      </c>
      <c r="G3" s="211">
        <v>5.6499288805145946E-3</v>
      </c>
      <c r="H3" s="211">
        <v>7.0732107242007973E-3</v>
      </c>
      <c r="I3" s="211">
        <v>9.207097720695695E-3</v>
      </c>
      <c r="J3" s="211">
        <v>1.2593791312787345E-2</v>
      </c>
      <c r="K3" s="211">
        <v>1.6049399820426642E-2</v>
      </c>
      <c r="L3" s="211">
        <v>2.0175466170570908E-2</v>
      </c>
      <c r="M3" s="211">
        <v>2.6786635193729293E-2</v>
      </c>
      <c r="N3" s="211">
        <v>3.6771108160457609E-2</v>
      </c>
      <c r="P3" s="212">
        <f t="array" ref="P3:Z3">(1+D3:N3)^-P$1:Z$1</f>
        <v>0.99992004317007099</v>
      </c>
      <c r="Q3" s="212">
        <v>0.99940971098044251</v>
      </c>
      <c r="R3" s="212">
        <v>0.99819953728875099</v>
      </c>
      <c r="S3" s="212">
        <v>0.99438181347379595</v>
      </c>
      <c r="T3" s="212">
        <v>0.98600226639154798</v>
      </c>
      <c r="U3" s="212">
        <v>0.97287963223048446</v>
      </c>
      <c r="V3" s="212">
        <v>0.9393419091787909</v>
      </c>
      <c r="W3" s="212">
        <v>0.89453272777743176</v>
      </c>
      <c r="X3" s="212">
        <v>0.81893842460428223</v>
      </c>
      <c r="Y3" s="212">
        <v>0.67266199666459514</v>
      </c>
      <c r="Z3" s="212">
        <v>0.48567111736297269</v>
      </c>
    </row>
    <row r="4" spans="2:30" x14ac:dyDescent="0.3">
      <c r="C4" s="210">
        <v>43840</v>
      </c>
      <c r="D4" s="211">
        <v>9.5895496263446241E-4</v>
      </c>
      <c r="E4" s="211">
        <v>2.4210640671780271E-3</v>
      </c>
      <c r="F4" s="211">
        <v>3.6388074214141388E-3</v>
      </c>
      <c r="G4" s="211">
        <v>5.4866246472823812E-3</v>
      </c>
      <c r="H4" s="211">
        <v>6.9114712931607923E-3</v>
      </c>
      <c r="I4" s="211">
        <v>9.4414589335910914E-3</v>
      </c>
      <c r="J4" s="211">
        <v>1.2442585836024856E-2</v>
      </c>
      <c r="K4" s="211">
        <v>1.6392195418445388E-2</v>
      </c>
      <c r="L4" s="211">
        <v>2.210359156789065E-2</v>
      </c>
      <c r="M4" s="211">
        <v>3.0216930055100521E-2</v>
      </c>
      <c r="N4" s="211">
        <v>3.9530855980378067E-2</v>
      </c>
      <c r="P4" s="212">
        <f t="array" ref="P4:Z4">(1+D4:N4)^-P$1:Z$1</f>
        <v>0.99992332330308309</v>
      </c>
      <c r="Q4" s="212">
        <v>0.99939564819081772</v>
      </c>
      <c r="R4" s="212">
        <v>0.99818554662525871</v>
      </c>
      <c r="S4" s="212">
        <v>0.99454331413985031</v>
      </c>
      <c r="T4" s="212">
        <v>0.98631905343455561</v>
      </c>
      <c r="U4" s="212">
        <v>0.97220217149149601</v>
      </c>
      <c r="V4" s="212">
        <v>0.94004355919925098</v>
      </c>
      <c r="W4" s="212">
        <v>0.89242298847073442</v>
      </c>
      <c r="X4" s="212">
        <v>0.80362022161848623</v>
      </c>
      <c r="Y4" s="212">
        <v>0.63983760529688649</v>
      </c>
      <c r="Z4" s="212">
        <v>0.46052403694192545</v>
      </c>
    </row>
    <row r="5" spans="2:30" x14ac:dyDescent="0.3">
      <c r="C5" s="210">
        <v>43839</v>
      </c>
      <c r="D5" s="211">
        <v>9.8631367721687432E-4</v>
      </c>
      <c r="E5" s="211">
        <v>2.5077153558990001E-3</v>
      </c>
      <c r="F5" s="211">
        <v>3.8166727601946899E-3</v>
      </c>
      <c r="G5" s="211">
        <v>5.7550740466185231E-3</v>
      </c>
      <c r="H5" s="211">
        <v>7.8775872841166609E-3</v>
      </c>
      <c r="I5" s="211">
        <v>1.0672231443109009E-2</v>
      </c>
      <c r="J5" s="211">
        <v>1.3379274169725659E-2</v>
      </c>
      <c r="K5" s="211">
        <v>1.8182798691721864E-2</v>
      </c>
      <c r="L5" s="211">
        <v>2.4832983080229024E-2</v>
      </c>
      <c r="M5" s="211">
        <v>3.2261181213330235E-2</v>
      </c>
      <c r="N5" s="211">
        <v>4.3197653139053445E-2</v>
      </c>
      <c r="P5" s="212">
        <f t="array" ref="P5:Z5">(1+D5:N5)^-P$1:Z$1</f>
        <v>0.99992113690269924</v>
      </c>
      <c r="Q5" s="212">
        <v>0.99937405191614581</v>
      </c>
      <c r="R5" s="212">
        <v>0.99809710892513692</v>
      </c>
      <c r="S5" s="212">
        <v>0.99427785730827756</v>
      </c>
      <c r="T5" s="212">
        <v>0.9844290582323898</v>
      </c>
      <c r="U5" s="212">
        <v>0.96865472123362584</v>
      </c>
      <c r="V5" s="212">
        <v>0.93570707048465585</v>
      </c>
      <c r="W5" s="212">
        <v>0.88149470892066184</v>
      </c>
      <c r="X5" s="212">
        <v>0.78247245397679666</v>
      </c>
      <c r="Y5" s="212">
        <v>0.62109218366738139</v>
      </c>
      <c r="Z5" s="212">
        <v>0.42920816259073524</v>
      </c>
    </row>
    <row r="6" spans="2:30" s="27" customFormat="1" x14ac:dyDescent="0.3">
      <c r="B6" s="1"/>
      <c r="C6" s="210">
        <v>43838</v>
      </c>
      <c r="D6" s="211">
        <v>1.0405264125532073E-3</v>
      </c>
      <c r="E6" s="211">
        <v>2.6546890866807793E-3</v>
      </c>
      <c r="F6" s="211">
        <v>4.1760524168155842E-3</v>
      </c>
      <c r="G6" s="211">
        <v>6.7673110029008625E-3</v>
      </c>
      <c r="H6" s="211">
        <v>9.294367080331609E-3</v>
      </c>
      <c r="I6" s="211">
        <v>1.2476920340679955E-2</v>
      </c>
      <c r="J6" s="211">
        <v>1.5923592108419402E-2</v>
      </c>
      <c r="K6" s="211">
        <v>2.1411532861344413E-2</v>
      </c>
      <c r="L6" s="211">
        <v>2.9076104222809367E-2</v>
      </c>
      <c r="M6" s="211">
        <v>3.7369776429110803E-2</v>
      </c>
      <c r="N6" s="211">
        <v>5.1262376864993603E-2</v>
      </c>
      <c r="O6" s="1"/>
      <c r="P6" s="212">
        <f t="array" ref="P6:Z6">(1+D6:N6)^-P$1:Z$1</f>
        <v>0.99991680462571286</v>
      </c>
      <c r="Q6" s="212">
        <v>0.99933742669284586</v>
      </c>
      <c r="R6" s="212">
        <v>0.99791849089589213</v>
      </c>
      <c r="S6" s="212">
        <v>0.9932781776593842</v>
      </c>
      <c r="T6" s="212">
        <v>0.98166724693274288</v>
      </c>
      <c r="U6" s="212">
        <v>0.96348421422935171</v>
      </c>
      <c r="V6" s="212">
        <v>0.92404851015303324</v>
      </c>
      <c r="W6" s="212">
        <v>0.86217355836289278</v>
      </c>
      <c r="X6" s="212">
        <v>0.75080138079547631</v>
      </c>
      <c r="Y6" s="212">
        <v>0.57676133537030239</v>
      </c>
      <c r="Z6" s="212">
        <v>0.36794047220774323</v>
      </c>
      <c r="AA6" s="1"/>
      <c r="AB6" s="1"/>
      <c r="AC6" s="1"/>
      <c r="AD6" s="1"/>
    </row>
    <row r="7" spans="2:30" x14ac:dyDescent="0.3">
      <c r="C7" s="210">
        <v>43837</v>
      </c>
      <c r="D7" s="211">
        <v>9.9140343369523778E-4</v>
      </c>
      <c r="E7" s="211">
        <v>2.5031555718185395E-3</v>
      </c>
      <c r="F7" s="211">
        <v>3.8371222914335848E-3</v>
      </c>
      <c r="G7" s="211">
        <v>6.0342123736075344E-3</v>
      </c>
      <c r="H7" s="211">
        <v>7.7583360213249377E-3</v>
      </c>
      <c r="I7" s="211">
        <v>1.0286974240908596E-2</v>
      </c>
      <c r="J7" s="211">
        <v>1.3783849847906125E-2</v>
      </c>
      <c r="K7" s="211">
        <v>1.811970536841355E-2</v>
      </c>
      <c r="L7" s="211">
        <v>2.2840625177041565E-2</v>
      </c>
      <c r="M7" s="211">
        <v>2.8604367360934146E-2</v>
      </c>
      <c r="N7" s="211">
        <v>3.646750798507073E-2</v>
      </c>
      <c r="P7" s="212">
        <f t="array" ref="P7:Z7">(1+D7:N7)^-P$1:Z$1</f>
        <v>0.99992073015658978</v>
      </c>
      <c r="Q7" s="212">
        <v>0.99937518830212502</v>
      </c>
      <c r="R7" s="212">
        <v>0.9980869425736919</v>
      </c>
      <c r="S7" s="212">
        <v>0.99400198094717818</v>
      </c>
      <c r="T7" s="212">
        <v>0.98466205328676804</v>
      </c>
      <c r="U7" s="212">
        <v>0.96976328803370115</v>
      </c>
      <c r="V7" s="212">
        <v>0.93384147412403817</v>
      </c>
      <c r="W7" s="212">
        <v>0.88187716630572133</v>
      </c>
      <c r="X7" s="212">
        <v>0.79784827421761051</v>
      </c>
      <c r="Y7" s="212">
        <v>0.65505013508857202</v>
      </c>
      <c r="Z7" s="212">
        <v>0.48852428679290127</v>
      </c>
    </row>
    <row r="8" spans="2:30" x14ac:dyDescent="0.3">
      <c r="C8" s="210">
        <v>43836</v>
      </c>
      <c r="D8" s="211">
        <v>1.0301525797870321E-3</v>
      </c>
      <c r="E8" s="211">
        <v>2.5752795182236434E-3</v>
      </c>
      <c r="F8" s="211">
        <v>3.9033186313133235E-3</v>
      </c>
      <c r="G8" s="211">
        <v>6.3286393058083514E-3</v>
      </c>
      <c r="H8" s="211">
        <v>8.0070338210397034E-3</v>
      </c>
      <c r="I8" s="211">
        <v>1.0956781183060607E-2</v>
      </c>
      <c r="J8" s="211">
        <v>1.3913324089682032E-2</v>
      </c>
      <c r="K8" s="211">
        <v>1.8959615094626375E-2</v>
      </c>
      <c r="L8" s="211">
        <v>2.5361853852950877E-2</v>
      </c>
      <c r="M8" s="211">
        <v>3.2461520104595076E-2</v>
      </c>
      <c r="N8" s="211">
        <v>4.4121903119382029E-2</v>
      </c>
      <c r="P8" s="212">
        <f t="array" ref="P8:Z8">(1+D8:N8)^-P$1:Z$1</f>
        <v>0.99991763360535857</v>
      </c>
      <c r="Q8" s="212">
        <v>0.99935721438322167</v>
      </c>
      <c r="R8" s="212">
        <v>0.99805403562417205</v>
      </c>
      <c r="S8" s="212">
        <v>0.99371116049109554</v>
      </c>
      <c r="T8" s="212">
        <v>0.98417623707950452</v>
      </c>
      <c r="U8" s="212">
        <v>0.96783702195835086</v>
      </c>
      <c r="V8" s="212">
        <v>0.93324538006719782</v>
      </c>
      <c r="W8" s="212">
        <v>0.87680132563214597</v>
      </c>
      <c r="X8" s="212">
        <v>0.77844589870672154</v>
      </c>
      <c r="Y8" s="212">
        <v>0.61928688560500655</v>
      </c>
      <c r="Z8" s="212">
        <v>0.4216730780770982</v>
      </c>
    </row>
    <row r="9" spans="2:30" x14ac:dyDescent="0.3">
      <c r="C9" s="210">
        <v>43833</v>
      </c>
      <c r="D9" s="211">
        <v>1.1904529700100777E-3</v>
      </c>
      <c r="E9" s="211">
        <v>3.1939941692340273E-3</v>
      </c>
      <c r="F9" s="211">
        <v>4.91677014814813E-3</v>
      </c>
      <c r="G9" s="211">
        <v>8.0761165454694417E-3</v>
      </c>
      <c r="H9" s="211">
        <v>1.0472693439197593E-2</v>
      </c>
      <c r="I9" s="211">
        <v>1.4141577152677004E-2</v>
      </c>
      <c r="J9" s="211">
        <v>1.9280970090823382E-2</v>
      </c>
      <c r="K9" s="211">
        <v>2.5273900445310967E-2</v>
      </c>
      <c r="L9" s="211">
        <v>3.1941611072018185E-2</v>
      </c>
      <c r="M9" s="211">
        <v>4.2094317490481814E-2</v>
      </c>
      <c r="N9" s="211">
        <v>5.5175936668304566E-2</v>
      </c>
      <c r="P9" s="212">
        <f t="array" ref="P9:Z9">(1+D9:N9)^-P$1:Z$1</f>
        <v>0.99990482493401545</v>
      </c>
      <c r="Q9" s="212">
        <v>0.99920309164895948</v>
      </c>
      <c r="R9" s="212">
        <v>0.99755064342668953</v>
      </c>
      <c r="S9" s="212">
        <v>0.99198858457916339</v>
      </c>
      <c r="T9" s="212">
        <v>0.97937910997675071</v>
      </c>
      <c r="U9" s="212">
        <v>0.9587474810957336</v>
      </c>
      <c r="V9" s="212">
        <v>0.90892996210828692</v>
      </c>
      <c r="W9" s="212">
        <v>0.83969329578785246</v>
      </c>
      <c r="X9" s="212">
        <v>0.7302116390126665</v>
      </c>
      <c r="Y9" s="212">
        <v>0.53875905735485097</v>
      </c>
      <c r="Z9" s="212">
        <v>0.34158786121729651</v>
      </c>
    </row>
    <row r="10" spans="2:30" x14ac:dyDescent="0.3">
      <c r="C10" s="210">
        <v>43832</v>
      </c>
      <c r="D10" s="211">
        <v>1.1638214973041135E-3</v>
      </c>
      <c r="E10" s="211">
        <v>2.9762559335548559E-3</v>
      </c>
      <c r="F10" s="211">
        <v>4.6080304904920722E-3</v>
      </c>
      <c r="G10" s="211">
        <v>7.1279633047972926E-3</v>
      </c>
      <c r="H10" s="211">
        <v>9.6335242382993066E-3</v>
      </c>
      <c r="I10" s="211">
        <v>1.2981276503938786E-2</v>
      </c>
      <c r="J10" s="211">
        <v>1.7103241922022696E-2</v>
      </c>
      <c r="K10" s="211">
        <v>2.2094225478078093E-2</v>
      </c>
      <c r="L10" s="211">
        <v>2.7791619405978376E-2</v>
      </c>
      <c r="M10" s="211">
        <v>3.5791350214808254E-2</v>
      </c>
      <c r="N10" s="211">
        <v>4.6896382791581086E-2</v>
      </c>
      <c r="P10" s="212">
        <f t="array" ref="P10:Z10">(1+D10:N10)^-P$1:Z$1</f>
        <v>0.99990695274659902</v>
      </c>
      <c r="Q10" s="212">
        <v>0.99925731701256415</v>
      </c>
      <c r="R10" s="212">
        <v>0.99770391702982475</v>
      </c>
      <c r="S10" s="212">
        <v>0.99292248496267776</v>
      </c>
      <c r="T10" s="212">
        <v>0.98100783231375777</v>
      </c>
      <c r="U10" s="212">
        <v>0.96204579486050035</v>
      </c>
      <c r="V10" s="212">
        <v>0.9187023072234165</v>
      </c>
      <c r="W10" s="212">
        <v>0.85815049505943863</v>
      </c>
      <c r="X10" s="212">
        <v>0.76023748346029074</v>
      </c>
      <c r="Y10" s="212">
        <v>0.59008666549086064</v>
      </c>
      <c r="Z10" s="212">
        <v>0.39987662237431076</v>
      </c>
    </row>
    <row r="11" spans="2:30" x14ac:dyDescent="0.3">
      <c r="C11" s="210">
        <v>43830</v>
      </c>
      <c r="D11" s="211">
        <v>9.7826462828389622E-4</v>
      </c>
      <c r="E11" s="211">
        <v>2.4414712202427552E-3</v>
      </c>
      <c r="F11" s="211">
        <v>3.8517861788264847E-3</v>
      </c>
      <c r="G11" s="211">
        <v>6.2946495088430834E-3</v>
      </c>
      <c r="H11" s="211">
        <v>8.4986911101249726E-3</v>
      </c>
      <c r="I11" s="211">
        <v>1.0703606158654257E-2</v>
      </c>
      <c r="J11" s="211">
        <v>1.3552793609448471E-2</v>
      </c>
      <c r="K11" s="211">
        <v>1.7831992444929678E-2</v>
      </c>
      <c r="L11" s="211">
        <v>2.3130902859228097E-2</v>
      </c>
      <c r="M11" s="211">
        <v>3.0807254668882074E-2</v>
      </c>
      <c r="N11" s="211">
        <v>4.1849516508442992E-2</v>
      </c>
      <c r="P11" s="212">
        <f t="array" ref="P11:Z11">(1+D11:N11)^-P$1:Z$1</f>
        <v>0.99992178014419009</v>
      </c>
      <c r="Q11" s="212">
        <v>0.99939056186502029</v>
      </c>
      <c r="R11" s="212">
        <v>0.99807965270870147</v>
      </c>
      <c r="S11" s="212">
        <v>0.99374472525326907</v>
      </c>
      <c r="T11" s="212">
        <v>0.98321687148697234</v>
      </c>
      <c r="U11" s="212">
        <v>0.96856451578839253</v>
      </c>
      <c r="V11" s="212">
        <v>0.9349063831194081</v>
      </c>
      <c r="W11" s="212">
        <v>0.88362362258038096</v>
      </c>
      <c r="X11" s="212">
        <v>0.79558754603528181</v>
      </c>
      <c r="Y11" s="212">
        <v>0.63436323350571477</v>
      </c>
      <c r="Z11" s="212">
        <v>0.44045354482255328</v>
      </c>
    </row>
    <row r="12" spans="2:30" x14ac:dyDescent="0.3">
      <c r="C12" s="210">
        <v>43829</v>
      </c>
      <c r="D12" s="211">
        <v>1.0285401851653515E-3</v>
      </c>
      <c r="E12" s="211">
        <v>2.5061220236082473E-3</v>
      </c>
      <c r="F12" s="211">
        <v>3.787874213380137E-3</v>
      </c>
      <c r="G12" s="211">
        <v>6.1797458388952531E-3</v>
      </c>
      <c r="H12" s="211">
        <v>8.3551756034104911E-3</v>
      </c>
      <c r="I12" s="211">
        <v>1.0936235989662717E-2</v>
      </c>
      <c r="J12" s="211">
        <v>1.4616941261155645E-2</v>
      </c>
      <c r="K12" s="211">
        <v>1.9238335035276326E-2</v>
      </c>
      <c r="L12" s="211">
        <v>2.465705524067778E-2</v>
      </c>
      <c r="M12" s="211">
        <v>3.3464624543516529E-2</v>
      </c>
      <c r="N12" s="211">
        <v>4.5467928428545634E-2</v>
      </c>
      <c r="P12" s="212">
        <f t="array" ref="P12:Z12">(1+D12:N12)^-P$1:Z$1</f>
        <v>0.99991776245368247</v>
      </c>
      <c r="Q12" s="212">
        <v>0.99937444900449357</v>
      </c>
      <c r="R12" s="212">
        <v>0.99811142646218554</v>
      </c>
      <c r="S12" s="212">
        <v>0.99385820886928811</v>
      </c>
      <c r="T12" s="212">
        <v>0.98349676673132336</v>
      </c>
      <c r="U12" s="212">
        <v>0.96789603102993615</v>
      </c>
      <c r="V12" s="212">
        <v>0.93001392721669729</v>
      </c>
      <c r="W12" s="212">
        <v>0.87512431714759664</v>
      </c>
      <c r="X12" s="212">
        <v>0.78381695353238934</v>
      </c>
      <c r="Y12" s="212">
        <v>0.61033147886701433</v>
      </c>
      <c r="Z12" s="212">
        <v>0.41094689918778093</v>
      </c>
    </row>
    <row r="13" spans="2:30" x14ac:dyDescent="0.3">
      <c r="C13" s="210">
        <v>43826</v>
      </c>
      <c r="D13" s="211">
        <v>1.0939485157948673E-3</v>
      </c>
      <c r="E13" s="211">
        <v>2.6837027910839189E-3</v>
      </c>
      <c r="F13" s="211">
        <v>4.3348711335215269E-3</v>
      </c>
      <c r="G13" s="211">
        <v>6.8636858542130757E-3</v>
      </c>
      <c r="H13" s="211">
        <v>9.2442235324353538E-3</v>
      </c>
      <c r="I13" s="211">
        <v>1.2043778239275327E-2</v>
      </c>
      <c r="J13" s="211">
        <v>1.6290899581542829E-2</v>
      </c>
      <c r="K13" s="211">
        <v>2.0989777684351459E-2</v>
      </c>
      <c r="L13" s="211">
        <v>2.7475017122251741E-2</v>
      </c>
      <c r="M13" s="211">
        <v>3.5848371486398689E-2</v>
      </c>
      <c r="N13" s="211">
        <v>4.7971260999302254E-2</v>
      </c>
      <c r="P13" s="212">
        <f t="array" ref="P13:Z13">(1+D13:N13)^-P$1:Z$1</f>
        <v>0.99991253577800665</v>
      </c>
      <c r="Q13" s="212">
        <v>0.99933019739530149</v>
      </c>
      <c r="R13" s="212">
        <v>0.99783958573949838</v>
      </c>
      <c r="S13" s="212">
        <v>0.99318310318403236</v>
      </c>
      <c r="T13" s="212">
        <v>0.9817647961687016</v>
      </c>
      <c r="U13" s="212">
        <v>0.96472182140154028</v>
      </c>
      <c r="V13" s="212">
        <v>0.9223798704294609</v>
      </c>
      <c r="W13" s="212">
        <v>0.86466970449103264</v>
      </c>
      <c r="X13" s="212">
        <v>0.76258330152652032</v>
      </c>
      <c r="Y13" s="212">
        <v>0.58959960777370879</v>
      </c>
      <c r="Z13" s="212">
        <v>0.3917531894459918</v>
      </c>
    </row>
    <row r="14" spans="2:30" x14ac:dyDescent="0.3">
      <c r="C14" s="210">
        <v>43825</v>
      </c>
      <c r="D14" s="211">
        <v>8.5882168453223651E-4</v>
      </c>
      <c r="E14" s="211">
        <v>2.1156204322115039E-3</v>
      </c>
      <c r="F14" s="211">
        <v>3.2751953801248425E-3</v>
      </c>
      <c r="G14" s="211">
        <v>4.947506736409325E-3</v>
      </c>
      <c r="H14" s="211">
        <v>6.6811283195755741E-3</v>
      </c>
      <c r="I14" s="211">
        <v>9.0168873096721728E-3</v>
      </c>
      <c r="J14" s="211">
        <v>1.1623456185707337E-2</v>
      </c>
      <c r="K14" s="211">
        <v>1.555331121373061E-2</v>
      </c>
      <c r="L14" s="211">
        <v>2.0308185833193545E-2</v>
      </c>
      <c r="M14" s="211">
        <v>2.5879088721128873E-2</v>
      </c>
      <c r="N14" s="211">
        <v>3.2473304192069473E-2</v>
      </c>
      <c r="P14" s="212">
        <f t="array" ref="P14:Z14">(1+D14:N14)^-P$1:Z$1</f>
        <v>0.99993132610950342</v>
      </c>
      <c r="Q14" s="212">
        <v>0.99947179313571277</v>
      </c>
      <c r="R14" s="212">
        <v>0.99836641395162873</v>
      </c>
      <c r="S14" s="212">
        <v>0.9950768505785178</v>
      </c>
      <c r="T14" s="212">
        <v>0.98677047275617269</v>
      </c>
      <c r="U14" s="212">
        <v>0.97342993041720816</v>
      </c>
      <c r="V14" s="212">
        <v>0.94385557814450149</v>
      </c>
      <c r="W14" s="212">
        <v>0.89759601203857897</v>
      </c>
      <c r="X14" s="212">
        <v>0.8178737890986878</v>
      </c>
      <c r="Y14" s="212">
        <v>0.68164356596651865</v>
      </c>
      <c r="Z14" s="212">
        <v>0.52774408498943404</v>
      </c>
    </row>
    <row r="15" spans="2:30" x14ac:dyDescent="0.3">
      <c r="C15" s="210">
        <v>43823</v>
      </c>
      <c r="D15" s="211">
        <v>1.1407513093803846E-3</v>
      </c>
      <c r="E15" s="211">
        <v>2.8795310071129273E-3</v>
      </c>
      <c r="F15" s="211">
        <v>4.7231420830611427E-3</v>
      </c>
      <c r="G15" s="211">
        <v>7.7788299128640831E-3</v>
      </c>
      <c r="H15" s="211">
        <v>1.0392748106285897E-2</v>
      </c>
      <c r="I15" s="211">
        <v>1.3829602769187342E-2</v>
      </c>
      <c r="J15" s="211">
        <v>1.7540639359032179E-2</v>
      </c>
      <c r="K15" s="211">
        <v>2.2639356754878184E-2</v>
      </c>
      <c r="L15" s="211">
        <v>2.9143906581205359E-2</v>
      </c>
      <c r="M15" s="211">
        <v>3.9710437199340962E-2</v>
      </c>
      <c r="N15" s="211">
        <v>5.1512917783920184E-2</v>
      </c>
      <c r="P15" s="212">
        <f t="array" ref="P15:Z15">(1+D15:N15)^-P$1:Z$1</f>
        <v>0.99990879606757099</v>
      </c>
      <c r="Q15" s="212">
        <v>0.99928141003470006</v>
      </c>
      <c r="R15" s="212">
        <v>0.99764676169433675</v>
      </c>
      <c r="S15" s="212">
        <v>0.99228121321665719</v>
      </c>
      <c r="T15" s="212">
        <v>0.97953409898806365</v>
      </c>
      <c r="U15" s="212">
        <v>0.95963282722216148</v>
      </c>
      <c r="V15" s="212">
        <v>0.91672944883654695</v>
      </c>
      <c r="W15" s="212">
        <v>0.85495347296505853</v>
      </c>
      <c r="X15" s="212">
        <v>0.75030688226633846</v>
      </c>
      <c r="Y15" s="212">
        <v>0.55758867542590818</v>
      </c>
      <c r="Z15" s="212">
        <v>0.36619107325669303</v>
      </c>
    </row>
    <row r="16" spans="2:30" x14ac:dyDescent="0.3">
      <c r="C16" s="210">
        <v>43822</v>
      </c>
      <c r="D16" s="211">
        <v>9.9839975547365008E-4</v>
      </c>
      <c r="E16" s="211">
        <v>2.6424433562972516E-3</v>
      </c>
      <c r="F16" s="211">
        <v>4.2109953174076275E-3</v>
      </c>
      <c r="G16" s="211">
        <v>6.5039298035835429E-3</v>
      </c>
      <c r="H16" s="211">
        <v>8.8314252291118549E-3</v>
      </c>
      <c r="I16" s="211">
        <v>1.1455144616431358E-2</v>
      </c>
      <c r="J16" s="211">
        <v>1.5705330348159109E-2</v>
      </c>
      <c r="K16" s="211">
        <v>1.99805933375856E-2</v>
      </c>
      <c r="L16" s="211">
        <v>2.6172837175413171E-2</v>
      </c>
      <c r="M16" s="211">
        <v>3.5699159769057673E-2</v>
      </c>
      <c r="N16" s="211">
        <v>4.8499399381929174E-2</v>
      </c>
      <c r="P16" s="212">
        <f t="array" ref="P16:Z16">(1+D16:N16)^-P$1:Z$1</f>
        <v>0.99992017105162612</v>
      </c>
      <c r="Q16" s="212">
        <v>0.99934047802004689</v>
      </c>
      <c r="R16" s="212">
        <v>0.99790112877272619</v>
      </c>
      <c r="S16" s="212">
        <v>0.99353809795372305</v>
      </c>
      <c r="T16" s="212">
        <v>0.98256840665759304</v>
      </c>
      <c r="U16" s="212">
        <v>0.96640711090218934</v>
      </c>
      <c r="V16" s="212">
        <v>0.92504176649265157</v>
      </c>
      <c r="W16" s="212">
        <v>0.8706761312348219</v>
      </c>
      <c r="X16" s="212">
        <v>0.77231568166028952</v>
      </c>
      <c r="Y16" s="212">
        <v>0.59087503528292118</v>
      </c>
      <c r="Z16" s="212">
        <v>0.38782542720855673</v>
      </c>
    </row>
    <row r="17" spans="3:26" x14ac:dyDescent="0.3">
      <c r="C17" s="210">
        <v>43819</v>
      </c>
      <c r="D17" s="211">
        <v>1.0717188987718709E-3</v>
      </c>
      <c r="E17" s="211">
        <v>2.72869247576155E-3</v>
      </c>
      <c r="F17" s="211">
        <v>4.3283378670795703E-3</v>
      </c>
      <c r="G17" s="211">
        <v>6.5436743105466199E-3</v>
      </c>
      <c r="H17" s="211">
        <v>8.7640646034565228E-3</v>
      </c>
      <c r="I17" s="211">
        <v>1.1074957539352729E-2</v>
      </c>
      <c r="J17" s="211">
        <v>1.4732857737041909E-2</v>
      </c>
      <c r="K17" s="211">
        <v>2.0209240558979658E-2</v>
      </c>
      <c r="L17" s="211">
        <v>2.590475841201724E-2</v>
      </c>
      <c r="M17" s="211">
        <v>3.3328381169239668E-2</v>
      </c>
      <c r="N17" s="211">
        <v>4.4433565586083655E-2</v>
      </c>
      <c r="P17" s="212">
        <f t="array" ref="P17:Z17">(1+D17:N17)^-P$1:Z$1</f>
        <v>0.99991431206997539</v>
      </c>
      <c r="Q17" s="212">
        <v>0.99931898790581519</v>
      </c>
      <c r="R17" s="212">
        <v>0.9978428312624178</v>
      </c>
      <c r="S17" s="212">
        <v>0.99349886698654288</v>
      </c>
      <c r="T17" s="212">
        <v>0.98269963383896608</v>
      </c>
      <c r="U17" s="212">
        <v>0.96749769374933503</v>
      </c>
      <c r="V17" s="212">
        <v>0.92948285487918691</v>
      </c>
      <c r="W17" s="212">
        <v>0.86931111013233731</v>
      </c>
      <c r="X17" s="212">
        <v>0.77433619145450794</v>
      </c>
      <c r="Y17" s="212">
        <v>0.61153966802899695</v>
      </c>
      <c r="Z17" s="212">
        <v>0.41916362626520981</v>
      </c>
    </row>
    <row r="18" spans="3:26" x14ac:dyDescent="0.3">
      <c r="C18" s="210">
        <v>43818</v>
      </c>
      <c r="D18" s="211">
        <v>1.1074926710753028E-3</v>
      </c>
      <c r="E18" s="211">
        <v>2.827844691097434E-3</v>
      </c>
      <c r="F18" s="211">
        <v>4.5251343491924095E-3</v>
      </c>
      <c r="G18" s="211">
        <v>7.1293424780569555E-3</v>
      </c>
      <c r="H18" s="211">
        <v>8.9523228261288775E-3</v>
      </c>
      <c r="I18" s="211">
        <v>1.1542670456581821E-2</v>
      </c>
      <c r="J18" s="211">
        <v>1.5802735918313351E-2</v>
      </c>
      <c r="K18" s="211">
        <v>2.1132167564450133E-2</v>
      </c>
      <c r="L18" s="211">
        <v>2.8674785747067694E-2</v>
      </c>
      <c r="M18" s="211">
        <v>3.7484289206140296E-2</v>
      </c>
      <c r="N18" s="211">
        <v>4.785255750267859E-2</v>
      </c>
      <c r="P18" s="212">
        <f t="array" ref="P18:Z18">(1+D18:N18)^-P$1:Z$1</f>
        <v>0.99991145353219113</v>
      </c>
      <c r="Q18" s="212">
        <v>0.99929428566853662</v>
      </c>
      <c r="R18" s="212">
        <v>0.99774508279852825</v>
      </c>
      <c r="S18" s="212">
        <v>0.99292112524443477</v>
      </c>
      <c r="T18" s="212">
        <v>0.98233294847077168</v>
      </c>
      <c r="U18" s="212">
        <v>0.96615627143279648</v>
      </c>
      <c r="V18" s="212">
        <v>0.92459833914735123</v>
      </c>
      <c r="W18" s="212">
        <v>0.86382605164539328</v>
      </c>
      <c r="X18" s="212">
        <v>0.75373564144641569</v>
      </c>
      <c r="Y18" s="212">
        <v>0.57580716857656211</v>
      </c>
      <c r="Z18" s="212">
        <v>0.39264172194732766</v>
      </c>
    </row>
    <row r="19" spans="3:26" x14ac:dyDescent="0.3">
      <c r="C19" s="210">
        <v>43817</v>
      </c>
      <c r="D19" s="211">
        <v>8.2129605536923448E-4</v>
      </c>
      <c r="E19" s="211">
        <v>2.0152631159153812E-3</v>
      </c>
      <c r="F19" s="211">
        <v>3.1684748726735486E-3</v>
      </c>
      <c r="G19" s="211">
        <v>5.0848070061019863E-3</v>
      </c>
      <c r="H19" s="211">
        <v>6.706939263299576E-3</v>
      </c>
      <c r="I19" s="211">
        <v>8.7118154393474E-3</v>
      </c>
      <c r="J19" s="211">
        <v>1.1182216577364271E-2</v>
      </c>
      <c r="K19" s="211">
        <v>1.4108631621233615E-2</v>
      </c>
      <c r="L19" s="211">
        <v>1.8284716840533625E-2</v>
      </c>
      <c r="M19" s="211">
        <v>2.3762421173065016E-2</v>
      </c>
      <c r="N19" s="211">
        <v>3.1800363792130394E-2</v>
      </c>
      <c r="P19" s="212">
        <f t="array" ref="P19:Z19">(1+D19:N19)^-P$1:Z$1</f>
        <v>0.99993432543856342</v>
      </c>
      <c r="Q19" s="212">
        <v>0.99949681783930877</v>
      </c>
      <c r="R19" s="212">
        <v>0.99841951736319512</v>
      </c>
      <c r="S19" s="212">
        <v>0.99494091745228108</v>
      </c>
      <c r="T19" s="212">
        <v>0.98671987381890136</v>
      </c>
      <c r="U19" s="212">
        <v>0.97431340151640022</v>
      </c>
      <c r="V19" s="212">
        <v>0.94591668086248371</v>
      </c>
      <c r="W19" s="212">
        <v>0.9065852425082388</v>
      </c>
      <c r="X19" s="212">
        <v>0.83427214592784615</v>
      </c>
      <c r="Y19" s="212">
        <v>0.70309213438991869</v>
      </c>
      <c r="Z19" s="212">
        <v>0.53467080022010749</v>
      </c>
    </row>
    <row r="20" spans="3:26" x14ac:dyDescent="0.3">
      <c r="C20" s="210">
        <v>43816</v>
      </c>
      <c r="D20" s="211">
        <v>8.7623765720996091E-4</v>
      </c>
      <c r="E20" s="211">
        <v>2.17986069907098E-3</v>
      </c>
      <c r="F20" s="211">
        <v>3.5350378584199965E-3</v>
      </c>
      <c r="G20" s="211">
        <v>5.5698527769346895E-3</v>
      </c>
      <c r="H20" s="211">
        <v>7.3768799911002403E-3</v>
      </c>
      <c r="I20" s="211">
        <v>9.8818776801700703E-3</v>
      </c>
      <c r="J20" s="211">
        <v>1.3033814972854992E-2</v>
      </c>
      <c r="K20" s="211">
        <v>1.7458016707641768E-2</v>
      </c>
      <c r="L20" s="211">
        <v>2.2552721051327183E-2</v>
      </c>
      <c r="M20" s="211">
        <v>2.9993327148267912E-2</v>
      </c>
      <c r="N20" s="211">
        <v>4.1076144934752978E-2</v>
      </c>
      <c r="P20" s="212">
        <f t="array" ref="P20:Z20">(1+D20:N20)^-P$1:Z$1</f>
        <v>0.99992993413591902</v>
      </c>
      <c r="Q20" s="212">
        <v>0.99945577608112546</v>
      </c>
      <c r="R20" s="212">
        <v>0.99823715349323572</v>
      </c>
      <c r="S20" s="212">
        <v>0.99446099864514304</v>
      </c>
      <c r="T20" s="212">
        <v>0.98540790401904566</v>
      </c>
      <c r="U20" s="212">
        <v>0.9709307672801103</v>
      </c>
      <c r="V20" s="212">
        <v>0.93730360728531825</v>
      </c>
      <c r="W20" s="212">
        <v>0.88589961705002518</v>
      </c>
      <c r="X20" s="212">
        <v>0.80009749870418112</v>
      </c>
      <c r="Y20" s="212">
        <v>0.64192432513842623</v>
      </c>
      <c r="Z20" s="212">
        <v>0.44704381985785946</v>
      </c>
    </row>
    <row r="21" spans="3:26" x14ac:dyDescent="0.3">
      <c r="C21" s="210">
        <v>43815</v>
      </c>
      <c r="D21" s="211">
        <v>9.6929403344951811E-4</v>
      </c>
      <c r="E21" s="211">
        <v>2.438674748385208E-3</v>
      </c>
      <c r="F21" s="211">
        <v>3.6694120155645309E-3</v>
      </c>
      <c r="G21" s="211">
        <v>5.997310130312533E-3</v>
      </c>
      <c r="H21" s="211">
        <v>7.5968754138360439E-3</v>
      </c>
      <c r="I21" s="211">
        <v>9.912561795740963E-3</v>
      </c>
      <c r="J21" s="211">
        <v>1.2738630330276376E-2</v>
      </c>
      <c r="K21" s="211">
        <v>1.7212655050405017E-2</v>
      </c>
      <c r="L21" s="211">
        <v>2.1912030590902392E-2</v>
      </c>
      <c r="M21" s="211">
        <v>2.9904984063989858E-2</v>
      </c>
      <c r="N21" s="211">
        <v>4.0130391640576468E-2</v>
      </c>
      <c r="P21" s="212">
        <f t="array" ref="P21:Z21">(1+D21:N21)^-P$1:Z$1</f>
        <v>0.99992249703780356</v>
      </c>
      <c r="Q21" s="212">
        <v>0.99939125885644919</v>
      </c>
      <c r="R21" s="212">
        <v>0.9981703278211087</v>
      </c>
      <c r="S21" s="212">
        <v>0.99403844317482748</v>
      </c>
      <c r="T21" s="212">
        <v>0.98497764948449851</v>
      </c>
      <c r="U21" s="212">
        <v>0.97084227076713292</v>
      </c>
      <c r="V21" s="212">
        <v>0.93867039115444839</v>
      </c>
      <c r="W21" s="212">
        <v>0.88739651356270199</v>
      </c>
      <c r="X21" s="212">
        <v>0.80512790713032412</v>
      </c>
      <c r="Y21" s="212">
        <v>0.64275076504245787</v>
      </c>
      <c r="Z21" s="212">
        <v>0.45524404670689284</v>
      </c>
    </row>
    <row r="22" spans="3:26" x14ac:dyDescent="0.3">
      <c r="C22" s="210">
        <v>43812</v>
      </c>
      <c r="D22" s="211">
        <v>1.046474062517353E-3</v>
      </c>
      <c r="E22" s="211">
        <v>2.6442231838434858E-3</v>
      </c>
      <c r="F22" s="211">
        <v>4.3023107488338822E-3</v>
      </c>
      <c r="G22" s="211">
        <v>7.0333042958951294E-3</v>
      </c>
      <c r="H22" s="211">
        <v>9.1771720649894313E-3</v>
      </c>
      <c r="I22" s="211">
        <v>1.2556284936027767E-2</v>
      </c>
      <c r="J22" s="211">
        <v>1.6740616793606691E-2</v>
      </c>
      <c r="K22" s="211">
        <v>2.1160346886812845E-2</v>
      </c>
      <c r="L22" s="211">
        <v>2.8927292645760928E-2</v>
      </c>
      <c r="M22" s="211">
        <v>3.9051065996534566E-2</v>
      </c>
      <c r="N22" s="211">
        <v>5.2470365608544754E-2</v>
      </c>
      <c r="P22" s="212">
        <f t="array" ref="P22:Z22">(1+D22:N22)^-P$1:Z$1</f>
        <v>0.99991632934936525</v>
      </c>
      <c r="Q22" s="212">
        <v>0.99934003452901254</v>
      </c>
      <c r="R22" s="212">
        <v>0.99785576103705853</v>
      </c>
      <c r="S22" s="212">
        <v>0.99301581758429247</v>
      </c>
      <c r="T22" s="212">
        <v>0.9818952607867697</v>
      </c>
      <c r="U22" s="212">
        <v>0.96325767707008303</v>
      </c>
      <c r="V22" s="212">
        <v>0.92034177286688268</v>
      </c>
      <c r="W22" s="212">
        <v>0.86365920211553837</v>
      </c>
      <c r="X22" s="212">
        <v>0.7518879559282905</v>
      </c>
      <c r="Y22" s="212">
        <v>0.56291991867809366</v>
      </c>
      <c r="Z22" s="212">
        <v>0.35958575172658436</v>
      </c>
    </row>
    <row r="23" spans="3:26" x14ac:dyDescent="0.3">
      <c r="C23" s="210">
        <v>43811</v>
      </c>
      <c r="D23" s="211">
        <v>7.9116594786423451E-4</v>
      </c>
      <c r="E23" s="211">
        <v>1.9892231156224903E-3</v>
      </c>
      <c r="F23" s="211">
        <v>3.1050407547056564E-3</v>
      </c>
      <c r="G23" s="211">
        <v>4.9792897635794944E-3</v>
      </c>
      <c r="H23" s="211">
        <v>6.4858836015174916E-3</v>
      </c>
      <c r="I23" s="211">
        <v>8.8765099884361796E-3</v>
      </c>
      <c r="J23" s="211">
        <v>1.1127272555790522E-2</v>
      </c>
      <c r="K23" s="211">
        <v>1.4189547639064262E-2</v>
      </c>
      <c r="L23" s="211">
        <v>1.9485042943335838E-2</v>
      </c>
      <c r="M23" s="211">
        <v>2.6550582037576594E-2</v>
      </c>
      <c r="N23" s="211">
        <v>3.6043968876856902E-2</v>
      </c>
      <c r="P23" s="212">
        <f t="array" ref="P23:Z23">(1+D23:N23)^-P$1:Z$1</f>
        <v>0.99993673375010861</v>
      </c>
      <c r="Q23" s="212">
        <v>0.99950331158275041</v>
      </c>
      <c r="R23" s="212">
        <v>0.99845108577210129</v>
      </c>
      <c r="S23" s="212">
        <v>0.99504538072147652</v>
      </c>
      <c r="T23" s="212">
        <v>0.98715335027640694</v>
      </c>
      <c r="U23" s="212">
        <v>0.97383632257424613</v>
      </c>
      <c r="V23" s="212">
        <v>0.94617371138940365</v>
      </c>
      <c r="W23" s="212">
        <v>0.90607904720802646</v>
      </c>
      <c r="X23" s="212">
        <v>0.82450143253859731</v>
      </c>
      <c r="Y23" s="212">
        <v>0.67498589325508562</v>
      </c>
      <c r="Z23" s="212">
        <v>0.49253405243977749</v>
      </c>
    </row>
    <row r="24" spans="3:26" x14ac:dyDescent="0.3">
      <c r="C24" s="210">
        <v>43810</v>
      </c>
      <c r="D24" s="211">
        <v>1.0668564113432519E-3</v>
      </c>
      <c r="E24" s="211">
        <v>2.6182592796938175E-3</v>
      </c>
      <c r="F24" s="211">
        <v>3.9376274906753675E-3</v>
      </c>
      <c r="G24" s="211">
        <v>5.9916974464146889E-3</v>
      </c>
      <c r="H24" s="211">
        <v>8.0099908520433749E-3</v>
      </c>
      <c r="I24" s="211">
        <v>1.0933165517220138E-2</v>
      </c>
      <c r="J24" s="211">
        <v>1.4236956255575585E-2</v>
      </c>
      <c r="K24" s="211">
        <v>1.8321173638667834E-2</v>
      </c>
      <c r="L24" s="211">
        <v>2.3227101039298613E-2</v>
      </c>
      <c r="M24" s="211">
        <v>2.905204439396309E-2</v>
      </c>
      <c r="N24" s="211">
        <v>3.726526611359296E-2</v>
      </c>
      <c r="P24" s="212">
        <f t="array" ref="P24:Z24">(1+D24:N24)^-P$1:Z$1</f>
        <v>0.99991470062024068</v>
      </c>
      <c r="Q24" s="212">
        <v>0.99934650421891269</v>
      </c>
      <c r="R24" s="212">
        <v>0.99803698158258569</v>
      </c>
      <c r="S24" s="212">
        <v>0.99404398916847536</v>
      </c>
      <c r="T24" s="212">
        <v>0.98417046286019305</v>
      </c>
      <c r="U24" s="212">
        <v>0.96790485032843676</v>
      </c>
      <c r="V24" s="212">
        <v>0.9317573868751664</v>
      </c>
      <c r="W24" s="212">
        <v>0.8806565750254689</v>
      </c>
      <c r="X24" s="212">
        <v>0.79483989477440231</v>
      </c>
      <c r="Y24" s="212">
        <v>0.65078854954066556</v>
      </c>
      <c r="Z24" s="212">
        <v>0.4810644818759075</v>
      </c>
    </row>
    <row r="25" spans="3:26" x14ac:dyDescent="0.3">
      <c r="C25" s="210">
        <v>43809</v>
      </c>
      <c r="D25" s="211">
        <v>1.0206573458096796E-3</v>
      </c>
      <c r="E25" s="211">
        <v>2.5028888558911006E-3</v>
      </c>
      <c r="F25" s="211">
        <v>3.9712429829797027E-3</v>
      </c>
      <c r="G25" s="211">
        <v>6.5244826792228853E-3</v>
      </c>
      <c r="H25" s="211">
        <v>8.7413890354229497E-3</v>
      </c>
      <c r="I25" s="211">
        <v>1.1130011711348866E-2</v>
      </c>
      <c r="J25" s="211">
        <v>1.5081994140889629E-2</v>
      </c>
      <c r="K25" s="211">
        <v>1.9312153062439091E-2</v>
      </c>
      <c r="L25" s="211">
        <v>2.5659275459755885E-2</v>
      </c>
      <c r="M25" s="211">
        <v>3.403976791401838E-2</v>
      </c>
      <c r="N25" s="211">
        <v>4.2886021387241562E-2</v>
      </c>
      <c r="P25" s="212">
        <f t="array" ref="P25:Z25">(1+D25:N25)^-P$1:Z$1</f>
        <v>0.9999183923837428</v>
      </c>
      <c r="Q25" s="212">
        <v>0.99937525477306899</v>
      </c>
      <c r="R25" s="212">
        <v>0.9980202730435993</v>
      </c>
      <c r="S25" s="212">
        <v>0.99351781025548869</v>
      </c>
      <c r="T25" s="212">
        <v>0.98274381468273753</v>
      </c>
      <c r="U25" s="212">
        <v>0.9673396669366493</v>
      </c>
      <c r="V25" s="212">
        <v>0.92788548074617583</v>
      </c>
      <c r="W25" s="212">
        <v>0.87468078135667682</v>
      </c>
      <c r="X25" s="212">
        <v>0.77619149759434147</v>
      </c>
      <c r="Y25" s="212">
        <v>0.60525916899500798</v>
      </c>
      <c r="Z25" s="212">
        <v>0.43178054861032483</v>
      </c>
    </row>
    <row r="26" spans="3:26" x14ac:dyDescent="0.3">
      <c r="C26" s="210">
        <v>43808</v>
      </c>
      <c r="D26" s="211">
        <v>9.5170508229709412E-4</v>
      </c>
      <c r="E26" s="211">
        <v>2.2769032186918752E-3</v>
      </c>
      <c r="F26" s="211">
        <v>3.611991278755982E-3</v>
      </c>
      <c r="G26" s="211">
        <v>5.5421444450231457E-3</v>
      </c>
      <c r="H26" s="211">
        <v>7.4348466182592807E-3</v>
      </c>
      <c r="I26" s="211">
        <v>9.6048820413767184E-3</v>
      </c>
      <c r="J26" s="211">
        <v>1.2890544493785886E-2</v>
      </c>
      <c r="K26" s="211">
        <v>1.6831377954353174E-2</v>
      </c>
      <c r="L26" s="211">
        <v>2.3013034235419994E-2</v>
      </c>
      <c r="M26" s="211">
        <v>3.0900568080185618E-2</v>
      </c>
      <c r="N26" s="211">
        <v>4.0803634138993197E-2</v>
      </c>
      <c r="P26" s="212">
        <f t="array" ref="P26:Z26">(1+D26:N26)^-P$1:Z$1</f>
        <v>0.9999239026956952</v>
      </c>
      <c r="Q26" s="212">
        <v>0.99943158285962741</v>
      </c>
      <c r="R26" s="212">
        <v>0.99819888211120744</v>
      </c>
      <c r="S26" s="212">
        <v>0.99448840162927032</v>
      </c>
      <c r="T26" s="212">
        <v>0.98529450883635528</v>
      </c>
      <c r="U26" s="212">
        <v>0.97173014153172466</v>
      </c>
      <c r="V26" s="212">
        <v>0.93796668945270811</v>
      </c>
      <c r="W26" s="212">
        <v>0.8897283393635611</v>
      </c>
      <c r="X26" s="212">
        <v>0.79650467456698693</v>
      </c>
      <c r="Y26" s="212">
        <v>0.63350247485513733</v>
      </c>
      <c r="Z26" s="212">
        <v>0.44939061728182894</v>
      </c>
    </row>
    <row r="27" spans="3:26" x14ac:dyDescent="0.3">
      <c r="C27" s="210">
        <v>43805</v>
      </c>
      <c r="D27" s="211">
        <v>1.0502357497660941E-3</v>
      </c>
      <c r="E27" s="211">
        <v>2.7854912700544564E-3</v>
      </c>
      <c r="F27" s="211">
        <v>4.551494335780757E-3</v>
      </c>
      <c r="G27" s="211">
        <v>6.9442467814395037E-3</v>
      </c>
      <c r="H27" s="211">
        <v>9.3214065583980474E-3</v>
      </c>
      <c r="I27" s="211">
        <v>1.2188376252685658E-2</v>
      </c>
      <c r="J27" s="211">
        <v>1.6196977852188724E-2</v>
      </c>
      <c r="K27" s="211">
        <v>2.223697819954492E-2</v>
      </c>
      <c r="L27" s="211">
        <v>3.0045918547968859E-2</v>
      </c>
      <c r="M27" s="211">
        <v>3.9117723181561884E-2</v>
      </c>
      <c r="N27" s="211">
        <v>5.2196376983358758E-2</v>
      </c>
      <c r="P27" s="212">
        <f t="array" ref="P27:Z27">(1+D27:N27)^-P$1:Z$1</f>
        <v>0.99991602875473984</v>
      </c>
      <c r="Q27" s="212">
        <v>0.99930483699324024</v>
      </c>
      <c r="R27" s="212">
        <v>0.99773199202135709</v>
      </c>
      <c r="S27" s="212">
        <v>0.99310364322192024</v>
      </c>
      <c r="T27" s="212">
        <v>0.98161465037773299</v>
      </c>
      <c r="U27" s="212">
        <v>0.96430842918618176</v>
      </c>
      <c r="V27" s="212">
        <v>0.9228062027730356</v>
      </c>
      <c r="W27" s="212">
        <v>0.85731197710378237</v>
      </c>
      <c r="X27" s="212">
        <v>0.74376227085956503</v>
      </c>
      <c r="Y27" s="212">
        <v>0.5623785101538441</v>
      </c>
      <c r="Z27" s="212">
        <v>0.36146309156356582</v>
      </c>
    </row>
    <row r="28" spans="3:26" x14ac:dyDescent="0.3">
      <c r="C28" s="210">
        <v>43804</v>
      </c>
      <c r="D28" s="211">
        <v>8.9520734459178802E-4</v>
      </c>
      <c r="E28" s="211">
        <v>2.2808216764453331E-3</v>
      </c>
      <c r="F28" s="211">
        <v>3.7214185361639646E-3</v>
      </c>
      <c r="G28" s="211">
        <v>5.6825468399982959E-3</v>
      </c>
      <c r="H28" s="211">
        <v>7.3573858810525921E-3</v>
      </c>
      <c r="I28" s="211">
        <v>9.478814158123015E-3</v>
      </c>
      <c r="J28" s="211">
        <v>1.2782039345264963E-2</v>
      </c>
      <c r="K28" s="211">
        <v>1.610629748972723E-2</v>
      </c>
      <c r="L28" s="211">
        <v>2.1738582041748607E-2</v>
      </c>
      <c r="M28" s="211">
        <v>2.8399052251366467E-2</v>
      </c>
      <c r="N28" s="211">
        <v>3.8763106698802209E-2</v>
      </c>
      <c r="P28" s="212">
        <f t="array" ref="P28:Z28">(1+D28:N28)^-P$1:Z$1</f>
        <v>0.99992841801127474</v>
      </c>
      <c r="Q28" s="212">
        <v>0.99943060602856071</v>
      </c>
      <c r="R28" s="212">
        <v>0.99814446803710666</v>
      </c>
      <c r="S28" s="212">
        <v>0.99434956203838498</v>
      </c>
      <c r="T28" s="212">
        <v>0.98544604308718975</v>
      </c>
      <c r="U28" s="212">
        <v>0.97209424801842648</v>
      </c>
      <c r="V28" s="212">
        <v>0.9384692458796553</v>
      </c>
      <c r="W28" s="212">
        <v>0.8941821562402148</v>
      </c>
      <c r="X28" s="212">
        <v>0.80649572270604986</v>
      </c>
      <c r="Y28" s="212">
        <v>0.65701454482575783</v>
      </c>
      <c r="Z28" s="212">
        <v>0.46737950940293621</v>
      </c>
    </row>
    <row r="29" spans="3:26" x14ac:dyDescent="0.3">
      <c r="C29" s="210">
        <v>43803</v>
      </c>
      <c r="D29" s="211">
        <v>1.1015117751613809E-3</v>
      </c>
      <c r="E29" s="211">
        <v>2.7623099628656393E-3</v>
      </c>
      <c r="F29" s="211">
        <v>4.1439314976685973E-3</v>
      </c>
      <c r="G29" s="211">
        <v>6.6366848760543449E-3</v>
      </c>
      <c r="H29" s="211">
        <v>8.8605906179908944E-3</v>
      </c>
      <c r="I29" s="211">
        <v>1.115845239108209E-2</v>
      </c>
      <c r="J29" s="211">
        <v>1.4003117082735847E-2</v>
      </c>
      <c r="K29" s="211">
        <v>1.90128828503709E-2</v>
      </c>
      <c r="L29" s="211">
        <v>2.4731847095441514E-2</v>
      </c>
      <c r="M29" s="211">
        <v>3.3809591336116593E-2</v>
      </c>
      <c r="N29" s="211">
        <v>4.4663513909309442E-2</v>
      </c>
      <c r="P29" s="212">
        <f t="array" ref="P29:Z29">(1+D29:N29)^-P$1:Z$1</f>
        <v>0.99991193143376811</v>
      </c>
      <c r="Q29" s="212">
        <v>0.99931061228798201</v>
      </c>
      <c r="R29" s="212">
        <v>0.99793445165700456</v>
      </c>
      <c r="S29" s="212">
        <v>0.99340707032063746</v>
      </c>
      <c r="T29" s="212">
        <v>0.98251159687491163</v>
      </c>
      <c r="U29" s="212">
        <v>0.96725804464357579</v>
      </c>
      <c r="V29" s="212">
        <v>0.93283224496657802</v>
      </c>
      <c r="W29" s="212">
        <v>0.87648053929943515</v>
      </c>
      <c r="X29" s="212">
        <v>0.78324505881222117</v>
      </c>
      <c r="Y29" s="212">
        <v>0.60728372688804866</v>
      </c>
      <c r="Z29" s="212">
        <v>0.41732217810980898</v>
      </c>
    </row>
    <row r="30" spans="3:26" x14ac:dyDescent="0.3">
      <c r="C30" s="210">
        <v>43802</v>
      </c>
      <c r="D30" s="211">
        <v>9.5996173433740637E-4</v>
      </c>
      <c r="E30" s="211">
        <v>2.3652799875002193E-3</v>
      </c>
      <c r="F30" s="211">
        <v>3.7163356523111772E-3</v>
      </c>
      <c r="G30" s="211">
        <v>5.9370655578543105E-3</v>
      </c>
      <c r="H30" s="211">
        <v>7.922810321837722E-3</v>
      </c>
      <c r="I30" s="211">
        <v>1.0164588469586218E-2</v>
      </c>
      <c r="J30" s="211">
        <v>1.318607636794865E-2</v>
      </c>
      <c r="K30" s="211">
        <v>1.7436903914369979E-2</v>
      </c>
      <c r="L30" s="211">
        <v>2.1996637599666927E-2</v>
      </c>
      <c r="M30" s="211">
        <v>2.7994764523553459E-2</v>
      </c>
      <c r="N30" s="211">
        <v>3.6681051938946774E-2</v>
      </c>
      <c r="P30" s="212">
        <f t="array" ref="P30:Z30">(1+D30:N30)^-P$1:Z$1</f>
        <v>0.99992324284472234</v>
      </c>
      <c r="Q30" s="212">
        <v>0.99940955260374176</v>
      </c>
      <c r="R30" s="212">
        <v>0.99814699536768603</v>
      </c>
      <c r="S30" s="212">
        <v>0.99409797515060061</v>
      </c>
      <c r="T30" s="212">
        <v>0.98434072235338876</v>
      </c>
      <c r="U30" s="212">
        <v>0.97011580368065398</v>
      </c>
      <c r="V30" s="212">
        <v>0.93659952996804829</v>
      </c>
      <c r="W30" s="212">
        <v>0.88602830793853415</v>
      </c>
      <c r="X30" s="212">
        <v>0.80446162223297502</v>
      </c>
      <c r="Y30" s="212">
        <v>0.66090107353013372</v>
      </c>
      <c r="Z30" s="212">
        <v>0.48651561663414378</v>
      </c>
    </row>
    <row r="31" spans="3:26" x14ac:dyDescent="0.3">
      <c r="C31" s="210">
        <v>43801</v>
      </c>
      <c r="D31" s="211">
        <v>1.0236772159671716E-3</v>
      </c>
      <c r="E31" s="211">
        <v>2.560905458562445E-3</v>
      </c>
      <c r="F31" s="211">
        <v>4.0471528283646495E-3</v>
      </c>
      <c r="G31" s="211">
        <v>6.4829268073836122E-3</v>
      </c>
      <c r="H31" s="211">
        <v>8.2229460468041214E-3</v>
      </c>
      <c r="I31" s="211">
        <v>1.0500084953322521E-2</v>
      </c>
      <c r="J31" s="211">
        <v>1.3146593075563833E-2</v>
      </c>
      <c r="K31" s="211">
        <v>1.7195734967729189E-2</v>
      </c>
      <c r="L31" s="211">
        <v>2.2771062994053314E-2</v>
      </c>
      <c r="M31" s="211">
        <v>3.1208894262335259E-2</v>
      </c>
      <c r="N31" s="211">
        <v>4.2693257892809117E-2</v>
      </c>
      <c r="P31" s="212">
        <f t="array" ref="P31:Z31">(1+D31:N31)^-P$1:Z$1</f>
        <v>0.99991815106054738</v>
      </c>
      <c r="Q31" s="212">
        <v>0.9993607963957738</v>
      </c>
      <c r="R31" s="212">
        <v>0.99798254523550423</v>
      </c>
      <c r="S31" s="212">
        <v>0.99355883082095808</v>
      </c>
      <c r="T31" s="212">
        <v>0.98375475702964998</v>
      </c>
      <c r="U31" s="212">
        <v>0.96914985900177186</v>
      </c>
      <c r="V31" s="212">
        <v>0.9367820450934442</v>
      </c>
      <c r="W31" s="212">
        <v>0.88749984569246287</v>
      </c>
      <c r="X31" s="212">
        <v>0.79839108442329954</v>
      </c>
      <c r="Y31" s="212">
        <v>0.63066720373784024</v>
      </c>
      <c r="Z31" s="212">
        <v>0.43337982752071635</v>
      </c>
    </row>
    <row r="32" spans="3:26" x14ac:dyDescent="0.3">
      <c r="C32" s="210">
        <v>43796</v>
      </c>
      <c r="D32" s="211">
        <v>9.5335401904118519E-4</v>
      </c>
      <c r="E32" s="211">
        <v>2.4105941048062148E-3</v>
      </c>
      <c r="F32" s="211">
        <v>3.9582220023449523E-3</v>
      </c>
      <c r="G32" s="211">
        <v>6.2281402875151307E-3</v>
      </c>
      <c r="H32" s="211">
        <v>8.1663465924902874E-3</v>
      </c>
      <c r="I32" s="211">
        <v>1.0423755278255332E-2</v>
      </c>
      <c r="J32" s="211">
        <v>1.3386853909753166E-2</v>
      </c>
      <c r="K32" s="211">
        <v>1.7149637282518126E-2</v>
      </c>
      <c r="L32" s="211">
        <v>2.1444067921959898E-2</v>
      </c>
      <c r="M32" s="211">
        <v>2.8655065857060524E-2</v>
      </c>
      <c r="N32" s="211">
        <v>3.7208443036519045E-2</v>
      </c>
      <c r="P32" s="212">
        <f t="array" ref="P32:Z32">(1+D32:N32)^-P$1:Z$1</f>
        <v>0.99992377091632656</v>
      </c>
      <c r="Q32" s="212">
        <v>0.99939825779857439</v>
      </c>
      <c r="R32" s="212">
        <v>0.99802674500639033</v>
      </c>
      <c r="S32" s="212">
        <v>0.99381040935136689</v>
      </c>
      <c r="T32" s="212">
        <v>0.98386521805739446</v>
      </c>
      <c r="U32" s="212">
        <v>0.96936951085124379</v>
      </c>
      <c r="V32" s="212">
        <v>0.93567207738102187</v>
      </c>
      <c r="W32" s="212">
        <v>0.88778143725862757</v>
      </c>
      <c r="X32" s="212">
        <v>0.80882412039277551</v>
      </c>
      <c r="Y32" s="212">
        <v>0.65456602817990228</v>
      </c>
      <c r="Z32" s="212">
        <v>0.48159185505522778</v>
      </c>
    </row>
    <row r="33" spans="3:26" x14ac:dyDescent="0.3">
      <c r="C33" s="210">
        <v>43795</v>
      </c>
      <c r="D33" s="211">
        <v>9.3704685518461537E-4</v>
      </c>
      <c r="E33" s="211">
        <v>2.2643448985693671E-3</v>
      </c>
      <c r="F33" s="211">
        <v>3.5380308290118715E-3</v>
      </c>
      <c r="G33" s="211">
        <v>5.7762795612428669E-3</v>
      </c>
      <c r="H33" s="211">
        <v>7.4002565042789398E-3</v>
      </c>
      <c r="I33" s="211">
        <v>9.3355481141503705E-3</v>
      </c>
      <c r="J33" s="211">
        <v>1.2042055620978917E-2</v>
      </c>
      <c r="K33" s="211">
        <v>1.562048283129857E-2</v>
      </c>
      <c r="L33" s="211">
        <v>2.0272887173040672E-2</v>
      </c>
      <c r="M33" s="211">
        <v>2.7276560284644414E-2</v>
      </c>
      <c r="N33" s="211">
        <v>3.7299113855749612E-2</v>
      </c>
      <c r="P33" s="212">
        <f t="array" ref="P33:Z33">(1+D33:N33)^-P$1:Z$1</f>
        <v>0.99992507415901333</v>
      </c>
      <c r="Q33" s="212">
        <v>0.99943471355135749</v>
      </c>
      <c r="R33" s="212">
        <v>0.9982356649115478</v>
      </c>
      <c r="S33" s="212">
        <v>0.99425689422327335</v>
      </c>
      <c r="T33" s="212">
        <v>0.98536217217921296</v>
      </c>
      <c r="U33" s="212">
        <v>0.97250824671189351</v>
      </c>
      <c r="V33" s="212">
        <v>0.94190521103443314</v>
      </c>
      <c r="W33" s="212">
        <v>0.89718053489205518</v>
      </c>
      <c r="X33" s="212">
        <v>0.81815679518841511</v>
      </c>
      <c r="Y33" s="212">
        <v>0.66786597456631969</v>
      </c>
      <c r="Z33" s="212">
        <v>0.48075063026368653</v>
      </c>
    </row>
    <row r="34" spans="3:26" x14ac:dyDescent="0.3">
      <c r="C34" s="210">
        <v>43794</v>
      </c>
      <c r="D34" s="211">
        <v>8.997172200263736E-4</v>
      </c>
      <c r="E34" s="211">
        <v>2.3114121499954645E-3</v>
      </c>
      <c r="F34" s="211">
        <v>3.8061985212184909E-3</v>
      </c>
      <c r="G34" s="211">
        <v>6.1442435808181138E-3</v>
      </c>
      <c r="H34" s="211">
        <v>8.3551865158703262E-3</v>
      </c>
      <c r="I34" s="211">
        <v>1.0726825661120999E-2</v>
      </c>
      <c r="J34" s="211">
        <v>1.4310363815751924E-2</v>
      </c>
      <c r="K34" s="211">
        <v>1.8146993687071712E-2</v>
      </c>
      <c r="L34" s="211">
        <v>2.3458089777448458E-2</v>
      </c>
      <c r="M34" s="211">
        <v>2.9896129693605278E-2</v>
      </c>
      <c r="N34" s="211">
        <v>3.8779496955056267E-2</v>
      </c>
      <c r="P34" s="212">
        <f t="array" ref="P34:Z34">(1+D34:N34)^-P$1:Z$1</f>
        <v>0.99992805757061309</v>
      </c>
      <c r="Q34" s="212">
        <v>0.99942298030339627</v>
      </c>
      <c r="R34" s="212">
        <v>0.99810231624522738</v>
      </c>
      <c r="S34" s="212">
        <v>0.99389327760903246</v>
      </c>
      <c r="T34" s="212">
        <v>0.98349674544444132</v>
      </c>
      <c r="U34" s="212">
        <v>0.96849776460812831</v>
      </c>
      <c r="V34" s="212">
        <v>0.9314202704490091</v>
      </c>
      <c r="W34" s="212">
        <v>0.88171172745176718</v>
      </c>
      <c r="X34" s="212">
        <v>0.7930478066508827</v>
      </c>
      <c r="Y34" s="212">
        <v>0.64283365926385794</v>
      </c>
      <c r="Z34" s="212">
        <v>0.46723204169116139</v>
      </c>
    </row>
    <row r="35" spans="3:26" x14ac:dyDescent="0.3">
      <c r="C35" s="210">
        <v>43791</v>
      </c>
      <c r="D35" s="211">
        <v>9.9997420479818952E-4</v>
      </c>
      <c r="E35" s="211">
        <v>2.41649366444309E-3</v>
      </c>
      <c r="F35" s="211">
        <v>3.8245037057604058E-3</v>
      </c>
      <c r="G35" s="211">
        <v>5.8834288982516827E-3</v>
      </c>
      <c r="H35" s="211">
        <v>7.8346374711931541E-3</v>
      </c>
      <c r="I35" s="211">
        <v>1.0561509550311137E-2</v>
      </c>
      <c r="J35" s="211">
        <v>1.445495240933802E-2</v>
      </c>
      <c r="K35" s="211">
        <v>1.9323281780241803E-2</v>
      </c>
      <c r="L35" s="211">
        <v>2.4569064775697615E-2</v>
      </c>
      <c r="M35" s="211">
        <v>3.2415518793694344E-2</v>
      </c>
      <c r="N35" s="211">
        <v>4.3280993957429945E-2</v>
      </c>
      <c r="P35" s="212">
        <f t="array" ref="P35:Z35">(1+D35:N35)^-P$1:Z$1</f>
        <v>0.99992004523146072</v>
      </c>
      <c r="Q35" s="212">
        <v>0.99939678734625426</v>
      </c>
      <c r="R35" s="212">
        <v>0.99809321578478016</v>
      </c>
      <c r="S35" s="212">
        <v>0.99415098337518515</v>
      </c>
      <c r="T35" s="212">
        <v>0.98451296474490391</v>
      </c>
      <c r="U35" s="212">
        <v>0.9689731472806562</v>
      </c>
      <c r="V35" s="212">
        <v>0.93075669064823274</v>
      </c>
      <c r="W35" s="212">
        <v>0.87461393671711818</v>
      </c>
      <c r="X35" s="212">
        <v>0.78449035936081146</v>
      </c>
      <c r="Y35" s="212">
        <v>0.61970091796602744</v>
      </c>
      <c r="Z35" s="212">
        <v>0.42852295071128205</v>
      </c>
    </row>
    <row r="36" spans="3:26" x14ac:dyDescent="0.3">
      <c r="C36" s="210">
        <v>43790</v>
      </c>
      <c r="D36" s="211">
        <v>8.8443586204479605E-4</v>
      </c>
      <c r="E36" s="211">
        <v>2.244840694184385E-3</v>
      </c>
      <c r="F36" s="211">
        <v>3.4568507115006627E-3</v>
      </c>
      <c r="G36" s="211">
        <v>5.5027272731355851E-3</v>
      </c>
      <c r="H36" s="211">
        <v>7.3485223364629232E-3</v>
      </c>
      <c r="I36" s="211">
        <v>9.6577246765592369E-3</v>
      </c>
      <c r="J36" s="211">
        <v>1.2424904539203203E-2</v>
      </c>
      <c r="K36" s="211">
        <v>1.7028335348059795E-2</v>
      </c>
      <c r="L36" s="211">
        <v>2.1587220507790262E-2</v>
      </c>
      <c r="M36" s="211">
        <v>2.9246324019472955E-2</v>
      </c>
      <c r="N36" s="211">
        <v>3.9850593237615813E-2</v>
      </c>
      <c r="P36" s="212">
        <f t="array" ref="P36:Z36">(1+D36:N36)^-P$1:Z$1</f>
        <v>0.99992927890252647</v>
      </c>
      <c r="Q36" s="212">
        <v>0.99943957589533705</v>
      </c>
      <c r="R36" s="212">
        <v>0.99827604295551142</v>
      </c>
      <c r="S36" s="212">
        <v>0.99452738702354526</v>
      </c>
      <c r="T36" s="212">
        <v>0.98546338481783635</v>
      </c>
      <c r="U36" s="212">
        <v>0.97157757667918143</v>
      </c>
      <c r="V36" s="212">
        <v>0.94012564810128219</v>
      </c>
      <c r="W36" s="212">
        <v>0.88852290826439506</v>
      </c>
      <c r="X36" s="212">
        <v>0.80769144881996968</v>
      </c>
      <c r="Y36" s="212">
        <v>0.64894834818562375</v>
      </c>
      <c r="Z36" s="212">
        <v>0.45770022044144776</v>
      </c>
    </row>
    <row r="37" spans="3:26" x14ac:dyDescent="0.3">
      <c r="C37" s="210">
        <v>43789</v>
      </c>
      <c r="D37" s="211">
        <v>1.16269198524325E-3</v>
      </c>
      <c r="E37" s="211">
        <v>2.9218492705048592E-3</v>
      </c>
      <c r="F37" s="211">
        <v>4.6731528194871612E-3</v>
      </c>
      <c r="G37" s="211">
        <v>7.1541996394188772E-3</v>
      </c>
      <c r="H37" s="211">
        <v>9.1482027769207944E-3</v>
      </c>
      <c r="I37" s="211">
        <v>1.2059631178401926E-2</v>
      </c>
      <c r="J37" s="211">
        <v>1.560435018217496E-2</v>
      </c>
      <c r="K37" s="211">
        <v>1.9899671729946933E-2</v>
      </c>
      <c r="L37" s="211">
        <v>2.697530735407699E-2</v>
      </c>
      <c r="M37" s="211">
        <v>3.5587407126637487E-2</v>
      </c>
      <c r="N37" s="211">
        <v>4.5014211451862851E-2</v>
      </c>
      <c r="P37" s="212">
        <f t="array" ref="P37:Z37">(1+D37:N37)^-P$1:Z$1</f>
        <v>0.9999070429941791</v>
      </c>
      <c r="Q37" s="212">
        <v>0.99927086870411563</v>
      </c>
      <c r="R37" s="212">
        <v>0.99767158121222532</v>
      </c>
      <c r="S37" s="212">
        <v>0.9928966193637675</v>
      </c>
      <c r="T37" s="212">
        <v>0.98195163548943964</v>
      </c>
      <c r="U37" s="212">
        <v>0.96467648779783222</v>
      </c>
      <c r="V37" s="212">
        <v>0.92550173620618204</v>
      </c>
      <c r="W37" s="212">
        <v>0.87115981900287731</v>
      </c>
      <c r="X37" s="212">
        <v>0.7663020453752849</v>
      </c>
      <c r="Y37" s="212">
        <v>0.59183219856474478</v>
      </c>
      <c r="Z37" s="212">
        <v>0.41453009727917212</v>
      </c>
    </row>
    <row r="38" spans="3:26" x14ac:dyDescent="0.3">
      <c r="C38" s="210">
        <v>43788</v>
      </c>
      <c r="D38" s="211">
        <v>1.1131914553930721E-3</v>
      </c>
      <c r="E38" s="211">
        <v>2.7947354944593177E-3</v>
      </c>
      <c r="F38" s="211">
        <v>4.2548469876842127E-3</v>
      </c>
      <c r="G38" s="211">
        <v>6.9190702406624833E-3</v>
      </c>
      <c r="H38" s="211">
        <v>9.0654987761538339E-3</v>
      </c>
      <c r="I38" s="211">
        <v>1.1698754397218849E-2</v>
      </c>
      <c r="J38" s="211">
        <v>1.5047534458880834E-2</v>
      </c>
      <c r="K38" s="211">
        <v>1.9312787687476657E-2</v>
      </c>
      <c r="L38" s="211">
        <v>2.5191819558010402E-2</v>
      </c>
      <c r="M38" s="211">
        <v>3.2118865512486258E-2</v>
      </c>
      <c r="N38" s="211">
        <v>4.1091529280751105E-2</v>
      </c>
      <c r="P38" s="212">
        <f t="array" ref="P38:Z38">(1+D38:N38)^-P$1:Z$1</f>
        <v>0.99991099817551954</v>
      </c>
      <c r="Q38" s="212">
        <v>0.99930253397205104</v>
      </c>
      <c r="R38" s="212">
        <v>0.99787934142008872</v>
      </c>
      <c r="S38" s="212">
        <v>0.99312847432812168</v>
      </c>
      <c r="T38" s="212">
        <v>0.98211260552952795</v>
      </c>
      <c r="U38" s="212">
        <v>0.96570916735222045</v>
      </c>
      <c r="V38" s="212">
        <v>0.92804299459946349</v>
      </c>
      <c r="W38" s="212">
        <v>0.87467696932463446</v>
      </c>
      <c r="X38" s="212">
        <v>0.77973796258957184</v>
      </c>
      <c r="Y38" s="212">
        <v>0.62237803173106399</v>
      </c>
      <c r="Z38" s="212">
        <v>0.44691171790113171</v>
      </c>
    </row>
    <row r="39" spans="3:26" x14ac:dyDescent="0.3">
      <c r="C39" s="210">
        <v>43787</v>
      </c>
      <c r="D39" s="211">
        <v>9.594371255411409E-4</v>
      </c>
      <c r="E39" s="211">
        <v>2.3916650712293452E-3</v>
      </c>
      <c r="F39" s="211">
        <v>3.821395120610254E-3</v>
      </c>
      <c r="G39" s="211">
        <v>6.0832629272276877E-3</v>
      </c>
      <c r="H39" s="211">
        <v>8.1287097570361695E-3</v>
      </c>
      <c r="I39" s="211">
        <v>1.0980482514671645E-2</v>
      </c>
      <c r="J39" s="211">
        <v>1.4206675264697911E-2</v>
      </c>
      <c r="K39" s="211">
        <v>1.8723691634056402E-2</v>
      </c>
      <c r="L39" s="211">
        <v>2.5082339709960787E-2</v>
      </c>
      <c r="M39" s="211">
        <v>3.3942673828952948E-2</v>
      </c>
      <c r="N39" s="211">
        <v>4.4808700979972665E-2</v>
      </c>
      <c r="P39" s="212">
        <f t="array" ref="P39:Z39">(1+D39:N39)^-P$1:Z$1</f>
        <v>0.99992328476996983</v>
      </c>
      <c r="Q39" s="212">
        <v>0.99940297589177962</v>
      </c>
      <c r="R39" s="212">
        <v>0.99809476120678553</v>
      </c>
      <c r="S39" s="212">
        <v>0.9939535194040221</v>
      </c>
      <c r="T39" s="212">
        <v>0.9839386814240898</v>
      </c>
      <c r="U39" s="212">
        <v>0.96776895391305229</v>
      </c>
      <c r="V39" s="212">
        <v>0.93189649176603151</v>
      </c>
      <c r="W39" s="212">
        <v>0.87822370585211862</v>
      </c>
      <c r="X39" s="212">
        <v>0.78057113109848408</v>
      </c>
      <c r="Y39" s="212">
        <v>0.60611229750190709</v>
      </c>
      <c r="Z39" s="212">
        <v>0.41616388252671266</v>
      </c>
    </row>
    <row r="40" spans="3:26" x14ac:dyDescent="0.3">
      <c r="C40" s="210">
        <v>43784</v>
      </c>
      <c r="D40" s="211">
        <v>1.0954177253690417E-3</v>
      </c>
      <c r="E40" s="211">
        <v>2.687630364851641E-3</v>
      </c>
      <c r="F40" s="211">
        <v>4.0719598159299495E-3</v>
      </c>
      <c r="G40" s="211">
        <v>6.3806467300541181E-3</v>
      </c>
      <c r="H40" s="211">
        <v>8.2475187521172683E-3</v>
      </c>
      <c r="I40" s="211">
        <v>1.0917903303833021E-2</v>
      </c>
      <c r="J40" s="211">
        <v>1.4540540428167712E-2</v>
      </c>
      <c r="K40" s="211">
        <v>1.9948332435041124E-2</v>
      </c>
      <c r="L40" s="211">
        <v>2.5701428785259082E-2</v>
      </c>
      <c r="M40" s="211">
        <v>3.345656094447641E-2</v>
      </c>
      <c r="N40" s="211">
        <v>4.2760271300437018E-2</v>
      </c>
      <c r="P40" s="212">
        <f t="array" ref="P40:Z40">(1+D40:N40)^-P$1:Z$1</f>
        <v>0.9999124183800413</v>
      </c>
      <c r="Q40" s="212">
        <v>0.99932921878822711</v>
      </c>
      <c r="R40" s="212">
        <v>0.99797021688928167</v>
      </c>
      <c r="S40" s="212">
        <v>0.99365980779659657</v>
      </c>
      <c r="T40" s="212">
        <v>0.98370680606379968</v>
      </c>
      <c r="U40" s="212">
        <v>0.96794868947701973</v>
      </c>
      <c r="V40" s="212">
        <v>0.93036415738613121</v>
      </c>
      <c r="W40" s="212">
        <v>0.87086892555276874</v>
      </c>
      <c r="X40" s="212">
        <v>0.77587256460236043</v>
      </c>
      <c r="Y40" s="212">
        <v>0.61040291491941956</v>
      </c>
      <c r="Z40" s="212">
        <v>0.43282314089283219</v>
      </c>
    </row>
    <row r="41" spans="3:26" x14ac:dyDescent="0.3">
      <c r="C41" s="210">
        <v>43783</v>
      </c>
      <c r="D41" s="211">
        <v>9.9091530330682495E-4</v>
      </c>
      <c r="E41" s="211">
        <v>2.2420497595172163E-3</v>
      </c>
      <c r="F41" s="211">
        <v>3.6414740274032598E-3</v>
      </c>
      <c r="G41" s="211">
        <v>5.7227799877346518E-3</v>
      </c>
      <c r="H41" s="211">
        <v>7.5426651648018601E-3</v>
      </c>
      <c r="I41" s="211">
        <v>9.4634347897235294E-3</v>
      </c>
      <c r="J41" s="211">
        <v>1.1866461247839841E-2</v>
      </c>
      <c r="K41" s="211">
        <v>1.5996864148126191E-2</v>
      </c>
      <c r="L41" s="211">
        <v>2.1493538662124594E-2</v>
      </c>
      <c r="M41" s="211">
        <v>2.8788132812536858E-2</v>
      </c>
      <c r="N41" s="211">
        <v>3.7636593264291071E-2</v>
      </c>
      <c r="P41" s="212">
        <f t="array" ref="P41:Z41">(1+D41:N41)^-P$1:Z$1</f>
        <v>0.99992076916526207</v>
      </c>
      <c r="Q41" s="212">
        <v>0.99944027167727112</v>
      </c>
      <c r="R41" s="212">
        <v>0.99818422056939404</v>
      </c>
      <c r="S41" s="212">
        <v>0.99430978386727564</v>
      </c>
      <c r="T41" s="212">
        <v>0.98508364463881815</v>
      </c>
      <c r="U41" s="212">
        <v>0.97213867882041749</v>
      </c>
      <c r="V41" s="212">
        <v>0.94272276292722312</v>
      </c>
      <c r="W41" s="212">
        <v>0.89485656261833935</v>
      </c>
      <c r="X41" s="212">
        <v>0.80843249374724346</v>
      </c>
      <c r="Y41" s="212">
        <v>0.65329722042063498</v>
      </c>
      <c r="Z41" s="212">
        <v>0.47763310102425577</v>
      </c>
    </row>
    <row r="42" spans="3:26" x14ac:dyDescent="0.3">
      <c r="C42" s="210">
        <v>43782</v>
      </c>
      <c r="D42" s="211">
        <v>1.1726055487520967E-3</v>
      </c>
      <c r="E42" s="211">
        <v>3.0264147403974259E-3</v>
      </c>
      <c r="F42" s="211">
        <v>4.6015419931129623E-3</v>
      </c>
      <c r="G42" s="211">
        <v>7.5871340256771051E-3</v>
      </c>
      <c r="H42" s="211">
        <v>1.041190718286812E-2</v>
      </c>
      <c r="I42" s="211">
        <v>1.3709892059274965E-2</v>
      </c>
      <c r="J42" s="211">
        <v>1.7545007330792242E-2</v>
      </c>
      <c r="K42" s="211">
        <v>2.3066389256211298E-2</v>
      </c>
      <c r="L42" s="211">
        <v>3.1297491840858088E-2</v>
      </c>
      <c r="M42" s="211">
        <v>4.1314247469113011E-2</v>
      </c>
      <c r="N42" s="211">
        <v>5.35595729141949E-2</v>
      </c>
      <c r="P42" s="212">
        <f t="array" ref="P42:Z42">(1+D42:N42)^-P$1:Z$1</f>
        <v>0.99990625090801366</v>
      </c>
      <c r="Q42" s="212">
        <v>0.99924482419733007</v>
      </c>
      <c r="R42" s="212">
        <v>0.99770713899820107</v>
      </c>
      <c r="S42" s="212">
        <v>0.99246999711542205</v>
      </c>
      <c r="T42" s="212">
        <v>0.97949695217544674</v>
      </c>
      <c r="U42" s="212">
        <v>0.95997284134635441</v>
      </c>
      <c r="V42" s="212">
        <v>0.91670977297976575</v>
      </c>
      <c r="W42" s="212">
        <v>0.85245856894622973</v>
      </c>
      <c r="X42" s="212">
        <v>0.73478517382243769</v>
      </c>
      <c r="Y42" s="212">
        <v>0.54484483967345942</v>
      </c>
      <c r="Z42" s="212">
        <v>0.35222327320065644</v>
      </c>
    </row>
    <row r="43" spans="3:26" x14ac:dyDescent="0.3">
      <c r="C43" s="210">
        <v>43781</v>
      </c>
      <c r="D43" s="211">
        <v>1.0862533962115084E-3</v>
      </c>
      <c r="E43" s="211">
        <v>2.6276242711924702E-3</v>
      </c>
      <c r="F43" s="211">
        <v>4.167019542353872E-3</v>
      </c>
      <c r="G43" s="211">
        <v>6.5814842939805156E-3</v>
      </c>
      <c r="H43" s="211">
        <v>8.7317156769636042E-3</v>
      </c>
      <c r="I43" s="211">
        <v>1.1735955281058733E-2</v>
      </c>
      <c r="J43" s="211">
        <v>1.5101038766701201E-2</v>
      </c>
      <c r="K43" s="211">
        <v>2.016331772141635E-2</v>
      </c>
      <c r="L43" s="211">
        <v>2.5384337352626206E-2</v>
      </c>
      <c r="M43" s="211">
        <v>3.3895769431536965E-2</v>
      </c>
      <c r="N43" s="211">
        <v>4.5260109230668026E-2</v>
      </c>
      <c r="P43" s="212">
        <f t="array" ref="P43:Z43">(1+D43:N43)^-P$1:Z$1</f>
        <v>0.99991315066363129</v>
      </c>
      <c r="Q43" s="212">
        <v>0.9993441706246472</v>
      </c>
      <c r="R43" s="212">
        <v>0.99792297921905182</v>
      </c>
      <c r="S43" s="212">
        <v>0.99346154842238465</v>
      </c>
      <c r="T43" s="212">
        <v>0.98276266306160176</v>
      </c>
      <c r="U43" s="212">
        <v>0.9656026457441711</v>
      </c>
      <c r="V43" s="212">
        <v>0.9277984422739286</v>
      </c>
      <c r="W43" s="212">
        <v>0.86958507251325001</v>
      </c>
      <c r="X43" s="212">
        <v>0.77827522649519154</v>
      </c>
      <c r="Y43" s="212">
        <v>0.60652488786502989</v>
      </c>
      <c r="Z43" s="212">
        <v>0.41258408317534501</v>
      </c>
    </row>
    <row r="44" spans="3:26" x14ac:dyDescent="0.3">
      <c r="C44" s="210">
        <v>43780</v>
      </c>
      <c r="D44" s="211">
        <v>8.6060093544589522E-4</v>
      </c>
      <c r="E44" s="211">
        <v>2.1379615981421524E-3</v>
      </c>
      <c r="F44" s="211">
        <v>3.5252433708834511E-3</v>
      </c>
      <c r="G44" s="211">
        <v>5.7372677298054599E-3</v>
      </c>
      <c r="H44" s="211">
        <v>7.7069009879128722E-3</v>
      </c>
      <c r="I44" s="211">
        <v>9.8631847710689315E-3</v>
      </c>
      <c r="J44" s="211">
        <v>1.3271755125139671E-2</v>
      </c>
      <c r="K44" s="211">
        <v>1.8188447964434942E-2</v>
      </c>
      <c r="L44" s="211">
        <v>2.321350094619375E-2</v>
      </c>
      <c r="M44" s="211">
        <v>2.9119611113389496E-2</v>
      </c>
      <c r="N44" s="211">
        <v>3.8932520909107558E-2</v>
      </c>
      <c r="P44" s="212">
        <f t="array" ref="P44:Z44">(1+D44:N44)^-P$1:Z$1</f>
        <v>0.9999311839014734</v>
      </c>
      <c r="Q44" s="212">
        <v>0.99946622265721918</v>
      </c>
      <c r="R44" s="212">
        <v>0.99824202491902536</v>
      </c>
      <c r="S44" s="212">
        <v>0.99429546073920883</v>
      </c>
      <c r="T44" s="212">
        <v>0.98476257342430373</v>
      </c>
      <c r="U44" s="212">
        <v>0.9709846850487921</v>
      </c>
      <c r="V44" s="212">
        <v>0.93620361883319902</v>
      </c>
      <c r="W44" s="212">
        <v>0.88146047356089896</v>
      </c>
      <c r="X44" s="212">
        <v>0.79494554763322911</v>
      </c>
      <c r="Y44" s="212">
        <v>0.6501479323966215</v>
      </c>
      <c r="Z44" s="212">
        <v>0.46585759747722394</v>
      </c>
    </row>
    <row r="45" spans="3:26" x14ac:dyDescent="0.3">
      <c r="C45" s="210">
        <v>43777</v>
      </c>
      <c r="D45" s="211">
        <v>8.772011383213589E-4</v>
      </c>
      <c r="E45" s="211">
        <v>2.1745815412746129E-3</v>
      </c>
      <c r="F45" s="211">
        <v>3.2747126803024046E-3</v>
      </c>
      <c r="G45" s="211">
        <v>5.2142748102968518E-3</v>
      </c>
      <c r="H45" s="211">
        <v>7.1485890826271884E-3</v>
      </c>
      <c r="I45" s="211">
        <v>9.3261711404574593E-3</v>
      </c>
      <c r="J45" s="211">
        <v>1.2527923737563592E-2</v>
      </c>
      <c r="K45" s="211">
        <v>1.5783576208657162E-2</v>
      </c>
      <c r="L45" s="211">
        <v>2.0660094913322838E-2</v>
      </c>
      <c r="M45" s="211">
        <v>2.5998412308072909E-2</v>
      </c>
      <c r="N45" s="211">
        <v>3.4625918000864536E-2</v>
      </c>
      <c r="P45" s="212">
        <f t="array" ref="P45:Z45">(1+D45:N45)^-P$1:Z$1</f>
        <v>0.99992985713034599</v>
      </c>
      <c r="Q45" s="212">
        <v>0.9994570922875099</v>
      </c>
      <c r="R45" s="212">
        <v>0.99836665412076042</v>
      </c>
      <c r="S45" s="212">
        <v>0.99481277281773495</v>
      </c>
      <c r="T45" s="212">
        <v>0.98585468052040304</v>
      </c>
      <c r="U45" s="212">
        <v>0.97253535173272865</v>
      </c>
      <c r="V45" s="212">
        <v>0.9396474821058598</v>
      </c>
      <c r="W45" s="212">
        <v>0.89617266647090843</v>
      </c>
      <c r="X45" s="212">
        <v>0.8150582478055014</v>
      </c>
      <c r="Y45" s="212">
        <v>0.68045540662907456</v>
      </c>
      <c r="Z45" s="212">
        <v>0.50621257458626634</v>
      </c>
    </row>
    <row r="46" spans="3:26" x14ac:dyDescent="0.3">
      <c r="C46" s="210">
        <v>43776</v>
      </c>
      <c r="D46" s="211">
        <v>8.6984497382196343E-4</v>
      </c>
      <c r="E46" s="211">
        <v>2.1200072235184799E-3</v>
      </c>
      <c r="F46" s="211">
        <v>3.3887153469897052E-3</v>
      </c>
      <c r="G46" s="211">
        <v>5.5355168087358924E-3</v>
      </c>
      <c r="H46" s="211">
        <v>7.1787788938316235E-3</v>
      </c>
      <c r="I46" s="211">
        <v>9.7484668123004915E-3</v>
      </c>
      <c r="J46" s="211">
        <v>1.3295603074817417E-2</v>
      </c>
      <c r="K46" s="211">
        <v>1.6825870698556896E-2</v>
      </c>
      <c r="L46" s="211">
        <v>2.2523344930580343E-2</v>
      </c>
      <c r="M46" s="211">
        <v>2.8953196618267233E-2</v>
      </c>
      <c r="N46" s="211">
        <v>3.6907104911644777E-2</v>
      </c>
      <c r="P46" s="212">
        <f t="array" ref="P46:Z46">(1+D46:N46)^-P$1:Z$1</f>
        <v>0.99993044506882245</v>
      </c>
      <c r="Q46" s="212">
        <v>0.99947069933423693</v>
      </c>
      <c r="R46" s="212">
        <v>0.99830993647373378</v>
      </c>
      <c r="S46" s="212">
        <v>0.99449495645235497</v>
      </c>
      <c r="T46" s="212">
        <v>0.98579558014767976</v>
      </c>
      <c r="U46" s="212">
        <v>0.97131566461509167</v>
      </c>
      <c r="V46" s="212">
        <v>0.93609345608387173</v>
      </c>
      <c r="W46" s="212">
        <v>0.889762072069609</v>
      </c>
      <c r="X46" s="212">
        <v>0.80032738880559895</v>
      </c>
      <c r="Y46" s="212">
        <v>0.65172696361664639</v>
      </c>
      <c r="Z46" s="212">
        <v>0.4843987283188228</v>
      </c>
    </row>
    <row r="47" spans="3:26" x14ac:dyDescent="0.3">
      <c r="C47" s="210">
        <v>43775</v>
      </c>
      <c r="D47" s="211">
        <v>9.9315196404671535E-4</v>
      </c>
      <c r="E47" s="211">
        <v>2.4225197718422526E-3</v>
      </c>
      <c r="F47" s="211">
        <v>3.8386488291145553E-3</v>
      </c>
      <c r="G47" s="211">
        <v>5.8859494141993915E-3</v>
      </c>
      <c r="H47" s="211">
        <v>7.5143279720696976E-3</v>
      </c>
      <c r="I47" s="211">
        <v>9.5296837536485764E-3</v>
      </c>
      <c r="J47" s="211">
        <v>1.2496216394733023E-2</v>
      </c>
      <c r="K47" s="211">
        <v>1.7051352816288706E-2</v>
      </c>
      <c r="L47" s="211">
        <v>2.3120882106068556E-2</v>
      </c>
      <c r="M47" s="211">
        <v>3.1404391201332905E-2</v>
      </c>
      <c r="N47" s="211">
        <v>4.1896326092222477E-2</v>
      </c>
      <c r="P47" s="212">
        <f t="array" ref="P47:Z47">(1+D47:N47)^-P$1:Z$1</f>
        <v>0.99992059042391335</v>
      </c>
      <c r="Q47" s="212">
        <v>0.99939528536334965</v>
      </c>
      <c r="R47" s="212">
        <v>0.99808618367787327</v>
      </c>
      <c r="S47" s="212">
        <v>0.99414849226432955</v>
      </c>
      <c r="T47" s="212">
        <v>0.98513905803965995</v>
      </c>
      <c r="U47" s="212">
        <v>0.9719473056839244</v>
      </c>
      <c r="V47" s="212">
        <v>0.93979462137646697</v>
      </c>
      <c r="W47" s="212">
        <v>0.88838215714618562</v>
      </c>
      <c r="X47" s="212">
        <v>0.79566547170312796</v>
      </c>
      <c r="Y47" s="212">
        <v>0.62887648921267647</v>
      </c>
      <c r="Z47" s="212">
        <v>0.44005794596603337</v>
      </c>
    </row>
    <row r="48" spans="3:26" x14ac:dyDescent="0.3">
      <c r="C48" s="210">
        <v>43774</v>
      </c>
      <c r="D48" s="211">
        <v>1.0008566131443184E-3</v>
      </c>
      <c r="E48" s="211">
        <v>2.4620798032538894E-3</v>
      </c>
      <c r="F48" s="211">
        <v>3.9931244718836734E-3</v>
      </c>
      <c r="G48" s="211">
        <v>6.4066090557606883E-3</v>
      </c>
      <c r="H48" s="211">
        <v>8.7913962384581872E-3</v>
      </c>
      <c r="I48" s="211">
        <v>1.1465959492387746E-2</v>
      </c>
      <c r="J48" s="211">
        <v>1.4489297808883594E-2</v>
      </c>
      <c r="K48" s="211">
        <v>1.9646810455743218E-2</v>
      </c>
      <c r="L48" s="211">
        <v>2.5852683662642355E-2</v>
      </c>
      <c r="M48" s="211">
        <v>3.5099041824607734E-2</v>
      </c>
      <c r="N48" s="211">
        <v>4.7336824886936302E-2</v>
      </c>
      <c r="P48" s="212">
        <f t="array" ref="P48:Z48">(1+D48:N48)^-P$1:Z$1</f>
        <v>0.99991997471498573</v>
      </c>
      <c r="Q48" s="212">
        <v>0.9993854254657113</v>
      </c>
      <c r="R48" s="212">
        <v>0.99800939732742799</v>
      </c>
      <c r="S48" s="212">
        <v>0.99363417430081125</v>
      </c>
      <c r="T48" s="212">
        <v>0.98264638512181812</v>
      </c>
      <c r="U48" s="212">
        <v>0.96637611195107564</v>
      </c>
      <c r="V48" s="212">
        <v>0.93059914809913447</v>
      </c>
      <c r="W48" s="212">
        <v>0.87267321139785925</v>
      </c>
      <c r="X48" s="212">
        <v>0.77472935292974077</v>
      </c>
      <c r="Y48" s="212">
        <v>0.59603450407526859</v>
      </c>
      <c r="Z48" s="212">
        <v>0.39652678035394667</v>
      </c>
    </row>
    <row r="49" spans="3:26" x14ac:dyDescent="0.3">
      <c r="C49" s="210">
        <v>43773</v>
      </c>
      <c r="D49" s="211">
        <v>1.0092814549300085E-3</v>
      </c>
      <c r="E49" s="211">
        <v>2.4922170257420991E-3</v>
      </c>
      <c r="F49" s="211">
        <v>4.1002829772229599E-3</v>
      </c>
      <c r="G49" s="211">
        <v>6.3940114577089912E-3</v>
      </c>
      <c r="H49" s="211">
        <v>8.7331585653922759E-3</v>
      </c>
      <c r="I49" s="211">
        <v>1.1439354267920499E-2</v>
      </c>
      <c r="J49" s="211">
        <v>1.5417666088052069E-2</v>
      </c>
      <c r="K49" s="211">
        <v>2.0995855757621106E-2</v>
      </c>
      <c r="L49" s="211">
        <v>2.6850037095964056E-2</v>
      </c>
      <c r="M49" s="211">
        <v>3.4664384258239915E-2</v>
      </c>
      <c r="N49" s="211">
        <v>4.5507960165093217E-2</v>
      </c>
      <c r="P49" s="212">
        <f t="array" ref="P49:Z49">(1+D49:N49)^-P$1:Z$1</f>
        <v>0.99991930145847496</v>
      </c>
      <c r="Q49" s="212">
        <v>0.99937791442473956</v>
      </c>
      <c r="R49" s="212">
        <v>0.99795614166630531</v>
      </c>
      <c r="S49" s="212">
        <v>0.99364661217682759</v>
      </c>
      <c r="T49" s="212">
        <v>0.98275985158296941</v>
      </c>
      <c r="U49" s="212">
        <v>0.96645237355660929</v>
      </c>
      <c r="V49" s="212">
        <v>0.92635281453797114</v>
      </c>
      <c r="W49" s="212">
        <v>0.8646336729797337</v>
      </c>
      <c r="X49" s="212">
        <v>0.76723740660213047</v>
      </c>
      <c r="Y49" s="212">
        <v>0.59980143769261907</v>
      </c>
      <c r="Z49" s="212">
        <v>0.41063231649659415</v>
      </c>
    </row>
    <row r="50" spans="3:26" x14ac:dyDescent="0.3">
      <c r="C50" s="210">
        <v>43770</v>
      </c>
      <c r="D50" s="211">
        <v>1.2518059676741525E-3</v>
      </c>
      <c r="E50" s="211">
        <v>3.3153713612966065E-3</v>
      </c>
      <c r="F50" s="211">
        <v>5.1197237284709551E-3</v>
      </c>
      <c r="G50" s="211">
        <v>8.1531905801060078E-3</v>
      </c>
      <c r="H50" s="211">
        <v>1.0706736714846699E-2</v>
      </c>
      <c r="I50" s="211">
        <v>1.3685753567496965E-2</v>
      </c>
      <c r="J50" s="211">
        <v>1.7834244562418826E-2</v>
      </c>
      <c r="K50" s="211">
        <v>2.3611279871191049E-2</v>
      </c>
      <c r="L50" s="211">
        <v>3.0892219055418588E-2</v>
      </c>
      <c r="M50" s="211">
        <v>4.11669045322594E-2</v>
      </c>
      <c r="N50" s="211">
        <v>5.6179531223474313E-2</v>
      </c>
      <c r="P50" s="212">
        <f t="array" ref="P50:Z50">(1+D50:N50)^-P$1:Z$1</f>
        <v>0.99989992315907406</v>
      </c>
      <c r="Q50" s="212">
        <v>0.99917287035179092</v>
      </c>
      <c r="R50" s="212">
        <v>0.99744992572566227</v>
      </c>
      <c r="S50" s="212">
        <v>0.99191274634025162</v>
      </c>
      <c r="T50" s="212">
        <v>0.97892558464152879</v>
      </c>
      <c r="U50" s="212">
        <v>0.96004142132270265</v>
      </c>
      <c r="V50" s="212">
        <v>0.91540800921943466</v>
      </c>
      <c r="W50" s="212">
        <v>0.84928716111851299</v>
      </c>
      <c r="X50" s="212">
        <v>0.73767893702926013</v>
      </c>
      <c r="Y50" s="212">
        <v>0.5460025591503147</v>
      </c>
      <c r="Z50" s="212">
        <v>0.33515451012189568</v>
      </c>
    </row>
    <row r="51" spans="3:26" x14ac:dyDescent="0.3">
      <c r="C51" s="210">
        <v>43769</v>
      </c>
      <c r="D51" s="211">
        <v>9.2145493861683447E-4</v>
      </c>
      <c r="E51" s="211">
        <v>2.2622587716317742E-3</v>
      </c>
      <c r="F51" s="211">
        <v>3.5927602863329872E-3</v>
      </c>
      <c r="G51" s="211">
        <v>5.5101601113272843E-3</v>
      </c>
      <c r="H51" s="211">
        <v>7.5718331066434797E-3</v>
      </c>
      <c r="I51" s="211">
        <v>9.6118323379302244E-3</v>
      </c>
      <c r="J51" s="211">
        <v>1.3138658890618224E-2</v>
      </c>
      <c r="K51" s="211">
        <v>1.6676131322598743E-2</v>
      </c>
      <c r="L51" s="211">
        <v>2.131449424950492E-2</v>
      </c>
      <c r="M51" s="211">
        <v>2.8836007173805085E-2</v>
      </c>
      <c r="N51" s="211">
        <v>3.7597272544629044E-2</v>
      </c>
      <c r="P51" s="212">
        <f t="array" ref="P51:Z51">(1+D51:N51)^-P$1:Z$1</f>
        <v>0.9999263202617148</v>
      </c>
      <c r="Q51" s="212">
        <v>0.99943523361135989</v>
      </c>
      <c r="R51" s="212">
        <v>0.99820844588245927</v>
      </c>
      <c r="S51" s="212">
        <v>0.99452003537118194</v>
      </c>
      <c r="T51" s="212">
        <v>0.98502661159041072</v>
      </c>
      <c r="U51" s="212">
        <v>0.97171007312738389</v>
      </c>
      <c r="V51" s="212">
        <v>0.93681872673790167</v>
      </c>
      <c r="W51" s="212">
        <v>0.89067980690707349</v>
      </c>
      <c r="X51" s="212">
        <v>0.80985085765606701</v>
      </c>
      <c r="Y51" s="212">
        <v>0.6528413751529174</v>
      </c>
      <c r="Z51" s="212">
        <v>0.47799523844753461</v>
      </c>
    </row>
    <row r="52" spans="3:26" x14ac:dyDescent="0.3">
      <c r="C52" s="210">
        <v>43768</v>
      </c>
      <c r="D52" s="211">
        <v>1.0315468714773722E-3</v>
      </c>
      <c r="E52" s="211">
        <v>2.7454063587602278E-3</v>
      </c>
      <c r="F52" s="211">
        <v>4.4108605936101445E-3</v>
      </c>
      <c r="G52" s="211">
        <v>7.0873645626645821E-3</v>
      </c>
      <c r="H52" s="211">
        <v>8.9817820745935958E-3</v>
      </c>
      <c r="I52" s="211">
        <v>1.1665713850999647E-2</v>
      </c>
      <c r="J52" s="211">
        <v>1.560307645835101E-2</v>
      </c>
      <c r="K52" s="211">
        <v>1.9776508590808817E-2</v>
      </c>
      <c r="L52" s="211">
        <v>2.7032061448892305E-2</v>
      </c>
      <c r="M52" s="211">
        <v>3.5346785237678285E-2</v>
      </c>
      <c r="N52" s="211">
        <v>4.558142692794815E-2</v>
      </c>
      <c r="P52" s="212">
        <f t="array" ref="P52:Z52">(1+D52:N52)^-P$1:Z$1</f>
        <v>0.99991752218607344</v>
      </c>
      <c r="Q52" s="212">
        <v>0.99931482368702718</v>
      </c>
      <c r="R52" s="212">
        <v>0.99780183887287255</v>
      </c>
      <c r="S52" s="212">
        <v>0.99296251267560853</v>
      </c>
      <c r="T52" s="212">
        <v>0.9822755869436256</v>
      </c>
      <c r="U52" s="212">
        <v>0.96580378932083888</v>
      </c>
      <c r="V52" s="212">
        <v>0.9255075398345618</v>
      </c>
      <c r="W52" s="212">
        <v>0.87189658399275272</v>
      </c>
      <c r="X52" s="212">
        <v>0.76587868989052232</v>
      </c>
      <c r="Y52" s="212">
        <v>0.59389874804970377</v>
      </c>
      <c r="Z52" s="212">
        <v>0.41005564790908378</v>
      </c>
    </row>
    <row r="53" spans="3:26" x14ac:dyDescent="0.3">
      <c r="C53" s="210">
        <v>43767</v>
      </c>
      <c r="D53" s="211">
        <v>9.9507704203534485E-4</v>
      </c>
      <c r="E53" s="211">
        <v>2.5502150287377416E-3</v>
      </c>
      <c r="F53" s="211">
        <v>3.8690930890191966E-3</v>
      </c>
      <c r="G53" s="211">
        <v>6.151221388198006E-3</v>
      </c>
      <c r="H53" s="211">
        <v>7.7869790570554015E-3</v>
      </c>
      <c r="I53" s="211">
        <v>1.0358058789440705E-2</v>
      </c>
      <c r="J53" s="211">
        <v>1.3469747166897044E-2</v>
      </c>
      <c r="K53" s="211">
        <v>1.8194940054444188E-2</v>
      </c>
      <c r="L53" s="211">
        <v>2.4983306619756535E-2</v>
      </c>
      <c r="M53" s="211">
        <v>3.1772384020317533E-2</v>
      </c>
      <c r="N53" s="211">
        <v>4.339639691917091E-2</v>
      </c>
      <c r="P53" s="212">
        <f t="array" ref="P53:Z53">(1+D53:N53)^-P$1:Z$1</f>
        <v>0.99992043658285146</v>
      </c>
      <c r="Q53" s="212">
        <v>0.99936346049019587</v>
      </c>
      <c r="R53" s="212">
        <v>0.99807104912209599</v>
      </c>
      <c r="S53" s="212">
        <v>0.99388638481230374</v>
      </c>
      <c r="T53" s="212">
        <v>0.98460608251087578</v>
      </c>
      <c r="U53" s="212">
        <v>0.96955861702117174</v>
      </c>
      <c r="V53" s="212">
        <v>0.93528948964362646</v>
      </c>
      <c r="W53" s="212">
        <v>0.88142113249040532</v>
      </c>
      <c r="X53" s="212">
        <v>0.78132564084928924</v>
      </c>
      <c r="Y53" s="212">
        <v>0.62552044159901865</v>
      </c>
      <c r="Z53" s="212">
        <v>0.42757602601942146</v>
      </c>
    </row>
    <row r="54" spans="3:26" x14ac:dyDescent="0.3">
      <c r="C54" s="210">
        <v>43766</v>
      </c>
      <c r="D54" s="211">
        <v>8.9894756961340536E-4</v>
      </c>
      <c r="E54" s="211">
        <v>2.3382881919908473E-3</v>
      </c>
      <c r="F54" s="211">
        <v>3.6937252867604384E-3</v>
      </c>
      <c r="G54" s="211">
        <v>6.0021216409506259E-3</v>
      </c>
      <c r="H54" s="211">
        <v>7.7468297447813974E-3</v>
      </c>
      <c r="I54" s="211">
        <v>1.0195789369994811E-2</v>
      </c>
      <c r="J54" s="211">
        <v>1.3444804121686613E-2</v>
      </c>
      <c r="K54" s="211">
        <v>1.7032601780308503E-2</v>
      </c>
      <c r="L54" s="211">
        <v>2.2849026371918171E-2</v>
      </c>
      <c r="M54" s="211">
        <v>3.0630909495504614E-2</v>
      </c>
      <c r="N54" s="211">
        <v>4.0012017268768019E-2</v>
      </c>
      <c r="P54" s="212">
        <f t="array" ref="P54:Z54">(1+D54:N54)^-P$1:Z$1</f>
        <v>0.99992811908289825</v>
      </c>
      <c r="Q54" s="212">
        <v>0.99941628076782185</v>
      </c>
      <c r="R54" s="212">
        <v>0.99815823801111936</v>
      </c>
      <c r="S54" s="212">
        <v>0.99403368888411459</v>
      </c>
      <c r="T54" s="212">
        <v>0.98468453881236517</v>
      </c>
      <c r="U54" s="212">
        <v>0.97002591748622102</v>
      </c>
      <c r="V54" s="212">
        <v>0.93540459268776865</v>
      </c>
      <c r="W54" s="212">
        <v>0.88849681723689966</v>
      </c>
      <c r="X54" s="212">
        <v>0.79778274518134007</v>
      </c>
      <c r="Y54" s="212">
        <v>0.63599331725756314</v>
      </c>
      <c r="Z54" s="212">
        <v>0.45628148737006763</v>
      </c>
    </row>
    <row r="55" spans="3:26" x14ac:dyDescent="0.3">
      <c r="C55" s="210">
        <v>43763</v>
      </c>
      <c r="D55" s="211">
        <v>1.0072680237248881E-3</v>
      </c>
      <c r="E55" s="211">
        <v>2.426455577102474E-3</v>
      </c>
      <c r="F55" s="211">
        <v>3.9754897081230667E-3</v>
      </c>
      <c r="G55" s="211">
        <v>6.208276812388982E-3</v>
      </c>
      <c r="H55" s="211">
        <v>7.8342633708761017E-3</v>
      </c>
      <c r="I55" s="211">
        <v>1.0723803497084881E-2</v>
      </c>
      <c r="J55" s="211">
        <v>1.429711953306924E-2</v>
      </c>
      <c r="K55" s="211">
        <v>1.8328929294432344E-2</v>
      </c>
      <c r="L55" s="211">
        <v>2.4945500666554741E-2</v>
      </c>
      <c r="M55" s="211">
        <v>3.3364378501283196E-2</v>
      </c>
      <c r="N55" s="211">
        <v>4.4847994797896105E-2</v>
      </c>
      <c r="P55" s="212">
        <f t="array" ref="P55:Z55">(1+D55:N55)^-P$1:Z$1</f>
        <v>0.99991946235775508</v>
      </c>
      <c r="Q55" s="212">
        <v>0.99939430438589483</v>
      </c>
      <c r="R55" s="212">
        <v>0.99801816227380835</v>
      </c>
      <c r="S55" s="212">
        <v>0.99383002808120757</v>
      </c>
      <c r="T55" s="212">
        <v>0.98451369563230073</v>
      </c>
      <c r="U55" s="212">
        <v>0.96850645234612864</v>
      </c>
      <c r="V55" s="212">
        <v>0.93148108258818296</v>
      </c>
      <c r="W55" s="212">
        <v>0.88060962615565508</v>
      </c>
      <c r="X55" s="212">
        <v>0.78161388704484347</v>
      </c>
      <c r="Y55" s="212">
        <v>0.6112202004270193</v>
      </c>
      <c r="Z55" s="212">
        <v>0.41585097908175706</v>
      </c>
    </row>
    <row r="56" spans="3:26" x14ac:dyDescent="0.3">
      <c r="C56" s="210">
        <v>43762</v>
      </c>
      <c r="D56" s="211">
        <v>1.2795205321013E-3</v>
      </c>
      <c r="E56" s="211">
        <v>3.1805030356270307E-3</v>
      </c>
      <c r="F56" s="211">
        <v>4.8484228997331437E-3</v>
      </c>
      <c r="G56" s="211">
        <v>7.4914607439158865E-3</v>
      </c>
      <c r="H56" s="211">
        <v>9.4416759904741576E-3</v>
      </c>
      <c r="I56" s="211">
        <v>1.29201360465856E-2</v>
      </c>
      <c r="J56" s="211">
        <v>1.7076401128208855E-2</v>
      </c>
      <c r="K56" s="211">
        <v>2.3330135489114046E-2</v>
      </c>
      <c r="L56" s="211">
        <v>2.9930131167272087E-2</v>
      </c>
      <c r="M56" s="211">
        <v>3.9440649559747749E-2</v>
      </c>
      <c r="N56" s="211">
        <v>5.2019482578889741E-2</v>
      </c>
      <c r="P56" s="212">
        <f t="array" ref="P56:Z56">(1+D56:N56)^-P$1:Z$1</f>
        <v>0.99989770902061503</v>
      </c>
      <c r="Q56" s="212">
        <v>0.99920645104300332</v>
      </c>
      <c r="R56" s="212">
        <v>0.99758456828578423</v>
      </c>
      <c r="S56" s="212">
        <v>0.99256424393077813</v>
      </c>
      <c r="T56" s="212">
        <v>0.98138075632257138</v>
      </c>
      <c r="U56" s="212">
        <v>0.96222001433232929</v>
      </c>
      <c r="V56" s="212">
        <v>0.9188235370577964</v>
      </c>
      <c r="W56" s="212">
        <v>0.85092180897263969</v>
      </c>
      <c r="X56" s="212">
        <v>0.74459885057532604</v>
      </c>
      <c r="Y56" s="212">
        <v>0.55976346266630139</v>
      </c>
      <c r="Z56" s="212">
        <v>0.36268061731451662</v>
      </c>
    </row>
    <row r="57" spans="3:26" x14ac:dyDescent="0.3">
      <c r="C57" s="210">
        <v>43761</v>
      </c>
      <c r="D57" s="211">
        <v>1.0696741573303261E-3</v>
      </c>
      <c r="E57" s="211">
        <v>2.5379147802214097E-3</v>
      </c>
      <c r="F57" s="211">
        <v>3.8853509808594493E-3</v>
      </c>
      <c r="G57" s="211">
        <v>5.9647094981704453E-3</v>
      </c>
      <c r="H57" s="211">
        <v>7.9710192817600764E-3</v>
      </c>
      <c r="I57" s="211">
        <v>1.0756329679166791E-2</v>
      </c>
      <c r="J57" s="211">
        <v>1.4626271145874422E-2</v>
      </c>
      <c r="K57" s="211">
        <v>1.9663163594569006E-2</v>
      </c>
      <c r="L57" s="211">
        <v>2.6473688724210628E-2</v>
      </c>
      <c r="M57" s="211">
        <v>3.5924562397920003E-2</v>
      </c>
      <c r="N57" s="211">
        <v>4.669872263904247E-2</v>
      </c>
      <c r="P57" s="212">
        <f t="array" ref="P57:Z57">(1+D57:N57)^-P$1:Z$1</f>
        <v>0.99991447546034595</v>
      </c>
      <c r="Q57" s="212">
        <v>0.99936652580128915</v>
      </c>
      <c r="R57" s="212">
        <v>0.99806296722467258</v>
      </c>
      <c r="S57" s="212">
        <v>0.99407065730849942</v>
      </c>
      <c r="T57" s="212">
        <v>0.98424656705186353</v>
      </c>
      <c r="U57" s="212">
        <v>0.96841295561727525</v>
      </c>
      <c r="V57" s="212">
        <v>0.92997116879716557</v>
      </c>
      <c r="W57" s="212">
        <v>0.87257524589262059</v>
      </c>
      <c r="X57" s="212">
        <v>0.77005506691866543</v>
      </c>
      <c r="Y57" s="212">
        <v>0.58894947822573507</v>
      </c>
      <c r="Z57" s="212">
        <v>0.40138960084599595</v>
      </c>
    </row>
    <row r="58" spans="3:26" x14ac:dyDescent="0.3">
      <c r="C58" s="210">
        <v>43760</v>
      </c>
      <c r="D58" s="211">
        <v>1.0965333562769916E-3</v>
      </c>
      <c r="E58" s="211">
        <v>2.592428701210096E-3</v>
      </c>
      <c r="F58" s="211">
        <v>4.0241402193886538E-3</v>
      </c>
      <c r="G58" s="211">
        <v>6.2437436176083182E-3</v>
      </c>
      <c r="H58" s="211">
        <v>8.2223968313737423E-3</v>
      </c>
      <c r="I58" s="211">
        <v>1.0800273482374086E-2</v>
      </c>
      <c r="J58" s="211">
        <v>1.48451855866226E-2</v>
      </c>
      <c r="K58" s="211">
        <v>1.9249885540474569E-2</v>
      </c>
      <c r="L58" s="211">
        <v>2.5704354323528696E-2</v>
      </c>
      <c r="M58" s="211">
        <v>3.3653088660316861E-2</v>
      </c>
      <c r="N58" s="211">
        <v>4.3762535451067043E-2</v>
      </c>
      <c r="P58" s="212">
        <f t="array" ref="P58:Z58">(1+D58:N58)^-P$1:Z$1</f>
        <v>0.99991232923509021</v>
      </c>
      <c r="Q58" s="212">
        <v>0.9993529408945192</v>
      </c>
      <c r="R58" s="212">
        <v>0.99799398223664848</v>
      </c>
      <c r="S58" s="212">
        <v>0.99379499881891331</v>
      </c>
      <c r="T58" s="212">
        <v>0.98375582880397505</v>
      </c>
      <c r="U58" s="212">
        <v>0.9682866579715147</v>
      </c>
      <c r="V58" s="212">
        <v>0.92896857101660701</v>
      </c>
      <c r="W58" s="212">
        <v>0.87505489894962363</v>
      </c>
      <c r="X58" s="212">
        <v>0.77585043526521458</v>
      </c>
      <c r="Y58" s="212">
        <v>0.60866439790754501</v>
      </c>
      <c r="Z58" s="212">
        <v>0.42458623776380056</v>
      </c>
    </row>
    <row r="59" spans="3:26" x14ac:dyDescent="0.3">
      <c r="C59" s="210">
        <v>43759</v>
      </c>
      <c r="D59" s="211">
        <v>1.0366960432451407E-3</v>
      </c>
      <c r="E59" s="211">
        <v>2.7002240656460244E-3</v>
      </c>
      <c r="F59" s="211">
        <v>4.1181795330133327E-3</v>
      </c>
      <c r="G59" s="211">
        <v>6.5761889526660478E-3</v>
      </c>
      <c r="H59" s="211">
        <v>8.5209335601086414E-3</v>
      </c>
      <c r="I59" s="211">
        <v>1.0847247099804657E-2</v>
      </c>
      <c r="J59" s="211">
        <v>1.435225583254917E-2</v>
      </c>
      <c r="K59" s="211">
        <v>1.7980680398724355E-2</v>
      </c>
      <c r="L59" s="211">
        <v>2.3833999802291422E-2</v>
      </c>
      <c r="M59" s="211">
        <v>3.0516321971763932E-2</v>
      </c>
      <c r="N59" s="211">
        <v>4.1693582049960626E-2</v>
      </c>
      <c r="P59" s="212">
        <f t="array" ref="P59:Z59">(1+D59:N59)^-P$1:Z$1</f>
        <v>0.99991711071190648</v>
      </c>
      <c r="Q59" s="212">
        <v>0.99932608093302611</v>
      </c>
      <c r="R59" s="212">
        <v>0.99794724826226633</v>
      </c>
      <c r="S59" s="212">
        <v>0.99346677477091072</v>
      </c>
      <c r="T59" s="212">
        <v>0.98317350320337515</v>
      </c>
      <c r="U59" s="212">
        <v>0.96815167670630276</v>
      </c>
      <c r="V59" s="212">
        <v>0.93122795140695913</v>
      </c>
      <c r="W59" s="212">
        <v>0.88272057359301725</v>
      </c>
      <c r="X59" s="212">
        <v>0.79014086516529702</v>
      </c>
      <c r="Y59" s="212">
        <v>0.63705492564146604</v>
      </c>
      <c r="Z59" s="212">
        <v>0.44177407987197725</v>
      </c>
    </row>
    <row r="60" spans="3:26" x14ac:dyDescent="0.3">
      <c r="C60" s="210">
        <v>43756</v>
      </c>
      <c r="D60" s="211">
        <v>8.4365773647895317E-4</v>
      </c>
      <c r="E60" s="211">
        <v>1.9777020577640904E-3</v>
      </c>
      <c r="F60" s="211">
        <v>3.2154097575849629E-3</v>
      </c>
      <c r="G60" s="211">
        <v>5.195155228601013E-3</v>
      </c>
      <c r="H60" s="211">
        <v>6.7572408142442496E-3</v>
      </c>
      <c r="I60" s="211">
        <v>8.7536757690171926E-3</v>
      </c>
      <c r="J60" s="211">
        <v>1.0993096395402647E-2</v>
      </c>
      <c r="K60" s="211">
        <v>1.426727870860094E-2</v>
      </c>
      <c r="L60" s="211">
        <v>1.9235688635898765E-2</v>
      </c>
      <c r="M60" s="211">
        <v>2.5750066450616296E-2</v>
      </c>
      <c r="N60" s="211">
        <v>3.5277606252677056E-2</v>
      </c>
      <c r="P60" s="212">
        <f t="array" ref="P60:Z60">(1+D60:N60)^-P$1:Z$1</f>
        <v>0.99993253811106952</v>
      </c>
      <c r="Q60" s="212">
        <v>0.99950618472199471</v>
      </c>
      <c r="R60" s="212">
        <v>0.99839616183417035</v>
      </c>
      <c r="S60" s="212">
        <v>0.99483169491856593</v>
      </c>
      <c r="T60" s="212">
        <v>0.98662127547156331</v>
      </c>
      <c r="U60" s="212">
        <v>0.97419211307285625</v>
      </c>
      <c r="V60" s="212">
        <v>0.94680174563871511</v>
      </c>
      <c r="W60" s="212">
        <v>0.90559308051206489</v>
      </c>
      <c r="X60" s="212">
        <v>0.82652078365259607</v>
      </c>
      <c r="Y60" s="212">
        <v>0.68293079004350554</v>
      </c>
      <c r="Z60" s="212">
        <v>0.49987751173805511</v>
      </c>
    </row>
    <row r="61" spans="3:26" x14ac:dyDescent="0.3">
      <c r="C61" s="210">
        <v>43755</v>
      </c>
      <c r="D61" s="211">
        <v>8.1568963597900067E-4</v>
      </c>
      <c r="E61" s="211">
        <v>1.9100640122454834E-3</v>
      </c>
      <c r="F61" s="211">
        <v>3.0137938789613519E-3</v>
      </c>
      <c r="G61" s="211">
        <v>4.9697229800996301E-3</v>
      </c>
      <c r="H61" s="211">
        <v>6.3778658486894312E-3</v>
      </c>
      <c r="I61" s="211">
        <v>8.337060207818197E-3</v>
      </c>
      <c r="J61" s="211">
        <v>1.0455103886207724E-2</v>
      </c>
      <c r="K61" s="211">
        <v>1.3185167395086883E-2</v>
      </c>
      <c r="L61" s="211">
        <v>1.7842357215379717E-2</v>
      </c>
      <c r="M61" s="211">
        <v>2.4304733806053067E-2</v>
      </c>
      <c r="N61" s="211">
        <v>3.2452644688146508E-2</v>
      </c>
      <c r="P61" s="212">
        <f t="array" ref="P61:Z61">(1+D61:N61)^-P$1:Z$1</f>
        <v>0.99993477355597826</v>
      </c>
      <c r="Q61" s="212">
        <v>0.99952305323540735</v>
      </c>
      <c r="R61" s="212">
        <v>0.99849650063617446</v>
      </c>
      <c r="S61" s="212">
        <v>0.99505485303043506</v>
      </c>
      <c r="T61" s="212">
        <v>0.98736527029707966</v>
      </c>
      <c r="U61" s="212">
        <v>0.97540013564009254</v>
      </c>
      <c r="V61" s="212">
        <v>0.94932494008717871</v>
      </c>
      <c r="W61" s="212">
        <v>0.91238521090176194</v>
      </c>
      <c r="X61" s="212">
        <v>0.83790503568465913</v>
      </c>
      <c r="Y61" s="212">
        <v>0.6975290556573267</v>
      </c>
      <c r="Z61" s="212">
        <v>0.52795532961948055</v>
      </c>
    </row>
    <row r="62" spans="3:26" x14ac:dyDescent="0.3">
      <c r="C62" s="210">
        <v>43754</v>
      </c>
      <c r="D62" s="211">
        <v>1.0292797709701641E-3</v>
      </c>
      <c r="E62" s="211">
        <v>2.4870635546108337E-3</v>
      </c>
      <c r="F62" s="211">
        <v>3.8534336705034087E-3</v>
      </c>
      <c r="G62" s="211">
        <v>6.3580148290775709E-3</v>
      </c>
      <c r="H62" s="211">
        <v>8.2883143550592838E-3</v>
      </c>
      <c r="I62" s="211">
        <v>1.1229737503520236E-2</v>
      </c>
      <c r="J62" s="211">
        <v>1.4204729737112985E-2</v>
      </c>
      <c r="K62" s="211">
        <v>1.8417329800748717E-2</v>
      </c>
      <c r="L62" s="211">
        <v>2.4534724091900485E-2</v>
      </c>
      <c r="M62" s="211">
        <v>3.2999342302570608E-2</v>
      </c>
      <c r="N62" s="211">
        <v>4.231293901186229E-2</v>
      </c>
      <c r="P62" s="212">
        <f t="array" ref="P62:Z62">(1+D62:N62)^-P$1:Z$1</f>
        <v>0.99991770335249519</v>
      </c>
      <c r="Q62" s="212">
        <v>0.99937919879425652</v>
      </c>
      <c r="R62" s="212">
        <v>0.99807883370039796</v>
      </c>
      <c r="S62" s="212">
        <v>0.99368215412866023</v>
      </c>
      <c r="T62" s="212">
        <v>0.98362720561649364</v>
      </c>
      <c r="U62" s="212">
        <v>0.96705350287995084</v>
      </c>
      <c r="V62" s="212">
        <v>0.93190542998744519</v>
      </c>
      <c r="W62" s="212">
        <v>0.88007469566989494</v>
      </c>
      <c r="X62" s="212">
        <v>0.7847533470226109</v>
      </c>
      <c r="Y62" s="212">
        <v>0.61446807645924661</v>
      </c>
      <c r="Z62" s="212">
        <v>0.43655344479859304</v>
      </c>
    </row>
    <row r="63" spans="3:26" x14ac:dyDescent="0.3">
      <c r="C63" s="210">
        <v>43753</v>
      </c>
      <c r="D63" s="211">
        <v>1.0796591697089658E-3</v>
      </c>
      <c r="E63" s="211">
        <v>2.499689889769288E-3</v>
      </c>
      <c r="F63" s="211">
        <v>3.8907232946810222E-3</v>
      </c>
      <c r="G63" s="211">
        <v>6.1470807898802863E-3</v>
      </c>
      <c r="H63" s="211">
        <v>8.1732533006754603E-3</v>
      </c>
      <c r="I63" s="211">
        <v>1.1106750874602726E-2</v>
      </c>
      <c r="J63" s="211">
        <v>1.4704189237794107E-2</v>
      </c>
      <c r="K63" s="211">
        <v>1.8447394494128137E-2</v>
      </c>
      <c r="L63" s="211">
        <v>2.3512882280804986E-2</v>
      </c>
      <c r="M63" s="211">
        <v>2.9433641243134877E-2</v>
      </c>
      <c r="N63" s="211">
        <v>3.7140311170846207E-2</v>
      </c>
      <c r="P63" s="212">
        <f t="array" ref="P63:Z63">(1+D63:N63)^-P$1:Z$1</f>
        <v>0.99991367758544081</v>
      </c>
      <c r="Q63" s="212">
        <v>0.99937605202113522</v>
      </c>
      <c r="R63" s="212">
        <v>0.99806029665778595</v>
      </c>
      <c r="S63" s="212">
        <v>0.99389047495416427</v>
      </c>
      <c r="T63" s="212">
        <v>0.98385173774206958</v>
      </c>
      <c r="U63" s="212">
        <v>0.9674064303551535</v>
      </c>
      <c r="V63" s="212">
        <v>0.92961416597735069</v>
      </c>
      <c r="W63" s="212">
        <v>0.87989285237558057</v>
      </c>
      <c r="X63" s="212">
        <v>0.79262336052105797</v>
      </c>
      <c r="Y63" s="212">
        <v>0.64717934890638895</v>
      </c>
      <c r="Z63" s="212">
        <v>0.48222498513939954</v>
      </c>
    </row>
    <row r="64" spans="3:26" x14ac:dyDescent="0.3">
      <c r="C64" s="210">
        <v>43752</v>
      </c>
      <c r="D64" s="211">
        <v>9.7863243126840825E-4</v>
      </c>
      <c r="E64" s="211">
        <v>2.3987369192321546E-3</v>
      </c>
      <c r="F64" s="211">
        <v>3.9528108880877424E-3</v>
      </c>
      <c r="G64" s="211">
        <v>6.2557500722223488E-3</v>
      </c>
      <c r="H64" s="211">
        <v>8.431293464757331E-3</v>
      </c>
      <c r="I64" s="211">
        <v>1.0819438836154771E-2</v>
      </c>
      <c r="J64" s="211">
        <v>1.4679672569988853E-2</v>
      </c>
      <c r="K64" s="211">
        <v>2.002043224875857E-2</v>
      </c>
      <c r="L64" s="211">
        <v>2.5208824121397168E-2</v>
      </c>
      <c r="M64" s="211">
        <v>3.4233858898808096E-2</v>
      </c>
      <c r="N64" s="211">
        <v>4.4504883396008395E-2</v>
      </c>
      <c r="P64" s="212">
        <f t="array" ref="P64:Z64">(1+D64:N64)^-P$1:Z$1</f>
        <v>0.99992175075101286</v>
      </c>
      <c r="Q64" s="212">
        <v>0.99940121320883302</v>
      </c>
      <c r="R64" s="212">
        <v>0.99802943458971216</v>
      </c>
      <c r="S64" s="212">
        <v>0.99378314104364274</v>
      </c>
      <c r="T64" s="212">
        <v>0.98334830080077129</v>
      </c>
      <c r="U64" s="212">
        <v>0.96823158224642936</v>
      </c>
      <c r="V64" s="212">
        <v>0.92972647798916275</v>
      </c>
      <c r="W64" s="212">
        <v>0.87043811730141174</v>
      </c>
      <c r="X64" s="212">
        <v>0.7796086414825355</v>
      </c>
      <c r="Y64" s="212">
        <v>0.60355760291320637</v>
      </c>
      <c r="Z64" s="212">
        <v>0.41859159544800117</v>
      </c>
    </row>
    <row r="65" spans="3:26" x14ac:dyDescent="0.3">
      <c r="C65" s="210">
        <v>43749</v>
      </c>
      <c r="D65" s="211">
        <v>9.5510541883472042E-4</v>
      </c>
      <c r="E65" s="211">
        <v>2.2628912441936197E-3</v>
      </c>
      <c r="F65" s="211">
        <v>3.4623640584517676E-3</v>
      </c>
      <c r="G65" s="211">
        <v>5.6773908586436059E-3</v>
      </c>
      <c r="H65" s="211">
        <v>7.7804133952031271E-3</v>
      </c>
      <c r="I65" s="211">
        <v>9.9891506433980402E-3</v>
      </c>
      <c r="J65" s="211">
        <v>1.3734539935313044E-2</v>
      </c>
      <c r="K65" s="211">
        <v>1.8128544178386462E-2</v>
      </c>
      <c r="L65" s="211">
        <v>2.3198026645675496E-2</v>
      </c>
      <c r="M65" s="211">
        <v>3.0322927481222891E-2</v>
      </c>
      <c r="N65" s="211">
        <v>4.1475680563705111E-2</v>
      </c>
      <c r="P65" s="212">
        <f t="array" ref="P65:Z65">(1+D65:N65)^-P$1:Z$1</f>
        <v>0.99992363094859482</v>
      </c>
      <c r="Q65" s="212">
        <v>0.9994350759392765</v>
      </c>
      <c r="R65" s="212">
        <v>0.99827330052593233</v>
      </c>
      <c r="S65" s="212">
        <v>0.99435465994338779</v>
      </c>
      <c r="T65" s="212">
        <v>0.98461891191610751</v>
      </c>
      <c r="U65" s="212">
        <v>0.97062142665496476</v>
      </c>
      <c r="V65" s="212">
        <v>0.93406861505468919</v>
      </c>
      <c r="W65" s="212">
        <v>0.88182357602763639</v>
      </c>
      <c r="X65" s="212">
        <v>0.79506577913466292</v>
      </c>
      <c r="Y65" s="212">
        <v>0.63885093910421897</v>
      </c>
      <c r="Z65" s="212">
        <v>0.44362635172224557</v>
      </c>
    </row>
    <row r="66" spans="3:26" x14ac:dyDescent="0.3">
      <c r="C66" s="210">
        <v>43748</v>
      </c>
      <c r="D66" s="211">
        <v>8.3032758244403566E-4</v>
      </c>
      <c r="E66" s="211">
        <v>2.10625735504506E-3</v>
      </c>
      <c r="F66" s="211">
        <v>3.289146436559383E-3</v>
      </c>
      <c r="G66" s="211">
        <v>5.3323877617375342E-3</v>
      </c>
      <c r="H66" s="211">
        <v>6.8328976844825888E-3</v>
      </c>
      <c r="I66" s="211">
        <v>9.1169021040127078E-3</v>
      </c>
      <c r="J66" s="211">
        <v>1.1405887070946849E-2</v>
      </c>
      <c r="K66" s="211">
        <v>1.490558229228835E-2</v>
      </c>
      <c r="L66" s="211">
        <v>1.8709192334170389E-2</v>
      </c>
      <c r="M66" s="211">
        <v>2.3579994862568933E-2</v>
      </c>
      <c r="N66" s="211">
        <v>3.1110916025183757E-2</v>
      </c>
      <c r="P66" s="212">
        <f t="array" ref="P66:Z66">(1+D66:N66)^-P$1:Z$1</f>
        <v>0.99993360356024519</v>
      </c>
      <c r="Q66" s="212">
        <v>0.99947412774311284</v>
      </c>
      <c r="R66" s="212">
        <v>0.99835947262536595</v>
      </c>
      <c r="S66" s="212">
        <v>0.9946958957786991</v>
      </c>
      <c r="T66" s="212">
        <v>0.98647300484302869</v>
      </c>
      <c r="U66" s="212">
        <v>0.97314052565586884</v>
      </c>
      <c r="V66" s="212">
        <v>0.94487120497555732</v>
      </c>
      <c r="W66" s="212">
        <v>0.90161371857332906</v>
      </c>
      <c r="X66" s="212">
        <v>0.8308024137422404</v>
      </c>
      <c r="Y66" s="212">
        <v>0.70497409736767214</v>
      </c>
      <c r="Z66" s="212">
        <v>0.5418665068284475</v>
      </c>
    </row>
    <row r="67" spans="3:26" x14ac:dyDescent="0.3">
      <c r="C67" s="210">
        <v>43747</v>
      </c>
      <c r="D67" s="211">
        <v>1.1500438089919612E-3</v>
      </c>
      <c r="E67" s="211">
        <v>2.9903188193129439E-3</v>
      </c>
      <c r="F67" s="211">
        <v>4.7627905505608662E-3</v>
      </c>
      <c r="G67" s="211">
        <v>7.3858857756238438E-3</v>
      </c>
      <c r="H67" s="211">
        <v>9.299167963512607E-3</v>
      </c>
      <c r="I67" s="211">
        <v>1.1775820566582365E-2</v>
      </c>
      <c r="J67" s="211">
        <v>1.6103226846980793E-2</v>
      </c>
      <c r="K67" s="211">
        <v>2.0471298731118453E-2</v>
      </c>
      <c r="L67" s="211">
        <v>2.6610660462197254E-2</v>
      </c>
      <c r="M67" s="211">
        <v>3.4071832125832695E-2</v>
      </c>
      <c r="N67" s="211">
        <v>4.5857207390662652E-2</v>
      </c>
      <c r="P67" s="212">
        <f t="array" ref="P67:Z67">(1+D67:N67)^-P$1:Z$1</f>
        <v>0.99990805358611545</v>
      </c>
      <c r="Q67" s="212">
        <v>0.99925381435777416</v>
      </c>
      <c r="R67" s="212">
        <v>0.99762707766751768</v>
      </c>
      <c r="S67" s="212">
        <v>0.99266826557735888</v>
      </c>
      <c r="T67" s="212">
        <v>0.98165790805936215</v>
      </c>
      <c r="U67" s="212">
        <v>0.96548851223446164</v>
      </c>
      <c r="V67" s="212">
        <v>0.92323199600338823</v>
      </c>
      <c r="W67" s="212">
        <v>0.86774963304631614</v>
      </c>
      <c r="X67" s="212">
        <v>0.76902826600745688</v>
      </c>
      <c r="Y67" s="212">
        <v>0.60497771447089266</v>
      </c>
      <c r="Z67" s="212">
        <v>0.40789851785552234</v>
      </c>
    </row>
    <row r="68" spans="3:26" x14ac:dyDescent="0.3">
      <c r="C68" s="210">
        <v>43746</v>
      </c>
      <c r="D68" s="211">
        <v>1.0240327535810522E-3</v>
      </c>
      <c r="E68" s="211">
        <v>2.6826227406676396E-3</v>
      </c>
      <c r="F68" s="211">
        <v>4.2758524477300259E-3</v>
      </c>
      <c r="G68" s="211">
        <v>6.4537850023499424E-3</v>
      </c>
      <c r="H68" s="211">
        <v>8.4379088430593056E-3</v>
      </c>
      <c r="I68" s="211">
        <v>1.0965738460494199E-2</v>
      </c>
      <c r="J68" s="211">
        <v>1.4957600631976415E-2</v>
      </c>
      <c r="K68" s="211">
        <v>1.9544806494784493E-2</v>
      </c>
      <c r="L68" s="211">
        <v>2.5483125187422826E-2</v>
      </c>
      <c r="M68" s="211">
        <v>3.2671537849306251E-2</v>
      </c>
      <c r="N68" s="211">
        <v>4.4454978527521449E-2</v>
      </c>
      <c r="P68" s="212">
        <f t="array" ref="P68:Z68">(1+D68:N68)^-P$1:Z$1</f>
        <v>0.99991812264895608</v>
      </c>
      <c r="Q68" s="212">
        <v>0.99933046650502144</v>
      </c>
      <c r="R68" s="212">
        <v>0.99786890553029217</v>
      </c>
      <c r="S68" s="212">
        <v>0.99358759925341755</v>
      </c>
      <c r="T68" s="212">
        <v>0.98333539926341684</v>
      </c>
      <c r="U68" s="212">
        <v>0.96781129673074973</v>
      </c>
      <c r="V68" s="212">
        <v>0.92845422975970049</v>
      </c>
      <c r="W68" s="212">
        <v>0.87328456258232656</v>
      </c>
      <c r="X68" s="212">
        <v>0.77752581578299151</v>
      </c>
      <c r="Y68" s="212">
        <v>0.61740037711880691</v>
      </c>
      <c r="Z68" s="212">
        <v>0.41899178969080408</v>
      </c>
    </row>
    <row r="69" spans="3:26" x14ac:dyDescent="0.3">
      <c r="C69" s="210">
        <v>43745</v>
      </c>
      <c r="D69" s="211">
        <v>1.1320940059514422E-3</v>
      </c>
      <c r="E69" s="211">
        <v>3.0355097372145078E-3</v>
      </c>
      <c r="F69" s="211">
        <v>4.681143373118638E-3</v>
      </c>
      <c r="G69" s="211">
        <v>7.3218306305960074E-3</v>
      </c>
      <c r="H69" s="211">
        <v>9.8401274571888655E-3</v>
      </c>
      <c r="I69" s="211">
        <v>1.2456208753815584E-2</v>
      </c>
      <c r="J69" s="211">
        <v>1.5767225676487372E-2</v>
      </c>
      <c r="K69" s="211">
        <v>2.0946658987451908E-2</v>
      </c>
      <c r="L69" s="211">
        <v>2.6441737573013411E-2</v>
      </c>
      <c r="M69" s="211">
        <v>3.5657561591754039E-2</v>
      </c>
      <c r="N69" s="211">
        <v>4.6374739373898112E-2</v>
      </c>
      <c r="P69" s="212">
        <f t="array" ref="P69:Z69">(1+D69:N69)^-P$1:Z$1</f>
        <v>0.99990948780281474</v>
      </c>
      <c r="Q69" s="212">
        <v>0.99924255903340764</v>
      </c>
      <c r="R69" s="212">
        <v>0.99766761380217706</v>
      </c>
      <c r="S69" s="212">
        <v>0.99273138890873391</v>
      </c>
      <c r="T69" s="212">
        <v>0.98060646453818157</v>
      </c>
      <c r="U69" s="212">
        <v>0.96354334477261827</v>
      </c>
      <c r="V69" s="212">
        <v>0.92475996577530761</v>
      </c>
      <c r="W69" s="212">
        <v>0.86492536631586747</v>
      </c>
      <c r="X69" s="212">
        <v>0.77029480378551984</v>
      </c>
      <c r="Y69" s="212">
        <v>0.59123113131352245</v>
      </c>
      <c r="Z69" s="212">
        <v>0.40388252683858739</v>
      </c>
    </row>
    <row r="70" spans="3:26" x14ac:dyDescent="0.3">
      <c r="C70" s="210">
        <v>43742</v>
      </c>
      <c r="D70" s="211">
        <v>9.6231806478467826E-4</v>
      </c>
      <c r="E70" s="211">
        <v>2.4498470993624547E-3</v>
      </c>
      <c r="F70" s="211">
        <v>4.0113759099756887E-3</v>
      </c>
      <c r="G70" s="211">
        <v>6.327043355857721E-3</v>
      </c>
      <c r="H70" s="211">
        <v>8.2504417215089002E-3</v>
      </c>
      <c r="I70" s="211">
        <v>1.0951220014518861E-2</v>
      </c>
      <c r="J70" s="211">
        <v>1.3750173589292678E-2</v>
      </c>
      <c r="K70" s="211">
        <v>1.798560720879103E-2</v>
      </c>
      <c r="L70" s="211">
        <v>2.4730094818760744E-2</v>
      </c>
      <c r="M70" s="211">
        <v>3.2641798058145641E-2</v>
      </c>
      <c r="N70" s="211">
        <v>4.4746469833914074E-2</v>
      </c>
      <c r="P70" s="212">
        <f t="array" ref="P70:Z70">(1+D70:N70)^-P$1:Z$1</f>
        <v>0.99992305453376662</v>
      </c>
      <c r="Q70" s="212">
        <v>0.99938847427909472</v>
      </c>
      <c r="R70" s="212">
        <v>0.99800032612069212</v>
      </c>
      <c r="S70" s="212">
        <v>0.99371273643331837</v>
      </c>
      <c r="T70" s="212">
        <v>0.98370110243978459</v>
      </c>
      <c r="U70" s="212">
        <v>0.96785299404771008</v>
      </c>
      <c r="V70" s="212">
        <v>0.93399659309352001</v>
      </c>
      <c r="W70" s="212">
        <v>0.88269066891260395</v>
      </c>
      <c r="X70" s="212">
        <v>0.78325845231573821</v>
      </c>
      <c r="Y70" s="212">
        <v>0.61766714523319</v>
      </c>
      <c r="Z70" s="212">
        <v>0.41665994576456816</v>
      </c>
    </row>
    <row r="71" spans="3:26" x14ac:dyDescent="0.3">
      <c r="C71" s="210">
        <v>43741</v>
      </c>
      <c r="D71" s="211">
        <v>1.1068935651590438E-3</v>
      </c>
      <c r="E71" s="211">
        <v>2.7045919661674964E-3</v>
      </c>
      <c r="F71" s="211">
        <v>4.3095179438611556E-3</v>
      </c>
      <c r="G71" s="211">
        <v>6.5014708550111171E-3</v>
      </c>
      <c r="H71" s="211">
        <v>8.4576791766916831E-3</v>
      </c>
      <c r="I71" s="211">
        <v>1.0730004366922421E-2</v>
      </c>
      <c r="J71" s="211">
        <v>1.4455379028957488E-2</v>
      </c>
      <c r="K71" s="211">
        <v>1.8606531977313337E-2</v>
      </c>
      <c r="L71" s="211">
        <v>2.5240568174397952E-2</v>
      </c>
      <c r="M71" s="211">
        <v>3.3658335838291482E-2</v>
      </c>
      <c r="N71" s="211">
        <v>4.3439198293239847E-2</v>
      </c>
      <c r="P71" s="212">
        <f t="array" ref="P71:Z71">(1+D71:N71)^-P$1:Z$1</f>
        <v>0.99991150140341889</v>
      </c>
      <c r="Q71" s="212">
        <v>0.99932499263541685</v>
      </c>
      <c r="R71" s="212">
        <v>0.99785218059006831</v>
      </c>
      <c r="S71" s="212">
        <v>0.99354052523193215</v>
      </c>
      <c r="T71" s="212">
        <v>0.98329684399480621</v>
      </c>
      <c r="U71" s="212">
        <v>0.96848862697562166</v>
      </c>
      <c r="V71" s="212">
        <v>0.93075473354524274</v>
      </c>
      <c r="W71" s="212">
        <v>0.87893104010515855</v>
      </c>
      <c r="X71" s="212">
        <v>0.7793672884682078</v>
      </c>
      <c r="Y71" s="212">
        <v>0.60861805294771099</v>
      </c>
      <c r="Z71" s="212">
        <v>0.42722538342048322</v>
      </c>
    </row>
    <row r="72" spans="3:26" x14ac:dyDescent="0.3">
      <c r="C72" s="210">
        <v>43740</v>
      </c>
      <c r="D72" s="211">
        <v>9.7299752841171008E-4</v>
      </c>
      <c r="E72" s="211">
        <v>2.5438271017843577E-3</v>
      </c>
      <c r="F72" s="211">
        <v>4.1599665843409343E-3</v>
      </c>
      <c r="G72" s="211">
        <v>6.7251901279069114E-3</v>
      </c>
      <c r="H72" s="211">
        <v>8.7424432668694579E-3</v>
      </c>
      <c r="I72" s="211">
        <v>1.1768187289317278E-2</v>
      </c>
      <c r="J72" s="211">
        <v>1.5092212346887545E-2</v>
      </c>
      <c r="K72" s="211">
        <v>2.0472615864643443E-2</v>
      </c>
      <c r="L72" s="211">
        <v>2.6557198115595232E-2</v>
      </c>
      <c r="M72" s="211">
        <v>3.5539723683454531E-2</v>
      </c>
      <c r="N72" s="211">
        <v>4.5686013122792302E-2</v>
      </c>
      <c r="P72" s="212">
        <f t="array" ref="P72:Z72">(1+D72:N72)^-P$1:Z$1</f>
        <v>0.99992220106864216</v>
      </c>
      <c r="Q72" s="212">
        <v>0.99936505240203033</v>
      </c>
      <c r="R72" s="212">
        <v>0.9979264837884172</v>
      </c>
      <c r="S72" s="212">
        <v>0.99331973591814826</v>
      </c>
      <c r="T72" s="212">
        <v>0.98274176056297913</v>
      </c>
      <c r="U72" s="212">
        <v>0.96551036476117014</v>
      </c>
      <c r="V72" s="212">
        <v>0.92783877989482566</v>
      </c>
      <c r="W72" s="212">
        <v>0.86774179298884879</v>
      </c>
      <c r="X72" s="212">
        <v>0.7694288641667435</v>
      </c>
      <c r="Y72" s="212">
        <v>0.59224111134457735</v>
      </c>
      <c r="Z72" s="212">
        <v>0.40923617753102071</v>
      </c>
    </row>
    <row r="73" spans="3:26" x14ac:dyDescent="0.3">
      <c r="C73" s="210">
        <v>43739</v>
      </c>
      <c r="D73" s="211">
        <v>9.2745564783170711E-4</v>
      </c>
      <c r="E73" s="211">
        <v>2.264333938502412E-3</v>
      </c>
      <c r="F73" s="211">
        <v>3.5534528484717524E-3</v>
      </c>
      <c r="G73" s="211">
        <v>5.4716492225202621E-3</v>
      </c>
      <c r="H73" s="211">
        <v>6.8804923521815437E-3</v>
      </c>
      <c r="I73" s="211">
        <v>9.3827133715473059E-3</v>
      </c>
      <c r="J73" s="211">
        <v>1.2204556762694762E-2</v>
      </c>
      <c r="K73" s="211">
        <v>1.56869950576436E-2</v>
      </c>
      <c r="L73" s="211">
        <v>2.0075869797197079E-2</v>
      </c>
      <c r="M73" s="211">
        <v>2.5189152117312968E-2</v>
      </c>
      <c r="N73" s="211">
        <v>3.3346318521490302E-2</v>
      </c>
      <c r="P73" s="212">
        <f t="array" ref="P73:Z73">(1+D73:N73)^-P$1:Z$1</f>
        <v>0.99992584068381141</v>
      </c>
      <c r="Q73" s="212">
        <v>0.99943471628363845</v>
      </c>
      <c r="R73" s="212">
        <v>0.99822799473266932</v>
      </c>
      <c r="S73" s="212">
        <v>0.99455812679875044</v>
      </c>
      <c r="T73" s="212">
        <v>0.98637974701244036</v>
      </c>
      <c r="U73" s="212">
        <v>0.97237192639084535</v>
      </c>
      <c r="V73" s="212">
        <v>0.9411493779680018</v>
      </c>
      <c r="W73" s="212">
        <v>0.89676935283239512</v>
      </c>
      <c r="X73" s="212">
        <v>0.81973835669518669</v>
      </c>
      <c r="Y73" s="212">
        <v>0.68855711177037193</v>
      </c>
      <c r="Z73" s="212">
        <v>0.51889808604365029</v>
      </c>
    </row>
    <row r="74" spans="3:26" x14ac:dyDescent="0.3">
      <c r="C74" s="210">
        <v>43738</v>
      </c>
      <c r="D74" s="211">
        <v>9.9341601971386206E-4</v>
      </c>
      <c r="E74" s="211">
        <v>2.3153030111699845E-3</v>
      </c>
      <c r="F74" s="211">
        <v>3.5252186923506899E-3</v>
      </c>
      <c r="G74" s="211">
        <v>5.7824025897373491E-3</v>
      </c>
      <c r="H74" s="211">
        <v>7.517799719970018E-3</v>
      </c>
      <c r="I74" s="211">
        <v>1.0065972235368382E-2</v>
      </c>
      <c r="J74" s="211">
        <v>1.3352845198442461E-2</v>
      </c>
      <c r="K74" s="211">
        <v>1.7407236476580157E-2</v>
      </c>
      <c r="L74" s="211">
        <v>2.2993178288624114E-2</v>
      </c>
      <c r="M74" s="211">
        <v>2.9733957046455796E-2</v>
      </c>
      <c r="N74" s="211">
        <v>3.9958430192025093E-2</v>
      </c>
      <c r="P74" s="212">
        <f t="array" ref="P74:Z74">(1+D74:N74)^-P$1:Z$1</f>
        <v>0.99992056932209772</v>
      </c>
      <c r="Q74" s="212">
        <v>0.99942201039359824</v>
      </c>
      <c r="R74" s="212">
        <v>0.99824203719332993</v>
      </c>
      <c r="S74" s="212">
        <v>0.99425084136007102</v>
      </c>
      <c r="T74" s="212">
        <v>0.98513226878280602</v>
      </c>
      <c r="U74" s="212">
        <v>0.97039997870711714</v>
      </c>
      <c r="V74" s="212">
        <v>0.93582909641761125</v>
      </c>
      <c r="W74" s="212">
        <v>0.88620917890018258</v>
      </c>
      <c r="X74" s="212">
        <v>0.79665928689692</v>
      </c>
      <c r="Y74" s="212">
        <v>0.64435393120712736</v>
      </c>
      <c r="Z74" s="212">
        <v>0.45675194394115215</v>
      </c>
    </row>
    <row r="75" spans="3:26" x14ac:dyDescent="0.3">
      <c r="C75" s="210">
        <v>43735</v>
      </c>
      <c r="D75" s="211">
        <v>1.0801463322456927E-3</v>
      </c>
      <c r="E75" s="211">
        <v>2.6403580611218899E-3</v>
      </c>
      <c r="F75" s="211">
        <v>4.2844381866615679E-3</v>
      </c>
      <c r="G75" s="211">
        <v>6.9877940163350942E-3</v>
      </c>
      <c r="H75" s="211">
        <v>9.4275971205765429E-3</v>
      </c>
      <c r="I75" s="211">
        <v>1.2849096714694103E-2</v>
      </c>
      <c r="J75" s="211">
        <v>1.7240264324582987E-2</v>
      </c>
      <c r="K75" s="211">
        <v>2.2559425857459275E-2</v>
      </c>
      <c r="L75" s="211">
        <v>2.9914909118007024E-2</v>
      </c>
      <c r="M75" s="211">
        <v>3.7874490572061457E-2</v>
      </c>
      <c r="N75" s="211">
        <v>4.8181233138310416E-2</v>
      </c>
      <c r="P75" s="212">
        <f t="array" ref="P75:Z75">(1+D75:N75)^-P$1:Z$1</f>
        <v>0.999913638657841</v>
      </c>
      <c r="Q75" s="212">
        <v>0.99934099762765993</v>
      </c>
      <c r="R75" s="212">
        <v>0.99786464007525977</v>
      </c>
      <c r="S75" s="212">
        <v>0.99306069640778405</v>
      </c>
      <c r="T75" s="212">
        <v>0.98140813189340226</v>
      </c>
      <c r="U75" s="212">
        <v>0.96242249344281638</v>
      </c>
      <c r="V75" s="212">
        <v>0.91808372726008403</v>
      </c>
      <c r="W75" s="212">
        <v>0.85542138961383074</v>
      </c>
      <c r="X75" s="212">
        <v>0.74470890893215302</v>
      </c>
      <c r="Y75" s="212">
        <v>0.57256847630669971</v>
      </c>
      <c r="Z75" s="212">
        <v>0.39018664920766066</v>
      </c>
    </row>
    <row r="76" spans="3:26" x14ac:dyDescent="0.3">
      <c r="C76" s="210">
        <v>43734</v>
      </c>
      <c r="D76" s="211">
        <v>9.9134642611179639E-4</v>
      </c>
      <c r="E76" s="211">
        <v>2.4406339934994136E-3</v>
      </c>
      <c r="F76" s="211">
        <v>3.6706838614361209E-3</v>
      </c>
      <c r="G76" s="211">
        <v>6.0066477407753824E-3</v>
      </c>
      <c r="H76" s="211">
        <v>8.2238515927276438E-3</v>
      </c>
      <c r="I76" s="211">
        <v>1.1111587439967346E-2</v>
      </c>
      <c r="J76" s="211">
        <v>1.504343716556893E-2</v>
      </c>
      <c r="K76" s="211">
        <v>2.0077780022313908E-2</v>
      </c>
      <c r="L76" s="211">
        <v>2.5515542725683994E-2</v>
      </c>
      <c r="M76" s="211">
        <v>3.3360087069882367E-2</v>
      </c>
      <c r="N76" s="211">
        <v>4.584411180537748E-2</v>
      </c>
      <c r="P76" s="212">
        <f t="array" ref="P76:Z76">(1+D76:N76)^-P$1:Z$1</f>
        <v>0.99992073471231835</v>
      </c>
      <c r="Q76" s="212">
        <v>0.99939077053479464</v>
      </c>
      <c r="R76" s="212">
        <v>0.99816969538298261</v>
      </c>
      <c r="S76" s="212">
        <v>0.99402921665153532</v>
      </c>
      <c r="T76" s="212">
        <v>0.98375298989290072</v>
      </c>
      <c r="U76" s="212">
        <v>0.9673925479050518</v>
      </c>
      <c r="V76" s="212">
        <v>0.92806172530060149</v>
      </c>
      <c r="W76" s="212">
        <v>0.87009562882074332</v>
      </c>
      <c r="X76" s="212">
        <v>0.77728006731139654</v>
      </c>
      <c r="Y76" s="212">
        <v>0.6112582764933383</v>
      </c>
      <c r="Z76" s="212">
        <v>0.40800068040981613</v>
      </c>
    </row>
    <row r="77" spans="3:26" x14ac:dyDescent="0.3">
      <c r="C77" s="210">
        <v>43733</v>
      </c>
      <c r="D77" s="211">
        <v>9.7260913842168225E-4</v>
      </c>
      <c r="E77" s="211">
        <v>2.345015184596377E-3</v>
      </c>
      <c r="F77" s="211">
        <v>3.7172189313399223E-3</v>
      </c>
      <c r="G77" s="211">
        <v>5.593716785000695E-3</v>
      </c>
      <c r="H77" s="211">
        <v>7.1364272718148101E-3</v>
      </c>
      <c r="I77" s="211">
        <v>9.5117467117808545E-3</v>
      </c>
      <c r="J77" s="211">
        <v>1.27249171341632E-2</v>
      </c>
      <c r="K77" s="211">
        <v>1.6276868320423049E-2</v>
      </c>
      <c r="L77" s="211">
        <v>2.2094457534614427E-2</v>
      </c>
      <c r="M77" s="211">
        <v>2.9289219661752203E-2</v>
      </c>
      <c r="N77" s="211">
        <v>3.7681215917276675E-2</v>
      </c>
      <c r="P77" s="212">
        <f t="array" ref="P77:Z77">(1+D77:N77)^-P$1:Z$1</f>
        <v>0.99992223210723019</v>
      </c>
      <c r="Q77" s="212">
        <v>0.99941460392932102</v>
      </c>
      <c r="R77" s="212">
        <v>0.99814655617899517</v>
      </c>
      <c r="S77" s="212">
        <v>0.99443739883052928</v>
      </c>
      <c r="T77" s="212">
        <v>0.98587849030461994</v>
      </c>
      <c r="U77" s="212">
        <v>0.97199911539096118</v>
      </c>
      <c r="V77" s="212">
        <v>0.9387339450354073</v>
      </c>
      <c r="W77" s="212">
        <v>0.89313213497504895</v>
      </c>
      <c r="X77" s="212">
        <v>0.80369204070512501</v>
      </c>
      <c r="Y77" s="212">
        <v>0.64854279254049774</v>
      </c>
      <c r="Z77" s="212">
        <v>0.47722248259703587</v>
      </c>
    </row>
    <row r="78" spans="3:26" x14ac:dyDescent="0.3">
      <c r="C78" s="210">
        <v>43732</v>
      </c>
      <c r="D78" s="211">
        <v>9.0794268598822663E-4</v>
      </c>
      <c r="E78" s="211">
        <v>2.2743780426692796E-3</v>
      </c>
      <c r="F78" s="211">
        <v>3.7091349007401602E-3</v>
      </c>
      <c r="G78" s="211">
        <v>5.6151337355217308E-3</v>
      </c>
      <c r="H78" s="211">
        <v>7.1048926193922361E-3</v>
      </c>
      <c r="I78" s="211">
        <v>9.7329423662657968E-3</v>
      </c>
      <c r="J78" s="211">
        <v>1.3374325066674941E-2</v>
      </c>
      <c r="K78" s="211">
        <v>1.8210649271434468E-2</v>
      </c>
      <c r="L78" s="211">
        <v>2.3818768862956828E-2</v>
      </c>
      <c r="M78" s="211">
        <v>2.9871588992757051E-2</v>
      </c>
      <c r="N78" s="211">
        <v>3.9203201133459112E-2</v>
      </c>
      <c r="P78" s="212">
        <f t="array" ref="P78:Z78">(1+D78:N78)^-P$1:Z$1</f>
        <v>0.99992740017506698</v>
      </c>
      <c r="Q78" s="212">
        <v>0.99943221236247115</v>
      </c>
      <c r="R78" s="212">
        <v>0.99815057578526134</v>
      </c>
      <c r="S78" s="212">
        <v>0.99441621993628582</v>
      </c>
      <c r="T78" s="212">
        <v>0.98594023128609665</v>
      </c>
      <c r="U78" s="212">
        <v>0.97136046666766984</v>
      </c>
      <c r="V78" s="212">
        <v>0.93572991967194796</v>
      </c>
      <c r="W78" s="212">
        <v>0.88132594534534658</v>
      </c>
      <c r="X78" s="212">
        <v>0.79025841910777916</v>
      </c>
      <c r="Y78" s="212">
        <v>0.64306346782015877</v>
      </c>
      <c r="Z78" s="212">
        <v>0.46343676388127492</v>
      </c>
    </row>
    <row r="79" spans="3:26" x14ac:dyDescent="0.3">
      <c r="C79" s="210">
        <v>43731</v>
      </c>
      <c r="D79" s="211">
        <v>9.5432938300373969E-4</v>
      </c>
      <c r="E79" s="211">
        <v>2.3170195405131681E-3</v>
      </c>
      <c r="F79" s="211">
        <v>3.8228232466696712E-3</v>
      </c>
      <c r="G79" s="211">
        <v>6.2861915011013982E-3</v>
      </c>
      <c r="H79" s="211">
        <v>8.0912522705335662E-3</v>
      </c>
      <c r="I79" s="211">
        <v>1.0182611372705024E-2</v>
      </c>
      <c r="J79" s="211">
        <v>1.3765107876916798E-2</v>
      </c>
      <c r="K79" s="211">
        <v>1.7742346587543315E-2</v>
      </c>
      <c r="L79" s="211">
        <v>2.3877162607741073E-2</v>
      </c>
      <c r="M79" s="211">
        <v>3.2616297970684077E-2</v>
      </c>
      <c r="N79" s="211">
        <v>4.1316443910358415E-2</v>
      </c>
      <c r="P79" s="212">
        <f t="array" ref="P79:Z79">(1+D79:N79)^-P$1:Z$1</f>
        <v>0.9999236929675116</v>
      </c>
      <c r="Q79" s="212">
        <v>0.99942158250045787</v>
      </c>
      <c r="R79" s="212">
        <v>0.99809405121812411</v>
      </c>
      <c r="S79" s="212">
        <v>0.99375307784783951</v>
      </c>
      <c r="T79" s="212">
        <v>0.9840118028890753</v>
      </c>
      <c r="U79" s="212">
        <v>0.97006388042141189</v>
      </c>
      <c r="V79" s="212">
        <v>0.9339277992344106</v>
      </c>
      <c r="W79" s="212">
        <v>0.88416859246229329</v>
      </c>
      <c r="X79" s="212">
        <v>0.78980783471351657</v>
      </c>
      <c r="Y79" s="212">
        <v>0.61789598080207242</v>
      </c>
      <c r="Z79" s="212">
        <v>0.44498509897185773</v>
      </c>
    </row>
    <row r="80" spans="3:26" x14ac:dyDescent="0.3">
      <c r="C80" s="210">
        <v>43728</v>
      </c>
      <c r="D80" s="211">
        <v>9.5124745263939418E-4</v>
      </c>
      <c r="E80" s="211">
        <v>2.2084074294354602E-3</v>
      </c>
      <c r="F80" s="211">
        <v>3.4642163671626605E-3</v>
      </c>
      <c r="G80" s="211">
        <v>5.4088202162716056E-3</v>
      </c>
      <c r="H80" s="211">
        <v>7.2155446933819404E-3</v>
      </c>
      <c r="I80" s="211">
        <v>9.2536282271452296E-3</v>
      </c>
      <c r="J80" s="211">
        <v>1.2017027768712845E-2</v>
      </c>
      <c r="K80" s="211">
        <v>1.5775148188669104E-2</v>
      </c>
      <c r="L80" s="211">
        <v>2.1259494822531467E-2</v>
      </c>
      <c r="M80" s="211">
        <v>2.693872743833594E-2</v>
      </c>
      <c r="N80" s="211">
        <v>3.4814868226558944E-2</v>
      </c>
      <c r="P80" s="212">
        <f t="array" ref="P80:Z80">(1+D80:N80)^-P$1:Z$1</f>
        <v>0.99992393926848455</v>
      </c>
      <c r="Q80" s="212">
        <v>0.99944865892388091</v>
      </c>
      <c r="R80" s="212">
        <v>0.99827237916214373</v>
      </c>
      <c r="S80" s="212">
        <v>0.99462027773427708</v>
      </c>
      <c r="T80" s="212">
        <v>0.98572361362293837</v>
      </c>
      <c r="U80" s="212">
        <v>0.97274507786165931</v>
      </c>
      <c r="V80" s="212">
        <v>0.94202168649802165</v>
      </c>
      <c r="W80" s="212">
        <v>0.8962247174037925</v>
      </c>
      <c r="X80" s="212">
        <v>0.81028710455769415</v>
      </c>
      <c r="Y80" s="212">
        <v>0.67116920052562368</v>
      </c>
      <c r="Z80" s="212">
        <v>0.50436715762110829</v>
      </c>
    </row>
    <row r="81" spans="3:26" x14ac:dyDescent="0.3">
      <c r="C81" s="210">
        <v>43727</v>
      </c>
      <c r="D81" s="211">
        <v>8.6356790612948718E-4</v>
      </c>
      <c r="E81" s="211">
        <v>2.1055551733642399E-3</v>
      </c>
      <c r="F81" s="211">
        <v>3.1683597639918762E-3</v>
      </c>
      <c r="G81" s="211">
        <v>4.8319255913570613E-3</v>
      </c>
      <c r="H81" s="211">
        <v>6.4472951612628785E-3</v>
      </c>
      <c r="I81" s="211">
        <v>8.5591088318511498E-3</v>
      </c>
      <c r="J81" s="211">
        <v>1.1518618688922073E-2</v>
      </c>
      <c r="K81" s="211">
        <v>1.5557219605701163E-2</v>
      </c>
      <c r="L81" s="211">
        <v>2.126931440267971E-2</v>
      </c>
      <c r="M81" s="211">
        <v>2.6626587885732685E-2</v>
      </c>
      <c r="N81" s="211">
        <v>3.3991264850731638E-2</v>
      </c>
      <c r="P81" s="212">
        <f t="array" ref="P81:Z81">(1+D81:N81)^-P$1:Z$1</f>
        <v>0.99993094676461269</v>
      </c>
      <c r="Q81" s="212">
        <v>0.99947430282752259</v>
      </c>
      <c r="R81" s="212">
        <v>0.99841957464508113</v>
      </c>
      <c r="S81" s="212">
        <v>0.99519130964264146</v>
      </c>
      <c r="T81" s="212">
        <v>0.98722904910042586</v>
      </c>
      <c r="U81" s="212">
        <v>0.97475603285505885</v>
      </c>
      <c r="V81" s="212">
        <v>0.9443448028004795</v>
      </c>
      <c r="W81" s="212">
        <v>0.89757183140618746</v>
      </c>
      <c r="X81" s="212">
        <v>0.81020919822295434</v>
      </c>
      <c r="Y81" s="212">
        <v>0.6742366973379591</v>
      </c>
      <c r="Z81" s="212">
        <v>0.51246310407428819</v>
      </c>
    </row>
    <row r="82" spans="3:26" x14ac:dyDescent="0.3">
      <c r="C82" s="210">
        <v>43726</v>
      </c>
      <c r="D82" s="211">
        <v>1.0391955854735034E-3</v>
      </c>
      <c r="E82" s="211">
        <v>2.6595936278380095E-3</v>
      </c>
      <c r="F82" s="211">
        <v>4.212829487947216E-3</v>
      </c>
      <c r="G82" s="211">
        <v>6.6266117041599197E-3</v>
      </c>
      <c r="H82" s="211">
        <v>9.0078864865169948E-3</v>
      </c>
      <c r="I82" s="211">
        <v>1.2210142261354206E-2</v>
      </c>
      <c r="J82" s="211">
        <v>1.6776181157235299E-2</v>
      </c>
      <c r="K82" s="211">
        <v>2.2357325604154422E-2</v>
      </c>
      <c r="L82" s="211">
        <v>2.8415006985787899E-2</v>
      </c>
      <c r="M82" s="211">
        <v>3.847811149425516E-2</v>
      </c>
      <c r="N82" s="211">
        <v>4.8990507351561415E-2</v>
      </c>
      <c r="P82" s="212">
        <f t="array" ref="P82:Z82">(1+D82:N82)^-P$1:Z$1</f>
        <v>0.99991691097244173</v>
      </c>
      <c r="Q82" s="212">
        <v>0.99933620461793626</v>
      </c>
      <c r="R82" s="212">
        <v>0.997900217451125</v>
      </c>
      <c r="S82" s="212">
        <v>0.99341701120642778</v>
      </c>
      <c r="T82" s="212">
        <v>0.98222476197943254</v>
      </c>
      <c r="U82" s="212">
        <v>0.96424622265391169</v>
      </c>
      <c r="V82" s="212">
        <v>0.92018082751611707</v>
      </c>
      <c r="W82" s="212">
        <v>0.85660579358112077</v>
      </c>
      <c r="X82" s="212">
        <v>0.75564175164398983</v>
      </c>
      <c r="Y82" s="212">
        <v>0.56759661008348672</v>
      </c>
      <c r="Z82" s="212">
        <v>0.38421015296530492</v>
      </c>
    </row>
    <row r="83" spans="3:26" x14ac:dyDescent="0.3">
      <c r="C83" s="210">
        <v>43725</v>
      </c>
      <c r="D83" s="211">
        <v>1.093192909516669E-3</v>
      </c>
      <c r="E83" s="211">
        <v>2.9279962733289944E-3</v>
      </c>
      <c r="F83" s="211">
        <v>4.4823115450646897E-3</v>
      </c>
      <c r="G83" s="211">
        <v>6.7242856720490423E-3</v>
      </c>
      <c r="H83" s="211">
        <v>9.0026923456513041E-3</v>
      </c>
      <c r="I83" s="211">
        <v>1.1650074503949082E-2</v>
      </c>
      <c r="J83" s="211">
        <v>1.4671952407453779E-2</v>
      </c>
      <c r="K83" s="211">
        <v>1.8371134511259879E-2</v>
      </c>
      <c r="L83" s="211">
        <v>2.454944629796036E-2</v>
      </c>
      <c r="M83" s="211">
        <v>3.36710995965043E-2</v>
      </c>
      <c r="N83" s="211">
        <v>4.500841256601034E-2</v>
      </c>
      <c r="P83" s="212">
        <f t="array" ref="P83:Z83">(1+D83:N83)^-P$1:Z$1</f>
        <v>0.9999125961551969</v>
      </c>
      <c r="Q83" s="212">
        <v>0.99926933755357605</v>
      </c>
      <c r="R83" s="212">
        <v>0.99776635036411676</v>
      </c>
      <c r="S83" s="212">
        <v>0.99332062833116197</v>
      </c>
      <c r="T83" s="212">
        <v>0.98223487459250258</v>
      </c>
      <c r="U83" s="212">
        <v>0.9658485818074819</v>
      </c>
      <c r="V83" s="212">
        <v>0.92976184778887883</v>
      </c>
      <c r="W83" s="212">
        <v>0.88035418696626377</v>
      </c>
      <c r="X83" s="212">
        <v>0.78464058961996841</v>
      </c>
      <c r="Y83" s="212">
        <v>0.6085053345658008</v>
      </c>
      <c r="Z83" s="212">
        <v>0.41457610531916417</v>
      </c>
    </row>
    <row r="84" spans="3:26" x14ac:dyDescent="0.3">
      <c r="C84" s="210">
        <v>43724</v>
      </c>
      <c r="D84" s="211">
        <v>9.4651913849144774E-4</v>
      </c>
      <c r="E84" s="211">
        <v>2.3052387063182138E-3</v>
      </c>
      <c r="F84" s="211">
        <v>3.4754400445409697E-3</v>
      </c>
      <c r="G84" s="211">
        <v>5.2781224836734204E-3</v>
      </c>
      <c r="H84" s="211">
        <v>6.8806431273261779E-3</v>
      </c>
      <c r="I84" s="211">
        <v>9.3468376051529089E-3</v>
      </c>
      <c r="J84" s="211">
        <v>1.2274413972064264E-2</v>
      </c>
      <c r="K84" s="211">
        <v>1.5390098492432008E-2</v>
      </c>
      <c r="L84" s="211">
        <v>1.9396598342462629E-2</v>
      </c>
      <c r="M84" s="211">
        <v>2.5210341654228894E-2</v>
      </c>
      <c r="N84" s="211">
        <v>3.4593555745169716E-2</v>
      </c>
      <c r="P84" s="212">
        <f t="array" ref="P84:Z84">(1+D84:N84)^-P$1:Z$1</f>
        <v>0.99992431714635466</v>
      </c>
      <c r="Q84" s="212">
        <v>0.99942451922262698</v>
      </c>
      <c r="R84" s="212">
        <v>0.99826679640545557</v>
      </c>
      <c r="S84" s="212">
        <v>0.99474958982432338</v>
      </c>
      <c r="T84" s="212">
        <v>0.98637945160197826</v>
      </c>
      <c r="U84" s="212">
        <v>0.97247561471694932</v>
      </c>
      <c r="V84" s="212">
        <v>0.94082467848646101</v>
      </c>
      <c r="W84" s="212">
        <v>0.89860644956257452</v>
      </c>
      <c r="X84" s="212">
        <v>0.82521706350962043</v>
      </c>
      <c r="Y84" s="212">
        <v>0.68834367124455731</v>
      </c>
      <c r="Z84" s="212">
        <v>0.50652935695460333</v>
      </c>
    </row>
    <row r="85" spans="3:26" x14ac:dyDescent="0.3">
      <c r="C85" s="210">
        <v>43721</v>
      </c>
      <c r="D85" s="211">
        <v>1.0414488037352643E-3</v>
      </c>
      <c r="E85" s="211">
        <v>2.6300506722147774E-3</v>
      </c>
      <c r="F85" s="211">
        <v>4.19448516710053E-3</v>
      </c>
      <c r="G85" s="211">
        <v>6.8799253000530174E-3</v>
      </c>
      <c r="H85" s="211">
        <v>8.7273101219229911E-3</v>
      </c>
      <c r="I85" s="211">
        <v>1.1503267154417171E-2</v>
      </c>
      <c r="J85" s="211">
        <v>1.4589461091710937E-2</v>
      </c>
      <c r="K85" s="211">
        <v>1.8950049030375435E-2</v>
      </c>
      <c r="L85" s="211">
        <v>2.4792820553935113E-2</v>
      </c>
      <c r="M85" s="211">
        <v>3.2405665306932424E-2</v>
      </c>
      <c r="N85" s="211">
        <v>4.2421852910876412E-2</v>
      </c>
      <c r="P85" s="212">
        <f t="array" ref="P85:Z85">(1+D85:N85)^-P$1:Z$1</f>
        <v>0.99991673091728983</v>
      </c>
      <c r="Q85" s="212">
        <v>0.99934356601183016</v>
      </c>
      <c r="R85" s="212">
        <v>0.99790933207903409</v>
      </c>
      <c r="S85" s="212">
        <v>0.99316708464715608</v>
      </c>
      <c r="T85" s="212">
        <v>0.98277124739240196</v>
      </c>
      <c r="U85" s="212">
        <v>0.96626918623526337</v>
      </c>
      <c r="V85" s="212">
        <v>0.93013988123920399</v>
      </c>
      <c r="W85" s="212">
        <v>0.8768589481018737</v>
      </c>
      <c r="X85" s="212">
        <v>0.7827791658577159</v>
      </c>
      <c r="Y85" s="212">
        <v>0.61978964214150589</v>
      </c>
      <c r="Z85" s="212">
        <v>0.43564211368001615</v>
      </c>
    </row>
    <row r="86" spans="3:26" x14ac:dyDescent="0.3">
      <c r="C86" s="210">
        <v>43720</v>
      </c>
      <c r="D86" s="211">
        <v>1.0303205674037279E-3</v>
      </c>
      <c r="E86" s="211">
        <v>2.6039072795503385E-3</v>
      </c>
      <c r="F86" s="211">
        <v>4.1063687827286553E-3</v>
      </c>
      <c r="G86" s="211">
        <v>6.6523190101432528E-3</v>
      </c>
      <c r="H86" s="211">
        <v>8.3701836066801486E-3</v>
      </c>
      <c r="I86" s="211">
        <v>1.0753397551324876E-2</v>
      </c>
      <c r="J86" s="211">
        <v>1.4308887850625222E-2</v>
      </c>
      <c r="K86" s="211">
        <v>1.9663839900981389E-2</v>
      </c>
      <c r="L86" s="211">
        <v>2.4769463843240507E-2</v>
      </c>
      <c r="M86" s="211">
        <v>3.2901751343544325E-2</v>
      </c>
      <c r="N86" s="211">
        <v>4.1810205989621554E-2</v>
      </c>
      <c r="P86" s="212">
        <f t="array" ref="P86:Z86">(1+D86:N86)^-P$1:Z$1</f>
        <v>0.99991762018128605</v>
      </c>
      <c r="Q86" s="212">
        <v>0.99935008054254271</v>
      </c>
      <c r="R86" s="212">
        <v>0.99795311739697834</v>
      </c>
      <c r="S86" s="212">
        <v>0.99339164189609719</v>
      </c>
      <c r="T86" s="212">
        <v>0.98346749134597689</v>
      </c>
      <c r="U86" s="212">
        <v>0.96842138354489937</v>
      </c>
      <c r="V86" s="212">
        <v>0.93142704722014324</v>
      </c>
      <c r="W86" s="212">
        <v>0.87257119466587507</v>
      </c>
      <c r="X86" s="212">
        <v>0.78295759644605556</v>
      </c>
      <c r="Y86" s="212">
        <v>0.61533949823982648</v>
      </c>
      <c r="Z86" s="212">
        <v>0.44078605577807795</v>
      </c>
    </row>
    <row r="87" spans="3:26" x14ac:dyDescent="0.3">
      <c r="C87" s="210">
        <v>43719</v>
      </c>
      <c r="D87" s="211">
        <v>1.0478698760953936E-3</v>
      </c>
      <c r="E87" s="211">
        <v>2.6937883379430884E-3</v>
      </c>
      <c r="F87" s="211">
        <v>4.2763272113258742E-3</v>
      </c>
      <c r="G87" s="211">
        <v>7.0050245955470868E-3</v>
      </c>
      <c r="H87" s="211">
        <v>9.4115912779973478E-3</v>
      </c>
      <c r="I87" s="211">
        <v>1.2120462111744803E-2</v>
      </c>
      <c r="J87" s="211">
        <v>1.6640281276830812E-2</v>
      </c>
      <c r="K87" s="211">
        <v>2.2331625788249612E-2</v>
      </c>
      <c r="L87" s="211">
        <v>2.7988435973752574E-2</v>
      </c>
      <c r="M87" s="211">
        <v>3.6063074337784377E-2</v>
      </c>
      <c r="N87" s="211">
        <v>4.7918111600915587E-2</v>
      </c>
      <c r="P87" s="212">
        <f t="array" ref="P87:Z87">(1+D87:N87)^-P$1:Z$1</f>
        <v>0.99991621781042883</v>
      </c>
      <c r="Q87" s="212">
        <v>0.99932768445723719</v>
      </c>
      <c r="R87" s="212">
        <v>0.99786866966299503</v>
      </c>
      <c r="S87" s="212">
        <v>0.9930437044260424</v>
      </c>
      <c r="T87" s="212">
        <v>0.98143925574563606</v>
      </c>
      <c r="U87" s="212">
        <v>0.96450255995094836</v>
      </c>
      <c r="V87" s="212">
        <v>0.92079602004822658</v>
      </c>
      <c r="W87" s="212">
        <v>0.85675654104569698</v>
      </c>
      <c r="X87" s="212">
        <v>0.75878320168332614</v>
      </c>
      <c r="Y87" s="212">
        <v>0.58776952733081456</v>
      </c>
      <c r="Z87" s="212">
        <v>0.39215076787456415</v>
      </c>
    </row>
    <row r="88" spans="3:26" x14ac:dyDescent="0.3">
      <c r="C88" s="210">
        <v>43718</v>
      </c>
      <c r="D88" s="211">
        <v>1.0101704278927879E-3</v>
      </c>
      <c r="E88" s="211">
        <v>2.4140148189043934E-3</v>
      </c>
      <c r="F88" s="211">
        <v>3.7407193106767235E-3</v>
      </c>
      <c r="G88" s="211">
        <v>6.038047712223135E-3</v>
      </c>
      <c r="H88" s="211">
        <v>8.2237222018721676E-3</v>
      </c>
      <c r="I88" s="211">
        <v>1.0928622692009574E-2</v>
      </c>
      <c r="J88" s="211">
        <v>1.449596840611472E-2</v>
      </c>
      <c r="K88" s="211">
        <v>1.9253481311099028E-2</v>
      </c>
      <c r="L88" s="211">
        <v>2.5149144546722943E-2</v>
      </c>
      <c r="M88" s="211">
        <v>3.149981129246316E-2</v>
      </c>
      <c r="N88" s="211">
        <v>3.985168403203293E-2</v>
      </c>
      <c r="P88" s="212">
        <f t="array" ref="P88:Z88">(1+D88:N88)^-P$1:Z$1</f>
        <v>0.99991923041811093</v>
      </c>
      <c r="Q88" s="212">
        <v>0.99939740519175868</v>
      </c>
      <c r="R88" s="212">
        <v>0.99813487140844059</v>
      </c>
      <c r="S88" s="212">
        <v>0.99399819149389645</v>
      </c>
      <c r="T88" s="212">
        <v>0.98375324239370232</v>
      </c>
      <c r="U88" s="212">
        <v>0.96791789885297919</v>
      </c>
      <c r="V88" s="212">
        <v>0.93056855374163872</v>
      </c>
      <c r="W88" s="212">
        <v>0.87503328975799421</v>
      </c>
      <c r="X88" s="212">
        <v>0.78006261350083328</v>
      </c>
      <c r="Y88" s="212">
        <v>0.62800442976955129</v>
      </c>
      <c r="Z88" s="212">
        <v>0.45769061807454248</v>
      </c>
    </row>
    <row r="89" spans="3:26" x14ac:dyDescent="0.3">
      <c r="C89" s="210">
        <v>43717</v>
      </c>
      <c r="D89" s="211">
        <v>1.3748604632184607E-3</v>
      </c>
      <c r="E89" s="211">
        <v>3.3964067276097028E-3</v>
      </c>
      <c r="F89" s="211">
        <v>5.4586603072986177E-3</v>
      </c>
      <c r="G89" s="211">
        <v>8.3425013805241404E-3</v>
      </c>
      <c r="H89" s="211">
        <v>1.1112550859459157E-2</v>
      </c>
      <c r="I89" s="211">
        <v>1.4747102038892356E-2</v>
      </c>
      <c r="J89" s="211">
        <v>1.8607625000606847E-2</v>
      </c>
      <c r="K89" s="211">
        <v>2.4803441952699751E-2</v>
      </c>
      <c r="L89" s="211">
        <v>3.143531677076572E-2</v>
      </c>
      <c r="M89" s="211">
        <v>4.190751677162937E-2</v>
      </c>
      <c r="N89" s="211">
        <v>5.6156913095560569E-2</v>
      </c>
      <c r="P89" s="212">
        <f t="array" ref="P89:Z89">(1+D89:N89)^-P$1:Z$1</f>
        <v>0.99989009274360885</v>
      </c>
      <c r="Q89" s="212">
        <v>0.99915269617354718</v>
      </c>
      <c r="R89" s="212">
        <v>0.99728179312396004</v>
      </c>
      <c r="S89" s="212">
        <v>0.99172652013665763</v>
      </c>
      <c r="T89" s="212">
        <v>0.97813995078286187</v>
      </c>
      <c r="U89" s="212">
        <v>0.95703217951606978</v>
      </c>
      <c r="V89" s="212">
        <v>0.91193815288300617</v>
      </c>
      <c r="W89" s="212">
        <v>0.84239537219840166</v>
      </c>
      <c r="X89" s="212">
        <v>0.73380391169721526</v>
      </c>
      <c r="Y89" s="212">
        <v>0.54020976647384067</v>
      </c>
      <c r="Z89" s="212">
        <v>0.33529808935582511</v>
      </c>
    </row>
    <row r="90" spans="3:26" x14ac:dyDescent="0.3">
      <c r="C90" s="210">
        <v>43714</v>
      </c>
      <c r="D90" s="211">
        <v>9.8381848884314025E-4</v>
      </c>
      <c r="E90" s="211">
        <v>2.4658635454267641E-3</v>
      </c>
      <c r="F90" s="211">
        <v>3.7296847766007412E-3</v>
      </c>
      <c r="G90" s="211">
        <v>5.8377116042750959E-3</v>
      </c>
      <c r="H90" s="211">
        <v>7.5402554269597081E-3</v>
      </c>
      <c r="I90" s="211">
        <v>9.4783445780612062E-3</v>
      </c>
      <c r="J90" s="211">
        <v>1.2755798223985412E-2</v>
      </c>
      <c r="K90" s="211">
        <v>1.6349404990911427E-2</v>
      </c>
      <c r="L90" s="211">
        <v>2.1237681564254447E-2</v>
      </c>
      <c r="M90" s="211">
        <v>2.7889407308439924E-2</v>
      </c>
      <c r="N90" s="211">
        <v>3.6143816997386016E-2</v>
      </c>
      <c r="P90" s="212">
        <f t="array" ref="P90:Z90">(1+D90:N90)^-P$1:Z$1</f>
        <v>0.99992133630562174</v>
      </c>
      <c r="Q90" s="212">
        <v>0.99938448243556155</v>
      </c>
      <c r="R90" s="212">
        <v>0.9981403579070206</v>
      </c>
      <c r="S90" s="212">
        <v>0.99419616948447453</v>
      </c>
      <c r="T90" s="212">
        <v>0.98508835670101536</v>
      </c>
      <c r="U90" s="212">
        <v>0.9720956045892486</v>
      </c>
      <c r="V90" s="212">
        <v>0.93859083373700947</v>
      </c>
      <c r="W90" s="212">
        <v>0.89268603176324846</v>
      </c>
      <c r="X90" s="212">
        <v>0.81046019551583059</v>
      </c>
      <c r="Y90" s="212">
        <v>0.66191792433545826</v>
      </c>
      <c r="Z90" s="212">
        <v>0.49158565892175926</v>
      </c>
    </row>
    <row r="91" spans="3:26" x14ac:dyDescent="0.3">
      <c r="C91" s="210">
        <v>43713</v>
      </c>
      <c r="D91" s="211">
        <v>1.0568231670067688E-3</v>
      </c>
      <c r="E91" s="211">
        <v>2.605606003767671E-3</v>
      </c>
      <c r="F91" s="211">
        <v>4.0310719487960077E-3</v>
      </c>
      <c r="G91" s="211">
        <v>6.0632126033882839E-3</v>
      </c>
      <c r="H91" s="211">
        <v>8.0732438038709099E-3</v>
      </c>
      <c r="I91" s="211">
        <v>1.0225263037110962E-2</v>
      </c>
      <c r="J91" s="211">
        <v>1.3250591919314863E-2</v>
      </c>
      <c r="K91" s="211">
        <v>1.7656157672220209E-2</v>
      </c>
      <c r="L91" s="211">
        <v>2.4000282366307305E-2</v>
      </c>
      <c r="M91" s="211">
        <v>3.2091795562569199E-2</v>
      </c>
      <c r="N91" s="211">
        <v>4.3471940637125596E-2</v>
      </c>
      <c r="P91" s="212">
        <f t="array" ref="P91:Z91">(1+D91:N91)^-P$1:Z$1</f>
        <v>0.99991550236032367</v>
      </c>
      <c r="Q91" s="212">
        <v>0.99934965724018643</v>
      </c>
      <c r="R91" s="212">
        <v>0.99799053720572872</v>
      </c>
      <c r="S91" s="212">
        <v>0.99397332838788666</v>
      </c>
      <c r="T91" s="212">
        <v>0.98404696045751416</v>
      </c>
      <c r="U91" s="212">
        <v>0.96994101745082117</v>
      </c>
      <c r="V91" s="212">
        <v>0.93630139275854296</v>
      </c>
      <c r="W91" s="212">
        <v>0.88469290932040046</v>
      </c>
      <c r="X91" s="212">
        <v>0.78885872995340478</v>
      </c>
      <c r="Y91" s="212">
        <v>0.62262293488471621</v>
      </c>
      <c r="Z91" s="212">
        <v>0.42695735146253927</v>
      </c>
    </row>
    <row r="92" spans="3:26" x14ac:dyDescent="0.3">
      <c r="C92" s="210">
        <v>43712</v>
      </c>
      <c r="D92" s="211">
        <v>1.0858547280263818E-3</v>
      </c>
      <c r="E92" s="211">
        <v>2.6975716577053764E-3</v>
      </c>
      <c r="F92" s="211">
        <v>4.2005859507266664E-3</v>
      </c>
      <c r="G92" s="211">
        <v>6.5080258275809792E-3</v>
      </c>
      <c r="H92" s="211">
        <v>8.5482458053139972E-3</v>
      </c>
      <c r="I92" s="211">
        <v>1.0725729454486826E-2</v>
      </c>
      <c r="J92" s="211">
        <v>1.4053740565771371E-2</v>
      </c>
      <c r="K92" s="211">
        <v>1.8830195850939539E-2</v>
      </c>
      <c r="L92" s="211">
        <v>2.4022680683215728E-2</v>
      </c>
      <c r="M92" s="211">
        <v>3.2113751502456406E-2</v>
      </c>
      <c r="N92" s="211">
        <v>4.2334666485523559E-2</v>
      </c>
      <c r="P92" s="212">
        <f t="array" ref="P92:Z92">(1+D92:N92)^-P$1:Z$1</f>
        <v>0.99991318251971928</v>
      </c>
      <c r="Q92" s="212">
        <v>0.99932674180472802</v>
      </c>
      <c r="R92" s="212">
        <v>0.99790630079313114</v>
      </c>
      <c r="S92" s="212">
        <v>0.99353405471135725</v>
      </c>
      <c r="T92" s="212">
        <v>0.98312025376822842</v>
      </c>
      <c r="U92" s="212">
        <v>0.9685009158334168</v>
      </c>
      <c r="V92" s="212">
        <v>0.93259942445258714</v>
      </c>
      <c r="W92" s="212">
        <v>0.87758126670681202</v>
      </c>
      <c r="X92" s="212">
        <v>0.78868620087635788</v>
      </c>
      <c r="Y92" s="212">
        <v>0.62242429055508841</v>
      </c>
      <c r="Z92" s="212">
        <v>0.43637148164066342</v>
      </c>
    </row>
    <row r="93" spans="3:26" x14ac:dyDescent="0.3">
      <c r="C93" s="210">
        <v>43711</v>
      </c>
      <c r="D93" s="211">
        <v>9.1972533287937005E-4</v>
      </c>
      <c r="E93" s="211">
        <v>2.2156898285801536E-3</v>
      </c>
      <c r="F93" s="211">
        <v>3.4122367571421779E-3</v>
      </c>
      <c r="G93" s="211">
        <v>5.5709779913787017E-3</v>
      </c>
      <c r="H93" s="211">
        <v>7.3914310510376658E-3</v>
      </c>
      <c r="I93" s="211">
        <v>9.4929804712182136E-3</v>
      </c>
      <c r="J93" s="211">
        <v>1.1978672237309709E-2</v>
      </c>
      <c r="K93" s="211">
        <v>1.5390446743798747E-2</v>
      </c>
      <c r="L93" s="211">
        <v>2.0996476872872538E-2</v>
      </c>
      <c r="M93" s="211">
        <v>2.8347144662159464E-2</v>
      </c>
      <c r="N93" s="211">
        <v>3.8517028166467848E-2</v>
      </c>
      <c r="P93" s="212">
        <f t="array" ref="P93:Z93">(1+D93:N93)^-P$1:Z$1</f>
        <v>0.99992645849273443</v>
      </c>
      <c r="Q93" s="212">
        <v>0.99944684334566625</v>
      </c>
      <c r="R93" s="212">
        <v>0.99829823550267371</v>
      </c>
      <c r="S93" s="212">
        <v>0.99445988586255085</v>
      </c>
      <c r="T93" s="212">
        <v>0.98537943717790355</v>
      </c>
      <c r="U93" s="212">
        <v>0.97205332411357559</v>
      </c>
      <c r="V93" s="212">
        <v>0.9422002203069354</v>
      </c>
      <c r="W93" s="212">
        <v>0.89860429218141813</v>
      </c>
      <c r="X93" s="212">
        <v>0.81237689903754084</v>
      </c>
      <c r="Y93" s="212">
        <v>0.65751217970707532</v>
      </c>
      <c r="Z93" s="212">
        <v>0.46959943119702813</v>
      </c>
    </row>
    <row r="94" spans="3:26" x14ac:dyDescent="0.3">
      <c r="C94" s="210">
        <v>43707</v>
      </c>
      <c r="D94" s="211">
        <v>1.1930286365167309E-3</v>
      </c>
      <c r="E94" s="211">
        <v>3.1510018222728779E-3</v>
      </c>
      <c r="F94" s="211">
        <v>4.9420833666144748E-3</v>
      </c>
      <c r="G94" s="211">
        <v>7.823571931243849E-3</v>
      </c>
      <c r="H94" s="211">
        <v>1.0066299221697307E-2</v>
      </c>
      <c r="I94" s="211">
        <v>1.281022149256859E-2</v>
      </c>
      <c r="J94" s="211">
        <v>1.6705858571052487E-2</v>
      </c>
      <c r="K94" s="211">
        <v>2.2318170285847993E-2</v>
      </c>
      <c r="L94" s="211">
        <v>2.8367044414173655E-2</v>
      </c>
      <c r="M94" s="211">
        <v>3.7199954866200702E-2</v>
      </c>
      <c r="N94" s="211">
        <v>5.0141253987634714E-2</v>
      </c>
      <c r="P94" s="212">
        <f t="array" ref="P94:Z94">(1+D94:N94)^-P$1:Z$1</f>
        <v>0.9999046191455736</v>
      </c>
      <c r="Q94" s="212">
        <v>0.99921379726444992</v>
      </c>
      <c r="R94" s="212">
        <v>0.99753807982884646</v>
      </c>
      <c r="S94" s="212">
        <v>0.99223716119652583</v>
      </c>
      <c r="T94" s="212">
        <v>0.98016736333523991</v>
      </c>
      <c r="U94" s="212">
        <v>0.96253332118783197</v>
      </c>
      <c r="V94" s="212">
        <v>0.92049910269450563</v>
      </c>
      <c r="W94" s="212">
        <v>0.85683547910687297</v>
      </c>
      <c r="X94" s="212">
        <v>0.75599425349901539</v>
      </c>
      <c r="Y94" s="212">
        <v>0.57817946379345653</v>
      </c>
      <c r="Z94" s="212">
        <v>0.37587687302735018</v>
      </c>
    </row>
    <row r="95" spans="3:26" x14ac:dyDescent="0.3">
      <c r="C95" s="210">
        <v>43706</v>
      </c>
      <c r="D95" s="211">
        <v>1.1430107275019761E-3</v>
      </c>
      <c r="E95" s="211">
        <v>2.7598974829013338E-3</v>
      </c>
      <c r="F95" s="211">
        <v>4.284806936429345E-3</v>
      </c>
      <c r="G95" s="211">
        <v>6.7482893418814201E-3</v>
      </c>
      <c r="H95" s="211">
        <v>9.1339319111549376E-3</v>
      </c>
      <c r="I95" s="211">
        <v>1.1911132747575329E-2</v>
      </c>
      <c r="J95" s="211">
        <v>1.5514858252956107E-2</v>
      </c>
      <c r="K95" s="211">
        <v>1.9774288695586624E-2</v>
      </c>
      <c r="L95" s="211">
        <v>2.6099507786828045E-2</v>
      </c>
      <c r="M95" s="211">
        <v>3.4381303629086236E-2</v>
      </c>
      <c r="N95" s="211">
        <v>4.5532432465830407E-2</v>
      </c>
      <c r="P95" s="212">
        <f t="array" ref="P95:Z95">(1+D95:N95)^-P$1:Z$1</f>
        <v>0.9999086155367678</v>
      </c>
      <c r="Q95" s="212">
        <v>0.99931121333282369</v>
      </c>
      <c r="R95" s="212">
        <v>0.99786445687902614</v>
      </c>
      <c r="S95" s="212">
        <v>0.99329694481398845</v>
      </c>
      <c r="T95" s="212">
        <v>0.9819794086097785</v>
      </c>
      <c r="U95" s="212">
        <v>0.96510125029976002</v>
      </c>
      <c r="V95" s="212">
        <v>0.92590960584159376</v>
      </c>
      <c r="W95" s="212">
        <v>0.87190986999344644</v>
      </c>
      <c r="X95" s="212">
        <v>0.77286778847311566</v>
      </c>
      <c r="Y95" s="212">
        <v>0.60226838810091377</v>
      </c>
      <c r="Z95" s="212">
        <v>0.41044012956867204</v>
      </c>
    </row>
    <row r="96" spans="3:26" x14ac:dyDescent="0.3">
      <c r="C96" s="210">
        <v>43705</v>
      </c>
      <c r="D96" s="211">
        <v>1.1731710187864103E-3</v>
      </c>
      <c r="E96" s="211">
        <v>2.7960521104437148E-3</v>
      </c>
      <c r="F96" s="211">
        <v>4.3739352340015402E-3</v>
      </c>
      <c r="G96" s="211">
        <v>6.8485226637400838E-3</v>
      </c>
      <c r="H96" s="211">
        <v>9.1053438267543422E-3</v>
      </c>
      <c r="I96" s="211">
        <v>1.2202178265679363E-2</v>
      </c>
      <c r="J96" s="211">
        <v>1.5836120853270644E-2</v>
      </c>
      <c r="K96" s="211">
        <v>2.0712413732584381E-2</v>
      </c>
      <c r="L96" s="211">
        <v>2.7176384671590437E-2</v>
      </c>
      <c r="M96" s="211">
        <v>3.5257063238384345E-2</v>
      </c>
      <c r="N96" s="211">
        <v>4.4899844101789765E-2</v>
      </c>
      <c r="P96" s="212">
        <f t="array" ref="P96:Z96">(1+D96:N96)^-P$1:Z$1</f>
        <v>0.99990620572764455</v>
      </c>
      <c r="Q96" s="212">
        <v>0.99930220596459274</v>
      </c>
      <c r="R96" s="212">
        <v>0.99782018057400212</v>
      </c>
      <c r="S96" s="212">
        <v>0.99319806057258597</v>
      </c>
      <c r="T96" s="212">
        <v>0.98203504860423374</v>
      </c>
      <c r="U96" s="212">
        <v>0.96426898286920892</v>
      </c>
      <c r="V96" s="212">
        <v>0.92444641687392648</v>
      </c>
      <c r="W96" s="212">
        <v>0.86631577698726236</v>
      </c>
      <c r="X96" s="212">
        <v>0.76480327362333389</v>
      </c>
      <c r="Y96" s="212">
        <v>0.59467128257805013</v>
      </c>
      <c r="Z96" s="212">
        <v>0.4154384721271091</v>
      </c>
    </row>
    <row r="97" spans="3:26" x14ac:dyDescent="0.3">
      <c r="C97" s="210">
        <v>43704</v>
      </c>
      <c r="D97" s="211">
        <v>9.7775298294301986E-4</v>
      </c>
      <c r="E97" s="211">
        <v>2.4601848286644758E-3</v>
      </c>
      <c r="F97" s="211">
        <v>3.9541080085857038E-3</v>
      </c>
      <c r="G97" s="211">
        <v>6.4378861515858084E-3</v>
      </c>
      <c r="H97" s="211">
        <v>8.4449775997815935E-3</v>
      </c>
      <c r="I97" s="211">
        <v>1.1023169852065974E-2</v>
      </c>
      <c r="J97" s="211">
        <v>1.4779318101908807E-2</v>
      </c>
      <c r="K97" s="211">
        <v>1.9247854458954595E-2</v>
      </c>
      <c r="L97" s="211">
        <v>2.6044571090449276E-2</v>
      </c>
      <c r="M97" s="211">
        <v>3.5318205630427688E-2</v>
      </c>
      <c r="N97" s="211">
        <v>4.4798298626026772E-2</v>
      </c>
      <c r="P97" s="212">
        <f t="array" ref="P97:Z97">(1+D97:N97)^-P$1:Z$1</f>
        <v>0.99992182103262728</v>
      </c>
      <c r="Q97" s="212">
        <v>0.99938589775595077</v>
      </c>
      <c r="R97" s="212">
        <v>0.9980287898566288</v>
      </c>
      <c r="S97" s="212">
        <v>0.99360329510626522</v>
      </c>
      <c r="T97" s="212">
        <v>0.98332161381253602</v>
      </c>
      <c r="U97" s="212">
        <v>0.96764637590437186</v>
      </c>
      <c r="V97" s="212">
        <v>0.92927009848117914</v>
      </c>
      <c r="W97" s="212">
        <v>0.87506710523405296</v>
      </c>
      <c r="X97" s="212">
        <v>0.77328169870387642</v>
      </c>
      <c r="Y97" s="212">
        <v>0.5941447111711734</v>
      </c>
      <c r="Z97" s="212">
        <v>0.41624675964285351</v>
      </c>
    </row>
    <row r="98" spans="3:26" x14ac:dyDescent="0.3">
      <c r="C98" s="210">
        <v>43703</v>
      </c>
      <c r="D98" s="211">
        <v>1.0373443277308912E-3</v>
      </c>
      <c r="E98" s="211">
        <v>2.6654585763201764E-3</v>
      </c>
      <c r="F98" s="211">
        <v>4.3805812092787512E-3</v>
      </c>
      <c r="G98" s="211">
        <v>7.162140708990958E-3</v>
      </c>
      <c r="H98" s="211">
        <v>9.2279845273226958E-3</v>
      </c>
      <c r="I98" s="211">
        <v>1.1963549434184248E-2</v>
      </c>
      <c r="J98" s="211">
        <v>1.5008252678779454E-2</v>
      </c>
      <c r="K98" s="211">
        <v>1.9453418422054183E-2</v>
      </c>
      <c r="L98" s="211">
        <v>2.652312556874472E-2</v>
      </c>
      <c r="M98" s="211">
        <v>3.4233470163710818E-2</v>
      </c>
      <c r="N98" s="211">
        <v>4.7031159143714613E-2</v>
      </c>
      <c r="P98" s="212">
        <f t="array" ref="P98:Z98">(1+D98:N98)^-P$1:Z$1</f>
        <v>0.99991705890717031</v>
      </c>
      <c r="Q98" s="212">
        <v>0.99933474324610894</v>
      </c>
      <c r="R98" s="212">
        <v>0.99781687928595186</v>
      </c>
      <c r="S98" s="212">
        <v>0.99288879077211023</v>
      </c>
      <c r="T98" s="212">
        <v>0.98179639063903623</v>
      </c>
      <c r="U98" s="212">
        <v>0.96495128998870028</v>
      </c>
      <c r="V98" s="212">
        <v>0.92822258921138623</v>
      </c>
      <c r="W98" s="212">
        <v>0.87383270416936354</v>
      </c>
      <c r="X98" s="212">
        <v>0.7696842925786751</v>
      </c>
      <c r="Y98" s="212">
        <v>0.6035610057905183</v>
      </c>
      <c r="Z98" s="212">
        <v>0.39884841881007688</v>
      </c>
    </row>
    <row r="99" spans="3:26" x14ac:dyDescent="0.3">
      <c r="C99" s="210">
        <v>43700</v>
      </c>
      <c r="D99" s="211">
        <v>1.02331216461892E-3</v>
      </c>
      <c r="E99" s="211">
        <v>2.5959134504328412E-3</v>
      </c>
      <c r="F99" s="211">
        <v>3.9233293787855616E-3</v>
      </c>
      <c r="G99" s="211">
        <v>6.234317087352401E-3</v>
      </c>
      <c r="H99" s="211">
        <v>7.8858111106438911E-3</v>
      </c>
      <c r="I99" s="211">
        <v>9.992952016454032E-3</v>
      </c>
      <c r="J99" s="211">
        <v>1.3565387205868182E-2</v>
      </c>
      <c r="K99" s="211">
        <v>1.7332461575596161E-2</v>
      </c>
      <c r="L99" s="211">
        <v>2.2034958947479123E-2</v>
      </c>
      <c r="M99" s="211">
        <v>2.8556369583818228E-2</v>
      </c>
      <c r="N99" s="211">
        <v>3.8955575672243718E-2</v>
      </c>
      <c r="P99" s="212">
        <f t="array" ref="P99:Z99">(1+D99:N99)^-P$1:Z$1</f>
        <v>0.9999181802324083</v>
      </c>
      <c r="Q99" s="212">
        <v>0.99935207252400315</v>
      </c>
      <c r="R99" s="212">
        <v>0.99804408869585137</v>
      </c>
      <c r="S99" s="212">
        <v>0.99380430881606352</v>
      </c>
      <c r="T99" s="212">
        <v>0.98441299343479971</v>
      </c>
      <c r="U99" s="212">
        <v>0.97061046713219423</v>
      </c>
      <c r="V99" s="212">
        <v>0.9348483032892827</v>
      </c>
      <c r="W99" s="212">
        <v>0.8866652399603403</v>
      </c>
      <c r="X99" s="212">
        <v>0.80416003907951283</v>
      </c>
      <c r="Y99" s="212">
        <v>0.65550880547032431</v>
      </c>
      <c r="Z99" s="212">
        <v>0.46565089041507407</v>
      </c>
    </row>
    <row r="100" spans="3:26" x14ac:dyDescent="0.3">
      <c r="C100" s="210">
        <v>43699</v>
      </c>
      <c r="D100" s="211">
        <v>8.427685412421863E-4</v>
      </c>
      <c r="E100" s="211">
        <v>2.1983670388546028E-3</v>
      </c>
      <c r="F100" s="211">
        <v>3.3727235256978769E-3</v>
      </c>
      <c r="G100" s="211">
        <v>5.3848459854721918E-3</v>
      </c>
      <c r="H100" s="211">
        <v>7.0335201556261063E-3</v>
      </c>
      <c r="I100" s="211">
        <v>9.1939822872381029E-3</v>
      </c>
      <c r="J100" s="211">
        <v>1.1720128693343266E-2</v>
      </c>
      <c r="K100" s="211">
        <v>1.5528794696723906E-2</v>
      </c>
      <c r="L100" s="211">
        <v>2.1005004044018498E-2</v>
      </c>
      <c r="M100" s="211">
        <v>2.7678049929165432E-2</v>
      </c>
      <c r="N100" s="211">
        <v>3.6505377879662043E-2</v>
      </c>
      <c r="P100" s="212">
        <f t="array" ref="P100:Z100">(1+D100:N100)^-P$1:Z$1</f>
        <v>0.99993260918196425</v>
      </c>
      <c r="Q100" s="212">
        <v>0.999451162125226</v>
      </c>
      <c r="R100" s="212">
        <v>0.99831789200716237</v>
      </c>
      <c r="S100" s="212">
        <v>0.99464399527506908</v>
      </c>
      <c r="T100" s="212">
        <v>0.98607999123586798</v>
      </c>
      <c r="U100" s="212">
        <v>0.97291756320548561</v>
      </c>
      <c r="V100" s="212">
        <v>0.94340472495255312</v>
      </c>
      <c r="W100" s="212">
        <v>0.897747709019453</v>
      </c>
      <c r="X100" s="212">
        <v>0.81230905395857811</v>
      </c>
      <c r="Y100" s="212">
        <v>0.66396286672125027</v>
      </c>
      <c r="Z100" s="212">
        <v>0.48816743493863263</v>
      </c>
    </row>
    <row r="101" spans="3:26" x14ac:dyDescent="0.3">
      <c r="C101" s="210">
        <v>43698</v>
      </c>
      <c r="D101" s="211">
        <v>1.2386704049936936E-3</v>
      </c>
      <c r="E101" s="211">
        <v>3.0921238353743704E-3</v>
      </c>
      <c r="F101" s="211">
        <v>4.9567184417032995E-3</v>
      </c>
      <c r="G101" s="211">
        <v>7.6427565986110354E-3</v>
      </c>
      <c r="H101" s="211">
        <v>9.7039308090516169E-3</v>
      </c>
      <c r="I101" s="211">
        <v>1.3222741428482475E-2</v>
      </c>
      <c r="J101" s="211">
        <v>1.7588575620433686E-2</v>
      </c>
      <c r="K101" s="211">
        <v>2.4097350471439658E-2</v>
      </c>
      <c r="L101" s="211">
        <v>3.1755015341061732E-2</v>
      </c>
      <c r="M101" s="211">
        <v>4.2811240360708928E-2</v>
      </c>
      <c r="N101" s="211">
        <v>5.5047845267204451E-2</v>
      </c>
      <c r="P101" s="212">
        <f t="array" ref="P101:Z101">(1+D101:N101)^-P$1:Z$1</f>
        <v>0.99990097259267985</v>
      </c>
      <c r="Q101" s="212">
        <v>0.99922845952740558</v>
      </c>
      <c r="R101" s="212">
        <v>0.99753081628326989</v>
      </c>
      <c r="S101" s="212">
        <v>0.99241521208924299</v>
      </c>
      <c r="T101" s="212">
        <v>0.98087102589527131</v>
      </c>
      <c r="U101" s="212">
        <v>0.961358152499735</v>
      </c>
      <c r="V101" s="212">
        <v>0.91651354408149777</v>
      </c>
      <c r="W101" s="212">
        <v>0.84646947659044947</v>
      </c>
      <c r="X101" s="212">
        <v>0.73153332211480326</v>
      </c>
      <c r="Y101" s="212">
        <v>0.53322983876564933</v>
      </c>
      <c r="Z101" s="212">
        <v>0.3424182495287284</v>
      </c>
    </row>
    <row r="102" spans="3:26" x14ac:dyDescent="0.3">
      <c r="C102" s="210">
        <v>43697</v>
      </c>
      <c r="D102" s="211">
        <v>8.6562719017755979E-4</v>
      </c>
      <c r="E102" s="211">
        <v>2.0466585183533648E-3</v>
      </c>
      <c r="F102" s="211">
        <v>3.2771735936267393E-3</v>
      </c>
      <c r="G102" s="211">
        <v>5.3326843644878252E-3</v>
      </c>
      <c r="H102" s="211">
        <v>7.1970693218128138E-3</v>
      </c>
      <c r="I102" s="211">
        <v>9.0047162926553039E-3</v>
      </c>
      <c r="J102" s="211">
        <v>1.201968973483483E-2</v>
      </c>
      <c r="K102" s="211">
        <v>1.6287443755274682E-2</v>
      </c>
      <c r="L102" s="211">
        <v>2.1048834171369209E-2</v>
      </c>
      <c r="M102" s="211">
        <v>2.8236732606033658E-2</v>
      </c>
      <c r="N102" s="211">
        <v>3.6366395425313842E-2</v>
      </c>
      <c r="P102" s="212">
        <f t="array" ref="P102:Z102">(1+D102:N102)^-P$1:Z$1</f>
        <v>0.99993078217558196</v>
      </c>
      <c r="Q102" s="212">
        <v>0.99948898886915605</v>
      </c>
      <c r="R102" s="212">
        <v>0.99836542968579201</v>
      </c>
      <c r="S102" s="212">
        <v>0.99469560231411469</v>
      </c>
      <c r="T102" s="212">
        <v>0.98575977690738736</v>
      </c>
      <c r="U102" s="212">
        <v>0.9734651565414314</v>
      </c>
      <c r="V102" s="212">
        <v>0.9420092973288724</v>
      </c>
      <c r="W102" s="212">
        <v>0.89306707979664568</v>
      </c>
      <c r="X102" s="212">
        <v>0.81196042486910669</v>
      </c>
      <c r="Y102" s="212">
        <v>0.65857203095409067</v>
      </c>
      <c r="Z102" s="212">
        <v>0.48947842331112129</v>
      </c>
    </row>
    <row r="103" spans="3:26" x14ac:dyDescent="0.3">
      <c r="C103" s="210">
        <v>43696</v>
      </c>
      <c r="D103" s="211">
        <v>9.9152385559519128E-4</v>
      </c>
      <c r="E103" s="211">
        <v>2.4980613407186133E-3</v>
      </c>
      <c r="F103" s="211">
        <v>3.9263395509980788E-3</v>
      </c>
      <c r="G103" s="211">
        <v>6.1496445050321586E-3</v>
      </c>
      <c r="H103" s="211">
        <v>8.2307695521895239E-3</v>
      </c>
      <c r="I103" s="211">
        <v>1.0766130741173606E-2</v>
      </c>
      <c r="J103" s="211">
        <v>1.4010120375010345E-2</v>
      </c>
      <c r="K103" s="211">
        <v>1.768765789089366E-2</v>
      </c>
      <c r="L103" s="211">
        <v>2.3093115361694821E-2</v>
      </c>
      <c r="M103" s="211">
        <v>2.9061446931549433E-2</v>
      </c>
      <c r="N103" s="211">
        <v>3.8971404418196222E-2</v>
      </c>
      <c r="P103" s="212">
        <f t="array" ref="P103:Z103">(1+D103:N103)^-P$1:Z$1</f>
        <v>0.99992072053314263</v>
      </c>
      <c r="Q103" s="212">
        <v>0.99937645789023177</v>
      </c>
      <c r="R103" s="212">
        <v>0.99804259242729232</v>
      </c>
      <c r="S103" s="212">
        <v>0.99388794247593515</v>
      </c>
      <c r="T103" s="212">
        <v>0.98373948992808713</v>
      </c>
      <c r="U103" s="212">
        <v>0.96838478475825451</v>
      </c>
      <c r="V103" s="212">
        <v>0.93280003223770824</v>
      </c>
      <c r="W103" s="212">
        <v>0.88450124144890996</v>
      </c>
      <c r="X103" s="212">
        <v>0.79588144166564612</v>
      </c>
      <c r="Y103" s="212">
        <v>0.65069936139069362</v>
      </c>
      <c r="Z103" s="212">
        <v>0.46550902697328</v>
      </c>
    </row>
    <row r="104" spans="3:26" x14ac:dyDescent="0.3">
      <c r="C104" s="210">
        <v>43693</v>
      </c>
      <c r="D104" s="211">
        <v>1.0781991069577902E-3</v>
      </c>
      <c r="E104" s="211">
        <v>2.6598510726291383E-3</v>
      </c>
      <c r="F104" s="211">
        <v>4.1786019832074873E-3</v>
      </c>
      <c r="G104" s="211">
        <v>6.7162318095633508E-3</v>
      </c>
      <c r="H104" s="211">
        <v>9.1856311288703793E-3</v>
      </c>
      <c r="I104" s="211">
        <v>1.1551825271982201E-2</v>
      </c>
      <c r="J104" s="211">
        <v>1.514965219063018E-2</v>
      </c>
      <c r="K104" s="211">
        <v>2.0362612496228689E-2</v>
      </c>
      <c r="L104" s="211">
        <v>2.7552645063736267E-2</v>
      </c>
      <c r="M104" s="211">
        <v>3.7186456002732231E-2</v>
      </c>
      <c r="N104" s="211">
        <v>4.6917122503339757E-2</v>
      </c>
      <c r="P104" s="212">
        <f t="array" ref="P104:Z104">(1+D104:N104)^-P$1:Z$1</f>
        <v>0.99991379425450722</v>
      </c>
      <c r="Q104" s="212">
        <v>0.99933614047007857</v>
      </c>
      <c r="R104" s="212">
        <v>0.99791722405896865</v>
      </c>
      <c r="S104" s="212">
        <v>0.99332857502705518</v>
      </c>
      <c r="T104" s="212">
        <v>0.98187880022754481</v>
      </c>
      <c r="U104" s="212">
        <v>0.9661300397498237</v>
      </c>
      <c r="V104" s="212">
        <v>0.92757631177680833</v>
      </c>
      <c r="W104" s="212">
        <v>0.86839685206084649</v>
      </c>
      <c r="X104" s="212">
        <v>0.76200739282313179</v>
      </c>
      <c r="Y104" s="212">
        <v>0.57829234817433051</v>
      </c>
      <c r="Z104" s="212">
        <v>0.39971821890357684</v>
      </c>
    </row>
    <row r="105" spans="3:26" x14ac:dyDescent="0.3">
      <c r="C105" s="210">
        <v>43692</v>
      </c>
      <c r="D105" s="211">
        <v>1.006395928589181E-3</v>
      </c>
      <c r="E105" s="211">
        <v>2.5091504719377796E-3</v>
      </c>
      <c r="F105" s="211">
        <v>4.0900684609616661E-3</v>
      </c>
      <c r="G105" s="211">
        <v>6.4430092853451949E-3</v>
      </c>
      <c r="H105" s="211">
        <v>8.2332160831105651E-3</v>
      </c>
      <c r="I105" s="211">
        <v>1.0935636837526718E-2</v>
      </c>
      <c r="J105" s="211">
        <v>1.4456509651525363E-2</v>
      </c>
      <c r="K105" s="211">
        <v>1.894030577488038E-2</v>
      </c>
      <c r="L105" s="211">
        <v>2.3713235497192748E-2</v>
      </c>
      <c r="M105" s="211">
        <v>2.9726452563360543E-2</v>
      </c>
      <c r="N105" s="211">
        <v>3.9190737779810941E-2</v>
      </c>
      <c r="P105" s="212">
        <f t="array" ref="P105:Z105">(1+D105:N105)^-P$1:Z$1</f>
        <v>0.99991953204958162</v>
      </c>
      <c r="Q105" s="212">
        <v>0.99937369425893652</v>
      </c>
      <c r="R105" s="212">
        <v>0.99796121771158885</v>
      </c>
      <c r="S105" s="212">
        <v>0.99359823733097397</v>
      </c>
      <c r="T105" s="212">
        <v>0.98373471574266635</v>
      </c>
      <c r="U105" s="212">
        <v>0.96789775196239858</v>
      </c>
      <c r="V105" s="212">
        <v>0.93074954687656153</v>
      </c>
      <c r="W105" s="212">
        <v>0.87691764235570613</v>
      </c>
      <c r="X105" s="212">
        <v>0.79107346503203302</v>
      </c>
      <c r="Y105" s="212">
        <v>0.64442437403975494</v>
      </c>
      <c r="Z105" s="212">
        <v>0.46354793951466561</v>
      </c>
    </row>
    <row r="106" spans="3:26" x14ac:dyDescent="0.3">
      <c r="C106" s="210">
        <v>43691</v>
      </c>
      <c r="D106" s="211">
        <v>9.8653164314134109E-4</v>
      </c>
      <c r="E106" s="211">
        <v>2.4837673659917304E-3</v>
      </c>
      <c r="F106" s="211">
        <v>3.7940882501447237E-3</v>
      </c>
      <c r="G106" s="211">
        <v>6.159622852813078E-3</v>
      </c>
      <c r="H106" s="211">
        <v>8.25951302571927E-3</v>
      </c>
      <c r="I106" s="211">
        <v>1.1069951415978411E-2</v>
      </c>
      <c r="J106" s="211">
        <v>1.4789457866218207E-2</v>
      </c>
      <c r="K106" s="211">
        <v>2.0023127555424514E-2</v>
      </c>
      <c r="L106" s="211">
        <v>2.5514372853484298E-2</v>
      </c>
      <c r="M106" s="211">
        <v>3.2701310347144297E-2</v>
      </c>
      <c r="N106" s="211">
        <v>4.1862024624904827E-2</v>
      </c>
      <c r="P106" s="212">
        <f t="array" ref="P106:Z106">(1+D106:N106)^-P$1:Z$1</f>
        <v>0.99992111948398277</v>
      </c>
      <c r="Q106" s="212">
        <v>0.99938002028842599</v>
      </c>
      <c r="R106" s="212">
        <v>0.99810833702842072</v>
      </c>
      <c r="S106" s="212">
        <v>0.99387808582961379</v>
      </c>
      <c r="T106" s="212">
        <v>0.98368340181470737</v>
      </c>
      <c r="U106" s="212">
        <v>0.96751206497101083</v>
      </c>
      <c r="V106" s="212">
        <v>0.92922367312956278</v>
      </c>
      <c r="W106" s="212">
        <v>0.87042201712388523</v>
      </c>
      <c r="X106" s="212">
        <v>0.77728893430569745</v>
      </c>
      <c r="Y106" s="212">
        <v>0.61713343871958726</v>
      </c>
      <c r="Z106" s="212">
        <v>0.44034779922849338</v>
      </c>
    </row>
    <row r="107" spans="3:26" x14ac:dyDescent="0.3">
      <c r="C107" s="210">
        <v>43690</v>
      </c>
      <c r="D107" s="211">
        <v>1.0203142722074636E-3</v>
      </c>
      <c r="E107" s="211">
        <v>2.5388862812833657E-3</v>
      </c>
      <c r="F107" s="211">
        <v>4.0743461167511473E-3</v>
      </c>
      <c r="G107" s="211">
        <v>6.6865663367554591E-3</v>
      </c>
      <c r="H107" s="211">
        <v>8.7560206906500265E-3</v>
      </c>
      <c r="I107" s="211">
        <v>1.0947448302377358E-2</v>
      </c>
      <c r="J107" s="211">
        <v>1.4010748107885653E-2</v>
      </c>
      <c r="K107" s="211">
        <v>1.7799661194914013E-2</v>
      </c>
      <c r="L107" s="211">
        <v>2.3349516285827227E-2</v>
      </c>
      <c r="M107" s="211">
        <v>3.1127408777330688E-2</v>
      </c>
      <c r="N107" s="211">
        <v>3.9222534976550094E-2</v>
      </c>
      <c r="P107" s="212">
        <f t="array" ref="P107:Z107">(1+D107:N107)^-P$1:Z$1</f>
        <v>0.9999184197994142</v>
      </c>
      <c r="Q107" s="212">
        <v>0.99936628369447222</v>
      </c>
      <c r="R107" s="212">
        <v>0.99796903099175716</v>
      </c>
      <c r="S107" s="212">
        <v>0.99335784686082851</v>
      </c>
      <c r="T107" s="212">
        <v>0.98271530617503955</v>
      </c>
      <c r="U107" s="212">
        <v>0.96786382688530515</v>
      </c>
      <c r="V107" s="212">
        <v>0.93279714494818744</v>
      </c>
      <c r="W107" s="212">
        <v>0.88382012456413339</v>
      </c>
      <c r="X107" s="212">
        <v>0.79388960203475778</v>
      </c>
      <c r="Y107" s="212">
        <v>0.63141520044925059</v>
      </c>
      <c r="Z107" s="212">
        <v>0.46326435749161826</v>
      </c>
    </row>
    <row r="108" spans="3:26" x14ac:dyDescent="0.3">
      <c r="C108" s="210">
        <v>43689</v>
      </c>
      <c r="D108" s="211">
        <v>8.9955404362950116E-4</v>
      </c>
      <c r="E108" s="211">
        <v>2.0997452845170394E-3</v>
      </c>
      <c r="F108" s="211">
        <v>3.3707352751025823E-3</v>
      </c>
      <c r="G108" s="211">
        <v>5.3759260099444364E-3</v>
      </c>
      <c r="H108" s="211">
        <v>6.7751927706770501E-3</v>
      </c>
      <c r="I108" s="211">
        <v>8.5191713635102764E-3</v>
      </c>
      <c r="J108" s="211">
        <v>1.1416264747132731E-2</v>
      </c>
      <c r="K108" s="211">
        <v>1.4617619126548695E-2</v>
      </c>
      <c r="L108" s="211">
        <v>1.8417462652037093E-2</v>
      </c>
      <c r="M108" s="211">
        <v>2.4387347051455809E-2</v>
      </c>
      <c r="N108" s="211">
        <v>3.2972041907970866E-2</v>
      </c>
      <c r="P108" s="212">
        <f t="array" ref="P108:Z108">(1+D108:N108)^-P$1:Z$1</f>
        <v>0.99992807061205324</v>
      </c>
      <c r="Q108" s="212">
        <v>0.99947575149119272</v>
      </c>
      <c r="R108" s="212">
        <v>0.99831888112568545</v>
      </c>
      <c r="S108" s="212">
        <v>0.99465282003391509</v>
      </c>
      <c r="T108" s="212">
        <v>0.98658609060731695</v>
      </c>
      <c r="U108" s="212">
        <v>0.97487183877406991</v>
      </c>
      <c r="V108" s="212">
        <v>0.94482273153032204</v>
      </c>
      <c r="W108" s="212">
        <v>0.90340648159417969</v>
      </c>
      <c r="X108" s="212">
        <v>0.83318534998074578</v>
      </c>
      <c r="Y108" s="212">
        <v>0.69668573277182433</v>
      </c>
      <c r="Z108" s="212">
        <v>0.52267130289189279</v>
      </c>
    </row>
    <row r="109" spans="3:26" x14ac:dyDescent="0.3">
      <c r="C109" s="210">
        <v>43686</v>
      </c>
      <c r="D109" s="211">
        <v>1.0136083423618405E-3</v>
      </c>
      <c r="E109" s="211">
        <v>2.5586073044728585E-3</v>
      </c>
      <c r="F109" s="211">
        <v>3.8613017063259458E-3</v>
      </c>
      <c r="G109" s="211">
        <v>6.0671582054965707E-3</v>
      </c>
      <c r="H109" s="211">
        <v>7.7473724615804256E-3</v>
      </c>
      <c r="I109" s="211">
        <v>1.0130961739054452E-2</v>
      </c>
      <c r="J109" s="211">
        <v>1.3467553341755336E-2</v>
      </c>
      <c r="K109" s="211">
        <v>1.8377027235243207E-2</v>
      </c>
      <c r="L109" s="211">
        <v>2.3235965336436067E-2</v>
      </c>
      <c r="M109" s="211">
        <v>3.1592655814761825E-2</v>
      </c>
      <c r="N109" s="211">
        <v>4.239516662460377E-2</v>
      </c>
      <c r="P109" s="212">
        <f t="array" ref="P109:Z109">(1+D109:N109)^-P$1:Z$1</f>
        <v>0.99991895568520484</v>
      </c>
      <c r="Q109" s="212">
        <v>0.99936136910122719</v>
      </c>
      <c r="R109" s="212">
        <v>0.99807492233565487</v>
      </c>
      <c r="S109" s="212">
        <v>0.99396943021545558</v>
      </c>
      <c r="T109" s="212">
        <v>0.98468347821977698</v>
      </c>
      <c r="U109" s="212">
        <v>0.97021269084655481</v>
      </c>
      <c r="V109" s="212">
        <v>0.93529961266371453</v>
      </c>
      <c r="W109" s="212">
        <v>0.88031852909272768</v>
      </c>
      <c r="X109" s="212">
        <v>0.7947710404477083</v>
      </c>
      <c r="Y109" s="212">
        <v>0.62715714690731805</v>
      </c>
      <c r="Z109" s="212">
        <v>0.43586522480774398</v>
      </c>
    </row>
    <row r="110" spans="3:26" x14ac:dyDescent="0.3">
      <c r="C110" s="210">
        <v>43685</v>
      </c>
      <c r="D110" s="211">
        <v>1.0987131719919E-3</v>
      </c>
      <c r="E110" s="211">
        <v>2.8234326405597713E-3</v>
      </c>
      <c r="F110" s="211">
        <v>4.6100054689799204E-3</v>
      </c>
      <c r="G110" s="211">
        <v>7.41809419988402E-3</v>
      </c>
      <c r="H110" s="211">
        <v>9.6874200293852308E-3</v>
      </c>
      <c r="I110" s="211">
        <v>1.2253338063606336E-2</v>
      </c>
      <c r="J110" s="211">
        <v>1.552608101227298E-2</v>
      </c>
      <c r="K110" s="211">
        <v>1.9756142668472882E-2</v>
      </c>
      <c r="L110" s="211">
        <v>2.6082938961425745E-2</v>
      </c>
      <c r="M110" s="211">
        <v>3.3678024485028872E-2</v>
      </c>
      <c r="N110" s="211">
        <v>4.4159723413334628E-2</v>
      </c>
      <c r="P110" s="212">
        <f t="array" ref="P110:Z110">(1+D110:N110)^-P$1:Z$1</f>
        <v>0.99991215505631925</v>
      </c>
      <c r="Q110" s="212">
        <v>0.99929538479762381</v>
      </c>
      <c r="R110" s="212">
        <v>0.99770293632849238</v>
      </c>
      <c r="S110" s="212">
        <v>0.9926365287236818</v>
      </c>
      <c r="T110" s="212">
        <v>0.98090310528435987</v>
      </c>
      <c r="U110" s="212">
        <v>0.96412278632558679</v>
      </c>
      <c r="V110" s="212">
        <v>0.92585844501381664</v>
      </c>
      <c r="W110" s="212">
        <v>0.87201848205161347</v>
      </c>
      <c r="X110" s="212">
        <v>0.7729925975066263</v>
      </c>
      <c r="Y110" s="212">
        <v>0.60844418930721311</v>
      </c>
      <c r="Z110" s="212">
        <v>0.42136771649302246</v>
      </c>
    </row>
    <row r="111" spans="3:26" x14ac:dyDescent="0.3">
      <c r="C111" s="210">
        <v>43684</v>
      </c>
      <c r="D111" s="211">
        <v>1.2238424166507987E-3</v>
      </c>
      <c r="E111" s="211">
        <v>3.1064656768062136E-3</v>
      </c>
      <c r="F111" s="211">
        <v>4.9603515251807184E-3</v>
      </c>
      <c r="G111" s="211">
        <v>7.7988576935098175E-3</v>
      </c>
      <c r="H111" s="211">
        <v>1.039400771296237E-2</v>
      </c>
      <c r="I111" s="211">
        <v>1.3495277588381281E-2</v>
      </c>
      <c r="J111" s="211">
        <v>1.7324959654752579E-2</v>
      </c>
      <c r="K111" s="211">
        <v>2.2377932556483709E-2</v>
      </c>
      <c r="L111" s="211">
        <v>2.875627029048506E-2</v>
      </c>
      <c r="M111" s="211">
        <v>3.9089582181939218E-2</v>
      </c>
      <c r="N111" s="211">
        <v>4.9339168238839819E-2</v>
      </c>
      <c r="P111" s="212">
        <f t="array" ref="P111:Z111">(1+D111:N111)^-P$1:Z$1</f>
        <v>0.99990215725635512</v>
      </c>
      <c r="Q111" s="212">
        <v>0.99922488790927555</v>
      </c>
      <c r="R111" s="212">
        <v>0.9975290131693475</v>
      </c>
      <c r="S111" s="212">
        <v>0.99226149381498752</v>
      </c>
      <c r="T111" s="212">
        <v>0.97953165671918174</v>
      </c>
      <c r="U111" s="212">
        <v>0.96058281269414791</v>
      </c>
      <c r="V111" s="212">
        <v>0.91770162487641083</v>
      </c>
      <c r="W111" s="212">
        <v>0.85648494123489727</v>
      </c>
      <c r="X111" s="212">
        <v>0.75313884393666308</v>
      </c>
      <c r="Y111" s="212">
        <v>0.56260701154030002</v>
      </c>
      <c r="Z111" s="212">
        <v>0.38166498831497464</v>
      </c>
    </row>
    <row r="112" spans="3:26" x14ac:dyDescent="0.3">
      <c r="C112" s="210">
        <v>43683</v>
      </c>
      <c r="D112" s="211">
        <v>1.0896717375659154E-3</v>
      </c>
      <c r="E112" s="211">
        <v>2.6597922647429474E-3</v>
      </c>
      <c r="F112" s="211">
        <v>4.1644432319955602E-3</v>
      </c>
      <c r="G112" s="211">
        <v>6.5294389275514049E-3</v>
      </c>
      <c r="H112" s="211">
        <v>8.9401787508484581E-3</v>
      </c>
      <c r="I112" s="211">
        <v>1.2290588014025454E-2</v>
      </c>
      <c r="J112" s="211">
        <v>1.6492863445674823E-2</v>
      </c>
      <c r="K112" s="211">
        <v>2.0785131045497451E-2</v>
      </c>
      <c r="L112" s="211">
        <v>2.7351292993743597E-2</v>
      </c>
      <c r="M112" s="211">
        <v>3.6766253122856335E-2</v>
      </c>
      <c r="N112" s="211">
        <v>4.8977270327495867E-2</v>
      </c>
      <c r="P112" s="212">
        <f t="array" ref="P112:Z112">(1+D112:N112)^-P$1:Z$1</f>
        <v>0.99991287751728375</v>
      </c>
      <c r="Q112" s="212">
        <v>0.9993361551233152</v>
      </c>
      <c r="R112" s="212">
        <v>0.99792425936677875</v>
      </c>
      <c r="S112" s="212">
        <v>0.99351291807767839</v>
      </c>
      <c r="T112" s="212">
        <v>0.98235659624954474</v>
      </c>
      <c r="U112" s="212">
        <v>0.9640163577815638</v>
      </c>
      <c r="V112" s="212">
        <v>0.92146391027626229</v>
      </c>
      <c r="W112" s="212">
        <v>0.86588387526230615</v>
      </c>
      <c r="X112" s="212">
        <v>0.76350218003569781</v>
      </c>
      <c r="Y112" s="212">
        <v>0.58181808128607249</v>
      </c>
      <c r="Z112" s="212">
        <v>0.38430713140169953</v>
      </c>
    </row>
    <row r="113" spans="3:26" x14ac:dyDescent="0.3">
      <c r="C113" s="210">
        <v>43682</v>
      </c>
      <c r="D113" s="211">
        <v>9.7213739580327989E-4</v>
      </c>
      <c r="E113" s="211">
        <v>2.4499428089993394E-3</v>
      </c>
      <c r="F113" s="211">
        <v>3.7046498375640051E-3</v>
      </c>
      <c r="G113" s="211">
        <v>5.6535186326208842E-3</v>
      </c>
      <c r="H113" s="211">
        <v>7.4504006190262758E-3</v>
      </c>
      <c r="I113" s="211">
        <v>9.9667200726755219E-3</v>
      </c>
      <c r="J113" s="211">
        <v>1.343216219128739E-2</v>
      </c>
      <c r="K113" s="211">
        <v>1.7699302229006921E-2</v>
      </c>
      <c r="L113" s="211">
        <v>2.2539133800214713E-2</v>
      </c>
      <c r="M113" s="211">
        <v>2.8511944350806683E-2</v>
      </c>
      <c r="N113" s="211">
        <v>3.6998107100997032E-2</v>
      </c>
      <c r="P113" s="212">
        <f t="array" ref="P113:Z113">(1+D113:N113)^-P$1:Z$1</f>
        <v>0.9999222698070469</v>
      </c>
      <c r="Q113" s="212">
        <v>0.99938845042475866</v>
      </c>
      <c r="R113" s="212">
        <v>0.99815280590514344</v>
      </c>
      <c r="S113" s="212">
        <v>0.9943782639568467</v>
      </c>
      <c r="T113" s="212">
        <v>0.98526408519816189</v>
      </c>
      <c r="U113" s="212">
        <v>0.97068609831886055</v>
      </c>
      <c r="V113" s="212">
        <v>0.93546293707048889</v>
      </c>
      <c r="W113" s="212">
        <v>0.88443040171680309</v>
      </c>
      <c r="X113" s="212">
        <v>0.80020382006960322</v>
      </c>
      <c r="Y113" s="212">
        <v>0.65593364163549017</v>
      </c>
      <c r="Z113" s="212">
        <v>0.48354926457799574</v>
      </c>
    </row>
    <row r="114" spans="3:26" x14ac:dyDescent="0.3">
      <c r="C114" s="210">
        <v>43679</v>
      </c>
      <c r="D114" s="211">
        <v>9.6839185121406839E-4</v>
      </c>
      <c r="E114" s="211">
        <v>2.2514628899966572E-3</v>
      </c>
      <c r="F114" s="211">
        <v>3.639717965827848E-3</v>
      </c>
      <c r="G114" s="211">
        <v>5.9476269812028231E-3</v>
      </c>
      <c r="H114" s="211">
        <v>8.1209725832507035E-3</v>
      </c>
      <c r="I114" s="211">
        <v>1.0523387886225656E-2</v>
      </c>
      <c r="J114" s="211">
        <v>1.4052277124487577E-2</v>
      </c>
      <c r="K114" s="211">
        <v>1.8405702549356393E-2</v>
      </c>
      <c r="L114" s="211">
        <v>2.3113972523581338E-2</v>
      </c>
      <c r="M114" s="211">
        <v>3.0224562730094853E-2</v>
      </c>
      <c r="N114" s="211">
        <v>3.9150374505621699E-2</v>
      </c>
      <c r="P114" s="212">
        <f t="array" ref="P114:Z114">(1+D114:N114)^-P$1:Z$1</f>
        <v>0.99992256913693844</v>
      </c>
      <c r="Q114" s="212">
        <v>0.99943792498705253</v>
      </c>
      <c r="R114" s="212">
        <v>0.99818509382707654</v>
      </c>
      <c r="S114" s="212">
        <v>0.99408753813650175</v>
      </c>
      <c r="T114" s="212">
        <v>0.98395378463886929</v>
      </c>
      <c r="U114" s="212">
        <v>0.96908281400226448</v>
      </c>
      <c r="V114" s="212">
        <v>0.93260615393029367</v>
      </c>
      <c r="W114" s="212">
        <v>0.88014503345512307</v>
      </c>
      <c r="X114" s="212">
        <v>0.7957192084659811</v>
      </c>
      <c r="Y114" s="212">
        <v>0.63976650304304161</v>
      </c>
      <c r="Z114" s="212">
        <v>0.46390818031983566</v>
      </c>
    </row>
    <row r="115" spans="3:26" x14ac:dyDescent="0.3">
      <c r="C115" s="210">
        <v>43678</v>
      </c>
      <c r="D115" s="211">
        <v>1.088973151161608E-3</v>
      </c>
      <c r="E115" s="211">
        <v>2.7307294549404784E-3</v>
      </c>
      <c r="F115" s="211">
        <v>4.1964353617742183E-3</v>
      </c>
      <c r="G115" s="211">
        <v>6.4772797473208717E-3</v>
      </c>
      <c r="H115" s="211">
        <v>8.528134598215999E-3</v>
      </c>
      <c r="I115" s="211">
        <v>1.1320662374773034E-2</v>
      </c>
      <c r="J115" s="211">
        <v>1.4805400852668833E-2</v>
      </c>
      <c r="K115" s="211">
        <v>1.9145105691761456E-2</v>
      </c>
      <c r="L115" s="211">
        <v>2.48518237149137E-2</v>
      </c>
      <c r="M115" s="211">
        <v>3.1739508259902703E-2</v>
      </c>
      <c r="N115" s="211">
        <v>3.9960707338785824E-2</v>
      </c>
      <c r="P115" s="212">
        <f t="array" ref="P115:Z115">(1+D115:N115)^-P$1:Z$1</f>
        <v>0.99991293333852127</v>
      </c>
      <c r="Q115" s="212">
        <v>0.99931848039331383</v>
      </c>
      <c r="R115" s="212">
        <v>0.9979083630861455</v>
      </c>
      <c r="S115" s="212">
        <v>0.99356440539924851</v>
      </c>
      <c r="T115" s="212">
        <v>0.9831594632488232</v>
      </c>
      <c r="U115" s="212">
        <v>0.96679269150737301</v>
      </c>
      <c r="V115" s="212">
        <v>0.92915068310143112</v>
      </c>
      <c r="W115" s="212">
        <v>0.87568485324004741</v>
      </c>
      <c r="X115" s="212">
        <v>0.78232861798225106</v>
      </c>
      <c r="Y115" s="212">
        <v>0.62581948579903923</v>
      </c>
      <c r="Z115" s="212">
        <v>0.45673194184747778</v>
      </c>
    </row>
    <row r="116" spans="3:26" x14ac:dyDescent="0.3">
      <c r="C116" s="210">
        <v>43677</v>
      </c>
      <c r="D116" s="211">
        <v>1.0534350114642726E-3</v>
      </c>
      <c r="E116" s="211">
        <v>2.3839292938192384E-3</v>
      </c>
      <c r="F116" s="211">
        <v>3.6148022797022855E-3</v>
      </c>
      <c r="G116" s="211">
        <v>5.8660885365520105E-3</v>
      </c>
      <c r="H116" s="211">
        <v>7.3397985930823756E-3</v>
      </c>
      <c r="I116" s="211">
        <v>9.5278057731245838E-3</v>
      </c>
      <c r="J116" s="211">
        <v>1.2545570837200655E-2</v>
      </c>
      <c r="K116" s="211">
        <v>1.6988478830706456E-2</v>
      </c>
      <c r="L116" s="211">
        <v>2.187325583317511E-2</v>
      </c>
      <c r="M116" s="211">
        <v>2.9848685708758104E-2</v>
      </c>
      <c r="N116" s="211">
        <v>3.9429472532032273E-2</v>
      </c>
      <c r="P116" s="212">
        <f t="array" ref="P116:Z116">(1+D116:N116)^-P$1:Z$1</f>
        <v>0.99991577310423063</v>
      </c>
      <c r="Q116" s="212">
        <v>0.99940490407926452</v>
      </c>
      <c r="R116" s="212">
        <v>0.99819748419441678</v>
      </c>
      <c r="S116" s="212">
        <v>0.99416812177743596</v>
      </c>
      <c r="T116" s="212">
        <v>0.98548045347116975</v>
      </c>
      <c r="U116" s="212">
        <v>0.9719527299074936</v>
      </c>
      <c r="V116" s="212">
        <v>0.93956560196520655</v>
      </c>
      <c r="W116" s="212">
        <v>0.88876668993300534</v>
      </c>
      <c r="X116" s="212">
        <v>0.8054334633285094</v>
      </c>
      <c r="Y116" s="212">
        <v>0.64327802203330697</v>
      </c>
      <c r="Z116" s="212">
        <v>0.4614232379808148</v>
      </c>
    </row>
    <row r="117" spans="3:26" x14ac:dyDescent="0.3">
      <c r="C117" s="210">
        <v>43676</v>
      </c>
      <c r="D117" s="211">
        <v>9.1308568330796468E-4</v>
      </c>
      <c r="E117" s="211">
        <v>2.3788892435772668E-3</v>
      </c>
      <c r="F117" s="211">
        <v>3.8995697184943208E-3</v>
      </c>
      <c r="G117" s="211">
        <v>5.850458088736965E-3</v>
      </c>
      <c r="H117" s="211">
        <v>7.7595701529406501E-3</v>
      </c>
      <c r="I117" s="211">
        <v>1.0283323196176006E-2</v>
      </c>
      <c r="J117" s="211">
        <v>1.3149866483288208E-2</v>
      </c>
      <c r="K117" s="211">
        <v>1.6804601198377452E-2</v>
      </c>
      <c r="L117" s="211">
        <v>2.2811910642820378E-2</v>
      </c>
      <c r="M117" s="211">
        <v>3.0400112381765564E-2</v>
      </c>
      <c r="N117" s="211">
        <v>4.1282220343209511E-2</v>
      </c>
      <c r="P117" s="212">
        <f t="array" ref="P117:Z117">(1+D117:N117)^-P$1:Z$1</f>
        <v>0.99992698913949019</v>
      </c>
      <c r="Q117" s="212">
        <v>0.99940616035109098</v>
      </c>
      <c r="R117" s="212">
        <v>0.99805589916420534</v>
      </c>
      <c r="S117" s="212">
        <v>0.99418357068718388</v>
      </c>
      <c r="T117" s="212">
        <v>0.98465964159679198</v>
      </c>
      <c r="U117" s="212">
        <v>0.96977380190201523</v>
      </c>
      <c r="V117" s="212">
        <v>0.93676691184480576</v>
      </c>
      <c r="W117" s="212">
        <v>0.88989236443378028</v>
      </c>
      <c r="X117" s="212">
        <v>0.79807229132018809</v>
      </c>
      <c r="Y117" s="212">
        <v>0.63813349257606333</v>
      </c>
      <c r="Z117" s="212">
        <v>0.44527769464020217</v>
      </c>
    </row>
    <row r="118" spans="3:26" x14ac:dyDescent="0.3">
      <c r="C118" s="210">
        <v>43675</v>
      </c>
      <c r="D118" s="211">
        <v>9.7083692001629935E-4</v>
      </c>
      <c r="E118" s="211">
        <v>2.385337467478035E-3</v>
      </c>
      <c r="F118" s="211">
        <v>3.8197646583776881E-3</v>
      </c>
      <c r="G118" s="211">
        <v>6.0453820302178969E-3</v>
      </c>
      <c r="H118" s="211">
        <v>8.3024301761153822E-3</v>
      </c>
      <c r="I118" s="211">
        <v>1.1216476501122704E-2</v>
      </c>
      <c r="J118" s="211">
        <v>1.4943772750352918E-2</v>
      </c>
      <c r="K118" s="211">
        <v>2.0534848809450425E-2</v>
      </c>
      <c r="L118" s="211">
        <v>2.68321917633517E-2</v>
      </c>
      <c r="M118" s="211">
        <v>3.5880846171483557E-2</v>
      </c>
      <c r="N118" s="211">
        <v>4.5861990174155064E-2</v>
      </c>
      <c r="P118" s="212">
        <f t="array" ref="P118:Z118">(1+D118:N118)^-P$1:Z$1</f>
        <v>0.99992237373606285</v>
      </c>
      <c r="Q118" s="212">
        <v>0.99940455308241016</v>
      </c>
      <c r="R118" s="212">
        <v>0.99809557178813157</v>
      </c>
      <c r="S118" s="212">
        <v>0.99399094500288021</v>
      </c>
      <c r="T118" s="212">
        <v>0.9835996650532367</v>
      </c>
      <c r="U118" s="212">
        <v>0.96709154893821736</v>
      </c>
      <c r="V118" s="212">
        <v>0.92851747910101201</v>
      </c>
      <c r="W118" s="212">
        <v>0.86737145214024225</v>
      </c>
      <c r="X118" s="212">
        <v>0.76737075533849664</v>
      </c>
      <c r="Y118" s="212">
        <v>0.58932241092577065</v>
      </c>
      <c r="Z118" s="212">
        <v>0.40786121263621317</v>
      </c>
    </row>
    <row r="119" spans="3:26" x14ac:dyDescent="0.3">
      <c r="C119" s="210">
        <v>43672</v>
      </c>
      <c r="D119" s="211">
        <v>1.1080809524063914E-3</v>
      </c>
      <c r="E119" s="211">
        <v>2.7472344466067016E-3</v>
      </c>
      <c r="F119" s="211">
        <v>4.4019118105136845E-3</v>
      </c>
      <c r="G119" s="211">
        <v>6.6719861275435742E-3</v>
      </c>
      <c r="H119" s="211">
        <v>8.3613955380911487E-3</v>
      </c>
      <c r="I119" s="211">
        <v>1.11444597409998E-2</v>
      </c>
      <c r="J119" s="211">
        <v>1.4835019222756715E-2</v>
      </c>
      <c r="K119" s="211">
        <v>1.96293099486082E-2</v>
      </c>
      <c r="L119" s="211">
        <v>2.5536171994606876E-2</v>
      </c>
      <c r="M119" s="211">
        <v>3.3653276263625173E-2</v>
      </c>
      <c r="N119" s="211">
        <v>4.524450836706246E-2</v>
      </c>
      <c r="P119" s="212">
        <f t="array" ref="P119:Z119">(1+D119:N119)^-P$1:Z$1</f>
        <v>0.99991140652592581</v>
      </c>
      <c r="Q119" s="212">
        <v>0.99931436822914355</v>
      </c>
      <c r="R119" s="212">
        <v>0.99780628385263426</v>
      </c>
      <c r="S119" s="212">
        <v>0.9933722342337058</v>
      </c>
      <c r="T119" s="212">
        <v>0.98348463364727645</v>
      </c>
      <c r="U119" s="212">
        <v>0.96729820119249865</v>
      </c>
      <c r="V119" s="212">
        <v>0.92901510282500854</v>
      </c>
      <c r="W119" s="212">
        <v>0.87277806427929849</v>
      </c>
      <c r="X119" s="212">
        <v>0.77712372696390697</v>
      </c>
      <c r="Y119" s="212">
        <v>0.60866274086288141</v>
      </c>
      <c r="Z119" s="212">
        <v>0.41270726164145727</v>
      </c>
    </row>
    <row r="120" spans="3:26" x14ac:dyDescent="0.3">
      <c r="C120" s="210">
        <v>43671</v>
      </c>
      <c r="D120" s="211">
        <v>8.5525591029643987E-4</v>
      </c>
      <c r="E120" s="211">
        <v>2.1238440068908604E-3</v>
      </c>
      <c r="F120" s="211">
        <v>3.4957051084792577E-3</v>
      </c>
      <c r="G120" s="211">
        <v>5.4135300238665396E-3</v>
      </c>
      <c r="H120" s="211">
        <v>7.1104825783882223E-3</v>
      </c>
      <c r="I120" s="211">
        <v>9.5393716024097693E-3</v>
      </c>
      <c r="J120" s="211">
        <v>1.2564477316095684E-2</v>
      </c>
      <c r="K120" s="211">
        <v>1.6679044586992417E-2</v>
      </c>
      <c r="L120" s="211">
        <v>2.2101909153706013E-2</v>
      </c>
      <c r="M120" s="211">
        <v>2.8889578394235709E-2</v>
      </c>
      <c r="N120" s="211">
        <v>3.9568942115029274E-2</v>
      </c>
      <c r="P120" s="212">
        <f t="array" ref="P120:Z120">(1+D120:N120)^-P$1:Z$1</f>
        <v>0.9999316111076384</v>
      </c>
      <c r="Q120" s="212">
        <v>0.99946974267651223</v>
      </c>
      <c r="R120" s="212">
        <v>0.99825671662011728</v>
      </c>
      <c r="S120" s="212">
        <v>0.99461561848711355</v>
      </c>
      <c r="T120" s="212">
        <v>0.98592928640911359</v>
      </c>
      <c r="U120" s="212">
        <v>0.9719193246410639</v>
      </c>
      <c r="V120" s="212">
        <v>0.93947788797629717</v>
      </c>
      <c r="W120" s="212">
        <v>0.89066194154009271</v>
      </c>
      <c r="X120" s="212">
        <v>0.80363344957611405</v>
      </c>
      <c r="Y120" s="212">
        <v>0.65233168831103605</v>
      </c>
      <c r="Z120" s="212">
        <v>0.46018671487459906</v>
      </c>
    </row>
    <row r="121" spans="3:26" x14ac:dyDescent="0.3">
      <c r="C121" s="210">
        <v>43670</v>
      </c>
      <c r="D121" s="211">
        <v>1.0595518236755324E-3</v>
      </c>
      <c r="E121" s="211">
        <v>2.6043563505960209E-3</v>
      </c>
      <c r="F121" s="211">
        <v>4.2366730033573516E-3</v>
      </c>
      <c r="G121" s="211">
        <v>6.5788408365306406E-3</v>
      </c>
      <c r="H121" s="211">
        <v>8.7714719163604748E-3</v>
      </c>
      <c r="I121" s="211">
        <v>1.1694139912423929E-2</v>
      </c>
      <c r="J121" s="211">
        <v>1.508025937561564E-2</v>
      </c>
      <c r="K121" s="211">
        <v>1.9086956580924203E-2</v>
      </c>
      <c r="L121" s="211">
        <v>2.5021003482040709E-2</v>
      </c>
      <c r="M121" s="211">
        <v>3.3794220147154573E-2</v>
      </c>
      <c r="N121" s="211">
        <v>4.6434219834699815E-2</v>
      </c>
      <c r="P121" s="212">
        <f t="array" ref="P121:Z121">(1+D121:N121)^-P$1:Z$1</f>
        <v>0.99991528431698984</v>
      </c>
      <c r="Q121" s="212">
        <v>0.99934996863916392</v>
      </c>
      <c r="R121" s="212">
        <v>0.99788837084609383</v>
      </c>
      <c r="S121" s="212">
        <v>0.99346415743146044</v>
      </c>
      <c r="T121" s="212">
        <v>0.98268520215219457</v>
      </c>
      <c r="U121" s="212">
        <v>0.96572238163434065</v>
      </c>
      <c r="V121" s="212">
        <v>0.92789340952322252</v>
      </c>
      <c r="W121" s="212">
        <v>0.87603467921749856</v>
      </c>
      <c r="X121" s="212">
        <v>0.78103834282273077</v>
      </c>
      <c r="Y121" s="212">
        <v>0.60741918389238447</v>
      </c>
      <c r="Z121" s="212">
        <v>0.4034236322320866</v>
      </c>
    </row>
    <row r="122" spans="3:26" x14ac:dyDescent="0.3">
      <c r="C122" s="210">
        <v>43669</v>
      </c>
      <c r="D122" s="211">
        <v>1.0603658482686543E-3</v>
      </c>
      <c r="E122" s="211">
        <v>2.5151443922169065E-3</v>
      </c>
      <c r="F122" s="211">
        <v>3.9445603254435651E-3</v>
      </c>
      <c r="G122" s="211">
        <v>6.3443606139142357E-3</v>
      </c>
      <c r="H122" s="211">
        <v>8.7057553219057077E-3</v>
      </c>
      <c r="I122" s="211">
        <v>1.1519632882500944E-2</v>
      </c>
      <c r="J122" s="211">
        <v>1.5257410914506784E-2</v>
      </c>
      <c r="K122" s="211">
        <v>2.0976212441583153E-2</v>
      </c>
      <c r="L122" s="211">
        <v>2.7086332876265058E-2</v>
      </c>
      <c r="M122" s="211">
        <v>3.5765907779867837E-2</v>
      </c>
      <c r="N122" s="211">
        <v>4.9134157299713689E-2</v>
      </c>
      <c r="P122" s="212">
        <f t="array" ref="P122:Z122">(1+D122:N122)^-P$1:Z$1</f>
        <v>0.9999152192694889</v>
      </c>
      <c r="Q122" s="212">
        <v>0.99937220047110775</v>
      </c>
      <c r="R122" s="212">
        <v>0.9980335355569262</v>
      </c>
      <c r="S122" s="212">
        <v>0.99369563654130888</v>
      </c>
      <c r="T122" s="212">
        <v>0.98281324906418877</v>
      </c>
      <c r="U122" s="212">
        <v>0.96622228617799399</v>
      </c>
      <c r="V122" s="212">
        <v>0.92708415470096861</v>
      </c>
      <c r="W122" s="212">
        <v>0.86475012698568521</v>
      </c>
      <c r="X122" s="212">
        <v>0.76547409442157988</v>
      </c>
      <c r="Y122" s="212">
        <v>0.59030412519738429</v>
      </c>
      <c r="Z122" s="212">
        <v>0.3831593810363933</v>
      </c>
    </row>
    <row r="123" spans="3:26" x14ac:dyDescent="0.3">
      <c r="C123" s="210">
        <v>43668</v>
      </c>
      <c r="D123" s="211">
        <v>8.914660706188873E-4</v>
      </c>
      <c r="E123" s="211">
        <v>2.1905950510873089E-3</v>
      </c>
      <c r="F123" s="211">
        <v>3.5404938080962956E-3</v>
      </c>
      <c r="G123" s="211">
        <v>5.711365944512721E-3</v>
      </c>
      <c r="H123" s="211">
        <v>7.2835259908814289E-3</v>
      </c>
      <c r="I123" s="211">
        <v>9.5701791537488173E-3</v>
      </c>
      <c r="J123" s="211">
        <v>1.278380723082588E-2</v>
      </c>
      <c r="K123" s="211">
        <v>1.6000178158441618E-2</v>
      </c>
      <c r="L123" s="211">
        <v>2.0475917047056029E-2</v>
      </c>
      <c r="M123" s="211">
        <v>2.7213203139315714E-2</v>
      </c>
      <c r="N123" s="211">
        <v>3.5008620253027888E-2</v>
      </c>
      <c r="P123" s="212">
        <f t="array" ref="P123:Z123">(1+D123:N123)^-P$1:Z$1</f>
        <v>0.99992871702469299</v>
      </c>
      <c r="Q123" s="212">
        <v>0.99945309980545749</v>
      </c>
      <c r="R123" s="212">
        <v>0.99823443993104755</v>
      </c>
      <c r="S123" s="212">
        <v>0.99432106851139257</v>
      </c>
      <c r="T123" s="212">
        <v>0.98559056566328962</v>
      </c>
      <c r="U123" s="212">
        <v>0.97183035150751784</v>
      </c>
      <c r="V123" s="212">
        <v>0.93846105508698474</v>
      </c>
      <c r="W123" s="212">
        <v>0.89483613078725743</v>
      </c>
      <c r="X123" s="212">
        <v>0.81653047918969734</v>
      </c>
      <c r="Y123" s="212">
        <v>0.66848413770177095</v>
      </c>
      <c r="Z123" s="212">
        <v>0.50248217687133478</v>
      </c>
    </row>
    <row r="124" spans="3:26" x14ac:dyDescent="0.3">
      <c r="C124" s="210">
        <v>43665</v>
      </c>
      <c r="D124" s="211">
        <v>9.9564251186572356E-4</v>
      </c>
      <c r="E124" s="211">
        <v>2.5044189267937754E-3</v>
      </c>
      <c r="F124" s="211">
        <v>3.7808359545387473E-3</v>
      </c>
      <c r="G124" s="211">
        <v>5.7236012620644258E-3</v>
      </c>
      <c r="H124" s="211">
        <v>7.7975118686524451E-3</v>
      </c>
      <c r="I124" s="211">
        <v>1.0046540339513887E-2</v>
      </c>
      <c r="J124" s="211">
        <v>1.3464021699934943E-2</v>
      </c>
      <c r="K124" s="211">
        <v>1.7447448717105275E-2</v>
      </c>
      <c r="L124" s="211">
        <v>2.3499542407641898E-2</v>
      </c>
      <c r="M124" s="211">
        <v>3.0299892453830184E-2</v>
      </c>
      <c r="N124" s="211">
        <v>3.9015733972221425E-2</v>
      </c>
      <c r="P124" s="212">
        <f t="array" ref="P124:Z124">(1+D124:N124)^-P$1:Z$1</f>
        <v>0.99992039139384459</v>
      </c>
      <c r="Q124" s="212">
        <v>0.99937487344909559</v>
      </c>
      <c r="R124" s="212">
        <v>0.99811492570923532</v>
      </c>
      <c r="S124" s="212">
        <v>0.994308971913474</v>
      </c>
      <c r="T124" s="212">
        <v>0.98458550175720538</v>
      </c>
      <c r="U124" s="212">
        <v>0.97045598723746618</v>
      </c>
      <c r="V124" s="212">
        <v>0.93531590907965689</v>
      </c>
      <c r="W124" s="212">
        <v>0.8859640304932952</v>
      </c>
      <c r="X124" s="212">
        <v>0.79272667385757356</v>
      </c>
      <c r="Y124" s="212">
        <v>0.63906522019323375</v>
      </c>
      <c r="Z124" s="212">
        <v>0.46511196954705009</v>
      </c>
    </row>
    <row r="125" spans="3:26" x14ac:dyDescent="0.3">
      <c r="C125" s="210">
        <v>43664</v>
      </c>
      <c r="D125" s="211">
        <v>9.625943693735323E-4</v>
      </c>
      <c r="E125" s="211">
        <v>2.2871093364272795E-3</v>
      </c>
      <c r="F125" s="211">
        <v>3.7056069114792885E-3</v>
      </c>
      <c r="G125" s="211">
        <v>5.6732718271011E-3</v>
      </c>
      <c r="H125" s="211">
        <v>7.5078504003166764E-3</v>
      </c>
      <c r="I125" s="211">
        <v>9.8530241934042494E-3</v>
      </c>
      <c r="J125" s="211">
        <v>1.3512159505720543E-2</v>
      </c>
      <c r="K125" s="211">
        <v>1.8082418625645968E-2</v>
      </c>
      <c r="L125" s="211">
        <v>2.3561289428353845E-2</v>
      </c>
      <c r="M125" s="211">
        <v>3.05342761048032E-2</v>
      </c>
      <c r="N125" s="211">
        <v>4.0886330791491177E-2</v>
      </c>
      <c r="P125" s="212">
        <f t="array" ref="P125:Z125">(1+D125:N125)^-P$1:Z$1</f>
        <v>0.99992303245235292</v>
      </c>
      <c r="Q125" s="212">
        <v>0.99942903858981202</v>
      </c>
      <c r="R125" s="212">
        <v>0.99815233001548243</v>
      </c>
      <c r="S125" s="212">
        <v>0.99435873261621643</v>
      </c>
      <c r="T125" s="212">
        <v>0.98515172559246622</v>
      </c>
      <c r="U125" s="212">
        <v>0.97101399386204934</v>
      </c>
      <c r="V125" s="212">
        <v>0.93509381120726054</v>
      </c>
      <c r="W125" s="212">
        <v>0.88210327921855025</v>
      </c>
      <c r="X125" s="212">
        <v>0.79224858597793335</v>
      </c>
      <c r="Y125" s="212">
        <v>0.63688846285078915</v>
      </c>
      <c r="Z125" s="212">
        <v>0.448677089535303</v>
      </c>
    </row>
    <row r="126" spans="3:26" x14ac:dyDescent="0.3">
      <c r="C126" s="210">
        <v>43663</v>
      </c>
      <c r="D126" s="211">
        <v>9.0473397371038545E-4</v>
      </c>
      <c r="E126" s="211">
        <v>2.1911757548954453E-3</v>
      </c>
      <c r="F126" s="211">
        <v>3.5119915833060939E-3</v>
      </c>
      <c r="G126" s="211">
        <v>5.6684867982246178E-3</v>
      </c>
      <c r="H126" s="211">
        <v>7.1252001782967115E-3</v>
      </c>
      <c r="I126" s="211">
        <v>9.638047078113627E-3</v>
      </c>
      <c r="J126" s="211">
        <v>1.2078980040464711E-2</v>
      </c>
      <c r="K126" s="211">
        <v>1.6017512162114368E-2</v>
      </c>
      <c r="L126" s="211">
        <v>2.2012668032659208E-2</v>
      </c>
      <c r="M126" s="211">
        <v>3.0133060677546984E-2</v>
      </c>
      <c r="N126" s="211">
        <v>3.9403719084447668E-2</v>
      </c>
      <c r="P126" s="212">
        <f t="array" ref="P126:Z126">(1+D126:N126)^-P$1:Z$1</f>
        <v>0.99992765662101923</v>
      </c>
      <c r="Q126" s="212">
        <v>0.99945295502610754</v>
      </c>
      <c r="R126" s="212">
        <v>0.99824861599501846</v>
      </c>
      <c r="S126" s="212">
        <v>0.99436346383262786</v>
      </c>
      <c r="T126" s="212">
        <v>0.98590047091179867</v>
      </c>
      <c r="U126" s="212">
        <v>0.97163438521392809</v>
      </c>
      <c r="V126" s="212">
        <v>0.94173340247922632</v>
      </c>
      <c r="W126" s="212">
        <v>0.89472927033351579</v>
      </c>
      <c r="X126" s="212">
        <v>0.80433545004020846</v>
      </c>
      <c r="Y126" s="212">
        <v>0.64061944665729464</v>
      </c>
      <c r="Z126" s="212">
        <v>0.46165194673914095</v>
      </c>
    </row>
    <row r="127" spans="3:26" x14ac:dyDescent="0.3">
      <c r="C127" s="210">
        <v>43662</v>
      </c>
      <c r="D127" s="211">
        <v>1.2472552769979028E-3</v>
      </c>
      <c r="E127" s="211">
        <v>3.1382419111891202E-3</v>
      </c>
      <c r="F127" s="211">
        <v>4.9840075678314064E-3</v>
      </c>
      <c r="G127" s="211">
        <v>7.5199633196689477E-3</v>
      </c>
      <c r="H127" s="211">
        <v>1.0056615187403748E-2</v>
      </c>
      <c r="I127" s="211">
        <v>1.311236936045777E-2</v>
      </c>
      <c r="J127" s="211">
        <v>1.7392412210904235E-2</v>
      </c>
      <c r="K127" s="211">
        <v>2.2027639662197965E-2</v>
      </c>
      <c r="L127" s="211">
        <v>2.7956724483890118E-2</v>
      </c>
      <c r="M127" s="211">
        <v>3.6987490629854812E-2</v>
      </c>
      <c r="N127" s="211">
        <v>5.0523953673317717E-2</v>
      </c>
      <c r="P127" s="212">
        <f t="array" ref="P127:Z127">(1+D127:N127)^-P$1:Z$1</f>
        <v>0.9999002867236757</v>
      </c>
      <c r="Q127" s="212">
        <v>0.99921697474733773</v>
      </c>
      <c r="R127" s="212">
        <v>0.997517272819467</v>
      </c>
      <c r="S127" s="212">
        <v>0.9925361644498919</v>
      </c>
      <c r="T127" s="212">
        <v>0.98018615836062772</v>
      </c>
      <c r="U127" s="212">
        <v>0.9616723880694017</v>
      </c>
      <c r="V127" s="212">
        <v>0.91739744965288472</v>
      </c>
      <c r="W127" s="212">
        <v>0.8585419352972713</v>
      </c>
      <c r="X127" s="212">
        <v>0.75901731160093533</v>
      </c>
      <c r="Y127" s="212">
        <v>0.57995892781960334</v>
      </c>
      <c r="Z127" s="212">
        <v>0.37314773545840862</v>
      </c>
    </row>
    <row r="128" spans="3:26" x14ac:dyDescent="0.3">
      <c r="C128" s="210">
        <v>43661</v>
      </c>
      <c r="D128" s="211">
        <v>1.0353118814699547E-3</v>
      </c>
      <c r="E128" s="211">
        <v>2.4880208573032914E-3</v>
      </c>
      <c r="F128" s="211">
        <v>3.743160582527169E-3</v>
      </c>
      <c r="G128" s="211">
        <v>5.9681890576291467E-3</v>
      </c>
      <c r="H128" s="211">
        <v>8.0057674239785003E-3</v>
      </c>
      <c r="I128" s="211">
        <v>1.047186359427096E-2</v>
      </c>
      <c r="J128" s="211">
        <v>1.407707239298445E-2</v>
      </c>
      <c r="K128" s="211">
        <v>1.8080740941873129E-2</v>
      </c>
      <c r="L128" s="211">
        <v>2.314007759127849E-2</v>
      </c>
      <c r="M128" s="211">
        <v>2.9807000987802576E-2</v>
      </c>
      <c r="N128" s="211">
        <v>3.7270542730983798E-2</v>
      </c>
      <c r="P128" s="212">
        <f t="array" ref="P128:Z128">(1+D128:N128)^-P$1:Z$1</f>
        <v>0.99991722132108452</v>
      </c>
      <c r="Q128" s="212">
        <v>0.99937896021067241</v>
      </c>
      <c r="R128" s="212">
        <v>0.99813365759192774</v>
      </c>
      <c r="S128" s="212">
        <v>0.99406721890160366</v>
      </c>
      <c r="T128" s="212">
        <v>0.98417870999923895</v>
      </c>
      <c r="U128" s="212">
        <v>0.96923106311347573</v>
      </c>
      <c r="V128" s="212">
        <v>0.93249214341855902</v>
      </c>
      <c r="W128" s="212">
        <v>0.88211345452518253</v>
      </c>
      <c r="X128" s="212">
        <v>0.79551620675164914</v>
      </c>
      <c r="Y128" s="212">
        <v>0.64366871364939116</v>
      </c>
      <c r="Z128" s="212">
        <v>0.48101554053537626</v>
      </c>
    </row>
    <row r="129" spans="3:26" x14ac:dyDescent="0.3">
      <c r="C129" s="210">
        <v>43658</v>
      </c>
      <c r="D129" s="211">
        <v>1.0714461117219041E-3</v>
      </c>
      <c r="E129" s="211">
        <v>2.6398080343192714E-3</v>
      </c>
      <c r="F129" s="211">
        <v>4.0021773287393135E-3</v>
      </c>
      <c r="G129" s="211">
        <v>6.2102709200469392E-3</v>
      </c>
      <c r="H129" s="211">
        <v>8.3324442359410163E-3</v>
      </c>
      <c r="I129" s="211">
        <v>1.1148013561566274E-2</v>
      </c>
      <c r="J129" s="211">
        <v>1.4274222290530715E-2</v>
      </c>
      <c r="K129" s="211">
        <v>1.9182374616308135E-2</v>
      </c>
      <c r="L129" s="211">
        <v>2.5541000452527159E-2</v>
      </c>
      <c r="M129" s="211">
        <v>3.2159937977859585E-2</v>
      </c>
      <c r="N129" s="211">
        <v>4.2733229775112312E-2</v>
      </c>
      <c r="P129" s="212">
        <f t="array" ref="P129:Z129">(1+D129:N129)^-P$1:Z$1</f>
        <v>0.99991433386771167</v>
      </c>
      <c r="Q129" s="212">
        <v>0.99934113468191799</v>
      </c>
      <c r="R129" s="212">
        <v>0.99800489790661739</v>
      </c>
      <c r="S129" s="212">
        <v>0.99382805850871669</v>
      </c>
      <c r="T129" s="212">
        <v>0.98354111019866231</v>
      </c>
      <c r="U129" s="212">
        <v>0.9672880021154695</v>
      </c>
      <c r="V129" s="212">
        <v>0.93158622827164828</v>
      </c>
      <c r="W129" s="212">
        <v>0.87546072674937969</v>
      </c>
      <c r="X129" s="212">
        <v>0.77708713915596894</v>
      </c>
      <c r="Y129" s="212">
        <v>0.62200664334437117</v>
      </c>
      <c r="Z129" s="212">
        <v>0.43304768695239343</v>
      </c>
    </row>
    <row r="130" spans="3:26" x14ac:dyDescent="0.3">
      <c r="C130" s="210">
        <v>43657</v>
      </c>
      <c r="D130" s="211">
        <v>1.0499288879438958E-3</v>
      </c>
      <c r="E130" s="211">
        <v>2.6062437216060512E-3</v>
      </c>
      <c r="F130" s="211">
        <v>4.0717549272556762E-3</v>
      </c>
      <c r="G130" s="211">
        <v>6.3311346982228298E-3</v>
      </c>
      <c r="H130" s="211">
        <v>8.5293568583435474E-3</v>
      </c>
      <c r="I130" s="211">
        <v>1.1614978378632949E-2</v>
      </c>
      <c r="J130" s="211">
        <v>1.5601551152202828E-2</v>
      </c>
      <c r="K130" s="211">
        <v>1.9840552417147207E-2</v>
      </c>
      <c r="L130" s="211">
        <v>2.4969913633402389E-2</v>
      </c>
      <c r="M130" s="211">
        <v>3.21506084291261E-2</v>
      </c>
      <c r="N130" s="211">
        <v>4.1221932197853091E-2</v>
      </c>
      <c r="P130" s="212">
        <f t="array" ref="P130:Z130">(1+D130:N130)^-P$1:Z$1</f>
        <v>0.99991605327587518</v>
      </c>
      <c r="Q130" s="212">
        <v>0.99934949832853504</v>
      </c>
      <c r="R130" s="212">
        <v>0.99797031871108055</v>
      </c>
      <c r="S130" s="212">
        <v>0.9937086963923446</v>
      </c>
      <c r="T130" s="212">
        <v>0.98315708022273751</v>
      </c>
      <c r="U130" s="212">
        <v>0.96594911032756525</v>
      </c>
      <c r="V130" s="212">
        <v>0.9255144898366543</v>
      </c>
      <c r="W130" s="212">
        <v>0.87151338338175499</v>
      </c>
      <c r="X130" s="212">
        <v>0.78142774042148466</v>
      </c>
      <c r="Y130" s="212">
        <v>0.62209098290342513</v>
      </c>
      <c r="Z130" s="212">
        <v>0.44579362188096899</v>
      </c>
    </row>
    <row r="131" spans="3:26" x14ac:dyDescent="0.3">
      <c r="C131" s="210">
        <v>43656</v>
      </c>
      <c r="D131" s="211">
        <v>9.5763873300690465E-4</v>
      </c>
      <c r="E131" s="211">
        <v>2.2617458008380568E-3</v>
      </c>
      <c r="F131" s="211">
        <v>3.6809355889532796E-3</v>
      </c>
      <c r="G131" s="211">
        <v>5.6942746173389257E-3</v>
      </c>
      <c r="H131" s="211">
        <v>7.1520267448850362E-3</v>
      </c>
      <c r="I131" s="211">
        <v>9.5155591062263296E-3</v>
      </c>
      <c r="J131" s="211">
        <v>1.230809476253784E-2</v>
      </c>
      <c r="K131" s="211">
        <v>1.6094180876939677E-2</v>
      </c>
      <c r="L131" s="211">
        <v>2.0812864118796372E-2</v>
      </c>
      <c r="M131" s="211">
        <v>2.6712633046079379E-2</v>
      </c>
      <c r="N131" s="211">
        <v>3.369213779332008E-2</v>
      </c>
      <c r="P131" s="212">
        <f t="array" ref="P131:Z131">(1+D131:N131)^-P$1:Z$1</f>
        <v>0.9999234284925822</v>
      </c>
      <c r="Q131" s="212">
        <v>0.99943536149237211</v>
      </c>
      <c r="R131" s="212">
        <v>0.99816459765246868</v>
      </c>
      <c r="S131" s="212">
        <v>0.99433796655598383</v>
      </c>
      <c r="T131" s="212">
        <v>0.98584795059373254</v>
      </c>
      <c r="U131" s="212">
        <v>0.97198810328718255</v>
      </c>
      <c r="V131" s="212">
        <v>0.94066817667381963</v>
      </c>
      <c r="W131" s="212">
        <v>0.89425679885432685</v>
      </c>
      <c r="X131" s="212">
        <v>0.81383929784704157</v>
      </c>
      <c r="Y131" s="212">
        <v>0.6733896134347348</v>
      </c>
      <c r="Z131" s="212">
        <v>0.51543717573112346</v>
      </c>
    </row>
    <row r="132" spans="3:26" x14ac:dyDescent="0.3">
      <c r="C132" s="210">
        <v>43655</v>
      </c>
      <c r="D132" s="211">
        <v>1.2126285841344373E-3</v>
      </c>
      <c r="E132" s="211">
        <v>2.8764048496030909E-3</v>
      </c>
      <c r="F132" s="211">
        <v>4.7424765728299456E-3</v>
      </c>
      <c r="G132" s="211">
        <v>7.4826129864062202E-3</v>
      </c>
      <c r="H132" s="211">
        <v>9.6826850916264667E-3</v>
      </c>
      <c r="I132" s="211">
        <v>1.2789584445747413E-2</v>
      </c>
      <c r="J132" s="211">
        <v>1.6232756865909637E-2</v>
      </c>
      <c r="K132" s="211">
        <v>2.1296267267882339E-2</v>
      </c>
      <c r="L132" s="211">
        <v>2.8901185624492759E-2</v>
      </c>
      <c r="M132" s="211">
        <v>3.8577403466589999E-2</v>
      </c>
      <c r="N132" s="211">
        <v>5.2123750735766777E-2</v>
      </c>
      <c r="P132" s="212">
        <f t="array" ref="P132:Z132">(1+D132:N132)^-P$1:Z$1</f>
        <v>0.99990305318413186</v>
      </c>
      <c r="Q132" s="212">
        <v>0.9992821887715958</v>
      </c>
      <c r="R132" s="212">
        <v>0.99763716267550695</v>
      </c>
      <c r="S132" s="212">
        <v>0.99257296067450129</v>
      </c>
      <c r="T132" s="212">
        <v>0.98091230525601392</v>
      </c>
      <c r="U132" s="212">
        <v>0.9625921613959415</v>
      </c>
      <c r="V132" s="212">
        <v>0.92264376571936446</v>
      </c>
      <c r="W132" s="212">
        <v>0.8628549357781149</v>
      </c>
      <c r="X132" s="212">
        <v>0.75207875944389357</v>
      </c>
      <c r="Y132" s="212">
        <v>0.56678318848103548</v>
      </c>
      <c r="Z132" s="212">
        <v>0.36196244214154705</v>
      </c>
    </row>
    <row r="133" spans="3:26" x14ac:dyDescent="0.3">
      <c r="C133" s="210">
        <v>43654</v>
      </c>
      <c r="D133" s="211">
        <v>1.0029296538039037E-3</v>
      </c>
      <c r="E133" s="211">
        <v>2.4625293807577445E-3</v>
      </c>
      <c r="F133" s="211">
        <v>3.9076507396564372E-3</v>
      </c>
      <c r="G133" s="211">
        <v>6.0625928351809456E-3</v>
      </c>
      <c r="H133" s="211">
        <v>7.8389264630234542E-3</v>
      </c>
      <c r="I133" s="211">
        <v>1.0084521647092502E-2</v>
      </c>
      <c r="J133" s="211">
        <v>1.3508954037287484E-2</v>
      </c>
      <c r="K133" s="211">
        <v>1.7907970301583739E-2</v>
      </c>
      <c r="L133" s="211">
        <v>2.3871557005877769E-2</v>
      </c>
      <c r="M133" s="211">
        <v>3.1116249662437343E-2</v>
      </c>
      <c r="N133" s="211">
        <v>4.2470146870343291E-2</v>
      </c>
      <c r="P133" s="212">
        <f t="array" ref="P133:Z133">(1+D133:N133)^-P$1:Z$1</f>
        <v>0.99991980905099587</v>
      </c>
      <c r="Q133" s="212">
        <v>0.99938531341631598</v>
      </c>
      <c r="R133" s="212">
        <v>0.99805188219757157</v>
      </c>
      <c r="S133" s="212">
        <v>0.99397394070870282</v>
      </c>
      <c r="T133" s="212">
        <v>0.98450458531250273</v>
      </c>
      <c r="U133" s="212">
        <v>0.97034651778044434</v>
      </c>
      <c r="V133" s="212">
        <v>0.93510859860821072</v>
      </c>
      <c r="W133" s="212">
        <v>0.883162042952093</v>
      </c>
      <c r="X133" s="212">
        <v>0.78985107702567925</v>
      </c>
      <c r="Y133" s="212">
        <v>0.63151770928728745</v>
      </c>
      <c r="Z133" s="212">
        <v>0.43523865606592838</v>
      </c>
    </row>
    <row r="134" spans="3:26" x14ac:dyDescent="0.3">
      <c r="C134" s="210">
        <v>43649</v>
      </c>
      <c r="D134" s="211">
        <v>1.1550406021812844E-3</v>
      </c>
      <c r="E134" s="211">
        <v>2.6249696565615725E-3</v>
      </c>
      <c r="F134" s="211">
        <v>4.3152478944089049E-3</v>
      </c>
      <c r="G134" s="211">
        <v>6.4988942147565353E-3</v>
      </c>
      <c r="H134" s="211">
        <v>8.7434392424243154E-3</v>
      </c>
      <c r="I134" s="211">
        <v>1.193927805241028E-2</v>
      </c>
      <c r="J134" s="211">
        <v>1.5043270758048835E-2</v>
      </c>
      <c r="K134" s="211">
        <v>1.9932946904508132E-2</v>
      </c>
      <c r="L134" s="211">
        <v>2.5135762987027077E-2</v>
      </c>
      <c r="M134" s="211">
        <v>3.1678252161539487E-2</v>
      </c>
      <c r="N134" s="211">
        <v>3.9943663775227393E-2</v>
      </c>
      <c r="P134" s="212">
        <f t="array" ref="P134:Z134">(1+D134:N134)^-P$1:Z$1</f>
        <v>0.99990765433964346</v>
      </c>
      <c r="Q134" s="212">
        <v>0.99934483210603431</v>
      </c>
      <c r="R134" s="212">
        <v>0.99784933404770249</v>
      </c>
      <c r="S134" s="212">
        <v>0.99354306869872233</v>
      </c>
      <c r="T134" s="212">
        <v>0.98273981995796689</v>
      </c>
      <c r="U134" s="212">
        <v>0.96502072477617518</v>
      </c>
      <c r="V134" s="212">
        <v>0.92806248603911068</v>
      </c>
      <c r="W134" s="212">
        <v>0.87096088817441975</v>
      </c>
      <c r="X134" s="212">
        <v>0.7801644445751903</v>
      </c>
      <c r="Y134" s="212">
        <v>0.6263770898361215</v>
      </c>
      <c r="Z134" s="212">
        <v>0.45688167211175912</v>
      </c>
    </row>
    <row r="135" spans="3:26" x14ac:dyDescent="0.3">
      <c r="C135" s="210">
        <v>43648</v>
      </c>
      <c r="D135" s="211">
        <v>8.3677868014590004E-4</v>
      </c>
      <c r="E135" s="211">
        <v>2.0019089117844745E-3</v>
      </c>
      <c r="F135" s="211">
        <v>3.0697300549411858E-3</v>
      </c>
      <c r="G135" s="211">
        <v>4.7662352508980902E-3</v>
      </c>
      <c r="H135" s="211">
        <v>6.0926351486429477E-3</v>
      </c>
      <c r="I135" s="211">
        <v>7.8452703459351777E-3</v>
      </c>
      <c r="J135" s="211">
        <v>1.0640487382778114E-2</v>
      </c>
      <c r="K135" s="211">
        <v>1.4401219667457324E-2</v>
      </c>
      <c r="L135" s="211">
        <v>1.8241073798564926E-2</v>
      </c>
      <c r="M135" s="211">
        <v>2.3603841934561467E-2</v>
      </c>
      <c r="N135" s="211">
        <v>3.0387737498166121E-2</v>
      </c>
      <c r="P135" s="212">
        <f t="array" ref="P135:Z135">(1+D135:N135)^-P$1:Z$1</f>
        <v>0.99993308793662805</v>
      </c>
      <c r="Q135" s="212">
        <v>0.9995001480270328</v>
      </c>
      <c r="R135" s="212">
        <v>0.99846865967309339</v>
      </c>
      <c r="S135" s="212">
        <v>0.99525637398662392</v>
      </c>
      <c r="T135" s="212">
        <v>0.9879251925119944</v>
      </c>
      <c r="U135" s="212">
        <v>0.97682870614026951</v>
      </c>
      <c r="V135" s="212">
        <v>0.94845457804040012</v>
      </c>
      <c r="W135" s="212">
        <v>0.90475639403796759</v>
      </c>
      <c r="X135" s="212">
        <v>0.8346297940196965</v>
      </c>
      <c r="Y135" s="212">
        <v>0.70472777902642658</v>
      </c>
      <c r="Z135" s="212">
        <v>0.54952362548812994</v>
      </c>
    </row>
    <row r="136" spans="3:26" x14ac:dyDescent="0.3">
      <c r="C136" s="210">
        <v>43647</v>
      </c>
      <c r="D136" s="211">
        <v>9.7305720968263588E-4</v>
      </c>
      <c r="E136" s="211">
        <v>2.338010457736856E-3</v>
      </c>
      <c r="F136" s="211">
        <v>3.7821944697421072E-3</v>
      </c>
      <c r="G136" s="211">
        <v>6.1488599651285608E-3</v>
      </c>
      <c r="H136" s="211">
        <v>7.8117643287687367E-3</v>
      </c>
      <c r="I136" s="211">
        <v>1.0356311404798944E-2</v>
      </c>
      <c r="J136" s="211">
        <v>1.3608054819801181E-2</v>
      </c>
      <c r="K136" s="211">
        <v>1.7455818528486735E-2</v>
      </c>
      <c r="L136" s="211">
        <v>2.2021083956996149E-2</v>
      </c>
      <c r="M136" s="211">
        <v>2.7932337419001439E-2</v>
      </c>
      <c r="N136" s="211">
        <v>3.7144912687080048E-2</v>
      </c>
      <c r="P136" s="212">
        <f t="array" ref="P136:Z136">(1+D136:N136)^-P$1:Z$1</f>
        <v>0.9999221962991528</v>
      </c>
      <c r="Q136" s="212">
        <v>0.99941634999898521</v>
      </c>
      <c r="R136" s="212">
        <v>0.99811425028643586</v>
      </c>
      <c r="S136" s="212">
        <v>0.99388871745544527</v>
      </c>
      <c r="T136" s="212">
        <v>0.98455765396485773</v>
      </c>
      <c r="U136" s="212">
        <v>0.96956364750818191</v>
      </c>
      <c r="V136" s="212">
        <v>0.93465155865850436</v>
      </c>
      <c r="W136" s="212">
        <v>0.88591301483163343</v>
      </c>
      <c r="X136" s="212">
        <v>0.80426921877000557</v>
      </c>
      <c r="Y136" s="212">
        <v>0.66150338483500304</v>
      </c>
      <c r="Z136" s="212">
        <v>0.48218219704785964</v>
      </c>
    </row>
    <row r="137" spans="3:26" x14ac:dyDescent="0.3">
      <c r="C137" s="210">
        <v>43644</v>
      </c>
      <c r="D137" s="211">
        <v>1.0190434629961419E-3</v>
      </c>
      <c r="E137" s="211">
        <v>2.6025855852550581E-3</v>
      </c>
      <c r="F137" s="211">
        <v>3.9079367471588772E-3</v>
      </c>
      <c r="G137" s="211">
        <v>6.3931673122367659E-3</v>
      </c>
      <c r="H137" s="211">
        <v>8.6102297840994872E-3</v>
      </c>
      <c r="I137" s="211">
        <v>1.1641276954690215E-2</v>
      </c>
      <c r="J137" s="211">
        <v>1.4568425294239223E-2</v>
      </c>
      <c r="K137" s="211">
        <v>1.9498878953556325E-2</v>
      </c>
      <c r="L137" s="211">
        <v>2.5716067684356182E-2</v>
      </c>
      <c r="M137" s="211">
        <v>3.4984361696714282E-2</v>
      </c>
      <c r="N137" s="211">
        <v>4.629815661973518E-2</v>
      </c>
      <c r="P137" s="212">
        <f t="array" ref="P137:Z137">(1+D137:N137)^-P$1:Z$1</f>
        <v>0.99991852135231107</v>
      </c>
      <c r="Q137" s="212">
        <v>0.99935040989403912</v>
      </c>
      <c r="R137" s="212">
        <v>0.99805174002798813</v>
      </c>
      <c r="S137" s="212">
        <v>0.99364744563070617</v>
      </c>
      <c r="T137" s="212">
        <v>0.98299942248832417</v>
      </c>
      <c r="U137" s="212">
        <v>0.96587377999154855</v>
      </c>
      <c r="V137" s="212">
        <v>0.93023631162799525</v>
      </c>
      <c r="W137" s="212">
        <v>0.87355998479335162</v>
      </c>
      <c r="X137" s="212">
        <v>0.7757618400936388</v>
      </c>
      <c r="Y137" s="212">
        <v>0.59702591550765427</v>
      </c>
      <c r="Z137" s="212">
        <v>0.40447417373732553</v>
      </c>
    </row>
    <row r="138" spans="3:26" x14ac:dyDescent="0.3">
      <c r="C138" s="210">
        <v>43643</v>
      </c>
      <c r="D138" s="211">
        <v>9.7762846519499681E-4</v>
      </c>
      <c r="E138" s="211">
        <v>2.362339472634751E-3</v>
      </c>
      <c r="F138" s="211">
        <v>3.7661542670902022E-3</v>
      </c>
      <c r="G138" s="211">
        <v>5.8071222393105935E-3</v>
      </c>
      <c r="H138" s="211">
        <v>7.8379863934973579E-3</v>
      </c>
      <c r="I138" s="211">
        <v>1.0164911006573817E-2</v>
      </c>
      <c r="J138" s="211">
        <v>1.3653659647516416E-2</v>
      </c>
      <c r="K138" s="211">
        <v>1.7602991659794554E-2</v>
      </c>
      <c r="L138" s="211">
        <v>2.3451603761982475E-2</v>
      </c>
      <c r="M138" s="211">
        <v>2.9332217921396848E-2</v>
      </c>
      <c r="N138" s="211">
        <v>4.012025859087192E-2</v>
      </c>
      <c r="P138" s="212">
        <f t="array" ref="P138:Z138">(1+D138:N138)^-P$1:Z$1</f>
        <v>0.99992183098353948</v>
      </c>
      <c r="Q138" s="212">
        <v>0.99941028556608913</v>
      </c>
      <c r="R138" s="212">
        <v>0.99812222519713434</v>
      </c>
      <c r="S138" s="212">
        <v>0.99422640572838483</v>
      </c>
      <c r="T138" s="212">
        <v>0.98450642192355142</v>
      </c>
      <c r="U138" s="212">
        <v>0.97011487443199695</v>
      </c>
      <c r="V138" s="212">
        <v>0.93444132517459444</v>
      </c>
      <c r="W138" s="212">
        <v>0.8850165136855932</v>
      </c>
      <c r="X138" s="212">
        <v>0.79309806664376203</v>
      </c>
      <c r="Y138" s="212">
        <v>0.64813653800751392</v>
      </c>
      <c r="Z138" s="212">
        <v>0.45533275640132742</v>
      </c>
    </row>
    <row r="139" spans="3:26" x14ac:dyDescent="0.3">
      <c r="C139" s="210">
        <v>43642</v>
      </c>
      <c r="D139" s="211">
        <v>7.0652385346483561E-4</v>
      </c>
      <c r="E139" s="211">
        <v>1.8146258091045033E-3</v>
      </c>
      <c r="F139" s="211">
        <v>2.966718053191045E-3</v>
      </c>
      <c r="G139" s="211">
        <v>4.6637257918400142E-3</v>
      </c>
      <c r="H139" s="211">
        <v>6.0681096417855287E-3</v>
      </c>
      <c r="I139" s="211">
        <v>8.337368212609695E-3</v>
      </c>
      <c r="J139" s="211">
        <v>1.1377649678184566E-2</v>
      </c>
      <c r="K139" s="211">
        <v>1.4241042293174742E-2</v>
      </c>
      <c r="L139" s="211">
        <v>1.8764073198831163E-2</v>
      </c>
      <c r="M139" s="211">
        <v>2.3738013394516706E-2</v>
      </c>
      <c r="N139" s="211">
        <v>2.9962050232283061E-2</v>
      </c>
      <c r="P139" s="212">
        <f t="array" ref="P139:Z139">(1+D139:N139)^-P$1:Z$1</f>
        <v>0.99994349964556639</v>
      </c>
      <c r="Q139" s="212">
        <v>0.99954685735896343</v>
      </c>
      <c r="R139" s="212">
        <v>0.99851993336574507</v>
      </c>
      <c r="S139" s="212">
        <v>0.995357923579689</v>
      </c>
      <c r="T139" s="212">
        <v>0.98797335955193533</v>
      </c>
      <c r="U139" s="212">
        <v>0.97539924180882165</v>
      </c>
      <c r="V139" s="212">
        <v>0.94500311509444679</v>
      </c>
      <c r="W139" s="212">
        <v>0.905757074586788</v>
      </c>
      <c r="X139" s="212">
        <v>0.83035496860104596</v>
      </c>
      <c r="Y139" s="212">
        <v>0.70334362131165729</v>
      </c>
      <c r="Z139" s="212">
        <v>0.55408390947268737</v>
      </c>
    </row>
    <row r="140" spans="3:26" x14ac:dyDescent="0.3">
      <c r="C140" s="210">
        <v>43641</v>
      </c>
      <c r="D140" s="211">
        <v>1.1007826465950937E-3</v>
      </c>
      <c r="E140" s="211">
        <v>2.7082521657491041E-3</v>
      </c>
      <c r="F140" s="211">
        <v>4.3644132860709362E-3</v>
      </c>
      <c r="G140" s="211">
        <v>7.0773137152182865E-3</v>
      </c>
      <c r="H140" s="211">
        <v>9.0234363573227401E-3</v>
      </c>
      <c r="I140" s="211">
        <v>1.1615003966338775E-2</v>
      </c>
      <c r="J140" s="211">
        <v>1.5620042652534947E-2</v>
      </c>
      <c r="K140" s="211">
        <v>1.9605452715451954E-2</v>
      </c>
      <c r="L140" s="211">
        <v>2.6214910695201755E-2</v>
      </c>
      <c r="M140" s="211">
        <v>3.3279544591992685E-2</v>
      </c>
      <c r="N140" s="211">
        <v>4.285587330358967E-2</v>
      </c>
      <c r="P140" s="212">
        <f t="array" ref="P140:Z140">(1+D140:N140)^-P$1:Z$1</f>
        <v>0.99991198969476403</v>
      </c>
      <c r="Q140" s="212">
        <v>0.99932408067176282</v>
      </c>
      <c r="R140" s="212">
        <v>0.99782491051522615</v>
      </c>
      <c r="S140" s="212">
        <v>0.99297242265431518</v>
      </c>
      <c r="T140" s="212">
        <v>0.9821944884497753</v>
      </c>
      <c r="U140" s="212">
        <v>0.96594903702965784</v>
      </c>
      <c r="V140" s="212">
        <v>0.92543023820912296</v>
      </c>
      <c r="W140" s="212">
        <v>0.87292102616689027</v>
      </c>
      <c r="X140" s="212">
        <v>0.77199910036268826</v>
      </c>
      <c r="Y140" s="212">
        <v>0.61197336557904292</v>
      </c>
      <c r="Z140" s="212">
        <v>0.4320302654139539</v>
      </c>
    </row>
    <row r="141" spans="3:26" x14ac:dyDescent="0.3">
      <c r="C141" s="210">
        <v>43640</v>
      </c>
      <c r="D141" s="211">
        <v>9.7629492626402962E-4</v>
      </c>
      <c r="E141" s="211">
        <v>2.5097987171622512E-3</v>
      </c>
      <c r="F141" s="211">
        <v>3.9300311905307393E-3</v>
      </c>
      <c r="G141" s="211">
        <v>6.0524539061537659E-3</v>
      </c>
      <c r="H141" s="211">
        <v>8.293897091972386E-3</v>
      </c>
      <c r="I141" s="211">
        <v>1.0764696801254222E-2</v>
      </c>
      <c r="J141" s="211">
        <v>1.3489170390186687E-2</v>
      </c>
      <c r="K141" s="211">
        <v>1.7453661869760037E-2</v>
      </c>
      <c r="L141" s="211">
        <v>2.2514499703779563E-2</v>
      </c>
      <c r="M141" s="211">
        <v>2.9123228840915765E-2</v>
      </c>
      <c r="N141" s="211">
        <v>3.6503857215147394E-2</v>
      </c>
      <c r="P141" s="212">
        <f t="array" ref="P141:Z141">(1+D141:N141)^-P$1:Z$1</f>
        <v>0.99992193755420478</v>
      </c>
      <c r="Q141" s="212">
        <v>0.99937353270455997</v>
      </c>
      <c r="R141" s="212">
        <v>0.99804075743044895</v>
      </c>
      <c r="S141" s="212">
        <v>0.99398395791128569</v>
      </c>
      <c r="T141" s="212">
        <v>0.98361631332264354</v>
      </c>
      <c r="U141" s="212">
        <v>0.96838890621473539</v>
      </c>
      <c r="V141" s="212">
        <v>0.93519987033225682</v>
      </c>
      <c r="W141" s="212">
        <v>0.88592615977355083</v>
      </c>
      <c r="X141" s="212">
        <v>0.80039662354843322</v>
      </c>
      <c r="Y141" s="212">
        <v>0.6501136507849361</v>
      </c>
      <c r="Z141" s="212">
        <v>0.48818175903857186</v>
      </c>
    </row>
    <row r="142" spans="3:26" x14ac:dyDescent="0.3">
      <c r="C142" s="210">
        <v>43637</v>
      </c>
      <c r="D142" s="211">
        <v>1.1487183579867778E-3</v>
      </c>
      <c r="E142" s="211">
        <v>3.1052926568133393E-3</v>
      </c>
      <c r="F142" s="211">
        <v>5.1057031058869915E-3</v>
      </c>
      <c r="G142" s="211">
        <v>7.8328747838892175E-3</v>
      </c>
      <c r="H142" s="211">
        <v>1.0298160097760835E-2</v>
      </c>
      <c r="I142" s="211">
        <v>1.3690877357101073E-2</v>
      </c>
      <c r="J142" s="211">
        <v>1.8329481586154328E-2</v>
      </c>
      <c r="K142" s="211">
        <v>2.5109542283597287E-2</v>
      </c>
      <c r="L142" s="211">
        <v>3.2615228096088925E-2</v>
      </c>
      <c r="M142" s="211">
        <v>4.2193632901396043E-2</v>
      </c>
      <c r="N142" s="211">
        <v>5.7555641185599929E-2</v>
      </c>
      <c r="P142" s="212">
        <f t="array" ref="P142:Z142">(1+D142:N142)^-P$1:Z$1</f>
        <v>0.99990815949072709</v>
      </c>
      <c r="Q142" s="212">
        <v>0.99922518002972038</v>
      </c>
      <c r="R142" s="212">
        <v>0.99745688261593879</v>
      </c>
      <c r="S142" s="212">
        <v>0.99222800230090846</v>
      </c>
      <c r="T142" s="212">
        <v>0.97971752309115012</v>
      </c>
      <c r="U142" s="212">
        <v>0.96002686355514166</v>
      </c>
      <c r="V142" s="212">
        <v>0.91318425346345489</v>
      </c>
      <c r="W142" s="212">
        <v>0.84063615885562271</v>
      </c>
      <c r="X142" s="212">
        <v>0.72546212972944457</v>
      </c>
      <c r="Y142" s="212">
        <v>0.53798945853460844</v>
      </c>
      <c r="Z142" s="212">
        <v>0.32653931414737897</v>
      </c>
    </row>
    <row r="143" spans="3:26" x14ac:dyDescent="0.3">
      <c r="C143" s="210">
        <v>43636</v>
      </c>
      <c r="D143" s="211">
        <v>1.0646600126303619E-3</v>
      </c>
      <c r="E143" s="211">
        <v>2.5072533619755126E-3</v>
      </c>
      <c r="F143" s="211">
        <v>4.1324995964259603E-3</v>
      </c>
      <c r="G143" s="211">
        <v>6.2981607604889129E-3</v>
      </c>
      <c r="H143" s="211">
        <v>8.2607547947636615E-3</v>
      </c>
      <c r="I143" s="211">
        <v>1.1293282663074658E-2</v>
      </c>
      <c r="J143" s="211">
        <v>1.5209464795328071E-2</v>
      </c>
      <c r="K143" s="211">
        <v>2.0134574866553342E-2</v>
      </c>
      <c r="L143" s="211">
        <v>2.7090493148327646E-2</v>
      </c>
      <c r="M143" s="211">
        <v>3.6763401876828521E-2</v>
      </c>
      <c r="N143" s="211">
        <v>4.6392121568843703E-2</v>
      </c>
      <c r="P143" s="212">
        <f t="array" ref="P143:Z143">(1+D143:N143)^-P$1:Z$1</f>
        <v>0.99991487613011398</v>
      </c>
      <c r="Q143" s="212">
        <v>0.9993741670536318</v>
      </c>
      <c r="R143" s="212">
        <v>0.99794013230952416</v>
      </c>
      <c r="S143" s="212">
        <v>0.9937412578040199</v>
      </c>
      <c r="T143" s="212">
        <v>0.98368097881680749</v>
      </c>
      <c r="U143" s="212">
        <v>0.96687121834707568</v>
      </c>
      <c r="V143" s="212">
        <v>0.92730309614936091</v>
      </c>
      <c r="W143" s="212">
        <v>0.86975659428747865</v>
      </c>
      <c r="X143" s="212">
        <v>0.76544308914536863</v>
      </c>
      <c r="Y143" s="212">
        <v>0.58184208297863904</v>
      </c>
      <c r="Z143" s="212">
        <v>0.4037483657167561</v>
      </c>
    </row>
    <row r="144" spans="3:26" x14ac:dyDescent="0.3">
      <c r="C144" s="210">
        <v>43635</v>
      </c>
      <c r="D144" s="211">
        <v>9.9619887903597661E-4</v>
      </c>
      <c r="E144" s="211">
        <v>2.6190233102997007E-3</v>
      </c>
      <c r="F144" s="211">
        <v>4.1306401044465292E-3</v>
      </c>
      <c r="G144" s="211">
        <v>6.2812251926459188E-3</v>
      </c>
      <c r="H144" s="211">
        <v>8.0797007087495282E-3</v>
      </c>
      <c r="I144" s="211">
        <v>1.0438080616837826E-2</v>
      </c>
      <c r="J144" s="211">
        <v>1.3085701213059681E-2</v>
      </c>
      <c r="K144" s="211">
        <v>1.7045916451780548E-2</v>
      </c>
      <c r="L144" s="211">
        <v>2.2131113560676242E-2</v>
      </c>
      <c r="M144" s="211">
        <v>2.8183189263309968E-2</v>
      </c>
      <c r="N144" s="211">
        <v>3.7374830266480849E-2</v>
      </c>
      <c r="P144" s="212">
        <f t="array" ref="P144:Z144">(1+D144:N144)^-P$1:Z$1</f>
        <v>0.99992034693229548</v>
      </c>
      <c r="Q144" s="212">
        <v>0.99934631383465022</v>
      </c>
      <c r="R144" s="212">
        <v>0.99794105632316266</v>
      </c>
      <c r="S144" s="212">
        <v>0.99375798232602086</v>
      </c>
      <c r="T144" s="212">
        <v>0.98403435455489241</v>
      </c>
      <c r="U144" s="212">
        <v>0.96932828215099787</v>
      </c>
      <c r="V144" s="212">
        <v>0.93706360696395752</v>
      </c>
      <c r="W144" s="212">
        <v>0.8884153980512236</v>
      </c>
      <c r="X144" s="212">
        <v>0.8034038643434398</v>
      </c>
      <c r="Y144" s="212">
        <v>0.65908665235620667</v>
      </c>
      <c r="Z144" s="212">
        <v>0.48004933151883217</v>
      </c>
    </row>
    <row r="145" spans="3:26" x14ac:dyDescent="0.3">
      <c r="C145" s="210">
        <v>43634</v>
      </c>
      <c r="D145" s="211">
        <v>1.0038730848031421E-3</v>
      </c>
      <c r="E145" s="211">
        <v>2.516888004426687E-3</v>
      </c>
      <c r="F145" s="211">
        <v>3.9142154739928523E-3</v>
      </c>
      <c r="G145" s="211">
        <v>5.8958104162688983E-3</v>
      </c>
      <c r="H145" s="211">
        <v>7.892464116670956E-3</v>
      </c>
      <c r="I145" s="211">
        <v>1.069809853511583E-2</v>
      </c>
      <c r="J145" s="211">
        <v>1.4107413862793699E-2</v>
      </c>
      <c r="K145" s="211">
        <v>1.7733727580201131E-2</v>
      </c>
      <c r="L145" s="211">
        <v>2.3454994865202243E-2</v>
      </c>
      <c r="M145" s="211">
        <v>3.1844998414373361E-2</v>
      </c>
      <c r="N145" s="211">
        <v>4.2905565771540075E-2</v>
      </c>
      <c r="P145" s="212">
        <f t="array" ref="P145:Z145">(1+D145:N145)^-P$1:Z$1</f>
        <v>0.99991973365822029</v>
      </c>
      <c r="Q145" s="212">
        <v>0.99937176593510946</v>
      </c>
      <c r="R145" s="212">
        <v>0.99804861899237407</v>
      </c>
      <c r="S145" s="212">
        <v>0.9941387464236191</v>
      </c>
      <c r="T145" s="212">
        <v>0.98439999743731821</v>
      </c>
      <c r="U145" s="212">
        <v>0.96858034994639552</v>
      </c>
      <c r="V145" s="212">
        <v>0.93235265381000465</v>
      </c>
      <c r="W145" s="212">
        <v>0.88422100886847277</v>
      </c>
      <c r="X145" s="212">
        <v>0.79307178862156724</v>
      </c>
      <c r="Y145" s="212">
        <v>0.62486046719380783</v>
      </c>
      <c r="Z145" s="212">
        <v>0.43161874330368677</v>
      </c>
    </row>
    <row r="146" spans="3:26" x14ac:dyDescent="0.3">
      <c r="C146" s="210">
        <v>43633</v>
      </c>
      <c r="D146" s="211">
        <v>9.9997517966349367E-4</v>
      </c>
      <c r="E146" s="211">
        <v>2.4297270131884807E-3</v>
      </c>
      <c r="F146" s="211">
        <v>3.7165468560267285E-3</v>
      </c>
      <c r="G146" s="211">
        <v>6.0924709497092912E-3</v>
      </c>
      <c r="H146" s="211">
        <v>8.2664358309656807E-3</v>
      </c>
      <c r="I146" s="211">
        <v>1.0780798137230799E-2</v>
      </c>
      <c r="J146" s="211">
        <v>1.3689118140725098E-2</v>
      </c>
      <c r="K146" s="211">
        <v>1.8469937512923192E-2</v>
      </c>
      <c r="L146" s="211">
        <v>2.3595339362554223E-2</v>
      </c>
      <c r="M146" s="211">
        <v>3.2102033310594122E-2</v>
      </c>
      <c r="N146" s="211">
        <v>4.3520988468997282E-2</v>
      </c>
      <c r="P146" s="212">
        <f t="array" ref="P146:Z146">(1+D146:N146)^-P$1:Z$1</f>
        <v>0.99992004515355581</v>
      </c>
      <c r="Q146" s="212">
        <v>0.99939348900240588</v>
      </c>
      <c r="R146" s="212">
        <v>0.99814689035179982</v>
      </c>
      <c r="S146" s="212">
        <v>0.99394442248041259</v>
      </c>
      <c r="T146" s="212">
        <v>0.98366989382714676</v>
      </c>
      <c r="U146" s="212">
        <v>0.96834262880191257</v>
      </c>
      <c r="V146" s="212">
        <v>0.93427790444309355</v>
      </c>
      <c r="W146" s="212">
        <v>0.87975653134821152</v>
      </c>
      <c r="X146" s="212">
        <v>0.79198508365984976</v>
      </c>
      <c r="Y146" s="212">
        <v>0.62253030139591592</v>
      </c>
      <c r="Z146" s="212">
        <v>0.42655617152448905</v>
      </c>
    </row>
    <row r="147" spans="3:26" x14ac:dyDescent="0.3">
      <c r="C147" s="210">
        <v>43630</v>
      </c>
      <c r="D147" s="211">
        <v>9.4216756980376238E-4</v>
      </c>
      <c r="E147" s="211">
        <v>2.2325956319639876E-3</v>
      </c>
      <c r="F147" s="211">
        <v>3.3813527653707765E-3</v>
      </c>
      <c r="G147" s="211">
        <v>5.1949919056005446E-3</v>
      </c>
      <c r="H147" s="211">
        <v>6.8761145946127592E-3</v>
      </c>
      <c r="I147" s="211">
        <v>8.7401539812867225E-3</v>
      </c>
      <c r="J147" s="211">
        <v>1.1813953839908558E-2</v>
      </c>
      <c r="K147" s="211">
        <v>1.6123034487691347E-2</v>
      </c>
      <c r="L147" s="211">
        <v>2.2023592706380487E-2</v>
      </c>
      <c r="M147" s="211">
        <v>2.8724330364745081E-2</v>
      </c>
      <c r="N147" s="211">
        <v>3.9082617219797298E-2</v>
      </c>
      <c r="P147" s="212">
        <f t="array" ref="P147:Z147">(1+D147:N147)^-P$1:Z$1</f>
        <v>0.99992466491714804</v>
      </c>
      <c r="Q147" s="212">
        <v>0.99944262861577693</v>
      </c>
      <c r="R147" s="212">
        <v>0.99831359915138107</v>
      </c>
      <c r="S147" s="212">
        <v>0.99483185655774897</v>
      </c>
      <c r="T147" s="212">
        <v>0.98638832431550227</v>
      </c>
      <c r="U147" s="212">
        <v>0.9742312896501556</v>
      </c>
      <c r="V147" s="212">
        <v>0.94296739815037489</v>
      </c>
      <c r="W147" s="212">
        <v>0.89407906213214661</v>
      </c>
      <c r="X147" s="212">
        <v>0.80424947668543678</v>
      </c>
      <c r="Y147" s="212">
        <v>0.65390525594841076</v>
      </c>
      <c r="Z147" s="212">
        <v>0.46451357278013455</v>
      </c>
    </row>
    <row r="148" spans="3:26" x14ac:dyDescent="0.3">
      <c r="C148" s="210">
        <v>43629</v>
      </c>
      <c r="D148" s="211">
        <v>8.7518064386821908E-4</v>
      </c>
      <c r="E148" s="211">
        <v>2.180274331756194E-3</v>
      </c>
      <c r="F148" s="211">
        <v>3.3038602717904825E-3</v>
      </c>
      <c r="G148" s="211">
        <v>5.3658694932144724E-3</v>
      </c>
      <c r="H148" s="211">
        <v>6.7332317065731942E-3</v>
      </c>
      <c r="I148" s="211">
        <v>8.9938090742369241E-3</v>
      </c>
      <c r="J148" s="211">
        <v>1.1724208803555226E-2</v>
      </c>
      <c r="K148" s="211">
        <v>1.5228757657786739E-2</v>
      </c>
      <c r="L148" s="211">
        <v>1.9182197100645462E-2</v>
      </c>
      <c r="M148" s="211">
        <v>2.552164859315708E-2</v>
      </c>
      <c r="N148" s="211">
        <v>3.3210390984887178E-2</v>
      </c>
      <c r="P148" s="212">
        <f t="array" ref="P148:Z148">(1+D148:N148)^-P$1:Z$1</f>
        <v>0.99993001861708408</v>
      </c>
      <c r="Q148" s="212">
        <v>0.99945567295406057</v>
      </c>
      <c r="R148" s="212">
        <v>0.99835215193657889</v>
      </c>
      <c r="S148" s="212">
        <v>0.99466276938969567</v>
      </c>
      <c r="T148" s="212">
        <v>0.9866683349668659</v>
      </c>
      <c r="U148" s="212">
        <v>0.97349672634424333</v>
      </c>
      <c r="V148" s="212">
        <v>0.94338570215872952</v>
      </c>
      <c r="W148" s="212">
        <v>0.89960657625888119</v>
      </c>
      <c r="X148" s="212">
        <v>0.82695468358967827</v>
      </c>
      <c r="Y148" s="212">
        <v>0.68521602270207127</v>
      </c>
      <c r="Z148" s="212">
        <v>0.52026510210828103</v>
      </c>
    </row>
    <row r="149" spans="3:26" x14ac:dyDescent="0.3">
      <c r="C149" s="210">
        <v>43628</v>
      </c>
      <c r="D149" s="211">
        <v>8.2382563460372453E-4</v>
      </c>
      <c r="E149" s="211">
        <v>2.1644460530973663E-3</v>
      </c>
      <c r="F149" s="211">
        <v>3.4563583144022053E-3</v>
      </c>
      <c r="G149" s="211">
        <v>5.3956555019519991E-3</v>
      </c>
      <c r="H149" s="211">
        <v>6.8126415436713496E-3</v>
      </c>
      <c r="I149" s="211">
        <v>8.6945417904865166E-3</v>
      </c>
      <c r="J149" s="211">
        <v>1.1765456188671204E-2</v>
      </c>
      <c r="K149" s="211">
        <v>1.5133211641280939E-2</v>
      </c>
      <c r="L149" s="211">
        <v>2.0802650776591505E-2</v>
      </c>
      <c r="M149" s="211">
        <v>2.6738602698793395E-2</v>
      </c>
      <c r="N149" s="211">
        <v>3.6676549131285159E-2</v>
      </c>
      <c r="P149" s="212">
        <f t="array" ref="P149:Z149">(1+D149:N149)^-P$1:Z$1</f>
        <v>0.99993412325184639</v>
      </c>
      <c r="Q149" s="212">
        <v>0.99945961930469829</v>
      </c>
      <c r="R149" s="212">
        <v>0.99827628788303746</v>
      </c>
      <c r="S149" s="212">
        <v>0.99463330135511852</v>
      </c>
      <c r="T149" s="212">
        <v>0.98651269909452943</v>
      </c>
      <c r="U149" s="212">
        <v>0.97436345701414895</v>
      </c>
      <c r="V149" s="212">
        <v>0.94319341934981638</v>
      </c>
      <c r="W149" s="212">
        <v>0.90019945085472497</v>
      </c>
      <c r="X149" s="212">
        <v>0.81392072782263925</v>
      </c>
      <c r="Y149" s="212">
        <v>0.67313417453665914</v>
      </c>
      <c r="Z149" s="212">
        <v>0.48655788201856015</v>
      </c>
    </row>
    <row r="150" spans="3:26" x14ac:dyDescent="0.3">
      <c r="C150" s="210">
        <v>43627</v>
      </c>
      <c r="D150" s="211">
        <v>1.2317726726722444E-3</v>
      </c>
      <c r="E150" s="211">
        <v>3.1961984762995492E-3</v>
      </c>
      <c r="F150" s="211">
        <v>4.9250144644345422E-3</v>
      </c>
      <c r="G150" s="211">
        <v>7.9068388488305955E-3</v>
      </c>
      <c r="H150" s="211">
        <v>1.0487144179390919E-2</v>
      </c>
      <c r="I150" s="211">
        <v>1.3854849359243122E-2</v>
      </c>
      <c r="J150" s="211">
        <v>1.8714579061791168E-2</v>
      </c>
      <c r="K150" s="211">
        <v>2.4419568201130865E-2</v>
      </c>
      <c r="L150" s="211">
        <v>3.1030235360367253E-2</v>
      </c>
      <c r="M150" s="211">
        <v>4.2575893983459991E-2</v>
      </c>
      <c r="N150" s="211">
        <v>5.497324430656559E-2</v>
      </c>
      <c r="P150" s="212">
        <f t="array" ref="P150:Z150">(1+D150:N150)^-P$1:Z$1</f>
        <v>0.99990152367606233</v>
      </c>
      <c r="Q150" s="212">
        <v>0.99920254276523857</v>
      </c>
      <c r="R150" s="212">
        <v>0.997546551509499</v>
      </c>
      <c r="S150" s="212">
        <v>0.99215518880905573</v>
      </c>
      <c r="T150" s="212">
        <v>0.9793510984340944</v>
      </c>
      <c r="U150" s="212">
        <v>0.95956113987960545</v>
      </c>
      <c r="V150" s="212">
        <v>0.91145953496194221</v>
      </c>
      <c r="W150" s="212">
        <v>0.84460751324803562</v>
      </c>
      <c r="X150" s="212">
        <v>0.73669205604319044</v>
      </c>
      <c r="Y150" s="212">
        <v>0.53503822802985601</v>
      </c>
      <c r="Z150" s="212">
        <v>0.34290284756371575</v>
      </c>
    </row>
    <row r="151" spans="3:26" x14ac:dyDescent="0.3">
      <c r="C151" s="210">
        <v>43626</v>
      </c>
      <c r="D151" s="211">
        <v>1.0573093609808166E-3</v>
      </c>
      <c r="E151" s="211">
        <v>2.5944320475456248E-3</v>
      </c>
      <c r="F151" s="211">
        <v>4.1995736540431485E-3</v>
      </c>
      <c r="G151" s="211">
        <v>6.6906632411256805E-3</v>
      </c>
      <c r="H151" s="211">
        <v>8.7229135065859196E-3</v>
      </c>
      <c r="I151" s="211">
        <v>1.1611650303526445E-2</v>
      </c>
      <c r="J151" s="211">
        <v>1.4808039982262714E-2</v>
      </c>
      <c r="K151" s="211">
        <v>2.0098033670541807E-2</v>
      </c>
      <c r="L151" s="211">
        <v>2.6589949432963434E-2</v>
      </c>
      <c r="M151" s="211">
        <v>3.4234271820300047E-2</v>
      </c>
      <c r="N151" s="211">
        <v>4.4242217345626028E-2</v>
      </c>
      <c r="P151" s="212">
        <f t="array" ref="P151:Z151">(1+D151:N151)^-P$1:Z$1</f>
        <v>0.99991546350916127</v>
      </c>
      <c r="Q151" s="212">
        <v>0.99935244167681747</v>
      </c>
      <c r="R151" s="212">
        <v>0.99790680376933749</v>
      </c>
      <c r="S151" s="212">
        <v>0.99335380421669506</v>
      </c>
      <c r="T151" s="212">
        <v>0.9827798144161064</v>
      </c>
      <c r="U151" s="212">
        <v>0.96595864391220776</v>
      </c>
      <c r="V151" s="212">
        <v>0.92913860132727144</v>
      </c>
      <c r="W151" s="212">
        <v>0.86997470816016398</v>
      </c>
      <c r="X151" s="212">
        <v>0.76918342837741582</v>
      </c>
      <c r="Y151" s="212">
        <v>0.60355398833743379</v>
      </c>
      <c r="Z151" s="212">
        <v>0.42070246461087213</v>
      </c>
    </row>
    <row r="152" spans="3:26" x14ac:dyDescent="0.3">
      <c r="C152" s="210">
        <v>43623</v>
      </c>
      <c r="D152" s="211">
        <v>1.00294430306719E-3</v>
      </c>
      <c r="E152" s="211">
        <v>2.6120308713333388E-3</v>
      </c>
      <c r="F152" s="211">
        <v>4.1849493464400679E-3</v>
      </c>
      <c r="G152" s="211">
        <v>6.623585272470681E-3</v>
      </c>
      <c r="H152" s="211">
        <v>8.3589195997997631E-3</v>
      </c>
      <c r="I152" s="211">
        <v>1.1083909095836135E-2</v>
      </c>
      <c r="J152" s="211">
        <v>1.4590626689989556E-2</v>
      </c>
      <c r="K152" s="211">
        <v>1.8354501409332095E-2</v>
      </c>
      <c r="L152" s="211">
        <v>2.4724382109374759E-2</v>
      </c>
      <c r="M152" s="211">
        <v>3.2491430419892227E-2</v>
      </c>
      <c r="N152" s="211">
        <v>4.3304424274393578E-2</v>
      </c>
      <c r="P152" s="212">
        <f t="array" ref="P152:Z152">(1+D152:N152)^-P$1:Z$1</f>
        <v>0.99991980788032298</v>
      </c>
      <c r="Q152" s="212">
        <v>0.99934805624587575</v>
      </c>
      <c r="R152" s="212">
        <v>0.99791407018123413</v>
      </c>
      <c r="S152" s="212">
        <v>0.99341999793231761</v>
      </c>
      <c r="T152" s="212">
        <v>0.98348946337646459</v>
      </c>
      <c r="U152" s="212">
        <v>0.96747199696937625</v>
      </c>
      <c r="V152" s="212">
        <v>0.9301345383603874</v>
      </c>
      <c r="W152" s="212">
        <v>0.88045484559645104</v>
      </c>
      <c r="X152" s="212">
        <v>0.78330211908354541</v>
      </c>
      <c r="Y152" s="212">
        <v>0.61901783770162611</v>
      </c>
      <c r="Z152" s="212">
        <v>0.42833051815755108</v>
      </c>
    </row>
    <row r="153" spans="3:26" x14ac:dyDescent="0.3">
      <c r="C153" s="210">
        <v>43622</v>
      </c>
      <c r="D153" s="211">
        <v>8.536761562752957E-4</v>
      </c>
      <c r="E153" s="211">
        <v>2.0722719815807703E-3</v>
      </c>
      <c r="F153" s="211">
        <v>3.1660892694563188E-3</v>
      </c>
      <c r="G153" s="211">
        <v>4.977287718846762E-3</v>
      </c>
      <c r="H153" s="211">
        <v>6.4039387633792562E-3</v>
      </c>
      <c r="I153" s="211">
        <v>8.2767567357490308E-3</v>
      </c>
      <c r="J153" s="211">
        <v>1.0605745320710161E-2</v>
      </c>
      <c r="K153" s="211">
        <v>1.4439811735332079E-2</v>
      </c>
      <c r="L153" s="211">
        <v>1.8325025122963984E-2</v>
      </c>
      <c r="M153" s="211">
        <v>2.3671404090454189E-2</v>
      </c>
      <c r="N153" s="211">
        <v>3.2105846366896756E-2</v>
      </c>
      <c r="P153" s="212">
        <f t="array" ref="P153:Z153">(1+D153:N153)^-P$1:Z$1</f>
        <v>0.99993173737143692</v>
      </c>
      <c r="Q153" s="212">
        <v>0.9994826019496279</v>
      </c>
      <c r="R153" s="212">
        <v>0.99842070452024834</v>
      </c>
      <c r="S153" s="212">
        <v>0.99504736298056595</v>
      </c>
      <c r="T153" s="212">
        <v>0.98731411160025817</v>
      </c>
      <c r="U153" s="212">
        <v>0.97557515762422597</v>
      </c>
      <c r="V153" s="212">
        <v>0.94861761656264909</v>
      </c>
      <c r="W153" s="212">
        <v>0.90451548566126161</v>
      </c>
      <c r="X153" s="212">
        <v>0.83394197543075199</v>
      </c>
      <c r="Y153" s="212">
        <v>0.70403042237887481</v>
      </c>
      <c r="Z153" s="212">
        <v>0.53151464782082281</v>
      </c>
    </row>
    <row r="154" spans="3:26" x14ac:dyDescent="0.3">
      <c r="C154" s="210">
        <v>43621</v>
      </c>
      <c r="D154" s="211">
        <v>8.4546725404085685E-4</v>
      </c>
      <c r="E154" s="211">
        <v>1.9634782156023453E-3</v>
      </c>
      <c r="F154" s="211">
        <v>2.9517969652481462E-3</v>
      </c>
      <c r="G154" s="211">
        <v>4.7901517218372613E-3</v>
      </c>
      <c r="H154" s="211">
        <v>6.0341044203008742E-3</v>
      </c>
      <c r="I154" s="211">
        <v>7.6662823534136984E-3</v>
      </c>
      <c r="J154" s="211">
        <v>1.0275139411186282E-2</v>
      </c>
      <c r="K154" s="211">
        <v>1.3518630455895778E-2</v>
      </c>
      <c r="L154" s="211">
        <v>1.7103528149045349E-2</v>
      </c>
      <c r="M154" s="211">
        <v>2.2189853905583801E-2</v>
      </c>
      <c r="N154" s="211">
        <v>3.0108230630737823E-2</v>
      </c>
      <c r="P154" s="212">
        <f t="array" ref="P154:Z154">(1+D154:N154)^-P$1:Z$1</f>
        <v>0.99993239348158969</v>
      </c>
      <c r="Q154" s="212">
        <v>0.99950973194273607</v>
      </c>
      <c r="R154" s="212">
        <v>0.9985273609152896</v>
      </c>
      <c r="S154" s="212">
        <v>0.99523268444298685</v>
      </c>
      <c r="T154" s="212">
        <v>0.98804015017178171</v>
      </c>
      <c r="U154" s="212">
        <v>0.97734932989339274</v>
      </c>
      <c r="V154" s="212">
        <v>0.95017077720227849</v>
      </c>
      <c r="W154" s="212">
        <v>0.91028596348224522</v>
      </c>
      <c r="X154" s="212">
        <v>0.84401155412852069</v>
      </c>
      <c r="Y154" s="212">
        <v>0.71949289803534711</v>
      </c>
      <c r="Z154" s="212">
        <v>0.55251345106390393</v>
      </c>
    </row>
    <row r="155" spans="3:26" x14ac:dyDescent="0.3">
      <c r="C155" s="210">
        <v>43620</v>
      </c>
      <c r="D155" s="211">
        <v>8.9960690159086745E-4</v>
      </c>
      <c r="E155" s="211">
        <v>2.0495300281782366E-3</v>
      </c>
      <c r="F155" s="211">
        <v>3.2906735372448636E-3</v>
      </c>
      <c r="G155" s="211">
        <v>5.127091038950319E-3</v>
      </c>
      <c r="H155" s="211">
        <v>6.7982371993296625E-3</v>
      </c>
      <c r="I155" s="211">
        <v>8.658773115029628E-3</v>
      </c>
      <c r="J155" s="211">
        <v>1.1567521385108626E-2</v>
      </c>
      <c r="K155" s="211">
        <v>1.5141109867449267E-2</v>
      </c>
      <c r="L155" s="211">
        <v>2.0478742526827125E-2</v>
      </c>
      <c r="M155" s="211">
        <v>2.7751400103783921E-2</v>
      </c>
      <c r="N155" s="211">
        <v>3.4952427173362194E-2</v>
      </c>
      <c r="P155" s="212">
        <f t="array" ref="P155:Z155">(1+D155:N155)^-P$1:Z$1</f>
        <v>0.99992806638752074</v>
      </c>
      <c r="Q155" s="212">
        <v>0.99948827282532571</v>
      </c>
      <c r="R155" s="212">
        <v>0.9983587128276048</v>
      </c>
      <c r="S155" s="212">
        <v>0.99489906193489364</v>
      </c>
      <c r="T155" s="212">
        <v>0.98654092753145439</v>
      </c>
      <c r="U155" s="212">
        <v>0.97446711821388865</v>
      </c>
      <c r="V155" s="212">
        <v>0.9441165602900935</v>
      </c>
      <c r="W155" s="212">
        <v>0.90015042447813998</v>
      </c>
      <c r="X155" s="212">
        <v>0.81650787154967264</v>
      </c>
      <c r="Y155" s="212">
        <v>0.66325242056251521</v>
      </c>
      <c r="Z155" s="212">
        <v>0.50302810708604495</v>
      </c>
    </row>
    <row r="156" spans="3:26" x14ac:dyDescent="0.3">
      <c r="C156" s="210">
        <v>43619</v>
      </c>
      <c r="D156" s="211">
        <v>1.0782221725790389E-3</v>
      </c>
      <c r="E156" s="211">
        <v>2.5728126290827272E-3</v>
      </c>
      <c r="F156" s="211">
        <v>4.0620690450455139E-3</v>
      </c>
      <c r="G156" s="211">
        <v>6.1209658962643474E-3</v>
      </c>
      <c r="H156" s="211">
        <v>7.7142474737382566E-3</v>
      </c>
      <c r="I156" s="211">
        <v>1.0343289054664195E-2</v>
      </c>
      <c r="J156" s="211">
        <v>1.4093533337046781E-2</v>
      </c>
      <c r="K156" s="211">
        <v>1.778914041076789E-2</v>
      </c>
      <c r="L156" s="211">
        <v>2.2626987849182094E-2</v>
      </c>
      <c r="M156" s="211">
        <v>3.0906685256608973E-2</v>
      </c>
      <c r="N156" s="211">
        <v>4.1048592183471129E-2</v>
      </c>
      <c r="P156" s="212">
        <f t="array" ref="P156:Z156">(1+D156:N156)^-P$1:Z$1</f>
        <v>0.99991379241140377</v>
      </c>
      <c r="Q156" s="212">
        <v>0.99935782912689775</v>
      </c>
      <c r="R156" s="212">
        <v>0.9979751322579431</v>
      </c>
      <c r="S156" s="212">
        <v>0.99391627239294056</v>
      </c>
      <c r="T156" s="212">
        <v>0.98474821515173938</v>
      </c>
      <c r="U156" s="212">
        <v>0.96960113821110472</v>
      </c>
      <c r="V156" s="212">
        <v>0.93241646399552269</v>
      </c>
      <c r="W156" s="212">
        <v>0.88388407826652438</v>
      </c>
      <c r="X156" s="212">
        <v>0.79951662938785562</v>
      </c>
      <c r="Y156" s="212">
        <v>0.63344609120521067</v>
      </c>
      <c r="Z156" s="212">
        <v>0.44728051168384925</v>
      </c>
    </row>
    <row r="157" spans="3:26" x14ac:dyDescent="0.3">
      <c r="C157" s="210">
        <v>43616</v>
      </c>
      <c r="D157" s="211">
        <v>1.0560017613434451E-3</v>
      </c>
      <c r="E157" s="211">
        <v>2.730008248107635E-3</v>
      </c>
      <c r="F157" s="211">
        <v>4.2616653648406069E-3</v>
      </c>
      <c r="G157" s="211">
        <v>6.6045433209685799E-3</v>
      </c>
      <c r="H157" s="211">
        <v>8.8409016767932846E-3</v>
      </c>
      <c r="I157" s="211">
        <v>1.1748080359299437E-2</v>
      </c>
      <c r="J157" s="211">
        <v>1.5586702424551267E-2</v>
      </c>
      <c r="K157" s="211">
        <v>2.0993831036683539E-2</v>
      </c>
      <c r="L157" s="211">
        <v>2.7462816096557395E-2</v>
      </c>
      <c r="M157" s="211">
        <v>3.4772869819473785E-2</v>
      </c>
      <c r="N157" s="211">
        <v>4.6842905245799017E-2</v>
      </c>
      <c r="P157" s="212">
        <f t="array" ref="P157:Z157">(1+D157:N157)^-P$1:Z$1</f>
        <v>0.99991556799788595</v>
      </c>
      <c r="Q157" s="212">
        <v>0.99931866008154413</v>
      </c>
      <c r="R157" s="212">
        <v>0.99787595389197226</v>
      </c>
      <c r="S157" s="212">
        <v>0.99343879047159978</v>
      </c>
      <c r="T157" s="212">
        <v>0.98254994742511892</v>
      </c>
      <c r="U157" s="212">
        <v>0.96556792998573804</v>
      </c>
      <c r="V157" s="212">
        <v>0.92558215079770301</v>
      </c>
      <c r="W157" s="212">
        <v>0.86464567556568472</v>
      </c>
      <c r="X157" s="212">
        <v>0.76267386242586033</v>
      </c>
      <c r="Y157" s="212">
        <v>0.59885888209750249</v>
      </c>
      <c r="Z157" s="212">
        <v>0.40028537141185749</v>
      </c>
    </row>
    <row r="158" spans="3:26" x14ac:dyDescent="0.3">
      <c r="C158" s="210">
        <v>43615</v>
      </c>
      <c r="D158" s="211">
        <v>9.9246395268083511E-4</v>
      </c>
      <c r="E158" s="211">
        <v>2.4136597125194617E-3</v>
      </c>
      <c r="F158" s="211">
        <v>3.8100210070822174E-3</v>
      </c>
      <c r="G158" s="211">
        <v>5.7822047938415732E-3</v>
      </c>
      <c r="H158" s="211">
        <v>7.804325402659117E-3</v>
      </c>
      <c r="I158" s="211">
        <v>9.8778025271121523E-3</v>
      </c>
      <c r="J158" s="211">
        <v>1.2516508077526779E-2</v>
      </c>
      <c r="K158" s="211">
        <v>1.6009536272979231E-2</v>
      </c>
      <c r="L158" s="211">
        <v>2.1697215415105279E-2</v>
      </c>
      <c r="M158" s="211">
        <v>2.8014730524531864E-2</v>
      </c>
      <c r="N158" s="211">
        <v>3.5550291077884162E-2</v>
      </c>
      <c r="P158" s="212">
        <f t="array" ref="P158:Z158">(1+D158:N158)^-P$1:Z$1</f>
        <v>0.999920645405867</v>
      </c>
      <c r="Q158" s="212">
        <v>0.999397493701215</v>
      </c>
      <c r="R158" s="212">
        <v>0.99810041586789178</v>
      </c>
      <c r="S158" s="212">
        <v>0.99425103688822292</v>
      </c>
      <c r="T158" s="212">
        <v>0.98457218868848295</v>
      </c>
      <c r="U158" s="212">
        <v>0.97094252129859215</v>
      </c>
      <c r="V158" s="212">
        <v>0.93970045377597367</v>
      </c>
      <c r="W158" s="212">
        <v>0.89477843818572556</v>
      </c>
      <c r="X158" s="212">
        <v>0.80682231737665921</v>
      </c>
      <c r="Y158" s="212">
        <v>0.66070856036965309</v>
      </c>
      <c r="Z158" s="212">
        <v>0.49725149609938635</v>
      </c>
    </row>
    <row r="159" spans="3:26" x14ac:dyDescent="0.3">
      <c r="C159" s="210">
        <v>43614</v>
      </c>
      <c r="D159" s="211">
        <v>1.0456289855456757E-3</v>
      </c>
      <c r="E159" s="211">
        <v>2.4561130612019717E-3</v>
      </c>
      <c r="F159" s="211">
        <v>3.8491354974361674E-3</v>
      </c>
      <c r="G159" s="211">
        <v>6.1920945102848903E-3</v>
      </c>
      <c r="H159" s="211">
        <v>7.9411991051940231E-3</v>
      </c>
      <c r="I159" s="211">
        <v>1.0516606159619437E-2</v>
      </c>
      <c r="J159" s="211">
        <v>1.386409307871596E-2</v>
      </c>
      <c r="K159" s="211">
        <v>1.824846284378932E-2</v>
      </c>
      <c r="L159" s="211">
        <v>2.3986798909699524E-2</v>
      </c>
      <c r="M159" s="211">
        <v>3.0452251823581213E-2</v>
      </c>
      <c r="N159" s="211">
        <v>4.0406092306595739E-2</v>
      </c>
      <c r="P159" s="212">
        <f t="array" ref="P159:Z159">(1+D159:N159)^-P$1:Z$1</f>
        <v>0.99991639687922895</v>
      </c>
      <c r="Q159" s="212">
        <v>0.99938691257862744</v>
      </c>
      <c r="R159" s="212">
        <v>0.99808097043131605</v>
      </c>
      <c r="S159" s="212">
        <v>0.99384601156770302</v>
      </c>
      <c r="T159" s="212">
        <v>0.98430480624400962</v>
      </c>
      <c r="U159" s="212">
        <v>0.9691023251080777</v>
      </c>
      <c r="V159" s="212">
        <v>0.93347198379056373</v>
      </c>
      <c r="W159" s="212">
        <v>0.88109686904671936</v>
      </c>
      <c r="X159" s="212">
        <v>0.7889626099326057</v>
      </c>
      <c r="Y159" s="212">
        <v>0.63764933415860314</v>
      </c>
      <c r="Z159" s="212">
        <v>0.45283737832202942</v>
      </c>
    </row>
    <row r="160" spans="3:26" x14ac:dyDescent="0.3">
      <c r="C160" s="210">
        <v>43613</v>
      </c>
      <c r="D160" s="211">
        <v>1.0729853020584653E-3</v>
      </c>
      <c r="E160" s="211">
        <v>2.5660707592719653E-3</v>
      </c>
      <c r="F160" s="211">
        <v>3.9447037702092609E-3</v>
      </c>
      <c r="G160" s="211">
        <v>6.2246865351985245E-3</v>
      </c>
      <c r="H160" s="211">
        <v>8.0206894067367286E-3</v>
      </c>
      <c r="I160" s="211">
        <v>1.1019069543872984E-2</v>
      </c>
      <c r="J160" s="211">
        <v>1.4024625239704904E-2</v>
      </c>
      <c r="K160" s="211">
        <v>1.7982696651808107E-2</v>
      </c>
      <c r="L160" s="211">
        <v>2.2590032681430106E-2</v>
      </c>
      <c r="M160" s="211">
        <v>2.9870615198955657E-2</v>
      </c>
      <c r="N160" s="211">
        <v>3.8859731651746998E-2</v>
      </c>
      <c r="P160" s="212">
        <f t="array" ref="P160:Z160">(1+D160:N160)^-P$1:Z$1</f>
        <v>0.9999142108749155</v>
      </c>
      <c r="Q160" s="212">
        <v>0.99935950919656691</v>
      </c>
      <c r="R160" s="212">
        <v>0.99803346425683792</v>
      </c>
      <c r="S160" s="212">
        <v>0.99381382049308253</v>
      </c>
      <c r="T160" s="212">
        <v>0.98414957212697785</v>
      </c>
      <c r="U160" s="212">
        <v>0.96765814916733128</v>
      </c>
      <c r="V160" s="212">
        <v>0.93273331910842894</v>
      </c>
      <c r="W160" s="212">
        <v>0.8827083352292765</v>
      </c>
      <c r="X160" s="212">
        <v>0.79980561202632694</v>
      </c>
      <c r="Y160" s="212">
        <v>0.6430725886070966</v>
      </c>
      <c r="Z160" s="212">
        <v>0.46651085235281209</v>
      </c>
    </row>
    <row r="161" spans="3:26" x14ac:dyDescent="0.3">
      <c r="C161" s="210">
        <v>43609</v>
      </c>
      <c r="D161" s="211">
        <v>1.0166409895131525E-3</v>
      </c>
      <c r="E161" s="211">
        <v>2.524843206057426E-3</v>
      </c>
      <c r="F161" s="211">
        <v>3.9994895931392133E-3</v>
      </c>
      <c r="G161" s="211">
        <v>6.5880962785580524E-3</v>
      </c>
      <c r="H161" s="211">
        <v>8.5750699145995899E-3</v>
      </c>
      <c r="I161" s="211">
        <v>1.1317171610586834E-2</v>
      </c>
      <c r="J161" s="211">
        <v>1.438242975405001E-2</v>
      </c>
      <c r="K161" s="211">
        <v>1.9675283221889574E-2</v>
      </c>
      <c r="L161" s="211">
        <v>2.5463957618275648E-2</v>
      </c>
      <c r="M161" s="211">
        <v>3.4963595882359144E-2</v>
      </c>
      <c r="N161" s="211">
        <v>4.6056644914148681E-2</v>
      </c>
      <c r="P161" s="212">
        <f t="array" ref="P161:Z161">(1+D161:N161)^-P$1:Z$1</f>
        <v>0.99991871333913596</v>
      </c>
      <c r="Q161" s="212">
        <v>0.99936978338385063</v>
      </c>
      <c r="R161" s="212">
        <v>0.9980062337496759</v>
      </c>
      <c r="S161" s="212">
        <v>0.9934550226622838</v>
      </c>
      <c r="T161" s="212">
        <v>0.98306796024000609</v>
      </c>
      <c r="U161" s="212">
        <v>0.96680270277895042</v>
      </c>
      <c r="V161" s="212">
        <v>0.93108945764626572</v>
      </c>
      <c r="W161" s="212">
        <v>0.87250264987191473</v>
      </c>
      <c r="X161" s="212">
        <v>0.77767116007654424</v>
      </c>
      <c r="Y161" s="212">
        <v>0.59720562430305457</v>
      </c>
      <c r="Z161" s="212">
        <v>0.40634596151110502</v>
      </c>
    </row>
    <row r="162" spans="3:26" x14ac:dyDescent="0.3">
      <c r="C162" s="210">
        <v>43608</v>
      </c>
      <c r="D162" s="211">
        <v>9.3570813229725415E-4</v>
      </c>
      <c r="E162" s="211">
        <v>2.1489803681477735E-3</v>
      </c>
      <c r="F162" s="211">
        <v>3.2308093693608803E-3</v>
      </c>
      <c r="G162" s="211">
        <v>4.9180699398823149E-3</v>
      </c>
      <c r="H162" s="211">
        <v>6.3928544881703504E-3</v>
      </c>
      <c r="I162" s="211">
        <v>8.5488101042622503E-3</v>
      </c>
      <c r="J162" s="211">
        <v>1.1480993606427297E-2</v>
      </c>
      <c r="K162" s="211">
        <v>1.5661030033958842E-2</v>
      </c>
      <c r="L162" s="211">
        <v>2.0048731574932557E-2</v>
      </c>
      <c r="M162" s="211">
        <v>2.5161404013730029E-2</v>
      </c>
      <c r="N162" s="211">
        <v>3.2464556576686773E-2</v>
      </c>
      <c r="P162" s="212">
        <f t="array" ref="P162:Z162">(1+D162:N162)^-P$1:Z$1</f>
        <v>0.99992518114864293</v>
      </c>
      <c r="Q162" s="212">
        <v>0.99946347532771518</v>
      </c>
      <c r="R162" s="212">
        <v>0.99838849910484162</v>
      </c>
      <c r="S162" s="212">
        <v>0.99510599909883546</v>
      </c>
      <c r="T162" s="212">
        <v>0.98733586000903839</v>
      </c>
      <c r="U162" s="212">
        <v>0.97478589412480887</v>
      </c>
      <c r="V162" s="212">
        <v>0.94452045461598921</v>
      </c>
      <c r="W162" s="212">
        <v>0.89692984433364742</v>
      </c>
      <c r="X162" s="212">
        <v>0.81995647279671713</v>
      </c>
      <c r="Y162" s="212">
        <v>0.68883672297756826</v>
      </c>
      <c r="Z162" s="212">
        <v>0.52783351903042786</v>
      </c>
    </row>
    <row r="163" spans="3:26" x14ac:dyDescent="0.3">
      <c r="C163" s="210">
        <v>43607</v>
      </c>
      <c r="D163" s="211">
        <v>9.3034468470013811E-4</v>
      </c>
      <c r="E163" s="211">
        <v>2.2653079309525566E-3</v>
      </c>
      <c r="F163" s="211">
        <v>3.490789233870209E-3</v>
      </c>
      <c r="G163" s="211">
        <v>5.4784978008800634E-3</v>
      </c>
      <c r="H163" s="211">
        <v>7.3229066624372775E-3</v>
      </c>
      <c r="I163" s="211">
        <v>9.9637680068726028E-3</v>
      </c>
      <c r="J163" s="211">
        <v>1.3673921312580575E-2</v>
      </c>
      <c r="K163" s="211">
        <v>1.807822662773197E-2</v>
      </c>
      <c r="L163" s="211">
        <v>2.4244796853012843E-2</v>
      </c>
      <c r="M163" s="211">
        <v>3.1350264357250329E-2</v>
      </c>
      <c r="N163" s="211">
        <v>4.0320424111274768E-2</v>
      </c>
      <c r="P163" s="212">
        <f t="array" ref="P163:Z163">(1+D163:N163)^-P$1:Z$1</f>
        <v>0.99992560979250367</v>
      </c>
      <c r="Q163" s="212">
        <v>0.99943447347312331</v>
      </c>
      <c r="R163" s="212">
        <v>0.99825916173415774</v>
      </c>
      <c r="S163" s="212">
        <v>0.99455135260190808</v>
      </c>
      <c r="T163" s="212">
        <v>0.98551350505162549</v>
      </c>
      <c r="U163" s="212">
        <v>0.97069461012206404</v>
      </c>
      <c r="V163" s="212">
        <v>0.93434793922533843</v>
      </c>
      <c r="W163" s="212">
        <v>0.8821287043232342</v>
      </c>
      <c r="X163" s="212">
        <v>0.78697753605518717</v>
      </c>
      <c r="Y163" s="212">
        <v>0.62937173717065586</v>
      </c>
      <c r="Z163" s="212">
        <v>0.45358376613923723</v>
      </c>
    </row>
    <row r="164" spans="3:26" x14ac:dyDescent="0.3">
      <c r="C164" s="210">
        <v>43606</v>
      </c>
      <c r="D164" s="211">
        <v>1.1168448465533806E-3</v>
      </c>
      <c r="E164" s="211">
        <v>2.8716439064609919E-3</v>
      </c>
      <c r="F164" s="211">
        <v>4.4310778837397796E-3</v>
      </c>
      <c r="G164" s="211">
        <v>7.2893389025153249E-3</v>
      </c>
      <c r="H164" s="211">
        <v>9.2738439806716311E-3</v>
      </c>
      <c r="I164" s="211">
        <v>1.1984654262363763E-2</v>
      </c>
      <c r="J164" s="211">
        <v>1.5544745633762798E-2</v>
      </c>
      <c r="K164" s="211">
        <v>2.0031543509038446E-2</v>
      </c>
      <c r="L164" s="211">
        <v>2.7281655070021237E-2</v>
      </c>
      <c r="M164" s="211">
        <v>3.6525628741291928E-2</v>
      </c>
      <c r="N164" s="211">
        <v>4.8322677049279603E-2</v>
      </c>
      <c r="P164" s="212">
        <f t="array" ref="P164:Z164">(1+D164:N164)^-P$1:Z$1</f>
        <v>0.99991070625577805</v>
      </c>
      <c r="Q164" s="212">
        <v>0.99928337474520545</v>
      </c>
      <c r="R164" s="212">
        <v>0.99779179689427222</v>
      </c>
      <c r="S164" s="212">
        <v>0.99276341104686239</v>
      </c>
      <c r="T164" s="212">
        <v>0.98170717080414849</v>
      </c>
      <c r="U164" s="212">
        <v>0.96489091939005123</v>
      </c>
      <c r="V164" s="212">
        <v>0.92577336672302624</v>
      </c>
      <c r="W164" s="212">
        <v>0.87037174735492351</v>
      </c>
      <c r="X164" s="212">
        <v>0.76401990492911431</v>
      </c>
      <c r="Y164" s="212">
        <v>0.58384737042369028</v>
      </c>
      <c r="Z164" s="212">
        <v>0.38913508668053831</v>
      </c>
    </row>
    <row r="165" spans="3:26" x14ac:dyDescent="0.3">
      <c r="C165" s="210">
        <v>43605</v>
      </c>
      <c r="D165" s="211">
        <v>9.9538576572785168E-4</v>
      </c>
      <c r="E165" s="211">
        <v>2.3321719451276056E-3</v>
      </c>
      <c r="F165" s="211">
        <v>3.6117926172684819E-3</v>
      </c>
      <c r="G165" s="211">
        <v>5.9051287947893211E-3</v>
      </c>
      <c r="H165" s="211">
        <v>7.4201876364152321E-3</v>
      </c>
      <c r="I165" s="211">
        <v>9.3238078707625228E-3</v>
      </c>
      <c r="J165" s="211">
        <v>1.2775003115010824E-2</v>
      </c>
      <c r="K165" s="211">
        <v>1.7313507776074492E-2</v>
      </c>
      <c r="L165" s="211">
        <v>2.3581657966525883E-2</v>
      </c>
      <c r="M165" s="211">
        <v>3.1409240479252809E-2</v>
      </c>
      <c r="N165" s="211">
        <v>4.0320666562145113E-2</v>
      </c>
      <c r="P165" s="212">
        <f t="array" ref="P165:Z165">(1+D165:N165)^-P$1:Z$1</f>
        <v>0.99992041191147507</v>
      </c>
      <c r="Q165" s="212">
        <v>0.99941780537784541</v>
      </c>
      <c r="R165" s="212">
        <v>0.99819898090621284</v>
      </c>
      <c r="S165" s="212">
        <v>0.9941295370450447</v>
      </c>
      <c r="T165" s="212">
        <v>0.98532318310668732</v>
      </c>
      <c r="U165" s="212">
        <v>0.97254218314407848</v>
      </c>
      <c r="V165" s="212">
        <v>0.93850184629649513</v>
      </c>
      <c r="W165" s="212">
        <v>0.88678088405729738</v>
      </c>
      <c r="X165" s="212">
        <v>0.79209094832875293</v>
      </c>
      <c r="Y165" s="212">
        <v>0.6288321397480332</v>
      </c>
      <c r="Z165" s="212">
        <v>0.45358165195389022</v>
      </c>
    </row>
    <row r="166" spans="3:26" x14ac:dyDescent="0.3">
      <c r="C166" s="210">
        <v>43602</v>
      </c>
      <c r="D166" s="211">
        <v>1.0829084990109285E-3</v>
      </c>
      <c r="E166" s="211">
        <v>2.6125761205647228E-3</v>
      </c>
      <c r="F166" s="211">
        <v>4.2747460353318046E-3</v>
      </c>
      <c r="G166" s="211">
        <v>7.0191676727491565E-3</v>
      </c>
      <c r="H166" s="211">
        <v>9.4640247410221947E-3</v>
      </c>
      <c r="I166" s="211">
        <v>1.2247642341913898E-2</v>
      </c>
      <c r="J166" s="211">
        <v>1.5859270512473937E-2</v>
      </c>
      <c r="K166" s="211">
        <v>2.1257157962903072E-2</v>
      </c>
      <c r="L166" s="211">
        <v>2.8577150258894412E-2</v>
      </c>
      <c r="M166" s="211">
        <v>3.6002999009135013E-2</v>
      </c>
      <c r="N166" s="211">
        <v>4.6159991478004862E-2</v>
      </c>
      <c r="P166" s="212">
        <f t="array" ref="P166:Z166">(1+D166:N166)^-P$1:Z$1</f>
        <v>0.99991341794231747</v>
      </c>
      <c r="Q166" s="212">
        <v>0.99934792037737497</v>
      </c>
      <c r="R166" s="212">
        <v>0.99786945520767334</v>
      </c>
      <c r="S166" s="212">
        <v>0.99302975762718537</v>
      </c>
      <c r="T166" s="212">
        <v>0.98133730278605602</v>
      </c>
      <c r="U166" s="212">
        <v>0.96413906121446968</v>
      </c>
      <c r="V166" s="212">
        <v>0.92434108907518364</v>
      </c>
      <c r="W166" s="212">
        <v>0.8630862651117831</v>
      </c>
      <c r="X166" s="212">
        <v>0.75445141458994902</v>
      </c>
      <c r="Y166" s="212">
        <v>0.58828098507954796</v>
      </c>
      <c r="Z166" s="212">
        <v>0.40554388397216812</v>
      </c>
    </row>
    <row r="167" spans="3:26" x14ac:dyDescent="0.3">
      <c r="C167" s="210">
        <v>43601</v>
      </c>
      <c r="D167" s="211">
        <v>1.0429072283360797E-3</v>
      </c>
      <c r="E167" s="211">
        <v>2.5853483474566974E-3</v>
      </c>
      <c r="F167" s="211">
        <v>3.9684714509851567E-3</v>
      </c>
      <c r="G167" s="211">
        <v>6.3398208993849913E-3</v>
      </c>
      <c r="H167" s="211">
        <v>8.2271583727214631E-3</v>
      </c>
      <c r="I167" s="211">
        <v>1.1065861836245095E-2</v>
      </c>
      <c r="J167" s="211">
        <v>1.3991600517708981E-2</v>
      </c>
      <c r="K167" s="211">
        <v>1.7871956337274664E-2</v>
      </c>
      <c r="L167" s="211">
        <v>2.2452220248681501E-2</v>
      </c>
      <c r="M167" s="211">
        <v>2.8695493126960184E-2</v>
      </c>
      <c r="N167" s="211">
        <v>3.8980967195579974E-2</v>
      </c>
      <c r="P167" s="212">
        <f t="array" ref="P167:Z167">(1+D167:N167)^-P$1:Z$1</f>
        <v>0.99991661437450208</v>
      </c>
      <c r="Q167" s="212">
        <v>0.99935470527139214</v>
      </c>
      <c r="R167" s="212">
        <v>0.99802165059841685</v>
      </c>
      <c r="S167" s="212">
        <v>0.99370011921647006</v>
      </c>
      <c r="T167" s="212">
        <v>0.98374653688408398</v>
      </c>
      <c r="U167" s="212">
        <v>0.96752380525585135</v>
      </c>
      <c r="V167" s="212">
        <v>0.93288522009594155</v>
      </c>
      <c r="W167" s="212">
        <v>0.88338080013122133</v>
      </c>
      <c r="X167" s="212">
        <v>0.80088429358703572</v>
      </c>
      <c r="Y167" s="212">
        <v>0.65418027205666862</v>
      </c>
      <c r="Z167" s="212">
        <v>0.46542334359462495</v>
      </c>
    </row>
    <row r="168" spans="3:26" x14ac:dyDescent="0.3">
      <c r="C168" s="210">
        <v>43600</v>
      </c>
      <c r="D168" s="211">
        <v>8.1954100696750721E-4</v>
      </c>
      <c r="E168" s="211">
        <v>2.1206971570418135E-3</v>
      </c>
      <c r="F168" s="211">
        <v>3.3633038139965466E-3</v>
      </c>
      <c r="G168" s="211">
        <v>5.2900413881258063E-3</v>
      </c>
      <c r="H168" s="211">
        <v>7.0022236183254916E-3</v>
      </c>
      <c r="I168" s="211">
        <v>9.1340019419287981E-3</v>
      </c>
      <c r="J168" s="211">
        <v>1.1948843405050541E-2</v>
      </c>
      <c r="K168" s="211">
        <v>1.6333162380307929E-2</v>
      </c>
      <c r="L168" s="211">
        <v>2.0593156081250296E-2</v>
      </c>
      <c r="M168" s="211">
        <v>2.5839383155826165E-2</v>
      </c>
      <c r="N168" s="211">
        <v>3.4953600016260404E-2</v>
      </c>
      <c r="P168" s="212">
        <f t="array" ref="P168:Z168">(1+D168:N168)^-P$1:Z$1</f>
        <v>0.99993446571813649</v>
      </c>
      <c r="Q168" s="212">
        <v>0.99947052730692509</v>
      </c>
      <c r="R168" s="212">
        <v>0.998322578168507</v>
      </c>
      <c r="S168" s="212">
        <v>0.99473779588941191</v>
      </c>
      <c r="T168" s="212">
        <v>0.98614128478232665</v>
      </c>
      <c r="U168" s="212">
        <v>0.97309105671541274</v>
      </c>
      <c r="V168" s="212">
        <v>0.94233909288642959</v>
      </c>
      <c r="W168" s="212">
        <v>0.89278590228933463</v>
      </c>
      <c r="X168" s="212">
        <v>0.8155929873596105</v>
      </c>
      <c r="Y168" s="212">
        <v>0.68203942292639774</v>
      </c>
      <c r="Z168" s="212">
        <v>0.50301670625432404</v>
      </c>
    </row>
    <row r="169" spans="3:26" x14ac:dyDescent="0.3">
      <c r="C169" s="210">
        <v>43599</v>
      </c>
      <c r="D169" s="211">
        <v>1.1239847206129449E-3</v>
      </c>
      <c r="E169" s="211">
        <v>2.9594077293397321E-3</v>
      </c>
      <c r="F169" s="211">
        <v>4.5692735903969115E-3</v>
      </c>
      <c r="G169" s="211">
        <v>7.1468314777652807E-3</v>
      </c>
      <c r="H169" s="211">
        <v>9.2050302299403561E-3</v>
      </c>
      <c r="I169" s="211">
        <v>1.2492908409427907E-2</v>
      </c>
      <c r="J169" s="211">
        <v>1.5699120517398638E-2</v>
      </c>
      <c r="K169" s="211">
        <v>2.1380512710921437E-2</v>
      </c>
      <c r="L169" s="211">
        <v>2.7902242599229667E-2</v>
      </c>
      <c r="M169" s="211">
        <v>3.616006510747867E-2</v>
      </c>
      <c r="N169" s="211">
        <v>4.6778675226210882E-2</v>
      </c>
      <c r="P169" s="212">
        <f t="array" ref="P169:Z169">(1+D169:N169)^-P$1:Z$1</f>
        <v>0.9999101357562159</v>
      </c>
      <c r="Q169" s="212">
        <v>0.99926151348979853</v>
      </c>
      <c r="R169" s="212">
        <v>0.99772316285940699</v>
      </c>
      <c r="S169" s="212">
        <v>0.9929038832726319</v>
      </c>
      <c r="T169" s="212">
        <v>0.98184105292655832</v>
      </c>
      <c r="U169" s="212">
        <v>0.9634385724026806</v>
      </c>
      <c r="V169" s="212">
        <v>0.92507004466549303</v>
      </c>
      <c r="W169" s="212">
        <v>0.86235686941130851</v>
      </c>
      <c r="X169" s="212">
        <v>0.7594197093823426</v>
      </c>
      <c r="Y169" s="212">
        <v>0.58694478680437323</v>
      </c>
      <c r="Z169" s="212">
        <v>0.40077688562340247</v>
      </c>
    </row>
    <row r="170" spans="3:26" x14ac:dyDescent="0.3">
      <c r="C170" s="210">
        <v>43598</v>
      </c>
      <c r="D170" s="211">
        <v>9.9903704103021735E-4</v>
      </c>
      <c r="E170" s="211">
        <v>2.587985908587641E-3</v>
      </c>
      <c r="F170" s="211">
        <v>4.2301522251651834E-3</v>
      </c>
      <c r="G170" s="211">
        <v>6.4419902860750073E-3</v>
      </c>
      <c r="H170" s="211">
        <v>8.2490974089361839E-3</v>
      </c>
      <c r="I170" s="211">
        <v>1.0774278845756541E-2</v>
      </c>
      <c r="J170" s="211">
        <v>1.4585194811415233E-2</v>
      </c>
      <c r="K170" s="211">
        <v>1.8425518970124111E-2</v>
      </c>
      <c r="L170" s="211">
        <v>2.4393684467727248E-2</v>
      </c>
      <c r="M170" s="211">
        <v>3.0962061629907358E-2</v>
      </c>
      <c r="N170" s="211">
        <v>4.1297711884823632E-2</v>
      </c>
      <c r="P170" s="212">
        <f t="array" ref="P170:Z170">(1+D170:N170)^-P$1:Z$1</f>
        <v>0.99992012012371534</v>
      </c>
      <c r="Q170" s="212">
        <v>0.99935404800695149</v>
      </c>
      <c r="R170" s="212">
        <v>0.9978916106403527</v>
      </c>
      <c r="S170" s="212">
        <v>0.99359924332624083</v>
      </c>
      <c r="T170" s="212">
        <v>0.98370372560631092</v>
      </c>
      <c r="U170" s="212">
        <v>0.9683613657702741</v>
      </c>
      <c r="V170" s="212">
        <v>0.93015943736342332</v>
      </c>
      <c r="W170" s="212">
        <v>0.88002516004131714</v>
      </c>
      <c r="X170" s="212">
        <v>0.78583447352941715</v>
      </c>
      <c r="Y170" s="212">
        <v>0.63293591586724807</v>
      </c>
      <c r="Z170" s="212">
        <v>0.44514522410800267</v>
      </c>
    </row>
    <row r="171" spans="3:26" x14ac:dyDescent="0.3">
      <c r="C171" s="210">
        <v>43595</v>
      </c>
      <c r="D171" s="211">
        <v>1.0827537707253255E-3</v>
      </c>
      <c r="E171" s="211">
        <v>2.7228700321419315E-3</v>
      </c>
      <c r="F171" s="211">
        <v>4.3352939842196099E-3</v>
      </c>
      <c r="G171" s="211">
        <v>6.7764278088376876E-3</v>
      </c>
      <c r="H171" s="211">
        <v>8.9927708874029399E-3</v>
      </c>
      <c r="I171" s="211">
        <v>1.2215059792415937E-2</v>
      </c>
      <c r="J171" s="211">
        <v>1.5542581992780266E-2</v>
      </c>
      <c r="K171" s="211">
        <v>2.11091903780204E-2</v>
      </c>
      <c r="L171" s="211">
        <v>2.7225246833764143E-2</v>
      </c>
      <c r="M171" s="211">
        <v>3.5595688509584715E-2</v>
      </c>
      <c r="N171" s="211">
        <v>4.7205080923828184E-2</v>
      </c>
      <c r="P171" s="212">
        <f t="array" ref="P171:Z171">(1+D171:N171)^-P$1:Z$1</f>
        <v>0.9999134303061209</v>
      </c>
      <c r="Q171" s="212">
        <v>0.99932043857228769</v>
      </c>
      <c r="R171" s="212">
        <v>0.99783937568155645</v>
      </c>
      <c r="S171" s="212">
        <v>0.99326918308607415</v>
      </c>
      <c r="T171" s="212">
        <v>0.98225419138146663</v>
      </c>
      <c r="U171" s="212">
        <v>0.96423216925388811</v>
      </c>
      <c r="V171" s="212">
        <v>0.92578322869123519</v>
      </c>
      <c r="W171" s="212">
        <v>0.86396212663767513</v>
      </c>
      <c r="X171" s="212">
        <v>0.76443955647753981</v>
      </c>
      <c r="Y171" s="212">
        <v>0.59176121167112217</v>
      </c>
      <c r="Z171" s="212">
        <v>0.39752567717559428</v>
      </c>
    </row>
    <row r="172" spans="3:26" x14ac:dyDescent="0.3">
      <c r="C172" s="210">
        <v>43594</v>
      </c>
      <c r="D172" s="211">
        <v>1.0032845732036745E-3</v>
      </c>
      <c r="E172" s="211">
        <v>2.6780541301058098E-3</v>
      </c>
      <c r="F172" s="211">
        <v>4.3737477203069121E-3</v>
      </c>
      <c r="G172" s="211">
        <v>6.6138173377762021E-3</v>
      </c>
      <c r="H172" s="211">
        <v>8.3976029284592649E-3</v>
      </c>
      <c r="I172" s="211">
        <v>1.0588718569049967E-2</v>
      </c>
      <c r="J172" s="211">
        <v>1.440520325762931E-2</v>
      </c>
      <c r="K172" s="211">
        <v>1.9740971550394636E-2</v>
      </c>
      <c r="L172" s="211">
        <v>2.5228297699336478E-2</v>
      </c>
      <c r="M172" s="211">
        <v>3.2110701866500842E-2</v>
      </c>
      <c r="N172" s="211">
        <v>4.2394362658726002E-2</v>
      </c>
      <c r="P172" s="212">
        <f t="array" ref="P172:Z172">(1+D172:N172)^-P$1:Z$1</f>
        <v>0.99991978068817211</v>
      </c>
      <c r="Q172" s="212">
        <v>0.99933160484247308</v>
      </c>
      <c r="R172" s="212">
        <v>0.997820273719079</v>
      </c>
      <c r="S172" s="212">
        <v>0.99342963783741034</v>
      </c>
      <c r="T172" s="212">
        <v>0.98341400917801014</v>
      </c>
      <c r="U172" s="212">
        <v>0.96889488369568011</v>
      </c>
      <c r="V172" s="212">
        <v>0.93098494705731127</v>
      </c>
      <c r="W172" s="212">
        <v>0.87210929982144558</v>
      </c>
      <c r="X172" s="212">
        <v>0.77946057229556187</v>
      </c>
      <c r="Y172" s="212">
        <v>0.62245187781031519</v>
      </c>
      <c r="Z172" s="212">
        <v>0.43587194823887876</v>
      </c>
    </row>
    <row r="173" spans="3:26" x14ac:dyDescent="0.3">
      <c r="C173" s="210">
        <v>43593</v>
      </c>
      <c r="D173" s="211">
        <v>1.0514358497111407E-3</v>
      </c>
      <c r="E173" s="211">
        <v>2.6566714712731158E-3</v>
      </c>
      <c r="F173" s="211">
        <v>4.1580047134292973E-3</v>
      </c>
      <c r="G173" s="211">
        <v>6.6967034098050337E-3</v>
      </c>
      <c r="H173" s="211">
        <v>8.392146612448215E-3</v>
      </c>
      <c r="I173" s="211">
        <v>1.0900909733117138E-2</v>
      </c>
      <c r="J173" s="211">
        <v>1.4406712447934913E-2</v>
      </c>
      <c r="K173" s="211">
        <v>1.871265137347863E-2</v>
      </c>
      <c r="L173" s="211">
        <v>2.5320026390360524E-2</v>
      </c>
      <c r="M173" s="211">
        <v>3.2336072355841919E-2</v>
      </c>
      <c r="N173" s="211">
        <v>4.2706842337012954E-2</v>
      </c>
      <c r="P173" s="212">
        <f t="array" ref="P173:Z173">(1+D173:N173)^-P$1:Z$1</f>
        <v>0.99991593285558511</v>
      </c>
      <c r="Q173" s="212">
        <v>0.99933693273697799</v>
      </c>
      <c r="R173" s="212">
        <v>0.99792745863598853</v>
      </c>
      <c r="S173" s="212">
        <v>0.99334784410525778</v>
      </c>
      <c r="T173" s="212">
        <v>0.98342465153007308</v>
      </c>
      <c r="U173" s="212">
        <v>0.96799750488768566</v>
      </c>
      <c r="V173" s="212">
        <v>0.93097802168280985</v>
      </c>
      <c r="W173" s="212">
        <v>0.87829033203615103</v>
      </c>
      <c r="X173" s="212">
        <v>0.77876352046199737</v>
      </c>
      <c r="Y173" s="212">
        <v>0.6204166668786214</v>
      </c>
      <c r="Z173" s="212">
        <v>0.43326691955344265</v>
      </c>
    </row>
    <row r="174" spans="3:26" x14ac:dyDescent="0.3">
      <c r="C174" s="210">
        <v>43592</v>
      </c>
      <c r="D174" s="211">
        <v>9.5544443816469849E-4</v>
      </c>
      <c r="E174" s="211">
        <v>2.4966838431302991E-3</v>
      </c>
      <c r="F174" s="211">
        <v>4.1039626123291111E-3</v>
      </c>
      <c r="G174" s="211">
        <v>6.5313139575492755E-3</v>
      </c>
      <c r="H174" s="211">
        <v>8.2360565242979109E-3</v>
      </c>
      <c r="I174" s="211">
        <v>1.1308825029844507E-2</v>
      </c>
      <c r="J174" s="211">
        <v>1.5285934803415018E-2</v>
      </c>
      <c r="K174" s="211">
        <v>1.9952416584161799E-2</v>
      </c>
      <c r="L174" s="211">
        <v>2.6156524673777781E-2</v>
      </c>
      <c r="M174" s="211">
        <v>3.4595282980794465E-2</v>
      </c>
      <c r="N174" s="211">
        <v>4.3617643656327552E-2</v>
      </c>
      <c r="P174" s="212">
        <f t="array" ref="P174:Z174">(1+D174:N174)^-P$1:Z$1</f>
        <v>0.99992360385500201</v>
      </c>
      <c r="Q174" s="212">
        <v>0.99937680119260208</v>
      </c>
      <c r="R174" s="212">
        <v>0.99795431311171623</v>
      </c>
      <c r="S174" s="212">
        <v>0.99351106729916916</v>
      </c>
      <c r="T174" s="212">
        <v>0.98372917292032891</v>
      </c>
      <c r="U174" s="212">
        <v>0.96682664075878599</v>
      </c>
      <c r="V174" s="212">
        <v>0.92695393247139035</v>
      </c>
      <c r="W174" s="212">
        <v>0.87084451557990405</v>
      </c>
      <c r="X174" s="212">
        <v>0.77243846314424158</v>
      </c>
      <c r="Y174" s="212">
        <v>0.60040263551999817</v>
      </c>
      <c r="Z174" s="212">
        <v>0.42576675191368857</v>
      </c>
    </row>
    <row r="175" spans="3:26" x14ac:dyDescent="0.3">
      <c r="C175" s="210">
        <v>43591</v>
      </c>
      <c r="D175" s="211">
        <v>9.9282302065116642E-4</v>
      </c>
      <c r="E175" s="211">
        <v>2.4610019272499725E-3</v>
      </c>
      <c r="F175" s="211">
        <v>3.9780506629498282E-3</v>
      </c>
      <c r="G175" s="211">
        <v>6.2448098587768747E-3</v>
      </c>
      <c r="H175" s="211">
        <v>8.0475733474632619E-3</v>
      </c>
      <c r="I175" s="211">
        <v>1.0831833639440029E-2</v>
      </c>
      <c r="J175" s="211">
        <v>1.4728922644341417E-2</v>
      </c>
      <c r="K175" s="211">
        <v>2.0192894608545505E-2</v>
      </c>
      <c r="L175" s="211">
        <v>2.685641870805958E-2</v>
      </c>
      <c r="M175" s="211">
        <v>3.592712966309717E-2</v>
      </c>
      <c r="N175" s="211">
        <v>4.6169769946841389E-2</v>
      </c>
      <c r="P175" s="212">
        <f t="array" ref="P175:Z175">(1+D175:N175)^-P$1:Z$1</f>
        <v>0.99992061671119281</v>
      </c>
      <c r="Q175" s="212">
        <v>0.99938569410786593</v>
      </c>
      <c r="R175" s="212">
        <v>0.99801688939684741</v>
      </c>
      <c r="S175" s="212">
        <v>0.99379394576986357</v>
      </c>
      <c r="T175" s="212">
        <v>0.98409707963226523</v>
      </c>
      <c r="U175" s="212">
        <v>0.96819596536405239</v>
      </c>
      <c r="V175" s="212">
        <v>0.92950087757216415</v>
      </c>
      <c r="W175" s="212">
        <v>0.86940861404167968</v>
      </c>
      <c r="X175" s="212">
        <v>0.76718972637635874</v>
      </c>
      <c r="Y175" s="212">
        <v>0.58892758532592437</v>
      </c>
      <c r="Z175" s="212">
        <v>0.40546807895014381</v>
      </c>
    </row>
    <row r="176" spans="3:26" x14ac:dyDescent="0.3">
      <c r="C176" s="210">
        <v>43588</v>
      </c>
      <c r="D176" s="211">
        <v>1.1308393185003348E-3</v>
      </c>
      <c r="E176" s="211">
        <v>2.9879122429837313E-3</v>
      </c>
      <c r="F176" s="211">
        <v>4.9200478350078991E-3</v>
      </c>
      <c r="G176" s="211">
        <v>7.8079124766836641E-3</v>
      </c>
      <c r="H176" s="211">
        <v>1.0477118013666638E-2</v>
      </c>
      <c r="I176" s="211">
        <v>1.4084961863531364E-2</v>
      </c>
      <c r="J176" s="211">
        <v>1.8832481851411162E-2</v>
      </c>
      <c r="K176" s="211">
        <v>2.4523444836541935E-2</v>
      </c>
      <c r="L176" s="211">
        <v>3.3072852369563449E-2</v>
      </c>
      <c r="M176" s="211">
        <v>4.2430605128891859E-2</v>
      </c>
      <c r="N176" s="211">
        <v>5.4716346145728456E-2</v>
      </c>
      <c r="P176" s="212">
        <f t="array" ref="P176:Z176">(1+D176:N176)^-P$1:Z$1</f>
        <v>0.99990958805529839</v>
      </c>
      <c r="Q176" s="212">
        <v>0.99925441376141189</v>
      </c>
      <c r="R176" s="212">
        <v>0.99754901660010309</v>
      </c>
      <c r="S176" s="212">
        <v>0.99225257871066352</v>
      </c>
      <c r="T176" s="212">
        <v>0.97937053318418188</v>
      </c>
      <c r="U176" s="212">
        <v>0.9589080676294246</v>
      </c>
      <c r="V176" s="212">
        <v>0.91093227089021345</v>
      </c>
      <c r="W176" s="212">
        <v>0.84400825108681332</v>
      </c>
      <c r="X176" s="212">
        <v>0.72225492048725515</v>
      </c>
      <c r="Y176" s="212">
        <v>0.5361578849703692</v>
      </c>
      <c r="Z176" s="212">
        <v>0.34457714123451333</v>
      </c>
    </row>
    <row r="177" spans="3:26" x14ac:dyDescent="0.3">
      <c r="C177" s="210">
        <v>43587</v>
      </c>
      <c r="D177" s="211">
        <v>9.9886973984302375E-4</v>
      </c>
      <c r="E177" s="211">
        <v>2.4679132947285401E-3</v>
      </c>
      <c r="F177" s="211">
        <v>3.9175829414577453E-3</v>
      </c>
      <c r="G177" s="211">
        <v>6.2719125815793144E-3</v>
      </c>
      <c r="H177" s="211">
        <v>8.5809829744633824E-3</v>
      </c>
      <c r="I177" s="211">
        <v>1.0956095586375433E-2</v>
      </c>
      <c r="J177" s="211">
        <v>1.4789190666691421E-2</v>
      </c>
      <c r="K177" s="211">
        <v>1.8515735014175229E-2</v>
      </c>
      <c r="L177" s="211">
        <v>2.5069909338870371E-2</v>
      </c>
      <c r="M177" s="211">
        <v>3.1339672784425933E-2</v>
      </c>
      <c r="N177" s="211">
        <v>3.9221098490448546E-2</v>
      </c>
      <c r="P177" s="212">
        <f t="array" ref="P177:Z177">(1+D177:N177)^-P$1:Z$1</f>
        <v>0.99992013349338571</v>
      </c>
      <c r="Q177" s="212">
        <v>0.99938397157401948</v>
      </c>
      <c r="R177" s="212">
        <v>0.998046945100449</v>
      </c>
      <c r="S177" s="212">
        <v>0.99376717912607859</v>
      </c>
      <c r="T177" s="212">
        <v>0.98305643330710291</v>
      </c>
      <c r="U177" s="212">
        <v>0.96783899102399173</v>
      </c>
      <c r="V177" s="212">
        <v>0.92922489647850459</v>
      </c>
      <c r="W177" s="212">
        <v>0.87947966128712651</v>
      </c>
      <c r="X177" s="212">
        <v>0.78066579116233703</v>
      </c>
      <c r="Y177" s="212">
        <v>0.62946869624234048</v>
      </c>
      <c r="Z177" s="212">
        <v>0.46327716480568365</v>
      </c>
    </row>
    <row r="178" spans="3:26" x14ac:dyDescent="0.3">
      <c r="C178" s="210">
        <v>43586</v>
      </c>
      <c r="D178" s="211">
        <v>9.9955000426259102E-4</v>
      </c>
      <c r="E178" s="211">
        <v>2.4444021198366346E-3</v>
      </c>
      <c r="F178" s="211">
        <v>3.6824584998039491E-3</v>
      </c>
      <c r="G178" s="211">
        <v>5.6655719598511971E-3</v>
      </c>
      <c r="H178" s="211">
        <v>7.2693037239861995E-3</v>
      </c>
      <c r="I178" s="211">
        <v>9.1111602035330273E-3</v>
      </c>
      <c r="J178" s="211">
        <v>1.1638814961979695E-2</v>
      </c>
      <c r="K178" s="211">
        <v>1.5893699706189493E-2</v>
      </c>
      <c r="L178" s="211">
        <v>2.0358222106338451E-2</v>
      </c>
      <c r="M178" s="211">
        <v>2.6659645922841178E-2</v>
      </c>
      <c r="N178" s="211">
        <v>3.6271693002610468E-2</v>
      </c>
      <c r="P178" s="212">
        <f t="array" ref="P178:Z178">(1+D178:N178)^-P$1:Z$1</f>
        <v>0.99992007913089953</v>
      </c>
      <c r="Q178" s="212">
        <v>0.9993898313714894</v>
      </c>
      <c r="R178" s="212">
        <v>0.99816384038294559</v>
      </c>
      <c r="S178" s="212">
        <v>0.99436634591277684</v>
      </c>
      <c r="T178" s="212">
        <v>0.98561839820217911</v>
      </c>
      <c r="U178" s="212">
        <v>0.97315713742689802</v>
      </c>
      <c r="V178" s="212">
        <v>0.94378393188954579</v>
      </c>
      <c r="W178" s="212">
        <v>0.89549286792374716</v>
      </c>
      <c r="X178" s="212">
        <v>0.81747280907014963</v>
      </c>
      <c r="Y178" s="212">
        <v>0.67391111837880036</v>
      </c>
      <c r="Z178" s="212">
        <v>0.49037384599534922</v>
      </c>
    </row>
    <row r="179" spans="3:26" x14ac:dyDescent="0.3">
      <c r="C179" s="210">
        <v>43585</v>
      </c>
      <c r="D179" s="211">
        <v>1.0708563590318249E-3</v>
      </c>
      <c r="E179" s="211">
        <v>2.6494649418318359E-3</v>
      </c>
      <c r="F179" s="211">
        <v>4.2123007413199598E-3</v>
      </c>
      <c r="G179" s="211">
        <v>6.635394359197252E-3</v>
      </c>
      <c r="H179" s="211">
        <v>8.76332520026743E-3</v>
      </c>
      <c r="I179" s="211">
        <v>1.1008235977390923E-2</v>
      </c>
      <c r="J179" s="211">
        <v>1.5077630308337526E-2</v>
      </c>
      <c r="K179" s="211">
        <v>1.890513667825609E-2</v>
      </c>
      <c r="L179" s="211">
        <v>2.3720862194699762E-2</v>
      </c>
      <c r="M179" s="211">
        <v>3.2035198732098882E-2</v>
      </c>
      <c r="N179" s="211">
        <v>4.248951718389516E-2</v>
      </c>
      <c r="P179" s="212">
        <f t="array" ref="P179:Z179">(1+D179:N179)^-P$1:Z$1</f>
        <v>0.99991438099340735</v>
      </c>
      <c r="Q179" s="212">
        <v>0.99933872841230331</v>
      </c>
      <c r="R179" s="212">
        <v>0.99790048016265753</v>
      </c>
      <c r="S179" s="212">
        <v>0.99340834387864818</v>
      </c>
      <c r="T179" s="212">
        <v>0.98270107443755117</v>
      </c>
      <c r="U179" s="212">
        <v>0.96768925663268734</v>
      </c>
      <c r="V179" s="212">
        <v>0.92790542587923486</v>
      </c>
      <c r="W179" s="212">
        <v>0.8771295415376591</v>
      </c>
      <c r="X179" s="212">
        <v>0.79101453221171592</v>
      </c>
      <c r="Y179" s="212">
        <v>0.6231353013520452</v>
      </c>
      <c r="Z179" s="212">
        <v>0.43507694276148789</v>
      </c>
    </row>
    <row r="180" spans="3:26" x14ac:dyDescent="0.3">
      <c r="C180" s="210">
        <v>43584</v>
      </c>
      <c r="D180" s="211">
        <v>1.0298585498086774E-3</v>
      </c>
      <c r="E180" s="211">
        <v>2.666332038248064E-3</v>
      </c>
      <c r="F180" s="211">
        <v>4.2410991290464583E-3</v>
      </c>
      <c r="G180" s="211">
        <v>6.761453980263071E-3</v>
      </c>
      <c r="H180" s="211">
        <v>9.28969547179807E-3</v>
      </c>
      <c r="I180" s="211">
        <v>1.2432279890634791E-2</v>
      </c>
      <c r="J180" s="211">
        <v>1.6815427972829335E-2</v>
      </c>
      <c r="K180" s="211">
        <v>2.2210003611459219E-2</v>
      </c>
      <c r="L180" s="211">
        <v>2.9855643557598403E-2</v>
      </c>
      <c r="M180" s="211">
        <v>3.8140398040185305E-2</v>
      </c>
      <c r="N180" s="211">
        <v>5.0320626100865511E-2</v>
      </c>
      <c r="P180" s="212">
        <f t="array" ref="P180:Z180">(1+D180:N180)^-P$1:Z$1</f>
        <v>0.99991765710161828</v>
      </c>
      <c r="Q180" s="212">
        <v>0.99933452560612535</v>
      </c>
      <c r="R180" s="212">
        <v>0.99788617178043926</v>
      </c>
      <c r="S180" s="212">
        <v>0.99328395624054577</v>
      </c>
      <c r="T180" s="212">
        <v>0.98167633446374969</v>
      </c>
      <c r="U180" s="212">
        <v>0.96361166650317431</v>
      </c>
      <c r="V180" s="212">
        <v>0.92000325655037574</v>
      </c>
      <c r="W180" s="212">
        <v>0.85747035187742282</v>
      </c>
      <c r="X180" s="212">
        <v>0.74513758087628912</v>
      </c>
      <c r="Y180" s="212">
        <v>0.57037256585263807</v>
      </c>
      <c r="Z180" s="212">
        <v>0.37459512049366894</v>
      </c>
    </row>
    <row r="181" spans="3:26" x14ac:dyDescent="0.3">
      <c r="C181" s="210">
        <v>43581</v>
      </c>
      <c r="D181" s="211">
        <v>8.1156006818657305E-4</v>
      </c>
      <c r="E181" s="211">
        <v>2.0175928152284437E-3</v>
      </c>
      <c r="F181" s="211">
        <v>3.2126835186665611E-3</v>
      </c>
      <c r="G181" s="211">
        <v>4.9694787297993133E-3</v>
      </c>
      <c r="H181" s="211">
        <v>6.3523424097675094E-3</v>
      </c>
      <c r="I181" s="211">
        <v>8.0406924384001204E-3</v>
      </c>
      <c r="J181" s="211">
        <v>1.0999827587829934E-2</v>
      </c>
      <c r="K181" s="211">
        <v>1.4115489667777696E-2</v>
      </c>
      <c r="L181" s="211">
        <v>1.8396324561499342E-2</v>
      </c>
      <c r="M181" s="211">
        <v>2.3688858125223197E-2</v>
      </c>
      <c r="N181" s="211">
        <v>2.979762560955897E-2</v>
      </c>
      <c r="P181" s="212">
        <f t="array" ref="P181:Z181">(1+D181:N181)^-P$1:Z$1</f>
        <v>0.99993510363135019</v>
      </c>
      <c r="Q181" s="212">
        <v>0.99949623687917977</v>
      </c>
      <c r="R181" s="212">
        <v>0.99839751840823865</v>
      </c>
      <c r="S181" s="212">
        <v>0.99505509487105981</v>
      </c>
      <c r="T181" s="212">
        <v>0.98741535469731523</v>
      </c>
      <c r="U181" s="212">
        <v>0.97626070256789121</v>
      </c>
      <c r="V181" s="212">
        <v>0.94677022723632043</v>
      </c>
      <c r="W181" s="212">
        <v>0.90654232733337081</v>
      </c>
      <c r="X181" s="212">
        <v>0.83335830418373957</v>
      </c>
      <c r="Y181" s="212">
        <v>0.70385038664521649</v>
      </c>
      <c r="Z181" s="212">
        <v>0.55585597340767356</v>
      </c>
    </row>
    <row r="182" spans="3:26" x14ac:dyDescent="0.3">
      <c r="C182" s="210">
        <v>43580</v>
      </c>
      <c r="D182" s="211">
        <v>1.0017379065826017E-3</v>
      </c>
      <c r="E182" s="211">
        <v>2.3400335006466479E-3</v>
      </c>
      <c r="F182" s="211">
        <v>3.5680057713548879E-3</v>
      </c>
      <c r="G182" s="211">
        <v>5.5001198271863051E-3</v>
      </c>
      <c r="H182" s="211">
        <v>7.3861526177122702E-3</v>
      </c>
      <c r="I182" s="211">
        <v>9.3743431571277711E-3</v>
      </c>
      <c r="J182" s="211">
        <v>1.2391133900755941E-2</v>
      </c>
      <c r="K182" s="211">
        <v>1.5707195778550516E-2</v>
      </c>
      <c r="L182" s="211">
        <v>2.1086250884272358E-2</v>
      </c>
      <c r="M182" s="211">
        <v>2.6550947564769514E-2</v>
      </c>
      <c r="N182" s="211">
        <v>3.5926888272252724E-2</v>
      </c>
      <c r="P182" s="212">
        <f t="array" ref="P182:Z182">(1+D182:N182)^-P$1:Z$1</f>
        <v>0.99991990428767363</v>
      </c>
      <c r="Q182" s="212">
        <v>0.99941584571310849</v>
      </c>
      <c r="R182" s="212">
        <v>0.99822075696322621</v>
      </c>
      <c r="S182" s="212">
        <v>0.99452996601518906</v>
      </c>
      <c r="T182" s="212">
        <v>0.9853897634530312</v>
      </c>
      <c r="U182" s="212">
        <v>0.97239611670953241</v>
      </c>
      <c r="V182" s="212">
        <v>0.94028245884597828</v>
      </c>
      <c r="W182" s="212">
        <v>0.89664451356109931</v>
      </c>
      <c r="X182" s="212">
        <v>0.81166293892394314</v>
      </c>
      <c r="Y182" s="212">
        <v>0.67498228809913385</v>
      </c>
      <c r="Z182" s="212">
        <v>0.49364857399514367</v>
      </c>
    </row>
    <row r="183" spans="3:26" x14ac:dyDescent="0.3">
      <c r="C183" s="210">
        <v>43579</v>
      </c>
      <c r="D183" s="211">
        <v>1.0108639591566537E-3</v>
      </c>
      <c r="E183" s="211">
        <v>2.3524527846583562E-3</v>
      </c>
      <c r="F183" s="211">
        <v>3.6697789150167653E-3</v>
      </c>
      <c r="G183" s="211">
        <v>5.9189436490686507E-3</v>
      </c>
      <c r="H183" s="211">
        <v>7.9103877430819584E-3</v>
      </c>
      <c r="I183" s="211">
        <v>1.0060545300809081E-2</v>
      </c>
      <c r="J183" s="211">
        <v>1.3739450162539624E-2</v>
      </c>
      <c r="K183" s="211">
        <v>1.85569538596826E-2</v>
      </c>
      <c r="L183" s="211">
        <v>2.5508872927014304E-2</v>
      </c>
      <c r="M183" s="211">
        <v>3.3171272183948462E-2</v>
      </c>
      <c r="N183" s="211">
        <v>4.4762772184596088E-2</v>
      </c>
      <c r="P183" s="212">
        <f t="array" ref="P183:Z183">(1+D183:N183)^-P$1:Z$1</f>
        <v>0.99991917499609739</v>
      </c>
      <c r="Q183" s="212">
        <v>0.99941274997396246</v>
      </c>
      <c r="R183" s="212">
        <v>0.99817014537654958</v>
      </c>
      <c r="S183" s="212">
        <v>0.99411588410135987</v>
      </c>
      <c r="T183" s="212">
        <v>0.98436498666428462</v>
      </c>
      <c r="U183" s="212">
        <v>0.97041562032038642</v>
      </c>
      <c r="V183" s="212">
        <v>0.9340459936369585</v>
      </c>
      <c r="W183" s="212">
        <v>0.87923055675942008</v>
      </c>
      <c r="X183" s="212">
        <v>0.77733062224495175</v>
      </c>
      <c r="Y183" s="212">
        <v>0.61293605870055889</v>
      </c>
      <c r="Z183" s="212">
        <v>0.41652993482003869</v>
      </c>
    </row>
    <row r="184" spans="3:26" x14ac:dyDescent="0.3">
      <c r="C184" s="210">
        <v>43578</v>
      </c>
      <c r="D184" s="211">
        <v>9.9396314521304086E-4</v>
      </c>
      <c r="E184" s="211">
        <v>2.4029289924153421E-3</v>
      </c>
      <c r="F184" s="211">
        <v>3.8230791761514412E-3</v>
      </c>
      <c r="G184" s="211">
        <v>5.7563768703517452E-3</v>
      </c>
      <c r="H184" s="211">
        <v>7.632419462369395E-3</v>
      </c>
      <c r="I184" s="211">
        <v>1.0305236455550964E-2</v>
      </c>
      <c r="J184" s="211">
        <v>1.3753018352895677E-2</v>
      </c>
      <c r="K184" s="211">
        <v>1.7193161163856326E-2</v>
      </c>
      <c r="L184" s="211">
        <v>2.2725260188796087E-2</v>
      </c>
      <c r="M184" s="211">
        <v>3.0814862082787723E-2</v>
      </c>
      <c r="N184" s="211">
        <v>3.8795443291798466E-2</v>
      </c>
      <c r="P184" s="212">
        <f t="array" ref="P184:Z184">(1+D184:N184)^-P$1:Z$1</f>
        <v>0.99992052559898281</v>
      </c>
      <c r="Q184" s="212">
        <v>0.99940016832721046</v>
      </c>
      <c r="R184" s="212">
        <v>0.99809392398369656</v>
      </c>
      <c r="S184" s="212">
        <v>0.99427656935344122</v>
      </c>
      <c r="T184" s="212">
        <v>0.98490816089875211</v>
      </c>
      <c r="U184" s="212">
        <v>0.96971070084156585</v>
      </c>
      <c r="V184" s="212">
        <v>0.93398348839960843</v>
      </c>
      <c r="W184" s="212">
        <v>0.8875155652979112</v>
      </c>
      <c r="X184" s="212">
        <v>0.79874871636438116</v>
      </c>
      <c r="Y184" s="212">
        <v>0.63429301312135877</v>
      </c>
      <c r="Z184" s="212">
        <v>0.46708861493518483</v>
      </c>
    </row>
    <row r="185" spans="3:26" x14ac:dyDescent="0.3">
      <c r="C185" s="210">
        <v>43577</v>
      </c>
      <c r="D185" s="211">
        <v>1.1851229174827242E-3</v>
      </c>
      <c r="E185" s="211">
        <v>2.9592179310084375E-3</v>
      </c>
      <c r="F185" s="211">
        <v>4.5178967728390059E-3</v>
      </c>
      <c r="G185" s="211">
        <v>7.1995461273548509E-3</v>
      </c>
      <c r="H185" s="211">
        <v>9.4425593984425772E-3</v>
      </c>
      <c r="I185" s="211">
        <v>1.1865176262852665E-2</v>
      </c>
      <c r="J185" s="211">
        <v>1.5307706569807508E-2</v>
      </c>
      <c r="K185" s="211">
        <v>1.9160028532921574E-2</v>
      </c>
      <c r="L185" s="211">
        <v>2.4509168330358704E-2</v>
      </c>
      <c r="M185" s="211">
        <v>3.3614828651370943E-2</v>
      </c>
      <c r="N185" s="211">
        <v>4.4505662343092466E-2</v>
      </c>
      <c r="P185" s="212">
        <f t="array" ref="P185:Z185">(1+D185:N185)^-P$1:Z$1</f>
        <v>0.99990525079189652</v>
      </c>
      <c r="Q185" s="212">
        <v>0.99926156076444117</v>
      </c>
      <c r="R185" s="212">
        <v>0.99774867718108418</v>
      </c>
      <c r="S185" s="212">
        <v>0.99285191682717011</v>
      </c>
      <c r="T185" s="212">
        <v>0.98137903862364384</v>
      </c>
      <c r="U185" s="212">
        <v>0.96523275401090902</v>
      </c>
      <c r="V185" s="212">
        <v>0.92685455097925318</v>
      </c>
      <c r="W185" s="212">
        <v>0.87559510293472664</v>
      </c>
      <c r="X185" s="212">
        <v>0.7849491209731162</v>
      </c>
      <c r="Y185" s="212">
        <v>0.60900243785714159</v>
      </c>
      <c r="Z185" s="212">
        <v>0.4185853521425914</v>
      </c>
    </row>
    <row r="186" spans="3:26" x14ac:dyDescent="0.3">
      <c r="C186" s="210">
        <v>43573</v>
      </c>
      <c r="D186" s="211">
        <v>1.0183427695767897E-3</v>
      </c>
      <c r="E186" s="211">
        <v>2.5120295190114478E-3</v>
      </c>
      <c r="F186" s="211">
        <v>3.9162980489433983E-3</v>
      </c>
      <c r="G186" s="211">
        <v>5.9995059305229291E-3</v>
      </c>
      <c r="H186" s="211">
        <v>7.7685138976092945E-3</v>
      </c>
      <c r="I186" s="211">
        <v>1.0265772003453192E-2</v>
      </c>
      <c r="J186" s="211">
        <v>1.3190039086391155E-2</v>
      </c>
      <c r="K186" s="211">
        <v>1.7209722468961703E-2</v>
      </c>
      <c r="L186" s="211">
        <v>2.287711722210772E-2</v>
      </c>
      <c r="M186" s="211">
        <v>2.981919211924523E-2</v>
      </c>
      <c r="N186" s="211">
        <v>3.8610245752528687E-2</v>
      </c>
      <c r="P186" s="212">
        <f t="array" ref="P186:Z186">(1+D186:N186)^-P$1:Z$1</f>
        <v>0.99991857734617828</v>
      </c>
      <c r="Q186" s="212">
        <v>0.99937297674958891</v>
      </c>
      <c r="R186" s="212">
        <v>0.99804758379046765</v>
      </c>
      <c r="S186" s="212">
        <v>0.99403627348208934</v>
      </c>
      <c r="T186" s="212">
        <v>0.98464216435827889</v>
      </c>
      <c r="U186" s="212">
        <v>0.9698243459758602</v>
      </c>
      <c r="V186" s="212">
        <v>0.93658121429647923</v>
      </c>
      <c r="W186" s="212">
        <v>0.88741442205786314</v>
      </c>
      <c r="X186" s="212">
        <v>0.79756368048734183</v>
      </c>
      <c r="Y186" s="212">
        <v>0.6435544256307808</v>
      </c>
      <c r="Z186" s="212">
        <v>0.46875719762309015</v>
      </c>
    </row>
    <row r="187" spans="3:26" x14ac:dyDescent="0.3">
      <c r="C187" s="210">
        <v>43572</v>
      </c>
      <c r="D187" s="211">
        <v>8.5272926035531303E-4</v>
      </c>
      <c r="E187" s="211">
        <v>2.1382509064715167E-3</v>
      </c>
      <c r="F187" s="211">
        <v>3.3329454812769592E-3</v>
      </c>
      <c r="G187" s="211">
        <v>5.3791545451736958E-3</v>
      </c>
      <c r="H187" s="211">
        <v>6.7877138225998761E-3</v>
      </c>
      <c r="I187" s="211">
        <v>9.1269286899586001E-3</v>
      </c>
      <c r="J187" s="211">
        <v>1.1676689312329564E-2</v>
      </c>
      <c r="K187" s="211">
        <v>1.5481097728388411E-2</v>
      </c>
      <c r="L187" s="211">
        <v>1.9564449482925649E-2</v>
      </c>
      <c r="M187" s="211">
        <v>2.6446452138360308E-2</v>
      </c>
      <c r="N187" s="211">
        <v>3.3917980144574623E-2</v>
      </c>
      <c r="P187" s="212">
        <f t="array" ref="P187:Z187">(1+D187:N187)^-P$1:Z$1</f>
        <v>0.99993181305337053</v>
      </c>
      <c r="Q187" s="212">
        <v>0.9994661505229766</v>
      </c>
      <c r="R187" s="212">
        <v>0.9983376814200613</v>
      </c>
      <c r="S187" s="212">
        <v>0.99464962594374928</v>
      </c>
      <c r="T187" s="212">
        <v>0.98656155113651922</v>
      </c>
      <c r="U187" s="212">
        <v>0.97311151885832881</v>
      </c>
      <c r="V187" s="212">
        <v>0.94360728194116084</v>
      </c>
      <c r="W187" s="212">
        <v>0.89804291997747265</v>
      </c>
      <c r="X187" s="212">
        <v>0.82385951270000501</v>
      </c>
      <c r="Y187" s="212">
        <v>0.67601375224047622</v>
      </c>
      <c r="Z187" s="212">
        <v>0.51319006710610993</v>
      </c>
    </row>
    <row r="188" spans="3:26" x14ac:dyDescent="0.3">
      <c r="C188" s="210">
        <v>43571</v>
      </c>
      <c r="D188" s="211">
        <v>1.0112920726113948E-3</v>
      </c>
      <c r="E188" s="211">
        <v>2.5561752650394396E-3</v>
      </c>
      <c r="F188" s="211">
        <v>3.9522383331030203E-3</v>
      </c>
      <c r="G188" s="211">
        <v>6.0674323749608265E-3</v>
      </c>
      <c r="H188" s="211">
        <v>8.1616809951777069E-3</v>
      </c>
      <c r="I188" s="211">
        <v>1.0400987943651276E-2</v>
      </c>
      <c r="J188" s="211">
        <v>1.3631575776134351E-2</v>
      </c>
      <c r="K188" s="211">
        <v>1.7877386871875327E-2</v>
      </c>
      <c r="L188" s="211">
        <v>2.2408643524958586E-2</v>
      </c>
      <c r="M188" s="211">
        <v>2.9860556130236235E-2</v>
      </c>
      <c r="N188" s="211">
        <v>3.9932717927538754E-2</v>
      </c>
      <c r="P188" s="212">
        <f t="array" ref="P188:Z188">(1+D188:N188)^-P$1:Z$1</f>
        <v>0.99991914078438049</v>
      </c>
      <c r="Q188" s="212">
        <v>0.99936197517301328</v>
      </c>
      <c r="R188" s="212">
        <v>0.99802971917827343</v>
      </c>
      <c r="S188" s="212">
        <v>0.99396915934289043</v>
      </c>
      <c r="T188" s="212">
        <v>0.98387432439346256</v>
      </c>
      <c r="U188" s="212">
        <v>0.9694350406485539</v>
      </c>
      <c r="V188" s="212">
        <v>0.9345431224239299</v>
      </c>
      <c r="W188" s="212">
        <v>0.88334780983890393</v>
      </c>
      <c r="X188" s="212">
        <v>0.80122570901117152</v>
      </c>
      <c r="Y188" s="212">
        <v>0.64316681233891648</v>
      </c>
      <c r="Z188" s="212">
        <v>0.4569778602054424</v>
      </c>
    </row>
    <row r="189" spans="3:26" x14ac:dyDescent="0.3">
      <c r="C189" s="210">
        <v>43570</v>
      </c>
      <c r="D189" s="211">
        <v>1.0279553330546844E-3</v>
      </c>
      <c r="E189" s="211">
        <v>2.4955504339469153E-3</v>
      </c>
      <c r="F189" s="211">
        <v>3.8613506910608105E-3</v>
      </c>
      <c r="G189" s="211">
        <v>5.983807641016468E-3</v>
      </c>
      <c r="H189" s="211">
        <v>7.665500828068785E-3</v>
      </c>
      <c r="I189" s="211">
        <v>1.0448986351322444E-2</v>
      </c>
      <c r="J189" s="211">
        <v>1.3261629593347245E-2</v>
      </c>
      <c r="K189" s="211">
        <v>1.697843613626936E-2</v>
      </c>
      <c r="L189" s="211">
        <v>2.2638642675950834E-2</v>
      </c>
      <c r="M189" s="211">
        <v>2.9575898865788878E-2</v>
      </c>
      <c r="N189" s="211">
        <v>3.9904932097917109E-2</v>
      </c>
      <c r="P189" s="212">
        <f t="array" ref="P189:Z189">(1+D189:N189)^-P$1:Z$1</f>
        <v>0.9999178091899481</v>
      </c>
      <c r="Q189" s="212">
        <v>0.99937708366327316</v>
      </c>
      <c r="R189" s="212">
        <v>0.99807489798446536</v>
      </c>
      <c r="S189" s="212">
        <v>0.99405178533136818</v>
      </c>
      <c r="T189" s="212">
        <v>0.98484349346259659</v>
      </c>
      <c r="U189" s="212">
        <v>0.96929689672851194</v>
      </c>
      <c r="V189" s="212">
        <v>0.93625039722039094</v>
      </c>
      <c r="W189" s="212">
        <v>0.8888281279486171</v>
      </c>
      <c r="X189" s="212">
        <v>0.79942551460352873</v>
      </c>
      <c r="Y189" s="212">
        <v>0.64583932332698557</v>
      </c>
      <c r="Z189" s="212">
        <v>0.45722212739131918</v>
      </c>
    </row>
    <row r="190" spans="3:26" x14ac:dyDescent="0.3">
      <c r="C190" s="210">
        <v>43567</v>
      </c>
      <c r="D190" s="211">
        <v>8.9157621760603469E-4</v>
      </c>
      <c r="E190" s="211">
        <v>2.3094483669573074E-3</v>
      </c>
      <c r="F190" s="211">
        <v>3.7142785871092437E-3</v>
      </c>
      <c r="G190" s="211">
        <v>5.9680545729247246E-3</v>
      </c>
      <c r="H190" s="211">
        <v>7.9164927677283919E-3</v>
      </c>
      <c r="I190" s="211">
        <v>1.0436362202672002E-2</v>
      </c>
      <c r="J190" s="211">
        <v>1.3403223738071738E-2</v>
      </c>
      <c r="K190" s="211">
        <v>1.7767910447362922E-2</v>
      </c>
      <c r="L190" s="211">
        <v>2.3538893573600471E-2</v>
      </c>
      <c r="M190" s="211">
        <v>3.0110158199336746E-2</v>
      </c>
      <c r="N190" s="211">
        <v>3.9488532776827706E-2</v>
      </c>
      <c r="P190" s="212">
        <f t="array" ref="P190:Z190">(1+D190:N190)^-P$1:Z$1</f>
        <v>0.99992870822141078</v>
      </c>
      <c r="Q190" s="212">
        <v>0.99942346983496211</v>
      </c>
      <c r="R190" s="212">
        <v>0.99814801819482035</v>
      </c>
      <c r="S190" s="212">
        <v>0.99406735179532268</v>
      </c>
      <c r="T190" s="212">
        <v>0.98435306195753036</v>
      </c>
      <c r="U190" s="212">
        <v>0.96933322766863717</v>
      </c>
      <c r="V190" s="212">
        <v>0.93559650876191647</v>
      </c>
      <c r="W190" s="212">
        <v>0.88401314699157196</v>
      </c>
      <c r="X190" s="212">
        <v>0.79242195341440147</v>
      </c>
      <c r="Y190" s="212">
        <v>0.64083312365690248</v>
      </c>
      <c r="Z190" s="212">
        <v>0.46089919054438167</v>
      </c>
    </row>
    <row r="191" spans="3:26" x14ac:dyDescent="0.3">
      <c r="C191" s="210">
        <v>43566</v>
      </c>
      <c r="D191" s="211">
        <v>9.5873903569177138E-4</v>
      </c>
      <c r="E191" s="211">
        <v>2.412948013168153E-3</v>
      </c>
      <c r="F191" s="211">
        <v>3.9603598775367482E-3</v>
      </c>
      <c r="G191" s="211">
        <v>6.5038185113706079E-3</v>
      </c>
      <c r="H191" s="211">
        <v>8.880748204734704E-3</v>
      </c>
      <c r="I191" s="211">
        <v>1.2067284308102758E-2</v>
      </c>
      <c r="J191" s="211">
        <v>1.6413610531824011E-2</v>
      </c>
      <c r="K191" s="211">
        <v>2.0824162501251933E-2</v>
      </c>
      <c r="L191" s="211">
        <v>2.6093461593286061E-2</v>
      </c>
      <c r="M191" s="211">
        <v>3.4900042727716664E-2</v>
      </c>
      <c r="N191" s="211">
        <v>4.4780282086260323E-2</v>
      </c>
      <c r="P191" s="212">
        <f t="array" ref="P191:Z191">(1+D191:N191)^-P$1:Z$1</f>
        <v>0.99992334055936793</v>
      </c>
      <c r="Q191" s="212">
        <v>0.99939767109077293</v>
      </c>
      <c r="R191" s="212">
        <v>0.99802568238587241</v>
      </c>
      <c r="S191" s="212">
        <v>0.99353820781227653</v>
      </c>
      <c r="T191" s="212">
        <v>0.98247233581274562</v>
      </c>
      <c r="U191" s="212">
        <v>0.96465460366453282</v>
      </c>
      <c r="V191" s="212">
        <v>0.92182321326363126</v>
      </c>
      <c r="W191" s="212">
        <v>0.86565215090580094</v>
      </c>
      <c r="X191" s="212">
        <v>0.77291333044677735</v>
      </c>
      <c r="Y191" s="212">
        <v>0.59775597631151467</v>
      </c>
      <c r="Z191" s="212">
        <v>0.41639034112312917</v>
      </c>
    </row>
    <row r="192" spans="3:26" x14ac:dyDescent="0.3">
      <c r="C192" s="210">
        <v>43565</v>
      </c>
      <c r="D192" s="211">
        <v>9.7617014041316151E-4</v>
      </c>
      <c r="E192" s="211">
        <v>2.40267782929829E-3</v>
      </c>
      <c r="F192" s="211">
        <v>3.7498489032199447E-3</v>
      </c>
      <c r="G192" s="211">
        <v>6.1261561761179924E-3</v>
      </c>
      <c r="H192" s="211">
        <v>8.0247794082548007E-3</v>
      </c>
      <c r="I192" s="211">
        <v>1.0963549753037002E-2</v>
      </c>
      <c r="J192" s="211">
        <v>1.4567392375055057E-2</v>
      </c>
      <c r="K192" s="211">
        <v>1.9987688685334386E-2</v>
      </c>
      <c r="L192" s="211">
        <v>2.6144436987939362E-2</v>
      </c>
      <c r="M192" s="211">
        <v>3.390416582451751E-2</v>
      </c>
      <c r="N192" s="211">
        <v>4.483144763388594E-2</v>
      </c>
      <c r="P192" s="212">
        <f t="array" ref="P192:Z192">(1+D192:N192)^-P$1:Z$1</f>
        <v>0.99992194752655839</v>
      </c>
      <c r="Q192" s="212">
        <v>0.99940023092990593</v>
      </c>
      <c r="R192" s="212">
        <v>0.9981303321373215</v>
      </c>
      <c r="S192" s="212">
        <v>0.99391114509993361</v>
      </c>
      <c r="T192" s="212">
        <v>0.98414158588465461</v>
      </c>
      <c r="U192" s="212">
        <v>0.96781758259651263</v>
      </c>
      <c r="V192" s="212">
        <v>0.93024104695112797</v>
      </c>
      <c r="W192" s="212">
        <v>0.87063373528482957</v>
      </c>
      <c r="X192" s="212">
        <v>0.77252945899329506</v>
      </c>
      <c r="Y192" s="212">
        <v>0.60645100773202432</v>
      </c>
      <c r="Z192" s="212">
        <v>0.41598271688040678</v>
      </c>
    </row>
    <row r="193" spans="3:26" x14ac:dyDescent="0.3">
      <c r="C193" s="210">
        <v>43564</v>
      </c>
      <c r="D193" s="211">
        <v>7.8090065093141875E-4</v>
      </c>
      <c r="E193" s="211">
        <v>1.9131480025462761E-3</v>
      </c>
      <c r="F193" s="211">
        <v>2.937759588983597E-3</v>
      </c>
      <c r="G193" s="211">
        <v>4.5558078395999428E-3</v>
      </c>
      <c r="H193" s="211">
        <v>5.9675874752279047E-3</v>
      </c>
      <c r="I193" s="211">
        <v>7.6523101913276853E-3</v>
      </c>
      <c r="J193" s="211">
        <v>1.0259540720275157E-2</v>
      </c>
      <c r="K193" s="211">
        <v>1.3008975274442379E-2</v>
      </c>
      <c r="L193" s="211">
        <v>1.7104409651519777E-2</v>
      </c>
      <c r="M193" s="211">
        <v>2.3024095429596998E-2</v>
      </c>
      <c r="N193" s="211">
        <v>3.0569773033213853E-2</v>
      </c>
      <c r="P193" s="212">
        <f t="array" ref="P193:Z193">(1+D193:N193)^-P$1:Z$1</f>
        <v>0.9999375542772827</v>
      </c>
      <c r="Q193" s="212">
        <v>0.99952228407618282</v>
      </c>
      <c r="R193" s="212">
        <v>0.99853434871443081</v>
      </c>
      <c r="S193" s="212">
        <v>0.99546485341675772</v>
      </c>
      <c r="T193" s="212">
        <v>0.98817081757308667</v>
      </c>
      <c r="U193" s="212">
        <v>0.97738998639504038</v>
      </c>
      <c r="V193" s="212">
        <v>0.9502441339852119</v>
      </c>
      <c r="W193" s="212">
        <v>0.91349662546451027</v>
      </c>
      <c r="X193" s="212">
        <v>0.84400423929078261</v>
      </c>
      <c r="Y193" s="212">
        <v>0.71074212681718985</v>
      </c>
      <c r="Z193" s="212">
        <v>0.54758556853257345</v>
      </c>
    </row>
    <row r="194" spans="3:26" x14ac:dyDescent="0.3">
      <c r="C194" s="210">
        <v>43563</v>
      </c>
      <c r="D194" s="211">
        <v>8.1963976416625202E-4</v>
      </c>
      <c r="E194" s="211">
        <v>2.1269386329269063E-3</v>
      </c>
      <c r="F194" s="211">
        <v>3.4003744126746877E-3</v>
      </c>
      <c r="G194" s="211">
        <v>5.248105906008829E-3</v>
      </c>
      <c r="H194" s="211">
        <v>6.8389966050001689E-3</v>
      </c>
      <c r="I194" s="211">
        <v>9.2190068026285835E-3</v>
      </c>
      <c r="J194" s="211">
        <v>1.1566777395401118E-2</v>
      </c>
      <c r="K194" s="211">
        <v>1.4502210058433492E-2</v>
      </c>
      <c r="L194" s="211">
        <v>1.9629511230615473E-2</v>
      </c>
      <c r="M194" s="211">
        <v>2.4697536480158742E-2</v>
      </c>
      <c r="N194" s="211">
        <v>3.1031130150722615E-2</v>
      </c>
      <c r="P194" s="212">
        <f t="array" ref="P194:Z194">(1+D194:N194)^-P$1:Z$1</f>
        <v>0.99993445782454782</v>
      </c>
      <c r="Q194" s="212">
        <v>0.99946897107050336</v>
      </c>
      <c r="R194" s="212">
        <v>0.99830413649835437</v>
      </c>
      <c r="S194" s="212">
        <v>0.99477929291766354</v>
      </c>
      <c r="T194" s="212">
        <v>0.98646105377190951</v>
      </c>
      <c r="U194" s="212">
        <v>0.97284519183710905</v>
      </c>
      <c r="V194" s="212">
        <v>0.9441200322014508</v>
      </c>
      <c r="W194" s="212">
        <v>0.9041261234202288</v>
      </c>
      <c r="X194" s="212">
        <v>0.82333396542527482</v>
      </c>
      <c r="Y194" s="212">
        <v>0.69352898819998676</v>
      </c>
      <c r="Z194" s="212">
        <v>0.5427057655021732</v>
      </c>
    </row>
    <row r="195" spans="3:26" x14ac:dyDescent="0.3">
      <c r="C195" s="210">
        <v>43560</v>
      </c>
      <c r="D195" s="211">
        <v>1.0683541903374043E-3</v>
      </c>
      <c r="E195" s="211">
        <v>2.4890097889974337E-3</v>
      </c>
      <c r="F195" s="211">
        <v>3.8251928551737962E-3</v>
      </c>
      <c r="G195" s="211">
        <v>6.3014819007634086E-3</v>
      </c>
      <c r="H195" s="211">
        <v>8.4035624312948486E-3</v>
      </c>
      <c r="I195" s="211">
        <v>1.0532627787163079E-2</v>
      </c>
      <c r="J195" s="211">
        <v>1.4068170820738713E-2</v>
      </c>
      <c r="K195" s="211">
        <v>1.8639603837833602E-2</v>
      </c>
      <c r="L195" s="211">
        <v>2.4980563730743834E-2</v>
      </c>
      <c r="M195" s="211">
        <v>3.3056016298800152E-2</v>
      </c>
      <c r="N195" s="211">
        <v>4.5408635470835464E-2</v>
      </c>
      <c r="P195" s="212">
        <f t="array" ref="P195:Z195">(1+D195:N195)^-P$1:Z$1</f>
        <v>0.99991458093592489</v>
      </c>
      <c r="Q195" s="212">
        <v>0.99937871374465526</v>
      </c>
      <c r="R195" s="212">
        <v>0.99809287317758277</v>
      </c>
      <c r="S195" s="212">
        <v>0.99373797811679576</v>
      </c>
      <c r="T195" s="212">
        <v>0.98340238557516546</v>
      </c>
      <c r="U195" s="212">
        <v>0.96905623154342524</v>
      </c>
      <c r="V195" s="212">
        <v>0.93253307159356158</v>
      </c>
      <c r="W195" s="212">
        <v>0.87873130766282903</v>
      </c>
      <c r="X195" s="212">
        <v>0.78134654968794504</v>
      </c>
      <c r="Y195" s="212">
        <v>0.61396261996852675</v>
      </c>
      <c r="Z195" s="212">
        <v>0.4114133080099433</v>
      </c>
    </row>
    <row r="196" spans="3:26" x14ac:dyDescent="0.3">
      <c r="C196" s="210">
        <v>43559</v>
      </c>
      <c r="D196" s="211">
        <v>9.4449246514413123E-4</v>
      </c>
      <c r="E196" s="211">
        <v>2.2871324878881933E-3</v>
      </c>
      <c r="F196" s="211">
        <v>3.6996172459753556E-3</v>
      </c>
      <c r="G196" s="211">
        <v>6.0283072788002955E-3</v>
      </c>
      <c r="H196" s="211">
        <v>7.9123062839173038E-3</v>
      </c>
      <c r="I196" s="211">
        <v>1.0302819447522706E-2</v>
      </c>
      <c r="J196" s="211">
        <v>1.3375067459369323E-2</v>
      </c>
      <c r="K196" s="211">
        <v>1.7632975322629436E-2</v>
      </c>
      <c r="L196" s="211">
        <v>2.2731601961646045E-2</v>
      </c>
      <c r="M196" s="211">
        <v>2.9155073812226633E-2</v>
      </c>
      <c r="N196" s="211">
        <v>3.9706090739213461E-2</v>
      </c>
      <c r="P196" s="212">
        <f t="array" ref="P196:Z196">(1+D196:N196)^-P$1:Z$1</f>
        <v>0.99992447911482263</v>
      </c>
      <c r="Q196" s="212">
        <v>0.99942903281845141</v>
      </c>
      <c r="R196" s="212">
        <v>0.99815530829182963</v>
      </c>
      <c r="S196" s="212">
        <v>0.99400781545093275</v>
      </c>
      <c r="T196" s="212">
        <v>0.98436123922988061</v>
      </c>
      <c r="U196" s="212">
        <v>0.96971766054942066</v>
      </c>
      <c r="V196" s="212">
        <v>0.93572649212542114</v>
      </c>
      <c r="W196" s="212">
        <v>0.88483399617341008</v>
      </c>
      <c r="X196" s="212">
        <v>0.79869918878969404</v>
      </c>
      <c r="Y196" s="212">
        <v>0.64981197078375375</v>
      </c>
      <c r="Z196" s="212">
        <v>0.45897416170399669</v>
      </c>
    </row>
    <row r="197" spans="3:26" x14ac:dyDescent="0.3">
      <c r="C197" s="210">
        <v>43558</v>
      </c>
      <c r="D197" s="211">
        <v>1.1126287103525225E-3</v>
      </c>
      <c r="E197" s="211">
        <v>2.7289655191298813E-3</v>
      </c>
      <c r="F197" s="211">
        <v>4.2385953357059036E-3</v>
      </c>
      <c r="G197" s="211">
        <v>6.6201044520489659E-3</v>
      </c>
      <c r="H197" s="211">
        <v>8.5722722478983569E-3</v>
      </c>
      <c r="I197" s="211">
        <v>1.1353137191773163E-2</v>
      </c>
      <c r="J197" s="211">
        <v>1.4749618729907071E-2</v>
      </c>
      <c r="K197" s="211">
        <v>1.9767031991506454E-2</v>
      </c>
      <c r="L197" s="211">
        <v>2.7146024250291459E-2</v>
      </c>
      <c r="M197" s="211">
        <v>3.7036319702092847E-2</v>
      </c>
      <c r="N197" s="211">
        <v>4.7030508144212627E-2</v>
      </c>
      <c r="P197" s="212">
        <f t="array" ref="P197:Z197">(1+D197:N197)^-P$1:Z$1</f>
        <v>0.99991104314107448</v>
      </c>
      <c r="Q197" s="212">
        <v>0.99931891987710064</v>
      </c>
      <c r="R197" s="212">
        <v>0.99788741575732187</v>
      </c>
      <c r="S197" s="212">
        <v>0.99342343310771397</v>
      </c>
      <c r="T197" s="212">
        <v>0.98307341408875393</v>
      </c>
      <c r="U197" s="212">
        <v>0.96669956258995682</v>
      </c>
      <c r="V197" s="212">
        <v>0.92940609436324317</v>
      </c>
      <c r="W197" s="212">
        <v>0.87195330274574834</v>
      </c>
      <c r="X197" s="212">
        <v>0.7650293645371794</v>
      </c>
      <c r="Y197" s="212">
        <v>0.57954945048569073</v>
      </c>
      <c r="Z197" s="212">
        <v>0.39885337858257036</v>
      </c>
    </row>
    <row r="198" spans="3:26" x14ac:dyDescent="0.3">
      <c r="C198" s="210">
        <v>43557</v>
      </c>
      <c r="D198" s="211">
        <v>1.1366805125750789E-3</v>
      </c>
      <c r="E198" s="211">
        <v>2.801810547202398E-3</v>
      </c>
      <c r="F198" s="211">
        <v>4.5956093103624914E-3</v>
      </c>
      <c r="G198" s="211">
        <v>7.1433477248092512E-3</v>
      </c>
      <c r="H198" s="211">
        <v>9.4902549603838385E-3</v>
      </c>
      <c r="I198" s="211">
        <v>1.2623053427496129E-2</v>
      </c>
      <c r="J198" s="211">
        <v>1.6291938325793447E-2</v>
      </c>
      <c r="K198" s="211">
        <v>2.1494831548549947E-2</v>
      </c>
      <c r="L198" s="211">
        <v>2.8910347669359685E-2</v>
      </c>
      <c r="M198" s="211">
        <v>3.7094080621089293E-2</v>
      </c>
      <c r="N198" s="211">
        <v>4.9985326161936974E-2</v>
      </c>
      <c r="P198" s="212">
        <f t="array" ref="P198:Z198">(1+D198:N198)^-P$1:Z$1</f>
        <v>0.99990912133128351</v>
      </c>
      <c r="Q198" s="212">
        <v>0.99930077137630047</v>
      </c>
      <c r="R198" s="212">
        <v>0.99771008499514724</v>
      </c>
      <c r="S198" s="212">
        <v>0.99290731777065644</v>
      </c>
      <c r="T198" s="212">
        <v>0.98128630604156031</v>
      </c>
      <c r="U198" s="212">
        <v>0.96306714905129154</v>
      </c>
      <c r="V198" s="212">
        <v>0.92237515665189074</v>
      </c>
      <c r="W198" s="212">
        <v>0.86168153187924179</v>
      </c>
      <c r="X198" s="212">
        <v>0.75201179245061733</v>
      </c>
      <c r="Y198" s="212">
        <v>0.57906546940149739</v>
      </c>
      <c r="Z198" s="212">
        <v>0.37699483957484248</v>
      </c>
    </row>
    <row r="199" spans="3:26" x14ac:dyDescent="0.3">
      <c r="C199" s="210">
        <v>43556</v>
      </c>
      <c r="D199" s="211">
        <v>8.9459283818437536E-4</v>
      </c>
      <c r="E199" s="211">
        <v>2.1778356500465491E-3</v>
      </c>
      <c r="F199" s="211">
        <v>3.3862621169395328E-3</v>
      </c>
      <c r="G199" s="211">
        <v>5.1382540587455528E-3</v>
      </c>
      <c r="H199" s="211">
        <v>6.9564587997966729E-3</v>
      </c>
      <c r="I199" s="211">
        <v>9.0038001774240973E-3</v>
      </c>
      <c r="J199" s="211">
        <v>1.1977594729070951E-2</v>
      </c>
      <c r="K199" s="211">
        <v>1.5087547312425299E-2</v>
      </c>
      <c r="L199" s="211">
        <v>2.0705193303550584E-2</v>
      </c>
      <c r="M199" s="211">
        <v>2.8344413795177392E-2</v>
      </c>
      <c r="N199" s="211">
        <v>3.664364754775723E-2</v>
      </c>
      <c r="P199" s="212">
        <f t="array" ref="P199:Z199">(1+D199:N199)^-P$1:Z$1</f>
        <v>0.99992846712431827</v>
      </c>
      <c r="Q199" s="212">
        <v>0.99945628096791783</v>
      </c>
      <c r="R199" s="212">
        <v>0.99831115688232974</v>
      </c>
      <c r="S199" s="212">
        <v>0.99488801263110105</v>
      </c>
      <c r="T199" s="212">
        <v>0.98623092441293714</v>
      </c>
      <c r="U199" s="212">
        <v>0.97346780808862965</v>
      </c>
      <c r="V199" s="212">
        <v>0.94220523637975673</v>
      </c>
      <c r="W199" s="212">
        <v>0.90048296124127658</v>
      </c>
      <c r="X199" s="212">
        <v>0.81469819764008922</v>
      </c>
      <c r="Y199" s="212">
        <v>0.6575383714915084</v>
      </c>
      <c r="Z199" s="212">
        <v>0.48686682815614968</v>
      </c>
    </row>
    <row r="200" spans="3:26" x14ac:dyDescent="0.3">
      <c r="C200" s="210">
        <v>43553</v>
      </c>
      <c r="D200" s="211">
        <v>8.1926580150352719E-4</v>
      </c>
      <c r="E200" s="211">
        <v>2.0906605971983921E-3</v>
      </c>
      <c r="F200" s="211">
        <v>3.1846262961306797E-3</v>
      </c>
      <c r="G200" s="211">
        <v>4.862729036377177E-3</v>
      </c>
      <c r="H200" s="211">
        <v>6.4915437902929515E-3</v>
      </c>
      <c r="I200" s="211">
        <v>8.1287848330658923E-3</v>
      </c>
      <c r="J200" s="211">
        <v>1.0515004765572874E-2</v>
      </c>
      <c r="K200" s="211">
        <v>1.3962494110950472E-2</v>
      </c>
      <c r="L200" s="211">
        <v>1.8725879360228324E-2</v>
      </c>
      <c r="M200" s="211">
        <v>2.3851776708296284E-2</v>
      </c>
      <c r="N200" s="211">
        <v>3.1966974538147466E-2</v>
      </c>
      <c r="P200" s="212">
        <f t="array" ref="P200:Z200">(1+D200:N200)^-P$1:Z$1</f>
        <v>0.99993448771510662</v>
      </c>
      <c r="Q200" s="212">
        <v>0.99947801672880376</v>
      </c>
      <c r="R200" s="212">
        <v>0.99841147997860114</v>
      </c>
      <c r="S200" s="212">
        <v>0.99516080266899709</v>
      </c>
      <c r="T200" s="212">
        <v>0.98714224743379242</v>
      </c>
      <c r="U200" s="212">
        <v>0.97600480184470806</v>
      </c>
      <c r="V200" s="212">
        <v>0.94904360503940599</v>
      </c>
      <c r="W200" s="212">
        <v>0.90750027029215463</v>
      </c>
      <c r="X200" s="212">
        <v>0.83066633592241823</v>
      </c>
      <c r="Y200" s="212">
        <v>0.70217227261489801</v>
      </c>
      <c r="Z200" s="212">
        <v>0.53294699695841397</v>
      </c>
    </row>
    <row r="201" spans="3:26" x14ac:dyDescent="0.3">
      <c r="C201" s="210">
        <v>43552</v>
      </c>
      <c r="D201" s="211">
        <v>8.9347437928097913E-4</v>
      </c>
      <c r="E201" s="211">
        <v>2.2256766154402129E-3</v>
      </c>
      <c r="F201" s="211">
        <v>3.3715238174735328E-3</v>
      </c>
      <c r="G201" s="211">
        <v>5.4498647364982153E-3</v>
      </c>
      <c r="H201" s="211">
        <v>6.8707815764057628E-3</v>
      </c>
      <c r="I201" s="211">
        <v>8.7294988684968496E-3</v>
      </c>
      <c r="J201" s="211">
        <v>1.1466205455063756E-2</v>
      </c>
      <c r="K201" s="211">
        <v>1.5201353840273041E-2</v>
      </c>
      <c r="L201" s="211">
        <v>2.0744780295238817E-2</v>
      </c>
      <c r="M201" s="211">
        <v>2.7199582032489223E-2</v>
      </c>
      <c r="N201" s="211">
        <v>3.425325148618303E-2</v>
      </c>
      <c r="P201" s="212">
        <f t="array" ref="P201:Z201">(1+D201:N201)^-P$1:Z$1</f>
        <v>0.99992855651471613</v>
      </c>
      <c r="Q201" s="212">
        <v>0.99944435356214423</v>
      </c>
      <c r="R201" s="212">
        <v>0.99831848883984031</v>
      </c>
      <c r="S201" s="212">
        <v>0.99457967529994495</v>
      </c>
      <c r="T201" s="212">
        <v>0.98639877340374749</v>
      </c>
      <c r="U201" s="212">
        <v>0.97426216211081629</v>
      </c>
      <c r="V201" s="212">
        <v>0.94458950348687321</v>
      </c>
      <c r="W201" s="212">
        <v>0.89977657461024707</v>
      </c>
      <c r="X201" s="212">
        <v>0.81438229278879304</v>
      </c>
      <c r="Y201" s="212">
        <v>0.66861711583852024</v>
      </c>
      <c r="Z201" s="212">
        <v>0.50987310227030769</v>
      </c>
    </row>
    <row r="202" spans="3:26" x14ac:dyDescent="0.3">
      <c r="C202" s="210">
        <v>43551</v>
      </c>
      <c r="D202" s="211">
        <v>8.8649408491645997E-4</v>
      </c>
      <c r="E202" s="211">
        <v>2.3397166996987117E-3</v>
      </c>
      <c r="F202" s="211">
        <v>3.6099650117058352E-3</v>
      </c>
      <c r="G202" s="211">
        <v>5.7125965797963259E-3</v>
      </c>
      <c r="H202" s="211">
        <v>7.1959649413517049E-3</v>
      </c>
      <c r="I202" s="211">
        <v>9.1385012838943718E-3</v>
      </c>
      <c r="J202" s="211">
        <v>1.1667737941765899E-2</v>
      </c>
      <c r="K202" s="211">
        <v>1.5349620355919146E-2</v>
      </c>
      <c r="L202" s="211">
        <v>1.9562482465776701E-2</v>
      </c>
      <c r="M202" s="211">
        <v>2.5863222698955721E-2</v>
      </c>
      <c r="N202" s="211">
        <v>3.5465099255472254E-2</v>
      </c>
      <c r="P202" s="212">
        <f t="array" ref="P202:Z202">(1+D202:N202)^-P$1:Z$1</f>
        <v>0.99992911440201449</v>
      </c>
      <c r="Q202" s="212">
        <v>0.99941592468230533</v>
      </c>
      <c r="R202" s="212">
        <v>0.99819988978179353</v>
      </c>
      <c r="S202" s="212">
        <v>0.99431985181529625</v>
      </c>
      <c r="T202" s="212">
        <v>0.98576193866035644</v>
      </c>
      <c r="U202" s="212">
        <v>0.97307804091064121</v>
      </c>
      <c r="V202" s="212">
        <v>0.94364902849294119</v>
      </c>
      <c r="W202" s="212">
        <v>0.8988572477611102</v>
      </c>
      <c r="X202" s="212">
        <v>0.82387540735959586</v>
      </c>
      <c r="Y202" s="212">
        <v>0.68180171779353227</v>
      </c>
      <c r="Z202" s="212">
        <v>0.49807035300914171</v>
      </c>
    </row>
    <row r="203" spans="3:26" x14ac:dyDescent="0.3">
      <c r="C203" s="210">
        <v>43550</v>
      </c>
      <c r="D203" s="211">
        <v>1.0505633363953298E-3</v>
      </c>
      <c r="E203" s="211">
        <v>2.6619661025110101E-3</v>
      </c>
      <c r="F203" s="211">
        <v>4.1481625840524908E-3</v>
      </c>
      <c r="G203" s="211">
        <v>6.5215191727034452E-3</v>
      </c>
      <c r="H203" s="211">
        <v>8.2747023529330058E-3</v>
      </c>
      <c r="I203" s="211">
        <v>1.0395173687344382E-2</v>
      </c>
      <c r="J203" s="211">
        <v>1.4140833579601275E-2</v>
      </c>
      <c r="K203" s="211">
        <v>1.9400887812030497E-2</v>
      </c>
      <c r="L203" s="211">
        <v>2.6123638943518622E-2</v>
      </c>
      <c r="M203" s="211">
        <v>3.3593269520183634E-2</v>
      </c>
      <c r="N203" s="211">
        <v>4.295196337495627E-2</v>
      </c>
      <c r="P203" s="212">
        <f t="array" ref="P203:Z203">(1+D203:N203)^-P$1:Z$1</f>
        <v>0.9999160025775069</v>
      </c>
      <c r="Q203" s="212">
        <v>0.99933561346607769</v>
      </c>
      <c r="R203" s="212">
        <v>0.99793234920266771</v>
      </c>
      <c r="S203" s="212">
        <v>0.99352073547512054</v>
      </c>
      <c r="T203" s="212">
        <v>0.9836537643032518</v>
      </c>
      <c r="U203" s="212">
        <v>0.96945177640614988</v>
      </c>
      <c r="V203" s="212">
        <v>0.93219904147588173</v>
      </c>
      <c r="W203" s="212">
        <v>0.87414795839072101</v>
      </c>
      <c r="X203" s="212">
        <v>0.77268605384142153</v>
      </c>
      <c r="Y203" s="212">
        <v>0.60919300818658317</v>
      </c>
      <c r="Z203" s="212">
        <v>0.43123487875906941</v>
      </c>
    </row>
    <row r="204" spans="3:26" x14ac:dyDescent="0.3">
      <c r="C204" s="210">
        <v>43549</v>
      </c>
      <c r="D204" s="211">
        <v>1.008542591605627E-3</v>
      </c>
      <c r="E204" s="211">
        <v>2.2981691559191293E-3</v>
      </c>
      <c r="F204" s="211">
        <v>3.6837380586345158E-3</v>
      </c>
      <c r="G204" s="211">
        <v>5.8771533829837241E-3</v>
      </c>
      <c r="H204" s="211">
        <v>7.6999873599364931E-3</v>
      </c>
      <c r="I204" s="211">
        <v>9.7165988188882679E-3</v>
      </c>
      <c r="J204" s="211">
        <v>1.2351938787432551E-2</v>
      </c>
      <c r="K204" s="211">
        <v>1.601082993577408E-2</v>
      </c>
      <c r="L204" s="211">
        <v>2.0281326876933448E-2</v>
      </c>
      <c r="M204" s="211">
        <v>2.6945072923363178E-2</v>
      </c>
      <c r="N204" s="211">
        <v>3.4500789850414521E-2</v>
      </c>
      <c r="P204" s="212">
        <f t="array" ref="P204:Z204">(1+D204:N204)^-P$1:Z$1</f>
        <v>0.99991936050320174</v>
      </c>
      <c r="Q204" s="212">
        <v>0.99942628153835744</v>
      </c>
      <c r="R204" s="212">
        <v>0.99816320412188297</v>
      </c>
      <c r="S204" s="212">
        <v>0.99415718573265366</v>
      </c>
      <c r="T204" s="212">
        <v>0.98477608598859512</v>
      </c>
      <c r="U204" s="212">
        <v>0.97140763554493392</v>
      </c>
      <c r="V204" s="212">
        <v>0.9404644969792102</v>
      </c>
      <c r="W204" s="212">
        <v>0.89477046311318031</v>
      </c>
      <c r="X204" s="212">
        <v>0.81808912028460834</v>
      </c>
      <c r="Y204" s="212">
        <v>0.67110699598294299</v>
      </c>
      <c r="Z204" s="212">
        <v>0.50743856263067089</v>
      </c>
    </row>
    <row r="205" spans="3:26" x14ac:dyDescent="0.3">
      <c r="C205" s="210">
        <v>43546</v>
      </c>
      <c r="D205" s="211">
        <v>9.4695664959515099E-4</v>
      </c>
      <c r="E205" s="211">
        <v>2.5116368280556321E-3</v>
      </c>
      <c r="F205" s="211">
        <v>3.9761078666228165E-3</v>
      </c>
      <c r="G205" s="211">
        <v>6.4972767234977294E-3</v>
      </c>
      <c r="H205" s="211">
        <v>8.7408594832597795E-3</v>
      </c>
      <c r="I205" s="211">
        <v>1.1837603200453139E-2</v>
      </c>
      <c r="J205" s="211">
        <v>1.5177259470876819E-2</v>
      </c>
      <c r="K205" s="211">
        <v>1.9553135971363569E-2</v>
      </c>
      <c r="L205" s="211">
        <v>2.5289845843317744E-2</v>
      </c>
      <c r="M205" s="211">
        <v>3.4148863522117524E-2</v>
      </c>
      <c r="N205" s="211">
        <v>4.3854515135251758E-2</v>
      </c>
      <c r="P205" s="212">
        <f t="array" ref="P205:Z205">(1+D205:N205)^-P$1:Z$1</f>
        <v>0.99992428218121887</v>
      </c>
      <c r="Q205" s="212">
        <v>0.99937307461495462</v>
      </c>
      <c r="R205" s="212">
        <v>0.99801785502869578</v>
      </c>
      <c r="S205" s="212">
        <v>0.99354466537192376</v>
      </c>
      <c r="T205" s="212">
        <v>0.98274484649233351</v>
      </c>
      <c r="U205" s="212">
        <v>0.96531166533462753</v>
      </c>
      <c r="V205" s="212">
        <v>0.92745019357331093</v>
      </c>
      <c r="W205" s="212">
        <v>0.87323462229629623</v>
      </c>
      <c r="X205" s="212">
        <v>0.77899278853422071</v>
      </c>
      <c r="Y205" s="212">
        <v>0.6043021156020898</v>
      </c>
      <c r="Z205" s="212">
        <v>0.42383861185652655</v>
      </c>
    </row>
    <row r="206" spans="3:26" x14ac:dyDescent="0.3">
      <c r="C206" s="210">
        <v>43545</v>
      </c>
      <c r="D206" s="211">
        <v>8.6398791163310948E-4</v>
      </c>
      <c r="E206" s="211">
        <v>2.1445639692453762E-3</v>
      </c>
      <c r="F206" s="211">
        <v>3.2352834368264277E-3</v>
      </c>
      <c r="G206" s="211">
        <v>5.2900677415818644E-3</v>
      </c>
      <c r="H206" s="211">
        <v>6.9515907382575511E-3</v>
      </c>
      <c r="I206" s="211">
        <v>8.8382866155577028E-3</v>
      </c>
      <c r="J206" s="211">
        <v>1.2124283514411797E-2</v>
      </c>
      <c r="K206" s="211">
        <v>1.5967384134199847E-2</v>
      </c>
      <c r="L206" s="211">
        <v>2.1143393636775646E-2</v>
      </c>
      <c r="M206" s="211">
        <v>2.8264448595071448E-2</v>
      </c>
      <c r="N206" s="211">
        <v>3.6539814227877582E-2</v>
      </c>
      <c r="P206" s="212">
        <f t="array" ref="P206:Z206">(1+D206:N206)^-P$1:Z$1</f>
        <v>0.99993091319548955</v>
      </c>
      <c r="Q206" s="212">
        <v>0.99946457647176645</v>
      </c>
      <c r="R206" s="212">
        <v>0.99838627287608173</v>
      </c>
      <c r="S206" s="212">
        <v>0.99473776981258133</v>
      </c>
      <c r="T206" s="212">
        <v>0.98624046021283296</v>
      </c>
      <c r="U206" s="212">
        <v>0.9739470183707708</v>
      </c>
      <c r="V206" s="212">
        <v>0.9415226577307777</v>
      </c>
      <c r="W206" s="212">
        <v>0.89503833888996054</v>
      </c>
      <c r="X206" s="212">
        <v>0.81120885013505672</v>
      </c>
      <c r="Y206" s="212">
        <v>0.65830581249738651</v>
      </c>
      <c r="Z206" s="212">
        <v>0.48784317534089422</v>
      </c>
    </row>
    <row r="207" spans="3:26" x14ac:dyDescent="0.3">
      <c r="C207" s="210">
        <v>43544</v>
      </c>
      <c r="D207" s="211">
        <v>1.0784505000488616E-3</v>
      </c>
      <c r="E207" s="211">
        <v>2.6768385437844944E-3</v>
      </c>
      <c r="F207" s="211">
        <v>4.1422744994317889E-3</v>
      </c>
      <c r="G207" s="211">
        <v>6.2626918050611505E-3</v>
      </c>
      <c r="H207" s="211">
        <v>7.8296822011687302E-3</v>
      </c>
      <c r="I207" s="211">
        <v>1.0038220092205478E-2</v>
      </c>
      <c r="J207" s="211">
        <v>1.3773181076910572E-2</v>
      </c>
      <c r="K207" s="211">
        <v>1.878266531876473E-2</v>
      </c>
      <c r="L207" s="211">
        <v>2.5648424433548658E-2</v>
      </c>
      <c r="M207" s="211">
        <v>3.3058810448123213E-2</v>
      </c>
      <c r="N207" s="211">
        <v>4.2268161320883589E-2</v>
      </c>
      <c r="P207" s="212">
        <f t="array" ref="P207:Z207">(1+D207:N207)^-P$1:Z$1</f>
        <v>0.99991377416645522</v>
      </c>
      <c r="Q207" s="212">
        <v>0.99933190772502445</v>
      </c>
      <c r="R207" s="212">
        <v>0.99793527503382418</v>
      </c>
      <c r="S207" s="212">
        <v>0.99377628540135277</v>
      </c>
      <c r="T207" s="212">
        <v>0.98452264602272754</v>
      </c>
      <c r="U207" s="212">
        <v>0.97047996999426334</v>
      </c>
      <c r="V207" s="212">
        <v>0.93389061307700272</v>
      </c>
      <c r="W207" s="212">
        <v>0.87786790703976447</v>
      </c>
      <c r="X207" s="212">
        <v>0.77627362003585809</v>
      </c>
      <c r="Y207" s="212">
        <v>0.61393771135622488</v>
      </c>
      <c r="Z207" s="212">
        <v>0.43692870015474949</v>
      </c>
    </row>
    <row r="208" spans="3:26" x14ac:dyDescent="0.3">
      <c r="C208" s="210">
        <v>43543</v>
      </c>
      <c r="D208" s="211">
        <v>8.1965901699750728E-4</v>
      </c>
      <c r="E208" s="211">
        <v>2.0825029486458107E-3</v>
      </c>
      <c r="F208" s="211">
        <v>3.3536611691910852E-3</v>
      </c>
      <c r="G208" s="211">
        <v>5.1779616585281409E-3</v>
      </c>
      <c r="H208" s="211">
        <v>6.5838122371630805E-3</v>
      </c>
      <c r="I208" s="211">
        <v>8.8944885482270409E-3</v>
      </c>
      <c r="J208" s="211">
        <v>1.2140908759667514E-2</v>
      </c>
      <c r="K208" s="211">
        <v>1.5809130841644325E-2</v>
      </c>
      <c r="L208" s="211">
        <v>2.1583625175345806E-2</v>
      </c>
      <c r="M208" s="211">
        <v>2.7010118606948293E-2</v>
      </c>
      <c r="N208" s="211">
        <v>3.4152821235623229E-2</v>
      </c>
      <c r="P208" s="212">
        <f t="array" ref="P208:Z208">(1+D208:N208)^-P$1:Z$1</f>
        <v>0.99993445628568367</v>
      </c>
      <c r="Q208" s="212">
        <v>0.99948005083415004</v>
      </c>
      <c r="R208" s="212">
        <v>0.99832737530398707</v>
      </c>
      <c r="S208" s="212">
        <v>0.9948487115157354</v>
      </c>
      <c r="T208" s="212">
        <v>0.98696128305430131</v>
      </c>
      <c r="U208" s="212">
        <v>0.97378426203841517</v>
      </c>
      <c r="V208" s="212">
        <v>0.94144533385846219</v>
      </c>
      <c r="W208" s="212">
        <v>0.89601486374788752</v>
      </c>
      <c r="X208" s="212">
        <v>0.80771987493399322</v>
      </c>
      <c r="Y208" s="212">
        <v>0.67046971016659229</v>
      </c>
      <c r="Z208" s="212">
        <v>0.51086432817226268</v>
      </c>
    </row>
    <row r="209" spans="3:26" x14ac:dyDescent="0.3">
      <c r="C209" s="210">
        <v>43542</v>
      </c>
      <c r="D209" s="211">
        <v>8.7913409399764544E-4</v>
      </c>
      <c r="E209" s="211">
        <v>2.0914141555879425E-3</v>
      </c>
      <c r="F209" s="211">
        <v>3.4449985818767875E-3</v>
      </c>
      <c r="G209" s="211">
        <v>5.5471313902777401E-3</v>
      </c>
      <c r="H209" s="211">
        <v>7.023646552648353E-3</v>
      </c>
      <c r="I209" s="211">
        <v>9.5962903949714465E-3</v>
      </c>
      <c r="J209" s="211">
        <v>1.2925161561973819E-2</v>
      </c>
      <c r="K209" s="211">
        <v>1.6211123084517026E-2</v>
      </c>
      <c r="L209" s="211">
        <v>2.0959198567545131E-2</v>
      </c>
      <c r="M209" s="211">
        <v>2.7339080402200757E-2</v>
      </c>
      <c r="N209" s="211">
        <v>3.7471688017106215E-2</v>
      </c>
      <c r="P209" s="212">
        <f t="array" ref="P209:Z209">(1+D209:N209)^-P$1:Z$1</f>
        <v>0.99992970264041847</v>
      </c>
      <c r="Q209" s="212">
        <v>0.99947782883046288</v>
      </c>
      <c r="R209" s="212">
        <v>0.99828193847651225</v>
      </c>
      <c r="S209" s="212">
        <v>0.99448346952906297</v>
      </c>
      <c r="T209" s="212">
        <v>0.98609932784251386</v>
      </c>
      <c r="U209" s="212">
        <v>0.97175494996130685</v>
      </c>
      <c r="V209" s="212">
        <v>0.9378064237251339</v>
      </c>
      <c r="W209" s="212">
        <v>0.89353669073810327</v>
      </c>
      <c r="X209" s="212">
        <v>0.81267357113312988</v>
      </c>
      <c r="Y209" s="212">
        <v>0.66725657582006481</v>
      </c>
      <c r="Z209" s="212">
        <v>0.47915378355061028</v>
      </c>
    </row>
    <row r="210" spans="3:26" x14ac:dyDescent="0.3">
      <c r="C210" s="210">
        <v>43539</v>
      </c>
      <c r="D210" s="211">
        <v>1.0038082252590503E-3</v>
      </c>
      <c r="E210" s="211">
        <v>2.482717219699419E-3</v>
      </c>
      <c r="F210" s="211">
        <v>3.8246493171094037E-3</v>
      </c>
      <c r="G210" s="211">
        <v>5.9248907989621104E-3</v>
      </c>
      <c r="H210" s="211">
        <v>7.7584519263753119E-3</v>
      </c>
      <c r="I210" s="211">
        <v>1.0269726994787749E-2</v>
      </c>
      <c r="J210" s="211">
        <v>1.3537497669778055E-2</v>
      </c>
      <c r="K210" s="211">
        <v>1.6959362214532894E-2</v>
      </c>
      <c r="L210" s="211">
        <v>2.2597176807671045E-2</v>
      </c>
      <c r="M210" s="211">
        <v>3.0247277004806176E-2</v>
      </c>
      <c r="N210" s="211">
        <v>4.1294640467074165E-2</v>
      </c>
      <c r="P210" s="212">
        <f t="array" ref="P210:Z210">(1+D210:N210)^-P$1:Z$1</f>
        <v>0.99991973884136431</v>
      </c>
      <c r="Q210" s="212">
        <v>0.9993802820123423</v>
      </c>
      <c r="R210" s="212">
        <v>0.99809314339479405</v>
      </c>
      <c r="S210" s="212">
        <v>0.99411000676774552</v>
      </c>
      <c r="T210" s="212">
        <v>0.98466182678943992</v>
      </c>
      <c r="U210" s="212">
        <v>0.96981295605166573</v>
      </c>
      <c r="V210" s="212">
        <v>0.93497693158605155</v>
      </c>
      <c r="W210" s="212">
        <v>0.88894482950932663</v>
      </c>
      <c r="X210" s="212">
        <v>0.79974973731086119</v>
      </c>
      <c r="Y210" s="212">
        <v>0.63955495786477334</v>
      </c>
      <c r="Z210" s="212">
        <v>0.44517148497983505</v>
      </c>
    </row>
    <row r="211" spans="3:26" x14ac:dyDescent="0.3">
      <c r="C211" s="210">
        <v>43538</v>
      </c>
      <c r="D211" s="211">
        <v>1.0851774080012653E-3</v>
      </c>
      <c r="E211" s="211">
        <v>2.8554311867502861E-3</v>
      </c>
      <c r="F211" s="211">
        <v>4.420986490178018E-3</v>
      </c>
      <c r="G211" s="211">
        <v>7.1879747553219957E-3</v>
      </c>
      <c r="H211" s="211">
        <v>9.118196114455716E-3</v>
      </c>
      <c r="I211" s="211">
        <v>1.2493867783458571E-2</v>
      </c>
      <c r="J211" s="211">
        <v>1.6093650000501596E-2</v>
      </c>
      <c r="K211" s="211">
        <v>2.1812398906609305E-2</v>
      </c>
      <c r="L211" s="211">
        <v>2.8162413951919905E-2</v>
      </c>
      <c r="M211" s="211">
        <v>3.7523853134823489E-2</v>
      </c>
      <c r="N211" s="211">
        <v>4.7631671412409142E-2</v>
      </c>
      <c r="P211" s="212">
        <f t="array" ref="P211:Z211">(1+D211:N211)^-P$1:Z$1</f>
        <v>0.99991323664186804</v>
      </c>
      <c r="Q211" s="212">
        <v>0.99928741346368477</v>
      </c>
      <c r="R211" s="212">
        <v>0.9977968092768088</v>
      </c>
      <c r="S211" s="212">
        <v>0.9928633234952311</v>
      </c>
      <c r="T211" s="212">
        <v>0.98201003405855991</v>
      </c>
      <c r="U211" s="212">
        <v>0.96343583372810659</v>
      </c>
      <c r="V211" s="212">
        <v>0.92327550487562648</v>
      </c>
      <c r="W211" s="212">
        <v>0.85980867490392587</v>
      </c>
      <c r="X211" s="212">
        <v>0.75750022255676142</v>
      </c>
      <c r="Y211" s="212">
        <v>0.57547789739387445</v>
      </c>
      <c r="Z211" s="212">
        <v>0.39430075988041718</v>
      </c>
    </row>
    <row r="212" spans="3:26" x14ac:dyDescent="0.3">
      <c r="C212" s="210">
        <v>43537</v>
      </c>
      <c r="D212" s="211">
        <v>1.0400605881131289E-3</v>
      </c>
      <c r="E212" s="211">
        <v>2.7353128245553291E-3</v>
      </c>
      <c r="F212" s="211">
        <v>4.2238216992777199E-3</v>
      </c>
      <c r="G212" s="211">
        <v>6.4307309929973796E-3</v>
      </c>
      <c r="H212" s="211">
        <v>8.718345270009184E-3</v>
      </c>
      <c r="I212" s="211">
        <v>1.1154639263568515E-2</v>
      </c>
      <c r="J212" s="211">
        <v>1.4932123546594516E-2</v>
      </c>
      <c r="K212" s="211">
        <v>1.9650863090546124E-2</v>
      </c>
      <c r="L212" s="211">
        <v>2.6527388002587419E-2</v>
      </c>
      <c r="M212" s="211">
        <v>3.4800490158039071E-2</v>
      </c>
      <c r="N212" s="211">
        <v>4.5424776827591072E-2</v>
      </c>
      <c r="P212" s="212">
        <f t="array" ref="P212:Z212">(1+D212:N212)^-P$1:Z$1</f>
        <v>0.99991684184984431</v>
      </c>
      <c r="Q212" s="212">
        <v>0.9993173384534243</v>
      </c>
      <c r="R212" s="212">
        <v>0.99789475593952892</v>
      </c>
      <c r="S212" s="212">
        <v>0.99361035906897188</v>
      </c>
      <c r="T212" s="212">
        <v>0.98278871597099937</v>
      </c>
      <c r="U212" s="212">
        <v>0.96726898745695522</v>
      </c>
      <c r="V212" s="212">
        <v>0.92857076708628017</v>
      </c>
      <c r="W212" s="212">
        <v>0.87264893241521024</v>
      </c>
      <c r="X212" s="212">
        <v>0.76965233369365693</v>
      </c>
      <c r="Y212" s="212">
        <v>0.59861916059864151</v>
      </c>
      <c r="Z212" s="212">
        <v>0.411286282227732</v>
      </c>
    </row>
    <row r="213" spans="3:26" x14ac:dyDescent="0.3">
      <c r="C213" s="210">
        <v>43536</v>
      </c>
      <c r="D213" s="211">
        <v>9.5242752251047829E-4</v>
      </c>
      <c r="E213" s="211">
        <v>2.2839435087145055E-3</v>
      </c>
      <c r="F213" s="211">
        <v>3.6435581480836646E-3</v>
      </c>
      <c r="G213" s="211">
        <v>5.4830366650108703E-3</v>
      </c>
      <c r="H213" s="211">
        <v>7.5368712672480879E-3</v>
      </c>
      <c r="I213" s="211">
        <v>1.0007704353351609E-2</v>
      </c>
      <c r="J213" s="211">
        <v>1.2717635885711558E-2</v>
      </c>
      <c r="K213" s="211">
        <v>1.7402675593701566E-2</v>
      </c>
      <c r="L213" s="211">
        <v>2.2287378996792374E-2</v>
      </c>
      <c r="M213" s="211">
        <v>2.9810170361408164E-2</v>
      </c>
      <c r="N213" s="211">
        <v>3.9912881701169953E-2</v>
      </c>
      <c r="P213" s="212">
        <f t="array" ref="P213:Z213">(1+D213:N213)^-P$1:Z$1</f>
        <v>0.99992384495984621</v>
      </c>
      <c r="Q213" s="212">
        <v>0.99942982779142009</v>
      </c>
      <c r="R213" s="212">
        <v>0.99818318417682228</v>
      </c>
      <c r="S213" s="212">
        <v>0.99454686308463536</v>
      </c>
      <c r="T213" s="212">
        <v>0.98509497422941139</v>
      </c>
      <c r="U213" s="212">
        <v>0.97056793707008415</v>
      </c>
      <c r="V213" s="212">
        <v>0.93876769211914157</v>
      </c>
      <c r="W213" s="212">
        <v>0.88623698859154898</v>
      </c>
      <c r="X213" s="212">
        <v>0.80217663670019423</v>
      </c>
      <c r="Y213" s="212">
        <v>0.64363899968741134</v>
      </c>
      <c r="Z213" s="212">
        <v>0.45715222787140192</v>
      </c>
    </row>
    <row r="214" spans="3:26" x14ac:dyDescent="0.3">
      <c r="C214" s="210">
        <v>43535</v>
      </c>
      <c r="D214" s="211">
        <v>1.0219218986085316E-3</v>
      </c>
      <c r="E214" s="211">
        <v>2.6129385790404432E-3</v>
      </c>
      <c r="F214" s="211">
        <v>4.0353079734834884E-3</v>
      </c>
      <c r="G214" s="211">
        <v>6.4948306509884386E-3</v>
      </c>
      <c r="H214" s="211">
        <v>8.1516451809662584E-3</v>
      </c>
      <c r="I214" s="211">
        <v>1.0455458189329825E-2</v>
      </c>
      <c r="J214" s="211">
        <v>1.3860810212651616E-2</v>
      </c>
      <c r="K214" s="211">
        <v>1.8435655067866465E-2</v>
      </c>
      <c r="L214" s="211">
        <v>2.4250369117064834E-2</v>
      </c>
      <c r="M214" s="211">
        <v>3.038177717111035E-2</v>
      </c>
      <c r="N214" s="211">
        <v>4.0512293462106518E-2</v>
      </c>
      <c r="P214" s="212">
        <f t="array" ref="P214:Z214">(1+D214:N214)^-P$1:Z$1</f>
        <v>0.99991829133098387</v>
      </c>
      <c r="Q214" s="212">
        <v>0.99934783005783112</v>
      </c>
      <c r="R214" s="212">
        <v>0.99798843194260745</v>
      </c>
      <c r="S214" s="212">
        <v>0.99354707997179914</v>
      </c>
      <c r="T214" s="212">
        <v>0.98389391277408034</v>
      </c>
      <c r="U214" s="212">
        <v>0.96927827217974782</v>
      </c>
      <c r="V214" s="212">
        <v>0.93348709672969732</v>
      </c>
      <c r="W214" s="212">
        <v>0.87996385201203087</v>
      </c>
      <c r="X214" s="212">
        <v>0.78693472289728905</v>
      </c>
      <c r="Y214" s="212">
        <v>0.6383038435537175</v>
      </c>
      <c r="Z214" s="212">
        <v>0.45191388610721012</v>
      </c>
    </row>
    <row r="215" spans="3:26" x14ac:dyDescent="0.3">
      <c r="C215" s="210">
        <v>43532</v>
      </c>
      <c r="D215" s="211">
        <v>7.8819120261893372E-4</v>
      </c>
      <c r="E215" s="211">
        <v>2.0302084836452436E-3</v>
      </c>
      <c r="F215" s="211">
        <v>3.2241812163195803E-3</v>
      </c>
      <c r="G215" s="211">
        <v>5.0831677054601716E-3</v>
      </c>
      <c r="H215" s="211">
        <v>6.4188313470014127E-3</v>
      </c>
      <c r="I215" s="211">
        <v>8.6623330784567874E-3</v>
      </c>
      <c r="J215" s="211">
        <v>1.1452694248752518E-2</v>
      </c>
      <c r="K215" s="211">
        <v>1.5546580839363834E-2</v>
      </c>
      <c r="L215" s="211">
        <v>2.0011822113505381E-2</v>
      </c>
      <c r="M215" s="211">
        <v>2.7174754598311E-2</v>
      </c>
      <c r="N215" s="211">
        <v>3.5706278485773818E-2</v>
      </c>
      <c r="P215" s="212">
        <f t="array" ref="P215:Z215">(1+D215:N215)^-P$1:Z$1</f>
        <v>0.99993697152693317</v>
      </c>
      <c r="Q215" s="212">
        <v>0.99949309092296656</v>
      </c>
      <c r="R215" s="212">
        <v>0.99839179720159832</v>
      </c>
      <c r="S215" s="212">
        <v>0.99494254021081197</v>
      </c>
      <c r="T215" s="212">
        <v>0.98728489205721881</v>
      </c>
      <c r="U215" s="212">
        <v>0.9744568004248394</v>
      </c>
      <c r="V215" s="212">
        <v>0.94465259533836521</v>
      </c>
      <c r="W215" s="212">
        <v>0.89763765359586367</v>
      </c>
      <c r="X215" s="212">
        <v>0.82025322504660392</v>
      </c>
      <c r="Y215" s="212">
        <v>0.6688595700502219</v>
      </c>
      <c r="Z215" s="212">
        <v>0.49575581929549306</v>
      </c>
    </row>
    <row r="216" spans="3:26" x14ac:dyDescent="0.3">
      <c r="C216" s="210">
        <v>43531</v>
      </c>
      <c r="D216" s="211">
        <v>9.6053393631046976E-4</v>
      </c>
      <c r="E216" s="211">
        <v>2.3791639163420401E-3</v>
      </c>
      <c r="F216" s="211">
        <v>3.6784836299833703E-3</v>
      </c>
      <c r="G216" s="211">
        <v>5.7996126380232419E-3</v>
      </c>
      <c r="H216" s="211">
        <v>7.5121004421560052E-3</v>
      </c>
      <c r="I216" s="211">
        <v>1.0175779830216308E-2</v>
      </c>
      <c r="J216" s="211">
        <v>1.3341053630267767E-2</v>
      </c>
      <c r="K216" s="211">
        <v>1.7542910332277825E-2</v>
      </c>
      <c r="L216" s="211">
        <v>2.2194910187087975E-2</v>
      </c>
      <c r="M216" s="211">
        <v>2.9992960482799702E-2</v>
      </c>
      <c r="N216" s="211">
        <v>3.9158955336300261E-2</v>
      </c>
      <c r="P216" s="212">
        <f t="array" ref="P216:Z216">(1+D216:N216)^-P$1:Z$1</f>
        <v>0.99992319711599009</v>
      </c>
      <c r="Q216" s="212">
        <v>0.99940609188655893</v>
      </c>
      <c r="R216" s="212">
        <v>0.99816581689607287</v>
      </c>
      <c r="S216" s="212">
        <v>0.99423382892064149</v>
      </c>
      <c r="T216" s="212">
        <v>0.9851434141742329</v>
      </c>
      <c r="U216" s="212">
        <v>0.97008356138456242</v>
      </c>
      <c r="V216" s="212">
        <v>0.9358835457531276</v>
      </c>
      <c r="W216" s="212">
        <v>0.8853823721707097</v>
      </c>
      <c r="X216" s="212">
        <v>0.80290258945747728</v>
      </c>
      <c r="Y216" s="212">
        <v>0.64192775291044246</v>
      </c>
      <c r="Z216" s="212">
        <v>0.46383157211145065</v>
      </c>
    </row>
    <row r="217" spans="3:26" x14ac:dyDescent="0.3">
      <c r="C217" s="210">
        <v>43530</v>
      </c>
      <c r="D217" s="211">
        <v>9.6837523767635857E-4</v>
      </c>
      <c r="E217" s="211">
        <v>2.420856413479746E-3</v>
      </c>
      <c r="F217" s="211">
        <v>3.8550133139056146E-3</v>
      </c>
      <c r="G217" s="211">
        <v>5.9725028107596827E-3</v>
      </c>
      <c r="H217" s="211">
        <v>8.0941008824359159E-3</v>
      </c>
      <c r="I217" s="211">
        <v>1.0140015418325855E-2</v>
      </c>
      <c r="J217" s="211">
        <v>1.2839502234450533E-2</v>
      </c>
      <c r="K217" s="211">
        <v>1.6412988338012052E-2</v>
      </c>
      <c r="L217" s="211">
        <v>2.2404324112103236E-2</v>
      </c>
      <c r="M217" s="211">
        <v>2.828451375003866E-2</v>
      </c>
      <c r="N217" s="211">
        <v>3.5685443198419792E-2</v>
      </c>
      <c r="P217" s="212">
        <f t="array" ref="P217:Z217">(1+D217:N217)^-P$1:Z$1</f>
        <v>0.99992257046463284</v>
      </c>
      <c r="Q217" s="212">
        <v>0.99939569994756849</v>
      </c>
      <c r="R217" s="212">
        <v>0.99807804842302017</v>
      </c>
      <c r="S217" s="212">
        <v>0.99406295620002316</v>
      </c>
      <c r="T217" s="212">
        <v>0.98400624177375695</v>
      </c>
      <c r="U217" s="212">
        <v>0.97018660362399667</v>
      </c>
      <c r="V217" s="212">
        <v>0.93820305841632212</v>
      </c>
      <c r="W217" s="212">
        <v>0.89229520125628947</v>
      </c>
      <c r="X217" s="212">
        <v>0.80125955951768735</v>
      </c>
      <c r="Y217" s="212">
        <v>0.6581131536972229</v>
      </c>
      <c r="Z217" s="212">
        <v>0.49595532367838435</v>
      </c>
    </row>
    <row r="218" spans="3:26" x14ac:dyDescent="0.3">
      <c r="C218" s="210">
        <v>43529</v>
      </c>
      <c r="D218" s="211">
        <v>9.1813621997485979E-4</v>
      </c>
      <c r="E218" s="211">
        <v>2.307841533678366E-3</v>
      </c>
      <c r="F218" s="211">
        <v>3.8068350426973051E-3</v>
      </c>
      <c r="G218" s="211">
        <v>5.9783654986806682E-3</v>
      </c>
      <c r="H218" s="211">
        <v>7.7038135565473242E-3</v>
      </c>
      <c r="I218" s="211">
        <v>9.9921336144444851E-3</v>
      </c>
      <c r="J218" s="211">
        <v>1.3259054047422053E-2</v>
      </c>
      <c r="K218" s="211">
        <v>1.6834572990538855E-2</v>
      </c>
      <c r="L218" s="211">
        <v>2.2630360981371778E-2</v>
      </c>
      <c r="M218" s="211">
        <v>3.0713111774275673E-2</v>
      </c>
      <c r="N218" s="211">
        <v>4.0977826269433235E-2</v>
      </c>
      <c r="P218" s="212">
        <f t="array" ref="P218:Z218">(1+D218:N218)^-P$1:Z$1</f>
        <v>0.99992658549571856</v>
      </c>
      <c r="Q218" s="212">
        <v>0.99942387038703273</v>
      </c>
      <c r="R218" s="212">
        <v>0.9981019997930769</v>
      </c>
      <c r="S218" s="212">
        <v>0.99405716295328372</v>
      </c>
      <c r="T218" s="212">
        <v>0.984768607720242</v>
      </c>
      <c r="U218" s="212">
        <v>0.97061282660661241</v>
      </c>
      <c r="V218" s="212">
        <v>0.93626229629074498</v>
      </c>
      <c r="W218" s="212">
        <v>0.8897087699934485</v>
      </c>
      <c r="X218" s="212">
        <v>0.79949025783316774</v>
      </c>
      <c r="Y218" s="212">
        <v>0.63523290793923648</v>
      </c>
      <c r="Z218" s="212">
        <v>0.44788902923662904</v>
      </c>
    </row>
    <row r="219" spans="3:26" x14ac:dyDescent="0.3">
      <c r="C219" s="210">
        <v>43528</v>
      </c>
      <c r="D219" s="211">
        <v>1.0174839416176504E-3</v>
      </c>
      <c r="E219" s="211">
        <v>2.4945793804117978E-3</v>
      </c>
      <c r="F219" s="211">
        <v>3.7686544228505135E-3</v>
      </c>
      <c r="G219" s="211">
        <v>5.9819229184266322E-3</v>
      </c>
      <c r="H219" s="211">
        <v>8.0263673676616056E-3</v>
      </c>
      <c r="I219" s="211">
        <v>1.0309692161603731E-2</v>
      </c>
      <c r="J219" s="211">
        <v>1.3391171764782274E-2</v>
      </c>
      <c r="K219" s="211">
        <v>1.7282635944477848E-2</v>
      </c>
      <c r="L219" s="211">
        <v>2.3491127548891322E-2</v>
      </c>
      <c r="M219" s="211">
        <v>2.9682093704090324E-2</v>
      </c>
      <c r="N219" s="211">
        <v>3.9688806905532517E-2</v>
      </c>
      <c r="P219" s="212">
        <f t="array" ref="P219:Z219">(1+D219:N219)^-P$1:Z$1</f>
        <v>0.99991864597696289</v>
      </c>
      <c r="Q219" s="212">
        <v>0.99937732567163862</v>
      </c>
      <c r="R219" s="212">
        <v>0.99812098215045542</v>
      </c>
      <c r="S219" s="212">
        <v>0.99405364770266191</v>
      </c>
      <c r="T219" s="212">
        <v>0.98413848522040892</v>
      </c>
      <c r="U219" s="212">
        <v>0.96969787093361615</v>
      </c>
      <c r="V219" s="212">
        <v>0.93565214400253205</v>
      </c>
      <c r="W219" s="212">
        <v>0.88696928135401865</v>
      </c>
      <c r="X219" s="212">
        <v>0.79279185204636593</v>
      </c>
      <c r="Y219" s="212">
        <v>0.64484092812434735</v>
      </c>
      <c r="Z219" s="212">
        <v>0.45912678595015444</v>
      </c>
    </row>
    <row r="220" spans="3:26" x14ac:dyDescent="0.3">
      <c r="C220" s="210">
        <v>43525</v>
      </c>
      <c r="D220" s="211">
        <v>1.0788907669783002E-3</v>
      </c>
      <c r="E220" s="211">
        <v>2.6993954843370642E-3</v>
      </c>
      <c r="F220" s="211">
        <v>4.2364100900855808E-3</v>
      </c>
      <c r="G220" s="211">
        <v>6.4296453055542107E-3</v>
      </c>
      <c r="H220" s="211">
        <v>8.7647093384826472E-3</v>
      </c>
      <c r="I220" s="211">
        <v>1.1937395445059002E-2</v>
      </c>
      <c r="J220" s="211">
        <v>1.5977145918487062E-2</v>
      </c>
      <c r="K220" s="211">
        <v>2.0478865870744191E-2</v>
      </c>
      <c r="L220" s="211">
        <v>2.6649244636436597E-2</v>
      </c>
      <c r="M220" s="211">
        <v>3.352766712556348E-2</v>
      </c>
      <c r="N220" s="211">
        <v>4.3738628732319082E-2</v>
      </c>
      <c r="P220" s="212">
        <f t="array" ref="P220:Z220">(1+D220:N220)^-P$1:Z$1</f>
        <v>0.9999137389860866</v>
      </c>
      <c r="Q220" s="212">
        <v>0.99932628738140417</v>
      </c>
      <c r="R220" s="212">
        <v>0.99788850147174957</v>
      </c>
      <c r="S220" s="212">
        <v>0.99361143092759152</v>
      </c>
      <c r="T220" s="212">
        <v>0.98269837768742618</v>
      </c>
      <c r="U220" s="212">
        <v>0.96502611075706302</v>
      </c>
      <c r="V220" s="212">
        <v>0.92380499531674531</v>
      </c>
      <c r="W220" s="212">
        <v>0.86770459178435511</v>
      </c>
      <c r="X220" s="212">
        <v>0.76873929386792772</v>
      </c>
      <c r="Y220" s="212">
        <v>0.60977328702147482</v>
      </c>
      <c r="Z220" s="212">
        <v>0.42478078211617981</v>
      </c>
    </row>
    <row r="221" spans="3:26" x14ac:dyDescent="0.3">
      <c r="C221" s="210">
        <v>43524</v>
      </c>
      <c r="D221" s="211">
        <v>1.0191536389806801E-3</v>
      </c>
      <c r="E221" s="211">
        <v>2.4999520744608088E-3</v>
      </c>
      <c r="F221" s="211">
        <v>3.7909088949129445E-3</v>
      </c>
      <c r="G221" s="211">
        <v>5.7842744641746213E-3</v>
      </c>
      <c r="H221" s="211">
        <v>7.6637837520300168E-3</v>
      </c>
      <c r="I221" s="211">
        <v>1.0128127502570205E-2</v>
      </c>
      <c r="J221" s="211">
        <v>1.3617484093551402E-2</v>
      </c>
      <c r="K221" s="211">
        <v>1.7957387919120459E-2</v>
      </c>
      <c r="L221" s="211">
        <v>2.3760732760548346E-2</v>
      </c>
      <c r="M221" s="211">
        <v>3.0376621528077602E-2</v>
      </c>
      <c r="N221" s="211">
        <v>3.9011693451873851E-2</v>
      </c>
      <c r="P221" s="212">
        <f t="array" ref="P221:Z221">(1+D221:N221)^-P$1:Z$1</f>
        <v>0.99991851254792308</v>
      </c>
      <c r="Q221" s="212">
        <v>0.99937598667920502</v>
      </c>
      <c r="R221" s="212">
        <v>0.99810991770544366</v>
      </c>
      <c r="S221" s="212">
        <v>0.99424899095061292</v>
      </c>
      <c r="T221" s="212">
        <v>0.98484684984521687</v>
      </c>
      <c r="U221" s="212">
        <v>0.97022085759247456</v>
      </c>
      <c r="V221" s="212">
        <v>0.93460808603900858</v>
      </c>
      <c r="W221" s="212">
        <v>0.88286196962638197</v>
      </c>
      <c r="X221" s="212">
        <v>0.79070652400840902</v>
      </c>
      <c r="Y221" s="212">
        <v>0.63835175295832658</v>
      </c>
      <c r="Z221" s="212">
        <v>0.46514814553656858</v>
      </c>
    </row>
    <row r="222" spans="3:26" x14ac:dyDescent="0.3">
      <c r="C222" s="210">
        <v>43523</v>
      </c>
      <c r="D222" s="211">
        <v>1.1046836717474799E-3</v>
      </c>
      <c r="E222" s="211">
        <v>2.7408367058931364E-3</v>
      </c>
      <c r="F222" s="211">
        <v>4.2921345852511119E-3</v>
      </c>
      <c r="G222" s="211">
        <v>6.616873357949242E-3</v>
      </c>
      <c r="H222" s="211">
        <v>8.2969765347098885E-3</v>
      </c>
      <c r="I222" s="211">
        <v>1.0565848832965252E-2</v>
      </c>
      <c r="J222" s="211">
        <v>1.4057709438447027E-2</v>
      </c>
      <c r="K222" s="211">
        <v>1.7914110531654533E-2</v>
      </c>
      <c r="L222" s="211">
        <v>2.4444620058567047E-2</v>
      </c>
      <c r="M222" s="211">
        <v>3.2060490312619913E-2</v>
      </c>
      <c r="N222" s="211">
        <v>4.0964310028835688E-2</v>
      </c>
      <c r="P222" s="212">
        <f t="array" ref="P222:Z222">(1+D222:N222)^-P$1:Z$1</f>
        <v>0.99991167798400082</v>
      </c>
      <c r="Q222" s="212">
        <v>0.9993159621950739</v>
      </c>
      <c r="R222" s="212">
        <v>0.99786081649721003</v>
      </c>
      <c r="S222" s="212">
        <v>0.99342662185278474</v>
      </c>
      <c r="T222" s="212">
        <v>0.98361030520091441</v>
      </c>
      <c r="U222" s="212">
        <v>0.96896066527271751</v>
      </c>
      <c r="V222" s="212">
        <v>0.93258117431077847</v>
      </c>
      <c r="W222" s="212">
        <v>0.8831247519472718</v>
      </c>
      <c r="X222" s="212">
        <v>0.78544384246990429</v>
      </c>
      <c r="Y222" s="212">
        <v>0.62290628318528674</v>
      </c>
      <c r="Z222" s="212">
        <v>0.44800535450582329</v>
      </c>
    </row>
    <row r="223" spans="3:26" x14ac:dyDescent="0.3">
      <c r="C223" s="210">
        <v>43522</v>
      </c>
      <c r="D223" s="211">
        <v>9.1902108775567459E-4</v>
      </c>
      <c r="E223" s="211">
        <v>2.2583240822833151E-3</v>
      </c>
      <c r="F223" s="211">
        <v>3.530135666545739E-3</v>
      </c>
      <c r="G223" s="211">
        <v>5.4777017175603147E-3</v>
      </c>
      <c r="H223" s="211">
        <v>7.2159957127415283E-3</v>
      </c>
      <c r="I223" s="211">
        <v>9.6471938128318124E-3</v>
      </c>
      <c r="J223" s="211">
        <v>1.2136632973783859E-2</v>
      </c>
      <c r="K223" s="211">
        <v>1.5745134199272346E-2</v>
      </c>
      <c r="L223" s="211">
        <v>2.0591290220309817E-2</v>
      </c>
      <c r="M223" s="211">
        <v>2.8217004687485756E-2</v>
      </c>
      <c r="N223" s="211">
        <v>3.7198415978854954E-2</v>
      </c>
      <c r="P223" s="212">
        <f t="array" ref="P223:Z223">(1+D223:N223)^-P$1:Z$1</f>
        <v>0.99992651477645667</v>
      </c>
      <c r="Q223" s="212">
        <v>0.9994362145115141</v>
      </c>
      <c r="R223" s="212">
        <v>0.99823959165822562</v>
      </c>
      <c r="S223" s="212">
        <v>0.99455214003433079</v>
      </c>
      <c r="T223" s="212">
        <v>0.98572273083248363</v>
      </c>
      <c r="U223" s="212">
        <v>0.97160797836159496</v>
      </c>
      <c r="V223" s="212">
        <v>0.94146521977380571</v>
      </c>
      <c r="W223" s="212">
        <v>0.89641011001880611</v>
      </c>
      <c r="X223" s="212">
        <v>0.81560789828068814</v>
      </c>
      <c r="Y223" s="212">
        <v>0.65876159211294416</v>
      </c>
      <c r="Z223" s="212">
        <v>0.48168497885385148</v>
      </c>
    </row>
    <row r="224" spans="3:26" x14ac:dyDescent="0.3">
      <c r="C224" s="210">
        <v>43521</v>
      </c>
      <c r="D224" s="211">
        <v>1.0990727514321821E-3</v>
      </c>
      <c r="E224" s="211">
        <v>2.7923766285046217E-3</v>
      </c>
      <c r="F224" s="211">
        <v>4.5076798922885873E-3</v>
      </c>
      <c r="G224" s="211">
        <v>6.8811248891299743E-3</v>
      </c>
      <c r="H224" s="211">
        <v>9.2160746379229466E-3</v>
      </c>
      <c r="I224" s="211">
        <v>1.2379174766818367E-2</v>
      </c>
      <c r="J224" s="211">
        <v>1.6302600319470655E-2</v>
      </c>
      <c r="K224" s="211">
        <v>2.2058146905599565E-2</v>
      </c>
      <c r="L224" s="211">
        <v>2.8298447123943898E-2</v>
      </c>
      <c r="M224" s="211">
        <v>3.6502868575171155E-2</v>
      </c>
      <c r="N224" s="211">
        <v>4.6953013467576014E-2</v>
      </c>
      <c r="P224" s="212">
        <f t="array" ref="P224:Z224">(1+D224:N224)^-P$1:Z$1</f>
        <v>0.99991212632406512</v>
      </c>
      <c r="Q224" s="212">
        <v>0.99930312163573443</v>
      </c>
      <c r="R224" s="212">
        <v>0.99775375123543841</v>
      </c>
      <c r="S224" s="212">
        <v>0.99316590139686278</v>
      </c>
      <c r="T224" s="212">
        <v>0.98181956338809406</v>
      </c>
      <c r="U224" s="212">
        <v>0.96376331541838478</v>
      </c>
      <c r="V224" s="212">
        <v>0.92232677464566748</v>
      </c>
      <c r="W224" s="212">
        <v>0.85836256603315353</v>
      </c>
      <c r="X224" s="212">
        <v>0.75649872501582605</v>
      </c>
      <c r="Y224" s="212">
        <v>0.58403970716936038</v>
      </c>
      <c r="Z224" s="212">
        <v>0.39944425052325089</v>
      </c>
    </row>
    <row r="225" spans="3:26" x14ac:dyDescent="0.3">
      <c r="C225" s="210">
        <v>43518</v>
      </c>
      <c r="D225" s="211">
        <v>1.1259882295543014E-3</v>
      </c>
      <c r="E225" s="211">
        <v>2.6861371699965129E-3</v>
      </c>
      <c r="F225" s="211">
        <v>4.3487501415021314E-3</v>
      </c>
      <c r="G225" s="211">
        <v>6.734008951258994E-3</v>
      </c>
      <c r="H225" s="211">
        <v>8.5446178793065087E-3</v>
      </c>
      <c r="I225" s="211">
        <v>1.0861092470176975E-2</v>
      </c>
      <c r="J225" s="211">
        <v>1.3667435328377468E-2</v>
      </c>
      <c r="K225" s="211">
        <v>1.8330010932612852E-2</v>
      </c>
      <c r="L225" s="211">
        <v>2.3966512186388896E-2</v>
      </c>
      <c r="M225" s="211">
        <v>3.2276079951976483E-2</v>
      </c>
      <c r="N225" s="211">
        <v>4.0578501932033363E-2</v>
      </c>
      <c r="P225" s="212">
        <f t="array" ref="P225:Z225">(1+D225:N225)^-P$1:Z$1</f>
        <v>0.99990997567001183</v>
      </c>
      <c r="Q225" s="212">
        <v>0.99932959083695683</v>
      </c>
      <c r="R225" s="212">
        <v>0.99783269118647766</v>
      </c>
      <c r="S225" s="212">
        <v>0.9933110346016083</v>
      </c>
      <c r="T225" s="212">
        <v>0.98312732672045888</v>
      </c>
      <c r="U225" s="212">
        <v>0.96811189606271197</v>
      </c>
      <c r="V225" s="212">
        <v>0.93437783188695289</v>
      </c>
      <c r="W225" s="212">
        <v>0.88060307868515131</v>
      </c>
      <c r="X225" s="212">
        <v>0.78911893236111685</v>
      </c>
      <c r="Y225" s="212">
        <v>0.62095773481970951</v>
      </c>
      <c r="Z225" s="212">
        <v>0.45133915871774233</v>
      </c>
    </row>
    <row r="226" spans="3:26" x14ac:dyDescent="0.3">
      <c r="C226" s="210">
        <v>43517</v>
      </c>
      <c r="D226" s="211">
        <v>1.16428679690285E-3</v>
      </c>
      <c r="E226" s="211">
        <v>2.9076780824234009E-3</v>
      </c>
      <c r="F226" s="211">
        <v>4.5592976065666818E-3</v>
      </c>
      <c r="G226" s="211">
        <v>7.3453772764777193E-3</v>
      </c>
      <c r="H226" s="211">
        <v>9.9062939185120946E-3</v>
      </c>
      <c r="I226" s="211">
        <v>1.2878727531162549E-2</v>
      </c>
      <c r="J226" s="211">
        <v>1.6916559868789687E-2</v>
      </c>
      <c r="K226" s="211">
        <v>2.2179713674634696E-2</v>
      </c>
      <c r="L226" s="211">
        <v>2.9603597235928394E-2</v>
      </c>
      <c r="M226" s="211">
        <v>3.7829924142048631E-2</v>
      </c>
      <c r="N226" s="211">
        <v>4.9361225196153734E-2</v>
      </c>
      <c r="P226" s="212">
        <f t="array" ref="P226:Z226">(1+D226:N226)^-P$1:Z$1</f>
        <v>0.99990691556937183</v>
      </c>
      <c r="Q226" s="212">
        <v>0.99927439863530942</v>
      </c>
      <c r="R226" s="212">
        <v>0.99772811689519814</v>
      </c>
      <c r="S226" s="212">
        <v>0.99270818386407134</v>
      </c>
      <c r="T226" s="212">
        <v>0.98047797512365309</v>
      </c>
      <c r="U226" s="212">
        <v>0.96233803161361808</v>
      </c>
      <c r="V226" s="212">
        <v>0.91954587797463794</v>
      </c>
      <c r="W226" s="212">
        <v>0.85764823177501037</v>
      </c>
      <c r="X226" s="212">
        <v>0.74696368377738109</v>
      </c>
      <c r="Y226" s="212">
        <v>0.57293739520333731</v>
      </c>
      <c r="Z226" s="212">
        <v>0.38150457286701772</v>
      </c>
    </row>
    <row r="227" spans="3:26" x14ac:dyDescent="0.3">
      <c r="C227" s="210">
        <v>43516</v>
      </c>
      <c r="D227" s="211">
        <v>9.776446637137766E-4</v>
      </c>
      <c r="E227" s="211">
        <v>2.4295260946078181E-3</v>
      </c>
      <c r="F227" s="211">
        <v>3.687526668168625E-3</v>
      </c>
      <c r="G227" s="211">
        <v>5.8718001563028222E-3</v>
      </c>
      <c r="H227" s="211">
        <v>7.9975545245125242E-3</v>
      </c>
      <c r="I227" s="211">
        <v>1.0316676977745068E-2</v>
      </c>
      <c r="J227" s="211">
        <v>1.3489476006499551E-2</v>
      </c>
      <c r="K227" s="211">
        <v>1.6926040791618583E-2</v>
      </c>
      <c r="L227" s="211">
        <v>2.2018795465514433E-2</v>
      </c>
      <c r="M227" s="211">
        <v>2.7595554628056383E-2</v>
      </c>
      <c r="N227" s="211">
        <v>3.7896255567532108E-2</v>
      </c>
      <c r="P227" s="212">
        <f t="array" ref="P227:Z227">(1+D227:N227)^-P$1:Z$1</f>
        <v>0.99992182968902465</v>
      </c>
      <c r="Q227" s="212">
        <v>0.9993935390799179</v>
      </c>
      <c r="R227" s="212">
        <v>0.9981613202416415</v>
      </c>
      <c r="S227" s="212">
        <v>0.99416247661442514</v>
      </c>
      <c r="T227" s="212">
        <v>0.98419474772412086</v>
      </c>
      <c r="U227" s="212">
        <v>0.96967775907759302</v>
      </c>
      <c r="V227" s="212">
        <v>0.93519846029213993</v>
      </c>
      <c r="W227" s="212">
        <v>0.88914874476108741</v>
      </c>
      <c r="X227" s="212">
        <v>0.80428722804547614</v>
      </c>
      <c r="Y227" s="212">
        <v>0.66476285959413084</v>
      </c>
      <c r="Z227" s="212">
        <v>0.47524887459693788</v>
      </c>
    </row>
    <row r="228" spans="3:26" x14ac:dyDescent="0.3">
      <c r="C228" s="210">
        <v>43515</v>
      </c>
      <c r="D228" s="211">
        <v>9.5064050996018692E-4</v>
      </c>
      <c r="E228" s="211">
        <v>2.4912958365861551E-3</v>
      </c>
      <c r="F228" s="211">
        <v>3.939356707884421E-3</v>
      </c>
      <c r="G228" s="211">
        <v>6.2278210243137087E-3</v>
      </c>
      <c r="H228" s="211">
        <v>8.396075004882729E-3</v>
      </c>
      <c r="I228" s="211">
        <v>1.0710912089011464E-2</v>
      </c>
      <c r="J228" s="211">
        <v>1.3741620225287817E-2</v>
      </c>
      <c r="K228" s="211">
        <v>1.7239318263509672E-2</v>
      </c>
      <c r="L228" s="211">
        <v>2.2412005940629559E-2</v>
      </c>
      <c r="M228" s="211">
        <v>2.937670266471009E-2</v>
      </c>
      <c r="N228" s="211">
        <v>4.0252404496263716E-2</v>
      </c>
      <c r="P228" s="212">
        <f t="array" ref="P228:Z228">(1+D228:N228)^-P$1:Z$1</f>
        <v>0.99992398777408076</v>
      </c>
      <c r="Q228" s="212">
        <v>0.99937814400672798</v>
      </c>
      <c r="R228" s="212">
        <v>0.99803612205683068</v>
      </c>
      <c r="S228" s="212">
        <v>0.99381072467468268</v>
      </c>
      <c r="T228" s="212">
        <v>0.9834169893216772</v>
      </c>
      <c r="U228" s="212">
        <v>0.96854351211564083</v>
      </c>
      <c r="V228" s="212">
        <v>0.93403599636695622</v>
      </c>
      <c r="W228" s="212">
        <v>0.88723370735750673</v>
      </c>
      <c r="X228" s="212">
        <v>0.80119935941829801</v>
      </c>
      <c r="Y228" s="212">
        <v>0.64771652460778517</v>
      </c>
      <c r="Z228" s="212">
        <v>0.45417730989110422</v>
      </c>
    </row>
    <row r="229" spans="3:26" x14ac:dyDescent="0.3">
      <c r="C229" s="210">
        <v>43511</v>
      </c>
      <c r="D229" s="211">
        <v>1.1103123829342789E-3</v>
      </c>
      <c r="E229" s="211">
        <v>2.8819833943039058E-3</v>
      </c>
      <c r="F229" s="211">
        <v>4.7448140095552385E-3</v>
      </c>
      <c r="G229" s="211">
        <v>7.3803440687475637E-3</v>
      </c>
      <c r="H229" s="211">
        <v>9.4457168724887287E-3</v>
      </c>
      <c r="I229" s="211">
        <v>1.1995362534030683E-2</v>
      </c>
      <c r="J229" s="211">
        <v>1.5672809825144497E-2</v>
      </c>
      <c r="K229" s="211">
        <v>2.0762664426224722E-2</v>
      </c>
      <c r="L229" s="211">
        <v>2.6605950531860968E-2</v>
      </c>
      <c r="M229" s="211">
        <v>3.5395186671566943E-2</v>
      </c>
      <c r="N229" s="211">
        <v>4.4606563227478309E-2</v>
      </c>
      <c r="P229" s="212">
        <f t="array" ref="P229:Z229">(1+D229:N229)^-P$1:Z$1</f>
        <v>0.99991122822508538</v>
      </c>
      <c r="Q229" s="212">
        <v>0.99928079913849854</v>
      </c>
      <c r="R229" s="212">
        <v>0.99763600222408366</v>
      </c>
      <c r="S229" s="212">
        <v>0.99267372635151996</v>
      </c>
      <c r="T229" s="212">
        <v>0.98137289926628013</v>
      </c>
      <c r="U229" s="212">
        <v>0.96486029018418629</v>
      </c>
      <c r="V229" s="212">
        <v>0.92518986915058665</v>
      </c>
      <c r="W229" s="212">
        <v>0.86601728862081062</v>
      </c>
      <c r="X229" s="212">
        <v>0.7690635487207268</v>
      </c>
      <c r="Y229" s="212">
        <v>0.5934824411131342</v>
      </c>
      <c r="Z229" s="212">
        <v>0.41777745183571763</v>
      </c>
    </row>
    <row r="230" spans="3:26" x14ac:dyDescent="0.3">
      <c r="C230" s="210">
        <v>43510</v>
      </c>
      <c r="D230" s="211">
        <v>9.3782557867040889E-4</v>
      </c>
      <c r="E230" s="211">
        <v>2.3902703637564901E-3</v>
      </c>
      <c r="F230" s="211">
        <v>3.6021315961781322E-3</v>
      </c>
      <c r="G230" s="211">
        <v>5.4763949947205653E-3</v>
      </c>
      <c r="H230" s="211">
        <v>7.1724805448906241E-3</v>
      </c>
      <c r="I230" s="211">
        <v>9.3511277527388477E-3</v>
      </c>
      <c r="J230" s="211">
        <v>1.2186786792204769E-2</v>
      </c>
      <c r="K230" s="211">
        <v>1.6380835829792741E-2</v>
      </c>
      <c r="L230" s="211">
        <v>2.1575699871350589E-2</v>
      </c>
      <c r="M230" s="211">
        <v>2.9499096746557433E-2</v>
      </c>
      <c r="N230" s="211">
        <v>4.0464195671079464E-2</v>
      </c>
      <c r="P230" s="212">
        <f t="array" ref="P230:Z230">(1+D230:N230)^-P$1:Z$1</f>
        <v>0.99992501192414529</v>
      </c>
      <c r="Q230" s="212">
        <v>0.9994033235293498</v>
      </c>
      <c r="R230" s="212">
        <v>0.99820378539889754</v>
      </c>
      <c r="S230" s="212">
        <v>0.99455343255994655</v>
      </c>
      <c r="T230" s="212">
        <v>0.9858079095233957</v>
      </c>
      <c r="U230" s="212">
        <v>0.97246321453410878</v>
      </c>
      <c r="V230" s="212">
        <v>0.94123199505074917</v>
      </c>
      <c r="W230" s="212">
        <v>0.89249281002114877</v>
      </c>
      <c r="X230" s="212">
        <v>0.80778253939473987</v>
      </c>
      <c r="Y230" s="212">
        <v>0.64656240904638806</v>
      </c>
      <c r="Z230" s="212">
        <v>0.45233188430410748</v>
      </c>
    </row>
    <row r="231" spans="3:26" x14ac:dyDescent="0.3">
      <c r="C231" s="210">
        <v>43509</v>
      </c>
      <c r="D231" s="211">
        <v>9.7852673135450296E-4</v>
      </c>
      <c r="E231" s="211">
        <v>2.5783237789228147E-3</v>
      </c>
      <c r="F231" s="211">
        <v>3.8798494995664081E-3</v>
      </c>
      <c r="G231" s="211">
        <v>6.2988938381145108E-3</v>
      </c>
      <c r="H231" s="211">
        <v>8.1513338636209944E-3</v>
      </c>
      <c r="I231" s="211">
        <v>1.1013164217847664E-2</v>
      </c>
      <c r="J231" s="211">
        <v>1.5113480799189706E-2</v>
      </c>
      <c r="K231" s="211">
        <v>1.9652353335445856E-2</v>
      </c>
      <c r="L231" s="211">
        <v>2.5231904817898179E-2</v>
      </c>
      <c r="M231" s="211">
        <v>3.3116183355532534E-2</v>
      </c>
      <c r="N231" s="211">
        <v>4.2394888625468627E-2</v>
      </c>
      <c r="P231" s="212">
        <f t="array" ref="P231:Z231">(1+D231:N231)^-P$1:Z$1</f>
        <v>0.99992175919807835</v>
      </c>
      <c r="Q231" s="212">
        <v>0.99935645576235266</v>
      </c>
      <c r="R231" s="212">
        <v>0.9980657020226783</v>
      </c>
      <c r="S231" s="212">
        <v>0.99374053387449324</v>
      </c>
      <c r="T231" s="212">
        <v>0.98389452042747128</v>
      </c>
      <c r="U231" s="212">
        <v>0.96767510553476022</v>
      </c>
      <c r="V231" s="212">
        <v>0.92774158451562883</v>
      </c>
      <c r="W231" s="212">
        <v>0.87264000468175118</v>
      </c>
      <c r="X231" s="212">
        <v>0.77943314862516355</v>
      </c>
      <c r="Y231" s="212">
        <v>0.61342649534732718</v>
      </c>
      <c r="Z231" s="212">
        <v>0.43586754965534097</v>
      </c>
    </row>
    <row r="232" spans="3:26" x14ac:dyDescent="0.3">
      <c r="C232" s="210">
        <v>43508</v>
      </c>
      <c r="D232" s="211">
        <v>1.0064249192455002E-3</v>
      </c>
      <c r="E232" s="211">
        <v>2.5759276974475363E-3</v>
      </c>
      <c r="F232" s="211">
        <v>3.9535089437329153E-3</v>
      </c>
      <c r="G232" s="211">
        <v>6.1904758295765394E-3</v>
      </c>
      <c r="H232" s="211">
        <v>8.3611350085486327E-3</v>
      </c>
      <c r="I232" s="211">
        <v>1.0659437528185113E-2</v>
      </c>
      <c r="J232" s="211">
        <v>1.4395490791270624E-2</v>
      </c>
      <c r="K232" s="211">
        <v>1.8182402496217002E-2</v>
      </c>
      <c r="L232" s="211">
        <v>2.350576783834574E-2</v>
      </c>
      <c r="M232" s="211">
        <v>3.0058305864625941E-2</v>
      </c>
      <c r="N232" s="211">
        <v>4.1051208246473292E-2</v>
      </c>
      <c r="P232" s="212">
        <f t="array" ref="P232:Z232">(1+D232:N232)^-P$1:Z$1</f>
        <v>0.99991952973284726</v>
      </c>
      <c r="Q232" s="212">
        <v>0.9993570528586122</v>
      </c>
      <c r="R232" s="212">
        <v>0.99802908762135367</v>
      </c>
      <c r="S232" s="212">
        <v>0.99384761038960079</v>
      </c>
      <c r="T232" s="212">
        <v>0.98348514185177971</v>
      </c>
      <c r="U232" s="212">
        <v>0.96869150823382277</v>
      </c>
      <c r="V232" s="212">
        <v>0.93102951711511073</v>
      </c>
      <c r="W232" s="212">
        <v>0.88149710997624531</v>
      </c>
      <c r="X232" s="212">
        <v>0.79267845791141622</v>
      </c>
      <c r="Y232" s="212">
        <v>0.64131717982537229</v>
      </c>
      <c r="Z232" s="212">
        <v>0.44725803274994558</v>
      </c>
    </row>
    <row r="233" spans="3:26" x14ac:dyDescent="0.3">
      <c r="C233" s="210">
        <v>43507</v>
      </c>
      <c r="D233" s="211">
        <v>1.0900640333737666E-3</v>
      </c>
      <c r="E233" s="211">
        <v>2.6598916208685403E-3</v>
      </c>
      <c r="F233" s="211">
        <v>4.197673570023347E-3</v>
      </c>
      <c r="G233" s="211">
        <v>6.633419743920157E-3</v>
      </c>
      <c r="H233" s="211">
        <v>8.6340479522554695E-3</v>
      </c>
      <c r="I233" s="211">
        <v>1.1000486619403426E-2</v>
      </c>
      <c r="J233" s="211">
        <v>1.4144357783025143E-2</v>
      </c>
      <c r="K233" s="211">
        <v>1.8757055023323324E-2</v>
      </c>
      <c r="L233" s="211">
        <v>2.4172869648711372E-2</v>
      </c>
      <c r="M233" s="211">
        <v>3.175963286965941E-2</v>
      </c>
      <c r="N233" s="211">
        <v>4.2818294447625457E-2</v>
      </c>
      <c r="P233" s="212">
        <f t="array" ref="P233:Z233">(1+D233:N233)^-P$1:Z$1</f>
        <v>0.99991284617051768</v>
      </c>
      <c r="Q233" s="212">
        <v>0.99933613036662228</v>
      </c>
      <c r="R233" s="212">
        <v>0.99790774785929304</v>
      </c>
      <c r="S233" s="212">
        <v>0.99341029255157487</v>
      </c>
      <c r="T233" s="212">
        <v>0.98295299738668063</v>
      </c>
      <c r="U233" s="212">
        <v>0.967711508930435</v>
      </c>
      <c r="V233" s="212">
        <v>0.93218284439212451</v>
      </c>
      <c r="W233" s="212">
        <v>0.87802239830314432</v>
      </c>
      <c r="X233" s="212">
        <v>0.78753040157352461</v>
      </c>
      <c r="Y233" s="212">
        <v>0.62563641040401352</v>
      </c>
      <c r="Z233" s="212">
        <v>0.43234174369114131</v>
      </c>
    </row>
    <row r="234" spans="3:26" x14ac:dyDescent="0.3">
      <c r="C234" s="210">
        <v>43504</v>
      </c>
      <c r="D234" s="211">
        <v>8.8202567748619175E-4</v>
      </c>
      <c r="E234" s="211">
        <v>2.2377447431716404E-3</v>
      </c>
      <c r="F234" s="211">
        <v>3.6583500622174815E-3</v>
      </c>
      <c r="G234" s="211">
        <v>5.8394013129875761E-3</v>
      </c>
      <c r="H234" s="211">
        <v>7.5271212809251923E-3</v>
      </c>
      <c r="I234" s="211">
        <v>9.7631986013460102E-3</v>
      </c>
      <c r="J234" s="211">
        <v>1.3106797971611305E-2</v>
      </c>
      <c r="K234" s="211">
        <v>1.6851214829947652E-2</v>
      </c>
      <c r="L234" s="211">
        <v>2.1235890782447517E-2</v>
      </c>
      <c r="M234" s="211">
        <v>2.8309055485318247E-2</v>
      </c>
      <c r="N234" s="211">
        <v>3.8768243704374816E-2</v>
      </c>
      <c r="P234" s="212">
        <f t="array" ref="P234:Z234">(1+D234:N234)^-P$1:Z$1</f>
        <v>0.99992947153353584</v>
      </c>
      <c r="Q234" s="212">
        <v>0.99944134492555914</v>
      </c>
      <c r="R234" s="212">
        <v>0.99817582853914366</v>
      </c>
      <c r="S234" s="212">
        <v>0.99419449933521686</v>
      </c>
      <c r="T234" s="212">
        <v>0.98511404013601667</v>
      </c>
      <c r="U234" s="212">
        <v>0.97127315264180991</v>
      </c>
      <c r="V234" s="212">
        <v>0.9369660447849858</v>
      </c>
      <c r="W234" s="212">
        <v>0.88960684786053723</v>
      </c>
      <c r="X234" s="212">
        <v>0.81047440740202881</v>
      </c>
      <c r="Y234" s="212">
        <v>0.65787759405601742</v>
      </c>
      <c r="Z234" s="212">
        <v>0.46733328507203359</v>
      </c>
    </row>
    <row r="235" spans="3:26" x14ac:dyDescent="0.3">
      <c r="C235" s="210">
        <v>43503</v>
      </c>
      <c r="D235" s="211">
        <v>9.6902843020109505E-4</v>
      </c>
      <c r="E235" s="211">
        <v>2.2282400783591523E-3</v>
      </c>
      <c r="F235" s="211">
        <v>3.6289072093207806E-3</v>
      </c>
      <c r="G235" s="211">
        <v>5.4796093251835189E-3</v>
      </c>
      <c r="H235" s="211">
        <v>6.9629691649586252E-3</v>
      </c>
      <c r="I235" s="211">
        <v>9.1276823150586509E-3</v>
      </c>
      <c r="J235" s="211">
        <v>1.2183344758740168E-2</v>
      </c>
      <c r="K235" s="211">
        <v>1.6429243490649188E-2</v>
      </c>
      <c r="L235" s="211">
        <v>2.0719496506244276E-2</v>
      </c>
      <c r="M235" s="211">
        <v>2.7224912559273874E-2</v>
      </c>
      <c r="N235" s="211">
        <v>3.6677431585219952E-2</v>
      </c>
      <c r="P235" s="212">
        <f t="array" ref="P235:Z235">(1+D235:N235)^-P$1:Z$1</f>
        <v>0.99992251826384526</v>
      </c>
      <c r="Q235" s="212">
        <v>0.99944371447593239</v>
      </c>
      <c r="R235" s="212">
        <v>0.99819046987138005</v>
      </c>
      <c r="S235" s="212">
        <v>0.99455025315842949</v>
      </c>
      <c r="T235" s="212">
        <v>0.98621817180357152</v>
      </c>
      <c r="U235" s="212">
        <v>0.9731093386761851</v>
      </c>
      <c r="V235" s="212">
        <v>0.94124799894014277</v>
      </c>
      <c r="W235" s="212">
        <v>0.89219531639713856</v>
      </c>
      <c r="X235" s="212">
        <v>0.8145840422945515</v>
      </c>
      <c r="Y235" s="212">
        <v>0.6683698452496053</v>
      </c>
      <c r="Z235" s="212">
        <v>0.48654959860402541</v>
      </c>
    </row>
    <row r="236" spans="3:26" x14ac:dyDescent="0.3">
      <c r="C236" s="210">
        <v>43502</v>
      </c>
      <c r="D236" s="211">
        <v>1.0434808803994264E-3</v>
      </c>
      <c r="E236" s="211">
        <v>2.459011609713554E-3</v>
      </c>
      <c r="F236" s="211">
        <v>3.9427806573629201E-3</v>
      </c>
      <c r="G236" s="211">
        <v>6.1372604581395648E-3</v>
      </c>
      <c r="H236" s="211">
        <v>8.0160140864205635E-3</v>
      </c>
      <c r="I236" s="211">
        <v>1.0550161853322332E-2</v>
      </c>
      <c r="J236" s="211">
        <v>1.3499020510575313E-2</v>
      </c>
      <c r="K236" s="211">
        <v>1.698427696742498E-2</v>
      </c>
      <c r="L236" s="211">
        <v>2.2058627680156193E-2</v>
      </c>
      <c r="M236" s="211">
        <v>2.8165283027967926E-2</v>
      </c>
      <c r="N236" s="211">
        <v>3.773770070055002E-2</v>
      </c>
      <c r="P236" s="212">
        <f t="array" ref="P236:Z236">(1+D236:N236)^-P$1:Z$1</f>
        <v>0.99991656853398547</v>
      </c>
      <c r="Q236" s="212">
        <v>0.9993861901614125</v>
      </c>
      <c r="R236" s="212">
        <v>0.99803442015297761</v>
      </c>
      <c r="S236" s="212">
        <v>0.99390017575201917</v>
      </c>
      <c r="T236" s="212">
        <v>0.98415870139693995</v>
      </c>
      <c r="U236" s="212">
        <v>0.96900579010499099</v>
      </c>
      <c r="V236" s="212">
        <v>0.93515442553128825</v>
      </c>
      <c r="W236" s="212">
        <v>0.88879239500776408</v>
      </c>
      <c r="X236" s="212">
        <v>0.8039738318980918</v>
      </c>
      <c r="Y236" s="212">
        <v>0.65925885034466558</v>
      </c>
      <c r="Z236" s="212">
        <v>0.47670324012538662</v>
      </c>
    </row>
    <row r="237" spans="3:26" x14ac:dyDescent="0.3">
      <c r="C237" s="210">
        <v>43501</v>
      </c>
      <c r="D237" s="211">
        <v>7.7979322775899404E-4</v>
      </c>
      <c r="E237" s="211">
        <v>1.9186134438160471E-3</v>
      </c>
      <c r="F237" s="211">
        <v>3.0272503840638849E-3</v>
      </c>
      <c r="G237" s="211">
        <v>4.5917173225876453E-3</v>
      </c>
      <c r="H237" s="211">
        <v>5.824820207876398E-3</v>
      </c>
      <c r="I237" s="211">
        <v>7.8425662798386423E-3</v>
      </c>
      <c r="J237" s="211">
        <v>1.0035128200057853E-2</v>
      </c>
      <c r="K237" s="211">
        <v>1.2752896818117797E-2</v>
      </c>
      <c r="L237" s="211">
        <v>1.6275775076023975E-2</v>
      </c>
      <c r="M237" s="211">
        <v>2.0368618027194144E-2</v>
      </c>
      <c r="N237" s="211">
        <v>2.7045558847888757E-2</v>
      </c>
      <c r="P237" s="212">
        <f t="array" ref="P237:Z237">(1+D237:N237)^-P$1:Z$1</f>
        <v>0.99993764279653241</v>
      </c>
      <c r="Q237" s="212">
        <v>0.99952092098105638</v>
      </c>
      <c r="R237" s="212">
        <v>0.99848980275318289</v>
      </c>
      <c r="S237" s="212">
        <v>0.99542927017671889</v>
      </c>
      <c r="T237" s="212">
        <v>0.98845136038101655</v>
      </c>
      <c r="U237" s="212">
        <v>0.97683656872683278</v>
      </c>
      <c r="V237" s="212">
        <v>0.95130024310238692</v>
      </c>
      <c r="W237" s="212">
        <v>0.91511472036583541</v>
      </c>
      <c r="X237" s="212">
        <v>0.85091125004429835</v>
      </c>
      <c r="Y237" s="212">
        <v>0.73899857708341254</v>
      </c>
      <c r="Z237" s="212">
        <v>0.58641601315780179</v>
      </c>
    </row>
    <row r="238" spans="3:26" x14ac:dyDescent="0.3">
      <c r="C238" s="210">
        <v>43500</v>
      </c>
      <c r="D238" s="211">
        <v>8.8914403745382349E-4</v>
      </c>
      <c r="E238" s="211">
        <v>2.0704759084574E-3</v>
      </c>
      <c r="F238" s="211">
        <v>3.120355672644098E-3</v>
      </c>
      <c r="G238" s="211">
        <v>4.9890975855961268E-3</v>
      </c>
      <c r="H238" s="211">
        <v>6.2495165098102653E-3</v>
      </c>
      <c r="I238" s="211">
        <v>8.2310081723500732E-3</v>
      </c>
      <c r="J238" s="211">
        <v>1.1071284306628669E-2</v>
      </c>
      <c r="K238" s="211">
        <v>1.4382008849520161E-2</v>
      </c>
      <c r="L238" s="211">
        <v>1.8708865970375778E-2</v>
      </c>
      <c r="M238" s="211">
        <v>2.3681184911927413E-2</v>
      </c>
      <c r="N238" s="211">
        <v>2.9762607918195287E-2</v>
      </c>
      <c r="P238" s="212">
        <f t="array" ref="P238:Z238">(1+D238:N238)^-P$1:Z$1</f>
        <v>0.99992890260889533</v>
      </c>
      <c r="Q238" s="212">
        <v>0.99948304980800584</v>
      </c>
      <c r="R238" s="212">
        <v>0.99844346392756289</v>
      </c>
      <c r="S238" s="212">
        <v>0.99503566994151271</v>
      </c>
      <c r="T238" s="212">
        <v>0.98761716758456697</v>
      </c>
      <c r="U238" s="212">
        <v>0.975707964054778</v>
      </c>
      <c r="V238" s="212">
        <v>0.94643571307814389</v>
      </c>
      <c r="W238" s="212">
        <v>0.9048763436075532</v>
      </c>
      <c r="X238" s="212">
        <v>0.83080507538805803</v>
      </c>
      <c r="Y238" s="212">
        <v>0.7039295286321936</v>
      </c>
      <c r="Z238" s="212">
        <v>0.55623413983585557</v>
      </c>
    </row>
    <row r="239" spans="3:26" x14ac:dyDescent="0.3">
      <c r="C239" s="210">
        <v>43497</v>
      </c>
      <c r="D239" s="211">
        <v>9.9817151568483246E-4</v>
      </c>
      <c r="E239" s="211">
        <v>2.5124748378366098E-3</v>
      </c>
      <c r="F239" s="211">
        <v>3.8256133730767113E-3</v>
      </c>
      <c r="G239" s="211">
        <v>6.0755261150582333E-3</v>
      </c>
      <c r="H239" s="211">
        <v>7.9634779209729924E-3</v>
      </c>
      <c r="I239" s="211">
        <v>1.0375247360578259E-2</v>
      </c>
      <c r="J239" s="211">
        <v>1.324044141598482E-2</v>
      </c>
      <c r="K239" s="211">
        <v>1.7693406466750591E-2</v>
      </c>
      <c r="L239" s="211">
        <v>2.284238130494633E-2</v>
      </c>
      <c r="M239" s="211">
        <v>2.9171448411120623E-2</v>
      </c>
      <c r="N239" s="211">
        <v>3.6733492980438272E-2</v>
      </c>
      <c r="P239" s="212">
        <f t="array" ref="P239:Z239">(1+D239:N239)^-P$1:Z$1</f>
        <v>0.99992018929114357</v>
      </c>
      <c r="Q239" s="212">
        <v>0.99937286576850748</v>
      </c>
      <c r="R239" s="212">
        <v>0.99809266411937569</v>
      </c>
      <c r="S239" s="212">
        <v>0.99396116299685888</v>
      </c>
      <c r="T239" s="212">
        <v>0.98426129493912384</v>
      </c>
      <c r="U239" s="212">
        <v>0.96950913527527338</v>
      </c>
      <c r="V239" s="212">
        <v>0.93634829239083539</v>
      </c>
      <c r="W239" s="212">
        <v>0.88446626848553112</v>
      </c>
      <c r="X239" s="212">
        <v>0.7978345759898241</v>
      </c>
      <c r="Y239" s="212">
        <v>0.64965690587082481</v>
      </c>
      <c r="Z239" s="212">
        <v>0.48602366514654538</v>
      </c>
    </row>
    <row r="240" spans="3:26" x14ac:dyDescent="0.3">
      <c r="C240" s="210">
        <v>43496</v>
      </c>
      <c r="D240" s="211">
        <v>1.1159530639719461E-3</v>
      </c>
      <c r="E240" s="211">
        <v>2.5397544777784088E-3</v>
      </c>
      <c r="F240" s="211">
        <v>3.9234296261367119E-3</v>
      </c>
      <c r="G240" s="211">
        <v>6.0624533849852483E-3</v>
      </c>
      <c r="H240" s="211">
        <v>7.9606786589519751E-3</v>
      </c>
      <c r="I240" s="211">
        <v>1.0139005502265966E-2</v>
      </c>
      <c r="J240" s="211">
        <v>1.2759774304621514E-2</v>
      </c>
      <c r="K240" s="211">
        <v>1.6124234631402237E-2</v>
      </c>
      <c r="L240" s="211">
        <v>2.1520462671299333E-2</v>
      </c>
      <c r="M240" s="211">
        <v>2.713568591641477E-2</v>
      </c>
      <c r="N240" s="211">
        <v>3.5151011036010246E-2</v>
      </c>
      <c r="P240" s="212">
        <f t="array" ref="P240:Z240">(1+D240:N240)^-P$1:Z$1</f>
        <v>0.99991077751246571</v>
      </c>
      <c r="Q240" s="212">
        <v>0.99936606733233246</v>
      </c>
      <c r="R240" s="212">
        <v>0.99804403886571691</v>
      </c>
      <c r="S240" s="212">
        <v>0.99397407848331121</v>
      </c>
      <c r="T240" s="212">
        <v>0.98426676183708106</v>
      </c>
      <c r="U240" s="212">
        <v>0.97018951354433336</v>
      </c>
      <c r="V240" s="212">
        <v>0.93857240940958675</v>
      </c>
      <c r="W240" s="212">
        <v>0.89407167018471045</v>
      </c>
      <c r="X240" s="212">
        <v>0.80821944209280216</v>
      </c>
      <c r="Y240" s="212">
        <v>0.66924128817567441</v>
      </c>
      <c r="Z240" s="212">
        <v>0.5011015974480223</v>
      </c>
    </row>
    <row r="241" spans="3:26" x14ac:dyDescent="0.3">
      <c r="C241" s="210">
        <v>43495</v>
      </c>
      <c r="D241" s="211">
        <v>1.0409513988591547E-3</v>
      </c>
      <c r="E241" s="211">
        <v>2.4689804976050357E-3</v>
      </c>
      <c r="F241" s="211">
        <v>4.0563459552167965E-3</v>
      </c>
      <c r="G241" s="211">
        <v>6.2018060592494402E-3</v>
      </c>
      <c r="H241" s="211">
        <v>7.9282917577984894E-3</v>
      </c>
      <c r="I241" s="211">
        <v>1.0104820899621164E-2</v>
      </c>
      <c r="J241" s="211">
        <v>1.3300604782712118E-2</v>
      </c>
      <c r="K241" s="211">
        <v>1.6845291298347359E-2</v>
      </c>
      <c r="L241" s="211">
        <v>2.1150335507771862E-2</v>
      </c>
      <c r="M241" s="211">
        <v>2.6590846564398963E-2</v>
      </c>
      <c r="N241" s="211">
        <v>3.4392913199270826E-2</v>
      </c>
      <c r="P241" s="212">
        <f t="array" ref="P241:Z241">(1+D241:N241)^-P$1:Z$1</f>
        <v>0.99991677066498175</v>
      </c>
      <c r="Q241" s="212">
        <v>0.99938370559424961</v>
      </c>
      <c r="R241" s="212">
        <v>0.99797797646744035</v>
      </c>
      <c r="S241" s="212">
        <v>0.99383641927304955</v>
      </c>
      <c r="T241" s="212">
        <v>0.98433001606405057</v>
      </c>
      <c r="U241" s="212">
        <v>0.97028801816904042</v>
      </c>
      <c r="V241" s="212">
        <v>0.93607035326627896</v>
      </c>
      <c r="W241" s="212">
        <v>0.88964312471100482</v>
      </c>
      <c r="X241" s="212">
        <v>0.81115370512137663</v>
      </c>
      <c r="Y241" s="212">
        <v>0.67458889194903793</v>
      </c>
      <c r="Z241" s="212">
        <v>0.50849802544506828</v>
      </c>
    </row>
    <row r="242" spans="3:26" x14ac:dyDescent="0.3">
      <c r="C242" s="210">
        <v>43494</v>
      </c>
      <c r="D242" s="211">
        <v>1.0098661206676528E-3</v>
      </c>
      <c r="E242" s="211">
        <v>2.6957603816918272E-3</v>
      </c>
      <c r="F242" s="211">
        <v>4.3267553274880504E-3</v>
      </c>
      <c r="G242" s="211">
        <v>6.62641739473492E-3</v>
      </c>
      <c r="H242" s="211">
        <v>8.734503284805498E-3</v>
      </c>
      <c r="I242" s="211">
        <v>1.1310949875630692E-2</v>
      </c>
      <c r="J242" s="211">
        <v>1.4639550011748987E-2</v>
      </c>
      <c r="K242" s="211">
        <v>1.8946783086860312E-2</v>
      </c>
      <c r="L242" s="211">
        <v>2.4929785018019866E-2</v>
      </c>
      <c r="M242" s="211">
        <v>3.4224689441751548E-2</v>
      </c>
      <c r="N242" s="211">
        <v>4.428366800411488E-2</v>
      </c>
      <c r="P242" s="212">
        <f t="array" ref="P242:Z242">(1+D242:N242)^-P$1:Z$1</f>
        <v>0.99991925473616117</v>
      </c>
      <c r="Q242" s="212">
        <v>0.9993271931019716</v>
      </c>
      <c r="R242" s="212">
        <v>0.99784361742347361</v>
      </c>
      <c r="S242" s="212">
        <v>0.99341720296603686</v>
      </c>
      <c r="T242" s="212">
        <v>0.98275723139824145</v>
      </c>
      <c r="U242" s="212">
        <v>0.96682054662958428</v>
      </c>
      <c r="V242" s="212">
        <v>0.92991031645214772</v>
      </c>
      <c r="W242" s="212">
        <v>0.87687862194123278</v>
      </c>
      <c r="X242" s="212">
        <v>0.78173374322350353</v>
      </c>
      <c r="Y242" s="212">
        <v>0.60363787520404888</v>
      </c>
      <c r="Z242" s="212">
        <v>0.42036861241017232</v>
      </c>
    </row>
    <row r="243" spans="3:26" x14ac:dyDescent="0.3">
      <c r="C243" s="210">
        <v>43493</v>
      </c>
      <c r="D243" s="211">
        <v>9.5449360462833584E-4</v>
      </c>
      <c r="E243" s="211">
        <v>2.4164687357380076E-3</v>
      </c>
      <c r="F243" s="211">
        <v>3.6625800778414368E-3</v>
      </c>
      <c r="G243" s="211">
        <v>5.7170790050649605E-3</v>
      </c>
      <c r="H243" s="211">
        <v>7.7286608120076443E-3</v>
      </c>
      <c r="I243" s="211">
        <v>9.9008947180535978E-3</v>
      </c>
      <c r="J243" s="211">
        <v>1.2490250551759221E-2</v>
      </c>
      <c r="K243" s="211">
        <v>1.5763814485031821E-2</v>
      </c>
      <c r="L243" s="211">
        <v>2.0965252357611316E-2</v>
      </c>
      <c r="M243" s="211">
        <v>2.7806935671686839E-2</v>
      </c>
      <c r="N243" s="211">
        <v>3.6966948335948727E-2</v>
      </c>
      <c r="P243" s="212">
        <f t="array" ref="P243:Z243">(1+D243:N243)^-P$1:Z$1</f>
        <v>0.99992367984330988</v>
      </c>
      <c r="Q243" s="212">
        <v>0.9993967935596566</v>
      </c>
      <c r="R243" s="212">
        <v>0.99817372509129032</v>
      </c>
      <c r="S243" s="212">
        <v>0.9943154201868375</v>
      </c>
      <c r="T243" s="212">
        <v>0.98472004604593977</v>
      </c>
      <c r="U243" s="212">
        <v>0.9708759186917294</v>
      </c>
      <c r="V243" s="212">
        <v>0.93982230921448751</v>
      </c>
      <c r="W243" s="212">
        <v>0.89629471910740055</v>
      </c>
      <c r="X243" s="212">
        <v>0.81262538512571481</v>
      </c>
      <c r="Y243" s="212">
        <v>0.66271506033456207</v>
      </c>
      <c r="Z243" s="212">
        <v>0.48383994114448364</v>
      </c>
    </row>
    <row r="244" spans="3:26" x14ac:dyDescent="0.3">
      <c r="C244" s="210">
        <v>43490</v>
      </c>
      <c r="D244" s="211">
        <v>1.0311816225551235E-3</v>
      </c>
      <c r="E244" s="211">
        <v>2.4723771965624239E-3</v>
      </c>
      <c r="F244" s="211">
        <v>3.8309899313211911E-3</v>
      </c>
      <c r="G244" s="211">
        <v>5.8137332354562359E-3</v>
      </c>
      <c r="H244" s="211">
        <v>7.3055181787145158E-3</v>
      </c>
      <c r="I244" s="211">
        <v>9.9958659673523454E-3</v>
      </c>
      <c r="J244" s="211">
        <v>1.2891072087307517E-2</v>
      </c>
      <c r="K244" s="211">
        <v>1.7098400776515123E-2</v>
      </c>
      <c r="L244" s="211">
        <v>2.286759691552951E-2</v>
      </c>
      <c r="M244" s="211">
        <v>3.0535537854092805E-2</v>
      </c>
      <c r="N244" s="211">
        <v>3.9862404325667782E-2</v>
      </c>
      <c r="P244" s="212">
        <f t="array" ref="P244:Z244">(1+D244:N244)^-P$1:Z$1</f>
        <v>0.99991755137347482</v>
      </c>
      <c r="Q244" s="212">
        <v>0.99938285903478807</v>
      </c>
      <c r="R244" s="212">
        <v>0.99808999120402353</v>
      </c>
      <c r="S244" s="212">
        <v>0.99421987089323705</v>
      </c>
      <c r="T244" s="212">
        <v>0.98554752994901917</v>
      </c>
      <c r="U244" s="212">
        <v>0.97060206619756351</v>
      </c>
      <c r="V244" s="212">
        <v>0.93796424662027067</v>
      </c>
      <c r="W244" s="212">
        <v>0.88809453956604001</v>
      </c>
      <c r="X244" s="212">
        <v>0.79763791657429051</v>
      </c>
      <c r="Y244" s="212">
        <v>0.63687676621371925</v>
      </c>
      <c r="Z244" s="212">
        <v>0.45759625756520933</v>
      </c>
    </row>
    <row r="245" spans="3:26" x14ac:dyDescent="0.3">
      <c r="C245" s="210">
        <v>43489</v>
      </c>
      <c r="D245" s="211">
        <v>1.0955222245256141E-3</v>
      </c>
      <c r="E245" s="211">
        <v>2.8420806834621487E-3</v>
      </c>
      <c r="F245" s="211">
        <v>4.3987036960042468E-3</v>
      </c>
      <c r="G245" s="211">
        <v>6.9432925941790534E-3</v>
      </c>
      <c r="H245" s="211">
        <v>8.9709807999118207E-3</v>
      </c>
      <c r="I245" s="211">
        <v>1.2220904587260975E-2</v>
      </c>
      <c r="J245" s="211">
        <v>1.5946235069594934E-2</v>
      </c>
      <c r="K245" s="211">
        <v>2.0075748915148375E-2</v>
      </c>
      <c r="L245" s="211">
        <v>2.6509331334314108E-2</v>
      </c>
      <c r="M245" s="211">
        <v>3.4989217586397177E-2</v>
      </c>
      <c r="N245" s="211">
        <v>4.6454362402354669E-2</v>
      </c>
      <c r="P245" s="212">
        <f t="array" ref="P245:Z245">(1+D245:N245)^-P$1:Z$1</f>
        <v>0.99991241002998832</v>
      </c>
      <c r="Q245" s="212">
        <v>0.9992907392423781</v>
      </c>
      <c r="R245" s="212">
        <v>0.99780787738030841</v>
      </c>
      <c r="S245" s="212">
        <v>0.99310458429462189</v>
      </c>
      <c r="T245" s="212">
        <v>0.98229661804446</v>
      </c>
      <c r="U245" s="212">
        <v>0.96421546625957744</v>
      </c>
      <c r="V245" s="212">
        <v>0.92394554081674107</v>
      </c>
      <c r="W245" s="212">
        <v>0.87010775623007919</v>
      </c>
      <c r="X245" s="212">
        <v>0.76978772902393133</v>
      </c>
      <c r="Y245" s="212">
        <v>0.59698390062396234</v>
      </c>
      <c r="Z245" s="212">
        <v>0.40326835547367085</v>
      </c>
    </row>
    <row r="246" spans="3:26" x14ac:dyDescent="0.3">
      <c r="C246" s="210">
        <v>43488</v>
      </c>
      <c r="D246" s="211">
        <v>9.8315500869155408E-4</v>
      </c>
      <c r="E246" s="211">
        <v>2.2536789931863169E-3</v>
      </c>
      <c r="F246" s="211">
        <v>3.6227860073997009E-3</v>
      </c>
      <c r="G246" s="211">
        <v>5.7189724912023324E-3</v>
      </c>
      <c r="H246" s="211">
        <v>7.460706277606111E-3</v>
      </c>
      <c r="I246" s="211">
        <v>9.7551376161330115E-3</v>
      </c>
      <c r="J246" s="211">
        <v>1.2941782173551733E-2</v>
      </c>
      <c r="K246" s="211">
        <v>1.7550640079343687E-2</v>
      </c>
      <c r="L246" s="211">
        <v>2.3290767517478737E-2</v>
      </c>
      <c r="M246" s="211">
        <v>3.0487617747583216E-2</v>
      </c>
      <c r="N246" s="211">
        <v>4.0161415900270926E-2</v>
      </c>
      <c r="P246" s="212">
        <f t="array" ref="P246:Z246">(1+D246:N246)^-P$1:Z$1</f>
        <v>0.99992138932771335</v>
      </c>
      <c r="Q246" s="212">
        <v>0.99943737251728959</v>
      </c>
      <c r="R246" s="212">
        <v>0.99819351390156263</v>
      </c>
      <c r="S246" s="212">
        <v>0.99431354817038375</v>
      </c>
      <c r="T246" s="212">
        <v>0.98524392809768868</v>
      </c>
      <c r="U246" s="212">
        <v>0.97129641416551826</v>
      </c>
      <c r="V246" s="212">
        <v>0.9377294873943478</v>
      </c>
      <c r="W246" s="212">
        <v>0.88533529305844927</v>
      </c>
      <c r="X246" s="212">
        <v>0.79434550459156505</v>
      </c>
      <c r="Y246" s="212">
        <v>0.63732115494461894</v>
      </c>
      <c r="Z246" s="212">
        <v>0.45497255791496083</v>
      </c>
    </row>
    <row r="247" spans="3:26" x14ac:dyDescent="0.3">
      <c r="C247" s="210">
        <v>43487</v>
      </c>
      <c r="D247" s="211">
        <v>8.3356876349935101E-4</v>
      </c>
      <c r="E247" s="211">
        <v>2.1679411312048561E-3</v>
      </c>
      <c r="F247" s="211">
        <v>3.5691363415978786E-3</v>
      </c>
      <c r="G247" s="211">
        <v>5.3939812755622422E-3</v>
      </c>
      <c r="H247" s="211">
        <v>7.3868657126257634E-3</v>
      </c>
      <c r="I247" s="211">
        <v>1.014443896580826E-2</v>
      </c>
      <c r="J247" s="211">
        <v>1.3232560660247913E-2</v>
      </c>
      <c r="K247" s="211">
        <v>1.7323901514496896E-2</v>
      </c>
      <c r="L247" s="211">
        <v>2.3636050386103395E-2</v>
      </c>
      <c r="M247" s="211">
        <v>2.9858355271806337E-2</v>
      </c>
      <c r="N247" s="211">
        <v>4.0949752377347215E-2</v>
      </c>
      <c r="P247" s="212">
        <f t="array" ref="P247:Z247">(1+D247:N247)^-P$1:Z$1</f>
        <v>0.99993334449853655</v>
      </c>
      <c r="Q247" s="212">
        <v>0.99945874789536182</v>
      </c>
      <c r="R247" s="212">
        <v>0.99822019469055323</v>
      </c>
      <c r="S247" s="212">
        <v>0.99463495766234955</v>
      </c>
      <c r="T247" s="212">
        <v>0.98538836840569999</v>
      </c>
      <c r="U247" s="212">
        <v>0.97017385797827871</v>
      </c>
      <c r="V247" s="212">
        <v>0.93638470677017793</v>
      </c>
      <c r="W247" s="212">
        <v>0.88671746590477984</v>
      </c>
      <c r="X247" s="212">
        <v>0.79167015968307253</v>
      </c>
      <c r="Y247" s="212">
        <v>0.64318742983843502</v>
      </c>
      <c r="Z247" s="212">
        <v>0.4481306779876908</v>
      </c>
    </row>
    <row r="248" spans="3:26" x14ac:dyDescent="0.3">
      <c r="C248" s="210">
        <v>43483</v>
      </c>
      <c r="D248" s="211">
        <v>1.016308421240871E-3</v>
      </c>
      <c r="E248" s="211">
        <v>2.4571320204126268E-3</v>
      </c>
      <c r="F248" s="211">
        <v>3.8744268974466147E-3</v>
      </c>
      <c r="G248" s="211">
        <v>6.074695146905053E-3</v>
      </c>
      <c r="H248" s="211">
        <v>8.0091916140468452E-3</v>
      </c>
      <c r="I248" s="211">
        <v>1.0363707181763134E-2</v>
      </c>
      <c r="J248" s="211">
        <v>1.4002958582257976E-2</v>
      </c>
      <c r="K248" s="211">
        <v>1.7836361447860244E-2</v>
      </c>
      <c r="L248" s="211">
        <v>2.2823228873781198E-2</v>
      </c>
      <c r="M248" s="211">
        <v>3.0165694592422805E-2</v>
      </c>
      <c r="N248" s="211">
        <v>3.7735971803620434E-2</v>
      </c>
      <c r="P248" s="212">
        <f t="array" ref="P248:Z248">(1+D248:N248)^-P$1:Z$1</f>
        <v>0.99991873991542124</v>
      </c>
      <c r="Q248" s="212">
        <v>0.99938665861891796</v>
      </c>
      <c r="R248" s="212">
        <v>0.99806839763167976</v>
      </c>
      <c r="S248" s="212">
        <v>0.99396198395983104</v>
      </c>
      <c r="T248" s="212">
        <v>0.98417202353394007</v>
      </c>
      <c r="U248" s="212">
        <v>0.96954235629210817</v>
      </c>
      <c r="V248" s="212">
        <v>0.93283297402955356</v>
      </c>
      <c r="W248" s="212">
        <v>0.88359707260397369</v>
      </c>
      <c r="X248" s="212">
        <v>0.79798398361966494</v>
      </c>
      <c r="Y248" s="212">
        <v>0.6403151079661652</v>
      </c>
      <c r="Z248" s="212">
        <v>0.47671912439335068</v>
      </c>
    </row>
    <row r="249" spans="3:26" x14ac:dyDescent="0.3">
      <c r="C249" s="210">
        <v>43482</v>
      </c>
      <c r="D249" s="211">
        <v>9.6355180792676378E-4</v>
      </c>
      <c r="E249" s="211">
        <v>2.2538192245672678E-3</v>
      </c>
      <c r="F249" s="211">
        <v>3.4423675622137148E-3</v>
      </c>
      <c r="G249" s="211">
        <v>5.1827879966246772E-3</v>
      </c>
      <c r="H249" s="211">
        <v>6.5353803179025397E-3</v>
      </c>
      <c r="I249" s="211">
        <v>8.6152885677335776E-3</v>
      </c>
      <c r="J249" s="211">
        <v>1.1631246559468678E-2</v>
      </c>
      <c r="K249" s="211">
        <v>1.5939893957177206E-2</v>
      </c>
      <c r="L249" s="211">
        <v>1.9980322617311162E-2</v>
      </c>
      <c r="M249" s="211">
        <v>2.7162816452231137E-2</v>
      </c>
      <c r="N249" s="211">
        <v>3.5144384702606703E-2</v>
      </c>
      <c r="P249" s="212">
        <f t="array" ref="P249:Z249">(1+D249:N249)^-P$1:Z$1</f>
        <v>0.99992295593685698</v>
      </c>
      <c r="Q249" s="212">
        <v>0.99943733755795894</v>
      </c>
      <c r="R249" s="212">
        <v>0.99828324722017925</v>
      </c>
      <c r="S249" s="212">
        <v>0.99484393479622335</v>
      </c>
      <c r="T249" s="212">
        <v>0.98705626546649761</v>
      </c>
      <c r="U249" s="212">
        <v>0.97459316058767598</v>
      </c>
      <c r="V249" s="212">
        <v>0.94381923647104804</v>
      </c>
      <c r="W249" s="212">
        <v>0.89520788368253801</v>
      </c>
      <c r="X249" s="212">
        <v>0.82050657458420273</v>
      </c>
      <c r="Y249" s="212">
        <v>0.66897618631773692</v>
      </c>
      <c r="Z249" s="212">
        <v>0.5011657559990006</v>
      </c>
    </row>
    <row r="250" spans="3:26" x14ac:dyDescent="0.3">
      <c r="C250" s="210">
        <v>43481</v>
      </c>
      <c r="D250" s="211">
        <v>9.0970961962121835E-4</v>
      </c>
      <c r="E250" s="211">
        <v>2.2968779976774551E-3</v>
      </c>
      <c r="F250" s="211">
        <v>3.6375459681560383E-3</v>
      </c>
      <c r="G250" s="211">
        <v>5.6112345584047778E-3</v>
      </c>
      <c r="H250" s="211">
        <v>7.4954739669264251E-3</v>
      </c>
      <c r="I250" s="211">
        <v>9.5761932915393571E-3</v>
      </c>
      <c r="J250" s="211">
        <v>1.2269375138112574E-2</v>
      </c>
      <c r="K250" s="211">
        <v>1.6263506279284613E-2</v>
      </c>
      <c r="L250" s="211">
        <v>2.1010690740583204E-2</v>
      </c>
      <c r="M250" s="211">
        <v>2.8589178673421107E-2</v>
      </c>
      <c r="N250" s="211">
        <v>3.6780256867479696E-2</v>
      </c>
      <c r="P250" s="212">
        <f t="array" ref="P250:Z250">(1+D250:N250)^-P$1:Z$1</f>
        <v>0.9999272589589896</v>
      </c>
      <c r="Q250" s="212">
        <v>0.99942660340328726</v>
      </c>
      <c r="R250" s="212">
        <v>0.99818617392543241</v>
      </c>
      <c r="S250" s="212">
        <v>0.99442007570562907</v>
      </c>
      <c r="T250" s="212">
        <v>0.98517592965077849</v>
      </c>
      <c r="U250" s="212">
        <v>0.97181298376391156</v>
      </c>
      <c r="V250" s="212">
        <v>0.94084809471659125</v>
      </c>
      <c r="W250" s="212">
        <v>0.8932143398097262</v>
      </c>
      <c r="X250" s="212">
        <v>0.81226381212739163</v>
      </c>
      <c r="Y250" s="212">
        <v>0.65519524229707893</v>
      </c>
      <c r="Z250" s="212">
        <v>0.4855854118284415</v>
      </c>
    </row>
    <row r="251" spans="3:26" x14ac:dyDescent="0.3">
      <c r="C251" s="210">
        <v>43480</v>
      </c>
      <c r="D251" s="211">
        <v>9.43596312837721E-4</v>
      </c>
      <c r="E251" s="211">
        <v>2.3056675454330797E-3</v>
      </c>
      <c r="F251" s="211">
        <v>3.4618158937855794E-3</v>
      </c>
      <c r="G251" s="211">
        <v>5.2304326356390476E-3</v>
      </c>
      <c r="H251" s="211">
        <v>6.7394113681982096E-3</v>
      </c>
      <c r="I251" s="211">
        <v>8.7021100805855529E-3</v>
      </c>
      <c r="J251" s="211">
        <v>1.1148655980954417E-2</v>
      </c>
      <c r="K251" s="211">
        <v>1.4560755610298877E-2</v>
      </c>
      <c r="L251" s="211">
        <v>1.8481449131583175E-2</v>
      </c>
      <c r="M251" s="211">
        <v>2.359414518829428E-2</v>
      </c>
      <c r="N251" s="211">
        <v>3.123981972350573E-2</v>
      </c>
      <c r="P251" s="212">
        <f t="array" ref="P251:Z251">(1+D251:N251)^-P$1:Z$1</f>
        <v>0.9999245507339839</v>
      </c>
      <c r="Q251" s="212">
        <v>0.99942441232100776</v>
      </c>
      <c r="R251" s="212">
        <v>0.99827357319105359</v>
      </c>
      <c r="S251" s="212">
        <v>0.99479678244328007</v>
      </c>
      <c r="T251" s="212">
        <v>0.98665622208509307</v>
      </c>
      <c r="U251" s="212">
        <v>0.97434152523696138</v>
      </c>
      <c r="V251" s="212">
        <v>0.94607366883428234</v>
      </c>
      <c r="W251" s="212">
        <v>0.90376097643442066</v>
      </c>
      <c r="X251" s="212">
        <v>0.83266204611794858</v>
      </c>
      <c r="Y251" s="212">
        <v>0.7048279264285453</v>
      </c>
      <c r="Z251" s="212">
        <v>0.54051346143237533</v>
      </c>
    </row>
    <row r="252" spans="3:26" x14ac:dyDescent="0.3">
      <c r="C252" s="210">
        <v>43479</v>
      </c>
      <c r="D252" s="211">
        <v>1.0855869172008341E-3</v>
      </c>
      <c r="E252" s="211">
        <v>2.4919385344036125E-3</v>
      </c>
      <c r="F252" s="211">
        <v>4.0992348207053329E-3</v>
      </c>
      <c r="G252" s="211">
        <v>6.732357949792993E-3</v>
      </c>
      <c r="H252" s="211">
        <v>9.0893417775419118E-3</v>
      </c>
      <c r="I252" s="211">
        <v>1.1861372130363897E-2</v>
      </c>
      <c r="J252" s="211">
        <v>1.5016733901656207E-2</v>
      </c>
      <c r="K252" s="211">
        <v>1.9956874664535336E-2</v>
      </c>
      <c r="L252" s="211">
        <v>2.7149160773352339E-2</v>
      </c>
      <c r="M252" s="211">
        <v>3.5900494329354535E-2</v>
      </c>
      <c r="N252" s="211">
        <v>4.5927678052676231E-2</v>
      </c>
      <c r="P252" s="212">
        <f t="array" ref="P252:Z252">(1+D252:N252)^-P$1:Z$1</f>
        <v>0.99991320391949146</v>
      </c>
      <c r="Q252" s="212">
        <v>0.99937798383129861</v>
      </c>
      <c r="R252" s="212">
        <v>0.99795666253811</v>
      </c>
      <c r="S252" s="212">
        <v>0.99331266359263204</v>
      </c>
      <c r="T252" s="212">
        <v>0.98206619490045477</v>
      </c>
      <c r="U252" s="212">
        <v>0.96524364054295142</v>
      </c>
      <c r="V252" s="212">
        <v>0.92818380989457294</v>
      </c>
      <c r="W252" s="212">
        <v>0.87081787160285629</v>
      </c>
      <c r="X252" s="212">
        <v>0.76500600376969519</v>
      </c>
      <c r="Y252" s="212">
        <v>0.58915476602271977</v>
      </c>
      <c r="Z252" s="212">
        <v>0.40734921625901876</v>
      </c>
    </row>
    <row r="253" spans="3:26" x14ac:dyDescent="0.3">
      <c r="C253" s="210">
        <v>43476</v>
      </c>
      <c r="D253" s="211">
        <v>9.3150088801894444E-4</v>
      </c>
      <c r="E253" s="211">
        <v>2.2168258336952183E-3</v>
      </c>
      <c r="F253" s="211">
        <v>3.3592897922604384E-3</v>
      </c>
      <c r="G253" s="211">
        <v>5.1212218090074674E-3</v>
      </c>
      <c r="H253" s="211">
        <v>6.6465735914997054E-3</v>
      </c>
      <c r="I253" s="211">
        <v>8.6059233961688908E-3</v>
      </c>
      <c r="J253" s="211">
        <v>1.1660871186939911E-2</v>
      </c>
      <c r="K253" s="211">
        <v>1.5427123463691773E-2</v>
      </c>
      <c r="L253" s="211">
        <v>1.9456756376543028E-2</v>
      </c>
      <c r="M253" s="211">
        <v>2.4753574465172505E-2</v>
      </c>
      <c r="N253" s="211">
        <v>3.3150340568254021E-2</v>
      </c>
      <c r="P253" s="212">
        <f t="array" ref="P253:Z253">(1+D253:N253)^-P$1:Z$1</f>
        <v>0.99992551738914359</v>
      </c>
      <c r="Q253" s="212">
        <v>0.99944656012920552</v>
      </c>
      <c r="R253" s="212">
        <v>0.99832457510248718</v>
      </c>
      <c r="S253" s="212">
        <v>0.99490487147431783</v>
      </c>
      <c r="T253" s="212">
        <v>0.98683821881815803</v>
      </c>
      <c r="U253" s="212">
        <v>0.97462030890207285</v>
      </c>
      <c r="V253" s="212">
        <v>0.94368105451406359</v>
      </c>
      <c r="W253" s="212">
        <v>0.89837711683543919</v>
      </c>
      <c r="X253" s="212">
        <v>0.8247302330928149</v>
      </c>
      <c r="Y253" s="212">
        <v>0.69296032816135533</v>
      </c>
      <c r="Z253" s="212">
        <v>0.52087022978491904</v>
      </c>
    </row>
    <row r="254" spans="3:26" x14ac:dyDescent="0.3">
      <c r="C254" s="210">
        <v>43475</v>
      </c>
      <c r="D254" s="211">
        <v>9.2105557691053708E-4</v>
      </c>
      <c r="E254" s="211">
        <v>2.2402874180115387E-3</v>
      </c>
      <c r="F254" s="211">
        <v>3.3797317792819237E-3</v>
      </c>
      <c r="G254" s="211">
        <v>5.3012957967599325E-3</v>
      </c>
      <c r="H254" s="211">
        <v>7.0385323071521129E-3</v>
      </c>
      <c r="I254" s="211">
        <v>9.6620216007334749E-3</v>
      </c>
      <c r="J254" s="211">
        <v>1.3129053503442213E-2</v>
      </c>
      <c r="K254" s="211">
        <v>1.7630157682632475E-2</v>
      </c>
      <c r="L254" s="211">
        <v>2.3428933392729175E-2</v>
      </c>
      <c r="M254" s="211">
        <v>3.2009820921861609E-2</v>
      </c>
      <c r="N254" s="211">
        <v>4.3726390907035367E-2</v>
      </c>
      <c r="P254" s="212">
        <f t="array" ref="P254:Z254">(1+D254:N254)^-P$1:Z$1</f>
        <v>0.99992635217889403</v>
      </c>
      <c r="Q254" s="212">
        <v>0.99944071103146936</v>
      </c>
      <c r="R254" s="212">
        <v>0.99831440555186524</v>
      </c>
      <c r="S254" s="212">
        <v>0.99472665973979635</v>
      </c>
      <c r="T254" s="212">
        <v>0.98607017558358723</v>
      </c>
      <c r="U254" s="212">
        <v>0.97156517219930627</v>
      </c>
      <c r="V254" s="212">
        <v>0.936863137058495</v>
      </c>
      <c r="W254" s="212">
        <v>0.88485114597035852</v>
      </c>
      <c r="X254" s="212">
        <v>0.79327376637039104</v>
      </c>
      <c r="Y254" s="212">
        <v>0.62336519061526963</v>
      </c>
      <c r="Z254" s="212">
        <v>0.42488040539147071</v>
      </c>
    </row>
    <row r="255" spans="3:26" x14ac:dyDescent="0.3">
      <c r="C255" s="210">
        <v>43474</v>
      </c>
      <c r="D255" s="211">
        <v>1.0943284929349859E-3</v>
      </c>
      <c r="E255" s="211">
        <v>2.8555666686001478E-3</v>
      </c>
      <c r="F255" s="211">
        <v>4.4549310050741022E-3</v>
      </c>
      <c r="G255" s="211">
        <v>7.1702681521374741E-3</v>
      </c>
      <c r="H255" s="211">
        <v>9.8051270252985274E-3</v>
      </c>
      <c r="I255" s="211">
        <v>1.3028314187140956E-2</v>
      </c>
      <c r="J255" s="211">
        <v>1.6546177261450575E-2</v>
      </c>
      <c r="K255" s="211">
        <v>2.2095221639674752E-2</v>
      </c>
      <c r="L255" s="211">
        <v>2.9770126643246107E-2</v>
      </c>
      <c r="M255" s="211">
        <v>3.9259863788191296E-2</v>
      </c>
      <c r="N255" s="211">
        <v>4.9333943267536644E-2</v>
      </c>
      <c r="P255" s="212">
        <f t="array" ref="P255:Z255">(1+D255:N255)^-P$1:Z$1</f>
        <v>0.9999125054157153</v>
      </c>
      <c r="Q255" s="212">
        <v>0.99928737971373149</v>
      </c>
      <c r="R255" s="212">
        <v>0.99777994937908565</v>
      </c>
      <c r="S255" s="212">
        <v>0.99288077857451762</v>
      </c>
      <c r="T255" s="212">
        <v>0.98067444249483648</v>
      </c>
      <c r="U255" s="212">
        <v>0.9619117898079359</v>
      </c>
      <c r="V255" s="212">
        <v>0.92122229998093985</v>
      </c>
      <c r="W255" s="212">
        <v>0.85814464044007543</v>
      </c>
      <c r="X255" s="212">
        <v>0.74575660917429432</v>
      </c>
      <c r="Y255" s="212">
        <v>0.56122585806788872</v>
      </c>
      <c r="Z255" s="212">
        <v>0.38170299876835206</v>
      </c>
    </row>
    <row r="256" spans="3:26" x14ac:dyDescent="0.3">
      <c r="C256" s="210">
        <v>43473</v>
      </c>
      <c r="D256" s="211">
        <v>1.0770392123714985E-3</v>
      </c>
      <c r="E256" s="211">
        <v>2.7813584647063123E-3</v>
      </c>
      <c r="F256" s="211">
        <v>4.29753209088594E-3</v>
      </c>
      <c r="G256" s="211">
        <v>6.5798952569672969E-3</v>
      </c>
      <c r="H256" s="211">
        <v>8.9214861574963035E-3</v>
      </c>
      <c r="I256" s="211">
        <v>1.1987783538696754E-2</v>
      </c>
      <c r="J256" s="211">
        <v>1.5556766654653227E-2</v>
      </c>
      <c r="K256" s="211">
        <v>2.061415307680026E-2</v>
      </c>
      <c r="L256" s="211">
        <v>2.8047804940536842E-2</v>
      </c>
      <c r="M256" s="211">
        <v>3.5225651313327361E-2</v>
      </c>
      <c r="N256" s="211">
        <v>4.5673850737177925E-2</v>
      </c>
      <c r="P256" s="212">
        <f t="array" ref="P256:Z256">(1+D256:N256)^-P$1:Z$1</f>
        <v>0.99991388693820149</v>
      </c>
      <c r="Q256" s="212">
        <v>0.99930586661100196</v>
      </c>
      <c r="R256" s="212">
        <v>0.99785813503756071</v>
      </c>
      <c r="S256" s="212">
        <v>0.99346311675012389</v>
      </c>
      <c r="T256" s="212">
        <v>0.98239299742196329</v>
      </c>
      <c r="U256" s="212">
        <v>0.96488196848857655</v>
      </c>
      <c r="V256" s="212">
        <v>0.92571857669114099</v>
      </c>
      <c r="W256" s="212">
        <v>0.86689978361235942</v>
      </c>
      <c r="X256" s="212">
        <v>0.75834512410030352</v>
      </c>
      <c r="Y256" s="212">
        <v>0.59494200236562955</v>
      </c>
      <c r="Z256" s="212">
        <v>0.40933138576833528</v>
      </c>
    </row>
    <row r="257" spans="3:26" x14ac:dyDescent="0.3">
      <c r="C257" s="210">
        <v>43472</v>
      </c>
      <c r="D257" s="211">
        <v>9.2096422028951441E-4</v>
      </c>
      <c r="E257" s="211">
        <v>2.1916581900012192E-3</v>
      </c>
      <c r="F257" s="211">
        <v>3.5272581497094255E-3</v>
      </c>
      <c r="G257" s="211">
        <v>5.6799029796847957E-3</v>
      </c>
      <c r="H257" s="211">
        <v>7.7484944392510026E-3</v>
      </c>
      <c r="I257" s="211">
        <v>9.8200116896800041E-3</v>
      </c>
      <c r="J257" s="211">
        <v>1.2500662461013612E-2</v>
      </c>
      <c r="K257" s="211">
        <v>1.6814978712446613E-2</v>
      </c>
      <c r="L257" s="211">
        <v>2.1548062654939505E-2</v>
      </c>
      <c r="M257" s="211">
        <v>2.884710354549647E-2</v>
      </c>
      <c r="N257" s="211">
        <v>3.7759392050983893E-2</v>
      </c>
      <c r="P257" s="212">
        <f t="array" ref="P257:Z257">(1+D257:N257)^-P$1:Z$1</f>
        <v>0.99992635948016084</v>
      </c>
      <c r="Q257" s="212">
        <v>0.99945283474689872</v>
      </c>
      <c r="R257" s="212">
        <v>0.99824102283468308</v>
      </c>
      <c r="S257" s="212">
        <v>0.99435217611204518</v>
      </c>
      <c r="T257" s="212">
        <v>0.98468128562456847</v>
      </c>
      <c r="U257" s="212">
        <v>0.97110922860885729</v>
      </c>
      <c r="V257" s="212">
        <v>0.9397739875505563</v>
      </c>
      <c r="W257" s="212">
        <v>0.88982879130016546</v>
      </c>
      <c r="X257" s="212">
        <v>0.80800110550814297</v>
      </c>
      <c r="Y257" s="212">
        <v>0.65273576727916016</v>
      </c>
      <c r="Z257" s="212">
        <v>0.47650399771734686</v>
      </c>
    </row>
    <row r="258" spans="3:26" x14ac:dyDescent="0.3">
      <c r="C258" s="210">
        <v>43469</v>
      </c>
      <c r="D258" s="211">
        <v>1.1892125038579573E-3</v>
      </c>
      <c r="E258" s="211">
        <v>2.869712843242762E-3</v>
      </c>
      <c r="F258" s="211">
        <v>4.3085999569268847E-3</v>
      </c>
      <c r="G258" s="211">
        <v>6.9318093156933575E-3</v>
      </c>
      <c r="H258" s="211">
        <v>9.4305524417892181E-3</v>
      </c>
      <c r="I258" s="211">
        <v>1.2356323640795981E-2</v>
      </c>
      <c r="J258" s="211">
        <v>1.6432043759639949E-2</v>
      </c>
      <c r="K258" s="211">
        <v>2.0564782821284516E-2</v>
      </c>
      <c r="L258" s="211">
        <v>2.7929456586189366E-2</v>
      </c>
      <c r="M258" s="211">
        <v>3.5351984617249338E-2</v>
      </c>
      <c r="N258" s="211">
        <v>4.6479808153037261E-2</v>
      </c>
      <c r="P258" s="212">
        <f t="array" ref="P258:Z258">(1+D258:N258)^-P$1:Z$1</f>
        <v>0.99990492404394327</v>
      </c>
      <c r="Q258" s="212">
        <v>0.99928385578425549</v>
      </c>
      <c r="R258" s="212">
        <v>0.99785263663269064</v>
      </c>
      <c r="S258" s="212">
        <v>0.99311590988430065</v>
      </c>
      <c r="T258" s="212">
        <v>0.98140238534250235</v>
      </c>
      <c r="U258" s="212">
        <v>0.96382857971389635</v>
      </c>
      <c r="V258" s="212">
        <v>0.92173962892025318</v>
      </c>
      <c r="W258" s="212">
        <v>0.86719338273923019</v>
      </c>
      <c r="X258" s="212">
        <v>0.75921868025573835</v>
      </c>
      <c r="Y258" s="212">
        <v>0.59385401258991888</v>
      </c>
      <c r="Z258" s="212">
        <v>0.40307228678853374</v>
      </c>
    </row>
    <row r="259" spans="3:26" x14ac:dyDescent="0.3">
      <c r="C259" s="210">
        <v>43468</v>
      </c>
      <c r="D259" s="211">
        <v>9.8877075996611167E-4</v>
      </c>
      <c r="E259" s="211">
        <v>2.4698393272542373E-3</v>
      </c>
      <c r="F259" s="211">
        <v>4.0120923292434633E-3</v>
      </c>
      <c r="G259" s="211">
        <v>6.1153613176040287E-3</v>
      </c>
      <c r="H259" s="211">
        <v>7.8188547806454668E-3</v>
      </c>
      <c r="I259" s="211">
        <v>9.8947367838180499E-3</v>
      </c>
      <c r="J259" s="211">
        <v>1.2538060407289475E-2</v>
      </c>
      <c r="K259" s="211">
        <v>1.6857232833355232E-2</v>
      </c>
      <c r="L259" s="211">
        <v>2.2447448665929053E-2</v>
      </c>
      <c r="M259" s="211">
        <v>3.0429952501106979E-2</v>
      </c>
      <c r="N259" s="211">
        <v>4.0645897188482605E-2</v>
      </c>
      <c r="P259" s="212">
        <f t="array" ref="P259:Z259">(1+D259:N259)^-P$1:Z$1</f>
        <v>0.99992094054551162</v>
      </c>
      <c r="Q259" s="212">
        <v>0.99938349154775197</v>
      </c>
      <c r="R259" s="212">
        <v>0.99799997005586172</v>
      </c>
      <c r="S259" s="212">
        <v>0.99392180901641802</v>
      </c>
      <c r="T259" s="212">
        <v>0.9845438004155318</v>
      </c>
      <c r="U259" s="212">
        <v>0.97089367883928401</v>
      </c>
      <c r="V259" s="212">
        <v>0.9396004482912852</v>
      </c>
      <c r="W259" s="212">
        <v>0.88956999417771809</v>
      </c>
      <c r="X259" s="212">
        <v>0.8009216702359957</v>
      </c>
      <c r="Y259" s="212">
        <v>0.63785635408690244</v>
      </c>
      <c r="Z259" s="212">
        <v>0.45075491750708591</v>
      </c>
    </row>
    <row r="260" spans="3:26" x14ac:dyDescent="0.3">
      <c r="C260" s="210">
        <v>43467</v>
      </c>
      <c r="D260" s="211">
        <v>1.1770755872293189E-3</v>
      </c>
      <c r="E260" s="211">
        <v>3.0152709968415793E-3</v>
      </c>
      <c r="F260" s="211">
        <v>4.8337855194174302E-3</v>
      </c>
      <c r="G260" s="211">
        <v>7.3262866616539569E-3</v>
      </c>
      <c r="H260" s="211">
        <v>9.5391350625409835E-3</v>
      </c>
      <c r="I260" s="211">
        <v>1.2682590499230569E-2</v>
      </c>
      <c r="J260" s="211">
        <v>1.6092486338205925E-2</v>
      </c>
      <c r="K260" s="211">
        <v>2.1765383339348736E-2</v>
      </c>
      <c r="L260" s="211">
        <v>2.8846553515012474E-2</v>
      </c>
      <c r="M260" s="211">
        <v>3.8753456904438072E-2</v>
      </c>
      <c r="N260" s="211">
        <v>5.2257155129533668E-2</v>
      </c>
      <c r="P260" s="212">
        <f t="array" ref="P260:Z260">(1+D260:N260)^-P$1:Z$1</f>
        <v>0.99990589375811856</v>
      </c>
      <c r="Q260" s="212">
        <v>0.99924759964901033</v>
      </c>
      <c r="R260" s="212">
        <v>0.9975918341499288</v>
      </c>
      <c r="S260" s="212">
        <v>0.9927269974399916</v>
      </c>
      <c r="T260" s="212">
        <v>0.98119128404187872</v>
      </c>
      <c r="U260" s="212">
        <v>0.96289729871255747</v>
      </c>
      <c r="V260" s="212">
        <v>0.92328079171402355</v>
      </c>
      <c r="W260" s="212">
        <v>0.86008565611468835</v>
      </c>
      <c r="X260" s="212">
        <v>0.75247821131873105</v>
      </c>
      <c r="Y260" s="212">
        <v>0.56534397547789639</v>
      </c>
      <c r="Z260" s="212">
        <v>0.36104576000407329</v>
      </c>
    </row>
    <row r="261" spans="3:26" x14ac:dyDescent="0.3">
      <c r="C261" s="210">
        <v>43462</v>
      </c>
      <c r="D261" s="211">
        <v>9.1640878087551384E-4</v>
      </c>
      <c r="E261" s="211">
        <v>2.1322491491453576E-3</v>
      </c>
      <c r="F261" s="211">
        <v>3.4304893576593593E-3</v>
      </c>
      <c r="G261" s="211">
        <v>5.6041745429005561E-3</v>
      </c>
      <c r="H261" s="211">
        <v>7.0523926169561296E-3</v>
      </c>
      <c r="I261" s="211">
        <v>9.1171481339867803E-3</v>
      </c>
      <c r="J261" s="211">
        <v>1.2156173703884356E-2</v>
      </c>
      <c r="K261" s="211">
        <v>1.5227454622202041E-2</v>
      </c>
      <c r="L261" s="211">
        <v>1.9132316665534714E-2</v>
      </c>
      <c r="M261" s="211">
        <v>2.5779553869113809E-2</v>
      </c>
      <c r="N261" s="211">
        <v>3.3997488777376357E-2</v>
      </c>
      <c r="P261" s="212">
        <f t="array" ref="P261:Z261">(1+D261:N261)^-P$1:Z$1</f>
        <v>0.99992672355407342</v>
      </c>
      <c r="Q261" s="212">
        <v>0.99946764696713952</v>
      </c>
      <c r="R261" s="212">
        <v>0.99828915583948463</v>
      </c>
      <c r="S261" s="212">
        <v>0.99442705720126123</v>
      </c>
      <c r="T261" s="212">
        <v>0.9860430327175963</v>
      </c>
      <c r="U261" s="212">
        <v>0.97313981388019388</v>
      </c>
      <c r="V261" s="212">
        <v>0.94137434344509741</v>
      </c>
      <c r="W261" s="212">
        <v>0.89961465875037216</v>
      </c>
      <c r="X261" s="212">
        <v>0.82735951763260374</v>
      </c>
      <c r="Y261" s="212">
        <v>0.68263637277506806</v>
      </c>
      <c r="Z261" s="212">
        <v>0.51240141436185849</v>
      </c>
    </row>
    <row r="262" spans="3:26" x14ac:dyDescent="0.3">
      <c r="C262" s="210">
        <v>43461</v>
      </c>
      <c r="D262" s="211">
        <v>1.0828682145585212E-3</v>
      </c>
      <c r="E262" s="211">
        <v>2.6719121618057474E-3</v>
      </c>
      <c r="F262" s="211">
        <v>4.1591528895693151E-3</v>
      </c>
      <c r="G262" s="211">
        <v>6.8299818451730302E-3</v>
      </c>
      <c r="H262" s="211">
        <v>8.564900834005287E-3</v>
      </c>
      <c r="I262" s="211">
        <v>1.0725684649831932E-2</v>
      </c>
      <c r="J262" s="211">
        <v>1.4745222679565444E-2</v>
      </c>
      <c r="K262" s="211">
        <v>1.93317928796518E-2</v>
      </c>
      <c r="L262" s="211">
        <v>2.6297207642771582E-2</v>
      </c>
      <c r="M262" s="211">
        <v>3.5911078533046162E-2</v>
      </c>
      <c r="N262" s="211">
        <v>4.8713411370646227E-2</v>
      </c>
      <c r="P262" s="212">
        <f t="array" ref="P262:Z262">(1+D262:N262)^-P$1:Z$1</f>
        <v>0.99991342116130888</v>
      </c>
      <c r="Q262" s="212">
        <v>0.9993331352156849</v>
      </c>
      <c r="R262" s="212">
        <v>0.99792688811047903</v>
      </c>
      <c r="S262" s="212">
        <v>0.9932163503587208</v>
      </c>
      <c r="T262" s="212">
        <v>0.98308778434395272</v>
      </c>
      <c r="U262" s="212">
        <v>0.96850104463201725</v>
      </c>
      <c r="V262" s="212">
        <v>0.92942622627067883</v>
      </c>
      <c r="W262" s="212">
        <v>0.87456281874133857</v>
      </c>
      <c r="X262" s="212">
        <v>0.77138027135134501</v>
      </c>
      <c r="Y262" s="212">
        <v>0.58906447900563497</v>
      </c>
      <c r="Z262" s="212">
        <v>0.38624561372855004</v>
      </c>
    </row>
    <row r="263" spans="3:26" x14ac:dyDescent="0.3">
      <c r="C263" s="210">
        <v>43460</v>
      </c>
      <c r="D263" s="211">
        <v>7.9858744098155955E-4</v>
      </c>
      <c r="E263" s="211">
        <v>1.9277859938252107E-3</v>
      </c>
      <c r="F263" s="211">
        <v>3.0995087706421247E-3</v>
      </c>
      <c r="G263" s="211">
        <v>4.8045840135731181E-3</v>
      </c>
      <c r="H263" s="211">
        <v>6.3700931077274141E-3</v>
      </c>
      <c r="I263" s="211">
        <v>8.4073374345243063E-3</v>
      </c>
      <c r="J263" s="211">
        <v>1.1080220313646392E-2</v>
      </c>
      <c r="K263" s="211">
        <v>1.4570463571778946E-2</v>
      </c>
      <c r="L263" s="211">
        <v>1.9944286211102079E-2</v>
      </c>
      <c r="M263" s="211">
        <v>2.5217393832352254E-2</v>
      </c>
      <c r="N263" s="211">
        <v>3.3315224848293953E-2</v>
      </c>
      <c r="P263" s="212">
        <f t="array" ref="P263:Z263">(1+D263:N263)^-P$1:Z$1</f>
        <v>0.99993614053992652</v>
      </c>
      <c r="Q263" s="212">
        <v>0.99951863334435331</v>
      </c>
      <c r="R263" s="212">
        <v>0.99845383894256501</v>
      </c>
      <c r="S263" s="212">
        <v>0.99521838963514508</v>
      </c>
      <c r="T263" s="212">
        <v>0.98738052226883577</v>
      </c>
      <c r="U263" s="212">
        <v>0.97519621911707843</v>
      </c>
      <c r="V263" s="212">
        <v>0.94639389044868449</v>
      </c>
      <c r="W263" s="212">
        <v>0.90370044443937414</v>
      </c>
      <c r="X263" s="212">
        <v>0.82079651992904978</v>
      </c>
      <c r="Y263" s="212">
        <v>0.68827265086670153</v>
      </c>
      <c r="Z263" s="212">
        <v>0.51921046043333519</v>
      </c>
    </row>
    <row r="264" spans="3:26" x14ac:dyDescent="0.3">
      <c r="C264" s="210">
        <v>43455</v>
      </c>
      <c r="D264" s="211">
        <v>1.0376266961848056E-3</v>
      </c>
      <c r="E264" s="211">
        <v>2.580731029277852E-3</v>
      </c>
      <c r="F264" s="211">
        <v>4.2322773941497463E-3</v>
      </c>
      <c r="G264" s="211">
        <v>6.5754407361042376E-3</v>
      </c>
      <c r="H264" s="211">
        <v>8.3404071475886004E-3</v>
      </c>
      <c r="I264" s="211">
        <v>1.1158179620438247E-2</v>
      </c>
      <c r="J264" s="211">
        <v>1.451637584425992E-2</v>
      </c>
      <c r="K264" s="211">
        <v>1.8841120900894459E-2</v>
      </c>
      <c r="L264" s="211">
        <v>2.4483952951679853E-2</v>
      </c>
      <c r="M264" s="211">
        <v>3.3502488280981298E-2</v>
      </c>
      <c r="N264" s="211">
        <v>4.4985900500490693E-2</v>
      </c>
      <c r="P264" s="212">
        <f t="array" ref="P264:Z264">(1+D264:N264)^-P$1:Z$1</f>
        <v>0.99991703634297791</v>
      </c>
      <c r="Q264" s="212">
        <v>0.9993558558846386</v>
      </c>
      <c r="R264" s="212">
        <v>0.99789055476440136</v>
      </c>
      <c r="S264" s="212">
        <v>0.99346751324342297</v>
      </c>
      <c r="T264" s="212">
        <v>0.98352557611913394</v>
      </c>
      <c r="U264" s="212">
        <v>0.9672588274281374</v>
      </c>
      <c r="V264" s="212">
        <v>0.93047496355096915</v>
      </c>
      <c r="W264" s="212">
        <v>0.87751539659817879</v>
      </c>
      <c r="X264" s="212">
        <v>0.78514234002368488</v>
      </c>
      <c r="Y264" s="212">
        <v>0.60999616029392933</v>
      </c>
      <c r="Z264" s="212">
        <v>0.41475476561980962</v>
      </c>
    </row>
    <row r="265" spans="3:26" x14ac:dyDescent="0.3">
      <c r="C265" s="210">
        <v>43454</v>
      </c>
      <c r="D265" s="211">
        <v>8.5159653650133211E-4</v>
      </c>
      <c r="E265" s="211">
        <v>2.0759957398252624E-3</v>
      </c>
      <c r="F265" s="211">
        <v>3.3808671401513437E-3</v>
      </c>
      <c r="G265" s="211">
        <v>5.2029667351703359E-3</v>
      </c>
      <c r="H265" s="211">
        <v>6.9920134485346461E-3</v>
      </c>
      <c r="I265" s="211">
        <v>8.8913282485311683E-3</v>
      </c>
      <c r="J265" s="211">
        <v>1.2030712206351921E-2</v>
      </c>
      <c r="K265" s="211">
        <v>1.6358240548525672E-2</v>
      </c>
      <c r="L265" s="211">
        <v>2.2373885896452849E-2</v>
      </c>
      <c r="M265" s="211">
        <v>3.019798628711531E-2</v>
      </c>
      <c r="N265" s="211">
        <v>3.9861883969287817E-2</v>
      </c>
      <c r="P265" s="212">
        <f t="array" ref="P265:Z265">(1+D265:N265)^-P$1:Z$1</f>
        <v>0.9999319035879537</v>
      </c>
      <c r="Q265" s="212">
        <v>0.99948167341806404</v>
      </c>
      <c r="R265" s="212">
        <v>0.99831384073771079</v>
      </c>
      <c r="S265" s="212">
        <v>0.99482396400791662</v>
      </c>
      <c r="T265" s="212">
        <v>0.98616128240070999</v>
      </c>
      <c r="U265" s="212">
        <v>0.97379341305298206</v>
      </c>
      <c r="V265" s="212">
        <v>0.94195799925882195</v>
      </c>
      <c r="W265" s="212">
        <v>0.89263171015699683</v>
      </c>
      <c r="X265" s="212">
        <v>0.80149814326235502</v>
      </c>
      <c r="Y265" s="212">
        <v>0.64001411256481555</v>
      </c>
      <c r="Z265" s="212">
        <v>0.45760083729387541</v>
      </c>
    </row>
    <row r="266" spans="3:26" x14ac:dyDescent="0.3">
      <c r="C266" s="210">
        <v>43453</v>
      </c>
      <c r="D266" s="211">
        <v>1.0098488253069654E-3</v>
      </c>
      <c r="E266" s="211">
        <v>2.3127910684529016E-3</v>
      </c>
      <c r="F266" s="211">
        <v>3.5067298458612201E-3</v>
      </c>
      <c r="G266" s="211">
        <v>5.443373002941964E-3</v>
      </c>
      <c r="H266" s="211">
        <v>7.076749073720242E-3</v>
      </c>
      <c r="I266" s="211">
        <v>9.3646289523125741E-3</v>
      </c>
      <c r="J266" s="211">
        <v>1.1790228524702623E-2</v>
      </c>
      <c r="K266" s="211">
        <v>1.6021895428720824E-2</v>
      </c>
      <c r="L266" s="211">
        <v>2.0128162520768322E-2</v>
      </c>
      <c r="M266" s="211">
        <v>2.6184582953504214E-2</v>
      </c>
      <c r="N266" s="211">
        <v>3.4466247975903704E-2</v>
      </c>
      <c r="P266" s="212">
        <f t="array" ref="P266:Z266">(1+D266:N266)^-P$1:Z$1</f>
        <v>0.99991925611828258</v>
      </c>
      <c r="Q266" s="212">
        <v>0.99942263656750918</v>
      </c>
      <c r="R266" s="212">
        <v>0.99825123307524366</v>
      </c>
      <c r="S266" s="212">
        <v>0.99458609689108168</v>
      </c>
      <c r="T266" s="212">
        <v>0.98599533779445814</v>
      </c>
      <c r="U266" s="212">
        <v>0.97242419223054288</v>
      </c>
      <c r="V266" s="212">
        <v>0.94307796083099948</v>
      </c>
      <c r="W266" s="212">
        <v>0.89470225073546783</v>
      </c>
      <c r="X266" s="212">
        <v>0.8193182480651936</v>
      </c>
      <c r="Y266" s="212">
        <v>0.67860603069568437</v>
      </c>
      <c r="Z266" s="212">
        <v>0.50777754788804663</v>
      </c>
    </row>
    <row r="267" spans="3:26" x14ac:dyDescent="0.3">
      <c r="C267" s="210">
        <v>43452</v>
      </c>
      <c r="D267" s="211">
        <v>8.7708961298259248E-4</v>
      </c>
      <c r="E267" s="211">
        <v>2.1049836756579193E-3</v>
      </c>
      <c r="F267" s="211">
        <v>3.3022449599656219E-3</v>
      </c>
      <c r="G267" s="211">
        <v>5.3536696186692115E-3</v>
      </c>
      <c r="H267" s="211">
        <v>6.7563572528230023E-3</v>
      </c>
      <c r="I267" s="211">
        <v>8.7889502322287226E-3</v>
      </c>
      <c r="J267" s="211">
        <v>1.1155327465477616E-2</v>
      </c>
      <c r="K267" s="211">
        <v>1.520655732180724E-2</v>
      </c>
      <c r="L267" s="211">
        <v>1.9179796113860201E-2</v>
      </c>
      <c r="M267" s="211">
        <v>2.6045181933949925E-2</v>
      </c>
      <c r="N267" s="211">
        <v>3.4245551394653011E-2</v>
      </c>
      <c r="P267" s="212">
        <f t="array" ref="P267:Z267">(1+D267:N267)^-P$1:Z$1</f>
        <v>0.99992986604392875</v>
      </c>
      <c r="Q267" s="212">
        <v>0.99947444532685104</v>
      </c>
      <c r="R267" s="212">
        <v>0.99835295560735482</v>
      </c>
      <c r="S267" s="212">
        <v>0.99467483953114755</v>
      </c>
      <c r="T267" s="212">
        <v>0.9866230072527884</v>
      </c>
      <c r="U267" s="212">
        <v>0.97408992251383431</v>
      </c>
      <c r="V267" s="212">
        <v>0.94604245882934679</v>
      </c>
      <c r="W267" s="212">
        <v>0.89974429222263519</v>
      </c>
      <c r="X267" s="212">
        <v>0.82697416521915634</v>
      </c>
      <c r="Y267" s="212">
        <v>0.67999030295456808</v>
      </c>
      <c r="Z267" s="212">
        <v>0.50994902906060036</v>
      </c>
    </row>
    <row r="268" spans="3:26" x14ac:dyDescent="0.3">
      <c r="C268" s="210">
        <v>43451</v>
      </c>
      <c r="D268" s="211">
        <v>9.7180365512596891E-4</v>
      </c>
      <c r="E268" s="211">
        <v>2.3644911986882029E-3</v>
      </c>
      <c r="F268" s="211">
        <v>3.8280790449406335E-3</v>
      </c>
      <c r="G268" s="211">
        <v>6.041077018192521E-3</v>
      </c>
      <c r="H268" s="211">
        <v>8.2903154418399079E-3</v>
      </c>
      <c r="I268" s="211">
        <v>1.1325575834511136E-2</v>
      </c>
      <c r="J268" s="211">
        <v>1.4335014725016301E-2</v>
      </c>
      <c r="K268" s="211">
        <v>1.8707439117997847E-2</v>
      </c>
      <c r="L268" s="211">
        <v>2.4159192522984776E-2</v>
      </c>
      <c r="M268" s="211">
        <v>3.2334862711475197E-2</v>
      </c>
      <c r="N268" s="211">
        <v>4.211187893897856E-2</v>
      </c>
      <c r="P268" s="212">
        <f t="array" ref="P268:Z268">(1+D268:N268)^-P$1:Z$1</f>
        <v>0.99992229647830255</v>
      </c>
      <c r="Q268" s="212">
        <v>0.99940974921955561</v>
      </c>
      <c r="R268" s="212">
        <v>0.99809143832655212</v>
      </c>
      <c r="S268" s="212">
        <v>0.99399519845044737</v>
      </c>
      <c r="T268" s="212">
        <v>0.98362330134127707</v>
      </c>
      <c r="U268" s="212">
        <v>0.96677860027701334</v>
      </c>
      <c r="V268" s="212">
        <v>0.93130709659481925</v>
      </c>
      <c r="W268" s="212">
        <v>0.87832178916096615</v>
      </c>
      <c r="X268" s="212">
        <v>0.78763557857835209</v>
      </c>
      <c r="Y268" s="212">
        <v>0.62042757162051598</v>
      </c>
      <c r="Z268" s="212">
        <v>0.43824106652559286</v>
      </c>
    </row>
    <row r="269" spans="3:26" x14ac:dyDescent="0.3">
      <c r="C269" s="210">
        <v>43448</v>
      </c>
      <c r="D269" s="211">
        <v>9.7758296510892751E-4</v>
      </c>
      <c r="E269" s="211">
        <v>2.574665254703051E-3</v>
      </c>
      <c r="F269" s="211">
        <v>4.1428302686056951E-3</v>
      </c>
      <c r="G269" s="211">
        <v>6.4162805899511798E-3</v>
      </c>
      <c r="H269" s="211">
        <v>8.4835106916793697E-3</v>
      </c>
      <c r="I269" s="211">
        <v>1.097058190393024E-2</v>
      </c>
      <c r="J269" s="211">
        <v>1.4318698342679391E-2</v>
      </c>
      <c r="K269" s="211">
        <v>1.8806951040860647E-2</v>
      </c>
      <c r="L269" s="211">
        <v>2.5781752143259749E-2</v>
      </c>
      <c r="M269" s="211">
        <v>3.4376318932564896E-2</v>
      </c>
      <c r="N269" s="211">
        <v>4.5284282211183267E-2</v>
      </c>
      <c r="P269" s="212">
        <f t="array" ref="P269:Z269">(1+D269:N269)^-P$1:Z$1</f>
        <v>0.99992183461970696</v>
      </c>
      <c r="Q269" s="212">
        <v>0.99935736745624482</v>
      </c>
      <c r="R269" s="212">
        <v>0.99793499886706605</v>
      </c>
      <c r="S269" s="212">
        <v>0.99362462560105835</v>
      </c>
      <c r="T269" s="212">
        <v>0.98324647188342806</v>
      </c>
      <c r="U269" s="212">
        <v>0.96779738678055205</v>
      </c>
      <c r="V269" s="212">
        <v>0.93138200427209583</v>
      </c>
      <c r="W269" s="212">
        <v>0.87772143481541665</v>
      </c>
      <c r="X269" s="212">
        <v>0.77526523527271729</v>
      </c>
      <c r="Y269" s="212">
        <v>0.60231192486346818</v>
      </c>
      <c r="Z269" s="212">
        <v>0.41239329878533931</v>
      </c>
    </row>
    <row r="270" spans="3:26" x14ac:dyDescent="0.3">
      <c r="C270" s="210">
        <v>43447</v>
      </c>
      <c r="D270" s="211">
        <v>1.0195325011160866E-3</v>
      </c>
      <c r="E270" s="211">
        <v>2.4345468477202778E-3</v>
      </c>
      <c r="F270" s="211">
        <v>3.6799137378241832E-3</v>
      </c>
      <c r="G270" s="211">
        <v>5.7990483622277003E-3</v>
      </c>
      <c r="H270" s="211">
        <v>7.5286927593101608E-3</v>
      </c>
      <c r="I270" s="211">
        <v>9.7208742486689492E-3</v>
      </c>
      <c r="J270" s="211">
        <v>1.2991593277405676E-2</v>
      </c>
      <c r="K270" s="211">
        <v>1.6810229448379746E-2</v>
      </c>
      <c r="L270" s="211">
        <v>2.153628822342675E-2</v>
      </c>
      <c r="M270" s="211">
        <v>2.9573165954463774E-2</v>
      </c>
      <c r="N270" s="211">
        <v>3.7120480234909131E-2</v>
      </c>
      <c r="P270" s="212">
        <f t="array" ref="P270:Z270">(1+D270:N270)^-P$1:Z$1</f>
        <v>0.99991848227228364</v>
      </c>
      <c r="Q270" s="212">
        <v>0.99939228769705646</v>
      </c>
      <c r="R270" s="212">
        <v>0.99816510577031947</v>
      </c>
      <c r="S270" s="212">
        <v>0.99423438670809006</v>
      </c>
      <c r="T270" s="212">
        <v>0.98511096710350732</v>
      </c>
      <c r="U270" s="212">
        <v>0.97139529599351615</v>
      </c>
      <c r="V270" s="212">
        <v>0.93749895859327059</v>
      </c>
      <c r="W270" s="212">
        <v>0.88985788486845163</v>
      </c>
      <c r="X270" s="212">
        <v>0.80809424216185211</v>
      </c>
      <c r="Y270" s="212">
        <v>0.64586503865915401</v>
      </c>
      <c r="Z270" s="212">
        <v>0.4824094325645919</v>
      </c>
    </row>
    <row r="271" spans="3:26" x14ac:dyDescent="0.3">
      <c r="C271" s="210">
        <v>43446</v>
      </c>
      <c r="D271" s="211">
        <v>1.1011466055466002E-3</v>
      </c>
      <c r="E271" s="211">
        <v>2.6616172897447545E-3</v>
      </c>
      <c r="F271" s="211">
        <v>4.3160827908132046E-3</v>
      </c>
      <c r="G271" s="211">
        <v>6.9565226965131333E-3</v>
      </c>
      <c r="H271" s="211">
        <v>9.4927214560916531E-3</v>
      </c>
      <c r="I271" s="211">
        <v>1.2612397148951101E-2</v>
      </c>
      <c r="J271" s="211">
        <v>1.6634854045989769E-2</v>
      </c>
      <c r="K271" s="211">
        <v>2.2105814767727147E-2</v>
      </c>
      <c r="L271" s="211">
        <v>3.0084198408755893E-2</v>
      </c>
      <c r="M271" s="211">
        <v>3.8899690512313442E-2</v>
      </c>
      <c r="N271" s="211">
        <v>5.0439779052662774E-2</v>
      </c>
      <c r="P271" s="212">
        <f t="array" ref="P271:Z271">(1+D271:N271)^-P$1:Z$1</f>
        <v>0.99991196061262932</v>
      </c>
      <c r="Q271" s="212">
        <v>0.99933570037998976</v>
      </c>
      <c r="R271" s="212">
        <v>0.99784891928734532</v>
      </c>
      <c r="S271" s="212">
        <v>0.99309153618878754</v>
      </c>
      <c r="T271" s="212">
        <v>0.98128151088959226</v>
      </c>
      <c r="U271" s="212">
        <v>0.96309755403100694</v>
      </c>
      <c r="V271" s="212">
        <v>0.92082059832180652</v>
      </c>
      <c r="W271" s="212">
        <v>0.85808238556090655</v>
      </c>
      <c r="X271" s="212">
        <v>0.74348592106677536</v>
      </c>
      <c r="Y271" s="212">
        <v>0.56415149921601349</v>
      </c>
      <c r="Z271" s="212">
        <v>0.37374621796238966</v>
      </c>
    </row>
    <row r="272" spans="3:26" x14ac:dyDescent="0.3">
      <c r="C272" s="210">
        <v>43445</v>
      </c>
      <c r="D272" s="211">
        <v>9.224680218761945E-4</v>
      </c>
      <c r="E272" s="211">
        <v>2.2099872416459308E-3</v>
      </c>
      <c r="F272" s="211">
        <v>3.5244223005460517E-3</v>
      </c>
      <c r="G272" s="211">
        <v>5.7338311340258503E-3</v>
      </c>
      <c r="H272" s="211">
        <v>7.6304308687070591E-3</v>
      </c>
      <c r="I272" s="211">
        <v>1.0184660423185516E-2</v>
      </c>
      <c r="J272" s="211">
        <v>1.3483509881185103E-2</v>
      </c>
      <c r="K272" s="211">
        <v>1.7728687917593033E-2</v>
      </c>
      <c r="L272" s="211">
        <v>2.3336855786313424E-2</v>
      </c>
      <c r="M272" s="211">
        <v>3.1362081025013568E-2</v>
      </c>
      <c r="N272" s="211">
        <v>4.0487879202425449E-2</v>
      </c>
      <c r="P272" s="212">
        <f t="array" ref="P272:Z272">(1+D272:N272)^-P$1:Z$1</f>
        <v>0.99992623929567637</v>
      </c>
      <c r="Q272" s="212">
        <v>0.9994482650587857</v>
      </c>
      <c r="R272" s="212">
        <v>0.9982424332931169</v>
      </c>
      <c r="S272" s="212">
        <v>0.99429885825003961</v>
      </c>
      <c r="T272" s="212">
        <v>0.98491204840353452</v>
      </c>
      <c r="U272" s="212">
        <v>0.97005797742395128</v>
      </c>
      <c r="V272" s="212">
        <v>0.93522598701972992</v>
      </c>
      <c r="W272" s="212">
        <v>0.88425165917111059</v>
      </c>
      <c r="X272" s="212">
        <v>0.79398782578633975</v>
      </c>
      <c r="Y272" s="212">
        <v>0.62926358193952758</v>
      </c>
      <c r="Z272" s="212">
        <v>0.45212600972608152</v>
      </c>
    </row>
    <row r="273" spans="3:26" x14ac:dyDescent="0.3">
      <c r="C273" s="210">
        <v>43444</v>
      </c>
      <c r="D273" s="211">
        <v>9.7222462876848481E-4</v>
      </c>
      <c r="E273" s="211">
        <v>2.5681577435450421E-3</v>
      </c>
      <c r="F273" s="211">
        <v>4.2225166074678407E-3</v>
      </c>
      <c r="G273" s="211">
        <v>6.9139567155750616E-3</v>
      </c>
      <c r="H273" s="211">
        <v>8.9366012985379016E-3</v>
      </c>
      <c r="I273" s="211">
        <v>1.1277077314737913E-2</v>
      </c>
      <c r="J273" s="211">
        <v>1.4186510648837013E-2</v>
      </c>
      <c r="K273" s="211">
        <v>1.8633288089488505E-2</v>
      </c>
      <c r="L273" s="211">
        <v>2.5159525995613444E-2</v>
      </c>
      <c r="M273" s="211">
        <v>3.169587808324198E-2</v>
      </c>
      <c r="N273" s="211">
        <v>4.1781741460280818E-2</v>
      </c>
      <c r="P273" s="212">
        <f t="array" ref="P273:Z273">(1+D273:N273)^-P$1:Z$1</f>
        <v>0.99992226283572982</v>
      </c>
      <c r="Q273" s="212">
        <v>0.99935898911990417</v>
      </c>
      <c r="R273" s="212">
        <v>0.99789540437343116</v>
      </c>
      <c r="S273" s="212">
        <v>0.99313351784483395</v>
      </c>
      <c r="T273" s="212">
        <v>0.98236356267360181</v>
      </c>
      <c r="U273" s="212">
        <v>0.96691770037358893</v>
      </c>
      <c r="V273" s="212">
        <v>0.9319891378515166</v>
      </c>
      <c r="W273" s="212">
        <v>0.8787694466513063</v>
      </c>
      <c r="X273" s="212">
        <v>0.77998362275915711</v>
      </c>
      <c r="Y273" s="212">
        <v>0.6262165897284796</v>
      </c>
      <c r="Z273" s="212">
        <v>0.44102698963954717</v>
      </c>
    </row>
    <row r="274" spans="3:26" x14ac:dyDescent="0.3">
      <c r="C274" s="210">
        <v>43441</v>
      </c>
      <c r="D274" s="211">
        <v>9.7707610812808017E-4</v>
      </c>
      <c r="E274" s="211">
        <v>2.5247172636741039E-3</v>
      </c>
      <c r="F274" s="211">
        <v>3.9509469039723044E-3</v>
      </c>
      <c r="G274" s="211">
        <v>6.248851919534215E-3</v>
      </c>
      <c r="H274" s="211">
        <v>8.5578572443238115E-3</v>
      </c>
      <c r="I274" s="211">
        <v>1.1570807733674407E-2</v>
      </c>
      <c r="J274" s="211">
        <v>1.5117834702523546E-2</v>
      </c>
      <c r="K274" s="211">
        <v>1.9255772667015045E-2</v>
      </c>
      <c r="L274" s="211">
        <v>2.5679750755592399E-2</v>
      </c>
      <c r="M274" s="211">
        <v>3.3620377430291115E-2</v>
      </c>
      <c r="N274" s="211">
        <v>4.4796595664695946E-2</v>
      </c>
      <c r="P274" s="212">
        <f t="array" ref="P274:Z274">(1+D274:N274)^-P$1:Z$1</f>
        <v>0.99992187512550923</v>
      </c>
      <c r="Q274" s="212">
        <v>0.99936981477036013</v>
      </c>
      <c r="R274" s="212">
        <v>0.99803036108425602</v>
      </c>
      <c r="S274" s="212">
        <v>0.99378995373995815</v>
      </c>
      <c r="T274" s="212">
        <v>0.98310151581429628</v>
      </c>
      <c r="U274" s="212">
        <v>0.96607565151861763</v>
      </c>
      <c r="V274" s="212">
        <v>0.92772168898039953</v>
      </c>
      <c r="W274" s="212">
        <v>0.87501951991272287</v>
      </c>
      <c r="X274" s="212">
        <v>0.77603656304555835</v>
      </c>
      <c r="Y274" s="212">
        <v>0.60895340013040389</v>
      </c>
      <c r="Z274" s="212">
        <v>0.41626032904219923</v>
      </c>
    </row>
    <row r="275" spans="3:26" x14ac:dyDescent="0.3">
      <c r="C275" s="210">
        <v>43440</v>
      </c>
      <c r="D275" s="211">
        <v>9.865219339402374E-4</v>
      </c>
      <c r="E275" s="211">
        <v>2.5080316918251805E-3</v>
      </c>
      <c r="F275" s="211">
        <v>3.7643580079051177E-3</v>
      </c>
      <c r="G275" s="211">
        <v>5.7102798507558585E-3</v>
      </c>
      <c r="H275" s="211">
        <v>7.2019466145163257E-3</v>
      </c>
      <c r="I275" s="211">
        <v>9.305310848214227E-3</v>
      </c>
      <c r="J275" s="211">
        <v>1.2596212486901992E-2</v>
      </c>
      <c r="K275" s="211">
        <v>1.7140192162016614E-2</v>
      </c>
      <c r="L275" s="211">
        <v>2.1665544349253472E-2</v>
      </c>
      <c r="M275" s="211">
        <v>2.7660905497427869E-2</v>
      </c>
      <c r="N275" s="211">
        <v>3.5022141540266206E-2</v>
      </c>
      <c r="P275" s="212">
        <f t="array" ref="P275:Z275">(1+D275:N275)^-P$1:Z$1</f>
        <v>0.99992112025989222</v>
      </c>
      <c r="Q275" s="212">
        <v>0.99937397307938258</v>
      </c>
      <c r="R275" s="212">
        <v>0.99812311827796452</v>
      </c>
      <c r="S275" s="212">
        <v>0.99432214230563187</v>
      </c>
      <c r="T275" s="212">
        <v>0.98575023000898698</v>
      </c>
      <c r="U275" s="212">
        <v>0.97259565397449166</v>
      </c>
      <c r="V275" s="212">
        <v>0.93933067913757984</v>
      </c>
      <c r="W275" s="212">
        <v>0.88783914617054793</v>
      </c>
      <c r="X275" s="212">
        <v>0.80707246271775923</v>
      </c>
      <c r="Y275" s="212">
        <v>0.66412903917307231</v>
      </c>
      <c r="Z275" s="212">
        <v>0.50235090697016394</v>
      </c>
    </row>
    <row r="276" spans="3:26" x14ac:dyDescent="0.3">
      <c r="C276" s="210">
        <v>43438</v>
      </c>
      <c r="D276" s="211">
        <v>8.0095319933300754E-4</v>
      </c>
      <c r="E276" s="211">
        <v>2.0618558352418119E-3</v>
      </c>
      <c r="F276" s="211">
        <v>3.3534133827134802E-3</v>
      </c>
      <c r="G276" s="211">
        <v>5.0978943702641739E-3</v>
      </c>
      <c r="H276" s="211">
        <v>6.8779270585611497E-3</v>
      </c>
      <c r="I276" s="211">
        <v>9.1037180906185077E-3</v>
      </c>
      <c r="J276" s="211">
        <v>1.1914997925083473E-2</v>
      </c>
      <c r="K276" s="211">
        <v>1.563468872691116E-2</v>
      </c>
      <c r="L276" s="211">
        <v>2.0743897186628772E-2</v>
      </c>
      <c r="M276" s="211">
        <v>2.8256237169101708E-2</v>
      </c>
      <c r="N276" s="211">
        <v>3.5467297256690358E-2</v>
      </c>
      <c r="P276" s="212">
        <f t="array" ref="P276:Z276">(1+D276:N276)^-P$1:Z$1</f>
        <v>0.99993595144259684</v>
      </c>
      <c r="Q276" s="212">
        <v>0.9994851992734366</v>
      </c>
      <c r="R276" s="212">
        <v>0.99832749857660719</v>
      </c>
      <c r="S276" s="212">
        <v>0.99492796234195846</v>
      </c>
      <c r="T276" s="212">
        <v>0.98638477315677753</v>
      </c>
      <c r="U276" s="212">
        <v>0.9731786686092212</v>
      </c>
      <c r="V276" s="212">
        <v>0.94249669531616176</v>
      </c>
      <c r="W276" s="212">
        <v>0.89709269521055635</v>
      </c>
      <c r="X276" s="212">
        <v>0.81438933854058815</v>
      </c>
      <c r="Y276" s="212">
        <v>0.65838467316611127</v>
      </c>
      <c r="Z276" s="212">
        <v>0.49804920821453391</v>
      </c>
    </row>
    <row r="277" spans="3:26" x14ac:dyDescent="0.3">
      <c r="C277" s="210">
        <v>43437</v>
      </c>
      <c r="D277" s="211">
        <v>9.4469805902610985E-4</v>
      </c>
      <c r="E277" s="211">
        <v>2.1874973059193771E-3</v>
      </c>
      <c r="F277" s="211">
        <v>3.5412084739699068E-3</v>
      </c>
      <c r="G277" s="211">
        <v>5.820232961462478E-3</v>
      </c>
      <c r="H277" s="211">
        <v>7.4000693087808173E-3</v>
      </c>
      <c r="I277" s="211">
        <v>9.7609253493793034E-3</v>
      </c>
      <c r="J277" s="211">
        <v>1.2648363942717728E-2</v>
      </c>
      <c r="K277" s="211">
        <v>1.609355980853136E-2</v>
      </c>
      <c r="L277" s="211">
        <v>2.0163432597726096E-2</v>
      </c>
      <c r="M277" s="211">
        <v>2.5534475552637687E-2</v>
      </c>
      <c r="N277" s="211">
        <v>3.3068145370296613E-2</v>
      </c>
      <c r="P277" s="212">
        <f t="array" ref="P277:Z277">(1+D277:N277)^-P$1:Z$1</f>
        <v>0.99992446268407476</v>
      </c>
      <c r="Q277" s="212">
        <v>0.99945387212785974</v>
      </c>
      <c r="R277" s="212">
        <v>0.99823408448763906</v>
      </c>
      <c r="S277" s="212">
        <v>0.99421344613010432</v>
      </c>
      <c r="T277" s="212">
        <v>0.98536253838006094</v>
      </c>
      <c r="U277" s="212">
        <v>0.97127971247251765</v>
      </c>
      <c r="V277" s="212">
        <v>0.93908882609807243</v>
      </c>
      <c r="W277" s="212">
        <v>0.89426062504692283</v>
      </c>
      <c r="X277" s="212">
        <v>0.81903502950098372</v>
      </c>
      <c r="Y277" s="212">
        <v>0.68508747799365621</v>
      </c>
      <c r="Z277" s="212">
        <v>0.52169970861320525</v>
      </c>
    </row>
    <row r="278" spans="3:26" x14ac:dyDescent="0.3">
      <c r="C278" s="210">
        <v>43434</v>
      </c>
      <c r="D278" s="211">
        <v>1.1435744824695921E-3</v>
      </c>
      <c r="E278" s="211">
        <v>2.8484422450909485E-3</v>
      </c>
      <c r="F278" s="211">
        <v>4.3009555637159953E-3</v>
      </c>
      <c r="G278" s="211">
        <v>6.9500816545209135E-3</v>
      </c>
      <c r="H278" s="211">
        <v>9.3212494866237589E-3</v>
      </c>
      <c r="I278" s="211">
        <v>1.2083230283540728E-2</v>
      </c>
      <c r="J278" s="211">
        <v>1.5538184191943725E-2</v>
      </c>
      <c r="K278" s="211">
        <v>2.0426537809621722E-2</v>
      </c>
      <c r="L278" s="211">
        <v>2.797151170942987E-2</v>
      </c>
      <c r="M278" s="211">
        <v>3.5778104364523479E-2</v>
      </c>
      <c r="N278" s="211">
        <v>4.6526543192916422E-2</v>
      </c>
      <c r="P278" s="212">
        <f t="array" ref="P278:Z278">(1+D278:N278)^-P$1:Z$1</f>
        <v>0.99990857049199211</v>
      </c>
      <c r="Q278" s="212">
        <v>0.99928915449026656</v>
      </c>
      <c r="R278" s="212">
        <v>0.99785643428087734</v>
      </c>
      <c r="S278" s="212">
        <v>0.99309788858341297</v>
      </c>
      <c r="T278" s="212">
        <v>0.98161495589783754</v>
      </c>
      <c r="U278" s="212">
        <v>0.96460900825558127</v>
      </c>
      <c r="V278" s="212">
        <v>0.92580327444423494</v>
      </c>
      <c r="W278" s="212">
        <v>0.86801611444807869</v>
      </c>
      <c r="X278" s="212">
        <v>0.75890813509613586</v>
      </c>
      <c r="Y278" s="212">
        <v>0.590199868782044</v>
      </c>
      <c r="Z278" s="212">
        <v>0.40271243715228194</v>
      </c>
    </row>
    <row r="279" spans="3:26" x14ac:dyDescent="0.3">
      <c r="C279" s="210">
        <v>43433</v>
      </c>
      <c r="D279" s="211">
        <v>1.0291692038768094E-3</v>
      </c>
      <c r="E279" s="211">
        <v>2.5506941852201448E-3</v>
      </c>
      <c r="F279" s="211">
        <v>4.0668025690617053E-3</v>
      </c>
      <c r="G279" s="211">
        <v>6.223400267689758E-3</v>
      </c>
      <c r="H279" s="211">
        <v>7.9642188234900716E-3</v>
      </c>
      <c r="I279" s="211">
        <v>1.043875357895606E-2</v>
      </c>
      <c r="J279" s="211">
        <v>1.3775244703402627E-2</v>
      </c>
      <c r="K279" s="211">
        <v>1.78570784155156E-2</v>
      </c>
      <c r="L279" s="211">
        <v>2.3194575833967539E-2</v>
      </c>
      <c r="M279" s="211">
        <v>3.093452921874057E-2</v>
      </c>
      <c r="N279" s="211">
        <v>4.0644246957227605E-2</v>
      </c>
      <c r="P279" s="212">
        <f t="array" ref="P279:Z279">(1+D279:N279)^-P$1:Z$1</f>
        <v>0.99991771218804104</v>
      </c>
      <c r="Q279" s="212">
        <v>0.99936334108187841</v>
      </c>
      <c r="R279" s="212">
        <v>0.99797277985230048</v>
      </c>
      <c r="S279" s="212">
        <v>0.99381509089727582</v>
      </c>
      <c r="T279" s="212">
        <v>0.98425984798021526</v>
      </c>
      <c r="U279" s="212">
        <v>0.96932634540586426</v>
      </c>
      <c r="V279" s="212">
        <v>0.93388110804334856</v>
      </c>
      <c r="W279" s="212">
        <v>0.88347119015680953</v>
      </c>
      <c r="X279" s="212">
        <v>0.79509259381882413</v>
      </c>
      <c r="Y279" s="212">
        <v>0.63318951359084208</v>
      </c>
      <c r="Z279" s="212">
        <v>0.45076921367143818</v>
      </c>
    </row>
    <row r="280" spans="3:26" x14ac:dyDescent="0.3">
      <c r="C280" s="210">
        <v>43432</v>
      </c>
      <c r="D280" s="211">
        <v>1.0378712691961603E-3</v>
      </c>
      <c r="E280" s="211">
        <v>2.5620984697190055E-3</v>
      </c>
      <c r="F280" s="211">
        <v>4.2134686118220025E-3</v>
      </c>
      <c r="G280" s="211">
        <v>6.6699249040802887E-3</v>
      </c>
      <c r="H280" s="211">
        <v>8.825698323457332E-3</v>
      </c>
      <c r="I280" s="211">
        <v>1.1425652454996226E-2</v>
      </c>
      <c r="J280" s="211">
        <v>1.5591365906696018E-2</v>
      </c>
      <c r="K280" s="211">
        <v>2.1269264994728334E-2</v>
      </c>
      <c r="L280" s="211">
        <v>2.7784610250090633E-2</v>
      </c>
      <c r="M280" s="211">
        <v>3.5563651219772258E-2</v>
      </c>
      <c r="N280" s="211">
        <v>4.57320793818329E-2</v>
      </c>
      <c r="P280" s="212">
        <f t="array" ref="P280:Z280">(1+D280:N280)^-P$1:Z$1</f>
        <v>0.9999170167990421</v>
      </c>
      <c r="Q280" s="212">
        <v>0.99936049909520908</v>
      </c>
      <c r="R280" s="212">
        <v>0.99789989989814687</v>
      </c>
      <c r="S280" s="212">
        <v>0.99337426822926511</v>
      </c>
      <c r="T280" s="212">
        <v>0.98257956238557531</v>
      </c>
      <c r="U280" s="212">
        <v>0.96649165176450269</v>
      </c>
      <c r="V280" s="212">
        <v>0.92556090014346559</v>
      </c>
      <c r="W280" s="212">
        <v>0.86301464512740955</v>
      </c>
      <c r="X280" s="212">
        <v>0.76028933076867256</v>
      </c>
      <c r="Y280" s="212">
        <v>0.59203588138733598</v>
      </c>
      <c r="Z280" s="212">
        <v>0.40887577752349363</v>
      </c>
    </row>
    <row r="281" spans="3:26" x14ac:dyDescent="0.3">
      <c r="C281" s="210">
        <v>43431</v>
      </c>
      <c r="D281" s="211">
        <v>1.1093147929193633E-3</v>
      </c>
      <c r="E281" s="211">
        <v>2.9419636523887308E-3</v>
      </c>
      <c r="F281" s="211">
        <v>4.6803832241322342E-3</v>
      </c>
      <c r="G281" s="211">
        <v>7.5408661553717548E-3</v>
      </c>
      <c r="H281" s="211">
        <v>1.0239944459018577E-2</v>
      </c>
      <c r="I281" s="211">
        <v>1.2893002481227326E-2</v>
      </c>
      <c r="J281" s="211">
        <v>1.7719964368241161E-2</v>
      </c>
      <c r="K281" s="211">
        <v>2.3711277567460994E-2</v>
      </c>
      <c r="L281" s="211">
        <v>3.0941159948857135E-2</v>
      </c>
      <c r="M281" s="211">
        <v>3.8742266020065655E-2</v>
      </c>
      <c r="N281" s="211">
        <v>5.0916928913701795E-2</v>
      </c>
      <c r="P281" s="212">
        <f t="array" ref="P281:Z281">(1+D281:N281)^-P$1:Z$1</f>
        <v>0.99991130793673999</v>
      </c>
      <c r="Q281" s="212">
        <v>0.99926585847726446</v>
      </c>
      <c r="R281" s="212">
        <v>0.99766799122364069</v>
      </c>
      <c r="S281" s="212">
        <v>0.99251557290758186</v>
      </c>
      <c r="T281" s="212">
        <v>0.97983043987896812</v>
      </c>
      <c r="U281" s="212">
        <v>0.96229734478773332</v>
      </c>
      <c r="V281" s="212">
        <v>0.91592208237031214</v>
      </c>
      <c r="W281" s="212">
        <v>0.84870661350987153</v>
      </c>
      <c r="X281" s="212">
        <v>0.73732882049280812</v>
      </c>
      <c r="Y281" s="212">
        <v>0.56543534332361933</v>
      </c>
      <c r="Z281" s="212">
        <v>0.37036696241257261</v>
      </c>
    </row>
    <row r="282" spans="3:26" x14ac:dyDescent="0.3">
      <c r="C282" s="210">
        <v>43430</v>
      </c>
      <c r="D282" s="211">
        <v>9.4631192900496131E-4</v>
      </c>
      <c r="E282" s="211">
        <v>2.4062417594132067E-3</v>
      </c>
      <c r="F282" s="211">
        <v>3.7635416196765306E-3</v>
      </c>
      <c r="G282" s="211">
        <v>5.9839088625234455E-3</v>
      </c>
      <c r="H282" s="211">
        <v>7.5554717404720537E-3</v>
      </c>
      <c r="I282" s="211">
        <v>1.0233410385232114E-2</v>
      </c>
      <c r="J282" s="211">
        <v>1.4006319126572747E-2</v>
      </c>
      <c r="K282" s="211">
        <v>1.8973358760024019E-2</v>
      </c>
      <c r="L282" s="211">
        <v>2.5385657128733741E-2</v>
      </c>
      <c r="M282" s="211">
        <v>3.4275594013216941E-2</v>
      </c>
      <c r="N282" s="211">
        <v>4.6051999954429032E-2</v>
      </c>
      <c r="P282" s="212">
        <f t="array" ref="P282:Z282">(1+D282:N282)^-P$1:Z$1</f>
        <v>0.99992433370618661</v>
      </c>
      <c r="Q282" s="212">
        <v>0.99939934261806673</v>
      </c>
      <c r="R282" s="212">
        <v>0.99812352417824135</v>
      </c>
      <c r="S282" s="212">
        <v>0.99405168531046428</v>
      </c>
      <c r="T282" s="212">
        <v>0.98505860290480918</v>
      </c>
      <c r="U282" s="212">
        <v>0.96991755044810668</v>
      </c>
      <c r="V282" s="212">
        <v>0.93281751650374767</v>
      </c>
      <c r="W282" s="212">
        <v>0.87671854639712299</v>
      </c>
      <c r="X282" s="212">
        <v>0.7782652093558583</v>
      </c>
      <c r="Y282" s="212">
        <v>0.60319238451509938</v>
      </c>
      <c r="Z282" s="212">
        <v>0.40638205035271285</v>
      </c>
    </row>
    <row r="283" spans="3:26" x14ac:dyDescent="0.3">
      <c r="C283" s="210">
        <v>43425</v>
      </c>
      <c r="D283" s="211">
        <v>1.0980261600061314E-3</v>
      </c>
      <c r="E283" s="211">
        <v>2.7479117345788054E-3</v>
      </c>
      <c r="F283" s="211">
        <v>4.3820963263144583E-3</v>
      </c>
      <c r="G283" s="211">
        <v>6.6279220356613112E-3</v>
      </c>
      <c r="H283" s="211">
        <v>8.2907928789779563E-3</v>
      </c>
      <c r="I283" s="211">
        <v>1.1136702421503886E-2</v>
      </c>
      <c r="J283" s="211">
        <v>1.5152841273261755E-2</v>
      </c>
      <c r="K283" s="211">
        <v>2.0171475066862704E-2</v>
      </c>
      <c r="L283" s="211">
        <v>2.5966900860903242E-2</v>
      </c>
      <c r="M283" s="211">
        <v>3.5341077005694499E-2</v>
      </c>
      <c r="N283" s="211">
        <v>4.7747740836112766E-2</v>
      </c>
      <c r="P283" s="212">
        <f t="array" ref="P283:Z283">(1+D283:N283)^-P$1:Z$1</f>
        <v>0.99991220995215568</v>
      </c>
      <c r="Q283" s="212">
        <v>0.99931419948688904</v>
      </c>
      <c r="R283" s="212">
        <v>0.99781612667898711</v>
      </c>
      <c r="S283" s="212">
        <v>0.99341571807162077</v>
      </c>
      <c r="T283" s="212">
        <v>0.98362236982789597</v>
      </c>
      <c r="U283" s="212">
        <v>0.96732046435061658</v>
      </c>
      <c r="V283" s="212">
        <v>0.92756174205489383</v>
      </c>
      <c r="W283" s="212">
        <v>0.86953640094094287</v>
      </c>
      <c r="X283" s="212">
        <v>0.77386730660298286</v>
      </c>
      <c r="Y283" s="212">
        <v>0.59394786581500891</v>
      </c>
      <c r="Z283" s="212">
        <v>0.39342806643828171</v>
      </c>
    </row>
    <row r="284" spans="3:26" x14ac:dyDescent="0.3">
      <c r="C284" s="210">
        <v>43424</v>
      </c>
      <c r="D284" s="211">
        <v>8.7485814190266307E-4</v>
      </c>
      <c r="E284" s="211">
        <v>2.1675767020506351E-3</v>
      </c>
      <c r="F284" s="211">
        <v>3.2515104418985655E-3</v>
      </c>
      <c r="G284" s="211">
        <v>4.9028119128995164E-3</v>
      </c>
      <c r="H284" s="211">
        <v>6.6309468373833428E-3</v>
      </c>
      <c r="I284" s="211">
        <v>9.1167406962703659E-3</v>
      </c>
      <c r="J284" s="211">
        <v>1.2279879328609798E-2</v>
      </c>
      <c r="K284" s="211">
        <v>1.5724148817372229E-2</v>
      </c>
      <c r="L284" s="211">
        <v>2.087915547334742E-2</v>
      </c>
      <c r="M284" s="211">
        <v>2.8658219682255331E-2</v>
      </c>
      <c r="N284" s="211">
        <v>3.9247232340552218E-2</v>
      </c>
      <c r="P284" s="212">
        <f t="array" ref="P284:Z284">(1+D284:N284)^-P$1:Z$1</f>
        <v>0.99993004439288202</v>
      </c>
      <c r="Q284" s="212">
        <v>0.99945883875637764</v>
      </c>
      <c r="R284" s="212">
        <v>0.99837819868707955</v>
      </c>
      <c r="S284" s="212">
        <v>0.99512110837508083</v>
      </c>
      <c r="T284" s="212">
        <v>0.98686885804685198</v>
      </c>
      <c r="U284" s="212">
        <v>0.97314099261603504</v>
      </c>
      <c r="V284" s="212">
        <v>0.9407992809314133</v>
      </c>
      <c r="W284" s="212">
        <v>0.89653976010311565</v>
      </c>
      <c r="X284" s="212">
        <v>0.81331098117994827</v>
      </c>
      <c r="Y284" s="212">
        <v>0.65453592572477504</v>
      </c>
      <c r="Z284" s="212">
        <v>0.46304422073461626</v>
      </c>
    </row>
    <row r="285" spans="3:26" x14ac:dyDescent="0.3">
      <c r="C285" s="210">
        <v>43423</v>
      </c>
      <c r="D285" s="211">
        <v>1.0130105459404814E-3</v>
      </c>
      <c r="E285" s="211">
        <v>2.5219784574646463E-3</v>
      </c>
      <c r="F285" s="211">
        <v>3.8618446056352547E-3</v>
      </c>
      <c r="G285" s="211">
        <v>6.0844533128940155E-3</v>
      </c>
      <c r="H285" s="211">
        <v>8.2863001858361103E-3</v>
      </c>
      <c r="I285" s="211">
        <v>1.0360302495700763E-2</v>
      </c>
      <c r="J285" s="211">
        <v>1.4214836555263191E-2</v>
      </c>
      <c r="K285" s="211">
        <v>1.7878843600562518E-2</v>
      </c>
      <c r="L285" s="211">
        <v>2.2423206283908786E-2</v>
      </c>
      <c r="M285" s="211">
        <v>2.9074922470340457E-2</v>
      </c>
      <c r="N285" s="211">
        <v>3.8262061505977787E-2</v>
      </c>
      <c r="P285" s="212">
        <f t="array" ref="P285:Z285">(1+D285:N285)^-P$1:Z$1</f>
        <v>0.99991900345663642</v>
      </c>
      <c r="Q285" s="212">
        <v>0.99937049731835148</v>
      </c>
      <c r="R285" s="212">
        <v>0.99807465245077875</v>
      </c>
      <c r="S285" s="212">
        <v>0.99395234337151439</v>
      </c>
      <c r="T285" s="212">
        <v>0.9836311354400431</v>
      </c>
      <c r="U285" s="212">
        <v>0.96955215774153958</v>
      </c>
      <c r="V285" s="212">
        <v>0.93185899795617999</v>
      </c>
      <c r="W285" s="212">
        <v>0.88333896050673499</v>
      </c>
      <c r="X285" s="212">
        <v>0.80111159472899174</v>
      </c>
      <c r="Y285" s="212">
        <v>0.65057156135517302</v>
      </c>
      <c r="Z285" s="212">
        <v>0.47191121626430732</v>
      </c>
    </row>
    <row r="286" spans="3:26" x14ac:dyDescent="0.3">
      <c r="C286" s="210">
        <v>43420</v>
      </c>
      <c r="D286" s="211">
        <v>1.0255676914952229E-3</v>
      </c>
      <c r="E286" s="211">
        <v>2.5249924341891198E-3</v>
      </c>
      <c r="F286" s="211">
        <v>4.0298265450943432E-3</v>
      </c>
      <c r="G286" s="211">
        <v>6.523403001741028E-3</v>
      </c>
      <c r="H286" s="211">
        <v>8.7076601871220634E-3</v>
      </c>
      <c r="I286" s="211">
        <v>1.1904395801075836E-2</v>
      </c>
      <c r="J286" s="211">
        <v>1.5174226505513626E-2</v>
      </c>
      <c r="K286" s="211">
        <v>2.0504901768111445E-2</v>
      </c>
      <c r="L286" s="211">
        <v>2.7044386569839665E-2</v>
      </c>
      <c r="M286" s="211">
        <v>3.4945598066799553E-2</v>
      </c>
      <c r="N286" s="211">
        <v>4.7017599953135855E-2</v>
      </c>
      <c r="P286" s="212">
        <f t="array" ref="P286:Z286">(1+D286:N286)^-P$1:Z$1</f>
        <v>0.99991799998968589</v>
      </c>
      <c r="Q286" s="212">
        <v>0.99936974619423069</v>
      </c>
      <c r="R286" s="212">
        <v>0.99799115616180478</v>
      </c>
      <c r="S286" s="212">
        <v>0.99351887598213184</v>
      </c>
      <c r="T286" s="212">
        <v>0.9828095371363853</v>
      </c>
      <c r="U286" s="212">
        <v>0.96512052646499136</v>
      </c>
      <c r="V286" s="212">
        <v>0.92746404804797988</v>
      </c>
      <c r="W286" s="212">
        <v>0.8675496408670853</v>
      </c>
      <c r="X286" s="212">
        <v>0.76578678502386055</v>
      </c>
      <c r="Y286" s="212">
        <v>0.59736142532109437</v>
      </c>
      <c r="Z286" s="212">
        <v>0.39895173564289327</v>
      </c>
    </row>
    <row r="287" spans="3:26" x14ac:dyDescent="0.3">
      <c r="C287" s="210">
        <v>43419</v>
      </c>
      <c r="D287" s="211">
        <v>9.3726819986214333E-4</v>
      </c>
      <c r="E287" s="211">
        <v>2.2063931641105317E-3</v>
      </c>
      <c r="F287" s="211">
        <v>3.3644324942096811E-3</v>
      </c>
      <c r="G287" s="211">
        <v>5.4969356734943858E-3</v>
      </c>
      <c r="H287" s="211">
        <v>7.182586030860698E-3</v>
      </c>
      <c r="I287" s="211">
        <v>9.7575230489441826E-3</v>
      </c>
      <c r="J287" s="211">
        <v>1.2543088267482726E-2</v>
      </c>
      <c r="K287" s="211">
        <v>1.6466667144709967E-2</v>
      </c>
      <c r="L287" s="211">
        <v>2.2391009798346503E-2</v>
      </c>
      <c r="M287" s="211">
        <v>2.9883696610971164E-2</v>
      </c>
      <c r="N287" s="211">
        <v>4.0547684511099316E-2</v>
      </c>
      <c r="P287" s="212">
        <f t="array" ref="P287:Z287">(1+D287:N287)^-P$1:Z$1</f>
        <v>0.99992505646934404</v>
      </c>
      <c r="Q287" s="212">
        <v>0.9994491611041888</v>
      </c>
      <c r="R287" s="212">
        <v>0.9983220166640222</v>
      </c>
      <c r="S287" s="212">
        <v>0.99453311543927037</v>
      </c>
      <c r="T287" s="212">
        <v>0.9857881275729129</v>
      </c>
      <c r="U287" s="212">
        <v>0.97128953046281985</v>
      </c>
      <c r="V287" s="212">
        <v>0.93957712023330042</v>
      </c>
      <c r="W287" s="212">
        <v>0.89196540364555599</v>
      </c>
      <c r="X287" s="212">
        <v>0.80136391143664298</v>
      </c>
      <c r="Y287" s="212">
        <v>0.64295007647885649</v>
      </c>
      <c r="Z287" s="212">
        <v>0.45160657602437004</v>
      </c>
    </row>
    <row r="288" spans="3:26" x14ac:dyDescent="0.3">
      <c r="C288" s="210">
        <v>43418</v>
      </c>
      <c r="D288" s="211">
        <v>1.1829838856518178E-3</v>
      </c>
      <c r="E288" s="211">
        <v>3.1092768326416468E-3</v>
      </c>
      <c r="F288" s="211">
        <v>5.0426965259778977E-3</v>
      </c>
      <c r="G288" s="211">
        <v>7.9076430780658982E-3</v>
      </c>
      <c r="H288" s="211">
        <v>1.0841100842495364E-2</v>
      </c>
      <c r="I288" s="211">
        <v>1.3963095316954484E-2</v>
      </c>
      <c r="J288" s="211">
        <v>1.774162376159814E-2</v>
      </c>
      <c r="K288" s="211">
        <v>2.2446252367740577E-2</v>
      </c>
      <c r="L288" s="211">
        <v>2.9029039619535065E-2</v>
      </c>
      <c r="M288" s="211">
        <v>3.979230659965962E-2</v>
      </c>
      <c r="N288" s="211">
        <v>5.4286672425556196E-2</v>
      </c>
      <c r="P288" s="212">
        <f t="array" ref="P288:Z288">(1+D288:N288)^-P$1:Z$1</f>
        <v>0.99990542169588437</v>
      </c>
      <c r="Q288" s="212">
        <v>0.99922418784102496</v>
      </c>
      <c r="R288" s="212">
        <v>0.99748814763684879</v>
      </c>
      <c r="S288" s="212">
        <v>0.9921543971490121</v>
      </c>
      <c r="T288" s="212">
        <v>0.97866535830080881</v>
      </c>
      <c r="U288" s="212">
        <v>0.95925385790775974</v>
      </c>
      <c r="V288" s="212">
        <v>0.91582462407721299</v>
      </c>
      <c r="W288" s="212">
        <v>0.85608440954367548</v>
      </c>
      <c r="X288" s="212">
        <v>0.75114484479311827</v>
      </c>
      <c r="Y288" s="212">
        <v>0.55693050120843923</v>
      </c>
      <c r="Z288" s="212">
        <v>0.34739668510676791</v>
      </c>
    </row>
    <row r="289" spans="3:26" x14ac:dyDescent="0.3">
      <c r="C289" s="210">
        <v>43417</v>
      </c>
      <c r="D289" s="211">
        <v>1.2259170791258532E-3</v>
      </c>
      <c r="E289" s="211">
        <v>3.0899149219353944E-3</v>
      </c>
      <c r="F289" s="211">
        <v>4.8643101822596659E-3</v>
      </c>
      <c r="G289" s="211">
        <v>7.8023693584483621E-3</v>
      </c>
      <c r="H289" s="211">
        <v>1.0340983604701169E-2</v>
      </c>
      <c r="I289" s="211">
        <v>1.3921195049008692E-2</v>
      </c>
      <c r="J289" s="211">
        <v>1.7979131429093211E-2</v>
      </c>
      <c r="K289" s="211">
        <v>2.3097735999164832E-2</v>
      </c>
      <c r="L289" s="211">
        <v>3.0565844802710324E-2</v>
      </c>
      <c r="M289" s="211">
        <v>4.1075068560817815E-2</v>
      </c>
      <c r="N289" s="211">
        <v>5.1456818918768521E-2</v>
      </c>
      <c r="P289" s="212">
        <f t="array" ref="P289:Z289">(1+D289:N289)^-P$1:Z$1</f>
        <v>0.99990199150263837</v>
      </c>
      <c r="Q289" s="212">
        <v>0.99922900962947447</v>
      </c>
      <c r="R289" s="212">
        <v>0.99757668216107853</v>
      </c>
      <c r="S289" s="212">
        <v>0.99225803630188403</v>
      </c>
      <c r="T289" s="212">
        <v>0.97963447380047219</v>
      </c>
      <c r="U289" s="212">
        <v>0.95937278624716482</v>
      </c>
      <c r="V289" s="212">
        <v>0.91475675397565959</v>
      </c>
      <c r="W289" s="212">
        <v>0.85227575610398554</v>
      </c>
      <c r="X289" s="212">
        <v>0.74001845579919179</v>
      </c>
      <c r="Y289" s="212">
        <v>0.54672547027321705</v>
      </c>
      <c r="Z289" s="212">
        <v>0.36658202263161732</v>
      </c>
    </row>
    <row r="290" spans="3:26" x14ac:dyDescent="0.3">
      <c r="C290" s="210">
        <v>43416</v>
      </c>
      <c r="D290" s="211">
        <v>8.437208980267355E-4</v>
      </c>
      <c r="E290" s="211">
        <v>2.2532682758518506E-3</v>
      </c>
      <c r="F290" s="211">
        <v>3.652391211848145E-3</v>
      </c>
      <c r="G290" s="211">
        <v>5.6831069229942464E-3</v>
      </c>
      <c r="H290" s="211">
        <v>7.5992132206773458E-3</v>
      </c>
      <c r="I290" s="211">
        <v>9.9069716868675738E-3</v>
      </c>
      <c r="J290" s="211">
        <v>1.2661194880834002E-2</v>
      </c>
      <c r="K290" s="211">
        <v>1.6640859324322362E-2</v>
      </c>
      <c r="L290" s="211">
        <v>2.1065948507669061E-2</v>
      </c>
      <c r="M290" s="211">
        <v>2.8828693695064706E-2</v>
      </c>
      <c r="N290" s="211">
        <v>3.7794867723667261E-2</v>
      </c>
      <c r="P290" s="212">
        <f t="array" ref="P290:Z290">(1+D290:N290)^-P$1:Z$1</f>
        <v>0.99993253306274577</v>
      </c>
      <c r="Q290" s="212">
        <v>0.99943747490812318</v>
      </c>
      <c r="R290" s="212">
        <v>0.99817879170230062</v>
      </c>
      <c r="S290" s="212">
        <v>0.99434900826724382</v>
      </c>
      <c r="T290" s="212">
        <v>0.9849730788481067</v>
      </c>
      <c r="U290" s="212">
        <v>0.97085839248186045</v>
      </c>
      <c r="V290" s="212">
        <v>0.9390293339138448</v>
      </c>
      <c r="W290" s="212">
        <v>0.89089614218905167</v>
      </c>
      <c r="X290" s="212">
        <v>0.81182434045933949</v>
      </c>
      <c r="Y290" s="212">
        <v>0.65291098993623908</v>
      </c>
      <c r="Z290" s="212">
        <v>0.47617833005571975</v>
      </c>
    </row>
    <row r="291" spans="3:26" x14ac:dyDescent="0.3">
      <c r="C291" s="210">
        <v>43413</v>
      </c>
      <c r="D291" s="211">
        <v>9.5140775338831498E-4</v>
      </c>
      <c r="E291" s="211">
        <v>2.4132309769254101E-3</v>
      </c>
      <c r="F291" s="211">
        <v>3.622529959368338E-3</v>
      </c>
      <c r="G291" s="211">
        <v>5.8722314039133831E-3</v>
      </c>
      <c r="H291" s="211">
        <v>7.4968181828727522E-3</v>
      </c>
      <c r="I291" s="211">
        <v>9.7316821953274714E-3</v>
      </c>
      <c r="J291" s="211">
        <v>1.2367627069081615E-2</v>
      </c>
      <c r="K291" s="211">
        <v>1.6860257458891068E-2</v>
      </c>
      <c r="L291" s="211">
        <v>2.2906827097934433E-2</v>
      </c>
      <c r="M291" s="211">
        <v>2.87563050179434E-2</v>
      </c>
      <c r="N291" s="211">
        <v>3.9323734653983256E-2</v>
      </c>
      <c r="P291" s="212">
        <f t="array" ref="P291:Z291">(1+D291:N291)^-P$1:Z$1</f>
        <v>0.99992392645758743</v>
      </c>
      <c r="Q291" s="212">
        <v>0.99939760056263616</v>
      </c>
      <c r="R291" s="212">
        <v>0.99819364123303445</v>
      </c>
      <c r="S291" s="212">
        <v>0.99416205038713767</v>
      </c>
      <c r="T291" s="212">
        <v>0.98517330078230536</v>
      </c>
      <c r="U291" s="212">
        <v>0.97136410352025149</v>
      </c>
      <c r="V291" s="212">
        <v>0.94039162910868879</v>
      </c>
      <c r="W291" s="212">
        <v>0.88955147231629428</v>
      </c>
      <c r="X291" s="212">
        <v>0.79733206192241191</v>
      </c>
      <c r="Y291" s="212">
        <v>0.65360046298624441</v>
      </c>
      <c r="Z291" s="212">
        <v>0.46236302405226842</v>
      </c>
    </row>
    <row r="292" spans="3:26" x14ac:dyDescent="0.3">
      <c r="C292" s="210">
        <v>43412</v>
      </c>
      <c r="D292" s="211">
        <v>1.0114529697851917E-3</v>
      </c>
      <c r="E292" s="211">
        <v>2.3684466346046069E-3</v>
      </c>
      <c r="F292" s="211">
        <v>3.772770154810133E-3</v>
      </c>
      <c r="G292" s="211">
        <v>6.1272024844048097E-3</v>
      </c>
      <c r="H292" s="211">
        <v>8.2974454812138176E-3</v>
      </c>
      <c r="I292" s="211">
        <v>1.0486396324913445E-2</v>
      </c>
      <c r="J292" s="211">
        <v>1.4245891715328354E-2</v>
      </c>
      <c r="K292" s="211">
        <v>1.9153531103684968E-2</v>
      </c>
      <c r="L292" s="211">
        <v>2.5682433985247114E-2</v>
      </c>
      <c r="M292" s="211">
        <v>3.315621130265739E-2</v>
      </c>
      <c r="N292" s="211">
        <v>4.3931282171678285E-2</v>
      </c>
      <c r="P292" s="212">
        <f t="array" ref="P292:Z292">(1+D292:N292)^-P$1:Z$1</f>
        <v>0.9999191279266515</v>
      </c>
      <c r="Q292" s="212">
        <v>0.99940876327793882</v>
      </c>
      <c r="R292" s="212">
        <v>0.99811893586928535</v>
      </c>
      <c r="S292" s="212">
        <v>0.99391011149556929</v>
      </c>
      <c r="T292" s="212">
        <v>0.98360939027147798</v>
      </c>
      <c r="U292" s="212">
        <v>0.96918924551520202</v>
      </c>
      <c r="V292" s="212">
        <v>0.9317163438992897</v>
      </c>
      <c r="W292" s="212">
        <v>0.8756341790709613</v>
      </c>
      <c r="X292" s="212">
        <v>0.77601626183207262</v>
      </c>
      <c r="Y292" s="212">
        <v>0.61307009892368369</v>
      </c>
      <c r="Z292" s="212">
        <v>0.42321569510683937</v>
      </c>
    </row>
    <row r="293" spans="3:26" x14ac:dyDescent="0.3">
      <c r="C293" s="210">
        <v>43411</v>
      </c>
      <c r="D293" s="211">
        <v>9.0952719984169867E-4</v>
      </c>
      <c r="E293" s="211">
        <v>2.2178351878345912E-3</v>
      </c>
      <c r="F293" s="211">
        <v>3.5646815201035814E-3</v>
      </c>
      <c r="G293" s="211">
        <v>5.4533890081985767E-3</v>
      </c>
      <c r="H293" s="211">
        <v>7.1265832019579397E-3</v>
      </c>
      <c r="I293" s="211">
        <v>9.6849213362544592E-3</v>
      </c>
      <c r="J293" s="211">
        <v>1.2702506921865985E-2</v>
      </c>
      <c r="K293" s="211">
        <v>1.7256729260498076E-2</v>
      </c>
      <c r="L293" s="211">
        <v>2.2908634105703023E-2</v>
      </c>
      <c r="M293" s="211">
        <v>3.060940310476239E-2</v>
      </c>
      <c r="N293" s="211">
        <v>4.2036405033800468E-2</v>
      </c>
      <c r="P293" s="212">
        <f t="array" ref="P293:Z293">(1+D293:N293)^-P$1:Z$1</f>
        <v>0.99992727353824884</v>
      </c>
      <c r="Q293" s="212">
        <v>0.99944630848832772</v>
      </c>
      <c r="R293" s="212">
        <v>0.99822241023675873</v>
      </c>
      <c r="S293" s="212">
        <v>0.99457618914231538</v>
      </c>
      <c r="T293" s="212">
        <v>0.98589776316330791</v>
      </c>
      <c r="U293" s="212">
        <v>0.97149906816897347</v>
      </c>
      <c r="V293" s="212">
        <v>0.9388378163991401</v>
      </c>
      <c r="W293" s="212">
        <v>0.88712741382453553</v>
      </c>
      <c r="X293" s="212">
        <v>0.79731797685431771</v>
      </c>
      <c r="Y293" s="212">
        <v>0.63619242157747002</v>
      </c>
      <c r="Z293" s="212">
        <v>0.43887633287775529</v>
      </c>
    </row>
    <row r="294" spans="3:26" x14ac:dyDescent="0.3">
      <c r="C294" s="210">
        <v>43410</v>
      </c>
      <c r="D294" s="211">
        <v>9.5674068167726626E-4</v>
      </c>
      <c r="E294" s="211">
        <v>2.4028190764674292E-3</v>
      </c>
      <c r="F294" s="211">
        <v>3.7797755325748362E-3</v>
      </c>
      <c r="G294" s="211">
        <v>5.8072095495468289E-3</v>
      </c>
      <c r="H294" s="211">
        <v>7.3735480379333888E-3</v>
      </c>
      <c r="I294" s="211">
        <v>9.903341862747465E-3</v>
      </c>
      <c r="J294" s="211">
        <v>1.2480115931547534E-2</v>
      </c>
      <c r="K294" s="211">
        <v>1.6786865350643717E-2</v>
      </c>
      <c r="L294" s="211">
        <v>2.1144776685431507E-2</v>
      </c>
      <c r="M294" s="211">
        <v>2.6530449273843737E-2</v>
      </c>
      <c r="N294" s="211">
        <v>3.5783516225415465E-2</v>
      </c>
      <c r="P294" s="212">
        <f t="array" ref="P294:Z294">(1+D294:N294)^-P$1:Z$1</f>
        <v>0.99992350026249255</v>
      </c>
      <c r="Q294" s="212">
        <v>0.99940019572388428</v>
      </c>
      <c r="R294" s="212">
        <v>0.99811545292782256</v>
      </c>
      <c r="S294" s="212">
        <v>0.99422631942343354</v>
      </c>
      <c r="T294" s="212">
        <v>0.98541442263058299</v>
      </c>
      <c r="U294" s="212">
        <v>0.97086886098235092</v>
      </c>
      <c r="V294" s="212">
        <v>0.9398693468436814</v>
      </c>
      <c r="W294" s="212">
        <v>0.89000102707845752</v>
      </c>
      <c r="X294" s="212">
        <v>0.8111978631085609</v>
      </c>
      <c r="Y294" s="212">
        <v>0.67518449229303312</v>
      </c>
      <c r="Z294" s="212">
        <v>0.49501697870393896</v>
      </c>
    </row>
    <row r="295" spans="3:26" x14ac:dyDescent="0.3">
      <c r="C295" s="210">
        <v>43409</v>
      </c>
      <c r="D295" s="211">
        <v>9.3253755243212456E-4</v>
      </c>
      <c r="E295" s="211">
        <v>2.2985173799340407E-3</v>
      </c>
      <c r="F295" s="211">
        <v>3.6502541903113937E-3</v>
      </c>
      <c r="G295" s="211">
        <v>5.9065885745940936E-3</v>
      </c>
      <c r="H295" s="211">
        <v>8.1084106244781531E-3</v>
      </c>
      <c r="I295" s="211">
        <v>1.0323334980206655E-2</v>
      </c>
      <c r="J295" s="211">
        <v>1.3310030276181856E-2</v>
      </c>
      <c r="K295" s="211">
        <v>1.7002765522913535E-2</v>
      </c>
      <c r="L295" s="211">
        <v>2.2192102259429532E-2</v>
      </c>
      <c r="M295" s="211">
        <v>3.0467224081185167E-2</v>
      </c>
      <c r="N295" s="211">
        <v>4.0438554920315249E-2</v>
      </c>
      <c r="P295" s="212">
        <f t="array" ref="P295:Z295">(1+D295:N295)^-P$1:Z$1</f>
        <v>0.99992543453938865</v>
      </c>
      <c r="Q295" s="212">
        <v>0.99942619473181449</v>
      </c>
      <c r="R295" s="212">
        <v>0.99817985438744961</v>
      </c>
      <c r="S295" s="212">
        <v>0.99412809435619265</v>
      </c>
      <c r="T295" s="212">
        <v>0.98397830673144859</v>
      </c>
      <c r="U295" s="212">
        <v>0.96965858875615829</v>
      </c>
      <c r="V295" s="212">
        <v>0.93602681890560135</v>
      </c>
      <c r="W295" s="212">
        <v>0.88867929684985025</v>
      </c>
      <c r="X295" s="212">
        <v>0.80292464519682138</v>
      </c>
      <c r="Y295" s="212">
        <v>0.6375103766217568</v>
      </c>
      <c r="Z295" s="212">
        <v>0.45255488343855943</v>
      </c>
    </row>
    <row r="296" spans="3:26" x14ac:dyDescent="0.3">
      <c r="C296" s="210">
        <v>43406</v>
      </c>
      <c r="D296" s="211">
        <v>9.3858739179744242E-4</v>
      </c>
      <c r="E296" s="211">
        <v>2.5428675012555192E-3</v>
      </c>
      <c r="F296" s="211">
        <v>3.9479937023738608E-3</v>
      </c>
      <c r="G296" s="211">
        <v>6.2253815000018128E-3</v>
      </c>
      <c r="H296" s="211">
        <v>8.4248625281028149E-3</v>
      </c>
      <c r="I296" s="211">
        <v>1.0863806273857617E-2</v>
      </c>
      <c r="J296" s="211">
        <v>1.4730061878595876E-2</v>
      </c>
      <c r="K296" s="211">
        <v>1.9389794978422137E-2</v>
      </c>
      <c r="L296" s="211">
        <v>2.5940362245025304E-2</v>
      </c>
      <c r="M296" s="211">
        <v>3.3498271850354332E-2</v>
      </c>
      <c r="N296" s="211">
        <v>4.3137470305536899E-2</v>
      </c>
      <c r="P296" s="212">
        <f t="array" ref="P296:Z296">(1+D296:N296)^-P$1:Z$1</f>
        <v>0.99992495104078827</v>
      </c>
      <c r="Q296" s="212">
        <v>0.99936529154165221</v>
      </c>
      <c r="R296" s="212">
        <v>0.99803182898035647</v>
      </c>
      <c r="S296" s="212">
        <v>0.99381313410051197</v>
      </c>
      <c r="T296" s="212">
        <v>0.98336084287709447</v>
      </c>
      <c r="U296" s="212">
        <v>0.96810409899284855</v>
      </c>
      <c r="V296" s="212">
        <v>0.92949565984529581</v>
      </c>
      <c r="W296" s="212">
        <v>0.87421454691380507</v>
      </c>
      <c r="X296" s="212">
        <v>0.77406751081315861</v>
      </c>
      <c r="Y296" s="212">
        <v>0.61003349097966386</v>
      </c>
      <c r="Z296" s="212">
        <v>0.4297036893418183</v>
      </c>
    </row>
    <row r="297" spans="3:26" x14ac:dyDescent="0.3">
      <c r="C297" s="210">
        <v>43405</v>
      </c>
      <c r="D297" s="211">
        <v>9.1427135200784293E-4</v>
      </c>
      <c r="E297" s="211">
        <v>2.1018170596086619E-3</v>
      </c>
      <c r="F297" s="211">
        <v>3.3674623626823801E-3</v>
      </c>
      <c r="G297" s="211">
        <v>5.1349936312641313E-3</v>
      </c>
      <c r="H297" s="211">
        <v>6.9015870747973938E-3</v>
      </c>
      <c r="I297" s="211">
        <v>8.9155312625518943E-3</v>
      </c>
      <c r="J297" s="211">
        <v>1.2205777150884093E-2</v>
      </c>
      <c r="K297" s="211">
        <v>1.5727912934037361E-2</v>
      </c>
      <c r="L297" s="211">
        <v>2.1164178281619865E-2</v>
      </c>
      <c r="M297" s="211">
        <v>2.8313567932042906E-2</v>
      </c>
      <c r="N297" s="211">
        <v>3.5642949783303943E-2</v>
      </c>
      <c r="P297" s="212">
        <f t="array" ref="P297:Z297">(1+D297:N297)^-P$1:Z$1</f>
        <v>0.99992689437950422</v>
      </c>
      <c r="Q297" s="212">
        <v>0.99947523490432089</v>
      </c>
      <c r="R297" s="212">
        <v>0.99832050934651362</v>
      </c>
      <c r="S297" s="212">
        <v>0.99489123981972527</v>
      </c>
      <c r="T297" s="212">
        <v>0.98633841787071419</v>
      </c>
      <c r="U297" s="212">
        <v>0.97372333334013184</v>
      </c>
      <c r="V297" s="212">
        <v>0.94114370439429917</v>
      </c>
      <c r="W297" s="212">
        <v>0.89651650338363542</v>
      </c>
      <c r="X297" s="212">
        <v>0.81104375284731789</v>
      </c>
      <c r="Y297" s="212">
        <v>0.65783429189848441</v>
      </c>
      <c r="Z297" s="212">
        <v>0.49636247273144857</v>
      </c>
    </row>
    <row r="298" spans="3:26" x14ac:dyDescent="0.3">
      <c r="C298" s="210">
        <v>43404</v>
      </c>
      <c r="D298" s="211">
        <v>1.1305018773774414E-3</v>
      </c>
      <c r="E298" s="211">
        <v>2.808691598884294E-3</v>
      </c>
      <c r="F298" s="211">
        <v>4.5110099862665787E-3</v>
      </c>
      <c r="G298" s="211">
        <v>7.2267280884444974E-3</v>
      </c>
      <c r="H298" s="211">
        <v>9.5081644962167824E-3</v>
      </c>
      <c r="I298" s="211">
        <v>1.3063744239438915E-2</v>
      </c>
      <c r="J298" s="211">
        <v>1.665252937358272E-2</v>
      </c>
      <c r="K298" s="211">
        <v>2.1455056997233074E-2</v>
      </c>
      <c r="L298" s="211">
        <v>2.7880457394855701E-2</v>
      </c>
      <c r="M298" s="211">
        <v>3.7926890976312633E-2</v>
      </c>
      <c r="N298" s="211">
        <v>5.1923537300449442E-2</v>
      </c>
      <c r="P298" s="212">
        <f t="array" ref="P298:Z298">(1+D298:N298)^-P$1:Z$1</f>
        <v>0.9999096150176624</v>
      </c>
      <c r="Q298" s="212">
        <v>0.99929905712661227</v>
      </c>
      <c r="R298" s="212">
        <v>0.99775209738770576</v>
      </c>
      <c r="S298" s="212">
        <v>0.99282512279816104</v>
      </c>
      <c r="T298" s="212">
        <v>0.9812514886384206</v>
      </c>
      <c r="U298" s="212">
        <v>0.961810870018869</v>
      </c>
      <c r="V298" s="212">
        <v>0.92074055504579466</v>
      </c>
      <c r="W298" s="212">
        <v>0.86191643110470895</v>
      </c>
      <c r="X298" s="212">
        <v>0.75958067840776322</v>
      </c>
      <c r="Y298" s="212">
        <v>0.57213503220935136</v>
      </c>
      <c r="Z298" s="212">
        <v>0.36334278827521999</v>
      </c>
    </row>
    <row r="299" spans="3:26" x14ac:dyDescent="0.3">
      <c r="C299" s="210">
        <v>43403</v>
      </c>
      <c r="D299" s="211">
        <v>9.1136036069024672E-4</v>
      </c>
      <c r="E299" s="211">
        <v>2.1224249994056554E-3</v>
      </c>
      <c r="F299" s="211">
        <v>3.3571033031222081E-3</v>
      </c>
      <c r="G299" s="211">
        <v>5.3567382057017375E-3</v>
      </c>
      <c r="H299" s="211">
        <v>7.1845309586587771E-3</v>
      </c>
      <c r="I299" s="211">
        <v>9.1621847540622799E-3</v>
      </c>
      <c r="J299" s="211">
        <v>1.2246054102059372E-2</v>
      </c>
      <c r="K299" s="211">
        <v>1.5329206961776471E-2</v>
      </c>
      <c r="L299" s="211">
        <v>2.0511488585159676E-2</v>
      </c>
      <c r="M299" s="211">
        <v>2.8046593798152272E-2</v>
      </c>
      <c r="N299" s="211">
        <v>3.8077436191975692E-2</v>
      </c>
      <c r="P299" s="212">
        <f t="array" ref="P299:Z299">(1+D299:N299)^-P$1:Z$1</f>
        <v>0.9999271270294452</v>
      </c>
      <c r="Q299" s="212">
        <v>0.99947009648914464</v>
      </c>
      <c r="R299" s="212">
        <v>0.99832566286308799</v>
      </c>
      <c r="S299" s="212">
        <v>0.99467180354780116</v>
      </c>
      <c r="T299" s="212">
        <v>0.9857843203562171</v>
      </c>
      <c r="U299" s="212">
        <v>0.97300953262449563</v>
      </c>
      <c r="V299" s="212">
        <v>0.94095648023852196</v>
      </c>
      <c r="W299" s="212">
        <v>0.89898375730827496</v>
      </c>
      <c r="X299" s="212">
        <v>0.81624590924686824</v>
      </c>
      <c r="Y299" s="212">
        <v>0.66040145701106157</v>
      </c>
      <c r="Z299" s="212">
        <v>0.47359267316578318</v>
      </c>
    </row>
    <row r="300" spans="3:26" x14ac:dyDescent="0.3">
      <c r="C300" s="210">
        <v>43402</v>
      </c>
      <c r="D300" s="211">
        <v>1.017218850104048E-3</v>
      </c>
      <c r="E300" s="211">
        <v>2.3434620756558181E-3</v>
      </c>
      <c r="F300" s="211">
        <v>3.7539488689196277E-3</v>
      </c>
      <c r="G300" s="211">
        <v>5.7496421652489371E-3</v>
      </c>
      <c r="H300" s="211">
        <v>7.7628709775211203E-3</v>
      </c>
      <c r="I300" s="211">
        <v>1.0253815076018207E-2</v>
      </c>
      <c r="J300" s="211">
        <v>1.3313048822577188E-2</v>
      </c>
      <c r="K300" s="211">
        <v>1.7670858389581771E-2</v>
      </c>
      <c r="L300" s="211">
        <v>2.2095604287237499E-2</v>
      </c>
      <c r="M300" s="211">
        <v>2.8332110411279927E-2</v>
      </c>
      <c r="N300" s="211">
        <v>3.6258974502048867E-2</v>
      </c>
      <c r="P300" s="212">
        <f t="array" ref="P300:Z300">(1+D300:N300)^-P$1:Z$1</f>
        <v>0.99991866716100719</v>
      </c>
      <c r="Q300" s="212">
        <v>0.999414991071781</v>
      </c>
      <c r="R300" s="212">
        <v>0.99812829363759303</v>
      </c>
      <c r="S300" s="212">
        <v>0.99428322723250417</v>
      </c>
      <c r="T300" s="212">
        <v>0.98465319130274165</v>
      </c>
      <c r="U300" s="212">
        <v>0.96985878164856976</v>
      </c>
      <c r="V300" s="212">
        <v>0.93601287739191941</v>
      </c>
      <c r="W300" s="212">
        <v>0.88460345466331591</v>
      </c>
      <c r="X300" s="212">
        <v>0.80368302362982591</v>
      </c>
      <c r="Y300" s="212">
        <v>0.65765638722550501</v>
      </c>
      <c r="Z300" s="212">
        <v>0.49049423187269575</v>
      </c>
    </row>
    <row r="301" spans="3:26" x14ac:dyDescent="0.3">
      <c r="C301" s="210">
        <v>43399</v>
      </c>
      <c r="D301" s="211">
        <v>1.0311605969559557E-3</v>
      </c>
      <c r="E301" s="211">
        <v>2.4841650618203353E-3</v>
      </c>
      <c r="F301" s="211">
        <v>4.0054532934485441E-3</v>
      </c>
      <c r="G301" s="211">
        <v>6.3900308906496726E-3</v>
      </c>
      <c r="H301" s="211">
        <v>8.5339476435052231E-3</v>
      </c>
      <c r="I301" s="211">
        <v>1.0898663262293979E-2</v>
      </c>
      <c r="J301" s="211">
        <v>1.377298811050778E-2</v>
      </c>
      <c r="K301" s="211">
        <v>1.7271271108431289E-2</v>
      </c>
      <c r="L301" s="211">
        <v>2.2630224213077688E-2</v>
      </c>
      <c r="M301" s="211">
        <v>3.0235895605728251E-2</v>
      </c>
      <c r="N301" s="211">
        <v>3.8621910319995165E-2</v>
      </c>
      <c r="P301" s="212">
        <f t="array" ref="P301:Z301">(1+D301:N301)^-P$1:Z$1</f>
        <v>0.99991755305365149</v>
      </c>
      <c r="Q301" s="212">
        <v>0.99937992117231567</v>
      </c>
      <c r="R301" s="212">
        <v>0.99800326971252673</v>
      </c>
      <c r="S301" s="212">
        <v>0.99365054233993699</v>
      </c>
      <c r="T301" s="212">
        <v>0.9831481297006982</v>
      </c>
      <c r="U301" s="212">
        <v>0.96800395830303687</v>
      </c>
      <c r="V301" s="212">
        <v>0.93389150188338732</v>
      </c>
      <c r="W301" s="212">
        <v>0.88703864750068862</v>
      </c>
      <c r="X301" s="212">
        <v>0.79949132708559156</v>
      </c>
      <c r="Y301" s="212">
        <v>0.63966094708284582</v>
      </c>
      <c r="Z301" s="212">
        <v>0.46865191837638148</v>
      </c>
    </row>
    <row r="302" spans="3:26" x14ac:dyDescent="0.3">
      <c r="C302" s="210">
        <v>43398</v>
      </c>
      <c r="D302" s="211">
        <v>9.6450489162801375E-4</v>
      </c>
      <c r="E302" s="211">
        <v>2.5325781772851056E-3</v>
      </c>
      <c r="F302" s="211">
        <v>3.8118163470801949E-3</v>
      </c>
      <c r="G302" s="211">
        <v>6.2384651490814654E-3</v>
      </c>
      <c r="H302" s="211">
        <v>7.8518351915958101E-3</v>
      </c>
      <c r="I302" s="211">
        <v>1.0370790995846441E-2</v>
      </c>
      <c r="J302" s="211">
        <v>1.333446230054103E-2</v>
      </c>
      <c r="K302" s="211">
        <v>1.7319801069340061E-2</v>
      </c>
      <c r="L302" s="211">
        <v>2.2447626428999588E-2</v>
      </c>
      <c r="M302" s="211">
        <v>2.8081087310108378E-2</v>
      </c>
      <c r="N302" s="211">
        <v>3.7645027019625611E-2</v>
      </c>
      <c r="P302" s="212">
        <f t="array" ref="P302:Z302">(1+D302:N302)^-P$1:Z$1</f>
        <v>0.99992287976946581</v>
      </c>
      <c r="Q302" s="212">
        <v>0.99936785573604792</v>
      </c>
      <c r="R302" s="212">
        <v>0.99809952330497775</v>
      </c>
      <c r="S302" s="212">
        <v>0.99380021201221203</v>
      </c>
      <c r="T302" s="212">
        <v>0.98447936608753606</v>
      </c>
      <c r="U302" s="212">
        <v>0.96952196374996447</v>
      </c>
      <c r="V302" s="212">
        <v>0.93591398386372171</v>
      </c>
      <c r="W302" s="212">
        <v>0.88674248445067116</v>
      </c>
      <c r="X302" s="212">
        <v>0.80092027775211305</v>
      </c>
      <c r="Y302" s="212">
        <v>0.6600691746169689</v>
      </c>
      <c r="Z302" s="212">
        <v>0.47755546503916207</v>
      </c>
    </row>
    <row r="303" spans="3:26" x14ac:dyDescent="0.3">
      <c r="C303" s="210">
        <v>43397</v>
      </c>
      <c r="D303" s="211">
        <v>1.0721140199481554E-3</v>
      </c>
      <c r="E303" s="211">
        <v>2.7042419149011709E-3</v>
      </c>
      <c r="F303" s="211">
        <v>4.1379609551318725E-3</v>
      </c>
      <c r="G303" s="211">
        <v>6.2595937421659632E-3</v>
      </c>
      <c r="H303" s="211">
        <v>8.6030876502213426E-3</v>
      </c>
      <c r="I303" s="211">
        <v>1.0878704415774532E-2</v>
      </c>
      <c r="J303" s="211">
        <v>1.4583101483421105E-2</v>
      </c>
      <c r="K303" s="211">
        <v>1.9086579522377467E-2</v>
      </c>
      <c r="L303" s="211">
        <v>2.5924464463237821E-2</v>
      </c>
      <c r="M303" s="211">
        <v>3.2874489103129886E-2</v>
      </c>
      <c r="N303" s="211">
        <v>4.4417935364859051E-2</v>
      </c>
      <c r="P303" s="212">
        <f t="array" ref="P303:Z303">(1+D303:N303)^-P$1:Z$1</f>
        <v>0.99991428049683417</v>
      </c>
      <c r="Q303" s="212">
        <v>0.99932507985329189</v>
      </c>
      <c r="R303" s="212">
        <v>0.99793741848102036</v>
      </c>
      <c r="S303" s="212">
        <v>0.99377934503075183</v>
      </c>
      <c r="T303" s="212">
        <v>0.98301334419532882</v>
      </c>
      <c r="U303" s="212">
        <v>0.96806129641040461</v>
      </c>
      <c r="V303" s="212">
        <v>0.93016903311177224</v>
      </c>
      <c r="W303" s="212">
        <v>0.87603694812884991</v>
      </c>
      <c r="X303" s="212">
        <v>0.77418746910404079</v>
      </c>
      <c r="Y303" s="212">
        <v>0.61558316724335616</v>
      </c>
      <c r="Z303" s="212">
        <v>0.41928910384515677</v>
      </c>
    </row>
    <row r="304" spans="3:26" x14ac:dyDescent="0.3">
      <c r="C304" s="210">
        <v>43396</v>
      </c>
      <c r="D304" s="211">
        <v>8.8865559524863599E-4</v>
      </c>
      <c r="E304" s="211">
        <v>2.3760315632394371E-3</v>
      </c>
      <c r="F304" s="211">
        <v>3.8305322396102173E-3</v>
      </c>
      <c r="G304" s="211">
        <v>6.2155527878507274E-3</v>
      </c>
      <c r="H304" s="211">
        <v>8.2846147026163844E-3</v>
      </c>
      <c r="I304" s="211">
        <v>1.0769736462226395E-2</v>
      </c>
      <c r="J304" s="211">
        <v>1.4237025402807231E-2</v>
      </c>
      <c r="K304" s="211">
        <v>1.8832207479050692E-2</v>
      </c>
      <c r="L304" s="211">
        <v>2.557243645050673E-2</v>
      </c>
      <c r="M304" s="211">
        <v>3.3718670402062917E-2</v>
      </c>
      <c r="N304" s="211">
        <v>4.3489725687103353E-2</v>
      </c>
      <c r="P304" s="212">
        <f t="array" ref="P304:Z304">(1+D304:N304)^-P$1:Z$1</f>
        <v>0.99992894164679347</v>
      </c>
      <c r="Q304" s="212">
        <v>0.99940687265370753</v>
      </c>
      <c r="R304" s="212">
        <v>0.99809021874116721</v>
      </c>
      <c r="S304" s="212">
        <v>0.99382284166585411</v>
      </c>
      <c r="T304" s="212">
        <v>0.98363442398602474</v>
      </c>
      <c r="U304" s="212">
        <v>0.9683744212318538</v>
      </c>
      <c r="V304" s="212">
        <v>0.9317570692549576</v>
      </c>
      <c r="W304" s="212">
        <v>0.87756913762732991</v>
      </c>
      <c r="X304" s="212">
        <v>0.77684897810946052</v>
      </c>
      <c r="Y304" s="212">
        <v>0.60808542680743771</v>
      </c>
      <c r="Z304" s="212">
        <v>0.42681183534927852</v>
      </c>
    </row>
    <row r="305" spans="3:26" x14ac:dyDescent="0.3">
      <c r="C305" s="210">
        <v>43395</v>
      </c>
      <c r="D305" s="211">
        <v>9.1498661333208066E-4</v>
      </c>
      <c r="E305" s="211">
        <v>2.1457776502520841E-3</v>
      </c>
      <c r="F305" s="211">
        <v>3.4815654965741779E-3</v>
      </c>
      <c r="G305" s="211">
        <v>5.3634002868341761E-3</v>
      </c>
      <c r="H305" s="211">
        <v>7.0475515382849513E-3</v>
      </c>
      <c r="I305" s="211">
        <v>9.6530399968952473E-3</v>
      </c>
      <c r="J305" s="211">
        <v>1.2328894677871986E-2</v>
      </c>
      <c r="K305" s="211">
        <v>1.6772187144309832E-2</v>
      </c>
      <c r="L305" s="211">
        <v>2.2774770584016012E-2</v>
      </c>
      <c r="M305" s="211">
        <v>2.8539261152451725E-2</v>
      </c>
      <c r="N305" s="211">
        <v>3.8401069554959137E-2</v>
      </c>
      <c r="P305" s="212">
        <f t="array" ref="P305:Z305">(1+D305:N305)^-P$1:Z$1</f>
        <v>0.99992683721506737</v>
      </c>
      <c r="Q305" s="212">
        <v>0.99946427386316616</v>
      </c>
      <c r="R305" s="212">
        <v>0.99826374959078568</v>
      </c>
      <c r="S305" s="212">
        <v>0.99466521231496596</v>
      </c>
      <c r="T305" s="212">
        <v>0.986052512951893</v>
      </c>
      <c r="U305" s="212">
        <v>0.97159110078296906</v>
      </c>
      <c r="V305" s="212">
        <v>0.94057154298821799</v>
      </c>
      <c r="W305" s="212">
        <v>0.89009096786615627</v>
      </c>
      <c r="X305" s="212">
        <v>0.79836214297334063</v>
      </c>
      <c r="Y305" s="212">
        <v>0.65567237773816855</v>
      </c>
      <c r="Z305" s="212">
        <v>0.47064935125119456</v>
      </c>
    </row>
    <row r="306" spans="3:26" x14ac:dyDescent="0.3">
      <c r="C306" s="210">
        <v>43392</v>
      </c>
      <c r="D306" s="211">
        <v>9.192367594933001E-4</v>
      </c>
      <c r="E306" s="211">
        <v>2.315609924317849E-3</v>
      </c>
      <c r="F306" s="211">
        <v>3.6233645837099094E-3</v>
      </c>
      <c r="G306" s="211">
        <v>5.8754052703451623E-3</v>
      </c>
      <c r="H306" s="211">
        <v>7.4895103005204067E-3</v>
      </c>
      <c r="I306" s="211">
        <v>9.8051369684620058E-3</v>
      </c>
      <c r="J306" s="211">
        <v>1.2330735700179413E-2</v>
      </c>
      <c r="K306" s="211">
        <v>1.5909702721832654E-2</v>
      </c>
      <c r="L306" s="211">
        <v>2.0168726889548291E-2</v>
      </c>
      <c r="M306" s="211">
        <v>2.5385835286041068E-2</v>
      </c>
      <c r="N306" s="211">
        <v>3.3563865171183427E-2</v>
      </c>
      <c r="P306" s="212">
        <f t="array" ref="P306:Z306">(1+D306:N306)^-P$1:Z$1</f>
        <v>0.99992649753982843</v>
      </c>
      <c r="Q306" s="212">
        <v>0.99942193388681055</v>
      </c>
      <c r="R306" s="212">
        <v>0.99819322617848671</v>
      </c>
      <c r="S306" s="212">
        <v>0.99415891348017793</v>
      </c>
      <c r="T306" s="212">
        <v>0.98518759285505897</v>
      </c>
      <c r="U306" s="212">
        <v>0.97115214339894518</v>
      </c>
      <c r="V306" s="212">
        <v>0.94056299041328761</v>
      </c>
      <c r="W306" s="212">
        <v>0.89539412945918928</v>
      </c>
      <c r="X306" s="212">
        <v>0.81899252565744196</v>
      </c>
      <c r="Y306" s="212">
        <v>0.6865786481109859</v>
      </c>
      <c r="Z306" s="212">
        <v>0.51671807361991617</v>
      </c>
    </row>
    <row r="307" spans="3:26" x14ac:dyDescent="0.3">
      <c r="C307" s="210">
        <v>43391</v>
      </c>
      <c r="D307" s="211">
        <v>1.2091945935492655E-3</v>
      </c>
      <c r="E307" s="211">
        <v>3.0784575007048662E-3</v>
      </c>
      <c r="F307" s="211">
        <v>4.6661160594958975E-3</v>
      </c>
      <c r="G307" s="211">
        <v>7.6730697590506507E-3</v>
      </c>
      <c r="H307" s="211">
        <v>9.7612012144348351E-3</v>
      </c>
      <c r="I307" s="211">
        <v>1.289262090260004E-2</v>
      </c>
      <c r="J307" s="211">
        <v>1.6635180678376386E-2</v>
      </c>
      <c r="K307" s="211">
        <v>2.1568222065953095E-2</v>
      </c>
      <c r="L307" s="211">
        <v>2.797011784307182E-2</v>
      </c>
      <c r="M307" s="211">
        <v>3.5031783342959012E-2</v>
      </c>
      <c r="N307" s="211">
        <v>4.4970989901710071E-2</v>
      </c>
      <c r="P307" s="212">
        <f t="array" ref="P307:Z307">(1+D307:N307)^-P$1:Z$1</f>
        <v>0.99990332754455702</v>
      </c>
      <c r="Q307" s="212">
        <v>0.99923186298021327</v>
      </c>
      <c r="R307" s="212">
        <v>0.99767507509096864</v>
      </c>
      <c r="S307" s="212">
        <v>0.99238535792081317</v>
      </c>
      <c r="T307" s="212">
        <v>0.98075976535528464</v>
      </c>
      <c r="U307" s="212">
        <v>0.9622984323430096</v>
      </c>
      <c r="V307" s="212">
        <v>0.92081911908106129</v>
      </c>
      <c r="W307" s="212">
        <v>0.86124829661462488</v>
      </c>
      <c r="X307" s="212">
        <v>0.75891842550200062</v>
      </c>
      <c r="Y307" s="212">
        <v>0.59661574153156716</v>
      </c>
      <c r="Z307" s="212">
        <v>0.41487314364823064</v>
      </c>
    </row>
    <row r="308" spans="3:26" x14ac:dyDescent="0.3">
      <c r="C308" s="210">
        <v>43390</v>
      </c>
      <c r="D308" s="211">
        <v>9.9729363020566978E-4</v>
      </c>
      <c r="E308" s="211">
        <v>2.323690771543352E-3</v>
      </c>
      <c r="F308" s="211">
        <v>3.7520582312513574E-3</v>
      </c>
      <c r="G308" s="211">
        <v>5.6427554533493964E-3</v>
      </c>
      <c r="H308" s="211">
        <v>7.2659159169336856E-3</v>
      </c>
      <c r="I308" s="211">
        <v>9.8179826238627473E-3</v>
      </c>
      <c r="J308" s="211">
        <v>1.2578238433401953E-2</v>
      </c>
      <c r="K308" s="211">
        <v>1.6742683722205727E-2</v>
      </c>
      <c r="L308" s="211">
        <v>2.2145938085677379E-2</v>
      </c>
      <c r="M308" s="211">
        <v>2.8389587235080109E-2</v>
      </c>
      <c r="N308" s="211">
        <v>3.8612885266172375E-2</v>
      </c>
      <c r="P308" s="212">
        <f t="array" ref="P308:Z308">(1+D308:N308)^-P$1:Z$1</f>
        <v>0.99992025944638285</v>
      </c>
      <c r="Q308" s="212">
        <v>0.99941991951748754</v>
      </c>
      <c r="R308" s="212">
        <v>0.99812923365960615</v>
      </c>
      <c r="S308" s="212">
        <v>0.9943889065746756</v>
      </c>
      <c r="T308" s="212">
        <v>0.98562502821024944</v>
      </c>
      <c r="U308" s="212">
        <v>0.97111508248114076</v>
      </c>
      <c r="V308" s="212">
        <v>0.93941405135833411</v>
      </c>
      <c r="W308" s="212">
        <v>0.89027178166787213</v>
      </c>
      <c r="X308" s="212">
        <v>0.80328735159366715</v>
      </c>
      <c r="Y308" s="212">
        <v>0.65710525540038522</v>
      </c>
      <c r="Z308" s="212">
        <v>0.46873337236221191</v>
      </c>
    </row>
    <row r="309" spans="3:26" x14ac:dyDescent="0.3">
      <c r="C309" s="210">
        <v>43389</v>
      </c>
      <c r="D309" s="211">
        <v>7.8018799507113758E-4</v>
      </c>
      <c r="E309" s="211">
        <v>1.8912235642000287E-3</v>
      </c>
      <c r="F309" s="211">
        <v>3.0733182903277573E-3</v>
      </c>
      <c r="G309" s="211">
        <v>4.7504095010081045E-3</v>
      </c>
      <c r="H309" s="211">
        <v>6.3148608232862936E-3</v>
      </c>
      <c r="I309" s="211">
        <v>8.1671031331560992E-3</v>
      </c>
      <c r="J309" s="211">
        <v>1.0544261149712224E-2</v>
      </c>
      <c r="K309" s="211">
        <v>1.3669186098190379E-2</v>
      </c>
      <c r="L309" s="211">
        <v>1.7182731633572357E-2</v>
      </c>
      <c r="M309" s="211">
        <v>2.2664808227719251E-2</v>
      </c>
      <c r="N309" s="211">
        <v>3.0446945638912499E-2</v>
      </c>
      <c r="P309" s="212">
        <f t="array" ref="P309:Z309">(1+D309:N309)^-P$1:Z$1</f>
        <v>0.99993761124172975</v>
      </c>
      <c r="Q309" s="212">
        <v>0.99952775218099077</v>
      </c>
      <c r="R309" s="212">
        <v>0.99846687378979082</v>
      </c>
      <c r="S309" s="212">
        <v>0.9952720501966581</v>
      </c>
      <c r="T309" s="212">
        <v>0.98748891136370875</v>
      </c>
      <c r="U309" s="212">
        <v>0.97589351843741157</v>
      </c>
      <c r="V309" s="212">
        <v>0.94890623363619986</v>
      </c>
      <c r="W309" s="212">
        <v>0.90933998083348588</v>
      </c>
      <c r="X309" s="212">
        <v>0.84335459018858816</v>
      </c>
      <c r="Y309" s="212">
        <v>0.71449686892737241</v>
      </c>
      <c r="Z309" s="212">
        <v>0.54889247182713519</v>
      </c>
    </row>
    <row r="310" spans="3:26" x14ac:dyDescent="0.3">
      <c r="C310" s="210">
        <v>43388</v>
      </c>
      <c r="D310" s="211">
        <v>9.1502197796990289E-4</v>
      </c>
      <c r="E310" s="211">
        <v>2.1845157929018593E-3</v>
      </c>
      <c r="F310" s="211">
        <v>3.3475494176716586E-3</v>
      </c>
      <c r="G310" s="211">
        <v>5.1753714816406985E-3</v>
      </c>
      <c r="H310" s="211">
        <v>6.8956008643398601E-3</v>
      </c>
      <c r="I310" s="211">
        <v>9.1543337542296689E-3</v>
      </c>
      <c r="J310" s="211">
        <v>1.2450083047579229E-2</v>
      </c>
      <c r="K310" s="211">
        <v>1.5990374377858052E-2</v>
      </c>
      <c r="L310" s="211">
        <v>2.0333756446579903E-2</v>
      </c>
      <c r="M310" s="211">
        <v>2.6858781075615172E-2</v>
      </c>
      <c r="N310" s="211">
        <v>3.6454467008708163E-2</v>
      </c>
      <c r="P310" s="212">
        <f t="array" ref="P310:Z310">(1+D310:N310)^-P$1:Z$1</f>
        <v>0.99992683438868923</v>
      </c>
      <c r="Q310" s="212">
        <v>0.99945461547435899</v>
      </c>
      <c r="R310" s="212">
        <v>0.9983304158852716</v>
      </c>
      <c r="S310" s="212">
        <v>0.99485127508246429</v>
      </c>
      <c r="T310" s="212">
        <v>0.9863501458927616</v>
      </c>
      <c r="U310" s="212">
        <v>0.97303224220474405</v>
      </c>
      <c r="V310" s="212">
        <v>0.94000875451516974</v>
      </c>
      <c r="W310" s="212">
        <v>0.89489657547145551</v>
      </c>
      <c r="X310" s="212">
        <v>0.81766884462861278</v>
      </c>
      <c r="Y310" s="212">
        <v>0.67195343867786439</v>
      </c>
      <c r="Z310" s="212">
        <v>0.48864723662724857</v>
      </c>
    </row>
    <row r="311" spans="3:26" x14ac:dyDescent="0.3">
      <c r="C311" s="210">
        <v>43385</v>
      </c>
      <c r="D311" s="211">
        <v>9.2539417902941798E-4</v>
      </c>
      <c r="E311" s="211">
        <v>2.2342041339022305E-3</v>
      </c>
      <c r="F311" s="211">
        <v>3.5108021789912527E-3</v>
      </c>
      <c r="G311" s="211">
        <v>5.6602472407179614E-3</v>
      </c>
      <c r="H311" s="211">
        <v>7.5029444875168516E-3</v>
      </c>
      <c r="I311" s="211">
        <v>1.0126586815173394E-2</v>
      </c>
      <c r="J311" s="211">
        <v>1.3569248911848858E-2</v>
      </c>
      <c r="K311" s="211">
        <v>1.8096752915745338E-2</v>
      </c>
      <c r="L311" s="211">
        <v>2.3100845407975312E-2</v>
      </c>
      <c r="M311" s="211">
        <v>3.0006483026480995E-2</v>
      </c>
      <c r="N311" s="211">
        <v>3.9853764814645233E-2</v>
      </c>
      <c r="P311" s="212">
        <f t="array" ref="P311:Z311">(1+D311:N311)^-P$1:Z$1</f>
        <v>0.99992600543646826</v>
      </c>
      <c r="Q311" s="212">
        <v>0.99944222761011248</v>
      </c>
      <c r="R311" s="212">
        <v>0.99824920757851543</v>
      </c>
      <c r="S311" s="212">
        <v>0.99437161083353132</v>
      </c>
      <c r="T311" s="212">
        <v>0.98516131976835219</v>
      </c>
      <c r="U311" s="212">
        <v>0.97022529706376515</v>
      </c>
      <c r="V311" s="212">
        <v>0.93483049453187006</v>
      </c>
      <c r="W311" s="212">
        <v>0.88201634589771538</v>
      </c>
      <c r="X311" s="212">
        <v>0.79582131082677376</v>
      </c>
      <c r="Y311" s="212">
        <v>0.64180135033150687</v>
      </c>
      <c r="Z311" s="212">
        <v>0.45767230133408637</v>
      </c>
    </row>
    <row r="312" spans="3:26" x14ac:dyDescent="0.3">
      <c r="C312" s="210">
        <v>43384</v>
      </c>
      <c r="D312" s="211">
        <v>1.077068461262886E-3</v>
      </c>
      <c r="E312" s="211">
        <v>2.5448457922955959E-3</v>
      </c>
      <c r="F312" s="211">
        <v>4.1741186378260993E-3</v>
      </c>
      <c r="G312" s="211">
        <v>6.2673969559881989E-3</v>
      </c>
      <c r="H312" s="211">
        <v>8.3768866713144451E-3</v>
      </c>
      <c r="I312" s="211">
        <v>1.081034963697565E-2</v>
      </c>
      <c r="J312" s="211">
        <v>1.4326728989883481E-2</v>
      </c>
      <c r="K312" s="211">
        <v>1.8359099302876943E-2</v>
      </c>
      <c r="L312" s="211">
        <v>2.4376442188958205E-2</v>
      </c>
      <c r="M312" s="211">
        <v>3.2812709729572849E-2</v>
      </c>
      <c r="N312" s="211">
        <v>4.1872322341925006E-2</v>
      </c>
      <c r="P312" s="212">
        <f t="array" ref="P312:Z312">(1+D312:N312)^-P$1:Z$1</f>
        <v>0.99991388460100905</v>
      </c>
      <c r="Q312" s="212">
        <v>0.99936479853705662</v>
      </c>
      <c r="R312" s="212">
        <v>0.99791945176156571</v>
      </c>
      <c r="S312" s="212">
        <v>0.99377163865693419</v>
      </c>
      <c r="T312" s="212">
        <v>0.98345441642461162</v>
      </c>
      <c r="U312" s="212">
        <v>0.96825770147494594</v>
      </c>
      <c r="V312" s="212">
        <v>0.93134513507777972</v>
      </c>
      <c r="W312" s="212">
        <v>0.88042701918458177</v>
      </c>
      <c r="X312" s="212">
        <v>0.7859667550115419</v>
      </c>
      <c r="Y312" s="212">
        <v>0.61613573021255086</v>
      </c>
      <c r="Z312" s="212">
        <v>0.44026076070806452</v>
      </c>
    </row>
    <row r="313" spans="3:26" x14ac:dyDescent="0.3">
      <c r="C313" s="210">
        <v>43383</v>
      </c>
      <c r="D313" s="211">
        <v>9.9127700703293417E-4</v>
      </c>
      <c r="E313" s="211">
        <v>2.463305563760859E-3</v>
      </c>
      <c r="F313" s="211">
        <v>3.909808453689839E-3</v>
      </c>
      <c r="G313" s="211">
        <v>6.3909146061176458E-3</v>
      </c>
      <c r="H313" s="211">
        <v>8.7647887526001514E-3</v>
      </c>
      <c r="I313" s="211">
        <v>1.1435835129224435E-2</v>
      </c>
      <c r="J313" s="211">
        <v>1.5369672963192612E-2</v>
      </c>
      <c r="K313" s="211">
        <v>1.9467535456364669E-2</v>
      </c>
      <c r="L313" s="211">
        <v>2.5279902717306828E-2</v>
      </c>
      <c r="M313" s="211">
        <v>3.2134984948518394E-2</v>
      </c>
      <c r="N313" s="211">
        <v>4.0418870851765494E-2</v>
      </c>
      <c r="P313" s="212">
        <f t="array" ref="P313:Z313">(1+D313:N313)^-P$1:Z$1</f>
        <v>0.99992074025990518</v>
      </c>
      <c r="Q313" s="212">
        <v>0.99938511996631274</v>
      </c>
      <c r="R313" s="212">
        <v>0.99805080963523007</v>
      </c>
      <c r="S313" s="212">
        <v>0.99364966981183556</v>
      </c>
      <c r="T313" s="212">
        <v>0.98269822296330767</v>
      </c>
      <c r="U313" s="212">
        <v>0.96646246146825254</v>
      </c>
      <c r="V313" s="212">
        <v>0.92657176321493906</v>
      </c>
      <c r="W313" s="212">
        <v>0.87374800515375217</v>
      </c>
      <c r="X313" s="212">
        <v>0.77906833825943844</v>
      </c>
      <c r="Y313" s="212">
        <v>0.62223224722146364</v>
      </c>
      <c r="Z313" s="212">
        <v>0.45272615527669741</v>
      </c>
    </row>
    <row r="314" spans="3:26" x14ac:dyDescent="0.3">
      <c r="C314" s="210">
        <v>43382</v>
      </c>
      <c r="D314" s="211">
        <v>9.8286180612472971E-4</v>
      </c>
      <c r="E314" s="211">
        <v>2.5535511747256244E-3</v>
      </c>
      <c r="F314" s="211">
        <v>4.2013521516077526E-3</v>
      </c>
      <c r="G314" s="211">
        <v>6.456326504751868E-3</v>
      </c>
      <c r="H314" s="211">
        <v>8.7154845736629703E-3</v>
      </c>
      <c r="I314" s="211">
        <v>1.1820378644988706E-2</v>
      </c>
      <c r="J314" s="211">
        <v>1.5405542065284519E-2</v>
      </c>
      <c r="K314" s="211">
        <v>1.9887988959212208E-2</v>
      </c>
      <c r="L314" s="211">
        <v>2.4866985397008372E-2</v>
      </c>
      <c r="M314" s="211">
        <v>3.2103116320136724E-2</v>
      </c>
      <c r="N314" s="211">
        <v>4.34893207307811E-2</v>
      </c>
      <c r="P314" s="212">
        <f t="array" ref="P314:Z314">(1+D314:N314)^-P$1:Z$1</f>
        <v>0.99992141275904189</v>
      </c>
      <c r="Q314" s="212">
        <v>0.99936262910653684</v>
      </c>
      <c r="R314" s="212">
        <v>0.99790592009416512</v>
      </c>
      <c r="S314" s="212">
        <v>0.99358509024711128</v>
      </c>
      <c r="T314" s="212">
        <v>0.98279429031603227</v>
      </c>
      <c r="U314" s="212">
        <v>0.96536096464027721</v>
      </c>
      <c r="V314" s="212">
        <v>0.9264081194893089</v>
      </c>
      <c r="W314" s="212">
        <v>0.87122967507740878</v>
      </c>
      <c r="X314" s="212">
        <v>0.78221288951836532</v>
      </c>
      <c r="Y314" s="212">
        <v>0.6225205029373988</v>
      </c>
      <c r="Z314" s="212">
        <v>0.42681514809594351</v>
      </c>
    </row>
    <row r="315" spans="3:26" x14ac:dyDescent="0.3">
      <c r="C315" s="210">
        <v>43381</v>
      </c>
      <c r="D315" s="211">
        <v>9.1197394357845035E-4</v>
      </c>
      <c r="E315" s="211">
        <v>2.3934409811174366E-3</v>
      </c>
      <c r="F315" s="211">
        <v>3.9317815723049609E-3</v>
      </c>
      <c r="G315" s="211">
        <v>6.2994682765978444E-3</v>
      </c>
      <c r="H315" s="211">
        <v>8.206197522779124E-3</v>
      </c>
      <c r="I315" s="211">
        <v>1.0610082968031445E-2</v>
      </c>
      <c r="J315" s="211">
        <v>1.3697689365408029E-2</v>
      </c>
      <c r="K315" s="211">
        <v>1.8292248053957308E-2</v>
      </c>
      <c r="L315" s="211">
        <v>2.3901719522815557E-2</v>
      </c>
      <c r="M315" s="211">
        <v>3.1610200294672236E-2</v>
      </c>
      <c r="N315" s="211">
        <v>4.1744534927930343E-2</v>
      </c>
      <c r="P315" s="212">
        <f t="array" ref="P315:Z315">(1+D315:N315)^-P$1:Z$1</f>
        <v>0.99992707799109914</v>
      </c>
      <c r="Q315" s="212">
        <v>0.99940253323854245</v>
      </c>
      <c r="R315" s="212">
        <v>0.99803988737476135</v>
      </c>
      <c r="S315" s="212">
        <v>0.99373996660518327</v>
      </c>
      <c r="T315" s="212">
        <v>0.98378744196469259</v>
      </c>
      <c r="U315" s="212">
        <v>0.96883343738828243</v>
      </c>
      <c r="V315" s="212">
        <v>0.93423840661992497</v>
      </c>
      <c r="W315" s="212">
        <v>0.88083170131282784</v>
      </c>
      <c r="X315" s="212">
        <v>0.78961843029680545</v>
      </c>
      <c r="Y315" s="212">
        <v>0.62699717607502559</v>
      </c>
      <c r="Z315" s="212">
        <v>0.44134212743338225</v>
      </c>
    </row>
    <row r="316" spans="3:26" x14ac:dyDescent="0.3">
      <c r="C316" s="210">
        <v>43378</v>
      </c>
      <c r="D316" s="211">
        <v>9.7336086977072153E-4</v>
      </c>
      <c r="E316" s="211">
        <v>2.4972106492456201E-3</v>
      </c>
      <c r="F316" s="211">
        <v>3.8113556778462312E-3</v>
      </c>
      <c r="G316" s="211">
        <v>5.9401982945369485E-3</v>
      </c>
      <c r="H316" s="211">
        <v>7.8274600949419671E-3</v>
      </c>
      <c r="I316" s="211">
        <v>1.0578204086244509E-2</v>
      </c>
      <c r="J316" s="211">
        <v>1.3442977951161591E-2</v>
      </c>
      <c r="K316" s="211">
        <v>1.7353832253952924E-2</v>
      </c>
      <c r="L316" s="211">
        <v>2.2662391400095475E-2</v>
      </c>
      <c r="M316" s="211">
        <v>3.0899943961084506E-2</v>
      </c>
      <c r="N316" s="211">
        <v>3.9780882434920013E-2</v>
      </c>
      <c r="P316" s="212">
        <f t="array" ref="P316:Z316">(1+D316:N316)^-P$1:Z$1</f>
        <v>0.9999221720318533</v>
      </c>
      <c r="Q316" s="212">
        <v>0.99937666990098639</v>
      </c>
      <c r="R316" s="212">
        <v>0.998099752328931</v>
      </c>
      <c r="S316" s="212">
        <v>0.99409487929341345</v>
      </c>
      <c r="T316" s="212">
        <v>0.98452698747282807</v>
      </c>
      <c r="U316" s="212">
        <v>0.96892512638609696</v>
      </c>
      <c r="V316" s="212">
        <v>0.93541302046559871</v>
      </c>
      <c r="W316" s="212">
        <v>0.88653487026902222</v>
      </c>
      <c r="X316" s="212">
        <v>0.79923988782859268</v>
      </c>
      <c r="Y316" s="212">
        <v>0.63350822782864114</v>
      </c>
      <c r="Z316" s="212">
        <v>0.45831433020859647</v>
      </c>
    </row>
    <row r="317" spans="3:26" x14ac:dyDescent="0.3">
      <c r="C317" s="210">
        <v>43377</v>
      </c>
      <c r="D317" s="211">
        <v>9.5629838942307426E-4</v>
      </c>
      <c r="E317" s="211">
        <v>2.4480811692651704E-3</v>
      </c>
      <c r="F317" s="211">
        <v>3.7512129575371827E-3</v>
      </c>
      <c r="G317" s="211">
        <v>5.9331529790841841E-3</v>
      </c>
      <c r="H317" s="211">
        <v>8.0302091475887086E-3</v>
      </c>
      <c r="I317" s="211">
        <v>1.0259132645943506E-2</v>
      </c>
      <c r="J317" s="211">
        <v>1.2950340204665499E-2</v>
      </c>
      <c r="K317" s="211">
        <v>1.7477927518746623E-2</v>
      </c>
      <c r="L317" s="211">
        <v>2.2705320402653668E-2</v>
      </c>
      <c r="M317" s="211">
        <v>2.8503108255157207E-2</v>
      </c>
      <c r="N317" s="211">
        <v>3.5682148522932847E-2</v>
      </c>
      <c r="P317" s="212">
        <f t="array" ref="P317:Z317">(1+D317:N317)^-P$1:Z$1</f>
        <v>0.99992353560935665</v>
      </c>
      <c r="Q317" s="212">
        <v>0.99938891441386402</v>
      </c>
      <c r="R317" s="212">
        <v>0.99812965392919883</v>
      </c>
      <c r="S317" s="212">
        <v>0.99410184169642568</v>
      </c>
      <c r="T317" s="212">
        <v>0.98413098378594976</v>
      </c>
      <c r="U317" s="212">
        <v>0.96984346696966228</v>
      </c>
      <c r="V317" s="212">
        <v>0.93768987546960791</v>
      </c>
      <c r="W317" s="212">
        <v>0.88577827229375494</v>
      </c>
      <c r="X317" s="212">
        <v>0.79890446285084638</v>
      </c>
      <c r="Y317" s="212">
        <v>0.65601817576455679</v>
      </c>
      <c r="Z317" s="212">
        <v>0.49598687894333449</v>
      </c>
    </row>
    <row r="318" spans="3:26" x14ac:dyDescent="0.3">
      <c r="C318" s="210">
        <v>43376</v>
      </c>
      <c r="D318" s="211">
        <v>1.1118539863164243E-3</v>
      </c>
      <c r="E318" s="211">
        <v>2.796011635706786E-3</v>
      </c>
      <c r="F318" s="211">
        <v>4.2400731659668987E-3</v>
      </c>
      <c r="G318" s="211">
        <v>6.92604354376683E-3</v>
      </c>
      <c r="H318" s="211">
        <v>8.7523328981482674E-3</v>
      </c>
      <c r="I318" s="211">
        <v>1.183609471587756E-2</v>
      </c>
      <c r="J318" s="211">
        <v>1.5918417913418699E-2</v>
      </c>
      <c r="K318" s="211">
        <v>2.1065430658953718E-2</v>
      </c>
      <c r="L318" s="211">
        <v>2.7588011814109338E-2</v>
      </c>
      <c r="M318" s="211">
        <v>3.5480783837666598E-2</v>
      </c>
      <c r="N318" s="211">
        <v>4.6939625238808659E-2</v>
      </c>
      <c r="P318" s="212">
        <f t="array" ref="P318:Z318">(1+D318:N318)^-P$1:Z$1</f>
        <v>0.9999111050446341</v>
      </c>
      <c r="Q318" s="212">
        <v>0.99930221604802261</v>
      </c>
      <c r="R318" s="212">
        <v>0.99788668151617665</v>
      </c>
      <c r="S318" s="212">
        <v>0.9931215965778466</v>
      </c>
      <c r="T318" s="212">
        <v>0.98272249140107304</v>
      </c>
      <c r="U318" s="212">
        <v>0.96531598271350838</v>
      </c>
      <c r="V318" s="212">
        <v>0.92407204184514613</v>
      </c>
      <c r="W318" s="212">
        <v>0.86422134725174526</v>
      </c>
      <c r="X318" s="212">
        <v>0.76174517147168797</v>
      </c>
      <c r="Y318" s="212">
        <v>0.59274697072892879</v>
      </c>
      <c r="Z318" s="212">
        <v>0.39954642452859085</v>
      </c>
    </row>
    <row r="319" spans="3:26" x14ac:dyDescent="0.3">
      <c r="C319" s="210">
        <v>43375</v>
      </c>
      <c r="D319" s="211">
        <v>1.0018947247969303E-3</v>
      </c>
      <c r="E319" s="211">
        <v>2.573592645917974E-3</v>
      </c>
      <c r="F319" s="211">
        <v>3.935180183603483E-3</v>
      </c>
      <c r="G319" s="211">
        <v>6.2983740511469224E-3</v>
      </c>
      <c r="H319" s="211">
        <v>8.1294960759111089E-3</v>
      </c>
      <c r="I319" s="211">
        <v>1.0460564997432848E-2</v>
      </c>
      <c r="J319" s="211">
        <v>1.3296155363919152E-2</v>
      </c>
      <c r="K319" s="211">
        <v>1.814871475154126E-2</v>
      </c>
      <c r="L319" s="211">
        <v>2.4939984827306326E-2</v>
      </c>
      <c r="M319" s="211">
        <v>3.1497454684953803E-2</v>
      </c>
      <c r="N319" s="211">
        <v>4.2958559966889173E-2</v>
      </c>
      <c r="P319" s="212">
        <f t="array" ref="P319:Z319">(1+D319:N319)^-P$1:Z$1</f>
        <v>0.99991989175577611</v>
      </c>
      <c r="Q319" s="212">
        <v>0.9993576347481099</v>
      </c>
      <c r="R319" s="212">
        <v>0.99803819804631899</v>
      </c>
      <c r="S319" s="212">
        <v>0.99374104717491396</v>
      </c>
      <c r="T319" s="212">
        <v>0.98393714652354725</v>
      </c>
      <c r="U319" s="212">
        <v>0.96926357622834958</v>
      </c>
      <c r="V319" s="212">
        <v>0.93609090503476489</v>
      </c>
      <c r="W319" s="212">
        <v>0.88170129447172751</v>
      </c>
      <c r="X319" s="212">
        <v>0.7816559515659609</v>
      </c>
      <c r="Y319" s="212">
        <v>0.62802595163977404</v>
      </c>
      <c r="Z319" s="212">
        <v>0.43118033182477183</v>
      </c>
    </row>
    <row r="320" spans="3:26" x14ac:dyDescent="0.3">
      <c r="C320" s="210">
        <v>43374</v>
      </c>
      <c r="D320" s="211">
        <v>1.1660616420955813E-3</v>
      </c>
      <c r="E320" s="211">
        <v>2.7809643882557764E-3</v>
      </c>
      <c r="F320" s="211">
        <v>4.4174569980754861E-3</v>
      </c>
      <c r="G320" s="211">
        <v>7.2779074276403729E-3</v>
      </c>
      <c r="H320" s="211">
        <v>9.9393439180132589E-3</v>
      </c>
      <c r="I320" s="211">
        <v>1.263542196529318E-2</v>
      </c>
      <c r="J320" s="211">
        <v>1.704309691734902E-2</v>
      </c>
      <c r="K320" s="211">
        <v>2.202339328231389E-2</v>
      </c>
      <c r="L320" s="211">
        <v>2.8322782477793657E-2</v>
      </c>
      <c r="M320" s="211">
        <v>3.752422599116137E-2</v>
      </c>
      <c r="N320" s="211">
        <v>4.9099655181930199E-2</v>
      </c>
      <c r="P320" s="212">
        <f t="array" ref="P320:Z320">(1+D320:N320)^-P$1:Z$1</f>
        <v>0.99990677376021564</v>
      </c>
      <c r="Q320" s="212">
        <v>0.99930596478868605</v>
      </c>
      <c r="R320" s="212">
        <v>0.99779856238894371</v>
      </c>
      <c r="S320" s="212">
        <v>0.99277467779847717</v>
      </c>
      <c r="T320" s="212">
        <v>0.98041380440574877</v>
      </c>
      <c r="U320" s="212">
        <v>0.96303186018024078</v>
      </c>
      <c r="V320" s="212">
        <v>0.91897398641971306</v>
      </c>
      <c r="W320" s="212">
        <v>0.85856690555205273</v>
      </c>
      <c r="X320" s="212">
        <v>0.75631971795599306</v>
      </c>
      <c r="Y320" s="212">
        <v>0.5754747952488406</v>
      </c>
      <c r="Z320" s="212">
        <v>0.38341148179933432</v>
      </c>
    </row>
    <row r="321" spans="3:26" x14ac:dyDescent="0.3">
      <c r="C321" s="210">
        <v>43371</v>
      </c>
      <c r="D321" s="211">
        <v>9.6646267740172257E-4</v>
      </c>
      <c r="E321" s="211">
        <v>2.4826667004247886E-3</v>
      </c>
      <c r="F321" s="211">
        <v>3.8034747398454001E-3</v>
      </c>
      <c r="G321" s="211">
        <v>6.0684846075034389E-3</v>
      </c>
      <c r="H321" s="211">
        <v>8.2520394283019504E-3</v>
      </c>
      <c r="I321" s="211">
        <v>1.051719057280962E-2</v>
      </c>
      <c r="J321" s="211">
        <v>1.4445208601920598E-2</v>
      </c>
      <c r="K321" s="211">
        <v>1.9232121624673512E-2</v>
      </c>
      <c r="L321" s="211">
        <v>2.5541198193434114E-2</v>
      </c>
      <c r="M321" s="211">
        <v>3.212362031398238E-2</v>
      </c>
      <c r="N321" s="211">
        <v>4.1394354560437552E-2</v>
      </c>
      <c r="P321" s="212">
        <f t="array" ref="P321:Z321">(1+D321:N321)^-P$1:Z$1</f>
        <v>0.99992272330975407</v>
      </c>
      <c r="Q321" s="212">
        <v>0.99938029460307509</v>
      </c>
      <c r="R321" s="212">
        <v>0.99810367040006032</v>
      </c>
      <c r="S321" s="212">
        <v>0.99396811976485788</v>
      </c>
      <c r="T321" s="212">
        <v>0.98369798483698889</v>
      </c>
      <c r="U321" s="212">
        <v>0.96910064372395299</v>
      </c>
      <c r="V321" s="212">
        <v>0.93080139137770357</v>
      </c>
      <c r="W321" s="212">
        <v>0.87516166216673608</v>
      </c>
      <c r="X321" s="212">
        <v>0.77708564080775433</v>
      </c>
      <c r="Y321" s="212">
        <v>0.62233502542091867</v>
      </c>
      <c r="Z321" s="212">
        <v>0.44431975161606158</v>
      </c>
    </row>
    <row r="322" spans="3:26" x14ac:dyDescent="0.3">
      <c r="C322" s="210">
        <v>43370</v>
      </c>
      <c r="D322" s="211">
        <v>1.1308680423192101E-3</v>
      </c>
      <c r="E322" s="211">
        <v>2.6515017751953351E-3</v>
      </c>
      <c r="F322" s="211">
        <v>4.1319115904237258E-3</v>
      </c>
      <c r="G322" s="211">
        <v>6.5947735033625738E-3</v>
      </c>
      <c r="H322" s="211">
        <v>8.3659338730802165E-3</v>
      </c>
      <c r="I322" s="211">
        <v>1.0972510811740799E-2</v>
      </c>
      <c r="J322" s="211">
        <v>1.4712398500176315E-2</v>
      </c>
      <c r="K322" s="211">
        <v>1.8601856438497238E-2</v>
      </c>
      <c r="L322" s="211">
        <v>2.4486855519344961E-2</v>
      </c>
      <c r="M322" s="211">
        <v>3.2331468484128913E-2</v>
      </c>
      <c r="N322" s="211">
        <v>4.1490670757857236E-2</v>
      </c>
      <c r="P322" s="212">
        <f t="array" ref="P322:Z322">(1+D322:N322)^-P$1:Z$1</f>
        <v>0.99990958576019617</v>
      </c>
      <c r="Q322" s="212">
        <v>0.99933822088600655</v>
      </c>
      <c r="R322" s="212">
        <v>0.99794042449957165</v>
      </c>
      <c r="S322" s="212">
        <v>0.99344843259973403</v>
      </c>
      <c r="T322" s="212">
        <v>0.9834757809628889</v>
      </c>
      <c r="U322" s="212">
        <v>0.96779184719854561</v>
      </c>
      <c r="V322" s="212">
        <v>0.9295765625976421</v>
      </c>
      <c r="W322" s="212">
        <v>0.87895928149241864</v>
      </c>
      <c r="X322" s="212">
        <v>0.78512009571960528</v>
      </c>
      <c r="Y322" s="212">
        <v>0.620458171104731</v>
      </c>
      <c r="Z322" s="212">
        <v>0.44349866673910693</v>
      </c>
    </row>
    <row r="323" spans="3:26" x14ac:dyDescent="0.3">
      <c r="C323" s="210">
        <v>43369</v>
      </c>
      <c r="D323" s="211">
        <v>1.1458194313840051E-3</v>
      </c>
      <c r="E323" s="211">
        <v>2.7924346591197257E-3</v>
      </c>
      <c r="F323" s="211">
        <v>4.2093895233460236E-3</v>
      </c>
      <c r="G323" s="211">
        <v>6.7561918569828067E-3</v>
      </c>
      <c r="H323" s="211">
        <v>8.9931339763056287E-3</v>
      </c>
      <c r="I323" s="211">
        <v>1.1645050109805764E-2</v>
      </c>
      <c r="J323" s="211">
        <v>1.5189853015605458E-2</v>
      </c>
      <c r="K323" s="211">
        <v>2.083223642138354E-2</v>
      </c>
      <c r="L323" s="211">
        <v>2.795238988020424E-2</v>
      </c>
      <c r="M323" s="211">
        <v>3.6620571349721638E-2</v>
      </c>
      <c r="N323" s="211">
        <v>4.9865457243216553E-2</v>
      </c>
      <c r="P323" s="212">
        <f t="array" ref="P323:Z323">(1+D323:N323)^-P$1:Z$1</f>
        <v>0.99990839111784435</v>
      </c>
      <c r="Q323" s="212">
        <v>0.99930310717856108</v>
      </c>
      <c r="R323" s="212">
        <v>0.99790192662578503</v>
      </c>
      <c r="S323" s="212">
        <v>0.99328914794701106</v>
      </c>
      <c r="T323" s="212">
        <v>0.9822534844479498</v>
      </c>
      <c r="U323" s="212">
        <v>0.96586297270889265</v>
      </c>
      <c r="V323" s="212">
        <v>0.9273926693787744</v>
      </c>
      <c r="W323" s="212">
        <v>0.86560422600520115</v>
      </c>
      <c r="X323" s="212">
        <v>0.7590493179632829</v>
      </c>
      <c r="Y323" s="212">
        <v>0.58304577817274961</v>
      </c>
      <c r="Z323" s="212">
        <v>0.3778566454975289</v>
      </c>
    </row>
    <row r="324" spans="3:26" x14ac:dyDescent="0.3">
      <c r="C324" s="210">
        <v>43368</v>
      </c>
      <c r="D324" s="211">
        <v>1.1100949752850672E-3</v>
      </c>
      <c r="E324" s="211">
        <v>2.7582163932128737E-3</v>
      </c>
      <c r="F324" s="211">
        <v>4.1619649990245382E-3</v>
      </c>
      <c r="G324" s="211">
        <v>6.8107218890746642E-3</v>
      </c>
      <c r="H324" s="211">
        <v>8.9823096627726466E-3</v>
      </c>
      <c r="I324" s="211">
        <v>1.2204346625288926E-2</v>
      </c>
      <c r="J324" s="211">
        <v>1.5986144002003183E-2</v>
      </c>
      <c r="K324" s="211">
        <v>2.0466991148252182E-2</v>
      </c>
      <c r="L324" s="211">
        <v>2.6084015650264265E-2</v>
      </c>
      <c r="M324" s="211">
        <v>3.2903670650957367E-2</v>
      </c>
      <c r="N324" s="211">
        <v>4.4122569233023066E-2</v>
      </c>
      <c r="P324" s="212">
        <f t="array" ref="P324:Z324">(1+D324:N324)^-P$1:Z$1</f>
        <v>0.99991124559686728</v>
      </c>
      <c r="Q324" s="212">
        <v>0.99931163216028696</v>
      </c>
      <c r="R324" s="212">
        <v>0.99792549078529613</v>
      </c>
      <c r="S324" s="212">
        <v>0.99323535025898835</v>
      </c>
      <c r="T324" s="212">
        <v>0.98227455969696797</v>
      </c>
      <c r="U324" s="212">
        <v>0.96426278586725989</v>
      </c>
      <c r="V324" s="212">
        <v>0.9237640876364972</v>
      </c>
      <c r="W324" s="212">
        <v>0.86777527391048515</v>
      </c>
      <c r="X324" s="212">
        <v>0.77298448639136341</v>
      </c>
      <c r="Y324" s="212">
        <v>0.61532234741058156</v>
      </c>
      <c r="Z324" s="212">
        <v>0.4216676978565127</v>
      </c>
    </row>
    <row r="325" spans="3:26" x14ac:dyDescent="0.3">
      <c r="C325" s="210">
        <v>43367</v>
      </c>
      <c r="D325" s="211">
        <v>1.0163659958715033E-3</v>
      </c>
      <c r="E325" s="211">
        <v>2.5015675511596714E-3</v>
      </c>
      <c r="F325" s="211">
        <v>3.9479908018291163E-3</v>
      </c>
      <c r="G325" s="211">
        <v>6.0196391337464092E-3</v>
      </c>
      <c r="H325" s="211">
        <v>7.9168467265428536E-3</v>
      </c>
      <c r="I325" s="211">
        <v>1.0798871133084828E-2</v>
      </c>
      <c r="J325" s="211">
        <v>1.3701129596238978E-2</v>
      </c>
      <c r="K325" s="211">
        <v>1.866720722039605E-2</v>
      </c>
      <c r="L325" s="211">
        <v>2.5398232942608782E-2</v>
      </c>
      <c r="M325" s="211">
        <v>3.4158309313473197E-2</v>
      </c>
      <c r="N325" s="211">
        <v>4.552476462672405E-2</v>
      </c>
      <c r="P325" s="212">
        <f t="array" ref="P325:Z325">(1+D325:N325)^-P$1:Z$1</f>
        <v>0.99991873531450115</v>
      </c>
      <c r="Q325" s="212">
        <v>0.99937558406896287</v>
      </c>
      <c r="R325" s="212">
        <v>0.99803183042208254</v>
      </c>
      <c r="S325" s="212">
        <v>0.99401638009877258</v>
      </c>
      <c r="T325" s="212">
        <v>0.98435237059021607</v>
      </c>
      <c r="U325" s="212">
        <v>0.96829068808481156</v>
      </c>
      <c r="V325" s="212">
        <v>0.93422255394963849</v>
      </c>
      <c r="W325" s="212">
        <v>0.8785646409715</v>
      </c>
      <c r="X325" s="212">
        <v>0.77816976567393148</v>
      </c>
      <c r="Y325" s="212">
        <v>0.60421932730885997</v>
      </c>
      <c r="Z325" s="212">
        <v>0.41050033681130071</v>
      </c>
    </row>
    <row r="326" spans="3:26" x14ac:dyDescent="0.3">
      <c r="C326" s="210">
        <v>43364</v>
      </c>
      <c r="D326" s="211">
        <v>8.9590487068232029E-4</v>
      </c>
      <c r="E326" s="211">
        <v>2.4029792006293694E-3</v>
      </c>
      <c r="F326" s="211">
        <v>3.693309675917745E-3</v>
      </c>
      <c r="G326" s="211">
        <v>6.0577254563759144E-3</v>
      </c>
      <c r="H326" s="211">
        <v>8.3136452547642008E-3</v>
      </c>
      <c r="I326" s="211">
        <v>1.1175456284364163E-2</v>
      </c>
      <c r="J326" s="211">
        <v>1.4947632747439238E-2</v>
      </c>
      <c r="K326" s="211">
        <v>1.8720890466828191E-2</v>
      </c>
      <c r="L326" s="211">
        <v>2.5066287623764859E-2</v>
      </c>
      <c r="M326" s="211">
        <v>3.3790382585103029E-2</v>
      </c>
      <c r="N326" s="211">
        <v>4.2373953105333394E-2</v>
      </c>
      <c r="P326" s="212">
        <f t="array" ref="P326:Z326">(1+D326:N326)^-P$1:Z$1</f>
        <v>0.99992836226310922</v>
      </c>
      <c r="Q326" s="212">
        <v>0.99940015581275776</v>
      </c>
      <c r="R326" s="212">
        <v>0.99815844467053372</v>
      </c>
      <c r="S326" s="212">
        <v>0.9939787496252982</v>
      </c>
      <c r="T326" s="212">
        <v>0.98357778478551061</v>
      </c>
      <c r="U326" s="212">
        <v>0.96720924932553709</v>
      </c>
      <c r="V326" s="212">
        <v>0.92849982278364807</v>
      </c>
      <c r="W326" s="212">
        <v>0.87824060989567032</v>
      </c>
      <c r="X326" s="212">
        <v>0.7806933737106595</v>
      </c>
      <c r="Y326" s="212">
        <v>0.60745300703614036</v>
      </c>
      <c r="Z326" s="212">
        <v>0.43604266637114697</v>
      </c>
    </row>
    <row r="327" spans="3:26" x14ac:dyDescent="0.3">
      <c r="C327" s="210">
        <v>43363</v>
      </c>
      <c r="D327" s="211">
        <v>8.8157353912931907E-4</v>
      </c>
      <c r="E327" s="211">
        <v>2.1708975833745099E-3</v>
      </c>
      <c r="F327" s="211">
        <v>3.2659274171415536E-3</v>
      </c>
      <c r="G327" s="211">
        <v>5.2344246079476797E-3</v>
      </c>
      <c r="H327" s="211">
        <v>6.9046056198837896E-3</v>
      </c>
      <c r="I327" s="211">
        <v>9.1011658971874004E-3</v>
      </c>
      <c r="J327" s="211">
        <v>1.2244174670002468E-2</v>
      </c>
      <c r="K327" s="211">
        <v>1.5351551439737541E-2</v>
      </c>
      <c r="L327" s="211">
        <v>1.9966645435845313E-2</v>
      </c>
      <c r="M327" s="211">
        <v>2.545570030821076E-2</v>
      </c>
      <c r="N327" s="211">
        <v>3.4053127789804627E-2</v>
      </c>
      <c r="P327" s="212">
        <f t="array" ref="P327:Z327">(1+D327:N327)^-P$1:Z$1</f>
        <v>0.99992950767018873</v>
      </c>
      <c r="Q327" s="212">
        <v>0.99945801078174668</v>
      </c>
      <c r="R327" s="212">
        <v>0.99837102529212507</v>
      </c>
      <c r="S327" s="212">
        <v>0.99479283192078394</v>
      </c>
      <c r="T327" s="212">
        <v>0.98633250409793882</v>
      </c>
      <c r="U327" s="212">
        <v>0.9731860526453453</v>
      </c>
      <c r="V327" s="212">
        <v>0.94096521563253377</v>
      </c>
      <c r="W327" s="212">
        <v>0.89884528115559326</v>
      </c>
      <c r="X327" s="212">
        <v>0.82061660655990842</v>
      </c>
      <c r="Y327" s="212">
        <v>0.68587732630888554</v>
      </c>
      <c r="Z327" s="212">
        <v>0.51185028329192639</v>
      </c>
    </row>
    <row r="328" spans="3:26" x14ac:dyDescent="0.3">
      <c r="C328" s="210">
        <v>43362</v>
      </c>
      <c r="D328" s="211">
        <v>9.9089934531991714E-4</v>
      </c>
      <c r="E328" s="211">
        <v>2.576592726232865E-3</v>
      </c>
      <c r="F328" s="211">
        <v>4.1960783345111009E-3</v>
      </c>
      <c r="G328" s="211">
        <v>6.5705225114470796E-3</v>
      </c>
      <c r="H328" s="211">
        <v>8.5912881795698684E-3</v>
      </c>
      <c r="I328" s="211">
        <v>1.0913909079419975E-2</v>
      </c>
      <c r="J328" s="211">
        <v>1.4488328898060367E-2</v>
      </c>
      <c r="K328" s="211">
        <v>1.8983017197521865E-2</v>
      </c>
      <c r="L328" s="211">
        <v>2.4681924201781932E-2</v>
      </c>
      <c r="M328" s="211">
        <v>3.3679661030185375E-2</v>
      </c>
      <c r="N328" s="211">
        <v>4.2991329592129854E-2</v>
      </c>
      <c r="P328" s="212">
        <f t="array" ref="P328:Z328">(1+D328:N328)^-P$1:Z$1</f>
        <v>0.9999207704405364</v>
      </c>
      <c r="Q328" s="212">
        <v>0.9993568871352706</v>
      </c>
      <c r="R328" s="212">
        <v>0.99790854048200861</v>
      </c>
      <c r="S328" s="212">
        <v>0.99347236744520062</v>
      </c>
      <c r="T328" s="212">
        <v>0.98303634480040891</v>
      </c>
      <c r="U328" s="212">
        <v>0.96796016291564002</v>
      </c>
      <c r="V328" s="212">
        <v>0.93060359206011056</v>
      </c>
      <c r="W328" s="212">
        <v>0.87666037817201992</v>
      </c>
      <c r="X328" s="212">
        <v>0.78362674246184227</v>
      </c>
      <c r="Y328" s="212">
        <v>0.60842973992710281</v>
      </c>
      <c r="Z328" s="212">
        <v>0.43090946857060752</v>
      </c>
    </row>
    <row r="329" spans="3:26" x14ac:dyDescent="0.3">
      <c r="C329" s="210">
        <v>43361</v>
      </c>
      <c r="D329" s="211">
        <v>9.0100563552571655E-4</v>
      </c>
      <c r="E329" s="211">
        <v>2.3689270459376684E-3</v>
      </c>
      <c r="F329" s="211">
        <v>3.7717028023942704E-3</v>
      </c>
      <c r="G329" s="211">
        <v>5.6885492242512315E-3</v>
      </c>
      <c r="H329" s="211">
        <v>7.2250168100893393E-3</v>
      </c>
      <c r="I329" s="211">
        <v>9.5645740733658266E-3</v>
      </c>
      <c r="J329" s="211">
        <v>1.2266370973346669E-2</v>
      </c>
      <c r="K329" s="211">
        <v>1.6828306389878925E-2</v>
      </c>
      <c r="L329" s="211">
        <v>2.2780350380578494E-2</v>
      </c>
      <c r="M329" s="211">
        <v>2.9381584731585812E-2</v>
      </c>
      <c r="N329" s="211">
        <v>3.774215700992354E-2</v>
      </c>
      <c r="P329" s="212">
        <f t="array" ref="P329:Z329">(1+D329:N329)^-P$1:Z$1</f>
        <v>0.99992795459750672</v>
      </c>
      <c r="Q329" s="212">
        <v>0.99940864352976799</v>
      </c>
      <c r="R329" s="212">
        <v>0.99811946653994055</v>
      </c>
      <c r="S329" s="212">
        <v>0.99434362733011206</v>
      </c>
      <c r="T329" s="212">
        <v>0.98570507388246165</v>
      </c>
      <c r="U329" s="212">
        <v>0.97184653833980605</v>
      </c>
      <c r="V329" s="212">
        <v>0.94086205586137506</v>
      </c>
      <c r="W329" s="212">
        <v>0.88974715294197315</v>
      </c>
      <c r="X329" s="212">
        <v>0.79831858925255539</v>
      </c>
      <c r="Y329" s="212">
        <v>0.647670447082352</v>
      </c>
      <c r="Z329" s="212">
        <v>0.47666230027453033</v>
      </c>
    </row>
    <row r="330" spans="3:26" x14ac:dyDescent="0.3">
      <c r="C330" s="210">
        <v>43360</v>
      </c>
      <c r="D330" s="211">
        <v>1.0562864711451993E-3</v>
      </c>
      <c r="E330" s="211">
        <v>2.5859030135670824E-3</v>
      </c>
      <c r="F330" s="211">
        <v>4.0215666014908639E-3</v>
      </c>
      <c r="G330" s="211">
        <v>6.2847806343405369E-3</v>
      </c>
      <c r="H330" s="211">
        <v>8.2785987860365413E-3</v>
      </c>
      <c r="I330" s="211">
        <v>1.0899251766936855E-2</v>
      </c>
      <c r="J330" s="211">
        <v>1.4133293595738257E-2</v>
      </c>
      <c r="K330" s="211">
        <v>1.8982492946196937E-2</v>
      </c>
      <c r="L330" s="211">
        <v>2.3957555678199044E-2</v>
      </c>
      <c r="M330" s="211">
        <v>3.1518491618657427E-2</v>
      </c>
      <c r="N330" s="211">
        <v>4.3209694633280657E-2</v>
      </c>
      <c r="P330" s="212">
        <f t="array" ref="P330:Z330">(1+D330:N330)^-P$1:Z$1</f>
        <v>0.99991554524705328</v>
      </c>
      <c r="Q330" s="212">
        <v>0.9993545670517392</v>
      </c>
      <c r="R330" s="212">
        <v>0.99799526131949601</v>
      </c>
      <c r="S330" s="212">
        <v>0.99375447114446203</v>
      </c>
      <c r="T330" s="212">
        <v>0.98364616177417208</v>
      </c>
      <c r="U330" s="212">
        <v>0.96800226770580566</v>
      </c>
      <c r="V330" s="212">
        <v>0.93223369604393103</v>
      </c>
      <c r="W330" s="212">
        <v>0.87666353537789921</v>
      </c>
      <c r="X330" s="212">
        <v>0.78918795893690963</v>
      </c>
      <c r="Y330" s="212">
        <v>0.62783385831588079</v>
      </c>
      <c r="Z330" s="212">
        <v>0.42910908872395542</v>
      </c>
    </row>
    <row r="331" spans="3:26" x14ac:dyDescent="0.3">
      <c r="C331" s="210">
        <v>43357</v>
      </c>
      <c r="D331" s="211">
        <v>1.0514380909108279E-3</v>
      </c>
      <c r="E331" s="211">
        <v>2.3923244176682593E-3</v>
      </c>
      <c r="F331" s="211">
        <v>3.6404779547917067E-3</v>
      </c>
      <c r="G331" s="211">
        <v>5.5778777415212543E-3</v>
      </c>
      <c r="H331" s="211">
        <v>7.2972549580370616E-3</v>
      </c>
      <c r="I331" s="211">
        <v>9.190191796784198E-3</v>
      </c>
      <c r="J331" s="211">
        <v>1.2027871525822761E-2</v>
      </c>
      <c r="K331" s="211">
        <v>1.524164110686317E-2</v>
      </c>
      <c r="L331" s="211">
        <v>2.007304093215331E-2</v>
      </c>
      <c r="M331" s="211">
        <v>2.7310100703580607E-2</v>
      </c>
      <c r="N331" s="211">
        <v>3.4364997503800392E-2</v>
      </c>
      <c r="P331" s="212">
        <f t="array" ref="P331:Z331">(1+D331:N331)^-P$1:Z$1</f>
        <v>0.99991593267649248</v>
      </c>
      <c r="Q331" s="212">
        <v>0.9994028115467074</v>
      </c>
      <c r="R331" s="212">
        <v>0.99818471589801971</v>
      </c>
      <c r="S331" s="212">
        <v>0.99445306239826115</v>
      </c>
      <c r="T331" s="212">
        <v>0.98556369961510593</v>
      </c>
      <c r="U331" s="212">
        <v>0.97292852600105284</v>
      </c>
      <c r="V331" s="212">
        <v>0.94197121933331041</v>
      </c>
      <c r="W331" s="212">
        <v>0.89952666704639173</v>
      </c>
      <c r="X331" s="212">
        <v>0.81976108995082886</v>
      </c>
      <c r="Y331" s="212">
        <v>0.66753897419157182</v>
      </c>
      <c r="Z331" s="212">
        <v>0.50877256520813263</v>
      </c>
    </row>
    <row r="332" spans="3:26" x14ac:dyDescent="0.3">
      <c r="C332" s="210">
        <v>43356</v>
      </c>
      <c r="D332" s="211">
        <v>1.0245439452552887E-3</v>
      </c>
      <c r="E332" s="211">
        <v>2.6296816887246672E-3</v>
      </c>
      <c r="F332" s="211">
        <v>4.1619888849433106E-3</v>
      </c>
      <c r="G332" s="211">
        <v>6.5333059166100592E-3</v>
      </c>
      <c r="H332" s="211">
        <v>8.8241649212768176E-3</v>
      </c>
      <c r="I332" s="211">
        <v>1.1603368580959204E-2</v>
      </c>
      <c r="J332" s="211">
        <v>1.4541119937450216E-2</v>
      </c>
      <c r="K332" s="211">
        <v>1.8459061059159166E-2</v>
      </c>
      <c r="L332" s="211">
        <v>2.5251821069186546E-2</v>
      </c>
      <c r="M332" s="211">
        <v>3.3970601530177266E-2</v>
      </c>
      <c r="N332" s="211">
        <v>4.376674637556454E-2</v>
      </c>
      <c r="P332" s="212">
        <f t="array" ref="P332:Z332">(1+D332:N332)^-P$1:Z$1</f>
        <v>0.99991808179881381</v>
      </c>
      <c r="Q332" s="212">
        <v>0.99934365795535429</v>
      </c>
      <c r="R332" s="212">
        <v>0.99792547891651018</v>
      </c>
      <c r="S332" s="212">
        <v>0.99350910111150215</v>
      </c>
      <c r="T332" s="212">
        <v>0.98258254940916379</v>
      </c>
      <c r="U332" s="212">
        <v>0.96598236823116868</v>
      </c>
      <c r="V332" s="212">
        <v>0.93036150025356856</v>
      </c>
      <c r="W332" s="212">
        <v>0.87982229988734473</v>
      </c>
      <c r="X332" s="212">
        <v>0.77928175138583444</v>
      </c>
      <c r="Y332" s="212">
        <v>0.60586677616354845</v>
      </c>
      <c r="Z332" s="212">
        <v>0.42455198045345821</v>
      </c>
    </row>
    <row r="333" spans="3:26" x14ac:dyDescent="0.3">
      <c r="C333" s="210">
        <v>43355</v>
      </c>
      <c r="D333" s="211">
        <v>1.0744010774420545E-3</v>
      </c>
      <c r="E333" s="211">
        <v>2.6643174610213307E-3</v>
      </c>
      <c r="F333" s="211">
        <v>4.133911179188818E-3</v>
      </c>
      <c r="G333" s="211">
        <v>6.5174601691586715E-3</v>
      </c>
      <c r="H333" s="211">
        <v>8.2258002623493073E-3</v>
      </c>
      <c r="I333" s="211">
        <v>1.042653078362798E-2</v>
      </c>
      <c r="J333" s="211">
        <v>1.3616784165351456E-2</v>
      </c>
      <c r="K333" s="211">
        <v>1.7581181001562564E-2</v>
      </c>
      <c r="L333" s="211">
        <v>2.3647348775459837E-2</v>
      </c>
      <c r="M333" s="211">
        <v>3.1981542245010389E-2</v>
      </c>
      <c r="N333" s="211">
        <v>4.2583526855140864E-2</v>
      </c>
      <c r="P333" s="212">
        <f t="array" ref="P333:Z333">(1+D333:N333)^-P$1:Z$1</f>
        <v>0.9999140977440758</v>
      </c>
      <c r="Q333" s="212">
        <v>0.99933502757747938</v>
      </c>
      <c r="R333" s="212">
        <v>0.99793943087141501</v>
      </c>
      <c r="S333" s="212">
        <v>0.99352474206650787</v>
      </c>
      <c r="T333" s="212">
        <v>0.9837491871580103</v>
      </c>
      <c r="U333" s="212">
        <v>0.96936152269135367</v>
      </c>
      <c r="V333" s="212">
        <v>0.93461131289687571</v>
      </c>
      <c r="W333" s="212">
        <v>0.88514930725547114</v>
      </c>
      <c r="X333" s="212">
        <v>0.79158278434363205</v>
      </c>
      <c r="Y333" s="212">
        <v>0.62362146445045585</v>
      </c>
      <c r="Z333" s="212">
        <v>0.4342929974660612</v>
      </c>
    </row>
    <row r="334" spans="3:26" x14ac:dyDescent="0.3">
      <c r="C334" s="210">
        <v>43354</v>
      </c>
      <c r="D334" s="211">
        <v>9.0466353033646961E-4</v>
      </c>
      <c r="E334" s="211">
        <v>2.208185586224229E-3</v>
      </c>
      <c r="F334" s="211">
        <v>3.5116035009464092E-3</v>
      </c>
      <c r="G334" s="211">
        <v>5.2883776683014866E-3</v>
      </c>
      <c r="H334" s="211">
        <v>7.1069826403628378E-3</v>
      </c>
      <c r="I334" s="211">
        <v>9.6486013487473293E-3</v>
      </c>
      <c r="J334" s="211">
        <v>1.265741129981803E-2</v>
      </c>
      <c r="K334" s="211">
        <v>1.6662035409615018E-2</v>
      </c>
      <c r="L334" s="211">
        <v>2.2476030015885981E-2</v>
      </c>
      <c r="M334" s="211">
        <v>2.9672620986053319E-2</v>
      </c>
      <c r="N334" s="211">
        <v>3.7241673803533576E-2</v>
      </c>
      <c r="P334" s="212">
        <f t="array" ref="P334:Z334">(1+D334:N334)^-P$1:Z$1</f>
        <v>0.99992766225098795</v>
      </c>
      <c r="Q334" s="212">
        <v>0.9994487142319709</v>
      </c>
      <c r="R334" s="212">
        <v>0.99824880901851709</v>
      </c>
      <c r="S334" s="212">
        <v>0.99473944214836396</v>
      </c>
      <c r="T334" s="212">
        <v>0.98593613910193623</v>
      </c>
      <c r="U334" s="212">
        <v>0.97160391485509257</v>
      </c>
      <c r="V334" s="212">
        <v>0.93904687647103546</v>
      </c>
      <c r="W334" s="212">
        <v>0.89076625478054416</v>
      </c>
      <c r="X334" s="212">
        <v>0.80069781615431179</v>
      </c>
      <c r="Y334" s="212">
        <v>0.64492991936609889</v>
      </c>
      <c r="Z334" s="212">
        <v>0.48128336770390828</v>
      </c>
    </row>
    <row r="335" spans="3:26" x14ac:dyDescent="0.3">
      <c r="C335" s="210">
        <v>43353</v>
      </c>
      <c r="D335" s="211">
        <v>1.00771111065628E-3</v>
      </c>
      <c r="E335" s="211">
        <v>2.3917733830290393E-3</v>
      </c>
      <c r="F335" s="211">
        <v>3.6406152777167179E-3</v>
      </c>
      <c r="G335" s="211">
        <v>5.8913625570025932E-3</v>
      </c>
      <c r="H335" s="211">
        <v>7.7293929035944248E-3</v>
      </c>
      <c r="I335" s="211">
        <v>1.0587135616487445E-2</v>
      </c>
      <c r="J335" s="211">
        <v>1.3423592407367929E-2</v>
      </c>
      <c r="K335" s="211">
        <v>1.6851797894324488E-2</v>
      </c>
      <c r="L335" s="211">
        <v>2.2448583781440854E-2</v>
      </c>
      <c r="M335" s="211">
        <v>2.9203413401227694E-2</v>
      </c>
      <c r="N335" s="211">
        <v>3.7648359189581003E-2</v>
      </c>
      <c r="P335" s="212">
        <f t="array" ref="P335:Z335">(1+D335:N335)^-P$1:Z$1</f>
        <v>0.99991942694932967</v>
      </c>
      <c r="Q335" s="212">
        <v>0.99940294889456616</v>
      </c>
      <c r="R335" s="212">
        <v>0.99818464760980585</v>
      </c>
      <c r="S335" s="212">
        <v>0.99414314231506418</v>
      </c>
      <c r="T335" s="212">
        <v>0.98471861529477944</v>
      </c>
      <c r="U335" s="212">
        <v>0.96889943664412115</v>
      </c>
      <c r="V335" s="212">
        <v>0.93550249037711974</v>
      </c>
      <c r="W335" s="212">
        <v>0.88960327715318388</v>
      </c>
      <c r="X335" s="212">
        <v>0.80091277850213116</v>
      </c>
      <c r="Y335" s="212">
        <v>0.64935431608835736</v>
      </c>
      <c r="Z335" s="212">
        <v>0.47752479477570048</v>
      </c>
    </row>
    <row r="336" spans="3:26" x14ac:dyDescent="0.3">
      <c r="C336" s="210">
        <v>43350</v>
      </c>
      <c r="D336" s="211">
        <v>1.0819496933301017E-3</v>
      </c>
      <c r="E336" s="211">
        <v>2.57931984587836E-3</v>
      </c>
      <c r="F336" s="211">
        <v>4.2114793543973879E-3</v>
      </c>
      <c r="G336" s="211">
        <v>6.7010458557391836E-3</v>
      </c>
      <c r="H336" s="211">
        <v>8.5886112975004508E-3</v>
      </c>
      <c r="I336" s="211">
        <v>1.1380095392551411E-2</v>
      </c>
      <c r="J336" s="211">
        <v>1.5216969662648277E-2</v>
      </c>
      <c r="K336" s="211">
        <v>1.9757925453787836E-2</v>
      </c>
      <c r="L336" s="211">
        <v>2.6491075019877443E-2</v>
      </c>
      <c r="M336" s="211">
        <v>3.5888979122732728E-2</v>
      </c>
      <c r="N336" s="211">
        <v>4.9157868083101089E-2</v>
      </c>
      <c r="P336" s="212">
        <f t="array" ref="P336:Z336">(1+D336:N336)^-P$1:Z$1</f>
        <v>0.99991349455720357</v>
      </c>
      <c r="Q336" s="212">
        <v>0.99935620754600385</v>
      </c>
      <c r="R336" s="212">
        <v>0.99790088827501888</v>
      </c>
      <c r="S336" s="212">
        <v>0.99334355925890283</v>
      </c>
      <c r="T336" s="212">
        <v>0.98304156293558809</v>
      </c>
      <c r="U336" s="212">
        <v>0.9666222629088973</v>
      </c>
      <c r="V336" s="212">
        <v>0.92726882178230619</v>
      </c>
      <c r="W336" s="212">
        <v>0.87200781060218169</v>
      </c>
      <c r="X336" s="212">
        <v>0.76992464800912408</v>
      </c>
      <c r="Y336" s="212">
        <v>0.58925301159148868</v>
      </c>
      <c r="Z336" s="212">
        <v>0.38298623152112782</v>
      </c>
    </row>
    <row r="337" spans="3:26" x14ac:dyDescent="0.3">
      <c r="C337" s="210">
        <v>43349</v>
      </c>
      <c r="D337" s="211">
        <v>8.3823973498188163E-4</v>
      </c>
      <c r="E337" s="211">
        <v>1.9657367955503912E-3</v>
      </c>
      <c r="F337" s="211">
        <v>3.1819793438466327E-3</v>
      </c>
      <c r="G337" s="211">
        <v>4.9019932798931133E-3</v>
      </c>
      <c r="H337" s="211">
        <v>6.6632131615926961E-3</v>
      </c>
      <c r="I337" s="211">
        <v>8.9577047495592674E-3</v>
      </c>
      <c r="J337" s="211">
        <v>1.2297082484900928E-2</v>
      </c>
      <c r="K337" s="211">
        <v>1.6846116885593398E-2</v>
      </c>
      <c r="L337" s="211">
        <v>2.2937943280776384E-2</v>
      </c>
      <c r="M337" s="211">
        <v>3.0317594779295846E-2</v>
      </c>
      <c r="N337" s="211">
        <v>4.0467425335243917E-2</v>
      </c>
      <c r="P337" s="212">
        <f t="array" ref="P337:Z337">(1+D337:N337)^-P$1:Z$1</f>
        <v>0.99993297115787227</v>
      </c>
      <c r="Q337" s="212">
        <v>0.99950916868132322</v>
      </c>
      <c r="R337" s="212">
        <v>0.99841279716025833</v>
      </c>
      <c r="S337" s="212">
        <v>0.99512191904019076</v>
      </c>
      <c r="T337" s="212">
        <v>0.98680559533934931</v>
      </c>
      <c r="U337" s="212">
        <v>0.973601236273962</v>
      </c>
      <c r="V337" s="212">
        <v>0.94071934309860783</v>
      </c>
      <c r="W337" s="212">
        <v>0.88963806855401872</v>
      </c>
      <c r="X337" s="212">
        <v>0.7970895590941125</v>
      </c>
      <c r="Y337" s="212">
        <v>0.63890053922389423</v>
      </c>
      <c r="Z337" s="212">
        <v>0.45230380390556169</v>
      </c>
    </row>
    <row r="338" spans="3:26" x14ac:dyDescent="0.3">
      <c r="C338" s="210">
        <v>43348</v>
      </c>
      <c r="D338" s="211">
        <v>1.0615531393268979E-3</v>
      </c>
      <c r="E338" s="211">
        <v>2.6581639726161155E-3</v>
      </c>
      <c r="F338" s="211">
        <v>4.3602370886683941E-3</v>
      </c>
      <c r="G338" s="211">
        <v>6.9054076058526603E-3</v>
      </c>
      <c r="H338" s="211">
        <v>9.2461899302726282E-3</v>
      </c>
      <c r="I338" s="211">
        <v>1.1722749223977265E-2</v>
      </c>
      <c r="J338" s="211">
        <v>1.5531690829532702E-2</v>
      </c>
      <c r="K338" s="211">
        <v>2.0121188626351115E-2</v>
      </c>
      <c r="L338" s="211">
        <v>2.5843933010651091E-2</v>
      </c>
      <c r="M338" s="211">
        <v>3.2806776016665498E-2</v>
      </c>
      <c r="N338" s="211">
        <v>4.2434324550760266E-2</v>
      </c>
      <c r="P338" s="212">
        <f t="array" ref="P338:Z338">(1+D338:N338)^-P$1:Z$1</f>
        <v>0.9999151243949197</v>
      </c>
      <c r="Q338" s="212">
        <v>0.99933656084738476</v>
      </c>
      <c r="R338" s="212">
        <v>0.9978269850246072</v>
      </c>
      <c r="S338" s="212">
        <v>0.99314195002460881</v>
      </c>
      <c r="T338" s="212">
        <v>0.98176097046529909</v>
      </c>
      <c r="U338" s="212">
        <v>0.96564045838637369</v>
      </c>
      <c r="V338" s="212">
        <v>0.92583287299400829</v>
      </c>
      <c r="W338" s="212">
        <v>0.8698364893079481</v>
      </c>
      <c r="X338" s="212">
        <v>0.77479544141528389</v>
      </c>
      <c r="Y338" s="212">
        <v>0.61618882997411106</v>
      </c>
      <c r="Z338" s="212">
        <v>0.43553788545277483</v>
      </c>
    </row>
    <row r="339" spans="3:26" x14ac:dyDescent="0.3">
      <c r="C339" s="210">
        <v>43347</v>
      </c>
      <c r="D339" s="211">
        <v>1.115417775813316E-3</v>
      </c>
      <c r="E339" s="211">
        <v>2.5684968746851372E-3</v>
      </c>
      <c r="F339" s="211">
        <v>4.0870284521358465E-3</v>
      </c>
      <c r="G339" s="211">
        <v>6.1495029761789201E-3</v>
      </c>
      <c r="H339" s="211">
        <v>8.2872375514076325E-3</v>
      </c>
      <c r="I339" s="211">
        <v>1.0663076682177704E-2</v>
      </c>
      <c r="J339" s="211">
        <v>1.3562310453161143E-2</v>
      </c>
      <c r="K339" s="211">
        <v>1.7106928410242805E-2</v>
      </c>
      <c r="L339" s="211">
        <v>2.2553459449826403E-2</v>
      </c>
      <c r="M339" s="211">
        <v>2.9515678020718698E-2</v>
      </c>
      <c r="N339" s="211">
        <v>3.9457055613330877E-2</v>
      </c>
      <c r="P339" s="212">
        <f t="array" ref="P339:Z339">(1+D339:N339)^-P$1:Z$1</f>
        <v>0.99991082028397882</v>
      </c>
      <c r="Q339" s="212">
        <v>0.99935890460852239</v>
      </c>
      <c r="R339" s="212">
        <v>0.99796272844149936</v>
      </c>
      <c r="S339" s="212">
        <v>0.99388808228003023</v>
      </c>
      <c r="T339" s="212">
        <v>0.98362930655339575</v>
      </c>
      <c r="U339" s="212">
        <v>0.96868104419801015</v>
      </c>
      <c r="V339" s="212">
        <v>0.93486249242437813</v>
      </c>
      <c r="W339" s="212">
        <v>0.88804241910578774</v>
      </c>
      <c r="X339" s="212">
        <v>0.80009172111996696</v>
      </c>
      <c r="Y339" s="212">
        <v>0.6464062246356016</v>
      </c>
      <c r="Z339" s="212">
        <v>0.46117841273039833</v>
      </c>
    </row>
    <row r="340" spans="3:26" x14ac:dyDescent="0.3">
      <c r="C340" s="210">
        <v>43343</v>
      </c>
      <c r="D340" s="211">
        <v>1.0509480175572119E-3</v>
      </c>
      <c r="E340" s="211">
        <v>2.5936606776393971E-3</v>
      </c>
      <c r="F340" s="211">
        <v>4.0083365555049809E-3</v>
      </c>
      <c r="G340" s="211">
        <v>6.1022692758126596E-3</v>
      </c>
      <c r="H340" s="211">
        <v>8.1498745646404608E-3</v>
      </c>
      <c r="I340" s="211">
        <v>1.1090530292177372E-2</v>
      </c>
      <c r="J340" s="211">
        <v>1.4662192326721073E-2</v>
      </c>
      <c r="K340" s="211">
        <v>2.0137138832915142E-2</v>
      </c>
      <c r="L340" s="211">
        <v>2.6393656843872897E-2</v>
      </c>
      <c r="M340" s="211">
        <v>3.5781043620000695E-2</v>
      </c>
      <c r="N340" s="211">
        <v>4.8461300844221282E-2</v>
      </c>
      <c r="P340" s="212">
        <f t="array" ref="P340:Z340">(1+D340:N340)^-P$1:Z$1</f>
        <v>0.99991597183789926</v>
      </c>
      <c r="Q340" s="212">
        <v>0.99935263389581086</v>
      </c>
      <c r="R340" s="212">
        <v>0.99800183670299847</v>
      </c>
      <c r="S340" s="212">
        <v>0.99393474255832359</v>
      </c>
      <c r="T340" s="212">
        <v>0.9838973688081456</v>
      </c>
      <c r="U340" s="212">
        <v>0.96745299042177513</v>
      </c>
      <c r="V340" s="212">
        <v>0.92980656575188025</v>
      </c>
      <c r="W340" s="212">
        <v>0.86974129235574826</v>
      </c>
      <c r="X340" s="212">
        <v>0.77065571934446753</v>
      </c>
      <c r="Y340" s="212">
        <v>0.5901747469609453</v>
      </c>
      <c r="Z340" s="212">
        <v>0.38810737721274263</v>
      </c>
    </row>
    <row r="341" spans="3:26" x14ac:dyDescent="0.3">
      <c r="C341" s="210">
        <v>43342</v>
      </c>
      <c r="D341" s="211">
        <v>1.0343865498412196E-3</v>
      </c>
      <c r="E341" s="211">
        <v>2.5970583326277341E-3</v>
      </c>
      <c r="F341" s="211">
        <v>4.0810594056307293E-3</v>
      </c>
      <c r="G341" s="211">
        <v>6.4817745859214217E-3</v>
      </c>
      <c r="H341" s="211">
        <v>8.8699033724081184E-3</v>
      </c>
      <c r="I341" s="211">
        <v>1.1909736568433662E-2</v>
      </c>
      <c r="J341" s="211">
        <v>1.5835132237677973E-2</v>
      </c>
      <c r="K341" s="211">
        <v>2.0062631445312031E-2</v>
      </c>
      <c r="L341" s="211">
        <v>2.5698496200292794E-2</v>
      </c>
      <c r="M341" s="211">
        <v>3.3639628912472339E-2</v>
      </c>
      <c r="N341" s="211">
        <v>4.2634582401318469E-2</v>
      </c>
      <c r="P341" s="212">
        <f t="array" ref="P341:Z341">(1+D341:N341)^-P$1:Z$1</f>
        <v>0.99991729526496886</v>
      </c>
      <c r="Q341" s="212">
        <v>0.99935178722970808</v>
      </c>
      <c r="R341" s="212">
        <v>0.99796569477426078</v>
      </c>
      <c r="S341" s="212">
        <v>0.9935599682482199</v>
      </c>
      <c r="T341" s="212">
        <v>0.98249345807038857</v>
      </c>
      <c r="U341" s="212">
        <v>0.96510524509113038</v>
      </c>
      <c r="V341" s="212">
        <v>0.92445091526097833</v>
      </c>
      <c r="W341" s="212">
        <v>0.87018608315390178</v>
      </c>
      <c r="X341" s="212">
        <v>0.77589474793890056</v>
      </c>
      <c r="Y341" s="212">
        <v>0.60878329644660112</v>
      </c>
      <c r="Z341" s="212">
        <v>0.4338678676112438</v>
      </c>
    </row>
    <row r="342" spans="3:26" x14ac:dyDescent="0.3">
      <c r="C342" s="210">
        <v>43341</v>
      </c>
      <c r="D342" s="211">
        <v>1.1070071224014671E-3</v>
      </c>
      <c r="E342" s="211">
        <v>2.6534768794651345E-3</v>
      </c>
      <c r="F342" s="211">
        <v>4.2977788316119212E-3</v>
      </c>
      <c r="G342" s="211">
        <v>6.4513784689766941E-3</v>
      </c>
      <c r="H342" s="211">
        <v>8.4770607591471217E-3</v>
      </c>
      <c r="I342" s="211">
        <v>1.0656154984928036E-2</v>
      </c>
      <c r="J342" s="211">
        <v>1.4392361567812756E-2</v>
      </c>
      <c r="K342" s="211">
        <v>1.8291145319676391E-2</v>
      </c>
      <c r="L342" s="211">
        <v>2.4120077491635708E-2</v>
      </c>
      <c r="M342" s="211">
        <v>3.2266753675873068E-2</v>
      </c>
      <c r="N342" s="211">
        <v>4.0741900427559284E-2</v>
      </c>
      <c r="P342" s="212">
        <f t="array" ref="P342:Z342">(1+D342:N342)^-P$1:Z$1</f>
        <v>0.99991149232968757</v>
      </c>
      <c r="Q342" s="212">
        <v>0.99933772874223736</v>
      </c>
      <c r="R342" s="212">
        <v>0.99785801245825168</v>
      </c>
      <c r="S342" s="212">
        <v>0.99358997502811264</v>
      </c>
      <c r="T342" s="212">
        <v>0.98325904905336758</v>
      </c>
      <c r="U342" s="212">
        <v>0.96870094699919518</v>
      </c>
      <c r="V342" s="212">
        <v>0.93104387752184303</v>
      </c>
      <c r="W342" s="212">
        <v>0.88083837846534041</v>
      </c>
      <c r="X342" s="212">
        <v>0.7879364581984889</v>
      </c>
      <c r="Y342" s="212">
        <v>0.62104189314699909</v>
      </c>
      <c r="Z342" s="212">
        <v>0.44992404808719466</v>
      </c>
    </row>
    <row r="343" spans="3:26" x14ac:dyDescent="0.3">
      <c r="C343" s="210">
        <v>43340</v>
      </c>
      <c r="D343" s="211">
        <v>9.2718710086144799E-4</v>
      </c>
      <c r="E343" s="211">
        <v>2.3306009390187828E-3</v>
      </c>
      <c r="F343" s="211">
        <v>3.6541224731671388E-3</v>
      </c>
      <c r="G343" s="211">
        <v>5.7378825480601968E-3</v>
      </c>
      <c r="H343" s="211">
        <v>7.5218013459275937E-3</v>
      </c>
      <c r="I343" s="211">
        <v>9.7835541540668806E-3</v>
      </c>
      <c r="J343" s="211">
        <v>1.246504630342575E-2</v>
      </c>
      <c r="K343" s="211">
        <v>1.5729100484330922E-2</v>
      </c>
      <c r="L343" s="211">
        <v>2.0634073443321049E-2</v>
      </c>
      <c r="M343" s="211">
        <v>2.7212122042622251E-2</v>
      </c>
      <c r="N343" s="211">
        <v>3.5425919422612438E-2</v>
      </c>
      <c r="P343" s="212">
        <f t="array" ref="P343:Z343">(1+D343:N343)^-P$1:Z$1</f>
        <v>0.99992586214607371</v>
      </c>
      <c r="Q343" s="212">
        <v>0.99941819698779766</v>
      </c>
      <c r="R343" s="212">
        <v>0.99817793079362793</v>
      </c>
      <c r="S343" s="212">
        <v>0.99429485291582809</v>
      </c>
      <c r="T343" s="212">
        <v>0.98512444339773864</v>
      </c>
      <c r="U343" s="212">
        <v>0.97121441608413905</v>
      </c>
      <c r="V343" s="212">
        <v>0.93993929445925251</v>
      </c>
      <c r="W343" s="212">
        <v>0.89650916620789201</v>
      </c>
      <c r="X343" s="212">
        <v>0.81526607397706718</v>
      </c>
      <c r="Y343" s="212">
        <v>0.6684946910426981</v>
      </c>
      <c r="Z343" s="212">
        <v>0.49844742160077754</v>
      </c>
    </row>
    <row r="344" spans="3:26" x14ac:dyDescent="0.3">
      <c r="C344" s="210">
        <v>43339</v>
      </c>
      <c r="D344" s="211">
        <v>8.3763532218707865E-4</v>
      </c>
      <c r="E344" s="211">
        <v>2.1269073955246074E-3</v>
      </c>
      <c r="F344" s="211">
        <v>3.3811985628018708E-3</v>
      </c>
      <c r="G344" s="211">
        <v>5.3825931466717934E-3</v>
      </c>
      <c r="H344" s="211">
        <v>7.0921485441350508E-3</v>
      </c>
      <c r="I344" s="211">
        <v>9.647628996822517E-3</v>
      </c>
      <c r="J344" s="211">
        <v>1.3009506243390945E-2</v>
      </c>
      <c r="K344" s="211">
        <v>1.7749704665558533E-2</v>
      </c>
      <c r="L344" s="211">
        <v>2.3715255788325486E-2</v>
      </c>
      <c r="M344" s="211">
        <v>3.1938461711735401E-2</v>
      </c>
      <c r="N344" s="211">
        <v>4.085385826902644E-2</v>
      </c>
      <c r="P344" s="212">
        <f t="array" ref="P344:Z344">(1+D344:N344)^-P$1:Z$1</f>
        <v>0.99993301946717605</v>
      </c>
      <c r="Q344" s="212">
        <v>0.9994689788591411</v>
      </c>
      <c r="R344" s="212">
        <v>0.99831367586326081</v>
      </c>
      <c r="S344" s="212">
        <v>0.99464622405105985</v>
      </c>
      <c r="T344" s="212">
        <v>0.98596518426785684</v>
      </c>
      <c r="U344" s="212">
        <v>0.97160672199835552</v>
      </c>
      <c r="V344" s="212">
        <v>0.93741607292955553</v>
      </c>
      <c r="W344" s="212">
        <v>0.88412384719492731</v>
      </c>
      <c r="X344" s="212">
        <v>0.79105785342026247</v>
      </c>
      <c r="Y344" s="212">
        <v>0.62401209526875101</v>
      </c>
      <c r="Z344" s="212">
        <v>0.44895712876910016</v>
      </c>
    </row>
    <row r="345" spans="3:26" x14ac:dyDescent="0.3">
      <c r="C345" s="210">
        <v>43336</v>
      </c>
      <c r="D345" s="211">
        <v>8.1688317007954075E-4</v>
      </c>
      <c r="E345" s="211">
        <v>1.947406372140061E-3</v>
      </c>
      <c r="F345" s="211">
        <v>3.0761634402936013E-3</v>
      </c>
      <c r="G345" s="211">
        <v>4.7376922961036207E-3</v>
      </c>
      <c r="H345" s="211">
        <v>6.344730552077891E-3</v>
      </c>
      <c r="I345" s="211">
        <v>8.3259028422699565E-3</v>
      </c>
      <c r="J345" s="211">
        <v>1.1379062045754135E-2</v>
      </c>
      <c r="K345" s="211">
        <v>1.4248303832769163E-2</v>
      </c>
      <c r="L345" s="211">
        <v>1.8270572651542468E-2</v>
      </c>
      <c r="M345" s="211">
        <v>2.2992251538732529E-2</v>
      </c>
      <c r="N345" s="211">
        <v>2.8984834641843919E-2</v>
      </c>
      <c r="P345" s="212">
        <f t="array" ref="P345:Z345">(1+D345:N345)^-P$1:Z$1</f>
        <v>0.99993467815735548</v>
      </c>
      <c r="Q345" s="212">
        <v>0.99951374010404803</v>
      </c>
      <c r="R345" s="212">
        <v>0.99846545775075513</v>
      </c>
      <c r="S345" s="212">
        <v>0.9952846475926701</v>
      </c>
      <c r="T345" s="212">
        <v>0.98743029211062427</v>
      </c>
      <c r="U345" s="212">
        <v>0.97543251510072315</v>
      </c>
      <c r="V345" s="212">
        <v>0.94499651673743446</v>
      </c>
      <c r="W345" s="212">
        <v>0.90571168200690622</v>
      </c>
      <c r="X345" s="212">
        <v>0.83438803693788943</v>
      </c>
      <c r="Y345" s="212">
        <v>0.71107406081241153</v>
      </c>
      <c r="Z345" s="212">
        <v>0.56470355004572137</v>
      </c>
    </row>
    <row r="346" spans="3:26" x14ac:dyDescent="0.3">
      <c r="C346" s="210">
        <v>43335</v>
      </c>
      <c r="D346" s="211">
        <v>1.0010195346612063E-3</v>
      </c>
      <c r="E346" s="211">
        <v>2.5556911002613189E-3</v>
      </c>
      <c r="F346" s="211">
        <v>3.9422345029372962E-3</v>
      </c>
      <c r="G346" s="211">
        <v>6.2577038137607384E-3</v>
      </c>
      <c r="H346" s="211">
        <v>8.2975390280747383E-3</v>
      </c>
      <c r="I346" s="211">
        <v>1.1201991378862689E-2</v>
      </c>
      <c r="J346" s="211">
        <v>1.4889595408260516E-2</v>
      </c>
      <c r="K346" s="211">
        <v>1.9075073327723784E-2</v>
      </c>
      <c r="L346" s="211">
        <v>2.4405027440174712E-2</v>
      </c>
      <c r="M346" s="211">
        <v>3.1943909188981275E-2</v>
      </c>
      <c r="N346" s="211">
        <v>4.2243045135850608E-2</v>
      </c>
      <c r="P346" s="212">
        <f t="array" ref="P346:Z346">(1+D346:N346)^-P$1:Z$1</f>
        <v>0.99991996169533914</v>
      </c>
      <c r="Q346" s="212">
        <v>0.99936209582860014</v>
      </c>
      <c r="R346" s="212">
        <v>0.99803469162319902</v>
      </c>
      <c r="S346" s="212">
        <v>0.99378121152261112</v>
      </c>
      <c r="T346" s="212">
        <v>0.98360920775875138</v>
      </c>
      <c r="U346" s="212">
        <v>0.96713310929937968</v>
      </c>
      <c r="V346" s="212">
        <v>0.92876533847601062</v>
      </c>
      <c r="W346" s="212">
        <v>0.87610618871125545</v>
      </c>
      <c r="X346" s="212">
        <v>0.78574746444209342</v>
      </c>
      <c r="Y346" s="212">
        <v>0.62396268609952699</v>
      </c>
      <c r="Z346" s="212">
        <v>0.43713933230623597</v>
      </c>
    </row>
    <row r="347" spans="3:26" x14ac:dyDescent="0.3">
      <c r="C347" s="210">
        <v>43334</v>
      </c>
      <c r="D347" s="211">
        <v>8.9123177231734119E-4</v>
      </c>
      <c r="E347" s="211">
        <v>2.2278162082935986E-3</v>
      </c>
      <c r="F347" s="211">
        <v>3.6469697967313392E-3</v>
      </c>
      <c r="G347" s="211">
        <v>5.6743661025671945E-3</v>
      </c>
      <c r="H347" s="211">
        <v>7.1810698882356413E-3</v>
      </c>
      <c r="I347" s="211">
        <v>9.0185656191959038E-3</v>
      </c>
      <c r="J347" s="211">
        <v>1.1945918427474266E-2</v>
      </c>
      <c r="K347" s="211">
        <v>1.5926997423460328E-2</v>
      </c>
      <c r="L347" s="211">
        <v>2.1546377281337164E-2</v>
      </c>
      <c r="M347" s="211">
        <v>2.7220940734504755E-2</v>
      </c>
      <c r="N347" s="211">
        <v>3.721295024123291E-2</v>
      </c>
      <c r="P347" s="212">
        <f t="array" ref="P347:Z347">(1+D347:N347)^-P$1:Z$1</f>
        <v>0.9999287357505301</v>
      </c>
      <c r="Q347" s="212">
        <v>0.9994438201490633</v>
      </c>
      <c r="R347" s="212">
        <v>0.99818148763744785</v>
      </c>
      <c r="S347" s="212">
        <v>0.99435765065330461</v>
      </c>
      <c r="T347" s="212">
        <v>0.98579109545340438</v>
      </c>
      <c r="U347" s="212">
        <v>0.97342507308139326</v>
      </c>
      <c r="V347" s="212">
        <v>0.94235271187831382</v>
      </c>
      <c r="W347" s="212">
        <v>0.89528743529260535</v>
      </c>
      <c r="X347" s="212">
        <v>0.80801443621807956</v>
      </c>
      <c r="Y347" s="212">
        <v>0.66840861081093028</v>
      </c>
      <c r="Z347" s="212">
        <v>0.4815500016735767</v>
      </c>
    </row>
    <row r="348" spans="3:26" x14ac:dyDescent="0.3">
      <c r="C348" s="210">
        <v>43333</v>
      </c>
      <c r="D348" s="211">
        <v>8.7898823386705228E-4</v>
      </c>
      <c r="E348" s="211">
        <v>2.1071197443602225E-3</v>
      </c>
      <c r="F348" s="211">
        <v>3.4269873855115982E-3</v>
      </c>
      <c r="G348" s="211">
        <v>5.4909726397422681E-3</v>
      </c>
      <c r="H348" s="211">
        <v>7.1889937564986088E-3</v>
      </c>
      <c r="I348" s="211">
        <v>9.3435188667130159E-3</v>
      </c>
      <c r="J348" s="211">
        <v>1.2447510278680993E-2</v>
      </c>
      <c r="K348" s="211">
        <v>1.6283895289996384E-2</v>
      </c>
      <c r="L348" s="211">
        <v>2.0904686782776741E-2</v>
      </c>
      <c r="M348" s="211">
        <v>2.7172202037275175E-2</v>
      </c>
      <c r="N348" s="211">
        <v>3.4133661500222234E-2</v>
      </c>
      <c r="P348" s="212">
        <f t="array" ref="P348:Z348">(1+D348:N348)^-P$1:Z$1</f>
        <v>0.99992971429816091</v>
      </c>
      <c r="Q348" s="212">
        <v>0.99947391271218688</v>
      </c>
      <c r="R348" s="212">
        <v>0.99829089785849201</v>
      </c>
      <c r="S348" s="212">
        <v>0.99453901348778229</v>
      </c>
      <c r="T348" s="212">
        <v>0.98577558446570168</v>
      </c>
      <c r="U348" s="212">
        <v>0.97248520729694532</v>
      </c>
      <c r="V348" s="212">
        <v>0.94002069803596622</v>
      </c>
      <c r="W348" s="212">
        <v>0.89308890770825111</v>
      </c>
      <c r="X348" s="212">
        <v>0.81310760707557583</v>
      </c>
      <c r="Y348" s="212">
        <v>0.66888450259667698</v>
      </c>
      <c r="Z348" s="212">
        <v>0.51105366053221324</v>
      </c>
    </row>
    <row r="349" spans="3:26" x14ac:dyDescent="0.3">
      <c r="C349" s="210">
        <v>43332</v>
      </c>
      <c r="D349" s="211">
        <v>1.0536342268361108E-3</v>
      </c>
      <c r="E349" s="211">
        <v>2.5337277650376686E-3</v>
      </c>
      <c r="F349" s="211">
        <v>3.9294240570332392E-3</v>
      </c>
      <c r="G349" s="211">
        <v>6.3875034358165028E-3</v>
      </c>
      <c r="H349" s="211">
        <v>8.3625169502998219E-3</v>
      </c>
      <c r="I349" s="211">
        <v>1.0588467505055068E-2</v>
      </c>
      <c r="J349" s="211">
        <v>1.3737619175364361E-2</v>
      </c>
      <c r="K349" s="211">
        <v>1.8801823047879671E-2</v>
      </c>
      <c r="L349" s="211">
        <v>2.3808283406457294E-2</v>
      </c>
      <c r="M349" s="211">
        <v>3.18597960344267E-2</v>
      </c>
      <c r="N349" s="211">
        <v>4.1645412845808388E-2</v>
      </c>
      <c r="P349" s="212">
        <f t="array" ref="P349:Z349">(1+D349:N349)^-P$1:Z$1</f>
        <v>0.99991575718511472</v>
      </c>
      <c r="Q349" s="212">
        <v>0.99936756924654901</v>
      </c>
      <c r="R349" s="212">
        <v>0.9980410592165454</v>
      </c>
      <c r="S349" s="212">
        <v>0.99365303780699832</v>
      </c>
      <c r="T349" s="212">
        <v>0.98348244615806801</v>
      </c>
      <c r="U349" s="212">
        <v>0.96889560581359913</v>
      </c>
      <c r="V349" s="212">
        <v>0.93405442891834178</v>
      </c>
      <c r="W349" s="212">
        <v>0.87775236047783911</v>
      </c>
      <c r="X349" s="212">
        <v>0.79033935811082534</v>
      </c>
      <c r="Y349" s="212">
        <v>0.62472606638178596</v>
      </c>
      <c r="Z349" s="212">
        <v>0.44218284194579965</v>
      </c>
    </row>
    <row r="350" spans="3:26" x14ac:dyDescent="0.3">
      <c r="C350" s="210">
        <v>43329</v>
      </c>
      <c r="D350" s="211">
        <v>1.0126550562166322E-3</v>
      </c>
      <c r="E350" s="211">
        <v>2.5727990937421731E-3</v>
      </c>
      <c r="F350" s="211">
        <v>4.063989127512227E-3</v>
      </c>
      <c r="G350" s="211">
        <v>6.2797273533764962E-3</v>
      </c>
      <c r="H350" s="211">
        <v>8.3615084527169873E-3</v>
      </c>
      <c r="I350" s="211">
        <v>1.0694952624713275E-2</v>
      </c>
      <c r="J350" s="211">
        <v>1.4310658717345189E-2</v>
      </c>
      <c r="K350" s="211">
        <v>1.9536482800968105E-2</v>
      </c>
      <c r="L350" s="211">
        <v>2.6219558008886045E-2</v>
      </c>
      <c r="M350" s="211">
        <v>3.5467552473160989E-2</v>
      </c>
      <c r="N350" s="211">
        <v>4.5705001916222947E-2</v>
      </c>
      <c r="P350" s="212">
        <f t="array" ref="P350:Z350">(1+D350:N350)^-P$1:Z$1</f>
        <v>0.99991903186473874</v>
      </c>
      <c r="Q350" s="212">
        <v>0.99935783249988186</v>
      </c>
      <c r="R350" s="212">
        <v>0.99797417803814703</v>
      </c>
      <c r="S350" s="212">
        <v>0.99375946152677352</v>
      </c>
      <c r="T350" s="212">
        <v>0.98348441338937842</v>
      </c>
      <c r="U350" s="212">
        <v>0.96858939444535608</v>
      </c>
      <c r="V350" s="212">
        <v>0.93141891643996111</v>
      </c>
      <c r="W350" s="212">
        <v>0.87333447145789755</v>
      </c>
      <c r="X350" s="212">
        <v>0.77196414050596418</v>
      </c>
      <c r="Y350" s="212">
        <v>0.59286059407863601</v>
      </c>
      <c r="Z350" s="212">
        <v>0.40908757805371554</v>
      </c>
    </row>
    <row r="351" spans="3:26" x14ac:dyDescent="0.3">
      <c r="C351" s="210">
        <v>43328</v>
      </c>
      <c r="D351" s="211">
        <v>1.1165627346679369E-3</v>
      </c>
      <c r="E351" s="211">
        <v>2.8057303488921125E-3</v>
      </c>
      <c r="F351" s="211">
        <v>4.2481847325751571E-3</v>
      </c>
      <c r="G351" s="211">
        <v>6.7157931956494882E-3</v>
      </c>
      <c r="H351" s="211">
        <v>9.0861406570407616E-3</v>
      </c>
      <c r="I351" s="211">
        <v>1.2457158882670143E-2</v>
      </c>
      <c r="J351" s="211">
        <v>1.5763202136244589E-2</v>
      </c>
      <c r="K351" s="211">
        <v>2.1125168751874583E-2</v>
      </c>
      <c r="L351" s="211">
        <v>2.8449834396544367E-2</v>
      </c>
      <c r="M351" s="211">
        <v>3.6726949112651341E-2</v>
      </c>
      <c r="N351" s="211">
        <v>5.0329200198457526E-2</v>
      </c>
      <c r="P351" s="212">
        <f t="array" ref="P351:Z351">(1+D351:N351)^-P$1:Z$1</f>
        <v>0.99991072879754128</v>
      </c>
      <c r="Q351" s="212">
        <v>0.99929979484952292</v>
      </c>
      <c r="R351" s="212">
        <v>0.9978826514164697</v>
      </c>
      <c r="S351" s="212">
        <v>0.99332900780831968</v>
      </c>
      <c r="T351" s="212">
        <v>0.98207242572077735</v>
      </c>
      <c r="U351" s="212">
        <v>0.9635406320964307</v>
      </c>
      <c r="V351" s="212">
        <v>0.92477828125674288</v>
      </c>
      <c r="W351" s="212">
        <v>0.8638674972662933</v>
      </c>
      <c r="X351" s="212">
        <v>0.75538590021836627</v>
      </c>
      <c r="Y351" s="212">
        <v>0.58214903419762531</v>
      </c>
      <c r="Z351" s="212">
        <v>0.37453396698002484</v>
      </c>
    </row>
    <row r="352" spans="3:26" x14ac:dyDescent="0.3">
      <c r="C352" s="210">
        <v>43327</v>
      </c>
      <c r="D352" s="211">
        <v>8.0743728964500572E-4</v>
      </c>
      <c r="E352" s="211">
        <v>1.9542058328277838E-3</v>
      </c>
      <c r="F352" s="211">
        <v>3.1099425789359982E-3</v>
      </c>
      <c r="G352" s="211">
        <v>4.9334011349068396E-3</v>
      </c>
      <c r="H352" s="211">
        <v>6.7017538027806488E-3</v>
      </c>
      <c r="I352" s="211">
        <v>9.0944698420038599E-3</v>
      </c>
      <c r="J352" s="211">
        <v>1.176022175080684E-2</v>
      </c>
      <c r="K352" s="211">
        <v>1.5094414187133557E-2</v>
      </c>
      <c r="L352" s="211">
        <v>1.9922497543295316E-2</v>
      </c>
      <c r="M352" s="211">
        <v>2.577238640938934E-2</v>
      </c>
      <c r="N352" s="211">
        <v>3.4816744417783048E-2</v>
      </c>
      <c r="P352" s="212">
        <f t="array" ref="P352:Z352">(1+D352:N352)^-P$1:Z$1</f>
        <v>0.99993543316552613</v>
      </c>
      <c r="Q352" s="212">
        <v>0.99951204437493235</v>
      </c>
      <c r="R352" s="212">
        <v>0.99844864624005381</v>
      </c>
      <c r="S352" s="212">
        <v>0.9950908178299821</v>
      </c>
      <c r="T352" s="212">
        <v>0.98673003891518218</v>
      </c>
      <c r="U352" s="212">
        <v>0.97320542610625138</v>
      </c>
      <c r="V352" s="212">
        <v>0.94321781810718475</v>
      </c>
      <c r="W352" s="212">
        <v>0.90044032122013207</v>
      </c>
      <c r="X352" s="212">
        <v>0.82097188405831811</v>
      </c>
      <c r="Y352" s="212">
        <v>0.68270792385346368</v>
      </c>
      <c r="Z352" s="212">
        <v>0.50434886891557307</v>
      </c>
    </row>
    <row r="353" spans="3:26" x14ac:dyDescent="0.3">
      <c r="C353" s="210">
        <v>43326</v>
      </c>
      <c r="D353" s="211">
        <v>1.0092595373491242E-3</v>
      </c>
      <c r="E353" s="211">
        <v>2.5535386386119048E-3</v>
      </c>
      <c r="F353" s="211">
        <v>4.0513500464606968E-3</v>
      </c>
      <c r="G353" s="211">
        <v>6.4343139725013898E-3</v>
      </c>
      <c r="H353" s="211">
        <v>8.541628728704927E-3</v>
      </c>
      <c r="I353" s="211">
        <v>1.1051262894944833E-2</v>
      </c>
      <c r="J353" s="211">
        <v>1.480243756250875E-2</v>
      </c>
      <c r="K353" s="211">
        <v>1.9148687647950528E-2</v>
      </c>
      <c r="L353" s="211">
        <v>2.6070766591807928E-2</v>
      </c>
      <c r="M353" s="211">
        <v>3.4812651423812881E-2</v>
      </c>
      <c r="N353" s="211">
        <v>4.4800653729437111E-2</v>
      </c>
      <c r="P353" s="212">
        <f t="array" ref="P353:Z353">(1+D353:N353)^-P$1:Z$1</f>
        <v>0.99991930320997224</v>
      </c>
      <c r="Q353" s="212">
        <v>0.99936263223059019</v>
      </c>
      <c r="R353" s="212">
        <v>0.99798045930893486</v>
      </c>
      <c r="S353" s="212">
        <v>0.99360682174368198</v>
      </c>
      <c r="T353" s="212">
        <v>0.98313315438272131</v>
      </c>
      <c r="U353" s="212">
        <v>0.96756571715798478</v>
      </c>
      <c r="V353" s="212">
        <v>0.9291642490875508</v>
      </c>
      <c r="W353" s="212">
        <v>0.87566330935521952</v>
      </c>
      <c r="X353" s="212">
        <v>0.77308430320791155</v>
      </c>
      <c r="Y353" s="212">
        <v>0.59851364341381386</v>
      </c>
      <c r="Z353" s="212">
        <v>0.41622799466280302</v>
      </c>
    </row>
    <row r="354" spans="3:26" x14ac:dyDescent="0.3">
      <c r="C354" s="210">
        <v>43325</v>
      </c>
      <c r="D354" s="211">
        <v>1.1162047915672922E-3</v>
      </c>
      <c r="E354" s="211">
        <v>2.8319264459209011E-3</v>
      </c>
      <c r="F354" s="211">
        <v>4.6161405900785671E-3</v>
      </c>
      <c r="G354" s="211">
        <v>7.6069354838238235E-3</v>
      </c>
      <c r="H354" s="211">
        <v>1.0391416195234527E-2</v>
      </c>
      <c r="I354" s="211">
        <v>1.3314728450117379E-2</v>
      </c>
      <c r="J354" s="211">
        <v>1.7356450690422669E-2</v>
      </c>
      <c r="K354" s="211">
        <v>2.3473231095977126E-2</v>
      </c>
      <c r="L354" s="211">
        <v>3.0999123816876285E-2</v>
      </c>
      <c r="M354" s="211">
        <v>4.230175145470897E-2</v>
      </c>
      <c r="N354" s="211">
        <v>5.4282217508671342E-2</v>
      </c>
      <c r="P354" s="212">
        <f t="array" ref="P354:Z354">(1+D354:N354)^-P$1:Z$1</f>
        <v>0.99991075739850377</v>
      </c>
      <c r="Q354" s="212">
        <v>0.99929326882802993</v>
      </c>
      <c r="R354" s="212">
        <v>0.99769988987252134</v>
      </c>
      <c r="S354" s="212">
        <v>0.99245049312788713</v>
      </c>
      <c r="T354" s="212">
        <v>0.97953668145883821</v>
      </c>
      <c r="U354" s="212">
        <v>0.96109636479494598</v>
      </c>
      <c r="V354" s="212">
        <v>0.91755960196227404</v>
      </c>
      <c r="W354" s="212">
        <v>0.85008936435315785</v>
      </c>
      <c r="X354" s="212">
        <v>0.73691439124188662</v>
      </c>
      <c r="Y354" s="212">
        <v>0.53715297679733287</v>
      </c>
      <c r="Z354" s="212">
        <v>0.34742604509140695</v>
      </c>
    </row>
    <row r="355" spans="3:26" x14ac:dyDescent="0.3">
      <c r="C355" s="210">
        <v>43322</v>
      </c>
      <c r="D355" s="211">
        <v>8.5050448336914492E-4</v>
      </c>
      <c r="E355" s="211">
        <v>2.0329306469061823E-3</v>
      </c>
      <c r="F355" s="211">
        <v>3.3328629374288852E-3</v>
      </c>
      <c r="G355" s="211">
        <v>5.1107765145066058E-3</v>
      </c>
      <c r="H355" s="211">
        <v>6.7738935862143588E-3</v>
      </c>
      <c r="I355" s="211">
        <v>8.7872030697087201E-3</v>
      </c>
      <c r="J355" s="211">
        <v>1.2010458669849526E-2</v>
      </c>
      <c r="K355" s="211">
        <v>1.6276795577660305E-2</v>
      </c>
      <c r="L355" s="211">
        <v>2.0874054564895047E-2</v>
      </c>
      <c r="M355" s="211">
        <v>2.6568887232697333E-2</v>
      </c>
      <c r="N355" s="211">
        <v>3.5278598945223033E-2</v>
      </c>
      <c r="P355" s="212">
        <f t="array" ref="P355:Z355">(1+D355:N355)^-P$1:Z$1</f>
        <v>0.99993199087197582</v>
      </c>
      <c r="Q355" s="212">
        <v>0.9994924121064177</v>
      </c>
      <c r="R355" s="212">
        <v>0.99833772248650832</v>
      </c>
      <c r="S355" s="212">
        <v>0.99491521070719224</v>
      </c>
      <c r="T355" s="212">
        <v>0.98658863687546161</v>
      </c>
      <c r="U355" s="212">
        <v>0.97409498372896319</v>
      </c>
      <c r="V355" s="212">
        <v>0.94205226085560312</v>
      </c>
      <c r="W355" s="212">
        <v>0.89313258247359695</v>
      </c>
      <c r="X355" s="212">
        <v>0.81335162006308637</v>
      </c>
      <c r="Y355" s="212">
        <v>0.6748053762945464</v>
      </c>
      <c r="Z355" s="212">
        <v>0.49986792552309495</v>
      </c>
    </row>
    <row r="356" spans="3:26" x14ac:dyDescent="0.3">
      <c r="C356" s="210">
        <v>43321</v>
      </c>
      <c r="D356" s="211">
        <v>1.122146153963853E-3</v>
      </c>
      <c r="E356" s="211">
        <v>2.8397925744430034E-3</v>
      </c>
      <c r="F356" s="211">
        <v>4.5019550881737107E-3</v>
      </c>
      <c r="G356" s="211">
        <v>7.4075683918628692E-3</v>
      </c>
      <c r="H356" s="211">
        <v>9.7739926150126003E-3</v>
      </c>
      <c r="I356" s="211">
        <v>1.249243028217154E-2</v>
      </c>
      <c r="J356" s="211">
        <v>1.6638588683864683E-2</v>
      </c>
      <c r="K356" s="211">
        <v>2.2147222446488857E-2</v>
      </c>
      <c r="L356" s="211">
        <v>2.7718911415819589E-2</v>
      </c>
      <c r="M356" s="211">
        <v>3.4834503156714741E-2</v>
      </c>
      <c r="N356" s="211">
        <v>4.7186798062158218E-2</v>
      </c>
      <c r="P356" s="212">
        <f t="array" ref="P356:Z356">(1+D356:N356)^-P$1:Z$1</f>
        <v>0.99991028266335458</v>
      </c>
      <c r="Q356" s="212">
        <v>0.99929130924473886</v>
      </c>
      <c r="R356" s="212">
        <v>0.99775659440394249</v>
      </c>
      <c r="S356" s="212">
        <v>0.99264690019781399</v>
      </c>
      <c r="T356" s="212">
        <v>0.98073491779204403</v>
      </c>
      <c r="U356" s="212">
        <v>0.96343993729128108</v>
      </c>
      <c r="V356" s="212">
        <v>0.92080368520118061</v>
      </c>
      <c r="W356" s="212">
        <v>0.85783908580146051</v>
      </c>
      <c r="X356" s="212">
        <v>0.76077549964061275</v>
      </c>
      <c r="Y356" s="212">
        <v>0.59832409676802722</v>
      </c>
      <c r="Z356" s="212">
        <v>0.39766450842454248</v>
      </c>
    </row>
    <row r="357" spans="3:26" x14ac:dyDescent="0.3">
      <c r="C357" s="210">
        <v>43320</v>
      </c>
      <c r="D357" s="211">
        <v>1.0188944637114874E-3</v>
      </c>
      <c r="E357" s="211">
        <v>2.5423617449243504E-3</v>
      </c>
      <c r="F357" s="211">
        <v>3.9410511583338192E-3</v>
      </c>
      <c r="G357" s="211">
        <v>6.2072592255547039E-3</v>
      </c>
      <c r="H357" s="211">
        <v>7.8251749607993852E-3</v>
      </c>
      <c r="I357" s="211">
        <v>1.0357394628543265E-2</v>
      </c>
      <c r="J357" s="211">
        <v>1.3605854464246161E-2</v>
      </c>
      <c r="K357" s="211">
        <v>1.8075310556016962E-2</v>
      </c>
      <c r="L357" s="211">
        <v>2.4495053141658566E-2</v>
      </c>
      <c r="M357" s="211">
        <v>3.2583341037458177E-2</v>
      </c>
      <c r="N357" s="211">
        <v>4.2526548751915687E-2</v>
      </c>
      <c r="P357" s="212">
        <f t="array" ref="P357:Z357">(1+D357:N357)^-P$1:Z$1</f>
        <v>0.99991853325914992</v>
      </c>
      <c r="Q357" s="212">
        <v>0.99936541758002406</v>
      </c>
      <c r="R357" s="212">
        <v>0.99803527981441675</v>
      </c>
      <c r="S357" s="212">
        <v>0.99383103315083199</v>
      </c>
      <c r="T357" s="212">
        <v>0.98453145209395443</v>
      </c>
      <c r="U357" s="212">
        <v>0.96956052904759271</v>
      </c>
      <c r="V357" s="212">
        <v>0.93466170350262223</v>
      </c>
      <c r="W357" s="212">
        <v>0.88214639123547689</v>
      </c>
      <c r="X357" s="212">
        <v>0.7850572756381069</v>
      </c>
      <c r="Y357" s="212">
        <v>0.61819186743064558</v>
      </c>
      <c r="Z357" s="212">
        <v>0.43476795982507532</v>
      </c>
    </row>
    <row r="358" spans="3:26" x14ac:dyDescent="0.3">
      <c r="C358" s="210">
        <v>43319</v>
      </c>
      <c r="D358" s="211">
        <v>1.060035909526563E-3</v>
      </c>
      <c r="E358" s="211">
        <v>2.7458170029403079E-3</v>
      </c>
      <c r="F358" s="211">
        <v>4.381869151962787E-3</v>
      </c>
      <c r="G358" s="211">
        <v>7.1142871842518416E-3</v>
      </c>
      <c r="H358" s="211">
        <v>9.0504605841441078E-3</v>
      </c>
      <c r="I358" s="211">
        <v>1.2176782258930194E-2</v>
      </c>
      <c r="J358" s="211">
        <v>1.5371252051849357E-2</v>
      </c>
      <c r="K358" s="211">
        <v>2.0017740157647117E-2</v>
      </c>
      <c r="L358" s="211">
        <v>2.7205331013005183E-2</v>
      </c>
      <c r="M358" s="211">
        <v>3.4504502251085603E-2</v>
      </c>
      <c r="N358" s="211">
        <v>4.5922448619992007E-2</v>
      </c>
      <c r="P358" s="212">
        <f t="array" ref="P358:Z358">(1+D358:N358)^-P$1:Z$1</f>
        <v>0.99991524563439882</v>
      </c>
      <c r="Q358" s="212">
        <v>0.9993147213772311</v>
      </c>
      <c r="R358" s="212">
        <v>0.99781623952362586</v>
      </c>
      <c r="S358" s="212">
        <v>0.99293596836547482</v>
      </c>
      <c r="T358" s="212">
        <v>0.98214187920526352</v>
      </c>
      <c r="U358" s="212">
        <v>0.96434156662076786</v>
      </c>
      <c r="V358" s="212">
        <v>0.92656455829158191</v>
      </c>
      <c r="W358" s="212">
        <v>0.8704541986108445</v>
      </c>
      <c r="X358" s="212">
        <v>0.76458778165796637</v>
      </c>
      <c r="Y358" s="212">
        <v>0.60119342690035038</v>
      </c>
      <c r="Z358" s="212">
        <v>0.4073899517168435</v>
      </c>
    </row>
    <row r="359" spans="3:26" x14ac:dyDescent="0.3">
      <c r="C359" s="210">
        <v>43318</v>
      </c>
      <c r="D359" s="211">
        <v>1.044648971218297E-3</v>
      </c>
      <c r="E359" s="211">
        <v>2.5831065157794807E-3</v>
      </c>
      <c r="F359" s="211">
        <v>4.1008988593456567E-3</v>
      </c>
      <c r="G359" s="211">
        <v>6.7071224056829085E-3</v>
      </c>
      <c r="H359" s="211">
        <v>9.1687623334850803E-3</v>
      </c>
      <c r="I359" s="211">
        <v>1.2494531670038174E-2</v>
      </c>
      <c r="J359" s="211">
        <v>1.6957300301879891E-2</v>
      </c>
      <c r="K359" s="211">
        <v>2.1836564910238929E-2</v>
      </c>
      <c r="L359" s="211">
        <v>2.8355252137069333E-2</v>
      </c>
      <c r="M359" s="211">
        <v>3.6163115554003998E-2</v>
      </c>
      <c r="N359" s="211">
        <v>4.6583571771721788E-2</v>
      </c>
      <c r="P359" s="212">
        <f t="array" ref="P359:Z359">(1+D359:N359)^-P$1:Z$1</f>
        <v>0.9999164751919758</v>
      </c>
      <c r="Q359" s="212">
        <v>0.99935526392412188</v>
      </c>
      <c r="R359" s="212">
        <v>0.99795583560969181</v>
      </c>
      <c r="S359" s="212">
        <v>0.99333756337229917</v>
      </c>
      <c r="T359" s="212">
        <v>0.98191162576004831</v>
      </c>
      <c r="U359" s="212">
        <v>0.96343393857209025</v>
      </c>
      <c r="V359" s="212">
        <v>0.91936170261235839</v>
      </c>
      <c r="W359" s="212">
        <v>0.85966634621553084</v>
      </c>
      <c r="X359" s="212">
        <v>0.75608094877041043</v>
      </c>
      <c r="Y359" s="212">
        <v>0.58691886800700654</v>
      </c>
      <c r="Z359" s="212">
        <v>0.40227378640546607</v>
      </c>
    </row>
    <row r="360" spans="3:26" x14ac:dyDescent="0.3">
      <c r="C360" s="210">
        <v>43315</v>
      </c>
      <c r="D360" s="211">
        <v>9.981570501015986E-4</v>
      </c>
      <c r="E360" s="211">
        <v>2.3724556833005098E-3</v>
      </c>
      <c r="F360" s="211">
        <v>3.6351878816698593E-3</v>
      </c>
      <c r="G360" s="211">
        <v>5.6402135905184846E-3</v>
      </c>
      <c r="H360" s="211">
        <v>7.3821982780913993E-3</v>
      </c>
      <c r="I360" s="211">
        <v>9.9488012813248664E-3</v>
      </c>
      <c r="J360" s="211">
        <v>1.3614819292212978E-2</v>
      </c>
      <c r="K360" s="211">
        <v>1.7388528228571488E-2</v>
      </c>
      <c r="L360" s="211">
        <v>2.2641741048473184E-2</v>
      </c>
      <c r="M360" s="211">
        <v>2.867375048502524E-2</v>
      </c>
      <c r="N360" s="211">
        <v>3.7557647158510718E-2</v>
      </c>
      <c r="P360" s="212">
        <f t="array" ref="P360:Z360">(1+D360:N360)^-P$1:Z$1</f>
        <v>0.99992019044714398</v>
      </c>
      <c r="Q360" s="212">
        <v>0.99940776397763242</v>
      </c>
      <c r="R360" s="212">
        <v>0.99818734656663399</v>
      </c>
      <c r="S360" s="212">
        <v>0.99439141999862879</v>
      </c>
      <c r="T360" s="212">
        <v>0.98539749949092825</v>
      </c>
      <c r="U360" s="212">
        <v>0.97073776578034965</v>
      </c>
      <c r="V360" s="212">
        <v>0.93462037156368027</v>
      </c>
      <c r="W360" s="212">
        <v>0.88632325758989039</v>
      </c>
      <c r="X360" s="212">
        <v>0.79940129415389649</v>
      </c>
      <c r="Y360" s="212">
        <v>0.65438770972197802</v>
      </c>
      <c r="Z360" s="212">
        <v>0.4783604734683381</v>
      </c>
    </row>
    <row r="361" spans="3:26" x14ac:dyDescent="0.3">
      <c r="C361" s="210">
        <v>43314</v>
      </c>
      <c r="D361" s="211">
        <v>1.0138191800816612E-3</v>
      </c>
      <c r="E361" s="211">
        <v>2.4808275689623214E-3</v>
      </c>
      <c r="F361" s="211">
        <v>4.0409321212043882E-3</v>
      </c>
      <c r="G361" s="211">
        <v>6.2744740950003396E-3</v>
      </c>
      <c r="H361" s="211">
        <v>8.5923119299106399E-3</v>
      </c>
      <c r="I361" s="211">
        <v>1.1630083813077913E-2</v>
      </c>
      <c r="J361" s="211">
        <v>1.5588038511824234E-2</v>
      </c>
      <c r="K361" s="211">
        <v>2.1169846163031279E-2</v>
      </c>
      <c r="L361" s="211">
        <v>2.7192372610595567E-2</v>
      </c>
      <c r="M361" s="211">
        <v>3.69428726158222E-2</v>
      </c>
      <c r="N361" s="211">
        <v>4.8435819114930771E-2</v>
      </c>
      <c r="P361" s="212">
        <f t="array" ref="P361:Z361">(1+D361:N361)^-P$1:Z$1</f>
        <v>0.99991893883663385</v>
      </c>
      <c r="Q361" s="212">
        <v>0.9993807529635812</v>
      </c>
      <c r="R361" s="212">
        <v>0.99798563681641006</v>
      </c>
      <c r="S361" s="212">
        <v>0.99376464945049581</v>
      </c>
      <c r="T361" s="212">
        <v>0.98303434918082999</v>
      </c>
      <c r="U361" s="212">
        <v>0.96590584096460297</v>
      </c>
      <c r="V361" s="212">
        <v>0.92557606242706902</v>
      </c>
      <c r="W361" s="212">
        <v>0.86360296528206382</v>
      </c>
      <c r="X361" s="212">
        <v>0.76468424264126922</v>
      </c>
      <c r="Y361" s="212">
        <v>0.58033336133555713</v>
      </c>
      <c r="Z361" s="212">
        <v>0.3882960760481714</v>
      </c>
    </row>
    <row r="362" spans="3:26" x14ac:dyDescent="0.3">
      <c r="C362" s="210">
        <v>43313</v>
      </c>
      <c r="D362" s="211">
        <v>1.0352722945063837E-3</v>
      </c>
      <c r="E362" s="211">
        <v>2.7708598406532177E-3</v>
      </c>
      <c r="F362" s="211">
        <v>4.3156117847651995E-3</v>
      </c>
      <c r="G362" s="211">
        <v>6.5133228412262295E-3</v>
      </c>
      <c r="H362" s="211">
        <v>8.2871350397432358E-3</v>
      </c>
      <c r="I362" s="211">
        <v>1.0381588043518295E-2</v>
      </c>
      <c r="J362" s="211">
        <v>1.2980798731277943E-2</v>
      </c>
      <c r="K362" s="211">
        <v>1.6787534577092211E-2</v>
      </c>
      <c r="L362" s="211">
        <v>2.1446858049662464E-2</v>
      </c>
      <c r="M362" s="211">
        <v>2.8664998770710774E-2</v>
      </c>
      <c r="N362" s="211">
        <v>3.8627699089652613E-2</v>
      </c>
      <c r="P362" s="212">
        <f t="array" ref="P362:Z362">(1+D362:N362)^-P$1:Z$1</f>
        <v>0.99991722448450426</v>
      </c>
      <c r="Q362" s="212">
        <v>0.9993084821874606</v>
      </c>
      <c r="R362" s="212">
        <v>0.9978491532739604</v>
      </c>
      <c r="S362" s="212">
        <v>0.99352882600417036</v>
      </c>
      <c r="T362" s="212">
        <v>0.98362950656285508</v>
      </c>
      <c r="U362" s="212">
        <v>0.96949088283026874</v>
      </c>
      <c r="V362" s="212">
        <v>0.93754891063306922</v>
      </c>
      <c r="W362" s="212">
        <v>0.88999692663740038</v>
      </c>
      <c r="X362" s="212">
        <v>0.80880202727233785</v>
      </c>
      <c r="Y362" s="212">
        <v>0.65447122605689667</v>
      </c>
      <c r="Z362" s="212">
        <v>0.46859968070992203</v>
      </c>
    </row>
    <row r="363" spans="3:26" x14ac:dyDescent="0.3">
      <c r="C363" s="210">
        <v>43312</v>
      </c>
      <c r="D363" s="211">
        <v>9.6297334421225342E-4</v>
      </c>
      <c r="E363" s="211">
        <v>2.4550405894901159E-3</v>
      </c>
      <c r="F363" s="211">
        <v>3.9250589268634605E-3</v>
      </c>
      <c r="G363" s="211">
        <v>5.9836414788038798E-3</v>
      </c>
      <c r="H363" s="211">
        <v>7.5597713568477855E-3</v>
      </c>
      <c r="I363" s="211">
        <v>9.7250195267880035E-3</v>
      </c>
      <c r="J363" s="211">
        <v>1.2610334675926623E-2</v>
      </c>
      <c r="K363" s="211">
        <v>1.5942263832035036E-2</v>
      </c>
      <c r="L363" s="211">
        <v>2.1154966887550228E-2</v>
      </c>
      <c r="M363" s="211">
        <v>2.7214633284961903E-2</v>
      </c>
      <c r="N363" s="211">
        <v>3.6545233178681059E-2</v>
      </c>
      <c r="P363" s="212">
        <f t="array" ref="P363:Z363">(1+D363:N363)^-P$1:Z$1</f>
        <v>0.99992300216585916</v>
      </c>
      <c r="Q363" s="212">
        <v>0.99938717987584269</v>
      </c>
      <c r="R363" s="212">
        <v>0.9980432289872686</v>
      </c>
      <c r="S363" s="212">
        <v>0.99405194952274978</v>
      </c>
      <c r="T363" s="212">
        <v>0.9850501957309945</v>
      </c>
      <c r="U363" s="212">
        <v>0.97138333227946583</v>
      </c>
      <c r="V363" s="212">
        <v>0.93926517992751324</v>
      </c>
      <c r="W363" s="212">
        <v>0.89519326610908334</v>
      </c>
      <c r="X363" s="212">
        <v>0.81111691654063867</v>
      </c>
      <c r="Y363" s="212">
        <v>0.66847017732293368</v>
      </c>
      <c r="Z363" s="212">
        <v>0.48779217000524472</v>
      </c>
    </row>
    <row r="364" spans="3:26" x14ac:dyDescent="0.3">
      <c r="C364" s="210">
        <v>43311</v>
      </c>
      <c r="D364" s="211">
        <v>9.0297198568721373E-4</v>
      </c>
      <c r="E364" s="211">
        <v>2.2505597249850703E-3</v>
      </c>
      <c r="F364" s="211">
        <v>3.606681649034096E-3</v>
      </c>
      <c r="G364" s="211">
        <v>5.5755494345238596E-3</v>
      </c>
      <c r="H364" s="211">
        <v>7.0437346611847088E-3</v>
      </c>
      <c r="I364" s="211">
        <v>9.1403151532730986E-3</v>
      </c>
      <c r="J364" s="211">
        <v>1.1999276728530283E-2</v>
      </c>
      <c r="K364" s="211">
        <v>1.6470728421632091E-2</v>
      </c>
      <c r="L364" s="211">
        <v>2.2413301186781396E-2</v>
      </c>
      <c r="M364" s="211">
        <v>2.8540138793312266E-2</v>
      </c>
      <c r="N364" s="211">
        <v>3.8873848939436212E-2</v>
      </c>
      <c r="P364" s="212">
        <f t="array" ref="P364:Z364">(1+D364:N364)^-P$1:Z$1</f>
        <v>0.99992779744259153</v>
      </c>
      <c r="Q364" s="212">
        <v>0.99943815014458715</v>
      </c>
      <c r="R364" s="212">
        <v>0.99820152261746331</v>
      </c>
      <c r="S364" s="212">
        <v>0.99445536495228115</v>
      </c>
      <c r="T364" s="212">
        <v>0.98605998759923774</v>
      </c>
      <c r="U364" s="212">
        <v>0.97307279377128097</v>
      </c>
      <c r="V364" s="212">
        <v>0.94210430736459128</v>
      </c>
      <c r="W364" s="212">
        <v>0.89194045720596804</v>
      </c>
      <c r="X364" s="212">
        <v>0.80118920946749295</v>
      </c>
      <c r="Y364" s="212">
        <v>0.65566398562864892</v>
      </c>
      <c r="Z364" s="212">
        <v>0.46638408012187915</v>
      </c>
    </row>
    <row r="365" spans="3:26" x14ac:dyDescent="0.3">
      <c r="C365" s="210">
        <v>43308</v>
      </c>
      <c r="D365" s="211">
        <v>9.0768756782248024E-4</v>
      </c>
      <c r="E365" s="211">
        <v>2.1733321841382854E-3</v>
      </c>
      <c r="F365" s="211">
        <v>3.2772004094707664E-3</v>
      </c>
      <c r="G365" s="211">
        <v>5.1749222453046978E-3</v>
      </c>
      <c r="H365" s="211">
        <v>6.6809590156249998E-3</v>
      </c>
      <c r="I365" s="211">
        <v>8.7326814121147078E-3</v>
      </c>
      <c r="J365" s="211">
        <v>1.1727219044518671E-2</v>
      </c>
      <c r="K365" s="211">
        <v>1.527725293158754E-2</v>
      </c>
      <c r="L365" s="211">
        <v>2.0466777704734027E-2</v>
      </c>
      <c r="M365" s="211">
        <v>2.7924794976478116E-2</v>
      </c>
      <c r="N365" s="211">
        <v>3.5019653873396443E-2</v>
      </c>
      <c r="P365" s="212">
        <f t="array" ref="P365:Z365">(1+D365:N365)^-P$1:Z$1</f>
        <v>0.99992742056452877</v>
      </c>
      <c r="Q365" s="212">
        <v>0.99945740378009962</v>
      </c>
      <c r="R365" s="212">
        <v>0.99836541634351161</v>
      </c>
      <c r="S365" s="212">
        <v>0.99485171970491926</v>
      </c>
      <c r="T365" s="212">
        <v>0.98677080466699696</v>
      </c>
      <c r="U365" s="212">
        <v>0.97425294077170221</v>
      </c>
      <c r="V365" s="212">
        <v>0.94337166773654235</v>
      </c>
      <c r="W365" s="212">
        <v>0.89930582795361014</v>
      </c>
      <c r="X365" s="212">
        <v>0.8166036109416861</v>
      </c>
      <c r="Y365" s="212">
        <v>0.66157619571901083</v>
      </c>
      <c r="Z365" s="212">
        <v>0.50237505550180339</v>
      </c>
    </row>
    <row r="366" spans="3:26" x14ac:dyDescent="0.3">
      <c r="C366" s="210">
        <v>43307</v>
      </c>
      <c r="D366" s="211">
        <v>1.0152186385278554E-3</v>
      </c>
      <c r="E366" s="211">
        <v>2.3904789569068404E-3</v>
      </c>
      <c r="F366" s="211">
        <v>3.8286550647261561E-3</v>
      </c>
      <c r="G366" s="211">
        <v>6.0560675860293674E-3</v>
      </c>
      <c r="H366" s="211">
        <v>7.8425699405092631E-3</v>
      </c>
      <c r="I366" s="211">
        <v>1.0624568278200103E-2</v>
      </c>
      <c r="J366" s="211">
        <v>1.3347001869376799E-2</v>
      </c>
      <c r="K366" s="211">
        <v>1.8275978844816469E-2</v>
      </c>
      <c r="L366" s="211">
        <v>2.311480714865605E-2</v>
      </c>
      <c r="M366" s="211">
        <v>3.0918327466086998E-2</v>
      </c>
      <c r="N366" s="211">
        <v>4.1351636972446738E-2</v>
      </c>
      <c r="P366" s="212">
        <f t="array" ref="P366:Z366">(1+D366:N366)^-P$1:Z$1</f>
        <v>0.99991882700249768</v>
      </c>
      <c r="Q366" s="212">
        <v>0.99940327153646169</v>
      </c>
      <c r="R366" s="212">
        <v>0.99809115196269127</v>
      </c>
      <c r="S366" s="212">
        <v>0.9939803875935459</v>
      </c>
      <c r="T366" s="212">
        <v>0.98449746710988939</v>
      </c>
      <c r="U366" s="212">
        <v>0.96879177903521174</v>
      </c>
      <c r="V366" s="212">
        <v>0.93585607839128271</v>
      </c>
      <c r="W366" s="212">
        <v>0.88093021866622301</v>
      </c>
      <c r="X366" s="212">
        <v>0.79571271726126858</v>
      </c>
      <c r="Y366" s="212">
        <v>0.63333879663679338</v>
      </c>
      <c r="Z366" s="212">
        <v>0.44468442510167061</v>
      </c>
    </row>
    <row r="367" spans="3:26" x14ac:dyDescent="0.3">
      <c r="C367" s="210">
        <v>43306</v>
      </c>
      <c r="D367" s="211">
        <v>8.8000417732704539E-4</v>
      </c>
      <c r="E367" s="211">
        <v>2.0910325729917231E-3</v>
      </c>
      <c r="F367" s="211">
        <v>3.163031547483056E-3</v>
      </c>
      <c r="G367" s="211">
        <v>5.0913119378702678E-3</v>
      </c>
      <c r="H367" s="211">
        <v>6.7617609604297049E-3</v>
      </c>
      <c r="I367" s="211">
        <v>8.8355579818014517E-3</v>
      </c>
      <c r="J367" s="211">
        <v>1.1835419707472787E-2</v>
      </c>
      <c r="K367" s="211">
        <v>1.5630370689962439E-2</v>
      </c>
      <c r="L367" s="211">
        <v>2.1166820662579581E-2</v>
      </c>
      <c r="M367" s="211">
        <v>2.9014781156852684E-2</v>
      </c>
      <c r="N367" s="211">
        <v>3.7962846848903789E-2</v>
      </c>
      <c r="P367" s="212">
        <f t="array" ref="P367:Z367">(1+D367:N367)^-P$1:Z$1</f>
        <v>0.99992963309981342</v>
      </c>
      <c r="Q367" s="212">
        <v>0.99947792397733026</v>
      </c>
      <c r="R367" s="212">
        <v>0.99842222615257747</v>
      </c>
      <c r="S367" s="212">
        <v>0.99493447821367209</v>
      </c>
      <c r="T367" s="212">
        <v>0.9866124160520735</v>
      </c>
      <c r="U367" s="212">
        <v>0.97395492120055738</v>
      </c>
      <c r="V367" s="212">
        <v>0.94286737815667165</v>
      </c>
      <c r="W367" s="212">
        <v>0.89711939400026353</v>
      </c>
      <c r="X367" s="212">
        <v>0.81102276644654314</v>
      </c>
      <c r="Y367" s="212">
        <v>0.65114213974133084</v>
      </c>
      <c r="Z367" s="212">
        <v>0.47463944718660372</v>
      </c>
    </row>
    <row r="368" spans="3:26" x14ac:dyDescent="0.3">
      <c r="C368" s="210">
        <v>43305</v>
      </c>
      <c r="D368" s="211">
        <v>9.7808371022687604E-4</v>
      </c>
      <c r="E368" s="211">
        <v>2.3147265535192378E-3</v>
      </c>
      <c r="F368" s="211">
        <v>3.7847947495731728E-3</v>
      </c>
      <c r="G368" s="211">
        <v>6.123028409432507E-3</v>
      </c>
      <c r="H368" s="211">
        <v>8.1076099781268261E-3</v>
      </c>
      <c r="I368" s="211">
        <v>1.1027163173671483E-2</v>
      </c>
      <c r="J368" s="211">
        <v>1.3859822201061885E-2</v>
      </c>
      <c r="K368" s="211">
        <v>1.7817443406509328E-2</v>
      </c>
      <c r="L368" s="211">
        <v>2.2400634012668671E-2</v>
      </c>
      <c r="M368" s="211">
        <v>2.8977849596257214E-2</v>
      </c>
      <c r="N368" s="211">
        <v>3.771550056081633E-2</v>
      </c>
      <c r="P368" s="212">
        <f t="array" ref="P368:Z368">(1+D368:N368)^-P$1:Z$1</f>
        <v>0.99992179460235997</v>
      </c>
      <c r="Q368" s="212">
        <v>0.99942215409206081</v>
      </c>
      <c r="R368" s="212">
        <v>0.99811295749038598</v>
      </c>
      <c r="S368" s="212">
        <v>0.99391423490314867</v>
      </c>
      <c r="T368" s="212">
        <v>0.98397986969743778</v>
      </c>
      <c r="U368" s="212">
        <v>0.96763491001683322</v>
      </c>
      <c r="V368" s="212">
        <v>0.93349164517834737</v>
      </c>
      <c r="W368" s="212">
        <v>0.88371204214717802</v>
      </c>
      <c r="X368" s="212">
        <v>0.80128847944762216</v>
      </c>
      <c r="Y368" s="212">
        <v>0.65149278487078588</v>
      </c>
      <c r="Z368" s="212">
        <v>0.4769072465151224</v>
      </c>
    </row>
    <row r="369" spans="3:26" x14ac:dyDescent="0.3">
      <c r="C369" s="210">
        <v>43304</v>
      </c>
      <c r="D369" s="211">
        <v>8.7142911736756224E-4</v>
      </c>
      <c r="E369" s="211">
        <v>2.1574551056656038E-3</v>
      </c>
      <c r="F369" s="211">
        <v>3.2648801271141165E-3</v>
      </c>
      <c r="G369" s="211">
        <v>5.2168777877134908E-3</v>
      </c>
      <c r="H369" s="211">
        <v>6.9011830102642807E-3</v>
      </c>
      <c r="I369" s="211">
        <v>9.3299858416793103E-3</v>
      </c>
      <c r="J369" s="211">
        <v>1.203497886176092E-2</v>
      </c>
      <c r="K369" s="211">
        <v>1.6198173527987775E-2</v>
      </c>
      <c r="L369" s="211">
        <v>2.0662375717571294E-2</v>
      </c>
      <c r="M369" s="211">
        <v>2.6519364112518963E-2</v>
      </c>
      <c r="N369" s="211">
        <v>3.3268547631307738E-2</v>
      </c>
      <c r="P369" s="212">
        <f t="array" ref="P369:Z369">(1+D369:N369)^-P$1:Z$1</f>
        <v>0.99993031845639513</v>
      </c>
      <c r="Q369" s="212">
        <v>0.99946136233204041</v>
      </c>
      <c r="R369" s="212">
        <v>0.99837154638269976</v>
      </c>
      <c r="S369" s="212">
        <v>0.99481019678142013</v>
      </c>
      <c r="T369" s="212">
        <v>0.98633920949646459</v>
      </c>
      <c r="U369" s="212">
        <v>0.97252432485997609</v>
      </c>
      <c r="V369" s="212">
        <v>0.94193814334282588</v>
      </c>
      <c r="W369" s="212">
        <v>0.89361639903303303</v>
      </c>
      <c r="X369" s="212">
        <v>0.81504003444068163</v>
      </c>
      <c r="Y369" s="212">
        <v>0.67529386813740244</v>
      </c>
      <c r="Z369" s="212">
        <v>0.51967976152502859</v>
      </c>
    </row>
    <row r="370" spans="3:26" x14ac:dyDescent="0.3">
      <c r="C370" s="210">
        <v>43301</v>
      </c>
      <c r="D370" s="211">
        <v>1.0526510392923564E-3</v>
      </c>
      <c r="E370" s="211">
        <v>2.4926090579797159E-3</v>
      </c>
      <c r="F370" s="211">
        <v>4.0522632154769778E-3</v>
      </c>
      <c r="G370" s="211">
        <v>6.4254492091713701E-3</v>
      </c>
      <c r="H370" s="211">
        <v>8.32082110465409E-3</v>
      </c>
      <c r="I370" s="211">
        <v>1.0830855683761728E-2</v>
      </c>
      <c r="J370" s="211">
        <v>1.3847815709628106E-2</v>
      </c>
      <c r="K370" s="211">
        <v>1.8356916428783121E-2</v>
      </c>
      <c r="L370" s="211">
        <v>2.326883860084044E-2</v>
      </c>
      <c r="M370" s="211">
        <v>2.9293112816563677E-2</v>
      </c>
      <c r="N370" s="211">
        <v>3.9011670906133458E-2</v>
      </c>
      <c r="P370" s="212">
        <f t="array" ref="P370:Z370">(1+D370:N370)^-P$1:Z$1</f>
        <v>0.99991583575075438</v>
      </c>
      <c r="Q370" s="212">
        <v>0.99937781672117187</v>
      </c>
      <c r="R370" s="212">
        <v>0.99798000548542654</v>
      </c>
      <c r="S370" s="212">
        <v>0.9936155735984018</v>
      </c>
      <c r="T370" s="212">
        <v>0.9835637853097956</v>
      </c>
      <c r="U370" s="212">
        <v>0.96819877548896893</v>
      </c>
      <c r="V370" s="212">
        <v>0.93354692085548296</v>
      </c>
      <c r="W370" s="212">
        <v>0.8804402297943561</v>
      </c>
      <c r="X370" s="212">
        <v>0.79451575131095942</v>
      </c>
      <c r="Y370" s="212">
        <v>0.64850599820155441</v>
      </c>
      <c r="Z370" s="212">
        <v>0.46514834740362765</v>
      </c>
    </row>
    <row r="371" spans="3:26" x14ac:dyDescent="0.3">
      <c r="C371" s="210">
        <v>43300</v>
      </c>
      <c r="D371" s="211">
        <v>9.3577288305931726E-4</v>
      </c>
      <c r="E371" s="211">
        <v>2.3575944703503747E-3</v>
      </c>
      <c r="F371" s="211">
        <v>3.606274659682268E-3</v>
      </c>
      <c r="G371" s="211">
        <v>5.4721669112455674E-3</v>
      </c>
      <c r="H371" s="211">
        <v>7.421869915130508E-3</v>
      </c>
      <c r="I371" s="211">
        <v>1.0043136177409295E-2</v>
      </c>
      <c r="J371" s="211">
        <v>1.3622120629590862E-2</v>
      </c>
      <c r="K371" s="211">
        <v>1.7746239743850416E-2</v>
      </c>
      <c r="L371" s="211">
        <v>2.3931091561477758E-2</v>
      </c>
      <c r="M371" s="211">
        <v>3.2406472209811903E-2</v>
      </c>
      <c r="N371" s="211">
        <v>4.3723795715367553E-2</v>
      </c>
      <c r="P371" s="212">
        <f t="array" ref="P371:Z371">(1+D371:N371)^-P$1:Z$1</f>
        <v>0.99992517597381192</v>
      </c>
      <c r="Q371" s="212">
        <v>0.99941146832653693</v>
      </c>
      <c r="R371" s="212">
        <v>0.99820172501623272</v>
      </c>
      <c r="S371" s="212">
        <v>0.99455761472935067</v>
      </c>
      <c r="T371" s="212">
        <v>0.98531989235653772</v>
      </c>
      <c r="U371" s="212">
        <v>0.97046579949353207</v>
      </c>
      <c r="V371" s="212">
        <v>0.93458671069437982</v>
      </c>
      <c r="W371" s="212">
        <v>0.88414491743577694</v>
      </c>
      <c r="X371" s="212">
        <v>0.78939195304992449</v>
      </c>
      <c r="Y371" s="212">
        <v>0.61978237600179897</v>
      </c>
      <c r="Z371" s="212">
        <v>0.42490153496883487</v>
      </c>
    </row>
    <row r="372" spans="3:26" x14ac:dyDescent="0.3">
      <c r="C372" s="210">
        <v>43299</v>
      </c>
      <c r="D372" s="211">
        <v>8.8572799652314796E-4</v>
      </c>
      <c r="E372" s="211">
        <v>2.2365739554399463E-3</v>
      </c>
      <c r="F372" s="211">
        <v>3.4798010391710369E-3</v>
      </c>
      <c r="G372" s="211">
        <v>5.6207283605979076E-3</v>
      </c>
      <c r="H372" s="211">
        <v>7.2430680012332757E-3</v>
      </c>
      <c r="I372" s="211">
        <v>9.4714647151826082E-3</v>
      </c>
      <c r="J372" s="211">
        <v>1.1851559240153154E-2</v>
      </c>
      <c r="K372" s="211">
        <v>1.531531428707586E-2</v>
      </c>
      <c r="L372" s="211">
        <v>2.031582898842664E-2</v>
      </c>
      <c r="M372" s="211">
        <v>2.6435589933046438E-2</v>
      </c>
      <c r="N372" s="211">
        <v>3.3449818637360511E-2</v>
      </c>
      <c r="P372" s="212">
        <f t="array" ref="P372:Z372">(1+D372:N372)^-P$1:Z$1</f>
        <v>0.99992917563048822</v>
      </c>
      <c r="Q372" s="212">
        <v>0.99944163680603526</v>
      </c>
      <c r="R372" s="212">
        <v>0.99826462723330889</v>
      </c>
      <c r="S372" s="212">
        <v>0.99441068764586715</v>
      </c>
      <c r="T372" s="212">
        <v>0.98566974379814254</v>
      </c>
      <c r="U372" s="212">
        <v>0.97211548012891014</v>
      </c>
      <c r="V372" s="212">
        <v>0.94279218455104608</v>
      </c>
      <c r="W372" s="212">
        <v>0.89906986712056824</v>
      </c>
      <c r="X372" s="212">
        <v>0.81781252448398767</v>
      </c>
      <c r="Y372" s="212">
        <v>0.67612106843572695</v>
      </c>
      <c r="Z372" s="212">
        <v>0.5178597202816374</v>
      </c>
    </row>
    <row r="373" spans="3:26" x14ac:dyDescent="0.3">
      <c r="C373" s="210">
        <v>43298</v>
      </c>
      <c r="D373" s="211">
        <v>8.5261212350256179E-4</v>
      </c>
      <c r="E373" s="211">
        <v>2.0156121448693842E-3</v>
      </c>
      <c r="F373" s="211">
        <v>3.2160640325521461E-3</v>
      </c>
      <c r="G373" s="211">
        <v>5.2256912775202977E-3</v>
      </c>
      <c r="H373" s="211">
        <v>6.8212899825011641E-3</v>
      </c>
      <c r="I373" s="211">
        <v>9.0909460032507234E-3</v>
      </c>
      <c r="J373" s="211">
        <v>1.2341579332133838E-2</v>
      </c>
      <c r="K373" s="211">
        <v>1.6047689332069601E-2</v>
      </c>
      <c r="L373" s="211">
        <v>2.1818886620652626E-2</v>
      </c>
      <c r="M373" s="211">
        <v>2.9986350100944248E-2</v>
      </c>
      <c r="N373" s="211">
        <v>3.9547795431938287E-2</v>
      </c>
      <c r="P373" s="212">
        <f t="array" ref="P373:Z373">(1+D373:N373)^-P$1:Z$1</f>
        <v>0.99993182241569667</v>
      </c>
      <c r="Q373" s="212">
        <v>0.99949673080139978</v>
      </c>
      <c r="R373" s="212">
        <v>0.99839583626834949</v>
      </c>
      <c r="S373" s="212">
        <v>0.99480147461125956</v>
      </c>
      <c r="T373" s="212">
        <v>0.98649575118495614</v>
      </c>
      <c r="U373" s="212">
        <v>0.97321562171146869</v>
      </c>
      <c r="V373" s="212">
        <v>0.94051261759143523</v>
      </c>
      <c r="W373" s="212">
        <v>0.89454326927948635</v>
      </c>
      <c r="X373" s="212">
        <v>0.80586212314625694</v>
      </c>
      <c r="Y373" s="212">
        <v>0.64198955341214248</v>
      </c>
      <c r="Z373" s="212">
        <v>0.46037397521029716</v>
      </c>
    </row>
    <row r="374" spans="3:26" x14ac:dyDescent="0.3">
      <c r="C374" s="210">
        <v>43297</v>
      </c>
      <c r="D374" s="211">
        <v>8.7634668699660843E-4</v>
      </c>
      <c r="E374" s="211">
        <v>2.2140236523018096E-3</v>
      </c>
      <c r="F374" s="211">
        <v>3.4243946819614737E-3</v>
      </c>
      <c r="G374" s="211">
        <v>5.2974841963655409E-3</v>
      </c>
      <c r="H374" s="211">
        <v>6.7829795093093713E-3</v>
      </c>
      <c r="I374" s="211">
        <v>8.9945184378334257E-3</v>
      </c>
      <c r="J374" s="211">
        <v>1.2306870599806664E-2</v>
      </c>
      <c r="K374" s="211">
        <v>1.6088513506359065E-2</v>
      </c>
      <c r="L374" s="211">
        <v>2.0611494822431516E-2</v>
      </c>
      <c r="M374" s="211">
        <v>2.7780023366196099E-2</v>
      </c>
      <c r="N374" s="211">
        <v>3.778517884674381E-2</v>
      </c>
      <c r="P374" s="212">
        <f t="array" ref="P374:Z374">(1+D374:N374)^-P$1:Z$1</f>
        <v>0.99992992542178349</v>
      </c>
      <c r="Q374" s="212">
        <v>0.99944725873937068</v>
      </c>
      <c r="R374" s="212">
        <v>0.99829218757732707</v>
      </c>
      <c r="S374" s="212">
        <v>0.99473043126075222</v>
      </c>
      <c r="T374" s="212">
        <v>0.98657082960574316</v>
      </c>
      <c r="U374" s="212">
        <v>0.97349467312401028</v>
      </c>
      <c r="V374" s="212">
        <v>0.94067386434493383</v>
      </c>
      <c r="W374" s="212">
        <v>0.89429171430300469</v>
      </c>
      <c r="X374" s="212">
        <v>0.81544645031340668</v>
      </c>
      <c r="Y374" s="212">
        <v>0.66297540485201345</v>
      </c>
      <c r="Z374" s="212">
        <v>0.47626725101060885</v>
      </c>
    </row>
    <row r="375" spans="3:26" x14ac:dyDescent="0.3">
      <c r="C375" s="210">
        <v>43294</v>
      </c>
      <c r="D375" s="211">
        <v>9.383325468255016E-4</v>
      </c>
      <c r="E375" s="211">
        <v>2.2048478799105938E-3</v>
      </c>
      <c r="F375" s="211">
        <v>3.3420328750971332E-3</v>
      </c>
      <c r="G375" s="211">
        <v>5.1819655474972118E-3</v>
      </c>
      <c r="H375" s="211">
        <v>6.9185262874338687E-3</v>
      </c>
      <c r="I375" s="211">
        <v>9.0145231636784874E-3</v>
      </c>
      <c r="J375" s="211">
        <v>1.2130486058909205E-2</v>
      </c>
      <c r="K375" s="211">
        <v>1.6162444787752386E-2</v>
      </c>
      <c r="L375" s="211">
        <v>2.1126649062157443E-2</v>
      </c>
      <c r="M375" s="211">
        <v>2.7272135371706117E-2</v>
      </c>
      <c r="N375" s="211">
        <v>3.4394817417504352E-2</v>
      </c>
      <c r="P375" s="212">
        <f t="array" ref="P375:Z375">(1+D375:N375)^-P$1:Z$1</f>
        <v>0.9999249714077425</v>
      </c>
      <c r="Q375" s="212">
        <v>0.99944954636277816</v>
      </c>
      <c r="R375" s="212">
        <v>0.99833316037543152</v>
      </c>
      <c r="S375" s="212">
        <v>0.99484474878667895</v>
      </c>
      <c r="T375" s="212">
        <v>0.98630523215564503</v>
      </c>
      <c r="U375" s="212">
        <v>0.97343677274447704</v>
      </c>
      <c r="V375" s="212">
        <v>0.94149380885859524</v>
      </c>
      <c r="W375" s="212">
        <v>0.8938363619871611</v>
      </c>
      <c r="X375" s="212">
        <v>0.8113418830895438</v>
      </c>
      <c r="Y375" s="212">
        <v>0.66790912775521716</v>
      </c>
      <c r="Z375" s="212">
        <v>0.50847930388417772</v>
      </c>
    </row>
    <row r="376" spans="3:26" x14ac:dyDescent="0.3">
      <c r="C376" s="210">
        <v>43293</v>
      </c>
      <c r="D376" s="211">
        <v>1.0123417123520323E-3</v>
      </c>
      <c r="E376" s="211">
        <v>2.4980930546103842E-3</v>
      </c>
      <c r="F376" s="211">
        <v>4.0367702746946172E-3</v>
      </c>
      <c r="G376" s="211">
        <v>6.5128610839858426E-3</v>
      </c>
      <c r="H376" s="211">
        <v>8.6652419536793288E-3</v>
      </c>
      <c r="I376" s="211">
        <v>1.1090006750359826E-2</v>
      </c>
      <c r="J376" s="211">
        <v>1.4291772899761033E-2</v>
      </c>
      <c r="K376" s="211">
        <v>1.951607903099176E-2</v>
      </c>
      <c r="L376" s="211">
        <v>2.6320665601727296E-2</v>
      </c>
      <c r="M376" s="211">
        <v>3.4351402385855392E-2</v>
      </c>
      <c r="N376" s="211">
        <v>4.5937300627935697E-2</v>
      </c>
      <c r="P376" s="212">
        <f t="array" ref="P376:Z376">(1+D376:N376)^-P$1:Z$1</f>
        <v>0.99991905690486538</v>
      </c>
      <c r="Q376" s="212">
        <v>0.99937644998644681</v>
      </c>
      <c r="R376" s="212">
        <v>0.99798770519620361</v>
      </c>
      <c r="S376" s="212">
        <v>0.99352928180473365</v>
      </c>
      <c r="T376" s="212">
        <v>0.98289220067872629</v>
      </c>
      <c r="U376" s="212">
        <v>0.96745449326234056</v>
      </c>
      <c r="V376" s="212">
        <v>0.93150563341478199</v>
      </c>
      <c r="W376" s="212">
        <v>0.87345682627067567</v>
      </c>
      <c r="X376" s="212">
        <v>0.77120397999985058</v>
      </c>
      <c r="Y376" s="212">
        <v>0.60252959843253018</v>
      </c>
      <c r="Z376" s="212">
        <v>0.40727427092677798</v>
      </c>
    </row>
    <row r="377" spans="3:26" x14ac:dyDescent="0.3">
      <c r="C377" s="210">
        <v>43292</v>
      </c>
      <c r="D377" s="211">
        <v>8.8983244810307831E-4</v>
      </c>
      <c r="E377" s="211">
        <v>2.2118245320400191E-3</v>
      </c>
      <c r="F377" s="211">
        <v>3.408043525343019E-3</v>
      </c>
      <c r="G377" s="211">
        <v>5.4472209093978591E-3</v>
      </c>
      <c r="H377" s="211">
        <v>7.3319537284308404E-3</v>
      </c>
      <c r="I377" s="211">
        <v>9.8749444375197289E-3</v>
      </c>
      <c r="J377" s="211">
        <v>1.2645370219283412E-2</v>
      </c>
      <c r="K377" s="211">
        <v>1.6091568230821352E-2</v>
      </c>
      <c r="L377" s="211">
        <v>2.1319926415881464E-2</v>
      </c>
      <c r="M377" s="211">
        <v>2.8185498047045933E-2</v>
      </c>
      <c r="N377" s="211">
        <v>3.5843083468331531E-2</v>
      </c>
      <c r="P377" s="212">
        <f t="array" ref="P377:Z377">(1+D377:N377)^-P$1:Z$1</f>
        <v>0.99992884758889999</v>
      </c>
      <c r="Q377" s="212">
        <v>0.99944780700243607</v>
      </c>
      <c r="R377" s="212">
        <v>0.99830032143947656</v>
      </c>
      <c r="S377" s="212">
        <v>0.99458229055079483</v>
      </c>
      <c r="T377" s="212">
        <v>0.98549580291153838</v>
      </c>
      <c r="U377" s="212">
        <v>0.97095076503783173</v>
      </c>
      <c r="V377" s="212">
        <v>0.93910270750676161</v>
      </c>
      <c r="W377" s="212">
        <v>0.89427289461040738</v>
      </c>
      <c r="X377" s="212">
        <v>0.80980778457785618</v>
      </c>
      <c r="Y377" s="212">
        <v>0.6590644530843619</v>
      </c>
      <c r="Z377" s="212">
        <v>0.49444796021478682</v>
      </c>
    </row>
    <row r="378" spans="3:26" x14ac:dyDescent="0.3">
      <c r="C378" s="210">
        <v>43291</v>
      </c>
      <c r="D378" s="211">
        <v>9.4954934654571665E-4</v>
      </c>
      <c r="E378" s="211">
        <v>2.3785768293065413E-3</v>
      </c>
      <c r="F378" s="211">
        <v>3.8315669649896999E-3</v>
      </c>
      <c r="G378" s="211">
        <v>5.9260205034958133E-3</v>
      </c>
      <c r="H378" s="211">
        <v>7.8559806527197535E-3</v>
      </c>
      <c r="I378" s="211">
        <v>1.0285888315235628E-2</v>
      </c>
      <c r="J378" s="211">
        <v>1.3026501438377009E-2</v>
      </c>
      <c r="K378" s="211">
        <v>1.7470631954984859E-2</v>
      </c>
      <c r="L378" s="211">
        <v>2.1911044982230884E-2</v>
      </c>
      <c r="M378" s="211">
        <v>2.9284370088853033E-2</v>
      </c>
      <c r="N378" s="211">
        <v>4.0017948658168719E-2</v>
      </c>
      <c r="P378" s="212">
        <f t="array" ref="P378:Z378">(1+D378:N378)^-P$1:Z$1</f>
        <v>0.99992407497767066</v>
      </c>
      <c r="Q378" s="212">
        <v>0.99940623822304409</v>
      </c>
      <c r="R378" s="212">
        <v>0.99808970433736655</v>
      </c>
      <c r="S378" s="212">
        <v>0.99410889033317806</v>
      </c>
      <c r="T378" s="212">
        <v>0.98447126748490865</v>
      </c>
      <c r="U378" s="212">
        <v>0.96976641514453754</v>
      </c>
      <c r="V378" s="212">
        <v>0.93733744204294034</v>
      </c>
      <c r="W378" s="212">
        <v>0.88582273228572173</v>
      </c>
      <c r="X378" s="212">
        <v>0.80513567242941708</v>
      </c>
      <c r="Y378" s="212">
        <v>0.64858862913398752</v>
      </c>
      <c r="Z378" s="212">
        <v>0.45622944525763215</v>
      </c>
    </row>
    <row r="379" spans="3:26" x14ac:dyDescent="0.3">
      <c r="C379" s="210">
        <v>43290</v>
      </c>
      <c r="D379" s="211">
        <v>1.1033865347591233E-3</v>
      </c>
      <c r="E379" s="211">
        <v>2.5760717403119776E-3</v>
      </c>
      <c r="F379" s="211">
        <v>3.9730507835150433E-3</v>
      </c>
      <c r="G379" s="211">
        <v>6.035221988616171E-3</v>
      </c>
      <c r="H379" s="211">
        <v>7.7032587523307655E-3</v>
      </c>
      <c r="I379" s="211">
        <v>1.0385882774200368E-2</v>
      </c>
      <c r="J379" s="211">
        <v>1.3503257733061984E-2</v>
      </c>
      <c r="K379" s="211">
        <v>1.7141064004810941E-2</v>
      </c>
      <c r="L379" s="211">
        <v>2.3291435348388578E-2</v>
      </c>
      <c r="M379" s="211">
        <v>2.9350842258716797E-2</v>
      </c>
      <c r="N379" s="211">
        <v>3.8275950478409385E-2</v>
      </c>
      <c r="P379" s="212">
        <f t="array" ref="P379:Z379">(1+D379:N379)^-P$1:Z$1</f>
        <v>0.99991178163136962</v>
      </c>
      <c r="Q379" s="212">
        <v>0.99935701696351542</v>
      </c>
      <c r="R379" s="212">
        <v>0.99801937450235134</v>
      </c>
      <c r="S379" s="212">
        <v>0.99400098340822851</v>
      </c>
      <c r="T379" s="212">
        <v>0.98476969207502896</v>
      </c>
      <c r="U379" s="212">
        <v>0.96947852017374347</v>
      </c>
      <c r="V379" s="212">
        <v>0.9351348773739534</v>
      </c>
      <c r="W379" s="212">
        <v>0.88783381910295356</v>
      </c>
      <c r="X379" s="212">
        <v>0.79434032046801217</v>
      </c>
      <c r="Y379" s="212">
        <v>0.64796065650586754</v>
      </c>
      <c r="Z379" s="212">
        <v>0.47178497758948917</v>
      </c>
    </row>
    <row r="380" spans="3:26" x14ac:dyDescent="0.3">
      <c r="C380" s="210">
        <v>43287</v>
      </c>
      <c r="D380" s="211">
        <v>1.2305617780904575E-3</v>
      </c>
      <c r="E380" s="211">
        <v>2.941643574242776E-3</v>
      </c>
      <c r="F380" s="211">
        <v>4.578775929881102E-3</v>
      </c>
      <c r="G380" s="211">
        <v>6.8853456185272296E-3</v>
      </c>
      <c r="H380" s="211">
        <v>9.2422293473037008E-3</v>
      </c>
      <c r="I380" s="211">
        <v>1.2159542224854819E-2</v>
      </c>
      <c r="J380" s="211">
        <v>1.5518122319905648E-2</v>
      </c>
      <c r="K380" s="211">
        <v>2.0272635438359155E-2</v>
      </c>
      <c r="L380" s="211">
        <v>2.706984411335249E-2</v>
      </c>
      <c r="M380" s="211">
        <v>3.7089113547167069E-2</v>
      </c>
      <c r="N380" s="211">
        <v>4.6500180357086966E-2</v>
      </c>
      <c r="P380" s="212">
        <f t="array" ref="P380:Z380">(1+D380:N380)^-P$1:Z$1</f>
        <v>0.99990162041898734</v>
      </c>
      <c r="Q380" s="212">
        <v>0.99926593820351939</v>
      </c>
      <c r="R380" s="212">
        <v>0.99771844410222665</v>
      </c>
      <c r="S380" s="212">
        <v>0.99316173817755038</v>
      </c>
      <c r="T380" s="212">
        <v>0.98176867595620243</v>
      </c>
      <c r="U380" s="212">
        <v>0.96439084412284348</v>
      </c>
      <c r="V380" s="212">
        <v>0.92589472569594011</v>
      </c>
      <c r="W380" s="212">
        <v>0.86893307665846287</v>
      </c>
      <c r="X380" s="212">
        <v>0.76559699387979374</v>
      </c>
      <c r="Y380" s="212">
        <v>0.57910707176796394</v>
      </c>
      <c r="Z380" s="212">
        <v>0.40291538375869862</v>
      </c>
    </row>
    <row r="381" spans="3:26" x14ac:dyDescent="0.3">
      <c r="C381" s="210">
        <v>43286</v>
      </c>
      <c r="D381" s="211">
        <v>1.0138719398447582E-3</v>
      </c>
      <c r="E381" s="211">
        <v>2.5998567468469378E-3</v>
      </c>
      <c r="F381" s="211">
        <v>4.2262773856659528E-3</v>
      </c>
      <c r="G381" s="211">
        <v>6.7917921552414339E-3</v>
      </c>
      <c r="H381" s="211">
        <v>9.3094274989456091E-3</v>
      </c>
      <c r="I381" s="211">
        <v>1.1942792566191325E-2</v>
      </c>
      <c r="J381" s="211">
        <v>1.5277206326850312E-2</v>
      </c>
      <c r="K381" s="211">
        <v>1.9485655922894873E-2</v>
      </c>
      <c r="L381" s="211">
        <v>2.5535602287121591E-2</v>
      </c>
      <c r="M381" s="211">
        <v>3.3333659346043591E-2</v>
      </c>
      <c r="N381" s="211">
        <v>4.3948907753001087E-2</v>
      </c>
      <c r="P381" s="212">
        <f t="array" ref="P381:Z381">(1+D381:N381)^-P$1:Z$1</f>
        <v>0.99991893462046944</v>
      </c>
      <c r="Q381" s="212">
        <v>0.9993510898918917</v>
      </c>
      <c r="R381" s="212">
        <v>0.99789353583698714</v>
      </c>
      <c r="S381" s="212">
        <v>0.99325402510413574</v>
      </c>
      <c r="T381" s="212">
        <v>0.98163795124011677</v>
      </c>
      <c r="U381" s="212">
        <v>0.96501067015584896</v>
      </c>
      <c r="V381" s="212">
        <v>0.92699377890320311</v>
      </c>
      <c r="W381" s="212">
        <v>0.87363930020018565</v>
      </c>
      <c r="X381" s="212">
        <v>0.77712804406718394</v>
      </c>
      <c r="Y381" s="212">
        <v>0.61149281434743885</v>
      </c>
      <c r="Z381" s="212">
        <v>0.42307281021522825</v>
      </c>
    </row>
    <row r="382" spans="3:26" x14ac:dyDescent="0.3">
      <c r="C382" s="210">
        <v>43284</v>
      </c>
      <c r="D382" s="211">
        <v>1.3428193504256925E-3</v>
      </c>
      <c r="E382" s="211">
        <v>3.0793361445389184E-3</v>
      </c>
      <c r="F382" s="211">
        <v>4.931158835893186E-3</v>
      </c>
      <c r="G382" s="211">
        <v>7.736204666712764E-3</v>
      </c>
      <c r="H382" s="211">
        <v>1.0100542653144248E-2</v>
      </c>
      <c r="I382" s="211">
        <v>1.3668774239803453E-2</v>
      </c>
      <c r="J382" s="211">
        <v>1.7520435490422846E-2</v>
      </c>
      <c r="K382" s="211">
        <v>2.2840065879271995E-2</v>
      </c>
      <c r="L382" s="211">
        <v>3.0647335475443731E-2</v>
      </c>
      <c r="M382" s="211">
        <v>3.8381603194186306E-2</v>
      </c>
      <c r="N382" s="211">
        <v>5.1598594203074111E-2</v>
      </c>
      <c r="P382" s="212">
        <f t="array" ref="P382:Z382">(1+D382:N382)^-P$1:Z$1</f>
        <v>0.99989265227619373</v>
      </c>
      <c r="Q382" s="212">
        <v>0.99923164416172805</v>
      </c>
      <c r="R382" s="212">
        <v>0.99754350189466978</v>
      </c>
      <c r="S382" s="212">
        <v>0.99232318474727099</v>
      </c>
      <c r="T382" s="212">
        <v>0.98010090712902331</v>
      </c>
      <c r="U382" s="212">
        <v>0.96008966527976214</v>
      </c>
      <c r="V382" s="212">
        <v>0.91682046527330718</v>
      </c>
      <c r="W382" s="212">
        <v>0.85377980769730089</v>
      </c>
      <c r="X382" s="212">
        <v>0.73943355010300993</v>
      </c>
      <c r="Y382" s="212">
        <v>0.5683884206648897</v>
      </c>
      <c r="Z382" s="212">
        <v>0.36559484445170126</v>
      </c>
    </row>
    <row r="383" spans="3:26" x14ac:dyDescent="0.3">
      <c r="C383" s="210">
        <v>43283</v>
      </c>
      <c r="D383" s="211">
        <v>1.177541858438693E-3</v>
      </c>
      <c r="E383" s="211">
        <v>2.7569063993061983E-3</v>
      </c>
      <c r="F383" s="211">
        <v>4.3765943516323987E-3</v>
      </c>
      <c r="G383" s="211">
        <v>6.7017026162500409E-3</v>
      </c>
      <c r="H383" s="211">
        <v>8.4351181229211578E-3</v>
      </c>
      <c r="I383" s="211">
        <v>1.0993863361848068E-2</v>
      </c>
      <c r="J383" s="211">
        <v>1.5094341693933788E-2</v>
      </c>
      <c r="K383" s="211">
        <v>1.9847869936680237E-2</v>
      </c>
      <c r="L383" s="211">
        <v>2.5565979980035815E-2</v>
      </c>
      <c r="M383" s="211">
        <v>3.2953371931147481E-2</v>
      </c>
      <c r="N383" s="211">
        <v>4.1237613852337089E-2</v>
      </c>
      <c r="P383" s="212">
        <f t="array" ref="P383:Z383">(1+D383:N383)^-P$1:Z$1</f>
        <v>0.9999058565037926</v>
      </c>
      <c r="Q383" s="212">
        <v>0.99931195853338384</v>
      </c>
      <c r="R383" s="212">
        <v>0.99781885969346507</v>
      </c>
      <c r="S383" s="212">
        <v>0.99334291121308971</v>
      </c>
      <c r="T383" s="212">
        <v>0.98334084179045522</v>
      </c>
      <c r="U383" s="212">
        <v>0.96773052816918026</v>
      </c>
      <c r="V383" s="212">
        <v>0.927829048373353</v>
      </c>
      <c r="W383" s="212">
        <v>0.8714696118998958</v>
      </c>
      <c r="X383" s="212">
        <v>0.77689788617273325</v>
      </c>
      <c r="Y383" s="212">
        <v>0.61487839692430679</v>
      </c>
      <c r="Z383" s="212">
        <v>0.44565936277744583</v>
      </c>
    </row>
    <row r="384" spans="3:26" x14ac:dyDescent="0.3">
      <c r="C384" s="210">
        <v>43280</v>
      </c>
      <c r="D384" s="211">
        <v>8.8282729524859747E-4</v>
      </c>
      <c r="E384" s="211">
        <v>2.1420988197816296E-3</v>
      </c>
      <c r="F384" s="211">
        <v>3.2268285134648372E-3</v>
      </c>
      <c r="G384" s="211">
        <v>5.0158582850738896E-3</v>
      </c>
      <c r="H384" s="211">
        <v>6.8269869415315647E-3</v>
      </c>
      <c r="I384" s="211">
        <v>9.3786367372909237E-3</v>
      </c>
      <c r="J384" s="211">
        <v>1.1762891152951338E-2</v>
      </c>
      <c r="K384" s="211">
        <v>1.483081648838395E-2</v>
      </c>
      <c r="L384" s="211">
        <v>1.9756738819152273E-2</v>
      </c>
      <c r="M384" s="211">
        <v>2.5352681998866974E-2</v>
      </c>
      <c r="N384" s="211">
        <v>3.3696618736075178E-2</v>
      </c>
      <c r="P384" s="212">
        <f t="array" ref="P384:Z384">(1+D384:N384)^-P$1:Z$1</f>
        <v>0.99992940746517556</v>
      </c>
      <c r="Q384" s="212">
        <v>0.99946519111196952</v>
      </c>
      <c r="R384" s="212">
        <v>0.99839047993145402</v>
      </c>
      <c r="S384" s="212">
        <v>0.99500917498592234</v>
      </c>
      <c r="T384" s="212">
        <v>0.98648458738014932</v>
      </c>
      <c r="U384" s="212">
        <v>0.97238370795795159</v>
      </c>
      <c r="V384" s="212">
        <v>0.94320537539752192</v>
      </c>
      <c r="W384" s="212">
        <v>0.90207879454341622</v>
      </c>
      <c r="X384" s="212">
        <v>0.82230732838429021</v>
      </c>
      <c r="Y384" s="212">
        <v>0.68691171631453918</v>
      </c>
      <c r="Z384" s="212">
        <v>0.51539249048547708</v>
      </c>
    </row>
    <row r="385" spans="3:26" x14ac:dyDescent="0.3">
      <c r="C385" s="210">
        <v>43279</v>
      </c>
      <c r="D385" s="211">
        <v>8.8595650389770408E-4</v>
      </c>
      <c r="E385" s="211">
        <v>2.3116007205732808E-3</v>
      </c>
      <c r="F385" s="211">
        <v>3.6530744900593456E-3</v>
      </c>
      <c r="G385" s="211">
        <v>5.9641073527869608E-3</v>
      </c>
      <c r="H385" s="211">
        <v>7.8197997534781693E-3</v>
      </c>
      <c r="I385" s="211">
        <v>1.0370217994981506E-2</v>
      </c>
      <c r="J385" s="211">
        <v>1.4183984389755672E-2</v>
      </c>
      <c r="K385" s="211">
        <v>1.8292741866372014E-2</v>
      </c>
      <c r="L385" s="211">
        <v>2.3116985607156217E-2</v>
      </c>
      <c r="M385" s="211">
        <v>2.9214258557196008E-2</v>
      </c>
      <c r="N385" s="211">
        <v>3.6945300517143946E-2</v>
      </c>
      <c r="P385" s="212">
        <f t="array" ref="P385:Z385">(1+D385:N385)^-P$1:Z$1</f>
        <v>0.99992915736737131</v>
      </c>
      <c r="Q385" s="212">
        <v>0.99942293329661169</v>
      </c>
      <c r="R385" s="212">
        <v>0.99817845192655896</v>
      </c>
      <c r="S385" s="212">
        <v>0.99407125233475613</v>
      </c>
      <c r="T385" s="212">
        <v>0.98454195411977907</v>
      </c>
      <c r="U385" s="212">
        <v>0.96952361325594405</v>
      </c>
      <c r="V385" s="212">
        <v>0.93200074549760903</v>
      </c>
      <c r="W385" s="212">
        <v>0.88082871125422191</v>
      </c>
      <c r="X385" s="212">
        <v>0.79569577481433185</v>
      </c>
      <c r="Y385" s="212">
        <v>0.6492516868833661</v>
      </c>
      <c r="Z385" s="212">
        <v>0.48404199918794011</v>
      </c>
    </row>
    <row r="386" spans="3:26" x14ac:dyDescent="0.3">
      <c r="C386" s="210">
        <v>43278</v>
      </c>
      <c r="D386" s="211">
        <v>9.7892794358467859E-4</v>
      </c>
      <c r="E386" s="211">
        <v>2.290756163369264E-3</v>
      </c>
      <c r="F386" s="211">
        <v>3.4858844474059806E-3</v>
      </c>
      <c r="G386" s="211">
        <v>5.3398528142786037E-3</v>
      </c>
      <c r="H386" s="211">
        <v>7.1271651325202183E-3</v>
      </c>
      <c r="I386" s="211">
        <v>9.6648595911217119E-3</v>
      </c>
      <c r="J386" s="211">
        <v>1.294683854476545E-2</v>
      </c>
      <c r="K386" s="211">
        <v>1.6442311743263882E-2</v>
      </c>
      <c r="L386" s="211">
        <v>2.0886678969418954E-2</v>
      </c>
      <c r="M386" s="211">
        <v>2.6886866476365262E-2</v>
      </c>
      <c r="N386" s="211">
        <v>3.4994453905842042E-2</v>
      </c>
      <c r="P386" s="212">
        <f t="array" ref="P386:Z386">(1+D386:N386)^-P$1:Z$1</f>
        <v>0.99992172713499272</v>
      </c>
      <c r="Q386" s="212">
        <v>0.99942812948492044</v>
      </c>
      <c r="R386" s="212">
        <v>0.99826160135095621</v>
      </c>
      <c r="S386" s="212">
        <v>0.99468850976181789</v>
      </c>
      <c r="T386" s="212">
        <v>0.98589662383573595</v>
      </c>
      <c r="U386" s="212">
        <v>0.97155697952573583</v>
      </c>
      <c r="V386" s="212">
        <v>0.9377060831007098</v>
      </c>
      <c r="W386" s="212">
        <v>0.89211502370607143</v>
      </c>
      <c r="X386" s="212">
        <v>0.81325104564372352</v>
      </c>
      <c r="Y386" s="212">
        <v>0.67167782210915083</v>
      </c>
      <c r="Z386" s="212">
        <v>0.50261974790118136</v>
      </c>
    </row>
    <row r="387" spans="3:26" x14ac:dyDescent="0.3">
      <c r="C387" s="210">
        <v>43277</v>
      </c>
      <c r="D387" s="211">
        <v>9.7886798269517547E-4</v>
      </c>
      <c r="E387" s="211">
        <v>2.5455412604777935E-3</v>
      </c>
      <c r="F387" s="211">
        <v>3.893726157860935E-3</v>
      </c>
      <c r="G387" s="211">
        <v>6.2330458478409923E-3</v>
      </c>
      <c r="H387" s="211">
        <v>8.3036948014738477E-3</v>
      </c>
      <c r="I387" s="211">
        <v>1.0440305191445219E-2</v>
      </c>
      <c r="J387" s="211">
        <v>1.3157930700877868E-2</v>
      </c>
      <c r="K387" s="211">
        <v>1.7524694797637796E-2</v>
      </c>
      <c r="L387" s="211">
        <v>2.296952493037872E-2</v>
      </c>
      <c r="M387" s="211">
        <v>3.0814203529531046E-2</v>
      </c>
      <c r="N387" s="211">
        <v>3.8543997601758674E-2</v>
      </c>
      <c r="P387" s="212">
        <f t="array" ref="P387:Z387">(1+D387:N387)^-P$1:Z$1</f>
        <v>0.99992173192679767</v>
      </c>
      <c r="Q387" s="212">
        <v>0.9993646252215882</v>
      </c>
      <c r="R387" s="212">
        <v>0.998058803949604</v>
      </c>
      <c r="S387" s="212">
        <v>0.99380556435354483</v>
      </c>
      <c r="T387" s="212">
        <v>0.98359719777218768</v>
      </c>
      <c r="U387" s="212">
        <v>0.96932187997664587</v>
      </c>
      <c r="V387" s="212">
        <v>0.93672963151701494</v>
      </c>
      <c r="W387" s="212">
        <v>0.88549332776389444</v>
      </c>
      <c r="X387" s="212">
        <v>0.79684351162561529</v>
      </c>
      <c r="Y387" s="212">
        <v>0.63429909158238573</v>
      </c>
      <c r="Z387" s="212">
        <v>0.46935559545074829</v>
      </c>
    </row>
    <row r="388" spans="3:26" x14ac:dyDescent="0.3">
      <c r="C388" s="210">
        <v>43276</v>
      </c>
      <c r="D388" s="211">
        <v>1.0542233601930117E-3</v>
      </c>
      <c r="E388" s="211">
        <v>2.5506495300377488E-3</v>
      </c>
      <c r="F388" s="211">
        <v>3.8957310933485762E-3</v>
      </c>
      <c r="G388" s="211">
        <v>6.4001106642412337E-3</v>
      </c>
      <c r="H388" s="211">
        <v>8.127843391035101E-3</v>
      </c>
      <c r="I388" s="211">
        <v>1.0912578447848667E-2</v>
      </c>
      <c r="J388" s="211">
        <v>1.4572007738859565E-2</v>
      </c>
      <c r="K388" s="211">
        <v>1.9445630414404211E-2</v>
      </c>
      <c r="L388" s="211">
        <v>2.6710684493554047E-2</v>
      </c>
      <c r="M388" s="211">
        <v>3.5308716283103808E-2</v>
      </c>
      <c r="N388" s="211">
        <v>4.4491965055730005E-2</v>
      </c>
      <c r="P388" s="212">
        <f t="array" ref="P388:Z388">(1+D388:N388)^-P$1:Z$1</f>
        <v>0.99991571010803348</v>
      </c>
      <c r="Q388" s="212">
        <v>0.99936335221018202</v>
      </c>
      <c r="R388" s="212">
        <v>0.99805780730998706</v>
      </c>
      <c r="S388" s="212">
        <v>0.99364059026184215</v>
      </c>
      <c r="T388" s="212">
        <v>0.98394037258140221</v>
      </c>
      <c r="U388" s="212">
        <v>0.96796398520475335</v>
      </c>
      <c r="V388" s="212">
        <v>0.93021988846379111</v>
      </c>
      <c r="W388" s="212">
        <v>0.87387943447147165</v>
      </c>
      <c r="X388" s="212">
        <v>0.7682793929787709</v>
      </c>
      <c r="Y388" s="212">
        <v>0.59422640285194195</v>
      </c>
      <c r="Z388" s="212">
        <v>0.41869515094214599</v>
      </c>
    </row>
    <row r="389" spans="3:26" x14ac:dyDescent="0.3">
      <c r="C389" s="210">
        <v>43273</v>
      </c>
      <c r="D389" s="211">
        <v>1.0218740082252454E-3</v>
      </c>
      <c r="E389" s="211">
        <v>2.5714389682346479E-3</v>
      </c>
      <c r="F389" s="211">
        <v>4.0739934251747319E-3</v>
      </c>
      <c r="G389" s="211">
        <v>6.1649858220312733E-3</v>
      </c>
      <c r="H389" s="211">
        <v>7.8200957868670498E-3</v>
      </c>
      <c r="I389" s="211">
        <v>1.0118365457811656E-2</v>
      </c>
      <c r="J389" s="211">
        <v>1.3772959544086317E-2</v>
      </c>
      <c r="K389" s="211">
        <v>1.7634623976884835E-2</v>
      </c>
      <c r="L389" s="211">
        <v>2.2230571728833238E-2</v>
      </c>
      <c r="M389" s="211">
        <v>3.0207460466914977E-2</v>
      </c>
      <c r="N389" s="211">
        <v>3.8248613043256857E-2</v>
      </c>
      <c r="P389" s="212">
        <f t="array" ref="P389:Z389">(1+D389:N389)^-P$1:Z$1</f>
        <v>0.99991829515799058</v>
      </c>
      <c r="Q389" s="212">
        <v>0.99935817144116179</v>
      </c>
      <c r="R389" s="212">
        <v>0.99796920626531382</v>
      </c>
      <c r="S389" s="212">
        <v>0.99387278835091397</v>
      </c>
      <c r="T389" s="212">
        <v>0.98454137572835876</v>
      </c>
      <c r="U389" s="212">
        <v>0.9702489872591411</v>
      </c>
      <c r="V389" s="212">
        <v>0.93389163346087434</v>
      </c>
      <c r="W389" s="212">
        <v>0.88482396168022337</v>
      </c>
      <c r="X389" s="212">
        <v>0.80262253278091311</v>
      </c>
      <c r="Y389" s="212">
        <v>0.6399258310484881</v>
      </c>
      <c r="Z389" s="212">
        <v>0.47203348488742486</v>
      </c>
    </row>
    <row r="390" spans="3:26" x14ac:dyDescent="0.3">
      <c r="C390" s="210">
        <v>43272</v>
      </c>
      <c r="D390" s="211">
        <v>8.8940565147285614E-4</v>
      </c>
      <c r="E390" s="211">
        <v>2.2157650609598441E-3</v>
      </c>
      <c r="F390" s="211">
        <v>3.4531305448889898E-3</v>
      </c>
      <c r="G390" s="211">
        <v>5.5399283085598074E-3</v>
      </c>
      <c r="H390" s="211">
        <v>7.3005014268412846E-3</v>
      </c>
      <c r="I390" s="211">
        <v>9.5284765085789265E-3</v>
      </c>
      <c r="J390" s="211">
        <v>1.2912116152892181E-2</v>
      </c>
      <c r="K390" s="211">
        <v>1.6739074470693834E-2</v>
      </c>
      <c r="L390" s="211">
        <v>2.2976156202726795E-2</v>
      </c>
      <c r="M390" s="211">
        <v>2.9300554083112561E-2</v>
      </c>
      <c r="N390" s="211">
        <v>3.8380872859591436E-2</v>
      </c>
      <c r="P390" s="212">
        <f t="array" ref="P390:Z390">(1+D390:N390)^-P$1:Z$1</f>
        <v>0.99992888169985594</v>
      </c>
      <c r="Q390" s="212">
        <v>0.99944682458953371</v>
      </c>
      <c r="R390" s="212">
        <v>0.99827789344042672</v>
      </c>
      <c r="S390" s="212">
        <v>0.99449059340897716</v>
      </c>
      <c r="T390" s="212">
        <v>0.98555734680053908</v>
      </c>
      <c r="U390" s="212">
        <v>0.97195079259892403</v>
      </c>
      <c r="V390" s="212">
        <v>0.93786681585281084</v>
      </c>
      <c r="W390" s="212">
        <v>0.89029390410175679</v>
      </c>
      <c r="X390" s="212">
        <v>0.79679185908048411</v>
      </c>
      <c r="Y390" s="212">
        <v>0.64843567673272362</v>
      </c>
      <c r="Z390" s="212">
        <v>0.47083246938120193</v>
      </c>
    </row>
    <row r="391" spans="3:26" x14ac:dyDescent="0.3">
      <c r="C391" s="210">
        <v>43271</v>
      </c>
      <c r="D391" s="211">
        <v>9.7655407529749689E-4</v>
      </c>
      <c r="E391" s="211">
        <v>2.4577907720556265E-3</v>
      </c>
      <c r="F391" s="211">
        <v>3.9023690924316653E-3</v>
      </c>
      <c r="G391" s="211">
        <v>6.0648835277624024E-3</v>
      </c>
      <c r="H391" s="211">
        <v>8.1711018497090081E-3</v>
      </c>
      <c r="I391" s="211">
        <v>1.0359038460868327E-2</v>
      </c>
      <c r="J391" s="211">
        <v>1.3209456468343881E-2</v>
      </c>
      <c r="K391" s="211">
        <v>1.8138451542351375E-2</v>
      </c>
      <c r="L391" s="211">
        <v>2.4827643221618245E-2</v>
      </c>
      <c r="M391" s="211">
        <v>3.2573533741162057E-2</v>
      </c>
      <c r="N391" s="211">
        <v>4.1876430595467896E-2</v>
      </c>
      <c r="P391" s="212">
        <f t="array" ref="P391:Z391">(1+D391:N391)^-P$1:Z$1</f>
        <v>0.99992191684412257</v>
      </c>
      <c r="Q391" s="212">
        <v>0.99938649443550509</v>
      </c>
      <c r="R391" s="212">
        <v>0.99805450762768455</v>
      </c>
      <c r="S391" s="212">
        <v>0.99397167754579019</v>
      </c>
      <c r="T391" s="212">
        <v>0.9838559368527694</v>
      </c>
      <c r="U391" s="212">
        <v>0.96955579669319736</v>
      </c>
      <c r="V391" s="212">
        <v>0.93649147343379147</v>
      </c>
      <c r="W391" s="212">
        <v>0.88176351146128784</v>
      </c>
      <c r="X391" s="212">
        <v>0.78251322561551329</v>
      </c>
      <c r="Y391" s="212">
        <v>0.61827994629937344</v>
      </c>
      <c r="Z391" s="212">
        <v>0.44022604190600806</v>
      </c>
    </row>
    <row r="392" spans="3:26" x14ac:dyDescent="0.3">
      <c r="C392" s="210">
        <v>43270</v>
      </c>
      <c r="D392" s="211">
        <v>8.2416395617304335E-4</v>
      </c>
      <c r="E392" s="211">
        <v>2.0309223263196199E-3</v>
      </c>
      <c r="F392" s="211">
        <v>3.2926692263400875E-3</v>
      </c>
      <c r="G392" s="211">
        <v>5.2891789912441868E-3</v>
      </c>
      <c r="H392" s="211">
        <v>7.0367673308244184E-3</v>
      </c>
      <c r="I392" s="211">
        <v>9.4993703718888375E-3</v>
      </c>
      <c r="J392" s="211">
        <v>1.2649422486996109E-2</v>
      </c>
      <c r="K392" s="211">
        <v>1.6502757015227153E-2</v>
      </c>
      <c r="L392" s="211">
        <v>2.096579113912304E-2</v>
      </c>
      <c r="M392" s="211">
        <v>2.648876719280405E-2</v>
      </c>
      <c r="N392" s="211">
        <v>3.5314090387336738E-2</v>
      </c>
      <c r="P392" s="212">
        <f t="array" ref="P392:Z392">(1+D392:N392)^-P$1:Z$1</f>
        <v>0.99993409621018647</v>
      </c>
      <c r="Q392" s="212">
        <v>0.99949291291423559</v>
      </c>
      <c r="R392" s="212">
        <v>0.99835771988972699</v>
      </c>
      <c r="S392" s="212">
        <v>0.99473864923468935</v>
      </c>
      <c r="T392" s="212">
        <v>0.98607363204535459</v>
      </c>
      <c r="U392" s="212">
        <v>0.97203486560318797</v>
      </c>
      <c r="V392" s="212">
        <v>0.93908391785932976</v>
      </c>
      <c r="W392" s="212">
        <v>0.89174374914405474</v>
      </c>
      <c r="X392" s="212">
        <v>0.81262109676955785</v>
      </c>
      <c r="Y392" s="212">
        <v>0.67559586205040267</v>
      </c>
      <c r="Z392" s="212">
        <v>0.49952531921243776</v>
      </c>
    </row>
    <row r="393" spans="3:26" x14ac:dyDescent="0.3">
      <c r="C393" s="210">
        <v>43269</v>
      </c>
      <c r="D393" s="211">
        <v>8.2384543682357744E-4</v>
      </c>
      <c r="E393" s="211">
        <v>2.1754010863467782E-3</v>
      </c>
      <c r="F393" s="211">
        <v>3.4179587068745381E-3</v>
      </c>
      <c r="G393" s="211">
        <v>5.5202562166112249E-3</v>
      </c>
      <c r="H393" s="211">
        <v>7.5465316595358664E-3</v>
      </c>
      <c r="I393" s="211">
        <v>1.0344087981196397E-2</v>
      </c>
      <c r="J393" s="211">
        <v>1.413606513937331E-2</v>
      </c>
      <c r="K393" s="211">
        <v>1.8160818528849456E-2</v>
      </c>
      <c r="L393" s="211">
        <v>2.3231674254303329E-2</v>
      </c>
      <c r="M393" s="211">
        <v>3.1213179778154604E-2</v>
      </c>
      <c r="N393" s="211">
        <v>4.0197366493818651E-2</v>
      </c>
      <c r="P393" s="212">
        <f t="array" ref="P393:Z393">(1+D393:N393)^-P$1:Z$1</f>
        <v>0.99993412166907691</v>
      </c>
      <c r="Q393" s="212">
        <v>0.99945688795691434</v>
      </c>
      <c r="R393" s="212">
        <v>0.99829538912125537</v>
      </c>
      <c r="S393" s="212">
        <v>0.99451004971557522</v>
      </c>
      <c r="T393" s="212">
        <v>0.98507608406807212</v>
      </c>
      <c r="U393" s="212">
        <v>0.96959883808541991</v>
      </c>
      <c r="V393" s="212">
        <v>0.93222095755482082</v>
      </c>
      <c r="W393" s="212">
        <v>0.88162792615177088</v>
      </c>
      <c r="X393" s="212">
        <v>0.79480437104387314</v>
      </c>
      <c r="Y393" s="212">
        <v>0.6306278909792089</v>
      </c>
      <c r="Z393" s="212">
        <v>0.4546581721115931</v>
      </c>
    </row>
    <row r="394" spans="3:26" x14ac:dyDescent="0.3">
      <c r="C394" s="210">
        <v>43266</v>
      </c>
      <c r="D394" s="211">
        <v>9.3325990622434619E-4</v>
      </c>
      <c r="E394" s="211">
        <v>2.2989499203500607E-3</v>
      </c>
      <c r="F394" s="211">
        <v>3.6160222558298287E-3</v>
      </c>
      <c r="G394" s="211">
        <v>5.8085223374139032E-3</v>
      </c>
      <c r="H394" s="211">
        <v>7.3308155184264416E-3</v>
      </c>
      <c r="I394" s="211">
        <v>9.615644679674443E-3</v>
      </c>
      <c r="J394" s="211">
        <v>1.2654890044634558E-2</v>
      </c>
      <c r="K394" s="211">
        <v>1.6622288971311891E-2</v>
      </c>
      <c r="L394" s="211">
        <v>2.0782111190518752E-2</v>
      </c>
      <c r="M394" s="211">
        <v>2.6794544971330624E-2</v>
      </c>
      <c r="N394" s="211">
        <v>3.5073453330219315E-2</v>
      </c>
      <c r="P394" s="212">
        <f t="array" ref="P394:Z394">(1+D394:N394)^-P$1:Z$1</f>
        <v>0.9999253768092522</v>
      </c>
      <c r="Q394" s="212">
        <v>0.99942608690662615</v>
      </c>
      <c r="R394" s="212">
        <v>0.99819687749950337</v>
      </c>
      <c r="S394" s="212">
        <v>0.99422502175273353</v>
      </c>
      <c r="T394" s="212">
        <v>0.98549802998887714</v>
      </c>
      <c r="U394" s="212">
        <v>0.97169906554175534</v>
      </c>
      <c r="V394" s="212">
        <v>0.9390585664782507</v>
      </c>
      <c r="W394" s="212">
        <v>0.89101006467416388</v>
      </c>
      <c r="X394" s="212">
        <v>0.81408451506441626</v>
      </c>
      <c r="Y394" s="212">
        <v>0.67258427439887114</v>
      </c>
      <c r="Z394" s="212">
        <v>0.50185307972052262</v>
      </c>
    </row>
    <row r="395" spans="3:26" x14ac:dyDescent="0.3">
      <c r="C395" s="210">
        <v>43265</v>
      </c>
      <c r="D395" s="211">
        <v>8.5280165342395235E-4</v>
      </c>
      <c r="E395" s="211">
        <v>2.0527833130411267E-3</v>
      </c>
      <c r="F395" s="211">
        <v>3.1336858187522858E-3</v>
      </c>
      <c r="G395" s="211">
        <v>4.8967557406681458E-3</v>
      </c>
      <c r="H395" s="211">
        <v>6.2812030011979931E-3</v>
      </c>
      <c r="I395" s="211">
        <v>8.6344835022038741E-3</v>
      </c>
      <c r="J395" s="211">
        <v>1.169850259582274E-2</v>
      </c>
      <c r="K395" s="211">
        <v>1.5331481479604258E-2</v>
      </c>
      <c r="L395" s="211">
        <v>1.9982636805614361E-2</v>
      </c>
      <c r="M395" s="211">
        <v>2.6229191058357419E-2</v>
      </c>
      <c r="N395" s="211">
        <v>3.299052609839543E-2</v>
      </c>
      <c r="P395" s="212">
        <f t="array" ref="P395:Z395">(1+D395:N395)^-P$1:Z$1</f>
        <v>0.99993180726725406</v>
      </c>
      <c r="Q395" s="212">
        <v>0.99948746158462032</v>
      </c>
      <c r="R395" s="212">
        <v>0.99843682999548633</v>
      </c>
      <c r="S395" s="212">
        <v>0.99512710563279816</v>
      </c>
      <c r="T395" s="212">
        <v>0.98755497099364165</v>
      </c>
      <c r="U395" s="212">
        <v>0.97453752032507224</v>
      </c>
      <c r="V395" s="212">
        <v>0.94350556050179968</v>
      </c>
      <c r="W395" s="212">
        <v>0.89896966025115799</v>
      </c>
      <c r="X395" s="212">
        <v>0.82048795870523816</v>
      </c>
      <c r="Y395" s="212">
        <v>0.67816370085158839</v>
      </c>
      <c r="Z395" s="212">
        <v>0.52248428251739654</v>
      </c>
    </row>
    <row r="396" spans="3:26" x14ac:dyDescent="0.3">
      <c r="C396" s="210">
        <v>43264</v>
      </c>
      <c r="D396" s="211">
        <v>1.0776335254533015E-3</v>
      </c>
      <c r="E396" s="211">
        <v>2.5248325022391156E-3</v>
      </c>
      <c r="F396" s="211">
        <v>3.892360137795735E-3</v>
      </c>
      <c r="G396" s="211">
        <v>5.9448214651257915E-3</v>
      </c>
      <c r="H396" s="211">
        <v>8.1458924316388064E-3</v>
      </c>
      <c r="I396" s="211">
        <v>1.0266991360645584E-2</v>
      </c>
      <c r="J396" s="211">
        <v>1.3143380117439768E-2</v>
      </c>
      <c r="K396" s="211">
        <v>1.7152013337603307E-2</v>
      </c>
      <c r="L396" s="211">
        <v>2.162078692057702E-2</v>
      </c>
      <c r="M396" s="211">
        <v>2.8915190439291381E-2</v>
      </c>
      <c r="N396" s="211">
        <v>3.8880737368955823E-2</v>
      </c>
      <c r="P396" s="212">
        <f t="array" ref="P396:Z396">(1+D396:N396)^-P$1:Z$1</f>
        <v>0.99991383944841283</v>
      </c>
      <c r="Q396" s="212">
        <v>0.9993697860513836</v>
      </c>
      <c r="R396" s="212">
        <v>0.99805948299047664</v>
      </c>
      <c r="S396" s="212">
        <v>0.99409031058337038</v>
      </c>
      <c r="T396" s="212">
        <v>0.9839051415282446</v>
      </c>
      <c r="U396" s="212">
        <v>0.96982083434712862</v>
      </c>
      <c r="V396" s="212">
        <v>0.93679689916361542</v>
      </c>
      <c r="W396" s="212">
        <v>0.88776692043172567</v>
      </c>
      <c r="X396" s="212">
        <v>0.80742611263252817</v>
      </c>
      <c r="Y396" s="212">
        <v>0.65208816040166206</v>
      </c>
      <c r="Z396" s="212">
        <v>0.46632223565043268</v>
      </c>
    </row>
    <row r="397" spans="3:26" x14ac:dyDescent="0.3">
      <c r="C397" s="210">
        <v>43263</v>
      </c>
      <c r="D397" s="211">
        <v>1.0128572725627621E-3</v>
      </c>
      <c r="E397" s="211">
        <v>2.4198901682217699E-3</v>
      </c>
      <c r="F397" s="211">
        <v>3.6392291677976919E-3</v>
      </c>
      <c r="G397" s="211">
        <v>5.8880085694313529E-3</v>
      </c>
      <c r="H397" s="211">
        <v>7.6022254210881659E-3</v>
      </c>
      <c r="I397" s="211">
        <v>9.518572909768425E-3</v>
      </c>
      <c r="J397" s="211">
        <v>1.2429112619962553E-2</v>
      </c>
      <c r="K397" s="211">
        <v>1.6846495487963607E-2</v>
      </c>
      <c r="L397" s="211">
        <v>2.1729762617087697E-2</v>
      </c>
      <c r="M397" s="211">
        <v>2.9304224201974968E-2</v>
      </c>
      <c r="N397" s="211">
        <v>3.6660366504854262E-2</v>
      </c>
      <c r="P397" s="212">
        <f t="array" ref="P397:Z397">(1+D397:N397)^-P$1:Z$1</f>
        <v>0.99991901570510688</v>
      </c>
      <c r="Q397" s="212">
        <v>0.99939594078003224</v>
      </c>
      <c r="R397" s="212">
        <v>0.99818533689791022</v>
      </c>
      <c r="S397" s="212">
        <v>0.99414645714108352</v>
      </c>
      <c r="T397" s="212">
        <v>0.98496718975456721</v>
      </c>
      <c r="U397" s="212">
        <v>0.97197939803146427</v>
      </c>
      <c r="V397" s="212">
        <v>0.94010611047778236</v>
      </c>
      <c r="W397" s="212">
        <v>0.88963574988453686</v>
      </c>
      <c r="X397" s="212">
        <v>0.80656534096342625</v>
      </c>
      <c r="Y397" s="212">
        <v>0.64840099636485171</v>
      </c>
      <c r="Z397" s="212">
        <v>0.48670981128053165</v>
      </c>
    </row>
    <row r="398" spans="3:26" x14ac:dyDescent="0.3">
      <c r="C398" s="210">
        <v>43262</v>
      </c>
      <c r="D398" s="211">
        <v>9.5516398771200819E-4</v>
      </c>
      <c r="E398" s="211">
        <v>2.3964807262983234E-3</v>
      </c>
      <c r="F398" s="211">
        <v>3.7744401426171204E-3</v>
      </c>
      <c r="G398" s="211">
        <v>6.2239763149105924E-3</v>
      </c>
      <c r="H398" s="211">
        <v>8.290733723111926E-3</v>
      </c>
      <c r="I398" s="211">
        <v>1.0802294045541764E-2</v>
      </c>
      <c r="J398" s="211">
        <v>1.4221578366379843E-2</v>
      </c>
      <c r="K398" s="211">
        <v>1.7947118532914218E-2</v>
      </c>
      <c r="L398" s="211">
        <v>2.4256522533708788E-2</v>
      </c>
      <c r="M398" s="211">
        <v>3.1797021162934862E-2</v>
      </c>
      <c r="N398" s="211">
        <v>3.9921270086475398E-2</v>
      </c>
      <c r="P398" s="212">
        <f t="array" ref="P398:Z398">(1+D398:N398)^-P$1:Z$1</f>
        <v>0.9999236262679132</v>
      </c>
      <c r="Q398" s="212">
        <v>0.9994017755711555</v>
      </c>
      <c r="R398" s="212">
        <v>0.99811810557959102</v>
      </c>
      <c r="S398" s="212">
        <v>0.99381452195394449</v>
      </c>
      <c r="T398" s="212">
        <v>0.98362248524507268</v>
      </c>
      <c r="U398" s="212">
        <v>0.96828085125602514</v>
      </c>
      <c r="V398" s="212">
        <v>0.93182802674651422</v>
      </c>
      <c r="W398" s="212">
        <v>0.88292431773207247</v>
      </c>
      <c r="X398" s="212">
        <v>0.78688744756921958</v>
      </c>
      <c r="Y398" s="212">
        <v>0.62529643735596019</v>
      </c>
      <c r="Z398" s="212">
        <v>0.45707848238133442</v>
      </c>
    </row>
    <row r="399" spans="3:26" x14ac:dyDescent="0.3">
      <c r="C399" s="210">
        <v>43259</v>
      </c>
      <c r="D399" s="211">
        <v>1.1098791936229569E-3</v>
      </c>
      <c r="E399" s="211">
        <v>2.751200775000317E-3</v>
      </c>
      <c r="F399" s="211">
        <v>4.2682132607501765E-3</v>
      </c>
      <c r="G399" s="211">
        <v>6.6513729295801334E-3</v>
      </c>
      <c r="H399" s="211">
        <v>8.7838714539454164E-3</v>
      </c>
      <c r="I399" s="211">
        <v>1.1875639164271441E-2</v>
      </c>
      <c r="J399" s="211">
        <v>1.5432215686872208E-2</v>
      </c>
      <c r="K399" s="211">
        <v>2.0627577791412281E-2</v>
      </c>
      <c r="L399" s="211">
        <v>2.6363655444150254E-2</v>
      </c>
      <c r="M399" s="211">
        <v>3.5621116495437991E-2</v>
      </c>
      <c r="N399" s="211">
        <v>4.5371645188312028E-2</v>
      </c>
      <c r="P399" s="212">
        <f t="array" ref="P399:Z399">(1+D399:N399)^-P$1:Z$1</f>
        <v>0.99991126283873</v>
      </c>
      <c r="Q399" s="212">
        <v>0.99931338004413084</v>
      </c>
      <c r="R399" s="212">
        <v>0.99787270077769419</v>
      </c>
      <c r="S399" s="212">
        <v>0.99339257551477522</v>
      </c>
      <c r="T399" s="212">
        <v>0.98266104481273342</v>
      </c>
      <c r="U399" s="212">
        <v>0.96520281249339068</v>
      </c>
      <c r="V399" s="212">
        <v>0.92628645030718082</v>
      </c>
      <c r="W399" s="212">
        <v>0.8668199680532287</v>
      </c>
      <c r="X399" s="212">
        <v>0.77088101757738048</v>
      </c>
      <c r="Y399" s="212">
        <v>0.59154330316884352</v>
      </c>
      <c r="Z399" s="212">
        <v>0.41170456158221397</v>
      </c>
    </row>
    <row r="400" spans="3:26" x14ac:dyDescent="0.3">
      <c r="C400" s="210">
        <v>43258</v>
      </c>
      <c r="D400" s="211">
        <v>1.0473682603997863E-3</v>
      </c>
      <c r="E400" s="211">
        <v>2.5680641619923068E-3</v>
      </c>
      <c r="F400" s="211">
        <v>3.9549463847102471E-3</v>
      </c>
      <c r="G400" s="211">
        <v>5.9373724896359219E-3</v>
      </c>
      <c r="H400" s="211">
        <v>7.4772240700864863E-3</v>
      </c>
      <c r="I400" s="211">
        <v>1.0122335786460742E-2</v>
      </c>
      <c r="J400" s="211">
        <v>1.2809817673698484E-2</v>
      </c>
      <c r="K400" s="211">
        <v>1.6694039365181209E-2</v>
      </c>
      <c r="L400" s="211">
        <v>2.0989926940609076E-2</v>
      </c>
      <c r="M400" s="211">
        <v>2.8390685463497042E-2</v>
      </c>
      <c r="N400" s="211">
        <v>3.5523435657579115E-2</v>
      </c>
      <c r="P400" s="212">
        <f t="array" ref="P400:Z400">(1+D400:N400)^-P$1:Z$1</f>
        <v>0.99991625789433047</v>
      </c>
      <c r="Q400" s="212">
        <v>0.99935901244040637</v>
      </c>
      <c r="R400" s="212">
        <v>0.99802837314286752</v>
      </c>
      <c r="S400" s="212">
        <v>0.99409767183125797</v>
      </c>
      <c r="T400" s="212">
        <v>0.98521162181631627</v>
      </c>
      <c r="U400" s="212">
        <v>0.97023754648982041</v>
      </c>
      <c r="V400" s="212">
        <v>0.93834055598878618</v>
      </c>
      <c r="W400" s="212">
        <v>0.89056999370931089</v>
      </c>
      <c r="X400" s="212">
        <v>0.81242901676303725</v>
      </c>
      <c r="Y400" s="212">
        <v>0.65709472954265491</v>
      </c>
      <c r="Z400" s="212">
        <v>0.49750947555279346</v>
      </c>
    </row>
    <row r="401" spans="3:26" x14ac:dyDescent="0.3">
      <c r="C401" s="210">
        <v>43257</v>
      </c>
      <c r="D401" s="211">
        <v>9.6660211203321593E-4</v>
      </c>
      <c r="E401" s="211">
        <v>2.2485635231604207E-3</v>
      </c>
      <c r="F401" s="211">
        <v>3.5176059689431154E-3</v>
      </c>
      <c r="G401" s="211">
        <v>5.3923634949301132E-3</v>
      </c>
      <c r="H401" s="211">
        <v>7.4063099821035242E-3</v>
      </c>
      <c r="I401" s="211">
        <v>9.9857240459089603E-3</v>
      </c>
      <c r="J401" s="211">
        <v>1.2741417807637673E-2</v>
      </c>
      <c r="K401" s="211">
        <v>1.5945390852952747E-2</v>
      </c>
      <c r="L401" s="211">
        <v>2.0116836879753051E-2</v>
      </c>
      <c r="M401" s="211">
        <v>2.7428617352786289E-2</v>
      </c>
      <c r="N401" s="211">
        <v>3.5523092978497123E-2</v>
      </c>
      <c r="P401" s="212">
        <f t="array" ref="P401:Z401">(1+D401:N401)^-P$1:Z$1</f>
        <v>0.99992271216661577</v>
      </c>
      <c r="Q401" s="212">
        <v>0.99943864779528013</v>
      </c>
      <c r="R401" s="212">
        <v>0.99824582353751834</v>
      </c>
      <c r="S401" s="212">
        <v>0.99463655813319951</v>
      </c>
      <c r="T401" s="212">
        <v>0.98535033018442297</v>
      </c>
      <c r="U401" s="212">
        <v>0.97063130582498136</v>
      </c>
      <c r="V401" s="212">
        <v>0.93865747320710469</v>
      </c>
      <c r="W401" s="212">
        <v>0.89517397881695115</v>
      </c>
      <c r="X401" s="212">
        <v>0.81940921576252257</v>
      </c>
      <c r="Y401" s="212">
        <v>0.66638487019038795</v>
      </c>
      <c r="Z401" s="212">
        <v>0.49751276831617963</v>
      </c>
    </row>
    <row r="402" spans="3:26" x14ac:dyDescent="0.3">
      <c r="C402" s="210">
        <v>43256</v>
      </c>
      <c r="D402" s="211">
        <v>1.1534337550584077E-3</v>
      </c>
      <c r="E402" s="211">
        <v>2.7051950267025782E-3</v>
      </c>
      <c r="F402" s="211">
        <v>4.3700442391912935E-3</v>
      </c>
      <c r="G402" s="211">
        <v>6.6611892710091384E-3</v>
      </c>
      <c r="H402" s="211">
        <v>8.9365474931143909E-3</v>
      </c>
      <c r="I402" s="211">
        <v>1.1991794733906082E-2</v>
      </c>
      <c r="J402" s="211">
        <v>1.645952235650907E-2</v>
      </c>
      <c r="K402" s="211">
        <v>2.0923282963791506E-2</v>
      </c>
      <c r="L402" s="211">
        <v>2.8034339310721506E-2</v>
      </c>
      <c r="M402" s="211">
        <v>3.7077088442209527E-2</v>
      </c>
      <c r="N402" s="211">
        <v>5.0220485804321105E-2</v>
      </c>
      <c r="P402" s="212">
        <f t="array" ref="P402:Z402">(1+D402:N402)^-P$1:Z$1</f>
        <v>0.99990778272736092</v>
      </c>
      <c r="Q402" s="212">
        <v>0.99932484237849095</v>
      </c>
      <c r="R402" s="212">
        <v>0.99782211338223681</v>
      </c>
      <c r="S402" s="212">
        <v>0.99338288856071533</v>
      </c>
      <c r="T402" s="212">
        <v>0.98236366745023807</v>
      </c>
      <c r="U402" s="212">
        <v>0.96487049513095924</v>
      </c>
      <c r="V402" s="212">
        <v>0.92161504578762654</v>
      </c>
      <c r="W402" s="212">
        <v>0.86506400487501467</v>
      </c>
      <c r="X402" s="212">
        <v>0.75844446121624431</v>
      </c>
      <c r="Y402" s="212">
        <v>0.57920780278382034</v>
      </c>
      <c r="Z402" s="212">
        <v>0.37531013350998854</v>
      </c>
    </row>
    <row r="403" spans="3:26" x14ac:dyDescent="0.3">
      <c r="C403" s="210">
        <v>43255</v>
      </c>
      <c r="D403" s="211">
        <v>1.1392942305494939E-3</v>
      </c>
      <c r="E403" s="211">
        <v>2.9564445040139403E-3</v>
      </c>
      <c r="F403" s="211">
        <v>4.4993779203517832E-3</v>
      </c>
      <c r="G403" s="211">
        <v>6.7780474725228834E-3</v>
      </c>
      <c r="H403" s="211">
        <v>8.9967872192155754E-3</v>
      </c>
      <c r="I403" s="211">
        <v>1.138800624798678E-2</v>
      </c>
      <c r="J403" s="211">
        <v>1.5171571368446247E-2</v>
      </c>
      <c r="K403" s="211">
        <v>1.8992630739457231E-2</v>
      </c>
      <c r="L403" s="211">
        <v>2.4119984897553046E-2</v>
      </c>
      <c r="M403" s="211">
        <v>3.2756408029134571E-2</v>
      </c>
      <c r="N403" s="211">
        <v>4.3384709146823762E-2</v>
      </c>
      <c r="P403" s="212">
        <f t="array" ref="P403:Z403">(1+D403:N403)^-P$1:Z$1</f>
        <v>0.99990891249052816</v>
      </c>
      <c r="Q403" s="212">
        <v>0.99926225156615256</v>
      </c>
      <c r="R403" s="212">
        <v>0.99775787433730867</v>
      </c>
      <c r="S403" s="212">
        <v>0.99326758515490177</v>
      </c>
      <c r="T403" s="212">
        <v>0.98224637163227557</v>
      </c>
      <c r="U403" s="212">
        <v>0.96659958096352006</v>
      </c>
      <c r="V403" s="212">
        <v>0.92747617682070937</v>
      </c>
      <c r="W403" s="212">
        <v>0.87660248471167801</v>
      </c>
      <c r="X403" s="212">
        <v>0.78793717059824953</v>
      </c>
      <c r="Y403" s="212">
        <v>0.61663976093195372</v>
      </c>
      <c r="Z403" s="212">
        <v>0.42767182851785707</v>
      </c>
    </row>
    <row r="404" spans="3:26" x14ac:dyDescent="0.3">
      <c r="C404" s="210">
        <v>43252</v>
      </c>
      <c r="D404" s="211">
        <v>1.1261786910423245E-3</v>
      </c>
      <c r="E404" s="211">
        <v>2.7454226726330352E-3</v>
      </c>
      <c r="F404" s="211">
        <v>4.4087356492531048E-3</v>
      </c>
      <c r="G404" s="211">
        <v>7.2246762268330352E-3</v>
      </c>
      <c r="H404" s="211">
        <v>9.5185965920495455E-3</v>
      </c>
      <c r="I404" s="211">
        <v>1.3082806036146215E-2</v>
      </c>
      <c r="J404" s="211">
        <v>1.7339420286939213E-2</v>
      </c>
      <c r="K404" s="211">
        <v>2.3750452218261556E-2</v>
      </c>
      <c r="L404" s="211">
        <v>3.2082433437889149E-2</v>
      </c>
      <c r="M404" s="211">
        <v>4.3008387775884137E-2</v>
      </c>
      <c r="N404" s="211">
        <v>5.8572027914960106E-2</v>
      </c>
      <c r="P404" s="212">
        <f t="array" ref="P404:Z404">(1+D404:N404)^-P$1:Z$1</f>
        <v>0.99990996045160185</v>
      </c>
      <c r="Q404" s="212">
        <v>0.99931481962251201</v>
      </c>
      <c r="R404" s="212">
        <v>0.99780289435566105</v>
      </c>
      <c r="S404" s="212">
        <v>0.99282714532581007</v>
      </c>
      <c r="T404" s="212">
        <v>0.98123120876104275</v>
      </c>
      <c r="U404" s="212">
        <v>0.9617565797924279</v>
      </c>
      <c r="V404" s="212">
        <v>0.91763640491080467</v>
      </c>
      <c r="W404" s="212">
        <v>0.84847930442259845</v>
      </c>
      <c r="X404" s="212">
        <v>0.72921591413326148</v>
      </c>
      <c r="Y404" s="212">
        <v>0.53171998650567343</v>
      </c>
      <c r="Z404" s="212">
        <v>0.32032565503537047</v>
      </c>
    </row>
    <row r="405" spans="3:26" x14ac:dyDescent="0.3">
      <c r="C405" s="210">
        <v>43251</v>
      </c>
      <c r="D405" s="211">
        <v>1.1505668334369518E-3</v>
      </c>
      <c r="E405" s="211">
        <v>2.8044655910521143E-3</v>
      </c>
      <c r="F405" s="211">
        <v>4.4550539867662196E-3</v>
      </c>
      <c r="G405" s="211">
        <v>7.0365575168552302E-3</v>
      </c>
      <c r="H405" s="211">
        <v>9.5932008948385432E-3</v>
      </c>
      <c r="I405" s="211">
        <v>1.2373580689957522E-2</v>
      </c>
      <c r="J405" s="211">
        <v>1.6153078088426028E-2</v>
      </c>
      <c r="K405" s="211">
        <v>2.2125205686386439E-2</v>
      </c>
      <c r="L405" s="211">
        <v>3.0066697056934773E-2</v>
      </c>
      <c r="M405" s="211">
        <v>4.1325429992963729E-2</v>
      </c>
      <c r="N405" s="211">
        <v>5.217360588805528E-2</v>
      </c>
      <c r="P405" s="212">
        <f t="array" ref="P405:Z405">(1+D405:N405)^-P$1:Z$1</f>
        <v>0.99990801179607924</v>
      </c>
      <c r="Q405" s="212">
        <v>0.99930010993379292</v>
      </c>
      <c r="R405" s="212">
        <v>0.99777988829687503</v>
      </c>
      <c r="S405" s="212">
        <v>0.99301260965718474</v>
      </c>
      <c r="T405" s="212">
        <v>0.98108619715554202</v>
      </c>
      <c r="U405" s="212">
        <v>0.96377929191941991</v>
      </c>
      <c r="V405" s="212">
        <v>0.92300555499480674</v>
      </c>
      <c r="W405" s="212">
        <v>0.85796844021364382</v>
      </c>
      <c r="X405" s="212">
        <v>0.74361225272688558</v>
      </c>
      <c r="Y405" s="212">
        <v>0.54475708205808937</v>
      </c>
      <c r="Z405" s="212">
        <v>0.36161957910409931</v>
      </c>
    </row>
    <row r="406" spans="3:26" x14ac:dyDescent="0.3">
      <c r="C406" s="210">
        <v>43250</v>
      </c>
      <c r="D406" s="211">
        <v>9.7140079786782625E-4</v>
      </c>
      <c r="E406" s="211">
        <v>2.2887442110956432E-3</v>
      </c>
      <c r="F406" s="211">
        <v>3.6247292419851556E-3</v>
      </c>
      <c r="G406" s="211">
        <v>5.7632164926022115E-3</v>
      </c>
      <c r="H406" s="211">
        <v>7.7450452009381748E-3</v>
      </c>
      <c r="I406" s="211">
        <v>1.0573901356858191E-2</v>
      </c>
      <c r="J406" s="211">
        <v>1.4267334376595971E-2</v>
      </c>
      <c r="K406" s="211">
        <v>1.8804132425428825E-2</v>
      </c>
      <c r="L406" s="211">
        <v>2.5485887834322356E-2</v>
      </c>
      <c r="M406" s="211">
        <v>3.3740126617425571E-2</v>
      </c>
      <c r="N406" s="211">
        <v>4.257476493292809E-2</v>
      </c>
      <c r="P406" s="212">
        <f t="array" ref="P406:Z406">(1+D406:N406)^-P$1:Z$1</f>
        <v>0.99992232867309894</v>
      </c>
      <c r="Q406" s="212">
        <v>0.9994286310370416</v>
      </c>
      <c r="R406" s="212">
        <v>0.99819254754180609</v>
      </c>
      <c r="S406" s="212">
        <v>0.99426980784532937</v>
      </c>
      <c r="T406" s="212">
        <v>0.98468802623072638</v>
      </c>
      <c r="U406" s="212">
        <v>0.96893750264188416</v>
      </c>
      <c r="V406" s="212">
        <v>0.93161786082402365</v>
      </c>
      <c r="W406" s="212">
        <v>0.87773843303661458</v>
      </c>
      <c r="X406" s="212">
        <v>0.77750486958305343</v>
      </c>
      <c r="Y406" s="212">
        <v>0.60789613383045116</v>
      </c>
      <c r="Z406" s="212">
        <v>0.43436600029352046</v>
      </c>
    </row>
    <row r="407" spans="3:26" x14ac:dyDescent="0.3">
      <c r="C407" s="210">
        <v>43249</v>
      </c>
      <c r="D407" s="211">
        <v>1.0169430601656413E-3</v>
      </c>
      <c r="E407" s="211">
        <v>2.4813715148480431E-3</v>
      </c>
      <c r="F407" s="211">
        <v>3.9715467458535936E-3</v>
      </c>
      <c r="G407" s="211">
        <v>6.3440153124870351E-3</v>
      </c>
      <c r="H407" s="211">
        <v>8.0491871566782426E-3</v>
      </c>
      <c r="I407" s="211">
        <v>1.074862755858734E-2</v>
      </c>
      <c r="J407" s="211">
        <v>1.4011575483110817E-2</v>
      </c>
      <c r="K407" s="211">
        <v>1.8477236877116363E-2</v>
      </c>
      <c r="L407" s="211">
        <v>2.3109554241031678E-2</v>
      </c>
      <c r="M407" s="211">
        <v>2.919867973625967E-2</v>
      </c>
      <c r="N407" s="211">
        <v>3.826916757509681E-2</v>
      </c>
      <c r="P407" s="212">
        <f t="array" ref="P407:Z407">(1+D407:N407)^-P$1:Z$1</f>
        <v>0.99991868919999272</v>
      </c>
      <c r="Q407" s="212">
        <v>0.9993806173976808</v>
      </c>
      <c r="R407" s="212">
        <v>0.99802012206246327</v>
      </c>
      <c r="S407" s="212">
        <v>0.99369597750276573</v>
      </c>
      <c r="T407" s="212">
        <v>0.98409392870732082</v>
      </c>
      <c r="U407" s="212">
        <v>0.96843509432710762</v>
      </c>
      <c r="V407" s="212">
        <v>0.93279333940983389</v>
      </c>
      <c r="W407" s="212">
        <v>0.87971239616761754</v>
      </c>
      <c r="X407" s="212">
        <v>0.79575357214287945</v>
      </c>
      <c r="Y407" s="212">
        <v>0.64939911683680396</v>
      </c>
      <c r="Z407" s="212">
        <v>0.47184662384846493</v>
      </c>
    </row>
    <row r="408" spans="3:26" x14ac:dyDescent="0.3">
      <c r="C408" s="210">
        <v>43245</v>
      </c>
      <c r="D408" s="211">
        <v>1.0374894013178849E-3</v>
      </c>
      <c r="E408" s="211">
        <v>2.6189510631975193E-3</v>
      </c>
      <c r="F408" s="211">
        <v>4.148512081797626E-3</v>
      </c>
      <c r="G408" s="211">
        <v>6.5325058986141944E-3</v>
      </c>
      <c r="H408" s="211">
        <v>8.4403164076251799E-3</v>
      </c>
      <c r="I408" s="211">
        <v>1.0701714945925429E-2</v>
      </c>
      <c r="J408" s="211">
        <v>1.4609222956347711E-2</v>
      </c>
      <c r="K408" s="211">
        <v>1.9064790063444203E-2</v>
      </c>
      <c r="L408" s="211">
        <v>2.5933583515112626E-2</v>
      </c>
      <c r="M408" s="211">
        <v>3.5476672957107026E-2</v>
      </c>
      <c r="N408" s="211">
        <v>4.7417763746981895E-2</v>
      </c>
      <c r="P408" s="212">
        <f t="array" ref="P408:Z408">(1+D408:N408)^-P$1:Z$1</f>
        <v>0.99991704731427267</v>
      </c>
      <c r="Q408" s="212">
        <v>0.9993463318374699</v>
      </c>
      <c r="R408" s="212">
        <v>0.99793217553555968</v>
      </c>
      <c r="S408" s="212">
        <v>0.99350989077816021</v>
      </c>
      <c r="T408" s="212">
        <v>0.98333070401155287</v>
      </c>
      <c r="U408" s="212">
        <v>0.96856995289691272</v>
      </c>
      <c r="V408" s="212">
        <v>0.93004930162496602</v>
      </c>
      <c r="W408" s="212">
        <v>0.87616807538432018</v>
      </c>
      <c r="X408" s="212">
        <v>0.77411865789219891</v>
      </c>
      <c r="Y408" s="212">
        <v>0.59278227011973661</v>
      </c>
      <c r="Z408" s="212">
        <v>0.39591440052247973</v>
      </c>
    </row>
    <row r="409" spans="3:26" x14ac:dyDescent="0.3">
      <c r="C409" s="210">
        <v>43244</v>
      </c>
      <c r="D409" s="211">
        <v>9.6885065526320236E-4</v>
      </c>
      <c r="E409" s="211">
        <v>2.377563308318831E-3</v>
      </c>
      <c r="F409" s="211">
        <v>3.7655110080721363E-3</v>
      </c>
      <c r="G409" s="211">
        <v>5.7657413330646362E-3</v>
      </c>
      <c r="H409" s="211">
        <v>7.9135317053706643E-3</v>
      </c>
      <c r="I409" s="211">
        <v>1.030462936735168E-2</v>
      </c>
      <c r="J409" s="211">
        <v>1.3149803274002904E-2</v>
      </c>
      <c r="K409" s="211">
        <v>1.7969265348767929E-2</v>
      </c>
      <c r="L409" s="211">
        <v>2.3336528057770853E-2</v>
      </c>
      <c r="M409" s="211">
        <v>3.1270253198808183E-2</v>
      </c>
      <c r="N409" s="211">
        <v>4.2016758043548347E-2</v>
      </c>
      <c r="P409" s="212">
        <f t="array" ref="P409:Z409">(1+D409:N409)^-P$1:Z$1</f>
        <v>0.99992253247097274</v>
      </c>
      <c r="Q409" s="212">
        <v>0.99940649085210587</v>
      </c>
      <c r="R409" s="212">
        <v>0.99812254501835385</v>
      </c>
      <c r="S409" s="212">
        <v>0.99426731186387129</v>
      </c>
      <c r="T409" s="212">
        <v>0.98435884565819165</v>
      </c>
      <c r="U409" s="212">
        <v>0.96971244892900343</v>
      </c>
      <c r="V409" s="212">
        <v>0.93676720406405245</v>
      </c>
      <c r="W409" s="212">
        <v>0.88278986494725908</v>
      </c>
      <c r="X409" s="212">
        <v>0.79399036857496086</v>
      </c>
      <c r="Y409" s="212">
        <v>0.63010458269800651</v>
      </c>
      <c r="Z409" s="212">
        <v>0.43904186080473012</v>
      </c>
    </row>
    <row r="410" spans="3:26" x14ac:dyDescent="0.3">
      <c r="C410" s="210">
        <v>43243</v>
      </c>
      <c r="D410" s="211">
        <v>1.0600300449258738E-3</v>
      </c>
      <c r="E410" s="211">
        <v>2.833924615154059E-3</v>
      </c>
      <c r="F410" s="211">
        <v>4.3338387334518908E-3</v>
      </c>
      <c r="G410" s="211">
        <v>7.1259367169965657E-3</v>
      </c>
      <c r="H410" s="211">
        <v>9.0982427832215686E-3</v>
      </c>
      <c r="I410" s="211">
        <v>1.1469895560503797E-2</v>
      </c>
      <c r="J410" s="211">
        <v>1.5452516824249933E-2</v>
      </c>
      <c r="K410" s="211">
        <v>1.9699397884830053E-2</v>
      </c>
      <c r="L410" s="211">
        <v>2.4779970023943318E-2</v>
      </c>
      <c r="M410" s="211">
        <v>3.2084270414742724E-2</v>
      </c>
      <c r="N410" s="211">
        <v>4.1884688970730513E-2</v>
      </c>
      <c r="P410" s="212">
        <f t="array" ref="P410:Z410">(1+D410:N410)^-P$1:Z$1</f>
        <v>0.9999152461030304</v>
      </c>
      <c r="Q410" s="212">
        <v>0.99929277104905889</v>
      </c>
      <c r="R410" s="212">
        <v>0.99784009860153366</v>
      </c>
      <c r="S410" s="212">
        <v>0.99292448296960223</v>
      </c>
      <c r="T410" s="212">
        <v>0.98204886985150452</v>
      </c>
      <c r="U410" s="212">
        <v>0.96636483022904807</v>
      </c>
      <c r="V410" s="212">
        <v>0.92619386145497651</v>
      </c>
      <c r="W410" s="212">
        <v>0.87235822465905821</v>
      </c>
      <c r="X410" s="212">
        <v>0.78287733029387163</v>
      </c>
      <c r="Y410" s="212">
        <v>0.62269103352112432</v>
      </c>
      <c r="Z410" s="212">
        <v>0.44015625917195728</v>
      </c>
    </row>
    <row r="411" spans="3:26" x14ac:dyDescent="0.3">
      <c r="C411" s="210">
        <v>43242</v>
      </c>
      <c r="D411" s="211">
        <v>8.5530856028907039E-4</v>
      </c>
      <c r="E411" s="211">
        <v>1.9479122616233393E-3</v>
      </c>
      <c r="F411" s="211">
        <v>3.1613697112605099E-3</v>
      </c>
      <c r="G411" s="211">
        <v>5.1456815023311134E-3</v>
      </c>
      <c r="H411" s="211">
        <v>6.9957555772933644E-3</v>
      </c>
      <c r="I411" s="211">
        <v>9.4636815485382979E-3</v>
      </c>
      <c r="J411" s="211">
        <v>1.2489050384256288E-2</v>
      </c>
      <c r="K411" s="211">
        <v>1.7142274551464793E-2</v>
      </c>
      <c r="L411" s="211">
        <v>2.3167411581479017E-2</v>
      </c>
      <c r="M411" s="211">
        <v>3.0657414164334023E-2</v>
      </c>
      <c r="N411" s="211">
        <v>4.1393022103238759E-2</v>
      </c>
      <c r="P411" s="212">
        <f t="array" ref="P411:Z411">(1+D411:N411)^-P$1:Z$1</f>
        <v>0.9999316068995262</v>
      </c>
      <c r="Q411" s="212">
        <v>0.99951361393891047</v>
      </c>
      <c r="R411" s="212">
        <v>0.99842305314491586</v>
      </c>
      <c r="S411" s="212">
        <v>0.99488066098573869</v>
      </c>
      <c r="T411" s="212">
        <v>0.9861539530040998</v>
      </c>
      <c r="U411" s="212">
        <v>0.97213796591593027</v>
      </c>
      <c r="V411" s="212">
        <v>0.93982787938271639</v>
      </c>
      <c r="W411" s="212">
        <v>0.8878264225733431</v>
      </c>
      <c r="X411" s="212">
        <v>0.79530370957818952</v>
      </c>
      <c r="Y411" s="212">
        <v>0.63574803073605346</v>
      </c>
      <c r="Z411" s="212">
        <v>0.44433112185257012</v>
      </c>
    </row>
    <row r="412" spans="3:26" x14ac:dyDescent="0.3">
      <c r="C412" s="210">
        <v>43241</v>
      </c>
      <c r="D412" s="211">
        <v>1.104513818170904E-3</v>
      </c>
      <c r="E412" s="211">
        <v>2.9435639588072235E-3</v>
      </c>
      <c r="F412" s="211">
        <v>4.4477861539575832E-3</v>
      </c>
      <c r="G412" s="211">
        <v>7.0496558806763306E-3</v>
      </c>
      <c r="H412" s="211">
        <v>8.9629942714528291E-3</v>
      </c>
      <c r="I412" s="211">
        <v>1.1263291186547399E-2</v>
      </c>
      <c r="J412" s="211">
        <v>1.4629742283103915E-2</v>
      </c>
      <c r="K412" s="211">
        <v>1.8376706935900784E-2</v>
      </c>
      <c r="L412" s="211">
        <v>2.414052251156909E-2</v>
      </c>
      <c r="M412" s="211">
        <v>3.1296700960434215E-2</v>
      </c>
      <c r="N412" s="211">
        <v>4.1151697370822284E-2</v>
      </c>
      <c r="P412" s="212">
        <f t="array" ref="P412:Z412">(1+D412:N412)^-P$1:Z$1</f>
        <v>0.99991169155609516</v>
      </c>
      <c r="Q412" s="212">
        <v>0.99926545986746695</v>
      </c>
      <c r="R412" s="212">
        <v>0.99778349808346123</v>
      </c>
      <c r="S412" s="212">
        <v>0.99299969386860942</v>
      </c>
      <c r="T412" s="212">
        <v>0.98231216900319529</v>
      </c>
      <c r="U412" s="212">
        <v>0.96695724566275465</v>
      </c>
      <c r="V412" s="212">
        <v>0.92995526134184026</v>
      </c>
      <c r="W412" s="212">
        <v>0.88032046723602009</v>
      </c>
      <c r="X412" s="212">
        <v>0.78777917578315448</v>
      </c>
      <c r="Y412" s="212">
        <v>0.62986223927961849</v>
      </c>
      <c r="Z412" s="212">
        <v>0.44639546139307001</v>
      </c>
    </row>
    <row r="413" spans="3:26" x14ac:dyDescent="0.3">
      <c r="C413" s="210">
        <v>43238</v>
      </c>
      <c r="D413" s="211">
        <v>1.1071490663475377E-3</v>
      </c>
      <c r="E413" s="211">
        <v>2.7320248413154591E-3</v>
      </c>
      <c r="F413" s="211">
        <v>4.140403187062487E-3</v>
      </c>
      <c r="G413" s="211">
        <v>6.2599973632363713E-3</v>
      </c>
      <c r="H413" s="211">
        <v>8.2344068287920104E-3</v>
      </c>
      <c r="I413" s="211">
        <v>1.1132017987657178E-2</v>
      </c>
      <c r="J413" s="211">
        <v>1.4434699322659249E-2</v>
      </c>
      <c r="K413" s="211">
        <v>1.8704683553590794E-2</v>
      </c>
      <c r="L413" s="211">
        <v>2.5043412419766729E-2</v>
      </c>
      <c r="M413" s="211">
        <v>3.4314291583122346E-2</v>
      </c>
      <c r="N413" s="211">
        <v>4.3583735779918024E-2</v>
      </c>
      <c r="P413" s="212">
        <f t="array" ref="P413:Z413">(1+D413:N413)^-P$1:Z$1</f>
        <v>0.99991148098773341</v>
      </c>
      <c r="Q413" s="212">
        <v>0.99931815764901677</v>
      </c>
      <c r="R413" s="212">
        <v>0.99793620490764845</v>
      </c>
      <c r="S413" s="212">
        <v>0.99377894641579723</v>
      </c>
      <c r="T413" s="212">
        <v>0.98373239212195918</v>
      </c>
      <c r="U413" s="212">
        <v>0.96733390879595971</v>
      </c>
      <c r="V413" s="212">
        <v>0.93084960667656236</v>
      </c>
      <c r="W413" s="212">
        <v>0.87833842012730645</v>
      </c>
      <c r="X413" s="212">
        <v>0.78086761329396437</v>
      </c>
      <c r="Y413" s="212">
        <v>0.60285395787662566</v>
      </c>
      <c r="Z413" s="212">
        <v>0.42604351558915932</v>
      </c>
    </row>
    <row r="414" spans="3:26" x14ac:dyDescent="0.3">
      <c r="C414" s="210">
        <v>43237</v>
      </c>
      <c r="D414" s="211">
        <v>8.4962988282963824E-4</v>
      </c>
      <c r="E414" s="211">
        <v>2.1876958315164004E-3</v>
      </c>
      <c r="F414" s="211">
        <v>3.3553510705725416E-3</v>
      </c>
      <c r="G414" s="211">
        <v>5.190952698775171E-3</v>
      </c>
      <c r="H414" s="211">
        <v>6.7318527062965178E-3</v>
      </c>
      <c r="I414" s="211">
        <v>9.0828401237511205E-3</v>
      </c>
      <c r="J414" s="211">
        <v>1.2372116978273015E-2</v>
      </c>
      <c r="K414" s="211">
        <v>1.6874700401641865E-2</v>
      </c>
      <c r="L414" s="211">
        <v>2.2426082751945041E-2</v>
      </c>
      <c r="M414" s="211">
        <v>3.0401920184658173E-2</v>
      </c>
      <c r="N414" s="211">
        <v>3.9400377411719395E-2</v>
      </c>
      <c r="P414" s="212">
        <f t="array" ref="P414:Z414">(1+D414:N414)^-P$1:Z$1</f>
        <v>0.99993206077583996</v>
      </c>
      <c r="Q414" s="212">
        <v>0.99945382263184412</v>
      </c>
      <c r="R414" s="212">
        <v>0.99832653458712672</v>
      </c>
      <c r="S414" s="212">
        <v>0.99483585413812337</v>
      </c>
      <c r="T414" s="212">
        <v>0.98667103800409484</v>
      </c>
      <c r="U414" s="212">
        <v>0.97323907518311548</v>
      </c>
      <c r="V414" s="212">
        <v>0.94037077592883189</v>
      </c>
      <c r="W414" s="212">
        <v>0.8894630343259522</v>
      </c>
      <c r="X414" s="212">
        <v>0.80108905674056197</v>
      </c>
      <c r="Y414" s="212">
        <v>0.63811669905040136</v>
      </c>
      <c r="Z414" s="212">
        <v>0.46168163187053896</v>
      </c>
    </row>
    <row r="415" spans="3:26" x14ac:dyDescent="0.3">
      <c r="C415" s="210">
        <v>43236</v>
      </c>
      <c r="D415" s="211">
        <v>1.0044762713410957E-3</v>
      </c>
      <c r="E415" s="211">
        <v>2.5666045204540203E-3</v>
      </c>
      <c r="F415" s="211">
        <v>4.028826632394884E-3</v>
      </c>
      <c r="G415" s="211">
        <v>6.534776710753208E-3</v>
      </c>
      <c r="H415" s="211">
        <v>8.6920832153376069E-3</v>
      </c>
      <c r="I415" s="211">
        <v>1.1710791640900789E-2</v>
      </c>
      <c r="J415" s="211">
        <v>1.4974709013631455E-2</v>
      </c>
      <c r="K415" s="211">
        <v>1.9875945860787392E-2</v>
      </c>
      <c r="L415" s="211">
        <v>2.7301852231471607E-2</v>
      </c>
      <c r="M415" s="211">
        <v>3.745378576399476E-2</v>
      </c>
      <c r="N415" s="211">
        <v>4.687617270041694E-2</v>
      </c>
      <c r="P415" s="212">
        <f t="array" ref="P415:Z415">(1+D415:N415)^-P$1:Z$1</f>
        <v>0.99991968545557552</v>
      </c>
      <c r="Q415" s="212">
        <v>0.99935937618310511</v>
      </c>
      <c r="R415" s="212">
        <v>0.99799165311157167</v>
      </c>
      <c r="S415" s="212">
        <v>0.99350764935106539</v>
      </c>
      <c r="T415" s="212">
        <v>0.9828398919193605</v>
      </c>
      <c r="U415" s="212">
        <v>0.96567469800081274</v>
      </c>
      <c r="V415" s="212">
        <v>0.92837598242167485</v>
      </c>
      <c r="W415" s="212">
        <v>0.87130169239999167</v>
      </c>
      <c r="X415" s="212">
        <v>0.76386970887721195</v>
      </c>
      <c r="Y415" s="212">
        <v>0.576061170966643</v>
      </c>
      <c r="Z415" s="212">
        <v>0.40003104417739688</v>
      </c>
    </row>
    <row r="416" spans="3:26" x14ac:dyDescent="0.3">
      <c r="C416" s="210">
        <v>43235</v>
      </c>
      <c r="D416" s="211">
        <v>8.614788152310084E-4</v>
      </c>
      <c r="E416" s="211">
        <v>1.972022206379175E-3</v>
      </c>
      <c r="F416" s="211">
        <v>3.227847647785186E-3</v>
      </c>
      <c r="G416" s="211">
        <v>4.9815676540226703E-3</v>
      </c>
      <c r="H416" s="211">
        <v>6.6943254169157494E-3</v>
      </c>
      <c r="I416" s="211">
        <v>8.7426170765503922E-3</v>
      </c>
      <c r="J416" s="211">
        <v>1.1361208545089194E-2</v>
      </c>
      <c r="K416" s="211">
        <v>1.5010763172219077E-2</v>
      </c>
      <c r="L416" s="211">
        <v>2.0217666816993714E-2</v>
      </c>
      <c r="M416" s="211">
        <v>2.7237744214586319E-2</v>
      </c>
      <c r="N416" s="211">
        <v>3.6867904305354672E-2</v>
      </c>
      <c r="P416" s="212">
        <f t="array" ref="P416:Z416">(1+D416:N416)^-P$1:Z$1</f>
        <v>0.99993111373634103</v>
      </c>
      <c r="Q416" s="212">
        <v>0.99950760118732351</v>
      </c>
      <c r="R416" s="212">
        <v>0.9983899728211979</v>
      </c>
      <c r="S416" s="212">
        <v>0.99504312535238704</v>
      </c>
      <c r="T416" s="212">
        <v>0.9867446011081572</v>
      </c>
      <c r="U416" s="212">
        <v>0.97422415318568434</v>
      </c>
      <c r="V416" s="212">
        <v>0.94507992952542275</v>
      </c>
      <c r="W416" s="212">
        <v>0.90095991138086795</v>
      </c>
      <c r="X416" s="212">
        <v>0.81859973904925043</v>
      </c>
      <c r="Y416" s="212">
        <v>0.66824462289984998</v>
      </c>
      <c r="Z416" s="212">
        <v>0.4847651307385174</v>
      </c>
    </row>
    <row r="417" spans="3:26" x14ac:dyDescent="0.3">
      <c r="C417" s="210">
        <v>43234</v>
      </c>
      <c r="D417" s="211">
        <v>9.6181347545954744E-4</v>
      </c>
      <c r="E417" s="211">
        <v>2.4171627316825267E-3</v>
      </c>
      <c r="F417" s="211">
        <v>3.6434413925461161E-3</v>
      </c>
      <c r="G417" s="211">
        <v>5.8168782024363508E-3</v>
      </c>
      <c r="H417" s="211">
        <v>7.4874821758373292E-3</v>
      </c>
      <c r="I417" s="211">
        <v>1.0172664653497983E-2</v>
      </c>
      <c r="J417" s="211">
        <v>1.3519610429984438E-2</v>
      </c>
      <c r="K417" s="211">
        <v>1.7976445476835926E-2</v>
      </c>
      <c r="L417" s="211">
        <v>2.3648401891880812E-2</v>
      </c>
      <c r="M417" s="211">
        <v>3.2257046782669822E-2</v>
      </c>
      <c r="N417" s="211">
        <v>4.1491647885757495E-2</v>
      </c>
      <c r="P417" s="212">
        <f t="array" ref="P417:Z417">(1+D417:N417)^-P$1:Z$1</f>
        <v>0.99992309485901176</v>
      </c>
      <c r="Q417" s="212">
        <v>0.99939662058339307</v>
      </c>
      <c r="R417" s="212">
        <v>0.99818324223698884</v>
      </c>
      <c r="S417" s="212">
        <v>0.99421676218753452</v>
      </c>
      <c r="T417" s="212">
        <v>0.98519155932674429</v>
      </c>
      <c r="U417" s="212">
        <v>0.97009253606131829</v>
      </c>
      <c r="V417" s="212">
        <v>0.93505943984110707</v>
      </c>
      <c r="W417" s="212">
        <v>0.88274627958597318</v>
      </c>
      <c r="X417" s="212">
        <v>0.79157464067860173</v>
      </c>
      <c r="Y417" s="212">
        <v>0.62112949900328518</v>
      </c>
      <c r="Z417" s="212">
        <v>0.44349034500058065</v>
      </c>
    </row>
    <row r="418" spans="3:26" x14ac:dyDescent="0.3">
      <c r="C418" s="210">
        <v>43231</v>
      </c>
      <c r="D418" s="211">
        <v>9.5879579541816343E-4</v>
      </c>
      <c r="E418" s="211">
        <v>2.3735802822673065E-3</v>
      </c>
      <c r="F418" s="211">
        <v>3.5941139239374217E-3</v>
      </c>
      <c r="G418" s="211">
        <v>5.6391048135798214E-3</v>
      </c>
      <c r="H418" s="211">
        <v>7.6165372463612773E-3</v>
      </c>
      <c r="I418" s="211">
        <v>1.0348356609475496E-2</v>
      </c>
      <c r="J418" s="211">
        <v>1.3746496220787989E-2</v>
      </c>
      <c r="K418" s="211">
        <v>1.858682786702771E-2</v>
      </c>
      <c r="L418" s="211">
        <v>2.3804329910025009E-2</v>
      </c>
      <c r="M418" s="211">
        <v>3.142910320391884E-2</v>
      </c>
      <c r="N418" s="211">
        <v>4.310492103950269E-2</v>
      </c>
      <c r="P418" s="212">
        <f t="array" ref="P418:Z418">(1+D418:N418)^-P$1:Z$1</f>
        <v>0.99992333602328698</v>
      </c>
      <c r="Q418" s="212">
        <v>0.99940748365963694</v>
      </c>
      <c r="R418" s="212">
        <v>0.99820777269549732</v>
      </c>
      <c r="S418" s="212">
        <v>0.9943925163743258</v>
      </c>
      <c r="T418" s="212">
        <v>0.98493920970921001</v>
      </c>
      <c r="U418" s="212">
        <v>0.96958654874133476</v>
      </c>
      <c r="V418" s="212">
        <v>0.93401353359386285</v>
      </c>
      <c r="W418" s="212">
        <v>0.87905006472962655</v>
      </c>
      <c r="X418" s="212">
        <v>0.79036987818227122</v>
      </c>
      <c r="Y418" s="212">
        <v>0.62865051840299535</v>
      </c>
      <c r="Z418" s="212">
        <v>0.42997194014505624</v>
      </c>
    </row>
    <row r="419" spans="3:26" x14ac:dyDescent="0.3">
      <c r="C419" s="210">
        <v>43230</v>
      </c>
      <c r="D419" s="211">
        <v>8.0860296567602684E-4</v>
      </c>
      <c r="E419" s="211">
        <v>2.1206493650102209E-3</v>
      </c>
      <c r="F419" s="211">
        <v>3.2167362937718749E-3</v>
      </c>
      <c r="G419" s="211">
        <v>5.0114725528813686E-3</v>
      </c>
      <c r="H419" s="211">
        <v>6.8422189469047601E-3</v>
      </c>
      <c r="I419" s="211">
        <v>9.194291359400612E-3</v>
      </c>
      <c r="J419" s="211">
        <v>1.1529860494165121E-2</v>
      </c>
      <c r="K419" s="211">
        <v>1.5169743719421163E-2</v>
      </c>
      <c r="L419" s="211">
        <v>1.9223767552309211E-2</v>
      </c>
      <c r="M419" s="211">
        <v>2.5338162663572018E-2</v>
      </c>
      <c r="N419" s="211">
        <v>3.4661372562222216E-2</v>
      </c>
      <c r="P419" s="212">
        <f t="array" ref="P419:Z419">(1+D419:N419)^-P$1:Z$1</f>
        <v>0.99993533999275452</v>
      </c>
      <c r="Q419" s="212">
        <v>0.99947053922333584</v>
      </c>
      <c r="R419" s="212">
        <v>0.99839550175293978</v>
      </c>
      <c r="S419" s="212">
        <v>0.9950135170694604</v>
      </c>
      <c r="T419" s="212">
        <v>0.98645473955575036</v>
      </c>
      <c r="U419" s="212">
        <v>0.97291666931920717</v>
      </c>
      <c r="V419" s="212">
        <v>0.94429232830217658</v>
      </c>
      <c r="W419" s="212">
        <v>0.89997271217650043</v>
      </c>
      <c r="X419" s="212">
        <v>0.82661746057748009</v>
      </c>
      <c r="Y419" s="212">
        <v>0.68705763632261685</v>
      </c>
      <c r="Z419" s="212">
        <v>0.50586576153397167</v>
      </c>
    </row>
    <row r="420" spans="3:26" x14ac:dyDescent="0.3">
      <c r="C420" s="210">
        <v>43229</v>
      </c>
      <c r="D420" s="211">
        <v>9.5648664970948553E-4</v>
      </c>
      <c r="E420" s="211">
        <v>2.3020531246960149E-3</v>
      </c>
      <c r="F420" s="211">
        <v>3.7580809379692257E-3</v>
      </c>
      <c r="G420" s="211">
        <v>6.0309231272974639E-3</v>
      </c>
      <c r="H420" s="211">
        <v>8.2669780503820036E-3</v>
      </c>
      <c r="I420" s="211">
        <v>1.0980246944162308E-2</v>
      </c>
      <c r="J420" s="211">
        <v>1.4833694951020207E-2</v>
      </c>
      <c r="K420" s="211">
        <v>1.9322191708753829E-2</v>
      </c>
      <c r="L420" s="211">
        <v>2.5018559850266454E-2</v>
      </c>
      <c r="M420" s="211">
        <v>3.148710534026123E-2</v>
      </c>
      <c r="N420" s="211">
        <v>4.0282094813154284E-2</v>
      </c>
      <c r="P420" s="212">
        <f t="array" ref="P420:Z420">(1+D420:N420)^-P$1:Z$1</f>
        <v>0.99992352056407485</v>
      </c>
      <c r="Q420" s="212">
        <v>0.99942531333069484</v>
      </c>
      <c r="R420" s="212">
        <v>0.99812623918874088</v>
      </c>
      <c r="S420" s="212">
        <v>0.99400523086452452</v>
      </c>
      <c r="T420" s="212">
        <v>0.98366883584392639</v>
      </c>
      <c r="U420" s="212">
        <v>0.96776963041849118</v>
      </c>
      <c r="V420" s="212">
        <v>0.92902116426965886</v>
      </c>
      <c r="W420" s="212">
        <v>0.8746204839731998</v>
      </c>
      <c r="X420" s="212">
        <v>0.7810569628815407</v>
      </c>
      <c r="Y420" s="212">
        <v>0.62812047701288098</v>
      </c>
      <c r="Z420" s="212">
        <v>0.45391812994811859</v>
      </c>
    </row>
    <row r="421" spans="3:26" x14ac:dyDescent="0.3">
      <c r="C421" s="210">
        <v>43228</v>
      </c>
      <c r="D421" s="211">
        <v>8.7202325286663907E-4</v>
      </c>
      <c r="E421" s="211">
        <v>1.9934439274938141E-3</v>
      </c>
      <c r="F421" s="211">
        <v>3.2309699956203108E-3</v>
      </c>
      <c r="G421" s="211">
        <v>5.2446467512315834E-3</v>
      </c>
      <c r="H421" s="211">
        <v>6.9902511761189131E-3</v>
      </c>
      <c r="I421" s="211">
        <v>9.1854856280444881E-3</v>
      </c>
      <c r="J421" s="211">
        <v>1.1607579875841203E-2</v>
      </c>
      <c r="K421" s="211">
        <v>1.579824776358103E-2</v>
      </c>
      <c r="L421" s="211">
        <v>2.0997469352935557E-2</v>
      </c>
      <c r="M421" s="211">
        <v>2.80529933375375E-2</v>
      </c>
      <c r="N421" s="211">
        <v>3.731471222832692E-2</v>
      </c>
      <c r="P421" s="212">
        <f t="array" ref="P421:Z421">(1+D421:N421)^-P$1:Z$1</f>
        <v>0.99993027097026332</v>
      </c>
      <c r="Q421" s="212">
        <v>0.99950225900048739</v>
      </c>
      <c r="R421" s="212">
        <v>0.99838841917937005</v>
      </c>
      <c r="S421" s="212">
        <v>0.99478271606003454</v>
      </c>
      <c r="T421" s="212">
        <v>0.98616473404553795</v>
      </c>
      <c r="U421" s="212">
        <v>0.97294213733583546</v>
      </c>
      <c r="V421" s="212">
        <v>0.94392964547201308</v>
      </c>
      <c r="W421" s="212">
        <v>0.89608206409216429</v>
      </c>
      <c r="X421" s="212">
        <v>0.81236900220749608</v>
      </c>
      <c r="Y421" s="212">
        <v>0.6603397955839313</v>
      </c>
      <c r="Z421" s="212">
        <v>0.48060606745735396</v>
      </c>
    </row>
    <row r="422" spans="3:26" x14ac:dyDescent="0.3">
      <c r="C422" s="210">
        <v>43227</v>
      </c>
      <c r="D422" s="211">
        <v>8.9599610985454726E-4</v>
      </c>
      <c r="E422" s="211">
        <v>2.174214063782104E-3</v>
      </c>
      <c r="F422" s="211">
        <v>3.2792322461035407E-3</v>
      </c>
      <c r="G422" s="211">
        <v>5.3501152385376999E-3</v>
      </c>
      <c r="H422" s="211">
        <v>6.838792610941162E-3</v>
      </c>
      <c r="I422" s="211">
        <v>9.0026916418769441E-3</v>
      </c>
      <c r="J422" s="211">
        <v>1.1458226550662996E-2</v>
      </c>
      <c r="K422" s="211">
        <v>1.462638972810151E-2</v>
      </c>
      <c r="L422" s="211">
        <v>1.851865859116562E-2</v>
      </c>
      <c r="M422" s="211">
        <v>2.4495430664899939E-2</v>
      </c>
      <c r="N422" s="211">
        <v>3.222354899589143E-2</v>
      </c>
      <c r="P422" s="212">
        <f t="array" ref="P422:Z422">(1+D422:N422)^-P$1:Z$1</f>
        <v>0.99992835497103161</v>
      </c>
      <c r="Q422" s="212">
        <v>0.99945718390779148</v>
      </c>
      <c r="R422" s="212">
        <v>0.99836440540040239</v>
      </c>
      <c r="S422" s="212">
        <v>0.99467835616921541</v>
      </c>
      <c r="T422" s="212">
        <v>0.98646145350266323</v>
      </c>
      <c r="U422" s="212">
        <v>0.97347101657815283</v>
      </c>
      <c r="V422" s="212">
        <v>0.94462676112172916</v>
      </c>
      <c r="W422" s="212">
        <v>0.90335181862631675</v>
      </c>
      <c r="X422" s="212">
        <v>0.83235790037202606</v>
      </c>
      <c r="Y422" s="212">
        <v>0.69558404809390528</v>
      </c>
      <c r="Z422" s="212">
        <v>0.53030380647130149</v>
      </c>
    </row>
    <row r="423" spans="3:26" x14ac:dyDescent="0.3">
      <c r="C423" s="210">
        <v>43224</v>
      </c>
      <c r="D423" s="211">
        <v>1.005404955032845E-3</v>
      </c>
      <c r="E423" s="211">
        <v>2.4557305019646618E-3</v>
      </c>
      <c r="F423" s="211">
        <v>3.7120620457577976E-3</v>
      </c>
      <c r="G423" s="211">
        <v>5.8833261199709615E-3</v>
      </c>
      <c r="H423" s="211">
        <v>8.0397908090077616E-3</v>
      </c>
      <c r="I423" s="211">
        <v>1.0699419652744629E-2</v>
      </c>
      <c r="J423" s="211">
        <v>1.3418377361962995E-2</v>
      </c>
      <c r="K423" s="211">
        <v>1.6945605123021266E-2</v>
      </c>
      <c r="L423" s="211">
        <v>2.2221223371053478E-2</v>
      </c>
      <c r="M423" s="211">
        <v>2.887494757692936E-2</v>
      </c>
      <c r="N423" s="211">
        <v>3.8138384241181447E-2</v>
      </c>
      <c r="P423" s="212">
        <f t="array" ref="P423:Z423">(1+D423:N423)^-P$1:Z$1</f>
        <v>0.99991961124143081</v>
      </c>
      <c r="Q423" s="212">
        <v>0.99938700792564084</v>
      </c>
      <c r="R423" s="212">
        <v>0.99814912032122671</v>
      </c>
      <c r="S423" s="212">
        <v>0.99415108495468874</v>
      </c>
      <c r="T423" s="212">
        <v>0.98411227506998622</v>
      </c>
      <c r="U423" s="212">
        <v>0.96857655176403479</v>
      </c>
      <c r="V423" s="212">
        <v>0.93552656107824617</v>
      </c>
      <c r="W423" s="212">
        <v>0.88902901153576397</v>
      </c>
      <c r="X423" s="212">
        <v>0.80269593676837514</v>
      </c>
      <c r="Y423" s="212">
        <v>0.65247084656161991</v>
      </c>
      <c r="Z423" s="212">
        <v>0.47303690031554446</v>
      </c>
    </row>
    <row r="424" spans="3:26" x14ac:dyDescent="0.3">
      <c r="C424" s="210">
        <v>43223</v>
      </c>
      <c r="D424" s="211">
        <v>1.1055249942502434E-3</v>
      </c>
      <c r="E424" s="211">
        <v>2.8150505991449506E-3</v>
      </c>
      <c r="F424" s="211">
        <v>4.4651616730128551E-3</v>
      </c>
      <c r="G424" s="211">
        <v>7.0284368940874246E-3</v>
      </c>
      <c r="H424" s="211">
        <v>9.2623458912900226E-3</v>
      </c>
      <c r="I424" s="211">
        <v>1.2203169683716313E-2</v>
      </c>
      <c r="J424" s="211">
        <v>1.6328688685313005E-2</v>
      </c>
      <c r="K424" s="211">
        <v>2.2145997261046251E-2</v>
      </c>
      <c r="L424" s="211">
        <v>2.8936516954802476E-2</v>
      </c>
      <c r="M424" s="211">
        <v>3.6535963788293546E-2</v>
      </c>
      <c r="N424" s="211">
        <v>4.6024190791081866E-2</v>
      </c>
      <c r="P424" s="212">
        <f t="array" ref="P424:Z424">(1+D424:N424)^-P$1:Z$1</f>
        <v>0.99991161075843871</v>
      </c>
      <c r="Q424" s="212">
        <v>0.99929747294664029</v>
      </c>
      <c r="R424" s="212">
        <v>0.99777486807725424</v>
      </c>
      <c r="S424" s="212">
        <v>0.99302061725708091</v>
      </c>
      <c r="T424" s="212">
        <v>0.98172953926194495</v>
      </c>
      <c r="U424" s="212">
        <v>0.9642661494675131</v>
      </c>
      <c r="V424" s="212">
        <v>0.92220840367318002</v>
      </c>
      <c r="W424" s="212">
        <v>0.85784628351117675</v>
      </c>
      <c r="X424" s="212">
        <v>0.7518205526729449</v>
      </c>
      <c r="Y424" s="212">
        <v>0.58376005552445231</v>
      </c>
      <c r="Z424" s="212">
        <v>0.40659818301247369</v>
      </c>
    </row>
    <row r="425" spans="3:26" x14ac:dyDescent="0.3">
      <c r="C425" s="210">
        <v>43222</v>
      </c>
      <c r="D425" s="211">
        <v>1.0239916336453646E-3</v>
      </c>
      <c r="E425" s="211">
        <v>2.5886749772462414E-3</v>
      </c>
      <c r="F425" s="211">
        <v>4.1902274945273829E-3</v>
      </c>
      <c r="G425" s="211">
        <v>6.5974378182397627E-3</v>
      </c>
      <c r="H425" s="211">
        <v>8.6896807996056369E-3</v>
      </c>
      <c r="I425" s="211">
        <v>1.1785024162515792E-2</v>
      </c>
      <c r="J425" s="211">
        <v>1.483775286852714E-2</v>
      </c>
      <c r="K425" s="211">
        <v>1.9254091610693722E-2</v>
      </c>
      <c r="L425" s="211">
        <v>2.5536445988155906E-2</v>
      </c>
      <c r="M425" s="211">
        <v>3.3216863608205124E-2</v>
      </c>
      <c r="N425" s="211">
        <v>4.3600779781214599E-2</v>
      </c>
      <c r="P425" s="212">
        <f t="array" ref="P425:Z425">(1+D425:N425)^-P$1:Z$1</f>
        <v>0.9999181259349168</v>
      </c>
      <c r="Q425" s="212">
        <v>0.99935387629552386</v>
      </c>
      <c r="R425" s="212">
        <v>0.99791144759787409</v>
      </c>
      <c r="S425" s="212">
        <v>0.99344580308833341</v>
      </c>
      <c r="T425" s="212">
        <v>0.98284457362251521</v>
      </c>
      <c r="U425" s="212">
        <v>0.96546216508036464</v>
      </c>
      <c r="V425" s="212">
        <v>0.92900259055633461</v>
      </c>
      <c r="W425" s="212">
        <v>0.8750296221538596</v>
      </c>
      <c r="X425" s="212">
        <v>0.77712165071753914</v>
      </c>
      <c r="Y425" s="212">
        <v>0.6125304904361405</v>
      </c>
      <c r="Z425" s="212">
        <v>0.42590437503196094</v>
      </c>
    </row>
    <row r="426" spans="3:26" x14ac:dyDescent="0.3">
      <c r="C426" s="210">
        <v>43221</v>
      </c>
      <c r="D426" s="211">
        <v>9.809145721671542E-4</v>
      </c>
      <c r="E426" s="211">
        <v>2.4754877672119356E-3</v>
      </c>
      <c r="F426" s="211">
        <v>4.0268098451113534E-3</v>
      </c>
      <c r="G426" s="211">
        <v>6.2291352794826864E-3</v>
      </c>
      <c r="H426" s="211">
        <v>8.1646401616352147E-3</v>
      </c>
      <c r="I426" s="211">
        <v>1.1125270305574557E-2</v>
      </c>
      <c r="J426" s="211">
        <v>1.4521067598836914E-2</v>
      </c>
      <c r="K426" s="211">
        <v>1.9599463978463676E-2</v>
      </c>
      <c r="L426" s="211">
        <v>2.6706697682165201E-2</v>
      </c>
      <c r="M426" s="211">
        <v>3.6576683327697222E-2</v>
      </c>
      <c r="N426" s="211">
        <v>4.5763891098644906E-2</v>
      </c>
      <c r="P426" s="212">
        <f t="array" ref="P426:Z426">(1+D426:N426)^-P$1:Z$1</f>
        <v>0.99992156837273316</v>
      </c>
      <c r="Q426" s="212">
        <v>0.99938208379024485</v>
      </c>
      <c r="R426" s="212">
        <v>0.99799265544330451</v>
      </c>
      <c r="S426" s="212">
        <v>0.99380942663943772</v>
      </c>
      <c r="T426" s="212">
        <v>0.9838685486629708</v>
      </c>
      <c r="U426" s="212">
        <v>0.96735327525460346</v>
      </c>
      <c r="V426" s="212">
        <v>0.93045344837533217</v>
      </c>
      <c r="W426" s="212">
        <v>0.87295691722722812</v>
      </c>
      <c r="X426" s="212">
        <v>0.76830922660665779</v>
      </c>
      <c r="Y426" s="212">
        <v>0.58341617495526243</v>
      </c>
      <c r="Z426" s="212">
        <v>0.4086270926647495</v>
      </c>
    </row>
    <row r="427" spans="3:26" x14ac:dyDescent="0.3">
      <c r="C427" s="210">
        <v>43220</v>
      </c>
      <c r="D427" s="211">
        <v>1.0338010828018721E-3</v>
      </c>
      <c r="E427" s="211">
        <v>2.425878220100903E-3</v>
      </c>
      <c r="F427" s="211">
        <v>3.8922382120707968E-3</v>
      </c>
      <c r="G427" s="211">
        <v>6.2296835560910228E-3</v>
      </c>
      <c r="H427" s="211">
        <v>8.2714788562199756E-3</v>
      </c>
      <c r="I427" s="211">
        <v>1.0388168642837281E-2</v>
      </c>
      <c r="J427" s="211">
        <v>1.3883029817949939E-2</v>
      </c>
      <c r="K427" s="211">
        <v>1.8930953319445804E-2</v>
      </c>
      <c r="L427" s="211">
        <v>2.5323813201324766E-2</v>
      </c>
      <c r="M427" s="211">
        <v>3.3631347441465634E-2</v>
      </c>
      <c r="N427" s="211">
        <v>4.4392757235094997E-2</v>
      </c>
      <c r="P427" s="212">
        <f t="array" ref="P427:Z427">(1+D427:N427)^-P$1:Z$1</f>
        <v>0.99991734205007921</v>
      </c>
      <c r="Q427" s="212">
        <v>0.99939444828859791</v>
      </c>
      <c r="R427" s="212">
        <v>0.99805954359913462</v>
      </c>
      <c r="S427" s="212">
        <v>0.99380888513040588</v>
      </c>
      <c r="T427" s="212">
        <v>0.98366005389848721</v>
      </c>
      <c r="U427" s="212">
        <v>0.9694719402406089</v>
      </c>
      <c r="V427" s="212">
        <v>0.93338481271306861</v>
      </c>
      <c r="W427" s="212">
        <v>0.87697398661814741</v>
      </c>
      <c r="X427" s="212">
        <v>0.77873475899963684</v>
      </c>
      <c r="Y427" s="212">
        <v>0.60885646427373841</v>
      </c>
      <c r="Z427" s="212">
        <v>0.41949131385745819</v>
      </c>
    </row>
    <row r="428" spans="3:26" x14ac:dyDescent="0.3">
      <c r="C428" s="210">
        <v>43217</v>
      </c>
      <c r="D428" s="211">
        <v>1.0823696033273533E-3</v>
      </c>
      <c r="E428" s="211">
        <v>2.5980996272836777E-3</v>
      </c>
      <c r="F428" s="211">
        <v>4.0886636171750691E-3</v>
      </c>
      <c r="G428" s="211">
        <v>6.3203844484479958E-3</v>
      </c>
      <c r="H428" s="211">
        <v>8.3426619244521688E-3</v>
      </c>
      <c r="I428" s="211">
        <v>1.0516228963691693E-2</v>
      </c>
      <c r="J428" s="211">
        <v>1.4422318029044808E-2</v>
      </c>
      <c r="K428" s="211">
        <v>1.8664162947207328E-2</v>
      </c>
      <c r="L428" s="211">
        <v>2.5305735404610952E-2</v>
      </c>
      <c r="M428" s="211">
        <v>3.2766409420012278E-2</v>
      </c>
      <c r="N428" s="211">
        <v>4.3659445827209528E-2</v>
      </c>
      <c r="P428" s="212">
        <f t="array" ref="P428:Z428">(1+D428:N428)^-P$1:Z$1</f>
        <v>0.99991346100362066</v>
      </c>
      <c r="Q428" s="212">
        <v>0.99935152774884484</v>
      </c>
      <c r="R428" s="212">
        <v>0.9979619158467119</v>
      </c>
      <c r="S428" s="212">
        <v>0.99371931191485086</v>
      </c>
      <c r="T428" s="212">
        <v>0.98352117755837065</v>
      </c>
      <c r="U428" s="212">
        <v>0.96910341032049618</v>
      </c>
      <c r="V428" s="212">
        <v>0.93090641439571453</v>
      </c>
      <c r="W428" s="212">
        <v>0.87858302024113788</v>
      </c>
      <c r="X428" s="212">
        <v>0.77887207341424358</v>
      </c>
      <c r="Y428" s="212">
        <v>0.61655019318693616</v>
      </c>
      <c r="Z428" s="212">
        <v>0.42542581303849319</v>
      </c>
    </row>
    <row r="429" spans="3:26" x14ac:dyDescent="0.3">
      <c r="C429" s="210">
        <v>43216</v>
      </c>
      <c r="D429" s="211">
        <v>1.0719673392039428E-3</v>
      </c>
      <c r="E429" s="211">
        <v>2.8376268094374517E-3</v>
      </c>
      <c r="F429" s="211">
        <v>4.3485538519063083E-3</v>
      </c>
      <c r="G429" s="211">
        <v>7.119139601927389E-3</v>
      </c>
      <c r="H429" s="211">
        <v>9.6308560058005945E-3</v>
      </c>
      <c r="I429" s="211">
        <v>1.3223813236490559E-2</v>
      </c>
      <c r="J429" s="211">
        <v>1.6840596075259576E-2</v>
      </c>
      <c r="K429" s="211">
        <v>2.2618629762012635E-2</v>
      </c>
      <c r="L429" s="211">
        <v>2.9054302104035951E-2</v>
      </c>
      <c r="M429" s="211">
        <v>3.9582216784152059E-2</v>
      </c>
      <c r="N429" s="211">
        <v>5.2683494150038125E-2</v>
      </c>
      <c r="P429" s="212">
        <f t="array" ref="P429:Z429">(1+D429:N429)^-P$1:Z$1</f>
        <v>0.99991429221772254</v>
      </c>
      <c r="Q429" s="212">
        <v>0.99929184877086374</v>
      </c>
      <c r="R429" s="212">
        <v>0.99783278869454139</v>
      </c>
      <c r="S429" s="212">
        <v>0.9929311842839752</v>
      </c>
      <c r="T429" s="212">
        <v>0.98101301749688263</v>
      </c>
      <c r="U429" s="212">
        <v>0.9613551016724754</v>
      </c>
      <c r="V429" s="212">
        <v>0.91988940591293999</v>
      </c>
      <c r="W429" s="212">
        <v>0.85507478098838152</v>
      </c>
      <c r="X429" s="212">
        <v>0.75096046493275093</v>
      </c>
      <c r="Y429" s="212">
        <v>0.55862114802728102</v>
      </c>
      <c r="Z429" s="212">
        <v>0.35813249894192833</v>
      </c>
    </row>
    <row r="430" spans="3:26" x14ac:dyDescent="0.3">
      <c r="C430" s="210">
        <v>43215</v>
      </c>
      <c r="D430" s="211">
        <v>1.1054887434902533E-3</v>
      </c>
      <c r="E430" s="211">
        <v>2.8686061953539298E-3</v>
      </c>
      <c r="F430" s="211">
        <v>4.6964379499357797E-3</v>
      </c>
      <c r="G430" s="211">
        <v>7.3413227702464976E-3</v>
      </c>
      <c r="H430" s="211">
        <v>9.7534551770961046E-3</v>
      </c>
      <c r="I430" s="211">
        <v>1.3270062655930793E-2</v>
      </c>
      <c r="J430" s="211">
        <v>1.6923127040086083E-2</v>
      </c>
      <c r="K430" s="211">
        <v>2.3170035867084524E-2</v>
      </c>
      <c r="L430" s="211">
        <v>3.1631919462086475E-2</v>
      </c>
      <c r="M430" s="211">
        <v>4.2094068337978366E-2</v>
      </c>
      <c r="N430" s="211">
        <v>5.4406410895497206E-2</v>
      </c>
      <c r="P430" s="212">
        <f t="array" ref="P430:Z430">(1+D430:N430)^-P$1:Z$1</f>
        <v>0.99991161365504089</v>
      </c>
      <c r="Q430" s="212">
        <v>0.99928413145718631</v>
      </c>
      <c r="R430" s="212">
        <v>0.99766001998505305</v>
      </c>
      <c r="S430" s="212">
        <v>0.9927121794725372</v>
      </c>
      <c r="T430" s="212">
        <v>0.98077481265393518</v>
      </c>
      <c r="U430" s="212">
        <v>0.96122346819908722</v>
      </c>
      <c r="V430" s="212">
        <v>0.91951618675639579</v>
      </c>
      <c r="W430" s="212">
        <v>0.85185427723942464</v>
      </c>
      <c r="X430" s="212">
        <v>0.7324066675624864</v>
      </c>
      <c r="Y430" s="212">
        <v>0.53876098952292351</v>
      </c>
      <c r="Z430" s="212">
        <v>0.34660852786043328</v>
      </c>
    </row>
    <row r="431" spans="3:26" x14ac:dyDescent="0.3">
      <c r="C431" s="210">
        <v>43214</v>
      </c>
      <c r="D431" s="211">
        <v>9.9111940563187135E-4</v>
      </c>
      <c r="E431" s="211">
        <v>2.4497959856787073E-3</v>
      </c>
      <c r="F431" s="211">
        <v>3.6841074292973995E-3</v>
      </c>
      <c r="G431" s="211">
        <v>5.6676289749069894E-3</v>
      </c>
      <c r="H431" s="211">
        <v>7.6805700381098923E-3</v>
      </c>
      <c r="I431" s="211">
        <v>1.0289186801610312E-2</v>
      </c>
      <c r="J431" s="211">
        <v>1.3792331137014306E-2</v>
      </c>
      <c r="K431" s="211">
        <v>1.8963153989945424E-2</v>
      </c>
      <c r="L431" s="211">
        <v>2.520621789642161E-2</v>
      </c>
      <c r="M431" s="211">
        <v>3.3613619702576529E-2</v>
      </c>
      <c r="N431" s="211">
        <v>4.2797840817270151E-2</v>
      </c>
      <c r="P431" s="212">
        <f t="array" ref="P431:Z431">(1+D431:N431)^-P$1:Z$1</f>
        <v>0.99992075285453419</v>
      </c>
      <c r="Q431" s="212">
        <v>0.99938848701849226</v>
      </c>
      <c r="R431" s="212">
        <v>0.99816302045242189</v>
      </c>
      <c r="S431" s="212">
        <v>0.99436431201361819</v>
      </c>
      <c r="T431" s="212">
        <v>0.98481403829012504</v>
      </c>
      <c r="U431" s="212">
        <v>0.96975691662399943</v>
      </c>
      <c r="V431" s="212">
        <v>0.93380241263796182</v>
      </c>
      <c r="W431" s="212">
        <v>0.87678000971865111</v>
      </c>
      <c r="X431" s="212">
        <v>0.77962846050743839</v>
      </c>
      <c r="Y431" s="212">
        <v>0.60901312258657547</v>
      </c>
      <c r="Z431" s="212">
        <v>0.43251137592110711</v>
      </c>
    </row>
    <row r="432" spans="3:26" x14ac:dyDescent="0.3">
      <c r="C432" s="210">
        <v>43213</v>
      </c>
      <c r="D432" s="211">
        <v>1.000070145927153E-3</v>
      </c>
      <c r="E432" s="211">
        <v>2.4814319205911711E-3</v>
      </c>
      <c r="F432" s="211">
        <v>3.9117949040362188E-3</v>
      </c>
      <c r="G432" s="211">
        <v>6.2977445121447035E-3</v>
      </c>
      <c r="H432" s="211">
        <v>8.5021143530106275E-3</v>
      </c>
      <c r="I432" s="211">
        <v>1.1250315184853249E-2</v>
      </c>
      <c r="J432" s="211">
        <v>1.4765318153364638E-2</v>
      </c>
      <c r="K432" s="211">
        <v>1.9791829222574005E-2</v>
      </c>
      <c r="L432" s="211">
        <v>2.6906471852665845E-2</v>
      </c>
      <c r="M432" s="211">
        <v>3.3844398848527066E-2</v>
      </c>
      <c r="N432" s="211">
        <v>4.5444381378719555E-2</v>
      </c>
      <c r="P432" s="212">
        <f t="array" ref="P432:Z432">(1+D432:N432)^-P$1:Z$1</f>
        <v>0.99992003756445136</v>
      </c>
      <c r="Q432" s="212">
        <v>0.99938060234295556</v>
      </c>
      <c r="R432" s="212">
        <v>0.99804982220816374</v>
      </c>
      <c r="S432" s="212">
        <v>0.99374166885845727</v>
      </c>
      <c r="T432" s="212">
        <v>0.98321019666814946</v>
      </c>
      <c r="U432" s="212">
        <v>0.9669944690870792</v>
      </c>
      <c r="V432" s="212">
        <v>0.92933420242869047</v>
      </c>
      <c r="W432" s="212">
        <v>0.87180489681834639</v>
      </c>
      <c r="X432" s="212">
        <v>0.76681586723881134</v>
      </c>
      <c r="Y432" s="212">
        <v>0.60697710838418162</v>
      </c>
      <c r="Z432" s="212">
        <v>0.41113205792204882</v>
      </c>
    </row>
    <row r="433" spans="3:26" x14ac:dyDescent="0.3">
      <c r="C433" s="210">
        <v>43210</v>
      </c>
      <c r="D433" s="211">
        <v>8.6796063158681917E-4</v>
      </c>
      <c r="E433" s="211">
        <v>2.1194528767091844E-3</v>
      </c>
      <c r="F433" s="211">
        <v>3.1838349469901547E-3</v>
      </c>
      <c r="G433" s="211">
        <v>4.9243260511634161E-3</v>
      </c>
      <c r="H433" s="211">
        <v>6.3025249252156336E-3</v>
      </c>
      <c r="I433" s="211">
        <v>7.9028389999994779E-3</v>
      </c>
      <c r="J433" s="211">
        <v>1.0303495489151432E-2</v>
      </c>
      <c r="K433" s="211">
        <v>1.3911305377086665E-2</v>
      </c>
      <c r="L433" s="211">
        <v>1.8757067373330726E-2</v>
      </c>
      <c r="M433" s="211">
        <v>2.3456839664722753E-2</v>
      </c>
      <c r="N433" s="211">
        <v>3.1403252192977772E-2</v>
      </c>
      <c r="P433" s="212">
        <f t="array" ref="P433:Z433">(1+D433:N433)^-P$1:Z$1</f>
        <v>0.99993059567486553</v>
      </c>
      <c r="Q433" s="212">
        <v>0.99947083755460497</v>
      </c>
      <c r="R433" s="212">
        <v>0.99841187377078722</v>
      </c>
      <c r="S433" s="212">
        <v>0.9950998041111081</v>
      </c>
      <c r="T433" s="212">
        <v>0.98751312204969954</v>
      </c>
      <c r="U433" s="212">
        <v>0.97666133434675062</v>
      </c>
      <c r="V433" s="212">
        <v>0.9500374429894286</v>
      </c>
      <c r="W433" s="212">
        <v>0.90782103383638035</v>
      </c>
      <c r="X433" s="212">
        <v>0.83041207251938398</v>
      </c>
      <c r="Y433" s="212">
        <v>0.70624764000037987</v>
      </c>
      <c r="Z433" s="212">
        <v>0.53880308096974916</v>
      </c>
    </row>
    <row r="434" spans="3:26" x14ac:dyDescent="0.3">
      <c r="C434" s="210">
        <v>43209</v>
      </c>
      <c r="D434" s="211">
        <v>1.0121944534877752E-3</v>
      </c>
      <c r="E434" s="211">
        <v>2.6235686470292034E-3</v>
      </c>
      <c r="F434" s="211">
        <v>3.9802213512570234E-3</v>
      </c>
      <c r="G434" s="211">
        <v>6.359185141203357E-3</v>
      </c>
      <c r="H434" s="211">
        <v>8.7003138486223836E-3</v>
      </c>
      <c r="I434" s="211">
        <v>1.155286846019477E-2</v>
      </c>
      <c r="J434" s="211">
        <v>1.4598644664860813E-2</v>
      </c>
      <c r="K434" s="211">
        <v>1.9799378587832577E-2</v>
      </c>
      <c r="L434" s="211">
        <v>2.661831896348138E-2</v>
      </c>
      <c r="M434" s="211">
        <v>3.3333593444136028E-2</v>
      </c>
      <c r="N434" s="211">
        <v>4.2686162907236501E-2</v>
      </c>
      <c r="P434" s="212">
        <f t="array" ref="P434:Z434">(1+D434:N434)^-P$1:Z$1</f>
        <v>0.99991906867270874</v>
      </c>
      <c r="Q434" s="212">
        <v>0.99934518121285421</v>
      </c>
      <c r="R434" s="212">
        <v>0.99801581049871935</v>
      </c>
      <c r="S434" s="212">
        <v>0.99368099855886838</v>
      </c>
      <c r="T434" s="212">
        <v>0.98282385274178996</v>
      </c>
      <c r="U434" s="212">
        <v>0.96612705071842031</v>
      </c>
      <c r="V434" s="212">
        <v>0.93009778650031216</v>
      </c>
      <c r="W434" s="212">
        <v>0.87175972127400048</v>
      </c>
      <c r="X434" s="212">
        <v>0.76897089895929649</v>
      </c>
      <c r="Y434" s="212">
        <v>0.6114933993264009</v>
      </c>
      <c r="Z434" s="212">
        <v>0.43343881022341429</v>
      </c>
    </row>
    <row r="435" spans="3:26" x14ac:dyDescent="0.3">
      <c r="C435" s="210">
        <v>43208</v>
      </c>
      <c r="D435" s="211">
        <v>9.2577541457501201E-4</v>
      </c>
      <c r="E435" s="211">
        <v>2.1602395322021018E-3</v>
      </c>
      <c r="F435" s="211">
        <v>3.5051486364872982E-3</v>
      </c>
      <c r="G435" s="211">
        <v>5.4996830538344768E-3</v>
      </c>
      <c r="H435" s="211">
        <v>6.9104148058324938E-3</v>
      </c>
      <c r="I435" s="211">
        <v>8.9745539768271432E-3</v>
      </c>
      <c r="J435" s="211">
        <v>1.1604118627991598E-2</v>
      </c>
      <c r="K435" s="211">
        <v>1.521777474409841E-2</v>
      </c>
      <c r="L435" s="211">
        <v>1.9126709590465068E-2</v>
      </c>
      <c r="M435" s="211">
        <v>2.5921146425772382E-2</v>
      </c>
      <c r="N435" s="211">
        <v>3.4793204346772695E-2</v>
      </c>
      <c r="P435" s="212">
        <f t="array" ref="P435:Z435">(1+D435:N435)^-P$1:Z$1</f>
        <v>0.99992597496808289</v>
      </c>
      <c r="Q435" s="212">
        <v>0.99946066809933953</v>
      </c>
      <c r="R435" s="212">
        <v>0.99825201954035925</v>
      </c>
      <c r="S435" s="212">
        <v>0.99453039802346699</v>
      </c>
      <c r="T435" s="212">
        <v>0.98632112319987508</v>
      </c>
      <c r="U435" s="212">
        <v>0.97355246154175967</v>
      </c>
      <c r="V435" s="212">
        <v>0.94394579406588086</v>
      </c>
      <c r="W435" s="212">
        <v>0.89967470386270221</v>
      </c>
      <c r="X435" s="212">
        <v>0.82740503878064453</v>
      </c>
      <c r="Y435" s="212">
        <v>0.68122452588969684</v>
      </c>
      <c r="Z435" s="212">
        <v>0.50457838287550616</v>
      </c>
    </row>
    <row r="436" spans="3:26" x14ac:dyDescent="0.3">
      <c r="C436" s="210">
        <v>43207</v>
      </c>
      <c r="D436" s="211">
        <v>1.1394543897460638E-3</v>
      </c>
      <c r="E436" s="211">
        <v>2.9745919526737836E-3</v>
      </c>
      <c r="F436" s="211">
        <v>4.6253941133513818E-3</v>
      </c>
      <c r="G436" s="211">
        <v>7.5728196567187399E-3</v>
      </c>
      <c r="H436" s="211">
        <v>9.4882602439364961E-3</v>
      </c>
      <c r="I436" s="211">
        <v>1.2321316605946535E-2</v>
      </c>
      <c r="J436" s="211">
        <v>1.669553062703056E-2</v>
      </c>
      <c r="K436" s="211">
        <v>2.1366650467109324E-2</v>
      </c>
      <c r="L436" s="211">
        <v>2.7064206218849723E-2</v>
      </c>
      <c r="M436" s="211">
        <v>3.6215613382921251E-2</v>
      </c>
      <c r="N436" s="211">
        <v>4.6968899964357956E-2</v>
      </c>
      <c r="P436" s="212">
        <f t="array" ref="P436:Z436">(1+D436:N436)^-P$1:Z$1</f>
        <v>0.99990889969354013</v>
      </c>
      <c r="Q436" s="212">
        <v>0.99925773146574415</v>
      </c>
      <c r="R436" s="212">
        <v>0.99769529499543397</v>
      </c>
      <c r="S436" s="212">
        <v>0.99248409692184958</v>
      </c>
      <c r="T436" s="212">
        <v>0.98129018402597112</v>
      </c>
      <c r="U436" s="212">
        <v>0.96392857350122585</v>
      </c>
      <c r="V436" s="212">
        <v>0.92054585738196282</v>
      </c>
      <c r="W436" s="212">
        <v>0.86243880161012343</v>
      </c>
      <c r="X436" s="212">
        <v>0.7656390210644729</v>
      </c>
      <c r="Y436" s="212">
        <v>0.58647299977561729</v>
      </c>
      <c r="Z436" s="212">
        <v>0.3993230462518656</v>
      </c>
    </row>
    <row r="437" spans="3:26" x14ac:dyDescent="0.3">
      <c r="C437" s="210">
        <v>43206</v>
      </c>
      <c r="D437" s="211">
        <v>1.0477528869368602E-3</v>
      </c>
      <c r="E437" s="211">
        <v>2.7261787662695089E-3</v>
      </c>
      <c r="F437" s="211">
        <v>4.091986404879581E-3</v>
      </c>
      <c r="G437" s="211">
        <v>6.2176502311660255E-3</v>
      </c>
      <c r="H437" s="211">
        <v>7.8878747139607009E-3</v>
      </c>
      <c r="I437" s="211">
        <v>1.0463001788754023E-2</v>
      </c>
      <c r="J437" s="211">
        <v>1.3200464904605903E-2</v>
      </c>
      <c r="K437" s="211">
        <v>1.7175344860594671E-2</v>
      </c>
      <c r="L437" s="211">
        <v>2.2645814187910718E-2</v>
      </c>
      <c r="M437" s="211">
        <v>3.0372457090735664E-2</v>
      </c>
      <c r="N437" s="211">
        <v>3.8062087233615489E-2</v>
      </c>
      <c r="P437" s="212">
        <f t="array" ref="P437:Z437">(1+D437:N437)^-P$1:Z$1</f>
        <v>0.99991622715898176</v>
      </c>
      <c r="Q437" s="212">
        <v>0.99931961419724868</v>
      </c>
      <c r="R437" s="212">
        <v>0.99796026459445009</v>
      </c>
      <c r="S437" s="212">
        <v>0.99382077005930325</v>
      </c>
      <c r="T437" s="212">
        <v>0.98440896235973718</v>
      </c>
      <c r="U437" s="212">
        <v>0.96925656393585458</v>
      </c>
      <c r="V437" s="212">
        <v>0.93653302825201801</v>
      </c>
      <c r="W437" s="212">
        <v>0.88762438777585539</v>
      </c>
      <c r="X437" s="212">
        <v>0.79936945503097001</v>
      </c>
      <c r="Y437" s="212">
        <v>0.63839045427070795</v>
      </c>
      <c r="Z437" s="212">
        <v>0.4737327452383101</v>
      </c>
    </row>
    <row r="438" spans="3:26" x14ac:dyDescent="0.3">
      <c r="C438" s="210">
        <v>43203</v>
      </c>
      <c r="D438" s="211">
        <v>9.5363342224907062E-4</v>
      </c>
      <c r="E438" s="211">
        <v>2.5542036813900929E-3</v>
      </c>
      <c r="F438" s="211">
        <v>4.0321087391220678E-3</v>
      </c>
      <c r="G438" s="211">
        <v>6.5026664669555556E-3</v>
      </c>
      <c r="H438" s="211">
        <v>8.7298791543398164E-3</v>
      </c>
      <c r="I438" s="211">
        <v>1.1135164610484001E-2</v>
      </c>
      <c r="J438" s="211">
        <v>1.4831720795508754E-2</v>
      </c>
      <c r="K438" s="211">
        <v>2.0045355289713747E-2</v>
      </c>
      <c r="L438" s="211">
        <v>2.7167174917799342E-2</v>
      </c>
      <c r="M438" s="211">
        <v>3.7205235016295891E-2</v>
      </c>
      <c r="N438" s="211">
        <v>4.9036745360175125E-2</v>
      </c>
      <c r="P438" s="212">
        <f t="array" ref="P438:Z438">(1+D438:N438)^-P$1:Z$1</f>
        <v>0.9999237485870649</v>
      </c>
      <c r="Q438" s="212">
        <v>0.9993624664991354</v>
      </c>
      <c r="R438" s="212">
        <v>0.99799002192977659</v>
      </c>
      <c r="S438" s="212">
        <v>0.99353934501755325</v>
      </c>
      <c r="T438" s="212">
        <v>0.98276624155678627</v>
      </c>
      <c r="U438" s="212">
        <v>0.96732487788023425</v>
      </c>
      <c r="V438" s="212">
        <v>0.92903020044457185</v>
      </c>
      <c r="W438" s="212">
        <v>0.8702892546822657</v>
      </c>
      <c r="X438" s="212">
        <v>0.76487184993907886</v>
      </c>
      <c r="Y438" s="212">
        <v>0.57813531488068259</v>
      </c>
      <c r="Z438" s="212">
        <v>0.38387160094303685</v>
      </c>
    </row>
    <row r="439" spans="3:26" x14ac:dyDescent="0.3">
      <c r="C439" s="210">
        <v>43202</v>
      </c>
      <c r="D439" s="211">
        <v>9.8868729851839883E-4</v>
      </c>
      <c r="E439" s="211">
        <v>2.3652853278741098E-3</v>
      </c>
      <c r="F439" s="211">
        <v>3.7538905325501474E-3</v>
      </c>
      <c r="G439" s="211">
        <v>5.96684055412363E-3</v>
      </c>
      <c r="H439" s="211">
        <v>7.9163114115022252E-3</v>
      </c>
      <c r="I439" s="211">
        <v>9.9772547123840975E-3</v>
      </c>
      <c r="J439" s="211">
        <v>1.2768966045599234E-2</v>
      </c>
      <c r="K439" s="211">
        <v>1.693762248169866E-2</v>
      </c>
      <c r="L439" s="211">
        <v>2.2623738717698603E-2</v>
      </c>
      <c r="M439" s="211">
        <v>3.1078329971791194E-2</v>
      </c>
      <c r="N439" s="211">
        <v>3.9983526019887514E-2</v>
      </c>
      <c r="P439" s="212">
        <f t="array" ref="P439:Z439">(1+D439:N439)^-P$1:Z$1</f>
        <v>0.99992094721530478</v>
      </c>
      <c r="Q439" s="212">
        <v>0.99940955127258491</v>
      </c>
      <c r="R439" s="212">
        <v>0.99812832264230256</v>
      </c>
      <c r="S439" s="212">
        <v>0.99406855145360773</v>
      </c>
      <c r="T439" s="212">
        <v>0.98435341619045769</v>
      </c>
      <c r="U439" s="212">
        <v>0.97065572420417434</v>
      </c>
      <c r="V439" s="212">
        <v>0.93852981846253991</v>
      </c>
      <c r="W439" s="212">
        <v>0.88907786287811663</v>
      </c>
      <c r="X439" s="212">
        <v>0.79954203239480148</v>
      </c>
      <c r="Y439" s="212">
        <v>0.63186617634302045</v>
      </c>
      <c r="Z439" s="212">
        <v>0.45653155697298348</v>
      </c>
    </row>
    <row r="440" spans="3:26" x14ac:dyDescent="0.3">
      <c r="C440" s="210">
        <v>43201</v>
      </c>
      <c r="D440" s="211">
        <v>9.6809035295320064E-4</v>
      </c>
      <c r="E440" s="211">
        <v>2.4828771657929068E-3</v>
      </c>
      <c r="F440" s="211">
        <v>3.7778482750778818E-3</v>
      </c>
      <c r="G440" s="211">
        <v>6.1065970062900423E-3</v>
      </c>
      <c r="H440" s="211">
        <v>8.3348420475628064E-3</v>
      </c>
      <c r="I440" s="211">
        <v>1.1193538379030997E-2</v>
      </c>
      <c r="J440" s="211">
        <v>1.4686006355688171E-2</v>
      </c>
      <c r="K440" s="211">
        <v>1.8598760852029928E-2</v>
      </c>
      <c r="L440" s="211">
        <v>2.3906677200325115E-2</v>
      </c>
      <c r="M440" s="211">
        <v>3.0192616310267834E-2</v>
      </c>
      <c r="N440" s="211">
        <v>3.8905928012717056E-2</v>
      </c>
      <c r="P440" s="212">
        <f t="array" ref="P440:Z440">(1+D440:N440)^-P$1:Z$1</f>
        <v>0.9999225932316026</v>
      </c>
      <c r="Q440" s="212">
        <v>0.99938024214957122</v>
      </c>
      <c r="R440" s="212">
        <v>0.99811641112020022</v>
      </c>
      <c r="S440" s="212">
        <v>0.99393046718462974</v>
      </c>
      <c r="T440" s="212">
        <v>0.98353643249954426</v>
      </c>
      <c r="U440" s="212">
        <v>0.96715736354163895</v>
      </c>
      <c r="V440" s="212">
        <v>0.92969746105821915</v>
      </c>
      <c r="W440" s="212">
        <v>0.87897798015530859</v>
      </c>
      <c r="X440" s="212">
        <v>0.7895801984117532</v>
      </c>
      <c r="Y440" s="212">
        <v>0.64006415640593317</v>
      </c>
      <c r="Z440" s="212">
        <v>0.46609614681040756</v>
      </c>
    </row>
    <row r="441" spans="3:26" x14ac:dyDescent="0.3">
      <c r="C441" s="210">
        <v>43200</v>
      </c>
      <c r="D441" s="211">
        <v>9.3295408967170143E-4</v>
      </c>
      <c r="E441" s="211">
        <v>2.3156380541242633E-3</v>
      </c>
      <c r="F441" s="211">
        <v>3.6361073293953664E-3</v>
      </c>
      <c r="G441" s="211">
        <v>5.8465927256360021E-3</v>
      </c>
      <c r="H441" s="211">
        <v>7.4319657249706256E-3</v>
      </c>
      <c r="I441" s="211">
        <v>9.8087882852288394E-3</v>
      </c>
      <c r="J441" s="211">
        <v>1.3117698684603999E-2</v>
      </c>
      <c r="K441" s="211">
        <v>1.7104178320846423E-2</v>
      </c>
      <c r="L441" s="211">
        <v>2.3218142071136399E-2</v>
      </c>
      <c r="M441" s="211">
        <v>3.0960720560762302E-2</v>
      </c>
      <c r="N441" s="211">
        <v>4.1163432172456944E-2</v>
      </c>
      <c r="P441" s="212">
        <f t="array" ref="P441:Z441">(1+D441:N441)^-P$1:Z$1</f>
        <v>0.99992540124994533</v>
      </c>
      <c r="Q441" s="212">
        <v>0.9994219268746618</v>
      </c>
      <c r="R441" s="212">
        <v>0.99818688933851663</v>
      </c>
      <c r="S441" s="212">
        <v>0.9941873912305127</v>
      </c>
      <c r="T441" s="212">
        <v>0.98530014402065147</v>
      </c>
      <c r="U441" s="212">
        <v>0.97114160881658518</v>
      </c>
      <c r="V441" s="212">
        <v>0.93691563910080011</v>
      </c>
      <c r="W441" s="212">
        <v>0.88805922712930851</v>
      </c>
      <c r="X441" s="212">
        <v>0.79490949113508302</v>
      </c>
      <c r="Y441" s="212">
        <v>0.63294826578329566</v>
      </c>
      <c r="Z441" s="212">
        <v>0.44629484700000988</v>
      </c>
    </row>
    <row r="442" spans="3:26" x14ac:dyDescent="0.3">
      <c r="C442" s="210">
        <v>43199</v>
      </c>
      <c r="D442" s="211">
        <v>9.1560862069185104E-4</v>
      </c>
      <c r="E442" s="211">
        <v>2.1943016983868545E-3</v>
      </c>
      <c r="F442" s="211">
        <v>3.5357112020878447E-3</v>
      </c>
      <c r="G442" s="211">
        <v>5.428615818617713E-3</v>
      </c>
      <c r="H442" s="211">
        <v>7.3721678369856438E-3</v>
      </c>
      <c r="I442" s="211">
        <v>9.8789372501815447E-3</v>
      </c>
      <c r="J442" s="211">
        <v>1.3131083124124037E-2</v>
      </c>
      <c r="K442" s="211">
        <v>1.7970972342584827E-2</v>
      </c>
      <c r="L442" s="211">
        <v>2.3092663348192932E-2</v>
      </c>
      <c r="M442" s="211">
        <v>2.9802600692966533E-2</v>
      </c>
      <c r="N442" s="211">
        <v>3.7674097162310967E-2</v>
      </c>
      <c r="P442" s="212">
        <f t="array" ref="P442:Z442">(1+D442:N442)^-P$1:Z$1</f>
        <v>0.99992678750362107</v>
      </c>
      <c r="Q442" s="212">
        <v>0.99945217567695632</v>
      </c>
      <c r="R442" s="212">
        <v>0.99823681859893576</v>
      </c>
      <c r="S442" s="212">
        <v>0.99460069493427172</v>
      </c>
      <c r="T442" s="212">
        <v>0.98541712286570016</v>
      </c>
      <c r="U442" s="212">
        <v>0.97093924838260393</v>
      </c>
      <c r="V442" s="212">
        <v>0.93685375293628104</v>
      </c>
      <c r="W442" s="212">
        <v>0.88277950280029216</v>
      </c>
      <c r="X442" s="212">
        <v>0.79588495796368741</v>
      </c>
      <c r="Y442" s="212">
        <v>0.64370997034509214</v>
      </c>
      <c r="Z442" s="212">
        <v>0.47728796464661516</v>
      </c>
    </row>
    <row r="443" spans="3:26" x14ac:dyDescent="0.3">
      <c r="C443" s="210">
        <v>43196</v>
      </c>
      <c r="D443" s="211">
        <v>1.0056594589541081E-3</v>
      </c>
      <c r="E443" s="211">
        <v>2.5039391690346241E-3</v>
      </c>
      <c r="F443" s="211">
        <v>4.1018114642240901E-3</v>
      </c>
      <c r="G443" s="211">
        <v>6.518666906063033E-3</v>
      </c>
      <c r="H443" s="211">
        <v>8.4893805934245642E-3</v>
      </c>
      <c r="I443" s="211">
        <v>1.1035012324680583E-2</v>
      </c>
      <c r="J443" s="211">
        <v>1.4833936134924751E-2</v>
      </c>
      <c r="K443" s="211">
        <v>1.9707656172886522E-2</v>
      </c>
      <c r="L443" s="211">
        <v>2.6977007666905185E-2</v>
      </c>
      <c r="M443" s="211">
        <v>3.5461461937155707E-2</v>
      </c>
      <c r="N443" s="211">
        <v>4.7203541193129646E-2</v>
      </c>
      <c r="P443" s="212">
        <f t="array" ref="P443:Z443">(1+D443:N443)^-P$1:Z$1</f>
        <v>0.99991959090320481</v>
      </c>
      <c r="Q443" s="212">
        <v>0.99937499301415278</v>
      </c>
      <c r="R443" s="212">
        <v>0.99795538210011725</v>
      </c>
      <c r="S443" s="212">
        <v>0.9935235509082998</v>
      </c>
      <c r="T443" s="212">
        <v>0.98323502596541323</v>
      </c>
      <c r="U443" s="212">
        <v>0.96761237354636498</v>
      </c>
      <c r="V443" s="212">
        <v>0.92902006032133078</v>
      </c>
      <c r="W443" s="212">
        <v>0.87230877119753647</v>
      </c>
      <c r="X443" s="212">
        <v>0.76628935820234279</v>
      </c>
      <c r="Y443" s="212">
        <v>0.59291290390766938</v>
      </c>
      <c r="Z443" s="212">
        <v>0.39753736718645172</v>
      </c>
    </row>
    <row r="444" spans="3:26" x14ac:dyDescent="0.3">
      <c r="C444" s="210">
        <v>43195</v>
      </c>
      <c r="D444" s="211">
        <v>1.0297774903610356E-3</v>
      </c>
      <c r="E444" s="211">
        <v>2.5385955092922059E-3</v>
      </c>
      <c r="F444" s="211">
        <v>3.884189735696918E-3</v>
      </c>
      <c r="G444" s="211">
        <v>6.2517014911319269E-3</v>
      </c>
      <c r="H444" s="211">
        <v>7.9418944732059793E-3</v>
      </c>
      <c r="I444" s="211">
        <v>1.0703828538364721E-2</v>
      </c>
      <c r="J444" s="211">
        <v>1.4174486845534842E-2</v>
      </c>
      <c r="K444" s="211">
        <v>1.7775699956779564E-2</v>
      </c>
      <c r="L444" s="211">
        <v>2.2478665778662473E-2</v>
      </c>
      <c r="M444" s="211">
        <v>3.0214671014706821E-2</v>
      </c>
      <c r="N444" s="211">
        <v>4.1116468887894081E-2</v>
      </c>
      <c r="P444" s="212">
        <f t="array" ref="P444:Z444">(1+D444:N444)^-P$1:Z$1</f>
        <v>0.99991766357916956</v>
      </c>
      <c r="Q444" s="212">
        <v>0.9993663561574414</v>
      </c>
      <c r="R444" s="212">
        <v>0.99806354448023127</v>
      </c>
      <c r="S444" s="212">
        <v>0.99378713945838038</v>
      </c>
      <c r="T444" s="212">
        <v>0.98430344812238801</v>
      </c>
      <c r="U444" s="212">
        <v>0.96856387646445874</v>
      </c>
      <c r="V444" s="212">
        <v>0.9320443863316068</v>
      </c>
      <c r="W444" s="212">
        <v>0.88396578774099743</v>
      </c>
      <c r="X444" s="212">
        <v>0.80067717587018472</v>
      </c>
      <c r="Y444" s="212">
        <v>0.63985865102487571</v>
      </c>
      <c r="Z444" s="212">
        <v>0.44669765411622853</v>
      </c>
    </row>
    <row r="445" spans="3:26" x14ac:dyDescent="0.3">
      <c r="C445" s="210">
        <v>43194</v>
      </c>
      <c r="D445" s="211">
        <v>1.1008470128241034E-3</v>
      </c>
      <c r="E445" s="211">
        <v>2.7634792809454198E-3</v>
      </c>
      <c r="F445" s="211">
        <v>4.2054830309025491E-3</v>
      </c>
      <c r="G445" s="211">
        <v>6.5134921710786461E-3</v>
      </c>
      <c r="H445" s="211">
        <v>8.2378327123657415E-3</v>
      </c>
      <c r="I445" s="211">
        <v>1.0318304042667079E-2</v>
      </c>
      <c r="J445" s="211">
        <v>1.3859762485052017E-2</v>
      </c>
      <c r="K445" s="211">
        <v>1.7767990915295226E-2</v>
      </c>
      <c r="L445" s="211">
        <v>2.3467748764712779E-2</v>
      </c>
      <c r="M445" s="211">
        <v>3.0821109629094536E-2</v>
      </c>
      <c r="N445" s="211">
        <v>3.9017334676612857E-2</v>
      </c>
      <c r="P445" s="212">
        <f t="array" ref="P445:Z445">(1+D445:N445)^-P$1:Z$1</f>
        <v>0.99991198455158081</v>
      </c>
      <c r="Q445" s="212">
        <v>0.99931032096492789</v>
      </c>
      <c r="R445" s="212">
        <v>0.99790386760928407</v>
      </c>
      <c r="S445" s="212">
        <v>0.99352865885878117</v>
      </c>
      <c r="T445" s="212">
        <v>0.98372570689986572</v>
      </c>
      <c r="U445" s="212">
        <v>0.96967307423880411</v>
      </c>
      <c r="V445" s="212">
        <v>0.9334919200901497</v>
      </c>
      <c r="W445" s="212">
        <v>0.88401265774170645</v>
      </c>
      <c r="X445" s="212">
        <v>0.7929729658621113</v>
      </c>
      <c r="Y445" s="212">
        <v>0.63423535122225794</v>
      </c>
      <c r="Z445" s="212">
        <v>0.46509763877794608</v>
      </c>
    </row>
    <row r="446" spans="3:26" x14ac:dyDescent="0.3">
      <c r="C446" s="210">
        <v>43193</v>
      </c>
      <c r="D446" s="211">
        <v>1.0875118381404596E-3</v>
      </c>
      <c r="E446" s="211">
        <v>2.7002444993987464E-3</v>
      </c>
      <c r="F446" s="211">
        <v>4.1756681617668521E-3</v>
      </c>
      <c r="G446" s="211">
        <v>6.2919562778913146E-3</v>
      </c>
      <c r="H446" s="211">
        <v>7.9176348982189174E-3</v>
      </c>
      <c r="I446" s="211">
        <v>1.0249271324209138E-2</v>
      </c>
      <c r="J446" s="211">
        <v>1.3337120552138267E-2</v>
      </c>
      <c r="K446" s="211">
        <v>1.6951809139948877E-2</v>
      </c>
      <c r="L446" s="211">
        <v>2.1644172092964251E-2</v>
      </c>
      <c r="M446" s="211">
        <v>2.9515405299474832E-2</v>
      </c>
      <c r="N446" s="211">
        <v>3.8640397537550365E-2</v>
      </c>
      <c r="P446" s="212">
        <f t="array" ref="P446:Z446">(1+D446:N446)^-P$1:Z$1</f>
        <v>0.99991305010631959</v>
      </c>
      <c r="Q446" s="212">
        <v>0.99932607584177824</v>
      </c>
      <c r="R446" s="212">
        <v>0.99791868182622123</v>
      </c>
      <c r="S446" s="212">
        <v>0.99374738490292192</v>
      </c>
      <c r="T446" s="212">
        <v>0.98435083110260824</v>
      </c>
      <c r="U446" s="212">
        <v>0.96987186797549707</v>
      </c>
      <c r="V446" s="212">
        <v>0.93590170817708618</v>
      </c>
      <c r="W446" s="212">
        <v>0.88899104695346387</v>
      </c>
      <c r="X446" s="212">
        <v>0.80724131390739007</v>
      </c>
      <c r="Y446" s="212">
        <v>0.64640879316010658</v>
      </c>
      <c r="Z446" s="212">
        <v>0.46848511174914931</v>
      </c>
    </row>
    <row r="447" spans="3:26" x14ac:dyDescent="0.3">
      <c r="C447" s="210">
        <v>43192</v>
      </c>
      <c r="D447" s="211">
        <v>1.1556964663037195E-3</v>
      </c>
      <c r="E447" s="211">
        <v>2.8933504210203365E-3</v>
      </c>
      <c r="F447" s="211">
        <v>4.6737529785709645E-3</v>
      </c>
      <c r="G447" s="211">
        <v>7.3879819820990246E-3</v>
      </c>
      <c r="H447" s="211">
        <v>9.3068133470883187E-3</v>
      </c>
      <c r="I447" s="211">
        <v>1.2090867390562409E-2</v>
      </c>
      <c r="J447" s="211">
        <v>1.6345391892475615E-2</v>
      </c>
      <c r="K447" s="211">
        <v>2.2201482036212708E-2</v>
      </c>
      <c r="L447" s="211">
        <v>3.0157963425611108E-2</v>
      </c>
      <c r="M447" s="211">
        <v>4.0573399576568241E-2</v>
      </c>
      <c r="N447" s="211">
        <v>5.1482502062890866E-2</v>
      </c>
      <c r="P447" s="212">
        <f t="array" ref="P447:Z447">(1+D447:N447)^-P$1:Z$1</f>
        <v>0.999907601935906</v>
      </c>
      <c r="Q447" s="212">
        <v>0.99927796760615872</v>
      </c>
      <c r="R447" s="212">
        <v>0.9976712832240725</v>
      </c>
      <c r="S447" s="212">
        <v>0.99266620000016015</v>
      </c>
      <c r="T447" s="212">
        <v>0.98164303622312221</v>
      </c>
      <c r="U447" s="212">
        <v>0.9645871719752277</v>
      </c>
      <c r="V447" s="212">
        <v>0.92213262563633425</v>
      </c>
      <c r="W447" s="212">
        <v>0.85752039119648316</v>
      </c>
      <c r="X447" s="212">
        <v>0.74295371547349021</v>
      </c>
      <c r="Y447" s="212">
        <v>0.55069255361839053</v>
      </c>
      <c r="Z447" s="212">
        <v>0.36640298409250271</v>
      </c>
    </row>
    <row r="448" spans="3:26" x14ac:dyDescent="0.3">
      <c r="C448" s="210">
        <v>43188</v>
      </c>
      <c r="D448" s="211">
        <v>1.1548740458292479E-3</v>
      </c>
      <c r="E448" s="211">
        <v>2.9553193280125868E-3</v>
      </c>
      <c r="F448" s="211">
        <v>4.8423883781409426E-3</v>
      </c>
      <c r="G448" s="211">
        <v>7.7600031388643294E-3</v>
      </c>
      <c r="H448" s="211">
        <v>1.0040801691915605E-2</v>
      </c>
      <c r="I448" s="211">
        <v>1.3168539307540052E-2</v>
      </c>
      <c r="J448" s="211">
        <v>1.7386624920714341E-2</v>
      </c>
      <c r="K448" s="211">
        <v>2.2906752250694849E-2</v>
      </c>
      <c r="L448" s="211">
        <v>2.8952069039487396E-2</v>
      </c>
      <c r="M448" s="211">
        <v>3.7819683544304344E-2</v>
      </c>
      <c r="N448" s="211">
        <v>5.1795924955703239E-2</v>
      </c>
      <c r="P448" s="212">
        <f t="array" ref="P448:Z448">(1+D448:N448)^-P$1:Z$1</f>
        <v>0.99990766764755112</v>
      </c>
      <c r="Q448" s="212">
        <v>0.99926253182425828</v>
      </c>
      <c r="R448" s="212">
        <v>0.99758756374887836</v>
      </c>
      <c r="S448" s="212">
        <v>0.99229975081895072</v>
      </c>
      <c r="T448" s="212">
        <v>0.98021685076573528</v>
      </c>
      <c r="U448" s="212">
        <v>0.96151245191739831</v>
      </c>
      <c r="V448" s="212">
        <v>0.91742354251440317</v>
      </c>
      <c r="W448" s="212">
        <v>0.85339026055482714</v>
      </c>
      <c r="X448" s="212">
        <v>0.75170692656705029</v>
      </c>
      <c r="Y448" s="212">
        <v>0.57302220222859535</v>
      </c>
      <c r="Z448" s="212">
        <v>0.36422547865987887</v>
      </c>
    </row>
    <row r="449" spans="3:26" x14ac:dyDescent="0.3">
      <c r="C449" s="210">
        <v>43187</v>
      </c>
      <c r="D449" s="211">
        <v>8.4061316465021559E-4</v>
      </c>
      <c r="E449" s="211">
        <v>2.1984460299840549E-3</v>
      </c>
      <c r="F449" s="211">
        <v>3.5370252616768968E-3</v>
      </c>
      <c r="G449" s="211">
        <v>5.433073437079221E-3</v>
      </c>
      <c r="H449" s="211">
        <v>7.231570865606142E-3</v>
      </c>
      <c r="I449" s="211">
        <v>9.8340177104004212E-3</v>
      </c>
      <c r="J449" s="211">
        <v>1.335297077794821E-2</v>
      </c>
      <c r="K449" s="211">
        <v>1.7911754359933078E-2</v>
      </c>
      <c r="L449" s="211">
        <v>2.4247596245193802E-2</v>
      </c>
      <c r="M449" s="211">
        <v>3.2496878264881152E-2</v>
      </c>
      <c r="N449" s="211">
        <v>4.4480363768538519E-2</v>
      </c>
      <c r="P449" s="212">
        <f t="array" ref="P449:Z449">(1+D449:N449)^-P$1:Z$1</f>
        <v>0.99993278145548514</v>
      </c>
      <c r="Q449" s="212">
        <v>0.99945114243157662</v>
      </c>
      <c r="R449" s="212">
        <v>0.99823616503904722</v>
      </c>
      <c r="S449" s="212">
        <v>0.99459628534149336</v>
      </c>
      <c r="T449" s="212">
        <v>0.98569224595898219</v>
      </c>
      <c r="U449" s="212">
        <v>0.97106882240221171</v>
      </c>
      <c r="V449" s="212">
        <v>0.93582851655585619</v>
      </c>
      <c r="W449" s="212">
        <v>0.88313906129781472</v>
      </c>
      <c r="X449" s="212">
        <v>0.78695602727475367</v>
      </c>
      <c r="Y449" s="212">
        <v>0.61896884691903198</v>
      </c>
      <c r="Z449" s="212">
        <v>0.41878817165256582</v>
      </c>
    </row>
    <row r="450" spans="3:26" x14ac:dyDescent="0.3">
      <c r="C450" s="210">
        <v>43186</v>
      </c>
      <c r="D450" s="211">
        <v>9.6516669158908802E-4</v>
      </c>
      <c r="E450" s="211">
        <v>2.3415960456061699E-3</v>
      </c>
      <c r="F450" s="211">
        <v>3.8129861249121141E-3</v>
      </c>
      <c r="G450" s="211">
        <v>6.2330833801897394E-3</v>
      </c>
      <c r="H450" s="211">
        <v>8.5321366245938411E-3</v>
      </c>
      <c r="I450" s="211">
        <v>1.1671303111497689E-2</v>
      </c>
      <c r="J450" s="211">
        <v>1.5914373960471771E-2</v>
      </c>
      <c r="K450" s="211">
        <v>2.0256673699405193E-2</v>
      </c>
      <c r="L450" s="211">
        <v>2.7647954088680645E-2</v>
      </c>
      <c r="M450" s="211">
        <v>3.6917206080116428E-2</v>
      </c>
      <c r="N450" s="211">
        <v>4.9510234657976868E-2</v>
      </c>
      <c r="P450" s="212">
        <f t="array" ref="P450:Z450">(1+D450:N450)^-P$1:Z$1</f>
        <v>0.99992282688058243</v>
      </c>
      <c r="Q450" s="212">
        <v>0.99941545621687511</v>
      </c>
      <c r="R450" s="212">
        <v>0.99809894174493985</v>
      </c>
      <c r="S450" s="212">
        <v>0.9938055272847407</v>
      </c>
      <c r="T450" s="212">
        <v>0.98315166057768166</v>
      </c>
      <c r="U450" s="212">
        <v>0.96578778185143144</v>
      </c>
      <c r="V450" s="212">
        <v>0.92409043381647249</v>
      </c>
      <c r="W450" s="212">
        <v>0.86902824127728173</v>
      </c>
      <c r="X450" s="212">
        <v>0.76130096531401148</v>
      </c>
      <c r="Y450" s="212">
        <v>0.58054887123353338</v>
      </c>
      <c r="Z450" s="212">
        <v>0.38042271244064191</v>
      </c>
    </row>
    <row r="451" spans="3:26" x14ac:dyDescent="0.3">
      <c r="C451" s="210">
        <v>43185</v>
      </c>
      <c r="D451" s="211">
        <v>8.7732456356336933E-4</v>
      </c>
      <c r="E451" s="211">
        <v>2.3194702923835502E-3</v>
      </c>
      <c r="F451" s="211">
        <v>3.7539109812481271E-3</v>
      </c>
      <c r="G451" s="211">
        <v>6.1151786176176989E-3</v>
      </c>
      <c r="H451" s="211">
        <v>8.3801356318230266E-3</v>
      </c>
      <c r="I451" s="211">
        <v>1.1084205432437053E-2</v>
      </c>
      <c r="J451" s="211">
        <v>1.3936773405459417E-2</v>
      </c>
      <c r="K451" s="211">
        <v>1.8828375739595244E-2</v>
      </c>
      <c r="L451" s="211">
        <v>2.5778791636433172E-2</v>
      </c>
      <c r="M451" s="211">
        <v>3.4300238387057286E-2</v>
      </c>
      <c r="N451" s="211">
        <v>4.3025386866466828E-2</v>
      </c>
      <c r="P451" s="212">
        <f t="array" ref="P451:Z451">(1+D451:N451)^-P$1:Z$1</f>
        <v>0.99992984726567324</v>
      </c>
      <c r="Q451" s="212">
        <v>0.99942097158332255</v>
      </c>
      <c r="R451" s="212">
        <v>0.99812831247525624</v>
      </c>
      <c r="S451" s="212">
        <v>0.993921989502216</v>
      </c>
      <c r="T451" s="212">
        <v>0.98344807913314691</v>
      </c>
      <c r="U451" s="212">
        <v>0.96747114630646136</v>
      </c>
      <c r="V451" s="212">
        <v>0.93313746922901097</v>
      </c>
      <c r="W451" s="212">
        <v>0.8775922412041115</v>
      </c>
      <c r="X451" s="212">
        <v>0.77528761054357465</v>
      </c>
      <c r="Y451" s="212">
        <v>0.60297683560172666</v>
      </c>
      <c r="Z451" s="212">
        <v>0.43062815134240656</v>
      </c>
    </row>
    <row r="452" spans="3:26" x14ac:dyDescent="0.3">
      <c r="C452" s="210">
        <v>43182</v>
      </c>
      <c r="D452" s="211">
        <v>9.6285304424153367E-4</v>
      </c>
      <c r="E452" s="211">
        <v>2.4818945132687007E-3</v>
      </c>
      <c r="F452" s="211">
        <v>3.9700367274033569E-3</v>
      </c>
      <c r="G452" s="211">
        <v>6.1641461610405079E-3</v>
      </c>
      <c r="H452" s="211">
        <v>7.9832039797171506E-3</v>
      </c>
      <c r="I452" s="211">
        <v>1.0080538334216009E-2</v>
      </c>
      <c r="J452" s="211">
        <v>1.3562211726012663E-2</v>
      </c>
      <c r="K452" s="211">
        <v>1.7616946195381261E-2</v>
      </c>
      <c r="L452" s="211">
        <v>2.3055199339526218E-2</v>
      </c>
      <c r="M452" s="211">
        <v>3.1692110698932296E-2</v>
      </c>
      <c r="N452" s="211">
        <v>4.1435463798499161E-2</v>
      </c>
      <c r="P452" s="212">
        <f t="array" ref="P452:Z452">(1+D452:N452)^-P$1:Z$1</f>
        <v>0.99992301177985832</v>
      </c>
      <c r="Q452" s="212">
        <v>0.9993804870525369</v>
      </c>
      <c r="R452" s="212">
        <v>0.99802087259692962</v>
      </c>
      <c r="S452" s="212">
        <v>0.99387361775455885</v>
      </c>
      <c r="T452" s="212">
        <v>0.98422277166598371</v>
      </c>
      <c r="U452" s="212">
        <v>0.97035799768390196</v>
      </c>
      <c r="V452" s="212">
        <v>0.93486294773104406</v>
      </c>
      <c r="W452" s="212">
        <v>0.88493156383781801</v>
      </c>
      <c r="X452" s="212">
        <v>0.79617645694611161</v>
      </c>
      <c r="Y452" s="212">
        <v>0.62625089151535795</v>
      </c>
      <c r="Z452" s="212">
        <v>0.44396910485794205</v>
      </c>
    </row>
    <row r="453" spans="3:26" x14ac:dyDescent="0.3">
      <c r="C453" s="210">
        <v>43181</v>
      </c>
      <c r="D453" s="211">
        <v>9.7952351428543688E-4</v>
      </c>
      <c r="E453" s="211">
        <v>2.5135907816486035E-3</v>
      </c>
      <c r="F453" s="211">
        <v>4.0226579556432119E-3</v>
      </c>
      <c r="G453" s="211">
        <v>6.1884884365672917E-3</v>
      </c>
      <c r="H453" s="211">
        <v>8.3424356166469909E-3</v>
      </c>
      <c r="I453" s="211">
        <v>1.1300168905291676E-2</v>
      </c>
      <c r="J453" s="211">
        <v>1.5084242220731675E-2</v>
      </c>
      <c r="K453" s="211">
        <v>2.051867365065704E-2</v>
      </c>
      <c r="L453" s="211">
        <v>2.7659964205876558E-2</v>
      </c>
      <c r="M453" s="211">
        <v>3.7302172658566252E-2</v>
      </c>
      <c r="N453" s="211">
        <v>4.9702564163189272E-2</v>
      </c>
      <c r="P453" s="212">
        <f t="array" ref="P453:Z453">(1+D453:N453)^-P$1:Z$1</f>
        <v>0.99992167953967359</v>
      </c>
      <c r="Q453" s="212">
        <v>0.99937258765645964</v>
      </c>
      <c r="R453" s="212">
        <v>0.99799471891810698</v>
      </c>
      <c r="S453" s="212">
        <v>0.99384957340728175</v>
      </c>
      <c r="T453" s="212">
        <v>0.98352161903248925</v>
      </c>
      <c r="U453" s="212">
        <v>0.96685146734454497</v>
      </c>
      <c r="V453" s="212">
        <v>0.92787520597626705</v>
      </c>
      <c r="W453" s="212">
        <v>0.86746769120894474</v>
      </c>
      <c r="X453" s="212">
        <v>0.76121199782190929</v>
      </c>
      <c r="Y453" s="212">
        <v>0.57732542896582228</v>
      </c>
      <c r="Z453" s="212">
        <v>0.37903109352764408</v>
      </c>
    </row>
    <row r="454" spans="3:26" x14ac:dyDescent="0.3">
      <c r="C454" s="210">
        <v>43180</v>
      </c>
      <c r="D454" s="211">
        <v>1.1571221815531506E-3</v>
      </c>
      <c r="E454" s="211">
        <v>3.1030668629937869E-3</v>
      </c>
      <c r="F454" s="211">
        <v>5.0055449047010439E-3</v>
      </c>
      <c r="G454" s="211">
        <v>8.134787218632665E-3</v>
      </c>
      <c r="H454" s="211">
        <v>1.0824185644178511E-2</v>
      </c>
      <c r="I454" s="211">
        <v>1.3625916672189126E-2</v>
      </c>
      <c r="J454" s="211">
        <v>1.8431641210813792E-2</v>
      </c>
      <c r="K454" s="211">
        <v>2.3805754456783512E-2</v>
      </c>
      <c r="L454" s="211">
        <v>3.2430449992124175E-2</v>
      </c>
      <c r="M454" s="211">
        <v>4.4371765978935232E-2</v>
      </c>
      <c r="N454" s="211">
        <v>5.6646764094967446E-2</v>
      </c>
      <c r="P454" s="212">
        <f t="array" ref="P454:Z454">(1+D454:N454)^-P$1:Z$1</f>
        <v>0.99990748802096341</v>
      </c>
      <c r="Q454" s="212">
        <v>0.99922573432654505</v>
      </c>
      <c r="R454" s="212">
        <v>0.99750658433085693</v>
      </c>
      <c r="S454" s="212">
        <v>0.99193085357060651</v>
      </c>
      <c r="T454" s="212">
        <v>0.97869811267563922</v>
      </c>
      <c r="U454" s="212">
        <v>0.96021145236171912</v>
      </c>
      <c r="V454" s="212">
        <v>0.91272633443093065</v>
      </c>
      <c r="W454" s="212">
        <v>0.84815853418769749</v>
      </c>
      <c r="X454" s="212">
        <v>0.72676156379315682</v>
      </c>
      <c r="Y454" s="212">
        <v>0.52140256590821821</v>
      </c>
      <c r="Z454" s="212">
        <v>0.33220292528508061</v>
      </c>
    </row>
    <row r="455" spans="3:26" x14ac:dyDescent="0.3">
      <c r="C455" s="210">
        <v>43179</v>
      </c>
      <c r="D455" s="211">
        <v>6.8234287356727945E-4</v>
      </c>
      <c r="E455" s="211">
        <v>1.7358161128931051E-3</v>
      </c>
      <c r="F455" s="211">
        <v>2.6236598647675015E-3</v>
      </c>
      <c r="G455" s="211">
        <v>4.2366252359934053E-3</v>
      </c>
      <c r="H455" s="211">
        <v>5.7671214978324377E-3</v>
      </c>
      <c r="I455" s="211">
        <v>7.6670185068265099E-3</v>
      </c>
      <c r="J455" s="211">
        <v>9.8115046174253092E-3</v>
      </c>
      <c r="K455" s="211">
        <v>1.317214460091024E-2</v>
      </c>
      <c r="L455" s="211">
        <v>1.7953314959582547E-2</v>
      </c>
      <c r="M455" s="211">
        <v>2.3123373609810927E-2</v>
      </c>
      <c r="N455" s="211">
        <v>2.9214257804951665E-2</v>
      </c>
      <c r="P455" s="212">
        <f t="array" ref="P455:Z455">(1+D455:N455)^-P$1:Z$1</f>
        <v>0.99994543267416958</v>
      </c>
      <c r="Q455" s="212">
        <v>0.99956651614998238</v>
      </c>
      <c r="R455" s="212">
        <v>0.99869074578338646</v>
      </c>
      <c r="S455" s="212">
        <v>0.99578124803504575</v>
      </c>
      <c r="T455" s="212">
        <v>0.98856477431775891</v>
      </c>
      <c r="U455" s="212">
        <v>0.97734718788068609</v>
      </c>
      <c r="V455" s="212">
        <v>0.95235404080762143</v>
      </c>
      <c r="W455" s="212">
        <v>0.9124673053823158</v>
      </c>
      <c r="X455" s="212">
        <v>0.83699216019843703</v>
      </c>
      <c r="Y455" s="212">
        <v>0.70970833247419962</v>
      </c>
      <c r="Z455" s="212">
        <v>0.56219130178842724</v>
      </c>
    </row>
    <row r="456" spans="3:26" x14ac:dyDescent="0.3">
      <c r="C456" s="210">
        <v>43178</v>
      </c>
      <c r="D456" s="211">
        <v>1.1053906150378795E-3</v>
      </c>
      <c r="E456" s="211">
        <v>2.5843424844608632E-3</v>
      </c>
      <c r="F456" s="211">
        <v>3.9742437014918504E-3</v>
      </c>
      <c r="G456" s="211">
        <v>6.1594929877977055E-3</v>
      </c>
      <c r="H456" s="211">
        <v>7.9187057635427809E-3</v>
      </c>
      <c r="I456" s="211">
        <v>1.0754333565591251E-2</v>
      </c>
      <c r="J456" s="211">
        <v>1.3718121413049731E-2</v>
      </c>
      <c r="K456" s="211">
        <v>1.7314776464002406E-2</v>
      </c>
      <c r="L456" s="211">
        <v>2.3398913241692489E-2</v>
      </c>
      <c r="M456" s="211">
        <v>3.1119352702310813E-2</v>
      </c>
      <c r="N456" s="211">
        <v>4.0572942510472852E-2</v>
      </c>
      <c r="P456" s="212">
        <f t="array" ref="P456:Z456">(1+D456:N456)^-P$1:Z$1</f>
        <v>0.9999116214959558</v>
      </c>
      <c r="Q456" s="212">
        <v>0.99935495592699708</v>
      </c>
      <c r="R456" s="212">
        <v>0.99801878158096202</v>
      </c>
      <c r="S456" s="212">
        <v>0.99387821410946786</v>
      </c>
      <c r="T456" s="212">
        <v>0.98434873945254653</v>
      </c>
      <c r="U456" s="212">
        <v>0.96841869311253237</v>
      </c>
      <c r="V456" s="212">
        <v>0.93414425996430805</v>
      </c>
      <c r="W456" s="212">
        <v>0.88677314278769725</v>
      </c>
      <c r="X456" s="212">
        <v>0.79350649421227948</v>
      </c>
      <c r="Y456" s="212">
        <v>0.63148920264525021</v>
      </c>
      <c r="Z456" s="212">
        <v>0.451387388148007</v>
      </c>
    </row>
    <row r="457" spans="3:26" x14ac:dyDescent="0.3">
      <c r="C457" s="210">
        <v>43175</v>
      </c>
      <c r="D457" s="211">
        <v>1.0416699610619553E-3</v>
      </c>
      <c r="E457" s="211">
        <v>2.4748437415393976E-3</v>
      </c>
      <c r="F457" s="211">
        <v>4.0494989026432443E-3</v>
      </c>
      <c r="G457" s="211">
        <v>6.5555639048877276E-3</v>
      </c>
      <c r="H457" s="211">
        <v>8.3248505529803108E-3</v>
      </c>
      <c r="I457" s="211">
        <v>1.1345611676414825E-2</v>
      </c>
      <c r="J457" s="211">
        <v>1.4643142826560988E-2</v>
      </c>
      <c r="K457" s="211">
        <v>1.9735512043071078E-2</v>
      </c>
      <c r="L457" s="211">
        <v>2.4806761467083785E-2</v>
      </c>
      <c r="M457" s="211">
        <v>3.222911495444878E-2</v>
      </c>
      <c r="N457" s="211">
        <v>4.1543556022693502E-2</v>
      </c>
      <c r="P457" s="212">
        <f t="array" ref="P457:Z457">(1+D457:N457)^-P$1:Z$1</f>
        <v>0.99991671324458431</v>
      </c>
      <c r="Q457" s="212">
        <v>0.99938224429989952</v>
      </c>
      <c r="R457" s="212">
        <v>0.99798137928574271</v>
      </c>
      <c r="S457" s="212">
        <v>0.99348713161998159</v>
      </c>
      <c r="T457" s="212">
        <v>0.98355592432823347</v>
      </c>
      <c r="U457" s="212">
        <v>0.96672114265058506</v>
      </c>
      <c r="V457" s="212">
        <v>0.9298938526741094</v>
      </c>
      <c r="W457" s="212">
        <v>0.87214198432119305</v>
      </c>
      <c r="X457" s="212">
        <v>0.78267268736073503</v>
      </c>
      <c r="Y457" s="212">
        <v>0.62138166059517319</v>
      </c>
      <c r="Z457" s="212">
        <v>0.44304850344113872</v>
      </c>
    </row>
    <row r="458" spans="3:26" x14ac:dyDescent="0.3">
      <c r="C458" s="210">
        <v>43174</v>
      </c>
      <c r="D458" s="211">
        <v>8.6135323918841E-4</v>
      </c>
      <c r="E458" s="211">
        <v>2.224808392425082E-3</v>
      </c>
      <c r="F458" s="211">
        <v>3.4805532973663585E-3</v>
      </c>
      <c r="G458" s="211">
        <v>5.3402250524699464E-3</v>
      </c>
      <c r="H458" s="211">
        <v>7.1936227355371791E-3</v>
      </c>
      <c r="I458" s="211">
        <v>9.0219628546629946E-3</v>
      </c>
      <c r="J458" s="211">
        <v>1.1352700527645854E-2</v>
      </c>
      <c r="K458" s="211">
        <v>1.4822657638486905E-2</v>
      </c>
      <c r="L458" s="211">
        <v>1.9251296385382415E-2</v>
      </c>
      <c r="M458" s="211">
        <v>2.4125028866274548E-2</v>
      </c>
      <c r="N458" s="211">
        <v>3.189584603997777E-2</v>
      </c>
      <c r="P458" s="212">
        <f t="array" ref="P458:Z458">(1+D458:N458)^-P$1:Z$1</f>
        <v>0.99993112377308657</v>
      </c>
      <c r="Q458" s="212">
        <v>0.99944457001565357</v>
      </c>
      <c r="R458" s="212">
        <v>0.99826425305919786</v>
      </c>
      <c r="S458" s="212">
        <v>0.99468814146754037</v>
      </c>
      <c r="T458" s="212">
        <v>0.98576652339953075</v>
      </c>
      <c r="U458" s="212">
        <v>0.97341524095730492</v>
      </c>
      <c r="V458" s="212">
        <v>0.94511968267884061</v>
      </c>
      <c r="W458" s="212">
        <v>0.902129562744726</v>
      </c>
      <c r="X458" s="212">
        <v>0.82639422761592307</v>
      </c>
      <c r="Y458" s="212">
        <v>0.69936726140536931</v>
      </c>
      <c r="Z458" s="212">
        <v>0.53368219815503271</v>
      </c>
    </row>
    <row r="459" spans="3:26" x14ac:dyDescent="0.3">
      <c r="C459" s="210">
        <v>43173</v>
      </c>
      <c r="D459" s="211">
        <v>1.1155242839779303E-3</v>
      </c>
      <c r="E459" s="211">
        <v>2.7686631616049276E-3</v>
      </c>
      <c r="F459" s="211">
        <v>4.3140770580153203E-3</v>
      </c>
      <c r="G459" s="211">
        <v>7.0636542586622738E-3</v>
      </c>
      <c r="H459" s="211">
        <v>9.5026423813819125E-3</v>
      </c>
      <c r="I459" s="211">
        <v>1.2028236401627018E-2</v>
      </c>
      <c r="J459" s="211">
        <v>1.5643616604442915E-2</v>
      </c>
      <c r="K459" s="211">
        <v>2.1227852783223304E-2</v>
      </c>
      <c r="L459" s="211">
        <v>2.6749194653641336E-2</v>
      </c>
      <c r="M459" s="211">
        <v>3.4617473697522376E-2</v>
      </c>
      <c r="N459" s="211">
        <v>4.4291954485859299E-2</v>
      </c>
      <c r="P459" s="212">
        <f t="array" ref="P459:Z459">(1+D459:N459)^-P$1:Z$1</f>
        <v>0.99991081177357877</v>
      </c>
      <c r="Q459" s="212">
        <v>0.99930902946179301</v>
      </c>
      <c r="R459" s="212">
        <v>0.99784991569740833</v>
      </c>
      <c r="S459" s="212">
        <v>0.99298589098237089</v>
      </c>
      <c r="T459" s="212">
        <v>0.98126222382225226</v>
      </c>
      <c r="U459" s="212">
        <v>0.96476626812637489</v>
      </c>
      <c r="V459" s="212">
        <v>0.92532284308125312</v>
      </c>
      <c r="W459" s="212">
        <v>0.86325965005101335</v>
      </c>
      <c r="X459" s="212">
        <v>0.76799128397006333</v>
      </c>
      <c r="Y459" s="212">
        <v>0.60020950088337621</v>
      </c>
      <c r="Z459" s="212">
        <v>0.42030190473817097</v>
      </c>
    </row>
    <row r="460" spans="3:26" x14ac:dyDescent="0.3">
      <c r="C460" s="210">
        <v>43172</v>
      </c>
      <c r="D460" s="211">
        <v>1.0494465454244832E-3</v>
      </c>
      <c r="E460" s="211">
        <v>2.5686974103293777E-3</v>
      </c>
      <c r="F460" s="211">
        <v>4.0286283101477263E-3</v>
      </c>
      <c r="G460" s="211">
        <v>6.5053237705301791E-3</v>
      </c>
      <c r="H460" s="211">
        <v>8.3468157101882871E-3</v>
      </c>
      <c r="I460" s="211">
        <v>1.0621513340039312E-2</v>
      </c>
      <c r="J460" s="211">
        <v>1.4079943685493554E-2</v>
      </c>
      <c r="K460" s="211">
        <v>1.8754761190024904E-2</v>
      </c>
      <c r="L460" s="211">
        <v>2.5315038824175663E-2</v>
      </c>
      <c r="M460" s="211">
        <v>3.448191134999997E-2</v>
      </c>
      <c r="N460" s="211">
        <v>4.7386669540591189E-2</v>
      </c>
      <c r="P460" s="212">
        <f t="array" ref="P460:Z460">(1+D460:N460)^-P$1:Z$1</f>
        <v>0.99991609181957941</v>
      </c>
      <c r="Q460" s="212">
        <v>0.99935885463511476</v>
      </c>
      <c r="R460" s="212">
        <v>0.99799175167645904</v>
      </c>
      <c r="S460" s="212">
        <v>0.9935367219458312</v>
      </c>
      <c r="T460" s="212">
        <v>0.98351307453714776</v>
      </c>
      <c r="U460" s="212">
        <v>0.96880056454358321</v>
      </c>
      <c r="V460" s="212">
        <v>0.93247894207994253</v>
      </c>
      <c r="W460" s="212">
        <v>0.87803623711388312</v>
      </c>
      <c r="X460" s="212">
        <v>0.77880140364402484</v>
      </c>
      <c r="Y460" s="212">
        <v>0.6013903889365223</v>
      </c>
      <c r="Z460" s="212">
        <v>0.3961495403621661</v>
      </c>
    </row>
    <row r="461" spans="3:26" x14ac:dyDescent="0.3">
      <c r="C461" s="210">
        <v>43171</v>
      </c>
      <c r="D461" s="211">
        <v>1.1173621486679616E-3</v>
      </c>
      <c r="E461" s="211">
        <v>2.7621283474478656E-3</v>
      </c>
      <c r="F461" s="211">
        <v>4.5346525356314083E-3</v>
      </c>
      <c r="G461" s="211">
        <v>7.0503884214706929E-3</v>
      </c>
      <c r="H461" s="211">
        <v>9.208956977763751E-3</v>
      </c>
      <c r="I461" s="211">
        <v>1.1937421716261266E-2</v>
      </c>
      <c r="J461" s="211">
        <v>1.5057864293205938E-2</v>
      </c>
      <c r="K461" s="211">
        <v>2.068474848716231E-2</v>
      </c>
      <c r="L461" s="211">
        <v>2.6416861948093968E-2</v>
      </c>
      <c r="M461" s="211">
        <v>3.3535500572047475E-2</v>
      </c>
      <c r="N461" s="211">
        <v>4.5578906087967205E-2</v>
      </c>
      <c r="P461" s="212">
        <f t="array" ref="P461:Z461">(1+D461:N461)^-P$1:Z$1</f>
        <v>0.99991066492147973</v>
      </c>
      <c r="Q461" s="212">
        <v>0.99931065753555304</v>
      </c>
      <c r="R461" s="212">
        <v>0.99774035586044374</v>
      </c>
      <c r="S461" s="212">
        <v>0.99299897154846239</v>
      </c>
      <c r="T461" s="212">
        <v>0.98183341241823696</v>
      </c>
      <c r="U461" s="212">
        <v>0.96502603559709277</v>
      </c>
      <c r="V461" s="212">
        <v>0.92799577396503663</v>
      </c>
      <c r="W461" s="212">
        <v>0.86648015831341474</v>
      </c>
      <c r="X461" s="212">
        <v>0.77048150818612815</v>
      </c>
      <c r="Y461" s="212">
        <v>0.60970396613709166</v>
      </c>
      <c r="Z461" s="212">
        <v>0.41007542084714765</v>
      </c>
    </row>
    <row r="462" spans="3:26" x14ac:dyDescent="0.3">
      <c r="C462" s="210">
        <v>43168</v>
      </c>
      <c r="D462" s="211">
        <v>1.0397886786619292E-3</v>
      </c>
      <c r="E462" s="211">
        <v>2.5240215190919586E-3</v>
      </c>
      <c r="F462" s="211">
        <v>4.1189655576470722E-3</v>
      </c>
      <c r="G462" s="211">
        <v>6.6959777662530442E-3</v>
      </c>
      <c r="H462" s="211">
        <v>9.0281589977168151E-3</v>
      </c>
      <c r="I462" s="211">
        <v>1.1970183967804242E-2</v>
      </c>
      <c r="J462" s="211">
        <v>1.6295964100250342E-2</v>
      </c>
      <c r="K462" s="211">
        <v>2.0728810855306468E-2</v>
      </c>
      <c r="L462" s="211">
        <v>2.6092681596583945E-2</v>
      </c>
      <c r="M462" s="211">
        <v>3.4040064810034631E-2</v>
      </c>
      <c r="N462" s="211">
        <v>4.4054438990950524E-2</v>
      </c>
      <c r="P462" s="212">
        <f t="array" ref="P462:Z462">(1+D462:N462)^-P$1:Z$1</f>
        <v>0.99991686357819598</v>
      </c>
      <c r="Q462" s="212">
        <v>0.99936998815921119</v>
      </c>
      <c r="R462" s="212">
        <v>0.9979468576654843</v>
      </c>
      <c r="S462" s="212">
        <v>0.99334856012724859</v>
      </c>
      <c r="T462" s="212">
        <v>0.98218529437432844</v>
      </c>
      <c r="U462" s="212">
        <v>0.96493231128783163</v>
      </c>
      <c r="V462" s="212">
        <v>0.9223568881304246</v>
      </c>
      <c r="W462" s="212">
        <v>0.86621836540270614</v>
      </c>
      <c r="X462" s="212">
        <v>0.7729192058605856</v>
      </c>
      <c r="Y462" s="212">
        <v>0.60525656224869628</v>
      </c>
      <c r="Z462" s="212">
        <v>0.42221836145577896</v>
      </c>
    </row>
    <row r="463" spans="3:26" x14ac:dyDescent="0.3">
      <c r="C463" s="210">
        <v>43167</v>
      </c>
      <c r="D463" s="211">
        <v>9.8394934480813064E-4</v>
      </c>
      <c r="E463" s="211">
        <v>2.5897070862872106E-3</v>
      </c>
      <c r="F463" s="211">
        <v>4.2003876223944891E-3</v>
      </c>
      <c r="G463" s="211">
        <v>6.7451754341895194E-3</v>
      </c>
      <c r="H463" s="211">
        <v>8.6019704064387928E-3</v>
      </c>
      <c r="I463" s="211">
        <v>1.1483109106027182E-2</v>
      </c>
      <c r="J463" s="211">
        <v>1.49500957074764E-2</v>
      </c>
      <c r="K463" s="211">
        <v>1.9552514379951071E-2</v>
      </c>
      <c r="L463" s="211">
        <v>2.6197073986408286E-2</v>
      </c>
      <c r="M463" s="211">
        <v>3.3351181782985712E-2</v>
      </c>
      <c r="N463" s="211">
        <v>4.3921014724973506E-2</v>
      </c>
      <c r="P463" s="212">
        <f t="array" ref="P463:Z463">(1+D463:N463)^-P$1:Z$1</f>
        <v>0.99992132584825699</v>
      </c>
      <c r="Q463" s="212">
        <v>0.99935361910094034</v>
      </c>
      <c r="R463" s="212">
        <v>0.99790639933575509</v>
      </c>
      <c r="S463" s="212">
        <v>0.99330001712570359</v>
      </c>
      <c r="T463" s="212">
        <v>0.98301552199427711</v>
      </c>
      <c r="U463" s="212">
        <v>0.96632695829993909</v>
      </c>
      <c r="V463" s="212">
        <v>0.92848855697428023</v>
      </c>
      <c r="W463" s="212">
        <v>0.87323834900276065</v>
      </c>
      <c r="X463" s="212">
        <v>0.77213329486169147</v>
      </c>
      <c r="Y463" s="212">
        <v>0.6113372974322584</v>
      </c>
      <c r="Z463" s="212">
        <v>0.42329895333370288</v>
      </c>
    </row>
    <row r="464" spans="3:26" x14ac:dyDescent="0.3">
      <c r="C464" s="210">
        <v>43166</v>
      </c>
      <c r="D464" s="211">
        <v>1.1800266102985602E-3</v>
      </c>
      <c r="E464" s="211">
        <v>3.0379806878037601E-3</v>
      </c>
      <c r="F464" s="211">
        <v>4.6180389189041165E-3</v>
      </c>
      <c r="G464" s="211">
        <v>7.2645121727284157E-3</v>
      </c>
      <c r="H464" s="211">
        <v>9.7212601438403847E-3</v>
      </c>
      <c r="I464" s="211">
        <v>1.3049947140771401E-2</v>
      </c>
      <c r="J464" s="211">
        <v>1.6628415108044546E-2</v>
      </c>
      <c r="K464" s="211">
        <v>2.0834112078456861E-2</v>
      </c>
      <c r="L464" s="211">
        <v>2.7944665508473316E-2</v>
      </c>
      <c r="M464" s="211">
        <v>3.6557304005620038E-2</v>
      </c>
      <c r="N464" s="211">
        <v>4.8900994691446431E-2</v>
      </c>
      <c r="P464" s="212">
        <f t="array" ref="P464:Z464">(1+D464:N464)^-P$1:Z$1</f>
        <v>0.99990565797639841</v>
      </c>
      <c r="Q464" s="212">
        <v>0.9992419436326655</v>
      </c>
      <c r="R464" s="212">
        <v>0.99769894724393937</v>
      </c>
      <c r="S464" s="212">
        <v>0.99278788035820065</v>
      </c>
      <c r="T464" s="212">
        <v>0.98083735779853898</v>
      </c>
      <c r="U464" s="212">
        <v>0.96185016831874992</v>
      </c>
      <c r="V464" s="212">
        <v>0.92084975932945268</v>
      </c>
      <c r="W464" s="212">
        <v>0.8655930929777641</v>
      </c>
      <c r="X464" s="212">
        <v>0.75910635777832924</v>
      </c>
      <c r="Y464" s="212">
        <v>0.58357980830708589</v>
      </c>
      <c r="Z464" s="212">
        <v>0.38486645073755582</v>
      </c>
    </row>
    <row r="465" spans="3:26" x14ac:dyDescent="0.3">
      <c r="C465" s="210">
        <v>43165</v>
      </c>
      <c r="D465" s="211">
        <v>1.1761179701876528E-3</v>
      </c>
      <c r="E465" s="211">
        <v>2.9858865669894988E-3</v>
      </c>
      <c r="F465" s="211">
        <v>4.5163780608559389E-3</v>
      </c>
      <c r="G465" s="211">
        <v>7.0959520114528465E-3</v>
      </c>
      <c r="H465" s="211">
        <v>9.3449124807160021E-3</v>
      </c>
      <c r="I465" s="211">
        <v>1.2559717790782752E-2</v>
      </c>
      <c r="J465" s="211">
        <v>1.7134333327005813E-2</v>
      </c>
      <c r="K465" s="211">
        <v>2.1582279700350742E-2</v>
      </c>
      <c r="L465" s="211">
        <v>2.7768587934560194E-2</v>
      </c>
      <c r="M465" s="211">
        <v>3.6181477162401901E-2</v>
      </c>
      <c r="N465" s="211">
        <v>4.5470228596268293E-2</v>
      </c>
      <c r="P465" s="212">
        <f t="array" ref="P465:Z465">(1+D465:N465)^-P$1:Z$1</f>
        <v>0.99990597027025141</v>
      </c>
      <c r="Q465" s="212">
        <v>0.99925491829596524</v>
      </c>
      <c r="R465" s="212">
        <v>0.99774943142080219</v>
      </c>
      <c r="S465" s="212">
        <v>0.99295404574183799</v>
      </c>
      <c r="T465" s="212">
        <v>0.98156893064653239</v>
      </c>
      <c r="U465" s="212">
        <v>0.96324787998129402</v>
      </c>
      <c r="V465" s="212">
        <v>0.91856190296039475</v>
      </c>
      <c r="W465" s="212">
        <v>0.86116534069527939</v>
      </c>
      <c r="X465" s="212">
        <v>0.76040786377599223</v>
      </c>
      <c r="Y465" s="212">
        <v>0.58676288030644119</v>
      </c>
      <c r="Z465" s="212">
        <v>0.41092881685485805</v>
      </c>
    </row>
    <row r="466" spans="3:26" x14ac:dyDescent="0.3">
      <c r="C466" s="210">
        <v>43164</v>
      </c>
      <c r="D466" s="211">
        <v>9.8206585384210906E-4</v>
      </c>
      <c r="E466" s="211">
        <v>2.459334726556454E-3</v>
      </c>
      <c r="F466" s="211">
        <v>4.0531339101480051E-3</v>
      </c>
      <c r="G466" s="211">
        <v>6.3274611504832599E-3</v>
      </c>
      <c r="H466" s="211">
        <v>8.2812219004208942E-3</v>
      </c>
      <c r="I466" s="211">
        <v>1.1352332528666364E-2</v>
      </c>
      <c r="J466" s="211">
        <v>1.5330712368728528E-2</v>
      </c>
      <c r="K466" s="211">
        <v>2.0384199737543966E-2</v>
      </c>
      <c r="L466" s="211">
        <v>2.769045155196868E-2</v>
      </c>
      <c r="M466" s="211">
        <v>3.5226863933867258E-2</v>
      </c>
      <c r="N466" s="211">
        <v>4.7791465944423003E-2</v>
      </c>
      <c r="P466" s="212">
        <f t="array" ref="P466:Z466">(1+D466:N466)^-P$1:Z$1</f>
        <v>0.99992147636772921</v>
      </c>
      <c r="Q466" s="212">
        <v>0.9993861096298291</v>
      </c>
      <c r="R466" s="212">
        <v>0.99797957277124449</v>
      </c>
      <c r="S466" s="212">
        <v>0.99371232387591857</v>
      </c>
      <c r="T466" s="212">
        <v>0.98364104373173755</v>
      </c>
      <c r="U466" s="212">
        <v>0.96670186999975072</v>
      </c>
      <c r="V466" s="212">
        <v>0.92674955039718532</v>
      </c>
      <c r="W466" s="212">
        <v>0.86826825763668458</v>
      </c>
      <c r="X466" s="212">
        <v>0.76098620769473824</v>
      </c>
      <c r="Y466" s="212">
        <v>0.59493154910651458</v>
      </c>
      <c r="Z466" s="212">
        <v>0.39309983573175278</v>
      </c>
    </row>
    <row r="467" spans="3:26" x14ac:dyDescent="0.3">
      <c r="C467" s="210">
        <v>43161</v>
      </c>
      <c r="D467" s="211">
        <v>8.3483527321641404E-4</v>
      </c>
      <c r="E467" s="211">
        <v>2.1109928523379419E-3</v>
      </c>
      <c r="F467" s="211">
        <v>3.4047379982483248E-3</v>
      </c>
      <c r="G467" s="211">
        <v>5.1399313696432721E-3</v>
      </c>
      <c r="H467" s="211">
        <v>6.4332404871070212E-3</v>
      </c>
      <c r="I467" s="211">
        <v>8.3384608234774345E-3</v>
      </c>
      <c r="J467" s="211">
        <v>1.1387843297935281E-2</v>
      </c>
      <c r="K467" s="211">
        <v>1.5249695914054867E-2</v>
      </c>
      <c r="L467" s="211">
        <v>2.0284392516773227E-2</v>
      </c>
      <c r="M467" s="211">
        <v>2.65570698895858E-2</v>
      </c>
      <c r="N467" s="211">
        <v>3.5065616083865325E-2</v>
      </c>
      <c r="P467" s="212">
        <f t="array" ref="P467:Z467">(1+D467:N467)^-P$1:Z$1</f>
        <v>0.99993324326896371</v>
      </c>
      <c r="Q467" s="212">
        <v>0.99947294698183786</v>
      </c>
      <c r="R467" s="212">
        <v>0.9983019657939024</v>
      </c>
      <c r="S467" s="212">
        <v>0.99488635242792578</v>
      </c>
      <c r="T467" s="212">
        <v>0.98725662227453492</v>
      </c>
      <c r="U467" s="212">
        <v>0.97539607105604831</v>
      </c>
      <c r="V467" s="212">
        <v>0.94495549336206497</v>
      </c>
      <c r="W467" s="212">
        <v>0.89947671146392572</v>
      </c>
      <c r="X467" s="212">
        <v>0.8180645395627254</v>
      </c>
      <c r="Y467" s="212">
        <v>0.67492190731147472</v>
      </c>
      <c r="Z467" s="212">
        <v>0.50192908319485585</v>
      </c>
    </row>
    <row r="468" spans="3:26" x14ac:dyDescent="0.3">
      <c r="C468" s="210">
        <v>43160</v>
      </c>
      <c r="D468" s="211">
        <v>8.8039909266572755E-4</v>
      </c>
      <c r="E468" s="211">
        <v>2.0746073356949853E-3</v>
      </c>
      <c r="F468" s="211">
        <v>3.3108470669109221E-3</v>
      </c>
      <c r="G468" s="211">
        <v>5.2302482606318024E-3</v>
      </c>
      <c r="H468" s="211">
        <v>7.0761210847560168E-3</v>
      </c>
      <c r="I468" s="211">
        <v>9.4518988871395166E-3</v>
      </c>
      <c r="J468" s="211">
        <v>1.2680646145904906E-2</v>
      </c>
      <c r="K468" s="211">
        <v>1.6749370922559473E-2</v>
      </c>
      <c r="L468" s="211">
        <v>2.2030876168854702E-2</v>
      </c>
      <c r="M468" s="211">
        <v>2.9892867894782793E-2</v>
      </c>
      <c r="N468" s="211">
        <v>3.7409660753818144E-2</v>
      </c>
      <c r="P468" s="212">
        <f t="array" ref="P468:Z468">(1+D468:N468)^-P$1:Z$1</f>
        <v>0.99992960153659205</v>
      </c>
      <c r="Q468" s="212">
        <v>0.9994820196207701</v>
      </c>
      <c r="R468" s="212">
        <v>0.99834867579849695</v>
      </c>
      <c r="S468" s="212">
        <v>0.99479696490462566</v>
      </c>
      <c r="T468" s="212">
        <v>0.98599656748180931</v>
      </c>
      <c r="U468" s="212">
        <v>0.97217200767521872</v>
      </c>
      <c r="V468" s="212">
        <v>0.93893915441403308</v>
      </c>
      <c r="W468" s="212">
        <v>0.89023079501045277</v>
      </c>
      <c r="X468" s="212">
        <v>0.80419216400367899</v>
      </c>
      <c r="Y468" s="212">
        <v>0.64286419895334279</v>
      </c>
      <c r="Z468" s="212">
        <v>0.47972708620366111</v>
      </c>
    </row>
    <row r="469" spans="3:26" x14ac:dyDescent="0.3">
      <c r="C469" s="210">
        <v>43159</v>
      </c>
      <c r="D469" s="211">
        <v>1.0397597911940976E-3</v>
      </c>
      <c r="E469" s="211">
        <v>2.6553188322378414E-3</v>
      </c>
      <c r="F469" s="211">
        <v>4.2025433395689793E-3</v>
      </c>
      <c r="G469" s="211">
        <v>6.6614753753002753E-3</v>
      </c>
      <c r="H469" s="211">
        <v>8.8933353193376558E-3</v>
      </c>
      <c r="I469" s="211">
        <v>1.2091660680360277E-2</v>
      </c>
      <c r="J469" s="211">
        <v>1.6415096722183799E-2</v>
      </c>
      <c r="K469" s="211">
        <v>2.1637034747273808E-2</v>
      </c>
      <c r="L469" s="211">
        <v>2.9648876087705701E-2</v>
      </c>
      <c r="M469" s="211">
        <v>3.9001070924264011E-2</v>
      </c>
      <c r="N469" s="211">
        <v>5.087014364330613E-2</v>
      </c>
      <c r="P469" s="212">
        <f t="array" ref="P469:Z469">(1+D469:N469)^-P$1:Z$1</f>
        <v>0.999916865886601</v>
      </c>
      <c r="Q469" s="212">
        <v>0.99933726977739323</v>
      </c>
      <c r="R469" s="212">
        <v>0.99790532823454525</v>
      </c>
      <c r="S469" s="212">
        <v>0.99338260623034491</v>
      </c>
      <c r="T469" s="212">
        <v>0.98244782100169636</v>
      </c>
      <c r="U469" s="212">
        <v>0.96458490381140638</v>
      </c>
      <c r="V469" s="212">
        <v>0.92181647388731192</v>
      </c>
      <c r="W469" s="212">
        <v>0.86084231112317644</v>
      </c>
      <c r="X469" s="212">
        <v>0.74663527118352258</v>
      </c>
      <c r="Y469" s="212">
        <v>0.56332635767363237</v>
      </c>
      <c r="Z469" s="212">
        <v>0.37069688041839838</v>
      </c>
    </row>
    <row r="470" spans="3:26" x14ac:dyDescent="0.3">
      <c r="C470" s="210">
        <v>43158</v>
      </c>
      <c r="D470" s="211">
        <v>9.3288256668753306E-4</v>
      </c>
      <c r="E470" s="211">
        <v>2.2873722447873334E-3</v>
      </c>
      <c r="F470" s="211">
        <v>3.4757651936941423E-3</v>
      </c>
      <c r="G470" s="211">
        <v>5.6858198710264566E-3</v>
      </c>
      <c r="H470" s="211">
        <v>7.3594898328162009E-3</v>
      </c>
      <c r="I470" s="211">
        <v>9.611126893829711E-3</v>
      </c>
      <c r="J470" s="211">
        <v>1.2919261161474866E-2</v>
      </c>
      <c r="K470" s="211">
        <v>1.7719306833852071E-2</v>
      </c>
      <c r="L470" s="211">
        <v>2.3215968980559876E-2</v>
      </c>
      <c r="M470" s="211">
        <v>3.1569093277500147E-2</v>
      </c>
      <c r="N470" s="211">
        <v>4.2619586495685931E-2</v>
      </c>
      <c r="P470" s="212">
        <f t="array" ref="P470:Z470">(1+D470:N470)^-P$1:Z$1</f>
        <v>0.99992540696602472</v>
      </c>
      <c r="Q470" s="212">
        <v>0.99942897305015677</v>
      </c>
      <c r="R470" s="212">
        <v>0.99826663467477861</v>
      </c>
      <c r="S470" s="212">
        <v>0.99434632590150696</v>
      </c>
      <c r="T470" s="212">
        <v>0.98544192672397257</v>
      </c>
      <c r="U470" s="212">
        <v>0.97171211001346558</v>
      </c>
      <c r="V470" s="212">
        <v>0.93783373833040051</v>
      </c>
      <c r="W470" s="212">
        <v>0.88430871643376319</v>
      </c>
      <c r="X470" s="212">
        <v>0.79492637346379758</v>
      </c>
      <c r="Y470" s="212">
        <v>0.62737205897772208</v>
      </c>
      <c r="Z470" s="212">
        <v>0.43399269033198218</v>
      </c>
    </row>
    <row r="471" spans="3:26" x14ac:dyDescent="0.3">
      <c r="C471" s="210">
        <v>43157</v>
      </c>
      <c r="D471" s="211">
        <v>8.9085562030779739E-4</v>
      </c>
      <c r="E471" s="211">
        <v>2.207076295305109E-3</v>
      </c>
      <c r="F471" s="211">
        <v>3.5600586592890796E-3</v>
      </c>
      <c r="G471" s="211">
        <v>5.7595330968819728E-3</v>
      </c>
      <c r="H471" s="211">
        <v>7.3945975889480875E-3</v>
      </c>
      <c r="I471" s="211">
        <v>9.6931993448303774E-3</v>
      </c>
      <c r="J471" s="211">
        <v>1.2308229749405965E-2</v>
      </c>
      <c r="K471" s="211">
        <v>1.5447718109703202E-2</v>
      </c>
      <c r="L471" s="211">
        <v>1.9929101960619325E-2</v>
      </c>
      <c r="M471" s="211">
        <v>2.7357168535167783E-2</v>
      </c>
      <c r="N471" s="211">
        <v>3.5556635302279878E-2</v>
      </c>
      <c r="P471" s="212">
        <f t="array" ref="P471:Z471">(1+D471:N471)^-P$1:Z$1</f>
        <v>0.99992876581375911</v>
      </c>
      <c r="Q471" s="212">
        <v>0.99944899079131377</v>
      </c>
      <c r="R471" s="212">
        <v>0.99822470937068219</v>
      </c>
      <c r="S471" s="212">
        <v>0.99427344916219929</v>
      </c>
      <c r="T471" s="212">
        <v>0.98537324251208469</v>
      </c>
      <c r="U471" s="212">
        <v>0.97147517374731174</v>
      </c>
      <c r="V471" s="212">
        <v>0.9406675495040826</v>
      </c>
      <c r="W471" s="212">
        <v>0.89824958251846054</v>
      </c>
      <c r="X471" s="212">
        <v>0.82091872464819604</v>
      </c>
      <c r="Y471" s="212">
        <v>0.66708037704543488</v>
      </c>
      <c r="Z471" s="212">
        <v>0.49719057250781762</v>
      </c>
    </row>
    <row r="472" spans="3:26" x14ac:dyDescent="0.3">
      <c r="C472" s="210">
        <v>43154</v>
      </c>
      <c r="D472" s="211">
        <v>9.8272813436732932E-4</v>
      </c>
      <c r="E472" s="211">
        <v>2.5564384485253131E-3</v>
      </c>
      <c r="F472" s="211">
        <v>4.0790247284103465E-3</v>
      </c>
      <c r="G472" s="211">
        <v>6.4025207085633331E-3</v>
      </c>
      <c r="H472" s="211">
        <v>8.0151699843537764E-3</v>
      </c>
      <c r="I472" s="211">
        <v>1.0827044313074425E-2</v>
      </c>
      <c r="J472" s="211">
        <v>1.3686300326377127E-2</v>
      </c>
      <c r="K472" s="211">
        <v>1.7730849369326705E-2</v>
      </c>
      <c r="L472" s="211">
        <v>2.3420353689199775E-2</v>
      </c>
      <c r="M472" s="211">
        <v>3.0715455335114886E-2</v>
      </c>
      <c r="N472" s="211">
        <v>4.0804188221795129E-2</v>
      </c>
      <c r="P472" s="212">
        <f t="array" ref="P472:Z472">(1+D472:N472)^-P$1:Z$1</f>
        <v>0.99992142344144352</v>
      </c>
      <c r="Q472" s="212">
        <v>0.99936190958678184</v>
      </c>
      <c r="R472" s="212">
        <v>0.99796670591829795</v>
      </c>
      <c r="S472" s="212">
        <v>0.99363821077866965</v>
      </c>
      <c r="T472" s="212">
        <v>0.98416034964741539</v>
      </c>
      <c r="U472" s="212">
        <v>0.96820972744667644</v>
      </c>
      <c r="V472" s="212">
        <v>0.93429088990180653</v>
      </c>
      <c r="W472" s="212">
        <v>0.8842385134698304</v>
      </c>
      <c r="X472" s="212">
        <v>0.79334027189252176</v>
      </c>
      <c r="Y472" s="212">
        <v>0.63521124313448718</v>
      </c>
      <c r="Z472" s="212">
        <v>0.44938583255179293</v>
      </c>
    </row>
    <row r="473" spans="3:26" x14ac:dyDescent="0.3">
      <c r="C473" s="210">
        <v>43153</v>
      </c>
      <c r="D473" s="211">
        <v>1.0880800986257861E-3</v>
      </c>
      <c r="E473" s="211">
        <v>2.6101104453907708E-3</v>
      </c>
      <c r="F473" s="211">
        <v>4.0675274339924431E-3</v>
      </c>
      <c r="G473" s="211">
        <v>6.6035187901348812E-3</v>
      </c>
      <c r="H473" s="211">
        <v>8.3552882912249875E-3</v>
      </c>
      <c r="I473" s="211">
        <v>1.1068732472900444E-2</v>
      </c>
      <c r="J473" s="211">
        <v>1.421577718584908E-2</v>
      </c>
      <c r="K473" s="211">
        <v>1.8955349290174589E-2</v>
      </c>
      <c r="L473" s="211">
        <v>2.3916071126556807E-2</v>
      </c>
      <c r="M473" s="211">
        <v>3.103810454692724E-2</v>
      </c>
      <c r="N473" s="211">
        <v>4.0860500574219284E-2</v>
      </c>
      <c r="P473" s="212">
        <f t="array" ref="P473:Z473">(1+D473:N473)^-P$1:Z$1</f>
        <v>0.99991300469882871</v>
      </c>
      <c r="Q473" s="212">
        <v>0.99934853478996155</v>
      </c>
      <c r="R473" s="212">
        <v>0.99797241961975602</v>
      </c>
      <c r="S473" s="212">
        <v>0.99343980160324497</v>
      </c>
      <c r="T473" s="212">
        <v>0.983496546911789</v>
      </c>
      <c r="U473" s="212">
        <v>0.96751556426888785</v>
      </c>
      <c r="V473" s="212">
        <v>0.93185467671868305</v>
      </c>
      <c r="W473" s="212">
        <v>0.87682702074217589</v>
      </c>
      <c r="X473" s="212">
        <v>0.78950776130356626</v>
      </c>
      <c r="Y473" s="212">
        <v>0.63223605638776814</v>
      </c>
      <c r="Z473" s="212">
        <v>0.44889983137942413</v>
      </c>
    </row>
    <row r="474" spans="3:26" x14ac:dyDescent="0.3">
      <c r="C474" s="210">
        <v>43152</v>
      </c>
      <c r="D474" s="211">
        <v>1.0121395830170591E-3</v>
      </c>
      <c r="E474" s="211">
        <v>2.429627412163177E-3</v>
      </c>
      <c r="F474" s="211">
        <v>3.8936928325064278E-3</v>
      </c>
      <c r="G474" s="211">
        <v>6.1241664717407119E-3</v>
      </c>
      <c r="H474" s="211">
        <v>8.3377197524016188E-3</v>
      </c>
      <c r="I474" s="211">
        <v>1.1125093394099558E-2</v>
      </c>
      <c r="J474" s="211">
        <v>1.496719069877428E-2</v>
      </c>
      <c r="K474" s="211">
        <v>1.8834881168215321E-2</v>
      </c>
      <c r="L474" s="211">
        <v>2.5400749664229619E-2</v>
      </c>
      <c r="M474" s="211">
        <v>3.2268027289611617E-2</v>
      </c>
      <c r="N474" s="211">
        <v>4.2176476899180401E-2</v>
      </c>
      <c r="P474" s="212">
        <f t="array" ref="P474:Z474">(1+D474:N474)^-P$1:Z$1</f>
        <v>0.99991907305755312</v>
      </c>
      <c r="Q474" s="212">
        <v>0.99939351382724384</v>
      </c>
      <c r="R474" s="212">
        <v>0.99805882051543326</v>
      </c>
      <c r="S474" s="212">
        <v>0.99391311065192212</v>
      </c>
      <c r="T474" s="212">
        <v>0.98353081865914782</v>
      </c>
      <c r="U474" s="212">
        <v>0.96735378301351238</v>
      </c>
      <c r="V474" s="212">
        <v>0.92841036740678429</v>
      </c>
      <c r="W474" s="212">
        <v>0.87755301695786847</v>
      </c>
      <c r="X474" s="212">
        <v>0.77815066665294397</v>
      </c>
      <c r="Y474" s="212">
        <v>0.62103039961089579</v>
      </c>
      <c r="Z474" s="212">
        <v>0.43769811020488603</v>
      </c>
    </row>
    <row r="475" spans="3:26" x14ac:dyDescent="0.3">
      <c r="C475" s="210">
        <v>43151</v>
      </c>
      <c r="D475" s="211">
        <v>9.4653151433178096E-4</v>
      </c>
      <c r="E475" s="211">
        <v>2.4344796643569412E-3</v>
      </c>
      <c r="F475" s="211">
        <v>3.9284077667985917E-3</v>
      </c>
      <c r="G475" s="211">
        <v>6.2064929112104475E-3</v>
      </c>
      <c r="H475" s="211">
        <v>8.2881678417854477E-3</v>
      </c>
      <c r="I475" s="211">
        <v>1.135472437739511E-2</v>
      </c>
      <c r="J475" s="211">
        <v>1.5038678440468009E-2</v>
      </c>
      <c r="K475" s="211">
        <v>2.0350610463772692E-2</v>
      </c>
      <c r="L475" s="211">
        <v>2.6899349766340477E-2</v>
      </c>
      <c r="M475" s="211">
        <v>3.6706884645853775E-2</v>
      </c>
      <c r="N475" s="211">
        <v>4.8314750751230491E-2</v>
      </c>
      <c r="P475" s="212">
        <f t="array" ref="P475:Z475">(1+D475:N475)^-P$1:Z$1</f>
        <v>0.99992431615729849</v>
      </c>
      <c r="Q475" s="212">
        <v>0.99939230444192484</v>
      </c>
      <c r="R475" s="212">
        <v>0.99804156438161384</v>
      </c>
      <c r="S475" s="212">
        <v>0.99383179004018007</v>
      </c>
      <c r="T475" s="212">
        <v>0.98362749147614637</v>
      </c>
      <c r="U475" s="212">
        <v>0.96669501128109936</v>
      </c>
      <c r="V475" s="212">
        <v>0.92808348029443344</v>
      </c>
      <c r="W475" s="212">
        <v>0.86846835715355863</v>
      </c>
      <c r="X475" s="212">
        <v>0.76686905160642993</v>
      </c>
      <c r="Y475" s="212">
        <v>0.58231806113372164</v>
      </c>
      <c r="Z475" s="212">
        <v>0.38919393584271722</v>
      </c>
    </row>
    <row r="476" spans="3:26" x14ac:dyDescent="0.3">
      <c r="C476" s="210">
        <v>43147</v>
      </c>
      <c r="D476" s="211">
        <v>8.7975669780091469E-4</v>
      </c>
      <c r="E476" s="211">
        <v>2.2211359831441186E-3</v>
      </c>
      <c r="F476" s="211">
        <v>3.4746992443870986E-3</v>
      </c>
      <c r="G476" s="211">
        <v>5.6709605530604369E-3</v>
      </c>
      <c r="H476" s="211">
        <v>7.2415271685674493E-3</v>
      </c>
      <c r="I476" s="211">
        <v>9.319049047171608E-3</v>
      </c>
      <c r="J476" s="211">
        <v>1.2094790414216452E-2</v>
      </c>
      <c r="K476" s="211">
        <v>1.5756842854118977E-2</v>
      </c>
      <c r="L476" s="211">
        <v>2.0085729414856215E-2</v>
      </c>
      <c r="M476" s="211">
        <v>2.5917621289382377E-2</v>
      </c>
      <c r="N476" s="211">
        <v>3.4043558782321376E-2</v>
      </c>
      <c r="P476" s="212">
        <f t="array" ref="P476:Z476">(1+D476:N476)^-P$1:Z$1</f>
        <v>0.99992965287937896</v>
      </c>
      <c r="Q476" s="212">
        <v>0.99944548557319368</v>
      </c>
      <c r="R476" s="212">
        <v>0.99826716488313627</v>
      </c>
      <c r="S476" s="212">
        <v>0.99436101789203324</v>
      </c>
      <c r="T476" s="212">
        <v>0.98567275946669775</v>
      </c>
      <c r="U476" s="212">
        <v>0.97255593948359265</v>
      </c>
      <c r="V476" s="212">
        <v>0.94165984863804564</v>
      </c>
      <c r="W476" s="212">
        <v>0.89633778192577929</v>
      </c>
      <c r="X476" s="212">
        <v>0.81965912849880618</v>
      </c>
      <c r="Y476" s="212">
        <v>0.6812596378774024</v>
      </c>
      <c r="Z476" s="212">
        <v>0.51194502455811519</v>
      </c>
    </row>
    <row r="477" spans="3:26" x14ac:dyDescent="0.3">
      <c r="C477" s="210">
        <v>43146</v>
      </c>
      <c r="D477" s="211">
        <v>1.1297321208541431E-3</v>
      </c>
      <c r="E477" s="211">
        <v>2.6312833583771169E-3</v>
      </c>
      <c r="F477" s="211">
        <v>4.2338871156552349E-3</v>
      </c>
      <c r="G477" s="211">
        <v>6.9365709492802572E-3</v>
      </c>
      <c r="H477" s="211">
        <v>8.8237988612694766E-3</v>
      </c>
      <c r="I477" s="211">
        <v>1.1464305354201161E-2</v>
      </c>
      <c r="J477" s="211">
        <v>1.5321779391086971E-2</v>
      </c>
      <c r="K477" s="211">
        <v>1.937135663482896E-2</v>
      </c>
      <c r="L477" s="211">
        <v>2.6492017769800178E-2</v>
      </c>
      <c r="M477" s="211">
        <v>3.323408861691763E-2</v>
      </c>
      <c r="N477" s="211">
        <v>4.5428379742155328E-2</v>
      </c>
      <c r="P477" s="212">
        <f t="array" ref="P477:Z477">(1+D477:N477)^-P$1:Z$1</f>
        <v>0.99990967652311169</v>
      </c>
      <c r="Q477" s="212">
        <v>0.99934325885066999</v>
      </c>
      <c r="R477" s="212">
        <v>0.99788975498730226</v>
      </c>
      <c r="S477" s="212">
        <v>0.99311121360629406</v>
      </c>
      <c r="T477" s="212">
        <v>0.98258326248560179</v>
      </c>
      <c r="U477" s="212">
        <v>0.96638085316310407</v>
      </c>
      <c r="V477" s="212">
        <v>0.92679031963338243</v>
      </c>
      <c r="W477" s="212">
        <v>0.8743252421963057</v>
      </c>
      <c r="X477" s="212">
        <v>0.76991757690296725</v>
      </c>
      <c r="Y477" s="212">
        <v>0.61237733619949974</v>
      </c>
      <c r="Z477" s="212">
        <v>0.41125793440686848</v>
      </c>
    </row>
    <row r="478" spans="3:26" x14ac:dyDescent="0.3">
      <c r="C478" s="210">
        <v>43145</v>
      </c>
      <c r="D478" s="211">
        <v>1.228664428908705E-3</v>
      </c>
      <c r="E478" s="211">
        <v>3.1371272677068337E-3</v>
      </c>
      <c r="F478" s="211">
        <v>5.0225339712409939E-3</v>
      </c>
      <c r="G478" s="211">
        <v>7.7305115065619866E-3</v>
      </c>
      <c r="H478" s="211">
        <v>1.0260004574754438E-2</v>
      </c>
      <c r="I478" s="211">
        <v>1.3297684560714019E-2</v>
      </c>
      <c r="J478" s="211">
        <v>1.7522023200229369E-2</v>
      </c>
      <c r="K478" s="211">
        <v>2.3908033937316095E-2</v>
      </c>
      <c r="L478" s="211">
        <v>3.2798236664265089E-2</v>
      </c>
      <c r="M478" s="211">
        <v>4.3894765498056189E-2</v>
      </c>
      <c r="N478" s="211">
        <v>5.9116438759069627E-2</v>
      </c>
      <c r="P478" s="212">
        <f t="array" ref="P478:Z478">(1+D478:N478)^-P$1:Z$1</f>
        <v>0.9999017720056077</v>
      </c>
      <c r="Q478" s="212">
        <v>0.99921725231911562</v>
      </c>
      <c r="R478" s="212">
        <v>0.99749815328738245</v>
      </c>
      <c r="S478" s="212">
        <v>0.99232879086393355</v>
      </c>
      <c r="T478" s="212">
        <v>0.97979152847637341</v>
      </c>
      <c r="U478" s="212">
        <v>0.96114486316594117</v>
      </c>
      <c r="V478" s="212">
        <v>0.91681331240453545</v>
      </c>
      <c r="W478" s="212">
        <v>0.84756564641370891</v>
      </c>
      <c r="X478" s="212">
        <v>0.72417765842240145</v>
      </c>
      <c r="Y478" s="212">
        <v>0.52498778899017839</v>
      </c>
      <c r="Z478" s="212">
        <v>0.31704858756390347</v>
      </c>
    </row>
    <row r="479" spans="3:26" x14ac:dyDescent="0.3">
      <c r="C479" s="210">
        <v>43144</v>
      </c>
      <c r="D479" s="211">
        <v>8.9833171953396338E-4</v>
      </c>
      <c r="E479" s="211">
        <v>2.1144657186947502E-3</v>
      </c>
      <c r="F479" s="211">
        <v>3.2470490740275702E-3</v>
      </c>
      <c r="G479" s="211">
        <v>5.0321918881663218E-3</v>
      </c>
      <c r="H479" s="211">
        <v>6.7626571825000811E-3</v>
      </c>
      <c r="I479" s="211">
        <v>8.7232240374716975E-3</v>
      </c>
      <c r="J479" s="211">
        <v>1.1706158279247906E-2</v>
      </c>
      <c r="K479" s="211">
        <v>1.4826750186970356E-2</v>
      </c>
      <c r="L479" s="211">
        <v>1.9424836894000718E-2</v>
      </c>
      <c r="M479" s="211">
        <v>2.6200520599482319E-2</v>
      </c>
      <c r="N479" s="211">
        <v>3.4121401474374216E-2</v>
      </c>
      <c r="P479" s="212">
        <f t="array" ref="P479:Z479">(1+D479:N479)^-P$1:Z$1</f>
        <v>0.99992816830313325</v>
      </c>
      <c r="Q479" s="212">
        <v>0.99947208105269469</v>
      </c>
      <c r="R479" s="212">
        <v>0.99838041854283244</v>
      </c>
      <c r="S479" s="212">
        <v>0.99499300427510451</v>
      </c>
      <c r="T479" s="212">
        <v>0.98661065948428206</v>
      </c>
      <c r="U479" s="212">
        <v>0.97428034361489291</v>
      </c>
      <c r="V479" s="212">
        <v>0.94346986302923952</v>
      </c>
      <c r="W479" s="212">
        <v>0.90210409657510982</v>
      </c>
      <c r="X479" s="212">
        <v>0.82498850296068416</v>
      </c>
      <c r="Y479" s="212">
        <v>0.67844795914813205</v>
      </c>
      <c r="Z479" s="212">
        <v>0.51117485011012276</v>
      </c>
    </row>
    <row r="480" spans="3:26" x14ac:dyDescent="0.3">
      <c r="C480" s="210">
        <v>43143</v>
      </c>
      <c r="D480" s="211">
        <v>7.5850310562547321E-4</v>
      </c>
      <c r="E480" s="211">
        <v>1.9231575232371563E-3</v>
      </c>
      <c r="F480" s="211">
        <v>2.8877625077264844E-3</v>
      </c>
      <c r="G480" s="211">
        <v>4.5520177594650857E-3</v>
      </c>
      <c r="H480" s="211">
        <v>5.9839181636826425E-3</v>
      </c>
      <c r="I480" s="211">
        <v>8.2065308660777287E-3</v>
      </c>
      <c r="J480" s="211">
        <v>1.0430961280157181E-2</v>
      </c>
      <c r="K480" s="211">
        <v>1.4210061887820096E-2</v>
      </c>
      <c r="L480" s="211">
        <v>1.8904603177462957E-2</v>
      </c>
      <c r="M480" s="211">
        <v>2.5468202165025672E-2</v>
      </c>
      <c r="N480" s="211">
        <v>3.218580071876094E-2</v>
      </c>
      <c r="P480" s="212">
        <f t="array" ref="P480:Z480">(1+D480:N480)^-P$1:Z$1</f>
        <v>0.99993934459261158</v>
      </c>
      <c r="Q480" s="212">
        <v>0.99951978768302396</v>
      </c>
      <c r="R480" s="212">
        <v>0.99855923842923167</v>
      </c>
      <c r="S480" s="212">
        <v>0.99546860921187752</v>
      </c>
      <c r="T480" s="212">
        <v>0.98813873479624292</v>
      </c>
      <c r="U480" s="212">
        <v>0.97577903069172545</v>
      </c>
      <c r="V480" s="212">
        <v>0.94943835839174395</v>
      </c>
      <c r="W480" s="212">
        <v>0.90595076528042429</v>
      </c>
      <c r="X480" s="212">
        <v>0.82921043192355826</v>
      </c>
      <c r="Y480" s="212">
        <v>0.68575191030307237</v>
      </c>
      <c r="Z480" s="212">
        <v>0.53069181822972611</v>
      </c>
    </row>
    <row r="481" spans="3:26" x14ac:dyDescent="0.3">
      <c r="C481" s="210">
        <v>43140</v>
      </c>
      <c r="D481" s="211">
        <v>1.1454995705665282E-3</v>
      </c>
      <c r="E481" s="211">
        <v>2.8072541620485988E-3</v>
      </c>
      <c r="F481" s="211">
        <v>4.286355941702717E-3</v>
      </c>
      <c r="G481" s="211">
        <v>6.6401673109956656E-3</v>
      </c>
      <c r="H481" s="211">
        <v>8.559244185449344E-3</v>
      </c>
      <c r="I481" s="211">
        <v>1.1025812965948222E-2</v>
      </c>
      <c r="J481" s="211">
        <v>1.4350532672599768E-2</v>
      </c>
      <c r="K481" s="211">
        <v>1.9292923853561086E-2</v>
      </c>
      <c r="L481" s="211">
        <v>2.4564619546961264E-2</v>
      </c>
      <c r="M481" s="211">
        <v>3.1785554563744642E-2</v>
      </c>
      <c r="N481" s="211">
        <v>4.0770999257659854E-2</v>
      </c>
      <c r="P481" s="212">
        <f t="array" ref="P481:Z481">(1+D481:N481)^-P$1:Z$1</f>
        <v>0.99990841667508623</v>
      </c>
      <c r="Q481" s="212">
        <v>0.99929941522845511</v>
      </c>
      <c r="R481" s="212">
        <v>0.99786368732864217</v>
      </c>
      <c r="S481" s="212">
        <v>0.99340363366511253</v>
      </c>
      <c r="T481" s="212">
        <v>0.98309881195134885</v>
      </c>
      <c r="U481" s="212">
        <v>0.96763878680174908</v>
      </c>
      <c r="V481" s="212">
        <v>0.93123586119805124</v>
      </c>
      <c r="W481" s="212">
        <v>0.87479629535361469</v>
      </c>
      <c r="X481" s="212">
        <v>0.78452439632741666</v>
      </c>
      <c r="Y481" s="212">
        <v>0.6254006825849977</v>
      </c>
      <c r="Z481" s="212">
        <v>0.44967252711680306</v>
      </c>
    </row>
    <row r="482" spans="3:26" x14ac:dyDescent="0.3">
      <c r="C482" s="210">
        <v>43139</v>
      </c>
      <c r="D482" s="211">
        <v>9.7226249862482036E-4</v>
      </c>
      <c r="E482" s="211">
        <v>2.3639985847515371E-3</v>
      </c>
      <c r="F482" s="211">
        <v>3.7923965772339654E-3</v>
      </c>
      <c r="G482" s="211">
        <v>6.0826205511235422E-3</v>
      </c>
      <c r="H482" s="211">
        <v>7.7971164553522201E-3</v>
      </c>
      <c r="I482" s="211">
        <v>1.0161289490811642E-2</v>
      </c>
      <c r="J482" s="211">
        <v>1.363066716557646E-2</v>
      </c>
      <c r="K482" s="211">
        <v>1.7477904424062038E-2</v>
      </c>
      <c r="L482" s="211">
        <v>2.2511244432199984E-2</v>
      </c>
      <c r="M482" s="211">
        <v>2.9276278170895755E-2</v>
      </c>
      <c r="N482" s="211">
        <v>3.7815587653486742E-2</v>
      </c>
      <c r="P482" s="212">
        <f t="array" ref="P482:Z482">(1+D482:N482)^-P$1:Z$1</f>
        <v>0.99992225980931915</v>
      </c>
      <c r="Q482" s="212">
        <v>0.99940987201004894</v>
      </c>
      <c r="R482" s="212">
        <v>0.99810917807490118</v>
      </c>
      <c r="S482" s="212">
        <v>0.99395415403578735</v>
      </c>
      <c r="T482" s="212">
        <v>0.98458627436961421</v>
      </c>
      <c r="U482" s="212">
        <v>0.97012530830708443</v>
      </c>
      <c r="V482" s="212">
        <v>0.93454731101696342</v>
      </c>
      <c r="W482" s="212">
        <v>0.88577841303135574</v>
      </c>
      <c r="X482" s="212">
        <v>0.80042210537782821</v>
      </c>
      <c r="Y482" s="212">
        <v>0.64866511901707569</v>
      </c>
      <c r="Z482" s="212">
        <v>0.47598822864280715</v>
      </c>
    </row>
    <row r="483" spans="3:26" x14ac:dyDescent="0.3">
      <c r="C483" s="210">
        <v>43138</v>
      </c>
      <c r="D483" s="211">
        <v>1.028574014675637E-3</v>
      </c>
      <c r="E483" s="211">
        <v>2.5619415467638559E-3</v>
      </c>
      <c r="F483" s="211">
        <v>4.1625689662807127E-3</v>
      </c>
      <c r="G483" s="211">
        <v>6.4099635790477389E-3</v>
      </c>
      <c r="H483" s="211">
        <v>8.2944231053263921E-3</v>
      </c>
      <c r="I483" s="211">
        <v>1.0766209421296719E-2</v>
      </c>
      <c r="J483" s="211">
        <v>1.3786050428222636E-2</v>
      </c>
      <c r="K483" s="211">
        <v>1.7838608517998133E-2</v>
      </c>
      <c r="L483" s="211">
        <v>2.3245941414028418E-2</v>
      </c>
      <c r="M483" s="211">
        <v>2.9460707670258757E-2</v>
      </c>
      <c r="N483" s="211">
        <v>3.8498834580278786E-2</v>
      </c>
      <c r="P483" s="212">
        <f t="array" ref="P483:Z483">(1+D483:N483)^-P$1:Z$1</f>
        <v>0.9999177597503246</v>
      </c>
      <c r="Q483" s="212">
        <v>0.99936053820067172</v>
      </c>
      <c r="R483" s="212">
        <v>0.99792519067731089</v>
      </c>
      <c r="S483" s="212">
        <v>0.99363086236124654</v>
      </c>
      <c r="T483" s="212">
        <v>0.98361528704466528</v>
      </c>
      <c r="U483" s="212">
        <v>0.96838455861507422</v>
      </c>
      <c r="V483" s="212">
        <v>0.93383133892714731</v>
      </c>
      <c r="W483" s="212">
        <v>0.88358341774749238</v>
      </c>
      <c r="X483" s="212">
        <v>0.79469355810055997</v>
      </c>
      <c r="Y483" s="212">
        <v>0.64692416273361331</v>
      </c>
      <c r="Z483" s="212">
        <v>0.46976399796460594</v>
      </c>
    </row>
    <row r="484" spans="3:26" x14ac:dyDescent="0.3">
      <c r="C484" s="210">
        <v>43137</v>
      </c>
      <c r="D484" s="211">
        <v>9.2430345351250762E-4</v>
      </c>
      <c r="E484" s="211">
        <v>2.295958155680235E-3</v>
      </c>
      <c r="F484" s="211">
        <v>3.727715229112949E-3</v>
      </c>
      <c r="G484" s="211">
        <v>5.7251404627973882E-3</v>
      </c>
      <c r="H484" s="211">
        <v>7.7558289931251708E-3</v>
      </c>
      <c r="I484" s="211">
        <v>1.0252350078367257E-2</v>
      </c>
      <c r="J484" s="211">
        <v>1.3696478092170287E-2</v>
      </c>
      <c r="K484" s="211">
        <v>1.7148666168616451E-2</v>
      </c>
      <c r="L484" s="211">
        <v>2.3086121885915006E-2</v>
      </c>
      <c r="M484" s="211">
        <v>2.9760744357172214E-2</v>
      </c>
      <c r="N484" s="211">
        <v>3.9028310254339615E-2</v>
      </c>
      <c r="P484" s="212">
        <f t="array" ref="P484:Z484">(1+D484:N484)^-P$1:Z$1</f>
        <v>0.99992609260743659</v>
      </c>
      <c r="Q484" s="212">
        <v>0.99942683270538102</v>
      </c>
      <c r="R484" s="212">
        <v>0.99814133719843623</v>
      </c>
      <c r="S484" s="212">
        <v>0.99430745018448785</v>
      </c>
      <c r="T484" s="212">
        <v>0.98466695244693025</v>
      </c>
      <c r="U484" s="212">
        <v>0.96986300091981581</v>
      </c>
      <c r="V484" s="212">
        <v>0.93424398827433686</v>
      </c>
      <c r="W484" s="212">
        <v>0.88778737048722478</v>
      </c>
      <c r="X484" s="212">
        <v>0.79593584714219645</v>
      </c>
      <c r="Y484" s="212">
        <v>0.64410255194623944</v>
      </c>
      <c r="Z484" s="212">
        <v>0.46499938923072037</v>
      </c>
    </row>
    <row r="485" spans="3:26" x14ac:dyDescent="0.3">
      <c r="C485" s="210">
        <v>43136</v>
      </c>
      <c r="D485" s="211">
        <v>1.1228583420307074E-3</v>
      </c>
      <c r="E485" s="211">
        <v>2.6936841487457883E-3</v>
      </c>
      <c r="F485" s="211">
        <v>4.226765055539118E-3</v>
      </c>
      <c r="G485" s="211">
        <v>6.6829371954113849E-3</v>
      </c>
      <c r="H485" s="211">
        <v>8.7147166430490957E-3</v>
      </c>
      <c r="I485" s="211">
        <v>1.185357476051712E-2</v>
      </c>
      <c r="J485" s="211">
        <v>1.5900084477025268E-2</v>
      </c>
      <c r="K485" s="211">
        <v>1.998598632176371E-2</v>
      </c>
      <c r="L485" s="211">
        <v>2.5505206804409094E-2</v>
      </c>
      <c r="M485" s="211">
        <v>3.2119952644371709E-2</v>
      </c>
      <c r="N485" s="211">
        <v>4.1410119205732288E-2</v>
      </c>
      <c r="P485" s="212">
        <f t="array" ref="P485:Z485">(1+D485:N485)^-P$1:Z$1</f>
        <v>0.99991022575729971</v>
      </c>
      <c r="Q485" s="212">
        <v>0.99932771041709578</v>
      </c>
      <c r="R485" s="212">
        <v>0.99789329353978407</v>
      </c>
      <c r="S485" s="212">
        <v>0.99336142796456861</v>
      </c>
      <c r="T485" s="212">
        <v>0.98279578671158929</v>
      </c>
      <c r="U485" s="212">
        <v>0.96526595529236914</v>
      </c>
      <c r="V485" s="212">
        <v>0.92415542616481694</v>
      </c>
      <c r="W485" s="212">
        <v>0.87064390699127125</v>
      </c>
      <c r="X485" s="212">
        <v>0.77735841181825449</v>
      </c>
      <c r="Y485" s="212">
        <v>0.62236819854240144</v>
      </c>
      <c r="Z485" s="212">
        <v>0.44418525059811059</v>
      </c>
    </row>
    <row r="486" spans="3:26" x14ac:dyDescent="0.3">
      <c r="C486" s="210">
        <v>43133</v>
      </c>
      <c r="D486" s="211">
        <v>8.6786162769352014E-4</v>
      </c>
      <c r="E486" s="211">
        <v>2.0746246869003419E-3</v>
      </c>
      <c r="F486" s="211">
        <v>3.2153222698748747E-3</v>
      </c>
      <c r="G486" s="211">
        <v>5.1007207334700594E-3</v>
      </c>
      <c r="H486" s="211">
        <v>6.6214088851920044E-3</v>
      </c>
      <c r="I486" s="211">
        <v>8.5907755816746929E-3</v>
      </c>
      <c r="J486" s="211">
        <v>1.1628271740576275E-2</v>
      </c>
      <c r="K486" s="211">
        <v>1.4623376058532613E-2</v>
      </c>
      <c r="L486" s="211">
        <v>1.8521605223526888E-2</v>
      </c>
      <c r="M486" s="211">
        <v>2.4639686179220282E-2</v>
      </c>
      <c r="N486" s="211">
        <v>3.1428285646804756E-2</v>
      </c>
      <c r="P486" s="212">
        <f t="array" ref="P486:Z486">(1+D486:N486)^-P$1:Z$1</f>
        <v>0.99993060358775943</v>
      </c>
      <c r="Q486" s="212">
        <v>0.99948201529419156</v>
      </c>
      <c r="R486" s="212">
        <v>0.9983962053678912</v>
      </c>
      <c r="S486" s="212">
        <v>0.99492516458475133</v>
      </c>
      <c r="T486" s="212">
        <v>0.98688755972058517</v>
      </c>
      <c r="U486" s="212">
        <v>0.97466422241901529</v>
      </c>
      <c r="V486" s="212">
        <v>0.94383311364256905</v>
      </c>
      <c r="W486" s="212">
        <v>0.90337060096216859</v>
      </c>
      <c r="X486" s="212">
        <v>0.83233382016810464</v>
      </c>
      <c r="Y486" s="212">
        <v>0.69411656139420896</v>
      </c>
      <c r="Z486" s="212">
        <v>0.53854159904764443</v>
      </c>
    </row>
    <row r="487" spans="3:26" x14ac:dyDescent="0.3">
      <c r="C487" s="210">
        <v>43132</v>
      </c>
      <c r="D487" s="211">
        <v>1.2221601983555791E-3</v>
      </c>
      <c r="E487" s="211">
        <v>2.9370037754631027E-3</v>
      </c>
      <c r="F487" s="211">
        <v>4.560040637456588E-3</v>
      </c>
      <c r="G487" s="211">
        <v>7.1838287072046921E-3</v>
      </c>
      <c r="H487" s="211">
        <v>9.3270562150299021E-3</v>
      </c>
      <c r="I487" s="211">
        <v>1.1999789513079206E-2</v>
      </c>
      <c r="J487" s="211">
        <v>1.5968128548752878E-2</v>
      </c>
      <c r="K487" s="211">
        <v>2.1499958911830937E-2</v>
      </c>
      <c r="L487" s="211">
        <v>2.8497911615365478E-2</v>
      </c>
      <c r="M487" s="211">
        <v>3.6338668465338765E-2</v>
      </c>
      <c r="N487" s="211">
        <v>4.7888159360796184E-2</v>
      </c>
      <c r="P487" s="212">
        <f t="array" ref="P487:Z487">(1+D487:N487)^-P$1:Z$1</f>
        <v>0.99990229165628908</v>
      </c>
      <c r="Q487" s="212">
        <v>0.99926709390542789</v>
      </c>
      <c r="R487" s="212">
        <v>0.99772774790632834</v>
      </c>
      <c r="S487" s="212">
        <v>0.9928674105933315</v>
      </c>
      <c r="T487" s="212">
        <v>0.98160366133277654</v>
      </c>
      <c r="U487" s="212">
        <v>0.96484762793569068</v>
      </c>
      <c r="V487" s="212">
        <v>0.92384599285813196</v>
      </c>
      <c r="W487" s="212">
        <v>0.86165125619127003</v>
      </c>
      <c r="X487" s="212">
        <v>0.75503286873033904</v>
      </c>
      <c r="Y487" s="212">
        <v>0.5854292985523657</v>
      </c>
      <c r="Z487" s="212">
        <v>0.39237500905694489</v>
      </c>
    </row>
    <row r="488" spans="3:26" x14ac:dyDescent="0.3">
      <c r="C488" s="210">
        <v>43131</v>
      </c>
      <c r="D488" s="211">
        <v>9.4777905821253532E-4</v>
      </c>
      <c r="E488" s="211">
        <v>2.2112203316330191E-3</v>
      </c>
      <c r="F488" s="211">
        <v>3.5044065490458087E-3</v>
      </c>
      <c r="G488" s="211">
        <v>5.4459966341433462E-3</v>
      </c>
      <c r="H488" s="211">
        <v>7.106987263053758E-3</v>
      </c>
      <c r="I488" s="211">
        <v>9.4147312092938557E-3</v>
      </c>
      <c r="J488" s="211">
        <v>1.2603534053083192E-2</v>
      </c>
      <c r="K488" s="211">
        <v>1.6059455527005672E-2</v>
      </c>
      <c r="L488" s="211">
        <v>2.1032806003288558E-2</v>
      </c>
      <c r="M488" s="211">
        <v>2.6802346903975829E-2</v>
      </c>
      <c r="N488" s="211">
        <v>3.4559415650020367E-2</v>
      </c>
      <c r="P488" s="212">
        <f t="array" ref="P488:Z488">(1+D488:N488)^-P$1:Z$1</f>
        <v>0.99992421645577945</v>
      </c>
      <c r="Q488" s="212">
        <v>0.9994479576360108</v>
      </c>
      <c r="R488" s="212">
        <v>0.99825238864195232</v>
      </c>
      <c r="S488" s="212">
        <v>0.99458350159792319</v>
      </c>
      <c r="T488" s="212">
        <v>0.98593613005090586</v>
      </c>
      <c r="U488" s="212">
        <v>0.97227940071801466</v>
      </c>
      <c r="V488" s="212">
        <v>0.93929672077159532</v>
      </c>
      <c r="W488" s="212">
        <v>0.89447075872566417</v>
      </c>
      <c r="X488" s="212">
        <v>0.81208789538195547</v>
      </c>
      <c r="Y488" s="212">
        <v>0.67250762121244578</v>
      </c>
      <c r="Z488" s="212">
        <v>0.50686376757499518</v>
      </c>
    </row>
    <row r="489" spans="3:26" x14ac:dyDescent="0.3">
      <c r="C489" s="210">
        <v>43130</v>
      </c>
      <c r="D489" s="211">
        <v>8.984277837125645E-4</v>
      </c>
      <c r="E489" s="211">
        <v>2.3458901267807424E-3</v>
      </c>
      <c r="F489" s="211">
        <v>3.76445220208959E-3</v>
      </c>
      <c r="G489" s="211">
        <v>5.7252320734673991E-3</v>
      </c>
      <c r="H489" s="211">
        <v>7.6732356320442707E-3</v>
      </c>
      <c r="I489" s="211">
        <v>9.8181554727180022E-3</v>
      </c>
      <c r="J489" s="211">
        <v>1.3156045913383523E-2</v>
      </c>
      <c r="K489" s="211">
        <v>1.763969269063349E-2</v>
      </c>
      <c r="L489" s="211">
        <v>2.370347588996265E-2</v>
      </c>
      <c r="M489" s="211">
        <v>3.1091531274255704E-2</v>
      </c>
      <c r="N489" s="211">
        <v>3.8884177783633823E-2</v>
      </c>
      <c r="P489" s="212">
        <f t="array" ref="P489:Z489">(1+D489:N489)^-P$1:Z$1</f>
        <v>0.99992816062544843</v>
      </c>
      <c r="Q489" s="212">
        <v>0.99941438583337949</v>
      </c>
      <c r="R489" s="212">
        <v>0.99812307144556534</v>
      </c>
      <c r="S489" s="212">
        <v>0.99430735961385419</v>
      </c>
      <c r="T489" s="212">
        <v>0.98482837439053383</v>
      </c>
      <c r="U489" s="212">
        <v>0.97111458380887783</v>
      </c>
      <c r="V489" s="212">
        <v>0.93673834460159366</v>
      </c>
      <c r="W489" s="212">
        <v>0.88479311189441523</v>
      </c>
      <c r="X489" s="212">
        <v>0.79114888626212254</v>
      </c>
      <c r="Y489" s="212">
        <v>0.6317448382942199</v>
      </c>
      <c r="Z489" s="212">
        <v>0.46629135075631561</v>
      </c>
    </row>
    <row r="490" spans="3:26" x14ac:dyDescent="0.3">
      <c r="C490" s="210">
        <v>43129</v>
      </c>
      <c r="D490" s="211">
        <v>9.3627625621048403E-4</v>
      </c>
      <c r="E490" s="211">
        <v>2.4017033471838796E-3</v>
      </c>
      <c r="F490" s="211">
        <v>3.9429503797201405E-3</v>
      </c>
      <c r="G490" s="211">
        <v>6.2009742021180191E-3</v>
      </c>
      <c r="H490" s="211">
        <v>8.4941539122657481E-3</v>
      </c>
      <c r="I490" s="211">
        <v>1.1295161040422108E-2</v>
      </c>
      <c r="J490" s="211">
        <v>1.5461276987855944E-2</v>
      </c>
      <c r="K490" s="211">
        <v>2.0085964545328988E-2</v>
      </c>
      <c r="L490" s="211">
        <v>2.7318406022319049E-2</v>
      </c>
      <c r="M490" s="211">
        <v>3.6911604413300672E-2</v>
      </c>
      <c r="N490" s="211">
        <v>4.9520137616425548E-2</v>
      </c>
      <c r="P490" s="212">
        <f t="array" ref="P490:Z490">(1+D490:N490)^-P$1:Z$1</f>
        <v>0.99992513574462927</v>
      </c>
      <c r="Q490" s="212">
        <v>0.9994004738208776</v>
      </c>
      <c r="R490" s="212">
        <v>0.99803433579123113</v>
      </c>
      <c r="S490" s="212">
        <v>0.99383724090802517</v>
      </c>
      <c r="T490" s="212">
        <v>0.98322571845847384</v>
      </c>
      <c r="U490" s="212">
        <v>0.96686583076383281</v>
      </c>
      <c r="V490" s="212">
        <v>0.92615391177913164</v>
      </c>
      <c r="W490" s="212">
        <v>0.87004676232736067</v>
      </c>
      <c r="X490" s="212">
        <v>0.76374663094478701</v>
      </c>
      <c r="Y490" s="212">
        <v>0.58059591715791004</v>
      </c>
      <c r="Z490" s="212">
        <v>0.38035092777449098</v>
      </c>
    </row>
    <row r="491" spans="3:26" x14ac:dyDescent="0.3">
      <c r="C491" s="210">
        <v>43126</v>
      </c>
      <c r="D491" s="211">
        <v>9.7140319138331482E-4</v>
      </c>
      <c r="E491" s="211">
        <v>2.4675171265008734E-3</v>
      </c>
      <c r="F491" s="211">
        <v>3.9205635979924318E-3</v>
      </c>
      <c r="G491" s="211">
        <v>6.3044148533986906E-3</v>
      </c>
      <c r="H491" s="211">
        <v>8.1657434532870238E-3</v>
      </c>
      <c r="I491" s="211">
        <v>1.035543278723287E-2</v>
      </c>
      <c r="J491" s="211">
        <v>1.322161093474695E-2</v>
      </c>
      <c r="K491" s="211">
        <v>1.6973085779624888E-2</v>
      </c>
      <c r="L491" s="211">
        <v>2.1878439951429372E-2</v>
      </c>
      <c r="M491" s="211">
        <v>3.0006068410602545E-2</v>
      </c>
      <c r="N491" s="211">
        <v>3.9612734342989557E-2</v>
      </c>
      <c r="P491" s="212">
        <f t="array" ref="P491:Z491">(1+D491:N491)^-P$1:Z$1</f>
        <v>0.99992232848181839</v>
      </c>
      <c r="Q491" s="212">
        <v>0.99938407031141285</v>
      </c>
      <c r="R491" s="212">
        <v>0.99804546349051648</v>
      </c>
      <c r="S491" s="212">
        <v>0.99373508179001968</v>
      </c>
      <c r="T491" s="212">
        <v>0.98386639526037956</v>
      </c>
      <c r="U491" s="212">
        <v>0.96956617694395852</v>
      </c>
      <c r="V491" s="212">
        <v>0.93643530466999869</v>
      </c>
      <c r="W491" s="212">
        <v>0.88886086171338863</v>
      </c>
      <c r="X491" s="212">
        <v>0.80539260360551379</v>
      </c>
      <c r="Y491" s="212">
        <v>0.64180522557732389</v>
      </c>
      <c r="Z491" s="212">
        <v>0.45979917558532712</v>
      </c>
    </row>
    <row r="492" spans="3:26" x14ac:dyDescent="0.3">
      <c r="C492" s="210">
        <v>43125</v>
      </c>
      <c r="D492" s="211">
        <v>1.0601308755710883E-3</v>
      </c>
      <c r="E492" s="211">
        <v>2.7209363359533213E-3</v>
      </c>
      <c r="F492" s="211">
        <v>4.319550366036414E-3</v>
      </c>
      <c r="G492" s="211">
        <v>6.8733791076102564E-3</v>
      </c>
      <c r="H492" s="211">
        <v>8.7319514793370127E-3</v>
      </c>
      <c r="I492" s="211">
        <v>1.1320977429793894E-2</v>
      </c>
      <c r="J492" s="211">
        <v>1.4677873233199934E-2</v>
      </c>
      <c r="K492" s="211">
        <v>1.8443624723801812E-2</v>
      </c>
      <c r="L492" s="211">
        <v>2.394769193310179E-2</v>
      </c>
      <c r="M492" s="211">
        <v>3.155265774596766E-2</v>
      </c>
      <c r="N492" s="211">
        <v>4.1266438014040084E-2</v>
      </c>
      <c r="P492" s="212">
        <f t="array" ref="P492:Z492">(1+D492:N492)^-P$1:Z$1</f>
        <v>0.99991523804580373</v>
      </c>
      <c r="Q492" s="212">
        <v>0.99932092035656495</v>
      </c>
      <c r="R492" s="212">
        <v>0.99784719666869537</v>
      </c>
      <c r="S492" s="212">
        <v>0.99317354172805505</v>
      </c>
      <c r="T492" s="212">
        <v>0.98276220359813171</v>
      </c>
      <c r="U492" s="212">
        <v>0.96679178795804421</v>
      </c>
      <c r="V492" s="212">
        <v>0.92973472147723268</v>
      </c>
      <c r="W492" s="212">
        <v>0.87991565110005587</v>
      </c>
      <c r="X492" s="212">
        <v>0.78926398514774565</v>
      </c>
      <c r="Y492" s="212">
        <v>0.62752201268968888</v>
      </c>
      <c r="Z492" s="212">
        <v>0.44541269430748526</v>
      </c>
    </row>
    <row r="493" spans="3:26" x14ac:dyDescent="0.3">
      <c r="C493" s="210">
        <v>43124</v>
      </c>
      <c r="D493" s="211">
        <v>1.2096538199569079E-3</v>
      </c>
      <c r="E493" s="211">
        <v>2.8488320226495783E-3</v>
      </c>
      <c r="F493" s="211">
        <v>4.6460833090950868E-3</v>
      </c>
      <c r="G493" s="211">
        <v>7.4435430784871017E-3</v>
      </c>
      <c r="H493" s="211">
        <v>9.8564352640364457E-3</v>
      </c>
      <c r="I493" s="211">
        <v>1.2789085240227285E-2</v>
      </c>
      <c r="J493" s="211">
        <v>1.7521305490404149E-2</v>
      </c>
      <c r="K493" s="211">
        <v>2.2927734257742759E-2</v>
      </c>
      <c r="L493" s="211">
        <v>2.8834893275917112E-2</v>
      </c>
      <c r="M493" s="211">
        <v>3.7260234463411354E-2</v>
      </c>
      <c r="N493" s="211">
        <v>4.9571973482014482E-2</v>
      </c>
      <c r="P493" s="212">
        <f t="array" ref="P493:Z493">(1+D493:N493)^-P$1:Z$1</f>
        <v>0.99990329085437069</v>
      </c>
      <c r="Q493" s="212">
        <v>0.99928905739174811</v>
      </c>
      <c r="R493" s="212">
        <v>0.99768502191525921</v>
      </c>
      <c r="S493" s="212">
        <v>0.99261145388282346</v>
      </c>
      <c r="T493" s="212">
        <v>0.98057479387463387</v>
      </c>
      <c r="U493" s="212">
        <v>0.96259358478674795</v>
      </c>
      <c r="V493" s="212">
        <v>0.9168165457857278</v>
      </c>
      <c r="W493" s="212">
        <v>0.85326773658130939</v>
      </c>
      <c r="X493" s="212">
        <v>0.75256349733897543</v>
      </c>
      <c r="Y493" s="212">
        <v>0.57767566181134777</v>
      </c>
      <c r="Z493" s="212">
        <v>0.37997541142132701</v>
      </c>
    </row>
    <row r="494" spans="3:26" x14ac:dyDescent="0.3">
      <c r="C494" s="210">
        <v>43123</v>
      </c>
      <c r="D494" s="211">
        <v>1.0560726072806857E-3</v>
      </c>
      <c r="E494" s="211">
        <v>2.810507198876374E-3</v>
      </c>
      <c r="F494" s="211">
        <v>4.5275314925251635E-3</v>
      </c>
      <c r="G494" s="211">
        <v>6.8044646283777566E-3</v>
      </c>
      <c r="H494" s="211">
        <v>8.6552898081893453E-3</v>
      </c>
      <c r="I494" s="211">
        <v>1.1738352965795734E-2</v>
      </c>
      <c r="J494" s="211">
        <v>1.4803414473372394E-2</v>
      </c>
      <c r="K494" s="211">
        <v>1.9656515592005774E-2</v>
      </c>
      <c r="L494" s="211">
        <v>2.4763109295167236E-2</v>
      </c>
      <c r="M494" s="211">
        <v>3.32700620351353E-2</v>
      </c>
      <c r="N494" s="211">
        <v>4.3581630889263472E-2</v>
      </c>
      <c r="P494" s="212">
        <f t="array" ref="P494:Z494">(1+D494:N494)^-P$1:Z$1</f>
        <v>0.99991556233666812</v>
      </c>
      <c r="Q494" s="212">
        <v>0.99929860481568744</v>
      </c>
      <c r="R494" s="212">
        <v>0.99774389231876293</v>
      </c>
      <c r="S494" s="212">
        <v>0.99324152318803094</v>
      </c>
      <c r="T494" s="212">
        <v>0.98291159666968286</v>
      </c>
      <c r="U494" s="212">
        <v>0.96559578071261765</v>
      </c>
      <c r="V494" s="212">
        <v>0.92915977674892558</v>
      </c>
      <c r="W494" s="212">
        <v>0.87261507005980232</v>
      </c>
      <c r="X494" s="212">
        <v>0.78300614894055309</v>
      </c>
      <c r="Y494" s="212">
        <v>0.61205761429467653</v>
      </c>
      <c r="Z494" s="212">
        <v>0.42606070240371391</v>
      </c>
    </row>
    <row r="495" spans="3:26" x14ac:dyDescent="0.3">
      <c r="C495" s="210">
        <v>43122</v>
      </c>
      <c r="D495" s="211">
        <v>9.8178060813192613E-4</v>
      </c>
      <c r="E495" s="211">
        <v>2.4930920754227888E-3</v>
      </c>
      <c r="F495" s="211">
        <v>4.0049760950880637E-3</v>
      </c>
      <c r="G495" s="211">
        <v>6.3766183961491236E-3</v>
      </c>
      <c r="H495" s="211">
        <v>8.075461939770703E-3</v>
      </c>
      <c r="I495" s="211">
        <v>1.0354489989858164E-2</v>
      </c>
      <c r="J495" s="211">
        <v>1.4128256821414522E-2</v>
      </c>
      <c r="K495" s="211">
        <v>1.7879905580024617E-2</v>
      </c>
      <c r="L495" s="211">
        <v>2.4006923056935383E-2</v>
      </c>
      <c r="M495" s="211">
        <v>3.0397239000985277E-2</v>
      </c>
      <c r="N495" s="211">
        <v>3.8341070511853641E-2</v>
      </c>
      <c r="P495" s="212">
        <f t="array" ref="P495:Z495">(1+D495:N495)^-P$1:Z$1</f>
        <v>0.99992149916321094</v>
      </c>
      <c r="Q495" s="212">
        <v>0.99937769634203688</v>
      </c>
      <c r="R495" s="212">
        <v>0.99800350688538886</v>
      </c>
      <c r="S495" s="212">
        <v>0.99366378522753096</v>
      </c>
      <c r="T495" s="212">
        <v>0.98404262993351843</v>
      </c>
      <c r="U495" s="212">
        <v>0.96956889115557887</v>
      </c>
      <c r="V495" s="212">
        <v>0.93225684645589113</v>
      </c>
      <c r="W495" s="212">
        <v>0.88333250926012941</v>
      </c>
      <c r="X495" s="212">
        <v>0.78880757391348999</v>
      </c>
      <c r="Y495" s="212">
        <v>0.63816018572269173</v>
      </c>
      <c r="Z495" s="212">
        <v>0.4711935658305289</v>
      </c>
    </row>
    <row r="496" spans="3:26" x14ac:dyDescent="0.3">
      <c r="C496" s="210">
        <v>43119</v>
      </c>
      <c r="D496" s="211">
        <v>9.439139254253299E-4</v>
      </c>
      <c r="E496" s="211">
        <v>2.3381981819413978E-3</v>
      </c>
      <c r="F496" s="211">
        <v>3.8227291597662106E-3</v>
      </c>
      <c r="G496" s="211">
        <v>5.9799876125036537E-3</v>
      </c>
      <c r="H496" s="211">
        <v>8.1894423687360503E-3</v>
      </c>
      <c r="I496" s="211">
        <v>1.0938827563256728E-2</v>
      </c>
      <c r="J496" s="211">
        <v>1.4304671877884395E-2</v>
      </c>
      <c r="K496" s="211">
        <v>1.8863202100205576E-2</v>
      </c>
      <c r="L496" s="211">
        <v>2.5316735614250442E-2</v>
      </c>
      <c r="M496" s="211">
        <v>3.2605739284150226E-2</v>
      </c>
      <c r="N496" s="211">
        <v>4.2873580062721864E-2</v>
      </c>
      <c r="P496" s="212">
        <f t="array" ref="P496:Z496">(1+D496:N496)^-P$1:Z$1</f>
        <v>0.99992452535084964</v>
      </c>
      <c r="Q496" s="212">
        <v>0.9994163032047364</v>
      </c>
      <c r="R496" s="212">
        <v>0.99809409799310422</v>
      </c>
      <c r="S496" s="212">
        <v>0.99405556006467277</v>
      </c>
      <c r="T496" s="212">
        <v>0.98382014146820496</v>
      </c>
      <c r="U496" s="212">
        <v>0.96788858735293914</v>
      </c>
      <c r="V496" s="212">
        <v>0.93144640483425301</v>
      </c>
      <c r="W496" s="212">
        <v>0.87738228027014087</v>
      </c>
      <c r="X496" s="212">
        <v>0.77878851540563754</v>
      </c>
      <c r="Y496" s="212">
        <v>0.6179907600105079</v>
      </c>
      <c r="Z496" s="212">
        <v>0.43188358182339975</v>
      </c>
    </row>
    <row r="497" spans="3:26" x14ac:dyDescent="0.3">
      <c r="C497" s="210">
        <v>43118</v>
      </c>
      <c r="D497" s="211">
        <v>1.0061717045184125E-3</v>
      </c>
      <c r="E497" s="211">
        <v>2.576242008235224E-3</v>
      </c>
      <c r="F497" s="211">
        <v>4.2175863423376302E-3</v>
      </c>
      <c r="G497" s="211">
        <v>6.6288766190165096E-3</v>
      </c>
      <c r="H497" s="211">
        <v>8.697083448073413E-3</v>
      </c>
      <c r="I497" s="211">
        <v>1.1213886359965583E-2</v>
      </c>
      <c r="J497" s="211">
        <v>1.4794795225517616E-2</v>
      </c>
      <c r="K497" s="211">
        <v>1.8607456501227585E-2</v>
      </c>
      <c r="L497" s="211">
        <v>2.5131600232255871E-2</v>
      </c>
      <c r="M497" s="211">
        <v>3.4387904082437207E-2</v>
      </c>
      <c r="N497" s="211">
        <v>4.6008364647702062E-2</v>
      </c>
      <c r="P497" s="212">
        <f t="array" ref="P497:Z497">(1+D497:N497)^-P$1:Z$1</f>
        <v>0.99991954996803289</v>
      </c>
      <c r="Q497" s="212">
        <v>0.99935697453321248</v>
      </c>
      <c r="R497" s="212">
        <v>0.9978978539834279</v>
      </c>
      <c r="S497" s="212">
        <v>0.99341477601826689</v>
      </c>
      <c r="T497" s="212">
        <v>0.98283014783245548</v>
      </c>
      <c r="U497" s="212">
        <v>0.96709898033351394</v>
      </c>
      <c r="V497" s="212">
        <v>0.92919923691612272</v>
      </c>
      <c r="W497" s="212">
        <v>0.87892545587952442</v>
      </c>
      <c r="X497" s="212">
        <v>0.7801961253136277</v>
      </c>
      <c r="Y497" s="212">
        <v>0.60221074434618593</v>
      </c>
      <c r="Z497" s="212">
        <v>0.40672123759527823</v>
      </c>
    </row>
    <row r="498" spans="3:26" x14ac:dyDescent="0.3">
      <c r="C498" s="210">
        <v>43117</v>
      </c>
      <c r="D498" s="211">
        <v>9.8896482211231307E-4</v>
      </c>
      <c r="E498" s="211">
        <v>2.2724026150724229E-3</v>
      </c>
      <c r="F498" s="211">
        <v>3.6044997245258939E-3</v>
      </c>
      <c r="G498" s="211">
        <v>5.719598044326619E-3</v>
      </c>
      <c r="H498" s="211">
        <v>7.8472886480964298E-3</v>
      </c>
      <c r="I498" s="211">
        <v>1.041097163496082E-2</v>
      </c>
      <c r="J498" s="211">
        <v>1.3632854603865818E-2</v>
      </c>
      <c r="K498" s="211">
        <v>1.7754934274659906E-2</v>
      </c>
      <c r="L498" s="211">
        <v>2.2218084212369829E-2</v>
      </c>
      <c r="M498" s="211">
        <v>2.968832781471421E-2</v>
      </c>
      <c r="N498" s="211">
        <v>3.7653970775426274E-2</v>
      </c>
      <c r="P498" s="212">
        <f t="array" ref="P498:Z498">(1+D498:N498)^-P$1:Z$1</f>
        <v>0.99992092503710306</v>
      </c>
      <c r="Q498" s="212">
        <v>0.99943270481953894</v>
      </c>
      <c r="R498" s="212">
        <v>0.99820260770585389</v>
      </c>
      <c r="S498" s="212">
        <v>0.99431292971177199</v>
      </c>
      <c r="T498" s="212">
        <v>0.9844882483624765</v>
      </c>
      <c r="U498" s="212">
        <v>0.96940630448624832</v>
      </c>
      <c r="V498" s="212">
        <v>0.93453722720930599</v>
      </c>
      <c r="W498" s="212">
        <v>0.88409204695026677</v>
      </c>
      <c r="X498" s="212">
        <v>0.80272058732759333</v>
      </c>
      <c r="Y498" s="212">
        <v>0.64478236905545616</v>
      </c>
      <c r="Z498" s="212">
        <v>0.47747314877830016</v>
      </c>
    </row>
    <row r="499" spans="3:26" x14ac:dyDescent="0.3">
      <c r="C499" s="210">
        <v>43116</v>
      </c>
      <c r="D499" s="211">
        <v>1.2337464536118E-3</v>
      </c>
      <c r="E499" s="211">
        <v>3.1921284034501446E-3</v>
      </c>
      <c r="F499" s="211">
        <v>4.8029271731118194E-3</v>
      </c>
      <c r="G499" s="211">
        <v>7.7583630128364306E-3</v>
      </c>
      <c r="H499" s="211">
        <v>1.0186217708826086E-2</v>
      </c>
      <c r="I499" s="211">
        <v>1.3354701489700754E-2</v>
      </c>
      <c r="J499" s="211">
        <v>1.8067527816889931E-2</v>
      </c>
      <c r="K499" s="211">
        <v>2.2900382809084512E-2</v>
      </c>
      <c r="L499" s="211">
        <v>2.9435164543095419E-2</v>
      </c>
      <c r="M499" s="211">
        <v>3.9455012160480661E-2</v>
      </c>
      <c r="N499" s="211">
        <v>4.9416236146602351E-2</v>
      </c>
      <c r="P499" s="212">
        <f t="array" ref="P499:Z499">(1+D499:N499)^-P$1:Z$1</f>
        <v>0.99990136598354629</v>
      </c>
      <c r="Q499" s="212">
        <v>0.99920355623535007</v>
      </c>
      <c r="R499" s="212">
        <v>0.9976071524760951</v>
      </c>
      <c r="S499" s="212">
        <v>0.99230136578609807</v>
      </c>
      <c r="T499" s="212">
        <v>0.979934667207085</v>
      </c>
      <c r="U499" s="212">
        <v>0.96098263434828213</v>
      </c>
      <c r="V499" s="212">
        <v>0.91435969214133439</v>
      </c>
      <c r="W499" s="212">
        <v>0.85342745874878345</v>
      </c>
      <c r="X499" s="212">
        <v>0.74818674067774826</v>
      </c>
      <c r="Y499" s="212">
        <v>0.559647456468927</v>
      </c>
      <c r="Z499" s="212">
        <v>0.38110479858618812</v>
      </c>
    </row>
    <row r="500" spans="3:26" x14ac:dyDescent="0.3">
      <c r="C500" s="210">
        <v>43112</v>
      </c>
      <c r="D500" s="211">
        <v>1.076652645107238E-3</v>
      </c>
      <c r="E500" s="211">
        <v>2.65686476070362E-3</v>
      </c>
      <c r="F500" s="211">
        <v>4.0708901994133181E-3</v>
      </c>
      <c r="G500" s="211">
        <v>6.561300947304673E-3</v>
      </c>
      <c r="H500" s="211">
        <v>8.5177816947814931E-3</v>
      </c>
      <c r="I500" s="211">
        <v>1.0932305352356207E-2</v>
      </c>
      <c r="J500" s="211">
        <v>1.4006887601127128E-2</v>
      </c>
      <c r="K500" s="211">
        <v>1.8472878674033692E-2</v>
      </c>
      <c r="L500" s="211">
        <v>2.4562325287496987E-2</v>
      </c>
      <c r="M500" s="211">
        <v>3.1386581390632592E-2</v>
      </c>
      <c r="N500" s="211">
        <v>4.2283414007019883E-2</v>
      </c>
      <c r="P500" s="212">
        <f t="array" ref="P500:Z500">(1+D500:N500)^-P$1:Z$1</f>
        <v>0.99991391782765693</v>
      </c>
      <c r="Q500" s="212">
        <v>0.99933688457461867</v>
      </c>
      <c r="R500" s="212">
        <v>0.99797074844793621</v>
      </c>
      <c r="S500" s="212">
        <v>0.99348146909569279</v>
      </c>
      <c r="T500" s="212">
        <v>0.98317964852946427</v>
      </c>
      <c r="U500" s="212">
        <v>0.96790732099372656</v>
      </c>
      <c r="V500" s="212">
        <v>0.93281490171663917</v>
      </c>
      <c r="W500" s="212">
        <v>0.87973874748440817</v>
      </c>
      <c r="X500" s="212">
        <v>0.78454196403036747</v>
      </c>
      <c r="Y500" s="212">
        <v>0.6290393989113604</v>
      </c>
      <c r="Z500" s="212">
        <v>0.43680083838838807</v>
      </c>
    </row>
    <row r="501" spans="3:26" x14ac:dyDescent="0.3">
      <c r="C501" s="210">
        <v>43111</v>
      </c>
      <c r="D501" s="211">
        <v>8.9680630920629457E-4</v>
      </c>
      <c r="E501" s="211">
        <v>2.2763320879221581E-3</v>
      </c>
      <c r="F501" s="211">
        <v>3.5398947606515747E-3</v>
      </c>
      <c r="G501" s="211">
        <v>5.4921901761916889E-3</v>
      </c>
      <c r="H501" s="211">
        <v>7.5365138226696649E-3</v>
      </c>
      <c r="I501" s="211">
        <v>9.7194688680025555E-3</v>
      </c>
      <c r="J501" s="211">
        <v>1.2926002646725181E-2</v>
      </c>
      <c r="K501" s="211">
        <v>1.6381768535293967E-2</v>
      </c>
      <c r="L501" s="211">
        <v>2.0785227966919336E-2</v>
      </c>
      <c r="M501" s="211">
        <v>2.682841958674935E-2</v>
      </c>
      <c r="N501" s="211">
        <v>3.4367505648928896E-2</v>
      </c>
      <c r="P501" s="212">
        <f t="array" ref="P501:Z501">(1+D501:N501)^-P$1:Z$1</f>
        <v>0.99992829021777418</v>
      </c>
      <c r="Q501" s="212">
        <v>0.99943172523703083</v>
      </c>
      <c r="R501" s="212">
        <v>0.99823473787122108</v>
      </c>
      <c r="S501" s="212">
        <v>0.99453780921438151</v>
      </c>
      <c r="T501" s="212">
        <v>0.98509567319548419</v>
      </c>
      <c r="U501" s="212">
        <v>0.97139935211636241</v>
      </c>
      <c r="V501" s="212">
        <v>0.93780253018616455</v>
      </c>
      <c r="W501" s="212">
        <v>0.89248707692477214</v>
      </c>
      <c r="X501" s="212">
        <v>0.81405965886084886</v>
      </c>
      <c r="Y501" s="212">
        <v>0.67225152737972005</v>
      </c>
      <c r="Z501" s="212">
        <v>0.50874789223592065</v>
      </c>
    </row>
    <row r="502" spans="3:26" x14ac:dyDescent="0.3">
      <c r="C502" s="210">
        <v>43110</v>
      </c>
      <c r="D502" s="211">
        <v>1.0507740377813067E-3</v>
      </c>
      <c r="E502" s="211">
        <v>2.575128882076567E-3</v>
      </c>
      <c r="F502" s="211">
        <v>4.0130111830964186E-3</v>
      </c>
      <c r="G502" s="211">
        <v>6.1434949267165275E-3</v>
      </c>
      <c r="H502" s="211">
        <v>7.9344262737743535E-3</v>
      </c>
      <c r="I502" s="211">
        <v>9.9859472082263635E-3</v>
      </c>
      <c r="J502" s="211">
        <v>1.2486287662432368E-2</v>
      </c>
      <c r="K502" s="211">
        <v>1.6544326215126168E-2</v>
      </c>
      <c r="L502" s="211">
        <v>2.107382809931543E-2</v>
      </c>
      <c r="M502" s="211">
        <v>2.7998399276938674E-2</v>
      </c>
      <c r="N502" s="211">
        <v>3.7345160538677105E-2</v>
      </c>
      <c r="P502" s="212">
        <f t="array" ref="P502:Z502">(1+D502:N502)^-P$1:Z$1</f>
        <v>0.99991598574050233</v>
      </c>
      <c r="Q502" s="212">
        <v>0.99935725192138403</v>
      </c>
      <c r="R502" s="212">
        <v>0.99799951338034198</v>
      </c>
      <c r="S502" s="212">
        <v>0.99389401714795766</v>
      </c>
      <c r="T502" s="212">
        <v>0.98431803439207644</v>
      </c>
      <c r="U502" s="212">
        <v>0.97063066242508744</v>
      </c>
      <c r="V502" s="212">
        <v>0.93984070176458301</v>
      </c>
      <c r="W502" s="212">
        <v>0.891488520049038</v>
      </c>
      <c r="X502" s="212">
        <v>0.81176169442943469</v>
      </c>
      <c r="Y502" s="212">
        <v>0.66086602260552063</v>
      </c>
      <c r="Z502" s="212">
        <v>0.48032400969203043</v>
      </c>
    </row>
    <row r="503" spans="3:26" x14ac:dyDescent="0.3">
      <c r="C503" s="210">
        <v>43109</v>
      </c>
      <c r="D503" s="211">
        <v>1.0747218552930465E-3</v>
      </c>
      <c r="E503" s="211">
        <v>2.6543038864218437E-3</v>
      </c>
      <c r="F503" s="211">
        <v>4.0115638948953081E-3</v>
      </c>
      <c r="G503" s="211">
        <v>6.0641180500749774E-3</v>
      </c>
      <c r="H503" s="211">
        <v>7.9704625064367252E-3</v>
      </c>
      <c r="I503" s="211">
        <v>1.0027230404959163E-2</v>
      </c>
      <c r="J503" s="211">
        <v>1.3781636613854077E-2</v>
      </c>
      <c r="K503" s="211">
        <v>1.7470675814682906E-2</v>
      </c>
      <c r="L503" s="211">
        <v>2.2279948047625772E-2</v>
      </c>
      <c r="M503" s="211">
        <v>2.8062291134430772E-2</v>
      </c>
      <c r="N503" s="211">
        <v>3.8393701776859433E-2</v>
      </c>
      <c r="P503" s="212">
        <f t="array" ref="P503:Z503">(1+D503:N503)^-P$1:Z$1</f>
        <v>0.99991407211159622</v>
      </c>
      <c r="Q503" s="212">
        <v>0.99933752267432707</v>
      </c>
      <c r="R503" s="212">
        <v>0.99800023269098137</v>
      </c>
      <c r="S503" s="212">
        <v>0.99397243382277845</v>
      </c>
      <c r="T503" s="212">
        <v>0.98424765439394823</v>
      </c>
      <c r="U503" s="212">
        <v>0.9705116485086821</v>
      </c>
      <c r="V503" s="212">
        <v>0.93385166773328998</v>
      </c>
      <c r="W503" s="212">
        <v>0.88582246499213302</v>
      </c>
      <c r="X503" s="212">
        <v>0.80223494879768009</v>
      </c>
      <c r="Y503" s="212">
        <v>0.66025021954351648</v>
      </c>
      <c r="Z503" s="212">
        <v>0.47071614429368386</v>
      </c>
    </row>
    <row r="504" spans="3:26" x14ac:dyDescent="0.3">
      <c r="C504" s="210">
        <v>43108</v>
      </c>
      <c r="D504" s="211">
        <v>8.4165749949661887E-4</v>
      </c>
      <c r="E504" s="211">
        <v>2.2266920072273508E-3</v>
      </c>
      <c r="F504" s="211">
        <v>3.6697318615872051E-3</v>
      </c>
      <c r="G504" s="211">
        <v>5.794590447326795E-3</v>
      </c>
      <c r="H504" s="211">
        <v>7.774571720214265E-3</v>
      </c>
      <c r="I504" s="211">
        <v>1.0372707528652226E-2</v>
      </c>
      <c r="J504" s="211">
        <v>1.2985061720685379E-2</v>
      </c>
      <c r="K504" s="211">
        <v>1.719704203866217E-2</v>
      </c>
      <c r="L504" s="211">
        <v>2.2521979197899587E-2</v>
      </c>
      <c r="M504" s="211">
        <v>2.9410499232210303E-2</v>
      </c>
      <c r="N504" s="211">
        <v>3.7765757543076109E-2</v>
      </c>
      <c r="P504" s="212">
        <f t="array" ref="P504:Z504">(1+D504:N504)^-P$1:Z$1</f>
        <v>0.99993269798452722</v>
      </c>
      <c r="Q504" s="212">
        <v>0.99944410041882281</v>
      </c>
      <c r="R504" s="212">
        <v>0.99817016877435016</v>
      </c>
      <c r="S504" s="212">
        <v>0.9942387933854866</v>
      </c>
      <c r="T504" s="212">
        <v>0.9846303268505644</v>
      </c>
      <c r="U504" s="212">
        <v>0.96951644662610237</v>
      </c>
      <c r="V504" s="212">
        <v>0.9375291831583672</v>
      </c>
      <c r="W504" s="212">
        <v>0.88749186282865034</v>
      </c>
      <c r="X504" s="212">
        <v>0.80033807845200255</v>
      </c>
      <c r="Y504" s="212">
        <v>0.64739762026669856</v>
      </c>
      <c r="Z504" s="212">
        <v>0.47644554511056814</v>
      </c>
    </row>
    <row r="505" spans="3:26" x14ac:dyDescent="0.3">
      <c r="C505" s="210">
        <v>43105</v>
      </c>
      <c r="D505" s="211">
        <v>1.0124888928819207E-3</v>
      </c>
      <c r="E505" s="211">
        <v>2.5060497273461943E-3</v>
      </c>
      <c r="F505" s="211">
        <v>4.0618701803064473E-3</v>
      </c>
      <c r="G505" s="211">
        <v>6.6177850804501615E-3</v>
      </c>
      <c r="H505" s="211">
        <v>8.9780139868578385E-3</v>
      </c>
      <c r="I505" s="211">
        <v>1.1559643344214821E-2</v>
      </c>
      <c r="J505" s="211">
        <v>1.5618505743994805E-2</v>
      </c>
      <c r="K505" s="211">
        <v>2.031370915983018E-2</v>
      </c>
      <c r="L505" s="211">
        <v>2.6784448569883691E-2</v>
      </c>
      <c r="M505" s="211">
        <v>3.645055003901735E-2</v>
      </c>
      <c r="N505" s="211">
        <v>4.7624596349957596E-2</v>
      </c>
      <c r="P505" s="212">
        <f t="array" ref="P505:Z505">(1+D505:N505)^-P$1:Z$1</f>
        <v>0.99991904514328378</v>
      </c>
      <c r="Q505" s="212">
        <v>0.99937446702209931</v>
      </c>
      <c r="R505" s="212">
        <v>0.99797523108753738</v>
      </c>
      <c r="S505" s="212">
        <v>0.99342572207789759</v>
      </c>
      <c r="T505" s="212">
        <v>0.98228292368922843</v>
      </c>
      <c r="U505" s="212">
        <v>0.96610763904579344</v>
      </c>
      <c r="V505" s="212">
        <v>0.9254372403754535</v>
      </c>
      <c r="W505" s="212">
        <v>0.86868824800013977</v>
      </c>
      <c r="X505" s="212">
        <v>0.76772764034298446</v>
      </c>
      <c r="Y505" s="212">
        <v>0.58448208575500227</v>
      </c>
      <c r="Z505" s="212">
        <v>0.39435402097219568</v>
      </c>
    </row>
    <row r="506" spans="3:26" x14ac:dyDescent="0.3">
      <c r="C506" s="210">
        <v>43104</v>
      </c>
      <c r="D506" s="211">
        <v>8.6478698726278778E-4</v>
      </c>
      <c r="E506" s="211">
        <v>2.1528896265076715E-3</v>
      </c>
      <c r="F506" s="211">
        <v>3.5348729716445488E-3</v>
      </c>
      <c r="G506" s="211">
        <v>5.3429655091356094E-3</v>
      </c>
      <c r="H506" s="211">
        <v>7.1016470964096311E-3</v>
      </c>
      <c r="I506" s="211">
        <v>9.4597622150944232E-3</v>
      </c>
      <c r="J506" s="211">
        <v>1.254407956108986E-2</v>
      </c>
      <c r="K506" s="211">
        <v>1.7045050650527239E-2</v>
      </c>
      <c r="L506" s="211">
        <v>2.2004491353727687E-2</v>
      </c>
      <c r="M506" s="211">
        <v>2.7699040266189721E-2</v>
      </c>
      <c r="N506" s="211">
        <v>3.5666635581685487E-2</v>
      </c>
      <c r="P506" s="212">
        <f t="array" ref="P506:Z506">(1+D506:N506)^-P$1:Z$1</f>
        <v>0.99993084932906307</v>
      </c>
      <c r="Q506" s="212">
        <v>0.99946250063445685</v>
      </c>
      <c r="R506" s="212">
        <v>0.99823723550139665</v>
      </c>
      <c r="S506" s="212">
        <v>0.9946854300547775</v>
      </c>
      <c r="T506" s="212">
        <v>0.98594658595118012</v>
      </c>
      <c r="U506" s="212">
        <v>0.97214928924285515</v>
      </c>
      <c r="V506" s="212">
        <v>0.93957252095220312</v>
      </c>
      <c r="W506" s="212">
        <v>0.88842069216469688</v>
      </c>
      <c r="X506" s="212">
        <v>0.80439980425363944</v>
      </c>
      <c r="Y506" s="212">
        <v>0.6637594782086701</v>
      </c>
      <c r="Z506" s="212">
        <v>0.49613548487530984</v>
      </c>
    </row>
    <row r="507" spans="3:26" x14ac:dyDescent="0.3">
      <c r="C507" s="210">
        <v>43103</v>
      </c>
      <c r="D507" s="211">
        <v>1.0553025940225561E-3</v>
      </c>
      <c r="E507" s="211">
        <v>2.6053530040554976E-3</v>
      </c>
      <c r="F507" s="211">
        <v>4.1848951770144943E-3</v>
      </c>
      <c r="G507" s="211">
        <v>6.5048800459696736E-3</v>
      </c>
      <c r="H507" s="211">
        <v>8.732225748300319E-3</v>
      </c>
      <c r="I507" s="211">
        <v>1.1986658037339393E-2</v>
      </c>
      <c r="J507" s="211">
        <v>1.5018894029319612E-2</v>
      </c>
      <c r="K507" s="211">
        <v>1.9297440859080646E-2</v>
      </c>
      <c r="L507" s="211">
        <v>2.5284733716677967E-2</v>
      </c>
      <c r="M507" s="211">
        <v>3.2238994880993271E-2</v>
      </c>
      <c r="N507" s="211">
        <v>4.2059100206160036E-2</v>
      </c>
      <c r="P507" s="212">
        <f t="array" ref="P507:Z507">(1+D507:N507)^-P$1:Z$1</f>
        <v>0.99991562386757149</v>
      </c>
      <c r="Q507" s="212">
        <v>0.99934972028472113</v>
      </c>
      <c r="R507" s="212">
        <v>0.99791409709681089</v>
      </c>
      <c r="S507" s="212">
        <v>0.99353715995329039</v>
      </c>
      <c r="T507" s="212">
        <v>0.98276166918250141</v>
      </c>
      <c r="U507" s="212">
        <v>0.96488518783093979</v>
      </c>
      <c r="V507" s="212">
        <v>0.92817393329521902</v>
      </c>
      <c r="W507" s="212">
        <v>0.87476915916252029</v>
      </c>
      <c r="X507" s="212">
        <v>0.77903163041890622</v>
      </c>
      <c r="Y507" s="212">
        <v>0.62129245459898264</v>
      </c>
      <c r="Z507" s="212">
        <v>0.43868520526388061</v>
      </c>
    </row>
    <row r="508" spans="3:26" x14ac:dyDescent="0.3">
      <c r="C508" s="210">
        <v>43102</v>
      </c>
      <c r="D508" s="211">
        <v>1.0071175430310425E-3</v>
      </c>
      <c r="E508" s="211">
        <v>2.3639139464363551E-3</v>
      </c>
      <c r="F508" s="211">
        <v>3.6123261834505481E-3</v>
      </c>
      <c r="G508" s="211">
        <v>5.6942861430477089E-3</v>
      </c>
      <c r="H508" s="211">
        <v>7.6035782376808591E-3</v>
      </c>
      <c r="I508" s="211">
        <v>9.5825670508242512E-3</v>
      </c>
      <c r="J508" s="211">
        <v>1.2479282304188287E-2</v>
      </c>
      <c r="K508" s="211">
        <v>1.5991686688640486E-2</v>
      </c>
      <c r="L508" s="211">
        <v>2.0040774547806714E-2</v>
      </c>
      <c r="M508" s="211">
        <v>2.6288539495614424E-2</v>
      </c>
      <c r="N508" s="211">
        <v>3.5909121119359337E-2</v>
      </c>
      <c r="P508" s="212">
        <f t="array" ref="P508:Z508">(1+D508:N508)^-P$1:Z$1</f>
        <v>0.99991947438312934</v>
      </c>
      <c r="Q508" s="212">
        <v>0.99940989310726835</v>
      </c>
      <c r="R508" s="212">
        <v>0.9981987155620774</v>
      </c>
      <c r="S508" s="212">
        <v>0.99433795516042356</v>
      </c>
      <c r="T508" s="212">
        <v>0.98496454490674845</v>
      </c>
      <c r="U508" s="212">
        <v>0.97179457795008539</v>
      </c>
      <c r="V508" s="212">
        <v>0.93987321606898544</v>
      </c>
      <c r="W508" s="212">
        <v>0.89488848421910627</v>
      </c>
      <c r="X508" s="212">
        <v>0.82002043734687102</v>
      </c>
      <c r="Y508" s="212">
        <v>0.67757568394244316</v>
      </c>
      <c r="Z508" s="212">
        <v>0.49381793554886716</v>
      </c>
    </row>
    <row r="509" spans="3:26" x14ac:dyDescent="0.3">
      <c r="C509" s="210">
        <v>43098</v>
      </c>
      <c r="D509" s="211">
        <v>1.0035821460629107E-3</v>
      </c>
      <c r="E509" s="211">
        <v>2.4484484407529504E-3</v>
      </c>
      <c r="F509" s="211">
        <v>3.8968294423263657E-3</v>
      </c>
      <c r="G509" s="211">
        <v>6.0704807846936153E-3</v>
      </c>
      <c r="H509" s="211">
        <v>7.8634343436060801E-3</v>
      </c>
      <c r="I509" s="211">
        <v>1.0244863381945621E-2</v>
      </c>
      <c r="J509" s="211">
        <v>1.3524391714325287E-2</v>
      </c>
      <c r="K509" s="211">
        <v>1.7248292960819655E-2</v>
      </c>
      <c r="L509" s="211">
        <v>2.1861486173152481E-2</v>
      </c>
      <c r="M509" s="211">
        <v>2.9360111368229354E-2</v>
      </c>
      <c r="N509" s="211">
        <v>3.8038846682825367E-2</v>
      </c>
      <c r="P509" s="212">
        <f t="array" ref="P509:Z509">(1+D509:N509)^-P$1:Z$1</f>
        <v>0.99991975690811508</v>
      </c>
      <c r="Q509" s="212">
        <v>0.99938882287621311</v>
      </c>
      <c r="R509" s="212">
        <v>0.99805726132954353</v>
      </c>
      <c r="S509" s="212">
        <v>0.99396614760035606</v>
      </c>
      <c r="T509" s="212">
        <v>0.98445670615223146</v>
      </c>
      <c r="U509" s="212">
        <v>0.96988456338629903</v>
      </c>
      <c r="V509" s="212">
        <v>0.93503738441297701</v>
      </c>
      <c r="W509" s="212">
        <v>0.88717891532402782</v>
      </c>
      <c r="X509" s="212">
        <v>0.8055262368551851</v>
      </c>
      <c r="Y509" s="212">
        <v>0.64787314136434282</v>
      </c>
      <c r="Z509" s="212">
        <v>0.47394491748992262</v>
      </c>
    </row>
    <row r="510" spans="3:26" x14ac:dyDescent="0.3">
      <c r="C510" s="210">
        <v>43097</v>
      </c>
      <c r="D510" s="211">
        <v>1.0888268151284046E-3</v>
      </c>
      <c r="E510" s="211">
        <v>2.5846116518396947E-3</v>
      </c>
      <c r="F510" s="211">
        <v>4.2100153691754421E-3</v>
      </c>
      <c r="G510" s="211">
        <v>6.7485308092891903E-3</v>
      </c>
      <c r="H510" s="211">
        <v>8.6776501986315733E-3</v>
      </c>
      <c r="I510" s="211">
        <v>1.1701873733978669E-2</v>
      </c>
      <c r="J510" s="211">
        <v>1.6028443392857319E-2</v>
      </c>
      <c r="K510" s="211">
        <v>2.158872185892537E-2</v>
      </c>
      <c r="L510" s="211">
        <v>2.7425440225292377E-2</v>
      </c>
      <c r="M510" s="211">
        <v>3.4665172361370004E-2</v>
      </c>
      <c r="N510" s="211">
        <v>4.7135528029240092E-2</v>
      </c>
      <c r="P510" s="212">
        <f t="array" ref="P510:Z510">(1+D510:N510)^-P$1:Z$1</f>
        <v>0.99991294503165207</v>
      </c>
      <c r="Q510" s="212">
        <v>0.99935488885191481</v>
      </c>
      <c r="R510" s="212">
        <v>0.99790161566849167</v>
      </c>
      <c r="S510" s="212">
        <v>0.99329670657292712</v>
      </c>
      <c r="T510" s="212">
        <v>0.98286801873681229</v>
      </c>
      <c r="U510" s="212">
        <v>0.96570023479146749</v>
      </c>
      <c r="V510" s="212">
        <v>0.92357181248381959</v>
      </c>
      <c r="W510" s="212">
        <v>0.86112732773537304</v>
      </c>
      <c r="X510" s="212">
        <v>0.76295135474651343</v>
      </c>
      <c r="Y510" s="212">
        <v>0.59979458470941183</v>
      </c>
      <c r="Z510" s="212">
        <v>0.39805409999301539</v>
      </c>
    </row>
    <row r="511" spans="3:26" x14ac:dyDescent="0.3">
      <c r="C511" s="210">
        <v>43096</v>
      </c>
      <c r="D511" s="211">
        <v>9.6322327625228171E-4</v>
      </c>
      <c r="E511" s="211">
        <v>2.3670316864830934E-3</v>
      </c>
      <c r="F511" s="211">
        <v>3.8261652759928964E-3</v>
      </c>
      <c r="G511" s="211">
        <v>6.1374407865240725E-3</v>
      </c>
      <c r="H511" s="211">
        <v>8.3652033814845279E-3</v>
      </c>
      <c r="I511" s="211">
        <v>1.0724417714409249E-2</v>
      </c>
      <c r="J511" s="211">
        <v>1.4515660391022776E-2</v>
      </c>
      <c r="K511" s="211">
        <v>1.8738124495520168E-2</v>
      </c>
      <c r="L511" s="211">
        <v>2.39474748214435E-2</v>
      </c>
      <c r="M511" s="211">
        <v>3.1375645020422289E-2</v>
      </c>
      <c r="N511" s="211">
        <v>4.0341244813772881E-2</v>
      </c>
      <c r="P511" s="212">
        <f t="array" ref="P511:Z511">(1+D511:N511)^-P$1:Z$1</f>
        <v>0.99992298219207254</v>
      </c>
      <c r="Q511" s="212">
        <v>0.99940911597080473</v>
      </c>
      <c r="R511" s="212">
        <v>0.99809238974401715</v>
      </c>
      <c r="S511" s="212">
        <v>0.99389999761689996</v>
      </c>
      <c r="T511" s="212">
        <v>0.98347720588522924</v>
      </c>
      <c r="U511" s="212">
        <v>0.96850468666281331</v>
      </c>
      <c r="V511" s="212">
        <v>0.93047824448732919</v>
      </c>
      <c r="W511" s="212">
        <v>0.87813661458260306</v>
      </c>
      <c r="X511" s="212">
        <v>0.78926565865718246</v>
      </c>
      <c r="Y511" s="212">
        <v>0.62913945826067186</v>
      </c>
      <c r="Z511" s="212">
        <v>0.45340224613565183</v>
      </c>
    </row>
    <row r="512" spans="3:26" x14ac:dyDescent="0.3">
      <c r="C512" s="210">
        <v>43095</v>
      </c>
      <c r="D512" s="211">
        <v>1.0628612381304399E-3</v>
      </c>
      <c r="E512" s="211">
        <v>2.5864185668141369E-3</v>
      </c>
      <c r="F512" s="211">
        <v>4.078429560923501E-3</v>
      </c>
      <c r="G512" s="211">
        <v>6.4522358867240793E-3</v>
      </c>
      <c r="H512" s="211">
        <v>8.2092839036169811E-3</v>
      </c>
      <c r="I512" s="211">
        <v>1.1254419732730909E-2</v>
      </c>
      <c r="J512" s="211">
        <v>1.4483459310798573E-2</v>
      </c>
      <c r="K512" s="211">
        <v>1.9755418907832108E-2</v>
      </c>
      <c r="L512" s="211">
        <v>2.4746500637322148E-2</v>
      </c>
      <c r="M512" s="211">
        <v>3.137715991987617E-2</v>
      </c>
      <c r="N512" s="211">
        <v>4.2691638965546876E-2</v>
      </c>
      <c r="P512" s="212">
        <f t="array" ref="P512:Z512">(1+D512:N512)^-P$1:Z$1</f>
        <v>0.99991501986693332</v>
      </c>
      <c r="Q512" s="212">
        <v>0.99935443857887607</v>
      </c>
      <c r="R512" s="212">
        <v>0.99796700169063535</v>
      </c>
      <c r="S512" s="212">
        <v>0.99358912856799475</v>
      </c>
      <c r="T512" s="212">
        <v>0.98378141873497171</v>
      </c>
      <c r="U512" s="212">
        <v>0.9669826944270874</v>
      </c>
      <c r="V512" s="212">
        <v>0.9306259270664673</v>
      </c>
      <c r="W512" s="212">
        <v>0.87202281440220653</v>
      </c>
      <c r="X512" s="212">
        <v>0.78313306452148812</v>
      </c>
      <c r="Y512" s="212">
        <v>0.6291255970866102</v>
      </c>
      <c r="Z512" s="212">
        <v>0.43339328539724326</v>
      </c>
    </row>
    <row r="513" spans="3:26" x14ac:dyDescent="0.3">
      <c r="C513" s="210">
        <v>43091</v>
      </c>
      <c r="D513" s="211">
        <v>1.1258764793813276E-3</v>
      </c>
      <c r="E513" s="211">
        <v>2.6911094604941468E-3</v>
      </c>
      <c r="F513" s="211">
        <v>4.0456666925736736E-3</v>
      </c>
      <c r="G513" s="211">
        <v>6.1197062477265892E-3</v>
      </c>
      <c r="H513" s="211">
        <v>8.1136810450624652E-3</v>
      </c>
      <c r="I513" s="211">
        <v>1.0948175888337993E-2</v>
      </c>
      <c r="J513" s="211">
        <v>1.4333624306053125E-2</v>
      </c>
      <c r="K513" s="211">
        <v>1.8642179669226138E-2</v>
      </c>
      <c r="L513" s="211">
        <v>2.3386108830297538E-2</v>
      </c>
      <c r="M513" s="211">
        <v>3.1132083227116698E-2</v>
      </c>
      <c r="N513" s="211">
        <v>4.1813605365062019E-2</v>
      </c>
      <c r="P513" s="212">
        <f t="array" ref="P513:Z513">(1+D513:N513)^-P$1:Z$1</f>
        <v>0.99990998459916725</v>
      </c>
      <c r="Q513" s="212">
        <v>0.99932835192942526</v>
      </c>
      <c r="R513" s="212">
        <v>0.99798328381596901</v>
      </c>
      <c r="S513" s="212">
        <v>0.99391751676294104</v>
      </c>
      <c r="T513" s="212">
        <v>0.98396801827675628</v>
      </c>
      <c r="U513" s="212">
        <v>0.96786173715318302</v>
      </c>
      <c r="V513" s="212">
        <v>0.93131347965541456</v>
      </c>
      <c r="W513" s="212">
        <v>0.8787157535006932</v>
      </c>
      <c r="X513" s="212">
        <v>0.79360578181829011</v>
      </c>
      <c r="Y513" s="212">
        <v>0.63137226572191762</v>
      </c>
      <c r="Z513" s="212">
        <v>0.44075729149935278</v>
      </c>
    </row>
    <row r="514" spans="3:26" x14ac:dyDescent="0.3">
      <c r="C514" s="210">
        <v>43090</v>
      </c>
      <c r="D514" s="211">
        <v>9.8091892027200606E-4</v>
      </c>
      <c r="E514" s="211">
        <v>2.4314810483722971E-3</v>
      </c>
      <c r="F514" s="211">
        <v>3.7576269055898709E-3</v>
      </c>
      <c r="G514" s="211">
        <v>6.0580919137338497E-3</v>
      </c>
      <c r="H514" s="211">
        <v>8.0536949691486E-3</v>
      </c>
      <c r="I514" s="211">
        <v>1.0182916337982326E-2</v>
      </c>
      <c r="J514" s="211">
        <v>1.3641703940630339E-2</v>
      </c>
      <c r="K514" s="211">
        <v>1.819209603312474E-2</v>
      </c>
      <c r="L514" s="211">
        <v>2.3037669328913938E-2</v>
      </c>
      <c r="M514" s="211">
        <v>2.9669425873441287E-2</v>
      </c>
      <c r="N514" s="211">
        <v>3.9090465419897281E-2</v>
      </c>
      <c r="P514" s="212">
        <f t="array" ref="P514:Z514">(1+D514:N514)^-P$1:Z$1</f>
        <v>0.999921568025253</v>
      </c>
      <c r="Q514" s="212">
        <v>0.99939305182227789</v>
      </c>
      <c r="R514" s="212">
        <v>0.99812646493127466</v>
      </c>
      <c r="S514" s="212">
        <v>0.99397838756784895</v>
      </c>
      <c r="T514" s="212">
        <v>0.98408512738852782</v>
      </c>
      <c r="U514" s="212">
        <v>0.97006300186059025</v>
      </c>
      <c r="V514" s="212">
        <v>0.93449643424364137</v>
      </c>
      <c r="W514" s="212">
        <v>0.88143836657673846</v>
      </c>
      <c r="X514" s="212">
        <v>0.79631289432677721</v>
      </c>
      <c r="Y514" s="212">
        <v>0.64495993873582391</v>
      </c>
      <c r="Z514" s="212">
        <v>0.46444340884313484</v>
      </c>
    </row>
    <row r="515" spans="3:26" x14ac:dyDescent="0.3">
      <c r="C515" s="210">
        <v>43089</v>
      </c>
      <c r="D515" s="211">
        <v>1.0201860347326954E-3</v>
      </c>
      <c r="E515" s="211">
        <v>2.5688210248509856E-3</v>
      </c>
      <c r="F515" s="211">
        <v>3.874938671296767E-3</v>
      </c>
      <c r="G515" s="211">
        <v>6.0566171432429958E-3</v>
      </c>
      <c r="H515" s="211">
        <v>8.2513156318778716E-3</v>
      </c>
      <c r="I515" s="211">
        <v>1.0327129266073837E-2</v>
      </c>
      <c r="J515" s="211">
        <v>1.3891505984153294E-2</v>
      </c>
      <c r="K515" s="211">
        <v>1.747722420459679E-2</v>
      </c>
      <c r="L515" s="211">
        <v>2.2605386524629609E-2</v>
      </c>
      <c r="M515" s="211">
        <v>3.0633538499459954E-2</v>
      </c>
      <c r="N515" s="211">
        <v>3.8446435895012732E-2</v>
      </c>
      <c r="P515" s="212">
        <f t="array" ref="P515:Z515">(1+D515:N515)^-P$1:Z$1</f>
        <v>0.99991843004711989</v>
      </c>
      <c r="Q515" s="212">
        <v>0.9993588238304284</v>
      </c>
      <c r="R515" s="212">
        <v>0.99806814322480486</v>
      </c>
      <c r="S515" s="212">
        <v>0.99397984463295797</v>
      </c>
      <c r="T515" s="212">
        <v>0.98369939717799559</v>
      </c>
      <c r="U515" s="212">
        <v>0.96964766413197823</v>
      </c>
      <c r="V515" s="212">
        <v>0.93334579772735538</v>
      </c>
      <c r="W515" s="212">
        <v>0.8857825582587745</v>
      </c>
      <c r="X515" s="212">
        <v>0.79968553383733743</v>
      </c>
      <c r="Y515" s="212">
        <v>0.6359689827240631</v>
      </c>
      <c r="Z515" s="212">
        <v>0.47023829915151277</v>
      </c>
    </row>
    <row r="516" spans="3:26" x14ac:dyDescent="0.3">
      <c r="C516" s="210">
        <v>43088</v>
      </c>
      <c r="D516" s="211">
        <v>1.1322550894836052E-3</v>
      </c>
      <c r="E516" s="211">
        <v>2.8137352163906649E-3</v>
      </c>
      <c r="F516" s="211">
        <v>4.3815335915530843E-3</v>
      </c>
      <c r="G516" s="211">
        <v>7.1143480846808131E-3</v>
      </c>
      <c r="H516" s="211">
        <v>8.9446756143019297E-3</v>
      </c>
      <c r="I516" s="211">
        <v>1.1763929230535923E-2</v>
      </c>
      <c r="J516" s="211">
        <v>1.5410384154245765E-2</v>
      </c>
      <c r="K516" s="211">
        <v>2.0258815102319229E-2</v>
      </c>
      <c r="L516" s="211">
        <v>2.675273218129608E-2</v>
      </c>
      <c r="M516" s="211">
        <v>3.5475222345294377E-2</v>
      </c>
      <c r="N516" s="211">
        <v>4.5720578098423746E-2</v>
      </c>
      <c r="P516" s="212">
        <f t="array" ref="P516:Z516">(1+D516:N516)^-P$1:Z$1</f>
        <v>0.99990947493187088</v>
      </c>
      <c r="Q516" s="212">
        <v>0.99929780063910445</v>
      </c>
      <c r="R516" s="212">
        <v>0.99781640620709577</v>
      </c>
      <c r="S516" s="212">
        <v>0.99293590832241552</v>
      </c>
      <c r="T516" s="212">
        <v>0.98234783954813565</v>
      </c>
      <c r="U516" s="212">
        <v>0.96552255500754336</v>
      </c>
      <c r="V516" s="212">
        <v>0.9263860313374761</v>
      </c>
      <c r="W516" s="212">
        <v>0.86901547344323582</v>
      </c>
      <c r="X516" s="212">
        <v>0.76796482435423219</v>
      </c>
      <c r="Y516" s="212">
        <v>0.59279472679726974</v>
      </c>
      <c r="Z516" s="212">
        <v>0.40896572674470077</v>
      </c>
    </row>
    <row r="517" spans="3:26" x14ac:dyDescent="0.3">
      <c r="C517" s="210">
        <v>43087</v>
      </c>
      <c r="D517" s="211">
        <v>1.1210440249779954E-3</v>
      </c>
      <c r="E517" s="211">
        <v>2.693600482267819E-3</v>
      </c>
      <c r="F517" s="211">
        <v>4.3017341879516939E-3</v>
      </c>
      <c r="G517" s="211">
        <v>6.5356642396216065E-3</v>
      </c>
      <c r="H517" s="211">
        <v>8.801565036307607E-3</v>
      </c>
      <c r="I517" s="211">
        <v>1.1701673446640982E-2</v>
      </c>
      <c r="J517" s="211">
        <v>1.5863236971928873E-2</v>
      </c>
      <c r="K517" s="211">
        <v>2.0785528686677594E-2</v>
      </c>
      <c r="L517" s="211">
        <v>2.7654401245816779E-2</v>
      </c>
      <c r="M517" s="211">
        <v>3.7962206536098643E-2</v>
      </c>
      <c r="N517" s="211">
        <v>5.0926425167963106E-2</v>
      </c>
      <c r="P517" s="212">
        <f t="array" ref="P517:Z517">(1+D517:N517)^-P$1:Z$1</f>
        <v>0.99991037072699518</v>
      </c>
      <c r="Q517" s="212">
        <v>0.99932773126350072</v>
      </c>
      <c r="R517" s="212">
        <v>0.99785604746717016</v>
      </c>
      <c r="S517" s="212">
        <v>0.99350677330985682</v>
      </c>
      <c r="T517" s="212">
        <v>0.98262657491843974</v>
      </c>
      <c r="U517" s="212">
        <v>0.96570080833277605</v>
      </c>
      <c r="V517" s="212">
        <v>0.92432304366961993</v>
      </c>
      <c r="W517" s="212">
        <v>0.86588151416419301</v>
      </c>
      <c r="X517" s="212">
        <v>0.76125320520729589</v>
      </c>
      <c r="Y517" s="212">
        <v>0.57184310745604428</v>
      </c>
      <c r="Z517" s="212">
        <v>0.37030003485494789</v>
      </c>
    </row>
    <row r="518" spans="3:26" x14ac:dyDescent="0.3">
      <c r="C518" s="210">
        <v>43084</v>
      </c>
      <c r="D518" s="211">
        <v>1.0458782927171364E-3</v>
      </c>
      <c r="E518" s="211">
        <v>2.6205558774923822E-3</v>
      </c>
      <c r="F518" s="211">
        <v>4.0310314196369667E-3</v>
      </c>
      <c r="G518" s="211">
        <v>6.0918852412316926E-3</v>
      </c>
      <c r="H518" s="211">
        <v>8.32188049236696E-3</v>
      </c>
      <c r="I518" s="211">
        <v>1.1219971311922008E-2</v>
      </c>
      <c r="J518" s="211">
        <v>1.4906187025363183E-2</v>
      </c>
      <c r="K518" s="211">
        <v>1.9498478023400323E-2</v>
      </c>
      <c r="L518" s="211">
        <v>2.5201149514442245E-2</v>
      </c>
      <c r="M518" s="211">
        <v>3.3138053348138269E-2</v>
      </c>
      <c r="N518" s="211">
        <v>4.4195002310123084E-2</v>
      </c>
      <c r="P518" s="212">
        <f t="array" ref="P518:Z518">(1+D518:N518)^-P$1:Z$1</f>
        <v>0.99991637695715641</v>
      </c>
      <c r="Q518" s="212">
        <v>0.99934593194385313</v>
      </c>
      <c r="R518" s="212">
        <v>0.99799055734839115</v>
      </c>
      <c r="S518" s="212">
        <v>0.99394500111709871</v>
      </c>
      <c r="T518" s="212">
        <v>0.98356171855936259</v>
      </c>
      <c r="U518" s="212">
        <v>0.9670815220684823</v>
      </c>
      <c r="V518" s="212">
        <v>0.92868942399620258</v>
      </c>
      <c r="W518" s="212">
        <v>0.87356238956268861</v>
      </c>
      <c r="X518" s="212">
        <v>0.77966700457999605</v>
      </c>
      <c r="Y518" s="212">
        <v>0.61323174433897498</v>
      </c>
      <c r="Z518" s="212">
        <v>0.42108308349147361</v>
      </c>
    </row>
    <row r="519" spans="3:26" x14ac:dyDescent="0.3">
      <c r="C519" s="210">
        <v>43083</v>
      </c>
      <c r="D519" s="211">
        <v>9.7804132698512216E-4</v>
      </c>
      <c r="E519" s="211">
        <v>2.351796716732607E-3</v>
      </c>
      <c r="F519" s="211">
        <v>3.6847710548455082E-3</v>
      </c>
      <c r="G519" s="211">
        <v>5.7861104212348028E-3</v>
      </c>
      <c r="H519" s="211">
        <v>7.9365849135782859E-3</v>
      </c>
      <c r="I519" s="211">
        <v>1.0876419241581807E-2</v>
      </c>
      <c r="J519" s="211">
        <v>1.4452655122990713E-2</v>
      </c>
      <c r="K519" s="211">
        <v>1.8276861504123856E-2</v>
      </c>
      <c r="L519" s="211">
        <v>2.5015300032984109E-2</v>
      </c>
      <c r="M519" s="211">
        <v>3.2167806365316944E-2</v>
      </c>
      <c r="N519" s="211">
        <v>4.0622669410109752E-2</v>
      </c>
      <c r="P519" s="212">
        <f t="array" ref="P519:Z519">(1+D519:N519)^-P$1:Z$1</f>
        <v>0.99992179798944147</v>
      </c>
      <c r="Q519" s="212">
        <v>0.9994129135099814</v>
      </c>
      <c r="R519" s="212">
        <v>0.99816269046505424</v>
      </c>
      <c r="S519" s="212">
        <v>0.99424717605335433</v>
      </c>
      <c r="T519" s="212">
        <v>0.98431381828196551</v>
      </c>
      <c r="U519" s="212">
        <v>0.96806786158588098</v>
      </c>
      <c r="V519" s="212">
        <v>0.93076722945608958</v>
      </c>
      <c r="W519" s="212">
        <v>0.88092487344544135</v>
      </c>
      <c r="X519" s="212">
        <v>0.78108180289538298</v>
      </c>
      <c r="Y519" s="212">
        <v>0.62193552223279214</v>
      </c>
      <c r="Z519" s="212">
        <v>0.45095618653762182</v>
      </c>
    </row>
    <row r="520" spans="3:26" x14ac:dyDescent="0.3">
      <c r="C520" s="210">
        <v>43082</v>
      </c>
      <c r="D520" s="211">
        <v>1.1196797994842882E-3</v>
      </c>
      <c r="E520" s="211">
        <v>2.7624844249038269E-3</v>
      </c>
      <c r="F520" s="211">
        <v>4.4617244491544318E-3</v>
      </c>
      <c r="G520" s="211">
        <v>6.8685366620092831E-3</v>
      </c>
      <c r="H520" s="211">
        <v>8.6847084762522852E-3</v>
      </c>
      <c r="I520" s="211">
        <v>1.1655896380510091E-2</v>
      </c>
      <c r="J520" s="211">
        <v>1.4846638962457893E-2</v>
      </c>
      <c r="K520" s="211">
        <v>1.9404640202659525E-2</v>
      </c>
      <c r="L520" s="211">
        <v>2.5999286919369122E-2</v>
      </c>
      <c r="M520" s="211">
        <v>3.3206284906248849E-2</v>
      </c>
      <c r="N520" s="211">
        <v>4.3614135383019469E-2</v>
      </c>
      <c r="P520" s="212">
        <f t="array" ref="P520:Z520">(1+D520:N520)^-P$1:Z$1</f>
        <v>0.99991047973313241</v>
      </c>
      <c r="Q520" s="212">
        <v>0.99931056882261005</v>
      </c>
      <c r="R520" s="212">
        <v>0.99777657524665875</v>
      </c>
      <c r="S520" s="212">
        <v>0.99317831830878334</v>
      </c>
      <c r="T520" s="212">
        <v>0.98285426353459648</v>
      </c>
      <c r="U520" s="212">
        <v>0.96583190710945355</v>
      </c>
      <c r="V520" s="212">
        <v>0.92896191909229586</v>
      </c>
      <c r="W520" s="212">
        <v>0.87412543469621085</v>
      </c>
      <c r="X520" s="212">
        <v>0.77362306713351292</v>
      </c>
      <c r="Y520" s="212">
        <v>0.61262457003125226</v>
      </c>
      <c r="Z520" s="212">
        <v>0.42579537846797039</v>
      </c>
    </row>
    <row r="521" spans="3:26" x14ac:dyDescent="0.3">
      <c r="C521" s="210">
        <v>43081</v>
      </c>
      <c r="D521" s="211">
        <v>1.0669088764909901E-3</v>
      </c>
      <c r="E521" s="211">
        <v>2.6762465189721489E-3</v>
      </c>
      <c r="F521" s="211">
        <v>4.2380744273097203E-3</v>
      </c>
      <c r="G521" s="211">
        <v>6.948051006294963E-3</v>
      </c>
      <c r="H521" s="211">
        <v>9.5108046718109622E-3</v>
      </c>
      <c r="I521" s="211">
        <v>1.2136793184182154E-2</v>
      </c>
      <c r="J521" s="211">
        <v>1.6156058723196819E-2</v>
      </c>
      <c r="K521" s="211">
        <v>2.0637831432499604E-2</v>
      </c>
      <c r="L521" s="211">
        <v>2.8271542251724839E-2</v>
      </c>
      <c r="M521" s="211">
        <v>3.7736391588194244E-2</v>
      </c>
      <c r="N521" s="211">
        <v>4.920776815162916E-2</v>
      </c>
      <c r="P521" s="212">
        <f t="array" ref="P521:Z521">(1+D521:N521)^-P$1:Z$1</f>
        <v>0.99991469642785968</v>
      </c>
      <c r="Q521" s="212">
        <v>0.99933205523753321</v>
      </c>
      <c r="R521" s="212">
        <v>0.99788767456441108</v>
      </c>
      <c r="S521" s="212">
        <v>0.99309989130089549</v>
      </c>
      <c r="T521" s="212">
        <v>0.98124635610723365</v>
      </c>
      <c r="U521" s="212">
        <v>0.96445587325663562</v>
      </c>
      <c r="V521" s="212">
        <v>0.92299201806665632</v>
      </c>
      <c r="W521" s="212">
        <v>0.86675901151325196</v>
      </c>
      <c r="X521" s="212">
        <v>0.75669668729861284</v>
      </c>
      <c r="Y521" s="212">
        <v>0.57371247818160342</v>
      </c>
      <c r="Z521" s="212">
        <v>0.38262210141199932</v>
      </c>
    </row>
    <row r="522" spans="3:26" x14ac:dyDescent="0.3">
      <c r="C522" s="210">
        <v>43080</v>
      </c>
      <c r="D522" s="211">
        <v>9.9129304638492072E-4</v>
      </c>
      <c r="E522" s="211">
        <v>2.4331241388952408E-3</v>
      </c>
      <c r="F522" s="211">
        <v>3.9730346121785304E-3</v>
      </c>
      <c r="G522" s="211">
        <v>6.4226189556802508E-3</v>
      </c>
      <c r="H522" s="211">
        <v>8.7606098310314302E-3</v>
      </c>
      <c r="I522" s="211">
        <v>1.1541634168043383E-2</v>
      </c>
      <c r="J522" s="211">
        <v>1.5558454592683756E-2</v>
      </c>
      <c r="K522" s="211">
        <v>2.1136905378461794E-2</v>
      </c>
      <c r="L522" s="211">
        <v>2.7775654661437141E-2</v>
      </c>
      <c r="M522" s="211">
        <v>3.6411722533964588E-2</v>
      </c>
      <c r="N522" s="211">
        <v>4.7530937668175399E-2</v>
      </c>
      <c r="P522" s="212">
        <f t="array" ref="P522:Z522">(1+D522:N522)^-P$1:Z$1</f>
        <v>0.99992073897812928</v>
      </c>
      <c r="Q522" s="212">
        <v>0.99939264229514302</v>
      </c>
      <c r="R522" s="212">
        <v>0.99801938254007072</v>
      </c>
      <c r="S522" s="212">
        <v>0.99361836783602431</v>
      </c>
      <c r="T522" s="212">
        <v>0.98270636488967866</v>
      </c>
      <c r="U522" s="212">
        <v>0.96615924081436888</v>
      </c>
      <c r="V522" s="212">
        <v>0.92571088363127896</v>
      </c>
      <c r="W522" s="212">
        <v>0.86379799651264366</v>
      </c>
      <c r="X522" s="212">
        <v>0.76035558166166706</v>
      </c>
      <c r="Y522" s="212">
        <v>0.58481062217975721</v>
      </c>
      <c r="Z522" s="212">
        <v>0.39505979614392916</v>
      </c>
    </row>
    <row r="523" spans="3:26" x14ac:dyDescent="0.3">
      <c r="C523" s="210">
        <v>43077</v>
      </c>
      <c r="D523" s="211">
        <v>1.0908418684892199E-3</v>
      </c>
      <c r="E523" s="211">
        <v>2.7350323694274761E-3</v>
      </c>
      <c r="F523" s="211">
        <v>4.2431843675286331E-3</v>
      </c>
      <c r="G523" s="211">
        <v>6.5381020921264441E-3</v>
      </c>
      <c r="H523" s="211">
        <v>8.7572167623398388E-3</v>
      </c>
      <c r="I523" s="211">
        <v>1.1049686936489254E-2</v>
      </c>
      <c r="J523" s="211">
        <v>1.5140094924437433E-2</v>
      </c>
      <c r="K523" s="211">
        <v>2.0402275582493818E-2</v>
      </c>
      <c r="L523" s="211">
        <v>2.6874686039375272E-2</v>
      </c>
      <c r="M523" s="211">
        <v>3.594982592548801E-2</v>
      </c>
      <c r="N523" s="211">
        <v>4.8080948411007178E-2</v>
      </c>
      <c r="P523" s="212">
        <f t="array" ref="P523:Z523">(1+D523:N523)^-P$1:Z$1</f>
        <v>0.9999127840169092</v>
      </c>
      <c r="Q523" s="212">
        <v>0.99931740832822513</v>
      </c>
      <c r="R523" s="212">
        <v>0.99788513576059934</v>
      </c>
      <c r="S523" s="212">
        <v>0.99350436701945333</v>
      </c>
      <c r="T523" s="212">
        <v>0.98271297578822214</v>
      </c>
      <c r="U523" s="212">
        <v>0.96757024170045713</v>
      </c>
      <c r="V523" s="212">
        <v>0.92761997698467769</v>
      </c>
      <c r="W523" s="212">
        <v>0.86816059721576</v>
      </c>
      <c r="X523" s="212">
        <v>0.76705325999664087</v>
      </c>
      <c r="Y523" s="212">
        <v>0.58873407587721871</v>
      </c>
      <c r="Z523" s="212">
        <v>0.39093402184389442</v>
      </c>
    </row>
    <row r="524" spans="3:26" x14ac:dyDescent="0.3">
      <c r="C524" s="210">
        <v>43076</v>
      </c>
      <c r="D524" s="211">
        <v>9.5385490516670111E-4</v>
      </c>
      <c r="E524" s="211">
        <v>2.3811928622259068E-3</v>
      </c>
      <c r="F524" s="211">
        <v>3.8907844625002247E-3</v>
      </c>
      <c r="G524" s="211">
        <v>6.2212037710409089E-3</v>
      </c>
      <c r="H524" s="211">
        <v>7.9029523279148389E-3</v>
      </c>
      <c r="I524" s="211">
        <v>1.0339296451595861E-2</v>
      </c>
      <c r="J524" s="211">
        <v>1.3560900832628139E-2</v>
      </c>
      <c r="K524" s="211">
        <v>1.7785511657120074E-2</v>
      </c>
      <c r="L524" s="211">
        <v>2.3316961408687695E-2</v>
      </c>
      <c r="M524" s="211">
        <v>2.9696001880078513E-2</v>
      </c>
      <c r="N524" s="211">
        <v>4.0607571560557706E-2</v>
      </c>
      <c r="P524" s="212">
        <f t="array" ref="P524:Z524">(1+D524:N524)^-P$1:Z$1</f>
        <v>0.99992373088666431</v>
      </c>
      <c r="Q524" s="212">
        <v>0.99940558615519881</v>
      </c>
      <c r="R524" s="212">
        <v>0.99806026625150379</v>
      </c>
      <c r="S524" s="212">
        <v>0.99381726031241879</v>
      </c>
      <c r="T524" s="212">
        <v>0.9843795102636691</v>
      </c>
      <c r="U524" s="212">
        <v>0.96961263310531898</v>
      </c>
      <c r="V524" s="212">
        <v>0.93486899329191098</v>
      </c>
      <c r="W524" s="212">
        <v>0.88390613794697959</v>
      </c>
      <c r="X524" s="212">
        <v>0.79414219902752226</v>
      </c>
      <c r="Y524" s="212">
        <v>0.64471029180295003</v>
      </c>
      <c r="Z524" s="212">
        <v>0.45108706021863648</v>
      </c>
    </row>
    <row r="525" spans="3:26" x14ac:dyDescent="0.3">
      <c r="C525" s="210">
        <v>43075</v>
      </c>
      <c r="D525" s="211">
        <v>9.5778921309709998E-4</v>
      </c>
      <c r="E525" s="211">
        <v>2.2716178213014644E-3</v>
      </c>
      <c r="F525" s="211">
        <v>3.5661095387659559E-3</v>
      </c>
      <c r="G525" s="211">
        <v>5.4883303742039339E-3</v>
      </c>
      <c r="H525" s="211">
        <v>7.4903778451052318E-3</v>
      </c>
      <c r="I525" s="211">
        <v>9.6859389671247412E-3</v>
      </c>
      <c r="J525" s="211">
        <v>1.2940355241914895E-2</v>
      </c>
      <c r="K525" s="211">
        <v>1.6361639545007304E-2</v>
      </c>
      <c r="L525" s="211">
        <v>2.0660613096357604E-2</v>
      </c>
      <c r="M525" s="211">
        <v>2.7209820375927618E-2</v>
      </c>
      <c r="N525" s="211">
        <v>3.4872835735355989E-2</v>
      </c>
      <c r="P525" s="212">
        <f t="array" ref="P525:Z525">(1+D525:N525)^-P$1:Z$1</f>
        <v>0.9999234164666142</v>
      </c>
      <c r="Q525" s="212">
        <v>0.99943290046219646</v>
      </c>
      <c r="R525" s="212">
        <v>0.99822170002906829</v>
      </c>
      <c r="S525" s="212">
        <v>0.99454162698023418</v>
      </c>
      <c r="T525" s="212">
        <v>0.98518589617623809</v>
      </c>
      <c r="U525" s="212">
        <v>0.97149613074138053</v>
      </c>
      <c r="V525" s="212">
        <v>0.93773609232244337</v>
      </c>
      <c r="W525" s="212">
        <v>0.89261081390276131</v>
      </c>
      <c r="X525" s="212">
        <v>0.81505410981500748</v>
      </c>
      <c r="Y525" s="212">
        <v>0.66851715981298931</v>
      </c>
      <c r="Z525" s="212">
        <v>0.50380242437266609</v>
      </c>
    </row>
    <row r="526" spans="3:26" x14ac:dyDescent="0.3">
      <c r="C526" s="210">
        <v>43074</v>
      </c>
      <c r="D526" s="211">
        <v>7.5435373409898443E-4</v>
      </c>
      <c r="E526" s="211">
        <v>1.7873664445083105E-3</v>
      </c>
      <c r="F526" s="211">
        <v>2.94043318212161E-3</v>
      </c>
      <c r="G526" s="211">
        <v>4.8344394928883077E-3</v>
      </c>
      <c r="H526" s="211">
        <v>6.0792605486188703E-3</v>
      </c>
      <c r="I526" s="211">
        <v>8.3100922531842356E-3</v>
      </c>
      <c r="J526" s="211">
        <v>1.1071588147374056E-2</v>
      </c>
      <c r="K526" s="211">
        <v>1.4929185360003944E-2</v>
      </c>
      <c r="L526" s="211">
        <v>1.9325752599908451E-2</v>
      </c>
      <c r="M526" s="211">
        <v>2.5073604594807408E-2</v>
      </c>
      <c r="N526" s="211">
        <v>3.2927122204075565E-2</v>
      </c>
      <c r="P526" s="212">
        <f t="array" ref="P526:Z526">(1+D526:N526)^-P$1:Z$1</f>
        <v>0.99993967627136293</v>
      </c>
      <c r="Q526" s="212">
        <v>0.99955365688925901</v>
      </c>
      <c r="R526" s="212">
        <v>0.99853301778974501</v>
      </c>
      <c r="S526" s="212">
        <v>0.99518881986635721</v>
      </c>
      <c r="T526" s="212">
        <v>0.98795145921412786</v>
      </c>
      <c r="U526" s="212">
        <v>0.97547840099818894</v>
      </c>
      <c r="V526" s="212">
        <v>0.94643429099506449</v>
      </c>
      <c r="W526" s="212">
        <v>0.90146695409249611</v>
      </c>
      <c r="X526" s="212">
        <v>0.825790789856513</v>
      </c>
      <c r="Y526" s="212">
        <v>0.68972225556420685</v>
      </c>
      <c r="Z526" s="212">
        <v>0.52312608700673191</v>
      </c>
    </row>
    <row r="527" spans="3:26" x14ac:dyDescent="0.3">
      <c r="C527" s="210">
        <v>43073</v>
      </c>
      <c r="D527" s="211">
        <v>9.4662862687411981E-4</v>
      </c>
      <c r="E527" s="211">
        <v>2.5035913789643429E-3</v>
      </c>
      <c r="F527" s="211">
        <v>3.8992326070313335E-3</v>
      </c>
      <c r="G527" s="211">
        <v>6.2985032795621898E-3</v>
      </c>
      <c r="H527" s="211">
        <v>8.2695828977955074E-3</v>
      </c>
      <c r="I527" s="211">
        <v>1.1300196285036271E-2</v>
      </c>
      <c r="J527" s="211">
        <v>1.5018021890305822E-2</v>
      </c>
      <c r="K527" s="211">
        <v>2.0187632651979825E-2</v>
      </c>
      <c r="L527" s="211">
        <v>2.5334102282908978E-2</v>
      </c>
      <c r="M527" s="211">
        <v>3.2854759954942164E-2</v>
      </c>
      <c r="N527" s="211">
        <v>4.1866893261485211E-2</v>
      </c>
      <c r="P527" s="212">
        <f t="array" ref="P527:Z527">(1+D527:N527)^-P$1:Z$1</f>
        <v>0.99992430839622948</v>
      </c>
      <c r="Q527" s="212">
        <v>0.99937507969031469</v>
      </c>
      <c r="R527" s="212">
        <v>0.99805606673882108</v>
      </c>
      <c r="S527" s="212">
        <v>0.9937409195591218</v>
      </c>
      <c r="T527" s="212">
        <v>0.98366375326689248</v>
      </c>
      <c r="U527" s="212">
        <v>0.96685138881550148</v>
      </c>
      <c r="V527" s="212">
        <v>0.92817792089973727</v>
      </c>
      <c r="W527" s="212">
        <v>0.86944000437327063</v>
      </c>
      <c r="X527" s="212">
        <v>0.77865661760512028</v>
      </c>
      <c r="Y527" s="212">
        <v>0.61575956990970204</v>
      </c>
      <c r="Z527" s="212">
        <v>0.44030664621278354</v>
      </c>
    </row>
    <row r="528" spans="3:26" x14ac:dyDescent="0.3">
      <c r="C528" s="210">
        <v>43070</v>
      </c>
      <c r="D528" s="211">
        <v>1.0485216532220682E-3</v>
      </c>
      <c r="E528" s="211">
        <v>2.659232717081282E-3</v>
      </c>
      <c r="F528" s="211">
        <v>4.0723743904771143E-3</v>
      </c>
      <c r="G528" s="211">
        <v>6.4920447545085145E-3</v>
      </c>
      <c r="H528" s="211">
        <v>8.3861740021514402E-3</v>
      </c>
      <c r="I528" s="211">
        <v>1.1362523483737485E-2</v>
      </c>
      <c r="J528" s="211">
        <v>1.5270369686633464E-2</v>
      </c>
      <c r="K528" s="211">
        <v>2.0587527504355451E-2</v>
      </c>
      <c r="L528" s="211">
        <v>2.7577838151325522E-2</v>
      </c>
      <c r="M528" s="211">
        <v>3.5077971538472578E-2</v>
      </c>
      <c r="N528" s="211">
        <v>4.41179095640193E-2</v>
      </c>
      <c r="P528" s="212">
        <f t="array" ref="P528:Z528">(1+D528:N528)^-P$1:Z$1</f>
        <v>0.99991616572722186</v>
      </c>
      <c r="Q528" s="212">
        <v>0.99933629454657924</v>
      </c>
      <c r="R528" s="212">
        <v>0.9979700108617563</v>
      </c>
      <c r="S528" s="212">
        <v>0.99354983003756181</v>
      </c>
      <c r="T528" s="212">
        <v>0.98343630109399172</v>
      </c>
      <c r="U528" s="212">
        <v>0.96667264749300374</v>
      </c>
      <c r="V528" s="212">
        <v>0.92702499033461472</v>
      </c>
      <c r="W528" s="212">
        <v>0.86705810865810695</v>
      </c>
      <c r="X528" s="212">
        <v>0.76182059236435373</v>
      </c>
      <c r="Y528" s="212">
        <v>0.59621652525009861</v>
      </c>
      <c r="Z528" s="212">
        <v>0.42170533565943924</v>
      </c>
    </row>
    <row r="529" spans="3:26" x14ac:dyDescent="0.3">
      <c r="C529" s="210">
        <v>43069</v>
      </c>
      <c r="D529" s="211">
        <v>1.0702461137657609E-3</v>
      </c>
      <c r="E529" s="211">
        <v>2.6267174264308925E-3</v>
      </c>
      <c r="F529" s="211">
        <v>4.0147616815457178E-3</v>
      </c>
      <c r="G529" s="211">
        <v>6.4571098472809094E-3</v>
      </c>
      <c r="H529" s="211">
        <v>8.3955084510015862E-3</v>
      </c>
      <c r="I529" s="211">
        <v>1.1405928668583629E-2</v>
      </c>
      <c r="J529" s="211">
        <v>1.4436334806142238E-2</v>
      </c>
      <c r="K529" s="211">
        <v>1.8610187836504265E-2</v>
      </c>
      <c r="L529" s="211">
        <v>2.5043440940009751E-2</v>
      </c>
      <c r="M529" s="211">
        <v>3.4016106779170496E-2</v>
      </c>
      <c r="N529" s="211">
        <v>4.341512927968371E-2</v>
      </c>
      <c r="P529" s="212">
        <f t="array" ref="P529:Z529">(1+D529:N529)^-P$1:Z$1</f>
        <v>0.99991442975664646</v>
      </c>
      <c r="Q529" s="212">
        <v>0.99934439659352059</v>
      </c>
      <c r="R529" s="212">
        <v>0.99799864337452704</v>
      </c>
      <c r="S529" s="212">
        <v>0.9935843169230919</v>
      </c>
      <c r="T529" s="212">
        <v>0.98341809436203875</v>
      </c>
      <c r="U529" s="212">
        <v>0.96654819655860436</v>
      </c>
      <c r="V529" s="212">
        <v>0.93084210307975745</v>
      </c>
      <c r="W529" s="212">
        <v>0.87890895855233842</v>
      </c>
      <c r="X529" s="212">
        <v>0.78086739602969624</v>
      </c>
      <c r="Y529" s="212">
        <v>0.6054669522136944</v>
      </c>
      <c r="Z529" s="212">
        <v>0.42742252733718245</v>
      </c>
    </row>
    <row r="530" spans="3:26" x14ac:dyDescent="0.3">
      <c r="C530" s="210">
        <v>43068</v>
      </c>
      <c r="D530" s="211">
        <v>9.4763791492620162E-4</v>
      </c>
      <c r="E530" s="211">
        <v>2.4234576993472329E-3</v>
      </c>
      <c r="F530" s="211">
        <v>3.6668234206477883E-3</v>
      </c>
      <c r="G530" s="211">
        <v>5.8942714005615947E-3</v>
      </c>
      <c r="H530" s="211">
        <v>7.5666885585464255E-3</v>
      </c>
      <c r="I530" s="211">
        <v>1.0166057563010681E-2</v>
      </c>
      <c r="J530" s="211">
        <v>1.3076107934894507E-2</v>
      </c>
      <c r="K530" s="211">
        <v>1.7017852988826989E-2</v>
      </c>
      <c r="L530" s="211">
        <v>2.1942603813960553E-2</v>
      </c>
      <c r="M530" s="211">
        <v>2.8607749670304949E-2</v>
      </c>
      <c r="N530" s="211">
        <v>3.6271925676422241E-2</v>
      </c>
      <c r="P530" s="212">
        <f t="array" ref="P530:Z530">(1+D530:N530)^-P$1:Z$1</f>
        <v>0.99992422773569645</v>
      </c>
      <c r="Q530" s="212">
        <v>0.99939505158972641</v>
      </c>
      <c r="R530" s="212">
        <v>0.99817161502962737</v>
      </c>
      <c r="S530" s="212">
        <v>0.99414026745340267</v>
      </c>
      <c r="T530" s="212">
        <v>0.98503667053692989</v>
      </c>
      <c r="U530" s="212">
        <v>0.9701115711428504</v>
      </c>
      <c r="V530" s="212">
        <v>0.93710797521044398</v>
      </c>
      <c r="W530" s="212">
        <v>0.88858701601821621</v>
      </c>
      <c r="X530" s="212">
        <v>0.80488707128089576</v>
      </c>
      <c r="Y530" s="212">
        <v>0.6550178263992662</v>
      </c>
      <c r="Z530" s="212">
        <v>0.49037164393031674</v>
      </c>
    </row>
    <row r="531" spans="3:26" x14ac:dyDescent="0.3">
      <c r="C531" s="210">
        <v>43067</v>
      </c>
      <c r="D531" s="211">
        <v>9.467951405276666E-4</v>
      </c>
      <c r="E531" s="211">
        <v>2.3628941209243742E-3</v>
      </c>
      <c r="F531" s="211">
        <v>3.566967602426023E-3</v>
      </c>
      <c r="G531" s="211">
        <v>5.7559062231577448E-3</v>
      </c>
      <c r="H531" s="211">
        <v>7.2468697316254299E-3</v>
      </c>
      <c r="I531" s="211">
        <v>9.3177463778233837E-3</v>
      </c>
      <c r="J531" s="211">
        <v>1.1671049018953458E-2</v>
      </c>
      <c r="K531" s="211">
        <v>1.4720895701379839E-2</v>
      </c>
      <c r="L531" s="211">
        <v>1.8652845901300619E-2</v>
      </c>
      <c r="M531" s="211">
        <v>2.5097897431481605E-2</v>
      </c>
      <c r="N531" s="211">
        <v>3.2130140500161615E-2</v>
      </c>
      <c r="P531" s="212">
        <f t="array" ref="P531:Z531">(1+D531:N531)^-P$1:Z$1</f>
        <v>0.99992429508874403</v>
      </c>
      <c r="Q531" s="212">
        <v>0.99941014731243771</v>
      </c>
      <c r="R531" s="212">
        <v>0.99822127328228583</v>
      </c>
      <c r="S531" s="212">
        <v>0.99427703462883699</v>
      </c>
      <c r="T531" s="212">
        <v>0.98566230323185722</v>
      </c>
      <c r="U531" s="212">
        <v>0.97255970515734036</v>
      </c>
      <c r="V531" s="212">
        <v>0.94363358634738315</v>
      </c>
      <c r="W531" s="212">
        <v>0.90276304780810845</v>
      </c>
      <c r="X531" s="212">
        <v>0.83126208365611209</v>
      </c>
      <c r="Y531" s="212">
        <v>0.68947711998808359</v>
      </c>
      <c r="Z531" s="212">
        <v>0.53126448943118021</v>
      </c>
    </row>
    <row r="532" spans="3:26" x14ac:dyDescent="0.3">
      <c r="C532" s="210">
        <v>43066</v>
      </c>
      <c r="D532" s="211">
        <v>9.6870822104143893E-4</v>
      </c>
      <c r="E532" s="211">
        <v>2.4692719096558939E-3</v>
      </c>
      <c r="F532" s="211">
        <v>3.9185647735448716E-3</v>
      </c>
      <c r="G532" s="211">
        <v>6.33816009724141E-3</v>
      </c>
      <c r="H532" s="211">
        <v>8.5240698513520605E-3</v>
      </c>
      <c r="I532" s="211">
        <v>1.1153349033809186E-2</v>
      </c>
      <c r="J532" s="211">
        <v>1.5013537700040614E-2</v>
      </c>
      <c r="K532" s="211">
        <v>1.8905635671498944E-2</v>
      </c>
      <c r="L532" s="211">
        <v>2.4622202461030661E-2</v>
      </c>
      <c r="M532" s="211">
        <v>3.3035180065914889E-2</v>
      </c>
      <c r="N532" s="211">
        <v>4.3466552262307563E-2</v>
      </c>
      <c r="P532" s="212">
        <f t="array" ref="P532:Z532">(1+D532:N532)^-P$1:Z$1</f>
        <v>0.99992254385380031</v>
      </c>
      <c r="Q532" s="212">
        <v>0.99938363296546806</v>
      </c>
      <c r="R532" s="212">
        <v>0.99804645705550721</v>
      </c>
      <c r="S532" s="212">
        <v>0.99370175916152381</v>
      </c>
      <c r="T532" s="212">
        <v>0.98316738829993067</v>
      </c>
      <c r="U532" s="212">
        <v>0.96727269016187045</v>
      </c>
      <c r="V532" s="212">
        <v>0.92819842389313656</v>
      </c>
      <c r="W532" s="212">
        <v>0.87712653461788903</v>
      </c>
      <c r="X532" s="212">
        <v>0.78408361163757057</v>
      </c>
      <c r="Y532" s="212">
        <v>0.61414839981503822</v>
      </c>
      <c r="Z532" s="212">
        <v>0.42700144907354137</v>
      </c>
    </row>
    <row r="533" spans="3:26" x14ac:dyDescent="0.3">
      <c r="C533" s="210">
        <v>43063</v>
      </c>
      <c r="D533" s="211">
        <v>1.0393246028961585E-3</v>
      </c>
      <c r="E533" s="211">
        <v>2.5364344774971358E-3</v>
      </c>
      <c r="F533" s="211">
        <v>3.922304890863682E-3</v>
      </c>
      <c r="G533" s="211">
        <v>6.3933114866544724E-3</v>
      </c>
      <c r="H533" s="211">
        <v>8.1362519961825364E-3</v>
      </c>
      <c r="I533" s="211">
        <v>1.0677133257522587E-2</v>
      </c>
      <c r="J533" s="211">
        <v>1.4428545611298508E-2</v>
      </c>
      <c r="K533" s="211">
        <v>1.9061012025616667E-2</v>
      </c>
      <c r="L533" s="211">
        <v>2.5736940325631636E-2</v>
      </c>
      <c r="M533" s="211">
        <v>3.2409369128203643E-2</v>
      </c>
      <c r="N533" s="211">
        <v>4.2122054988880893E-2</v>
      </c>
      <c r="P533" s="212">
        <f t="array" ref="P533:Z533">(1+D533:N533)^-P$1:Z$1</f>
        <v>0.99991690066262007</v>
      </c>
      <c r="Q533" s="212">
        <v>0.99936689470662787</v>
      </c>
      <c r="R533" s="212">
        <v>0.99804459794036571</v>
      </c>
      <c r="S533" s="212">
        <v>0.99364730328224227</v>
      </c>
      <c r="T533" s="212">
        <v>0.98392395906277019</v>
      </c>
      <c r="U533" s="212">
        <v>0.96864062728861766</v>
      </c>
      <c r="V533" s="212">
        <v>0.93087784054932421</v>
      </c>
      <c r="W533" s="212">
        <v>0.87619081360152873</v>
      </c>
      <c r="X533" s="212">
        <v>0.77560399537414781</v>
      </c>
      <c r="Y533" s="212">
        <v>0.61975629007476318</v>
      </c>
      <c r="Z533" s="212">
        <v>0.4381554882716116</v>
      </c>
    </row>
    <row r="534" spans="3:26" x14ac:dyDescent="0.3">
      <c r="C534" s="210">
        <v>43061</v>
      </c>
      <c r="D534" s="211">
        <v>9.4307001284348177E-4</v>
      </c>
      <c r="E534" s="211">
        <v>2.5182959152859137E-3</v>
      </c>
      <c r="F534" s="211">
        <v>3.8627396312266565E-3</v>
      </c>
      <c r="G534" s="211">
        <v>5.8623245171143352E-3</v>
      </c>
      <c r="H534" s="211">
        <v>8.0448106238168136E-3</v>
      </c>
      <c r="I534" s="211">
        <v>1.0654013544169335E-2</v>
      </c>
      <c r="J534" s="211">
        <v>1.4230919728791713E-2</v>
      </c>
      <c r="K534" s="211">
        <v>1.8682793201258239E-2</v>
      </c>
      <c r="L534" s="211">
        <v>2.4214356701518919E-2</v>
      </c>
      <c r="M534" s="211">
        <v>3.0784080614567819E-2</v>
      </c>
      <c r="N534" s="211">
        <v>4.1618269144632798E-2</v>
      </c>
      <c r="P534" s="212">
        <f t="array" ref="P534:Z534">(1+D534:N534)^-P$1:Z$1</f>
        <v>0.99992459279512991</v>
      </c>
      <c r="Q534" s="212">
        <v>0.99937141506193616</v>
      </c>
      <c r="R534" s="212">
        <v>0.99807420751815989</v>
      </c>
      <c r="S534" s="212">
        <v>0.99417184203620645</v>
      </c>
      <c r="T534" s="212">
        <v>0.98410247382103366</v>
      </c>
      <c r="U534" s="212">
        <v>0.96870710465569854</v>
      </c>
      <c r="V534" s="212">
        <v>0.93178511549823384</v>
      </c>
      <c r="W534" s="212">
        <v>0.87847055020760056</v>
      </c>
      <c r="X534" s="212">
        <v>0.7872114609109272</v>
      </c>
      <c r="Y534" s="212">
        <v>0.63457719318037586</v>
      </c>
      <c r="Z534" s="212">
        <v>0.44241335731031317</v>
      </c>
    </row>
    <row r="535" spans="3:26" x14ac:dyDescent="0.3">
      <c r="C535" s="210">
        <v>43060</v>
      </c>
      <c r="D535" s="211">
        <v>1.0770518253423098E-3</v>
      </c>
      <c r="E535" s="211">
        <v>2.7069936038427167E-3</v>
      </c>
      <c r="F535" s="211">
        <v>4.2228305711355255E-3</v>
      </c>
      <c r="G535" s="211">
        <v>6.799710039408176E-3</v>
      </c>
      <c r="H535" s="211">
        <v>9.3279481685609907E-3</v>
      </c>
      <c r="I535" s="211">
        <v>1.1663044481540546E-2</v>
      </c>
      <c r="J535" s="211">
        <v>1.5010518643941602E-2</v>
      </c>
      <c r="K535" s="211">
        <v>1.9831581897287481E-2</v>
      </c>
      <c r="L535" s="211">
        <v>2.6223579789762655E-2</v>
      </c>
      <c r="M535" s="211">
        <v>3.5283481767833393E-2</v>
      </c>
      <c r="N535" s="211">
        <v>4.6572610840108324E-2</v>
      </c>
      <c r="P535" s="212">
        <f t="array" ref="P535:Z535">(1+D535:N535)^-P$1:Z$1</f>
        <v>0.99991388593033625</v>
      </c>
      <c r="Q535" s="212">
        <v>0.99932439425056396</v>
      </c>
      <c r="R535" s="212">
        <v>0.99789524838069921</v>
      </c>
      <c r="S535" s="212">
        <v>0.99324621374876831</v>
      </c>
      <c r="T535" s="212">
        <v>0.98160192642695765</v>
      </c>
      <c r="U535" s="212">
        <v>0.96581143443732864</v>
      </c>
      <c r="V535" s="212">
        <v>0.92821222818250948</v>
      </c>
      <c r="W535" s="212">
        <v>0.87156704610597113</v>
      </c>
      <c r="X535" s="212">
        <v>0.77193388768458082</v>
      </c>
      <c r="Y535" s="212">
        <v>0.59444369948001086</v>
      </c>
      <c r="Z535" s="212">
        <v>0.40235805641497907</v>
      </c>
    </row>
    <row r="536" spans="3:26" x14ac:dyDescent="0.3">
      <c r="C536" s="210">
        <v>43059</v>
      </c>
      <c r="D536" s="211">
        <v>1.0955580060150218E-3</v>
      </c>
      <c r="E536" s="211">
        <v>2.7823642713357914E-3</v>
      </c>
      <c r="F536" s="211">
        <v>4.3691678491842379E-3</v>
      </c>
      <c r="G536" s="211">
        <v>6.9449681953788096E-3</v>
      </c>
      <c r="H536" s="211">
        <v>9.5346592691082799E-3</v>
      </c>
      <c r="I536" s="211">
        <v>1.303399786419723E-2</v>
      </c>
      <c r="J536" s="211">
        <v>1.6915814901268034E-2</v>
      </c>
      <c r="K536" s="211">
        <v>2.2212545767527219E-2</v>
      </c>
      <c r="L536" s="211">
        <v>2.95263652918436E-2</v>
      </c>
      <c r="M536" s="211">
        <v>3.8085590116320706E-2</v>
      </c>
      <c r="N536" s="211">
        <v>5.0890694523868692E-2</v>
      </c>
      <c r="P536" s="212">
        <f t="array" ref="P536:Z536">(1+D536:N536)^-P$1:Z$1</f>
        <v>0.99991240717085228</v>
      </c>
      <c r="Q536" s="212">
        <v>0.9993056160309961</v>
      </c>
      <c r="R536" s="212">
        <v>0.99782254872073894</v>
      </c>
      <c r="S536" s="212">
        <v>0.99310293172443631</v>
      </c>
      <c r="T536" s="212">
        <v>0.98119998432611366</v>
      </c>
      <c r="U536" s="212">
        <v>0.96189559933859137</v>
      </c>
      <c r="V536" s="212">
        <v>0.9195492461630731</v>
      </c>
      <c r="W536" s="212">
        <v>0.85745542479554571</v>
      </c>
      <c r="X536" s="212">
        <v>0.74752422246679118</v>
      </c>
      <c r="Y536" s="212">
        <v>0.57082444321972337</v>
      </c>
      <c r="Z536" s="212">
        <v>0.37055192277001953</v>
      </c>
    </row>
    <row r="537" spans="3:26" x14ac:dyDescent="0.3">
      <c r="C537" s="210">
        <v>43056</v>
      </c>
      <c r="D537" s="211">
        <v>1.0718701721850756E-3</v>
      </c>
      <c r="E537" s="211">
        <v>2.6246263773649159E-3</v>
      </c>
      <c r="F537" s="211">
        <v>4.1248053235892262E-3</v>
      </c>
      <c r="G537" s="211">
        <v>6.418919205157767E-3</v>
      </c>
      <c r="H537" s="211">
        <v>8.7693688270125414E-3</v>
      </c>
      <c r="I537" s="211">
        <v>1.1423375769760795E-2</v>
      </c>
      <c r="J537" s="211">
        <v>1.4765700810144475E-2</v>
      </c>
      <c r="K537" s="211">
        <v>1.9526308261325773E-2</v>
      </c>
      <c r="L537" s="211">
        <v>2.6827541169708077E-2</v>
      </c>
      <c r="M537" s="211">
        <v>3.4878660093409501E-2</v>
      </c>
      <c r="N537" s="211">
        <v>4.513113116074189E-2</v>
      </c>
      <c r="P537" s="212">
        <f t="array" ref="P537:Z537">(1+D537:N537)^-P$1:Z$1</f>
        <v>0.99991429998209513</v>
      </c>
      <c r="Q537" s="212">
        <v>0.99934491764508804</v>
      </c>
      <c r="R537" s="212">
        <v>0.99794395574307693</v>
      </c>
      <c r="S537" s="212">
        <v>0.9936220205297539</v>
      </c>
      <c r="T537" s="212">
        <v>0.98268929957425999</v>
      </c>
      <c r="U537" s="212">
        <v>0.96649817841480401</v>
      </c>
      <c r="V537" s="212">
        <v>0.9293324502224185</v>
      </c>
      <c r="W537" s="212">
        <v>0.87339548243441956</v>
      </c>
      <c r="X537" s="212">
        <v>0.76740551095371601</v>
      </c>
      <c r="Y537" s="212">
        <v>0.59794126537132397</v>
      </c>
      <c r="Z537" s="212">
        <v>0.41360360562152443</v>
      </c>
    </row>
    <row r="538" spans="3:26" x14ac:dyDescent="0.3">
      <c r="C538" s="210">
        <v>43055</v>
      </c>
      <c r="D538" s="211">
        <v>1.1935952797989626E-3</v>
      </c>
      <c r="E538" s="211">
        <v>2.8717158350015462E-3</v>
      </c>
      <c r="F538" s="211">
        <v>4.584664967335797E-3</v>
      </c>
      <c r="G538" s="211">
        <v>7.4732726640434699E-3</v>
      </c>
      <c r="H538" s="211">
        <v>9.3743202660270652E-3</v>
      </c>
      <c r="I538" s="211">
        <v>1.2148049331962235E-2</v>
      </c>
      <c r="J538" s="211">
        <v>1.5876984934073881E-2</v>
      </c>
      <c r="K538" s="211">
        <v>2.1473312102693053E-2</v>
      </c>
      <c r="L538" s="211">
        <v>2.9255779924823203E-2</v>
      </c>
      <c r="M538" s="211">
        <v>3.8233141481180316E-2</v>
      </c>
      <c r="N538" s="211">
        <v>5.2310527095145692E-2</v>
      </c>
      <c r="P538" s="212">
        <f t="array" ref="P538:Z538">(1+D538:N538)^-P$1:Z$1</f>
        <v>0.99990457387246068</v>
      </c>
      <c r="Q538" s="212">
        <v>0.99928335682741098</v>
      </c>
      <c r="R538" s="212">
        <v>0.99771551970466099</v>
      </c>
      <c r="S538" s="212">
        <v>0.99258216285551482</v>
      </c>
      <c r="T538" s="212">
        <v>0.98151173611066267</v>
      </c>
      <c r="U538" s="212">
        <v>0.96442369633218183</v>
      </c>
      <c r="V538" s="212">
        <v>0.92426050059372622</v>
      </c>
      <c r="W538" s="212">
        <v>0.86180861162355471</v>
      </c>
      <c r="X538" s="212">
        <v>0.74949174674079078</v>
      </c>
      <c r="Y538" s="212">
        <v>0.56960878870178044</v>
      </c>
      <c r="Z538" s="212">
        <v>0.3606796999959973</v>
      </c>
    </row>
    <row r="539" spans="3:26" x14ac:dyDescent="0.3">
      <c r="C539" s="210">
        <v>43054</v>
      </c>
      <c r="D539" s="211">
        <v>1.0696395955137035E-3</v>
      </c>
      <c r="E539" s="211">
        <v>2.6947752471816518E-3</v>
      </c>
      <c r="F539" s="211">
        <v>4.1035991914744009E-3</v>
      </c>
      <c r="G539" s="211">
        <v>6.6990522912333331E-3</v>
      </c>
      <c r="H539" s="211">
        <v>9.1682282325857394E-3</v>
      </c>
      <c r="I539" s="211">
        <v>1.2301449754220626E-2</v>
      </c>
      <c r="J539" s="211">
        <v>1.6039060006022756E-2</v>
      </c>
      <c r="K539" s="211">
        <v>2.1598846974434521E-2</v>
      </c>
      <c r="L539" s="211">
        <v>2.8129406619649897E-2</v>
      </c>
      <c r="M539" s="211">
        <v>3.6545763459947311E-2</v>
      </c>
      <c r="N539" s="211">
        <v>4.9894953947478074E-2</v>
      </c>
      <c r="P539" s="212">
        <f t="array" ref="P539:Z539">(1+D539:N539)^-P$1:Z$1</f>
        <v>0.99991447822210056</v>
      </c>
      <c r="Q539" s="212">
        <v>0.99932743855835726</v>
      </c>
      <c r="R539" s="212">
        <v>0.99795449370930445</v>
      </c>
      <c r="S539" s="212">
        <v>0.99334552637554752</v>
      </c>
      <c r="T539" s="212">
        <v>0.98191266511108299</v>
      </c>
      <c r="U539" s="212">
        <v>0.96398532715464402</v>
      </c>
      <c r="V539" s="212">
        <v>0.92352356138727132</v>
      </c>
      <c r="W539" s="212">
        <v>0.86106758678995776</v>
      </c>
      <c r="X539" s="212">
        <v>0.75774344752299894</v>
      </c>
      <c r="Y539" s="212">
        <v>0.58367727657009671</v>
      </c>
      <c r="Z539" s="212">
        <v>0.37764438518661236</v>
      </c>
    </row>
    <row r="540" spans="3:26" x14ac:dyDescent="0.3">
      <c r="C540" s="210">
        <v>43053</v>
      </c>
      <c r="D540" s="211">
        <v>1.0217622739153657E-3</v>
      </c>
      <c r="E540" s="211">
        <v>2.5093937961308999E-3</v>
      </c>
      <c r="F540" s="211">
        <v>4.0006328599784145E-3</v>
      </c>
      <c r="G540" s="211">
        <v>6.2079302108935435E-3</v>
      </c>
      <c r="H540" s="211">
        <v>7.9680733658181371E-3</v>
      </c>
      <c r="I540" s="211">
        <v>1.0715183307047139E-2</v>
      </c>
      <c r="J540" s="211">
        <v>1.3551678481986549E-2</v>
      </c>
      <c r="K540" s="211">
        <v>1.7194810128128967E-2</v>
      </c>
      <c r="L540" s="211">
        <v>2.2648683197709924E-2</v>
      </c>
      <c r="M540" s="211">
        <v>3.0282649781384868E-2</v>
      </c>
      <c r="N540" s="211">
        <v>4.0802300809179744E-2</v>
      </c>
      <c r="P540" s="212">
        <f t="array" ref="P540:Z540">(1+D540:N540)^-P$1:Z$1</f>
        <v>0.99991830408688143</v>
      </c>
      <c r="Q540" s="212">
        <v>0.99937363361815312</v>
      </c>
      <c r="R540" s="212">
        <v>0.99800566552903958</v>
      </c>
      <c r="S540" s="212">
        <v>0.9938303704189726</v>
      </c>
      <c r="T540" s="212">
        <v>0.98425232023386688</v>
      </c>
      <c r="U540" s="212">
        <v>0.96853123315781886</v>
      </c>
      <c r="V540" s="212">
        <v>0.93491152613331818</v>
      </c>
      <c r="W540" s="212">
        <v>0.88750549414901447</v>
      </c>
      <c r="X540" s="212">
        <v>0.79934702924697998</v>
      </c>
      <c r="Y540" s="212">
        <v>0.6392256686381691</v>
      </c>
      <c r="Z540" s="212">
        <v>0.44940213134553975</v>
      </c>
    </row>
    <row r="541" spans="3:26" x14ac:dyDescent="0.3">
      <c r="C541" s="210">
        <v>43052</v>
      </c>
      <c r="D541" s="211">
        <v>9.583630075773984E-4</v>
      </c>
      <c r="E541" s="211">
        <v>2.4034309312980879E-3</v>
      </c>
      <c r="F541" s="211">
        <v>3.9033754303157133E-3</v>
      </c>
      <c r="G541" s="211">
        <v>5.9388232594077568E-3</v>
      </c>
      <c r="H541" s="211">
        <v>8.0282488935965405E-3</v>
      </c>
      <c r="I541" s="211">
        <v>1.077659344511963E-2</v>
      </c>
      <c r="J541" s="211">
        <v>1.4652232463432825E-2</v>
      </c>
      <c r="K541" s="211">
        <v>1.8396402170726786E-2</v>
      </c>
      <c r="L541" s="211">
        <v>2.5031761490826011E-2</v>
      </c>
      <c r="M541" s="211">
        <v>3.1968288207540205E-2</v>
      </c>
      <c r="N541" s="211">
        <v>4.3910203731071809E-2</v>
      </c>
      <c r="P541" s="212">
        <f t="array" ref="P541:Z541">(1+D541:N541)^-P$1:Z$1</f>
        <v>0.99992337061050596</v>
      </c>
      <c r="Q541" s="212">
        <v>0.99940004321842635</v>
      </c>
      <c r="R541" s="212">
        <v>0.99805400739014305</v>
      </c>
      <c r="S541" s="212">
        <v>0.99409623813885128</v>
      </c>
      <c r="T541" s="212">
        <v>0.98413481135440883</v>
      </c>
      <c r="U541" s="212">
        <v>0.96835471337008283</v>
      </c>
      <c r="V541" s="212">
        <v>0.92985220172346073</v>
      </c>
      <c r="W541" s="212">
        <v>0.88020129970289451</v>
      </c>
      <c r="X541" s="212">
        <v>0.780956374430683</v>
      </c>
      <c r="Y541" s="212">
        <v>0.62374161705828357</v>
      </c>
      <c r="Z541" s="212">
        <v>0.42338663774658314</v>
      </c>
    </row>
    <row r="542" spans="3:26" x14ac:dyDescent="0.3">
      <c r="C542" s="210">
        <v>43049</v>
      </c>
      <c r="D542" s="211">
        <v>1.0916125614259696E-3</v>
      </c>
      <c r="E542" s="211">
        <v>2.5655684953209629E-3</v>
      </c>
      <c r="F542" s="211">
        <v>3.9058818174661533E-3</v>
      </c>
      <c r="G542" s="211">
        <v>6.0316267852459759E-3</v>
      </c>
      <c r="H542" s="211">
        <v>7.8807200404513427E-3</v>
      </c>
      <c r="I542" s="211">
        <v>9.9063649145037565E-3</v>
      </c>
      <c r="J542" s="211">
        <v>1.2450428513003705E-2</v>
      </c>
      <c r="K542" s="211">
        <v>1.6674564518784216E-2</v>
      </c>
      <c r="L542" s="211">
        <v>2.2642317029995831E-2</v>
      </c>
      <c r="M542" s="211">
        <v>3.0090437022383246E-2</v>
      </c>
      <c r="N542" s="211">
        <v>3.968566156091588E-2</v>
      </c>
      <c r="P542" s="212">
        <f t="array" ref="P542:Z542">(1+D542:N542)^-P$1:Z$1</f>
        <v>0.99991272243405449</v>
      </c>
      <c r="Q542" s="212">
        <v>0.9993596343609894</v>
      </c>
      <c r="R542" s="212">
        <v>0.99805276150078903</v>
      </c>
      <c r="S542" s="212">
        <v>0.99400453561830859</v>
      </c>
      <c r="T542" s="212">
        <v>0.98442293851700258</v>
      </c>
      <c r="U542" s="212">
        <v>0.97086014241754659</v>
      </c>
      <c r="V542" s="212">
        <v>0.94000715078084141</v>
      </c>
      <c r="W542" s="212">
        <v>0.89068941537878854</v>
      </c>
      <c r="X542" s="212">
        <v>0.79939679170763533</v>
      </c>
      <c r="Y542" s="212">
        <v>0.64101718046594225</v>
      </c>
      <c r="Z542" s="212">
        <v>0.45915456652889658</v>
      </c>
    </row>
    <row r="543" spans="3:26" x14ac:dyDescent="0.3">
      <c r="C543" s="210">
        <v>43048</v>
      </c>
      <c r="D543" s="211">
        <v>1.0264641652101311E-3</v>
      </c>
      <c r="E543" s="211">
        <v>2.545974193865859E-3</v>
      </c>
      <c r="F543" s="211">
        <v>3.8848009065152759E-3</v>
      </c>
      <c r="G543" s="211">
        <v>6.2774221398279395E-3</v>
      </c>
      <c r="H543" s="211">
        <v>8.3530472506545776E-3</v>
      </c>
      <c r="I543" s="211">
        <v>1.1064916818176304E-2</v>
      </c>
      <c r="J543" s="211">
        <v>1.4103064715642917E-2</v>
      </c>
      <c r="K543" s="211">
        <v>1.7968295843327563E-2</v>
      </c>
      <c r="L543" s="211">
        <v>2.2839965411113102E-2</v>
      </c>
      <c r="M543" s="211">
        <v>2.8925967015949548E-2</v>
      </c>
      <c r="N543" s="211">
        <v>3.9565365042142829E-2</v>
      </c>
      <c r="P543" s="212">
        <f t="array" ref="P543:Z543">(1+D543:N543)^-P$1:Z$1</f>
        <v>0.99991792835117432</v>
      </c>
      <c r="Q543" s="212">
        <v>0.9993645173316773</v>
      </c>
      <c r="R543" s="212">
        <v>0.99806324066678287</v>
      </c>
      <c r="S543" s="212">
        <v>0.99376173806376467</v>
      </c>
      <c r="T543" s="212">
        <v>0.98350091851183086</v>
      </c>
      <c r="U543" s="212">
        <v>0.96752651822210378</v>
      </c>
      <c r="V543" s="212">
        <v>0.9323726467170852</v>
      </c>
      <c r="W543" s="212">
        <v>0.88279575030162583</v>
      </c>
      <c r="X543" s="212">
        <v>0.79785342062030518</v>
      </c>
      <c r="Y543" s="212">
        <v>0.65198572208603045</v>
      </c>
      <c r="Z543" s="212">
        <v>0.46021838532624759</v>
      </c>
    </row>
    <row r="544" spans="3:26" x14ac:dyDescent="0.3">
      <c r="C544" s="210">
        <v>43047</v>
      </c>
      <c r="D544" s="211">
        <v>8.6936700951582423E-4</v>
      </c>
      <c r="E544" s="211">
        <v>2.1597078690988197E-3</v>
      </c>
      <c r="F544" s="211">
        <v>3.3000480402758138E-3</v>
      </c>
      <c r="G544" s="211">
        <v>5.1455549300639539E-3</v>
      </c>
      <c r="H544" s="211">
        <v>6.6096091692893367E-3</v>
      </c>
      <c r="I544" s="211">
        <v>8.8653447892880367E-3</v>
      </c>
      <c r="J544" s="211">
        <v>1.1774627911403322E-2</v>
      </c>
      <c r="K544" s="211">
        <v>1.579299422900296E-2</v>
      </c>
      <c r="L544" s="211">
        <v>2.0122295423312692E-2</v>
      </c>
      <c r="M544" s="211">
        <v>2.7072427209961537E-2</v>
      </c>
      <c r="N544" s="211">
        <v>3.5495657240612516E-2</v>
      </c>
      <c r="P544" s="212">
        <f t="array" ref="P544:Z544">(1+D544:N544)^-P$1:Z$1</f>
        <v>0.99993048327008804</v>
      </c>
      <c r="Q544" s="212">
        <v>0.99946080065711707</v>
      </c>
      <c r="R544" s="212">
        <v>0.99835404865029309</v>
      </c>
      <c r="S544" s="212">
        <v>0.99488078626540621</v>
      </c>
      <c r="T544" s="212">
        <v>0.9869106969149436</v>
      </c>
      <c r="U544" s="212">
        <v>0.97386865552195545</v>
      </c>
      <c r="V544" s="212">
        <v>0.94315066994965091</v>
      </c>
      <c r="W544" s="212">
        <v>0.89611450544413129</v>
      </c>
      <c r="X544" s="212">
        <v>0.81936537128211817</v>
      </c>
      <c r="Y544" s="212">
        <v>0.66985984623973027</v>
      </c>
      <c r="Z544" s="212">
        <v>0.49777646939570946</v>
      </c>
    </row>
    <row r="545" spans="3:26" x14ac:dyDescent="0.3">
      <c r="C545" s="210">
        <v>43046</v>
      </c>
      <c r="D545" s="211">
        <v>9.5960443389699437E-4</v>
      </c>
      <c r="E545" s="211">
        <v>2.3847095221461445E-3</v>
      </c>
      <c r="F545" s="211">
        <v>3.7413253276770901E-3</v>
      </c>
      <c r="G545" s="211">
        <v>5.8202854447145175E-3</v>
      </c>
      <c r="H545" s="211">
        <v>7.438596694928027E-3</v>
      </c>
      <c r="I545" s="211">
        <v>1.017725238865475E-2</v>
      </c>
      <c r="J545" s="211">
        <v>1.3451860264552612E-2</v>
      </c>
      <c r="K545" s="211">
        <v>1.841854278743707E-2</v>
      </c>
      <c r="L545" s="211">
        <v>2.4233518876204049E-2</v>
      </c>
      <c r="M545" s="211">
        <v>3.2291316598792238E-2</v>
      </c>
      <c r="N545" s="211">
        <v>4.3361932520263685E-2</v>
      </c>
      <c r="P545" s="212">
        <f t="array" ref="P545:Z545">(1+D545:N545)^-P$1:Z$1</f>
        <v>0.99992327139915782</v>
      </c>
      <c r="Q545" s="212">
        <v>0.99940470960197558</v>
      </c>
      <c r="R545" s="212">
        <v>0.99813457009236617</v>
      </c>
      <c r="S545" s="212">
        <v>0.994213394252492</v>
      </c>
      <c r="T545" s="212">
        <v>0.98528717355441442</v>
      </c>
      <c r="U545" s="212">
        <v>0.97007931905189682</v>
      </c>
      <c r="V545" s="212">
        <v>0.93537202944133657</v>
      </c>
      <c r="W545" s="212">
        <v>0.88006735820968596</v>
      </c>
      <c r="X545" s="212">
        <v>0.78706419553305906</v>
      </c>
      <c r="Y545" s="212">
        <v>0.62082026873733687</v>
      </c>
      <c r="Z545" s="212">
        <v>0.42785858905825186</v>
      </c>
    </row>
    <row r="546" spans="3:26" x14ac:dyDescent="0.3">
      <c r="C546" s="210">
        <v>43045</v>
      </c>
      <c r="D546" s="211">
        <v>9.2703109632574776E-4</v>
      </c>
      <c r="E546" s="211">
        <v>2.3831061835503714E-3</v>
      </c>
      <c r="F546" s="211">
        <v>3.8797459497451349E-3</v>
      </c>
      <c r="G546" s="211">
        <v>6.2955852616387734E-3</v>
      </c>
      <c r="H546" s="211">
        <v>8.3804785214297173E-3</v>
      </c>
      <c r="I546" s="211">
        <v>1.1245872922254598E-2</v>
      </c>
      <c r="J546" s="211">
        <v>1.5459872854408273E-2</v>
      </c>
      <c r="K546" s="211">
        <v>1.9866848025394263E-2</v>
      </c>
      <c r="L546" s="211">
        <v>2.6928934673880404E-2</v>
      </c>
      <c r="M546" s="211">
        <v>3.4390209777443198E-2</v>
      </c>
      <c r="N546" s="211">
        <v>4.3099063065502319E-2</v>
      </c>
      <c r="P546" s="212">
        <f t="array" ref="P546:Z546">(1+D546:N546)^-P$1:Z$1</f>
        <v>0.99992587461395221</v>
      </c>
      <c r="Q546" s="212">
        <v>0.9994051092453784</v>
      </c>
      <c r="R546" s="212">
        <v>0.99806575349772952</v>
      </c>
      <c r="S546" s="212">
        <v>0.99374380117149974</v>
      </c>
      <c r="T546" s="212">
        <v>0.98344741031006888</v>
      </c>
      <c r="U546" s="212">
        <v>0.9670072127600523</v>
      </c>
      <c r="V546" s="212">
        <v>0.92616031502221619</v>
      </c>
      <c r="W546" s="212">
        <v>0.87135610166011779</v>
      </c>
      <c r="X546" s="212">
        <v>0.76664815210516513</v>
      </c>
      <c r="Y546" s="212">
        <v>0.60219060940154789</v>
      </c>
      <c r="Z546" s="212">
        <v>0.43002023659013006</v>
      </c>
    </row>
    <row r="547" spans="3:26" x14ac:dyDescent="0.3">
      <c r="C547" s="210">
        <v>43042</v>
      </c>
      <c r="D547" s="211">
        <v>1.0493966414882338E-3</v>
      </c>
      <c r="E547" s="211">
        <v>2.7644917650133192E-3</v>
      </c>
      <c r="F547" s="211">
        <v>4.2277724619865986E-3</v>
      </c>
      <c r="G547" s="211">
        <v>6.7951695128928794E-3</v>
      </c>
      <c r="H547" s="211">
        <v>8.8306911627171539E-3</v>
      </c>
      <c r="I547" s="211">
        <v>1.1156007977028494E-2</v>
      </c>
      <c r="J547" s="211">
        <v>1.4858323225001866E-2</v>
      </c>
      <c r="K547" s="211">
        <v>1.8935279459296524E-2</v>
      </c>
      <c r="L547" s="211">
        <v>2.60004585658479E-2</v>
      </c>
      <c r="M547" s="211">
        <v>3.3774275962217923E-2</v>
      </c>
      <c r="N547" s="211">
        <v>4.6426427568107678E-2</v>
      </c>
      <c r="P547" s="212">
        <f t="array" ref="P547:Z547">(1+D547:N547)^-P$1:Z$1</f>
        <v>0.99991609580737462</v>
      </c>
      <c r="Q547" s="212">
        <v>0.99931006871572836</v>
      </c>
      <c r="R547" s="212">
        <v>0.99789279301369938</v>
      </c>
      <c r="S547" s="212">
        <v>0.99325069317110393</v>
      </c>
      <c r="T547" s="212">
        <v>0.98256983657188213</v>
      </c>
      <c r="U547" s="212">
        <v>0.96726505953995645</v>
      </c>
      <c r="V547" s="212">
        <v>0.92890844372151471</v>
      </c>
      <c r="W547" s="212">
        <v>0.87694792309178626</v>
      </c>
      <c r="X547" s="212">
        <v>0.77361423275066998</v>
      </c>
      <c r="Y547" s="212">
        <v>0.60759498798706357</v>
      </c>
      <c r="Z547" s="212">
        <v>0.403483718766662</v>
      </c>
    </row>
    <row r="548" spans="3:26" x14ac:dyDescent="0.3">
      <c r="C548" s="210">
        <v>43041</v>
      </c>
      <c r="D548" s="211">
        <v>7.2085089689121742E-4</v>
      </c>
      <c r="E548" s="211">
        <v>1.743874421340803E-3</v>
      </c>
      <c r="F548" s="211">
        <v>2.649810599445268E-3</v>
      </c>
      <c r="G548" s="211">
        <v>4.1052765150190488E-3</v>
      </c>
      <c r="H548" s="211">
        <v>5.5814521751444968E-3</v>
      </c>
      <c r="I548" s="211">
        <v>7.3723762515275132E-3</v>
      </c>
      <c r="J548" s="211">
        <v>9.3105816581918882E-3</v>
      </c>
      <c r="K548" s="211">
        <v>1.1715015874859316E-2</v>
      </c>
      <c r="L548" s="211">
        <v>1.5353131000510946E-2</v>
      </c>
      <c r="M548" s="211">
        <v>2.0530997278545526E-2</v>
      </c>
      <c r="N548" s="211">
        <v>2.7084770962625744E-2</v>
      </c>
      <c r="P548" s="212">
        <f t="array" ref="P548:Z548">(1+D548:N548)^-P$1:Z$1</f>
        <v>0.99994235436487955</v>
      </c>
      <c r="Q548" s="212">
        <v>0.99956450594562651</v>
      </c>
      <c r="R548" s="212">
        <v>0.99867772196054494</v>
      </c>
      <c r="S548" s="212">
        <v>0.99591150787568072</v>
      </c>
      <c r="T548" s="212">
        <v>0.98892986278782102</v>
      </c>
      <c r="U548" s="212">
        <v>0.97820501966516715</v>
      </c>
      <c r="V548" s="212">
        <v>0.95471966431291355</v>
      </c>
      <c r="W548" s="212">
        <v>0.92170645524021955</v>
      </c>
      <c r="X548" s="212">
        <v>0.85867511376024219</v>
      </c>
      <c r="Y548" s="212">
        <v>0.73723678137410853</v>
      </c>
      <c r="Z548" s="212">
        <v>0.5859684108839236</v>
      </c>
    </row>
    <row r="549" spans="3:26" x14ac:dyDescent="0.3">
      <c r="C549" s="210">
        <v>43040</v>
      </c>
      <c r="D549" s="211">
        <v>9.9608287909952529E-4</v>
      </c>
      <c r="E549" s="211">
        <v>2.4328266346754788E-3</v>
      </c>
      <c r="F549" s="211">
        <v>4.000290903875413E-3</v>
      </c>
      <c r="G549" s="211">
        <v>6.1335130250566436E-3</v>
      </c>
      <c r="H549" s="211">
        <v>8.3375841370008572E-3</v>
      </c>
      <c r="I549" s="211">
        <v>1.1268564434414112E-2</v>
      </c>
      <c r="J549" s="211">
        <v>1.4239610943522035E-2</v>
      </c>
      <c r="K549" s="211">
        <v>1.8007508325104459E-2</v>
      </c>
      <c r="L549" s="211">
        <v>2.4035171372653218E-2</v>
      </c>
      <c r="M549" s="211">
        <v>3.1058454819326949E-2</v>
      </c>
      <c r="N549" s="211">
        <v>4.1109178438938999E-2</v>
      </c>
      <c r="P549" s="212">
        <f t="array" ref="P549:Z549">(1+D549:N549)^-P$1:Z$1</f>
        <v>0.99992035620231701</v>
      </c>
      <c r="Q549" s="212">
        <v>0.99939271644562144</v>
      </c>
      <c r="R549" s="212">
        <v>0.99800583548621102</v>
      </c>
      <c r="S549" s="212">
        <v>0.99390387762095755</v>
      </c>
      <c r="T549" s="212">
        <v>0.98353108321724281</v>
      </c>
      <c r="U549" s="212">
        <v>0.96694211918056083</v>
      </c>
      <c r="V549" s="212">
        <v>0.93174519295112235</v>
      </c>
      <c r="W549" s="212">
        <v>0.8825577478463591</v>
      </c>
      <c r="X549" s="212">
        <v>0.78859000599976681</v>
      </c>
      <c r="Y549" s="212">
        <v>0.63204890310186246</v>
      </c>
      <c r="Z549" s="212">
        <v>0.44676021898776402</v>
      </c>
    </row>
    <row r="550" spans="3:26" x14ac:dyDescent="0.3">
      <c r="C550" s="210">
        <v>43039</v>
      </c>
      <c r="D550" s="211">
        <v>1.1095061910101317E-3</v>
      </c>
      <c r="E550" s="211">
        <v>2.9056386126055504E-3</v>
      </c>
      <c r="F550" s="211">
        <v>4.6218180120874749E-3</v>
      </c>
      <c r="G550" s="211">
        <v>7.2604899075798621E-3</v>
      </c>
      <c r="H550" s="211">
        <v>9.5586592519766311E-3</v>
      </c>
      <c r="I550" s="211">
        <v>1.2080915634247843E-2</v>
      </c>
      <c r="J550" s="211">
        <v>1.5848935163784706E-2</v>
      </c>
      <c r="K550" s="211">
        <v>2.1222062279463046E-2</v>
      </c>
      <c r="L550" s="211">
        <v>2.7900506139763668E-2</v>
      </c>
      <c r="M550" s="211">
        <v>3.6607064403238028E-2</v>
      </c>
      <c r="N550" s="211">
        <v>4.7577731150696051E-2</v>
      </c>
      <c r="P550" s="212">
        <f t="array" ref="P550:Z550">(1+D550:N550)^-P$1:Z$1</f>
        <v>0.99991129264321776</v>
      </c>
      <c r="Q550" s="212">
        <v>0.99927490665628949</v>
      </c>
      <c r="R550" s="212">
        <v>0.99769707071648983</v>
      </c>
      <c r="S550" s="212">
        <v>0.99279184483028216</v>
      </c>
      <c r="T550" s="212">
        <v>0.98115333324212006</v>
      </c>
      <c r="U550" s="212">
        <v>0.96461562651099142</v>
      </c>
      <c r="V550" s="212">
        <v>0.92438811172554503</v>
      </c>
      <c r="W550" s="212">
        <v>0.86329391444292158</v>
      </c>
      <c r="X550" s="212">
        <v>0.75943253855753867</v>
      </c>
      <c r="Y550" s="212">
        <v>0.58315974449701058</v>
      </c>
      <c r="Z550" s="212">
        <v>0.39470701313573897</v>
      </c>
    </row>
    <row r="551" spans="3:26" x14ac:dyDescent="0.3">
      <c r="C551" s="210">
        <v>43038</v>
      </c>
      <c r="D551" s="211">
        <v>8.8677374883434966E-4</v>
      </c>
      <c r="E551" s="211">
        <v>2.1885540917805624E-3</v>
      </c>
      <c r="F551" s="211">
        <v>3.4935228717265419E-3</v>
      </c>
      <c r="G551" s="211">
        <v>5.5924332137666719E-3</v>
      </c>
      <c r="H551" s="211">
        <v>7.0737608826344387E-3</v>
      </c>
      <c r="I551" s="211">
        <v>9.5733932796483925E-3</v>
      </c>
      <c r="J551" s="211">
        <v>1.2130790642483385E-2</v>
      </c>
      <c r="K551" s="211">
        <v>1.5793274290437934E-2</v>
      </c>
      <c r="L551" s="211">
        <v>2.1240238446854208E-2</v>
      </c>
      <c r="M551" s="211">
        <v>2.8245668697881813E-2</v>
      </c>
      <c r="N551" s="211">
        <v>3.7673579437300805E-2</v>
      </c>
      <c r="P551" s="212">
        <f t="array" ref="P551:Z551">(1+D551:N551)^-P$1:Z$1</f>
        <v>0.99992909205030489</v>
      </c>
      <c r="Q551" s="212">
        <v>0.99945360865220578</v>
      </c>
      <c r="R551" s="212">
        <v>0.99825780204382031</v>
      </c>
      <c r="S551" s="212">
        <v>0.99443866816311077</v>
      </c>
      <c r="T551" s="212">
        <v>0.98600118909744072</v>
      </c>
      <c r="U551" s="212">
        <v>0.97182106964100112</v>
      </c>
      <c r="V551" s="212">
        <v>0.94149239222657721</v>
      </c>
      <c r="W551" s="212">
        <v>0.89611277598953487</v>
      </c>
      <c r="X551" s="212">
        <v>0.81043990422543299</v>
      </c>
      <c r="Y551" s="212">
        <v>0.65848618519267366</v>
      </c>
      <c r="Z551" s="212">
        <v>0.47729272732136169</v>
      </c>
    </row>
    <row r="552" spans="3:26" x14ac:dyDescent="0.3">
      <c r="C552" s="210">
        <v>43035</v>
      </c>
      <c r="D552" s="211">
        <v>1.1827151170551555E-3</v>
      </c>
      <c r="E552" s="211">
        <v>2.9700788384579404E-3</v>
      </c>
      <c r="F552" s="211">
        <v>4.7037277697037291E-3</v>
      </c>
      <c r="G552" s="211">
        <v>7.3598788701842678E-3</v>
      </c>
      <c r="H552" s="211">
        <v>9.2597978467766542E-3</v>
      </c>
      <c r="I552" s="211">
        <v>1.2643035534043215E-2</v>
      </c>
      <c r="J552" s="211">
        <v>1.5945892075637121E-2</v>
      </c>
      <c r="K552" s="211">
        <v>2.1489279001799047E-2</v>
      </c>
      <c r="L552" s="211">
        <v>2.854167715520867E-2</v>
      </c>
      <c r="M552" s="211">
        <v>3.9174767468356422E-2</v>
      </c>
      <c r="N552" s="211">
        <v>5.3670234410972642E-2</v>
      </c>
      <c r="P552" s="212">
        <f t="array" ref="P552:Z552">(1+D552:N552)^-P$1:Z$1</f>
        <v>0.99990544316993824</v>
      </c>
      <c r="Q552" s="212">
        <v>0.99925885556624294</v>
      </c>
      <c r="R552" s="212">
        <v>0.99765640062208716</v>
      </c>
      <c r="S552" s="212">
        <v>0.99269389319094303</v>
      </c>
      <c r="T552" s="212">
        <v>0.98173449634777976</v>
      </c>
      <c r="U552" s="212">
        <v>0.96301013864394713</v>
      </c>
      <c r="V552" s="212">
        <v>0.92394710048618034</v>
      </c>
      <c r="W552" s="212">
        <v>0.86171431953132971</v>
      </c>
      <c r="X552" s="212">
        <v>0.75471165574293375</v>
      </c>
      <c r="Y552" s="212">
        <v>0.56191562136248785</v>
      </c>
      <c r="Z552" s="212">
        <v>0.35148416738661564</v>
      </c>
    </row>
    <row r="553" spans="3:26" x14ac:dyDescent="0.3">
      <c r="C553" s="210">
        <v>43034</v>
      </c>
      <c r="D553" s="211">
        <v>1.0094429243433002E-3</v>
      </c>
      <c r="E553" s="211">
        <v>2.538664184686359E-3</v>
      </c>
      <c r="F553" s="211">
        <v>3.9911304386852095E-3</v>
      </c>
      <c r="G553" s="211">
        <v>6.3061308925956806E-3</v>
      </c>
      <c r="H553" s="211">
        <v>8.1137950111065185E-3</v>
      </c>
      <c r="I553" s="211">
        <v>1.0717874923890347E-2</v>
      </c>
      <c r="J553" s="211">
        <v>1.3548528183056447E-2</v>
      </c>
      <c r="K553" s="211">
        <v>1.7653050179568568E-2</v>
      </c>
      <c r="L553" s="211">
        <v>2.265150969665411E-2</v>
      </c>
      <c r="M553" s="211">
        <v>2.8755696364786618E-2</v>
      </c>
      <c r="N553" s="211">
        <v>3.8303371156936536E-2</v>
      </c>
      <c r="P553" s="212">
        <f t="array" ref="P553:Z553">(1+D553:N553)^-P$1:Z$1</f>
        <v>0.99991928855498868</v>
      </c>
      <c r="Q553" s="212">
        <v>0.99936633904291927</v>
      </c>
      <c r="R553" s="212">
        <v>0.99801038840335587</v>
      </c>
      <c r="S553" s="212">
        <v>0.99373338718804982</v>
      </c>
      <c r="T553" s="212">
        <v>0.98396779580398208</v>
      </c>
      <c r="U553" s="212">
        <v>0.96852349536638604</v>
      </c>
      <c r="V553" s="212">
        <v>0.93492605562552966</v>
      </c>
      <c r="W553" s="212">
        <v>0.88471181990421122</v>
      </c>
      <c r="X553" s="212">
        <v>0.79932493642833846</v>
      </c>
      <c r="Y553" s="212">
        <v>0.65360626345423734</v>
      </c>
      <c r="Z553" s="212">
        <v>0.47153585157407424</v>
      </c>
    </row>
    <row r="554" spans="3:26" x14ac:dyDescent="0.3">
      <c r="C554" s="210">
        <v>43033</v>
      </c>
      <c r="D554" s="211">
        <v>1.0384181952093191E-3</v>
      </c>
      <c r="E554" s="211">
        <v>2.5276335014407774E-3</v>
      </c>
      <c r="F554" s="211">
        <v>4.0171271967044614E-3</v>
      </c>
      <c r="G554" s="211">
        <v>6.4456127972903282E-3</v>
      </c>
      <c r="H554" s="211">
        <v>8.4347289766846245E-3</v>
      </c>
      <c r="I554" s="211">
        <v>1.0601333454147968E-2</v>
      </c>
      <c r="J554" s="211">
        <v>1.4354621524399131E-2</v>
      </c>
      <c r="K554" s="211">
        <v>1.8806498747790935E-2</v>
      </c>
      <c r="L554" s="211">
        <v>2.5028060809554286E-2</v>
      </c>
      <c r="M554" s="211">
        <v>3.2749519979726367E-2</v>
      </c>
      <c r="N554" s="211">
        <v>4.2483060187778574E-2</v>
      </c>
      <c r="P554" s="212">
        <f t="array" ref="P554:Z554">(1+D554:N554)^-P$1:Z$1</f>
        <v>0.99991697309396521</v>
      </c>
      <c r="Q554" s="212">
        <v>0.99936908800655877</v>
      </c>
      <c r="R554" s="212">
        <v>0.99799746770618136</v>
      </c>
      <c r="S554" s="212">
        <v>0.99359566705311031</v>
      </c>
      <c r="T554" s="212">
        <v>0.98334160071604693</v>
      </c>
      <c r="U554" s="212">
        <v>0.96885860130224355</v>
      </c>
      <c r="V554" s="212">
        <v>0.93121709234419781</v>
      </c>
      <c r="W554" s="212">
        <v>0.87772416243342755</v>
      </c>
      <c r="X554" s="212">
        <v>0.78098456992789167</v>
      </c>
      <c r="Y554" s="212">
        <v>0.61670145512835617</v>
      </c>
      <c r="Z554" s="212">
        <v>0.43513084206300456</v>
      </c>
    </row>
    <row r="555" spans="3:26" x14ac:dyDescent="0.3">
      <c r="C555" s="210">
        <v>43032</v>
      </c>
      <c r="D555" s="211">
        <v>9.7510206526038633E-4</v>
      </c>
      <c r="E555" s="211">
        <v>2.4424083243109337E-3</v>
      </c>
      <c r="F555" s="211">
        <v>3.9753760096568787E-3</v>
      </c>
      <c r="G555" s="211">
        <v>6.0331583246065667E-3</v>
      </c>
      <c r="H555" s="211">
        <v>7.587076782545674E-3</v>
      </c>
      <c r="I555" s="211">
        <v>9.7906655389687364E-3</v>
      </c>
      <c r="J555" s="211">
        <v>1.2602430241711021E-2</v>
      </c>
      <c r="K555" s="211">
        <v>1.6585511363911343E-2</v>
      </c>
      <c r="L555" s="211">
        <v>2.2417180842848824E-2</v>
      </c>
      <c r="M555" s="211">
        <v>2.8584708432116683E-2</v>
      </c>
      <c r="N555" s="211">
        <v>3.8552531872793769E-2</v>
      </c>
      <c r="P555" s="212">
        <f t="array" ref="P555:Z555">(1+D555:N555)^-P$1:Z$1</f>
        <v>0.99992203288262849</v>
      </c>
      <c r="Q555" s="212">
        <v>0.9993903283021538</v>
      </c>
      <c r="R555" s="212">
        <v>0.99801821878571784</v>
      </c>
      <c r="S555" s="212">
        <v>0.99400302239077909</v>
      </c>
      <c r="T555" s="212">
        <v>0.98499680709373794</v>
      </c>
      <c r="U555" s="212">
        <v>0.97119389708610004</v>
      </c>
      <c r="V555" s="212">
        <v>0.93930184029645392</v>
      </c>
      <c r="W555" s="212">
        <v>0.89123573130339584</v>
      </c>
      <c r="X555" s="212">
        <v>0.80115880812487505</v>
      </c>
      <c r="Y555" s="212">
        <v>0.65523795589054701</v>
      </c>
      <c r="Z555" s="212">
        <v>0.46927846319110178</v>
      </c>
    </row>
    <row r="556" spans="3:26" x14ac:dyDescent="0.3">
      <c r="C556" s="210">
        <v>43031</v>
      </c>
      <c r="D556" s="211">
        <v>1.0881519810575224E-3</v>
      </c>
      <c r="E556" s="211">
        <v>2.644164872685411E-3</v>
      </c>
      <c r="F556" s="211">
        <v>4.2289963937470971E-3</v>
      </c>
      <c r="G556" s="211">
        <v>6.5249702627774879E-3</v>
      </c>
      <c r="H556" s="211">
        <v>8.2182054582645003E-3</v>
      </c>
      <c r="I556" s="211">
        <v>1.0807276966243057E-2</v>
      </c>
      <c r="J556" s="211">
        <v>1.4761561452397506E-2</v>
      </c>
      <c r="K556" s="211">
        <v>1.9923500369096472E-2</v>
      </c>
      <c r="L556" s="211">
        <v>2.7267551815011611E-2</v>
      </c>
      <c r="M556" s="211">
        <v>3.5795624574705018E-2</v>
      </c>
      <c r="N556" s="211">
        <v>4.5239286772201022E-2</v>
      </c>
      <c r="P556" s="212">
        <f t="array" ref="P556:Z556">(1+D556:N556)^-P$1:Z$1</f>
        <v>0.99991299895498453</v>
      </c>
      <c r="Q556" s="212">
        <v>0.99934004905876173</v>
      </c>
      <c r="R556" s="212">
        <v>0.99789218490884513</v>
      </c>
      <c r="S556" s="212">
        <v>0.9935173289728978</v>
      </c>
      <c r="T556" s="212">
        <v>0.98376400817680387</v>
      </c>
      <c r="U556" s="212">
        <v>0.96826653148501574</v>
      </c>
      <c r="V556" s="212">
        <v>0.92935140477788902</v>
      </c>
      <c r="W556" s="212">
        <v>0.87101735764530452</v>
      </c>
      <c r="X556" s="212">
        <v>0.76412480294957108</v>
      </c>
      <c r="Y556" s="212">
        <v>0.59005014038115666</v>
      </c>
      <c r="Z556" s="212">
        <v>0.41274849798645302</v>
      </c>
    </row>
    <row r="557" spans="3:26" x14ac:dyDescent="0.3">
      <c r="C557" s="210">
        <v>43028</v>
      </c>
      <c r="D557" s="211">
        <v>1.1585331784275588E-3</v>
      </c>
      <c r="E557" s="211">
        <v>2.6648793383123944E-3</v>
      </c>
      <c r="F557" s="211">
        <v>4.2560915895547271E-3</v>
      </c>
      <c r="G557" s="211">
        <v>6.6862404282139534E-3</v>
      </c>
      <c r="H557" s="211">
        <v>9.1698333838551808E-3</v>
      </c>
      <c r="I557" s="211">
        <v>1.2463325660538163E-2</v>
      </c>
      <c r="J557" s="211">
        <v>1.5667738367018031E-2</v>
      </c>
      <c r="K557" s="211">
        <v>2.0195058485587475E-2</v>
      </c>
      <c r="L557" s="211">
        <v>2.627700815086904E-2</v>
      </c>
      <c r="M557" s="211">
        <v>3.3700561761279148E-2</v>
      </c>
      <c r="N557" s="211">
        <v>4.3542374464479103E-2</v>
      </c>
      <c r="P557" s="212">
        <f t="array" ref="P557:Z557">(1+D557:N557)^-P$1:Z$1</f>
        <v>0.99990737528219475</v>
      </c>
      <c r="Q557" s="212">
        <v>0.99933488757462596</v>
      </c>
      <c r="R557" s="212">
        <v>0.99787872307040182</v>
      </c>
      <c r="S557" s="212">
        <v>0.99335816845438374</v>
      </c>
      <c r="T557" s="212">
        <v>0.98190954151968091</v>
      </c>
      <c r="U557" s="212">
        <v>0.96352302581469307</v>
      </c>
      <c r="V557" s="212">
        <v>0.92521296778983808</v>
      </c>
      <c r="W557" s="212">
        <v>0.86939570575568614</v>
      </c>
      <c r="X557" s="212">
        <v>0.77153211017801349</v>
      </c>
      <c r="Y557" s="212">
        <v>0.60824523543189046</v>
      </c>
      <c r="Z557" s="212">
        <v>0.4263813716739967</v>
      </c>
    </row>
    <row r="558" spans="3:26" x14ac:dyDescent="0.3">
      <c r="C558" s="210">
        <v>43027</v>
      </c>
      <c r="D558" s="211">
        <v>9.6386828239799778E-4</v>
      </c>
      <c r="E558" s="211">
        <v>2.4035172992557677E-3</v>
      </c>
      <c r="F558" s="211">
        <v>3.747900668115603E-3</v>
      </c>
      <c r="G558" s="211">
        <v>5.8821980384322799E-3</v>
      </c>
      <c r="H558" s="211">
        <v>7.9294306628265206E-3</v>
      </c>
      <c r="I558" s="211">
        <v>1.0410588132391376E-2</v>
      </c>
      <c r="J558" s="211">
        <v>1.3649452419080646E-2</v>
      </c>
      <c r="K558" s="211">
        <v>1.7414406274664101E-2</v>
      </c>
      <c r="L558" s="211">
        <v>2.1776274824408619E-2</v>
      </c>
      <c r="M558" s="211">
        <v>2.8758898865372994E-2</v>
      </c>
      <c r="N558" s="211">
        <v>3.6526940754414088E-2</v>
      </c>
      <c r="P558" s="212">
        <f t="array" ref="P558:Z558">(1+D558:N558)^-P$1:Z$1</f>
        <v>0.99992293064522397</v>
      </c>
      <c r="Q558" s="212">
        <v>0.99940002169113162</v>
      </c>
      <c r="R558" s="212">
        <v>0.99813130080266399</v>
      </c>
      <c r="S558" s="212">
        <v>0.99415219987996295</v>
      </c>
      <c r="T558" s="212">
        <v>0.98432779158734218</v>
      </c>
      <c r="U558" s="212">
        <v>0.9694074083046974</v>
      </c>
      <c r="V558" s="212">
        <v>0.93446071768124905</v>
      </c>
      <c r="W558" s="212">
        <v>0.88616546353156067</v>
      </c>
      <c r="X558" s="212">
        <v>0.80619826011161488</v>
      </c>
      <c r="Y558" s="212">
        <v>0.65357574422131093</v>
      </c>
      <c r="Z558" s="212">
        <v>0.48796436808513605</v>
      </c>
    </row>
    <row r="559" spans="3:26" x14ac:dyDescent="0.3">
      <c r="C559" s="210">
        <v>43026</v>
      </c>
      <c r="D559" s="211">
        <v>1.0497535614882071E-3</v>
      </c>
      <c r="E559" s="211">
        <v>2.5956646808516621E-3</v>
      </c>
      <c r="F559" s="211">
        <v>4.1019313301312987E-3</v>
      </c>
      <c r="G559" s="211">
        <v>6.2691598602590635E-3</v>
      </c>
      <c r="H559" s="211">
        <v>8.563492502223739E-3</v>
      </c>
      <c r="I559" s="211">
        <v>1.1660384367801022E-2</v>
      </c>
      <c r="J559" s="211">
        <v>1.5879041171533138E-2</v>
      </c>
      <c r="K559" s="211">
        <v>2.0122817614064953E-2</v>
      </c>
      <c r="L559" s="211">
        <v>2.5241397633877651E-2</v>
      </c>
      <c r="M559" s="211">
        <v>3.2657228288788212E-2</v>
      </c>
      <c r="N559" s="211">
        <v>4.4116825502771455E-2</v>
      </c>
      <c r="P559" s="212">
        <f t="array" ref="P559:Z559">(1+D559:N559)^-P$1:Z$1</f>
        <v>0.99991606728610594</v>
      </c>
      <c r="Q559" s="212">
        <v>0.99935213451518812</v>
      </c>
      <c r="R559" s="212">
        <v>0.99795532253403763</v>
      </c>
      <c r="S559" s="212">
        <v>0.99376989764733548</v>
      </c>
      <c r="T559" s="212">
        <v>0.98309052986220224</v>
      </c>
      <c r="U559" s="212">
        <v>0.96581905312556227</v>
      </c>
      <c r="V559" s="212">
        <v>0.92425114666824526</v>
      </c>
      <c r="W559" s="212">
        <v>0.869826766338329</v>
      </c>
      <c r="X559" s="212">
        <v>0.7793609831118925</v>
      </c>
      <c r="Y559" s="212">
        <v>0.61752871958566635</v>
      </c>
      <c r="Z559" s="212">
        <v>0.42171409251327791</v>
      </c>
    </row>
    <row r="560" spans="3:26" x14ac:dyDescent="0.3">
      <c r="C560" s="210">
        <v>43025</v>
      </c>
      <c r="D560" s="211">
        <v>8.4033003971148846E-4</v>
      </c>
      <c r="E560" s="211">
        <v>2.1934306394528419E-3</v>
      </c>
      <c r="F560" s="211">
        <v>3.463492246001208E-3</v>
      </c>
      <c r="G560" s="211">
        <v>5.6928656498817952E-3</v>
      </c>
      <c r="H560" s="211">
        <v>7.6315367236977271E-3</v>
      </c>
      <c r="I560" s="211">
        <v>9.6837274091111612E-3</v>
      </c>
      <c r="J560" s="211">
        <v>1.2326768405245304E-2</v>
      </c>
      <c r="K560" s="211">
        <v>1.6706149132476335E-2</v>
      </c>
      <c r="L560" s="211">
        <v>2.2946014600308776E-2</v>
      </c>
      <c r="M560" s="211">
        <v>3.0184181158731681E-2</v>
      </c>
      <c r="N560" s="211">
        <v>3.8593484602724187E-2</v>
      </c>
      <c r="P560" s="212">
        <f t="array" ref="P560:Z560">(1+D560:N560)^-P$1:Z$1</f>
        <v>0.99993280408493856</v>
      </c>
      <c r="Q560" s="212">
        <v>0.99945239284597687</v>
      </c>
      <c r="R560" s="212">
        <v>0.99827273934964944</v>
      </c>
      <c r="S560" s="212">
        <v>0.99433935961532049</v>
      </c>
      <c r="T560" s="212">
        <v>0.98490988656308653</v>
      </c>
      <c r="U560" s="212">
        <v>0.97150251449710767</v>
      </c>
      <c r="V560" s="212">
        <v>0.94058142082603102</v>
      </c>
      <c r="W560" s="212">
        <v>0.89049574465485981</v>
      </c>
      <c r="X560" s="212">
        <v>0.797026668814382</v>
      </c>
      <c r="Y560" s="212">
        <v>0.64014277362380456</v>
      </c>
      <c r="Z560" s="212">
        <v>0.46890851985683463</v>
      </c>
    </row>
    <row r="561" spans="3:26" x14ac:dyDescent="0.3">
      <c r="C561" s="210">
        <v>43024</v>
      </c>
      <c r="D561" s="211">
        <v>1.0529279531817594E-3</v>
      </c>
      <c r="E561" s="211">
        <v>2.7487594571476205E-3</v>
      </c>
      <c r="F561" s="211">
        <v>4.1524984629372373E-3</v>
      </c>
      <c r="G561" s="211">
        <v>6.7706176093386807E-3</v>
      </c>
      <c r="H561" s="211">
        <v>9.1189948107541514E-3</v>
      </c>
      <c r="I561" s="211">
        <v>1.1664059919498466E-2</v>
      </c>
      <c r="J561" s="211">
        <v>1.4949244120988369E-2</v>
      </c>
      <c r="K561" s="211">
        <v>1.9636431547928494E-2</v>
      </c>
      <c r="L561" s="211">
        <v>2.461184216249155E-2</v>
      </c>
      <c r="M561" s="211">
        <v>3.2488943572120142E-2</v>
      </c>
      <c r="N561" s="211">
        <v>4.3001709289363553E-2</v>
      </c>
      <c r="P561" s="212">
        <f t="array" ref="P561:Z561">(1+D561:N561)^-P$1:Z$1</f>
        <v>0.99991581362280402</v>
      </c>
      <c r="Q561" s="212">
        <v>0.99931398828207296</v>
      </c>
      <c r="R561" s="212">
        <v>0.99793019469004196</v>
      </c>
      <c r="S561" s="212">
        <v>0.99327491536710111</v>
      </c>
      <c r="T561" s="212">
        <v>0.98200847957891402</v>
      </c>
      <c r="U561" s="212">
        <v>0.9658085261973951</v>
      </c>
      <c r="V561" s="212">
        <v>0.92849245219190213</v>
      </c>
      <c r="W561" s="212">
        <v>0.87273539405225542</v>
      </c>
      <c r="X561" s="212">
        <v>0.78416289736896627</v>
      </c>
      <c r="Y561" s="212">
        <v>0.61904020252831515</v>
      </c>
      <c r="Z561" s="212">
        <v>0.43082371057142343</v>
      </c>
    </row>
    <row r="562" spans="3:26" x14ac:dyDescent="0.3">
      <c r="C562" s="210">
        <v>43021</v>
      </c>
      <c r="D562" s="211">
        <v>9.1569612492488242E-4</v>
      </c>
      <c r="E562" s="211">
        <v>2.3106499651959749E-3</v>
      </c>
      <c r="F562" s="211">
        <v>3.5391900517671468E-3</v>
      </c>
      <c r="G562" s="211">
        <v>5.3181418894059891E-3</v>
      </c>
      <c r="H562" s="211">
        <v>7.0892795104161429E-3</v>
      </c>
      <c r="I562" s="211">
        <v>9.1259148428651654E-3</v>
      </c>
      <c r="J562" s="211">
        <v>1.1905569646269527E-2</v>
      </c>
      <c r="K562" s="211">
        <v>1.5403720475821643E-2</v>
      </c>
      <c r="L562" s="211">
        <v>2.0105566421135378E-2</v>
      </c>
      <c r="M562" s="211">
        <v>2.7152097445945669E-2</v>
      </c>
      <c r="N562" s="211">
        <v>3.4163263403235694E-2</v>
      </c>
      <c r="P562" s="212">
        <f t="array" ref="P562:Z562">(1+D562:N562)^-P$1:Z$1</f>
        <v>0.99992678051019845</v>
      </c>
      <c r="Q562" s="212">
        <v>0.99942317030057592</v>
      </c>
      <c r="R562" s="212">
        <v>0.99823508836314612</v>
      </c>
      <c r="S562" s="212">
        <v>0.99470999112836966</v>
      </c>
      <c r="T562" s="212">
        <v>0.98597080198506692</v>
      </c>
      <c r="U562" s="212">
        <v>0.97311445185389012</v>
      </c>
      <c r="V562" s="212">
        <v>0.94254060399441664</v>
      </c>
      <c r="W562" s="212">
        <v>0.89852206719844341</v>
      </c>
      <c r="X562" s="212">
        <v>0.81949975126317409</v>
      </c>
      <c r="Y562" s="212">
        <v>0.66908091205127684</v>
      </c>
      <c r="Z562" s="212">
        <v>0.510761171940463</v>
      </c>
    </row>
    <row r="563" spans="3:26" x14ac:dyDescent="0.3">
      <c r="C563" s="210">
        <v>43020</v>
      </c>
      <c r="D563" s="211">
        <v>1.0836317422899611E-3</v>
      </c>
      <c r="E563" s="211">
        <v>2.6684807577172873E-3</v>
      </c>
      <c r="F563" s="211">
        <v>4.3699279571057046E-3</v>
      </c>
      <c r="G563" s="211">
        <v>7.0772060804216155E-3</v>
      </c>
      <c r="H563" s="211">
        <v>9.0657721941030823E-3</v>
      </c>
      <c r="I563" s="211">
        <v>1.1410653588751856E-2</v>
      </c>
      <c r="J563" s="211">
        <v>1.4426207602575444E-2</v>
      </c>
      <c r="K563" s="211">
        <v>1.9732921016551431E-2</v>
      </c>
      <c r="L563" s="211">
        <v>2.591210072122542E-2</v>
      </c>
      <c r="M563" s="211">
        <v>3.4739446153842689E-2</v>
      </c>
      <c r="N563" s="211">
        <v>4.7117461638869387E-2</v>
      </c>
      <c r="P563" s="212">
        <f t="array" ref="P563:Z563">(1+D563:N563)^-P$1:Z$1</f>
        <v>0.99991336015047072</v>
      </c>
      <c r="Q563" s="212">
        <v>0.99933399021199509</v>
      </c>
      <c r="R563" s="212">
        <v>0.99782217114423744</v>
      </c>
      <c r="S563" s="212">
        <v>0.99297252878161513</v>
      </c>
      <c r="T563" s="212">
        <v>0.9821120733002412</v>
      </c>
      <c r="U563" s="212">
        <v>0.96653465060162813</v>
      </c>
      <c r="V563" s="212">
        <v>0.9308885678478066</v>
      </c>
      <c r="W563" s="212">
        <v>0.87215749654142583</v>
      </c>
      <c r="X563" s="212">
        <v>0.77428077508263249</v>
      </c>
      <c r="Y563" s="212">
        <v>0.59914910857319037</v>
      </c>
      <c r="Z563" s="212">
        <v>0.39819147865149879</v>
      </c>
    </row>
    <row r="564" spans="3:26" x14ac:dyDescent="0.3">
      <c r="C564" s="210">
        <v>43019</v>
      </c>
      <c r="D564" s="211">
        <v>1.0411952327491945E-3</v>
      </c>
      <c r="E564" s="211">
        <v>2.4801019685041039E-3</v>
      </c>
      <c r="F564" s="211">
        <v>3.839692657294095E-3</v>
      </c>
      <c r="G564" s="211">
        <v>6.07202313083198E-3</v>
      </c>
      <c r="H564" s="211">
        <v>7.741951854497566E-3</v>
      </c>
      <c r="I564" s="211">
        <v>9.7751209751698268E-3</v>
      </c>
      <c r="J564" s="211">
        <v>1.2914622753537551E-2</v>
      </c>
      <c r="K564" s="211">
        <v>1.717582209244942E-2</v>
      </c>
      <c r="L564" s="211">
        <v>2.3026267130064587E-2</v>
      </c>
      <c r="M564" s="211">
        <v>2.9366400995388123E-2</v>
      </c>
      <c r="N564" s="211">
        <v>3.8018077968031569E-2</v>
      </c>
      <c r="P564" s="212">
        <f t="array" ref="P564:Z564">(1+D564:N564)^-P$1:Z$1</f>
        <v>0.99991675118017953</v>
      </c>
      <c r="Q564" s="212">
        <v>0.99938093380281556</v>
      </c>
      <c r="R564" s="212">
        <v>0.99808566475500016</v>
      </c>
      <c r="S564" s="212">
        <v>0.9939646238129789</v>
      </c>
      <c r="T564" s="212">
        <v>0.98469407140106069</v>
      </c>
      <c r="U564" s="212">
        <v>0.97123874970006319</v>
      </c>
      <c r="V564" s="212">
        <v>0.93785521148913609</v>
      </c>
      <c r="W564" s="212">
        <v>0.8876214726315983</v>
      </c>
      <c r="X564" s="212">
        <v>0.79640165229581694</v>
      </c>
      <c r="Y564" s="212">
        <v>0.6478137644570825</v>
      </c>
      <c r="Z564" s="212">
        <v>0.47413460778951544</v>
      </c>
    </row>
    <row r="565" spans="3:26" x14ac:dyDescent="0.3">
      <c r="C565" s="210">
        <v>43018</v>
      </c>
      <c r="D565" s="211">
        <v>1.1129946391367899E-3</v>
      </c>
      <c r="E565" s="211">
        <v>2.5802203275969737E-3</v>
      </c>
      <c r="F565" s="211">
        <v>3.9607528846471928E-3</v>
      </c>
      <c r="G565" s="211">
        <v>6.5097699707537563E-3</v>
      </c>
      <c r="H565" s="211">
        <v>8.9075367663101063E-3</v>
      </c>
      <c r="I565" s="211">
        <v>1.1571884178528355E-2</v>
      </c>
      <c r="J565" s="211">
        <v>1.5873083731303125E-2</v>
      </c>
      <c r="K565" s="211">
        <v>2.0033599589761582E-2</v>
      </c>
      <c r="L565" s="211">
        <v>2.642361049939574E-2</v>
      </c>
      <c r="M565" s="211">
        <v>3.5045141274284972E-2</v>
      </c>
      <c r="N565" s="211">
        <v>4.4219820267238447E-2</v>
      </c>
      <c r="P565" s="212">
        <f t="array" ref="P565:Z565">(1+D565:N565)^-P$1:Z$1</f>
        <v>0.99991101390191406</v>
      </c>
      <c r="Q565" s="212">
        <v>0.99935598314942176</v>
      </c>
      <c r="R565" s="212">
        <v>0.99802548704395955</v>
      </c>
      <c r="S565" s="212">
        <v>0.99353233305331667</v>
      </c>
      <c r="T565" s="212">
        <v>0.98242016319970993</v>
      </c>
      <c r="U565" s="212">
        <v>0.96607256742917247</v>
      </c>
      <c r="V565" s="212">
        <v>0.92427824766950539</v>
      </c>
      <c r="W565" s="212">
        <v>0.87035946657686247</v>
      </c>
      <c r="X565" s="212">
        <v>0.77043085190645377</v>
      </c>
      <c r="Y565" s="212">
        <v>0.59650025624701286</v>
      </c>
      <c r="Z565" s="212">
        <v>0.42088297116878171</v>
      </c>
    </row>
    <row r="566" spans="3:26" x14ac:dyDescent="0.3">
      <c r="C566" s="210">
        <v>43017</v>
      </c>
      <c r="D566" s="211">
        <v>7.9000987488419909E-4</v>
      </c>
      <c r="E566" s="211">
        <v>1.9462344489230593E-3</v>
      </c>
      <c r="F566" s="211">
        <v>3.0875504779697836E-3</v>
      </c>
      <c r="G566" s="211">
        <v>4.7320253620301705E-3</v>
      </c>
      <c r="H566" s="211">
        <v>6.0964773001484611E-3</v>
      </c>
      <c r="I566" s="211">
        <v>8.1827666399054092E-3</v>
      </c>
      <c r="J566" s="211">
        <v>1.0440426901977365E-2</v>
      </c>
      <c r="K566" s="211">
        <v>1.3236566440601902E-2</v>
      </c>
      <c r="L566" s="211">
        <v>1.8039592695314296E-2</v>
      </c>
      <c r="M566" s="211">
        <v>2.4437112533980045E-2</v>
      </c>
      <c r="N566" s="211">
        <v>3.3404420298513766E-2</v>
      </c>
      <c r="P566" s="212">
        <f t="array" ref="P566:Z566">(1+D566:N566)^-P$1:Z$1</f>
        <v>0.99993682615704416</v>
      </c>
      <c r="Q566" s="212">
        <v>0.99951403237343428</v>
      </c>
      <c r="R566" s="212">
        <v>0.99845979045080335</v>
      </c>
      <c r="S566" s="212">
        <v>0.99529026124122488</v>
      </c>
      <c r="T566" s="212">
        <v>0.98791764701093443</v>
      </c>
      <c r="U566" s="212">
        <v>0.97584803359756289</v>
      </c>
      <c r="V566" s="212">
        <v>0.94939388839714189</v>
      </c>
      <c r="W566" s="212">
        <v>0.9120612785044111</v>
      </c>
      <c r="X566" s="212">
        <v>0.8362830890093389</v>
      </c>
      <c r="Y566" s="212">
        <v>0.69617824753052526</v>
      </c>
      <c r="Z566" s="212">
        <v>0.51831491061962442</v>
      </c>
    </row>
    <row r="567" spans="3:26" x14ac:dyDescent="0.3">
      <c r="C567" s="210">
        <v>43014</v>
      </c>
      <c r="D567" s="211">
        <v>9.8698181429143555E-4</v>
      </c>
      <c r="E567" s="211">
        <v>2.4568893256798172E-3</v>
      </c>
      <c r="F567" s="211">
        <v>3.7579842899783558E-3</v>
      </c>
      <c r="G567" s="211">
        <v>5.661335007704129E-3</v>
      </c>
      <c r="H567" s="211">
        <v>7.3155637178859319E-3</v>
      </c>
      <c r="I567" s="211">
        <v>9.2531404472403159E-3</v>
      </c>
      <c r="J567" s="211">
        <v>1.1706232064273242E-2</v>
      </c>
      <c r="K567" s="211">
        <v>1.565436301650814E-2</v>
      </c>
      <c r="L567" s="211">
        <v>2.0877032222594589E-2</v>
      </c>
      <c r="M567" s="211">
        <v>2.7455340042120517E-2</v>
      </c>
      <c r="N567" s="211">
        <v>3.5476440344906914E-2</v>
      </c>
      <c r="P567" s="212">
        <f t="array" ref="P567:Z567">(1+D567:N567)^-P$1:Z$1</f>
        <v>0.99992108350863118</v>
      </c>
      <c r="Q567" s="212">
        <v>0.99938671910677013</v>
      </c>
      <c r="R567" s="212">
        <v>0.99812628724160568</v>
      </c>
      <c r="S567" s="212">
        <v>0.99437053527800112</v>
      </c>
      <c r="T567" s="212">
        <v>0.98552787313578638</v>
      </c>
      <c r="U567" s="212">
        <v>0.97274648826816257</v>
      </c>
      <c r="V567" s="212">
        <v>0.94346951898698972</v>
      </c>
      <c r="W567" s="212">
        <v>0.89697105889868101</v>
      </c>
      <c r="X567" s="212">
        <v>0.81332789682464091</v>
      </c>
      <c r="Y567" s="212">
        <v>0.66612494131350541</v>
      </c>
      <c r="Z567" s="212">
        <v>0.49796126172518851</v>
      </c>
    </row>
    <row r="568" spans="3:26" x14ac:dyDescent="0.3">
      <c r="C568" s="210">
        <v>43013</v>
      </c>
      <c r="D568" s="211">
        <v>1.0281393324403753E-3</v>
      </c>
      <c r="E568" s="211">
        <v>2.4736482010572309E-3</v>
      </c>
      <c r="F568" s="211">
        <v>4.0331174550616395E-3</v>
      </c>
      <c r="G568" s="211">
        <v>6.1815552925092243E-3</v>
      </c>
      <c r="H568" s="211">
        <v>8.1004229370369822E-3</v>
      </c>
      <c r="I568" s="211">
        <v>1.0927591745418292E-2</v>
      </c>
      <c r="J568" s="211">
        <v>1.4246612280715616E-2</v>
      </c>
      <c r="K568" s="211">
        <v>1.8852571721635802E-2</v>
      </c>
      <c r="L568" s="211">
        <v>2.3707790116477796E-2</v>
      </c>
      <c r="M568" s="211">
        <v>3.1376624900073639E-2</v>
      </c>
      <c r="N568" s="211">
        <v>3.9575123385157882E-2</v>
      </c>
      <c r="P568" s="212">
        <f t="array" ref="P568:Z568">(1+D568:N568)^-P$1:Z$1</f>
        <v>0.99991779448632323</v>
      </c>
      <c r="Q568" s="212">
        <v>0.99938254226319201</v>
      </c>
      <c r="R568" s="212">
        <v>0.99798952060732093</v>
      </c>
      <c r="S568" s="212">
        <v>0.99385642157720511</v>
      </c>
      <c r="T568" s="212">
        <v>0.98399389990475261</v>
      </c>
      <c r="U568" s="212">
        <v>0.96792086011158229</v>
      </c>
      <c r="V568" s="212">
        <v>0.93171303424271212</v>
      </c>
      <c r="W568" s="212">
        <v>0.87744636253873087</v>
      </c>
      <c r="X568" s="212">
        <v>0.79111554539271689</v>
      </c>
      <c r="Y568" s="212">
        <v>0.62913049242552332</v>
      </c>
      <c r="Z568" s="212">
        <v>0.46013199294719592</v>
      </c>
    </row>
    <row r="569" spans="3:26" x14ac:dyDescent="0.3">
      <c r="C569" s="210">
        <v>43012</v>
      </c>
      <c r="D569" s="211">
        <v>1.1771225899613481E-3</v>
      </c>
      <c r="E569" s="211">
        <v>2.8971267893300391E-3</v>
      </c>
      <c r="F569" s="211">
        <v>4.5039938969506704E-3</v>
      </c>
      <c r="G569" s="211">
        <v>6.7750748994947147E-3</v>
      </c>
      <c r="H569" s="211">
        <v>8.8434281795350487E-3</v>
      </c>
      <c r="I569" s="211">
        <v>1.1191875244715177E-2</v>
      </c>
      <c r="J569" s="211">
        <v>1.450256783495589E-2</v>
      </c>
      <c r="K569" s="211">
        <v>1.9656470951801217E-2</v>
      </c>
      <c r="L569" s="211">
        <v>2.608187400987395E-2</v>
      </c>
      <c r="M569" s="211">
        <v>3.4479281273000179E-2</v>
      </c>
      <c r="N569" s="211">
        <v>4.4246024600523827E-2</v>
      </c>
      <c r="P569" s="212">
        <f t="array" ref="P569:Z569">(1+D569:N569)^-P$1:Z$1</f>
        <v>0.99990589000267427</v>
      </c>
      <c r="Q569" s="212">
        <v>0.9992770269197021</v>
      </c>
      <c r="R569" s="212">
        <v>0.99775558184652779</v>
      </c>
      <c r="S569" s="212">
        <v>0.99327051784613252</v>
      </c>
      <c r="T569" s="212">
        <v>0.9825450261222517</v>
      </c>
      <c r="U569" s="212">
        <v>0.96716213567821863</v>
      </c>
      <c r="V569" s="212">
        <v>0.93053828698210006</v>
      </c>
      <c r="W569" s="212">
        <v>0.87261533747932118</v>
      </c>
      <c r="X569" s="212">
        <v>0.77300062029244609</v>
      </c>
      <c r="Y569" s="212">
        <v>0.60141332411572102</v>
      </c>
      <c r="Z569" s="212">
        <v>0.42067178858233928</v>
      </c>
    </row>
    <row r="570" spans="3:26" x14ac:dyDescent="0.3">
      <c r="C570" s="210">
        <v>43011</v>
      </c>
      <c r="D570" s="211">
        <v>9.8459336133393974E-4</v>
      </c>
      <c r="E570" s="211">
        <v>2.4356761614753009E-3</v>
      </c>
      <c r="F570" s="211">
        <v>3.8404915130516451E-3</v>
      </c>
      <c r="G570" s="211">
        <v>6.3366661116260924E-3</v>
      </c>
      <c r="H570" s="211">
        <v>8.5155264372603293E-3</v>
      </c>
      <c r="I570" s="211">
        <v>1.0794113109437165E-2</v>
      </c>
      <c r="J570" s="211">
        <v>1.4832901573132058E-2</v>
      </c>
      <c r="K570" s="211">
        <v>1.9467758724957346E-2</v>
      </c>
      <c r="L570" s="211">
        <v>2.5982552042326894E-2</v>
      </c>
      <c r="M570" s="211">
        <v>3.343488799053522E-2</v>
      </c>
      <c r="N570" s="211">
        <v>4.4204716926977541E-2</v>
      </c>
      <c r="P570" s="212">
        <f t="array" ref="P570:Z570">(1+D570:N570)^-P$1:Z$1</f>
        <v>0.99992127438164669</v>
      </c>
      <c r="Q570" s="212">
        <v>0.99939200622564617</v>
      </c>
      <c r="R570" s="212">
        <v>0.99808526761688665</v>
      </c>
      <c r="S570" s="212">
        <v>0.99370323438962993</v>
      </c>
      <c r="T570" s="212">
        <v>0.98318404573648432</v>
      </c>
      <c r="U570" s="212">
        <v>0.96830436200203851</v>
      </c>
      <c r="V570" s="212">
        <v>0.92902479573450669</v>
      </c>
      <c r="W570" s="212">
        <v>0.87374666566802184</v>
      </c>
      <c r="X570" s="212">
        <v>0.77374926262476107</v>
      </c>
      <c r="Y570" s="212">
        <v>0.61059496151094061</v>
      </c>
      <c r="Z570" s="212">
        <v>0.42100474062951965</v>
      </c>
    </row>
    <row r="571" spans="3:26" x14ac:dyDescent="0.3">
      <c r="C571" s="210">
        <v>43010</v>
      </c>
      <c r="D571" s="211">
        <v>1.1262779977136521E-3</v>
      </c>
      <c r="E571" s="211">
        <v>2.7485425013056672E-3</v>
      </c>
      <c r="F571" s="211">
        <v>4.2807996468302249E-3</v>
      </c>
      <c r="G571" s="211">
        <v>7.0508667148192483E-3</v>
      </c>
      <c r="H571" s="211">
        <v>8.9144369510194624E-3</v>
      </c>
      <c r="I571" s="211">
        <v>1.1594050315143404E-2</v>
      </c>
      <c r="J571" s="211">
        <v>1.5903162564876366E-2</v>
      </c>
      <c r="K571" s="211">
        <v>2.1464608880186472E-2</v>
      </c>
      <c r="L571" s="211">
        <v>2.8395818441499254E-2</v>
      </c>
      <c r="M571" s="211">
        <v>3.8858736864115534E-2</v>
      </c>
      <c r="N571" s="211">
        <v>5.2568861351813115E-2</v>
      </c>
      <c r="P571" s="212">
        <f t="array" ref="P571:Z571">(1+D571:N571)^-P$1:Z$1</f>
        <v>0.99990995251671988</v>
      </c>
      <c r="Q571" s="212">
        <v>0.99931404233525312</v>
      </c>
      <c r="R571" s="212">
        <v>0.99786644772056754</v>
      </c>
      <c r="S571" s="212">
        <v>0.99299849992898526</v>
      </c>
      <c r="T571" s="212">
        <v>0.98240672527641559</v>
      </c>
      <c r="U571" s="212">
        <v>0.96600906282291565</v>
      </c>
      <c r="V571" s="212">
        <v>0.92414142574402458</v>
      </c>
      <c r="W571" s="212">
        <v>0.86186001323487116</v>
      </c>
      <c r="X571" s="212">
        <v>0.75578275652237736</v>
      </c>
      <c r="Y571" s="212">
        <v>0.56448518903233513</v>
      </c>
      <c r="Z571" s="212">
        <v>0.35891337390194999</v>
      </c>
    </row>
    <row r="572" spans="3:26" x14ac:dyDescent="0.3">
      <c r="C572" s="210">
        <v>43007</v>
      </c>
      <c r="D572" s="211">
        <v>1.1135357449184773E-3</v>
      </c>
      <c r="E572" s="211">
        <v>2.6872651037657411E-3</v>
      </c>
      <c r="F572" s="211">
        <v>4.1265213773412444E-3</v>
      </c>
      <c r="G572" s="211">
        <v>6.5112766158293934E-3</v>
      </c>
      <c r="H572" s="211">
        <v>8.7496526496842388E-3</v>
      </c>
      <c r="I572" s="211">
        <v>1.1508496087798518E-2</v>
      </c>
      <c r="J572" s="211">
        <v>1.5436171314881796E-2</v>
      </c>
      <c r="K572" s="211">
        <v>2.0961797532897911E-2</v>
      </c>
      <c r="L572" s="211">
        <v>2.625288790701899E-2</v>
      </c>
      <c r="M572" s="211">
        <v>3.4910566985816224E-2</v>
      </c>
      <c r="N572" s="211">
        <v>4.6314921216356678E-2</v>
      </c>
      <c r="P572" s="212">
        <f t="array" ref="P572:Z572">(1+D572:N572)^-P$1:Z$1</f>
        <v>0.99991097066543799</v>
      </c>
      <c r="Q572" s="212">
        <v>0.99932930979766699</v>
      </c>
      <c r="R572" s="212">
        <v>0.99794310299884348</v>
      </c>
      <c r="S572" s="212">
        <v>0.99353084583640039</v>
      </c>
      <c r="T572" s="212">
        <v>0.98272771359657118</v>
      </c>
      <c r="U572" s="212">
        <v>0.96625420109839899</v>
      </c>
      <c r="V572" s="212">
        <v>0.92626840871980776</v>
      </c>
      <c r="W572" s="212">
        <v>0.86483559615313477</v>
      </c>
      <c r="X572" s="212">
        <v>0.7717134642205391</v>
      </c>
      <c r="Y572" s="212">
        <v>0.59766480190605686</v>
      </c>
      <c r="Z572" s="212">
        <v>0.40434457959335846</v>
      </c>
    </row>
    <row r="573" spans="3:26" x14ac:dyDescent="0.3">
      <c r="C573" s="210">
        <v>43006</v>
      </c>
      <c r="D573" s="211">
        <v>1.1200928274406107E-3</v>
      </c>
      <c r="E573" s="211">
        <v>2.7634494280955181E-3</v>
      </c>
      <c r="F573" s="211">
        <v>4.2092816268696556E-3</v>
      </c>
      <c r="G573" s="211">
        <v>6.5522190489014087E-3</v>
      </c>
      <c r="H573" s="211">
        <v>8.8072095382270947E-3</v>
      </c>
      <c r="I573" s="211">
        <v>1.2020048130349509E-2</v>
      </c>
      <c r="J573" s="211">
        <v>1.5947437093836832E-2</v>
      </c>
      <c r="K573" s="211">
        <v>2.0053729907007985E-2</v>
      </c>
      <c r="L573" s="211">
        <v>2.6839903952654173E-2</v>
      </c>
      <c r="M573" s="211">
        <v>3.6810841087236659E-2</v>
      </c>
      <c r="N573" s="211">
        <v>4.9890225459118122E-2</v>
      </c>
      <c r="P573" s="212">
        <f t="array" ref="P573:Z573">(1+D573:N573)^-P$1:Z$1</f>
        <v>0.99991044673081331</v>
      </c>
      <c r="Q573" s="212">
        <v>0.99931032840244005</v>
      </c>
      <c r="R573" s="212">
        <v>0.99790198023517729</v>
      </c>
      <c r="S573" s="212">
        <v>0.9934904330596056</v>
      </c>
      <c r="T573" s="212">
        <v>0.98261557891837337</v>
      </c>
      <c r="U573" s="212">
        <v>0.96478968613628946</v>
      </c>
      <c r="V573" s="212">
        <v>0.92394007497141439</v>
      </c>
      <c r="W573" s="212">
        <v>0.87023924053296642</v>
      </c>
      <c r="X573" s="212">
        <v>0.76731312309716027</v>
      </c>
      <c r="Y573" s="212">
        <v>0.58144287867169642</v>
      </c>
      <c r="Z573" s="212">
        <v>0.37767840328566299</v>
      </c>
    </row>
    <row r="574" spans="3:26" x14ac:dyDescent="0.3">
      <c r="C574" s="210">
        <v>43005</v>
      </c>
      <c r="D574" s="211">
        <v>1.0124528336712165E-3</v>
      </c>
      <c r="E574" s="211">
        <v>2.4121077600095129E-3</v>
      </c>
      <c r="F574" s="211">
        <v>3.8138216954317198E-3</v>
      </c>
      <c r="G574" s="211">
        <v>5.8398927751546655E-3</v>
      </c>
      <c r="H574" s="211">
        <v>7.6277958259830829E-3</v>
      </c>
      <c r="I574" s="211">
        <v>1.019193848622634E-2</v>
      </c>
      <c r="J574" s="211">
        <v>1.3934328541408792E-2</v>
      </c>
      <c r="K574" s="211">
        <v>1.8674289629431958E-2</v>
      </c>
      <c r="L574" s="211">
        <v>2.4177062953595081E-2</v>
      </c>
      <c r="M574" s="211">
        <v>3.0882397222651719E-2</v>
      </c>
      <c r="N574" s="211">
        <v>4.0539179367908525E-2</v>
      </c>
      <c r="P574" s="212">
        <f t="array" ref="P574:Z574">(1+D574:N574)^-P$1:Z$1</f>
        <v>0.99991904802486953</v>
      </c>
      <c r="Q574" s="212">
        <v>0.99939788052229805</v>
      </c>
      <c r="R574" s="212">
        <v>0.9980985263381148</v>
      </c>
      <c r="S574" s="212">
        <v>0.99419401356309089</v>
      </c>
      <c r="T574" s="212">
        <v>0.98491719968802871</v>
      </c>
      <c r="U574" s="212">
        <v>0.97003701083736982</v>
      </c>
      <c r="V574" s="212">
        <v>0.93314871949044587</v>
      </c>
      <c r="W574" s="212">
        <v>0.87852188385960683</v>
      </c>
      <c r="X574" s="212">
        <v>0.78749815818168234</v>
      </c>
      <c r="Y574" s="212">
        <v>0.63366999207655328</v>
      </c>
      <c r="Z574" s="212">
        <v>0.45168040845550506</v>
      </c>
    </row>
    <row r="575" spans="3:26" x14ac:dyDescent="0.3">
      <c r="C575" s="210">
        <v>43004</v>
      </c>
      <c r="D575" s="211">
        <v>1.0023234091312313E-3</v>
      </c>
      <c r="E575" s="211">
        <v>2.4572684243736671E-3</v>
      </c>
      <c r="F575" s="211">
        <v>3.9834719972348482E-3</v>
      </c>
      <c r="G575" s="211">
        <v>6.0021956206719714E-3</v>
      </c>
      <c r="H575" s="211">
        <v>8.170007322359089E-3</v>
      </c>
      <c r="I575" s="211">
        <v>1.1072734760110255E-2</v>
      </c>
      <c r="J575" s="211">
        <v>1.4845343664514432E-2</v>
      </c>
      <c r="K575" s="211">
        <v>1.95260770124909E-2</v>
      </c>
      <c r="L575" s="211">
        <v>2.4693841484227798E-2</v>
      </c>
      <c r="M575" s="211">
        <v>3.3682121430176036E-2</v>
      </c>
      <c r="N575" s="211">
        <v>4.4015032131606284E-2</v>
      </c>
      <c r="P575" s="212">
        <f t="array" ref="P575:Z575">(1+D575:N575)^-P$1:Z$1</f>
        <v>0.99991985749810719</v>
      </c>
      <c r="Q575" s="212">
        <v>0.99938662462238004</v>
      </c>
      <c r="R575" s="212">
        <v>0.99801419483531606</v>
      </c>
      <c r="S575" s="212">
        <v>0.99403361578453731</v>
      </c>
      <c r="T575" s="212">
        <v>0.98385807311512197</v>
      </c>
      <c r="U575" s="212">
        <v>0.9675040747102035</v>
      </c>
      <c r="V575" s="212">
        <v>0.92896784751056483</v>
      </c>
      <c r="W575" s="212">
        <v>0.87339686915988646</v>
      </c>
      <c r="X575" s="212">
        <v>0.78353561072947209</v>
      </c>
      <c r="Y575" s="212">
        <v>0.60840801725888038</v>
      </c>
      <c r="Z575" s="212">
        <v>0.42253721255694193</v>
      </c>
    </row>
    <row r="576" spans="3:26" x14ac:dyDescent="0.3">
      <c r="C576" s="210">
        <v>43003</v>
      </c>
      <c r="D576" s="211">
        <v>1.0190078837044752E-3</v>
      </c>
      <c r="E576" s="211">
        <v>2.7038342983934471E-3</v>
      </c>
      <c r="F576" s="211">
        <v>4.2667523900543989E-3</v>
      </c>
      <c r="G576" s="211">
        <v>6.9048921388080008E-3</v>
      </c>
      <c r="H576" s="211">
        <v>9.1761350284812748E-3</v>
      </c>
      <c r="I576" s="211">
        <v>1.2240508692411715E-2</v>
      </c>
      <c r="J576" s="211">
        <v>1.5794195999235292E-2</v>
      </c>
      <c r="K576" s="211">
        <v>2.0705350415326351E-2</v>
      </c>
      <c r="L576" s="211">
        <v>2.6771157605324291E-2</v>
      </c>
      <c r="M576" s="211">
        <v>3.526359121253831E-2</v>
      </c>
      <c r="N576" s="211">
        <v>4.4217175413830148E-2</v>
      </c>
      <c r="P576" s="212">
        <f t="array" ref="P576:Z576">(1+D576:N576)^-P$1:Z$1</f>
        <v>0.99991852419552518</v>
      </c>
      <c r="Q576" s="212">
        <v>0.99932518141402282</v>
      </c>
      <c r="R576" s="212">
        <v>0.9978734265621797</v>
      </c>
      <c r="S576" s="212">
        <v>0.99314245844596005</v>
      </c>
      <c r="T576" s="212">
        <v>0.9818972787927851</v>
      </c>
      <c r="U576" s="212">
        <v>0.96415944533824038</v>
      </c>
      <c r="V576" s="212">
        <v>0.92463720591678877</v>
      </c>
      <c r="W576" s="212">
        <v>0.86635774240996721</v>
      </c>
      <c r="X576" s="212">
        <v>0.76782702407787906</v>
      </c>
      <c r="Y576" s="212">
        <v>0.59461503853375575</v>
      </c>
      <c r="Z576" s="212">
        <v>0.42090429241445326</v>
      </c>
    </row>
    <row r="577" spans="3:26" x14ac:dyDescent="0.3">
      <c r="C577" s="210">
        <v>43000</v>
      </c>
      <c r="D577" s="211">
        <v>1.0434734823725998E-3</v>
      </c>
      <c r="E577" s="211">
        <v>2.7161457079101642E-3</v>
      </c>
      <c r="F577" s="211">
        <v>4.1399555697918585E-3</v>
      </c>
      <c r="G577" s="211">
        <v>6.547362008187973E-3</v>
      </c>
      <c r="H577" s="211">
        <v>8.6706008241727011E-3</v>
      </c>
      <c r="I577" s="211">
        <v>1.125385147393782E-2</v>
      </c>
      <c r="J577" s="211">
        <v>1.4707512565525747E-2</v>
      </c>
      <c r="K577" s="211">
        <v>1.9545736431033998E-2</v>
      </c>
      <c r="L577" s="211">
        <v>2.6635801726336467E-2</v>
      </c>
      <c r="M577" s="211">
        <v>3.3429090593638119E-2</v>
      </c>
      <c r="N577" s="211">
        <v>4.3640492801724447E-2</v>
      </c>
      <c r="P577" s="212">
        <f t="array" ref="P577:Z577">(1+D577:N577)^-P$1:Z$1</f>
        <v>0.99991656912516136</v>
      </c>
      <c r="Q577" s="212">
        <v>0.99932211395613657</v>
      </c>
      <c r="R577" s="212">
        <v>0.9979364273335305</v>
      </c>
      <c r="S577" s="212">
        <v>0.99349522709480342</v>
      </c>
      <c r="T577" s="212">
        <v>0.9828817568767233</v>
      </c>
      <c r="U577" s="212">
        <v>0.96698432457186334</v>
      </c>
      <c r="V577" s="212">
        <v>0.92959894290931067</v>
      </c>
      <c r="W577" s="212">
        <v>0.873278986886173</v>
      </c>
      <c r="X577" s="212">
        <v>0.76883995957765672</v>
      </c>
      <c r="Y577" s="212">
        <v>0.61064634385121808</v>
      </c>
      <c r="Z577" s="212">
        <v>0.42558035854661747</v>
      </c>
    </row>
    <row r="578" spans="3:26" x14ac:dyDescent="0.3">
      <c r="C578" s="210">
        <v>42999</v>
      </c>
      <c r="D578" s="211">
        <v>9.4508744471082117E-4</v>
      </c>
      <c r="E578" s="211">
        <v>2.281018091020352E-3</v>
      </c>
      <c r="F578" s="211">
        <v>3.5195298349259387E-3</v>
      </c>
      <c r="G578" s="211">
        <v>5.5334800895417147E-3</v>
      </c>
      <c r="H578" s="211">
        <v>7.2432609719184837E-3</v>
      </c>
      <c r="I578" s="211">
        <v>9.8137658469044584E-3</v>
      </c>
      <c r="J578" s="211">
        <v>1.3411749326458512E-2</v>
      </c>
      <c r="K578" s="211">
        <v>1.7212918553410908E-2</v>
      </c>
      <c r="L578" s="211">
        <v>2.1790545499250771E-2</v>
      </c>
      <c r="M578" s="211">
        <v>2.741553803783784E-2</v>
      </c>
      <c r="N578" s="211">
        <v>3.7376632794839236E-2</v>
      </c>
      <c r="P578" s="212">
        <f t="array" ref="P578:Z578">(1+D578:N578)^-P$1:Z$1</f>
        <v>0.9999244315649779</v>
      </c>
      <c r="Q578" s="212">
        <v>0.99943055706456041</v>
      </c>
      <c r="R578" s="212">
        <v>0.99824486665922862</v>
      </c>
      <c r="S578" s="212">
        <v>0.99449697081289734</v>
      </c>
      <c r="T578" s="212">
        <v>0.98566936612304656</v>
      </c>
      <c r="U578" s="212">
        <v>0.97112724806931727</v>
      </c>
      <c r="V578" s="212">
        <v>0.9355571546863034</v>
      </c>
      <c r="W578" s="212">
        <v>0.88739490444012847</v>
      </c>
      <c r="X578" s="212">
        <v>0.80608567079246174</v>
      </c>
      <c r="Y578" s="212">
        <v>0.66651213078753258</v>
      </c>
      <c r="Z578" s="212">
        <v>0.48003264927975503</v>
      </c>
    </row>
    <row r="579" spans="3:26" x14ac:dyDescent="0.3">
      <c r="C579" s="210">
        <v>42998</v>
      </c>
      <c r="D579" s="211">
        <v>9.5108807372988916E-4</v>
      </c>
      <c r="E579" s="211">
        <v>2.3439614550175257E-3</v>
      </c>
      <c r="F579" s="211">
        <v>3.794744743387432E-3</v>
      </c>
      <c r="G579" s="211">
        <v>5.9640639962055221E-3</v>
      </c>
      <c r="H579" s="211">
        <v>7.8308508507678211E-3</v>
      </c>
      <c r="I579" s="211">
        <v>9.8294759539735901E-3</v>
      </c>
      <c r="J579" s="211">
        <v>1.2463781420828565E-2</v>
      </c>
      <c r="K579" s="211">
        <v>1.6665941775695997E-2</v>
      </c>
      <c r="L579" s="211">
        <v>2.2149350591348028E-2</v>
      </c>
      <c r="M579" s="211">
        <v>3.0073576243395659E-2</v>
      </c>
      <c r="N579" s="211">
        <v>4.0579491426349146E-2</v>
      </c>
      <c r="P579" s="212">
        <f t="array" ref="P579:Z579">(1+D579:N579)^-P$1:Z$1</f>
        <v>0.99992395200571216</v>
      </c>
      <c r="Q579" s="212">
        <v>0.99941486659172907</v>
      </c>
      <c r="R579" s="212">
        <v>0.998108010641234</v>
      </c>
      <c r="S579" s="212">
        <v>0.99407129517876291</v>
      </c>
      <c r="T579" s="212">
        <v>0.98452036277980526</v>
      </c>
      <c r="U579" s="212">
        <v>0.97108192474673338</v>
      </c>
      <c r="V579" s="212">
        <v>0.93994516585854748</v>
      </c>
      <c r="W579" s="212">
        <v>0.89074229673118122</v>
      </c>
      <c r="X579" s="212">
        <v>0.80326053377630668</v>
      </c>
      <c r="Y579" s="212">
        <v>0.64117458602987321</v>
      </c>
      <c r="Z579" s="212">
        <v>0.4513305751640323</v>
      </c>
    </row>
    <row r="580" spans="3:26" x14ac:dyDescent="0.3">
      <c r="C580" s="210">
        <v>42997</v>
      </c>
      <c r="D580" s="211">
        <v>8.9565220186711171E-4</v>
      </c>
      <c r="E580" s="211">
        <v>2.2640847288547166E-3</v>
      </c>
      <c r="F580" s="211">
        <v>3.672804623651453E-3</v>
      </c>
      <c r="G580" s="211">
        <v>6.0418735727293003E-3</v>
      </c>
      <c r="H580" s="211">
        <v>7.5989855479707442E-3</v>
      </c>
      <c r="I580" s="211">
        <v>1.0396712945299508E-2</v>
      </c>
      <c r="J580" s="211">
        <v>1.3030016858743875E-2</v>
      </c>
      <c r="K580" s="211">
        <v>1.740097821433869E-2</v>
      </c>
      <c r="L580" s="211">
        <v>2.2307990053835464E-2</v>
      </c>
      <c r="M580" s="211">
        <v>2.83928081401548E-2</v>
      </c>
      <c r="N580" s="211">
        <v>3.803233395946834E-2</v>
      </c>
      <c r="P580" s="212">
        <f t="array" ref="P580:Z580">(1+D580:N580)^-P$1:Z$1</f>
        <v>0.99992838245707727</v>
      </c>
      <c r="Q580" s="212">
        <v>0.99943477841016637</v>
      </c>
      <c r="R580" s="212">
        <v>0.99816864081535717</v>
      </c>
      <c r="S580" s="212">
        <v>0.99399441143411571</v>
      </c>
      <c r="T580" s="212">
        <v>0.98497352396866589</v>
      </c>
      <c r="U580" s="212">
        <v>0.96944734576796654</v>
      </c>
      <c r="V580" s="212">
        <v>0.93732117839719464</v>
      </c>
      <c r="W580" s="212">
        <v>0.88624733850820259</v>
      </c>
      <c r="X580" s="212">
        <v>0.80201492214230719</v>
      </c>
      <c r="Y580" s="212">
        <v>0.65707438547547448</v>
      </c>
      <c r="Z580" s="212">
        <v>0.47400439263376998</v>
      </c>
    </row>
    <row r="581" spans="3:26" x14ac:dyDescent="0.3">
      <c r="C581" s="210">
        <v>42996</v>
      </c>
      <c r="D581" s="211">
        <v>1.0005894187351248E-3</v>
      </c>
      <c r="E581" s="211">
        <v>2.6340441922058392E-3</v>
      </c>
      <c r="F581" s="211">
        <v>4.0609619711682657E-3</v>
      </c>
      <c r="G581" s="211">
        <v>6.3411809784128153E-3</v>
      </c>
      <c r="H581" s="211">
        <v>8.0462263747146535E-3</v>
      </c>
      <c r="I581" s="211">
        <v>1.1059257276106366E-2</v>
      </c>
      <c r="J581" s="211">
        <v>1.5000122275747671E-2</v>
      </c>
      <c r="K581" s="211">
        <v>2.0505059077773412E-2</v>
      </c>
      <c r="L581" s="211">
        <v>2.682048318014622E-2</v>
      </c>
      <c r="M581" s="211">
        <v>3.4449553381911691E-2</v>
      </c>
      <c r="N581" s="211">
        <v>4.6293979525542844E-2</v>
      </c>
      <c r="P581" s="212">
        <f t="array" ref="P581:Z581">(1+D581:N581)^-P$1:Z$1</f>
        <v>0.99991999606745996</v>
      </c>
      <c r="Q581" s="212">
        <v>0.99934257090686307</v>
      </c>
      <c r="R581" s="212">
        <v>0.99797568243962353</v>
      </c>
      <c r="S581" s="212">
        <v>0.99369877622194924</v>
      </c>
      <c r="T581" s="212">
        <v>0.98409970957680348</v>
      </c>
      <c r="U581" s="212">
        <v>0.96754276589793142</v>
      </c>
      <c r="V581" s="212">
        <v>0.9282597662741896</v>
      </c>
      <c r="W581" s="212">
        <v>0.86754870474517698</v>
      </c>
      <c r="X581" s="212">
        <v>0.76745826124174277</v>
      </c>
      <c r="Y581" s="212">
        <v>0.60167262646792252</v>
      </c>
      <c r="Z581" s="212">
        <v>0.40450647041177235</v>
      </c>
    </row>
    <row r="582" spans="3:26" x14ac:dyDescent="0.3">
      <c r="C582" s="210">
        <v>42993</v>
      </c>
      <c r="D582" s="211">
        <v>1.1186302378269767E-3</v>
      </c>
      <c r="E582" s="211">
        <v>2.7823447365085715E-3</v>
      </c>
      <c r="F582" s="211">
        <v>4.262969294930908E-3</v>
      </c>
      <c r="G582" s="211">
        <v>6.6042515064086062E-3</v>
      </c>
      <c r="H582" s="211">
        <v>8.9394955665805555E-3</v>
      </c>
      <c r="I582" s="211">
        <v>1.1942535854125249E-2</v>
      </c>
      <c r="J582" s="211">
        <v>1.5644043476233795E-2</v>
      </c>
      <c r="K582" s="211">
        <v>1.992662086783261E-2</v>
      </c>
      <c r="L582" s="211">
        <v>2.5803511817048208E-2</v>
      </c>
      <c r="M582" s="211">
        <v>3.2738955311894274E-2</v>
      </c>
      <c r="N582" s="211">
        <v>4.1658407958009097E-2</v>
      </c>
      <c r="P582" s="212">
        <f t="array" ref="P582:Z582">(1+D582:N582)^-P$1:Z$1</f>
        <v>0.99991056359669561</v>
      </c>
      <c r="Q582" s="212">
        <v>0.99930562089777075</v>
      </c>
      <c r="R582" s="212">
        <v>0.99787530607315156</v>
      </c>
      <c r="S582" s="212">
        <v>0.99343907846949264</v>
      </c>
      <c r="T582" s="212">
        <v>0.98235792661831789</v>
      </c>
      <c r="U582" s="212">
        <v>0.9650114045748609</v>
      </c>
      <c r="V582" s="212">
        <v>0.92532089853242427</v>
      </c>
      <c r="W582" s="212">
        <v>0.87099870347457842</v>
      </c>
      <c r="X582" s="212">
        <v>0.77510079921621844</v>
      </c>
      <c r="Y582" s="212">
        <v>0.61679609248890843</v>
      </c>
      <c r="Z582" s="212">
        <v>0.44207252680542636</v>
      </c>
    </row>
    <row r="583" spans="3:26" x14ac:dyDescent="0.3">
      <c r="C583" s="210">
        <v>42992</v>
      </c>
      <c r="D583" s="211">
        <v>1.0518222285035327E-3</v>
      </c>
      <c r="E583" s="211">
        <v>2.7658980126797467E-3</v>
      </c>
      <c r="F583" s="211">
        <v>4.4801606782199164E-3</v>
      </c>
      <c r="G583" s="211">
        <v>7.2187954664192418E-3</v>
      </c>
      <c r="H583" s="211">
        <v>9.1878346483324873E-3</v>
      </c>
      <c r="I583" s="211">
        <v>1.226968708738926E-2</v>
      </c>
      <c r="J583" s="211">
        <v>1.6184122517005455E-2</v>
      </c>
      <c r="K583" s="211">
        <v>2.0809929068820354E-2</v>
      </c>
      <c r="L583" s="211">
        <v>2.7513704631816408E-2</v>
      </c>
      <c r="M583" s="211">
        <v>3.6764786994528814E-2</v>
      </c>
      <c r="N583" s="211">
        <v>4.7268046835739319E-2</v>
      </c>
      <c r="P583" s="212">
        <f t="array" ref="P583:Z583">(1+D583:N583)^-P$1:Z$1</f>
        <v>0.99991590198034996</v>
      </c>
      <c r="Q583" s="212">
        <v>0.99930971836521432</v>
      </c>
      <c r="R583" s="212">
        <v>0.99776741860891494</v>
      </c>
      <c r="S583" s="212">
        <v>0.99283294205895301</v>
      </c>
      <c r="T583" s="212">
        <v>0.98187451244957213</v>
      </c>
      <c r="U583" s="212">
        <v>0.96407607284995345</v>
      </c>
      <c r="V583" s="212">
        <v>0.9228645744939391</v>
      </c>
      <c r="W583" s="212">
        <v>0.86573664461533206</v>
      </c>
      <c r="X583" s="212">
        <v>0.76229622554418608</v>
      </c>
      <c r="Y583" s="212">
        <v>0.58183042297280507</v>
      </c>
      <c r="Z583" s="212">
        <v>0.3970479336771372</v>
      </c>
    </row>
    <row r="584" spans="3:26" x14ac:dyDescent="0.3">
      <c r="C584" s="210">
        <v>42991</v>
      </c>
      <c r="D584" s="211">
        <v>9.6954439198239763E-4</v>
      </c>
      <c r="E584" s="211">
        <v>2.4037512101589462E-3</v>
      </c>
      <c r="F584" s="211">
        <v>3.6093319586769359E-3</v>
      </c>
      <c r="G584" s="211">
        <v>5.6418726921721677E-3</v>
      </c>
      <c r="H584" s="211">
        <v>7.5868275873673926E-3</v>
      </c>
      <c r="I584" s="211">
        <v>1.0045483814958716E-2</v>
      </c>
      <c r="J584" s="211">
        <v>1.3111664928416349E-2</v>
      </c>
      <c r="K584" s="211">
        <v>1.7766242970474341E-2</v>
      </c>
      <c r="L584" s="211">
        <v>2.3314983437731054E-2</v>
      </c>
      <c r="M584" s="211">
        <v>3.1578627667835535E-2</v>
      </c>
      <c r="N584" s="211">
        <v>4.1776150661564093E-2</v>
      </c>
      <c r="P584" s="212">
        <f t="array" ref="P584:Z584">(1+D584:N584)^-P$1:Z$1</f>
        <v>0.99992247703006931</v>
      </c>
      <c r="Q584" s="212">
        <v>0.9993999633886308</v>
      </c>
      <c r="R584" s="212">
        <v>0.99820020460218439</v>
      </c>
      <c r="S584" s="212">
        <v>0.99438977945790141</v>
      </c>
      <c r="T584" s="212">
        <v>0.98499729431028049</v>
      </c>
      <c r="U584" s="212">
        <v>0.9704590325804805</v>
      </c>
      <c r="V584" s="212">
        <v>0.93694353922310147</v>
      </c>
      <c r="W584" s="212">
        <v>0.88402328542093167</v>
      </c>
      <c r="X584" s="212">
        <v>0.79415754917770531</v>
      </c>
      <c r="Y584" s="212">
        <v>0.62728508708404318</v>
      </c>
      <c r="Z584" s="212">
        <v>0.44107432838574329</v>
      </c>
    </row>
    <row r="585" spans="3:26" x14ac:dyDescent="0.3">
      <c r="C585" s="210">
        <v>42990</v>
      </c>
      <c r="D585" s="211">
        <v>9.9633801046905882E-4</v>
      </c>
      <c r="E585" s="211">
        <v>2.5312687686246181E-3</v>
      </c>
      <c r="F585" s="211">
        <v>3.8763138788195915E-3</v>
      </c>
      <c r="G585" s="211">
        <v>6.2702211037769604E-3</v>
      </c>
      <c r="H585" s="211">
        <v>8.023126079705482E-3</v>
      </c>
      <c r="I585" s="211">
        <v>1.0618880172128524E-2</v>
      </c>
      <c r="J585" s="211">
        <v>1.4535017516046373E-2</v>
      </c>
      <c r="K585" s="211">
        <v>1.8975956233236082E-2</v>
      </c>
      <c r="L585" s="211">
        <v>2.4415052198036333E-2</v>
      </c>
      <c r="M585" s="211">
        <v>3.2209450167533869E-2</v>
      </c>
      <c r="N585" s="211">
        <v>4.0484479532066991E-2</v>
      </c>
      <c r="P585" s="212">
        <f t="array" ref="P585:Z585">(1+D585:N585)^-P$1:Z$1</f>
        <v>0.9999203358137444</v>
      </c>
      <c r="Q585" s="212">
        <v>0.99936818205511779</v>
      </c>
      <c r="R585" s="212">
        <v>0.99806745959910836</v>
      </c>
      <c r="S585" s="212">
        <v>0.99376884958704303</v>
      </c>
      <c r="T585" s="212">
        <v>0.98414481420486444</v>
      </c>
      <c r="U585" s="212">
        <v>0.96880813719413017</v>
      </c>
      <c r="V585" s="212">
        <v>0.93038948118145415</v>
      </c>
      <c r="W585" s="212">
        <v>0.87670290260438133</v>
      </c>
      <c r="X585" s="212">
        <v>0.7856705758685304</v>
      </c>
      <c r="Y585" s="212">
        <v>0.62155925489488872</v>
      </c>
      <c r="Z585" s="212">
        <v>0.45215555609868091</v>
      </c>
    </row>
    <row r="586" spans="3:26" x14ac:dyDescent="0.3">
      <c r="C586" s="210">
        <v>42989</v>
      </c>
      <c r="D586" s="211">
        <v>1.0426617505863694E-3</v>
      </c>
      <c r="E586" s="211">
        <v>2.6603394880655874E-3</v>
      </c>
      <c r="F586" s="211">
        <v>4.2669443301541895E-3</v>
      </c>
      <c r="G586" s="211">
        <v>6.9549205148670456E-3</v>
      </c>
      <c r="H586" s="211">
        <v>9.4088125220617123E-3</v>
      </c>
      <c r="I586" s="211">
        <v>1.2561053964492802E-2</v>
      </c>
      <c r="J586" s="211">
        <v>1.6724778432489089E-2</v>
      </c>
      <c r="K586" s="211">
        <v>2.1660573744460562E-2</v>
      </c>
      <c r="L586" s="211">
        <v>2.9668355896229015E-2</v>
      </c>
      <c r="M586" s="211">
        <v>3.7581126141881291E-2</v>
      </c>
      <c r="N586" s="211">
        <v>4.7067655092753666E-2</v>
      </c>
      <c r="P586" s="212">
        <f t="array" ref="P586:Z586">(1+D586:N586)^-P$1:Z$1</f>
        <v>0.99991663399062947</v>
      </c>
      <c r="Q586" s="212">
        <v>0.99933601877101774</v>
      </c>
      <c r="R586" s="212">
        <v>0.99787333120310451</v>
      </c>
      <c r="S586" s="212">
        <v>0.993093116312187</v>
      </c>
      <c r="T586" s="212">
        <v>0.9814446592726852</v>
      </c>
      <c r="U586" s="212">
        <v>0.96324406668591822</v>
      </c>
      <c r="V586" s="212">
        <v>0.92041345971770616</v>
      </c>
      <c r="W586" s="212">
        <v>0.86070348443944245</v>
      </c>
      <c r="X586" s="212">
        <v>0.74649403081333643</v>
      </c>
      <c r="Y586" s="212">
        <v>0.57500159799815898</v>
      </c>
      <c r="Z586" s="212">
        <v>0.39857047053204342</v>
      </c>
    </row>
    <row r="587" spans="3:26" x14ac:dyDescent="0.3">
      <c r="C587" s="210">
        <v>42986</v>
      </c>
      <c r="D587" s="211">
        <v>1.0114366392248891E-3</v>
      </c>
      <c r="E587" s="211">
        <v>2.5383910677531031E-3</v>
      </c>
      <c r="F587" s="211">
        <v>3.815844907143089E-3</v>
      </c>
      <c r="G587" s="211">
        <v>5.9990646955629624E-3</v>
      </c>
      <c r="H587" s="211">
        <v>7.8641597934055209E-3</v>
      </c>
      <c r="I587" s="211">
        <v>9.9540287123242744E-3</v>
      </c>
      <c r="J587" s="211">
        <v>1.2700246198065862E-2</v>
      </c>
      <c r="K587" s="211">
        <v>1.6469760755805432E-2</v>
      </c>
      <c r="L587" s="211">
        <v>2.2139159202416894E-2</v>
      </c>
      <c r="M587" s="211">
        <v>2.7783280703754458E-2</v>
      </c>
      <c r="N587" s="211">
        <v>3.6880585380400656E-2</v>
      </c>
      <c r="P587" s="212">
        <f t="array" ref="P587:Z587">(1+D587:N587)^-P$1:Z$1</f>
        <v>0.99991912923167081</v>
      </c>
      <c r="Q587" s="212">
        <v>0.9993664071061088</v>
      </c>
      <c r="R587" s="212">
        <v>0.99809752049343969</v>
      </c>
      <c r="S587" s="212">
        <v>0.99403670947012412</v>
      </c>
      <c r="T587" s="212">
        <v>0.98445528895001044</v>
      </c>
      <c r="U587" s="212">
        <v>0.97072269250489351</v>
      </c>
      <c r="V587" s="212">
        <v>0.93884829562278127</v>
      </c>
      <c r="W587" s="212">
        <v>0.89194640103193035</v>
      </c>
      <c r="X587" s="212">
        <v>0.80334062764368974</v>
      </c>
      <c r="Y587" s="212">
        <v>0.66294388818670391</v>
      </c>
      <c r="Z587" s="212">
        <v>0.48464657072473799</v>
      </c>
    </row>
    <row r="588" spans="3:26" x14ac:dyDescent="0.3">
      <c r="C588" s="210">
        <v>42985</v>
      </c>
      <c r="D588" s="211">
        <v>1.0198044442135687E-3</v>
      </c>
      <c r="E588" s="211">
        <v>2.56407985831762E-3</v>
      </c>
      <c r="F588" s="211">
        <v>4.211884803422313E-3</v>
      </c>
      <c r="G588" s="211">
        <v>6.3285669620363983E-3</v>
      </c>
      <c r="H588" s="211">
        <v>8.187634701949744E-3</v>
      </c>
      <c r="I588" s="211">
        <v>1.0242416580449073E-2</v>
      </c>
      <c r="J588" s="211">
        <v>1.358960504798153E-2</v>
      </c>
      <c r="K588" s="211">
        <v>1.8598449548589715E-2</v>
      </c>
      <c r="L588" s="211">
        <v>2.4946740662422074E-2</v>
      </c>
      <c r="M588" s="211">
        <v>3.2131124114387136E-2</v>
      </c>
      <c r="N588" s="211">
        <v>4.3720255941471754E-2</v>
      </c>
      <c r="P588" s="212">
        <f t="array" ref="P588:Z588">(1+D588:N588)^-P$1:Z$1</f>
        <v>0.99991846054076849</v>
      </c>
      <c r="Q588" s="212">
        <v>0.99936000533051972</v>
      </c>
      <c r="R588" s="212">
        <v>0.99790068682451394</v>
      </c>
      <c r="S588" s="212">
        <v>0.99371123192781718</v>
      </c>
      <c r="T588" s="212">
        <v>0.98382366942376887</v>
      </c>
      <c r="U588" s="212">
        <v>0.96989161056837081</v>
      </c>
      <c r="V588" s="212">
        <v>0.93473662630167209</v>
      </c>
      <c r="W588" s="212">
        <v>0.87897986058605182</v>
      </c>
      <c r="X588" s="212">
        <v>0.78160443101483834</v>
      </c>
      <c r="Y588" s="212">
        <v>0.62226716136676763</v>
      </c>
      <c r="Z588" s="212">
        <v>0.42493035694126818</v>
      </c>
    </row>
    <row r="589" spans="3:26" x14ac:dyDescent="0.3">
      <c r="C589" s="210">
        <v>42984</v>
      </c>
      <c r="D589" s="211">
        <v>1.0925878909522103E-3</v>
      </c>
      <c r="E589" s="211">
        <v>2.8068936367867127E-3</v>
      </c>
      <c r="F589" s="211">
        <v>4.5185011767988033E-3</v>
      </c>
      <c r="G589" s="211">
        <v>7.3505542133527604E-3</v>
      </c>
      <c r="H589" s="211">
        <v>9.2273993700876539E-3</v>
      </c>
      <c r="I589" s="211">
        <v>1.2156143790324522E-2</v>
      </c>
      <c r="J589" s="211">
        <v>1.6632070520856711E-2</v>
      </c>
      <c r="K589" s="211">
        <v>2.1716436308857685E-2</v>
      </c>
      <c r="L589" s="211">
        <v>2.7529526631446147E-2</v>
      </c>
      <c r="M589" s="211">
        <v>3.6694747102268215E-2</v>
      </c>
      <c r="N589" s="211">
        <v>4.6049472913442718E-2</v>
      </c>
      <c r="P589" s="212">
        <f t="array" ref="P589:Z589">(1+D589:N589)^-P$1:Z$1</f>
        <v>0.99991264449961748</v>
      </c>
      <c r="Q589" s="212">
        <v>0.9992995050445096</v>
      </c>
      <c r="R589" s="212">
        <v>0.99774837701571073</v>
      </c>
      <c r="S589" s="212">
        <v>0.99270308217669778</v>
      </c>
      <c r="T589" s="212">
        <v>0.98179752914444762</v>
      </c>
      <c r="U589" s="212">
        <v>0.96440055832604155</v>
      </c>
      <c r="V589" s="212">
        <v>0.92083320436379767</v>
      </c>
      <c r="W589" s="212">
        <v>0.86037412443884043</v>
      </c>
      <c r="X589" s="212">
        <v>0.76217885456269507</v>
      </c>
      <c r="Y589" s="212">
        <v>0.5824203355517803</v>
      </c>
      <c r="Z589" s="212">
        <v>0.40640168551706674</v>
      </c>
    </row>
    <row r="590" spans="3:26" x14ac:dyDescent="0.3">
      <c r="C590" s="210">
        <v>42983</v>
      </c>
      <c r="D590" s="211">
        <v>1.0368068220956382E-3</v>
      </c>
      <c r="E590" s="211">
        <v>2.4471573412967393E-3</v>
      </c>
      <c r="F590" s="211">
        <v>3.7778129155441307E-3</v>
      </c>
      <c r="G590" s="211">
        <v>6.162774755231029E-3</v>
      </c>
      <c r="H590" s="211">
        <v>7.822577578072783E-3</v>
      </c>
      <c r="I590" s="211">
        <v>1.0751251327923083E-2</v>
      </c>
      <c r="J590" s="211">
        <v>1.3524852895193862E-2</v>
      </c>
      <c r="K590" s="211">
        <v>1.7196519705537983E-2</v>
      </c>
      <c r="L590" s="211">
        <v>2.2111220028441191E-2</v>
      </c>
      <c r="M590" s="211">
        <v>2.7989265661060719E-2</v>
      </c>
      <c r="N590" s="211">
        <v>3.5963287235175542E-2</v>
      </c>
      <c r="P590" s="212">
        <f t="array" ref="P590:Z590">(1+D590:N590)^-P$1:Z$1</f>
        <v>0.99991710185951066</v>
      </c>
      <c r="Q590" s="212">
        <v>0.99938914466617823</v>
      </c>
      <c r="R590" s="212">
        <v>0.99811642870025141</v>
      </c>
      <c r="S590" s="212">
        <v>0.99387497241017464</v>
      </c>
      <c r="T590" s="212">
        <v>0.98453652681313542</v>
      </c>
      <c r="U590" s="212">
        <v>0.96842755257920998</v>
      </c>
      <c r="V590" s="212">
        <v>0.93503525708003821</v>
      </c>
      <c r="W590" s="212">
        <v>0.88749505293962594</v>
      </c>
      <c r="X590" s="212">
        <v>0.80356024596074493</v>
      </c>
      <c r="Y590" s="212">
        <v>0.66095410433981716</v>
      </c>
      <c r="Z590" s="212">
        <v>0.49330179916132999</v>
      </c>
    </row>
    <row r="591" spans="3:26" x14ac:dyDescent="0.3">
      <c r="C591" s="210">
        <v>42979</v>
      </c>
      <c r="D591" s="211">
        <v>1.1248440485125042E-3</v>
      </c>
      <c r="E591" s="211">
        <v>2.5337797258025273E-3</v>
      </c>
      <c r="F591" s="211">
        <v>4.1273655121316062E-3</v>
      </c>
      <c r="G591" s="211">
        <v>6.4680953413002607E-3</v>
      </c>
      <c r="H591" s="211">
        <v>8.2684774729809146E-3</v>
      </c>
      <c r="I591" s="211">
        <v>1.1296781829919045E-2</v>
      </c>
      <c r="J591" s="211">
        <v>1.4801241755974012E-2</v>
      </c>
      <c r="K591" s="211">
        <v>2.0344784603187397E-2</v>
      </c>
      <c r="L591" s="211">
        <v>2.6698751755051132E-2</v>
      </c>
      <c r="M591" s="211">
        <v>3.4920583375417917E-2</v>
      </c>
      <c r="N591" s="211">
        <v>4.4060641059193481E-2</v>
      </c>
      <c r="P591" s="212">
        <f t="array" ref="P591:Z591">(1+D591:N591)^-P$1:Z$1</f>
        <v>0.9999100670933696</v>
      </c>
      <c r="Q591" s="212">
        <v>0.99936755629738316</v>
      </c>
      <c r="R591" s="212">
        <v>0.99794268353080684</v>
      </c>
      <c r="S591" s="212">
        <v>0.99357347205416691</v>
      </c>
      <c r="T591" s="212">
        <v>0.98366591016645322</v>
      </c>
      <c r="U591" s="212">
        <v>0.96686118202915861</v>
      </c>
      <c r="V591" s="212">
        <v>0.92916972357483807</v>
      </c>
      <c r="W591" s="212">
        <v>0.86850306859247861</v>
      </c>
      <c r="X591" s="212">
        <v>0.76836869041456657</v>
      </c>
      <c r="Y591" s="212">
        <v>0.59757804107563284</v>
      </c>
      <c r="Z591" s="212">
        <v>0.42216820193024879</v>
      </c>
    </row>
    <row r="592" spans="3:26" x14ac:dyDescent="0.3">
      <c r="C592" s="210">
        <v>42978</v>
      </c>
      <c r="D592" s="211">
        <v>9.8444208213988612E-4</v>
      </c>
      <c r="E592" s="211">
        <v>2.2890959572112245E-3</v>
      </c>
      <c r="F592" s="211">
        <v>3.6966084544319783E-3</v>
      </c>
      <c r="G592" s="211">
        <v>5.6250467603332008E-3</v>
      </c>
      <c r="H592" s="211">
        <v>7.3307113391312883E-3</v>
      </c>
      <c r="I592" s="211">
        <v>1.0035983179719078E-2</v>
      </c>
      <c r="J592" s="211">
        <v>1.2602275325764566E-2</v>
      </c>
      <c r="K592" s="211">
        <v>1.6391230300321483E-2</v>
      </c>
      <c r="L592" s="211">
        <v>2.0881602384052195E-2</v>
      </c>
      <c r="M592" s="211">
        <v>2.7204243683010571E-2</v>
      </c>
      <c r="N592" s="211">
        <v>3.5343882937682009E-2</v>
      </c>
      <c r="P592" s="212">
        <f t="array" ref="P592:Z592">(1+D592:N592)^-P$1:Z$1</f>
        <v>0.99992128647112721</v>
      </c>
      <c r="Q592" s="212">
        <v>0.99942854335146614</v>
      </c>
      <c r="R592" s="212">
        <v>0.99815680438087429</v>
      </c>
      <c r="S592" s="212">
        <v>0.99440641740333091</v>
      </c>
      <c r="T592" s="212">
        <v>0.98549823383155621</v>
      </c>
      <c r="U592" s="212">
        <v>0.97048641793356472</v>
      </c>
      <c r="V592" s="212">
        <v>0.9393025588059889</v>
      </c>
      <c r="W592" s="212">
        <v>0.89242892031291998</v>
      </c>
      <c r="X592" s="212">
        <v>0.8132914874612186</v>
      </c>
      <c r="Y592" s="212">
        <v>0.66857160258738224</v>
      </c>
      <c r="Z592" s="212">
        <v>0.49923791585053473</v>
      </c>
    </row>
    <row r="593" spans="3:26" x14ac:dyDescent="0.3">
      <c r="C593" s="210">
        <v>42977</v>
      </c>
      <c r="D593" s="211">
        <v>9.1355725484484928E-4</v>
      </c>
      <c r="E593" s="211">
        <v>2.377842601818322E-3</v>
      </c>
      <c r="F593" s="211">
        <v>3.8785242385137937E-3</v>
      </c>
      <c r="G593" s="211">
        <v>6.2419728155627928E-3</v>
      </c>
      <c r="H593" s="211">
        <v>8.0899140766161406E-3</v>
      </c>
      <c r="I593" s="211">
        <v>1.0250932578836079E-2</v>
      </c>
      <c r="J593" s="211">
        <v>1.3908869758869583E-2</v>
      </c>
      <c r="K593" s="211">
        <v>1.9073887681077911E-2</v>
      </c>
      <c r="L593" s="211">
        <v>2.6036316990393337E-2</v>
      </c>
      <c r="M593" s="211">
        <v>3.4805109948916259E-2</v>
      </c>
      <c r="N593" s="211">
        <v>4.6308227254670473E-2</v>
      </c>
      <c r="P593" s="212">
        <f t="array" ref="P593:Z593">(1+D593:N593)^-P$1:Z$1</f>
        <v>0.99992695145094412</v>
      </c>
      <c r="Q593" s="212">
        <v>0.99940642123570134</v>
      </c>
      <c r="R593" s="212">
        <v>0.99806636081611522</v>
      </c>
      <c r="S593" s="212">
        <v>0.99379674771655857</v>
      </c>
      <c r="T593" s="212">
        <v>0.98401441535342993</v>
      </c>
      <c r="U593" s="212">
        <v>0.96986708341724459</v>
      </c>
      <c r="V593" s="212">
        <v>0.9332658800366791</v>
      </c>
      <c r="W593" s="212">
        <v>0.87611332390725682</v>
      </c>
      <c r="X593" s="212">
        <v>0.77334390873945691</v>
      </c>
      <c r="Y593" s="212">
        <v>0.59857907466040916</v>
      </c>
      <c r="Z593" s="212">
        <v>0.40439632020985722</v>
      </c>
    </row>
    <row r="594" spans="3:26" x14ac:dyDescent="0.3">
      <c r="C594" s="210">
        <v>42976</v>
      </c>
      <c r="D594" s="211">
        <v>7.9248304041328033E-4</v>
      </c>
      <c r="E594" s="211">
        <v>2.0468787555092648E-3</v>
      </c>
      <c r="F594" s="211">
        <v>3.2792852469583009E-3</v>
      </c>
      <c r="G594" s="211">
        <v>5.2940135508758347E-3</v>
      </c>
      <c r="H594" s="211">
        <v>7.2597437932437649E-3</v>
      </c>
      <c r="I594" s="211">
        <v>9.6581223515815728E-3</v>
      </c>
      <c r="J594" s="211">
        <v>1.3044308557294111E-2</v>
      </c>
      <c r="K594" s="211">
        <v>1.7687536476426142E-2</v>
      </c>
      <c r="L594" s="211">
        <v>2.2234017916717339E-2</v>
      </c>
      <c r="M594" s="211">
        <v>2.9277540509533521E-2</v>
      </c>
      <c r="N594" s="211">
        <v>3.9163663562440443E-2</v>
      </c>
      <c r="P594" s="212">
        <f t="array" ref="P594:Z594">(1+D594:N594)^-P$1:Z$1</f>
        <v>0.99993662847273768</v>
      </c>
      <c r="Q594" s="212">
        <v>0.99948893395041061</v>
      </c>
      <c r="R594" s="212">
        <v>0.99836437902979525</v>
      </c>
      <c r="S594" s="212">
        <v>0.99473386543686215</v>
      </c>
      <c r="T594" s="212">
        <v>0.9856371073552006</v>
      </c>
      <c r="U594" s="212">
        <v>0.97157642865103122</v>
      </c>
      <c r="V594" s="212">
        <v>0.93725506315599327</v>
      </c>
      <c r="W594" s="212">
        <v>0.88450198012259229</v>
      </c>
      <c r="X594" s="212">
        <v>0.80259547492490024</v>
      </c>
      <c r="Y594" s="212">
        <v>0.6486531859672291</v>
      </c>
      <c r="Z594" s="212">
        <v>0.46378954350682611</v>
      </c>
    </row>
    <row r="595" spans="3:26" x14ac:dyDescent="0.3">
      <c r="C595" s="210">
        <v>42975</v>
      </c>
      <c r="D595" s="211">
        <v>9.4692025078407663E-4</v>
      </c>
      <c r="E595" s="211">
        <v>2.3913665035195921E-3</v>
      </c>
      <c r="F595" s="211">
        <v>3.7060812625088892E-3</v>
      </c>
      <c r="G595" s="211">
        <v>5.6995975338798551E-3</v>
      </c>
      <c r="H595" s="211">
        <v>7.2542006359342494E-3</v>
      </c>
      <c r="I595" s="211">
        <v>9.2626051559306193E-3</v>
      </c>
      <c r="J595" s="211">
        <v>1.1763597276349487E-2</v>
      </c>
      <c r="K595" s="211">
        <v>1.5242422827535457E-2</v>
      </c>
      <c r="L595" s="211">
        <v>2.0909201800603107E-2</v>
      </c>
      <c r="M595" s="211">
        <v>2.8552901698173771E-2</v>
      </c>
      <c r="N595" s="211">
        <v>3.6178427142171871E-2</v>
      </c>
      <c r="P595" s="212">
        <f t="array" ref="P595:Z595">(1+D595:N595)^-P$1:Z$1</f>
        <v>0.99992428509014863</v>
      </c>
      <c r="Q595" s="212">
        <v>0.9994030503111716</v>
      </c>
      <c r="R595" s="212">
        <v>0.99815209415229</v>
      </c>
      <c r="S595" s="212">
        <v>0.9943327037737153</v>
      </c>
      <c r="T595" s="212">
        <v>0.98564795577175024</v>
      </c>
      <c r="U595" s="212">
        <v>0.97271912172622976</v>
      </c>
      <c r="V595" s="212">
        <v>0.94320208402364247</v>
      </c>
      <c r="W595" s="212">
        <v>0.8995218187080487</v>
      </c>
      <c r="X595" s="212">
        <v>0.81307164773391194</v>
      </c>
      <c r="Y595" s="212">
        <v>0.6555419581145564</v>
      </c>
      <c r="Z595" s="212">
        <v>0.49125736694630651</v>
      </c>
    </row>
    <row r="596" spans="3:26" x14ac:dyDescent="0.3">
      <c r="C596" s="210">
        <v>42972</v>
      </c>
      <c r="D596" s="211">
        <v>1.1827157155474919E-3</v>
      </c>
      <c r="E596" s="211">
        <v>2.9712399121697148E-3</v>
      </c>
      <c r="F596" s="211">
        <v>4.8472900388996298E-3</v>
      </c>
      <c r="G596" s="211">
        <v>7.5781007896138725E-3</v>
      </c>
      <c r="H596" s="211">
        <v>1.0398650470424363E-2</v>
      </c>
      <c r="I596" s="211">
        <v>1.4159613026822396E-2</v>
      </c>
      <c r="J596" s="211">
        <v>1.8203946794155979E-2</v>
      </c>
      <c r="K596" s="211">
        <v>2.3808552843929121E-2</v>
      </c>
      <c r="L596" s="211">
        <v>3.2499746642517938E-2</v>
      </c>
      <c r="M596" s="211">
        <v>4.112545761043114E-2</v>
      </c>
      <c r="N596" s="211">
        <v>5.2443478746870713E-2</v>
      </c>
      <c r="P596" s="212">
        <f t="array" ref="P596:Z596">(1+D596:N596)^-P$1:Z$1</f>
        <v>0.99990544312211982</v>
      </c>
      <c r="Q596" s="212">
        <v>0.9992585663720851</v>
      </c>
      <c r="R596" s="212">
        <v>0.99758513062206089</v>
      </c>
      <c r="S596" s="212">
        <v>0.99247889490286156</v>
      </c>
      <c r="T596" s="212">
        <v>0.979522654891125</v>
      </c>
      <c r="U596" s="212">
        <v>0.95869633074079885</v>
      </c>
      <c r="V596" s="212">
        <v>0.91374732663901881</v>
      </c>
      <c r="W596" s="212">
        <v>0.8481423063536031</v>
      </c>
      <c r="X596" s="212">
        <v>0.72627394203296902</v>
      </c>
      <c r="Y596" s="212">
        <v>0.54632869322863875</v>
      </c>
      <c r="Z596" s="212">
        <v>0.3597695236697101</v>
      </c>
    </row>
    <row r="597" spans="3:26" x14ac:dyDescent="0.3">
      <c r="C597" s="210">
        <v>42971</v>
      </c>
      <c r="D597" s="211">
        <v>1.0729014548237685E-3</v>
      </c>
      <c r="E597" s="211">
        <v>2.5746240197052758E-3</v>
      </c>
      <c r="F597" s="211">
        <v>3.8827563497924626E-3</v>
      </c>
      <c r="G597" s="211">
        <v>6.0751672772693032E-3</v>
      </c>
      <c r="H597" s="211">
        <v>8.1563919811533849E-3</v>
      </c>
      <c r="I597" s="211">
        <v>1.0750330124750511E-2</v>
      </c>
      <c r="J597" s="211">
        <v>1.4361486080767731E-2</v>
      </c>
      <c r="K597" s="211">
        <v>1.9421506219775522E-2</v>
      </c>
      <c r="L597" s="211">
        <v>2.6033807791491944E-2</v>
      </c>
      <c r="M597" s="211">
        <v>3.5468227361522574E-2</v>
      </c>
      <c r="N597" s="211">
        <v>4.8200671747933271E-2</v>
      </c>
      <c r="P597" s="212">
        <f t="array" ref="P597:Z597">(1+D597:N597)^-P$1:Z$1</f>
        <v>0.99991421757493015</v>
      </c>
      <c r="Q597" s="212">
        <v>0.99935737773191335</v>
      </c>
      <c r="R597" s="212">
        <v>0.99806425701847157</v>
      </c>
      <c r="S597" s="212">
        <v>0.99396151751393447</v>
      </c>
      <c r="T597" s="212">
        <v>0.98388464767027006</v>
      </c>
      <c r="U597" s="212">
        <v>0.96843020047153439</v>
      </c>
      <c r="V597" s="212">
        <v>0.93118558333192336</v>
      </c>
      <c r="W597" s="212">
        <v>0.87402420475450238</v>
      </c>
      <c r="X597" s="212">
        <v>0.77336282132329592</v>
      </c>
      <c r="Y597" s="212">
        <v>0.59285479796323137</v>
      </c>
      <c r="Z597" s="212">
        <v>0.39004195649614559</v>
      </c>
    </row>
    <row r="598" spans="3:26" x14ac:dyDescent="0.3">
      <c r="C598" s="210">
        <v>42970</v>
      </c>
      <c r="D598" s="211">
        <v>1.1044259159038554E-3</v>
      </c>
      <c r="E598" s="211">
        <v>2.5102192025454814E-3</v>
      </c>
      <c r="F598" s="211">
        <v>4.0933224062771924E-3</v>
      </c>
      <c r="G598" s="211">
        <v>6.4437778150202695E-3</v>
      </c>
      <c r="H598" s="211">
        <v>8.0906659826493251E-3</v>
      </c>
      <c r="I598" s="211">
        <v>1.0543867556342266E-2</v>
      </c>
      <c r="J598" s="211">
        <v>1.3663448870782659E-2</v>
      </c>
      <c r="K598" s="211">
        <v>1.7360943076335556E-2</v>
      </c>
      <c r="L598" s="211">
        <v>2.2232001400468542E-2</v>
      </c>
      <c r="M598" s="211">
        <v>3.0127702256703682E-2</v>
      </c>
      <c r="N598" s="211">
        <v>4.0109729173419699E-2</v>
      </c>
      <c r="P598" s="212">
        <f t="array" ref="P598:Z598">(1+D598:N598)^-P$1:Z$1</f>
        <v>0.99991169857989803</v>
      </c>
      <c r="Q598" s="212">
        <v>0.99937342791210471</v>
      </c>
      <c r="R598" s="212">
        <v>0.99795960067371603</v>
      </c>
      <c r="S598" s="212">
        <v>0.99359747861027092</v>
      </c>
      <c r="T598" s="212">
        <v>0.98401294745748624</v>
      </c>
      <c r="U598" s="212">
        <v>0.96902389693361224</v>
      </c>
      <c r="V598" s="212">
        <v>0.93439620527757994</v>
      </c>
      <c r="W598" s="212">
        <v>0.88649149626394819</v>
      </c>
      <c r="X598" s="212">
        <v>0.80261130754588261</v>
      </c>
      <c r="Y598" s="212">
        <v>0.64066943318200986</v>
      </c>
      <c r="Z598" s="212">
        <v>0.45542495532325866</v>
      </c>
    </row>
    <row r="599" spans="3:26" x14ac:dyDescent="0.3">
      <c r="C599" s="210">
        <v>42969</v>
      </c>
      <c r="D599" s="211">
        <v>9.8302183587857072E-4</v>
      </c>
      <c r="E599" s="211">
        <v>2.5101277861986821E-3</v>
      </c>
      <c r="F599" s="211">
        <v>4.0002142219295166E-3</v>
      </c>
      <c r="G599" s="211">
        <v>6.3930722496557506E-3</v>
      </c>
      <c r="H599" s="211">
        <v>8.4878567903839963E-3</v>
      </c>
      <c r="I599" s="211">
        <v>1.1231796706342044E-2</v>
      </c>
      <c r="J599" s="211">
        <v>1.448217639240269E-2</v>
      </c>
      <c r="K599" s="211">
        <v>1.8244834895977866E-2</v>
      </c>
      <c r="L599" s="211">
        <v>2.3051348807609954E-2</v>
      </c>
      <c r="M599" s="211">
        <v>2.9810934912415127E-2</v>
      </c>
      <c r="N599" s="211">
        <v>3.897595921364793E-2</v>
      </c>
      <c r="P599" s="212">
        <f t="array" ref="P599:Z599">(1+D599:N599)^-P$1:Z$1</f>
        <v>0.99992139997023843</v>
      </c>
      <c r="Q599" s="212">
        <v>0.99937345069468375</v>
      </c>
      <c r="R599" s="212">
        <v>0.99800587359826853</v>
      </c>
      <c r="S599" s="212">
        <v>0.99364753948935203</v>
      </c>
      <c r="T599" s="212">
        <v>0.98323799726079142</v>
      </c>
      <c r="U599" s="212">
        <v>0.96704759516842498</v>
      </c>
      <c r="V599" s="212">
        <v>0.93063181144851392</v>
      </c>
      <c r="W599" s="212">
        <v>0.88111884436406174</v>
      </c>
      <c r="X599" s="212">
        <v>0.79620642371939432</v>
      </c>
      <c r="Y599" s="212">
        <v>0.64363183197917517</v>
      </c>
      <c r="Z599" s="212">
        <v>0.4654682135150357</v>
      </c>
    </row>
    <row r="600" spans="3:26" x14ac:dyDescent="0.3">
      <c r="C600" s="210">
        <v>42968</v>
      </c>
      <c r="D600" s="211">
        <v>1.1897487954749429E-3</v>
      </c>
      <c r="E600" s="211">
        <v>2.8938847557439069E-3</v>
      </c>
      <c r="F600" s="211">
        <v>4.5357172665566109E-3</v>
      </c>
      <c r="G600" s="211">
        <v>7.2412609008263443E-3</v>
      </c>
      <c r="H600" s="211">
        <v>9.1003735598009401E-3</v>
      </c>
      <c r="I600" s="211">
        <v>1.232370468013911E-2</v>
      </c>
      <c r="J600" s="211">
        <v>1.6596580912361783E-2</v>
      </c>
      <c r="K600" s="211">
        <v>2.2581817801199056E-2</v>
      </c>
      <c r="L600" s="211">
        <v>2.8917660599830051E-2</v>
      </c>
      <c r="M600" s="211">
        <v>3.8654230102931897E-2</v>
      </c>
      <c r="N600" s="211">
        <v>5.215859937049043E-2</v>
      </c>
      <c r="P600" s="212">
        <f t="array" ref="P600:Z600">(1+D600:N600)^-P$1:Z$1</f>
        <v>0.99990488119566112</v>
      </c>
      <c r="Q600" s="212">
        <v>0.99927783450408503</v>
      </c>
      <c r="R600" s="212">
        <v>0.9977398270961223</v>
      </c>
      <c r="S600" s="212">
        <v>0.99281079798662131</v>
      </c>
      <c r="T600" s="212">
        <v>0.98204472254450259</v>
      </c>
      <c r="U600" s="212">
        <v>0.96392175178745287</v>
      </c>
      <c r="V600" s="212">
        <v>0.92099394802720258</v>
      </c>
      <c r="W600" s="212">
        <v>0.85529027734169527</v>
      </c>
      <c r="X600" s="212">
        <v>0.75195834566594622</v>
      </c>
      <c r="Y600" s="212">
        <v>0.56615466111408963</v>
      </c>
      <c r="Z600" s="212">
        <v>0.36172274579235658</v>
      </c>
    </row>
    <row r="601" spans="3:26" x14ac:dyDescent="0.3">
      <c r="C601" s="210">
        <v>42965</v>
      </c>
      <c r="D601" s="211">
        <v>1.0686655227208687E-3</v>
      </c>
      <c r="E601" s="211">
        <v>2.4806888150071121E-3</v>
      </c>
      <c r="F601" s="211">
        <v>4.0314373750199896E-3</v>
      </c>
      <c r="G601" s="211">
        <v>6.1850467888617212E-3</v>
      </c>
      <c r="H601" s="211">
        <v>8.3644760840398246E-3</v>
      </c>
      <c r="I601" s="211">
        <v>1.087118885576809E-2</v>
      </c>
      <c r="J601" s="211">
        <v>1.4588357246924333E-2</v>
      </c>
      <c r="K601" s="211">
        <v>1.875222396409458E-2</v>
      </c>
      <c r="L601" s="211">
        <v>2.4460121135204852E-2</v>
      </c>
      <c r="M601" s="211">
        <v>3.2435331631093064E-2</v>
      </c>
      <c r="N601" s="211">
        <v>4.3691966160905787E-2</v>
      </c>
      <c r="P601" s="212">
        <f t="array" ref="P601:Z601">(1+D601:N601)^-P$1:Z$1</f>
        <v>0.99991455605804413</v>
      </c>
      <c r="Q601" s="212">
        <v>0.9993807875448022</v>
      </c>
      <c r="R601" s="212">
        <v>0.99799035559191984</v>
      </c>
      <c r="S601" s="212">
        <v>0.99385297286160157</v>
      </c>
      <c r="T601" s="212">
        <v>0.983478624580024</v>
      </c>
      <c r="U601" s="212">
        <v>0.96808288841026124</v>
      </c>
      <c r="V601" s="212">
        <v>0.93014494108581858</v>
      </c>
      <c r="W601" s="212">
        <v>0.87805154461487267</v>
      </c>
      <c r="X601" s="212">
        <v>0.7853250052797035</v>
      </c>
      <c r="Y601" s="212">
        <v>0.61952255738581385</v>
      </c>
      <c r="Z601" s="212">
        <v>0.42516077516672662</v>
      </c>
    </row>
    <row r="602" spans="3:26" x14ac:dyDescent="0.3">
      <c r="C602" s="210">
        <v>42964</v>
      </c>
      <c r="D602" s="211">
        <v>1.0535604198539871E-3</v>
      </c>
      <c r="E602" s="211">
        <v>2.5114027167533462E-3</v>
      </c>
      <c r="F602" s="211">
        <v>3.7953224314553609E-3</v>
      </c>
      <c r="G602" s="211">
        <v>6.1742910616025539E-3</v>
      </c>
      <c r="H602" s="211">
        <v>7.7467046881750249E-3</v>
      </c>
      <c r="I602" s="211">
        <v>1.0590109567340699E-2</v>
      </c>
      <c r="J602" s="211">
        <v>1.3649003449283277E-2</v>
      </c>
      <c r="K602" s="211">
        <v>1.7119680658840938E-2</v>
      </c>
      <c r="L602" s="211">
        <v>2.3380028134416909E-2</v>
      </c>
      <c r="M602" s="211">
        <v>3.1993563495008502E-2</v>
      </c>
      <c r="N602" s="211">
        <v>4.3241034670351543E-2</v>
      </c>
      <c r="P602" s="212">
        <f t="array" ref="P602:Z602">(1+D602:N602)^-P$1:Z$1</f>
        <v>0.99991576308296193</v>
      </c>
      <c r="Q602" s="212">
        <v>0.99937313295955565</v>
      </c>
      <c r="R602" s="212">
        <v>0.99810772343369369</v>
      </c>
      <c r="S602" s="212">
        <v>0.99386359687734804</v>
      </c>
      <c r="T602" s="212">
        <v>0.98468478320178143</v>
      </c>
      <c r="U602" s="212">
        <v>0.96889088287697234</v>
      </c>
      <c r="V602" s="212">
        <v>0.93446278715997999</v>
      </c>
      <c r="W602" s="212">
        <v>0.88796448453840671</v>
      </c>
      <c r="X602" s="212">
        <v>0.79365293736468112</v>
      </c>
      <c r="Y602" s="212">
        <v>0.62351250885408305</v>
      </c>
      <c r="Z602" s="212">
        <v>0.42885134469382735</v>
      </c>
    </row>
    <row r="603" spans="3:26" x14ac:dyDescent="0.3">
      <c r="C603" s="210">
        <v>42963</v>
      </c>
      <c r="D603" s="211">
        <v>8.7250571719118403E-4</v>
      </c>
      <c r="E603" s="211">
        <v>2.1551426994330333E-3</v>
      </c>
      <c r="F603" s="211">
        <v>3.5165166461842293E-3</v>
      </c>
      <c r="G603" s="211">
        <v>5.4617855443674472E-3</v>
      </c>
      <c r="H603" s="211">
        <v>7.0784718642694462E-3</v>
      </c>
      <c r="I603" s="211">
        <v>9.6459921593104094E-3</v>
      </c>
      <c r="J603" s="211">
        <v>1.2189452498977259E-2</v>
      </c>
      <c r="K603" s="211">
        <v>1.6189562874212037E-2</v>
      </c>
      <c r="L603" s="211">
        <v>2.1450594572959478E-2</v>
      </c>
      <c r="M603" s="211">
        <v>2.7629178368508856E-2</v>
      </c>
      <c r="N603" s="211">
        <v>3.5821066351390179E-2</v>
      </c>
      <c r="P603" s="212">
        <f t="array" ref="P603:Z603">(1+D603:N603)^-P$1:Z$1</f>
        <v>0.99993023240944479</v>
      </c>
      <c r="Q603" s="212">
        <v>0.99946193887917001</v>
      </c>
      <c r="R603" s="212">
        <v>0.99824636533806743</v>
      </c>
      <c r="S603" s="212">
        <v>0.99456788351094771</v>
      </c>
      <c r="T603" s="212">
        <v>0.98599196434930181</v>
      </c>
      <c r="U603" s="212">
        <v>0.97161144751082318</v>
      </c>
      <c r="V603" s="212">
        <v>0.94121960095159241</v>
      </c>
      <c r="W603" s="212">
        <v>0.89366940461499567</v>
      </c>
      <c r="X603" s="212">
        <v>0.80877244132969439</v>
      </c>
      <c r="Y603" s="212">
        <v>0.66443667147636831</v>
      </c>
      <c r="Z603" s="212">
        <v>0.4946581995594389</v>
      </c>
    </row>
    <row r="604" spans="3:26" x14ac:dyDescent="0.3">
      <c r="C604" s="210">
        <v>42962</v>
      </c>
      <c r="D604" s="211">
        <v>1.0695769458773439E-3</v>
      </c>
      <c r="E604" s="211">
        <v>2.5775604197178642E-3</v>
      </c>
      <c r="F604" s="211">
        <v>4.0442237250744566E-3</v>
      </c>
      <c r="G604" s="211">
        <v>6.5455809132038602E-3</v>
      </c>
      <c r="H604" s="211">
        <v>8.7376895431351131E-3</v>
      </c>
      <c r="I604" s="211">
        <v>1.1309213162946224E-2</v>
      </c>
      <c r="J604" s="211">
        <v>1.5093198911915347E-2</v>
      </c>
      <c r="K604" s="211">
        <v>2.0038178927372113E-2</v>
      </c>
      <c r="L604" s="211">
        <v>2.6848776342774706E-2</v>
      </c>
      <c r="M604" s="211">
        <v>3.6656532834840432E-2</v>
      </c>
      <c r="N604" s="211">
        <v>4.5893508025529772E-2</v>
      </c>
      <c r="P604" s="212">
        <f t="array" ref="P604:Z604">(1+D604:N604)^-P$1:Z$1</f>
        <v>0.99991448322828835</v>
      </c>
      <c r="Q604" s="212">
        <v>0.99935664598896501</v>
      </c>
      <c r="R604" s="212">
        <v>0.99798400094420503</v>
      </c>
      <c r="S604" s="212">
        <v>0.99349698509702344</v>
      </c>
      <c r="T604" s="212">
        <v>0.98275102301820039</v>
      </c>
      <c r="U604" s="212">
        <v>0.96682552757616913</v>
      </c>
      <c r="V604" s="212">
        <v>0.92783427108955818</v>
      </c>
      <c r="W604" s="212">
        <v>0.87033211533285826</v>
      </c>
      <c r="X604" s="212">
        <v>0.76724682670735056</v>
      </c>
      <c r="Y604" s="212">
        <v>0.58274246505892857</v>
      </c>
      <c r="Z604" s="212">
        <v>0.4076154662092567</v>
      </c>
    </row>
    <row r="605" spans="3:26" x14ac:dyDescent="0.3">
      <c r="C605" s="210">
        <v>42961</v>
      </c>
      <c r="D605" s="211">
        <v>1.0474928320610365E-3</v>
      </c>
      <c r="E605" s="211">
        <v>2.6822876879221717E-3</v>
      </c>
      <c r="F605" s="211">
        <v>4.0772594577717846E-3</v>
      </c>
      <c r="G605" s="211">
        <v>6.1581035097135811E-3</v>
      </c>
      <c r="H605" s="211">
        <v>7.7312586033019045E-3</v>
      </c>
      <c r="I605" s="211">
        <v>9.7742545291530942E-3</v>
      </c>
      <c r="J605" s="211">
        <v>1.2319623879806139E-2</v>
      </c>
      <c r="K605" s="211">
        <v>1.556512237158383E-2</v>
      </c>
      <c r="L605" s="211">
        <v>1.9788755517548266E-2</v>
      </c>
      <c r="M605" s="211">
        <v>2.5095303268007525E-2</v>
      </c>
      <c r="N605" s="211">
        <v>3.1802561105996587E-2</v>
      </c>
      <c r="P605" s="212">
        <f t="array" ref="P605:Z605">(1+D605:N605)^-P$1:Z$1</f>
        <v>0.99991624793985878</v>
      </c>
      <c r="Q605" s="212">
        <v>0.99933054998818915</v>
      </c>
      <c r="R605" s="212">
        <v>0.99796758318174217</v>
      </c>
      <c r="S605" s="212">
        <v>0.99387958662934517</v>
      </c>
      <c r="T605" s="212">
        <v>0.98471496910931855</v>
      </c>
      <c r="U605" s="212">
        <v>0.97124124984303373</v>
      </c>
      <c r="V605" s="212">
        <v>0.94061461243164957</v>
      </c>
      <c r="W605" s="212">
        <v>0.89752294045857806</v>
      </c>
      <c r="X605" s="212">
        <v>0.82204919799848186</v>
      </c>
      <c r="Y605" s="212">
        <v>0.68950329289181511</v>
      </c>
      <c r="Z605" s="212">
        <v>0.53464802811545298</v>
      </c>
    </row>
    <row r="606" spans="3:26" x14ac:dyDescent="0.3">
      <c r="C606" s="210">
        <v>42958</v>
      </c>
      <c r="D606" s="211">
        <v>8.429575283611172E-4</v>
      </c>
      <c r="E606" s="211">
        <v>2.1012733974895936E-3</v>
      </c>
      <c r="F606" s="211">
        <v>3.3557620075173708E-3</v>
      </c>
      <c r="G606" s="211">
        <v>5.496775492443564E-3</v>
      </c>
      <c r="H606" s="211">
        <v>7.5249270964734003E-3</v>
      </c>
      <c r="I606" s="211">
        <v>9.8708932788682431E-3</v>
      </c>
      <c r="J606" s="211">
        <v>1.3094766854368977E-2</v>
      </c>
      <c r="K606" s="211">
        <v>1.7750133791053047E-2</v>
      </c>
      <c r="L606" s="211">
        <v>2.2616909665955764E-2</v>
      </c>
      <c r="M606" s="211">
        <v>2.8681493500624666E-2</v>
      </c>
      <c r="N606" s="211">
        <v>3.7256880384992169E-2</v>
      </c>
      <c r="P606" s="212">
        <f t="array" ref="P606:Z606">(1+D606:N606)^-P$1:Z$1</f>
        <v>0.99993259407674528</v>
      </c>
      <c r="Q606" s="212">
        <v>0.99947537046365209</v>
      </c>
      <c r="R606" s="212">
        <v>0.9983263301485249</v>
      </c>
      <c r="S606" s="212">
        <v>0.99453327387375112</v>
      </c>
      <c r="T606" s="212">
        <v>0.98511833089688139</v>
      </c>
      <c r="U606" s="212">
        <v>0.97096245016926042</v>
      </c>
      <c r="V606" s="212">
        <v>0.93702168131796537</v>
      </c>
      <c r="W606" s="212">
        <v>0.8841212377162998</v>
      </c>
      <c r="X606" s="212">
        <v>0.79959542754154089</v>
      </c>
      <c r="Y606" s="212">
        <v>0.65431382873001265</v>
      </c>
      <c r="Z606" s="212">
        <v>0.48114227140143251</v>
      </c>
    </row>
    <row r="607" spans="3:26" x14ac:dyDescent="0.3">
      <c r="C607" s="210">
        <v>42957</v>
      </c>
      <c r="D607" s="211">
        <v>1.0066573255811133E-3</v>
      </c>
      <c r="E607" s="211">
        <v>2.3697210858599996E-3</v>
      </c>
      <c r="F607" s="211">
        <v>3.6781195495740795E-3</v>
      </c>
      <c r="G607" s="211">
        <v>5.6521190988243104E-3</v>
      </c>
      <c r="H607" s="211">
        <v>7.4752750741605744E-3</v>
      </c>
      <c r="I607" s="211">
        <v>9.4788420045436913E-3</v>
      </c>
      <c r="J607" s="211">
        <v>1.2623902550261502E-2</v>
      </c>
      <c r="K607" s="211">
        <v>1.6439282039188003E-2</v>
      </c>
      <c r="L607" s="211">
        <v>2.1643690708307073E-2</v>
      </c>
      <c r="M607" s="211">
        <v>2.9097242352130664E-2</v>
      </c>
      <c r="N607" s="211">
        <v>3.9149602859154704E-2</v>
      </c>
      <c r="P607" s="212">
        <f t="array" ref="P607:Z607">(1+D607:N607)^-P$1:Z$1</f>
        <v>0.99991951116053046</v>
      </c>
      <c r="Q607" s="212">
        <v>0.99940844560614239</v>
      </c>
      <c r="R607" s="212">
        <v>0.99816599793647787</v>
      </c>
      <c r="S607" s="212">
        <v>0.99437964780118071</v>
      </c>
      <c r="T607" s="212">
        <v>0.98521543367223319</v>
      </c>
      <c r="U607" s="212">
        <v>0.97209416757292266</v>
      </c>
      <c r="V607" s="212">
        <v>0.93920225681065506</v>
      </c>
      <c r="W607" s="212">
        <v>0.89213363778482935</v>
      </c>
      <c r="X607" s="212">
        <v>0.80724511752709338</v>
      </c>
      <c r="Y607" s="212">
        <v>0.65035994176176759</v>
      </c>
      <c r="Z607" s="212">
        <v>0.46391507010033883</v>
      </c>
    </row>
    <row r="608" spans="3:26" x14ac:dyDescent="0.3">
      <c r="C608" s="210">
        <v>42956</v>
      </c>
      <c r="D608" s="211">
        <v>9.7663769717599362E-4</v>
      </c>
      <c r="E608" s="211">
        <v>2.5388772413791087E-3</v>
      </c>
      <c r="F608" s="211">
        <v>3.9797463004102689E-3</v>
      </c>
      <c r="G608" s="211">
        <v>6.1824822882683879E-3</v>
      </c>
      <c r="H608" s="211">
        <v>8.1569165659375244E-3</v>
      </c>
      <c r="I608" s="211">
        <v>1.0889556836458252E-2</v>
      </c>
      <c r="J608" s="211">
        <v>1.4224767695108501E-2</v>
      </c>
      <c r="K608" s="211">
        <v>1.8738620027596704E-2</v>
      </c>
      <c r="L608" s="211">
        <v>2.4589851512653707E-2</v>
      </c>
      <c r="M608" s="211">
        <v>3.1487792747156892E-2</v>
      </c>
      <c r="N608" s="211">
        <v>4.2987923045451577E-2</v>
      </c>
      <c r="P608" s="212">
        <f t="array" ref="P608:Z608">(1+D608:N608)^-P$1:Z$1</f>
        <v>0.99992191016142107</v>
      </c>
      <c r="Q608" s="212">
        <v>0.99936628594729648</v>
      </c>
      <c r="R608" s="212">
        <v>0.99801604661314358</v>
      </c>
      <c r="S608" s="212">
        <v>0.99385550593744376</v>
      </c>
      <c r="T608" s="212">
        <v>0.98388362376065308</v>
      </c>
      <c r="U608" s="212">
        <v>0.96803011883344681</v>
      </c>
      <c r="V608" s="212">
        <v>0.93181337571796674</v>
      </c>
      <c r="W608" s="212">
        <v>0.87813362460115363</v>
      </c>
      <c r="X608" s="212">
        <v>0.78433121757302215</v>
      </c>
      <c r="Y608" s="212">
        <v>0.62811419813586455</v>
      </c>
      <c r="Z608" s="212">
        <v>0.43093761767443139</v>
      </c>
    </row>
    <row r="609" spans="3:26" x14ac:dyDescent="0.3">
      <c r="C609" s="210">
        <v>42955</v>
      </c>
      <c r="D609" s="211">
        <v>8.191727918694428E-4</v>
      </c>
      <c r="E609" s="211">
        <v>1.8662830183410781E-3</v>
      </c>
      <c r="F609" s="211">
        <v>3.0635167149814326E-3</v>
      </c>
      <c r="G609" s="211">
        <v>4.8771756426892075E-3</v>
      </c>
      <c r="H609" s="211">
        <v>6.4092089795488479E-3</v>
      </c>
      <c r="I609" s="211">
        <v>8.5982842864119318E-3</v>
      </c>
      <c r="J609" s="211">
        <v>1.1068583204572486E-2</v>
      </c>
      <c r="K609" s="211">
        <v>1.4022809985951975E-2</v>
      </c>
      <c r="L609" s="211">
        <v>1.8019828225128421E-2</v>
      </c>
      <c r="M609" s="211">
        <v>2.4475335824833456E-2</v>
      </c>
      <c r="N609" s="211">
        <v>3.1898687340670161E-2</v>
      </c>
      <c r="P609" s="212">
        <f t="array" ref="P609:Z609">(1+D609:N609)^-P$1:Z$1</f>
        <v>0.99993449514929966</v>
      </c>
      <c r="Q609" s="212">
        <v>0.99953397270548816</v>
      </c>
      <c r="R609" s="212">
        <v>0.9984717521071772</v>
      </c>
      <c r="S609" s="212">
        <v>0.99514649575002034</v>
      </c>
      <c r="T609" s="212">
        <v>0.9873037711838053</v>
      </c>
      <c r="U609" s="212">
        <v>0.9746424543528952</v>
      </c>
      <c r="V609" s="212">
        <v>0.94644835531207516</v>
      </c>
      <c r="W609" s="212">
        <v>0.90712247963443726</v>
      </c>
      <c r="X609" s="212">
        <v>0.83644546439573619</v>
      </c>
      <c r="Y609" s="212">
        <v>0.69578873193135093</v>
      </c>
      <c r="Z609" s="212">
        <v>0.53365280937968707</v>
      </c>
    </row>
    <row r="610" spans="3:26" x14ac:dyDescent="0.3">
      <c r="C610" s="210">
        <v>42954</v>
      </c>
      <c r="D610" s="211">
        <v>9.9676505888454323E-4</v>
      </c>
      <c r="E610" s="211">
        <v>2.4006397653476949E-3</v>
      </c>
      <c r="F610" s="211">
        <v>3.6348380138049065E-3</v>
      </c>
      <c r="G610" s="211">
        <v>5.8181354395999176E-3</v>
      </c>
      <c r="H610" s="211">
        <v>7.9740837580031115E-3</v>
      </c>
      <c r="I610" s="211">
        <v>1.090186310509803E-2</v>
      </c>
      <c r="J610" s="211">
        <v>1.3787447602573841E-2</v>
      </c>
      <c r="K610" s="211">
        <v>1.740314852575196E-2</v>
      </c>
      <c r="L610" s="211">
        <v>2.3628619443906814E-2</v>
      </c>
      <c r="M610" s="211">
        <v>3.1927034350269203E-2</v>
      </c>
      <c r="N610" s="211">
        <v>4.2663725665514025E-2</v>
      </c>
      <c r="P610" s="212">
        <f t="array" ref="P610:Z610">(1+D610:N610)^-P$1:Z$1</f>
        <v>0.99992030168660284</v>
      </c>
      <c r="Q610" s="212">
        <v>0.99940073892041115</v>
      </c>
      <c r="R610" s="212">
        <v>0.99818752055105131</v>
      </c>
      <c r="S610" s="212">
        <v>0.99421551945167796</v>
      </c>
      <c r="T610" s="212">
        <v>0.9842405823828414</v>
      </c>
      <c r="U610" s="212">
        <v>0.96799476616240832</v>
      </c>
      <c r="V610" s="212">
        <v>0.93382490403982454</v>
      </c>
      <c r="W610" s="212">
        <v>0.88623410487230114</v>
      </c>
      <c r="X610" s="212">
        <v>0.79172763216151554</v>
      </c>
      <c r="Y610" s="212">
        <v>0.62411575615248183</v>
      </c>
      <c r="Z610" s="212">
        <v>0.43362539309783665</v>
      </c>
    </row>
    <row r="611" spans="3:26" x14ac:dyDescent="0.3">
      <c r="C611" s="210">
        <v>42951</v>
      </c>
      <c r="D611" s="211">
        <v>1.0120337048751878E-3</v>
      </c>
      <c r="E611" s="211">
        <v>2.6564177464775858E-3</v>
      </c>
      <c r="F611" s="211">
        <v>4.3188825148437341E-3</v>
      </c>
      <c r="G611" s="211">
        <v>6.6215843766999653E-3</v>
      </c>
      <c r="H611" s="211">
        <v>9.0474325511031364E-3</v>
      </c>
      <c r="I611" s="211">
        <v>1.1416992839989674E-2</v>
      </c>
      <c r="J611" s="211">
        <v>1.4548021654948206E-2</v>
      </c>
      <c r="K611" s="211">
        <v>1.8727458719379555E-2</v>
      </c>
      <c r="L611" s="211">
        <v>2.480277318899177E-2</v>
      </c>
      <c r="M611" s="211">
        <v>3.1450272068113759E-2</v>
      </c>
      <c r="N611" s="211">
        <v>4.1368226011174923E-2</v>
      </c>
      <c r="P611" s="212">
        <f t="array" ref="P611:Z611">(1+D611:N611)^-P$1:Z$1</f>
        <v>0.99991908151855569</v>
      </c>
      <c r="Q611" s="212">
        <v>0.9993369959581696</v>
      </c>
      <c r="R611" s="212">
        <v>0.99784752844246838</v>
      </c>
      <c r="S611" s="212">
        <v>0.9934219725868485</v>
      </c>
      <c r="T611" s="212">
        <v>0.9821477737993678</v>
      </c>
      <c r="U611" s="212">
        <v>0.96651647688805375</v>
      </c>
      <c r="V611" s="212">
        <v>0.93032985559630599</v>
      </c>
      <c r="W611" s="212">
        <v>0.87820097342420067</v>
      </c>
      <c r="X611" s="212">
        <v>0.78270314757299408</v>
      </c>
      <c r="Y611" s="212">
        <v>0.62845701553432987</v>
      </c>
      <c r="Z611" s="212">
        <v>0.44454276971622247</v>
      </c>
    </row>
    <row r="612" spans="3:26" x14ac:dyDescent="0.3">
      <c r="C612" s="210">
        <v>42950</v>
      </c>
      <c r="D612" s="211">
        <v>1.0318896889156407E-3</v>
      </c>
      <c r="E612" s="211">
        <v>2.545119406498016E-3</v>
      </c>
      <c r="F612" s="211">
        <v>4.0001066015482494E-3</v>
      </c>
      <c r="G612" s="211">
        <v>6.4906811696461425E-3</v>
      </c>
      <c r="H612" s="211">
        <v>8.7693085472333784E-3</v>
      </c>
      <c r="I612" s="211">
        <v>1.1548082870797619E-2</v>
      </c>
      <c r="J612" s="211">
        <v>1.5296062392939912E-2</v>
      </c>
      <c r="K612" s="211">
        <v>1.9683449305958889E-2</v>
      </c>
      <c r="L612" s="211">
        <v>2.6917099472517331E-2</v>
      </c>
      <c r="M612" s="211">
        <v>3.6155528897572543E-2</v>
      </c>
      <c r="N612" s="211">
        <v>4.737235223285393E-2</v>
      </c>
      <c r="P612" s="212">
        <f t="array" ref="P612:Z612">(1+D612:N612)^-P$1:Z$1</f>
        <v>0.9999174947912044</v>
      </c>
      <c r="Q612" s="212">
        <v>0.99936473035049189</v>
      </c>
      <c r="R612" s="212">
        <v>0.99800592708719216</v>
      </c>
      <c r="S612" s="212">
        <v>0.9935511760902711</v>
      </c>
      <c r="T612" s="212">
        <v>0.98268941701696022</v>
      </c>
      <c r="U612" s="212">
        <v>0.96614076289677975</v>
      </c>
      <c r="V612" s="212">
        <v>0.92690770151473134</v>
      </c>
      <c r="W612" s="212">
        <v>0.87245373928920034</v>
      </c>
      <c r="X612" s="212">
        <v>0.76673651275125931</v>
      </c>
      <c r="Y612" s="212">
        <v>0.58698333197848951</v>
      </c>
      <c r="Z612" s="212">
        <v>0.39625785965246052</v>
      </c>
    </row>
    <row r="613" spans="3:26" x14ac:dyDescent="0.3">
      <c r="C613" s="210">
        <v>42949</v>
      </c>
      <c r="D613" s="211">
        <v>9.445516527208489E-4</v>
      </c>
      <c r="E613" s="211">
        <v>2.2350093557235587E-3</v>
      </c>
      <c r="F613" s="211">
        <v>3.5087361084230914E-3</v>
      </c>
      <c r="G613" s="211">
        <v>5.4855903147660347E-3</v>
      </c>
      <c r="H613" s="211">
        <v>6.8862688365222344E-3</v>
      </c>
      <c r="I613" s="211">
        <v>8.681305501865702E-3</v>
      </c>
      <c r="J613" s="211">
        <v>1.1093780473591193E-2</v>
      </c>
      <c r="K613" s="211">
        <v>1.4691501547139064E-2</v>
      </c>
      <c r="L613" s="211">
        <v>1.9714445162935218E-2</v>
      </c>
      <c r="M613" s="211">
        <v>2.6933772547244921E-2</v>
      </c>
      <c r="N613" s="211">
        <v>3.4527296718105609E-2</v>
      </c>
      <c r="P613" s="212">
        <f t="array" ref="P613:Z613">(1+D613:N613)^-P$1:Z$1</f>
        <v>0.99992447438464194</v>
      </c>
      <c r="Q613" s="212">
        <v>0.99944202686554506</v>
      </c>
      <c r="R613" s="212">
        <v>0.99825023519898937</v>
      </c>
      <c r="S613" s="212">
        <v>0.99454433721616153</v>
      </c>
      <c r="T613" s="212">
        <v>0.98636842936715108</v>
      </c>
      <c r="U613" s="212">
        <v>0.97440181538891268</v>
      </c>
      <c r="V613" s="212">
        <v>0.94633042992427796</v>
      </c>
      <c r="W613" s="212">
        <v>0.90294612595281065</v>
      </c>
      <c r="X613" s="212">
        <v>0.82264845207277282</v>
      </c>
      <c r="Y613" s="212">
        <v>0.67121777740618527</v>
      </c>
      <c r="Z613" s="212">
        <v>0.50717859204580074</v>
      </c>
    </row>
    <row r="614" spans="3:26" x14ac:dyDescent="0.3">
      <c r="C614" s="210">
        <v>42948</v>
      </c>
      <c r="D614" s="211">
        <v>8.7565318287576672E-4</v>
      </c>
      <c r="E614" s="211">
        <v>2.156201656215581E-3</v>
      </c>
      <c r="F614" s="211">
        <v>3.4019590233006175E-3</v>
      </c>
      <c r="G614" s="211">
        <v>5.5399540949849719E-3</v>
      </c>
      <c r="H614" s="211">
        <v>7.178943351547052E-3</v>
      </c>
      <c r="I614" s="211">
        <v>9.2148550671738525E-3</v>
      </c>
      <c r="J614" s="211">
        <v>1.2401982419472444E-2</v>
      </c>
      <c r="K614" s="211">
        <v>1.6811609380925976E-2</v>
      </c>
      <c r="L614" s="211">
        <v>2.1825796343704268E-2</v>
      </c>
      <c r="M614" s="211">
        <v>2.9747872489812796E-2</v>
      </c>
      <c r="N614" s="211">
        <v>3.8572339237207091E-2</v>
      </c>
      <c r="P614" s="212">
        <f t="array" ref="P614:Z614">(1+D614:N614)^-P$1:Z$1</f>
        <v>0.99992998084967211</v>
      </c>
      <c r="Q614" s="212">
        <v>0.99946167485161197</v>
      </c>
      <c r="R614" s="212">
        <v>0.9983033482180681</v>
      </c>
      <c r="S614" s="212">
        <v>0.99449056790590573</v>
      </c>
      <c r="T614" s="212">
        <v>0.98579525821546143</v>
      </c>
      <c r="U614" s="212">
        <v>0.97285719823734318</v>
      </c>
      <c r="V614" s="212">
        <v>0.940232081360453</v>
      </c>
      <c r="W614" s="212">
        <v>0.88984943141264639</v>
      </c>
      <c r="X614" s="212">
        <v>0.8058076313270921</v>
      </c>
      <c r="Y614" s="212">
        <v>0.64422333192046821</v>
      </c>
      <c r="Z614" s="212">
        <v>0.4690994966374642</v>
      </c>
    </row>
    <row r="615" spans="3:26" x14ac:dyDescent="0.3">
      <c r="C615" s="210">
        <v>42947</v>
      </c>
      <c r="D615" s="211">
        <v>9.3048906646604269E-4</v>
      </c>
      <c r="E615" s="211">
        <v>2.2098262181438695E-3</v>
      </c>
      <c r="F615" s="211">
        <v>3.5797492911436579E-3</v>
      </c>
      <c r="G615" s="211">
        <v>5.5587111949869095E-3</v>
      </c>
      <c r="H615" s="211">
        <v>7.6123374879817672E-3</v>
      </c>
      <c r="I615" s="211">
        <v>9.5924538060204161E-3</v>
      </c>
      <c r="J615" s="211">
        <v>1.2075341070125263E-2</v>
      </c>
      <c r="K615" s="211">
        <v>1.5559791016284857E-2</v>
      </c>
      <c r="L615" s="211">
        <v>2.1016280635268114E-2</v>
      </c>
      <c r="M615" s="211">
        <v>2.6325987584159473E-2</v>
      </c>
      <c r="N615" s="211">
        <v>3.520251979210072E-2</v>
      </c>
      <c r="P615" s="212">
        <f t="array" ref="P615:Z615">(1+D615:N615)^-P$1:Z$1</f>
        <v>0.99992559825355765</v>
      </c>
      <c r="Q615" s="212">
        <v>0.99944830520373484</v>
      </c>
      <c r="R615" s="212">
        <v>0.99821491654072125</v>
      </c>
      <c r="S615" s="212">
        <v>0.99447201726453049</v>
      </c>
      <c r="T615" s="212">
        <v>0.98494742023852966</v>
      </c>
      <c r="U615" s="212">
        <v>0.97176602840724147</v>
      </c>
      <c r="V615" s="212">
        <v>0.94175033286189547</v>
      </c>
      <c r="W615" s="212">
        <v>0.89755592288226993</v>
      </c>
      <c r="X615" s="212">
        <v>0.81221934312732258</v>
      </c>
      <c r="Y615" s="212">
        <v>0.67720493281578098</v>
      </c>
      <c r="Z615" s="212">
        <v>0.50060316506658564</v>
      </c>
    </row>
    <row r="616" spans="3:26" x14ac:dyDescent="0.3">
      <c r="C616" s="210">
        <v>42944</v>
      </c>
      <c r="D616" s="211">
        <v>1.0658291160211364E-3</v>
      </c>
      <c r="E616" s="211">
        <v>2.7153889845327756E-3</v>
      </c>
      <c r="F616" s="211">
        <v>4.1542738235710603E-3</v>
      </c>
      <c r="G616" s="211">
        <v>6.6955199598656779E-3</v>
      </c>
      <c r="H616" s="211">
        <v>8.8729190256473418E-3</v>
      </c>
      <c r="I616" s="211">
        <v>1.2040272119971334E-2</v>
      </c>
      <c r="J616" s="211">
        <v>1.5206816405011783E-2</v>
      </c>
      <c r="K616" s="211">
        <v>1.9386904568140774E-2</v>
      </c>
      <c r="L616" s="211">
        <v>2.6519071215552331E-2</v>
      </c>
      <c r="M616" s="211">
        <v>3.4752943350981308E-2</v>
      </c>
      <c r="N616" s="211">
        <v>4.7589910624085151E-2</v>
      </c>
      <c r="P616" s="212">
        <f t="array" ref="P616:Z616">(1+D616:N616)^-P$1:Z$1</f>
        <v>0.99991478270932455</v>
      </c>
      <c r="Q616" s="212">
        <v>0.99932230249672327</v>
      </c>
      <c r="R616" s="212">
        <v>0.99792931251147032</v>
      </c>
      <c r="S616" s="212">
        <v>0.99334901186395197</v>
      </c>
      <c r="T616" s="212">
        <v>0.98248758447601392</v>
      </c>
      <c r="U616" s="212">
        <v>0.96473184800308642</v>
      </c>
      <c r="V616" s="212">
        <v>0.92731519158308762</v>
      </c>
      <c r="W616" s="212">
        <v>0.87423189854092687</v>
      </c>
      <c r="X616" s="212">
        <v>0.76971469267078929</v>
      </c>
      <c r="Y616" s="212">
        <v>0.59903189080626096</v>
      </c>
      <c r="Z616" s="212">
        <v>0.39461524454216279</v>
      </c>
    </row>
    <row r="617" spans="3:26" x14ac:dyDescent="0.3">
      <c r="C617" s="210">
        <v>42943</v>
      </c>
      <c r="D617" s="211">
        <v>1.0747203853944749E-3</v>
      </c>
      <c r="E617" s="211">
        <v>2.7085927749368097E-3</v>
      </c>
      <c r="F617" s="211">
        <v>4.0800606050033598E-3</v>
      </c>
      <c r="G617" s="211">
        <v>6.4520555388541331E-3</v>
      </c>
      <c r="H617" s="211">
        <v>8.5560129291821531E-3</v>
      </c>
      <c r="I617" s="211">
        <v>1.1515717373308207E-2</v>
      </c>
      <c r="J617" s="211">
        <v>1.5193202125766692E-2</v>
      </c>
      <c r="K617" s="211">
        <v>2.0610388668561533E-2</v>
      </c>
      <c r="L617" s="211">
        <v>2.7744297527372071E-2</v>
      </c>
      <c r="M617" s="211">
        <v>3.6456157385657273E-2</v>
      </c>
      <c r="N617" s="211">
        <v>4.6006924602206491E-2</v>
      </c>
      <c r="P617" s="212">
        <f t="array" ref="P617:Z617">(1+D617:N617)^-P$1:Z$1</f>
        <v>0.99991407222905182</v>
      </c>
      <c r="Q617" s="212">
        <v>0.99932399580687559</v>
      </c>
      <c r="R617" s="212">
        <v>0.99796619113334273</v>
      </c>
      <c r="S617" s="212">
        <v>0.9935893066109347</v>
      </c>
      <c r="T617" s="212">
        <v>0.98310511135216627</v>
      </c>
      <c r="U617" s="212">
        <v>0.9662335067655442</v>
      </c>
      <c r="V617" s="212">
        <v>0.92737737219340488</v>
      </c>
      <c r="W617" s="212">
        <v>0.86692216610604689</v>
      </c>
      <c r="X617" s="212">
        <v>0.76058760285379967</v>
      </c>
      <c r="Y617" s="212">
        <v>0.58443465582482657</v>
      </c>
      <c r="Z617" s="212">
        <v>0.406732436464666</v>
      </c>
    </row>
    <row r="618" spans="3:26" x14ac:dyDescent="0.3">
      <c r="C618" s="210">
        <v>42942</v>
      </c>
      <c r="D618" s="211">
        <v>9.2191124505981194E-4</v>
      </c>
      <c r="E618" s="211">
        <v>2.3460752544603573E-3</v>
      </c>
      <c r="F618" s="211">
        <v>3.7268709908324072E-3</v>
      </c>
      <c r="G618" s="211">
        <v>5.7956502140372734E-3</v>
      </c>
      <c r="H618" s="211">
        <v>7.7162026043192363E-3</v>
      </c>
      <c r="I618" s="211">
        <v>9.785922489037046E-3</v>
      </c>
      <c r="J618" s="211">
        <v>1.2386548510511229E-2</v>
      </c>
      <c r="K618" s="211">
        <v>1.6642694208308141E-2</v>
      </c>
      <c r="L618" s="211">
        <v>2.2391208489910011E-2</v>
      </c>
      <c r="M618" s="211">
        <v>2.929767081329766E-2</v>
      </c>
      <c r="N618" s="211">
        <v>3.8947991018289274E-2</v>
      </c>
      <c r="P618" s="212">
        <f t="array" ref="P618:Z618">(1+D618:N618)^-P$1:Z$1</f>
        <v>0.9999262837935019</v>
      </c>
      <c r="Q618" s="212">
        <v>0.99941433968682303</v>
      </c>
      <c r="R618" s="212">
        <v>0.99814175696848184</v>
      </c>
      <c r="S618" s="212">
        <v>0.99423774579577473</v>
      </c>
      <c r="T618" s="212">
        <v>0.98474439401742142</v>
      </c>
      <c r="U618" s="212">
        <v>0.97120758249014894</v>
      </c>
      <c r="V618" s="212">
        <v>0.9403037530891557</v>
      </c>
      <c r="W618" s="212">
        <v>0.89088488673464428</v>
      </c>
      <c r="X618" s="212">
        <v>0.80136235406693945</v>
      </c>
      <c r="Y618" s="212">
        <v>0.64846292324839017</v>
      </c>
      <c r="Z618" s="212">
        <v>0.46571888315099169</v>
      </c>
    </row>
    <row r="619" spans="3:26" x14ac:dyDescent="0.3">
      <c r="C619" s="210">
        <v>42941</v>
      </c>
      <c r="D619" s="211">
        <v>1.0786878768925675E-3</v>
      </c>
      <c r="E619" s="211">
        <v>2.7784633967767643E-3</v>
      </c>
      <c r="F619" s="211">
        <v>4.5035239078327852E-3</v>
      </c>
      <c r="G619" s="211">
        <v>7.3382791176663962E-3</v>
      </c>
      <c r="H619" s="211">
        <v>9.2818429676369586E-3</v>
      </c>
      <c r="I619" s="211">
        <v>1.2055501904641375E-2</v>
      </c>
      <c r="J619" s="211">
        <v>1.6438730432858553E-2</v>
      </c>
      <c r="K619" s="211">
        <v>2.2505453206455493E-2</v>
      </c>
      <c r="L619" s="211">
        <v>2.8531629431652942E-2</v>
      </c>
      <c r="M619" s="211">
        <v>3.6329280291587045E-2</v>
      </c>
      <c r="N619" s="211">
        <v>4.7080152574352545E-2</v>
      </c>
      <c r="P619" s="212">
        <f t="array" ref="P619:Z619">(1+D619:N619)^-P$1:Z$1</f>
        <v>0.99991375519840386</v>
      </c>
      <c r="Q619" s="212">
        <v>0.99930658787081661</v>
      </c>
      <c r="R619" s="212">
        <v>0.99775581526243917</v>
      </c>
      <c r="S619" s="212">
        <v>0.99271517893264816</v>
      </c>
      <c r="T619" s="212">
        <v>0.98169160997384164</v>
      </c>
      <c r="U619" s="212">
        <v>0.96468829573589643</v>
      </c>
      <c r="V619" s="212">
        <v>0.9217093108577108</v>
      </c>
      <c r="W619" s="212">
        <v>0.85573751184291835</v>
      </c>
      <c r="X619" s="212">
        <v>0.75478538675159945</v>
      </c>
      <c r="Y619" s="212">
        <v>0.58550885522349028</v>
      </c>
      <c r="Z619" s="212">
        <v>0.39847533813266195</v>
      </c>
    </row>
    <row r="620" spans="3:26" x14ac:dyDescent="0.3">
      <c r="C620" s="210">
        <v>42940</v>
      </c>
      <c r="D620" s="211">
        <v>9.7073695977023501E-4</v>
      </c>
      <c r="E620" s="211">
        <v>2.3030031178265342E-3</v>
      </c>
      <c r="F620" s="211">
        <v>3.5685168814793083E-3</v>
      </c>
      <c r="G620" s="211">
        <v>5.422176750086485E-3</v>
      </c>
      <c r="H620" s="211">
        <v>7.2878518335052524E-3</v>
      </c>
      <c r="I620" s="211">
        <v>9.8413109143580344E-3</v>
      </c>
      <c r="J620" s="211">
        <v>1.3039533859315658E-2</v>
      </c>
      <c r="K620" s="211">
        <v>1.6578064956183948E-2</v>
      </c>
      <c r="L620" s="211">
        <v>2.1693680882823193E-2</v>
      </c>
      <c r="M620" s="211">
        <v>2.8936381153607006E-2</v>
      </c>
      <c r="N620" s="211">
        <v>3.7518410507585621E-2</v>
      </c>
      <c r="P620" s="212">
        <f t="array" ref="P620:Z620">(1+D620:N620)^-P$1:Z$1</f>
        <v>0.99992238172450676</v>
      </c>
      <c r="Q620" s="212">
        <v>0.99942507651420398</v>
      </c>
      <c r="R620" s="212">
        <v>0.99822050276991903</v>
      </c>
      <c r="S620" s="212">
        <v>0.99460706469832105</v>
      </c>
      <c r="T620" s="212">
        <v>0.98558210035614635</v>
      </c>
      <c r="U620" s="212">
        <v>0.97104778300199979</v>
      </c>
      <c r="V620" s="212">
        <v>0.93727715090227848</v>
      </c>
      <c r="W620" s="212">
        <v>0.89128143025650652</v>
      </c>
      <c r="X620" s="212">
        <v>0.80685022969495457</v>
      </c>
      <c r="Y620" s="212">
        <v>0.65188674529575308</v>
      </c>
      <c r="Z620" s="212">
        <v>0.47872241418125339</v>
      </c>
    </row>
    <row r="621" spans="3:26" x14ac:dyDescent="0.3">
      <c r="C621" s="210">
        <v>42937</v>
      </c>
      <c r="D621" s="211">
        <v>8.605361337425592E-4</v>
      </c>
      <c r="E621" s="211">
        <v>2.1050125666303341E-3</v>
      </c>
      <c r="F621" s="211">
        <v>3.4397663027887285E-3</v>
      </c>
      <c r="G621" s="211">
        <v>5.3405503508500577E-3</v>
      </c>
      <c r="H621" s="211">
        <v>7.2483127613028973E-3</v>
      </c>
      <c r="I621" s="211">
        <v>9.1316030520832894E-3</v>
      </c>
      <c r="J621" s="211">
        <v>1.1851575522547108E-2</v>
      </c>
      <c r="K621" s="211">
        <v>1.6238603911090523E-2</v>
      </c>
      <c r="L621" s="211">
        <v>2.1562084383808192E-2</v>
      </c>
      <c r="M621" s="211">
        <v>2.7323186691769266E-2</v>
      </c>
      <c r="N621" s="211">
        <v>3.7154026488358936E-2</v>
      </c>
      <c r="P621" s="212">
        <f t="array" ref="P621:Z621">(1+D621:N621)^-P$1:Z$1</f>
        <v>0.99993118908079559</v>
      </c>
      <c r="Q621" s="212">
        <v>0.99947443812306791</v>
      </c>
      <c r="R621" s="212">
        <v>0.99828454116532173</v>
      </c>
      <c r="S621" s="212">
        <v>0.99468781961596364</v>
      </c>
      <c r="T621" s="212">
        <v>0.98565947902472029</v>
      </c>
      <c r="U621" s="212">
        <v>0.97309799637659289</v>
      </c>
      <c r="V621" s="212">
        <v>0.94279210869548802</v>
      </c>
      <c r="W621" s="212">
        <v>0.8933675651572115</v>
      </c>
      <c r="X621" s="212">
        <v>0.80789020796364996</v>
      </c>
      <c r="Y621" s="212">
        <v>0.66741143942369319</v>
      </c>
      <c r="Z621" s="212">
        <v>0.48209746236468876</v>
      </c>
    </row>
    <row r="622" spans="3:26" x14ac:dyDescent="0.3">
      <c r="C622" s="210">
        <v>42936</v>
      </c>
      <c r="D622" s="211">
        <v>1.0659194859048075E-3</v>
      </c>
      <c r="E622" s="211">
        <v>2.7306033804630511E-3</v>
      </c>
      <c r="F622" s="211">
        <v>4.1971779605658273E-3</v>
      </c>
      <c r="G622" s="211">
        <v>6.8234419267000652E-3</v>
      </c>
      <c r="H622" s="211">
        <v>8.8327557013913195E-3</v>
      </c>
      <c r="I622" s="211">
        <v>1.1822599145068767E-2</v>
      </c>
      <c r="J622" s="211">
        <v>1.5086742671876912E-2</v>
      </c>
      <c r="K622" s="211">
        <v>1.9258579191127723E-2</v>
      </c>
      <c r="L622" s="211">
        <v>2.5276329765560501E-2</v>
      </c>
      <c r="M622" s="211">
        <v>3.2898549014156585E-2</v>
      </c>
      <c r="N622" s="211">
        <v>4.12933859036431E-2</v>
      </c>
      <c r="P622" s="212">
        <f t="array" ref="P622:Z622">(1+D622:N622)^-P$1:Z$1</f>
        <v>0.99991477548804697</v>
      </c>
      <c r="Q622" s="212">
        <v>0.99931851180467934</v>
      </c>
      <c r="R622" s="212">
        <v>0.99790799411195519</v>
      </c>
      <c r="S622" s="212">
        <v>0.99322280189102219</v>
      </c>
      <c r="T622" s="212">
        <v>0.98256581499082118</v>
      </c>
      <c r="U622" s="212">
        <v>0.96535460904178527</v>
      </c>
      <c r="V622" s="212">
        <v>0.92786377791256724</v>
      </c>
      <c r="W622" s="212">
        <v>0.8750026545146552</v>
      </c>
      <c r="X622" s="212">
        <v>0.77909548818137631</v>
      </c>
      <c r="Y622" s="212">
        <v>0.61536811522054413</v>
      </c>
      <c r="Z622" s="212">
        <v>0.44518221206723685</v>
      </c>
    </row>
    <row r="623" spans="3:26" x14ac:dyDescent="0.3">
      <c r="C623" s="210">
        <v>42935</v>
      </c>
      <c r="D623" s="211">
        <v>7.9776465526265226E-4</v>
      </c>
      <c r="E623" s="211">
        <v>2.0905927472430956E-3</v>
      </c>
      <c r="F623" s="211">
        <v>3.1880009959369673E-3</v>
      </c>
      <c r="G623" s="211">
        <v>4.876009166140745E-3</v>
      </c>
      <c r="H623" s="211">
        <v>6.524617659649107E-3</v>
      </c>
      <c r="I623" s="211">
        <v>8.9673084074388815E-3</v>
      </c>
      <c r="J623" s="211">
        <v>1.1582833210564062E-2</v>
      </c>
      <c r="K623" s="211">
        <v>1.4984582400986435E-2</v>
      </c>
      <c r="L623" s="211">
        <v>2.0479872009853472E-2</v>
      </c>
      <c r="M623" s="211">
        <v>2.672085350919895E-2</v>
      </c>
      <c r="N623" s="211">
        <v>3.5464031303237782E-2</v>
      </c>
      <c r="P623" s="212">
        <f t="array" ref="P623:Z623">(1+D623:N623)^-P$1:Z$1</f>
        <v>0.99993620630608981</v>
      </c>
      <c r="Q623" s="212">
        <v>0.999478033647069</v>
      </c>
      <c r="R623" s="212">
        <v>0.99840980066133544</v>
      </c>
      <c r="S623" s="212">
        <v>0.9951476509323901</v>
      </c>
      <c r="T623" s="212">
        <v>0.9870773745499174</v>
      </c>
      <c r="U623" s="212">
        <v>0.97357343544005193</v>
      </c>
      <c r="V623" s="212">
        <v>0.94404510934271735</v>
      </c>
      <c r="W623" s="212">
        <v>0.90112260109828723</v>
      </c>
      <c r="X623" s="212">
        <v>0.81649883435830928</v>
      </c>
      <c r="Y623" s="212">
        <v>0.67330874533564156</v>
      </c>
      <c r="Z623" s="212">
        <v>0.49808062706100903</v>
      </c>
    </row>
    <row r="624" spans="3:26" x14ac:dyDescent="0.3">
      <c r="C624" s="210">
        <v>42934</v>
      </c>
      <c r="D624" s="211">
        <v>1.0218658323513485E-3</v>
      </c>
      <c r="E624" s="211">
        <v>2.6617573036823118E-3</v>
      </c>
      <c r="F624" s="211">
        <v>4.3598590970826707E-3</v>
      </c>
      <c r="G624" s="211">
        <v>7.1532563142565012E-3</v>
      </c>
      <c r="H624" s="211">
        <v>9.1661647092098862E-3</v>
      </c>
      <c r="I624" s="211">
        <v>1.1522413971775568E-2</v>
      </c>
      <c r="J624" s="211">
        <v>1.4583937208930368E-2</v>
      </c>
      <c r="K624" s="211">
        <v>1.9793892672269466E-2</v>
      </c>
      <c r="L624" s="211">
        <v>2.6263234045832418E-2</v>
      </c>
      <c r="M624" s="211">
        <v>3.5898998859301999E-2</v>
      </c>
      <c r="N624" s="211">
        <v>4.638516873868552E-2</v>
      </c>
      <c r="P624" s="212">
        <f t="array" ref="P624:Z624">(1+D624:N624)^-P$1:Z$1</f>
        <v>0.99991829581133951</v>
      </c>
      <c r="Q624" s="212">
        <v>0.99933566549261799</v>
      </c>
      <c r="R624" s="212">
        <v>0.99782717279105637</v>
      </c>
      <c r="S624" s="212">
        <v>0.99289754933580388</v>
      </c>
      <c r="T624" s="212">
        <v>0.98191668070708693</v>
      </c>
      <c r="U624" s="212">
        <v>0.96621431657787893</v>
      </c>
      <c r="V624" s="212">
        <v>0.93016520215861076</v>
      </c>
      <c r="W624" s="212">
        <v>0.87179254883068635</v>
      </c>
      <c r="X624" s="212">
        <v>0.77163566846448961</v>
      </c>
      <c r="Y624" s="212">
        <v>0.58916752410357842</v>
      </c>
      <c r="Z624" s="212">
        <v>0.40380202418029926</v>
      </c>
    </row>
    <row r="625" spans="3:26" x14ac:dyDescent="0.3">
      <c r="C625" s="210">
        <v>42933</v>
      </c>
      <c r="D625" s="211">
        <v>8.7266068590459195E-4</v>
      </c>
      <c r="E625" s="211">
        <v>2.1380003194450365E-3</v>
      </c>
      <c r="F625" s="211">
        <v>3.4219565240248672E-3</v>
      </c>
      <c r="G625" s="211">
        <v>5.5356202031320726E-3</v>
      </c>
      <c r="H625" s="211">
        <v>7.1373143235912324E-3</v>
      </c>
      <c r="I625" s="211">
        <v>9.2529731642243887E-3</v>
      </c>
      <c r="J625" s="211">
        <v>1.1630815326162867E-2</v>
      </c>
      <c r="K625" s="211">
        <v>1.4600946865951736E-2</v>
      </c>
      <c r="L625" s="211">
        <v>2.0021588414051269E-2</v>
      </c>
      <c r="M625" s="211">
        <v>2.7071293829537563E-2</v>
      </c>
      <c r="N625" s="211">
        <v>3.51031878948437E-2</v>
      </c>
      <c r="P625" s="212">
        <f t="array" ref="P625:Z625">(1+D625:N625)^-P$1:Z$1</f>
        <v>0.99993022002362042</v>
      </c>
      <c r="Q625" s="212">
        <v>0.99946621300270178</v>
      </c>
      <c r="R625" s="212">
        <v>0.99829340042329173</v>
      </c>
      <c r="S625" s="212">
        <v>0.99449485419321715</v>
      </c>
      <c r="T625" s="212">
        <v>0.98587675364990834</v>
      </c>
      <c r="U625" s="212">
        <v>0.97274697196451276</v>
      </c>
      <c r="V625" s="212">
        <v>0.94382124810726131</v>
      </c>
      <c r="W625" s="212">
        <v>0.90351040224987345</v>
      </c>
      <c r="X625" s="212">
        <v>0.82017469245016872</v>
      </c>
      <c r="Y625" s="212">
        <v>0.66987093425142452</v>
      </c>
      <c r="Z625" s="212">
        <v>0.50156483191281309</v>
      </c>
    </row>
    <row r="626" spans="3:26" x14ac:dyDescent="0.3">
      <c r="C626" s="210">
        <v>42930</v>
      </c>
      <c r="D626" s="211">
        <v>1.0348668202504205E-3</v>
      </c>
      <c r="E626" s="211">
        <v>2.4265719201555197E-3</v>
      </c>
      <c r="F626" s="211">
        <v>3.6452967621857209E-3</v>
      </c>
      <c r="G626" s="211">
        <v>5.9134051619151593E-3</v>
      </c>
      <c r="H626" s="211">
        <v>7.8746864817749625E-3</v>
      </c>
      <c r="I626" s="211">
        <v>9.9162362850819859E-3</v>
      </c>
      <c r="J626" s="211">
        <v>1.2726464245753815E-2</v>
      </c>
      <c r="K626" s="211">
        <v>1.6999316936463553E-2</v>
      </c>
      <c r="L626" s="211">
        <v>2.2908564764233121E-2</v>
      </c>
      <c r="M626" s="211">
        <v>2.9297820334338441E-2</v>
      </c>
      <c r="N626" s="211">
        <v>3.8878844139168291E-2</v>
      </c>
      <c r="P626" s="212">
        <f t="array" ref="P626:Z626">(1+D626:N626)^-P$1:Z$1</f>
        <v>0.99991725688622224</v>
      </c>
      <c r="Q626" s="212">
        <v>0.99939427538811254</v>
      </c>
      <c r="R626" s="212">
        <v>0.99818231960040404</v>
      </c>
      <c r="S626" s="212">
        <v>0.99412135763220755</v>
      </c>
      <c r="T626" s="212">
        <v>0.98443472488572492</v>
      </c>
      <c r="U626" s="212">
        <v>0.97083167383898727</v>
      </c>
      <c r="V626" s="212">
        <v>0.93872677468003107</v>
      </c>
      <c r="W626" s="212">
        <v>0.88870039128870604</v>
      </c>
      <c r="X626" s="212">
        <v>0.79731851734463377</v>
      </c>
      <c r="Y626" s="212">
        <v>0.64846151026445209</v>
      </c>
      <c r="Z626" s="212">
        <v>0.4663392322508893</v>
      </c>
    </row>
    <row r="627" spans="3:26" x14ac:dyDescent="0.3">
      <c r="C627" s="210">
        <v>42929</v>
      </c>
      <c r="D627" s="211">
        <v>9.8378321350773147E-4</v>
      </c>
      <c r="E627" s="211">
        <v>2.5566573723622148E-3</v>
      </c>
      <c r="F627" s="211">
        <v>4.0152553692426613E-3</v>
      </c>
      <c r="G627" s="211">
        <v>6.104853580109643E-3</v>
      </c>
      <c r="H627" s="211">
        <v>7.9659712277987214E-3</v>
      </c>
      <c r="I627" s="211">
        <v>9.9976183022885152E-3</v>
      </c>
      <c r="J627" s="211">
        <v>1.3417982272151137E-2</v>
      </c>
      <c r="K627" s="211">
        <v>1.7436652615993541E-2</v>
      </c>
      <c r="L627" s="211">
        <v>2.2640625679184675E-2</v>
      </c>
      <c r="M627" s="211">
        <v>2.9022697037812174E-2</v>
      </c>
      <c r="N627" s="211">
        <v>3.8395474247562691E-2</v>
      </c>
      <c r="P627" s="212">
        <f t="array" ref="P627:Z627">(1+D627:N627)^-P$1:Z$1</f>
        <v>0.99992133912465331</v>
      </c>
      <c r="Q627" s="212">
        <v>0.99936185503022379</v>
      </c>
      <c r="R627" s="212">
        <v>0.99799839800987244</v>
      </c>
      <c r="S627" s="212">
        <v>0.9939321895144565</v>
      </c>
      <c r="T627" s="212">
        <v>0.98425642560337279</v>
      </c>
      <c r="U627" s="212">
        <v>0.9705970142540894</v>
      </c>
      <c r="V627" s="212">
        <v>0.9355283846954876</v>
      </c>
      <c r="W627" s="212">
        <v>0.8860298398309403</v>
      </c>
      <c r="X627" s="212">
        <v>0.79941001307241444</v>
      </c>
      <c r="Y627" s="212">
        <v>0.65106700894777048</v>
      </c>
      <c r="Z627" s="212">
        <v>0.4707000749430994</v>
      </c>
    </row>
    <row r="628" spans="3:26" x14ac:dyDescent="0.3">
      <c r="C628" s="210">
        <v>42928</v>
      </c>
      <c r="D628" s="211">
        <v>9.2233945505980483E-4</v>
      </c>
      <c r="E628" s="211">
        <v>2.2943726065134239E-3</v>
      </c>
      <c r="F628" s="211">
        <v>3.6972716120658891E-3</v>
      </c>
      <c r="G628" s="211">
        <v>5.6864366033001759E-3</v>
      </c>
      <c r="H628" s="211">
        <v>7.1676827345519469E-3</v>
      </c>
      <c r="I628" s="211">
        <v>9.397363156917176E-3</v>
      </c>
      <c r="J628" s="211">
        <v>1.1804820777713304E-2</v>
      </c>
      <c r="K628" s="211">
        <v>1.5994630399878106E-2</v>
      </c>
      <c r="L628" s="211">
        <v>2.1385451973004951E-2</v>
      </c>
      <c r="M628" s="211">
        <v>2.8390812286467507E-2</v>
      </c>
      <c r="N628" s="211">
        <v>3.597802145386729E-2</v>
      </c>
      <c r="P628" s="212">
        <f t="array" ref="P628:Z628">(1+D628:N628)^-P$1:Z$1</f>
        <v>0.99992624957078535</v>
      </c>
      <c r="Q628" s="212">
        <v>0.99942722795838379</v>
      </c>
      <c r="R628" s="212">
        <v>0.99815647463233703</v>
      </c>
      <c r="S628" s="212">
        <v>0.99434571612350053</v>
      </c>
      <c r="T628" s="212">
        <v>0.98581730166479753</v>
      </c>
      <c r="U628" s="212">
        <v>0.9723295897438573</v>
      </c>
      <c r="V628" s="212">
        <v>0.94300995742265603</v>
      </c>
      <c r="W628" s="212">
        <v>0.89487033462246668</v>
      </c>
      <c r="X628" s="212">
        <v>0.80928841365953408</v>
      </c>
      <c r="Y628" s="212">
        <v>0.65709351403247174</v>
      </c>
      <c r="Z628" s="212">
        <v>0.49316149821944372</v>
      </c>
    </row>
    <row r="629" spans="3:26" x14ac:dyDescent="0.3">
      <c r="C629" s="210">
        <v>42927</v>
      </c>
      <c r="D629" s="211">
        <v>9.3985730823918591E-4</v>
      </c>
      <c r="E629" s="211">
        <v>2.2855227402367073E-3</v>
      </c>
      <c r="F629" s="211">
        <v>3.7148969607808668E-3</v>
      </c>
      <c r="G629" s="211">
        <v>5.962660776882716E-3</v>
      </c>
      <c r="H629" s="211">
        <v>8.0100214042032637E-3</v>
      </c>
      <c r="I629" s="211">
        <v>1.0056076189349632E-2</v>
      </c>
      <c r="J629" s="211">
        <v>1.2869812057669679E-2</v>
      </c>
      <c r="K629" s="211">
        <v>1.6922423789686579E-2</v>
      </c>
      <c r="L629" s="211">
        <v>2.1829882498939863E-2</v>
      </c>
      <c r="M629" s="211">
        <v>2.8682527909688182E-2</v>
      </c>
      <c r="N629" s="211">
        <v>3.7588883119988342E-2</v>
      </c>
      <c r="P629" s="212">
        <f t="array" ref="P629:Z629">(1+D629:N629)^-P$1:Z$1</f>
        <v>0.99992484955042449</v>
      </c>
      <c r="Q629" s="212">
        <v>0.99942943410818674</v>
      </c>
      <c r="R629" s="212">
        <v>0.99814771072277242</v>
      </c>
      <c r="S629" s="212">
        <v>0.99407268181079611</v>
      </c>
      <c r="T629" s="212">
        <v>0.98417040320099891</v>
      </c>
      <c r="U629" s="212">
        <v>0.97042850153023408</v>
      </c>
      <c r="V629" s="212">
        <v>0.93806268960172656</v>
      </c>
      <c r="W629" s="212">
        <v>0.88917088274210265</v>
      </c>
      <c r="X629" s="212">
        <v>0.80577540878322618</v>
      </c>
      <c r="Y629" s="212">
        <v>0.6543039594549106</v>
      </c>
      <c r="Z629" s="212">
        <v>0.47807254099263397</v>
      </c>
    </row>
    <row r="630" spans="3:26" x14ac:dyDescent="0.3">
      <c r="C630" s="210">
        <v>42926</v>
      </c>
      <c r="D630" s="211">
        <v>7.7966312783332584E-4</v>
      </c>
      <c r="E630" s="211">
        <v>1.7924189476160957E-3</v>
      </c>
      <c r="F630" s="211">
        <v>2.875789346024778E-3</v>
      </c>
      <c r="G630" s="211">
        <v>4.5726040048035014E-3</v>
      </c>
      <c r="H630" s="211">
        <v>5.941163383198474E-3</v>
      </c>
      <c r="I630" s="211">
        <v>7.6580086676042002E-3</v>
      </c>
      <c r="J630" s="211">
        <v>9.616621577679646E-3</v>
      </c>
      <c r="K630" s="211">
        <v>1.2925252919284102E-2</v>
      </c>
      <c r="L630" s="211">
        <v>1.705629055690723E-2</v>
      </c>
      <c r="M630" s="211">
        <v>2.1369746154117825E-2</v>
      </c>
      <c r="N630" s="211">
        <v>2.7776355376333658E-2</v>
      </c>
      <c r="P630" s="212">
        <f t="array" ref="P630:Z630">(1+D630:N630)^-P$1:Z$1</f>
        <v>0.99993765319576877</v>
      </c>
      <c r="Q630" s="212">
        <v>0.99955239658387685</v>
      </c>
      <c r="R630" s="212">
        <v>0.99856519922501141</v>
      </c>
      <c r="S630" s="212">
        <v>0.99544820953052626</v>
      </c>
      <c r="T630" s="212">
        <v>0.9882227328550609</v>
      </c>
      <c r="U630" s="212">
        <v>0.97737340457232325</v>
      </c>
      <c r="V630" s="212">
        <v>0.95327354485936733</v>
      </c>
      <c r="W630" s="212">
        <v>0.91402528578596787</v>
      </c>
      <c r="X630" s="212">
        <v>0.84440364066065277</v>
      </c>
      <c r="Y630" s="212">
        <v>0.7282075158092588</v>
      </c>
      <c r="Z630" s="212">
        <v>0.57813272734875576</v>
      </c>
    </row>
    <row r="631" spans="3:26" x14ac:dyDescent="0.3">
      <c r="C631" s="210">
        <v>42923</v>
      </c>
      <c r="D631" s="211">
        <v>8.5828987220128877E-4</v>
      </c>
      <c r="E631" s="211">
        <v>2.1288398699887989E-3</v>
      </c>
      <c r="F631" s="211">
        <v>3.4435883516676395E-3</v>
      </c>
      <c r="G631" s="211">
        <v>5.2155089717608426E-3</v>
      </c>
      <c r="H631" s="211">
        <v>7.0785169349125432E-3</v>
      </c>
      <c r="I631" s="211">
        <v>9.2540186255151615E-3</v>
      </c>
      <c r="J631" s="211">
        <v>1.1697430534142914E-2</v>
      </c>
      <c r="K631" s="211">
        <v>1.4941754948769089E-2</v>
      </c>
      <c r="L631" s="211">
        <v>1.9159324539485489E-2</v>
      </c>
      <c r="M631" s="211">
        <v>2.4396777526458194E-2</v>
      </c>
      <c r="N631" s="211">
        <v>3.3107750122214341E-2</v>
      </c>
      <c r="P631" s="212">
        <f t="array" ref="P631:Z631">(1+D631:N631)^-P$1:Z$1</f>
        <v>0.99993136861507559</v>
      </c>
      <c r="Q631" s="212">
        <v>0.99946849702247531</v>
      </c>
      <c r="R631" s="212">
        <v>0.99828263996430322</v>
      </c>
      <c r="S631" s="212">
        <v>0.99481155142831423</v>
      </c>
      <c r="T631" s="212">
        <v>0.98599187609542616</v>
      </c>
      <c r="U631" s="212">
        <v>0.97274394903401318</v>
      </c>
      <c r="V631" s="212">
        <v>0.9435105595176585</v>
      </c>
      <c r="W631" s="212">
        <v>0.90138880720866743</v>
      </c>
      <c r="X631" s="212">
        <v>0.82714029227174091</v>
      </c>
      <c r="Y631" s="212">
        <v>0.69658953488007391</v>
      </c>
      <c r="Z631" s="212">
        <v>0.52129986136601858</v>
      </c>
    </row>
    <row r="632" spans="3:26" x14ac:dyDescent="0.3">
      <c r="C632" s="210">
        <v>42922</v>
      </c>
      <c r="D632" s="211">
        <v>1.1147576591226387E-3</v>
      </c>
      <c r="E632" s="211">
        <v>2.8056352076566366E-3</v>
      </c>
      <c r="F632" s="211">
        <v>4.6246207375370829E-3</v>
      </c>
      <c r="G632" s="211">
        <v>7.4403779374086843E-3</v>
      </c>
      <c r="H632" s="211">
        <v>9.3595497762097371E-3</v>
      </c>
      <c r="I632" s="211">
        <v>1.2331752285793172E-2</v>
      </c>
      <c r="J632" s="211">
        <v>1.6723663416705115E-2</v>
      </c>
      <c r="K632" s="211">
        <v>2.1162782502575285E-2</v>
      </c>
      <c r="L632" s="211">
        <v>2.7427366493512718E-2</v>
      </c>
      <c r="M632" s="211">
        <v>3.5838492458710125E-2</v>
      </c>
      <c r="N632" s="211">
        <v>4.4834409673640323E-2</v>
      </c>
      <c r="P632" s="212">
        <f t="array" ref="P632:Z632">(1+D632:N632)^-P$1:Z$1</f>
        <v>0.99991087302978998</v>
      </c>
      <c r="Q632" s="212">
        <v>0.9992998185516766</v>
      </c>
      <c r="R632" s="212">
        <v>0.99769567901611533</v>
      </c>
      <c r="S632" s="212">
        <v>0.99261457243490503</v>
      </c>
      <c r="T632" s="212">
        <v>0.98154046227703418</v>
      </c>
      <c r="U632" s="212">
        <v>0.96389876366980676</v>
      </c>
      <c r="V632" s="212">
        <v>0.92041850670256187</v>
      </c>
      <c r="W632" s="212">
        <v>0.86364478258453681</v>
      </c>
      <c r="X632" s="212">
        <v>0.76293705070325835</v>
      </c>
      <c r="Y632" s="212">
        <v>0.58968396059174943</v>
      </c>
      <c r="Z632" s="212">
        <v>0.41595913181947614</v>
      </c>
    </row>
    <row r="633" spans="3:26" x14ac:dyDescent="0.3">
      <c r="C633" s="210">
        <v>42921</v>
      </c>
      <c r="D633" s="211">
        <v>1.0165717519365985E-3</v>
      </c>
      <c r="E633" s="211">
        <v>2.7314035548340111E-3</v>
      </c>
      <c r="F633" s="211">
        <v>4.2878429107560991E-3</v>
      </c>
      <c r="G633" s="211">
        <v>6.9972414693458438E-3</v>
      </c>
      <c r="H633" s="211">
        <v>9.2438285180827893E-3</v>
      </c>
      <c r="I633" s="211">
        <v>1.2407234403478386E-2</v>
      </c>
      <c r="J633" s="211">
        <v>1.6145970375703401E-2</v>
      </c>
      <c r="K633" s="211">
        <v>2.0464350629149072E-2</v>
      </c>
      <c r="L633" s="211">
        <v>2.7435561731087285E-2</v>
      </c>
      <c r="M633" s="211">
        <v>3.4918849799698878E-2</v>
      </c>
      <c r="N633" s="211">
        <v>4.7326834477408229E-2</v>
      </c>
      <c r="P633" s="212">
        <f t="array" ref="P633:Z633">(1+D633:N633)^-P$1:Z$1</f>
        <v>0.99991871887206685</v>
      </c>
      <c r="Q633" s="212">
        <v>0.99931831244189417</v>
      </c>
      <c r="R633" s="212">
        <v>0.99786294859970981</v>
      </c>
      <c r="S633" s="212">
        <v>0.993051379704739</v>
      </c>
      <c r="T633" s="212">
        <v>0.98176556468717091</v>
      </c>
      <c r="U633" s="212">
        <v>0.96368318333902425</v>
      </c>
      <c r="V633" s="212">
        <v>0.92303783652864191</v>
      </c>
      <c r="W633" s="212">
        <v>0.86779099201452026</v>
      </c>
      <c r="X633" s="212">
        <v>0.76287619797245576</v>
      </c>
      <c r="Y633" s="212">
        <v>0.59759305615043212</v>
      </c>
      <c r="Z633" s="212">
        <v>0.39660243627725933</v>
      </c>
    </row>
    <row r="634" spans="3:26" x14ac:dyDescent="0.3">
      <c r="C634" s="210">
        <v>42916</v>
      </c>
      <c r="D634" s="211">
        <v>1.0382726258764295E-3</v>
      </c>
      <c r="E634" s="211">
        <v>2.5370270003038996E-3</v>
      </c>
      <c r="F634" s="211">
        <v>4.1321318722906137E-3</v>
      </c>
      <c r="G634" s="211">
        <v>6.7313478521428159E-3</v>
      </c>
      <c r="H634" s="211">
        <v>9.0191130361504755E-3</v>
      </c>
      <c r="I634" s="211">
        <v>1.1293918490373929E-2</v>
      </c>
      <c r="J634" s="211">
        <v>1.5020632292103852E-2</v>
      </c>
      <c r="K634" s="211">
        <v>2.0337720063109136E-2</v>
      </c>
      <c r="L634" s="211">
        <v>2.7878562892798036E-2</v>
      </c>
      <c r="M634" s="211">
        <v>3.8299313616859482E-2</v>
      </c>
      <c r="N634" s="211">
        <v>4.8984072939673579E-2</v>
      </c>
      <c r="P634" s="212">
        <f t="array" ref="P634:Z634">(1+D634:N634)^-P$1:Z$1</f>
        <v>0.9999169847264664</v>
      </c>
      <c r="Q634" s="212">
        <v>0.99936674704429884</v>
      </c>
      <c r="R634" s="212">
        <v>0.99794031503778624</v>
      </c>
      <c r="S634" s="212">
        <v>0.99331366022672862</v>
      </c>
      <c r="T634" s="212">
        <v>0.98220290524043752</v>
      </c>
      <c r="U634" s="212">
        <v>0.96686939465551269</v>
      </c>
      <c r="V634" s="212">
        <v>0.92816598565047148</v>
      </c>
      <c r="W634" s="212">
        <v>0.86854516241535762</v>
      </c>
      <c r="X634" s="212">
        <v>0.75959467849634943</v>
      </c>
      <c r="Y634" s="212">
        <v>0.56906450317183865</v>
      </c>
      <c r="Z634" s="212">
        <v>0.38425729020035188</v>
      </c>
    </row>
    <row r="635" spans="3:26" x14ac:dyDescent="0.3">
      <c r="C635" s="210">
        <v>42915</v>
      </c>
      <c r="D635" s="211">
        <v>1.0348114446376135E-3</v>
      </c>
      <c r="E635" s="211">
        <v>2.5314723460328247E-3</v>
      </c>
      <c r="F635" s="211">
        <v>3.906074572165913E-3</v>
      </c>
      <c r="G635" s="211">
        <v>6.3239904134174477E-3</v>
      </c>
      <c r="H635" s="211">
        <v>8.552366999731751E-3</v>
      </c>
      <c r="I635" s="211">
        <v>1.0706289554670463E-2</v>
      </c>
      <c r="J635" s="211">
        <v>1.3402878307992333E-2</v>
      </c>
      <c r="K635" s="211">
        <v>1.8027733481609444E-2</v>
      </c>
      <c r="L635" s="211">
        <v>2.3225063151501215E-2</v>
      </c>
      <c r="M635" s="211">
        <v>3.1125052361227139E-2</v>
      </c>
      <c r="N635" s="211">
        <v>4.2403564378866263E-2</v>
      </c>
      <c r="P635" s="212">
        <f t="array" ref="P635:Z635">(1+D635:N635)^-P$1:Z$1</f>
        <v>0.9999172613113253</v>
      </c>
      <c r="Q635" s="212">
        <v>0.99936813132134905</v>
      </c>
      <c r="R635" s="212">
        <v>0.99805266568536644</v>
      </c>
      <c r="S635" s="212">
        <v>0.99371575111627886</v>
      </c>
      <c r="T635" s="212">
        <v>0.98311221923961811</v>
      </c>
      <c r="U635" s="212">
        <v>0.96855680127640331</v>
      </c>
      <c r="V635" s="212">
        <v>0.93559810330740045</v>
      </c>
      <c r="W635" s="212">
        <v>0.88243501874078412</v>
      </c>
      <c r="X635" s="212">
        <v>0.79485572520211611</v>
      </c>
      <c r="Y635" s="212">
        <v>0.63143684526446686</v>
      </c>
      <c r="Z635" s="212">
        <v>0.43579500231323631</v>
      </c>
    </row>
    <row r="636" spans="3:26" x14ac:dyDescent="0.3">
      <c r="C636" s="210">
        <v>42914</v>
      </c>
      <c r="D636" s="211">
        <v>1.0148378313205961E-3</v>
      </c>
      <c r="E636" s="211">
        <v>2.5267059465485563E-3</v>
      </c>
      <c r="F636" s="211">
        <v>4.0841805174032771E-3</v>
      </c>
      <c r="G636" s="211">
        <v>6.3235938936169874E-3</v>
      </c>
      <c r="H636" s="211">
        <v>8.6613604080441556E-3</v>
      </c>
      <c r="I636" s="211">
        <v>1.1312046149352517E-2</v>
      </c>
      <c r="J636" s="211">
        <v>1.5288120051111572E-2</v>
      </c>
      <c r="K636" s="211">
        <v>2.0877809268910811E-2</v>
      </c>
      <c r="L636" s="211">
        <v>2.8450301042886914E-2</v>
      </c>
      <c r="M636" s="211">
        <v>3.5697002772531135E-2</v>
      </c>
      <c r="N636" s="211">
        <v>4.5844944458148337E-2</v>
      </c>
      <c r="P636" s="212">
        <f t="array" ref="P636:Z636">(1+D636:N636)^-P$1:Z$1</f>
        <v>0.99991885743371323</v>
      </c>
      <c r="Q636" s="212">
        <v>0.99936931916483107</v>
      </c>
      <c r="R636" s="212">
        <v>0.99796414372657005</v>
      </c>
      <c r="S636" s="212">
        <v>0.99371614266823449</v>
      </c>
      <c r="T636" s="212">
        <v>0.98289976545402513</v>
      </c>
      <c r="U636" s="212">
        <v>0.96681740249969661</v>
      </c>
      <c r="V636" s="212">
        <v>0.92694395690294895</v>
      </c>
      <c r="W636" s="212">
        <v>0.86533377310159199</v>
      </c>
      <c r="X636" s="212">
        <v>0.7553824727571915</v>
      </c>
      <c r="Y636" s="212">
        <v>0.59089349435892613</v>
      </c>
      <c r="Z636" s="212">
        <v>0.40799418383822733</v>
      </c>
    </row>
    <row r="637" spans="3:26" x14ac:dyDescent="0.3">
      <c r="C637" s="210">
        <v>42913</v>
      </c>
      <c r="D637" s="211">
        <v>1.0168305012523916E-3</v>
      </c>
      <c r="E637" s="211">
        <v>2.5540398678622752E-3</v>
      </c>
      <c r="F637" s="211">
        <v>4.0402830379112449E-3</v>
      </c>
      <c r="G637" s="211">
        <v>6.5336358675816856E-3</v>
      </c>
      <c r="H637" s="211">
        <v>8.3067645577778841E-3</v>
      </c>
      <c r="I637" s="211">
        <v>1.1376966533699129E-2</v>
      </c>
      <c r="J637" s="211">
        <v>1.5424880834695332E-2</v>
      </c>
      <c r="K637" s="211">
        <v>1.9749479366448032E-2</v>
      </c>
      <c r="L637" s="211">
        <v>2.6013355891565764E-2</v>
      </c>
      <c r="M637" s="211">
        <v>3.3352114242093847E-2</v>
      </c>
      <c r="N637" s="211">
        <v>4.2617812095588528E-2</v>
      </c>
      <c r="P637" s="212">
        <f t="array" ref="P637:Z637">(1+D637:N637)^-P$1:Z$1</f>
        <v>0.99991869819482693</v>
      </c>
      <c r="Q637" s="212">
        <v>0.99936250732214205</v>
      </c>
      <c r="R637" s="212">
        <v>0.99798595940092694</v>
      </c>
      <c r="S637" s="212">
        <v>0.99350877543009286</v>
      </c>
      <c r="T637" s="212">
        <v>0.98359120872359973</v>
      </c>
      <c r="U637" s="212">
        <v>0.96663123414538188</v>
      </c>
      <c r="V637" s="212">
        <v>0.9263199056246052</v>
      </c>
      <c r="W637" s="212">
        <v>0.8720583687647403</v>
      </c>
      <c r="X637" s="212">
        <v>0.77351699239501437</v>
      </c>
      <c r="Y637" s="212">
        <v>0.61132902275866075</v>
      </c>
      <c r="Z637" s="212">
        <v>0.43400746255462574</v>
      </c>
    </row>
    <row r="638" spans="3:26" x14ac:dyDescent="0.3">
      <c r="C638" s="210">
        <v>42912</v>
      </c>
      <c r="D638" s="211">
        <v>1.0572230356307713E-3</v>
      </c>
      <c r="E638" s="211">
        <v>2.6319012371904941E-3</v>
      </c>
      <c r="F638" s="211">
        <v>4.3194758262528402E-3</v>
      </c>
      <c r="G638" s="211">
        <v>6.7010860387770321E-3</v>
      </c>
      <c r="H638" s="211">
        <v>8.4091907640213917E-3</v>
      </c>
      <c r="I638" s="211">
        <v>1.1311386172564932E-2</v>
      </c>
      <c r="J638" s="211">
        <v>1.4257301459920216E-2</v>
      </c>
      <c r="K638" s="211">
        <v>1.8812870965868009E-2</v>
      </c>
      <c r="L638" s="211">
        <v>2.3580270107327727E-2</v>
      </c>
      <c r="M638" s="211">
        <v>3.1330236453026773E-2</v>
      </c>
      <c r="N638" s="211">
        <v>4.2658407634023003E-2</v>
      </c>
      <c r="P638" s="212">
        <f t="array" ref="P638:Z638">(1+D638:N638)^-P$1:Z$1</f>
        <v>0.99991547040731232</v>
      </c>
      <c r="Q638" s="212">
        <v>0.99934310488759304</v>
      </c>
      <c r="R638" s="212">
        <v>0.99784723369840289</v>
      </c>
      <c r="S638" s="212">
        <v>0.99334351960903822</v>
      </c>
      <c r="T638" s="212">
        <v>0.98339140808619674</v>
      </c>
      <c r="U638" s="212">
        <v>0.96681929532163657</v>
      </c>
      <c r="V638" s="212">
        <v>0.93166393901974076</v>
      </c>
      <c r="W638" s="212">
        <v>0.87768573475458422</v>
      </c>
      <c r="X638" s="212">
        <v>0.79210168825260507</v>
      </c>
      <c r="Y638" s="212">
        <v>0.62955509323910508</v>
      </c>
      <c r="Z638" s="212">
        <v>0.4336696289706708</v>
      </c>
    </row>
    <row r="639" spans="3:26" x14ac:dyDescent="0.3">
      <c r="C639" s="210">
        <v>42909</v>
      </c>
      <c r="D639" s="211">
        <v>1.1486956300506357E-3</v>
      </c>
      <c r="E639" s="211">
        <v>2.9070786597798653E-3</v>
      </c>
      <c r="F639" s="211">
        <v>4.5754898496031858E-3</v>
      </c>
      <c r="G639" s="211">
        <v>7.4370361576493946E-3</v>
      </c>
      <c r="H639" s="211">
        <v>1.0114046138152998E-2</v>
      </c>
      <c r="I639" s="211">
        <v>1.3110087541711021E-2</v>
      </c>
      <c r="J639" s="211">
        <v>1.6768622485481006E-2</v>
      </c>
      <c r="K639" s="211">
        <v>2.1991957495755322E-2</v>
      </c>
      <c r="L639" s="211">
        <v>2.9232177475300887E-2</v>
      </c>
      <c r="M639" s="211">
        <v>3.9251339952858268E-2</v>
      </c>
      <c r="N639" s="211">
        <v>5.0749584617865995E-2</v>
      </c>
      <c r="P639" s="212">
        <f t="array" ref="P639:Z639">(1+D639:N639)^-P$1:Z$1</f>
        <v>0.99990816130670901</v>
      </c>
      <c r="Q639" s="212">
        <v>0.9992745479481373</v>
      </c>
      <c r="R639" s="212">
        <v>0.99772007592594414</v>
      </c>
      <c r="S639" s="212">
        <v>0.99261786504691729</v>
      </c>
      <c r="T639" s="212">
        <v>0.98007470278211006</v>
      </c>
      <c r="U639" s="212">
        <v>0.96167888598227214</v>
      </c>
      <c r="V639" s="212">
        <v>0.92021503120852555</v>
      </c>
      <c r="W639" s="212">
        <v>0.85875178520334194</v>
      </c>
      <c r="X639" s="212">
        <v>0.74966363863371499</v>
      </c>
      <c r="Y639" s="212">
        <v>0.56129490880583199</v>
      </c>
      <c r="Z639" s="212">
        <v>0.37154845536272957</v>
      </c>
    </row>
    <row r="640" spans="3:26" x14ac:dyDescent="0.3">
      <c r="C640" s="210">
        <v>42908</v>
      </c>
      <c r="D640" s="211">
        <v>1.0916316810319134E-3</v>
      </c>
      <c r="E640" s="211">
        <v>2.7459335188772687E-3</v>
      </c>
      <c r="F640" s="211">
        <v>4.1726192646708779E-3</v>
      </c>
      <c r="G640" s="211">
        <v>6.3134711233474557E-3</v>
      </c>
      <c r="H640" s="211">
        <v>8.2902108316612027E-3</v>
      </c>
      <c r="I640" s="211">
        <v>1.126294583611584E-2</v>
      </c>
      <c r="J640" s="211">
        <v>1.5010641452734315E-2</v>
      </c>
      <c r="K640" s="211">
        <v>1.9893733709119586E-2</v>
      </c>
      <c r="L640" s="211">
        <v>2.6535696656741468E-2</v>
      </c>
      <c r="M640" s="211">
        <v>3.3731085318345622E-2</v>
      </c>
      <c r="N640" s="211">
        <v>4.4347210089984261E-2</v>
      </c>
      <c r="P640" s="212">
        <f t="array" ref="P640:Z640">(1+D640:N640)^-P$1:Z$1</f>
        <v>0.99991272090628724</v>
      </c>
      <c r="Q640" s="212">
        <v>0.9993146923479197</v>
      </c>
      <c r="R640" s="212">
        <v>0.99792019677942911</v>
      </c>
      <c r="S640" s="212">
        <v>0.99372613871868398</v>
      </c>
      <c r="T640" s="212">
        <v>0.98362350544325794</v>
      </c>
      <c r="U640" s="212">
        <v>0.96695823632265421</v>
      </c>
      <c r="V640" s="212">
        <v>0.92821166664851751</v>
      </c>
      <c r="W640" s="212">
        <v>0.87119532406319034</v>
      </c>
      <c r="X640" s="212">
        <v>0.769590041245649</v>
      </c>
      <c r="Y640" s="212">
        <v>0.60797589113885919</v>
      </c>
      <c r="Z640" s="212">
        <v>0.41985737123692074</v>
      </c>
    </row>
    <row r="641" spans="3:26" x14ac:dyDescent="0.3">
      <c r="C641" s="210">
        <v>42907</v>
      </c>
      <c r="D641" s="211">
        <v>8.8300948255471768E-4</v>
      </c>
      <c r="E641" s="211">
        <v>2.2256245013250872E-3</v>
      </c>
      <c r="F641" s="211">
        <v>3.5936652139201409E-3</v>
      </c>
      <c r="G641" s="211">
        <v>5.468352986443303E-3</v>
      </c>
      <c r="H641" s="211">
        <v>7.2855528722257272E-3</v>
      </c>
      <c r="I641" s="211">
        <v>9.5840391290875279E-3</v>
      </c>
      <c r="J641" s="211">
        <v>1.3130828299546137E-2</v>
      </c>
      <c r="K641" s="211">
        <v>1.7746180925326288E-2</v>
      </c>
      <c r="L641" s="211">
        <v>2.350631583543715E-2</v>
      </c>
      <c r="M641" s="211">
        <v>3.0230761615226715E-2</v>
      </c>
      <c r="N641" s="211">
        <v>3.8359975955408569E-2</v>
      </c>
      <c r="P641" s="212">
        <f t="array" ref="P641:Z641">(1+D641:N641)^-P$1:Z$1</f>
        <v>0.99992939290407623</v>
      </c>
      <c r="Q641" s="212">
        <v>0.9994443665545174</v>
      </c>
      <c r="R641" s="212">
        <v>0.99820799584645581</v>
      </c>
      <c r="S641" s="212">
        <v>0.99456138726773335</v>
      </c>
      <c r="T641" s="212">
        <v>0.98558659921481806</v>
      </c>
      <c r="U641" s="212">
        <v>0.97179032702435797</v>
      </c>
      <c r="V641" s="212">
        <v>0.93685493113299356</v>
      </c>
      <c r="W641" s="212">
        <v>0.88414527511705665</v>
      </c>
      <c r="X641" s="212">
        <v>0.79267421382971215</v>
      </c>
      <c r="Y641" s="212">
        <v>0.63970876347373062</v>
      </c>
      <c r="Z641" s="212">
        <v>0.47102201486693407</v>
      </c>
    </row>
    <row r="642" spans="3:26" x14ac:dyDescent="0.3">
      <c r="C642" s="210">
        <v>42906</v>
      </c>
      <c r="D642" s="211">
        <v>1.0749362913904845E-3</v>
      </c>
      <c r="E642" s="211">
        <v>2.6468717910115205E-3</v>
      </c>
      <c r="F642" s="211">
        <v>4.0543074507618081E-3</v>
      </c>
      <c r="G642" s="211">
        <v>6.3708081629368545E-3</v>
      </c>
      <c r="H642" s="211">
        <v>8.6077858066978766E-3</v>
      </c>
      <c r="I642" s="211">
        <v>1.106732442819779E-2</v>
      </c>
      <c r="J642" s="211">
        <v>1.4471066088505402E-2</v>
      </c>
      <c r="K642" s="211">
        <v>1.9782861961705096E-2</v>
      </c>
      <c r="L642" s="211">
        <v>2.531604900307988E-2</v>
      </c>
      <c r="M642" s="211">
        <v>3.3558121569908762E-2</v>
      </c>
      <c r="N642" s="211">
        <v>4.2991987261154926E-2</v>
      </c>
      <c r="P642" s="212">
        <f t="array" ref="P642:Z642">(1+D642:N642)^-P$1:Z$1</f>
        <v>0.99991405497659991</v>
      </c>
      <c r="Q642" s="212">
        <v>0.99933937456041466</v>
      </c>
      <c r="R642" s="212">
        <v>0.99797898955084807</v>
      </c>
      <c r="S642" s="212">
        <v>0.99366952209736059</v>
      </c>
      <c r="T642" s="212">
        <v>0.98300418634463926</v>
      </c>
      <c r="U642" s="212">
        <v>0.96751960645390123</v>
      </c>
      <c r="V642" s="212">
        <v>0.93068277312235903</v>
      </c>
      <c r="W642" s="212">
        <v>0.87185856055327549</v>
      </c>
      <c r="X642" s="212">
        <v>0.77879373064152613</v>
      </c>
      <c r="Y642" s="212">
        <v>0.60950383226464799</v>
      </c>
      <c r="Z642" s="212">
        <v>0.4309040343176907</v>
      </c>
    </row>
    <row r="643" spans="3:26" x14ac:dyDescent="0.3">
      <c r="C643" s="210">
        <v>42905</v>
      </c>
      <c r="D643" s="211">
        <v>7.7233671180997553E-4</v>
      </c>
      <c r="E643" s="211">
        <v>1.8808361613864416E-3</v>
      </c>
      <c r="F643" s="211">
        <v>3.0657208351648232E-3</v>
      </c>
      <c r="G643" s="211">
        <v>4.9159245758717543E-3</v>
      </c>
      <c r="H643" s="211">
        <v>6.5372856460342117E-3</v>
      </c>
      <c r="I643" s="211">
        <v>8.4656767361139338E-3</v>
      </c>
      <c r="J643" s="211">
        <v>1.1032396427355453E-2</v>
      </c>
      <c r="K643" s="211">
        <v>1.3797475433379072E-2</v>
      </c>
      <c r="L643" s="211">
        <v>1.8970042471565508E-2</v>
      </c>
      <c r="M643" s="211">
        <v>2.4221121947949842E-2</v>
      </c>
      <c r="N643" s="211">
        <v>3.2441798874202718E-2</v>
      </c>
      <c r="P643" s="212">
        <f t="array" ref="P643:Z643">(1+D643:N643)^-P$1:Z$1</f>
        <v>0.99993823881823707</v>
      </c>
      <c r="Q643" s="212">
        <v>0.99953034292248522</v>
      </c>
      <c r="R643" s="212">
        <v>0.99847065509383859</v>
      </c>
      <c r="S643" s="212">
        <v>0.99510812351993883</v>
      </c>
      <c r="T643" s="212">
        <v>0.98705252856709602</v>
      </c>
      <c r="U643" s="212">
        <v>0.97502698487385409</v>
      </c>
      <c r="V643" s="212">
        <v>0.94661774339329696</v>
      </c>
      <c r="W643" s="212">
        <v>0.90853479002711346</v>
      </c>
      <c r="X643" s="212">
        <v>0.82867805840859199</v>
      </c>
      <c r="Y643" s="212">
        <v>0.69838368126167194</v>
      </c>
      <c r="Z643" s="212">
        <v>0.52806626423622294</v>
      </c>
    </row>
    <row r="644" spans="3:26" x14ac:dyDescent="0.3">
      <c r="C644" s="210">
        <v>42902</v>
      </c>
      <c r="D644" s="211">
        <v>1.0150773461417503E-3</v>
      </c>
      <c r="E644" s="211">
        <v>2.5219456785449883E-3</v>
      </c>
      <c r="F644" s="211">
        <v>4.0988982070012661E-3</v>
      </c>
      <c r="G644" s="211">
        <v>6.6604894525129112E-3</v>
      </c>
      <c r="H644" s="211">
        <v>8.7444454562707278E-3</v>
      </c>
      <c r="I644" s="211">
        <v>1.1507458088340441E-2</v>
      </c>
      <c r="J644" s="211">
        <v>1.5251721994521333E-2</v>
      </c>
      <c r="K644" s="211">
        <v>2.0868703208232409E-2</v>
      </c>
      <c r="L644" s="211">
        <v>2.6723613850705888E-2</v>
      </c>
      <c r="M644" s="211">
        <v>3.6345077225957811E-2</v>
      </c>
      <c r="N644" s="211">
        <v>4.7681593151703304E-2</v>
      </c>
      <c r="P644" s="212">
        <f t="array" ref="P644:Z644">(1+D644:N644)^-P$1:Z$1</f>
        <v>0.99991883829350892</v>
      </c>
      <c r="Q644" s="212">
        <v>0.99937050548732076</v>
      </c>
      <c r="R644" s="212">
        <v>0.99795682981538769</v>
      </c>
      <c r="S644" s="212">
        <v>0.99338357914878006</v>
      </c>
      <c r="T644" s="212">
        <v>0.98273785941002956</v>
      </c>
      <c r="U644" s="212">
        <v>0.96625717578442283</v>
      </c>
      <c r="V644" s="212">
        <v>0.92711012937586124</v>
      </c>
      <c r="W644" s="212">
        <v>0.86538780546519467</v>
      </c>
      <c r="X644" s="212">
        <v>0.76818265033402988</v>
      </c>
      <c r="Y644" s="212">
        <v>0.58537499645874869</v>
      </c>
      <c r="Z644" s="212">
        <v>0.39392516347919565</v>
      </c>
    </row>
    <row r="645" spans="3:26" x14ac:dyDescent="0.3">
      <c r="C645" s="210">
        <v>42901</v>
      </c>
      <c r="D645" s="211">
        <v>8.6702910267041412E-4</v>
      </c>
      <c r="E645" s="211">
        <v>2.2344326051926726E-3</v>
      </c>
      <c r="F645" s="211">
        <v>3.6521924206007936E-3</v>
      </c>
      <c r="G645" s="211">
        <v>5.9513903501672216E-3</v>
      </c>
      <c r="H645" s="211">
        <v>7.8504863354691944E-3</v>
      </c>
      <c r="I645" s="211">
        <v>1.0296781028929773E-2</v>
      </c>
      <c r="J645" s="211">
        <v>1.4055259300256707E-2</v>
      </c>
      <c r="K645" s="211">
        <v>1.8166279501135123E-2</v>
      </c>
      <c r="L645" s="211">
        <v>2.450935528761217E-2</v>
      </c>
      <c r="M645" s="211">
        <v>3.3672151406299262E-2</v>
      </c>
      <c r="N645" s="211">
        <v>4.3599929033905846E-2</v>
      </c>
      <c r="P645" s="212">
        <f t="array" ref="P645:Z645">(1+D645:N645)^-P$1:Z$1</f>
        <v>0.99993067012742209</v>
      </c>
      <c r="Q645" s="212">
        <v>0.99944217065141394</v>
      </c>
      <c r="R645" s="212">
        <v>0.99817889055586706</v>
      </c>
      <c r="S645" s="212">
        <v>0.99408381915144484</v>
      </c>
      <c r="T645" s="212">
        <v>0.98448200124410146</v>
      </c>
      <c r="U645" s="212">
        <v>0.96973504830000834</v>
      </c>
      <c r="V645" s="212">
        <v>0.93259244077664183</v>
      </c>
      <c r="W645" s="212">
        <v>0.88159482617773299</v>
      </c>
      <c r="X645" s="212">
        <v>0.78494768856246511</v>
      </c>
      <c r="Y645" s="212">
        <v>0.60849604689207315</v>
      </c>
      <c r="Z645" s="212">
        <v>0.42591131906859664</v>
      </c>
    </row>
    <row r="646" spans="3:26" x14ac:dyDescent="0.3">
      <c r="C646" s="210">
        <v>42900</v>
      </c>
      <c r="D646" s="211">
        <v>9.6511045976212218E-4</v>
      </c>
      <c r="E646" s="211">
        <v>2.4743325473987219E-3</v>
      </c>
      <c r="F646" s="211">
        <v>3.7140314568127088E-3</v>
      </c>
      <c r="G646" s="211">
        <v>5.7729161480570244E-3</v>
      </c>
      <c r="H646" s="211">
        <v>7.8236461407217954E-3</v>
      </c>
      <c r="I646" s="211">
        <v>9.8768847649964592E-3</v>
      </c>
      <c r="J646" s="211">
        <v>1.3397437895500344E-2</v>
      </c>
      <c r="K646" s="211">
        <v>1.7245140805872437E-2</v>
      </c>
      <c r="L646" s="211">
        <v>2.2392070376208661E-2</v>
      </c>
      <c r="M646" s="211">
        <v>3.0327627875445774E-2</v>
      </c>
      <c r="N646" s="211">
        <v>4.1197227878517782E-2</v>
      </c>
      <c r="P646" s="212">
        <f t="array" ref="P646:Z646">(1+D646:N646)^-P$1:Z$1</f>
        <v>0.99992283137444415</v>
      </c>
      <c r="Q646" s="212">
        <v>0.99938237170422117</v>
      </c>
      <c r="R646" s="212">
        <v>0.99814814107474081</v>
      </c>
      <c r="S646" s="212">
        <v>0.99426021912563878</v>
      </c>
      <c r="T646" s="212">
        <v>0.98453443907009541</v>
      </c>
      <c r="U646" s="212">
        <v>0.9709451684383158</v>
      </c>
      <c r="V646" s="212">
        <v>0.93562321731534148</v>
      </c>
      <c r="W646" s="212">
        <v>0.88719815931846291</v>
      </c>
      <c r="X646" s="212">
        <v>0.80135559853123994</v>
      </c>
      <c r="Y646" s="212">
        <v>0.63880722356233288</v>
      </c>
      <c r="Z646" s="212">
        <v>0.44600521504396179</v>
      </c>
    </row>
    <row r="647" spans="3:26" x14ac:dyDescent="0.3">
      <c r="C647" s="210">
        <v>42899</v>
      </c>
      <c r="D647" s="211">
        <v>9.3292286705710665E-4</v>
      </c>
      <c r="E647" s="211">
        <v>2.4629209178670562E-3</v>
      </c>
      <c r="F647" s="211">
        <v>4.0389603390326972E-3</v>
      </c>
      <c r="G647" s="211">
        <v>6.0642253238030698E-3</v>
      </c>
      <c r="H647" s="211">
        <v>8.3332754512991155E-3</v>
      </c>
      <c r="I647" s="211">
        <v>1.0715556450049003E-2</v>
      </c>
      <c r="J647" s="211">
        <v>1.3881600457744749E-2</v>
      </c>
      <c r="K647" s="211">
        <v>1.7630931903491617E-2</v>
      </c>
      <c r="L647" s="211">
        <v>2.3192037114903898E-2</v>
      </c>
      <c r="M647" s="211">
        <v>3.1157632452995396E-2</v>
      </c>
      <c r="N647" s="211">
        <v>4.1011328043854968E-2</v>
      </c>
      <c r="P647" s="212">
        <f t="array" ref="P647:Z647">(1+D647:N647)^-P$1:Z$1</f>
        <v>0.99992540374524019</v>
      </c>
      <c r="Q647" s="212">
        <v>0.9993852158325337</v>
      </c>
      <c r="R647" s="212">
        <v>0.9979866167631043</v>
      </c>
      <c r="S647" s="212">
        <v>0.9939723278383632</v>
      </c>
      <c r="T647" s="212">
        <v>0.9835394886432518</v>
      </c>
      <c r="U647" s="212">
        <v>0.96853016045091578</v>
      </c>
      <c r="V647" s="212">
        <v>0.93339139211478905</v>
      </c>
      <c r="W647" s="212">
        <v>0.88484643357374748</v>
      </c>
      <c r="X647" s="212">
        <v>0.7951123216821141</v>
      </c>
      <c r="Y647" s="212">
        <v>0.63113765161481161</v>
      </c>
      <c r="Z647" s="212">
        <v>0.44760083850853732</v>
      </c>
    </row>
    <row r="648" spans="3:26" x14ac:dyDescent="0.3">
      <c r="C648" s="210">
        <v>42898</v>
      </c>
      <c r="D648" s="211">
        <v>1.0475270159162372E-3</v>
      </c>
      <c r="E648" s="211">
        <v>2.6430953595039781E-3</v>
      </c>
      <c r="F648" s="211">
        <v>4.225487828626963E-3</v>
      </c>
      <c r="G648" s="211">
        <v>6.3992750375116035E-3</v>
      </c>
      <c r="H648" s="211">
        <v>8.4711439871895666E-3</v>
      </c>
      <c r="I648" s="211">
        <v>1.1294920344322185E-2</v>
      </c>
      <c r="J648" s="211">
        <v>1.5295349407262468E-2</v>
      </c>
      <c r="K648" s="211">
        <v>2.0960044592500528E-2</v>
      </c>
      <c r="L648" s="211">
        <v>2.7233121733523179E-2</v>
      </c>
      <c r="M648" s="211">
        <v>3.4298587185752565E-2</v>
      </c>
      <c r="N648" s="211">
        <v>4.3226931958883767E-2</v>
      </c>
      <c r="P648" s="212">
        <f t="array" ref="P648:Z648">(1+D648:N648)^-P$1:Z$1</f>
        <v>0.99991624520824074</v>
      </c>
      <c r="Q648" s="212">
        <v>0.99934031555611569</v>
      </c>
      <c r="R648" s="212">
        <v>0.99789392812622901</v>
      </c>
      <c r="S648" s="212">
        <v>0.99364141529486583</v>
      </c>
      <c r="T648" s="212">
        <v>0.98327058678881918</v>
      </c>
      <c r="U648" s="212">
        <v>0.9668665211288846</v>
      </c>
      <c r="V648" s="212">
        <v>0.92691095609894669</v>
      </c>
      <c r="W648" s="212">
        <v>0.86484599038109056</v>
      </c>
      <c r="X648" s="212">
        <v>0.76438095559051134</v>
      </c>
      <c r="Y648" s="212">
        <v>0.60299127505774586</v>
      </c>
      <c r="Z648" s="212">
        <v>0.42896730687541518</v>
      </c>
    </row>
    <row r="649" spans="3:26" x14ac:dyDescent="0.3">
      <c r="C649" s="210">
        <v>42895</v>
      </c>
      <c r="D649" s="211">
        <v>8.7098320575556372E-4</v>
      </c>
      <c r="E649" s="211">
        <v>2.0576485439827443E-3</v>
      </c>
      <c r="F649" s="211">
        <v>3.2306976684842318E-3</v>
      </c>
      <c r="G649" s="211">
        <v>4.8752990311549515E-3</v>
      </c>
      <c r="H649" s="211">
        <v>6.2855436459043033E-3</v>
      </c>
      <c r="I649" s="211">
        <v>8.3391308296077993E-3</v>
      </c>
      <c r="J649" s="211">
        <v>1.0578438411396853E-2</v>
      </c>
      <c r="K649" s="211">
        <v>1.3283610727213868E-2</v>
      </c>
      <c r="L649" s="211">
        <v>1.8252663146042947E-2</v>
      </c>
      <c r="M649" s="211">
        <v>2.3407132734952305E-2</v>
      </c>
      <c r="N649" s="211">
        <v>3.0159012076892266E-2</v>
      </c>
      <c r="P649" s="212">
        <f t="array" ref="P649:Z649">(1+D649:N649)^-P$1:Z$1</f>
        <v>0.99993035409578968</v>
      </c>
      <c r="Q649" s="212">
        <v>0.99948624839439471</v>
      </c>
      <c r="R649" s="212">
        <v>0.99838855468571042</v>
      </c>
      <c r="S649" s="212">
        <v>0.99514835419294767</v>
      </c>
      <c r="T649" s="212">
        <v>0.98754645131244601</v>
      </c>
      <c r="U649" s="212">
        <v>0.97539412670748604</v>
      </c>
      <c r="V649" s="212">
        <v>0.94874578679753285</v>
      </c>
      <c r="W649" s="212">
        <v>0.91176490632219831</v>
      </c>
      <c r="X649" s="212">
        <v>0.83453480463593377</v>
      </c>
      <c r="Y649" s="212">
        <v>0.70676235216225092</v>
      </c>
      <c r="Z649" s="212">
        <v>0.55196898566936814</v>
      </c>
    </row>
    <row r="650" spans="3:26" x14ac:dyDescent="0.3">
      <c r="C650" s="210">
        <v>42894</v>
      </c>
      <c r="D650" s="211">
        <v>1.2356273785595318E-3</v>
      </c>
      <c r="E650" s="211">
        <v>3.2381834521892105E-3</v>
      </c>
      <c r="F650" s="211">
        <v>5.0478566357573806E-3</v>
      </c>
      <c r="G650" s="211">
        <v>7.7497700117410166E-3</v>
      </c>
      <c r="H650" s="211">
        <v>9.8506314406251651E-3</v>
      </c>
      <c r="I650" s="211">
        <v>1.3363823169211806E-2</v>
      </c>
      <c r="J650" s="211">
        <v>1.6894086954934773E-2</v>
      </c>
      <c r="K650" s="211">
        <v>2.1344260097743584E-2</v>
      </c>
      <c r="L650" s="211">
        <v>2.7420543343105085E-2</v>
      </c>
      <c r="M650" s="211">
        <v>3.6272701518418493E-2</v>
      </c>
      <c r="N650" s="211">
        <v>4.9048422323633004E-2</v>
      </c>
      <c r="P650" s="212">
        <f t="array" ref="P650:Z650">(1+D650:N650)^-P$1:Z$1</f>
        <v>0.9999012157099445</v>
      </c>
      <c r="Q650" s="212">
        <v>0.99919208857954689</v>
      </c>
      <c r="R650" s="212">
        <v>0.9974855869851752</v>
      </c>
      <c r="S650" s="212">
        <v>0.99230982705989523</v>
      </c>
      <c r="T650" s="212">
        <v>0.98058606504508594</v>
      </c>
      <c r="U650" s="212">
        <v>0.96095668405332868</v>
      </c>
      <c r="V650" s="212">
        <v>0.91964749027112036</v>
      </c>
      <c r="W650" s="212">
        <v>0.86257115772039028</v>
      </c>
      <c r="X650" s="212">
        <v>0.76298771924258091</v>
      </c>
      <c r="Y650" s="212">
        <v>0.58598855573890096</v>
      </c>
      <c r="Z650" s="212">
        <v>0.3837861524432763</v>
      </c>
    </row>
    <row r="651" spans="3:26" x14ac:dyDescent="0.3">
      <c r="C651" s="210">
        <v>42893</v>
      </c>
      <c r="D651" s="211">
        <v>9.3763371276742538E-4</v>
      </c>
      <c r="E651" s="211">
        <v>2.4647656388219995E-3</v>
      </c>
      <c r="F651" s="211">
        <v>3.8193566130373282E-3</v>
      </c>
      <c r="G651" s="211">
        <v>5.9383320086348838E-3</v>
      </c>
      <c r="H651" s="211">
        <v>7.8071002563404488E-3</v>
      </c>
      <c r="I651" s="211">
        <v>9.983292297795883E-3</v>
      </c>
      <c r="J651" s="211">
        <v>1.2706173183633023E-2</v>
      </c>
      <c r="K651" s="211">
        <v>1.7192679058688123E-2</v>
      </c>
      <c r="L651" s="211">
        <v>2.1740610374538939E-2</v>
      </c>
      <c r="M651" s="211">
        <v>2.9406010139327879E-2</v>
      </c>
      <c r="N651" s="211">
        <v>3.9815513305646581E-2</v>
      </c>
      <c r="P651" s="212">
        <f t="array" ref="P651:Z651">(1+D651:N651)^-P$1:Z$1</f>
        <v>0.99992502725788779</v>
      </c>
      <c r="Q651" s="212">
        <v>0.99938475606871335</v>
      </c>
      <c r="R651" s="212">
        <v>0.99809577464744259</v>
      </c>
      <c r="S651" s="212">
        <v>0.99409672360652834</v>
      </c>
      <c r="T651" s="212">
        <v>0.98456676693664102</v>
      </c>
      <c r="U651" s="212">
        <v>0.970638316841542</v>
      </c>
      <c r="V651" s="212">
        <v>0.93882082232741015</v>
      </c>
      <c r="W651" s="212">
        <v>0.88751850980902192</v>
      </c>
      <c r="X651" s="212">
        <v>0.80647971250649675</v>
      </c>
      <c r="Y651" s="212">
        <v>0.64743996969060769</v>
      </c>
      <c r="Z651" s="212">
        <v>0.45800914523408437</v>
      </c>
    </row>
    <row r="652" spans="3:26" x14ac:dyDescent="0.3">
      <c r="C652" s="210">
        <v>42892</v>
      </c>
      <c r="D652" s="211">
        <v>8.8866362135828474E-4</v>
      </c>
      <c r="E652" s="211">
        <v>2.1982411654484857E-3</v>
      </c>
      <c r="F652" s="211">
        <v>3.3682775452766917E-3</v>
      </c>
      <c r="G652" s="211">
        <v>5.4915441527121286E-3</v>
      </c>
      <c r="H652" s="211">
        <v>6.8739302036446891E-3</v>
      </c>
      <c r="I652" s="211">
        <v>8.6032498143156326E-3</v>
      </c>
      <c r="J652" s="211">
        <v>1.1797222487514357E-2</v>
      </c>
      <c r="K652" s="211">
        <v>1.5340643424534364E-2</v>
      </c>
      <c r="L652" s="211">
        <v>2.0198946721851768E-2</v>
      </c>
      <c r="M652" s="211">
        <v>2.6042101254941566E-2</v>
      </c>
      <c r="N652" s="211">
        <v>3.4795219941843251E-2</v>
      </c>
      <c r="P652" s="212">
        <f t="array" ref="P652:Z652">(1+D652:N652)^-P$1:Z$1</f>
        <v>0.99992894100532048</v>
      </c>
      <c r="Q652" s="212">
        <v>0.9994511935073197</v>
      </c>
      <c r="R652" s="212">
        <v>0.99832010380565361</v>
      </c>
      <c r="S652" s="212">
        <v>0.99453844820013915</v>
      </c>
      <c r="T652" s="212">
        <v>0.98639260421593333</v>
      </c>
      <c r="U652" s="212">
        <v>0.97462805942462793</v>
      </c>
      <c r="V652" s="212">
        <v>0.94304536654800519</v>
      </c>
      <c r="W652" s="212">
        <v>0.89891287870368941</v>
      </c>
      <c r="X652" s="212">
        <v>0.81874996004754752</v>
      </c>
      <c r="Y652" s="212">
        <v>0.68002092853822782</v>
      </c>
      <c r="Z652" s="212">
        <v>0.50455872667952617</v>
      </c>
    </row>
    <row r="653" spans="3:26" x14ac:dyDescent="0.3">
      <c r="C653" s="210">
        <v>42891</v>
      </c>
      <c r="D653" s="211">
        <v>1.107714140147894E-3</v>
      </c>
      <c r="E653" s="211">
        <v>2.645386298002836E-3</v>
      </c>
      <c r="F653" s="211">
        <v>4.1409525031098592E-3</v>
      </c>
      <c r="G653" s="211">
        <v>6.3622101229596799E-3</v>
      </c>
      <c r="H653" s="211">
        <v>8.443074783922427E-3</v>
      </c>
      <c r="I653" s="211">
        <v>1.1530042183396363E-2</v>
      </c>
      <c r="J653" s="211">
        <v>1.5847790311395459E-2</v>
      </c>
      <c r="K653" s="211">
        <v>2.1609643275304763E-2</v>
      </c>
      <c r="L653" s="211">
        <v>2.857104805812459E-2</v>
      </c>
      <c r="M653" s="211">
        <v>3.731471439217636E-2</v>
      </c>
      <c r="N653" s="211">
        <v>4.8088034464884404E-2</v>
      </c>
      <c r="P653" s="212">
        <f t="array" ref="P653:Z653">(1+D653:N653)^-P$1:Z$1</f>
        <v>0.99991143583583475</v>
      </c>
      <c r="Q653" s="212">
        <v>0.99933974470893594</v>
      </c>
      <c r="R653" s="212">
        <v>0.99793593194674346</v>
      </c>
      <c r="S653" s="212">
        <v>0.99367801169503145</v>
      </c>
      <c r="T653" s="212">
        <v>0.98332532464515254</v>
      </c>
      <c r="U653" s="212">
        <v>0.96619245732094761</v>
      </c>
      <c r="V653" s="212">
        <v>0.92439332062757673</v>
      </c>
      <c r="W653" s="212">
        <v>0.86100389088564167</v>
      </c>
      <c r="X653" s="212">
        <v>0.75449617510427947</v>
      </c>
      <c r="Y653" s="212">
        <v>0.57722073486197545</v>
      </c>
      <c r="Z653" s="212">
        <v>0.39088116365771508</v>
      </c>
    </row>
    <row r="654" spans="3:26" x14ac:dyDescent="0.3">
      <c r="C654" s="210">
        <v>42888</v>
      </c>
      <c r="D654" s="211">
        <v>1.1526713374531887E-3</v>
      </c>
      <c r="E654" s="211">
        <v>2.7918623142908438E-3</v>
      </c>
      <c r="F654" s="211">
        <v>4.3194892202944079E-3</v>
      </c>
      <c r="G654" s="211">
        <v>6.6982534336752411E-3</v>
      </c>
      <c r="H654" s="211">
        <v>9.1057926635544836E-3</v>
      </c>
      <c r="I654" s="211">
        <v>1.182529772726189E-2</v>
      </c>
      <c r="J654" s="211">
        <v>1.5145502174609185E-2</v>
      </c>
      <c r="K654" s="211">
        <v>2.0365672193503187E-2</v>
      </c>
      <c r="L654" s="211">
        <v>2.6752016006642173E-2</v>
      </c>
      <c r="M654" s="211">
        <v>3.6413282133294846E-2</v>
      </c>
      <c r="N654" s="211">
        <v>4.6684244001946262E-2</v>
      </c>
      <c r="P654" s="212">
        <f t="array" ref="P654:Z654">(1+D654:N654)^-P$1:Z$1</f>
        <v>0.99990784364490537</v>
      </c>
      <c r="Q654" s="212">
        <v>0.99930324976693474</v>
      </c>
      <c r="R654" s="212">
        <v>0.99784722704454054</v>
      </c>
      <c r="S654" s="212">
        <v>0.99334631463715306</v>
      </c>
      <c r="T654" s="212">
        <v>0.98203417501223955</v>
      </c>
      <c r="U654" s="212">
        <v>0.96534688513386535</v>
      </c>
      <c r="V654" s="212">
        <v>0.92759527205403169</v>
      </c>
      <c r="W654" s="212">
        <v>0.86837862422982226</v>
      </c>
      <c r="X654" s="212">
        <v>0.76797018103880821</v>
      </c>
      <c r="Y654" s="212">
        <v>0.58479742193431028</v>
      </c>
      <c r="Z654" s="212">
        <v>0.40150066276697621</v>
      </c>
    </row>
    <row r="655" spans="3:26" x14ac:dyDescent="0.3">
      <c r="C655" s="210">
        <v>42887</v>
      </c>
      <c r="D655" s="211">
        <v>9.1965401060881331E-4</v>
      </c>
      <c r="E655" s="211">
        <v>2.2643839889667488E-3</v>
      </c>
      <c r="F655" s="211">
        <v>3.4591655538705728E-3</v>
      </c>
      <c r="G655" s="211">
        <v>5.541312025812855E-3</v>
      </c>
      <c r="H655" s="211">
        <v>7.5010492165565688E-3</v>
      </c>
      <c r="I655" s="211">
        <v>1.0046224007660826E-2</v>
      </c>
      <c r="J655" s="211">
        <v>1.2717142383234511E-2</v>
      </c>
      <c r="K655" s="211">
        <v>1.6428454993395632E-2</v>
      </c>
      <c r="L655" s="211">
        <v>2.1338386842321696E-2</v>
      </c>
      <c r="M655" s="211">
        <v>2.9135796871821995E-2</v>
      </c>
      <c r="N655" s="211">
        <v>3.9271620420287014E-2</v>
      </c>
      <c r="P655" s="212">
        <f t="array" ref="P655:Z655">(1+D655:N655)^-P$1:Z$1</f>
        <v>0.99992646419285403</v>
      </c>
      <c r="Q655" s="212">
        <v>0.99943470380634869</v>
      </c>
      <c r="R655" s="212">
        <v>0.9982748915120383</v>
      </c>
      <c r="S655" s="212">
        <v>0.99448922489852853</v>
      </c>
      <c r="T655" s="212">
        <v>0.98516502626453517</v>
      </c>
      <c r="U655" s="212">
        <v>0.97045689903604393</v>
      </c>
      <c r="V655" s="212">
        <v>0.93876997945394458</v>
      </c>
      <c r="W655" s="212">
        <v>0.89220016126972412</v>
      </c>
      <c r="X655" s="212">
        <v>0.80966142582585177</v>
      </c>
      <c r="Y655" s="212">
        <v>0.64999457101851554</v>
      </c>
      <c r="Z655" s="212">
        <v>0.46282694852217976</v>
      </c>
    </row>
    <row r="656" spans="3:26" x14ac:dyDescent="0.3">
      <c r="C656" s="210">
        <v>42886</v>
      </c>
      <c r="D656" s="211">
        <v>9.1891706819597512E-4</v>
      </c>
      <c r="E656" s="211">
        <v>2.1235308029505409E-3</v>
      </c>
      <c r="F656" s="211">
        <v>3.4596148688750467E-3</v>
      </c>
      <c r="G656" s="211">
        <v>5.3902483384003028E-3</v>
      </c>
      <c r="H656" s="211">
        <v>6.7701155447165385E-3</v>
      </c>
      <c r="I656" s="211">
        <v>8.5086279565439633E-3</v>
      </c>
      <c r="J656" s="211">
        <v>1.0798178128302372E-2</v>
      </c>
      <c r="K656" s="211">
        <v>1.4526863396056517E-2</v>
      </c>
      <c r="L656" s="211">
        <v>1.922702806081613E-2</v>
      </c>
      <c r="M656" s="211">
        <v>2.5369356279723913E-2</v>
      </c>
      <c r="N656" s="211">
        <v>3.353272240695173E-2</v>
      </c>
      <c r="P656" s="212">
        <f t="array" ref="P656:Z656">(1+D656:N656)^-P$1:Z$1</f>
        <v>0.99992652308977026</v>
      </c>
      <c r="Q656" s="212">
        <v>0.99946982077013424</v>
      </c>
      <c r="R656" s="212">
        <v>0.9982746680152822</v>
      </c>
      <c r="S656" s="212">
        <v>0.99463865066593926</v>
      </c>
      <c r="T656" s="212">
        <v>0.98659604150487468</v>
      </c>
      <c r="U656" s="212">
        <v>0.97490241435183067</v>
      </c>
      <c r="V656" s="212">
        <v>0.94771498504015839</v>
      </c>
      <c r="W656" s="212">
        <v>0.90397234068907784</v>
      </c>
      <c r="X656" s="212">
        <v>0.8265910174554898</v>
      </c>
      <c r="Y656" s="212">
        <v>0.68674417978102786</v>
      </c>
      <c r="Z656" s="212">
        <v>0.51702956131808708</v>
      </c>
    </row>
    <row r="657" spans="3:26" x14ac:dyDescent="0.3">
      <c r="C657" s="210">
        <v>42885</v>
      </c>
      <c r="D657" s="211">
        <v>1.035094253013892E-3</v>
      </c>
      <c r="E657" s="211">
        <v>2.5119186723495716E-3</v>
      </c>
      <c r="F657" s="211">
        <v>3.8553867938852693E-3</v>
      </c>
      <c r="G657" s="211">
        <v>6.044126828543649E-3</v>
      </c>
      <c r="H657" s="211">
        <v>8.1055890287396737E-3</v>
      </c>
      <c r="I657" s="211">
        <v>1.0228356482970975E-2</v>
      </c>
      <c r="J657" s="211">
        <v>1.3169364983549151E-2</v>
      </c>
      <c r="K657" s="211">
        <v>1.6649396160284002E-2</v>
      </c>
      <c r="L657" s="211">
        <v>2.1818304232117072E-2</v>
      </c>
      <c r="M657" s="211">
        <v>2.7417905043769411E-2</v>
      </c>
      <c r="N657" s="211">
        <v>3.7134224563608653E-2</v>
      </c>
      <c r="P657" s="212">
        <f t="array" ref="P657:Z657">(1+D657:N657)^-P$1:Z$1</f>
        <v>0.99991723871191684</v>
      </c>
      <c r="Q657" s="212">
        <v>0.99937300437448595</v>
      </c>
      <c r="R657" s="212">
        <v>0.99807786275772981</v>
      </c>
      <c r="S657" s="212">
        <v>0.99399218516627386</v>
      </c>
      <c r="T657" s="212">
        <v>0.98398381487050224</v>
      </c>
      <c r="U657" s="212">
        <v>0.96993210723517165</v>
      </c>
      <c r="V657" s="212">
        <v>0.93667677466006316</v>
      </c>
      <c r="W657" s="212">
        <v>0.89084377733380349</v>
      </c>
      <c r="X657" s="212">
        <v>0.80586671619438888</v>
      </c>
      <c r="Y657" s="212">
        <v>0.66648909810457202</v>
      </c>
      <c r="Z657" s="212">
        <v>0.48228158876235838</v>
      </c>
    </row>
    <row r="658" spans="3:26" x14ac:dyDescent="0.3">
      <c r="C658" s="210">
        <v>42881</v>
      </c>
      <c r="D658" s="211">
        <v>9.2646157782166829E-4</v>
      </c>
      <c r="E658" s="211">
        <v>2.2535724667456206E-3</v>
      </c>
      <c r="F658" s="211">
        <v>3.7115405871625154E-3</v>
      </c>
      <c r="G658" s="211">
        <v>5.9088333070238964E-3</v>
      </c>
      <c r="H658" s="211">
        <v>7.9212110883627538E-3</v>
      </c>
      <c r="I658" s="211">
        <v>1.0087353115792723E-2</v>
      </c>
      <c r="J658" s="211">
        <v>1.3699288441653299E-2</v>
      </c>
      <c r="K658" s="211">
        <v>1.8202138235280701E-2</v>
      </c>
      <c r="L658" s="211">
        <v>2.4276087177449984E-2</v>
      </c>
      <c r="M658" s="211">
        <v>3.2832664701447974E-2</v>
      </c>
      <c r="N658" s="211">
        <v>4.4987741433044071E-2</v>
      </c>
      <c r="P658" s="212">
        <f t="array" ref="P658:Z658">(1+D658:N658)^-P$1:Z$1</f>
        <v>0.9999259201298748</v>
      </c>
      <c r="Q658" s="212">
        <v>0.99943739907406737</v>
      </c>
      <c r="R658" s="212">
        <v>0.9981493796055676</v>
      </c>
      <c r="S658" s="212">
        <v>0.99412587591303081</v>
      </c>
      <c r="T658" s="212">
        <v>0.98434384599413627</v>
      </c>
      <c r="U658" s="212">
        <v>0.97033835760078258</v>
      </c>
      <c r="V658" s="212">
        <v>0.93423103799617524</v>
      </c>
      <c r="W658" s="212">
        <v>0.88137751496363304</v>
      </c>
      <c r="X658" s="212">
        <v>0.78673715752969442</v>
      </c>
      <c r="Y658" s="212">
        <v>0.61595719245564129</v>
      </c>
      <c r="Z658" s="212">
        <v>0.41474015257238034</v>
      </c>
    </row>
    <row r="659" spans="3:26" x14ac:dyDescent="0.3">
      <c r="C659" s="210">
        <v>42880</v>
      </c>
      <c r="D659" s="211">
        <v>1.022233660158972E-3</v>
      </c>
      <c r="E659" s="211">
        <v>2.4674714892741071E-3</v>
      </c>
      <c r="F659" s="211">
        <v>3.9932171951760961E-3</v>
      </c>
      <c r="G659" s="211">
        <v>6.3481225516239838E-3</v>
      </c>
      <c r="H659" s="211">
        <v>8.2250463280786074E-3</v>
      </c>
      <c r="I659" s="211">
        <v>1.1232934638848675E-2</v>
      </c>
      <c r="J659" s="211">
        <v>1.4182780696704736E-2</v>
      </c>
      <c r="K659" s="211">
        <v>1.8950390442843919E-2</v>
      </c>
      <c r="L659" s="211">
        <v>2.5085620183507722E-2</v>
      </c>
      <c r="M659" s="211">
        <v>3.1994119301435406E-2</v>
      </c>
      <c r="N659" s="211">
        <v>4.2302709582505565E-2</v>
      </c>
      <c r="P659" s="212">
        <f t="array" ref="P659:Z659">(1+D659:N659)^-P$1:Z$1</f>
        <v>0.99991826641756154</v>
      </c>
      <c r="Q659" s="212">
        <v>0.99938408168562654</v>
      </c>
      <c r="R659" s="212">
        <v>0.99800935124209689</v>
      </c>
      <c r="S659" s="212">
        <v>0.99369192190121236</v>
      </c>
      <c r="T659" s="212">
        <v>0.98375065842180387</v>
      </c>
      <c r="U659" s="212">
        <v>0.96704433053882854</v>
      </c>
      <c r="V659" s="212">
        <v>0.9320062762831105</v>
      </c>
      <c r="W659" s="212">
        <v>0.87685689148365209</v>
      </c>
      <c r="X659" s="212">
        <v>0.78054615166241215</v>
      </c>
      <c r="Y659" s="212">
        <v>0.62350747174757248</v>
      </c>
      <c r="Z659" s="212">
        <v>0.43663914176490576</v>
      </c>
    </row>
    <row r="660" spans="3:26" x14ac:dyDescent="0.3">
      <c r="C660" s="210">
        <v>42879</v>
      </c>
      <c r="D660" s="211">
        <v>1.0897520937456441E-3</v>
      </c>
      <c r="E660" s="211">
        <v>2.7671902353046665E-3</v>
      </c>
      <c r="F660" s="211">
        <v>4.5555805755919648E-3</v>
      </c>
      <c r="G660" s="211">
        <v>7.114396783648053E-3</v>
      </c>
      <c r="H660" s="211">
        <v>9.7085513122573547E-3</v>
      </c>
      <c r="I660" s="211">
        <v>1.2962050598991571E-2</v>
      </c>
      <c r="J660" s="211">
        <v>1.6994144092374184E-2</v>
      </c>
      <c r="K660" s="211">
        <v>2.2980775067872043E-2</v>
      </c>
      <c r="L660" s="211">
        <v>2.9962679477774749E-2</v>
      </c>
      <c r="M660" s="211">
        <v>3.7640992231271889E-2</v>
      </c>
      <c r="N660" s="211">
        <v>4.7410195655583139E-2</v>
      </c>
      <c r="P660" s="212">
        <f t="array" ref="P660:Z660">(1+D660:N660)^-P$1:Z$1</f>
        <v>0.99991287109634652</v>
      </c>
      <c r="Q660" s="212">
        <v>0.99930939642327599</v>
      </c>
      <c r="R660" s="212">
        <v>0.99772996277757442</v>
      </c>
      <c r="S660" s="212">
        <v>0.99293586030904857</v>
      </c>
      <c r="T660" s="212">
        <v>0.9808620488348232</v>
      </c>
      <c r="U660" s="212">
        <v>0.9621005744607446</v>
      </c>
      <c r="V660" s="212">
        <v>0.9191951809270994</v>
      </c>
      <c r="W660" s="212">
        <v>0.85295809556212243</v>
      </c>
      <c r="X660" s="212">
        <v>0.74436358002693515</v>
      </c>
      <c r="Y660" s="212">
        <v>0.57450418320843111</v>
      </c>
      <c r="Z660" s="212">
        <v>0.395971618259433</v>
      </c>
    </row>
    <row r="661" spans="3:26" x14ac:dyDescent="0.3">
      <c r="C661" s="210">
        <v>42878</v>
      </c>
      <c r="D661" s="211">
        <v>9.5182567750031128E-4</v>
      </c>
      <c r="E661" s="211">
        <v>2.412712681421137E-3</v>
      </c>
      <c r="F661" s="211">
        <v>3.9539909777760477E-3</v>
      </c>
      <c r="G661" s="211">
        <v>6.1216389885986417E-3</v>
      </c>
      <c r="H661" s="211">
        <v>7.9627033146533795E-3</v>
      </c>
      <c r="I661" s="211">
        <v>1.0699031807980507E-2</v>
      </c>
      <c r="J661" s="211">
        <v>1.3393688474987354E-2</v>
      </c>
      <c r="K661" s="211">
        <v>1.7298860255222429E-2</v>
      </c>
      <c r="L661" s="211">
        <v>2.21254579260028E-2</v>
      </c>
      <c r="M661" s="211">
        <v>2.821433097253695E-2</v>
      </c>
      <c r="N661" s="211">
        <v>3.6076814044609475E-2</v>
      </c>
      <c r="P661" s="212">
        <f t="array" ref="P661:Z661">(1+D661:N661)^-P$1:Z$1</f>
        <v>0.99992389305798601</v>
      </c>
      <c r="Q661" s="212">
        <v>0.99939772974674779</v>
      </c>
      <c r="R661" s="212">
        <v>0.99802884802668179</v>
      </c>
      <c r="S661" s="212">
        <v>0.99391560746595953</v>
      </c>
      <c r="T661" s="212">
        <v>0.98426280772389152</v>
      </c>
      <c r="U661" s="212">
        <v>0.96857766680662361</v>
      </c>
      <c r="V661" s="212">
        <v>0.93564052584450408</v>
      </c>
      <c r="W661" s="212">
        <v>0.88687026577349881</v>
      </c>
      <c r="X661" s="212">
        <v>0.80344831947226414</v>
      </c>
      <c r="Y661" s="212">
        <v>0.65878728772023853</v>
      </c>
      <c r="Z661" s="212">
        <v>0.492221865307641</v>
      </c>
    </row>
    <row r="662" spans="3:26" x14ac:dyDescent="0.3">
      <c r="C662" s="210">
        <v>42877</v>
      </c>
      <c r="D662" s="211">
        <v>1.0282558045888756E-3</v>
      </c>
      <c r="E662" s="211">
        <v>2.6104509441681255E-3</v>
      </c>
      <c r="F662" s="211">
        <v>4.3025831289305073E-3</v>
      </c>
      <c r="G662" s="211">
        <v>6.8890355014243074E-3</v>
      </c>
      <c r="H662" s="211">
        <v>9.0177675380396904E-3</v>
      </c>
      <c r="I662" s="211">
        <v>1.1308809941756001E-2</v>
      </c>
      <c r="J662" s="211">
        <v>1.4581961483192754E-2</v>
      </c>
      <c r="K662" s="211">
        <v>1.8376238222071649E-2</v>
      </c>
      <c r="L662" s="211">
        <v>2.4442543974269312E-2</v>
      </c>
      <c r="M662" s="211">
        <v>3.0569106212837181E-2</v>
      </c>
      <c r="N662" s="211">
        <v>3.9505552323105389E-2</v>
      </c>
      <c r="P662" s="212">
        <f t="array" ref="P662:Z662">(1+D662:N662)^-P$1:Z$1</f>
        <v>0.9999177851788873</v>
      </c>
      <c r="Q662" s="212">
        <v>0.99934844994220307</v>
      </c>
      <c r="R662" s="212">
        <v>0.99785562572123265</v>
      </c>
      <c r="S662" s="212">
        <v>0.99315809860021598</v>
      </c>
      <c r="T662" s="212">
        <v>0.98220552472460754</v>
      </c>
      <c r="U662" s="212">
        <v>0.9668266840321148</v>
      </c>
      <c r="V662" s="212">
        <v>0.93017425888619576</v>
      </c>
      <c r="W662" s="212">
        <v>0.88032330344971055</v>
      </c>
      <c r="X662" s="212">
        <v>0.78545976002924889</v>
      </c>
      <c r="Y662" s="212">
        <v>0.63656566576809037</v>
      </c>
      <c r="Z662" s="212">
        <v>0.46074829043430643</v>
      </c>
    </row>
    <row r="663" spans="3:26" x14ac:dyDescent="0.3">
      <c r="C663" s="210">
        <v>42874</v>
      </c>
      <c r="D663" s="211">
        <v>1.051542277478974E-3</v>
      </c>
      <c r="E663" s="211">
        <v>2.5355884428675006E-3</v>
      </c>
      <c r="F663" s="211">
        <v>4.158063925618084E-3</v>
      </c>
      <c r="G663" s="211">
        <v>6.2756113567838424E-3</v>
      </c>
      <c r="H663" s="211">
        <v>8.0782308002769528E-3</v>
      </c>
      <c r="I663" s="211">
        <v>1.0367614546457304E-2</v>
      </c>
      <c r="J663" s="211">
        <v>1.3141687456328259E-2</v>
      </c>
      <c r="K663" s="211">
        <v>1.6551044585424543E-2</v>
      </c>
      <c r="L663" s="211">
        <v>2.1667655511965658E-2</v>
      </c>
      <c r="M663" s="211">
        <v>2.7377604773266211E-2</v>
      </c>
      <c r="N663" s="211">
        <v>3.6269027080423635E-2</v>
      </c>
      <c r="P663" s="212">
        <f t="array" ref="P663:Z663">(1+D663:N663)^-P$1:Z$1</f>
        <v>0.99991592435102183</v>
      </c>
      <c r="Q663" s="212">
        <v>0.99936710554670727</v>
      </c>
      <c r="R663" s="212">
        <v>0.99792742921359379</v>
      </c>
      <c r="S663" s="212">
        <v>0.99376352632821707</v>
      </c>
      <c r="T663" s="212">
        <v>0.98403722425576579</v>
      </c>
      <c r="U663" s="212">
        <v>0.96953110788845553</v>
      </c>
      <c r="V663" s="212">
        <v>0.9368047247471385</v>
      </c>
      <c r="W663" s="212">
        <v>0.89144727802883716</v>
      </c>
      <c r="X663" s="212">
        <v>0.80705578561697744</v>
      </c>
      <c r="Y663" s="212">
        <v>0.6668813647939037</v>
      </c>
      <c r="Z663" s="212">
        <v>0.49039907748316697</v>
      </c>
    </row>
    <row r="664" spans="3:26" x14ac:dyDescent="0.3">
      <c r="C664" s="210">
        <v>42873</v>
      </c>
      <c r="D664" s="211">
        <v>8.3971370968417239E-4</v>
      </c>
      <c r="E664" s="211">
        <v>2.074371778894888E-3</v>
      </c>
      <c r="F664" s="211">
        <v>3.2372980556905164E-3</v>
      </c>
      <c r="G664" s="211">
        <v>5.1080565967473821E-3</v>
      </c>
      <c r="H664" s="211">
        <v>6.430415072552151E-3</v>
      </c>
      <c r="I664" s="211">
        <v>8.6272978179467164E-3</v>
      </c>
      <c r="J664" s="211">
        <v>1.1345213522596719E-2</v>
      </c>
      <c r="K664" s="211">
        <v>1.4400884985115612E-2</v>
      </c>
      <c r="L664" s="211">
        <v>1.8041483991537991E-2</v>
      </c>
      <c r="M664" s="211">
        <v>2.4611531339981094E-2</v>
      </c>
      <c r="N664" s="211">
        <v>3.1407148402709736E-2</v>
      </c>
      <c r="P664" s="212">
        <f t="array" ref="P664:Z664">(1+D664:N664)^-P$1:Z$1</f>
        <v>0.99993285334664805</v>
      </c>
      <c r="Q664" s="212">
        <v>0.99948207835761937</v>
      </c>
      <c r="R664" s="212">
        <v>0.99838527043686187</v>
      </c>
      <c r="S664" s="212">
        <v>0.99491790304214345</v>
      </c>
      <c r="T664" s="212">
        <v>0.98726216545586931</v>
      </c>
      <c r="U664" s="212">
        <v>0.97455834893685556</v>
      </c>
      <c r="V664" s="212">
        <v>0.94515466687865535</v>
      </c>
      <c r="W664" s="212">
        <v>0.90475848359057864</v>
      </c>
      <c r="X664" s="212">
        <v>0.83626755284651644</v>
      </c>
      <c r="Y664" s="212">
        <v>0.69440271618203053</v>
      </c>
      <c r="Z664" s="212">
        <v>0.53876237513450942</v>
      </c>
    </row>
    <row r="665" spans="3:26" x14ac:dyDescent="0.3">
      <c r="C665" s="210">
        <v>42872</v>
      </c>
      <c r="D665" s="211">
        <v>9.0764984767731979E-4</v>
      </c>
      <c r="E665" s="211">
        <v>2.2865236958589724E-3</v>
      </c>
      <c r="F665" s="211">
        <v>3.6003980248194394E-3</v>
      </c>
      <c r="G665" s="211">
        <v>5.6687770525988591E-3</v>
      </c>
      <c r="H665" s="211">
        <v>7.0924944683302066E-3</v>
      </c>
      <c r="I665" s="211">
        <v>8.8681053903104951E-3</v>
      </c>
      <c r="J665" s="211">
        <v>1.1155084910752259E-2</v>
      </c>
      <c r="K665" s="211">
        <v>1.4648694496335719E-2</v>
      </c>
      <c r="L665" s="211">
        <v>1.8693571823094883E-2</v>
      </c>
      <c r="M665" s="211">
        <v>2.5507590549084358E-2</v>
      </c>
      <c r="N665" s="211">
        <v>3.2215148202251097E-2</v>
      </c>
      <c r="P665" s="212">
        <f t="array" ref="P665:Z665">(1+D665:N665)^-P$1:Z$1</f>
        <v>0.99992742357918507</v>
      </c>
      <c r="Q665" s="212">
        <v>0.99942918458251195</v>
      </c>
      <c r="R665" s="212">
        <v>0.9982046475232792</v>
      </c>
      <c r="S665" s="212">
        <v>0.99436317684117337</v>
      </c>
      <c r="T665" s="212">
        <v>0.98596450693353843</v>
      </c>
      <c r="U665" s="212">
        <v>0.97386066105141389</v>
      </c>
      <c r="V665" s="212">
        <v>0.94604359350780676</v>
      </c>
      <c r="W665" s="212">
        <v>0.90321282069513031</v>
      </c>
      <c r="X665" s="212">
        <v>0.8309298166648047</v>
      </c>
      <c r="Y665" s="212">
        <v>0.68535693421077526</v>
      </c>
      <c r="Z665" s="212">
        <v>0.53039013183309502</v>
      </c>
    </row>
    <row r="666" spans="3:26" x14ac:dyDescent="0.3">
      <c r="C666" s="210">
        <v>42871</v>
      </c>
      <c r="D666" s="211">
        <v>1.0257386142244209E-3</v>
      </c>
      <c r="E666" s="211">
        <v>2.3386211915429733E-3</v>
      </c>
      <c r="F666" s="211">
        <v>3.7799036823380084E-3</v>
      </c>
      <c r="G666" s="211">
        <v>6.0224997739230174E-3</v>
      </c>
      <c r="H666" s="211">
        <v>7.9160350574091626E-3</v>
      </c>
      <c r="I666" s="211">
        <v>1.0375941299509148E-2</v>
      </c>
      <c r="J666" s="211">
        <v>1.3008068840063542E-2</v>
      </c>
      <c r="K666" s="211">
        <v>1.6421554516884557E-2</v>
      </c>
      <c r="L666" s="211">
        <v>2.1969038337175801E-2</v>
      </c>
      <c r="M666" s="211">
        <v>2.7461798098362859E-2</v>
      </c>
      <c r="N666" s="211">
        <v>3.616820276875278E-2</v>
      </c>
      <c r="P666" s="212">
        <f t="array" ref="P666:Z666">(1+D666:N666)^-P$1:Z$1</f>
        <v>0.99991798633099793</v>
      </c>
      <c r="Q666" s="212">
        <v>0.99941619776064039</v>
      </c>
      <c r="R666" s="212">
        <v>0.99811538921452125</v>
      </c>
      <c r="S666" s="212">
        <v>0.99401355359817845</v>
      </c>
      <c r="T666" s="212">
        <v>0.984353955977748</v>
      </c>
      <c r="U666" s="212">
        <v>0.96950713766336449</v>
      </c>
      <c r="V666" s="212">
        <v>0.9374227236604229</v>
      </c>
      <c r="W666" s="212">
        <v>0.89224256210366037</v>
      </c>
      <c r="X666" s="212">
        <v>0.80467890128002173</v>
      </c>
      <c r="Y666" s="212">
        <v>0.66606214068567271</v>
      </c>
      <c r="Z666" s="212">
        <v>0.49135432552159591</v>
      </c>
    </row>
    <row r="667" spans="3:26" x14ac:dyDescent="0.3">
      <c r="C667" s="210">
        <v>42870</v>
      </c>
      <c r="D667" s="211">
        <v>8.2937989730335086E-4</v>
      </c>
      <c r="E667" s="211">
        <v>2.1714613520354697E-3</v>
      </c>
      <c r="F667" s="211">
        <v>3.2864109777415011E-3</v>
      </c>
      <c r="G667" s="211">
        <v>5.3147833719872743E-3</v>
      </c>
      <c r="H667" s="211">
        <v>6.8259680911149003E-3</v>
      </c>
      <c r="I667" s="211">
        <v>9.3750729238600734E-3</v>
      </c>
      <c r="J667" s="211">
        <v>1.2292779557215857E-2</v>
      </c>
      <c r="K667" s="211">
        <v>1.6003186675540196E-2</v>
      </c>
      <c r="L667" s="211">
        <v>2.1920794056865551E-2</v>
      </c>
      <c r="M667" s="211">
        <v>2.8603320405314488E-2</v>
      </c>
      <c r="N667" s="211">
        <v>3.7600462214314616E-2</v>
      </c>
      <c r="P667" s="212">
        <f t="array" ref="P667:Z667">(1+D667:N667)^-P$1:Z$1</f>
        <v>0.9999336793071667</v>
      </c>
      <c r="Q667" s="212">
        <v>0.99945787022116284</v>
      </c>
      <c r="R667" s="212">
        <v>0.99836083363720229</v>
      </c>
      <c r="S667" s="212">
        <v>0.99471331421770137</v>
      </c>
      <c r="T667" s="212">
        <v>0.98648658391336019</v>
      </c>
      <c r="U667" s="212">
        <v>0.97239400761695893</v>
      </c>
      <c r="V667" s="212">
        <v>0.94073933672989363</v>
      </c>
      <c r="W667" s="212">
        <v>0.89481758287181734</v>
      </c>
      <c r="X667" s="212">
        <v>0.80505886617548938</v>
      </c>
      <c r="Y667" s="212">
        <v>0.65506013622252957</v>
      </c>
      <c r="Z667" s="212">
        <v>0.47796585136738462</v>
      </c>
    </row>
    <row r="668" spans="3:26" x14ac:dyDescent="0.3">
      <c r="C668" s="210">
        <v>42867</v>
      </c>
      <c r="D668" s="211">
        <v>1.029696710385929E-3</v>
      </c>
      <c r="E668" s="211">
        <v>2.4738122061417575E-3</v>
      </c>
      <c r="F668" s="211">
        <v>3.8728472588761406E-3</v>
      </c>
      <c r="G668" s="211">
        <v>6.3158084645221499E-3</v>
      </c>
      <c r="H668" s="211">
        <v>8.0937099395666252E-3</v>
      </c>
      <c r="I668" s="211">
        <v>1.1001887878304717E-2</v>
      </c>
      <c r="J668" s="211">
        <v>1.4926128343200952E-2</v>
      </c>
      <c r="K668" s="211">
        <v>2.0409182987459164E-2</v>
      </c>
      <c r="L668" s="211">
        <v>2.7287823031838878E-2</v>
      </c>
      <c r="M668" s="211">
        <v>3.7396740572194685E-2</v>
      </c>
      <c r="N668" s="211">
        <v>4.8240269313804526E-2</v>
      </c>
      <c r="P668" s="212">
        <f t="array" ref="P668:Z668">(1+D668:N668)^-P$1:Z$1</f>
        <v>0.99991767003438814</v>
      </c>
      <c r="Q668" s="212">
        <v>0.9993825013883515</v>
      </c>
      <c r="R668" s="212">
        <v>0.99806918288387625</v>
      </c>
      <c r="S668" s="212">
        <v>0.99372383061917813</v>
      </c>
      <c r="T668" s="212">
        <v>0.98400700497720617</v>
      </c>
      <c r="U668" s="212">
        <v>0.96770748516202465</v>
      </c>
      <c r="V668" s="212">
        <v>0.92859819290687673</v>
      </c>
      <c r="W668" s="212">
        <v>0.8681194604776874</v>
      </c>
      <c r="X668" s="212">
        <v>0.76397403347834281</v>
      </c>
      <c r="Y668" s="212">
        <v>0.5765365075108293</v>
      </c>
      <c r="Z668" s="212">
        <v>0.3897473833681267</v>
      </c>
    </row>
    <row r="669" spans="3:26" x14ac:dyDescent="0.3">
      <c r="C669" s="210">
        <v>42866</v>
      </c>
      <c r="D669" s="211">
        <v>1.0156340377908478E-3</v>
      </c>
      <c r="E669" s="211">
        <v>2.4576601406478276E-3</v>
      </c>
      <c r="F669" s="211">
        <v>4.0069228579315509E-3</v>
      </c>
      <c r="G669" s="211">
        <v>6.5672679410352843E-3</v>
      </c>
      <c r="H669" s="211">
        <v>8.4025439225907089E-3</v>
      </c>
      <c r="I669" s="211">
        <v>1.0595316260909928E-2</v>
      </c>
      <c r="J669" s="211">
        <v>1.4450288777560228E-2</v>
      </c>
      <c r="K669" s="211">
        <v>1.9601315493440047E-2</v>
      </c>
      <c r="L669" s="211">
        <v>2.4547377777575562E-2</v>
      </c>
      <c r="M669" s="211">
        <v>3.2161359134623216E-2</v>
      </c>
      <c r="N669" s="211">
        <v>4.1934962832235682E-2</v>
      </c>
      <c r="P669" s="212">
        <f t="array" ref="P669:Z669">(1+D669:N669)^-P$1:Z$1</f>
        <v>0.99991879380696236</v>
      </c>
      <c r="Q669" s="212">
        <v>0.99938652699330355</v>
      </c>
      <c r="R669" s="212">
        <v>0.99800253932379024</v>
      </c>
      <c r="S669" s="212">
        <v>0.99347557967539624</v>
      </c>
      <c r="T669" s="212">
        <v>0.98340437209215947</v>
      </c>
      <c r="U669" s="212">
        <v>0.96887590747032626</v>
      </c>
      <c r="V669" s="212">
        <v>0.93077808522240912</v>
      </c>
      <c r="W669" s="212">
        <v>0.8729458207448737</v>
      </c>
      <c r="X669" s="212">
        <v>0.78465643134515817</v>
      </c>
      <c r="Y669" s="212">
        <v>0.62199379709091462</v>
      </c>
      <c r="Z669" s="212">
        <v>0.43973169880391705</v>
      </c>
    </row>
    <row r="670" spans="3:26" x14ac:dyDescent="0.3">
      <c r="C670" s="210">
        <v>42865</v>
      </c>
      <c r="D670" s="211">
        <v>1.1009346316774619E-3</v>
      </c>
      <c r="E670" s="211">
        <v>2.6125667050664911E-3</v>
      </c>
      <c r="F670" s="211">
        <v>4.2156461876665715E-3</v>
      </c>
      <c r="G670" s="211">
        <v>6.9359796500671278E-3</v>
      </c>
      <c r="H670" s="211">
        <v>9.3847498529635743E-3</v>
      </c>
      <c r="I670" s="211">
        <v>1.2184540077808115E-2</v>
      </c>
      <c r="J670" s="211">
        <v>1.654539656448328E-2</v>
      </c>
      <c r="K670" s="211">
        <v>2.1588066853015668E-2</v>
      </c>
      <c r="L670" s="211">
        <v>2.7998975628631521E-2</v>
      </c>
      <c r="M670" s="211">
        <v>3.5828877110162839E-2</v>
      </c>
      <c r="N670" s="211">
        <v>4.7120260385051821E-2</v>
      </c>
      <c r="P670" s="212">
        <f t="array" ref="P670:Z670">(1+D670:N670)^-P$1:Z$1</f>
        <v>0.99991197755039707</v>
      </c>
      <c r="Q670" s="212">
        <v>0.99934792272358486</v>
      </c>
      <c r="R670" s="212">
        <v>0.99789881795727919</v>
      </c>
      <c r="S670" s="212">
        <v>0.99311179678724204</v>
      </c>
      <c r="T670" s="212">
        <v>0.98149145304398022</v>
      </c>
      <c r="U670" s="212">
        <v>0.96431939340163064</v>
      </c>
      <c r="V670" s="212">
        <v>0.92122583743515907</v>
      </c>
      <c r="W670" s="212">
        <v>0.86113119261216964</v>
      </c>
      <c r="X670" s="212">
        <v>0.75870541032064853</v>
      </c>
      <c r="Y670" s="212">
        <v>0.58976607432772921</v>
      </c>
      <c r="Z670" s="212">
        <v>0.39817019344432653</v>
      </c>
    </row>
    <row r="671" spans="3:26" x14ac:dyDescent="0.3">
      <c r="C671" s="210">
        <v>42864</v>
      </c>
      <c r="D671" s="211">
        <v>1.0002661517973387E-3</v>
      </c>
      <c r="E671" s="211">
        <v>2.3193060084136315E-3</v>
      </c>
      <c r="F671" s="211">
        <v>3.598897520620474E-3</v>
      </c>
      <c r="G671" s="211">
        <v>5.8494605958101745E-3</v>
      </c>
      <c r="H671" s="211">
        <v>7.3602177150041076E-3</v>
      </c>
      <c r="I671" s="211">
        <v>9.4966949707799495E-3</v>
      </c>
      <c r="J671" s="211">
        <v>1.2363899646056421E-2</v>
      </c>
      <c r="K671" s="211">
        <v>1.6863239808442922E-2</v>
      </c>
      <c r="L671" s="211">
        <v>2.1162303523564661E-2</v>
      </c>
      <c r="M671" s="211">
        <v>2.8522691299801971E-2</v>
      </c>
      <c r="N671" s="211">
        <v>3.6930165260446048E-2</v>
      </c>
      <c r="P671" s="212">
        <f t="array" ref="P671:Z671">(1+D671:N671)^-P$1:Z$1</f>
        <v>0.99992002190090179</v>
      </c>
      <c r="Q671" s="212">
        <v>0.99942101253555049</v>
      </c>
      <c r="R671" s="212">
        <v>0.99820539374256501</v>
      </c>
      <c r="S671" s="212">
        <v>0.99418455661114014</v>
      </c>
      <c r="T671" s="212">
        <v>0.98544050263484573</v>
      </c>
      <c r="U671" s="212">
        <v>0.97204259397930592</v>
      </c>
      <c r="V671" s="212">
        <v>0.94040894137764708</v>
      </c>
      <c r="W671" s="212">
        <v>0.88953320977132178</v>
      </c>
      <c r="X671" s="212">
        <v>0.81105864297169283</v>
      </c>
      <c r="Y671" s="212">
        <v>0.65583084220473153</v>
      </c>
      <c r="Z671" s="212">
        <v>0.48418332241512219</v>
      </c>
    </row>
    <row r="672" spans="3:26" x14ac:dyDescent="0.3">
      <c r="C672" s="210">
        <v>42863</v>
      </c>
      <c r="D672" s="211">
        <v>9.9584527868486292E-4</v>
      </c>
      <c r="E672" s="211">
        <v>2.5818242065354228E-3</v>
      </c>
      <c r="F672" s="211">
        <v>3.9870608954807674E-3</v>
      </c>
      <c r="G672" s="211">
        <v>6.0329178218882333E-3</v>
      </c>
      <c r="H672" s="211">
        <v>7.874074470957353E-3</v>
      </c>
      <c r="I672" s="211">
        <v>1.0128659147222436E-2</v>
      </c>
      <c r="J672" s="211">
        <v>1.3314998742061932E-2</v>
      </c>
      <c r="K672" s="211">
        <v>1.8159247935838257E-2</v>
      </c>
      <c r="L672" s="211">
        <v>2.3409830540391384E-2</v>
      </c>
      <c r="M672" s="211">
        <v>3.2184255855487856E-2</v>
      </c>
      <c r="N672" s="211">
        <v>4.3358437543225471E-2</v>
      </c>
      <c r="P672" s="212">
        <f t="array" ref="P672:Z672">(1+D672:N672)^-P$1:Z$1</f>
        <v>0.99992037518992538</v>
      </c>
      <c r="Q672" s="212">
        <v>0.99935558346958131</v>
      </c>
      <c r="R672" s="212">
        <v>0.99801241106003968</v>
      </c>
      <c r="S672" s="212">
        <v>0.99400326001762462</v>
      </c>
      <c r="T672" s="212">
        <v>0.98443592044159656</v>
      </c>
      <c r="U672" s="212">
        <v>0.97021932567140401</v>
      </c>
      <c r="V672" s="212">
        <v>0.93600387159053688</v>
      </c>
      <c r="W672" s="212">
        <v>0.88163744607263861</v>
      </c>
      <c r="X672" s="212">
        <v>0.79342185039400326</v>
      </c>
      <c r="Y672" s="212">
        <v>0.62178686590999377</v>
      </c>
      <c r="Z672" s="212">
        <v>0.42788725425091201</v>
      </c>
    </row>
    <row r="673" spans="3:26" x14ac:dyDescent="0.3">
      <c r="C673" s="210">
        <v>42860</v>
      </c>
      <c r="D673" s="211">
        <v>1.072515285087626E-3</v>
      </c>
      <c r="E673" s="211">
        <v>2.7491814289960208E-3</v>
      </c>
      <c r="F673" s="211">
        <v>4.2473993543755981E-3</v>
      </c>
      <c r="G673" s="211">
        <v>6.4045471593043276E-3</v>
      </c>
      <c r="H673" s="211">
        <v>8.4171879607774398E-3</v>
      </c>
      <c r="I673" s="211">
        <v>1.1557900459634087E-2</v>
      </c>
      <c r="J673" s="211">
        <v>1.4620736269298759E-2</v>
      </c>
      <c r="K673" s="211">
        <v>1.9110817556519815E-2</v>
      </c>
      <c r="L673" s="211">
        <v>2.4708675892585338E-2</v>
      </c>
      <c r="M673" s="211">
        <v>3.3307178567160103E-2</v>
      </c>
      <c r="N673" s="211">
        <v>4.2754580559094847E-2</v>
      </c>
      <c r="P673" s="212">
        <f t="array" ref="P673:Z673">(1+D673:N673)^-P$1:Z$1</f>
        <v>0.99991424843275789</v>
      </c>
      <c r="Q673" s="212">
        <v>0.99931388315048941</v>
      </c>
      <c r="R673" s="212">
        <v>0.99788304161669694</v>
      </c>
      <c r="S673" s="212">
        <v>0.99363621003364699</v>
      </c>
      <c r="T673" s="212">
        <v>0.98337581068565916</v>
      </c>
      <c r="U673" s="212">
        <v>0.96611263277973969</v>
      </c>
      <c r="V673" s="212">
        <v>0.9299965345895872</v>
      </c>
      <c r="W673" s="212">
        <v>0.87589111188909696</v>
      </c>
      <c r="X673" s="212">
        <v>0.78342218795562646</v>
      </c>
      <c r="Y673" s="212">
        <v>0.61172791933120862</v>
      </c>
      <c r="Z673" s="212">
        <v>0.43287038522609017</v>
      </c>
    </row>
    <row r="674" spans="3:26" x14ac:dyDescent="0.3">
      <c r="C674" s="210">
        <v>42859</v>
      </c>
      <c r="D674" s="211">
        <v>1.0961042222222923E-3</v>
      </c>
      <c r="E674" s="211">
        <v>2.5229939394089229E-3</v>
      </c>
      <c r="F674" s="211">
        <v>3.789798285221723E-3</v>
      </c>
      <c r="G674" s="211">
        <v>5.7721882077605112E-3</v>
      </c>
      <c r="H674" s="211">
        <v>7.6423106047547934E-3</v>
      </c>
      <c r="I674" s="211">
        <v>9.6582066539421165E-3</v>
      </c>
      <c r="J674" s="211">
        <v>1.2168731783796627E-2</v>
      </c>
      <c r="K674" s="211">
        <v>1.5466536341172806E-2</v>
      </c>
      <c r="L674" s="211">
        <v>2.0413804398062237E-2</v>
      </c>
      <c r="M674" s="211">
        <v>2.6120053386831692E-2</v>
      </c>
      <c r="N674" s="211">
        <v>3.578246882997374E-2</v>
      </c>
      <c r="P674" s="212">
        <f t="array" ref="P674:Z674">(1+D674:N674)^-P$1:Z$1</f>
        <v>0.99991236352521229</v>
      </c>
      <c r="Q674" s="212">
        <v>0.99937024424608079</v>
      </c>
      <c r="R674" s="212">
        <v>0.99811046986797924</v>
      </c>
      <c r="S674" s="212">
        <v>0.99426093873400256</v>
      </c>
      <c r="T674" s="212">
        <v>0.98488882503137187</v>
      </c>
      <c r="U674" s="212">
        <v>0.97157618528299095</v>
      </c>
      <c r="V674" s="212">
        <v>0.94131594626034543</v>
      </c>
      <c r="W674" s="212">
        <v>0.8981330669094485</v>
      </c>
      <c r="X674" s="212">
        <v>0.81702763794243682</v>
      </c>
      <c r="Y674" s="212">
        <v>0.67924644457831274</v>
      </c>
      <c r="Z674" s="212">
        <v>0.4950269901401908</v>
      </c>
    </row>
    <row r="675" spans="3:26" x14ac:dyDescent="0.3">
      <c r="C675" s="210">
        <v>42858</v>
      </c>
      <c r="D675" s="211">
        <v>1.0326409026649682E-3</v>
      </c>
      <c r="E675" s="211">
        <v>2.5084887830875112E-3</v>
      </c>
      <c r="F675" s="211">
        <v>3.872610712081529E-3</v>
      </c>
      <c r="G675" s="211">
        <v>6.2023252938828719E-3</v>
      </c>
      <c r="H675" s="211">
        <v>8.1793589041716675E-3</v>
      </c>
      <c r="I675" s="211">
        <v>1.0256235571463705E-2</v>
      </c>
      <c r="J675" s="211">
        <v>1.3735591811161125E-2</v>
      </c>
      <c r="K675" s="211">
        <v>1.7331717656996225E-2</v>
      </c>
      <c r="L675" s="211">
        <v>2.2383348303046717E-2</v>
      </c>
      <c r="M675" s="211">
        <v>2.8537708637708017E-2</v>
      </c>
      <c r="N675" s="211">
        <v>3.8095415200038681E-2</v>
      </c>
      <c r="P675" s="212">
        <f t="array" ref="P675:Z675">(1+D675:N675)^-P$1:Z$1</f>
        <v>0.99991743476103179</v>
      </c>
      <c r="Q675" s="212">
        <v>0.99937385916384103</v>
      </c>
      <c r="R675" s="212">
        <v>0.99806930047352338</v>
      </c>
      <c r="S675" s="212">
        <v>0.99383590641964437</v>
      </c>
      <c r="T675" s="212">
        <v>0.98383982123065272</v>
      </c>
      <c r="U675" s="212">
        <v>0.96985181054641834</v>
      </c>
      <c r="V675" s="212">
        <v>0.93406376900713228</v>
      </c>
      <c r="W675" s="212">
        <v>0.88666977855615503</v>
      </c>
      <c r="X675" s="212">
        <v>0.80142396574891039</v>
      </c>
      <c r="Y675" s="212">
        <v>0.65568722335511465</v>
      </c>
      <c r="Z675" s="212">
        <v>0.47342865499250292</v>
      </c>
    </row>
    <row r="676" spans="3:26" x14ac:dyDescent="0.3">
      <c r="C676" s="210">
        <v>42857</v>
      </c>
      <c r="D676" s="211">
        <v>9.4426133197460173E-4</v>
      </c>
      <c r="E676" s="211">
        <v>2.2778595475916917E-3</v>
      </c>
      <c r="F676" s="211">
        <v>3.5269823506792731E-3</v>
      </c>
      <c r="G676" s="211">
        <v>5.7754718007369229E-3</v>
      </c>
      <c r="H676" s="211">
        <v>7.5443406501172396E-3</v>
      </c>
      <c r="I676" s="211">
        <v>9.8534956652868693E-3</v>
      </c>
      <c r="J676" s="211">
        <v>1.3268007225324807E-2</v>
      </c>
      <c r="K676" s="211">
        <v>1.6665025026918374E-2</v>
      </c>
      <c r="L676" s="211">
        <v>2.2048798339886686E-2</v>
      </c>
      <c r="M676" s="211">
        <v>2.7778713387115107E-2</v>
      </c>
      <c r="N676" s="211">
        <v>3.5689699342970359E-2</v>
      </c>
      <c r="P676" s="212">
        <f t="array" ref="P676:Z676">(1+D676:N676)^-P$1:Z$1</f>
        <v>0.9999244975866356</v>
      </c>
      <c r="Q676" s="212">
        <v>0.99943134445626469</v>
      </c>
      <c r="R676" s="212">
        <v>0.99824116000781948</v>
      </c>
      <c r="S676" s="212">
        <v>0.99425769273295495</v>
      </c>
      <c r="T676" s="212">
        <v>0.98508036837247004</v>
      </c>
      <c r="U676" s="212">
        <v>0.97101263384621328</v>
      </c>
      <c r="V676" s="212">
        <v>0.93622093322239075</v>
      </c>
      <c r="W676" s="212">
        <v>0.89074791915715634</v>
      </c>
      <c r="X676" s="212">
        <v>0.80405115574395314</v>
      </c>
      <c r="Y676" s="212">
        <v>0.66298808012416477</v>
      </c>
      <c r="Z676" s="212">
        <v>0.49591456291493191</v>
      </c>
    </row>
    <row r="677" spans="3:26" x14ac:dyDescent="0.3">
      <c r="C677" s="210">
        <v>42856</v>
      </c>
      <c r="D677" s="211">
        <v>1.0074150894018381E-3</v>
      </c>
      <c r="E677" s="211">
        <v>2.4882004080935003E-3</v>
      </c>
      <c r="F677" s="211">
        <v>3.9943493911107466E-3</v>
      </c>
      <c r="G677" s="211">
        <v>6.3084654505535633E-3</v>
      </c>
      <c r="H677" s="211">
        <v>7.9613003301051456E-3</v>
      </c>
      <c r="I677" s="211">
        <v>1.0103904783801189E-2</v>
      </c>
      <c r="J677" s="211">
        <v>1.2939895950152156E-2</v>
      </c>
      <c r="K677" s="211">
        <v>1.6996182836298841E-2</v>
      </c>
      <c r="L677" s="211">
        <v>2.2078431177896058E-2</v>
      </c>
      <c r="M677" s="211">
        <v>2.8166734914424865E-2</v>
      </c>
      <c r="N677" s="211">
        <v>3.5976916716015481E-2</v>
      </c>
      <c r="P677" s="212">
        <f t="array" ref="P677:Z677">(1+D677:N677)^-P$1:Z$1</f>
        <v>0.99991945060528742</v>
      </c>
      <c r="Q677" s="212">
        <v>0.99937891546219204</v>
      </c>
      <c r="R677" s="212">
        <v>0.99800878851858676</v>
      </c>
      <c r="S677" s="212">
        <v>0.99373108180330261</v>
      </c>
      <c r="T677" s="212">
        <v>0.98426554772288033</v>
      </c>
      <c r="U677" s="212">
        <v>0.97029065818559301</v>
      </c>
      <c r="V677" s="212">
        <v>0.93773821828695136</v>
      </c>
      <c r="W677" s="212">
        <v>0.88871956256277918</v>
      </c>
      <c r="X677" s="212">
        <v>0.80381806982208326</v>
      </c>
      <c r="Y677" s="212">
        <v>0.65924488627391886</v>
      </c>
      <c r="Z677" s="212">
        <v>0.49317201620849527</v>
      </c>
    </row>
    <row r="678" spans="3:26" x14ac:dyDescent="0.3">
      <c r="C678" s="210">
        <v>42853</v>
      </c>
      <c r="D678" s="211">
        <v>1.0986105833473161E-3</v>
      </c>
      <c r="E678" s="211">
        <v>2.7943601877691579E-3</v>
      </c>
      <c r="F678" s="211">
        <v>4.3713616024482083E-3</v>
      </c>
      <c r="G678" s="211">
        <v>6.6643859188038395E-3</v>
      </c>
      <c r="H678" s="211">
        <v>8.5228230840018737E-3</v>
      </c>
      <c r="I678" s="211">
        <v>1.112036613851324E-2</v>
      </c>
      <c r="J678" s="211">
        <v>1.4057364541874852E-2</v>
      </c>
      <c r="K678" s="211">
        <v>1.7900423622488379E-2</v>
      </c>
      <c r="L678" s="211">
        <v>2.4547585325916027E-2</v>
      </c>
      <c r="M678" s="211">
        <v>3.2729486598608089E-2</v>
      </c>
      <c r="N678" s="211">
        <v>4.1414340809954375E-2</v>
      </c>
      <c r="P678" s="212">
        <f t="array" ref="P678:Z678">(1+D678:N678)^-P$1:Z$1</f>
        <v>0.99991216325368371</v>
      </c>
      <c r="Q678" s="212">
        <v>0.99930262747199694</v>
      </c>
      <c r="R678" s="212">
        <v>0.9978214589954878</v>
      </c>
      <c r="S678" s="212">
        <v>0.99337973408811808</v>
      </c>
      <c r="T678" s="212">
        <v>0.98316981914577561</v>
      </c>
      <c r="U678" s="212">
        <v>0.96736735098259174</v>
      </c>
      <c r="V678" s="212">
        <v>0.93258276023816478</v>
      </c>
      <c r="W678" s="212">
        <v>0.8832078781048317</v>
      </c>
      <c r="X678" s="212">
        <v>0.7846548418241438</v>
      </c>
      <c r="Y678" s="212">
        <v>0.61688092554941065</v>
      </c>
      <c r="Z678" s="212">
        <v>0.44414923991448702</v>
      </c>
    </row>
    <row r="679" spans="3:26" x14ac:dyDescent="0.3">
      <c r="C679" s="210">
        <v>42852</v>
      </c>
      <c r="D679" s="211">
        <v>1.1312246025206299E-3</v>
      </c>
      <c r="E679" s="211">
        <v>2.9327414762012724E-3</v>
      </c>
      <c r="F679" s="211">
        <v>4.7078430820393638E-3</v>
      </c>
      <c r="G679" s="211">
        <v>7.3323925423427966E-3</v>
      </c>
      <c r="H679" s="211">
        <v>9.2418889271287767E-3</v>
      </c>
      <c r="I679" s="211">
        <v>1.2256448981664716E-2</v>
      </c>
      <c r="J679" s="211">
        <v>1.5885350655757663E-2</v>
      </c>
      <c r="K679" s="211">
        <v>2.0537304727040691E-2</v>
      </c>
      <c r="L679" s="211">
        <v>2.7301605779183256E-2</v>
      </c>
      <c r="M679" s="211">
        <v>3.6826640092529214E-2</v>
      </c>
      <c r="N679" s="211">
        <v>4.8869558567382822E-2</v>
      </c>
      <c r="P679" s="212">
        <f t="array" ref="P679:Z679">(1+D679:N679)^-P$1:Z$1</f>
        <v>0.99990955727018305</v>
      </c>
      <c r="Q679" s="212">
        <v>0.99926815558395143</v>
      </c>
      <c r="R679" s="212">
        <v>0.99765435740528308</v>
      </c>
      <c r="S679" s="212">
        <v>0.99272098008896847</v>
      </c>
      <c r="T679" s="212">
        <v>0.98176933826307744</v>
      </c>
      <c r="U679" s="212">
        <v>0.96411389737919784</v>
      </c>
      <c r="V679" s="212">
        <v>0.92422244522280783</v>
      </c>
      <c r="W679" s="212">
        <v>0.86735684097225596</v>
      </c>
      <c r="X679" s="212">
        <v>0.76387154142220071</v>
      </c>
      <c r="Y679" s="212">
        <v>0.58130999378555193</v>
      </c>
      <c r="Z679" s="212">
        <v>0.38509721641976802</v>
      </c>
    </row>
    <row r="680" spans="3:26" x14ac:dyDescent="0.3">
      <c r="C680" s="210">
        <v>42851</v>
      </c>
      <c r="D680" s="211">
        <v>1.1027920487704141E-3</v>
      </c>
      <c r="E680" s="211">
        <v>2.7227641518018592E-3</v>
      </c>
      <c r="F680" s="211">
        <v>4.3037673369021798E-3</v>
      </c>
      <c r="G680" s="211">
        <v>6.599539433549963E-3</v>
      </c>
      <c r="H680" s="211">
        <v>8.5837854650703434E-3</v>
      </c>
      <c r="I680" s="211">
        <v>1.0790057729387022E-2</v>
      </c>
      <c r="J680" s="211">
        <v>1.4702680046500509E-2</v>
      </c>
      <c r="K680" s="211">
        <v>1.862317676137443E-2</v>
      </c>
      <c r="L680" s="211">
        <v>2.4069426426577785E-2</v>
      </c>
      <c r="M680" s="211">
        <v>3.1143847088604938E-2</v>
      </c>
      <c r="N680" s="211">
        <v>3.9174220198237547E-2</v>
      </c>
      <c r="P680" s="212">
        <f t="array" ref="P680:Z680">(1+D680:N680)^-P$1:Z$1</f>
        <v>0.99991182913365495</v>
      </c>
      <c r="Q680" s="212">
        <v>0.99932046495255633</v>
      </c>
      <c r="R680" s="212">
        <v>0.99785503741868242</v>
      </c>
      <c r="S680" s="212">
        <v>0.99344372893587463</v>
      </c>
      <c r="T680" s="212">
        <v>0.98305097019609022</v>
      </c>
      <c r="U680" s="212">
        <v>0.96831601681972346</v>
      </c>
      <c r="V680" s="212">
        <v>0.92962107918358716</v>
      </c>
      <c r="W680" s="212">
        <v>0.87883050999364032</v>
      </c>
      <c r="X680" s="212">
        <v>0.78832626287168639</v>
      </c>
      <c r="Y680" s="212">
        <v>0.63126422866992338</v>
      </c>
      <c r="Z680" s="212">
        <v>0.46369532283188986</v>
      </c>
    </row>
    <row r="681" spans="3:26" x14ac:dyDescent="0.3">
      <c r="C681" s="210">
        <v>42850</v>
      </c>
      <c r="D681" s="211">
        <v>1.0886060318374034E-3</v>
      </c>
      <c r="E681" s="211">
        <v>2.7191561224833329E-3</v>
      </c>
      <c r="F681" s="211">
        <v>4.2223323723380897E-3</v>
      </c>
      <c r="G681" s="211">
        <v>6.4532029359656799E-3</v>
      </c>
      <c r="H681" s="211">
        <v>8.8670103004511377E-3</v>
      </c>
      <c r="I681" s="211">
        <v>1.1781250564007768E-2</v>
      </c>
      <c r="J681" s="211">
        <v>1.5563365028857233E-2</v>
      </c>
      <c r="K681" s="211">
        <v>1.9970646052353699E-2</v>
      </c>
      <c r="L681" s="211">
        <v>2.620926035310191E-2</v>
      </c>
      <c r="M681" s="211">
        <v>3.5450138240697517E-2</v>
      </c>
      <c r="N681" s="211">
        <v>4.4539898396447751E-2</v>
      </c>
      <c r="P681" s="212">
        <f t="array" ref="P681:Z681">(1+D681:N681)^-P$1:Z$1</f>
        <v>0.99991296267357088</v>
      </c>
      <c r="Q681" s="212">
        <v>0.99932136390134207</v>
      </c>
      <c r="R681" s="212">
        <v>0.9978954959106211</v>
      </c>
      <c r="S681" s="212">
        <v>0.99358817387918208</v>
      </c>
      <c r="T681" s="212">
        <v>0.98249909296243698</v>
      </c>
      <c r="U681" s="212">
        <v>0.96547296765307022</v>
      </c>
      <c r="V681" s="212">
        <v>0.92568850393342883</v>
      </c>
      <c r="W681" s="212">
        <v>0.87073557198518881</v>
      </c>
      <c r="X681" s="212">
        <v>0.77204160794147603</v>
      </c>
      <c r="Y681" s="212">
        <v>0.59301017290442415</v>
      </c>
      <c r="Z681" s="212">
        <v>0.41831104478220588</v>
      </c>
    </row>
    <row r="682" spans="3:26" x14ac:dyDescent="0.3">
      <c r="C682" s="210">
        <v>42849</v>
      </c>
      <c r="D682" s="211">
        <v>1.0167003064016243E-3</v>
      </c>
      <c r="E682" s="211">
        <v>2.7085981914129896E-3</v>
      </c>
      <c r="F682" s="211">
        <v>4.3611333369822907E-3</v>
      </c>
      <c r="G682" s="211">
        <v>6.6409210465510453E-3</v>
      </c>
      <c r="H682" s="211">
        <v>8.3649513647317316E-3</v>
      </c>
      <c r="I682" s="211">
        <v>1.1200224768520655E-2</v>
      </c>
      <c r="J682" s="211">
        <v>1.5030514659548969E-2</v>
      </c>
      <c r="K682" s="211">
        <v>1.9461321965231142E-2</v>
      </c>
      <c r="L682" s="211">
        <v>2.5651516922436699E-2</v>
      </c>
      <c r="M682" s="211">
        <v>3.3710918422921364E-2</v>
      </c>
      <c r="N682" s="211">
        <v>4.3951423315589613E-2</v>
      </c>
      <c r="P682" s="212">
        <f t="array" ref="P682:Z682">(1+D682:N682)^-P$1:Z$1</f>
        <v>0.99991870859898968</v>
      </c>
      <c r="Q682" s="212">
        <v>0.99932399445732722</v>
      </c>
      <c r="R682" s="212">
        <v>0.99782653981574632</v>
      </c>
      <c r="S682" s="212">
        <v>0.99340288984114933</v>
      </c>
      <c r="T682" s="212">
        <v>0.98347769747860037</v>
      </c>
      <c r="U682" s="212">
        <v>0.96713817817781611</v>
      </c>
      <c r="V682" s="212">
        <v>0.9281208032713083</v>
      </c>
      <c r="W682" s="212">
        <v>0.87378528354033136</v>
      </c>
      <c r="X682" s="212">
        <v>0.77625021457179277</v>
      </c>
      <c r="Y682" s="212">
        <v>0.60815383248429966</v>
      </c>
      <c r="Z682" s="212">
        <v>0.42305242149316152</v>
      </c>
    </row>
    <row r="683" spans="3:26" x14ac:dyDescent="0.3">
      <c r="C683" s="210">
        <v>42846</v>
      </c>
      <c r="D683" s="211">
        <v>1.0645347126529946E-3</v>
      </c>
      <c r="E683" s="211">
        <v>2.6026104302747594E-3</v>
      </c>
      <c r="F683" s="211">
        <v>4.1175449223543525E-3</v>
      </c>
      <c r="G683" s="211">
        <v>6.6467212484950054E-3</v>
      </c>
      <c r="H683" s="211">
        <v>8.571560708746026E-3</v>
      </c>
      <c r="I683" s="211">
        <v>1.0835112975167314E-2</v>
      </c>
      <c r="J683" s="211">
        <v>1.4147988294598561E-2</v>
      </c>
      <c r="K683" s="211">
        <v>1.9013532130975664E-2</v>
      </c>
      <c r="L683" s="211">
        <v>2.48299827541087E-2</v>
      </c>
      <c r="M683" s="211">
        <v>3.1071802282087297E-2</v>
      </c>
      <c r="N683" s="211">
        <v>4.2190075435162365E-2</v>
      </c>
      <c r="P683" s="212">
        <f t="array" ref="P683:Z683">(1+D683:N683)^-P$1:Z$1</f>
        <v>0.99991488614259982</v>
      </c>
      <c r="Q683" s="212">
        <v>0.99935040370293204</v>
      </c>
      <c r="R683" s="212">
        <v>0.99794756361770665</v>
      </c>
      <c r="S683" s="212">
        <v>0.99339716594889271</v>
      </c>
      <c r="T683" s="212">
        <v>0.98307480119007173</v>
      </c>
      <c r="U683" s="212">
        <v>0.9681865423752406</v>
      </c>
      <c r="V683" s="212">
        <v>0.93216615907393829</v>
      </c>
      <c r="W683" s="212">
        <v>0.87647663006274434</v>
      </c>
      <c r="X683" s="212">
        <v>0.78249536220070492</v>
      </c>
      <c r="Y683" s="212">
        <v>0.63192618393589262</v>
      </c>
      <c r="Z683" s="212">
        <v>0.43758390232853145</v>
      </c>
    </row>
    <row r="684" spans="3:26" x14ac:dyDescent="0.3">
      <c r="C684" s="210">
        <v>42845</v>
      </c>
      <c r="D684" s="211">
        <v>9.5310949558695358E-4</v>
      </c>
      <c r="E684" s="211">
        <v>2.3925514507618364E-3</v>
      </c>
      <c r="F684" s="211">
        <v>3.8527962363957154E-3</v>
      </c>
      <c r="G684" s="211">
        <v>5.7892683650245412E-3</v>
      </c>
      <c r="H684" s="211">
        <v>7.4046983487355E-3</v>
      </c>
      <c r="I684" s="211">
        <v>9.9016196914667315E-3</v>
      </c>
      <c r="J684" s="211">
        <v>1.3574758556268319E-2</v>
      </c>
      <c r="K684" s="211">
        <v>1.8049887144839377E-2</v>
      </c>
      <c r="L684" s="211">
        <v>2.4531412592642798E-2</v>
      </c>
      <c r="M684" s="211">
        <v>3.3156570723098869E-2</v>
      </c>
      <c r="N684" s="211">
        <v>4.2708196149125507E-2</v>
      </c>
      <c r="P684" s="212">
        <f t="array" ref="P684:Z684">(1+D684:N684)^-P$1:Z$1</f>
        <v>0.99992379045808399</v>
      </c>
      <c r="Q684" s="212">
        <v>0.99940275495771669</v>
      </c>
      <c r="R684" s="212">
        <v>0.99807915058420404</v>
      </c>
      <c r="S684" s="212">
        <v>0.99424405434904339</v>
      </c>
      <c r="T684" s="212">
        <v>0.98535348288907942</v>
      </c>
      <c r="U684" s="212">
        <v>0.97087382781859022</v>
      </c>
      <c r="V684" s="212">
        <v>0.93480508679761842</v>
      </c>
      <c r="W684" s="212">
        <v>0.88230060956683887</v>
      </c>
      <c r="X684" s="212">
        <v>0.78477871225683027</v>
      </c>
      <c r="Y684" s="212">
        <v>0.61306689975626727</v>
      </c>
      <c r="Z684" s="212">
        <v>0.43325566895100143</v>
      </c>
    </row>
    <row r="685" spans="3:26" x14ac:dyDescent="0.3">
      <c r="C685" s="210">
        <v>42844</v>
      </c>
      <c r="D685" s="211">
        <v>1.0786685092126849E-3</v>
      </c>
      <c r="E685" s="211">
        <v>2.4303463950174626E-3</v>
      </c>
      <c r="F685" s="211">
        <v>3.7654583182884045E-3</v>
      </c>
      <c r="G685" s="211">
        <v>5.795306302330769E-3</v>
      </c>
      <c r="H685" s="211">
        <v>7.6853847817464904E-3</v>
      </c>
      <c r="I685" s="211">
        <v>1.0389193570396629E-2</v>
      </c>
      <c r="J685" s="211">
        <v>1.4260665347972856E-2</v>
      </c>
      <c r="K685" s="211">
        <v>1.8924682167773953E-2</v>
      </c>
      <c r="L685" s="211">
        <v>2.5569061589607801E-2</v>
      </c>
      <c r="M685" s="211">
        <v>3.4743960746800466E-2</v>
      </c>
      <c r="N685" s="211">
        <v>4.4143080787330737E-2</v>
      </c>
      <c r="P685" s="212">
        <f t="array" ref="P685:Z685">(1+D685:N685)^-P$1:Z$1</f>
        <v>0.99991375674601513</v>
      </c>
      <c r="Q685" s="212">
        <v>0.99939333462601621</v>
      </c>
      <c r="R685" s="212">
        <v>0.99812257121514103</v>
      </c>
      <c r="S685" s="212">
        <v>0.99423808575560324</v>
      </c>
      <c r="T685" s="212">
        <v>0.98480462738496011</v>
      </c>
      <c r="U685" s="212">
        <v>0.9694689899789436</v>
      </c>
      <c r="V685" s="212">
        <v>0.93164848937985967</v>
      </c>
      <c r="W685" s="212">
        <v>0.87701176975332396</v>
      </c>
      <c r="X685" s="212">
        <v>0.77687454241480802</v>
      </c>
      <c r="Y685" s="212">
        <v>0.59910989841338802</v>
      </c>
      <c r="Z685" s="212">
        <v>0.42150206067265705</v>
      </c>
    </row>
    <row r="686" spans="3:26" x14ac:dyDescent="0.3">
      <c r="C686" s="210">
        <v>42843</v>
      </c>
      <c r="D686" s="211">
        <v>1.0336489947484061E-3</v>
      </c>
      <c r="E686" s="211">
        <v>2.48360561168628E-3</v>
      </c>
      <c r="F686" s="211">
        <v>3.9260305288710056E-3</v>
      </c>
      <c r="G686" s="211">
        <v>6.3730623822854729E-3</v>
      </c>
      <c r="H686" s="211">
        <v>8.4868307826145122E-3</v>
      </c>
      <c r="I686" s="211">
        <v>1.0996983144319324E-2</v>
      </c>
      <c r="J686" s="211">
        <v>1.3877945262907573E-2</v>
      </c>
      <c r="K686" s="211">
        <v>1.8168339963407592E-2</v>
      </c>
      <c r="L686" s="211">
        <v>2.373751886132993E-2</v>
      </c>
      <c r="M686" s="211">
        <v>3.1731667707082856E-2</v>
      </c>
      <c r="N686" s="211">
        <v>3.9668987707121357E-2</v>
      </c>
      <c r="P686" s="212">
        <f t="array" ref="P686:Z686">(1+D686:N686)^-P$1:Z$1</f>
        <v>0.99991735420355454</v>
      </c>
      <c r="Q686" s="212">
        <v>0.99938006060180629</v>
      </c>
      <c r="R686" s="212">
        <v>0.99804274603284282</v>
      </c>
      <c r="S686" s="212">
        <v>0.99366729633323136</v>
      </c>
      <c r="T686" s="212">
        <v>0.98323999790236061</v>
      </c>
      <c r="U686" s="212">
        <v>0.96772156939045262</v>
      </c>
      <c r="V686" s="212">
        <v>0.93340821737473789</v>
      </c>
      <c r="W686" s="212">
        <v>0.88158233769969097</v>
      </c>
      <c r="X686" s="212">
        <v>0.79088584003741313</v>
      </c>
      <c r="Y686" s="212">
        <v>0.62589082748481273</v>
      </c>
      <c r="Z686" s="212">
        <v>0.45930186423126207</v>
      </c>
    </row>
    <row r="687" spans="3:26" x14ac:dyDescent="0.3">
      <c r="C687" s="210">
        <v>42842</v>
      </c>
      <c r="D687" s="211">
        <v>1.069159979673132E-3</v>
      </c>
      <c r="E687" s="211">
        <v>2.6421684801057866E-3</v>
      </c>
      <c r="F687" s="211">
        <v>4.1841916855150183E-3</v>
      </c>
      <c r="G687" s="211">
        <v>6.7503370736044319E-3</v>
      </c>
      <c r="H687" s="211">
        <v>8.988788127081794E-3</v>
      </c>
      <c r="I687" s="211">
        <v>1.1832505671391711E-2</v>
      </c>
      <c r="J687" s="211">
        <v>1.617957876047282E-2</v>
      </c>
      <c r="K687" s="211">
        <v>2.1338108163208008E-2</v>
      </c>
      <c r="L687" s="211">
        <v>2.7488604202161912E-2</v>
      </c>
      <c r="M687" s="211">
        <v>3.754719140834379E-2</v>
      </c>
      <c r="N687" s="211">
        <v>4.9999749294842445E-2</v>
      </c>
      <c r="P687" s="212">
        <f t="array" ref="P687:Z687">(1+D687:N687)^-P$1:Z$1</f>
        <v>0.99991451654710228</v>
      </c>
      <c r="Q687" s="212">
        <v>0.99934054651279658</v>
      </c>
      <c r="R687" s="212">
        <v>0.99791444664620976</v>
      </c>
      <c r="S687" s="212">
        <v>0.99329492444648582</v>
      </c>
      <c r="T687" s="212">
        <v>0.98226194585958526</v>
      </c>
      <c r="U687" s="212">
        <v>0.96532625489079416</v>
      </c>
      <c r="V687" s="212">
        <v>0.92288520721243961</v>
      </c>
      <c r="W687" s="212">
        <v>0.86260752769424764</v>
      </c>
      <c r="X687" s="212">
        <v>0.76248246669802988</v>
      </c>
      <c r="Y687" s="212">
        <v>0.57528375857076808</v>
      </c>
      <c r="Z687" s="212">
        <v>0.37689128265155375</v>
      </c>
    </row>
    <row r="688" spans="3:26" x14ac:dyDescent="0.3">
      <c r="C688" s="210">
        <v>42838</v>
      </c>
      <c r="D688" s="211">
        <v>9.9063580935788379E-4</v>
      </c>
      <c r="E688" s="211">
        <v>2.3617697293671904E-3</v>
      </c>
      <c r="F688" s="211">
        <v>3.6655261838069672E-3</v>
      </c>
      <c r="G688" s="211">
        <v>5.8781513212234817E-3</v>
      </c>
      <c r="H688" s="211">
        <v>7.5061109535918642E-3</v>
      </c>
      <c r="I688" s="211">
        <v>9.4473950081409679E-3</v>
      </c>
      <c r="J688" s="211">
        <v>1.1895637396125175E-2</v>
      </c>
      <c r="K688" s="211">
        <v>1.531454153956752E-2</v>
      </c>
      <c r="L688" s="211">
        <v>1.9492163940494717E-2</v>
      </c>
      <c r="M688" s="211">
        <v>2.6609165938388666E-2</v>
      </c>
      <c r="N688" s="211">
        <v>3.5205365761587372E-2</v>
      </c>
      <c r="P688" s="212">
        <f t="array" ref="P688:Z688">(1+D688:N688)^-P$1:Z$1</f>
        <v>0.9999207915008772</v>
      </c>
      <c r="Q688" s="212">
        <v>0.99941042758246923</v>
      </c>
      <c r="R688" s="212">
        <v>0.99817226009740168</v>
      </c>
      <c r="S688" s="212">
        <v>0.99415619942286015</v>
      </c>
      <c r="T688" s="212">
        <v>0.98515512729971777</v>
      </c>
      <c r="U688" s="212">
        <v>0.97218502043243349</v>
      </c>
      <c r="V688" s="212">
        <v>0.94258686238551048</v>
      </c>
      <c r="W688" s="212">
        <v>0.89907465705403511</v>
      </c>
      <c r="X688" s="212">
        <v>0.8244438441821087</v>
      </c>
      <c r="Y688" s="212">
        <v>0.67440834851930431</v>
      </c>
      <c r="Z688" s="212">
        <v>0.50057564078645334</v>
      </c>
    </row>
    <row r="689" spans="3:26" x14ac:dyDescent="0.3">
      <c r="C689" s="210">
        <v>42837</v>
      </c>
      <c r="D689" s="211">
        <v>1.1531144013155509E-3</v>
      </c>
      <c r="E689" s="211">
        <v>2.8090293909169115E-3</v>
      </c>
      <c r="F689" s="211">
        <v>4.3718613773657258E-3</v>
      </c>
      <c r="G689" s="211">
        <v>7.207964164458929E-3</v>
      </c>
      <c r="H689" s="211">
        <v>9.6730060910583879E-3</v>
      </c>
      <c r="I689" s="211">
        <v>1.267828997102771E-2</v>
      </c>
      <c r="J689" s="211">
        <v>1.6832051689712611E-2</v>
      </c>
      <c r="K689" s="211">
        <v>2.1519875332806193E-2</v>
      </c>
      <c r="L689" s="211">
        <v>2.8561773216450363E-2</v>
      </c>
      <c r="M689" s="211">
        <v>3.7107117181374959E-2</v>
      </c>
      <c r="N689" s="211">
        <v>5.0913716701289739E-2</v>
      </c>
      <c r="P689" s="212">
        <f t="array" ref="P689:Z689">(1+D689:N689)^-P$1:Z$1</f>
        <v>0.99990780824387704</v>
      </c>
      <c r="Q689" s="212">
        <v>0.99929897297417358</v>
      </c>
      <c r="R689" s="212">
        <v>0.99782121073773644</v>
      </c>
      <c r="S689" s="212">
        <v>0.99284361877495841</v>
      </c>
      <c r="T689" s="212">
        <v>0.9809311119314621</v>
      </c>
      <c r="U689" s="212">
        <v>0.96290956613632683</v>
      </c>
      <c r="V689" s="212">
        <v>0.91992805547077572</v>
      </c>
      <c r="W689" s="212">
        <v>0.86153366666521569</v>
      </c>
      <c r="X689" s="212">
        <v>0.75456421298701759</v>
      </c>
      <c r="Y689" s="212">
        <v>0.57895629517685476</v>
      </c>
      <c r="Z689" s="212">
        <v>0.37038960426948958</v>
      </c>
    </row>
    <row r="690" spans="3:26" x14ac:dyDescent="0.3">
      <c r="C690" s="210">
        <v>42836</v>
      </c>
      <c r="D690" s="211">
        <v>8.9168238478296599E-4</v>
      </c>
      <c r="E690" s="211">
        <v>2.3126191233584403E-3</v>
      </c>
      <c r="F690" s="211">
        <v>3.5869643060576187E-3</v>
      </c>
      <c r="G690" s="211">
        <v>5.8030204047151337E-3</v>
      </c>
      <c r="H690" s="211">
        <v>7.3148965352457162E-3</v>
      </c>
      <c r="I690" s="211">
        <v>9.458660087522856E-3</v>
      </c>
      <c r="J690" s="211">
        <v>1.2350114201235328E-2</v>
      </c>
      <c r="K690" s="211">
        <v>1.6379019457880908E-2</v>
      </c>
      <c r="L690" s="211">
        <v>2.1955565911278896E-2</v>
      </c>
      <c r="M690" s="211">
        <v>2.9896830669643666E-2</v>
      </c>
      <c r="N690" s="211">
        <v>3.8189994391821643E-2</v>
      </c>
      <c r="P690" s="212">
        <f t="array" ref="P690:Z690">(1+D690:N690)^-P$1:Z$1</f>
        <v>0.99992869973620768</v>
      </c>
      <c r="Q690" s="212">
        <v>0.99942267942983698</v>
      </c>
      <c r="R690" s="212">
        <v>0.99821132833725179</v>
      </c>
      <c r="S690" s="212">
        <v>0.99423046035159046</v>
      </c>
      <c r="T690" s="212">
        <v>0.98552917864076495</v>
      </c>
      <c r="U690" s="212">
        <v>0.97215247342586608</v>
      </c>
      <c r="V690" s="212">
        <v>0.94047297213371228</v>
      </c>
      <c r="W690" s="212">
        <v>0.89250397490425082</v>
      </c>
      <c r="X690" s="212">
        <v>0.8047849882800493</v>
      </c>
      <c r="Y690" s="212">
        <v>0.64282709634175528</v>
      </c>
      <c r="Z690" s="212">
        <v>0.47256681334279377</v>
      </c>
    </row>
    <row r="691" spans="3:26" x14ac:dyDescent="0.3">
      <c r="C691" s="210">
        <v>42835</v>
      </c>
      <c r="D691" s="211">
        <v>8.9428818997642438E-4</v>
      </c>
      <c r="E691" s="211">
        <v>2.4132896279235047E-3</v>
      </c>
      <c r="F691" s="211">
        <v>3.8713088242837358E-3</v>
      </c>
      <c r="G691" s="211">
        <v>5.8464716857135344E-3</v>
      </c>
      <c r="H691" s="211">
        <v>7.5639293500398535E-3</v>
      </c>
      <c r="I691" s="211">
        <v>9.8959079324054712E-3</v>
      </c>
      <c r="J691" s="211">
        <v>1.3559573256319858E-2</v>
      </c>
      <c r="K691" s="211">
        <v>1.7729382072022661E-2</v>
      </c>
      <c r="L691" s="211">
        <v>2.3832127851952743E-2</v>
      </c>
      <c r="M691" s="211">
        <v>3.1886534088010336E-2</v>
      </c>
      <c r="N691" s="211">
        <v>4.2472513827427179E-2</v>
      </c>
      <c r="P691" s="212">
        <f t="array" ref="P691:Z691">(1+D691:N691)^-P$1:Z$1</f>
        <v>0.99992849147265361</v>
      </c>
      <c r="Q691" s="212">
        <v>0.99939758594399819</v>
      </c>
      <c r="R691" s="212">
        <v>0.99806994765499513</v>
      </c>
      <c r="S691" s="212">
        <v>0.99418751086742352</v>
      </c>
      <c r="T691" s="212">
        <v>0.98504206557977136</v>
      </c>
      <c r="U691" s="212">
        <v>0.97089030108688523</v>
      </c>
      <c r="V691" s="212">
        <v>0.93487511583867966</v>
      </c>
      <c r="W691" s="212">
        <v>0.88424743737922218</v>
      </c>
      <c r="X691" s="212">
        <v>0.79015531203202094</v>
      </c>
      <c r="Y691" s="212">
        <v>0.62448329362019095</v>
      </c>
      <c r="Z691" s="212">
        <v>0.43521889211079984</v>
      </c>
    </row>
    <row r="692" spans="3:26" x14ac:dyDescent="0.3">
      <c r="C692" s="210">
        <v>42832</v>
      </c>
      <c r="D692" s="211">
        <v>1.142822074676112E-3</v>
      </c>
      <c r="E692" s="211">
        <v>2.8345957168980397E-3</v>
      </c>
      <c r="F692" s="211">
        <v>4.6581504919570808E-3</v>
      </c>
      <c r="G692" s="211">
        <v>7.6004080863059818E-3</v>
      </c>
      <c r="H692" s="211">
        <v>1.0217411263253959E-2</v>
      </c>
      <c r="I692" s="211">
        <v>1.3851823130903553E-2</v>
      </c>
      <c r="J692" s="211">
        <v>1.7933500492001667E-2</v>
      </c>
      <c r="K692" s="211">
        <v>2.356394680677663E-2</v>
      </c>
      <c r="L692" s="211">
        <v>2.9662531686457123E-2</v>
      </c>
      <c r="M692" s="211">
        <v>3.7210060595026836E-2</v>
      </c>
      <c r="N692" s="211">
        <v>5.0082795396811736E-2</v>
      </c>
      <c r="P692" s="212">
        <f t="array" ref="P692:Z692">(1+D692:N692)^-P$1:Z$1</f>
        <v>0.99990863061038671</v>
      </c>
      <c r="Q692" s="212">
        <v>0.9992926038661325</v>
      </c>
      <c r="R692" s="212">
        <v>0.99767903018377124</v>
      </c>
      <c r="S692" s="212">
        <v>0.99245692238181893</v>
      </c>
      <c r="T692" s="212">
        <v>0.97987415117736365</v>
      </c>
      <c r="U692" s="212">
        <v>0.95956973243637733</v>
      </c>
      <c r="V692" s="212">
        <v>0.91496180150730677</v>
      </c>
      <c r="W692" s="212">
        <v>0.84956211666893278</v>
      </c>
      <c r="X692" s="212">
        <v>0.74653625676954738</v>
      </c>
      <c r="Y692" s="212">
        <v>0.5780949699197685</v>
      </c>
      <c r="Z692" s="212">
        <v>0.37629559919386457</v>
      </c>
    </row>
    <row r="693" spans="3:26" x14ac:dyDescent="0.3">
      <c r="C693" s="210">
        <v>42831</v>
      </c>
      <c r="D693" s="211">
        <v>1.1632059075297222E-3</v>
      </c>
      <c r="E693" s="211">
        <v>2.9630689703007778E-3</v>
      </c>
      <c r="F693" s="211">
        <v>4.8605006858079818E-3</v>
      </c>
      <c r="G693" s="211">
        <v>7.6766257846998419E-3</v>
      </c>
      <c r="H693" s="211">
        <v>9.9892017089279472E-3</v>
      </c>
      <c r="I693" s="211">
        <v>1.3396826425204001E-2</v>
      </c>
      <c r="J693" s="211">
        <v>1.7875064544167735E-2</v>
      </c>
      <c r="K693" s="211">
        <v>2.343950793673906E-2</v>
      </c>
      <c r="L693" s="211">
        <v>3.0821089831282251E-2</v>
      </c>
      <c r="M693" s="211">
        <v>4.1469399424766462E-2</v>
      </c>
      <c r="N693" s="211">
        <v>5.3065445595653203E-2</v>
      </c>
      <c r="P693" s="212">
        <f t="array" ref="P693:Z693">(1+D693:N693)^-P$1:Z$1</f>
        <v>0.99990700193197213</v>
      </c>
      <c r="Q693" s="212">
        <v>0.99926060155637209</v>
      </c>
      <c r="R693" s="212">
        <v>0.99757857310077924</v>
      </c>
      <c r="S693" s="212">
        <v>0.9923818558570594</v>
      </c>
      <c r="T693" s="212">
        <v>0.98031701117294323</v>
      </c>
      <c r="U693" s="212">
        <v>0.96086280079129116</v>
      </c>
      <c r="V693" s="212">
        <v>0.91522447028333165</v>
      </c>
      <c r="W693" s="212">
        <v>0.85028546165997299</v>
      </c>
      <c r="X693" s="212">
        <v>0.73818811196424017</v>
      </c>
      <c r="Y693" s="212">
        <v>0.54362859204336944</v>
      </c>
      <c r="Z693" s="212">
        <v>0.35554350664464451</v>
      </c>
    </row>
    <row r="694" spans="3:26" x14ac:dyDescent="0.3">
      <c r="C694" s="210">
        <v>42830</v>
      </c>
      <c r="D694" s="211">
        <v>1.0869458950600202E-3</v>
      </c>
      <c r="E694" s="211">
        <v>2.6121963302202836E-3</v>
      </c>
      <c r="F694" s="211">
        <v>4.0030334845138184E-3</v>
      </c>
      <c r="G694" s="211">
        <v>6.3393442961241142E-3</v>
      </c>
      <c r="H694" s="211">
        <v>8.615478647764744E-3</v>
      </c>
      <c r="I694" s="211">
        <v>1.1751512756095898E-2</v>
      </c>
      <c r="J694" s="211">
        <v>1.5872059918015654E-2</v>
      </c>
      <c r="K694" s="211">
        <v>2.1719870178989471E-2</v>
      </c>
      <c r="L694" s="211">
        <v>2.9061393959438787E-2</v>
      </c>
      <c r="M694" s="211">
        <v>3.9658011765613177E-2</v>
      </c>
      <c r="N694" s="211">
        <v>5.3368851120720422E-2</v>
      </c>
      <c r="P694" s="212">
        <f t="array" ref="P694:Z694">(1+D694:N694)^-P$1:Z$1</f>
        <v>0.99991309532866335</v>
      </c>
      <c r="Q694" s="212">
        <v>0.99934801501581993</v>
      </c>
      <c r="R694" s="212">
        <v>0.99800447238607115</v>
      </c>
      <c r="S694" s="212">
        <v>0.99370058983378196</v>
      </c>
      <c r="T694" s="212">
        <v>0.98298919140098606</v>
      </c>
      <c r="U694" s="212">
        <v>0.96555810286618082</v>
      </c>
      <c r="V694" s="212">
        <v>0.92428290519625511</v>
      </c>
      <c r="W694" s="212">
        <v>0.86035388338926899</v>
      </c>
      <c r="X694" s="212">
        <v>0.75090871352215727</v>
      </c>
      <c r="Y694" s="212">
        <v>0.55801057592077774</v>
      </c>
      <c r="Z694" s="212">
        <v>0.35350093254586551</v>
      </c>
    </row>
    <row r="695" spans="3:26" x14ac:dyDescent="0.3">
      <c r="C695" s="210">
        <v>42829</v>
      </c>
      <c r="D695" s="211">
        <v>1.1310283654165612E-3</v>
      </c>
      <c r="E695" s="211">
        <v>2.8705692366851484E-3</v>
      </c>
      <c r="F695" s="211">
        <v>4.3683575806375352E-3</v>
      </c>
      <c r="G695" s="211">
        <v>6.6115252171733514E-3</v>
      </c>
      <c r="H695" s="211">
        <v>8.4186309889032248E-3</v>
      </c>
      <c r="I695" s="211">
        <v>1.127917935826097E-2</v>
      </c>
      <c r="J695" s="211">
        <v>1.5271349724222567E-2</v>
      </c>
      <c r="K695" s="211">
        <v>1.9292029352296038E-2</v>
      </c>
      <c r="L695" s="211">
        <v>2.5584148713027725E-2</v>
      </c>
      <c r="M695" s="211">
        <v>3.3359018817158144E-2</v>
      </c>
      <c r="N695" s="211">
        <v>4.2459209585310562E-2</v>
      </c>
      <c r="P695" s="212">
        <f t="array" ref="P695:Z695">(1+D695:N695)^-P$1:Z$1</f>
        <v>0.99990957294999583</v>
      </c>
      <c r="Q695" s="212">
        <v>0.99928364245153811</v>
      </c>
      <c r="R695" s="212">
        <v>0.99782295121453368</v>
      </c>
      <c r="S695" s="212">
        <v>0.99343189994198899</v>
      </c>
      <c r="T695" s="212">
        <v>0.98337299630303288</v>
      </c>
      <c r="U695" s="212">
        <v>0.96691167088468177</v>
      </c>
      <c r="V695" s="212">
        <v>0.92702051607469005</v>
      </c>
      <c r="W695" s="212">
        <v>0.87480166923961888</v>
      </c>
      <c r="X695" s="212">
        <v>0.77676026582180779</v>
      </c>
      <c r="Y695" s="212">
        <v>0.61126775504385711</v>
      </c>
      <c r="Z695" s="212">
        <v>0.43532999400408995</v>
      </c>
    </row>
    <row r="696" spans="3:26" x14ac:dyDescent="0.3">
      <c r="C696" s="210">
        <v>42828</v>
      </c>
      <c r="D696" s="211">
        <v>8.0401497250865231E-4</v>
      </c>
      <c r="E696" s="211">
        <v>2.1218883950827102E-3</v>
      </c>
      <c r="F696" s="211">
        <v>3.1926028778169737E-3</v>
      </c>
      <c r="G696" s="211">
        <v>5.2098685146709251E-3</v>
      </c>
      <c r="H696" s="211">
        <v>6.9098156225381032E-3</v>
      </c>
      <c r="I696" s="211">
        <v>8.8992831085385905E-3</v>
      </c>
      <c r="J696" s="211">
        <v>1.1646145535985156E-2</v>
      </c>
      <c r="K696" s="211">
        <v>1.4573445377059159E-2</v>
      </c>
      <c r="L696" s="211">
        <v>1.833947892919114E-2</v>
      </c>
      <c r="M696" s="211">
        <v>2.4850120954585456E-2</v>
      </c>
      <c r="N696" s="211">
        <v>3.1921524819520646E-2</v>
      </c>
      <c r="P696" s="212">
        <f t="array" ref="P696:Z696">(1+D696:N696)^-P$1:Z$1</f>
        <v>0.9999357067128527</v>
      </c>
      <c r="Q696" s="212">
        <v>0.99947023028521098</v>
      </c>
      <c r="R696" s="212">
        <v>0.99840751068769207</v>
      </c>
      <c r="S696" s="212">
        <v>0.99481713353812462</v>
      </c>
      <c r="T696" s="212">
        <v>0.98632229706332697</v>
      </c>
      <c r="U696" s="212">
        <v>0.97377037905148467</v>
      </c>
      <c r="V696" s="212">
        <v>0.94374973822546737</v>
      </c>
      <c r="W696" s="212">
        <v>0.90368185293663417</v>
      </c>
      <c r="X696" s="212">
        <v>0.83382361739670763</v>
      </c>
      <c r="Y696" s="212">
        <v>0.6919817638040201</v>
      </c>
      <c r="Z696" s="212">
        <v>0.53341665338366273</v>
      </c>
    </row>
    <row r="697" spans="3:26" x14ac:dyDescent="0.3">
      <c r="C697" s="210">
        <v>42825</v>
      </c>
      <c r="D697" s="211">
        <v>1.0703992794139313E-3</v>
      </c>
      <c r="E697" s="211">
        <v>2.6800205564637674E-3</v>
      </c>
      <c r="F697" s="211">
        <v>4.1053412291659755E-3</v>
      </c>
      <c r="G697" s="211">
        <v>6.3597682071609906E-3</v>
      </c>
      <c r="H697" s="211">
        <v>8.6729573340182074E-3</v>
      </c>
      <c r="I697" s="211">
        <v>1.097136819227369E-2</v>
      </c>
      <c r="J697" s="211">
        <v>1.3830740762028242E-2</v>
      </c>
      <c r="K697" s="211">
        <v>1.8351653338353147E-2</v>
      </c>
      <c r="L697" s="211">
        <v>2.4177636688010897E-2</v>
      </c>
      <c r="M697" s="211">
        <v>3.1152846919874081E-2</v>
      </c>
      <c r="N697" s="211">
        <v>4.1162607580596311E-2</v>
      </c>
      <c r="P697" s="212">
        <f t="array" ref="P697:Z697">(1+D697:N697)^-P$1:Z$1</f>
        <v>0.99991441751754295</v>
      </c>
      <c r="Q697" s="212">
        <v>0.99933111487722659</v>
      </c>
      <c r="R697" s="212">
        <v>0.99795362802568277</v>
      </c>
      <c r="S697" s="212">
        <v>0.9936804228387518</v>
      </c>
      <c r="T697" s="212">
        <v>0.98287716437166062</v>
      </c>
      <c r="U697" s="212">
        <v>0.96779512865365769</v>
      </c>
      <c r="V697" s="212">
        <v>0.93362553753702515</v>
      </c>
      <c r="W697" s="212">
        <v>0.88047208260144438</v>
      </c>
      <c r="X697" s="212">
        <v>0.78749374670421424</v>
      </c>
      <c r="Y697" s="212">
        <v>0.63118158925607581</v>
      </c>
      <c r="Z697" s="212">
        <v>0.44630191628706467</v>
      </c>
    </row>
    <row r="698" spans="3:26" x14ac:dyDescent="0.3">
      <c r="C698" s="210">
        <v>42824</v>
      </c>
      <c r="D698" s="211">
        <v>8.4276767026718173E-4</v>
      </c>
      <c r="E698" s="211">
        <v>2.0832598532697015E-3</v>
      </c>
      <c r="F698" s="211">
        <v>3.2784325627779123E-3</v>
      </c>
      <c r="G698" s="211">
        <v>5.0066751826281621E-3</v>
      </c>
      <c r="H698" s="211">
        <v>6.7343619265720113E-3</v>
      </c>
      <c r="I698" s="211">
        <v>8.6706323807597702E-3</v>
      </c>
      <c r="J698" s="211">
        <v>1.0954291808973126E-2</v>
      </c>
      <c r="K698" s="211">
        <v>1.4040743132142919E-2</v>
      </c>
      <c r="L698" s="211">
        <v>1.7917690012962135E-2</v>
      </c>
      <c r="M698" s="211">
        <v>2.336703592019182E-2</v>
      </c>
      <c r="N698" s="211">
        <v>3.1943345329491273E-2</v>
      </c>
      <c r="P698" s="212">
        <f t="array" ref="P698:Z698">(1+D698:N698)^-P$1:Z$1</f>
        <v>0.9999326092515789</v>
      </c>
      <c r="Q698" s="212">
        <v>0.9994798620995119</v>
      </c>
      <c r="R698" s="212">
        <v>0.99836480328357347</v>
      </c>
      <c r="S698" s="212">
        <v>0.99501826673766292</v>
      </c>
      <c r="T698" s="212">
        <v>0.98666611958274719</v>
      </c>
      <c r="U698" s="212">
        <v>0.97443274724603268</v>
      </c>
      <c r="V698" s="212">
        <v>0.94698347032726049</v>
      </c>
      <c r="W698" s="212">
        <v>0.90701018939387357</v>
      </c>
      <c r="X698" s="212">
        <v>0.83728513572855068</v>
      </c>
      <c r="Y698" s="212">
        <v>0.70717784374916937</v>
      </c>
      <c r="Z698" s="212">
        <v>0.53319111608750458</v>
      </c>
    </row>
    <row r="699" spans="3:26" x14ac:dyDescent="0.3">
      <c r="C699" s="210">
        <v>42823</v>
      </c>
      <c r="D699" s="211">
        <v>8.3753662758561862E-4</v>
      </c>
      <c r="E699" s="211">
        <v>2.1403906821987318E-3</v>
      </c>
      <c r="F699" s="211">
        <v>3.265521889584632E-3</v>
      </c>
      <c r="G699" s="211">
        <v>4.934007088787668E-3</v>
      </c>
      <c r="H699" s="211">
        <v>6.6193111931240204E-3</v>
      </c>
      <c r="I699" s="211">
        <v>9.0064477112204392E-3</v>
      </c>
      <c r="J699" s="211">
        <v>1.1370150137046099E-2</v>
      </c>
      <c r="K699" s="211">
        <v>1.5208476304995087E-2</v>
      </c>
      <c r="L699" s="211">
        <v>2.0215673788653545E-2</v>
      </c>
      <c r="M699" s="211">
        <v>2.5378665139909821E-2</v>
      </c>
      <c r="N699" s="211">
        <v>3.4574774120913386E-2</v>
      </c>
      <c r="P699" s="212">
        <f t="array" ref="P699:Z699">(1+D699:N699)^-P$1:Z$1</f>
        <v>0.99993302735560807</v>
      </c>
      <c r="Q699" s="212">
        <v>0.99946561700613068</v>
      </c>
      <c r="R699" s="212">
        <v>0.99837122706668691</v>
      </c>
      <c r="S699" s="212">
        <v>0.99509021781133555</v>
      </c>
      <c r="T699" s="212">
        <v>0.98689167287108781</v>
      </c>
      <c r="U699" s="212">
        <v>0.97346014525704505</v>
      </c>
      <c r="V699" s="212">
        <v>0.94503815268598645</v>
      </c>
      <c r="W699" s="212">
        <v>0.89973238718939696</v>
      </c>
      <c r="X699" s="212">
        <v>0.81861573083278627</v>
      </c>
      <c r="Y699" s="212">
        <v>0.68665066702039934</v>
      </c>
      <c r="Z699" s="212">
        <v>0.506713298902289</v>
      </c>
    </row>
    <row r="700" spans="3:26" x14ac:dyDescent="0.3">
      <c r="C700" s="210">
        <v>42822</v>
      </c>
      <c r="D700" s="211">
        <v>9.8452138449373603E-4</v>
      </c>
      <c r="E700" s="211">
        <v>2.4683184867833833E-3</v>
      </c>
      <c r="F700" s="211">
        <v>4.0298454496436624E-3</v>
      </c>
      <c r="G700" s="211">
        <v>6.1394578619963606E-3</v>
      </c>
      <c r="H700" s="211">
        <v>7.918840504185249E-3</v>
      </c>
      <c r="I700" s="211">
        <v>1.0622891225498291E-2</v>
      </c>
      <c r="J700" s="211">
        <v>1.3389419486687613E-2</v>
      </c>
      <c r="K700" s="211">
        <v>1.7679530484088293E-2</v>
      </c>
      <c r="L700" s="211">
        <v>2.2641991403635018E-2</v>
      </c>
      <c r="M700" s="211">
        <v>3.1032885455817324E-2</v>
      </c>
      <c r="N700" s="211">
        <v>3.9656377710347045E-2</v>
      </c>
      <c r="P700" s="212">
        <f t="array" ref="P700:Z700">(1+D700:N700)^-P$1:Z$1</f>
        <v>0.99992128013367731</v>
      </c>
      <c r="Q700" s="212">
        <v>0.99938387058765943</v>
      </c>
      <c r="R700" s="212">
        <v>0.99799114676638034</v>
      </c>
      <c r="S700" s="212">
        <v>0.99389800507869708</v>
      </c>
      <c r="T700" s="212">
        <v>0.98434847627307742</v>
      </c>
      <c r="U700" s="212">
        <v>0.96879660195456396</v>
      </c>
      <c r="V700" s="212">
        <v>0.93566023333322013</v>
      </c>
      <c r="W700" s="212">
        <v>0.88455068934875869</v>
      </c>
      <c r="X700" s="212">
        <v>0.7993993371247341</v>
      </c>
      <c r="Y700" s="212">
        <v>0.63228406379692015</v>
      </c>
      <c r="Z700" s="212">
        <v>0.45941329455693269</v>
      </c>
    </row>
    <row r="701" spans="3:26" x14ac:dyDescent="0.3">
      <c r="C701" s="210">
        <v>42821</v>
      </c>
      <c r="D701" s="211">
        <v>9.4172509789850671E-4</v>
      </c>
      <c r="E701" s="211">
        <v>2.4845943323506315E-3</v>
      </c>
      <c r="F701" s="211">
        <v>3.7794592607661094E-3</v>
      </c>
      <c r="G701" s="211">
        <v>5.7850239701813305E-3</v>
      </c>
      <c r="H701" s="211">
        <v>7.8835673762749844E-3</v>
      </c>
      <c r="I701" s="211">
        <v>1.021279115546022E-2</v>
      </c>
      <c r="J701" s="211">
        <v>1.3315723469026973E-2</v>
      </c>
      <c r="K701" s="211">
        <v>1.6759239713365324E-2</v>
      </c>
      <c r="L701" s="211">
        <v>2.1732827096979171E-2</v>
      </c>
      <c r="M701" s="211">
        <v>2.8793761092187686E-2</v>
      </c>
      <c r="N701" s="211">
        <v>3.6532750272795032E-2</v>
      </c>
      <c r="P701" s="212">
        <f t="array" ref="P701:Z701">(1+D701:N701)^-P$1:Z$1</f>
        <v>0.99992470027892555</v>
      </c>
      <c r="Q701" s="212">
        <v>0.99937981418702648</v>
      </c>
      <c r="R701" s="212">
        <v>0.99811561017140427</v>
      </c>
      <c r="S701" s="212">
        <v>0.99424825004120077</v>
      </c>
      <c r="T701" s="212">
        <v>0.98441737640877935</v>
      </c>
      <c r="U701" s="212">
        <v>0.96997694197790507</v>
      </c>
      <c r="V701" s="212">
        <v>0.93600052442904025</v>
      </c>
      <c r="W701" s="212">
        <v>0.89017031194102469</v>
      </c>
      <c r="X701" s="212">
        <v>0.80654115000231286</v>
      </c>
      <c r="Y701" s="212">
        <v>0.65324361202819536</v>
      </c>
      <c r="Z701" s="212">
        <v>0.48790967252383416</v>
      </c>
    </row>
    <row r="702" spans="3:26" x14ac:dyDescent="0.3">
      <c r="C702" s="210">
        <v>42818</v>
      </c>
      <c r="D702" s="211">
        <v>8.8665505123804102E-4</v>
      </c>
      <c r="E702" s="211">
        <v>2.0289150677800061E-3</v>
      </c>
      <c r="F702" s="211">
        <v>3.055951084404194E-3</v>
      </c>
      <c r="G702" s="211">
        <v>4.6718032138967427E-3</v>
      </c>
      <c r="H702" s="211">
        <v>6.3865883718740007E-3</v>
      </c>
      <c r="I702" s="211">
        <v>8.7814714755407499E-3</v>
      </c>
      <c r="J702" s="211">
        <v>1.1376969593070989E-2</v>
      </c>
      <c r="K702" s="211">
        <v>1.4585369300744328E-2</v>
      </c>
      <c r="L702" s="211">
        <v>1.9323172534011442E-2</v>
      </c>
      <c r="M702" s="211">
        <v>2.5687762484238642E-2</v>
      </c>
      <c r="N702" s="211">
        <v>3.3541218322598175E-2</v>
      </c>
      <c r="P702" s="212">
        <f t="array" ref="P702:Z702">(1+D702:N702)^-P$1:Z$1</f>
        <v>0.9999291015370273</v>
      </c>
      <c r="Q702" s="212">
        <v>0.99949341345846832</v>
      </c>
      <c r="R702" s="212">
        <v>0.9984755176270198</v>
      </c>
      <c r="S702" s="212">
        <v>0.99534992103993369</v>
      </c>
      <c r="T702" s="212">
        <v>0.9873481550468588</v>
      </c>
      <c r="U702" s="212">
        <v>0.97411158737110171</v>
      </c>
      <c r="V702" s="212">
        <v>0.94500629236382516</v>
      </c>
      <c r="W702" s="212">
        <v>0.90360751185398225</v>
      </c>
      <c r="X702" s="212">
        <v>0.82581169214717409</v>
      </c>
      <c r="Y702" s="212">
        <v>0.68355330981243512</v>
      </c>
      <c r="Z702" s="212">
        <v>0.51694456622647023</v>
      </c>
    </row>
    <row r="703" spans="3:26" x14ac:dyDescent="0.3">
      <c r="C703" s="210">
        <v>42817</v>
      </c>
      <c r="D703" s="211">
        <v>8.9353256675676505E-4</v>
      </c>
      <c r="E703" s="211">
        <v>2.1826604730769044E-3</v>
      </c>
      <c r="F703" s="211">
        <v>3.295058088122923E-3</v>
      </c>
      <c r="G703" s="211">
        <v>5.254325230800821E-3</v>
      </c>
      <c r="H703" s="211">
        <v>6.7158811162826865E-3</v>
      </c>
      <c r="I703" s="211">
        <v>8.7848851109074682E-3</v>
      </c>
      <c r="J703" s="211">
        <v>1.1133988254966986E-2</v>
      </c>
      <c r="K703" s="211">
        <v>1.5232104126225443E-2</v>
      </c>
      <c r="L703" s="211">
        <v>1.9678897035111494E-2</v>
      </c>
      <c r="M703" s="211">
        <v>2.5598725656117042E-2</v>
      </c>
      <c r="N703" s="211">
        <v>3.3356169500088746E-2</v>
      </c>
      <c r="P703" s="212">
        <f t="array" ref="P703:Z703">(1+D703:N703)^-P$1:Z$1</f>
        <v>0.99992855186420571</v>
      </c>
      <c r="Q703" s="212">
        <v>0.99945507804140088</v>
      </c>
      <c r="R703" s="212">
        <v>0.99835653133606928</v>
      </c>
      <c r="S703" s="212">
        <v>0.99477313839998205</v>
      </c>
      <c r="T703" s="212">
        <v>0.98670234540790047</v>
      </c>
      <c r="U703" s="212">
        <v>0.97410169849222639</v>
      </c>
      <c r="V703" s="212">
        <v>0.94614229056050003</v>
      </c>
      <c r="W703" s="212">
        <v>0.89958581910726299</v>
      </c>
      <c r="X703" s="212">
        <v>0.8229352894346047</v>
      </c>
      <c r="Y703" s="212">
        <v>0.68444398591004452</v>
      </c>
      <c r="Z703" s="212">
        <v>0.51879916195167308</v>
      </c>
    </row>
    <row r="704" spans="3:26" x14ac:dyDescent="0.3">
      <c r="C704" s="210">
        <v>42816</v>
      </c>
      <c r="D704" s="211">
        <v>1.020974068429375E-3</v>
      </c>
      <c r="E704" s="211">
        <v>2.5998190814403039E-3</v>
      </c>
      <c r="F704" s="211">
        <v>4.1082531202807507E-3</v>
      </c>
      <c r="G704" s="211">
        <v>6.6809981880142618E-3</v>
      </c>
      <c r="H704" s="211">
        <v>8.682109329487292E-3</v>
      </c>
      <c r="I704" s="211">
        <v>1.0862192299603425E-2</v>
      </c>
      <c r="J704" s="211">
        <v>1.3593150787248093E-2</v>
      </c>
      <c r="K704" s="211">
        <v>1.7385936587538925E-2</v>
      </c>
      <c r="L704" s="211">
        <v>2.2963551961563095E-2</v>
      </c>
      <c r="M704" s="211">
        <v>2.8754832741899519E-2</v>
      </c>
      <c r="N704" s="211">
        <v>3.8018538211561037E-2</v>
      </c>
      <c r="P704" s="212">
        <f t="array" ref="P704:Z704">(1+D704:N704)^-P$1:Z$1</f>
        <v>0.99991836707383797</v>
      </c>
      <c r="Q704" s="212">
        <v>0.99935109927773136</v>
      </c>
      <c r="R704" s="212">
        <v>0.9979521810032127</v>
      </c>
      <c r="S704" s="212">
        <v>0.99336334131662385</v>
      </c>
      <c r="T704" s="212">
        <v>0.98285932872956161</v>
      </c>
      <c r="U704" s="212">
        <v>0.96810873611627912</v>
      </c>
      <c r="V704" s="212">
        <v>0.93472027699441407</v>
      </c>
      <c r="W704" s="212">
        <v>0.88633906215761538</v>
      </c>
      <c r="X704" s="212">
        <v>0.7968900396421319</v>
      </c>
      <c r="Y704" s="212">
        <v>0.65361449387941706</v>
      </c>
      <c r="Z704" s="212">
        <v>0.47413040330841699</v>
      </c>
    </row>
    <row r="705" spans="3:26" x14ac:dyDescent="0.3">
      <c r="C705" s="210">
        <v>42815</v>
      </c>
      <c r="D705" s="211">
        <v>1.0784281893852984E-3</v>
      </c>
      <c r="E705" s="211">
        <v>2.5910180845071058E-3</v>
      </c>
      <c r="F705" s="211">
        <v>4.1557030471891807E-3</v>
      </c>
      <c r="G705" s="211">
        <v>6.8222897114343425E-3</v>
      </c>
      <c r="H705" s="211">
        <v>8.6414495669542672E-3</v>
      </c>
      <c r="I705" s="211">
        <v>1.1080648764007949E-2</v>
      </c>
      <c r="J705" s="211">
        <v>1.473217423159681E-2</v>
      </c>
      <c r="K705" s="211">
        <v>1.9880600577214722E-2</v>
      </c>
      <c r="L705" s="211">
        <v>2.6134812270056301E-2</v>
      </c>
      <c r="M705" s="211">
        <v>3.5656330965977041E-2</v>
      </c>
      <c r="N705" s="211">
        <v>4.5194078365844652E-2</v>
      </c>
      <c r="P705" s="212">
        <f t="array" ref="P705:Z705">(1+D705:N705)^-P$1:Z$1</f>
        <v>0.99991377594923181</v>
      </c>
      <c r="Q705" s="212">
        <v>0.99935329240953918</v>
      </c>
      <c r="R705" s="212">
        <v>0.99792860233044667</v>
      </c>
      <c r="S705" s="212">
        <v>0.99322393854292834</v>
      </c>
      <c r="T705" s="212">
        <v>0.98293857122431672</v>
      </c>
      <c r="U705" s="212">
        <v>0.96748135613351316</v>
      </c>
      <c r="V705" s="212">
        <v>0.92948598529854376</v>
      </c>
      <c r="W705" s="212">
        <v>0.8712738565460858</v>
      </c>
      <c r="X705" s="212">
        <v>0.77260192210293277</v>
      </c>
      <c r="Y705" s="212">
        <v>0.59124166941820899</v>
      </c>
      <c r="Z705" s="212">
        <v>0.41310570190943147</v>
      </c>
    </row>
    <row r="706" spans="3:26" x14ac:dyDescent="0.3">
      <c r="C706" s="210">
        <v>42814</v>
      </c>
      <c r="D706" s="211">
        <v>8.9185442196675405E-4</v>
      </c>
      <c r="E706" s="211">
        <v>2.2783660236690676E-3</v>
      </c>
      <c r="F706" s="211">
        <v>3.6191822167968009E-3</v>
      </c>
      <c r="G706" s="211">
        <v>5.8502004210243281E-3</v>
      </c>
      <c r="H706" s="211">
        <v>7.9014895446533721E-3</v>
      </c>
      <c r="I706" s="211">
        <v>1.0570728577037935E-2</v>
      </c>
      <c r="J706" s="211">
        <v>1.341204329216485E-2</v>
      </c>
      <c r="K706" s="211">
        <v>1.7614757037339997E-2</v>
      </c>
      <c r="L706" s="211">
        <v>2.352408437943521E-2</v>
      </c>
      <c r="M706" s="211">
        <v>3.0849745040845832E-2</v>
      </c>
      <c r="N706" s="211">
        <v>3.9046335447032274E-2</v>
      </c>
      <c r="P706" s="212">
        <f t="array" ref="P706:Z706">(1+D706:N706)^-P$1:Z$1</f>
        <v>0.99992868598647588</v>
      </c>
      <c r="Q706" s="212">
        <v>0.99943121819688896</v>
      </c>
      <c r="R706" s="212">
        <v>0.9981953060540244</v>
      </c>
      <c r="S706" s="212">
        <v>0.9941838253662667</v>
      </c>
      <c r="T706" s="212">
        <v>0.98438236755662933</v>
      </c>
      <c r="U706" s="212">
        <v>0.96894662887596261</v>
      </c>
      <c r="V706" s="212">
        <v>0.93555579777742226</v>
      </c>
      <c r="W706" s="212">
        <v>0.88494488997402809</v>
      </c>
      <c r="X706" s="212">
        <v>0.79253661505108042</v>
      </c>
      <c r="Y706" s="212">
        <v>0.63397113144480288</v>
      </c>
      <c r="Z706" s="212">
        <v>0.46483808126764492</v>
      </c>
    </row>
    <row r="707" spans="3:26" x14ac:dyDescent="0.3">
      <c r="C707" s="210">
        <v>42811</v>
      </c>
      <c r="D707" s="211">
        <v>9.3437357086838941E-4</v>
      </c>
      <c r="E707" s="211">
        <v>2.2195257460031863E-3</v>
      </c>
      <c r="F707" s="211">
        <v>3.6195268595187076E-3</v>
      </c>
      <c r="G707" s="211">
        <v>5.8908524182524572E-3</v>
      </c>
      <c r="H707" s="211">
        <v>7.663492233022629E-3</v>
      </c>
      <c r="I707" s="211">
        <v>1.0257970908265792E-2</v>
      </c>
      <c r="J707" s="211">
        <v>1.3514263262377786E-2</v>
      </c>
      <c r="K707" s="211">
        <v>1.7580693947654592E-2</v>
      </c>
      <c r="L707" s="211">
        <v>2.4066238862463406E-2</v>
      </c>
      <c r="M707" s="211">
        <v>3.0674664883666249E-2</v>
      </c>
      <c r="N707" s="211">
        <v>4.1936318964258375E-2</v>
      </c>
      <c r="P707" s="212">
        <f t="array" ref="P707:Z707">(1+D707:N707)^-P$1:Z$1</f>
        <v>0.999925287805846</v>
      </c>
      <c r="Q707" s="212">
        <v>0.99944588701799442</v>
      </c>
      <c r="R707" s="212">
        <v>0.99819513466398679</v>
      </c>
      <c r="S707" s="212">
        <v>0.99414364649594911</v>
      </c>
      <c r="T707" s="212">
        <v>0.98484741968151601</v>
      </c>
      <c r="U707" s="212">
        <v>0.96984681276358409</v>
      </c>
      <c r="V707" s="212">
        <v>0.93508410635289896</v>
      </c>
      <c r="W707" s="212">
        <v>0.88515227292920617</v>
      </c>
      <c r="X707" s="212">
        <v>0.78835080108618794</v>
      </c>
      <c r="Y707" s="212">
        <v>0.63558843877568627</v>
      </c>
      <c r="Z707" s="212">
        <v>0.43972025229123041</v>
      </c>
    </row>
    <row r="708" spans="3:26" x14ac:dyDescent="0.3">
      <c r="C708" s="210">
        <v>42810</v>
      </c>
      <c r="D708" s="211">
        <v>1.0080077706602559E-3</v>
      </c>
      <c r="E708" s="211">
        <v>2.5869904658314975E-3</v>
      </c>
      <c r="F708" s="211">
        <v>4.2623702568193398E-3</v>
      </c>
      <c r="G708" s="211">
        <v>6.7026086184034843E-3</v>
      </c>
      <c r="H708" s="211">
        <v>9.0346224555124637E-3</v>
      </c>
      <c r="I708" s="211">
        <v>1.1304782353591796E-2</v>
      </c>
      <c r="J708" s="211">
        <v>1.5096190154108806E-2</v>
      </c>
      <c r="K708" s="211">
        <v>2.0372123613998819E-2</v>
      </c>
      <c r="L708" s="211">
        <v>2.7829455175963004E-2</v>
      </c>
      <c r="M708" s="211">
        <v>3.6959328456561011E-2</v>
      </c>
      <c r="N708" s="211">
        <v>5.0605261705872859E-2</v>
      </c>
      <c r="P708" s="212">
        <f t="array" ref="P708:Z708">(1+D708:N708)^-P$1:Z$1</f>
        <v>0.99991940324233519</v>
      </c>
      <c r="Q708" s="212">
        <v>0.99935429606507198</v>
      </c>
      <c r="R708" s="212">
        <v>0.99787560368723494</v>
      </c>
      <c r="S708" s="212">
        <v>0.99334201723426341</v>
      </c>
      <c r="T708" s="212">
        <v>0.98217271147038443</v>
      </c>
      <c r="U708" s="212">
        <v>0.96683823543170866</v>
      </c>
      <c r="V708" s="212">
        <v>0.92782060065767935</v>
      </c>
      <c r="W708" s="212">
        <v>0.86834019199040879</v>
      </c>
      <c r="X708" s="212">
        <v>0.75995767627956134</v>
      </c>
      <c r="Y708" s="212">
        <v>0.58019523423167207</v>
      </c>
      <c r="Z708" s="212">
        <v>0.3725705898231082</v>
      </c>
    </row>
    <row r="709" spans="3:26" x14ac:dyDescent="0.3">
      <c r="C709" s="210">
        <v>42809</v>
      </c>
      <c r="D709" s="211">
        <v>9.373322881267303E-4</v>
      </c>
      <c r="E709" s="211">
        <v>2.3530116068551021E-3</v>
      </c>
      <c r="F709" s="211">
        <v>3.66148294932069E-3</v>
      </c>
      <c r="G709" s="211">
        <v>5.9762418323622982E-3</v>
      </c>
      <c r="H709" s="211">
        <v>7.9977484587005678E-3</v>
      </c>
      <c r="I709" s="211">
        <v>1.0196152440998529E-2</v>
      </c>
      <c r="J709" s="211">
        <v>1.2972901680950086E-2</v>
      </c>
      <c r="K709" s="211">
        <v>1.7488009135839467E-2</v>
      </c>
      <c r="L709" s="211">
        <v>2.3170989925443797E-2</v>
      </c>
      <c r="M709" s="211">
        <v>3.1513597597560825E-2</v>
      </c>
      <c r="N709" s="211">
        <v>4.1949831281091525E-2</v>
      </c>
      <c r="P709" s="212">
        <f t="array" ref="P709:Z709">(1+D709:N709)^-P$1:Z$1</f>
        <v>0.99992505134746767</v>
      </c>
      <c r="Q709" s="212">
        <v>0.99941261067819087</v>
      </c>
      <c r="R709" s="212">
        <v>0.99817427065599607</v>
      </c>
      <c r="S709" s="212">
        <v>0.99405926145782852</v>
      </c>
      <c r="T709" s="212">
        <v>0.98419436901495949</v>
      </c>
      <c r="U709" s="212">
        <v>0.97002487158590955</v>
      </c>
      <c r="V709" s="212">
        <v>0.93758545645952018</v>
      </c>
      <c r="W709" s="212">
        <v>0.88571683797420098</v>
      </c>
      <c r="X709" s="212">
        <v>0.79527589579662461</v>
      </c>
      <c r="Y709" s="212">
        <v>0.62787854121008357</v>
      </c>
      <c r="Z709" s="212">
        <v>0.43960621786764414</v>
      </c>
    </row>
    <row r="710" spans="3:26" x14ac:dyDescent="0.3">
      <c r="C710" s="210">
        <v>42808</v>
      </c>
      <c r="D710" s="211">
        <v>1.0146518749264881E-3</v>
      </c>
      <c r="E710" s="211">
        <v>2.6315163337426706E-3</v>
      </c>
      <c r="F710" s="211">
        <v>4.0891043998749002E-3</v>
      </c>
      <c r="G710" s="211">
        <v>6.167962171776324E-3</v>
      </c>
      <c r="H710" s="211">
        <v>8.4152821348221687E-3</v>
      </c>
      <c r="I710" s="211">
        <v>1.0883893282407424E-2</v>
      </c>
      <c r="J710" s="211">
        <v>1.3936808991074141E-2</v>
      </c>
      <c r="K710" s="211">
        <v>1.8529465381356757E-2</v>
      </c>
      <c r="L710" s="211">
        <v>2.3583103619700053E-2</v>
      </c>
      <c r="M710" s="211">
        <v>3.0293322287474146E-2</v>
      </c>
      <c r="N710" s="211">
        <v>4.0495752441658546E-2</v>
      </c>
      <c r="P710" s="212">
        <f t="array" ref="P710:Z710">(1+D710:N710)^-P$1:Z$1</f>
        <v>0.99991887229393839</v>
      </c>
      <c r="Q710" s="212">
        <v>0.99934320079784156</v>
      </c>
      <c r="R710" s="212">
        <v>0.99796169680021796</v>
      </c>
      <c r="S710" s="212">
        <v>0.9938698483715751</v>
      </c>
      <c r="T710" s="212">
        <v>0.98337952769579973</v>
      </c>
      <c r="U710" s="212">
        <v>0.96804638931214404</v>
      </c>
      <c r="V710" s="212">
        <v>0.93313730547981166</v>
      </c>
      <c r="W710" s="212">
        <v>0.87939667337642213</v>
      </c>
      <c r="X710" s="212">
        <v>0.79207976133756464</v>
      </c>
      <c r="Y710" s="212">
        <v>0.63912635257395911</v>
      </c>
      <c r="Z710" s="212">
        <v>0.45205759156380715</v>
      </c>
    </row>
    <row r="711" spans="3:26" x14ac:dyDescent="0.3">
      <c r="C711" s="210">
        <v>42807</v>
      </c>
      <c r="D711" s="211">
        <v>1.0115071446922762E-3</v>
      </c>
      <c r="E711" s="211">
        <v>2.5829029715355814E-3</v>
      </c>
      <c r="F711" s="211">
        <v>4.1288869705746094E-3</v>
      </c>
      <c r="G711" s="211">
        <v>6.6618011551241672E-3</v>
      </c>
      <c r="H711" s="211">
        <v>8.3680875026295991E-3</v>
      </c>
      <c r="I711" s="211">
        <v>1.1453268366555268E-2</v>
      </c>
      <c r="J711" s="211">
        <v>1.5522194999783398E-2</v>
      </c>
      <c r="K711" s="211">
        <v>1.962700864927356E-2</v>
      </c>
      <c r="L711" s="211">
        <v>2.6312055536281406E-2</v>
      </c>
      <c r="M711" s="211">
        <v>3.3663880797125879E-2</v>
      </c>
      <c r="N711" s="211">
        <v>4.4356388644629201E-2</v>
      </c>
      <c r="P711" s="212">
        <f t="array" ref="P711:Z711">(1+D711:N711)^-P$1:Z$1</f>
        <v>0.99991912359738833</v>
      </c>
      <c r="Q711" s="212">
        <v>0.99935531464636029</v>
      </c>
      <c r="R711" s="212">
        <v>0.99794192748797395</v>
      </c>
      <c r="S711" s="212">
        <v>0.99338228474798584</v>
      </c>
      <c r="T711" s="212">
        <v>0.98347158003612922</v>
      </c>
      <c r="U711" s="212">
        <v>0.96641248897938425</v>
      </c>
      <c r="V711" s="212">
        <v>0.92587615966857384</v>
      </c>
      <c r="W711" s="212">
        <v>0.87279185340034937</v>
      </c>
      <c r="X711" s="212">
        <v>0.7712686812511611</v>
      </c>
      <c r="Y711" s="212">
        <v>0.60856908197091686</v>
      </c>
      <c r="Z711" s="212">
        <v>0.41978357723079573</v>
      </c>
    </row>
    <row r="712" spans="3:26" x14ac:dyDescent="0.3">
      <c r="C712" s="210">
        <v>42804</v>
      </c>
      <c r="D712" s="211">
        <v>1.0447325774951568E-3</v>
      </c>
      <c r="E712" s="211">
        <v>2.7778062430711351E-3</v>
      </c>
      <c r="F712" s="211">
        <v>4.2060610573362031E-3</v>
      </c>
      <c r="G712" s="211">
        <v>6.3526328537878585E-3</v>
      </c>
      <c r="H712" s="211">
        <v>8.0531408862318885E-3</v>
      </c>
      <c r="I712" s="211">
        <v>1.0786550314524085E-2</v>
      </c>
      <c r="J712" s="211">
        <v>1.438464182564392E-2</v>
      </c>
      <c r="K712" s="211">
        <v>1.8021004053277046E-2</v>
      </c>
      <c r="L712" s="211">
        <v>2.3551186567330688E-2</v>
      </c>
      <c r="M712" s="211">
        <v>3.176643911408146E-2</v>
      </c>
      <c r="N712" s="211">
        <v>4.1576243722212018E-2</v>
      </c>
      <c r="P712" s="212">
        <f t="array" ref="P712:Z712">(1+D712:N712)^-P$1:Z$1</f>
        <v>0.99991646851101201</v>
      </c>
      <c r="Q712" s="212">
        <v>0.99930675159050153</v>
      </c>
      <c r="R712" s="212">
        <v>0.99790358040981419</v>
      </c>
      <c r="S712" s="212">
        <v>0.99368746834221189</v>
      </c>
      <c r="T712" s="212">
        <v>0.98408620920631162</v>
      </c>
      <c r="U712" s="212">
        <v>0.96832609698286021</v>
      </c>
      <c r="V712" s="212">
        <v>0.93107930554284835</v>
      </c>
      <c r="W712" s="212">
        <v>0.88247585169677478</v>
      </c>
      <c r="X712" s="212">
        <v>0.79232678756653407</v>
      </c>
      <c r="Y712" s="212">
        <v>0.62557450631107714</v>
      </c>
      <c r="Z712" s="212">
        <v>0.44277050325532202</v>
      </c>
    </row>
    <row r="713" spans="3:26" x14ac:dyDescent="0.3">
      <c r="C713" s="210">
        <v>42803</v>
      </c>
      <c r="D713" s="211">
        <v>1.0192389179516567E-3</v>
      </c>
      <c r="E713" s="211">
        <v>2.5106342444489536E-3</v>
      </c>
      <c r="F713" s="211">
        <v>3.8728138785259431E-3</v>
      </c>
      <c r="G713" s="211">
        <v>6.2950739427886119E-3</v>
      </c>
      <c r="H713" s="211">
        <v>8.34890565686419E-3</v>
      </c>
      <c r="I713" s="211">
        <v>1.084695621800996E-2</v>
      </c>
      <c r="J713" s="211">
        <v>1.379987462193611E-2</v>
      </c>
      <c r="K713" s="211">
        <v>1.8524757674221518E-2</v>
      </c>
      <c r="L713" s="211">
        <v>2.3523720139065511E-2</v>
      </c>
      <c r="M713" s="211">
        <v>2.9724341611055843E-2</v>
      </c>
      <c r="N713" s="211">
        <v>3.9701873920760439E-2</v>
      </c>
      <c r="P713" s="212">
        <f t="array" ref="P713:Z713">(1+D713:N713)^-P$1:Z$1</f>
        <v>0.99991850573310703</v>
      </c>
      <c r="Q713" s="212">
        <v>0.99937332447631566</v>
      </c>
      <c r="R713" s="212">
        <v>0.99806919947756123</v>
      </c>
      <c r="S713" s="212">
        <v>0.99374430611279474</v>
      </c>
      <c r="T713" s="212">
        <v>0.98350899759961308</v>
      </c>
      <c r="U713" s="212">
        <v>0.96815251249388634</v>
      </c>
      <c r="V713" s="212">
        <v>0.93376767195704036</v>
      </c>
      <c r="W713" s="212">
        <v>0.87942512628891201</v>
      </c>
      <c r="X713" s="212">
        <v>0.79253943544777827</v>
      </c>
      <c r="Y713" s="212">
        <v>0.64444419053700475</v>
      </c>
      <c r="Z713" s="212">
        <v>0.45901139324770057</v>
      </c>
    </row>
    <row r="714" spans="3:26" x14ac:dyDescent="0.3">
      <c r="C714" s="210">
        <v>42802</v>
      </c>
      <c r="D714" s="211">
        <v>1.1211103152839023E-3</v>
      </c>
      <c r="E714" s="211">
        <v>2.7753068284258027E-3</v>
      </c>
      <c r="F714" s="211">
        <v>4.479561920043177E-3</v>
      </c>
      <c r="G714" s="211">
        <v>6.7709680600797125E-3</v>
      </c>
      <c r="H714" s="211">
        <v>8.8387159564493525E-3</v>
      </c>
      <c r="I714" s="211">
        <v>1.1818832507916294E-2</v>
      </c>
      <c r="J714" s="211">
        <v>1.4899526291123493E-2</v>
      </c>
      <c r="K714" s="211">
        <v>2.0143345530510233E-2</v>
      </c>
      <c r="L714" s="211">
        <v>2.5789600969394113E-2</v>
      </c>
      <c r="M714" s="211">
        <v>3.274361175190809E-2</v>
      </c>
      <c r="N714" s="211">
        <v>4.3685468101032701E-2</v>
      </c>
      <c r="P714" s="212">
        <f t="array" ref="P714:Z714">(1+D714:N714)^-P$1:Z$1</f>
        <v>0.99991036543018441</v>
      </c>
      <c r="Q714" s="212">
        <v>0.99930737428223981</v>
      </c>
      <c r="R714" s="212">
        <v>0.99776771598744496</v>
      </c>
      <c r="S714" s="212">
        <v>0.99327456961425242</v>
      </c>
      <c r="T714" s="212">
        <v>0.98255420495747048</v>
      </c>
      <c r="U714" s="212">
        <v>0.9653653900846606</v>
      </c>
      <c r="V714" s="212">
        <v>0.92871989910471486</v>
      </c>
      <c r="W714" s="212">
        <v>0.8697042516214526</v>
      </c>
      <c r="X714" s="212">
        <v>0.77520591791832272</v>
      </c>
      <c r="Y714" s="212">
        <v>0.61675437860183446</v>
      </c>
      <c r="Z714" s="212">
        <v>0.42521371992205342</v>
      </c>
    </row>
    <row r="715" spans="3:26" x14ac:dyDescent="0.3">
      <c r="C715" s="210">
        <v>42801</v>
      </c>
      <c r="D715" s="211">
        <v>1.1336500000192829E-3</v>
      </c>
      <c r="E715" s="211">
        <v>2.8845043061431347E-3</v>
      </c>
      <c r="F715" s="211">
        <v>4.4866256559574413E-3</v>
      </c>
      <c r="G715" s="211">
        <v>7.008872813339403E-3</v>
      </c>
      <c r="H715" s="211">
        <v>9.3205255568796514E-3</v>
      </c>
      <c r="I715" s="211">
        <v>1.2810081722849451E-2</v>
      </c>
      <c r="J715" s="211">
        <v>1.7009169570971847E-2</v>
      </c>
      <c r="K715" s="211">
        <v>2.2370360470165367E-2</v>
      </c>
      <c r="L715" s="211">
        <v>2.9755516157570987E-2</v>
      </c>
      <c r="M715" s="211">
        <v>3.7402610207377285E-2</v>
      </c>
      <c r="N715" s="211">
        <v>4.9786435041414265E-2</v>
      </c>
      <c r="P715" s="212">
        <f t="array" ref="P715:Z715">(1+D715:N715)^-P$1:Z$1</f>
        <v>0.99990936347541093</v>
      </c>
      <c r="Q715" s="212">
        <v>0.99928017117457024</v>
      </c>
      <c r="R715" s="212">
        <v>0.99776420773762842</v>
      </c>
      <c r="S715" s="212">
        <v>0.99303990957521715</v>
      </c>
      <c r="T715" s="212">
        <v>0.98161636401448771</v>
      </c>
      <c r="U715" s="212">
        <v>0.96253371968217849</v>
      </c>
      <c r="V715" s="212">
        <v>0.91912728114883546</v>
      </c>
      <c r="W715" s="212">
        <v>0.85652934652656643</v>
      </c>
      <c r="X715" s="212">
        <v>0.74586242615496057</v>
      </c>
      <c r="Y715" s="212">
        <v>0.57648757870186096</v>
      </c>
      <c r="Z715" s="212">
        <v>0.37842591225893224</v>
      </c>
    </row>
    <row r="716" spans="3:26" x14ac:dyDescent="0.3">
      <c r="C716" s="210">
        <v>42800</v>
      </c>
      <c r="D716" s="211">
        <v>1.0882137847115776E-3</v>
      </c>
      <c r="E716" s="211">
        <v>2.7190676887470493E-3</v>
      </c>
      <c r="F716" s="211">
        <v>4.0975153403564248E-3</v>
      </c>
      <c r="G716" s="211">
        <v>6.2193970642967058E-3</v>
      </c>
      <c r="H716" s="211">
        <v>8.4163398337213455E-3</v>
      </c>
      <c r="I716" s="211">
        <v>1.0554790632393519E-2</v>
      </c>
      <c r="J716" s="211">
        <v>1.4050968769780965E-2</v>
      </c>
      <c r="K716" s="211">
        <v>1.8260377689366364E-2</v>
      </c>
      <c r="L716" s="211">
        <v>2.3813987153128807E-2</v>
      </c>
      <c r="M716" s="211">
        <v>3.2151883951534198E-2</v>
      </c>
      <c r="N716" s="211">
        <v>4.0731905864565827E-2</v>
      </c>
      <c r="P716" s="212">
        <f t="array" ref="P716:Z716">(1+D716:N716)^-P$1:Z$1</f>
        <v>0.99991299401649636</v>
      </c>
      <c r="Q716" s="212">
        <v>0.99932138593486131</v>
      </c>
      <c r="R716" s="212">
        <v>0.99795751701992541</v>
      </c>
      <c r="S716" s="212">
        <v>0.99381904475063565</v>
      </c>
      <c r="T716" s="212">
        <v>0.98337746481986787</v>
      </c>
      <c r="U716" s="212">
        <v>0.96899247476607608</v>
      </c>
      <c r="V716" s="212">
        <v>0.93261217030835086</v>
      </c>
      <c r="W716" s="212">
        <v>0.88102470248309617</v>
      </c>
      <c r="X716" s="212">
        <v>0.79029532879955067</v>
      </c>
      <c r="Y716" s="212">
        <v>0.62207945140108212</v>
      </c>
      <c r="Z716" s="212">
        <v>0.45001047196815747</v>
      </c>
    </row>
    <row r="717" spans="3:26" x14ac:dyDescent="0.3">
      <c r="C717" s="210">
        <v>42797</v>
      </c>
      <c r="D717" s="211">
        <v>9.8980791125609932E-4</v>
      </c>
      <c r="E717" s="211">
        <v>2.5258564731303716E-3</v>
      </c>
      <c r="F717" s="211">
        <v>3.8655799433633428E-3</v>
      </c>
      <c r="G717" s="211">
        <v>5.9173939173323082E-3</v>
      </c>
      <c r="H717" s="211">
        <v>8.0202803141820895E-3</v>
      </c>
      <c r="I717" s="211">
        <v>1.1016508191332175E-2</v>
      </c>
      <c r="J717" s="211">
        <v>1.4319615983056077E-2</v>
      </c>
      <c r="K717" s="211">
        <v>1.9000329044441901E-2</v>
      </c>
      <c r="L717" s="211">
        <v>2.3917554532446247E-2</v>
      </c>
      <c r="M717" s="211">
        <v>3.2443628215780937E-2</v>
      </c>
      <c r="N717" s="211">
        <v>4.2701418234908188E-2</v>
      </c>
      <c r="P717" s="212">
        <f t="array" ref="P717:Z717">(1+D717:N717)^-P$1:Z$1</f>
        <v>0.99992085766196726</v>
      </c>
      <c r="Q717" s="212">
        <v>0.99936953086445857</v>
      </c>
      <c r="R717" s="212">
        <v>0.99807279555407502</v>
      </c>
      <c r="S717" s="212">
        <v>0.99411741565150968</v>
      </c>
      <c r="T717" s="212">
        <v>0.98415037093698632</v>
      </c>
      <c r="U717" s="212">
        <v>0.96766550370581228</v>
      </c>
      <c r="V717" s="212">
        <v>0.93137779124016062</v>
      </c>
      <c r="W717" s="212">
        <v>0.87655612810021888</v>
      </c>
      <c r="X717" s="212">
        <v>0.78949632334332964</v>
      </c>
      <c r="Y717" s="212">
        <v>0.61944788552809504</v>
      </c>
      <c r="Z717" s="212">
        <v>0.43331199861655584</v>
      </c>
    </row>
    <row r="718" spans="3:26" x14ac:dyDescent="0.3">
      <c r="C718" s="210">
        <v>42796</v>
      </c>
      <c r="D718" s="211">
        <v>9.1016038258850333E-4</v>
      </c>
      <c r="E718" s="211">
        <v>2.1912551501022844E-3</v>
      </c>
      <c r="F718" s="211">
        <v>3.2940842663453556E-3</v>
      </c>
      <c r="G718" s="211">
        <v>5.4000525561597769E-3</v>
      </c>
      <c r="H718" s="211">
        <v>7.2082252624570096E-3</v>
      </c>
      <c r="I718" s="211">
        <v>9.11657626568072E-3</v>
      </c>
      <c r="J718" s="211">
        <v>1.2067599865848979E-2</v>
      </c>
      <c r="K718" s="211">
        <v>1.641152992838215E-2</v>
      </c>
      <c r="L718" s="211">
        <v>2.1886905611043676E-2</v>
      </c>
      <c r="M718" s="211">
        <v>2.8599231272740267E-2</v>
      </c>
      <c r="N718" s="211">
        <v>3.8670930399753826E-2</v>
      </c>
      <c r="P718" s="212">
        <f t="array" ref="P718:Z718">(1+D718:N718)^-P$1:Z$1</f>
        <v>0.9999272229333569</v>
      </c>
      <c r="Q718" s="212">
        <v>0.99945293523153833</v>
      </c>
      <c r="R718" s="212">
        <v>0.99835701585058578</v>
      </c>
      <c r="S718" s="212">
        <v>0.99462895138862339</v>
      </c>
      <c r="T718" s="212">
        <v>0.9857379402774189</v>
      </c>
      <c r="U718" s="212">
        <v>0.97314146832174808</v>
      </c>
      <c r="V718" s="212">
        <v>0.94178635018539747</v>
      </c>
      <c r="W718" s="212">
        <v>0.8923041635342075</v>
      </c>
      <c r="X718" s="212">
        <v>0.80532588462293608</v>
      </c>
      <c r="Y718" s="212">
        <v>0.65509919957493046</v>
      </c>
      <c r="Z718" s="212">
        <v>0.46820975606106285</v>
      </c>
    </row>
    <row r="719" spans="3:26" x14ac:dyDescent="0.3">
      <c r="C719" s="210">
        <v>42795</v>
      </c>
      <c r="D719" s="211">
        <v>1.1012635114645035E-3</v>
      </c>
      <c r="E719" s="211">
        <v>2.8822632662733544E-3</v>
      </c>
      <c r="F719" s="211">
        <v>4.5379461839692194E-3</v>
      </c>
      <c r="G719" s="211">
        <v>6.9221212476128129E-3</v>
      </c>
      <c r="H719" s="211">
        <v>9.3772812130073682E-3</v>
      </c>
      <c r="I719" s="211">
        <v>1.2633509034772913E-2</v>
      </c>
      <c r="J719" s="211">
        <v>1.6846273207706687E-2</v>
      </c>
      <c r="K719" s="211">
        <v>2.2997121299687971E-2</v>
      </c>
      <c r="L719" s="211">
        <v>2.9957375546336911E-2</v>
      </c>
      <c r="M719" s="211">
        <v>3.8622899766766375E-2</v>
      </c>
      <c r="N719" s="211">
        <v>5.0223516526141328E-2</v>
      </c>
      <c r="P719" s="212">
        <f t="array" ref="P719:Z719">(1+D719:N719)^-P$1:Z$1</f>
        <v>0.99991195127126609</v>
      </c>
      <c r="Q719" s="212">
        <v>0.99928072942176183</v>
      </c>
      <c r="R719" s="212">
        <v>0.99773872017879983</v>
      </c>
      <c r="S719" s="212">
        <v>0.99312546511637267</v>
      </c>
      <c r="T719" s="212">
        <v>0.98150597770891812</v>
      </c>
      <c r="U719" s="212">
        <v>0.96303731787989488</v>
      </c>
      <c r="V719" s="212">
        <v>0.9198637271263892</v>
      </c>
      <c r="W719" s="212">
        <v>0.85286269560947914</v>
      </c>
      <c r="X719" s="212">
        <v>0.7444019131170061</v>
      </c>
      <c r="Y719" s="212">
        <v>0.56641088830409625</v>
      </c>
      <c r="Z719" s="212">
        <v>0.37528847279852756</v>
      </c>
    </row>
    <row r="720" spans="3:26" x14ac:dyDescent="0.3">
      <c r="C720" s="210">
        <v>42794</v>
      </c>
      <c r="D720" s="211">
        <v>9.6509101413525715E-4</v>
      </c>
      <c r="E720" s="211">
        <v>2.321888140468977E-3</v>
      </c>
      <c r="F720" s="211">
        <v>3.6837778002623994E-3</v>
      </c>
      <c r="G720" s="211">
        <v>5.8904184546223681E-3</v>
      </c>
      <c r="H720" s="211">
        <v>7.6024238874638182E-3</v>
      </c>
      <c r="I720" s="211">
        <v>9.9401876685635739E-3</v>
      </c>
      <c r="J720" s="211">
        <v>1.2818789524706119E-2</v>
      </c>
      <c r="K720" s="211">
        <v>1.685574429037328E-2</v>
      </c>
      <c r="L720" s="211">
        <v>2.1359532614970141E-2</v>
      </c>
      <c r="M720" s="211">
        <v>2.760147145198712E-2</v>
      </c>
      <c r="N720" s="211">
        <v>3.7718784054485872E-2</v>
      </c>
      <c r="P720" s="212">
        <f t="array" ref="P720:Z720">(1+D720:N720)^-P$1:Z$1</f>
        <v>0.9999228329284745</v>
      </c>
      <c r="Q720" s="212">
        <v>0.99942036887018781</v>
      </c>
      <c r="R720" s="212">
        <v>0.99816318436036455</v>
      </c>
      <c r="S720" s="212">
        <v>0.99414407539175875</v>
      </c>
      <c r="T720" s="212">
        <v>0.98496680173872975</v>
      </c>
      <c r="U720" s="212">
        <v>0.97076260377756107</v>
      </c>
      <c r="V720" s="212">
        <v>0.93829899622211665</v>
      </c>
      <c r="W720" s="212">
        <v>0.88957910971152054</v>
      </c>
      <c r="X720" s="212">
        <v>0.80949381274850774</v>
      </c>
      <c r="Y720" s="212">
        <v>0.6647054473621955</v>
      </c>
      <c r="Z720" s="212">
        <v>0.47687706733981489</v>
      </c>
    </row>
    <row r="721" spans="3:26" x14ac:dyDescent="0.3">
      <c r="C721" s="210">
        <v>42793</v>
      </c>
      <c r="D721" s="211">
        <v>9.325040253273405E-4</v>
      </c>
      <c r="E721" s="211">
        <v>2.3195652296902377E-3</v>
      </c>
      <c r="F721" s="211">
        <v>3.5975748294725376E-3</v>
      </c>
      <c r="G721" s="211">
        <v>5.4541021313247642E-3</v>
      </c>
      <c r="H721" s="211">
        <v>7.2128822932062417E-3</v>
      </c>
      <c r="I721" s="211">
        <v>9.3218672489385271E-3</v>
      </c>
      <c r="J721" s="211">
        <v>1.2116761958658989E-2</v>
      </c>
      <c r="K721" s="211">
        <v>1.5868535023635673E-2</v>
      </c>
      <c r="L721" s="211">
        <v>2.0963474119510089E-2</v>
      </c>
      <c r="M721" s="211">
        <v>2.8223572314550693E-2</v>
      </c>
      <c r="N721" s="211">
        <v>3.8054272294010871E-2</v>
      </c>
      <c r="P721" s="212">
        <f t="array" ref="P721:Z721">(1+D721:N721)^-P$1:Z$1</f>
        <v>0.9999254372188584</v>
      </c>
      <c r="Q721" s="212">
        <v>0.99942094791763192</v>
      </c>
      <c r="R721" s="212">
        <v>0.99820605153461051</v>
      </c>
      <c r="S721" s="212">
        <v>0.99457548373440086</v>
      </c>
      <c r="T721" s="212">
        <v>0.98572882482354296</v>
      </c>
      <c r="U721" s="212">
        <v>0.97254779287158544</v>
      </c>
      <c r="V721" s="212">
        <v>0.94155764292559507</v>
      </c>
      <c r="W721" s="212">
        <v>0.89564815896188632</v>
      </c>
      <c r="X721" s="212">
        <v>0.8126395389400719</v>
      </c>
      <c r="Y721" s="212">
        <v>0.65869847879100496</v>
      </c>
      <c r="Z721" s="212">
        <v>0.47380407980501521</v>
      </c>
    </row>
    <row r="722" spans="3:26" x14ac:dyDescent="0.3">
      <c r="C722" s="210">
        <v>42790</v>
      </c>
      <c r="D722" s="211">
        <v>1.0520377428765088E-3</v>
      </c>
      <c r="E722" s="211">
        <v>2.6668587971937991E-3</v>
      </c>
      <c r="F722" s="211">
        <v>4.2806635314532066E-3</v>
      </c>
      <c r="G722" s="211">
        <v>7.0599332199023437E-3</v>
      </c>
      <c r="H722" s="211">
        <v>9.1615847569116154E-3</v>
      </c>
      <c r="I722" s="211">
        <v>1.1519440283259188E-2</v>
      </c>
      <c r="J722" s="211">
        <v>1.4960989016452755E-2</v>
      </c>
      <c r="K722" s="211">
        <v>2.0021953648718938E-2</v>
      </c>
      <c r="L722" s="211">
        <v>2.6371632376062239E-2</v>
      </c>
      <c r="M722" s="211">
        <v>3.3491055002532896E-2</v>
      </c>
      <c r="N722" s="211">
        <v>4.541415396716391E-2</v>
      </c>
      <c r="P722" s="212">
        <f t="array" ref="P722:Z722">(1+D722:N722)^-P$1:Z$1</f>
        <v>0.99991588475876603</v>
      </c>
      <c r="Q722" s="212">
        <v>0.99933439435402982</v>
      </c>
      <c r="R722" s="212">
        <v>0.99786651534357795</v>
      </c>
      <c r="S722" s="212">
        <v>0.99298956001821115</v>
      </c>
      <c r="T722" s="212">
        <v>0.98192559333680118</v>
      </c>
      <c r="U722" s="212">
        <v>0.9662228381012915</v>
      </c>
      <c r="V722" s="212">
        <v>0.92843873192811854</v>
      </c>
      <c r="W722" s="212">
        <v>0.87042902931060073</v>
      </c>
      <c r="X722" s="212">
        <v>0.77082110701344375</v>
      </c>
      <c r="Y722" s="212">
        <v>0.61009739188215995</v>
      </c>
      <c r="Z722" s="212">
        <v>0.41136987509928274</v>
      </c>
    </row>
    <row r="723" spans="3:26" x14ac:dyDescent="0.3">
      <c r="C723" s="210">
        <v>42789</v>
      </c>
      <c r="D723" s="211">
        <v>8.9009073147127901E-4</v>
      </c>
      <c r="E723" s="211">
        <v>2.218647190720781E-3</v>
      </c>
      <c r="F723" s="211">
        <v>3.5718857511648043E-3</v>
      </c>
      <c r="G723" s="211">
        <v>5.7458758424049983E-3</v>
      </c>
      <c r="H723" s="211">
        <v>7.4427049441139074E-3</v>
      </c>
      <c r="I723" s="211">
        <v>9.5630763658406427E-3</v>
      </c>
      <c r="J723" s="211">
        <v>1.231812033603409E-2</v>
      </c>
      <c r="K723" s="211">
        <v>1.6640529860074738E-2</v>
      </c>
      <c r="L723" s="211">
        <v>2.12055151974814E-2</v>
      </c>
      <c r="M723" s="211">
        <v>2.8996320549548753E-2</v>
      </c>
      <c r="N723" s="211">
        <v>3.9194280416229035E-2</v>
      </c>
      <c r="P723" s="212">
        <f t="array" ref="P723:Z723">(1+D723:N723)^-P$1:Z$1</f>
        <v>0.99992882694607232</v>
      </c>
      <c r="Q723" s="212">
        <v>0.99944610604908546</v>
      </c>
      <c r="R723" s="212">
        <v>0.9982188273156436</v>
      </c>
      <c r="S723" s="212">
        <v>0.99428695062995687</v>
      </c>
      <c r="T723" s="212">
        <v>0.98527913776844744</v>
      </c>
      <c r="U723" s="212">
        <v>0.97185086360902517</v>
      </c>
      <c r="V723" s="212">
        <v>0.94062159768369247</v>
      </c>
      <c r="W723" s="212">
        <v>0.89089816318952109</v>
      </c>
      <c r="X723" s="212">
        <v>0.81071551391160734</v>
      </c>
      <c r="Y723" s="212">
        <v>0.65131738802138306</v>
      </c>
      <c r="Z723" s="212">
        <v>0.46351633563344868</v>
      </c>
    </row>
    <row r="724" spans="3:26" x14ac:dyDescent="0.3">
      <c r="C724" s="210">
        <v>42788</v>
      </c>
      <c r="D724" s="211">
        <v>1.0314041926980974E-3</v>
      </c>
      <c r="E724" s="211">
        <v>2.6794209469889006E-3</v>
      </c>
      <c r="F724" s="211">
        <v>4.2573101920701214E-3</v>
      </c>
      <c r="G724" s="211">
        <v>6.890864581079007E-3</v>
      </c>
      <c r="H724" s="211">
        <v>8.9065728034410027E-3</v>
      </c>
      <c r="I724" s="211">
        <v>1.170320773448129E-2</v>
      </c>
      <c r="J724" s="211">
        <v>1.5770285876457901E-2</v>
      </c>
      <c r="K724" s="211">
        <v>2.0112138066632167E-2</v>
      </c>
      <c r="L724" s="211">
        <v>2.6921451196526558E-2</v>
      </c>
      <c r="M724" s="211">
        <v>3.6510151924796251E-2</v>
      </c>
      <c r="N724" s="211">
        <v>4.9275549955449645E-2</v>
      </c>
      <c r="P724" s="212">
        <f t="array" ref="P724:Z724">(1+D724:N724)^-P$1:Z$1</f>
        <v>0.99991753358767377</v>
      </c>
      <c r="Q724" s="212">
        <v>0.999331264278984</v>
      </c>
      <c r="R724" s="212">
        <v>0.9978781176389655</v>
      </c>
      <c r="S724" s="212">
        <v>0.99315629446698184</v>
      </c>
      <c r="T724" s="212">
        <v>0.98242204051330295</v>
      </c>
      <c r="U724" s="212">
        <v>0.96569641476928125</v>
      </c>
      <c r="V724" s="212">
        <v>0.92474603578834147</v>
      </c>
      <c r="W724" s="212">
        <v>0.86989051181623156</v>
      </c>
      <c r="X724" s="212">
        <v>0.76670402183327624</v>
      </c>
      <c r="Y724" s="212">
        <v>0.58397815124323227</v>
      </c>
      <c r="Z724" s="212">
        <v>0.3821280670944216</v>
      </c>
    </row>
    <row r="725" spans="3:26" x14ac:dyDescent="0.3">
      <c r="C725" s="210">
        <v>42787</v>
      </c>
      <c r="D725" s="211">
        <v>1.0005526035135933E-3</v>
      </c>
      <c r="E725" s="211">
        <v>2.443922915409943E-3</v>
      </c>
      <c r="F725" s="211">
        <v>3.8387553273658099E-3</v>
      </c>
      <c r="G725" s="211">
        <v>6.0126588221722259E-3</v>
      </c>
      <c r="H725" s="211">
        <v>7.8692397988529457E-3</v>
      </c>
      <c r="I725" s="211">
        <v>1.0144318788503866E-2</v>
      </c>
      <c r="J725" s="211">
        <v>1.2809379762967678E-2</v>
      </c>
      <c r="K725" s="211">
        <v>1.611903828328716E-2</v>
      </c>
      <c r="L725" s="211">
        <v>2.1406454348459846E-2</v>
      </c>
      <c r="M725" s="211">
        <v>2.9123275207042991E-2</v>
      </c>
      <c r="N725" s="211">
        <v>3.960015136724445E-2</v>
      </c>
      <c r="P725" s="212">
        <f t="array" ref="P725:Z725">(1+D725:N725)^-P$1:Z$1</f>
        <v>0.99991999900949857</v>
      </c>
      <c r="Q725" s="212">
        <v>0.99938995080758308</v>
      </c>
      <c r="R725" s="212">
        <v>0.99808613073389441</v>
      </c>
      <c r="S725" s="212">
        <v>0.99402327717306083</v>
      </c>
      <c r="T725" s="212">
        <v>0.9844453649927557</v>
      </c>
      <c r="U725" s="212">
        <v>0.97017420424432388</v>
      </c>
      <c r="V725" s="212">
        <v>0.93834258455290787</v>
      </c>
      <c r="W725" s="212">
        <v>0.89410367613202635</v>
      </c>
      <c r="X725" s="212">
        <v>0.80912202146180379</v>
      </c>
      <c r="Y725" s="212">
        <v>0.65011321143170087</v>
      </c>
      <c r="Z725" s="212">
        <v>0.45991049352186036</v>
      </c>
    </row>
    <row r="726" spans="3:26" x14ac:dyDescent="0.3">
      <c r="C726" s="210">
        <v>42783</v>
      </c>
      <c r="D726" s="211">
        <v>9.4492719103210943E-4</v>
      </c>
      <c r="E726" s="211">
        <v>2.2280344161276569E-3</v>
      </c>
      <c r="F726" s="211">
        <v>3.5955187448211546E-3</v>
      </c>
      <c r="G726" s="211">
        <v>5.7947416469094105E-3</v>
      </c>
      <c r="H726" s="211">
        <v>7.3790155831416557E-3</v>
      </c>
      <c r="I726" s="211">
        <v>9.2594994022014831E-3</v>
      </c>
      <c r="J726" s="211">
        <v>1.1665599238055015E-2</v>
      </c>
      <c r="K726" s="211">
        <v>1.531111507311147E-2</v>
      </c>
      <c r="L726" s="211">
        <v>2.0582738717308792E-2</v>
      </c>
      <c r="M726" s="211">
        <v>2.6206852897656376E-2</v>
      </c>
      <c r="N726" s="211">
        <v>3.4320789703754184E-2</v>
      </c>
      <c r="P726" s="212">
        <f t="array" ref="P726:Z726">(1+D726:N726)^-P$1:Z$1</f>
        <v>0.99992444437220029</v>
      </c>
      <c r="Q726" s="212">
        <v>0.99944376574864724</v>
      </c>
      <c r="R726" s="212">
        <v>0.998207074055662</v>
      </c>
      <c r="S726" s="212">
        <v>0.99423864392309202</v>
      </c>
      <c r="T726" s="212">
        <v>0.98540372599465909</v>
      </c>
      <c r="U726" s="212">
        <v>0.97272810168233992</v>
      </c>
      <c r="V726" s="212">
        <v>0.94365900310418516</v>
      </c>
      <c r="W726" s="212">
        <v>0.89909589661507705</v>
      </c>
      <c r="X726" s="212">
        <v>0.81567624096488089</v>
      </c>
      <c r="Y726" s="212">
        <v>0.67838516553301365</v>
      </c>
      <c r="Z726" s="212">
        <v>0.50920764977573463</v>
      </c>
    </row>
    <row r="727" spans="3:26" x14ac:dyDescent="0.3">
      <c r="C727" s="210">
        <v>42782</v>
      </c>
      <c r="D727" s="211">
        <v>8.9304418248029624E-4</v>
      </c>
      <c r="E727" s="211">
        <v>2.286717717445954E-3</v>
      </c>
      <c r="F727" s="211">
        <v>3.4671455498201959E-3</v>
      </c>
      <c r="G727" s="211">
        <v>5.4400196073817672E-3</v>
      </c>
      <c r="H727" s="211">
        <v>7.3366108628559164E-3</v>
      </c>
      <c r="I727" s="211">
        <v>9.2904641249526038E-3</v>
      </c>
      <c r="J727" s="211">
        <v>1.2772775012726955E-2</v>
      </c>
      <c r="K727" s="211">
        <v>1.6898701028189189E-2</v>
      </c>
      <c r="L727" s="211">
        <v>2.2273454811414951E-2</v>
      </c>
      <c r="M727" s="211">
        <v>2.816962066144868E-2</v>
      </c>
      <c r="N727" s="211">
        <v>3.8347467966793822E-2</v>
      </c>
      <c r="P727" s="212">
        <f t="array" ref="P727:Z727">(1+D727:N727)^-P$1:Z$1</f>
        <v>0.99992859089728925</v>
      </c>
      <c r="Q727" s="212">
        <v>0.99942913621540108</v>
      </c>
      <c r="R727" s="212">
        <v>0.9982709221516739</v>
      </c>
      <c r="S727" s="212">
        <v>0.99458941408607737</v>
      </c>
      <c r="T727" s="212">
        <v>0.98548669061328431</v>
      </c>
      <c r="U727" s="212">
        <v>0.97263857542707255</v>
      </c>
      <c r="V727" s="212">
        <v>0.93851216987232422</v>
      </c>
      <c r="W727" s="212">
        <v>0.88931609431082592</v>
      </c>
      <c r="X727" s="212">
        <v>0.80228590629724483</v>
      </c>
      <c r="Y727" s="212">
        <v>0.65921713244000291</v>
      </c>
      <c r="Z727" s="212">
        <v>0.47113550697709206</v>
      </c>
    </row>
    <row r="728" spans="3:26" x14ac:dyDescent="0.3">
      <c r="C728" s="210">
        <v>42781</v>
      </c>
      <c r="D728" s="211">
        <v>1.0377619328867278E-3</v>
      </c>
      <c r="E728" s="211">
        <v>2.4662116796636108E-3</v>
      </c>
      <c r="F728" s="211">
        <v>3.9588536740527763E-3</v>
      </c>
      <c r="G728" s="211">
        <v>6.325086384747958E-3</v>
      </c>
      <c r="H728" s="211">
        <v>8.2426616786211628E-3</v>
      </c>
      <c r="I728" s="211">
        <v>1.0591299269218746E-2</v>
      </c>
      <c r="J728" s="211">
        <v>1.3299892634154577E-2</v>
      </c>
      <c r="K728" s="211">
        <v>1.7848353325997511E-2</v>
      </c>
      <c r="L728" s="211">
        <v>2.3323047968186569E-2</v>
      </c>
      <c r="M728" s="211">
        <v>3.0140808423530056E-2</v>
      </c>
      <c r="N728" s="211">
        <v>3.8974370117108928E-2</v>
      </c>
      <c r="P728" s="212">
        <f t="array" ref="P728:Z728">(1+D728:N728)^-P$1:Z$1</f>
        <v>0.99991702553615358</v>
      </c>
      <c r="Q728" s="212">
        <v>0.99938439566954496</v>
      </c>
      <c r="R728" s="212">
        <v>0.99802643103667155</v>
      </c>
      <c r="S728" s="212">
        <v>0.99371466887755822</v>
      </c>
      <c r="T728" s="212">
        <v>0.98371628383724841</v>
      </c>
      <c r="U728" s="212">
        <v>0.96888746104874068</v>
      </c>
      <c r="V728" s="212">
        <v>0.93607364262855863</v>
      </c>
      <c r="W728" s="212">
        <v>0.88352420389309239</v>
      </c>
      <c r="X728" s="212">
        <v>0.79409496600189888</v>
      </c>
      <c r="Y728" s="212">
        <v>0.64054717844787179</v>
      </c>
      <c r="Z728" s="212">
        <v>0.46548245226232293</v>
      </c>
    </row>
    <row r="729" spans="3:26" x14ac:dyDescent="0.3">
      <c r="C729" s="210">
        <v>42780</v>
      </c>
      <c r="D729" s="211">
        <v>1.1019428838450829E-3</v>
      </c>
      <c r="E729" s="211">
        <v>2.6596069856443046E-3</v>
      </c>
      <c r="F729" s="211">
        <v>4.0804751885023397E-3</v>
      </c>
      <c r="G729" s="211">
        <v>6.6821699901566372E-3</v>
      </c>
      <c r="H729" s="211">
        <v>9.1031123593351068E-3</v>
      </c>
      <c r="I729" s="211">
        <v>1.1910750158603101E-2</v>
      </c>
      <c r="J729" s="211">
        <v>1.5820393610384856E-2</v>
      </c>
      <c r="K729" s="211">
        <v>2.1688806173379409E-2</v>
      </c>
      <c r="L729" s="211">
        <v>2.9610463519302525E-2</v>
      </c>
      <c r="M729" s="211">
        <v>3.9596819992846713E-2</v>
      </c>
      <c r="N729" s="211">
        <v>5.1325419855289427E-2</v>
      </c>
      <c r="P729" s="212">
        <f t="array" ref="P729:Z729">(1+D729:N729)^-P$1:Z$1</f>
        <v>0.99991189698606331</v>
      </c>
      <c r="Q729" s="212">
        <v>0.99933620128955336</v>
      </c>
      <c r="R729" s="212">
        <v>0.99796598510386192</v>
      </c>
      <c r="S729" s="212">
        <v>0.99336218501791684</v>
      </c>
      <c r="T729" s="212">
        <v>0.98203939183063282</v>
      </c>
      <c r="U729" s="212">
        <v>0.965102344973085</v>
      </c>
      <c r="V729" s="212">
        <v>0.92451798190464318</v>
      </c>
      <c r="W729" s="212">
        <v>0.86053701090248336</v>
      </c>
      <c r="X729" s="212">
        <v>0.74691387163393463</v>
      </c>
      <c r="Y729" s="212">
        <v>0.55850345539446955</v>
      </c>
      <c r="Z729" s="212">
        <v>0.3674994506584976</v>
      </c>
    </row>
    <row r="730" spans="3:26" x14ac:dyDescent="0.3">
      <c r="C730" s="210">
        <v>42779</v>
      </c>
      <c r="D730" s="211">
        <v>9.0147991029200286E-4</v>
      </c>
      <c r="E730" s="211">
        <v>2.1602408913592025E-3</v>
      </c>
      <c r="F730" s="211">
        <v>3.4522680524040994E-3</v>
      </c>
      <c r="G730" s="211">
        <v>5.5765029965399934E-3</v>
      </c>
      <c r="H730" s="211">
        <v>7.0189302597083924E-3</v>
      </c>
      <c r="I730" s="211">
        <v>8.924728632317613E-3</v>
      </c>
      <c r="J730" s="211">
        <v>1.2121666554214018E-2</v>
      </c>
      <c r="K730" s="211">
        <v>1.5641784090774123E-2</v>
      </c>
      <c r="L730" s="211">
        <v>2.0361529924486862E-2</v>
      </c>
      <c r="M730" s="211">
        <v>2.5801831921637298E-2</v>
      </c>
      <c r="N730" s="211">
        <v>3.2765992544201636E-2</v>
      </c>
      <c r="P730" s="212">
        <f t="array" ref="P730:Z730">(1+D730:N730)^-P$1:Z$1</f>
        <v>0.99992791669242131</v>
      </c>
      <c r="Q730" s="212">
        <v>0.99946066776046538</v>
      </c>
      <c r="R730" s="212">
        <v>0.99827832246282433</v>
      </c>
      <c r="S730" s="212">
        <v>0.99445442193615063</v>
      </c>
      <c r="T730" s="212">
        <v>0.9861085644994404</v>
      </c>
      <c r="U730" s="212">
        <v>0.97369670416259668</v>
      </c>
      <c r="V730" s="212">
        <v>0.94153482988430182</v>
      </c>
      <c r="W730" s="212">
        <v>0.89704882594432178</v>
      </c>
      <c r="X730" s="212">
        <v>0.81744630854197864</v>
      </c>
      <c r="Y730" s="212">
        <v>0.68241402723870692</v>
      </c>
      <c r="Z730" s="212">
        <v>0.52476084608372353</v>
      </c>
    </row>
    <row r="731" spans="3:26" x14ac:dyDescent="0.3">
      <c r="C731" s="210">
        <v>42776</v>
      </c>
      <c r="D731" s="211">
        <v>9.8634322907290885E-4</v>
      </c>
      <c r="E731" s="211">
        <v>2.5464699772205796E-3</v>
      </c>
      <c r="F731" s="211">
        <v>4.0463870877825645E-3</v>
      </c>
      <c r="G731" s="211">
        <v>6.2153163944533114E-3</v>
      </c>
      <c r="H731" s="211">
        <v>8.4937121731481612E-3</v>
      </c>
      <c r="I731" s="211">
        <v>1.0808759377575665E-2</v>
      </c>
      <c r="J731" s="211">
        <v>1.3719510127977999E-2</v>
      </c>
      <c r="K731" s="211">
        <v>1.8858002631881424E-2</v>
      </c>
      <c r="L731" s="211">
        <v>2.4847235849072419E-2</v>
      </c>
      <c r="M731" s="211">
        <v>3.3556585854857893E-2</v>
      </c>
      <c r="N731" s="211">
        <v>4.3431454080836679E-2</v>
      </c>
      <c r="P731" s="212">
        <f t="array" ref="P731:Z731">(1+D731:N731)^-P$1:Z$1</f>
        <v>0.99992113454106657</v>
      </c>
      <c r="Q731" s="212">
        <v>0.99936439377920372</v>
      </c>
      <c r="R731" s="212">
        <v>0.9979829257934143</v>
      </c>
      <c r="S731" s="212">
        <v>0.99382307514784751</v>
      </c>
      <c r="T731" s="212">
        <v>0.98322657980118977</v>
      </c>
      <c r="U731" s="212">
        <v>0.96826227142940902</v>
      </c>
      <c r="V731" s="212">
        <v>0.93413786146594835</v>
      </c>
      <c r="W731" s="212">
        <v>0.87741362314464755</v>
      </c>
      <c r="X731" s="212">
        <v>0.78236364067561259</v>
      </c>
      <c r="Y731" s="212">
        <v>0.60951741691918804</v>
      </c>
      <c r="Z731" s="212">
        <v>0.42728880411548564</v>
      </c>
    </row>
    <row r="732" spans="3:26" x14ac:dyDescent="0.3">
      <c r="C732" s="210">
        <v>42775</v>
      </c>
      <c r="D732" s="211">
        <v>1.0128155349114463E-3</v>
      </c>
      <c r="E732" s="211">
        <v>2.5163152915104918E-3</v>
      </c>
      <c r="F732" s="211">
        <v>3.9129847995729829E-3</v>
      </c>
      <c r="G732" s="211">
        <v>6.2871465773511968E-3</v>
      </c>
      <c r="H732" s="211">
        <v>8.0673554333714793E-3</v>
      </c>
      <c r="I732" s="211">
        <v>1.0129118976647073E-2</v>
      </c>
      <c r="J732" s="211">
        <v>1.3899257725197067E-2</v>
      </c>
      <c r="K732" s="211">
        <v>1.880269038535131E-2</v>
      </c>
      <c r="L732" s="211">
        <v>2.491265093728039E-2</v>
      </c>
      <c r="M732" s="211">
        <v>3.2170737578170662E-2</v>
      </c>
      <c r="N732" s="211">
        <v>4.2955021773666273E-2</v>
      </c>
      <c r="P732" s="212">
        <f t="array" ref="P732:Z732">(1+D732:N732)^-P$1:Z$1</f>
        <v>0.99991901904047031</v>
      </c>
      <c r="Q732" s="212">
        <v>0.99937190866420689</v>
      </c>
      <c r="R732" s="212">
        <v>0.99804923073489926</v>
      </c>
      <c r="S732" s="212">
        <v>0.99375213466778789</v>
      </c>
      <c r="T732" s="212">
        <v>0.98405845661396474</v>
      </c>
      <c r="U732" s="212">
        <v>0.9702180006867579</v>
      </c>
      <c r="V732" s="212">
        <v>0.93331011891487425</v>
      </c>
      <c r="W732" s="212">
        <v>0.87774712969171043</v>
      </c>
      <c r="X732" s="212">
        <v>0.78186444018336243</v>
      </c>
      <c r="Y732" s="212">
        <v>0.62190902968038242</v>
      </c>
      <c r="Z732" s="212">
        <v>0.43120958809114507</v>
      </c>
    </row>
    <row r="733" spans="3:26" x14ac:dyDescent="0.3">
      <c r="C733" s="210">
        <v>42774</v>
      </c>
      <c r="D733" s="211">
        <v>1.0276658528317292E-3</v>
      </c>
      <c r="E733" s="211">
        <v>2.6263888105484234E-3</v>
      </c>
      <c r="F733" s="211">
        <v>4.3015339490525975E-3</v>
      </c>
      <c r="G733" s="211">
        <v>6.8042749381913769E-3</v>
      </c>
      <c r="H733" s="211">
        <v>8.8764436411453394E-3</v>
      </c>
      <c r="I733" s="211">
        <v>1.1932761012389744E-2</v>
      </c>
      <c r="J733" s="211">
        <v>1.5425682352162465E-2</v>
      </c>
      <c r="K733" s="211">
        <v>1.9977218850238395E-2</v>
      </c>
      <c r="L733" s="211">
        <v>2.709581778912622E-2</v>
      </c>
      <c r="M733" s="211">
        <v>3.4543009757437099E-2</v>
      </c>
      <c r="N733" s="211">
        <v>4.4250861936043058E-2</v>
      </c>
      <c r="P733" s="212">
        <f t="array" ref="P733:Z733">(1+D733:N733)^-P$1:Z$1</f>
        <v>0.99991783232268672</v>
      </c>
      <c r="Q733" s="212">
        <v>0.99934447847855867</v>
      </c>
      <c r="R733" s="212">
        <v>0.99785614694406011</v>
      </c>
      <c r="S733" s="212">
        <v>0.99324171032288366</v>
      </c>
      <c r="T733" s="212">
        <v>0.98248071964149508</v>
      </c>
      <c r="U733" s="212">
        <v>0.96503936964892534</v>
      </c>
      <c r="V733" s="212">
        <v>0.92631624971740523</v>
      </c>
      <c r="W733" s="212">
        <v>0.87069629521776959</v>
      </c>
      <c r="X733" s="212">
        <v>0.76540340818911301</v>
      </c>
      <c r="Y733" s="212">
        <v>0.60085785222794685</v>
      </c>
      <c r="Z733" s="212">
        <v>0.42063281631792149</v>
      </c>
    </row>
    <row r="734" spans="3:26" x14ac:dyDescent="0.3">
      <c r="C734" s="210">
        <v>42773</v>
      </c>
      <c r="D734" s="211">
        <v>1.0208287114711271E-3</v>
      </c>
      <c r="E734" s="211">
        <v>2.3700466995205931E-3</v>
      </c>
      <c r="F734" s="211">
        <v>3.7248521526731769E-3</v>
      </c>
      <c r="G734" s="211">
        <v>6.1174447891419875E-3</v>
      </c>
      <c r="H734" s="211">
        <v>7.7558490284516841E-3</v>
      </c>
      <c r="I734" s="211">
        <v>1.0077934948061192E-2</v>
      </c>
      <c r="J734" s="211">
        <v>1.3320109547299345E-2</v>
      </c>
      <c r="K734" s="211">
        <v>1.8283527561486303E-2</v>
      </c>
      <c r="L734" s="211">
        <v>2.3181863567530093E-2</v>
      </c>
      <c r="M734" s="211">
        <v>3.0933515124203063E-2</v>
      </c>
      <c r="N734" s="211">
        <v>3.8855804542695861E-2</v>
      </c>
      <c r="P734" s="212">
        <f t="array" ref="P734:Z734">(1+D734:N734)^-P$1:Z$1</f>
        <v>0.999918378689587</v>
      </c>
      <c r="Q734" s="212">
        <v>0.99940836444323178</v>
      </c>
      <c r="R734" s="212">
        <v>0.99814276077228814</v>
      </c>
      <c r="S734" s="212">
        <v>0.99391975079964545</v>
      </c>
      <c r="T734" s="212">
        <v>0.98466691329434441</v>
      </c>
      <c r="U734" s="212">
        <v>0.97036550073787486</v>
      </c>
      <c r="V734" s="212">
        <v>0.93598026757246966</v>
      </c>
      <c r="W734" s="212">
        <v>0.88088450623750836</v>
      </c>
      <c r="X734" s="212">
        <v>0.79519138362707986</v>
      </c>
      <c r="Y734" s="212">
        <v>0.63319885636278928</v>
      </c>
      <c r="Z734" s="212">
        <v>0.46654612394250949</v>
      </c>
    </row>
    <row r="735" spans="3:26" x14ac:dyDescent="0.3">
      <c r="C735" s="210">
        <v>42772</v>
      </c>
      <c r="D735" s="211">
        <v>9.679118787292002E-4</v>
      </c>
      <c r="E735" s="211">
        <v>2.4168361835358518E-3</v>
      </c>
      <c r="F735" s="211">
        <v>3.8406520539389002E-3</v>
      </c>
      <c r="G735" s="211">
        <v>6.2925571211743456E-3</v>
      </c>
      <c r="H735" s="211">
        <v>8.2925766983221148E-3</v>
      </c>
      <c r="I735" s="211">
        <v>1.1043153695311166E-2</v>
      </c>
      <c r="J735" s="211">
        <v>1.3943725889043385E-2</v>
      </c>
      <c r="K735" s="211">
        <v>1.8490375748320634E-2</v>
      </c>
      <c r="L735" s="211">
        <v>2.4952967736765225E-2</v>
      </c>
      <c r="M735" s="211">
        <v>3.2100479493606504E-2</v>
      </c>
      <c r="N735" s="211">
        <v>4.1558768306094999E-2</v>
      </c>
      <c r="P735" s="212">
        <f t="array" ref="P735:Z735">(1+D735:N735)^-P$1:Z$1</f>
        <v>0.99992260749462869</v>
      </c>
      <c r="Q735" s="212">
        <v>0.99939670197445285</v>
      </c>
      <c r="R735" s="212">
        <v>0.99808518780665967</v>
      </c>
      <c r="S735" s="212">
        <v>0.99374679155018675</v>
      </c>
      <c r="T735" s="212">
        <v>0.9836188894828074</v>
      </c>
      <c r="U735" s="212">
        <v>0.9675889987947639</v>
      </c>
      <c r="V735" s="212">
        <v>0.93310547764110652</v>
      </c>
      <c r="W735" s="212">
        <v>0.87963295912449646</v>
      </c>
      <c r="X735" s="212">
        <v>0.78155694614490423</v>
      </c>
      <c r="Y735" s="212">
        <v>0.62254435974155353</v>
      </c>
      <c r="Z735" s="212">
        <v>0.4429191042265217</v>
      </c>
    </row>
    <row r="736" spans="3:26" x14ac:dyDescent="0.3">
      <c r="C736" s="210">
        <v>42769</v>
      </c>
      <c r="D736" s="211">
        <v>8.6309798104103818E-4</v>
      </c>
      <c r="E736" s="211">
        <v>2.1037702290192628E-3</v>
      </c>
      <c r="F736" s="211">
        <v>3.4398012064756709E-3</v>
      </c>
      <c r="G736" s="211">
        <v>5.2478707219951173E-3</v>
      </c>
      <c r="H736" s="211">
        <v>6.9139420734153348E-3</v>
      </c>
      <c r="I736" s="211">
        <v>9.3574108090425673E-3</v>
      </c>
      <c r="J736" s="211">
        <v>1.2850704835357264E-2</v>
      </c>
      <c r="K736" s="211">
        <v>1.6564085954134385E-2</v>
      </c>
      <c r="L736" s="211">
        <v>2.1617674130539836E-2</v>
      </c>
      <c r="M736" s="211">
        <v>2.8447325444234981E-2</v>
      </c>
      <c r="N736" s="211">
        <v>3.6323664339292058E-2</v>
      </c>
      <c r="P736" s="212">
        <f t="array" ref="P736:Z736">(1+D736:N736)^-P$1:Z$1</f>
        <v>0.99993098432359873</v>
      </c>
      <c r="Q736" s="212">
        <v>0.99947474789241153</v>
      </c>
      <c r="R736" s="212">
        <v>0.99828452380313859</v>
      </c>
      <c r="S736" s="212">
        <v>0.99477952565248806</v>
      </c>
      <c r="T736" s="212">
        <v>0.98631421295206745</v>
      </c>
      <c r="U736" s="212">
        <v>0.9724450544561295</v>
      </c>
      <c r="V736" s="212">
        <v>0.93815117474833765</v>
      </c>
      <c r="W736" s="212">
        <v>0.89136722727982542</v>
      </c>
      <c r="X736" s="212">
        <v>0.80745071461900542</v>
      </c>
      <c r="Y736" s="212">
        <v>0.65655211320197382</v>
      </c>
      <c r="Z736" s="212">
        <v>0.48988223807450326</v>
      </c>
    </row>
    <row r="737" spans="3:26" x14ac:dyDescent="0.3">
      <c r="C737" s="210">
        <v>42768</v>
      </c>
      <c r="D737" s="211">
        <v>1.0139943962957987E-3</v>
      </c>
      <c r="E737" s="211">
        <v>2.6536203497818339E-3</v>
      </c>
      <c r="F737" s="211">
        <v>4.0285252322998632E-3</v>
      </c>
      <c r="G737" s="211">
        <v>6.3988327026930714E-3</v>
      </c>
      <c r="H737" s="211">
        <v>8.3997911504632341E-3</v>
      </c>
      <c r="I737" s="211">
        <v>1.0890837302775734E-2</v>
      </c>
      <c r="J737" s="211">
        <v>1.438259536564305E-2</v>
      </c>
      <c r="K737" s="211">
        <v>1.9313718483512203E-2</v>
      </c>
      <c r="L737" s="211">
        <v>2.5298988130767329E-2</v>
      </c>
      <c r="M737" s="211">
        <v>3.3544534803213795E-2</v>
      </c>
      <c r="N737" s="211">
        <v>4.5753801944428754E-2</v>
      </c>
      <c r="P737" s="212">
        <f t="array" ref="P737:Z737">(1+D737:N737)^-P$1:Z$1</f>
        <v>0.99991892483466982</v>
      </c>
      <c r="Q737" s="212">
        <v>0.99933769299327468</v>
      </c>
      <c r="R737" s="212">
        <v>0.99799180290550127</v>
      </c>
      <c r="S737" s="212">
        <v>0.99364185202251376</v>
      </c>
      <c r="T737" s="212">
        <v>0.98340974117665225</v>
      </c>
      <c r="U737" s="212">
        <v>0.96802644031046814</v>
      </c>
      <c r="V737" s="212">
        <v>0.93108869758216972</v>
      </c>
      <c r="W737" s="212">
        <v>0.87467137830268282</v>
      </c>
      <c r="X737" s="212">
        <v>0.77892333084118992</v>
      </c>
      <c r="Y737" s="212">
        <v>0.60962402953007022</v>
      </c>
      <c r="Z737" s="212">
        <v>0.40870594639932634</v>
      </c>
    </row>
    <row r="738" spans="3:26" x14ac:dyDescent="0.3">
      <c r="C738" s="210">
        <v>42767</v>
      </c>
      <c r="D738" s="211">
        <v>1.0029369672165884E-3</v>
      </c>
      <c r="E738" s="211">
        <v>2.3545032732854528E-3</v>
      </c>
      <c r="F738" s="211">
        <v>3.8415664876065799E-3</v>
      </c>
      <c r="G738" s="211">
        <v>5.9950105380053454E-3</v>
      </c>
      <c r="H738" s="211">
        <v>7.82567302901775E-3</v>
      </c>
      <c r="I738" s="211">
        <v>9.9432359755045798E-3</v>
      </c>
      <c r="J738" s="211">
        <v>1.3065024665804352E-2</v>
      </c>
      <c r="K738" s="211">
        <v>1.6339533853784546E-2</v>
      </c>
      <c r="L738" s="211">
        <v>2.2348244690842931E-2</v>
      </c>
      <c r="M738" s="211">
        <v>2.8458938861779606E-2</v>
      </c>
      <c r="N738" s="211">
        <v>3.7286371541080131E-2</v>
      </c>
      <c r="P738" s="212">
        <f t="array" ref="P738:Z738">(1+D738:N738)^-P$1:Z$1</f>
        <v>0.99991980846655593</v>
      </c>
      <c r="Q738" s="212">
        <v>0.99941223885587926</v>
      </c>
      <c r="R738" s="212">
        <v>0.99808473321156344</v>
      </c>
      <c r="S738" s="212">
        <v>0.99404071543575634</v>
      </c>
      <c r="T738" s="212">
        <v>0.98453047898180146</v>
      </c>
      <c r="U738" s="212">
        <v>0.97075381365942603</v>
      </c>
      <c r="V738" s="212">
        <v>0.93715923770032694</v>
      </c>
      <c r="W738" s="212">
        <v>0.89274672465067517</v>
      </c>
      <c r="X738" s="212">
        <v>0.80169918726514144</v>
      </c>
      <c r="Y738" s="212">
        <v>0.65644091462797749</v>
      </c>
      <c r="Z738" s="212">
        <v>0.48086875754122377</v>
      </c>
    </row>
    <row r="739" spans="3:26" x14ac:dyDescent="0.3">
      <c r="C739" s="210">
        <v>42766</v>
      </c>
      <c r="D739" s="211">
        <v>8.7012711351449885E-4</v>
      </c>
      <c r="E739" s="211">
        <v>2.1494288398504488E-3</v>
      </c>
      <c r="F739" s="211">
        <v>3.3816489903904542E-3</v>
      </c>
      <c r="G739" s="211">
        <v>5.4897246761252154E-3</v>
      </c>
      <c r="H739" s="211">
        <v>6.9656007482496582E-3</v>
      </c>
      <c r="I739" s="211">
        <v>9.0263747400572292E-3</v>
      </c>
      <c r="J739" s="211">
        <v>1.1333461898587551E-2</v>
      </c>
      <c r="K739" s="211">
        <v>1.4818755180774858E-2</v>
      </c>
      <c r="L739" s="211">
        <v>1.964772795401622E-2</v>
      </c>
      <c r="M739" s="211">
        <v>2.4627569353598274E-2</v>
      </c>
      <c r="N739" s="211">
        <v>3.3242807911803063E-2</v>
      </c>
      <c r="P739" s="212">
        <f t="array" ref="P739:Z739">(1+D739:N739)^-P$1:Z$1</f>
        <v>0.99993042251883557</v>
      </c>
      <c r="Q739" s="212">
        <v>0.99946336351026832</v>
      </c>
      <c r="R739" s="212">
        <v>0.99831345178697206</v>
      </c>
      <c r="S739" s="212">
        <v>0.99454024785992368</v>
      </c>
      <c r="T739" s="212">
        <v>0.98621301708553721</v>
      </c>
      <c r="U739" s="212">
        <v>0.97340247247727174</v>
      </c>
      <c r="V739" s="212">
        <v>0.94520958131006949</v>
      </c>
      <c r="W739" s="212">
        <v>0.90215384682645172</v>
      </c>
      <c r="X739" s="212">
        <v>0.82318688285008013</v>
      </c>
      <c r="Y739" s="212">
        <v>0.69423969665578078</v>
      </c>
      <c r="Z739" s="212">
        <v>0.5199387437763906</v>
      </c>
    </row>
    <row r="740" spans="3:26" x14ac:dyDescent="0.3">
      <c r="C740" s="210">
        <v>42765</v>
      </c>
      <c r="D740" s="211">
        <v>1.0201267047197304E-3</v>
      </c>
      <c r="E740" s="211">
        <v>2.3938972037138278E-3</v>
      </c>
      <c r="F740" s="211">
        <v>3.6322647968675165E-3</v>
      </c>
      <c r="G740" s="211">
        <v>5.8536741392064282E-3</v>
      </c>
      <c r="H740" s="211">
        <v>7.9069695025449187E-3</v>
      </c>
      <c r="I740" s="211">
        <v>1.0739672058680852E-2</v>
      </c>
      <c r="J740" s="211">
        <v>1.4436790419275085E-2</v>
      </c>
      <c r="K740" s="211">
        <v>1.8979645858663727E-2</v>
      </c>
      <c r="L740" s="211">
        <v>2.4268422670536555E-2</v>
      </c>
      <c r="M740" s="211">
        <v>3.0535377795485593E-2</v>
      </c>
      <c r="N740" s="211">
        <v>3.9395657871501628E-2</v>
      </c>
      <c r="P740" s="212">
        <f t="array" ref="P740:Z740">(1+D740:N740)^-P$1:Z$1</f>
        <v>0.99991843478829723</v>
      </c>
      <c r="Q740" s="212">
        <v>0.99940241952324116</v>
      </c>
      <c r="R740" s="212">
        <v>0.99818880017879863</v>
      </c>
      <c r="S740" s="212">
        <v>0.99418039194993668</v>
      </c>
      <c r="T740" s="212">
        <v>0.98437166347495908</v>
      </c>
      <c r="U740" s="212">
        <v>0.96846083655573767</v>
      </c>
      <c r="V740" s="212">
        <v>0.93084001274002515</v>
      </c>
      <c r="W740" s="212">
        <v>0.87668068165876833</v>
      </c>
      <c r="X740" s="212">
        <v>0.78679603033393741</v>
      </c>
      <c r="Y740" s="212">
        <v>0.63687824997237374</v>
      </c>
      <c r="Z740" s="212">
        <v>0.46172356044713309</v>
      </c>
    </row>
    <row r="741" spans="3:26" x14ac:dyDescent="0.3">
      <c r="C741" s="210">
        <v>42762</v>
      </c>
      <c r="D741" s="211">
        <v>9.2477508218681635E-4</v>
      </c>
      <c r="E741" s="211">
        <v>2.3228768605173876E-3</v>
      </c>
      <c r="F741" s="211">
        <v>3.7160742935930437E-3</v>
      </c>
      <c r="G741" s="211">
        <v>5.9234826075445978E-3</v>
      </c>
      <c r="H741" s="211">
        <v>8.0307324881167211E-3</v>
      </c>
      <c r="I741" s="211">
        <v>1.0996452888663685E-2</v>
      </c>
      <c r="J741" s="211">
        <v>1.3835033252701204E-2</v>
      </c>
      <c r="K741" s="211">
        <v>1.7776022004099237E-2</v>
      </c>
      <c r="L741" s="211">
        <v>2.3626227006836115E-2</v>
      </c>
      <c r="M741" s="211">
        <v>2.9653491431183267E-2</v>
      </c>
      <c r="N741" s="211">
        <v>3.9523847659649121E-2</v>
      </c>
      <c r="P741" s="212">
        <f t="array" ref="P741:Z741">(1+D741:N741)^-P$1:Z$1</f>
        <v>0.99992605491478026</v>
      </c>
      <c r="Q741" s="212">
        <v>0.99942012240586386</v>
      </c>
      <c r="R741" s="212">
        <v>0.99814712532196748</v>
      </c>
      <c r="S741" s="212">
        <v>0.99411139842148855</v>
      </c>
      <c r="T741" s="212">
        <v>0.98412996192128177</v>
      </c>
      <c r="U741" s="212">
        <v>0.96772309206672746</v>
      </c>
      <c r="V741" s="212">
        <v>0.9336057732516867</v>
      </c>
      <c r="W741" s="212">
        <v>0.88396382979567933</v>
      </c>
      <c r="X741" s="212">
        <v>0.7917461367524391</v>
      </c>
      <c r="Y741" s="212">
        <v>0.64510967149105514</v>
      </c>
      <c r="Z741" s="212">
        <v>0.46058613665966869</v>
      </c>
    </row>
    <row r="742" spans="3:26" x14ac:dyDescent="0.3">
      <c r="C742" s="210">
        <v>42761</v>
      </c>
      <c r="D742" s="211">
        <v>1.0774034860876495E-3</v>
      </c>
      <c r="E742" s="211">
        <v>2.6286112212564536E-3</v>
      </c>
      <c r="F742" s="211">
        <v>4.1750888011921157E-3</v>
      </c>
      <c r="G742" s="211">
        <v>6.5811367406708341E-3</v>
      </c>
      <c r="H742" s="211">
        <v>8.7225892560427055E-3</v>
      </c>
      <c r="I742" s="211">
        <v>1.1752727584546483E-2</v>
      </c>
      <c r="J742" s="211">
        <v>1.5035197615464667E-2</v>
      </c>
      <c r="K742" s="211">
        <v>1.9540377815064028E-2</v>
      </c>
      <c r="L742" s="211">
        <v>2.5226776278630181E-2</v>
      </c>
      <c r="M742" s="211">
        <v>3.4455920525843224E-2</v>
      </c>
      <c r="N742" s="211">
        <v>4.4868086108222689E-2</v>
      </c>
      <c r="P742" s="212">
        <f t="array" ref="P742:Z742">(1+D742:N742)^-P$1:Z$1</f>
        <v>0.99991385783016995</v>
      </c>
      <c r="Q742" s="212">
        <v>0.99934392469531041</v>
      </c>
      <c r="R742" s="212">
        <v>0.99791896970164462</v>
      </c>
      <c r="S742" s="212">
        <v>0.99346189144575014</v>
      </c>
      <c r="T742" s="212">
        <v>0.98278044623885563</v>
      </c>
      <c r="U742" s="212">
        <v>0.96555462478498499</v>
      </c>
      <c r="V742" s="212">
        <v>0.92809939362604754</v>
      </c>
      <c r="W742" s="212">
        <v>0.87331111654410387</v>
      </c>
      <c r="X742" s="212">
        <v>0.77947213944734817</v>
      </c>
      <c r="Y742" s="212">
        <v>0.60161707884501692</v>
      </c>
      <c r="Z742" s="212">
        <v>0.41569108396887061</v>
      </c>
    </row>
    <row r="743" spans="3:26" x14ac:dyDescent="0.3">
      <c r="C743" s="210">
        <v>42760</v>
      </c>
      <c r="D743" s="211">
        <v>1.0837231224185098E-3</v>
      </c>
      <c r="E743" s="211">
        <v>2.5264069886099757E-3</v>
      </c>
      <c r="F743" s="211">
        <v>3.9738179045828602E-3</v>
      </c>
      <c r="G743" s="211">
        <v>6.0881401538731483E-3</v>
      </c>
      <c r="H743" s="211">
        <v>7.6286702893231762E-3</v>
      </c>
      <c r="I743" s="211">
        <v>1.0040026318565912E-2</v>
      </c>
      <c r="J743" s="211">
        <v>1.3465289043051462E-2</v>
      </c>
      <c r="K743" s="211">
        <v>1.7338907042515041E-2</v>
      </c>
      <c r="L743" s="211">
        <v>2.2672850366652841E-2</v>
      </c>
      <c r="M743" s="211">
        <v>2.9022394417260296E-2</v>
      </c>
      <c r="N743" s="211">
        <v>3.6631691493251149E-2</v>
      </c>
      <c r="P743" s="212">
        <f t="array" ref="P743:Z743">(1+D743:N743)^-P$1:Z$1</f>
        <v>0.99991335284860661</v>
      </c>
      <c r="Q743" s="212">
        <v>0.99936939366894284</v>
      </c>
      <c r="R743" s="212">
        <v>0.99801899321659415</v>
      </c>
      <c r="S743" s="212">
        <v>0.99394870100253652</v>
      </c>
      <c r="T743" s="212">
        <v>0.98491549018206537</v>
      </c>
      <c r="U743" s="212">
        <v>0.97047476355692364</v>
      </c>
      <c r="V743" s="212">
        <v>0.93531006100953762</v>
      </c>
      <c r="W743" s="212">
        <v>0.88662591772497501</v>
      </c>
      <c r="X743" s="212">
        <v>0.7991581526132856</v>
      </c>
      <c r="Y743" s="212">
        <v>0.65106988099405827</v>
      </c>
      <c r="Z743" s="212">
        <v>0.48697914662426783</v>
      </c>
    </row>
    <row r="744" spans="3:26" x14ac:dyDescent="0.3">
      <c r="C744" s="210">
        <v>42759</v>
      </c>
      <c r="D744" s="211">
        <v>9.8325424694717996E-4</v>
      </c>
      <c r="E744" s="211">
        <v>2.3459639736800419E-3</v>
      </c>
      <c r="F744" s="211">
        <v>3.8644116428690153E-3</v>
      </c>
      <c r="G744" s="211">
        <v>5.835443907568196E-3</v>
      </c>
      <c r="H744" s="211">
        <v>7.619206777803561E-3</v>
      </c>
      <c r="I744" s="211">
        <v>1.0317619428636881E-2</v>
      </c>
      <c r="J744" s="211">
        <v>1.2967617483354926E-2</v>
      </c>
      <c r="K744" s="211">
        <v>1.6391193484886424E-2</v>
      </c>
      <c r="L744" s="211">
        <v>2.204511201695477E-2</v>
      </c>
      <c r="M744" s="211">
        <v>2.8196658211908022E-2</v>
      </c>
      <c r="N744" s="211">
        <v>3.6389636621610981E-2</v>
      </c>
      <c r="P744" s="212">
        <f t="array" ref="P744:Z744">(1+D744:N744)^-P$1:Z$1</f>
        <v>0.99992138139707465</v>
      </c>
      <c r="Q744" s="212">
        <v>0.99941436742564937</v>
      </c>
      <c r="R744" s="212">
        <v>0.99807337633400295</v>
      </c>
      <c r="S744" s="212">
        <v>0.9941984109399663</v>
      </c>
      <c r="T744" s="212">
        <v>0.98493399082753641</v>
      </c>
      <c r="U744" s="212">
        <v>0.96967504545724581</v>
      </c>
      <c r="V744" s="212">
        <v>0.93760991152806739</v>
      </c>
      <c r="W744" s="212">
        <v>0.89242914659010519</v>
      </c>
      <c r="X744" s="212">
        <v>0.80408015681530542</v>
      </c>
      <c r="Y744" s="212">
        <v>0.65895715781539554</v>
      </c>
      <c r="Z744" s="212">
        <v>0.48925893750194938</v>
      </c>
    </row>
    <row r="745" spans="3:26" x14ac:dyDescent="0.3">
      <c r="C745" s="210">
        <v>42758</v>
      </c>
      <c r="D745" s="211">
        <v>1.0909801696208934E-3</v>
      </c>
      <c r="E745" s="211">
        <v>2.7017332364996519E-3</v>
      </c>
      <c r="F745" s="211">
        <v>4.1726255317309649E-3</v>
      </c>
      <c r="G745" s="211">
        <v>6.3469958550179889E-3</v>
      </c>
      <c r="H745" s="211">
        <v>8.4628261344656223E-3</v>
      </c>
      <c r="I745" s="211">
        <v>1.0658712929273843E-2</v>
      </c>
      <c r="J745" s="211">
        <v>1.4236621830331928E-2</v>
      </c>
      <c r="K745" s="211">
        <v>1.8070237692345753E-2</v>
      </c>
      <c r="L745" s="211">
        <v>2.2674565999750741E-2</v>
      </c>
      <c r="M745" s="211">
        <v>2.8496599446558902E-2</v>
      </c>
      <c r="N745" s="211">
        <v>3.7001444141550169E-2</v>
      </c>
      <c r="P745" s="212">
        <f t="array" ref="P745:Z745">(1+D745:N745)^-P$1:Z$1</f>
        <v>0.99991277296583947</v>
      </c>
      <c r="Q745" s="212">
        <v>0.99932570491027783</v>
      </c>
      <c r="R745" s="212">
        <v>0.99792019366540985</v>
      </c>
      <c r="S745" s="212">
        <v>0.99369303442931689</v>
      </c>
      <c r="T745" s="212">
        <v>0.98328680698741411</v>
      </c>
      <c r="U745" s="212">
        <v>0.96869359176599812</v>
      </c>
      <c r="V745" s="212">
        <v>0.93175892302259855</v>
      </c>
      <c r="W745" s="212">
        <v>0.8821771607499671</v>
      </c>
      <c r="X745" s="212">
        <v>0.79914474608229125</v>
      </c>
      <c r="Y745" s="212">
        <v>0.65608045238127977</v>
      </c>
      <c r="Z745" s="212">
        <v>0.4835181445793541</v>
      </c>
    </row>
    <row r="746" spans="3:26" x14ac:dyDescent="0.3">
      <c r="C746" s="210">
        <v>42755</v>
      </c>
      <c r="D746" s="211">
        <v>7.9628167280056193E-4</v>
      </c>
      <c r="E746" s="211">
        <v>1.9821254274682764E-3</v>
      </c>
      <c r="F746" s="211">
        <v>3.0378275424772995E-3</v>
      </c>
      <c r="G746" s="211">
        <v>4.6251483607650679E-3</v>
      </c>
      <c r="H746" s="211">
        <v>5.9513681598784883E-3</v>
      </c>
      <c r="I746" s="211">
        <v>7.4607573353773788E-3</v>
      </c>
      <c r="J746" s="211">
        <v>9.8498752951111015E-3</v>
      </c>
      <c r="K746" s="211">
        <v>1.2967678027847811E-2</v>
      </c>
      <c r="L746" s="211">
        <v>1.7426336935248612E-2</v>
      </c>
      <c r="M746" s="211">
        <v>2.2778858725431752E-2</v>
      </c>
      <c r="N746" s="211">
        <v>2.86003839125584E-2</v>
      </c>
      <c r="P746" s="212">
        <f t="array" ref="P746:Z746">(1+D746:N746)^-P$1:Z$1</f>
        <v>0.99993632484264916</v>
      </c>
      <c r="Q746" s="212">
        <v>0.99950508161032636</v>
      </c>
      <c r="R746" s="212">
        <v>0.99848453813984006</v>
      </c>
      <c r="S746" s="212">
        <v>0.99539614515094321</v>
      </c>
      <c r="T746" s="212">
        <v>0.9882026830962618</v>
      </c>
      <c r="U746" s="212">
        <v>0.97794759851479784</v>
      </c>
      <c r="V746" s="212">
        <v>0.95217312434678925</v>
      </c>
      <c r="W746" s="212">
        <v>0.9137573510271837</v>
      </c>
      <c r="X746" s="212">
        <v>0.84133749640787703</v>
      </c>
      <c r="Y746" s="212">
        <v>0.71330269368134636</v>
      </c>
      <c r="Z746" s="212">
        <v>0.56893985585296525</v>
      </c>
    </row>
    <row r="747" spans="3:26" x14ac:dyDescent="0.3">
      <c r="C747" s="210">
        <v>42754</v>
      </c>
      <c r="D747" s="211">
        <v>9.8731290524584027E-4</v>
      </c>
      <c r="E747" s="211">
        <v>2.4887271920732922E-3</v>
      </c>
      <c r="F747" s="211">
        <v>3.986202775519746E-3</v>
      </c>
      <c r="G747" s="211">
        <v>6.0423535259583241E-3</v>
      </c>
      <c r="H747" s="211">
        <v>8.0918377526236658E-3</v>
      </c>
      <c r="I747" s="211">
        <v>1.0193254129218952E-2</v>
      </c>
      <c r="J747" s="211">
        <v>1.2792759792948732E-2</v>
      </c>
      <c r="K747" s="211">
        <v>1.6997448174656982E-2</v>
      </c>
      <c r="L747" s="211">
        <v>2.3223918254410916E-2</v>
      </c>
      <c r="M747" s="211">
        <v>3.0675688749161524E-2</v>
      </c>
      <c r="N747" s="211">
        <v>4.1122590710247313E-2</v>
      </c>
      <c r="P747" s="212">
        <f t="array" ref="P747:Z747">(1+D747:N747)^-P$1:Z$1</f>
        <v>0.99992105704956447</v>
      </c>
      <c r="Q747" s="212">
        <v>0.99937878417470438</v>
      </c>
      <c r="R747" s="212">
        <v>0.99801283756699077</v>
      </c>
      <c r="S747" s="212">
        <v>0.99399393722860552</v>
      </c>
      <c r="T747" s="212">
        <v>0.98401065989575276</v>
      </c>
      <c r="U747" s="212">
        <v>0.97003322080790222</v>
      </c>
      <c r="V747" s="212">
        <v>0.93841957827801536</v>
      </c>
      <c r="W747" s="212">
        <v>0.88871182243786817</v>
      </c>
      <c r="X747" s="212">
        <v>0.79486461897964411</v>
      </c>
      <c r="Y747" s="212">
        <v>0.63557896800975722</v>
      </c>
      <c r="Z747" s="212">
        <v>0.4466451252217753</v>
      </c>
    </row>
    <row r="748" spans="3:26" x14ac:dyDescent="0.3">
      <c r="C748" s="210">
        <v>42753</v>
      </c>
      <c r="D748" s="211">
        <v>8.683488121669883E-4</v>
      </c>
      <c r="E748" s="211">
        <v>2.1936769495608426E-3</v>
      </c>
      <c r="F748" s="211">
        <v>3.4643706887458802E-3</v>
      </c>
      <c r="G748" s="211">
        <v>5.6549875473747846E-3</v>
      </c>
      <c r="H748" s="211">
        <v>7.725428132483462E-3</v>
      </c>
      <c r="I748" s="211">
        <v>1.010203935112286E-2</v>
      </c>
      <c r="J748" s="211">
        <v>1.3256873520212164E-2</v>
      </c>
      <c r="K748" s="211">
        <v>1.6812017326002092E-2</v>
      </c>
      <c r="L748" s="211">
        <v>2.1612018685630563E-2</v>
      </c>
      <c r="M748" s="211">
        <v>2.7723036577882398E-2</v>
      </c>
      <c r="N748" s="211">
        <v>3.5063477664264202E-2</v>
      </c>
      <c r="P748" s="212">
        <f t="array" ref="P748:Z748">(1+D748:N748)^-P$1:Z$1</f>
        <v>0.99993056464950958</v>
      </c>
      <c r="Q748" s="212">
        <v>0.99945233143687628</v>
      </c>
      <c r="R748" s="212">
        <v>0.9982723024005844</v>
      </c>
      <c r="S748" s="212">
        <v>0.99437681151349289</v>
      </c>
      <c r="T748" s="212">
        <v>0.98472636381732259</v>
      </c>
      <c r="U748" s="212">
        <v>0.97029603392538966</v>
      </c>
      <c r="V748" s="212">
        <v>0.93627237050910384</v>
      </c>
      <c r="W748" s="212">
        <v>0.88984693236193146</v>
      </c>
      <c r="X748" s="212">
        <v>0.80749541462946062</v>
      </c>
      <c r="Y748" s="212">
        <v>0.6635270443368001</v>
      </c>
      <c r="Z748" s="212">
        <v>0.5019498231026871</v>
      </c>
    </row>
    <row r="749" spans="3:26" x14ac:dyDescent="0.3">
      <c r="C749" s="210">
        <v>42752</v>
      </c>
      <c r="D749" s="211">
        <v>9.9714092073729141E-4</v>
      </c>
      <c r="E749" s="211">
        <v>2.449454697381879E-3</v>
      </c>
      <c r="F749" s="211">
        <v>3.9710451596991127E-3</v>
      </c>
      <c r="G749" s="211">
        <v>6.5127176293796173E-3</v>
      </c>
      <c r="H749" s="211">
        <v>8.6762526000978904E-3</v>
      </c>
      <c r="I749" s="211">
        <v>1.1146473950524264E-2</v>
      </c>
      <c r="J749" s="211">
        <v>1.4276162190763126E-2</v>
      </c>
      <c r="K749" s="211">
        <v>1.9221842019109453E-2</v>
      </c>
      <c r="L749" s="211">
        <v>2.5738213382046838E-2</v>
      </c>
      <c r="M749" s="211">
        <v>3.2364193502170582E-2</v>
      </c>
      <c r="N749" s="211">
        <v>4.4023456471126633E-2</v>
      </c>
      <c r="P749" s="212">
        <f t="array" ref="P749:Z749">(1+D749:N749)^-P$1:Z$1</f>
        <v>0.99992027164999664</v>
      </c>
      <c r="Q749" s="212">
        <v>0.99938857208002563</v>
      </c>
      <c r="R749" s="212">
        <v>0.99802037136896238</v>
      </c>
      <c r="S749" s="212">
        <v>0.99352942340885786</v>
      </c>
      <c r="T749" s="212">
        <v>0.98287074241718042</v>
      </c>
      <c r="U749" s="212">
        <v>0.96729242061346599</v>
      </c>
      <c r="V749" s="212">
        <v>0.93157731956662626</v>
      </c>
      <c r="W749" s="212">
        <v>0.87522345060150419</v>
      </c>
      <c r="X749" s="212">
        <v>0.77559436931055215</v>
      </c>
      <c r="Y749" s="212">
        <v>0.62016321705438637</v>
      </c>
      <c r="Z749" s="212">
        <v>0.4224690278037474</v>
      </c>
    </row>
    <row r="750" spans="3:26" x14ac:dyDescent="0.3">
      <c r="C750" s="210">
        <v>42748</v>
      </c>
      <c r="D750" s="211">
        <v>8.5368424586810068E-4</v>
      </c>
      <c r="E750" s="211">
        <v>2.2422373978292901E-3</v>
      </c>
      <c r="F750" s="211">
        <v>3.4812984696999086E-3</v>
      </c>
      <c r="G750" s="211">
        <v>5.6313441527452504E-3</v>
      </c>
      <c r="H750" s="211">
        <v>7.0903349645040125E-3</v>
      </c>
      <c r="I750" s="211">
        <v>9.0091987660899635E-3</v>
      </c>
      <c r="J750" s="211">
        <v>1.1602215314710207E-2</v>
      </c>
      <c r="K750" s="211">
        <v>1.4706073927854463E-2</v>
      </c>
      <c r="L750" s="211">
        <v>1.9003864739769123E-2</v>
      </c>
      <c r="M750" s="211">
        <v>2.5548586412749433E-2</v>
      </c>
      <c r="N750" s="211">
        <v>3.2715121019854465E-2</v>
      </c>
      <c r="P750" s="212">
        <f t="array" ref="P750:Z750">(1+D750:N750)^-P$1:Z$1</f>
        <v>0.99993173672486568</v>
      </c>
      <c r="Q750" s="212">
        <v>0.99944022489883477</v>
      </c>
      <c r="R750" s="212">
        <v>0.99826388241001784</v>
      </c>
      <c r="S750" s="212">
        <v>0.99440019030284921</v>
      </c>
      <c r="T750" s="212">
        <v>0.98596873534549734</v>
      </c>
      <c r="U750" s="212">
        <v>0.97345218288670854</v>
      </c>
      <c r="V750" s="212">
        <v>0.94395467419336654</v>
      </c>
      <c r="W750" s="212">
        <v>0.90285535823477414</v>
      </c>
      <c r="X750" s="212">
        <v>0.82840304879764681</v>
      </c>
      <c r="Y750" s="212">
        <v>0.68494609645425686</v>
      </c>
      <c r="Z750" s="212">
        <v>0.52527808224965011</v>
      </c>
    </row>
    <row r="751" spans="3:26" x14ac:dyDescent="0.3">
      <c r="C751" s="210">
        <v>42747</v>
      </c>
      <c r="D751" s="211">
        <v>1.0522340398870071E-3</v>
      </c>
      <c r="E751" s="211">
        <v>2.5899203889963038E-3</v>
      </c>
      <c r="F751" s="211">
        <v>3.9008326365221084E-3</v>
      </c>
      <c r="G751" s="211">
        <v>6.4176064130675951E-3</v>
      </c>
      <c r="H751" s="211">
        <v>8.3402910735048269E-3</v>
      </c>
      <c r="I751" s="211">
        <v>1.1339986318280535E-2</v>
      </c>
      <c r="J751" s="211">
        <v>1.4347414536317349E-2</v>
      </c>
      <c r="K751" s="211">
        <v>1.9216119884158493E-2</v>
      </c>
      <c r="L751" s="211">
        <v>2.6318393285778462E-2</v>
      </c>
      <c r="M751" s="211">
        <v>3.5798450505146878E-2</v>
      </c>
      <c r="N751" s="211">
        <v>4.672853907258024E-2</v>
      </c>
      <c r="P751" s="212">
        <f t="array" ref="P751:Z751">(1+D751:N751)^-P$1:Z$1</f>
        <v>0.99991586907283014</v>
      </c>
      <c r="Q751" s="212">
        <v>0.99935356594739089</v>
      </c>
      <c r="R751" s="212">
        <v>0.99805527138148864</v>
      </c>
      <c r="S751" s="212">
        <v>0.99362331663101522</v>
      </c>
      <c r="T751" s="212">
        <v>0.98352580255427224</v>
      </c>
      <c r="U751" s="212">
        <v>0.96673727426695188</v>
      </c>
      <c r="V751" s="212">
        <v>0.93125017452964187</v>
      </c>
      <c r="W751" s="212">
        <v>0.875257847248746</v>
      </c>
      <c r="X751" s="212">
        <v>0.77122105497945459</v>
      </c>
      <c r="Y751" s="212">
        <v>0.59002599366406661</v>
      </c>
      <c r="Z751" s="212">
        <v>0.40116098821548873</v>
      </c>
    </row>
    <row r="752" spans="3:26" x14ac:dyDescent="0.3">
      <c r="C752" s="210">
        <v>42746</v>
      </c>
      <c r="D752" s="211">
        <v>9.8542450757217758E-4</v>
      </c>
      <c r="E752" s="211">
        <v>2.3058409365728449E-3</v>
      </c>
      <c r="F752" s="211">
        <v>3.5984205495163744E-3</v>
      </c>
      <c r="G752" s="211">
        <v>5.5024283657155526E-3</v>
      </c>
      <c r="H752" s="211">
        <v>7.495166503899621E-3</v>
      </c>
      <c r="I752" s="211">
        <v>9.7517992011332284E-3</v>
      </c>
      <c r="J752" s="211">
        <v>1.2667371878520043E-2</v>
      </c>
      <c r="K752" s="211">
        <v>1.7067514546478188E-2</v>
      </c>
      <c r="L752" s="211">
        <v>2.2208801278877487E-2</v>
      </c>
      <c r="M752" s="211">
        <v>2.8119103749682576E-2</v>
      </c>
      <c r="N752" s="211">
        <v>3.7806929251047651E-2</v>
      </c>
      <c r="P752" s="212">
        <f t="array" ref="P752:Z752">(1+D752:N752)^-P$1:Z$1</f>
        <v>0.99992120796060968</v>
      </c>
      <c r="Q752" s="212">
        <v>0.9994243690978365</v>
      </c>
      <c r="R752" s="212">
        <v>0.99820563094654147</v>
      </c>
      <c r="S752" s="212">
        <v>0.9945276826683962</v>
      </c>
      <c r="T752" s="212">
        <v>0.98517653095434732</v>
      </c>
      <c r="U752" s="212">
        <v>0.97130604802180276</v>
      </c>
      <c r="V752" s="212">
        <v>0.93900069513559103</v>
      </c>
      <c r="W752" s="212">
        <v>0.88828334388493846</v>
      </c>
      <c r="X752" s="212">
        <v>0.8027934873685395</v>
      </c>
      <c r="Y752" s="212">
        <v>0.65970316178259458</v>
      </c>
      <c r="Z752" s="212">
        <v>0.47606765814336516</v>
      </c>
    </row>
    <row r="753" spans="3:26" x14ac:dyDescent="0.3">
      <c r="C753" s="210">
        <v>42745</v>
      </c>
      <c r="D753" s="211">
        <v>8.2136979599944525E-4</v>
      </c>
      <c r="E753" s="211">
        <v>1.989247870587229E-3</v>
      </c>
      <c r="F753" s="211">
        <v>3.2238984415464862E-3</v>
      </c>
      <c r="G753" s="211">
        <v>5.1864165188377559E-3</v>
      </c>
      <c r="H753" s="211">
        <v>6.7671493708390982E-3</v>
      </c>
      <c r="I753" s="211">
        <v>8.6566500397291316E-3</v>
      </c>
      <c r="J753" s="211">
        <v>1.083351540736046E-2</v>
      </c>
      <c r="K753" s="211">
        <v>1.3746958049381339E-2</v>
      </c>
      <c r="L753" s="211">
        <v>1.7986374259363572E-2</v>
      </c>
      <c r="M753" s="211">
        <v>2.3037728968569704E-2</v>
      </c>
      <c r="N753" s="211">
        <v>2.9483879404539844E-2</v>
      </c>
      <c r="P753" s="212">
        <f t="array" ref="P753:Z753">(1+D753:N753)^-P$1:Z$1</f>
        <v>0.99993431954454148</v>
      </c>
      <c r="Q753" s="212">
        <v>0.9995033054093635</v>
      </c>
      <c r="R753" s="212">
        <v>0.99839193790797243</v>
      </c>
      <c r="S753" s="212">
        <v>0.99484034360830365</v>
      </c>
      <c r="T753" s="212">
        <v>0.9866018550034954</v>
      </c>
      <c r="U753" s="212">
        <v>0.97447327156079133</v>
      </c>
      <c r="V753" s="212">
        <v>0.94754934288957482</v>
      </c>
      <c r="W753" s="212">
        <v>0.90885175831740073</v>
      </c>
      <c r="X753" s="212">
        <v>0.83672038513262814</v>
      </c>
      <c r="Y753" s="212">
        <v>0.71060006421776367</v>
      </c>
      <c r="Z753" s="212">
        <v>0.55925386143697775</v>
      </c>
    </row>
    <row r="754" spans="3:26" x14ac:dyDescent="0.3">
      <c r="C754" s="210">
        <v>42744</v>
      </c>
      <c r="D754" s="211">
        <v>9.2491414088075323E-4</v>
      </c>
      <c r="E754" s="211">
        <v>2.3023990768273866E-3</v>
      </c>
      <c r="F754" s="211">
        <v>3.7576161007082283E-3</v>
      </c>
      <c r="G754" s="211">
        <v>5.8761471411543798E-3</v>
      </c>
      <c r="H754" s="211">
        <v>7.5595530762387828E-3</v>
      </c>
      <c r="I754" s="211">
        <v>1.0121626459733739E-2</v>
      </c>
      <c r="J754" s="211">
        <v>1.3469540183143868E-2</v>
      </c>
      <c r="K754" s="211">
        <v>1.7217180100894302E-2</v>
      </c>
      <c r="L754" s="211">
        <v>2.3423845569197788E-2</v>
      </c>
      <c r="M754" s="211">
        <v>3.0690322105136957E-2</v>
      </c>
      <c r="N754" s="211">
        <v>4.1693333105948055E-2</v>
      </c>
      <c r="P754" s="212">
        <f t="array" ref="P754:Z754">(1+D754:N754)^-P$1:Z$1</f>
        <v>0.99992604380118588</v>
      </c>
      <c r="Q754" s="212">
        <v>0.99942522709091275</v>
      </c>
      <c r="R754" s="212">
        <v>0.9981264703034074</v>
      </c>
      <c r="S754" s="212">
        <v>0.99415818025126135</v>
      </c>
      <c r="T754" s="212">
        <v>0.98505062253927478</v>
      </c>
      <c r="U754" s="212">
        <v>0.97023959044934571</v>
      </c>
      <c r="V754" s="212">
        <v>0.93529044472811662</v>
      </c>
      <c r="W754" s="212">
        <v>0.88736888109283474</v>
      </c>
      <c r="X754" s="212">
        <v>0.79331320386488502</v>
      </c>
      <c r="Y754" s="212">
        <v>0.63544362577140912</v>
      </c>
      <c r="Z754" s="212">
        <v>0.4417761913813486</v>
      </c>
    </row>
    <row r="755" spans="3:26" x14ac:dyDescent="0.3">
      <c r="C755" s="210">
        <v>42741</v>
      </c>
      <c r="D755" s="211">
        <v>9.5232360007144342E-4</v>
      </c>
      <c r="E755" s="211">
        <v>2.1726541669730491E-3</v>
      </c>
      <c r="F755" s="211">
        <v>3.4430815873220263E-3</v>
      </c>
      <c r="G755" s="211">
        <v>5.1943543057459077E-3</v>
      </c>
      <c r="H755" s="211">
        <v>6.8943113287960132E-3</v>
      </c>
      <c r="I755" s="211">
        <v>9.0766666595441768E-3</v>
      </c>
      <c r="J755" s="211">
        <v>1.2360698981795907E-2</v>
      </c>
      <c r="K755" s="211">
        <v>1.6783821001559979E-2</v>
      </c>
      <c r="L755" s="211">
        <v>2.1226004202127668E-2</v>
      </c>
      <c r="M755" s="211">
        <v>2.8371212974124944E-2</v>
      </c>
      <c r="N755" s="211">
        <v>3.7862342993141923E-2</v>
      </c>
      <c r="P755" s="212">
        <f t="array" ref="P755:Z755">(1+D755:N755)^-P$1:Z$1</f>
        <v>0.99992385326509869</v>
      </c>
      <c r="Q755" s="212">
        <v>0.99945757282509917</v>
      </c>
      <c r="R755" s="212">
        <v>0.99828289204336673</v>
      </c>
      <c r="S755" s="212">
        <v>0.99483248758461884</v>
      </c>
      <c r="T755" s="212">
        <v>0.98635267234339719</v>
      </c>
      <c r="U755" s="212">
        <v>0.97325693792898649</v>
      </c>
      <c r="V755" s="212">
        <v>0.94042380738501197</v>
      </c>
      <c r="W755" s="212">
        <v>0.89001968048997837</v>
      </c>
      <c r="X755" s="212">
        <v>0.81055287357288297</v>
      </c>
      <c r="Y755" s="212">
        <v>0.65728138830102001</v>
      </c>
      <c r="Z755" s="212">
        <v>0.4755595500320175</v>
      </c>
    </row>
    <row r="756" spans="3:26" x14ac:dyDescent="0.3">
      <c r="C756" s="210">
        <v>42740</v>
      </c>
      <c r="D756" s="211">
        <v>9.3553165781852987E-4</v>
      </c>
      <c r="E756" s="211">
        <v>2.2677562526071133E-3</v>
      </c>
      <c r="F756" s="211">
        <v>3.4412192288835039E-3</v>
      </c>
      <c r="G756" s="211">
        <v>5.2564774637210831E-3</v>
      </c>
      <c r="H756" s="211">
        <v>7.16259533747555E-3</v>
      </c>
      <c r="I756" s="211">
        <v>9.4582220034233177E-3</v>
      </c>
      <c r="J756" s="211">
        <v>1.277979658401706E-2</v>
      </c>
      <c r="K756" s="211">
        <v>1.6184802494977377E-2</v>
      </c>
      <c r="L756" s="211">
        <v>2.1533163774889758E-2</v>
      </c>
      <c r="M756" s="211">
        <v>2.7125476107582178E-2</v>
      </c>
      <c r="N756" s="211">
        <v>3.4076857346242329E-2</v>
      </c>
      <c r="P756" s="212">
        <f t="array" ref="P756:Z756">(1+D756:N756)^-P$1:Z$1</f>
        <v>0.99992519525234913</v>
      </c>
      <c r="Q756" s="212">
        <v>0.99943386312242366</v>
      </c>
      <c r="R756" s="212">
        <v>0.9982838184353019</v>
      </c>
      <c r="S756" s="212">
        <v>0.99477100861166956</v>
      </c>
      <c r="T756" s="212">
        <v>0.98582726084467176</v>
      </c>
      <c r="U756" s="212">
        <v>0.97215373910893177</v>
      </c>
      <c r="V756" s="212">
        <v>0.93847963694287539</v>
      </c>
      <c r="W756" s="212">
        <v>0.89369871016589209</v>
      </c>
      <c r="X756" s="212">
        <v>0.80811895877129403</v>
      </c>
      <c r="Y756" s="212">
        <v>0.66934108077011889</v>
      </c>
      <c r="Z756" s="212">
        <v>0.51161542003943838</v>
      </c>
    </row>
    <row r="757" spans="3:26" x14ac:dyDescent="0.3">
      <c r="C757" s="210">
        <v>42739</v>
      </c>
      <c r="D757" s="211">
        <v>1.0214233461283109E-3</v>
      </c>
      <c r="E757" s="211">
        <v>2.6868804482399048E-3</v>
      </c>
      <c r="F757" s="211">
        <v>4.2823830334809384E-3</v>
      </c>
      <c r="G757" s="211">
        <v>6.8863704698164351E-3</v>
      </c>
      <c r="H757" s="211">
        <v>8.7421036724925783E-3</v>
      </c>
      <c r="I757" s="211">
        <v>1.1433615396803109E-2</v>
      </c>
      <c r="J757" s="211">
        <v>1.5073406358975099E-2</v>
      </c>
      <c r="K757" s="211">
        <v>2.0060478700776225E-2</v>
      </c>
      <c r="L757" s="211">
        <v>2.5511917814591768E-2</v>
      </c>
      <c r="M757" s="211">
        <v>3.4130689248602006E-2</v>
      </c>
      <c r="N757" s="211">
        <v>4.5590273851411282E-2</v>
      </c>
      <c r="P757" s="212">
        <f t="array" ref="P757:Z757">(1+D757:N757)^-P$1:Z$1</f>
        <v>0.99991833117122042</v>
      </c>
      <c r="Q757" s="212">
        <v>0.99932940563952299</v>
      </c>
      <c r="R757" s="212">
        <v>0.99786566108472607</v>
      </c>
      <c r="S757" s="212">
        <v>0.9931607272957691</v>
      </c>
      <c r="T757" s="212">
        <v>0.9827424222457436</v>
      </c>
      <c r="U757" s="212">
        <v>0.96646882459303485</v>
      </c>
      <c r="V757" s="212">
        <v>0.92792473215859816</v>
      </c>
      <c r="W757" s="212">
        <v>0.87019893837341589</v>
      </c>
      <c r="X757" s="212">
        <v>0.77730754252554435</v>
      </c>
      <c r="Y757" s="212">
        <v>0.6044614393209744</v>
      </c>
      <c r="Z757" s="212">
        <v>0.40998626242536301</v>
      </c>
    </row>
    <row r="758" spans="3:26" x14ac:dyDescent="0.3">
      <c r="C758" s="210">
        <v>42738</v>
      </c>
      <c r="D758" s="211">
        <v>1.0389286921563684E-3</v>
      </c>
      <c r="E758" s="211">
        <v>2.6252518237962798E-3</v>
      </c>
      <c r="F758" s="211">
        <v>4.2644150931515851E-3</v>
      </c>
      <c r="G758" s="211">
        <v>7.0315918123480614E-3</v>
      </c>
      <c r="H758" s="211">
        <v>8.8168168984631198E-3</v>
      </c>
      <c r="I758" s="211">
        <v>1.1181504075616891E-2</v>
      </c>
      <c r="J758" s="211">
        <v>1.5061569015856934E-2</v>
      </c>
      <c r="K758" s="211">
        <v>1.9552452749152942E-2</v>
      </c>
      <c r="L758" s="211">
        <v>2.5428566440301097E-2</v>
      </c>
      <c r="M758" s="211">
        <v>3.3959251164241318E-2</v>
      </c>
      <c r="N758" s="211">
        <v>4.5356112679903984E-2</v>
      </c>
      <c r="P758" s="212">
        <f t="array" ref="P758:Z758">(1+D758:N758)^-P$1:Z$1</f>
        <v>0.99991693229997247</v>
      </c>
      <c r="Q758" s="212">
        <v>0.99934476179501908</v>
      </c>
      <c r="R758" s="212">
        <v>0.99787458777285154</v>
      </c>
      <c r="S758" s="212">
        <v>0.99301750623364926</v>
      </c>
      <c r="T758" s="212">
        <v>0.98259686333645591</v>
      </c>
      <c r="U758" s="212">
        <v>0.96719189503860992</v>
      </c>
      <c r="V758" s="212">
        <v>0.92797883931804903</v>
      </c>
      <c r="W758" s="212">
        <v>0.87323871850675516</v>
      </c>
      <c r="X758" s="212">
        <v>0.77793960367469495</v>
      </c>
      <c r="Y758" s="212">
        <v>0.60596654805596384</v>
      </c>
      <c r="Z758" s="212">
        <v>0.41182692576482277</v>
      </c>
    </row>
    <row r="759" spans="3:26" x14ac:dyDescent="0.3">
      <c r="C759" s="210">
        <v>42734</v>
      </c>
      <c r="D759" s="211">
        <v>1.0021507277243194E-3</v>
      </c>
      <c r="E759" s="211">
        <v>2.3493901457881617E-3</v>
      </c>
      <c r="F759" s="211">
        <v>3.6280137424037377E-3</v>
      </c>
      <c r="G759" s="211">
        <v>5.5132809617685933E-3</v>
      </c>
      <c r="H759" s="211">
        <v>6.9074448473311059E-3</v>
      </c>
      <c r="I759" s="211">
        <v>8.9822203504928283E-3</v>
      </c>
      <c r="J759" s="211">
        <v>1.1245769020661408E-2</v>
      </c>
      <c r="K759" s="211">
        <v>1.4347068176170657E-2</v>
      </c>
      <c r="L759" s="211">
        <v>1.890227529994206E-2</v>
      </c>
      <c r="M759" s="211">
        <v>2.460429273147784E-2</v>
      </c>
      <c r="N759" s="211">
        <v>3.2255044012230658E-2</v>
      </c>
      <c r="P759" s="212">
        <f t="array" ref="P759:Z759">(1+D759:N759)^-P$1:Z$1</f>
        <v>0.99991987129768223</v>
      </c>
      <c r="Q759" s="212">
        <v>0.9994135133896086</v>
      </c>
      <c r="R759" s="212">
        <v>0.99819091418438799</v>
      </c>
      <c r="S759" s="212">
        <v>0.9945169486409019</v>
      </c>
      <c r="T759" s="212">
        <v>0.98632694168327206</v>
      </c>
      <c r="U759" s="212">
        <v>0.97353027018865124</v>
      </c>
      <c r="V759" s="212">
        <v>0.94561948426318609</v>
      </c>
      <c r="W759" s="212">
        <v>0.90509455471145284</v>
      </c>
      <c r="X759" s="212">
        <v>0.8292293770198349</v>
      </c>
      <c r="Y759" s="212">
        <v>0.69447630690424056</v>
      </c>
      <c r="Z759" s="212">
        <v>0.52998029946744996</v>
      </c>
    </row>
    <row r="760" spans="3:26" x14ac:dyDescent="0.3">
      <c r="C760" s="210">
        <v>42733</v>
      </c>
      <c r="D760" s="211">
        <v>9.8930468593618208E-4</v>
      </c>
      <c r="E760" s="211">
        <v>2.5475368983192202E-3</v>
      </c>
      <c r="F760" s="211">
        <v>3.9300199952520334E-3</v>
      </c>
      <c r="G760" s="211">
        <v>6.0942290254921956E-3</v>
      </c>
      <c r="H760" s="211">
        <v>8.0225557785093861E-3</v>
      </c>
      <c r="I760" s="211">
        <v>1.0350500416155357E-2</v>
      </c>
      <c r="J760" s="211">
        <v>1.3228462926985067E-2</v>
      </c>
      <c r="K760" s="211">
        <v>1.7203027661131562E-2</v>
      </c>
      <c r="L760" s="211">
        <v>2.1658080947324285E-2</v>
      </c>
      <c r="M760" s="211">
        <v>2.7953307818853971E-2</v>
      </c>
      <c r="N760" s="211">
        <v>3.8122194498709377E-2</v>
      </c>
      <c r="P760" s="212">
        <f t="array" ref="P760:Z760">(1+D760:N760)^-P$1:Z$1</f>
        <v>0.99992089787701244</v>
      </c>
      <c r="Q760" s="212">
        <v>0.99936412789570606</v>
      </c>
      <c r="R760" s="212">
        <v>0.99804076299525135</v>
      </c>
      <c r="S760" s="212">
        <v>0.99394268563552435</v>
      </c>
      <c r="T760" s="212">
        <v>0.98414592778931786</v>
      </c>
      <c r="U760" s="212">
        <v>0.9695803768186948</v>
      </c>
      <c r="V760" s="212">
        <v>0.93640364171888979</v>
      </c>
      <c r="W760" s="212">
        <v>0.88745530701707387</v>
      </c>
      <c r="X760" s="212">
        <v>0.80713142279749739</v>
      </c>
      <c r="Y760" s="212">
        <v>0.66130099223187377</v>
      </c>
      <c r="Z760" s="212">
        <v>0.47318446445320878</v>
      </c>
    </row>
    <row r="761" spans="3:26" x14ac:dyDescent="0.3">
      <c r="C761" s="210">
        <v>42732</v>
      </c>
      <c r="D761" s="211">
        <v>9.1563836799511287E-4</v>
      </c>
      <c r="E761" s="211">
        <v>2.1955699589068329E-3</v>
      </c>
      <c r="F761" s="211">
        <v>3.4274577664728414E-3</v>
      </c>
      <c r="G761" s="211">
        <v>5.1809373661727007E-3</v>
      </c>
      <c r="H761" s="211">
        <v>6.7414756081495986E-3</v>
      </c>
      <c r="I761" s="211">
        <v>9.0647707205737255E-3</v>
      </c>
      <c r="J761" s="211">
        <v>1.2417972379321931E-2</v>
      </c>
      <c r="K761" s="211">
        <v>1.6101769135604405E-2</v>
      </c>
      <c r="L761" s="211">
        <v>2.170671064801772E-2</v>
      </c>
      <c r="M761" s="211">
        <v>2.7295849298387454E-2</v>
      </c>
      <c r="N761" s="211">
        <v>3.6837112648783428E-2</v>
      </c>
      <c r="P761" s="212">
        <f t="array" ref="P761:Z761">(1+D761:N761)^-P$1:Z$1</f>
        <v>0.99992678512618793</v>
      </c>
      <c r="Q761" s="212">
        <v>0.99945185947960524</v>
      </c>
      <c r="R761" s="212">
        <v>0.99829066387192733</v>
      </c>
      <c r="S761" s="212">
        <v>0.99484576639530387</v>
      </c>
      <c r="T761" s="212">
        <v>0.98665217597563359</v>
      </c>
      <c r="U761" s="212">
        <v>0.97329135972815384</v>
      </c>
      <c r="V761" s="212">
        <v>0.94015783436588163</v>
      </c>
      <c r="W761" s="212">
        <v>0.8942100516676178</v>
      </c>
      <c r="X761" s="212">
        <v>0.80674733846771141</v>
      </c>
      <c r="Y761" s="212">
        <v>0.66767789657163334</v>
      </c>
      <c r="Z761" s="212">
        <v>0.4850531399781009</v>
      </c>
    </row>
    <row r="762" spans="3:26" x14ac:dyDescent="0.3">
      <c r="C762" s="210">
        <v>42731</v>
      </c>
      <c r="D762" s="211">
        <v>1.0139729179729543E-3</v>
      </c>
      <c r="E762" s="211">
        <v>2.5775864487283546E-3</v>
      </c>
      <c r="F762" s="211">
        <v>3.9351366329395138E-3</v>
      </c>
      <c r="G762" s="211">
        <v>6.0138307282323116E-3</v>
      </c>
      <c r="H762" s="211">
        <v>8.078488674423203E-3</v>
      </c>
      <c r="I762" s="211">
        <v>1.1043739733833293E-2</v>
      </c>
      <c r="J762" s="211">
        <v>1.4851761515306544E-2</v>
      </c>
      <c r="K762" s="211">
        <v>1.8936289069076621E-2</v>
      </c>
      <c r="L762" s="211">
        <v>2.5097559929005329E-2</v>
      </c>
      <c r="M762" s="211">
        <v>3.253547042291266E-2</v>
      </c>
      <c r="N762" s="211">
        <v>4.3728881392476306E-2</v>
      </c>
      <c r="P762" s="212">
        <f t="array" ref="P762:Z762">(1+D762:N762)^-P$1:Z$1</f>
        <v>0.99991892655105585</v>
      </c>
      <c r="Q762" s="212">
        <v>0.99935663950261799</v>
      </c>
      <c r="R762" s="212">
        <v>0.99803821969374618</v>
      </c>
      <c r="S762" s="212">
        <v>0.99402211923480321</v>
      </c>
      <c r="T762" s="212">
        <v>0.98403672080741444</v>
      </c>
      <c r="U762" s="212">
        <v>0.96758731624412042</v>
      </c>
      <c r="V762" s="212">
        <v>0.92893847424711706</v>
      </c>
      <c r="W762" s="212">
        <v>0.87694184066245129</v>
      </c>
      <c r="X762" s="212">
        <v>0.78045524291078194</v>
      </c>
      <c r="Y762" s="212">
        <v>0.61862191799201582</v>
      </c>
      <c r="Z762" s="212">
        <v>0.42486012935051243</v>
      </c>
    </row>
    <row r="763" spans="3:26" x14ac:dyDescent="0.3">
      <c r="C763" s="210">
        <v>42727</v>
      </c>
      <c r="D763" s="211">
        <v>9.0021114469419081E-4</v>
      </c>
      <c r="E763" s="211">
        <v>2.1277475876166209E-3</v>
      </c>
      <c r="F763" s="211">
        <v>3.3854701460686414E-3</v>
      </c>
      <c r="G763" s="211">
        <v>5.3651228973189491E-3</v>
      </c>
      <c r="H763" s="211">
        <v>6.7385643741423714E-3</v>
      </c>
      <c r="I763" s="211">
        <v>8.9335481003705516E-3</v>
      </c>
      <c r="J763" s="211">
        <v>1.1471167835963811E-2</v>
      </c>
      <c r="K763" s="211">
        <v>1.4732490494094251E-2</v>
      </c>
      <c r="L763" s="211">
        <v>2.0219217644001728E-2</v>
      </c>
      <c r="M763" s="211">
        <v>2.5493503101518038E-2</v>
      </c>
      <c r="N763" s="211">
        <v>3.5005351007545739E-2</v>
      </c>
      <c r="P763" s="212">
        <f t="array" ref="P763:Z763">(1+D763:N763)^-P$1:Z$1</f>
        <v>0.99992801809500986</v>
      </c>
      <c r="Q763" s="212">
        <v>0.99946876936833573</v>
      </c>
      <c r="R763" s="212">
        <v>0.99831155086511281</v>
      </c>
      <c r="S763" s="212">
        <v>0.99466350803789816</v>
      </c>
      <c r="T763" s="212">
        <v>0.98665788228236051</v>
      </c>
      <c r="U763" s="212">
        <v>0.97367117003720582</v>
      </c>
      <c r="V763" s="212">
        <v>0.9445663324511292</v>
      </c>
      <c r="W763" s="212">
        <v>0.90269084262900645</v>
      </c>
      <c r="X763" s="212">
        <v>0.8185872956657293</v>
      </c>
      <c r="Y763" s="212">
        <v>0.68549817145399772</v>
      </c>
      <c r="Z763" s="212">
        <v>0.50251392138126039</v>
      </c>
    </row>
    <row r="764" spans="3:26" x14ac:dyDescent="0.3">
      <c r="C764" s="210">
        <v>42726</v>
      </c>
      <c r="D764" s="211">
        <v>1.0669676621371095E-3</v>
      </c>
      <c r="E764" s="211">
        <v>2.7587230222304031E-3</v>
      </c>
      <c r="F764" s="211">
        <v>4.3661346690588299E-3</v>
      </c>
      <c r="G764" s="211">
        <v>7.0412807433851109E-3</v>
      </c>
      <c r="H764" s="211">
        <v>9.1315126108845943E-3</v>
      </c>
      <c r="I764" s="211">
        <v>1.1605711832346302E-2</v>
      </c>
      <c r="J764" s="211">
        <v>1.5274744316394034E-2</v>
      </c>
      <c r="K764" s="211">
        <v>1.9876843594159341E-2</v>
      </c>
      <c r="L764" s="211">
        <v>2.6174432929690336E-2</v>
      </c>
      <c r="M764" s="211">
        <v>3.5034778889065386E-2</v>
      </c>
      <c r="N764" s="211">
        <v>4.5715571201807657E-2</v>
      </c>
      <c r="P764" s="212">
        <f t="array" ref="P764:Z764">(1+D764:N764)^-P$1:Z$1</f>
        <v>0.99991469173042125</v>
      </c>
      <c r="Q764" s="212">
        <v>0.99931150593840667</v>
      </c>
      <c r="R764" s="212">
        <v>0.99782405542886743</v>
      </c>
      <c r="S764" s="212">
        <v>0.99300795222794913</v>
      </c>
      <c r="T764" s="212">
        <v>0.98198411702660382</v>
      </c>
      <c r="U764" s="212">
        <v>0.9659756555339547</v>
      </c>
      <c r="V764" s="212">
        <v>0.92700501861667994</v>
      </c>
      <c r="W764" s="212">
        <v>0.87129632375002131</v>
      </c>
      <c r="X764" s="212">
        <v>0.77230367183633919</v>
      </c>
      <c r="Y764" s="212">
        <v>0.59658984162281503</v>
      </c>
      <c r="Z764" s="212">
        <v>0.40900489116592542</v>
      </c>
    </row>
    <row r="765" spans="3:26" x14ac:dyDescent="0.3">
      <c r="C765" s="210">
        <v>42725</v>
      </c>
      <c r="D765" s="211">
        <v>9.9874311170667545E-4</v>
      </c>
      <c r="E765" s="211">
        <v>2.354163624534774E-3</v>
      </c>
      <c r="F765" s="211">
        <v>3.8228010790790439E-3</v>
      </c>
      <c r="G765" s="211">
        <v>6.2363434189214835E-3</v>
      </c>
      <c r="H765" s="211">
        <v>8.399098590927535E-3</v>
      </c>
      <c r="I765" s="211">
        <v>1.0743274996229899E-2</v>
      </c>
      <c r="J765" s="211">
        <v>1.4597429310441605E-2</v>
      </c>
      <c r="K765" s="211">
        <v>1.9952778106135261E-2</v>
      </c>
      <c r="L765" s="211">
        <v>2.5093622008495683E-2</v>
      </c>
      <c r="M765" s="211">
        <v>3.173404264415914E-2</v>
      </c>
      <c r="N765" s="211">
        <v>4.217301216876234E-2</v>
      </c>
      <c r="P765" s="212">
        <f t="array" ref="P765:Z765">(1+D765:N765)^-P$1:Z$1</f>
        <v>0.99992014361272041</v>
      </c>
      <c r="Q765" s="212">
        <v>0.99941232351883769</v>
      </c>
      <c r="R765" s="212">
        <v>0.99809406223866504</v>
      </c>
      <c r="S765" s="212">
        <v>0.99380230751979004</v>
      </c>
      <c r="T765" s="212">
        <v>0.98341109197125054</v>
      </c>
      <c r="U765" s="212">
        <v>0.96845047994522782</v>
      </c>
      <c r="V765" s="212">
        <v>0.93010335718840254</v>
      </c>
      <c r="W765" s="212">
        <v>0.87084235488805739</v>
      </c>
      <c r="X765" s="212">
        <v>0.78048522479508453</v>
      </c>
      <c r="Y765" s="212">
        <v>0.62586921686638952</v>
      </c>
      <c r="Z765" s="212">
        <v>0.43772721389180602</v>
      </c>
    </row>
    <row r="766" spans="3:26" x14ac:dyDescent="0.3">
      <c r="C766" s="210">
        <v>42724</v>
      </c>
      <c r="D766" s="211">
        <v>9.7317228033371795E-4</v>
      </c>
      <c r="E766" s="211">
        <v>2.6165353579948748E-3</v>
      </c>
      <c r="F766" s="211">
        <v>4.2953398870101984E-3</v>
      </c>
      <c r="G766" s="211">
        <v>6.6599443095066409E-3</v>
      </c>
      <c r="H766" s="211">
        <v>8.7993942203399306E-3</v>
      </c>
      <c r="I766" s="211">
        <v>1.1370934226759803E-2</v>
      </c>
      <c r="J766" s="211">
        <v>1.5586083333633222E-2</v>
      </c>
      <c r="K766" s="211">
        <v>2.1323057520161205E-2</v>
      </c>
      <c r="L766" s="211">
        <v>2.9309484539099977E-2</v>
      </c>
      <c r="M766" s="211">
        <v>3.9981590723470586E-2</v>
      </c>
      <c r="N766" s="211">
        <v>5.052667750176127E-2</v>
      </c>
      <c r="P766" s="212">
        <f t="array" ref="P766:Z766">(1+D766:N766)^-P$1:Z$1</f>
        <v>0.99992218710316572</v>
      </c>
      <c r="Q766" s="212">
        <v>0.99934693379341888</v>
      </c>
      <c r="R766" s="212">
        <v>0.99785922411324912</v>
      </c>
      <c r="S766" s="212">
        <v>0.99338411710215135</v>
      </c>
      <c r="T766" s="212">
        <v>0.98263080391335456</v>
      </c>
      <c r="U766" s="212">
        <v>0.96664853062153089</v>
      </c>
      <c r="V766" s="212">
        <v>0.92558497192833655</v>
      </c>
      <c r="W766" s="212">
        <v>0.86269651384125534</v>
      </c>
      <c r="X766" s="212">
        <v>0.74910078836974536</v>
      </c>
      <c r="Y766" s="212">
        <v>0.55541195654203512</v>
      </c>
      <c r="Z766" s="212">
        <v>0.37312838582356245</v>
      </c>
    </row>
    <row r="767" spans="3:26" x14ac:dyDescent="0.3">
      <c r="C767" s="210">
        <v>42723</v>
      </c>
      <c r="D767" s="211">
        <v>1.1052391979895595E-3</v>
      </c>
      <c r="E767" s="211">
        <v>2.6039911918392202E-3</v>
      </c>
      <c r="F767" s="211">
        <v>4.1659243488230083E-3</v>
      </c>
      <c r="G767" s="211">
        <v>6.3734956656698741E-3</v>
      </c>
      <c r="H767" s="211">
        <v>8.4781052735852288E-3</v>
      </c>
      <c r="I767" s="211">
        <v>1.1253913921395228E-2</v>
      </c>
      <c r="J767" s="211">
        <v>1.5013617901660887E-2</v>
      </c>
      <c r="K767" s="211">
        <v>1.9046745452789355E-2</v>
      </c>
      <c r="L767" s="211">
        <v>2.4276268035306237E-2</v>
      </c>
      <c r="M767" s="211">
        <v>3.3125223555072879E-2</v>
      </c>
      <c r="N767" s="211">
        <v>4.5327716691075909E-2</v>
      </c>
      <c r="P767" s="212">
        <f t="array" ref="P767:Z767">(1+D767:N767)^-P$1:Z$1</f>
        <v>0.99991163359487589</v>
      </c>
      <c r="Q767" s="212">
        <v>0.9993500596325533</v>
      </c>
      <c r="R767" s="212">
        <v>0.9979235234112348</v>
      </c>
      <c r="S767" s="212">
        <v>0.99366686852036579</v>
      </c>
      <c r="T767" s="212">
        <v>0.98325701226598294</v>
      </c>
      <c r="U767" s="212">
        <v>0.9669841454307756</v>
      </c>
      <c r="V767" s="212">
        <v>0.92819805718374282</v>
      </c>
      <c r="W767" s="212">
        <v>0.87627668341652587</v>
      </c>
      <c r="X767" s="212">
        <v>0.78673576837827908</v>
      </c>
      <c r="Y767" s="212">
        <v>0.61334598490000536</v>
      </c>
      <c r="Z767" s="212">
        <v>0.41205072641515955</v>
      </c>
    </row>
    <row r="768" spans="3:26" x14ac:dyDescent="0.3">
      <c r="C768" s="210">
        <v>42720</v>
      </c>
      <c r="D768" s="211">
        <v>1.0211016481783365E-3</v>
      </c>
      <c r="E768" s="211">
        <v>2.3575487717443656E-3</v>
      </c>
      <c r="F768" s="211">
        <v>3.7969886766692951E-3</v>
      </c>
      <c r="G768" s="211">
        <v>6.1141068714820708E-3</v>
      </c>
      <c r="H768" s="211">
        <v>7.8365259272972464E-3</v>
      </c>
      <c r="I768" s="211">
        <v>1.064215239809857E-2</v>
      </c>
      <c r="J768" s="211">
        <v>1.4460762008608003E-2</v>
      </c>
      <c r="K768" s="211">
        <v>1.9866377229563928E-2</v>
      </c>
      <c r="L768" s="211">
        <v>2.5569167019320119E-2</v>
      </c>
      <c r="M768" s="211">
        <v>3.2691413360200566E-2</v>
      </c>
      <c r="N768" s="211">
        <v>4.4160180622656871E-2</v>
      </c>
      <c r="P768" s="212">
        <f t="array" ref="P768:Z768">(1+D768:N768)^-P$1:Z$1</f>
        <v>0.99991835687870079</v>
      </c>
      <c r="Q768" s="212">
        <v>0.99941147971760946</v>
      </c>
      <c r="R768" s="212">
        <v>0.99810689503266925</v>
      </c>
      <c r="S768" s="212">
        <v>0.99392304826090361</v>
      </c>
      <c r="T768" s="212">
        <v>0.9845092752422353</v>
      </c>
      <c r="U768" s="212">
        <v>0.96874121201394725</v>
      </c>
      <c r="V768" s="212">
        <v>0.93073003973348012</v>
      </c>
      <c r="W768" s="212">
        <v>0.87135891734242354</v>
      </c>
      <c r="X768" s="212">
        <v>0.77687374377904372</v>
      </c>
      <c r="Y768" s="212">
        <v>0.61722216083832682</v>
      </c>
      <c r="Z768" s="212">
        <v>0.42136402639929488</v>
      </c>
    </row>
    <row r="769" spans="3:26" x14ac:dyDescent="0.3">
      <c r="C769" s="210">
        <v>42719</v>
      </c>
      <c r="D769" s="211">
        <v>9.992952356599658E-4</v>
      </c>
      <c r="E769" s="211">
        <v>2.4976224005444077E-3</v>
      </c>
      <c r="F769" s="211">
        <v>3.7822916740919421E-3</v>
      </c>
      <c r="G769" s="211">
        <v>5.9180053851614588E-3</v>
      </c>
      <c r="H769" s="211">
        <v>7.6447178330544246E-3</v>
      </c>
      <c r="I769" s="211">
        <v>1.0263867053957296E-2</v>
      </c>
      <c r="J769" s="211">
        <v>1.3717780808324385E-2</v>
      </c>
      <c r="K769" s="211">
        <v>1.7976010355225478E-2</v>
      </c>
      <c r="L769" s="211">
        <v>2.4065288923474246E-2</v>
      </c>
      <c r="M769" s="211">
        <v>3.0220180362039956E-2</v>
      </c>
      <c r="N769" s="211">
        <v>3.9711133860205416E-2</v>
      </c>
      <c r="P769" s="212">
        <f t="array" ref="P769:Z769">(1+D769:N769)^-P$1:Z$1</f>
        <v>0.99992009949041116</v>
      </c>
      <c r="Q769" s="212">
        <v>0.99937656728360946</v>
      </c>
      <c r="R769" s="212">
        <v>0.99811420195870082</v>
      </c>
      <c r="S769" s="212">
        <v>0.99411681135691021</v>
      </c>
      <c r="T769" s="212">
        <v>0.98488411930647179</v>
      </c>
      <c r="U769" s="212">
        <v>0.96982983207689621</v>
      </c>
      <c r="V769" s="212">
        <v>0.93414582930722068</v>
      </c>
      <c r="W769" s="212">
        <v>0.8827489208243704</v>
      </c>
      <c r="X769" s="212">
        <v>0.78835811398212652</v>
      </c>
      <c r="Y769" s="212">
        <v>0.63980732600242285</v>
      </c>
      <c r="Z769" s="212">
        <v>0.4589296386533489</v>
      </c>
    </row>
    <row r="770" spans="3:26" x14ac:dyDescent="0.3">
      <c r="C770" s="210">
        <v>42718</v>
      </c>
      <c r="D770" s="211">
        <v>9.4767755969327465E-4</v>
      </c>
      <c r="E770" s="211">
        <v>2.3380027769047121E-3</v>
      </c>
      <c r="F770" s="211">
        <v>3.8240633784870923E-3</v>
      </c>
      <c r="G770" s="211">
        <v>6.3069771506927266E-3</v>
      </c>
      <c r="H770" s="211">
        <v>7.9890180949033617E-3</v>
      </c>
      <c r="I770" s="211">
        <v>1.078126797426468E-2</v>
      </c>
      <c r="J770" s="211">
        <v>1.3835633456604761E-2</v>
      </c>
      <c r="K770" s="211">
        <v>1.8400274788091517E-2</v>
      </c>
      <c r="L770" s="211">
        <v>2.3818856852140718E-2</v>
      </c>
      <c r="M770" s="211">
        <v>3.2275874220316671E-2</v>
      </c>
      <c r="N770" s="211">
        <v>4.2995287372366936E-2</v>
      </c>
      <c r="P770" s="212">
        <f t="array" ref="P770:Z770">(1+D770:N770)^-P$1:Z$1</f>
        <v>0.99992422456735797</v>
      </c>
      <c r="Q770" s="212">
        <v>0.99941635191359635</v>
      </c>
      <c r="R770" s="212">
        <v>0.99809343469147516</v>
      </c>
      <c r="S770" s="212">
        <v>0.99373255150376616</v>
      </c>
      <c r="T770" s="212">
        <v>0.98421141763740372</v>
      </c>
      <c r="U770" s="212">
        <v>0.96834127847113938</v>
      </c>
      <c r="V770" s="212">
        <v>0.9336030097210537</v>
      </c>
      <c r="W770" s="212">
        <v>0.88017787030263395</v>
      </c>
      <c r="X770" s="212">
        <v>0.79025773994304238</v>
      </c>
      <c r="Y770" s="212">
        <v>0.62095959116712984</v>
      </c>
      <c r="Z770" s="212">
        <v>0.43087676691756693</v>
      </c>
    </row>
    <row r="771" spans="3:26" x14ac:dyDescent="0.3">
      <c r="C771" s="210">
        <v>42717</v>
      </c>
      <c r="D771" s="211">
        <v>9.9943833024125086E-4</v>
      </c>
      <c r="E771" s="211">
        <v>2.4255268887051441E-3</v>
      </c>
      <c r="F771" s="211">
        <v>3.9985253968477597E-3</v>
      </c>
      <c r="G771" s="211">
        <v>6.4707282540056024E-3</v>
      </c>
      <c r="H771" s="211">
        <v>8.5539379644381398E-3</v>
      </c>
      <c r="I771" s="211">
        <v>1.1307880156911199E-2</v>
      </c>
      <c r="J771" s="211">
        <v>1.5203504793560623E-2</v>
      </c>
      <c r="K771" s="211">
        <v>1.9580717812559899E-2</v>
      </c>
      <c r="L771" s="211">
        <v>2.6481062086656758E-2</v>
      </c>
      <c r="M771" s="211">
        <v>3.4572505646188238E-2</v>
      </c>
      <c r="N771" s="211">
        <v>4.7388955577867042E-2</v>
      </c>
      <c r="P771" s="212">
        <f t="array" ref="P771:Z771">(1+D771:N771)^-P$1:Z$1</f>
        <v>0.99992008805518739</v>
      </c>
      <c r="Q771" s="212">
        <v>0.99939453585585114</v>
      </c>
      <c r="R771" s="212">
        <v>0.99800671297033905</v>
      </c>
      <c r="S771" s="212">
        <v>0.99357087288049528</v>
      </c>
      <c r="T771" s="212">
        <v>0.98310915657070619</v>
      </c>
      <c r="U771" s="212">
        <v>0.96682935070259879</v>
      </c>
      <c r="V771" s="212">
        <v>0.92733031627300289</v>
      </c>
      <c r="W771" s="212">
        <v>0.87306927565367953</v>
      </c>
      <c r="X771" s="212">
        <v>0.76999975453354752</v>
      </c>
      <c r="Y771" s="212">
        <v>0.60060094466857505</v>
      </c>
      <c r="Z771" s="212">
        <v>0.39613224795452961</v>
      </c>
    </row>
    <row r="772" spans="3:26" x14ac:dyDescent="0.3">
      <c r="C772" s="210">
        <v>42716</v>
      </c>
      <c r="D772" s="211">
        <v>8.631825052854928E-4</v>
      </c>
      <c r="E772" s="211">
        <v>2.1375814908326167E-3</v>
      </c>
      <c r="F772" s="211">
        <v>3.4092812373340887E-3</v>
      </c>
      <c r="G772" s="211">
        <v>5.1828779185205311E-3</v>
      </c>
      <c r="H772" s="211">
        <v>6.6659944057575523E-3</v>
      </c>
      <c r="I772" s="211">
        <v>8.7491898598288046E-3</v>
      </c>
      <c r="J772" s="211">
        <v>1.185568369723802E-2</v>
      </c>
      <c r="K772" s="211">
        <v>1.6192035740099722E-2</v>
      </c>
      <c r="L772" s="211">
        <v>2.1926791512910448E-2</v>
      </c>
      <c r="M772" s="211">
        <v>2.9838341762824183E-2</v>
      </c>
      <c r="N772" s="211">
        <v>4.0258190107616734E-2</v>
      </c>
      <c r="P772" s="212">
        <f t="array" ref="P772:Z772">(1+D772:N772)^-P$1:Z$1</f>
        <v>0.9999309775679569</v>
      </c>
      <c r="Q772" s="212">
        <v>0.99946631743072367</v>
      </c>
      <c r="R772" s="212">
        <v>0.99829970573425908</v>
      </c>
      <c r="S772" s="212">
        <v>0.99484384579923113</v>
      </c>
      <c r="T772" s="212">
        <v>0.98680014260025239</v>
      </c>
      <c r="U772" s="212">
        <v>0.97420510983209807</v>
      </c>
      <c r="V772" s="212">
        <v>0.94277296998187454</v>
      </c>
      <c r="W772" s="212">
        <v>0.89365418174508371</v>
      </c>
      <c r="X772" s="212">
        <v>0.80501162034836649</v>
      </c>
      <c r="Y772" s="212">
        <v>0.64337494745364754</v>
      </c>
      <c r="Z772" s="212">
        <v>0.45412679253699795</v>
      </c>
    </row>
    <row r="773" spans="3:26" x14ac:dyDescent="0.3">
      <c r="C773" s="210">
        <v>42713</v>
      </c>
      <c r="D773" s="211">
        <v>9.8609184227358977E-4</v>
      </c>
      <c r="E773" s="211">
        <v>2.4684482526859128E-3</v>
      </c>
      <c r="F773" s="211">
        <v>3.749188669200449E-3</v>
      </c>
      <c r="G773" s="211">
        <v>5.7172733956877353E-3</v>
      </c>
      <c r="H773" s="211">
        <v>7.310444446242465E-3</v>
      </c>
      <c r="I773" s="211">
        <v>9.171014539332896E-3</v>
      </c>
      <c r="J773" s="211">
        <v>1.2216361999668256E-2</v>
      </c>
      <c r="K773" s="211">
        <v>1.6765152646445361E-2</v>
      </c>
      <c r="L773" s="211">
        <v>2.1475871463395184E-2</v>
      </c>
      <c r="M773" s="211">
        <v>2.762456830817368E-2</v>
      </c>
      <c r="N773" s="211">
        <v>3.6138189342350045E-2</v>
      </c>
      <c r="P773" s="212">
        <f t="array" ref="P773:Z773">(1+D773:N773)^-P$1:Z$1</f>
        <v>0.99992115463061204</v>
      </c>
      <c r="Q773" s="212">
        <v>0.99938383824600407</v>
      </c>
      <c r="R773" s="212">
        <v>0.99813066040632548</v>
      </c>
      <c r="S773" s="212">
        <v>0.99431522800002814</v>
      </c>
      <c r="T773" s="212">
        <v>0.98553789030128425</v>
      </c>
      <c r="U773" s="212">
        <v>0.97298399268148028</v>
      </c>
      <c r="V773" s="212">
        <v>0.9410944972493307</v>
      </c>
      <c r="W773" s="212">
        <v>0.89013407547137591</v>
      </c>
      <c r="X773" s="212">
        <v>0.80857232915222188</v>
      </c>
      <c r="Y773" s="212">
        <v>0.6644813841481565</v>
      </c>
      <c r="Z773" s="212">
        <v>0.49163906139812502</v>
      </c>
    </row>
    <row r="774" spans="3:26" x14ac:dyDescent="0.3">
      <c r="C774" s="210">
        <v>42712</v>
      </c>
      <c r="D774" s="211">
        <v>9.2327892658135974E-4</v>
      </c>
      <c r="E774" s="211">
        <v>2.3107889585447221E-3</v>
      </c>
      <c r="F774" s="211">
        <v>3.5475879289980109E-3</v>
      </c>
      <c r="G774" s="211">
        <v>5.6626617571452166E-3</v>
      </c>
      <c r="H774" s="211">
        <v>7.668220842532208E-3</v>
      </c>
      <c r="I774" s="211">
        <v>1.0426733606084237E-2</v>
      </c>
      <c r="J774" s="211">
        <v>1.3483818583622945E-2</v>
      </c>
      <c r="K774" s="211">
        <v>1.7512632586078724E-2</v>
      </c>
      <c r="L774" s="211">
        <v>2.2941581503992933E-2</v>
      </c>
      <c r="M774" s="211">
        <v>2.9484279117413779E-2</v>
      </c>
      <c r="N774" s="211">
        <v>3.9448239229737656E-2</v>
      </c>
      <c r="P774" s="212">
        <f t="array" ref="P774:Z774">(1+D774:N774)^-P$1:Z$1</f>
        <v>0.99992617448789645</v>
      </c>
      <c r="Q774" s="212">
        <v>0.99942313565234542</v>
      </c>
      <c r="R774" s="212">
        <v>0.99823091164379651</v>
      </c>
      <c r="S774" s="212">
        <v>0.9943692234260233</v>
      </c>
      <c r="T774" s="212">
        <v>0.98483817666312712</v>
      </c>
      <c r="U774" s="212">
        <v>0.96936093895310049</v>
      </c>
      <c r="V774" s="212">
        <v>0.93522456269325893</v>
      </c>
      <c r="W774" s="212">
        <v>0.88556681060001263</v>
      </c>
      <c r="X774" s="212">
        <v>0.79706121003314501</v>
      </c>
      <c r="Y774" s="212">
        <v>0.64670201517026427</v>
      </c>
      <c r="Z774" s="212">
        <v>0.46125665142040673</v>
      </c>
    </row>
    <row r="775" spans="3:26" x14ac:dyDescent="0.3">
      <c r="C775" s="210">
        <v>42711</v>
      </c>
      <c r="D775" s="211">
        <v>1.0262496220971085E-3</v>
      </c>
      <c r="E775" s="211">
        <v>2.3994219389111568E-3</v>
      </c>
      <c r="F775" s="211">
        <v>3.7457342837842575E-3</v>
      </c>
      <c r="G775" s="211">
        <v>5.7681376925981841E-3</v>
      </c>
      <c r="H775" s="211">
        <v>7.2135882762496377E-3</v>
      </c>
      <c r="I775" s="211">
        <v>9.3063692942151402E-3</v>
      </c>
      <c r="J775" s="211">
        <v>1.2210425699332372E-2</v>
      </c>
      <c r="K775" s="211">
        <v>1.6617013488326868E-2</v>
      </c>
      <c r="L775" s="211">
        <v>2.1356163670212688E-2</v>
      </c>
      <c r="M775" s="211">
        <v>2.7430352193492991E-2</v>
      </c>
      <c r="N775" s="211">
        <v>3.745422793086968E-2</v>
      </c>
      <c r="P775" s="212">
        <f t="array" ref="P775:Z775">(1+D775:N775)^-P$1:Z$1</f>
        <v>0.99991794549561863</v>
      </c>
      <c r="Q775" s="212">
        <v>0.9994010424660984</v>
      </c>
      <c r="R775" s="212">
        <v>0.99813237793543275</v>
      </c>
      <c r="S775" s="212">
        <v>0.99426494290639267</v>
      </c>
      <c r="T775" s="212">
        <v>0.98572744297643566</v>
      </c>
      <c r="U775" s="212">
        <v>0.97259259413379595</v>
      </c>
      <c r="V775" s="212">
        <v>0.94112209371033462</v>
      </c>
      <c r="W775" s="212">
        <v>0.89104243091518986</v>
      </c>
      <c r="X775" s="212">
        <v>0.80952051430976146</v>
      </c>
      <c r="Y775" s="212">
        <v>0.66636799228816779</v>
      </c>
      <c r="Z775" s="212">
        <v>0.47931509002330319</v>
      </c>
    </row>
    <row r="776" spans="3:26" x14ac:dyDescent="0.3">
      <c r="C776" s="210">
        <v>42710</v>
      </c>
      <c r="D776" s="211">
        <v>9.3064986702423298E-4</v>
      </c>
      <c r="E776" s="211">
        <v>2.4233869783945525E-3</v>
      </c>
      <c r="F776" s="211">
        <v>3.9521885110092398E-3</v>
      </c>
      <c r="G776" s="211">
        <v>6.1529268787616715E-3</v>
      </c>
      <c r="H776" s="211">
        <v>8.399597303223795E-3</v>
      </c>
      <c r="I776" s="211">
        <v>1.1383875542231985E-2</v>
      </c>
      <c r="J776" s="211">
        <v>1.5298637515719502E-2</v>
      </c>
      <c r="K776" s="211">
        <v>2.0526306205147404E-2</v>
      </c>
      <c r="L776" s="211">
        <v>2.6155040445413714E-2</v>
      </c>
      <c r="M776" s="211">
        <v>3.5548663321721019E-2</v>
      </c>
      <c r="N776" s="211">
        <v>4.4754433522018626E-2</v>
      </c>
      <c r="P776" s="212">
        <f t="array" ref="P776:Z776">(1+D776:N776)^-P$1:Z$1</f>
        <v>0.99992558540242904</v>
      </c>
      <c r="Q776" s="212">
        <v>0.99939506921655186</v>
      </c>
      <c r="R776" s="212">
        <v>0.99802974394236577</v>
      </c>
      <c r="S776" s="212">
        <v>0.99388470011427688</v>
      </c>
      <c r="T776" s="212">
        <v>0.98341011926343902</v>
      </c>
      <c r="U776" s="212">
        <v>0.96661142440354919</v>
      </c>
      <c r="V776" s="212">
        <v>0.92689594689918897</v>
      </c>
      <c r="W776" s="212">
        <v>0.86742227746429923</v>
      </c>
      <c r="X776" s="212">
        <v>0.77244963574968262</v>
      </c>
      <c r="Y776" s="212">
        <v>0.59216442588936935</v>
      </c>
      <c r="Z776" s="212">
        <v>0.41659643017703596</v>
      </c>
    </row>
    <row r="777" spans="3:26" x14ac:dyDescent="0.3">
      <c r="C777" s="210">
        <v>42709</v>
      </c>
      <c r="D777" s="211">
        <v>1.1269021112967667E-3</v>
      </c>
      <c r="E777" s="211">
        <v>2.7700266597053373E-3</v>
      </c>
      <c r="F777" s="211">
        <v>4.2312529408321167E-3</v>
      </c>
      <c r="G777" s="211">
        <v>6.6834525315758453E-3</v>
      </c>
      <c r="H777" s="211">
        <v>8.3764253555243876E-3</v>
      </c>
      <c r="I777" s="211">
        <v>1.0568602098998962E-2</v>
      </c>
      <c r="J777" s="211">
        <v>1.3271342085977394E-2</v>
      </c>
      <c r="K777" s="211">
        <v>1.7826875587408704E-2</v>
      </c>
      <c r="L777" s="211">
        <v>2.3939284233636858E-2</v>
      </c>
      <c r="M777" s="211">
        <v>3.1331334453133297E-2</v>
      </c>
      <c r="N777" s="211">
        <v>4.1606418643845386E-2</v>
      </c>
      <c r="P777" s="212">
        <f t="array" ref="P777:Z777">(1+D777:N777)^-P$1:Z$1</f>
        <v>0.9999099026483117</v>
      </c>
      <c r="Q777" s="212">
        <v>0.99930868976360165</v>
      </c>
      <c r="R777" s="212">
        <v>0.99789106375674042</v>
      </c>
      <c r="S777" s="212">
        <v>0.99336091944814586</v>
      </c>
      <c r="T777" s="212">
        <v>0.98345531625357163</v>
      </c>
      <c r="U777" s="212">
        <v>0.96895274557519095</v>
      </c>
      <c r="V777" s="212">
        <v>0.93620552695522719</v>
      </c>
      <c r="W777" s="212">
        <v>0.88365471835054266</v>
      </c>
      <c r="X777" s="212">
        <v>0.78932879504116593</v>
      </c>
      <c r="Y777" s="212">
        <v>0.62954503953883145</v>
      </c>
      <c r="Z777" s="212">
        <v>0.44251403615488816</v>
      </c>
    </row>
    <row r="778" spans="3:26" x14ac:dyDescent="0.3">
      <c r="C778" s="210">
        <v>42706</v>
      </c>
      <c r="D778" s="211">
        <v>8.287880056863507E-4</v>
      </c>
      <c r="E778" s="211">
        <v>2.0027111050065984E-3</v>
      </c>
      <c r="F778" s="211">
        <v>3.1716429679549047E-3</v>
      </c>
      <c r="G778" s="211">
        <v>5.1329585455498379E-3</v>
      </c>
      <c r="H778" s="211">
        <v>6.6212327906527589E-3</v>
      </c>
      <c r="I778" s="211">
        <v>8.904276313111437E-3</v>
      </c>
      <c r="J778" s="211">
        <v>1.1929410375688326E-2</v>
      </c>
      <c r="K778" s="211">
        <v>1.5900790730258903E-2</v>
      </c>
      <c r="L778" s="211">
        <v>2.1420826998915669E-2</v>
      </c>
      <c r="M778" s="211">
        <v>2.9330358526408473E-2</v>
      </c>
      <c r="N778" s="211">
        <v>3.8979800141818857E-2</v>
      </c>
      <c r="P778" s="212">
        <f t="array" ref="P778:Z778">(1+D778:N778)^-P$1:Z$1</f>
        <v>0.99993372661613356</v>
      </c>
      <c r="Q778" s="212">
        <v>0.99949994797954889</v>
      </c>
      <c r="R778" s="212">
        <v>0.99841794081810364</v>
      </c>
      <c r="S778" s="212">
        <v>0.9948932541691029</v>
      </c>
      <c r="T778" s="212">
        <v>0.98688790500542434</v>
      </c>
      <c r="U778" s="212">
        <v>0.97375592115663767</v>
      </c>
      <c r="V778" s="212">
        <v>0.94242957946795991</v>
      </c>
      <c r="W778" s="212">
        <v>0.89544911483289791</v>
      </c>
      <c r="X778" s="212">
        <v>0.80900817522583868</v>
      </c>
      <c r="Y778" s="212">
        <v>0.64815410025649822</v>
      </c>
      <c r="Z778" s="212">
        <v>0.46543379961811798</v>
      </c>
    </row>
    <row r="779" spans="3:26" x14ac:dyDescent="0.3">
      <c r="C779" s="210">
        <v>42705</v>
      </c>
      <c r="D779" s="211">
        <v>1.0071545496464433E-3</v>
      </c>
      <c r="E779" s="211">
        <v>2.6427410059120947E-3</v>
      </c>
      <c r="F779" s="211">
        <v>4.0797208608392942E-3</v>
      </c>
      <c r="G779" s="211">
        <v>6.4333100424555601E-3</v>
      </c>
      <c r="H779" s="211">
        <v>8.1658863867692735E-3</v>
      </c>
      <c r="I779" s="211">
        <v>1.0876992784165493E-2</v>
      </c>
      <c r="J779" s="211">
        <v>1.4834266934420777E-2</v>
      </c>
      <c r="K779" s="211">
        <v>1.9665640804497519E-2</v>
      </c>
      <c r="L779" s="211">
        <v>2.513445032836677E-2</v>
      </c>
      <c r="M779" s="211">
        <v>3.213610644836784E-2</v>
      </c>
      <c r="N779" s="211">
        <v>4.3497241773344977E-2</v>
      </c>
      <c r="P779" s="212">
        <f t="array" ref="P779:Z779">(1+D779:N779)^-P$1:Z$1</f>
        <v>0.99991947142581705</v>
      </c>
      <c r="Q779" s="212">
        <v>0.99934040385271661</v>
      </c>
      <c r="R779" s="212">
        <v>0.99796635997111205</v>
      </c>
      <c r="S779" s="212">
        <v>0.99360781287914224</v>
      </c>
      <c r="T779" s="212">
        <v>0.98386611628359255</v>
      </c>
      <c r="U779" s="212">
        <v>0.96806621382508096</v>
      </c>
      <c r="V779" s="212">
        <v>0.92901854618657309</v>
      </c>
      <c r="W779" s="212">
        <v>0.8725604069556645</v>
      </c>
      <c r="X779" s="212">
        <v>0.78017443444057089</v>
      </c>
      <c r="Y779" s="212">
        <v>0.62222210570922343</v>
      </c>
      <c r="Z779" s="212">
        <v>0.42675035487888457</v>
      </c>
    </row>
    <row r="780" spans="3:26" x14ac:dyDescent="0.3">
      <c r="C780" s="210">
        <v>42704</v>
      </c>
      <c r="D780" s="211">
        <v>7.5848292219937567E-4</v>
      </c>
      <c r="E780" s="211">
        <v>1.8905766512069134E-3</v>
      </c>
      <c r="F780" s="211">
        <v>2.8841112526733488E-3</v>
      </c>
      <c r="G780" s="211">
        <v>4.481176257900352E-3</v>
      </c>
      <c r="H780" s="211">
        <v>5.7639106936427298E-3</v>
      </c>
      <c r="I780" s="211">
        <v>7.8252142009438974E-3</v>
      </c>
      <c r="J780" s="211">
        <v>1.0036254868382293E-2</v>
      </c>
      <c r="K780" s="211">
        <v>1.3644926777853597E-2</v>
      </c>
      <c r="L780" s="211">
        <v>1.7687345811751614E-2</v>
      </c>
      <c r="M780" s="211">
        <v>2.3208098124153326E-2</v>
      </c>
      <c r="N780" s="211">
        <v>3.0367475993463545E-2</v>
      </c>
      <c r="P780" s="212">
        <f t="array" ref="P780:Z780">(1+D780:N780)^-P$1:Z$1</f>
        <v>0.99993934620596403</v>
      </c>
      <c r="Q780" s="212">
        <v>0.99952791352778558</v>
      </c>
      <c r="R780" s="212">
        <v>0.99856105618220303</v>
      </c>
      <c r="S780" s="212">
        <v>0.9955388150979646</v>
      </c>
      <c r="T780" s="212">
        <v>0.98857108612304845</v>
      </c>
      <c r="U780" s="212">
        <v>0.97688702520522008</v>
      </c>
      <c r="V780" s="212">
        <v>0.95129493736482262</v>
      </c>
      <c r="W780" s="212">
        <v>0.90949233287774578</v>
      </c>
      <c r="X780" s="212">
        <v>0.83918218528356103</v>
      </c>
      <c r="Y780" s="212">
        <v>0.70882735546596354</v>
      </c>
      <c r="Z780" s="212">
        <v>0.54973978634368326</v>
      </c>
    </row>
    <row r="781" spans="3:26" x14ac:dyDescent="0.3">
      <c r="C781" s="210">
        <v>42703</v>
      </c>
      <c r="D781" s="211">
        <v>1.0075587207149825E-3</v>
      </c>
      <c r="E781" s="211">
        <v>2.512835037884375E-3</v>
      </c>
      <c r="F781" s="211">
        <v>3.950055224658155E-3</v>
      </c>
      <c r="G781" s="211">
        <v>5.9592224597046417E-3</v>
      </c>
      <c r="H781" s="211">
        <v>7.6694330958959256E-3</v>
      </c>
      <c r="I781" s="211">
        <v>1.0367094697058966E-2</v>
      </c>
      <c r="J781" s="211">
        <v>1.3857159373912631E-2</v>
      </c>
      <c r="K781" s="211">
        <v>1.8991769589274846E-2</v>
      </c>
      <c r="L781" s="211">
        <v>2.3774474207216605E-2</v>
      </c>
      <c r="M781" s="211">
        <v>3.1801982754075524E-2</v>
      </c>
      <c r="N781" s="211">
        <v>4.1779717054500766E-2</v>
      </c>
      <c r="P781" s="212">
        <f t="array" ref="P781:Z781">(1+D781:N781)^-P$1:Z$1</f>
        <v>0.99991943912727177</v>
      </c>
      <c r="Q781" s="212">
        <v>0.99937277600052898</v>
      </c>
      <c r="R781" s="212">
        <v>0.99803080429496449</v>
      </c>
      <c r="S781" s="212">
        <v>0.99407607950038612</v>
      </c>
      <c r="T781" s="212">
        <v>0.98483580709105312</v>
      </c>
      <c r="U781" s="212">
        <v>0.96953260440519229</v>
      </c>
      <c r="V781" s="212">
        <v>0.93350390400559347</v>
      </c>
      <c r="W781" s="212">
        <v>0.87660767044357646</v>
      </c>
      <c r="X781" s="212">
        <v>0.79060039911910707</v>
      </c>
      <c r="Y781" s="212">
        <v>0.62525133624809004</v>
      </c>
      <c r="Z781" s="212">
        <v>0.44104413019343758</v>
      </c>
    </row>
    <row r="782" spans="3:26" x14ac:dyDescent="0.3">
      <c r="C782" s="210">
        <v>42702</v>
      </c>
      <c r="D782" s="211">
        <v>1.0129782326216382E-3</v>
      </c>
      <c r="E782" s="211">
        <v>2.4637887817565477E-3</v>
      </c>
      <c r="F782" s="211">
        <v>3.9519387680168475E-3</v>
      </c>
      <c r="G782" s="211">
        <v>6.274516249704108E-3</v>
      </c>
      <c r="H782" s="211">
        <v>7.9685853355571396E-3</v>
      </c>
      <c r="I782" s="211">
        <v>1.0766710014424271E-2</v>
      </c>
      <c r="J782" s="211">
        <v>1.3698116999522466E-2</v>
      </c>
      <c r="K782" s="211">
        <v>1.8042446684004627E-2</v>
      </c>
      <c r="L782" s="211">
        <v>2.2950452433650612E-2</v>
      </c>
      <c r="M782" s="211">
        <v>3.0363859199523863E-2</v>
      </c>
      <c r="N782" s="211">
        <v>3.9916514960241921E-2</v>
      </c>
      <c r="P782" s="212">
        <f t="array" ref="P782:Z782">(1+D782:N782)^-P$1:Z$1</f>
        <v>0.99991900603887685</v>
      </c>
      <c r="Q782" s="212">
        <v>0.99938499953279503</v>
      </c>
      <c r="R782" s="212">
        <v>0.99802986807725191</v>
      </c>
      <c r="S782" s="212">
        <v>0.99376460781985343</v>
      </c>
      <c r="T782" s="212">
        <v>0.98425132038668339</v>
      </c>
      <c r="U782" s="212">
        <v>0.96838311980705893</v>
      </c>
      <c r="V782" s="212">
        <v>0.93423643605358908</v>
      </c>
      <c r="W782" s="212">
        <v>0.88234574920677145</v>
      </c>
      <c r="X782" s="212">
        <v>0.79699209233547186</v>
      </c>
      <c r="Y782" s="212">
        <v>0.6384703648612664</v>
      </c>
      <c r="Z782" s="212">
        <v>0.45712028497353396</v>
      </c>
    </row>
    <row r="783" spans="3:26" x14ac:dyDescent="0.3">
      <c r="C783" s="210">
        <v>42699</v>
      </c>
      <c r="D783" s="211">
        <v>8.8359088264710608E-4</v>
      </c>
      <c r="E783" s="211">
        <v>2.2511374293458127E-3</v>
      </c>
      <c r="F783" s="211">
        <v>3.6609067344524973E-3</v>
      </c>
      <c r="G783" s="211">
        <v>5.7332857546658622E-3</v>
      </c>
      <c r="H783" s="211">
        <v>7.5132774635826927E-3</v>
      </c>
      <c r="I783" s="211">
        <v>9.7306540948289312E-3</v>
      </c>
      <c r="J783" s="211">
        <v>1.2306483521551141E-2</v>
      </c>
      <c r="K783" s="211">
        <v>1.5577841673248638E-2</v>
      </c>
      <c r="L783" s="211">
        <v>2.1302688298229341E-2</v>
      </c>
      <c r="M783" s="211">
        <v>2.8677948443868801E-2</v>
      </c>
      <c r="N783" s="211">
        <v>3.7762478858727452E-2</v>
      </c>
      <c r="P783" s="212">
        <f t="array" ref="P783:Z783">(1+D783:N783)^-P$1:Z$1</f>
        <v>0.99992934643639897</v>
      </c>
      <c r="Q783" s="212">
        <v>0.99943800612382183</v>
      </c>
      <c r="R783" s="212">
        <v>0.9981745571884143</v>
      </c>
      <c r="S783" s="212">
        <v>0.99429939742884832</v>
      </c>
      <c r="T783" s="212">
        <v>0.98514111239964541</v>
      </c>
      <c r="U783" s="212">
        <v>0.97136707063112948</v>
      </c>
      <c r="V783" s="212">
        <v>0.94067566278583492</v>
      </c>
      <c r="W783" s="212">
        <v>0.89744425810698236</v>
      </c>
      <c r="X783" s="212">
        <v>0.80994447884442156</v>
      </c>
      <c r="Y783" s="212">
        <v>0.654347653246518</v>
      </c>
      <c r="Z783" s="212">
        <v>0.47647565144934823</v>
      </c>
    </row>
    <row r="784" spans="3:26" x14ac:dyDescent="0.3">
      <c r="C784" s="210">
        <v>42697</v>
      </c>
      <c r="D784" s="211">
        <v>1.1276477756323097E-3</v>
      </c>
      <c r="E784" s="211">
        <v>2.9421737756511026E-3</v>
      </c>
      <c r="F784" s="211">
        <v>4.4283681568606219E-3</v>
      </c>
      <c r="G784" s="211">
        <v>7.1138838256171472E-3</v>
      </c>
      <c r="H784" s="211">
        <v>8.9910523849769351E-3</v>
      </c>
      <c r="I784" s="211">
        <v>1.1596933505978756E-2</v>
      </c>
      <c r="J784" s="211">
        <v>1.4509517791595974E-2</v>
      </c>
      <c r="K784" s="211">
        <v>1.9091388424761237E-2</v>
      </c>
      <c r="L784" s="211">
        <v>2.5543512823035189E-2</v>
      </c>
      <c r="M784" s="211">
        <v>3.3326298823705358E-2</v>
      </c>
      <c r="N784" s="211">
        <v>4.2280163477427093E-2</v>
      </c>
      <c r="P784" s="212">
        <f t="array" ref="P784:Z784">(1+D784:N784)^-P$1:Z$1</f>
        <v>0.99990984306770503</v>
      </c>
      <c r="Q784" s="212">
        <v>0.99926580613899807</v>
      </c>
      <c r="R784" s="212">
        <v>0.99779314280479903</v>
      </c>
      <c r="S784" s="212">
        <v>0.99293636604572033</v>
      </c>
      <c r="T784" s="212">
        <v>0.98225753731331467</v>
      </c>
      <c r="U784" s="212">
        <v>0.96600080306911584</v>
      </c>
      <c r="V784" s="212">
        <v>0.93050641388467847</v>
      </c>
      <c r="W784" s="212">
        <v>0.87600801155255181</v>
      </c>
      <c r="X784" s="212">
        <v>0.77706810233048407</v>
      </c>
      <c r="Y784" s="212">
        <v>0.61155815378991241</v>
      </c>
      <c r="Z784" s="212">
        <v>0.43682808396338552</v>
      </c>
    </row>
    <row r="785" spans="3:26" x14ac:dyDescent="0.3">
      <c r="C785" s="210">
        <v>42696</v>
      </c>
      <c r="D785" s="211">
        <v>9.1306638321248337E-4</v>
      </c>
      <c r="E785" s="211">
        <v>2.1365855397215121E-3</v>
      </c>
      <c r="F785" s="211">
        <v>3.2255533939260332E-3</v>
      </c>
      <c r="G785" s="211">
        <v>5.0523244813501338E-3</v>
      </c>
      <c r="H785" s="211">
        <v>6.6352922289510605E-3</v>
      </c>
      <c r="I785" s="211">
        <v>8.4348146648319262E-3</v>
      </c>
      <c r="J785" s="211">
        <v>1.0642768125791055E-2</v>
      </c>
      <c r="K785" s="211">
        <v>1.3902078750597116E-2</v>
      </c>
      <c r="L785" s="211">
        <v>1.816628062838645E-2</v>
      </c>
      <c r="M785" s="211">
        <v>2.4751975175819094E-2</v>
      </c>
      <c r="N785" s="211">
        <v>3.3303958270949882E-2</v>
      </c>
      <c r="P785" s="212">
        <f t="array" ref="P785:Z785">(1+D785:N785)^-P$1:Z$1</f>
        <v>0.99992699068197666</v>
      </c>
      <c r="Q785" s="212">
        <v>0.9994665657549624</v>
      </c>
      <c r="R785" s="212">
        <v>0.99839111441828488</v>
      </c>
      <c r="S785" s="212">
        <v>0.99497307318406802</v>
      </c>
      <c r="T785" s="212">
        <v>0.98686033793556349</v>
      </c>
      <c r="U785" s="212">
        <v>0.97511650659442972</v>
      </c>
      <c r="V785" s="212">
        <v>0.94844387608192005</v>
      </c>
      <c r="W785" s="212">
        <v>0.90787886435191234</v>
      </c>
      <c r="X785" s="212">
        <v>0.83524310491781106</v>
      </c>
      <c r="Y785" s="212">
        <v>0.69297655046991247</v>
      </c>
      <c r="Z785" s="212">
        <v>0.51932369586099247</v>
      </c>
    </row>
    <row r="786" spans="3:26" x14ac:dyDescent="0.3">
      <c r="C786" s="210">
        <v>42695</v>
      </c>
      <c r="D786" s="211">
        <v>9.8488836516318198E-4</v>
      </c>
      <c r="E786" s="211">
        <v>2.4330310454664318E-3</v>
      </c>
      <c r="F786" s="211">
        <v>3.8215686053959907E-3</v>
      </c>
      <c r="G786" s="211">
        <v>6.0246558733513924E-3</v>
      </c>
      <c r="H786" s="211">
        <v>8.2716304202351456E-3</v>
      </c>
      <c r="I786" s="211">
        <v>1.0466094635902687E-2</v>
      </c>
      <c r="J786" s="211">
        <v>1.389987209249313E-2</v>
      </c>
      <c r="K786" s="211">
        <v>1.8485068072305329E-2</v>
      </c>
      <c r="L786" s="211">
        <v>2.4508043870547516E-2</v>
      </c>
      <c r="M786" s="211">
        <v>3.2123229284651743E-2</v>
      </c>
      <c r="N786" s="211">
        <v>4.0460006527258008E-2</v>
      </c>
      <c r="P786" s="212">
        <f t="array" ref="P786:Z786">(1+D786:N786)^-P$1:Z$1</f>
        <v>0.99992125080641414</v>
      </c>
      <c r="Q786" s="212">
        <v>0.99939266549791117</v>
      </c>
      <c r="R786" s="212">
        <v>0.99809467495925475</v>
      </c>
      <c r="S786" s="212">
        <v>0.99401142324079395</v>
      </c>
      <c r="T786" s="212">
        <v>0.98365975816973417</v>
      </c>
      <c r="U786" s="212">
        <v>0.96924766382557703</v>
      </c>
      <c r="V786" s="212">
        <v>0.93330729124650635</v>
      </c>
      <c r="W786" s="212">
        <v>0.87966504811557755</v>
      </c>
      <c r="X786" s="212">
        <v>0.78495773630908106</v>
      </c>
      <c r="Y786" s="212">
        <v>0.62233856209008953</v>
      </c>
      <c r="Z786" s="212">
        <v>0.45236830965032376</v>
      </c>
    </row>
    <row r="787" spans="3:26" x14ac:dyDescent="0.3">
      <c r="C787" s="210">
        <v>42692</v>
      </c>
      <c r="D787" s="211">
        <v>1.0073060477809365E-3</v>
      </c>
      <c r="E787" s="211">
        <v>2.3667840251317789E-3</v>
      </c>
      <c r="F787" s="211">
        <v>3.8433659759914396E-3</v>
      </c>
      <c r="G787" s="211">
        <v>5.8284733154931071E-3</v>
      </c>
      <c r="H787" s="211">
        <v>7.7243151234965678E-3</v>
      </c>
      <c r="I787" s="211">
        <v>9.8491818533487201E-3</v>
      </c>
      <c r="J787" s="211">
        <v>1.3242271607851436E-2</v>
      </c>
      <c r="K787" s="211">
        <v>1.7722489240820555E-2</v>
      </c>
      <c r="L787" s="211">
        <v>2.2644838559565388E-2</v>
      </c>
      <c r="M787" s="211">
        <v>2.8795520982608576E-2</v>
      </c>
      <c r="N787" s="211">
        <v>3.8252550464878077E-2</v>
      </c>
      <c r="P787" s="212">
        <f t="array" ref="P787:Z787">(1+D787:N787)^-P$1:Z$1</f>
        <v>0.99991945931913651</v>
      </c>
      <c r="Q787" s="212">
        <v>0.99940917770344406</v>
      </c>
      <c r="R787" s="212">
        <v>0.9980838386284292</v>
      </c>
      <c r="S787" s="212">
        <v>0.99420530093338788</v>
      </c>
      <c r="T787" s="212">
        <v>0.9847285390350512</v>
      </c>
      <c r="U787" s="212">
        <v>0.97102507763641632</v>
      </c>
      <c r="V787" s="212">
        <v>0.9363398359195334</v>
      </c>
      <c r="W787" s="212">
        <v>0.88428936005031167</v>
      </c>
      <c r="X787" s="212">
        <v>0.79937708124505047</v>
      </c>
      <c r="Y787" s="212">
        <v>0.65322685033864225</v>
      </c>
      <c r="Z787" s="212">
        <v>0.47199768381205565</v>
      </c>
    </row>
    <row r="788" spans="3:26" x14ac:dyDescent="0.3">
      <c r="C788" s="210">
        <v>42691</v>
      </c>
      <c r="D788" s="211">
        <v>9.6551085065834264E-4</v>
      </c>
      <c r="E788" s="211">
        <v>2.5134502260697154E-3</v>
      </c>
      <c r="F788" s="211">
        <v>3.8335582003287236E-3</v>
      </c>
      <c r="G788" s="211">
        <v>5.8639910508514175E-3</v>
      </c>
      <c r="H788" s="211">
        <v>7.726281519188226E-3</v>
      </c>
      <c r="I788" s="211">
        <v>9.71383709165375E-3</v>
      </c>
      <c r="J788" s="211">
        <v>1.3352599664276881E-2</v>
      </c>
      <c r="K788" s="211">
        <v>1.7158586098508954E-2</v>
      </c>
      <c r="L788" s="211">
        <v>2.3381576655276161E-2</v>
      </c>
      <c r="M788" s="211">
        <v>3.1154830056174122E-2</v>
      </c>
      <c r="N788" s="211">
        <v>4.0977191550774381E-2</v>
      </c>
      <c r="P788" s="212">
        <f t="array" ref="P788:Z788">(1+D788:N788)^-P$1:Z$1</f>
        <v>0.99992279937653272</v>
      </c>
      <c r="Q788" s="212">
        <v>0.99937262268526295</v>
      </c>
      <c r="R788" s="212">
        <v>0.99808871441604918</v>
      </c>
      <c r="S788" s="212">
        <v>0.99417019487423441</v>
      </c>
      <c r="T788" s="212">
        <v>0.98472469599929224</v>
      </c>
      <c r="U788" s="212">
        <v>0.97141560642785774</v>
      </c>
      <c r="V788" s="212">
        <v>0.93583023016971123</v>
      </c>
      <c r="W788" s="212">
        <v>0.88772676468147682</v>
      </c>
      <c r="X788" s="212">
        <v>0.79364092835662325</v>
      </c>
      <c r="Y788" s="212">
        <v>0.6311633809972288</v>
      </c>
      <c r="Z788" s="212">
        <v>0.44789449112710866</v>
      </c>
    </row>
    <row r="789" spans="3:26" x14ac:dyDescent="0.3">
      <c r="C789" s="210">
        <v>42690</v>
      </c>
      <c r="D789" s="211">
        <v>9.5643229264833851E-4</v>
      </c>
      <c r="E789" s="211">
        <v>2.3723087829341373E-3</v>
      </c>
      <c r="F789" s="211">
        <v>3.8880018250840634E-3</v>
      </c>
      <c r="G789" s="211">
        <v>6.2179252612464368E-3</v>
      </c>
      <c r="H789" s="211">
        <v>8.1848457834447254E-3</v>
      </c>
      <c r="I789" s="211">
        <v>1.0810549749988019E-2</v>
      </c>
      <c r="J789" s="211">
        <v>1.4811096862057295E-2</v>
      </c>
      <c r="K789" s="211">
        <v>1.920579045289177E-2</v>
      </c>
      <c r="L789" s="211">
        <v>2.5147649677289729E-2</v>
      </c>
      <c r="M789" s="211">
        <v>3.4315028890596434E-2</v>
      </c>
      <c r="N789" s="211">
        <v>4.6391862936777661E-2</v>
      </c>
      <c r="P789" s="212">
        <f t="array" ref="P789:Z789">(1+D789:N789)^-P$1:Z$1</f>
        <v>0.99992352490815217</v>
      </c>
      <c r="Q789" s="212">
        <v>0.9994078005941065</v>
      </c>
      <c r="R789" s="212">
        <v>0.99806164949241849</v>
      </c>
      <c r="S789" s="212">
        <v>0.99382049841774378</v>
      </c>
      <c r="T789" s="212">
        <v>0.98382911248878602</v>
      </c>
      <c r="U789" s="212">
        <v>0.96825712640894435</v>
      </c>
      <c r="V789" s="212">
        <v>0.92912460735383962</v>
      </c>
      <c r="W789" s="212">
        <v>0.8753199429856664</v>
      </c>
      <c r="X789" s="212">
        <v>0.78007398844188625</v>
      </c>
      <c r="Y789" s="212">
        <v>0.60284751177705287</v>
      </c>
      <c r="Z789" s="212">
        <v>0.40375036157553207</v>
      </c>
    </row>
    <row r="790" spans="3:26" x14ac:dyDescent="0.3">
      <c r="C790" s="210">
        <v>42689</v>
      </c>
      <c r="D790" s="211">
        <v>1.0230988724994807E-3</v>
      </c>
      <c r="E790" s="211">
        <v>2.5436759240053362E-3</v>
      </c>
      <c r="F790" s="211">
        <v>4.1830094147037701E-3</v>
      </c>
      <c r="G790" s="211">
        <v>6.6226853415923582E-3</v>
      </c>
      <c r="H790" s="211">
        <v>8.6541973346561524E-3</v>
      </c>
      <c r="I790" s="211">
        <v>1.1233939418069923E-2</v>
      </c>
      <c r="J790" s="211">
        <v>1.4571108204801347E-2</v>
      </c>
      <c r="K790" s="211">
        <v>1.9828695925581102E-2</v>
      </c>
      <c r="L790" s="211">
        <v>2.6314893612220384E-2</v>
      </c>
      <c r="M790" s="211">
        <v>3.5232817799384815E-2</v>
      </c>
      <c r="N790" s="211">
        <v>4.4564283652001081E-2</v>
      </c>
      <c r="P790" s="212">
        <f t="array" ref="P790:Z790">(1+D790:N790)^-P$1:Z$1</f>
        <v>0.99991819727694176</v>
      </c>
      <c r="Q790" s="212">
        <v>0.99936509007664354</v>
      </c>
      <c r="R790" s="212">
        <v>0.99791503409130911</v>
      </c>
      <c r="S790" s="212">
        <v>0.99342088605985979</v>
      </c>
      <c r="T790" s="212">
        <v>0.98291372585427195</v>
      </c>
      <c r="U790" s="212">
        <v>0.96704144792666757</v>
      </c>
      <c r="V790" s="212">
        <v>0.93022401220607087</v>
      </c>
      <c r="W790" s="212">
        <v>0.87158431113724111</v>
      </c>
      <c r="X790" s="212">
        <v>0.77124735356838192</v>
      </c>
      <c r="Y790" s="212">
        <v>0.59488022732010559</v>
      </c>
      <c r="Z790" s="212">
        <v>0.41811577944631589</v>
      </c>
    </row>
    <row r="791" spans="3:26" x14ac:dyDescent="0.3">
      <c r="C791" s="210">
        <v>42688</v>
      </c>
      <c r="D791" s="211">
        <v>1.0978466720496323E-3</v>
      </c>
      <c r="E791" s="211">
        <v>2.7225533097038125E-3</v>
      </c>
      <c r="F791" s="211">
        <v>4.1355232076883955E-3</v>
      </c>
      <c r="G791" s="211">
        <v>6.6695711359655721E-3</v>
      </c>
      <c r="H791" s="211">
        <v>8.7512381424332507E-3</v>
      </c>
      <c r="I791" s="211">
        <v>1.1709619392707447E-2</v>
      </c>
      <c r="J791" s="211">
        <v>1.520634225104724E-2</v>
      </c>
      <c r="K791" s="211">
        <v>2.0428102931087728E-2</v>
      </c>
      <c r="L791" s="211">
        <v>2.7660785794636426E-2</v>
      </c>
      <c r="M791" s="211">
        <v>3.5834799430941644E-2</v>
      </c>
      <c r="N791" s="211">
        <v>4.8753975596104275E-2</v>
      </c>
      <c r="P791" s="212">
        <f t="array" ref="P791:Z791">(1+D791:N791)^-P$1:Z$1</f>
        <v>0.99991222429418514</v>
      </c>
      <c r="Q791" s="212">
        <v>0.99932051748423789</v>
      </c>
      <c r="R791" s="212">
        <v>0.99793862983041404</v>
      </c>
      <c r="S791" s="212">
        <v>0.99337461732508769</v>
      </c>
      <c r="T791" s="212">
        <v>0.98272462441783048</v>
      </c>
      <c r="U791" s="212">
        <v>0.96567805472998636</v>
      </c>
      <c r="V791" s="212">
        <v>0.9273173571063259</v>
      </c>
      <c r="W791" s="212">
        <v>0.86800679501558808</v>
      </c>
      <c r="X791" s="212">
        <v>0.76120591214675293</v>
      </c>
      <c r="Y791" s="212">
        <v>0.58971549709147197</v>
      </c>
      <c r="Z791" s="212">
        <v>0.38594693551023113</v>
      </c>
    </row>
    <row r="792" spans="3:26" x14ac:dyDescent="0.3">
      <c r="C792" s="210">
        <v>42685</v>
      </c>
      <c r="D792" s="211">
        <v>8.0916308451980631E-4</v>
      </c>
      <c r="E792" s="211">
        <v>2.1043587661579255E-3</v>
      </c>
      <c r="F792" s="211">
        <v>3.3025852104985919E-3</v>
      </c>
      <c r="G792" s="211">
        <v>5.1841110365283142E-3</v>
      </c>
      <c r="H792" s="211">
        <v>6.8176785091752191E-3</v>
      </c>
      <c r="I792" s="211">
        <v>9.2132057950877616E-3</v>
      </c>
      <c r="J792" s="211">
        <v>1.2096879566006946E-2</v>
      </c>
      <c r="K792" s="211">
        <v>1.5735072324397366E-2</v>
      </c>
      <c r="L792" s="211">
        <v>2.0433490937146904E-2</v>
      </c>
      <c r="M792" s="211">
        <v>2.6446749505967541E-2</v>
      </c>
      <c r="N792" s="211">
        <v>3.3375698434014424E-2</v>
      </c>
      <c r="P792" s="212">
        <f t="array" ref="P792:Z792">(1+D792:N792)^-P$1:Z$1</f>
        <v>0.99993529522235947</v>
      </c>
      <c r="Q792" s="212">
        <v>0.99947460114418785</v>
      </c>
      <c r="R792" s="212">
        <v>0.99835278632135915</v>
      </c>
      <c r="S792" s="212">
        <v>0.99484262536623014</v>
      </c>
      <c r="T792" s="212">
        <v>0.98650282835405512</v>
      </c>
      <c r="U792" s="212">
        <v>0.97286196782071821</v>
      </c>
      <c r="V792" s="212">
        <v>0.94165012989334296</v>
      </c>
      <c r="W792" s="212">
        <v>0.89647227075599123</v>
      </c>
      <c r="X792" s="212">
        <v>0.81687002796233177</v>
      </c>
      <c r="Y792" s="212">
        <v>0.67601081456955958</v>
      </c>
      <c r="Z792" s="212">
        <v>0.51860310981260982</v>
      </c>
    </row>
    <row r="793" spans="3:26" x14ac:dyDescent="0.3">
      <c r="C793" s="210">
        <v>42684</v>
      </c>
      <c r="D793" s="211">
        <v>1.1712060448935461E-3</v>
      </c>
      <c r="E793" s="211">
        <v>2.9142791075632644E-3</v>
      </c>
      <c r="F793" s="211">
        <v>4.7057405493722221E-3</v>
      </c>
      <c r="G793" s="211">
        <v>7.4590816431853897E-3</v>
      </c>
      <c r="H793" s="211">
        <v>1.0015311699088062E-2</v>
      </c>
      <c r="I793" s="211">
        <v>1.2712830286450301E-2</v>
      </c>
      <c r="J793" s="211">
        <v>1.668238357747184E-2</v>
      </c>
      <c r="K793" s="211">
        <v>2.2167550430770826E-2</v>
      </c>
      <c r="L793" s="211">
        <v>3.033411372899877E-2</v>
      </c>
      <c r="M793" s="211">
        <v>4.0610423066012473E-2</v>
      </c>
      <c r="N793" s="211">
        <v>5.5538121265764503E-2</v>
      </c>
      <c r="P793" s="212">
        <f t="array" ref="P793:Z793">(1+D793:N793)^-P$1:Z$1</f>
        <v>0.99990636272679134</v>
      </c>
      <c r="Q793" s="212">
        <v>0.99927275436424734</v>
      </c>
      <c r="R793" s="212">
        <v>0.99765540129290853</v>
      </c>
      <c r="S793" s="212">
        <v>0.99259614432080012</v>
      </c>
      <c r="T793" s="212">
        <v>0.98026632731424168</v>
      </c>
      <c r="U793" s="212">
        <v>0.96281104442871002</v>
      </c>
      <c r="V793" s="212">
        <v>0.92060537830614431</v>
      </c>
      <c r="W793" s="212">
        <v>0.85771967319276388</v>
      </c>
      <c r="X793" s="212">
        <v>0.74168450695224408</v>
      </c>
      <c r="Y793" s="212">
        <v>0.5503987335321483</v>
      </c>
      <c r="Z793" s="212">
        <v>0.33925132019445897</v>
      </c>
    </row>
    <row r="794" spans="3:26" x14ac:dyDescent="0.3">
      <c r="C794" s="210">
        <v>42683</v>
      </c>
      <c r="D794" s="211">
        <v>9.3678454119332157E-4</v>
      </c>
      <c r="E794" s="211">
        <v>2.3747503234429453E-3</v>
      </c>
      <c r="F794" s="211">
        <v>3.7148944578381184E-3</v>
      </c>
      <c r="G794" s="211">
        <v>6.0770725228020614E-3</v>
      </c>
      <c r="H794" s="211">
        <v>8.0434486541567773E-3</v>
      </c>
      <c r="I794" s="211">
        <v>1.007446921089244E-2</v>
      </c>
      <c r="J794" s="211">
        <v>1.2888569633799318E-2</v>
      </c>
      <c r="K794" s="211">
        <v>1.663182332294268E-2</v>
      </c>
      <c r="L794" s="211">
        <v>2.2002619271758207E-2</v>
      </c>
      <c r="M794" s="211">
        <v>2.953930250812958E-2</v>
      </c>
      <c r="N794" s="211">
        <v>3.8495136206646838E-2</v>
      </c>
      <c r="P794" s="212">
        <f t="array" ref="P794:Z794">(1+D794:N794)^-P$1:Z$1</f>
        <v>0.99992509512291905</v>
      </c>
      <c r="Q794" s="212">
        <v>0.99940719201511496</v>
      </c>
      <c r="R794" s="212">
        <v>0.99814771196730234</v>
      </c>
      <c r="S794" s="212">
        <v>0.99395963521207831</v>
      </c>
      <c r="T794" s="212">
        <v>0.9841051330687457</v>
      </c>
      <c r="U794" s="212">
        <v>0.97037548923899442</v>
      </c>
      <c r="V794" s="212">
        <v>0.93797583340083113</v>
      </c>
      <c r="W794" s="212">
        <v>0.89095157275170989</v>
      </c>
      <c r="X794" s="212">
        <v>0.80441453919418304</v>
      </c>
      <c r="Y794" s="212">
        <v>0.64618376742112504</v>
      </c>
      <c r="Z794" s="212">
        <v>0.46979745833438125</v>
      </c>
    </row>
    <row r="795" spans="3:26" x14ac:dyDescent="0.3">
      <c r="C795" s="210">
        <v>42682</v>
      </c>
      <c r="D795" s="211">
        <v>1.1831490851294819E-3</v>
      </c>
      <c r="E795" s="211">
        <v>3.1857388915271438E-3</v>
      </c>
      <c r="F795" s="211">
        <v>4.9437563715945352E-3</v>
      </c>
      <c r="G795" s="211">
        <v>7.9358972680901758E-3</v>
      </c>
      <c r="H795" s="211">
        <v>1.0301881708034829E-2</v>
      </c>
      <c r="I795" s="211">
        <v>1.3073626486510528E-2</v>
      </c>
      <c r="J795" s="211">
        <v>1.7924758063527325E-2</v>
      </c>
      <c r="K795" s="211">
        <v>2.3702636667033768E-2</v>
      </c>
      <c r="L795" s="211">
        <v>3.1298504391419291E-2</v>
      </c>
      <c r="M795" s="211">
        <v>4.0648617449138974E-2</v>
      </c>
      <c r="N795" s="211">
        <v>5.2954937922688385E-2</v>
      </c>
      <c r="P795" s="212">
        <f t="array" ref="P795:Z795">(1+D795:N795)^-P$1:Z$1</f>
        <v>0.99990540849679155</v>
      </c>
      <c r="Q795" s="212">
        <v>0.99920514726868004</v>
      </c>
      <c r="R795" s="212">
        <v>0.99753724949040234</v>
      </c>
      <c r="S795" s="212">
        <v>0.99212658534178655</v>
      </c>
      <c r="T795" s="212">
        <v>0.97971030520875235</v>
      </c>
      <c r="U795" s="212">
        <v>0.96178272371334406</v>
      </c>
      <c r="V795" s="212">
        <v>0.91500109284707687</v>
      </c>
      <c r="W795" s="212">
        <v>0.84875676130034083</v>
      </c>
      <c r="X795" s="212">
        <v>0.7347779595789401</v>
      </c>
      <c r="Y795" s="212">
        <v>0.55009579640733708</v>
      </c>
      <c r="Z795" s="212">
        <v>0.35629053735288446</v>
      </c>
    </row>
    <row r="796" spans="3:26" x14ac:dyDescent="0.3">
      <c r="C796" s="210">
        <v>42681</v>
      </c>
      <c r="D796" s="211">
        <v>1.0383469792857121E-3</v>
      </c>
      <c r="E796" s="211">
        <v>2.6854718801747513E-3</v>
      </c>
      <c r="F796" s="211">
        <v>4.1510859223198712E-3</v>
      </c>
      <c r="G796" s="211">
        <v>6.5203494866595277E-3</v>
      </c>
      <c r="H796" s="211">
        <v>8.7126346070401529E-3</v>
      </c>
      <c r="I796" s="211">
        <v>1.1965524979094734E-2</v>
      </c>
      <c r="J796" s="211">
        <v>1.5029827356105351E-2</v>
      </c>
      <c r="K796" s="211">
        <v>2.0337169485569771E-2</v>
      </c>
      <c r="L796" s="211">
        <v>2.561387113066449E-2</v>
      </c>
      <c r="M796" s="211">
        <v>3.307638573323736E-2</v>
      </c>
      <c r="N796" s="211">
        <v>4.4658107600147448E-2</v>
      </c>
      <c r="P796" s="212">
        <f t="array" ref="P796:Z796">(1+D796:N796)^-P$1:Z$1</f>
        <v>0.99991697878485664</v>
      </c>
      <c r="Q796" s="212">
        <v>0.99932975660270762</v>
      </c>
      <c r="R796" s="212">
        <v>0.99793089658463596</v>
      </c>
      <c r="S796" s="212">
        <v>0.99352189005420011</v>
      </c>
      <c r="T796" s="212">
        <v>0.98279984380031582</v>
      </c>
      <c r="U796" s="212">
        <v>0.96494563870659278</v>
      </c>
      <c r="V796" s="212">
        <v>0.92812394555083044</v>
      </c>
      <c r="W796" s="212">
        <v>0.86854844311092283</v>
      </c>
      <c r="X796" s="212">
        <v>0.77653518908393393</v>
      </c>
      <c r="Y796" s="212">
        <v>0.61378106013098921</v>
      </c>
      <c r="Z796" s="212">
        <v>0.41736537470447083</v>
      </c>
    </row>
    <row r="797" spans="3:26" x14ac:dyDescent="0.3">
      <c r="C797" s="210">
        <v>42678</v>
      </c>
      <c r="D797" s="211">
        <v>1.0528541266378937E-3</v>
      </c>
      <c r="E797" s="211">
        <v>2.4604406059064244E-3</v>
      </c>
      <c r="F797" s="211">
        <v>4.0367222795492513E-3</v>
      </c>
      <c r="G797" s="211">
        <v>6.4331527916035398E-3</v>
      </c>
      <c r="H797" s="211">
        <v>8.3541295855257634E-3</v>
      </c>
      <c r="I797" s="211">
        <v>1.057401877780805E-2</v>
      </c>
      <c r="J797" s="211">
        <v>1.4030754090374036E-2</v>
      </c>
      <c r="K797" s="211">
        <v>1.8037014116424301E-2</v>
      </c>
      <c r="L797" s="211">
        <v>2.3962833212485799E-2</v>
      </c>
      <c r="M797" s="211">
        <v>3.2104429794081825E-2</v>
      </c>
      <c r="N797" s="211">
        <v>4.3038817822364323E-2</v>
      </c>
      <c r="P797" s="212">
        <f t="array" ref="P797:Z797">(1+D797:N797)^-P$1:Z$1</f>
        <v>0.99991581952221886</v>
      </c>
      <c r="Q797" s="212">
        <v>0.99938583400775127</v>
      </c>
      <c r="R797" s="212">
        <v>0.99798772904919786</v>
      </c>
      <c r="S797" s="212">
        <v>0.9936079681260902</v>
      </c>
      <c r="T797" s="212">
        <v>0.98349880719649518</v>
      </c>
      <c r="U797" s="212">
        <v>0.96893716489260528</v>
      </c>
      <c r="V797" s="212">
        <v>0.93270513202385696</v>
      </c>
      <c r="W797" s="212">
        <v>0.88237870906685811</v>
      </c>
      <c r="X797" s="212">
        <v>0.78914728490285757</v>
      </c>
      <c r="Y797" s="212">
        <v>0.62250861958790338</v>
      </c>
      <c r="Z797" s="212">
        <v>0.4305172630390427</v>
      </c>
    </row>
    <row r="798" spans="3:26" x14ac:dyDescent="0.3">
      <c r="C798" s="210">
        <v>42677</v>
      </c>
      <c r="D798" s="211">
        <v>9.222486044645603E-4</v>
      </c>
      <c r="E798" s="211">
        <v>2.1839615602851463E-3</v>
      </c>
      <c r="F798" s="211">
        <v>3.3518966247652552E-3</v>
      </c>
      <c r="G798" s="211">
        <v>5.1102687446080734E-3</v>
      </c>
      <c r="H798" s="211">
        <v>6.866378533430445E-3</v>
      </c>
      <c r="I798" s="211">
        <v>9.4260295591150033E-3</v>
      </c>
      <c r="J798" s="211">
        <v>1.28794104509883E-2</v>
      </c>
      <c r="K798" s="211">
        <v>1.7613223243514199E-2</v>
      </c>
      <c r="L798" s="211">
        <v>2.2359255906623299E-2</v>
      </c>
      <c r="M798" s="211">
        <v>3.0414308676948686E-2</v>
      </c>
      <c r="N798" s="211">
        <v>4.004854305471555E-2</v>
      </c>
      <c r="P798" s="212">
        <f t="array" ref="P798:Z798">(1+D798:N798)^-P$1:Z$1</f>
        <v>0.9999262568316003</v>
      </c>
      <c r="Q798" s="212">
        <v>0.99945475365513536</v>
      </c>
      <c r="R798" s="212">
        <v>0.99832825315762774</v>
      </c>
      <c r="S798" s="212">
        <v>0.99491571332666728</v>
      </c>
      <c r="T798" s="212">
        <v>0.98640740049822406</v>
      </c>
      <c r="U798" s="212">
        <v>0.97224675336342803</v>
      </c>
      <c r="V798" s="212">
        <v>0.9380182434222839</v>
      </c>
      <c r="W798" s="212">
        <v>0.8849542268259909</v>
      </c>
      <c r="X798" s="212">
        <v>0.80161284525910315</v>
      </c>
      <c r="Y798" s="212">
        <v>0.63800162924111137</v>
      </c>
      <c r="Z798" s="212">
        <v>0.45596110846325577</v>
      </c>
    </row>
    <row r="799" spans="3:26" x14ac:dyDescent="0.3">
      <c r="C799" s="210">
        <v>42676</v>
      </c>
      <c r="D799" s="211">
        <v>1.0911590843317917E-3</v>
      </c>
      <c r="E799" s="211">
        <v>2.7618429717635113E-3</v>
      </c>
      <c r="F799" s="211">
        <v>4.2436017217427572E-3</v>
      </c>
      <c r="G799" s="211">
        <v>6.8427015004781273E-3</v>
      </c>
      <c r="H799" s="211">
        <v>8.5861609887061697E-3</v>
      </c>
      <c r="I799" s="211">
        <v>1.1029744694995448E-2</v>
      </c>
      <c r="J799" s="211">
        <v>1.4457747833575186E-2</v>
      </c>
      <c r="K799" s="211">
        <v>1.8308043326276065E-2</v>
      </c>
      <c r="L799" s="211">
        <v>2.3535036924026195E-2</v>
      </c>
      <c r="M799" s="211">
        <v>2.9763437294218723E-2</v>
      </c>
      <c r="N799" s="211">
        <v>3.8342871791626335E-2</v>
      </c>
      <c r="P799" s="212">
        <f t="array" ref="P799:Z799">(1+D799:N799)^-P$1:Z$1</f>
        <v>0.99991275866950946</v>
      </c>
      <c r="Q799" s="212">
        <v>0.99931072863392345</v>
      </c>
      <c r="R799" s="212">
        <v>0.9978849284047302</v>
      </c>
      <c r="S799" s="212">
        <v>0.99320380284797161</v>
      </c>
      <c r="T799" s="212">
        <v>0.98304633944037456</v>
      </c>
      <c r="U799" s="212">
        <v>0.96762749787948887</v>
      </c>
      <c r="V799" s="212">
        <v>0.9307438668244794</v>
      </c>
      <c r="W799" s="212">
        <v>0.88073606590573517</v>
      </c>
      <c r="X799" s="212">
        <v>0.79245181214417959</v>
      </c>
      <c r="Y799" s="212">
        <v>0.64407728649483009</v>
      </c>
      <c r="Z799" s="212">
        <v>0.47117721790780187</v>
      </c>
    </row>
    <row r="800" spans="3:26" x14ac:dyDescent="0.3">
      <c r="C800" s="210">
        <v>42675</v>
      </c>
      <c r="D800" s="211">
        <v>1.0136495943774474E-3</v>
      </c>
      <c r="E800" s="211">
        <v>2.4873349573142412E-3</v>
      </c>
      <c r="F800" s="211">
        <v>4.0014869516062281E-3</v>
      </c>
      <c r="G800" s="211">
        <v>6.5403916045506435E-3</v>
      </c>
      <c r="H800" s="211">
        <v>8.6579323874196052E-3</v>
      </c>
      <c r="I800" s="211">
        <v>1.1617188566746229E-2</v>
      </c>
      <c r="J800" s="211">
        <v>1.5196389950691355E-2</v>
      </c>
      <c r="K800" s="211">
        <v>1.9608469150760987E-2</v>
      </c>
      <c r="L800" s="211">
        <v>2.541343743818196E-2</v>
      </c>
      <c r="M800" s="211">
        <v>3.2989074422553458E-2</v>
      </c>
      <c r="N800" s="211">
        <v>4.1656829763614234E-2</v>
      </c>
      <c r="P800" s="212">
        <f t="array" ref="P800:Z800">(1+D800:N800)^-P$1:Z$1</f>
        <v>0.99991895238865236</v>
      </c>
      <c r="Q800" s="212">
        <v>0.99937913115393973</v>
      </c>
      <c r="R800" s="212">
        <v>0.99800524103342081</v>
      </c>
      <c r="S800" s="212">
        <v>0.99350210715923248</v>
      </c>
      <c r="T800" s="212">
        <v>0.98290644642343061</v>
      </c>
      <c r="U800" s="212">
        <v>0.96594277910484205</v>
      </c>
      <c r="V800" s="212">
        <v>0.92736281196562753</v>
      </c>
      <c r="W800" s="212">
        <v>0.87290294902688115</v>
      </c>
      <c r="X800" s="212">
        <v>0.77805438890107614</v>
      </c>
      <c r="Y800" s="212">
        <v>0.61455969974438962</v>
      </c>
      <c r="Z800" s="212">
        <v>0.44208592251130541</v>
      </c>
    </row>
    <row r="801" spans="3:26" x14ac:dyDescent="0.3">
      <c r="C801" s="210">
        <v>42674</v>
      </c>
      <c r="D801" s="211">
        <v>1.0418440077065868E-3</v>
      </c>
      <c r="E801" s="211">
        <v>2.4103294969081341E-3</v>
      </c>
      <c r="F801" s="211">
        <v>3.9371660917426636E-3</v>
      </c>
      <c r="G801" s="211">
        <v>6.0505033248354489E-3</v>
      </c>
      <c r="H801" s="211">
        <v>8.09498205776806E-3</v>
      </c>
      <c r="I801" s="211">
        <v>1.0363163611217599E-2</v>
      </c>
      <c r="J801" s="211">
        <v>1.3853102496156643E-2</v>
      </c>
      <c r="K801" s="211">
        <v>1.7497310372132913E-2</v>
      </c>
      <c r="L801" s="211">
        <v>2.2649876235208932E-2</v>
      </c>
      <c r="M801" s="211">
        <v>2.9601421946056784E-2</v>
      </c>
      <c r="N801" s="211">
        <v>3.7713697056742976E-2</v>
      </c>
      <c r="P801" s="212">
        <f t="array" ref="P801:Z801">(1+D801:N801)^-P$1:Z$1</f>
        <v>0.99991669933650107</v>
      </c>
      <c r="Q801" s="212">
        <v>0.99939832375176696</v>
      </c>
      <c r="R801" s="212">
        <v>0.99803721092619446</v>
      </c>
      <c r="S801" s="212">
        <v>0.99398588509737873</v>
      </c>
      <c r="T801" s="212">
        <v>0.98400452153575713</v>
      </c>
      <c r="U801" s="212">
        <v>0.96954392112038978</v>
      </c>
      <c r="V801" s="212">
        <v>0.93352258097921992</v>
      </c>
      <c r="W801" s="212">
        <v>0.88566016337746623</v>
      </c>
      <c r="X801" s="212">
        <v>0.79933770400286253</v>
      </c>
      <c r="Y801" s="212">
        <v>0.64559921659500896</v>
      </c>
      <c r="Z801" s="212">
        <v>0.47692382369561376</v>
      </c>
    </row>
    <row r="802" spans="3:26" x14ac:dyDescent="0.3">
      <c r="C802" s="210">
        <v>42671</v>
      </c>
      <c r="D802" s="211">
        <v>1.0715932008949955E-3</v>
      </c>
      <c r="E802" s="211">
        <v>2.5335913125867737E-3</v>
      </c>
      <c r="F802" s="211">
        <v>4.1414647961615213E-3</v>
      </c>
      <c r="G802" s="211">
        <v>6.6801494506739017E-3</v>
      </c>
      <c r="H802" s="211">
        <v>8.4717965718205113E-3</v>
      </c>
      <c r="I802" s="211">
        <v>1.1098278992853044E-2</v>
      </c>
      <c r="J802" s="211">
        <v>1.4187951294132847E-2</v>
      </c>
      <c r="K802" s="211">
        <v>1.9170475346157193E-2</v>
      </c>
      <c r="L802" s="211">
        <v>2.4521099970807588E-2</v>
      </c>
      <c r="M802" s="211">
        <v>3.3687868430626107E-2</v>
      </c>
      <c r="N802" s="211">
        <v>4.3737402522526163E-2</v>
      </c>
      <c r="P802" s="212">
        <f t="array" ref="P802:Z802">(1+D802:N802)^-P$1:Z$1</f>
        <v>0.99991432211417997</v>
      </c>
      <c r="Q802" s="212">
        <v>0.99936760325192997</v>
      </c>
      <c r="R802" s="212">
        <v>0.99793567738315492</v>
      </c>
      <c r="S802" s="212">
        <v>0.99336417882649308</v>
      </c>
      <c r="T802" s="212">
        <v>0.98326931423550101</v>
      </c>
      <c r="U802" s="212">
        <v>0.9674307479365114</v>
      </c>
      <c r="V802" s="212">
        <v>0.93198251845739544</v>
      </c>
      <c r="W802" s="212">
        <v>0.87553227901844843</v>
      </c>
      <c r="X802" s="212">
        <v>0.7848577100703531</v>
      </c>
      <c r="Y802" s="212">
        <v>0.6083572806896278</v>
      </c>
      <c r="Z802" s="212">
        <v>0.42479076309735481</v>
      </c>
    </row>
    <row r="803" spans="3:26" x14ac:dyDescent="0.3">
      <c r="C803" s="210">
        <v>42670</v>
      </c>
      <c r="D803" s="211">
        <v>7.8209670533968783E-4</v>
      </c>
      <c r="E803" s="211">
        <v>1.8317621063070608E-3</v>
      </c>
      <c r="F803" s="211">
        <v>2.8112376015256434E-3</v>
      </c>
      <c r="G803" s="211">
        <v>4.5556136518942409E-3</v>
      </c>
      <c r="H803" s="211">
        <v>5.7860583922733771E-3</v>
      </c>
      <c r="I803" s="211">
        <v>7.3056814272595303E-3</v>
      </c>
      <c r="J803" s="211">
        <v>9.4962927324767597E-3</v>
      </c>
      <c r="K803" s="211">
        <v>1.300530193251051E-2</v>
      </c>
      <c r="L803" s="211">
        <v>1.7303170934115323E-2</v>
      </c>
      <c r="M803" s="211">
        <v>2.3632551215880527E-2</v>
      </c>
      <c r="N803" s="211">
        <v>3.2347862653587925E-2</v>
      </c>
      <c r="P803" s="212">
        <f t="array" ref="P803:Z803">(1+D803:N803)^-P$1:Z$1</f>
        <v>0.99993745867362382</v>
      </c>
      <c r="Q803" s="212">
        <v>0.99954258302804944</v>
      </c>
      <c r="R803" s="212">
        <v>0.99859733791966387</v>
      </c>
      <c r="S803" s="212">
        <v>0.99546504584715512</v>
      </c>
      <c r="T803" s="212">
        <v>0.98852754936243159</v>
      </c>
      <c r="U803" s="212">
        <v>0.97839933664225476</v>
      </c>
      <c r="V803" s="212">
        <v>0.95384181665083789</v>
      </c>
      <c r="W803" s="212">
        <v>0.91351981325404807</v>
      </c>
      <c r="X803" s="212">
        <v>0.84235666800530706</v>
      </c>
      <c r="Y803" s="212">
        <v>0.70443136031022924</v>
      </c>
      <c r="Z803" s="212">
        <v>0.52902809995170141</v>
      </c>
    </row>
    <row r="804" spans="3:26" x14ac:dyDescent="0.3">
      <c r="C804" s="210">
        <v>42669</v>
      </c>
      <c r="D804" s="211">
        <v>1.0047300949294383E-3</v>
      </c>
      <c r="E804" s="211">
        <v>2.4622918365632697E-3</v>
      </c>
      <c r="F804" s="211">
        <v>3.9364214202910188E-3</v>
      </c>
      <c r="G804" s="211">
        <v>6.1971278366886907E-3</v>
      </c>
      <c r="H804" s="211">
        <v>8.2553442473349611E-3</v>
      </c>
      <c r="I804" s="211">
        <v>1.0492190178831188E-2</v>
      </c>
      <c r="J804" s="211">
        <v>1.4304638125213679E-2</v>
      </c>
      <c r="K804" s="211">
        <v>1.8308560800548882E-2</v>
      </c>
      <c r="L804" s="211">
        <v>2.2909114291980556E-2</v>
      </c>
      <c r="M804" s="211">
        <v>3.0851918513675556E-2</v>
      </c>
      <c r="N804" s="211">
        <v>3.8700972118819781E-2</v>
      </c>
      <c r="P804" s="212">
        <f t="array" ref="P804:Z804">(1+D804:N804)^-P$1:Z$1</f>
        <v>0.99991966517169684</v>
      </c>
      <c r="Q804" s="212">
        <v>0.99938537262007865</v>
      </c>
      <c r="R804" s="212">
        <v>0.99803758107397711</v>
      </c>
      <c r="S804" s="212">
        <v>0.99384104002561358</v>
      </c>
      <c r="T804" s="212">
        <v>0.98369153619575178</v>
      </c>
      <c r="U804" s="212">
        <v>0.96917257450448546</v>
      </c>
      <c r="V804" s="212">
        <v>0.93144655981139046</v>
      </c>
      <c r="W804" s="212">
        <v>0.88073293296249422</v>
      </c>
      <c r="X804" s="212">
        <v>0.79731423399644996</v>
      </c>
      <c r="Y804" s="212">
        <v>0.63395108154237056</v>
      </c>
      <c r="Z804" s="212">
        <v>0.46793899551998991</v>
      </c>
    </row>
    <row r="805" spans="3:26" x14ac:dyDescent="0.3">
      <c r="C805" s="210">
        <v>42668</v>
      </c>
      <c r="D805" s="211">
        <v>1.1873767262051773E-3</v>
      </c>
      <c r="E805" s="211">
        <v>2.7370084652921099E-3</v>
      </c>
      <c r="F805" s="211">
        <v>4.2346633441397025E-3</v>
      </c>
      <c r="G805" s="211">
        <v>6.3534221089427594E-3</v>
      </c>
      <c r="H805" s="211">
        <v>8.0120623444684871E-3</v>
      </c>
      <c r="I805" s="211">
        <v>1.045537737784354E-2</v>
      </c>
      <c r="J805" s="211">
        <v>1.3985908942754087E-2</v>
      </c>
      <c r="K805" s="211">
        <v>1.7945877601518698E-2</v>
      </c>
      <c r="L805" s="211">
        <v>2.3610081171177275E-2</v>
      </c>
      <c r="M805" s="211">
        <v>3.144990097757585E-2</v>
      </c>
      <c r="N805" s="211">
        <v>4.1027892306507503E-2</v>
      </c>
      <c r="P805" s="212">
        <f t="array" ref="P805:Z805">(1+D805:N805)^-P$1:Z$1</f>
        <v>0.99990507071791135</v>
      </c>
      <c r="Q805" s="212">
        <v>0.99931691598864836</v>
      </c>
      <c r="R805" s="212">
        <v>0.99788936932515071</v>
      </c>
      <c r="S805" s="212">
        <v>0.9936866890206143</v>
      </c>
      <c r="T805" s="212">
        <v>0.98416641786978076</v>
      </c>
      <c r="U805" s="212">
        <v>0.96927850473476995</v>
      </c>
      <c r="V805" s="212">
        <v>0.93291140214499302</v>
      </c>
      <c r="W805" s="212">
        <v>0.88293185208901503</v>
      </c>
      <c r="X805" s="212">
        <v>0.79187103109113377</v>
      </c>
      <c r="Y805" s="212">
        <v>0.62846040709565076</v>
      </c>
      <c r="Z805" s="212">
        <v>0.44745842047543</v>
      </c>
    </row>
    <row r="806" spans="3:26" x14ac:dyDescent="0.3">
      <c r="C806" s="210">
        <v>42667</v>
      </c>
      <c r="D806" s="211">
        <v>9.6727362202445478E-4</v>
      </c>
      <c r="E806" s="211">
        <v>2.2683955315109883E-3</v>
      </c>
      <c r="F806" s="211">
        <v>3.6710202366427051E-3</v>
      </c>
      <c r="G806" s="211">
        <v>5.6899275003465047E-3</v>
      </c>
      <c r="H806" s="211">
        <v>7.3008130474165609E-3</v>
      </c>
      <c r="I806" s="211">
        <v>9.888954923716848E-3</v>
      </c>
      <c r="J806" s="211">
        <v>1.3162884450977855E-2</v>
      </c>
      <c r="K806" s="211">
        <v>1.7106115840182623E-2</v>
      </c>
      <c r="L806" s="211">
        <v>2.1630733539064632E-2</v>
      </c>
      <c r="M806" s="211">
        <v>2.7564083144418168E-2</v>
      </c>
      <c r="N806" s="211">
        <v>3.4739409913699226E-2</v>
      </c>
      <c r="P806" s="212">
        <f t="array" ref="P806:Z806">(1+D806:N806)^-P$1:Z$1</f>
        <v>0.99992265850186046</v>
      </c>
      <c r="Q806" s="212">
        <v>0.99943370375464835</v>
      </c>
      <c r="R806" s="212">
        <v>0.99816952811723569</v>
      </c>
      <c r="S806" s="212">
        <v>0.99434226460387354</v>
      </c>
      <c r="T806" s="212">
        <v>0.98555673701268642</v>
      </c>
      <c r="U806" s="212">
        <v>0.97091035474271659</v>
      </c>
      <c r="V806" s="212">
        <v>0.93670673155097461</v>
      </c>
      <c r="W806" s="212">
        <v>0.88804738534166117</v>
      </c>
      <c r="X806" s="212">
        <v>0.80734750489900209</v>
      </c>
      <c r="Y806" s="212">
        <v>0.66506832316110465</v>
      </c>
      <c r="Z806" s="212">
        <v>0.50510328639940461</v>
      </c>
    </row>
    <row r="807" spans="3:26" x14ac:dyDescent="0.3">
      <c r="C807" s="210">
        <v>42664</v>
      </c>
      <c r="D807" s="211">
        <v>9.689190461303433E-4</v>
      </c>
      <c r="E807" s="211">
        <v>2.3589056796181882E-3</v>
      </c>
      <c r="F807" s="211">
        <v>3.7881246189436788E-3</v>
      </c>
      <c r="G807" s="211">
        <v>6.1974082266465702E-3</v>
      </c>
      <c r="H807" s="211">
        <v>7.8257677693760411E-3</v>
      </c>
      <c r="I807" s="211">
        <v>1.0537810470256202E-2</v>
      </c>
      <c r="J807" s="211">
        <v>1.3358230215791441E-2</v>
      </c>
      <c r="K807" s="211">
        <v>1.7493156950867939E-2</v>
      </c>
      <c r="L807" s="211">
        <v>2.24679541622642E-2</v>
      </c>
      <c r="M807" s="211">
        <v>3.0217531577821696E-2</v>
      </c>
      <c r="N807" s="211">
        <v>3.9039651823103427E-2</v>
      </c>
      <c r="P807" s="212">
        <f t="array" ref="P807:Z807">(1+D807:N807)^-P$1:Z$1</f>
        <v>0.99992252700542272</v>
      </c>
      <c r="Q807" s="212">
        <v>0.99941114148796284</v>
      </c>
      <c r="R807" s="212">
        <v>0.99811130196745224</v>
      </c>
      <c r="S807" s="212">
        <v>0.99384076307891811</v>
      </c>
      <c r="T807" s="212">
        <v>0.98453029388082713</v>
      </c>
      <c r="U807" s="212">
        <v>0.96904132180267755</v>
      </c>
      <c r="V807" s="212">
        <v>0.93580423155634884</v>
      </c>
      <c r="W807" s="212">
        <v>0.88568547062739866</v>
      </c>
      <c r="X807" s="212">
        <v>0.80076106066156494</v>
      </c>
      <c r="Y807" s="212">
        <v>0.63983200150051456</v>
      </c>
      <c r="Z807" s="212">
        <v>0.46489788635357776</v>
      </c>
    </row>
    <row r="808" spans="3:26" x14ac:dyDescent="0.3">
      <c r="C808" s="210">
        <v>42663</v>
      </c>
      <c r="D808" s="211">
        <v>1.0674939548003372E-3</v>
      </c>
      <c r="E808" s="211">
        <v>2.7538252397924152E-3</v>
      </c>
      <c r="F808" s="211">
        <v>4.3772147731591469E-3</v>
      </c>
      <c r="G808" s="211">
        <v>6.8240092491039031E-3</v>
      </c>
      <c r="H808" s="211">
        <v>8.6956876064263593E-3</v>
      </c>
      <c r="I808" s="211">
        <v>1.1576601266289867E-2</v>
      </c>
      <c r="J808" s="211">
        <v>1.5207259743803122E-2</v>
      </c>
      <c r="K808" s="211">
        <v>2.0777033293640754E-2</v>
      </c>
      <c r="L808" s="211">
        <v>2.7293098367688864E-2</v>
      </c>
      <c r="M808" s="211">
        <v>3.6016388881691716E-2</v>
      </c>
      <c r="N808" s="211">
        <v>4.9382835187829141E-2</v>
      </c>
      <c r="P808" s="212">
        <f t="array" ref="P808:Z808">(1+D808:N808)^-P$1:Z$1</f>
        <v>0.99991464967548316</v>
      </c>
      <c r="Q808" s="212">
        <v>0.99931272617842359</v>
      </c>
      <c r="R808" s="212">
        <v>0.99781855150825993</v>
      </c>
      <c r="S808" s="212">
        <v>0.99322224223258915</v>
      </c>
      <c r="T808" s="212">
        <v>0.9828328679317252</v>
      </c>
      <c r="U808" s="212">
        <v>0.96605905279915161</v>
      </c>
      <c r="V808" s="212">
        <v>0.92731316680227038</v>
      </c>
      <c r="W808" s="212">
        <v>0.86593195937452283</v>
      </c>
      <c r="X808" s="212">
        <v>0.76393480293660809</v>
      </c>
      <c r="Y808" s="212">
        <v>0.58816694786589008</v>
      </c>
      <c r="Z808" s="212">
        <v>0.3813474767587236</v>
      </c>
    </row>
    <row r="809" spans="3:26" x14ac:dyDescent="0.3">
      <c r="C809" s="210">
        <v>42662</v>
      </c>
      <c r="D809" s="211">
        <v>9.8991892897099388E-4</v>
      </c>
      <c r="E809" s="211">
        <v>2.5123759177063791E-3</v>
      </c>
      <c r="F809" s="211">
        <v>4.1396403808220223E-3</v>
      </c>
      <c r="G809" s="211">
        <v>6.5048751881874251E-3</v>
      </c>
      <c r="H809" s="211">
        <v>8.8692402460506595E-3</v>
      </c>
      <c r="I809" s="211">
        <v>1.2133423847112818E-2</v>
      </c>
      <c r="J809" s="211">
        <v>1.5604261856780099E-2</v>
      </c>
      <c r="K809" s="211">
        <v>2.0512576689682597E-2</v>
      </c>
      <c r="L809" s="211">
        <v>2.5964238109127565E-2</v>
      </c>
      <c r="M809" s="211">
        <v>3.48448388318734E-2</v>
      </c>
      <c r="N809" s="211">
        <v>4.6255300344935711E-2</v>
      </c>
      <c r="P809" s="212">
        <f t="array" ref="P809:Z809">(1+D809:N809)^-P$1:Z$1</f>
        <v>0.99992084879003507</v>
      </c>
      <c r="Q809" s="212">
        <v>0.99937289042109367</v>
      </c>
      <c r="R809" s="212">
        <v>0.99793658395444118</v>
      </c>
      <c r="S809" s="212">
        <v>0.99353716474848564</v>
      </c>
      <c r="T809" s="212">
        <v>0.98249474965010253</v>
      </c>
      <c r="U809" s="212">
        <v>0.96446550515199636</v>
      </c>
      <c r="V809" s="212">
        <v>0.9255021386529011</v>
      </c>
      <c r="W809" s="212">
        <v>0.86750397011528368</v>
      </c>
      <c r="X809" s="212">
        <v>0.77388739151953689</v>
      </c>
      <c r="Y809" s="212">
        <v>0.598234465198072</v>
      </c>
      <c r="Z809" s="212">
        <v>0.40480566077224084</v>
      </c>
    </row>
    <row r="810" spans="3:26" x14ac:dyDescent="0.3">
      <c r="C810" s="210">
        <v>42661</v>
      </c>
      <c r="D810" s="211">
        <v>1.0405435085868416E-3</v>
      </c>
      <c r="E810" s="211">
        <v>2.4094610668247817E-3</v>
      </c>
      <c r="F810" s="211">
        <v>3.9170295057159204E-3</v>
      </c>
      <c r="G810" s="211">
        <v>6.0022533099212301E-3</v>
      </c>
      <c r="H810" s="211">
        <v>8.2061268608613677E-3</v>
      </c>
      <c r="I810" s="211">
        <v>1.1087191883015707E-2</v>
      </c>
      <c r="J810" s="211">
        <v>1.5043175824891392E-2</v>
      </c>
      <c r="K810" s="211">
        <v>1.9376570358624803E-2</v>
      </c>
      <c r="L810" s="211">
        <v>2.5529863344688115E-2</v>
      </c>
      <c r="M810" s="211">
        <v>3.2430670988273777E-2</v>
      </c>
      <c r="N810" s="211">
        <v>4.3531811719274595E-2</v>
      </c>
      <c r="P810" s="212">
        <f t="array" ref="P810:Z810">(1+D810:N810)^-P$1:Z$1</f>
        <v>0.99991680325956567</v>
      </c>
      <c r="Q810" s="212">
        <v>0.99939854020704832</v>
      </c>
      <c r="R810" s="212">
        <v>0.9980472202002626</v>
      </c>
      <c r="S810" s="212">
        <v>0.99403355878163013</v>
      </c>
      <c r="T810" s="212">
        <v>0.98378757986567933</v>
      </c>
      <c r="U810" s="212">
        <v>0.96746257346649145</v>
      </c>
      <c r="V810" s="212">
        <v>0.92806292003010038</v>
      </c>
      <c r="W810" s="212">
        <v>0.87429393978700798</v>
      </c>
      <c r="X810" s="212">
        <v>0.77717153383359694</v>
      </c>
      <c r="Y810" s="212">
        <v>0.61956450884097869</v>
      </c>
      <c r="Z810" s="212">
        <v>0.42646769756931269</v>
      </c>
    </row>
    <row r="811" spans="3:26" x14ac:dyDescent="0.3">
      <c r="C811" s="210">
        <v>42660</v>
      </c>
      <c r="D811" s="211">
        <v>9.7757649763816762E-4</v>
      </c>
      <c r="E811" s="211">
        <v>2.4533157234697765E-3</v>
      </c>
      <c r="F811" s="211">
        <v>3.8280974985700797E-3</v>
      </c>
      <c r="G811" s="211">
        <v>5.7833082710904366E-3</v>
      </c>
      <c r="H811" s="211">
        <v>7.5155041538377994E-3</v>
      </c>
      <c r="I811" s="211">
        <v>1.0179706463046691E-2</v>
      </c>
      <c r="J811" s="211">
        <v>1.3336364179573708E-2</v>
      </c>
      <c r="K811" s="211">
        <v>1.739808355725227E-2</v>
      </c>
      <c r="L811" s="211">
        <v>2.2469521952498517E-2</v>
      </c>
      <c r="M811" s="211">
        <v>3.0649599405257556E-2</v>
      </c>
      <c r="N811" s="211">
        <v>4.0880304280695154E-2</v>
      </c>
      <c r="P811" s="212">
        <f t="array" ref="P811:Z811">(1+D811:N811)^-P$1:Z$1</f>
        <v>0.99992183513655886</v>
      </c>
      <c r="Q811" s="212">
        <v>0.99938760977313768</v>
      </c>
      <c r="R811" s="212">
        <v>0.99809142915246651</v>
      </c>
      <c r="S811" s="212">
        <v>0.99424994606340023</v>
      </c>
      <c r="T811" s="212">
        <v>0.98513675792235578</v>
      </c>
      <c r="U811" s="212">
        <v>0.9700722490988487</v>
      </c>
      <c r="V811" s="212">
        <v>0.93590520105199415</v>
      </c>
      <c r="W811" s="212">
        <v>0.88626498924741637</v>
      </c>
      <c r="X811" s="212">
        <v>0.80074878238156011</v>
      </c>
      <c r="Y811" s="212">
        <v>0.63582034165628698</v>
      </c>
      <c r="Z811" s="212">
        <v>0.44872904759512233</v>
      </c>
    </row>
    <row r="812" spans="3:26" x14ac:dyDescent="0.3">
      <c r="C812" s="210">
        <v>42657</v>
      </c>
      <c r="D812" s="211">
        <v>1.0637459097319921E-3</v>
      </c>
      <c r="E812" s="211">
        <v>2.6546847389727892E-3</v>
      </c>
      <c r="F812" s="211">
        <v>4.0576751092382445E-3</v>
      </c>
      <c r="G812" s="211">
        <v>6.3668910900382333E-3</v>
      </c>
      <c r="H812" s="211">
        <v>7.9957369420256864E-3</v>
      </c>
      <c r="I812" s="211">
        <v>1.0444448041556524E-2</v>
      </c>
      <c r="J812" s="211">
        <v>1.4301754816523744E-2</v>
      </c>
      <c r="K812" s="211">
        <v>1.9424558255846144E-2</v>
      </c>
      <c r="L812" s="211">
        <v>2.6428240100717464E-2</v>
      </c>
      <c r="M812" s="211">
        <v>3.303633209027939E-2</v>
      </c>
      <c r="N812" s="211">
        <v>4.4092348370843512E-2</v>
      </c>
      <c r="P812" s="212">
        <f t="array" ref="P812:Z812">(1+D812:N812)^-P$1:Z$1</f>
        <v>0.99991494917438961</v>
      </c>
      <c r="Q812" s="212">
        <v>0.99933742777617696</v>
      </c>
      <c r="R812" s="212">
        <v>0.99797731591431038</v>
      </c>
      <c r="S812" s="212">
        <v>0.99367338974840269</v>
      </c>
      <c r="T812" s="212">
        <v>0.98419829705808015</v>
      </c>
      <c r="U812" s="212">
        <v>0.96930995728618641</v>
      </c>
      <c r="V812" s="212">
        <v>0.93145979878695184</v>
      </c>
      <c r="W812" s="212">
        <v>0.8740058878462692</v>
      </c>
      <c r="X812" s="212">
        <v>0.77039610310320172</v>
      </c>
      <c r="Y812" s="212">
        <v>0.61413812657911793</v>
      </c>
      <c r="Z812" s="212">
        <v>0.42191186526274532</v>
      </c>
    </row>
    <row r="813" spans="3:26" x14ac:dyDescent="0.3">
      <c r="C813" s="210">
        <v>42656</v>
      </c>
      <c r="D813" s="211">
        <v>1.1274436369795452E-3</v>
      </c>
      <c r="E813" s="211">
        <v>2.6911296062159264E-3</v>
      </c>
      <c r="F813" s="211">
        <v>4.4166868305323959E-3</v>
      </c>
      <c r="G813" s="211">
        <v>6.8039452962160634E-3</v>
      </c>
      <c r="H813" s="211">
        <v>9.1017771399622225E-3</v>
      </c>
      <c r="I813" s="211">
        <v>1.1432165895942668E-2</v>
      </c>
      <c r="J813" s="211">
        <v>1.4764923721643874E-2</v>
      </c>
      <c r="K813" s="211">
        <v>1.848196466985547E-2</v>
      </c>
      <c r="L813" s="211">
        <v>2.4012031197863649E-2</v>
      </c>
      <c r="M813" s="211">
        <v>3.1427629827420187E-2</v>
      </c>
      <c r="N813" s="211">
        <v>4.2322081271072703E-2</v>
      </c>
      <c r="P813" s="212">
        <f t="array" ref="P813:Z813">(1+D813:N813)^-P$1:Z$1</f>
        <v>0.99990985937893329</v>
      </c>
      <c r="Q813" s="212">
        <v>0.99932834690988592</v>
      </c>
      <c r="R813" s="212">
        <v>0.99779894493531596</v>
      </c>
      <c r="S813" s="212">
        <v>0.99324203552438972</v>
      </c>
      <c r="T813" s="212">
        <v>0.98204199065449393</v>
      </c>
      <c r="U813" s="212">
        <v>0.96647297978835434</v>
      </c>
      <c r="V813" s="212">
        <v>0.92933600855720866</v>
      </c>
      <c r="W813" s="212">
        <v>0.87968381119436345</v>
      </c>
      <c r="X813" s="212">
        <v>0.78876822623316822</v>
      </c>
      <c r="Y813" s="212">
        <v>0.62866398878329444</v>
      </c>
      <c r="Z813" s="212">
        <v>0.43647687053649775</v>
      </c>
    </row>
    <row r="814" spans="3:26" x14ac:dyDescent="0.3">
      <c r="C814" s="210">
        <v>42655</v>
      </c>
      <c r="D814" s="211">
        <v>8.7967419076992372E-4</v>
      </c>
      <c r="E814" s="211">
        <v>2.1174579102615429E-3</v>
      </c>
      <c r="F814" s="211">
        <v>3.4894576264088749E-3</v>
      </c>
      <c r="G814" s="211">
        <v>5.324322702685365E-3</v>
      </c>
      <c r="H814" s="211">
        <v>7.21776338592301E-3</v>
      </c>
      <c r="I814" s="211">
        <v>9.4048290905513598E-3</v>
      </c>
      <c r="J814" s="211">
        <v>1.2762560360505052E-2</v>
      </c>
      <c r="K814" s="211">
        <v>1.626457116256122E-2</v>
      </c>
      <c r="L814" s="211">
        <v>2.1289429764396319E-2</v>
      </c>
      <c r="M814" s="211">
        <v>2.8074203159494878E-2</v>
      </c>
      <c r="N814" s="211">
        <v>3.5632141911407511E-2</v>
      </c>
      <c r="P814" s="212">
        <f t="array" ref="P814:Z814">(1+D814:N814)^-P$1:Z$1</f>
        <v>0.99992965947367596</v>
      </c>
      <c r="Q814" s="212">
        <v>0.99947133497865481</v>
      </c>
      <c r="R814" s="212">
        <v>0.9982598240674273</v>
      </c>
      <c r="S814" s="212">
        <v>0.99470387557283846</v>
      </c>
      <c r="T814" s="212">
        <v>0.98571927093697742</v>
      </c>
      <c r="U814" s="212">
        <v>0.97230801476932083</v>
      </c>
      <c r="V814" s="212">
        <v>0.93855949966697394</v>
      </c>
      <c r="W814" s="212">
        <v>0.89320778820658164</v>
      </c>
      <c r="X814" s="212">
        <v>0.81004963320452916</v>
      </c>
      <c r="Y814" s="212">
        <v>0.6601354766688694</v>
      </c>
      <c r="Z814" s="212">
        <v>0.49646608392109182</v>
      </c>
    </row>
    <row r="815" spans="3:26" x14ac:dyDescent="0.3">
      <c r="C815" s="210">
        <v>42654</v>
      </c>
      <c r="D815" s="211">
        <v>1.0438009360659104E-3</v>
      </c>
      <c r="E815" s="211">
        <v>2.5017247166235629E-3</v>
      </c>
      <c r="F815" s="211">
        <v>3.7626953869942864E-3</v>
      </c>
      <c r="G815" s="211">
        <v>5.8763036147487149E-3</v>
      </c>
      <c r="H815" s="211">
        <v>7.9416772708622418E-3</v>
      </c>
      <c r="I815" s="211">
        <v>1.0141773769375778E-2</v>
      </c>
      <c r="J815" s="211">
        <v>1.3360857795264655E-2</v>
      </c>
      <c r="K815" s="211">
        <v>1.6963240943208446E-2</v>
      </c>
      <c r="L815" s="211">
        <v>2.3185824072790222E-2</v>
      </c>
      <c r="M815" s="211">
        <v>3.1716861539306085E-2</v>
      </c>
      <c r="N815" s="211">
        <v>4.349473671166159E-2</v>
      </c>
      <c r="P815" s="212">
        <f t="array" ref="P815:Z815">(1+D815:N815)^-P$1:Z$1</f>
        <v>0.99991654295836052</v>
      </c>
      <c r="Q815" s="212">
        <v>0.99937554490011848</v>
      </c>
      <c r="R815" s="212">
        <v>0.99812394491741274</v>
      </c>
      <c r="S815" s="212">
        <v>0.99415802560053224</v>
      </c>
      <c r="T815" s="212">
        <v>0.98430387233947059</v>
      </c>
      <c r="U815" s="212">
        <v>0.97018153722923484</v>
      </c>
      <c r="V815" s="212">
        <v>0.93579209921859752</v>
      </c>
      <c r="W815" s="212">
        <v>0.88892109654290841</v>
      </c>
      <c r="X815" s="212">
        <v>0.79516060422487056</v>
      </c>
      <c r="Y815" s="212">
        <v>0.62602557340122567</v>
      </c>
      <c r="Z815" s="212">
        <v>0.426770844878608</v>
      </c>
    </row>
    <row r="816" spans="3:26" x14ac:dyDescent="0.3">
      <c r="C816" s="210">
        <v>42653</v>
      </c>
      <c r="D816" s="211">
        <v>1.023287251325528E-3</v>
      </c>
      <c r="E816" s="211">
        <v>2.6128887245850797E-3</v>
      </c>
      <c r="F816" s="211">
        <v>4.0706813223778159E-3</v>
      </c>
      <c r="G816" s="211">
        <v>6.501867655447407E-3</v>
      </c>
      <c r="H816" s="211">
        <v>8.7789909094614215E-3</v>
      </c>
      <c r="I816" s="211">
        <v>1.1229658035523921E-2</v>
      </c>
      <c r="J816" s="211">
        <v>1.4883386502657156E-2</v>
      </c>
      <c r="K816" s="211">
        <v>1.9187340455445009E-2</v>
      </c>
      <c r="L816" s="211">
        <v>2.5903255186401637E-2</v>
      </c>
      <c r="M816" s="211">
        <v>3.4895268702772757E-2</v>
      </c>
      <c r="N816" s="211">
        <v>4.7273370228016309E-2</v>
      </c>
      <c r="P816" s="212">
        <f t="array" ref="P816:Z816">(1+D816:N816)^-P$1:Z$1</f>
        <v>0.99991818222327145</v>
      </c>
      <c r="Q816" s="212">
        <v>0.99934784248085629</v>
      </c>
      <c r="R816" s="212">
        <v>0.99797085225196336</v>
      </c>
      <c r="S816" s="212">
        <v>0.99354013354133874</v>
      </c>
      <c r="T816" s="212">
        <v>0.9826705532037423</v>
      </c>
      <c r="U816" s="212">
        <v>0.96705373086914026</v>
      </c>
      <c r="V816" s="212">
        <v>0.92879374906460666</v>
      </c>
      <c r="W816" s="212">
        <v>0.8754308683181079</v>
      </c>
      <c r="X816" s="212">
        <v>0.77434753764789876</v>
      </c>
      <c r="Y816" s="212">
        <v>0.59779733983175598</v>
      </c>
      <c r="Z816" s="212">
        <v>0.39700757096191136</v>
      </c>
    </row>
    <row r="817" spans="3:26" x14ac:dyDescent="0.3">
      <c r="C817" s="210">
        <v>42650</v>
      </c>
      <c r="D817" s="211">
        <v>8.0665077951639263E-4</v>
      </c>
      <c r="E817" s="211">
        <v>1.9623506758442762E-3</v>
      </c>
      <c r="F817" s="211">
        <v>3.2192831311089912E-3</v>
      </c>
      <c r="G817" s="211">
        <v>4.9899631870682767E-3</v>
      </c>
      <c r="H817" s="211">
        <v>6.5057355033398363E-3</v>
      </c>
      <c r="I817" s="211">
        <v>8.6400825742920916E-3</v>
      </c>
      <c r="J817" s="211">
        <v>1.0849103250803276E-2</v>
      </c>
      <c r="K817" s="211">
        <v>1.3575474495884672E-2</v>
      </c>
      <c r="L817" s="211">
        <v>1.7921230853325521E-2</v>
      </c>
      <c r="M817" s="211">
        <v>2.4374441352785523E-2</v>
      </c>
      <c r="N817" s="211">
        <v>3.1462415104957918E-2</v>
      </c>
      <c r="P817" s="212">
        <f t="array" ref="P817:Z817">(1+D817:N817)^-P$1:Z$1</f>
        <v>0.99993549603153997</v>
      </c>
      <c r="Q817" s="212">
        <v>0.99951001313755483</v>
      </c>
      <c r="R817" s="212">
        <v>0.99839423445644859</v>
      </c>
      <c r="S817" s="212">
        <v>0.99503481291370921</v>
      </c>
      <c r="T817" s="212">
        <v>0.98711441025363</v>
      </c>
      <c r="U817" s="212">
        <v>0.97452129112012487</v>
      </c>
      <c r="V817" s="212">
        <v>0.9474762865093479</v>
      </c>
      <c r="W817" s="212">
        <v>0.90992866459766608</v>
      </c>
      <c r="X817" s="212">
        <v>0.83725601120979942</v>
      </c>
      <c r="Y817" s="212">
        <v>0.69681740350793353</v>
      </c>
      <c r="Z817" s="212">
        <v>0.53818532127666596</v>
      </c>
    </row>
    <row r="818" spans="3:26" x14ac:dyDescent="0.3">
      <c r="C818" s="210">
        <v>42649</v>
      </c>
      <c r="D818" s="211">
        <v>1.136431951920784E-3</v>
      </c>
      <c r="E818" s="211">
        <v>2.7956457200678112E-3</v>
      </c>
      <c r="F818" s="211">
        <v>4.2935857815308842E-3</v>
      </c>
      <c r="G818" s="211">
        <v>6.5077905093433794E-3</v>
      </c>
      <c r="H818" s="211">
        <v>8.5456667587237439E-3</v>
      </c>
      <c r="I818" s="211">
        <v>1.0877003726774465E-2</v>
      </c>
      <c r="J818" s="211">
        <v>1.4621521651523464E-2</v>
      </c>
      <c r="K818" s="211">
        <v>1.8849252739113333E-2</v>
      </c>
      <c r="L818" s="211">
        <v>2.4056282948260108E-2</v>
      </c>
      <c r="M818" s="211">
        <v>3.1777424510280289E-2</v>
      </c>
      <c r="N818" s="211">
        <v>4.2111531790169111E-2</v>
      </c>
      <c r="P818" s="212">
        <f t="array" ref="P818:Z818">(1+D818:N818)^-P$1:Z$1</f>
        <v>0.99990914119175645</v>
      </c>
      <c r="Q818" s="212">
        <v>0.99930230720823576</v>
      </c>
      <c r="R818" s="212">
        <v>0.99786009554646005</v>
      </c>
      <c r="S818" s="212">
        <v>0.9935342869963778</v>
      </c>
      <c r="T818" s="212">
        <v>0.98312528183242776</v>
      </c>
      <c r="U818" s="212">
        <v>0.96806618238751752</v>
      </c>
      <c r="V818" s="212">
        <v>0.92999293520991211</v>
      </c>
      <c r="W818" s="212">
        <v>0.87746637119375248</v>
      </c>
      <c r="X818" s="212">
        <v>0.78842744820465149</v>
      </c>
      <c r="Y818" s="212">
        <v>0.62547460581678238</v>
      </c>
      <c r="Z818" s="212">
        <v>0.43824398627729522</v>
      </c>
    </row>
    <row r="819" spans="3:26" x14ac:dyDescent="0.3">
      <c r="C819" s="210">
        <v>42648</v>
      </c>
      <c r="D819" s="211">
        <v>1.0315780557192463E-3</v>
      </c>
      <c r="E819" s="211">
        <v>2.694102370738115E-3</v>
      </c>
      <c r="F819" s="211">
        <v>4.0963406112870752E-3</v>
      </c>
      <c r="G819" s="211">
        <v>6.1652078641359024E-3</v>
      </c>
      <c r="H819" s="211">
        <v>8.2037896636849329E-3</v>
      </c>
      <c r="I819" s="211">
        <v>1.0838879889332352E-2</v>
      </c>
      <c r="J819" s="211">
        <v>1.480060534082114E-2</v>
      </c>
      <c r="K819" s="211">
        <v>1.8765917854173142E-2</v>
      </c>
      <c r="L819" s="211">
        <v>2.4775605802889646E-2</v>
      </c>
      <c r="M819" s="211">
        <v>3.3952199657253802E-2</v>
      </c>
      <c r="N819" s="211">
        <v>4.4033847745060299E-2</v>
      </c>
      <c r="P819" s="212">
        <f t="array" ref="P819:Z819">(1+D819:N819)^-P$1:Z$1</f>
        <v>0.99991751969411047</v>
      </c>
      <c r="Q819" s="212">
        <v>0.99932760621261052</v>
      </c>
      <c r="R819" s="212">
        <v>0.99795810079327218</v>
      </c>
      <c r="S819" s="212">
        <v>0.99387256902151955</v>
      </c>
      <c r="T819" s="212">
        <v>0.9837921410630136</v>
      </c>
      <c r="U819" s="212">
        <v>0.96817571850780981</v>
      </c>
      <c r="V819" s="212">
        <v>0.92917263714441134</v>
      </c>
      <c r="W819" s="212">
        <v>0.87796893074460414</v>
      </c>
      <c r="X819" s="212">
        <v>0.78291067139982706</v>
      </c>
      <c r="Y819" s="212">
        <v>0.60602854097999548</v>
      </c>
      <c r="Z819" s="212">
        <v>0.42238493902939528</v>
      </c>
    </row>
    <row r="820" spans="3:26" x14ac:dyDescent="0.3">
      <c r="C820" s="210">
        <v>42647</v>
      </c>
      <c r="D820" s="211">
        <v>1.0859890014410375E-3</v>
      </c>
      <c r="E820" s="211">
        <v>2.7117022927867231E-3</v>
      </c>
      <c r="F820" s="211">
        <v>4.0803099595075765E-3</v>
      </c>
      <c r="G820" s="211">
        <v>6.3670384828678796E-3</v>
      </c>
      <c r="H820" s="211">
        <v>8.1200616409663785E-3</v>
      </c>
      <c r="I820" s="211">
        <v>1.0953350264521402E-2</v>
      </c>
      <c r="J820" s="211">
        <v>1.4736709056195153E-2</v>
      </c>
      <c r="K820" s="211">
        <v>1.9117822243476777E-2</v>
      </c>
      <c r="L820" s="211">
        <v>2.5596349956455291E-2</v>
      </c>
      <c r="M820" s="211">
        <v>3.3522323376714847E-2</v>
      </c>
      <c r="N820" s="211">
        <v>4.4217497097216112E-2</v>
      </c>
      <c r="P820" s="212">
        <f t="array" ref="P820:Z820">(1+D820:N820)^-P$1:Z$1</f>
        <v>0.99991317179043004</v>
      </c>
      <c r="Q820" s="212">
        <v>0.99932322105292348</v>
      </c>
      <c r="R820" s="212">
        <v>0.9979660672152767</v>
      </c>
      <c r="S820" s="212">
        <v>0.99367324421468894</v>
      </c>
      <c r="T820" s="212">
        <v>0.98395556285070596</v>
      </c>
      <c r="U820" s="212">
        <v>0.96784687576985451</v>
      </c>
      <c r="V820" s="212">
        <v>0.92946521627442891</v>
      </c>
      <c r="W820" s="212">
        <v>0.87584897101506476</v>
      </c>
      <c r="X820" s="212">
        <v>0.77666786169296009</v>
      </c>
      <c r="Y820" s="212">
        <v>0.60982058053168842</v>
      </c>
      <c r="Z820" s="212">
        <v>0.42090169913245856</v>
      </c>
    </row>
    <row r="821" spans="3:26" x14ac:dyDescent="0.3">
      <c r="C821" s="210">
        <v>42646</v>
      </c>
      <c r="D821" s="211">
        <v>9.1420433894502846E-4</v>
      </c>
      <c r="E821" s="211">
        <v>2.2380711280382665E-3</v>
      </c>
      <c r="F821" s="211">
        <v>3.5798829538018469E-3</v>
      </c>
      <c r="G821" s="211">
        <v>5.4084881229930831E-3</v>
      </c>
      <c r="H821" s="211">
        <v>7.3793195356177121E-3</v>
      </c>
      <c r="I821" s="211">
        <v>9.9250744270216584E-3</v>
      </c>
      <c r="J821" s="211">
        <v>1.3482758225999493E-2</v>
      </c>
      <c r="K821" s="211">
        <v>1.8240808159856896E-2</v>
      </c>
      <c r="L821" s="211">
        <v>2.4374280256319377E-2</v>
      </c>
      <c r="M821" s="211">
        <v>3.2766928809692904E-2</v>
      </c>
      <c r="N821" s="211">
        <v>4.3237413656451569E-2</v>
      </c>
      <c r="P821" s="212">
        <f t="array" ref="P821:Z821">(1+D821:N821)^-P$1:Z$1</f>
        <v>0.99992689973526072</v>
      </c>
      <c r="Q821" s="212">
        <v>0.99944126355702523</v>
      </c>
      <c r="R821" s="212">
        <v>0.99821485006665867</v>
      </c>
      <c r="S821" s="212">
        <v>0.99462060626413629</v>
      </c>
      <c r="T821" s="212">
        <v>0.98540313135100999</v>
      </c>
      <c r="U821" s="212">
        <v>0.97080618598866664</v>
      </c>
      <c r="V821" s="212">
        <v>0.93522945510293098</v>
      </c>
      <c r="W821" s="212">
        <v>0.88114323596769517</v>
      </c>
      <c r="X821" s="212">
        <v>0.78598334292624539</v>
      </c>
      <c r="Y821" s="212">
        <v>0.61654554215670188</v>
      </c>
      <c r="Z821" s="212">
        <v>0.42888111601654522</v>
      </c>
    </row>
    <row r="822" spans="3:26" x14ac:dyDescent="0.3">
      <c r="C822" s="210">
        <v>42643</v>
      </c>
      <c r="D822" s="211">
        <v>1.0188136512578796E-3</v>
      </c>
      <c r="E822" s="211">
        <v>2.4727175365364491E-3</v>
      </c>
      <c r="F822" s="211">
        <v>3.7186555075936862E-3</v>
      </c>
      <c r="G822" s="211">
        <v>5.9998247195141774E-3</v>
      </c>
      <c r="H822" s="211">
        <v>7.7300180452400799E-3</v>
      </c>
      <c r="I822" s="211">
        <v>1.0119349969336756E-2</v>
      </c>
      <c r="J822" s="211">
        <v>1.3766942635355167E-2</v>
      </c>
      <c r="K822" s="211">
        <v>1.7744434107301123E-2</v>
      </c>
      <c r="L822" s="211">
        <v>2.3761654930016956E-2</v>
      </c>
      <c r="M822" s="211">
        <v>2.9929592662891327E-2</v>
      </c>
      <c r="N822" s="211">
        <v>3.9809409877530171E-2</v>
      </c>
      <c r="P822" s="212">
        <f t="array" ref="P822:Z822">(1+D822:N822)^-P$1:Z$1</f>
        <v>0.99991853971703992</v>
      </c>
      <c r="Q822" s="212">
        <v>0.99938277421203581</v>
      </c>
      <c r="R822" s="212">
        <v>0.99814584187815736</v>
      </c>
      <c r="S822" s="212">
        <v>0.99403595848420057</v>
      </c>
      <c r="T822" s="212">
        <v>0.9847173935619471</v>
      </c>
      <c r="U822" s="212">
        <v>0.97024615030612338</v>
      </c>
      <c r="V822" s="212">
        <v>0.93391934795416021</v>
      </c>
      <c r="W822" s="212">
        <v>0.88415589776615133</v>
      </c>
      <c r="X822" s="212">
        <v>0.79069940162346597</v>
      </c>
      <c r="Y822" s="212">
        <v>0.64252044030964328</v>
      </c>
      <c r="Z822" s="212">
        <v>0.45806291627624002</v>
      </c>
    </row>
    <row r="823" spans="3:26" x14ac:dyDescent="0.3">
      <c r="C823" s="210">
        <v>42642</v>
      </c>
      <c r="D823" s="211">
        <v>9.3219989699749807E-4</v>
      </c>
      <c r="E823" s="211">
        <v>2.1803941842351974E-3</v>
      </c>
      <c r="F823" s="211">
        <v>3.3150922944024325E-3</v>
      </c>
      <c r="G823" s="211">
        <v>5.3640970457589079E-3</v>
      </c>
      <c r="H823" s="211">
        <v>7.3203684031912788E-3</v>
      </c>
      <c r="I823" s="211">
        <v>9.696815712409549E-3</v>
      </c>
      <c r="J823" s="211">
        <v>1.248693229434515E-2</v>
      </c>
      <c r="K823" s="211">
        <v>1.5699493464781576E-2</v>
      </c>
      <c r="L823" s="211">
        <v>2.0193019827502056E-2</v>
      </c>
      <c r="M823" s="211">
        <v>2.6666337135538402E-2</v>
      </c>
      <c r="N823" s="211">
        <v>3.5273420825280455E-2</v>
      </c>
      <c r="P823" s="212">
        <f t="array" ref="P823:Z823">(1+D823:N823)^-P$1:Z$1</f>
        <v>0.99992546152464934</v>
      </c>
      <c r="Q823" s="212">
        <v>0.99945564307240309</v>
      </c>
      <c r="R823" s="212">
        <v>0.99834656368946928</v>
      </c>
      <c r="S823" s="212">
        <v>0.99466452297081109</v>
      </c>
      <c r="T823" s="212">
        <v>0.98551847167792683</v>
      </c>
      <c r="U823" s="212">
        <v>0.97146473537011402</v>
      </c>
      <c r="V823" s="212">
        <v>0.93983770987146076</v>
      </c>
      <c r="W823" s="212">
        <v>0.89669211106588431</v>
      </c>
      <c r="X823" s="212">
        <v>0.81879752723613752</v>
      </c>
      <c r="Y823" s="212">
        <v>0.67384523898713167</v>
      </c>
      <c r="Z823" s="212">
        <v>0.49991793161839193</v>
      </c>
    </row>
    <row r="824" spans="3:26" x14ac:dyDescent="0.3">
      <c r="C824" s="210">
        <v>42641</v>
      </c>
      <c r="D824" s="211">
        <v>9.680031855599494E-4</v>
      </c>
      <c r="E824" s="211">
        <v>2.3636808759959146E-3</v>
      </c>
      <c r="F824" s="211">
        <v>3.85478015649278E-3</v>
      </c>
      <c r="G824" s="211">
        <v>6.2211989780674576E-3</v>
      </c>
      <c r="H824" s="211">
        <v>8.4020101613638386E-3</v>
      </c>
      <c r="I824" s="211">
        <v>1.0526703257284628E-2</v>
      </c>
      <c r="J824" s="211">
        <v>1.3682691708949597E-2</v>
      </c>
      <c r="K824" s="211">
        <v>1.768392623459478E-2</v>
      </c>
      <c r="L824" s="211">
        <v>2.2398515183782254E-2</v>
      </c>
      <c r="M824" s="211">
        <v>2.8723238141442217E-2</v>
      </c>
      <c r="N824" s="211">
        <v>3.7959192127862522E-2</v>
      </c>
      <c r="P824" s="212">
        <f t="array" ref="P824:Z824">(1+D824:N824)^-P$1:Z$1</f>
        <v>0.99992260019771084</v>
      </c>
      <c r="Q824" s="212">
        <v>0.99940995120316911</v>
      </c>
      <c r="R824" s="212">
        <v>0.99807816433086205</v>
      </c>
      <c r="S824" s="212">
        <v>0.99381726504630818</v>
      </c>
      <c r="T824" s="212">
        <v>0.98340541315169316</v>
      </c>
      <c r="U824" s="212">
        <v>0.96907327583202885</v>
      </c>
      <c r="V824" s="212">
        <v>0.9343075199696762</v>
      </c>
      <c r="W824" s="212">
        <v>0.88452394480107122</v>
      </c>
      <c r="X824" s="212">
        <v>0.80130508558490388</v>
      </c>
      <c r="Y824" s="212">
        <v>0.6539156700594182</v>
      </c>
      <c r="Z824" s="212">
        <v>0.47467287302480743</v>
      </c>
    </row>
    <row r="825" spans="3:26" x14ac:dyDescent="0.3">
      <c r="C825" s="210">
        <v>42640</v>
      </c>
      <c r="D825" s="211">
        <v>1.1161117200726269E-3</v>
      </c>
      <c r="E825" s="211">
        <v>2.7956124554363408E-3</v>
      </c>
      <c r="F825" s="211">
        <v>4.4009124834913874E-3</v>
      </c>
      <c r="G825" s="211">
        <v>6.7884954922324721E-3</v>
      </c>
      <c r="H825" s="211">
        <v>8.5566490605060042E-3</v>
      </c>
      <c r="I825" s="211">
        <v>1.0746395796601287E-2</v>
      </c>
      <c r="J825" s="211">
        <v>1.3436685368730193E-2</v>
      </c>
      <c r="K825" s="211">
        <v>1.7298946604467649E-2</v>
      </c>
      <c r="L825" s="211">
        <v>2.2821917691281113E-2</v>
      </c>
      <c r="M825" s="211">
        <v>2.9037862364255065E-2</v>
      </c>
      <c r="N825" s="211">
        <v>3.7716421333917484E-2</v>
      </c>
      <c r="P825" s="212">
        <f t="array" ref="P825:Z825">(1+D825:N825)^-P$1:Z$1</f>
        <v>0.99991076483525831</v>
      </c>
      <c r="Q825" s="212">
        <v>0.99930231549542359</v>
      </c>
      <c r="R825" s="212">
        <v>0.99780678023536451</v>
      </c>
      <c r="S825" s="212">
        <v>0.99325727744940773</v>
      </c>
      <c r="T825" s="212">
        <v>0.98310387119622789</v>
      </c>
      <c r="U825" s="212">
        <v>0.96844150935290674</v>
      </c>
      <c r="V825" s="212">
        <v>0.93544206143441422</v>
      </c>
      <c r="W825" s="212">
        <v>0.88686973882523801</v>
      </c>
      <c r="X825" s="212">
        <v>0.79799421324666397</v>
      </c>
      <c r="Y825" s="212">
        <v>0.6509230984236114</v>
      </c>
      <c r="Z825" s="212">
        <v>0.47689878332317964</v>
      </c>
    </row>
    <row r="826" spans="3:26" x14ac:dyDescent="0.3">
      <c r="C826" s="210">
        <v>42639</v>
      </c>
      <c r="D826" s="211">
        <v>1.0764938803367525E-3</v>
      </c>
      <c r="E826" s="211">
        <v>2.757772436330479E-3</v>
      </c>
      <c r="F826" s="211">
        <v>4.4720388881189345E-3</v>
      </c>
      <c r="G826" s="211">
        <v>6.9793057497574184E-3</v>
      </c>
      <c r="H826" s="211">
        <v>9.2736612874807622E-3</v>
      </c>
      <c r="I826" s="211">
        <v>1.2526831049459798E-2</v>
      </c>
      <c r="J826" s="211">
        <v>1.5690811622861359E-2</v>
      </c>
      <c r="K826" s="211">
        <v>2.1100658335408435E-2</v>
      </c>
      <c r="L826" s="211">
        <v>2.8786408854776711E-2</v>
      </c>
      <c r="M826" s="211">
        <v>3.7283810285081542E-2</v>
      </c>
      <c r="N826" s="211">
        <v>4.7145009031209363E-2</v>
      </c>
      <c r="P826" s="212">
        <f t="array" ref="P826:Z826">(1+D826:N826)^-P$1:Z$1</f>
        <v>0.9999139305140875</v>
      </c>
      <c r="Q826" s="212">
        <v>0.99931174276805657</v>
      </c>
      <c r="R826" s="212">
        <v>0.9977714523902691</v>
      </c>
      <c r="S826" s="212">
        <v>0.99306906734834943</v>
      </c>
      <c r="T826" s="212">
        <v>0.98170752621069179</v>
      </c>
      <c r="U826" s="212">
        <v>0.96334174153181928</v>
      </c>
      <c r="V826" s="212">
        <v>0.92510788312533765</v>
      </c>
      <c r="W826" s="212">
        <v>0.86401266115139719</v>
      </c>
      <c r="X826" s="212">
        <v>0.75291823904539634</v>
      </c>
      <c r="Y826" s="212">
        <v>0.57747874831957691</v>
      </c>
      <c r="Z826" s="212">
        <v>0.39798202540779642</v>
      </c>
    </row>
    <row r="827" spans="3:26" x14ac:dyDescent="0.3">
      <c r="C827" s="210">
        <v>42636</v>
      </c>
      <c r="D827" s="211">
        <v>1.1016015597696553E-3</v>
      </c>
      <c r="E827" s="211">
        <v>2.8034550296654188E-3</v>
      </c>
      <c r="F827" s="211">
        <v>4.4103454422548313E-3</v>
      </c>
      <c r="G827" s="211">
        <v>6.7710724508892482E-3</v>
      </c>
      <c r="H827" s="211">
        <v>9.2947989483696779E-3</v>
      </c>
      <c r="I827" s="211">
        <v>1.1946851315262739E-2</v>
      </c>
      <c r="J827" s="211">
        <v>1.599871223123828E-2</v>
      </c>
      <c r="K827" s="211">
        <v>2.0390103900590536E-2</v>
      </c>
      <c r="L827" s="211">
        <v>2.7505267376329259E-2</v>
      </c>
      <c r="M827" s="211">
        <v>3.7183515407126784E-2</v>
      </c>
      <c r="N827" s="211">
        <v>4.7900918015151416E-2</v>
      </c>
      <c r="P827" s="212">
        <f t="array" ref="P827:Z827">(1+D827:N827)^-P$1:Z$1</f>
        <v>0.9999119242595349</v>
      </c>
      <c r="Q827" s="212">
        <v>0.99930036169143244</v>
      </c>
      <c r="R827" s="212">
        <v>0.99780209475380133</v>
      </c>
      <c r="S827" s="212">
        <v>0.99327446662287822</v>
      </c>
      <c r="T827" s="212">
        <v>0.98166640684000162</v>
      </c>
      <c r="U827" s="212">
        <v>0.96499905871465419</v>
      </c>
      <c r="V827" s="212">
        <v>0.92370695276301962</v>
      </c>
      <c r="W827" s="212">
        <v>0.86823309053883735</v>
      </c>
      <c r="X827" s="212">
        <v>0.76235882304008651</v>
      </c>
      <c r="Y827" s="212">
        <v>0.57831694205277906</v>
      </c>
      <c r="Z827" s="212">
        <v>0.39227947334308882</v>
      </c>
    </row>
    <row r="828" spans="3:26" x14ac:dyDescent="0.3">
      <c r="C828" s="210">
        <v>42635</v>
      </c>
      <c r="D828" s="211">
        <v>1.2491730269396718E-3</v>
      </c>
      <c r="E828" s="211">
        <v>2.934800978157221E-3</v>
      </c>
      <c r="F828" s="211">
        <v>4.7338820196598944E-3</v>
      </c>
      <c r="G828" s="211">
        <v>7.2444527098109203E-3</v>
      </c>
      <c r="H828" s="211">
        <v>9.080884250646416E-3</v>
      </c>
      <c r="I828" s="211">
        <v>1.1718287449793389E-2</v>
      </c>
      <c r="J828" s="211">
        <v>1.5084326243609962E-2</v>
      </c>
      <c r="K828" s="211">
        <v>1.9875359876977472E-2</v>
      </c>
      <c r="L828" s="211">
        <v>2.5636139249142566E-2</v>
      </c>
      <c r="M828" s="211">
        <v>3.4873125737829233E-2</v>
      </c>
      <c r="N828" s="211">
        <v>4.6244925242664478E-2</v>
      </c>
      <c r="P828" s="212">
        <f t="array" ref="P828:Z828">(1+D828:N828)^-P$1:Z$1</f>
        <v>0.99990013351023344</v>
      </c>
      <c r="Q828" s="212">
        <v>0.99926764259040901</v>
      </c>
      <c r="R828" s="212">
        <v>0.99764142959008828</v>
      </c>
      <c r="S828" s="212">
        <v>0.99280765191575782</v>
      </c>
      <c r="T828" s="212">
        <v>0.98208265718052268</v>
      </c>
      <c r="U828" s="212">
        <v>0.9656532341423989</v>
      </c>
      <c r="V828" s="212">
        <v>0.92787482195530124</v>
      </c>
      <c r="W828" s="212">
        <v>0.87130519673699025</v>
      </c>
      <c r="X828" s="212">
        <v>0.77636660797050372</v>
      </c>
      <c r="Y828" s="212">
        <v>0.59798923275080118</v>
      </c>
      <c r="Z828" s="212">
        <v>0.4048859535547854</v>
      </c>
    </row>
    <row r="829" spans="3:26" x14ac:dyDescent="0.3">
      <c r="C829" s="210">
        <v>42634</v>
      </c>
      <c r="D829" s="211">
        <v>9.6426421936676265E-4</v>
      </c>
      <c r="E829" s="211">
        <v>2.5714053023078946E-3</v>
      </c>
      <c r="F829" s="211">
        <v>4.1385756404717557E-3</v>
      </c>
      <c r="G829" s="211">
        <v>6.5083875513352292E-3</v>
      </c>
      <c r="H829" s="211">
        <v>8.7507106342844046E-3</v>
      </c>
      <c r="I829" s="211">
        <v>1.1075521382899437E-2</v>
      </c>
      <c r="J829" s="211">
        <v>1.5033220055318014E-2</v>
      </c>
      <c r="K829" s="211">
        <v>2.0648655803067135E-2</v>
      </c>
      <c r="L829" s="211">
        <v>2.5934103215076446E-2</v>
      </c>
      <c r="M829" s="211">
        <v>3.5506585463017173E-2</v>
      </c>
      <c r="N829" s="211">
        <v>4.8081143866214177E-2</v>
      </c>
      <c r="P829" s="212">
        <f t="array" ref="P829:Z829">(1+D829:N829)^-P$1:Z$1</f>
        <v>0.99992289900321318</v>
      </c>
      <c r="Q829" s="212">
        <v>0.99935817983066866</v>
      </c>
      <c r="R829" s="212">
        <v>0.99793711303632882</v>
      </c>
      <c r="S829" s="212">
        <v>0.99353369765038024</v>
      </c>
      <c r="T829" s="212">
        <v>0.98272565221464414</v>
      </c>
      <c r="U829" s="212">
        <v>0.96749607512535896</v>
      </c>
      <c r="V829" s="212">
        <v>0.92810843460858972</v>
      </c>
      <c r="W829" s="212">
        <v>0.86669466737751355</v>
      </c>
      <c r="X829" s="212">
        <v>0.77411473650465468</v>
      </c>
      <c r="Y829" s="212">
        <v>0.59252546801359274</v>
      </c>
      <c r="Z829" s="212">
        <v>0.39093256375154756</v>
      </c>
    </row>
    <row r="830" spans="3:26" x14ac:dyDescent="0.3">
      <c r="C830" s="210">
        <v>42633</v>
      </c>
      <c r="D830" s="211">
        <v>1.1426524294294717E-3</v>
      </c>
      <c r="E830" s="211">
        <v>2.7775484990002776E-3</v>
      </c>
      <c r="F830" s="211">
        <v>4.3579675315523828E-3</v>
      </c>
      <c r="G830" s="211">
        <v>6.5637401336482038E-3</v>
      </c>
      <c r="H830" s="211">
        <v>8.2456611957143645E-3</v>
      </c>
      <c r="I830" s="211">
        <v>1.0585638404511846E-2</v>
      </c>
      <c r="J830" s="211">
        <v>1.3889852069140441E-2</v>
      </c>
      <c r="K830" s="211">
        <v>1.8015060373731413E-2</v>
      </c>
      <c r="L830" s="211">
        <v>2.4071378780540154E-2</v>
      </c>
      <c r="M830" s="211">
        <v>3.2109547262820469E-2</v>
      </c>
      <c r="N830" s="211">
        <v>4.2050644711844068E-2</v>
      </c>
      <c r="P830" s="212">
        <f t="array" ref="P830:Z830">(1+D830:N830)^-P$1:Z$1</f>
        <v>0.99990864416527681</v>
      </c>
      <c r="Q830" s="212">
        <v>0.99930681580348824</v>
      </c>
      <c r="R830" s="212">
        <v>0.99782811242346714</v>
      </c>
      <c r="S830" s="212">
        <v>0.99347906161136235</v>
      </c>
      <c r="T830" s="212">
        <v>0.98371043076089437</v>
      </c>
      <c r="U830" s="212">
        <v>0.96890374300847215</v>
      </c>
      <c r="V830" s="212">
        <v>0.93335341038695663</v>
      </c>
      <c r="W830" s="212">
        <v>0.88251191866692202</v>
      </c>
      <c r="X830" s="212">
        <v>0.78831123385387503</v>
      </c>
      <c r="Y830" s="212">
        <v>0.62246232278961022</v>
      </c>
      <c r="Z830" s="212">
        <v>0.43875640307420505</v>
      </c>
    </row>
    <row r="831" spans="3:26" x14ac:dyDescent="0.3">
      <c r="C831" s="210">
        <v>42632</v>
      </c>
      <c r="D831" s="211">
        <v>1.0717978757345506E-3</v>
      </c>
      <c r="E831" s="211">
        <v>2.7878135382485157E-3</v>
      </c>
      <c r="F831" s="211">
        <v>4.514236405410512E-3</v>
      </c>
      <c r="G831" s="211">
        <v>6.9806516261792179E-3</v>
      </c>
      <c r="H831" s="211">
        <v>9.193789271882127E-3</v>
      </c>
      <c r="I831" s="211">
        <v>1.1567891485197181E-2</v>
      </c>
      <c r="J831" s="211">
        <v>1.4823274292141225E-2</v>
      </c>
      <c r="K831" s="211">
        <v>1.8903431902000407E-2</v>
      </c>
      <c r="L831" s="211">
        <v>2.5394024204571018E-2</v>
      </c>
      <c r="M831" s="211">
        <v>3.1810724575579784E-2</v>
      </c>
      <c r="N831" s="211">
        <v>4.3134847085207054E-2</v>
      </c>
      <c r="P831" s="212">
        <f t="array" ref="P831:Z831">(1+D831:N831)^-P$1:Z$1</f>
        <v>0.99991430575912366</v>
      </c>
      <c r="Q831" s="212">
        <v>0.99930425844216919</v>
      </c>
      <c r="R831" s="212">
        <v>0.99775049503657121</v>
      </c>
      <c r="S831" s="212">
        <v>0.99306774006540632</v>
      </c>
      <c r="T831" s="212">
        <v>0.98186292562470701</v>
      </c>
      <c r="U831" s="212">
        <v>0.96608400683948192</v>
      </c>
      <c r="V831" s="212">
        <v>0.92906886327159033</v>
      </c>
      <c r="W831" s="212">
        <v>0.877139814562089</v>
      </c>
      <c r="X831" s="212">
        <v>0.77820170630463836</v>
      </c>
      <c r="Y831" s="212">
        <v>0.62517188110238164</v>
      </c>
      <c r="Z831" s="212">
        <v>0.42972530178025464</v>
      </c>
    </row>
    <row r="832" spans="3:26" x14ac:dyDescent="0.3">
      <c r="C832" s="210">
        <v>42629</v>
      </c>
      <c r="D832" s="211">
        <v>7.9525091810355906E-4</v>
      </c>
      <c r="E832" s="211">
        <v>2.0107664034984016E-3</v>
      </c>
      <c r="F832" s="211">
        <v>3.2583299353432754E-3</v>
      </c>
      <c r="G832" s="211">
        <v>5.0716782561789839E-3</v>
      </c>
      <c r="H832" s="211">
        <v>6.3680936783123377E-3</v>
      </c>
      <c r="I832" s="211">
        <v>8.4818352676520135E-3</v>
      </c>
      <c r="J832" s="211">
        <v>1.1245195906220844E-2</v>
      </c>
      <c r="K832" s="211">
        <v>1.4857520973008659E-2</v>
      </c>
      <c r="L832" s="211">
        <v>1.8966134555453915E-2</v>
      </c>
      <c r="M832" s="211">
        <v>2.4648451722913967E-2</v>
      </c>
      <c r="N832" s="211">
        <v>3.3862788315971844E-2</v>
      </c>
      <c r="P832" s="212">
        <f t="array" ref="P832:Z832">(1+D832:N832)^-P$1:Z$1</f>
        <v>0.99993640723221477</v>
      </c>
      <c r="Q832" s="212">
        <v>0.99949793919507124</v>
      </c>
      <c r="R832" s="212">
        <v>0.99837480552056002</v>
      </c>
      <c r="S832" s="212">
        <v>0.99495391386912968</v>
      </c>
      <c r="T832" s="212">
        <v>0.987384445683407</v>
      </c>
      <c r="U832" s="212">
        <v>0.97498011813426799</v>
      </c>
      <c r="V832" s="212">
        <v>0.94562216387441267</v>
      </c>
      <c r="W832" s="212">
        <v>0.90191264951252215</v>
      </c>
      <c r="X832" s="212">
        <v>0.82870984023250027</v>
      </c>
      <c r="Y832" s="212">
        <v>0.69402749751031756</v>
      </c>
      <c r="Z832" s="212">
        <v>0.51373826881295725</v>
      </c>
    </row>
    <row r="833" spans="3:26" x14ac:dyDescent="0.3">
      <c r="C833" s="210">
        <v>42628</v>
      </c>
      <c r="D833" s="211">
        <v>9.1986392800666157E-4</v>
      </c>
      <c r="E833" s="211">
        <v>2.3381995066209024E-3</v>
      </c>
      <c r="F833" s="211">
        <v>3.5935685217053748E-3</v>
      </c>
      <c r="G833" s="211">
        <v>5.713476160004647E-3</v>
      </c>
      <c r="H833" s="211">
        <v>7.8192523986005749E-3</v>
      </c>
      <c r="I833" s="211">
        <v>1.0384951481670547E-2</v>
      </c>
      <c r="J833" s="211">
        <v>1.4255698375954091E-2</v>
      </c>
      <c r="K833" s="211">
        <v>1.8391418159671317E-2</v>
      </c>
      <c r="L833" s="211">
        <v>2.424061886245963E-2</v>
      </c>
      <c r="M833" s="211">
        <v>3.1017592181733535E-2</v>
      </c>
      <c r="N833" s="211">
        <v>4.2462377535189555E-2</v>
      </c>
      <c r="P833" s="212">
        <f t="array" ref="P833:Z833">(1+D833:N833)^-P$1:Z$1</f>
        <v>0.99992644741612779</v>
      </c>
      <c r="Q833" s="212">
        <v>0.99941630287453198</v>
      </c>
      <c r="R833" s="212">
        <v>0.99820804393312301</v>
      </c>
      <c r="S833" s="212">
        <v>0.99431898219976156</v>
      </c>
      <c r="T833" s="212">
        <v>0.98454302354564271</v>
      </c>
      <c r="U833" s="212">
        <v>0.96948120094091383</v>
      </c>
      <c r="V833" s="212">
        <v>0.93167130175995638</v>
      </c>
      <c r="W833" s="212">
        <v>0.8802314541026468</v>
      </c>
      <c r="X833" s="212">
        <v>0.7870096383269154</v>
      </c>
      <c r="Y833" s="212">
        <v>0.63242476019702165</v>
      </c>
      <c r="Z833" s="212">
        <v>0.43530353619001255</v>
      </c>
    </row>
    <row r="834" spans="3:26" x14ac:dyDescent="0.3">
      <c r="C834" s="210">
        <v>42627</v>
      </c>
      <c r="D834" s="211">
        <v>1.0440147162568676E-3</v>
      </c>
      <c r="E834" s="211">
        <v>2.7903179225015388E-3</v>
      </c>
      <c r="F834" s="211">
        <v>4.461679589106534E-3</v>
      </c>
      <c r="G834" s="211">
        <v>7.1806808867240484E-3</v>
      </c>
      <c r="H834" s="211">
        <v>9.6355569641261261E-3</v>
      </c>
      <c r="I834" s="211">
        <v>1.2696392656948757E-2</v>
      </c>
      <c r="J834" s="211">
        <v>1.6565293966528408E-2</v>
      </c>
      <c r="K834" s="211">
        <v>2.1480726456658824E-2</v>
      </c>
      <c r="L834" s="211">
        <v>2.9100205383030833E-2</v>
      </c>
      <c r="M834" s="211">
        <v>3.8202010612893633E-2</v>
      </c>
      <c r="N834" s="211">
        <v>5.1478928249992235E-2</v>
      </c>
      <c r="P834" s="212">
        <f t="array" ref="P834:Z834">(1+D834:N834)^-P$1:Z$1</f>
        <v>0.99991652587520596</v>
      </c>
      <c r="Q834" s="212">
        <v>0.99930363452205639</v>
      </c>
      <c r="R834" s="212">
        <v>0.99777659752740155</v>
      </c>
      <c r="S834" s="212">
        <v>0.99287051367943024</v>
      </c>
      <c r="T834" s="212">
        <v>0.98100388213998235</v>
      </c>
      <c r="U834" s="212">
        <v>0.96285792892903077</v>
      </c>
      <c r="V834" s="212">
        <v>0.92113568442958105</v>
      </c>
      <c r="W834" s="212">
        <v>0.86176482488968664</v>
      </c>
      <c r="X834" s="212">
        <v>0.75062556431642913</v>
      </c>
      <c r="Y834" s="212">
        <v>0.56986504141275551</v>
      </c>
      <c r="Z834" s="212">
        <v>0.36642789182878399</v>
      </c>
    </row>
    <row r="835" spans="3:26" x14ac:dyDescent="0.3">
      <c r="C835" s="210">
        <v>42626</v>
      </c>
      <c r="D835" s="211">
        <v>1.092864216309007E-3</v>
      </c>
      <c r="E835" s="211">
        <v>2.7434934098932765E-3</v>
      </c>
      <c r="F835" s="211">
        <v>4.1559473105156862E-3</v>
      </c>
      <c r="G835" s="211">
        <v>6.8114155267494205E-3</v>
      </c>
      <c r="H835" s="211">
        <v>8.8058436447062613E-3</v>
      </c>
      <c r="I835" s="211">
        <v>1.1449830633246961E-2</v>
      </c>
      <c r="J835" s="211">
        <v>1.5359411558596523E-2</v>
      </c>
      <c r="K835" s="211">
        <v>2.1049096757668532E-2</v>
      </c>
      <c r="L835" s="211">
        <v>2.7995054026841503E-2</v>
      </c>
      <c r="M835" s="211">
        <v>3.5738620165105241E-2</v>
      </c>
      <c r="N835" s="211">
        <v>4.8567987433106752E-2</v>
      </c>
      <c r="P835" s="212">
        <f t="array" ref="P835:Z835">(1+D835:N835)^-P$1:Z$1</f>
        <v>0.99991262241964773</v>
      </c>
      <c r="Q835" s="212">
        <v>0.99931530028867177</v>
      </c>
      <c r="R835" s="212">
        <v>0.99792848095618436</v>
      </c>
      <c r="S835" s="212">
        <v>0.99323466597447574</v>
      </c>
      <c r="T835" s="212">
        <v>0.98261823978551588</v>
      </c>
      <c r="U835" s="212">
        <v>0.96642234299169705</v>
      </c>
      <c r="V835" s="212">
        <v>0.92661858466467018</v>
      </c>
      <c r="W835" s="212">
        <v>0.86431812759838655</v>
      </c>
      <c r="X835" s="212">
        <v>0.75873435395768984</v>
      </c>
      <c r="Y835" s="212">
        <v>0.59053745089741394</v>
      </c>
      <c r="Z835" s="212">
        <v>0.38731838012082626</v>
      </c>
    </row>
    <row r="836" spans="3:26" x14ac:dyDescent="0.3">
      <c r="C836" s="210">
        <v>42625</v>
      </c>
      <c r="D836" s="211">
        <v>9.8717885456356511E-4</v>
      </c>
      <c r="E836" s="211">
        <v>2.431510272685366E-3</v>
      </c>
      <c r="F836" s="211">
        <v>3.7739864758987792E-3</v>
      </c>
      <c r="G836" s="211">
        <v>5.9206230045729513E-3</v>
      </c>
      <c r="H836" s="211">
        <v>7.6956898183837014E-3</v>
      </c>
      <c r="I836" s="211">
        <v>9.9979371577327489E-3</v>
      </c>
      <c r="J836" s="211">
        <v>1.3651822121756687E-2</v>
      </c>
      <c r="K836" s="211">
        <v>1.8545656687103052E-2</v>
      </c>
      <c r="L836" s="211">
        <v>2.4559646475731667E-2</v>
      </c>
      <c r="M836" s="211">
        <v>3.3091141441415638E-2</v>
      </c>
      <c r="N836" s="211">
        <v>4.367816284224138E-2</v>
      </c>
      <c r="P836" s="212">
        <f t="array" ref="P836:Z836">(1+D836:N836)^-P$1:Z$1</f>
        <v>0.99992106776219647</v>
      </c>
      <c r="Q836" s="212">
        <v>0.99939304453834499</v>
      </c>
      <c r="R836" s="212">
        <v>0.99811833113480597</v>
      </c>
      <c r="S836" s="212">
        <v>0.99411422445352726</v>
      </c>
      <c r="T836" s="212">
        <v>0.98478448559815379</v>
      </c>
      <c r="U836" s="212">
        <v>0.9705960950045549</v>
      </c>
      <c r="V836" s="212">
        <v>0.93444979487885493</v>
      </c>
      <c r="W836" s="212">
        <v>0.87929882277038052</v>
      </c>
      <c r="X836" s="212">
        <v>0.78456247689146086</v>
      </c>
      <c r="Y836" s="212">
        <v>0.61364957315382085</v>
      </c>
      <c r="Z836" s="212">
        <v>0.42527324982197506</v>
      </c>
    </row>
    <row r="837" spans="3:26" x14ac:dyDescent="0.3">
      <c r="C837" s="210">
        <v>42622</v>
      </c>
      <c r="D837" s="211">
        <v>1.0818171734467879E-3</v>
      </c>
      <c r="E837" s="211">
        <v>2.5306344461694281E-3</v>
      </c>
      <c r="F837" s="211">
        <v>3.905641925595494E-3</v>
      </c>
      <c r="G837" s="211">
        <v>6.1217196773072722E-3</v>
      </c>
      <c r="H837" s="211">
        <v>7.679776254404613E-3</v>
      </c>
      <c r="I837" s="211">
        <v>9.7534818004593807E-3</v>
      </c>
      <c r="J837" s="211">
        <v>1.2949615015129937E-2</v>
      </c>
      <c r="K837" s="211">
        <v>1.7067816953849197E-2</v>
      </c>
      <c r="L837" s="211">
        <v>2.2755803357933094E-2</v>
      </c>
      <c r="M837" s="211">
        <v>2.8783309344877783E-2</v>
      </c>
      <c r="N837" s="211">
        <v>3.9023276821555063E-2</v>
      </c>
      <c r="P837" s="212">
        <f t="array" ref="P837:Z837">(1+D837:N837)^-P$1:Z$1</f>
        <v>0.99991350514642086</v>
      </c>
      <c r="Q837" s="212">
        <v>0.99936834013545628</v>
      </c>
      <c r="R837" s="212">
        <v>0.99805288074741927</v>
      </c>
      <c r="S837" s="212">
        <v>0.99391552775615388</v>
      </c>
      <c r="T837" s="212">
        <v>0.98481558983390494</v>
      </c>
      <c r="U837" s="212">
        <v>0.97130119243217239</v>
      </c>
      <c r="V837" s="212">
        <v>0.9376932320228305</v>
      </c>
      <c r="W837" s="212">
        <v>0.88828149507770393</v>
      </c>
      <c r="X837" s="212">
        <v>0.79851021330436822</v>
      </c>
      <c r="Y837" s="212">
        <v>0.65334316685183791</v>
      </c>
      <c r="Z837" s="212">
        <v>0.46504444406138024</v>
      </c>
    </row>
    <row r="838" spans="3:26" x14ac:dyDescent="0.3">
      <c r="C838" s="210">
        <v>42621</v>
      </c>
      <c r="D838" s="211">
        <v>9.938655677962302E-4</v>
      </c>
      <c r="E838" s="211">
        <v>2.4837248616973403E-3</v>
      </c>
      <c r="F838" s="211">
        <v>4.0437841521709225E-3</v>
      </c>
      <c r="G838" s="211">
        <v>6.0995908695766843E-3</v>
      </c>
      <c r="H838" s="211">
        <v>8.0540078836432872E-3</v>
      </c>
      <c r="I838" s="211">
        <v>1.0115129031480558E-2</v>
      </c>
      <c r="J838" s="211">
        <v>1.362517339936551E-2</v>
      </c>
      <c r="K838" s="211">
        <v>1.7188498957787332E-2</v>
      </c>
      <c r="L838" s="211">
        <v>2.2236295333173357E-2</v>
      </c>
      <c r="M838" s="211">
        <v>3.0555752634841189E-2</v>
      </c>
      <c r="N838" s="211">
        <v>3.9709798224141148E-2</v>
      </c>
      <c r="P838" s="212">
        <f t="array" ref="P838:Z838">(1+D838:N838)^-P$1:Z$1</f>
        <v>0.99992053339680531</v>
      </c>
      <c r="Q838" s="212">
        <v>0.99938003088160099</v>
      </c>
      <c r="R838" s="212">
        <v>0.99798421940413851</v>
      </c>
      <c r="S838" s="212">
        <v>0.9939373885796885</v>
      </c>
      <c r="T838" s="212">
        <v>0.98408451644020511</v>
      </c>
      <c r="U838" s="212">
        <v>0.97025831337259361</v>
      </c>
      <c r="V838" s="212">
        <v>0.93457263714455219</v>
      </c>
      <c r="W838" s="212">
        <v>0.8875440407097801</v>
      </c>
      <c r="X838" s="212">
        <v>0.8025775942663318</v>
      </c>
      <c r="Y838" s="212">
        <v>0.63668940289208253</v>
      </c>
      <c r="Z838" s="212">
        <v>0.45894142983696529</v>
      </c>
    </row>
    <row r="839" spans="3:26" x14ac:dyDescent="0.3">
      <c r="C839" s="210">
        <v>42620</v>
      </c>
      <c r="D839" s="211">
        <v>7.6441045681118174E-4</v>
      </c>
      <c r="E839" s="211">
        <v>1.9613939173110571E-3</v>
      </c>
      <c r="F839" s="211">
        <v>3.1638833065273366E-3</v>
      </c>
      <c r="G839" s="211">
        <v>4.9294478037588147E-3</v>
      </c>
      <c r="H839" s="211">
        <v>6.3012637576228938E-3</v>
      </c>
      <c r="I839" s="211">
        <v>8.3184457476448113E-3</v>
      </c>
      <c r="J839" s="211">
        <v>1.0845012559164948E-2</v>
      </c>
      <c r="K839" s="211">
        <v>1.4260046933434528E-2</v>
      </c>
      <c r="L839" s="211">
        <v>1.915871203808019E-2</v>
      </c>
      <c r="M839" s="211">
        <v>2.5844539873089413E-2</v>
      </c>
      <c r="N839" s="211">
        <v>3.5317855863536411E-2</v>
      </c>
      <c r="P839" s="212">
        <f t="array" ref="P839:Z839">(1+D839:N839)^-P$1:Z$1</f>
        <v>0.99993887239285317</v>
      </c>
      <c r="Q839" s="212">
        <v>0.99951025174190566</v>
      </c>
      <c r="R839" s="212">
        <v>0.99842180228597111</v>
      </c>
      <c r="S839" s="212">
        <v>0.99509473245655988</v>
      </c>
      <c r="T839" s="212">
        <v>0.98751559729319183</v>
      </c>
      <c r="U839" s="212">
        <v>0.97545415691355808</v>
      </c>
      <c r="V839" s="212">
        <v>0.94749545791863521</v>
      </c>
      <c r="W839" s="212">
        <v>0.9056382802609908</v>
      </c>
      <c r="X839" s="212">
        <v>0.82714526329299121</v>
      </c>
      <c r="Y839" s="212">
        <v>0.6819879975801405</v>
      </c>
      <c r="Z839" s="212">
        <v>0.49948898475338777</v>
      </c>
    </row>
    <row r="840" spans="3:26" x14ac:dyDescent="0.3">
      <c r="C840" s="210">
        <v>42619</v>
      </c>
      <c r="D840" s="211">
        <v>1.0114746519656167E-3</v>
      </c>
      <c r="E840" s="211">
        <v>2.6085830202821144E-3</v>
      </c>
      <c r="F840" s="211">
        <v>4.1450211727889468E-3</v>
      </c>
      <c r="G840" s="211">
        <v>6.8005426487467747E-3</v>
      </c>
      <c r="H840" s="211">
        <v>8.868385050403927E-3</v>
      </c>
      <c r="I840" s="211">
        <v>1.2075730259518217E-2</v>
      </c>
      <c r="J840" s="211">
        <v>1.537536734475072E-2</v>
      </c>
      <c r="K840" s="211">
        <v>1.9330528452221284E-2</v>
      </c>
      <c r="L840" s="211">
        <v>2.5977527251571066E-2</v>
      </c>
      <c r="M840" s="211">
        <v>3.3815389592051104E-2</v>
      </c>
      <c r="N840" s="211">
        <v>4.6218979410293078E-2</v>
      </c>
      <c r="P840" s="212">
        <f t="array" ref="P840:Z840">(1+D840:N840)^-P$1:Z$1</f>
        <v>0.99991912619397005</v>
      </c>
      <c r="Q840" s="212">
        <v>0.99934891540439008</v>
      </c>
      <c r="R840" s="212">
        <v>0.99793391018908129</v>
      </c>
      <c r="S840" s="212">
        <v>0.99324539234866172</v>
      </c>
      <c r="T840" s="212">
        <v>0.98249641532939513</v>
      </c>
      <c r="U840" s="212">
        <v>0.96463045322495522</v>
      </c>
      <c r="V840" s="212">
        <v>0.92654578172006252</v>
      </c>
      <c r="W840" s="212">
        <v>0.87457041272298952</v>
      </c>
      <c r="X840" s="212">
        <v>0.77378715832643374</v>
      </c>
      <c r="Y840" s="212">
        <v>0.60723263873048483</v>
      </c>
      <c r="Z840" s="212">
        <v>0.40508682122436085</v>
      </c>
    </row>
    <row r="841" spans="3:26" x14ac:dyDescent="0.3">
      <c r="C841" s="210">
        <v>42615</v>
      </c>
      <c r="D841" s="211">
        <v>8.7224285321275605E-4</v>
      </c>
      <c r="E841" s="211">
        <v>2.0566494961656639E-3</v>
      </c>
      <c r="F841" s="211">
        <v>3.1955221070139148E-3</v>
      </c>
      <c r="G841" s="211">
        <v>4.9209419967565617E-3</v>
      </c>
      <c r="H841" s="211">
        <v>6.3959884815156329E-3</v>
      </c>
      <c r="I841" s="211">
        <v>8.7786988812999633E-3</v>
      </c>
      <c r="J841" s="211">
        <v>1.1515420771490035E-2</v>
      </c>
      <c r="K841" s="211">
        <v>1.5071996408151623E-2</v>
      </c>
      <c r="L841" s="211">
        <v>1.9425676038414056E-2</v>
      </c>
      <c r="M841" s="211">
        <v>2.4394053671492007E-2</v>
      </c>
      <c r="N841" s="211">
        <v>3.0536208065737085E-2</v>
      </c>
      <c r="P841" s="212">
        <f t="array" ref="P841:Z841">(1+D841:N841)^-P$1:Z$1</f>
        <v>0.99993025341876796</v>
      </c>
      <c r="Q841" s="212">
        <v>0.99948649751558527</v>
      </c>
      <c r="R841" s="212">
        <v>0.99840605803842697</v>
      </c>
      <c r="S841" s="212">
        <v>0.99510315509299785</v>
      </c>
      <c r="T841" s="212">
        <v>0.98732971074129039</v>
      </c>
      <c r="U841" s="212">
        <v>0.97411961933173841</v>
      </c>
      <c r="V841" s="212">
        <v>0.94435973067868961</v>
      </c>
      <c r="W841" s="212">
        <v>0.90057953348041231</v>
      </c>
      <c r="X841" s="212">
        <v>0.82498171205924442</v>
      </c>
      <c r="Y841" s="212">
        <v>0.69661731878081978</v>
      </c>
      <c r="Z841" s="212">
        <v>0.5479423804482908</v>
      </c>
    </row>
    <row r="842" spans="3:26" x14ac:dyDescent="0.3">
      <c r="C842" s="210">
        <v>42614</v>
      </c>
      <c r="D842" s="211">
        <v>9.9002883791774778E-4</v>
      </c>
      <c r="E842" s="211">
        <v>2.4445463754108844E-3</v>
      </c>
      <c r="F842" s="211">
        <v>3.9520411836750169E-3</v>
      </c>
      <c r="G842" s="211">
        <v>6.3919279251998902E-3</v>
      </c>
      <c r="H842" s="211">
        <v>8.4255588891992573E-3</v>
      </c>
      <c r="I842" s="211">
        <v>1.124529332465087E-2</v>
      </c>
      <c r="J842" s="211">
        <v>1.4103984826210222E-2</v>
      </c>
      <c r="K842" s="211">
        <v>1.8482136888233951E-2</v>
      </c>
      <c r="L842" s="211">
        <v>2.3565541703836675E-2</v>
      </c>
      <c r="M842" s="211">
        <v>3.1006752411390393E-2</v>
      </c>
      <c r="N842" s="211">
        <v>4.2577433093772925E-2</v>
      </c>
      <c r="P842" s="212">
        <f t="array" ref="P842:Z842">(1+D842:N842)^-P$1:Z$1</f>
        <v>0.99992084000671055</v>
      </c>
      <c r="Q842" s="212">
        <v>0.99938979541749029</v>
      </c>
      <c r="R842" s="212">
        <v>0.99802981717148942</v>
      </c>
      <c r="S842" s="212">
        <v>0.99364866932271845</v>
      </c>
      <c r="T842" s="212">
        <v>0.98335948477189294</v>
      </c>
      <c r="U842" s="212">
        <v>0.96700887548833847</v>
      </c>
      <c r="V842" s="212">
        <v>0.93236841695178996</v>
      </c>
      <c r="W842" s="212">
        <v>0.87968276995519001</v>
      </c>
      <c r="X842" s="212">
        <v>0.79221567361304734</v>
      </c>
      <c r="Y842" s="212">
        <v>0.6325245050875633</v>
      </c>
      <c r="Z842" s="212">
        <v>0.43434376827235888</v>
      </c>
    </row>
    <row r="843" spans="3:26" x14ac:dyDescent="0.3">
      <c r="C843" s="210">
        <v>42613</v>
      </c>
      <c r="D843" s="211">
        <v>1.0054176224334301E-3</v>
      </c>
      <c r="E843" s="211">
        <v>2.4844202764790061E-3</v>
      </c>
      <c r="F843" s="211">
        <v>3.9607324986315794E-3</v>
      </c>
      <c r="G843" s="211">
        <v>5.9765057839432922E-3</v>
      </c>
      <c r="H843" s="211">
        <v>7.9375446454718768E-3</v>
      </c>
      <c r="I843" s="211">
        <v>1.0193720700417495E-2</v>
      </c>
      <c r="J843" s="211">
        <v>1.3725619342028584E-2</v>
      </c>
      <c r="K843" s="211">
        <v>1.7409635806845965E-2</v>
      </c>
      <c r="L843" s="211">
        <v>2.206632004396588E-2</v>
      </c>
      <c r="M843" s="211">
        <v>2.9626356824340786E-2</v>
      </c>
      <c r="N843" s="211">
        <v>4.0267469191810512E-2</v>
      </c>
      <c r="P843" s="212">
        <f t="array" ref="P843:Z843">(1+D843:N843)^-P$1:Z$1</f>
        <v>0.99991961022913789</v>
      </c>
      <c r="Q843" s="212">
        <v>0.99937985756623238</v>
      </c>
      <c r="R843" s="212">
        <v>0.99802549717670797</v>
      </c>
      <c r="S843" s="212">
        <v>0.99405900063313513</v>
      </c>
      <c r="T843" s="212">
        <v>0.98431194380686526</v>
      </c>
      <c r="U843" s="212">
        <v>0.97003187674088565</v>
      </c>
      <c r="V843" s="212">
        <v>0.93410971391174147</v>
      </c>
      <c r="W843" s="212">
        <v>0.88619454953782084</v>
      </c>
      <c r="X843" s="212">
        <v>0.80391332457450271</v>
      </c>
      <c r="Y843" s="212">
        <v>0.64536473528369775</v>
      </c>
      <c r="Z843" s="212">
        <v>0.45404578406934393</v>
      </c>
    </row>
    <row r="844" spans="3:26" x14ac:dyDescent="0.3">
      <c r="C844" s="210">
        <v>42612</v>
      </c>
      <c r="D844" s="211">
        <v>9.8937802232737515E-4</v>
      </c>
      <c r="E844" s="211">
        <v>2.6206530239422073E-3</v>
      </c>
      <c r="F844" s="211">
        <v>4.0639284768506029E-3</v>
      </c>
      <c r="G844" s="211">
        <v>6.482932717618896E-3</v>
      </c>
      <c r="H844" s="211">
        <v>8.7214337031951469E-3</v>
      </c>
      <c r="I844" s="211">
        <v>1.1418019789344617E-2</v>
      </c>
      <c r="J844" s="211">
        <v>1.503655765254782E-2</v>
      </c>
      <c r="K844" s="211">
        <v>2.0118298890314468E-2</v>
      </c>
      <c r="L844" s="211">
        <v>2.7161593411823386E-2</v>
      </c>
      <c r="M844" s="211">
        <v>3.7284583997997119E-2</v>
      </c>
      <c r="N844" s="211">
        <v>4.9937229465533021E-2</v>
      </c>
      <c r="P844" s="212">
        <f t="array" ref="P844:Z844">(1+D844:N844)^-P$1:Z$1</f>
        <v>0.99992089201636347</v>
      </c>
      <c r="Q844" s="212">
        <v>0.99934590773656384</v>
      </c>
      <c r="R844" s="212">
        <v>0.99797420817955129</v>
      </c>
      <c r="S844" s="212">
        <v>0.99355882498661541</v>
      </c>
      <c r="T844" s="212">
        <v>0.98278269791182649</v>
      </c>
      <c r="U844" s="212">
        <v>0.96651353281613128</v>
      </c>
      <c r="V844" s="212">
        <v>0.92809317588837026</v>
      </c>
      <c r="W844" s="212">
        <v>0.86985373763541352</v>
      </c>
      <c r="X844" s="212">
        <v>0.76491341342063446</v>
      </c>
      <c r="Y844" s="212">
        <v>0.57747228721276056</v>
      </c>
      <c r="Z844" s="212">
        <v>0.3773403859351081</v>
      </c>
    </row>
    <row r="845" spans="3:26" x14ac:dyDescent="0.3">
      <c r="C845" s="210">
        <v>42611</v>
      </c>
      <c r="D845" s="211">
        <v>1.0416977013944816E-3</v>
      </c>
      <c r="E845" s="211">
        <v>2.525649482703605E-3</v>
      </c>
      <c r="F845" s="211">
        <v>3.880183590588534E-3</v>
      </c>
      <c r="G845" s="211">
        <v>5.902082940441652E-3</v>
      </c>
      <c r="H845" s="211">
        <v>8.0397440815615125E-3</v>
      </c>
      <c r="I845" s="211">
        <v>1.0945474134610578E-2</v>
      </c>
      <c r="J845" s="211">
        <v>1.4762451851844837E-2</v>
      </c>
      <c r="K845" s="211">
        <v>2.0097371315338498E-2</v>
      </c>
      <c r="L845" s="211">
        <v>2.7459631108243451E-2</v>
      </c>
      <c r="M845" s="211">
        <v>3.4911122111245106E-2</v>
      </c>
      <c r="N845" s="211">
        <v>4.5484275461050924E-2</v>
      </c>
      <c r="P845" s="212">
        <f t="array" ref="P845:Z845">(1+D845:N845)^-P$1:Z$1</f>
        <v>0.99991671102785151</v>
      </c>
      <c r="Q845" s="212">
        <v>0.99936958244915119</v>
      </c>
      <c r="R845" s="212">
        <v>0.99806553594468217</v>
      </c>
      <c r="S845" s="212">
        <v>0.99413254725232425</v>
      </c>
      <c r="T845" s="212">
        <v>0.98411236630657617</v>
      </c>
      <c r="U845" s="212">
        <v>0.96786949701099334</v>
      </c>
      <c r="V845" s="212">
        <v>0.92934732750579674</v>
      </c>
      <c r="W845" s="212">
        <v>0.86997866232561272</v>
      </c>
      <c r="X845" s="212">
        <v>0.76269750463184649</v>
      </c>
      <c r="Y845" s="212">
        <v>0.59765999312088824</v>
      </c>
      <c r="Z845" s="212">
        <v>0.41081840821550797</v>
      </c>
    </row>
    <row r="846" spans="3:26" x14ac:dyDescent="0.3">
      <c r="C846" s="210">
        <v>42608</v>
      </c>
      <c r="D846" s="211">
        <v>9.422911069800117E-4</v>
      </c>
      <c r="E846" s="211">
        <v>2.3552764683795542E-3</v>
      </c>
      <c r="F846" s="211">
        <v>3.8780821147723133E-3</v>
      </c>
      <c r="G846" s="211">
        <v>6.3211052590281709E-3</v>
      </c>
      <c r="H846" s="211">
        <v>8.2047186784470899E-3</v>
      </c>
      <c r="I846" s="211">
        <v>1.0613616254479997E-2</v>
      </c>
      <c r="J846" s="211">
        <v>1.4272643266581352E-2</v>
      </c>
      <c r="K846" s="211">
        <v>1.8645468992914176E-2</v>
      </c>
      <c r="L846" s="211">
        <v>2.3934827744501869E-2</v>
      </c>
      <c r="M846" s="211">
        <v>3.1867042934218139E-2</v>
      </c>
      <c r="N846" s="211">
        <v>4.2264407498526932E-2</v>
      </c>
      <c r="P846" s="212">
        <f t="array" ref="P846:Z846">(1+D846:N846)^-P$1:Z$1</f>
        <v>0.99992465504422101</v>
      </c>
      <c r="Q846" s="212">
        <v>0.99941204612459877</v>
      </c>
      <c r="R846" s="212">
        <v>0.99806658059817488</v>
      </c>
      <c r="S846" s="212">
        <v>0.99371860013071955</v>
      </c>
      <c r="T846" s="212">
        <v>0.98379032802448285</v>
      </c>
      <c r="U846" s="212">
        <v>0.96882327577745797</v>
      </c>
      <c r="V846" s="212">
        <v>0.93159347978116724</v>
      </c>
      <c r="W846" s="212">
        <v>0.87869589137160509</v>
      </c>
      <c r="X846" s="212">
        <v>0.78936314980671118</v>
      </c>
      <c r="Y846" s="212">
        <v>0.62466025696379446</v>
      </c>
      <c r="Z846" s="212">
        <v>0.43696017410378585</v>
      </c>
    </row>
    <row r="847" spans="3:26" x14ac:dyDescent="0.3">
      <c r="C847" s="210">
        <v>42607</v>
      </c>
      <c r="D847" s="211">
        <v>9.940442659338159E-4</v>
      </c>
      <c r="E847" s="211">
        <v>2.3154709877298446E-3</v>
      </c>
      <c r="F847" s="211">
        <v>3.4982830791640443E-3</v>
      </c>
      <c r="G847" s="211">
        <v>5.6698844729607964E-3</v>
      </c>
      <c r="H847" s="211">
        <v>7.7828610712820795E-3</v>
      </c>
      <c r="I847" s="211">
        <v>9.9373999289802135E-3</v>
      </c>
      <c r="J847" s="211">
        <v>1.3001390077450858E-2</v>
      </c>
      <c r="K847" s="211">
        <v>1.7713637670506582E-2</v>
      </c>
      <c r="L847" s="211">
        <v>2.3683156062537659E-2</v>
      </c>
      <c r="M847" s="211">
        <v>3.0776299432500594E-2</v>
      </c>
      <c r="N847" s="211">
        <v>3.959954634524631E-2</v>
      </c>
      <c r="P847" s="212">
        <f t="array" ref="P847:Z847">(1+D847:N847)^-P$1:Z$1</f>
        <v>0.99992051911628477</v>
      </c>
      <c r="Q847" s="212">
        <v>0.99942196852068343</v>
      </c>
      <c r="R847" s="212">
        <v>0.99825543436670039</v>
      </c>
      <c r="S847" s="212">
        <v>0.99436208187149588</v>
      </c>
      <c r="T847" s="212">
        <v>0.98461412908971901</v>
      </c>
      <c r="U847" s="212">
        <v>0.97077064261484014</v>
      </c>
      <c r="V847" s="212">
        <v>0.93745362641365049</v>
      </c>
      <c r="W847" s="212">
        <v>0.88434319923825067</v>
      </c>
      <c r="X847" s="212">
        <v>0.79130594115539243</v>
      </c>
      <c r="Y847" s="212">
        <v>0.63464905195722587</v>
      </c>
      <c r="Z847" s="212">
        <v>0.45991584668895535</v>
      </c>
    </row>
    <row r="848" spans="3:26" x14ac:dyDescent="0.3">
      <c r="C848" s="210">
        <v>42606</v>
      </c>
      <c r="D848" s="211">
        <v>9.0378101820095277E-4</v>
      </c>
      <c r="E848" s="211">
        <v>2.2828853701479185E-3</v>
      </c>
      <c r="F848" s="211">
        <v>3.5899950111397917E-3</v>
      </c>
      <c r="G848" s="211">
        <v>5.39919275356211E-3</v>
      </c>
      <c r="H848" s="211">
        <v>6.8539832034572963E-3</v>
      </c>
      <c r="I848" s="211">
        <v>9.1255240165289755E-3</v>
      </c>
      <c r="J848" s="211">
        <v>1.2073513436359602E-2</v>
      </c>
      <c r="K848" s="211">
        <v>1.5131987418197256E-2</v>
      </c>
      <c r="L848" s="211">
        <v>2.0719709857865747E-2</v>
      </c>
      <c r="M848" s="211">
        <v>2.6932523524052076E-2</v>
      </c>
      <c r="N848" s="211">
        <v>3.4431814692439382E-2</v>
      </c>
      <c r="P848" s="212">
        <f t="array" ref="P848:Z848">(1+D848:N848)^-P$1:Z$1</f>
        <v>0.99992773278307756</v>
      </c>
      <c r="Q848" s="212">
        <v>0.99943009157294382</v>
      </c>
      <c r="R848" s="212">
        <v>0.99820982110499312</v>
      </c>
      <c r="S848" s="212">
        <v>0.99462980198066897</v>
      </c>
      <c r="T848" s="212">
        <v>0.98643168787391733</v>
      </c>
      <c r="U848" s="212">
        <v>0.97311558249292618</v>
      </c>
      <c r="V848" s="212">
        <v>0.94175883610252298</v>
      </c>
      <c r="W848" s="212">
        <v>0.90020705020401126</v>
      </c>
      <c r="X848" s="212">
        <v>0.81458233964630133</v>
      </c>
      <c r="Y848" s="212">
        <v>0.67123002320164815</v>
      </c>
      <c r="Z848" s="212">
        <v>0.5081157041235671</v>
      </c>
    </row>
    <row r="849" spans="3:26" x14ac:dyDescent="0.3">
      <c r="C849" s="210">
        <v>42605</v>
      </c>
      <c r="D849" s="211">
        <v>9.7676273772902321E-4</v>
      </c>
      <c r="E849" s="211">
        <v>2.4458206396155498E-3</v>
      </c>
      <c r="F849" s="211">
        <v>3.9942468465306823E-3</v>
      </c>
      <c r="G849" s="211">
        <v>6.502882261251678E-3</v>
      </c>
      <c r="H849" s="211">
        <v>8.5501681821797682E-3</v>
      </c>
      <c r="I849" s="211">
        <v>1.1706807719146893E-2</v>
      </c>
      <c r="J849" s="211">
        <v>1.5527345103928499E-2</v>
      </c>
      <c r="K849" s="211">
        <v>2.064561404806365E-2</v>
      </c>
      <c r="L849" s="211">
        <v>2.6960850527531281E-2</v>
      </c>
      <c r="M849" s="211">
        <v>3.4322640974713985E-2</v>
      </c>
      <c r="N849" s="211">
        <v>4.4911588216565587E-2</v>
      </c>
      <c r="P849" s="212">
        <f t="array" ref="P849:Z849">(1+D849:N849)^-P$1:Z$1</f>
        <v>0.99992190016871763</v>
      </c>
      <c r="Q849" s="212">
        <v>0.99938947782245824</v>
      </c>
      <c r="R849" s="212">
        <v>0.99800883948520835</v>
      </c>
      <c r="S849" s="212">
        <v>0.99353913200264066</v>
      </c>
      <c r="T849" s="212">
        <v>0.98311650596094924</v>
      </c>
      <c r="U849" s="212">
        <v>0.96568610601217519</v>
      </c>
      <c r="V849" s="212">
        <v>0.92585268265287979</v>
      </c>
      <c r="W849" s="212">
        <v>0.866712748163463</v>
      </c>
      <c r="X849" s="212">
        <v>0.76640992677658681</v>
      </c>
      <c r="Y849" s="212">
        <v>0.60278096547819349</v>
      </c>
      <c r="Z849" s="212">
        <v>0.41534509702734529</v>
      </c>
    </row>
    <row r="850" spans="3:26" x14ac:dyDescent="0.3">
      <c r="C850" s="210">
        <v>42604</v>
      </c>
      <c r="D850" s="211">
        <v>9.9495886907809443E-4</v>
      </c>
      <c r="E850" s="211">
        <v>2.4078351100738677E-3</v>
      </c>
      <c r="F850" s="211">
        <v>3.6873766308189743E-3</v>
      </c>
      <c r="G850" s="211">
        <v>5.591039069849279E-3</v>
      </c>
      <c r="H850" s="211">
        <v>7.2443380038740603E-3</v>
      </c>
      <c r="I850" s="211">
        <v>9.5798714682221679E-3</v>
      </c>
      <c r="J850" s="211">
        <v>1.1982649740061777E-2</v>
      </c>
      <c r="K850" s="211">
        <v>1.5589241112846246E-2</v>
      </c>
      <c r="L850" s="211">
        <v>2.0038232624141259E-2</v>
      </c>
      <c r="M850" s="211">
        <v>2.5462857679690795E-2</v>
      </c>
      <c r="N850" s="211">
        <v>3.2743675916535278E-2</v>
      </c>
      <c r="P850" s="212">
        <f t="array" ref="P850:Z850">(1+D850:N850)^-P$1:Z$1</f>
        <v>0.99992044602653918</v>
      </c>
      <c r="Q850" s="212">
        <v>0.99939894547568198</v>
      </c>
      <c r="R850" s="212">
        <v>0.99816139484727906</v>
      </c>
      <c r="S850" s="212">
        <v>0.99444004684546428</v>
      </c>
      <c r="T850" s="212">
        <v>0.98566725819987966</v>
      </c>
      <c r="U850" s="212">
        <v>0.9718023620579862</v>
      </c>
      <c r="V850" s="212">
        <v>0.94218170430514869</v>
      </c>
      <c r="W850" s="212">
        <v>0.89737374719863694</v>
      </c>
      <c r="X850" s="212">
        <v>0.82004087239198953</v>
      </c>
      <c r="Y850" s="212">
        <v>0.68580552206548018</v>
      </c>
      <c r="Z850" s="212">
        <v>0.52498768449648114</v>
      </c>
    </row>
    <row r="851" spans="3:26" x14ac:dyDescent="0.3">
      <c r="C851" s="210">
        <v>42601</v>
      </c>
      <c r="D851" s="211">
        <v>1.0643619083915339E-3</v>
      </c>
      <c r="E851" s="211">
        <v>2.6516887683368851E-3</v>
      </c>
      <c r="F851" s="211">
        <v>4.3684877769401961E-3</v>
      </c>
      <c r="G851" s="211">
        <v>7.0682645448008853E-3</v>
      </c>
      <c r="H851" s="211">
        <v>9.6383188116899235E-3</v>
      </c>
      <c r="I851" s="211">
        <v>1.2705039439520751E-2</v>
      </c>
      <c r="J851" s="211">
        <v>1.6810153457735354E-2</v>
      </c>
      <c r="K851" s="211">
        <v>2.1802269238680762E-2</v>
      </c>
      <c r="L851" s="211">
        <v>2.981026415506317E-2</v>
      </c>
      <c r="M851" s="211">
        <v>4.0496388230890697E-2</v>
      </c>
      <c r="N851" s="211">
        <v>5.0661292064124952E-2</v>
      </c>
      <c r="P851" s="212">
        <f t="array" ref="P851:Z851">(1+D851:N851)^-P$1:Z$1</f>
        <v>0.99991489995106564</v>
      </c>
      <c r="Q851" s="212">
        <v>0.99933817429220728</v>
      </c>
      <c r="R851" s="212">
        <v>0.99782288654062923</v>
      </c>
      <c r="S851" s="212">
        <v>0.99298134516432635</v>
      </c>
      <c r="T851" s="212">
        <v>0.98099851511017444</v>
      </c>
      <c r="U851" s="212">
        <v>0.9628332656211126</v>
      </c>
      <c r="V851" s="212">
        <v>0.92002711853380825</v>
      </c>
      <c r="W851" s="212">
        <v>0.85986834285493019</v>
      </c>
      <c r="X851" s="212">
        <v>0.74546599675399494</v>
      </c>
      <c r="Y851" s="212">
        <v>0.55130425522254323</v>
      </c>
      <c r="Z851" s="212">
        <v>0.37217341727493325</v>
      </c>
    </row>
    <row r="852" spans="3:26" x14ac:dyDescent="0.3">
      <c r="C852" s="210">
        <v>42600</v>
      </c>
      <c r="D852" s="211">
        <v>1.040136255761287E-3</v>
      </c>
      <c r="E852" s="211">
        <v>2.5591346822730968E-3</v>
      </c>
      <c r="F852" s="211">
        <v>3.9723308605700359E-3</v>
      </c>
      <c r="G852" s="211">
        <v>6.0988485604684586E-3</v>
      </c>
      <c r="H852" s="211">
        <v>7.7368338511716777E-3</v>
      </c>
      <c r="I852" s="211">
        <v>1.057633000274537E-2</v>
      </c>
      <c r="J852" s="211">
        <v>1.4204741686018724E-2</v>
      </c>
      <c r="K852" s="211">
        <v>1.9512866389044932E-2</v>
      </c>
      <c r="L852" s="211">
        <v>2.6107547346214073E-2</v>
      </c>
      <c r="M852" s="211">
        <v>3.4088577216216713E-2</v>
      </c>
      <c r="N852" s="211">
        <v>4.4307098549186914E-2</v>
      </c>
      <c r="P852" s="212">
        <f t="array" ref="P852:Z852">(1+D852:N852)^-P$1:Z$1</f>
        <v>0.9999168358032251</v>
      </c>
      <c r="Q852" s="212">
        <v>0.99936123767728269</v>
      </c>
      <c r="R852" s="212">
        <v>0.99801973232940311</v>
      </c>
      <c r="S852" s="212">
        <v>0.99393812191595809</v>
      </c>
      <c r="T852" s="212">
        <v>0.9847040733780863</v>
      </c>
      <c r="U852" s="212">
        <v>0.96893051692386722</v>
      </c>
      <c r="V852" s="212">
        <v>0.93190537509098659</v>
      </c>
      <c r="W852" s="212">
        <v>0.87347609323101782</v>
      </c>
      <c r="X852" s="212">
        <v>0.77280723636597715</v>
      </c>
      <c r="Y852" s="212">
        <v>0.60483078423907122</v>
      </c>
      <c r="Z852" s="212">
        <v>0.42018002101518565</v>
      </c>
    </row>
    <row r="853" spans="3:26" x14ac:dyDescent="0.3">
      <c r="C853" s="210">
        <v>42599</v>
      </c>
      <c r="D853" s="211">
        <v>1.0203370398277993E-3</v>
      </c>
      <c r="E853" s="211">
        <v>2.4564998479071494E-3</v>
      </c>
      <c r="F853" s="211">
        <v>3.7097705466348631E-3</v>
      </c>
      <c r="G853" s="211">
        <v>5.970312259444153E-3</v>
      </c>
      <c r="H853" s="211">
        <v>7.9718960187155543E-3</v>
      </c>
      <c r="I853" s="211">
        <v>1.0529604669302358E-2</v>
      </c>
      <c r="J853" s="211">
        <v>1.4390372471343846E-2</v>
      </c>
      <c r="K853" s="211">
        <v>1.8546839754123037E-2</v>
      </c>
      <c r="L853" s="211">
        <v>2.3940685941868729E-2</v>
      </c>
      <c r="M853" s="211">
        <v>3.2755090018763179E-2</v>
      </c>
      <c r="N853" s="211">
        <v>4.207089912813592E-2</v>
      </c>
      <c r="P853" s="212">
        <f t="array" ref="P853:Z853">(1+D853:N853)^-P$1:Z$1</f>
        <v>0.99991841798000947</v>
      </c>
      <c r="Q853" s="212">
        <v>0.9993868161780286</v>
      </c>
      <c r="R853" s="212">
        <v>0.99815025972257321</v>
      </c>
      <c r="S853" s="212">
        <v>0.99406512082246778</v>
      </c>
      <c r="T853" s="212">
        <v>0.98424485485142055</v>
      </c>
      <c r="U853" s="212">
        <v>0.96906492870564254</v>
      </c>
      <c r="V853" s="212">
        <v>0.93105300587815576</v>
      </c>
      <c r="W853" s="212">
        <v>0.8792916735059505</v>
      </c>
      <c r="X853" s="212">
        <v>0.78931798970967371</v>
      </c>
      <c r="Y853" s="212">
        <v>0.61665156544691579</v>
      </c>
      <c r="Z853" s="212">
        <v>0.43858587505906987</v>
      </c>
    </row>
    <row r="854" spans="3:26" x14ac:dyDescent="0.3">
      <c r="C854" s="210">
        <v>42598</v>
      </c>
      <c r="D854" s="211">
        <v>1.0487212428381299E-3</v>
      </c>
      <c r="E854" s="211">
        <v>2.5294936400757613E-3</v>
      </c>
      <c r="F854" s="211">
        <v>4.1361396637054938E-3</v>
      </c>
      <c r="G854" s="211">
        <v>6.7241359754481736E-3</v>
      </c>
      <c r="H854" s="211">
        <v>8.411619198351301E-3</v>
      </c>
      <c r="I854" s="211">
        <v>1.1135874410261065E-2</v>
      </c>
      <c r="J854" s="211">
        <v>1.4434178566334173E-2</v>
      </c>
      <c r="K854" s="211">
        <v>1.8485614304199403E-2</v>
      </c>
      <c r="L854" s="211">
        <v>2.4365099014254026E-2</v>
      </c>
      <c r="M854" s="211">
        <v>3.2253260681644941E-2</v>
      </c>
      <c r="N854" s="211">
        <v>4.4331754704206819E-2</v>
      </c>
      <c r="P854" s="212">
        <f t="array" ref="P854:Z854">(1+D854:N854)^-P$1:Z$1</f>
        <v>0.99991614977811605</v>
      </c>
      <c r="Q854" s="212">
        <v>0.99936862443756747</v>
      </c>
      <c r="R854" s="212">
        <v>0.99793832350473621</v>
      </c>
      <c r="S854" s="212">
        <v>0.99332077603470492</v>
      </c>
      <c r="T854" s="212">
        <v>0.98338667172946681</v>
      </c>
      <c r="U854" s="212">
        <v>0.96732284074600361</v>
      </c>
      <c r="V854" s="212">
        <v>0.93085199592136592</v>
      </c>
      <c r="W854" s="212">
        <v>0.87966174566115141</v>
      </c>
      <c r="X854" s="212">
        <v>0.78605379236267059</v>
      </c>
      <c r="Y854" s="212">
        <v>0.62116367258501826</v>
      </c>
      <c r="Z854" s="212">
        <v>0.41998166066917231</v>
      </c>
    </row>
    <row r="855" spans="3:26" x14ac:dyDescent="0.3">
      <c r="C855" s="210">
        <v>42597</v>
      </c>
      <c r="D855" s="211">
        <v>1.046621763848626E-3</v>
      </c>
      <c r="E855" s="211">
        <v>2.4153598666094228E-3</v>
      </c>
      <c r="F855" s="211">
        <v>3.8171781735785544E-3</v>
      </c>
      <c r="G855" s="211">
        <v>6.0373337973552432E-3</v>
      </c>
      <c r="H855" s="211">
        <v>8.0964541646462336E-3</v>
      </c>
      <c r="I855" s="211">
        <v>1.0755809434525304E-2</v>
      </c>
      <c r="J855" s="211">
        <v>1.3934474443741943E-2</v>
      </c>
      <c r="K855" s="211">
        <v>1.8481911287955146E-2</v>
      </c>
      <c r="L855" s="211">
        <v>2.4454929472404928E-2</v>
      </c>
      <c r="M855" s="211">
        <v>3.1601898498324919E-2</v>
      </c>
      <c r="N855" s="211">
        <v>4.3097770572939578E-2</v>
      </c>
      <c r="P855" s="212">
        <f t="array" ref="P855:Z855">(1+D855:N855)^-P$1:Z$1</f>
        <v>0.99991631754659949</v>
      </c>
      <c r="Q855" s="212">
        <v>0.9993970699420418</v>
      </c>
      <c r="R855" s="212">
        <v>0.99809685765841638</v>
      </c>
      <c r="S855" s="212">
        <v>0.99399889686542064</v>
      </c>
      <c r="T855" s="212">
        <v>0.98400164768621479</v>
      </c>
      <c r="U855" s="212">
        <v>0.96841445096928513</v>
      </c>
      <c r="V855" s="212">
        <v>0.93314804810319385</v>
      </c>
      <c r="W855" s="212">
        <v>0.87968413394374501</v>
      </c>
      <c r="X855" s="212">
        <v>0.78536480435214806</v>
      </c>
      <c r="Y855" s="212">
        <v>0.62707286655366945</v>
      </c>
      <c r="Z855" s="212">
        <v>0.43003089339557715</v>
      </c>
    </row>
    <row r="856" spans="3:26" x14ac:dyDescent="0.3">
      <c r="C856" s="210">
        <v>42594</v>
      </c>
      <c r="D856" s="211">
        <v>9.4076672342359913E-4</v>
      </c>
      <c r="E856" s="211">
        <v>2.2224242621739594E-3</v>
      </c>
      <c r="F856" s="211">
        <v>3.4981361908232068E-3</v>
      </c>
      <c r="G856" s="211">
        <v>5.7278982280383143E-3</v>
      </c>
      <c r="H856" s="211">
        <v>7.81428745217389E-3</v>
      </c>
      <c r="I856" s="211">
        <v>1.059325765923718E-2</v>
      </c>
      <c r="J856" s="211">
        <v>1.3369018480393112E-2</v>
      </c>
      <c r="K856" s="211">
        <v>1.7192288640166982E-2</v>
      </c>
      <c r="L856" s="211">
        <v>2.2107731923541755E-2</v>
      </c>
      <c r="M856" s="211">
        <v>2.9755625251697362E-2</v>
      </c>
      <c r="N856" s="211">
        <v>3.8974663070064544E-2</v>
      </c>
      <c r="P856" s="212">
        <f t="array" ref="P856:Z856">(1+D856:N856)^-P$1:Z$1</f>
        <v>0.99992477687102133</v>
      </c>
      <c r="Q856" s="212">
        <v>0.999445164395666</v>
      </c>
      <c r="R856" s="212">
        <v>0.99825550742716462</v>
      </c>
      <c r="S856" s="212">
        <v>0.99430472373478951</v>
      </c>
      <c r="T856" s="212">
        <v>0.98455272417296713</v>
      </c>
      <c r="U856" s="212">
        <v>0.96888182834980519</v>
      </c>
      <c r="V856" s="212">
        <v>0.93575442004382425</v>
      </c>
      <c r="W856" s="212">
        <v>0.88752089434188541</v>
      </c>
      <c r="X856" s="212">
        <v>0.80358766915096203</v>
      </c>
      <c r="Y856" s="212">
        <v>0.64415058290950367</v>
      </c>
      <c r="Z856" s="212">
        <v>0.46547982728791848</v>
      </c>
    </row>
    <row r="857" spans="3:26" x14ac:dyDescent="0.3">
      <c r="C857" s="210">
        <v>42593</v>
      </c>
      <c r="D857" s="211">
        <v>1.004325631309729E-3</v>
      </c>
      <c r="E857" s="211">
        <v>2.4284253242957657E-3</v>
      </c>
      <c r="F857" s="211">
        <v>3.8630229822759193E-3</v>
      </c>
      <c r="G857" s="211">
        <v>5.836845106349269E-3</v>
      </c>
      <c r="H857" s="211">
        <v>7.3240949289975783E-3</v>
      </c>
      <c r="I857" s="211">
        <v>9.178052063536276E-3</v>
      </c>
      <c r="J857" s="211">
        <v>1.1823227182504344E-2</v>
      </c>
      <c r="K857" s="211">
        <v>1.4878843857142115E-2</v>
      </c>
      <c r="L857" s="211">
        <v>1.9575507234362743E-2</v>
      </c>
      <c r="M857" s="211">
        <v>2.5566158842859978E-2</v>
      </c>
      <c r="N857" s="211">
        <v>3.3478778443881099E-2</v>
      </c>
      <c r="P857" s="212">
        <f t="array" ref="P857:Z857">(1+D857:N857)^-P$1:Z$1</f>
        <v>0.99991969749371923</v>
      </c>
      <c r="Q857" s="212">
        <v>0.99939381343922795</v>
      </c>
      <c r="R857" s="212">
        <v>0.99807406665960285</v>
      </c>
      <c r="S857" s="212">
        <v>0.99419702595431159</v>
      </c>
      <c r="T857" s="212">
        <v>0.98551117997659121</v>
      </c>
      <c r="U857" s="212">
        <v>0.97296363745090342</v>
      </c>
      <c r="V857" s="212">
        <v>0.94292418754193741</v>
      </c>
      <c r="W857" s="212">
        <v>0.90178001184016121</v>
      </c>
      <c r="X857" s="212">
        <v>0.82377016581938778</v>
      </c>
      <c r="Y857" s="212">
        <v>0.68477007576868965</v>
      </c>
      <c r="Z857" s="212">
        <v>0.51756957159224593</v>
      </c>
    </row>
    <row r="858" spans="3:26" x14ac:dyDescent="0.3">
      <c r="C858" s="210">
        <v>42592</v>
      </c>
      <c r="D858" s="211">
        <v>9.9086475855705673E-4</v>
      </c>
      <c r="E858" s="211">
        <v>2.6696708155870435E-3</v>
      </c>
      <c r="F858" s="211">
        <v>4.2963831017573334E-3</v>
      </c>
      <c r="G858" s="211">
        <v>6.6985579872852309E-3</v>
      </c>
      <c r="H858" s="211">
        <v>8.7761450796472081E-3</v>
      </c>
      <c r="I858" s="211">
        <v>1.1872095355566782E-2</v>
      </c>
      <c r="J858" s="211">
        <v>1.5769438462338671E-2</v>
      </c>
      <c r="K858" s="211">
        <v>2.0814003408060229E-2</v>
      </c>
      <c r="L858" s="211">
        <v>2.7728661140620867E-2</v>
      </c>
      <c r="M858" s="211">
        <v>3.5735884379672588E-2</v>
      </c>
      <c r="N858" s="211">
        <v>4.5653530820916076E-2</v>
      </c>
      <c r="P858" s="212">
        <f t="array" ref="P858:Z858">(1+D858:N858)^-P$1:Z$1</f>
        <v>0.99992077320451933</v>
      </c>
      <c r="Q858" s="212">
        <v>0.9993336936871664</v>
      </c>
      <c r="R858" s="212">
        <v>0.99785870584904668</v>
      </c>
      <c r="S858" s="212">
        <v>0.99334601412295875</v>
      </c>
      <c r="T858" s="212">
        <v>0.98267609757969909</v>
      </c>
      <c r="U858" s="212">
        <v>0.96521295361534742</v>
      </c>
      <c r="V858" s="212">
        <v>0.92474989318021283</v>
      </c>
      <c r="W858" s="212">
        <v>0.86571245721415024</v>
      </c>
      <c r="X858" s="212">
        <v>0.76070333044461269</v>
      </c>
      <c r="Y858" s="212">
        <v>0.59056084895166749</v>
      </c>
      <c r="Z858" s="212">
        <v>0.40949050377316559</v>
      </c>
    </row>
    <row r="859" spans="3:26" x14ac:dyDescent="0.3">
      <c r="C859" s="210">
        <v>42591</v>
      </c>
      <c r="D859" s="211">
        <v>1.1008315298622218E-3</v>
      </c>
      <c r="E859" s="211">
        <v>2.5956044904645328E-3</v>
      </c>
      <c r="F859" s="211">
        <v>4.025953345979486E-3</v>
      </c>
      <c r="G859" s="211">
        <v>6.257511013618159E-3</v>
      </c>
      <c r="H859" s="211">
        <v>8.3185685391449979E-3</v>
      </c>
      <c r="I859" s="211">
        <v>1.1246557594256454E-2</v>
      </c>
      <c r="J859" s="211">
        <v>1.5327968484231149E-2</v>
      </c>
      <c r="K859" s="211">
        <v>2.0214476109509296E-2</v>
      </c>
      <c r="L859" s="211">
        <v>2.6787360604292518E-2</v>
      </c>
      <c r="M859" s="211">
        <v>3.640926804249512E-2</v>
      </c>
      <c r="N859" s="211">
        <v>4.5803819033214399E-2</v>
      </c>
      <c r="P859" s="212">
        <f t="array" ref="P859:Z859">(1+D859:N859)^-P$1:Z$1</f>
        <v>0.99991198578874674</v>
      </c>
      <c r="Q859" s="212">
        <v>0.99935214951410445</v>
      </c>
      <c r="R859" s="212">
        <v>0.9979930811193829</v>
      </c>
      <c r="S859" s="212">
        <v>0.99378140193227971</v>
      </c>
      <c r="T859" s="212">
        <v>0.98356817984224354</v>
      </c>
      <c r="U859" s="212">
        <v>0.96700524860310899</v>
      </c>
      <c r="V859" s="212">
        <v>0.92676207298864066</v>
      </c>
      <c r="W859" s="212">
        <v>0.86927988261502198</v>
      </c>
      <c r="X859" s="212">
        <v>0.76770586737557811</v>
      </c>
      <c r="Y859" s="212">
        <v>0.58483139731932732</v>
      </c>
      <c r="Z859" s="212">
        <v>0.40831518484494023</v>
      </c>
    </row>
    <row r="860" spans="3:26" x14ac:dyDescent="0.3">
      <c r="C860" s="210">
        <v>42590</v>
      </c>
      <c r="D860" s="211">
        <v>8.3437250024144245E-4</v>
      </c>
      <c r="E860" s="211">
        <v>2.1114080157912003E-3</v>
      </c>
      <c r="F860" s="211">
        <v>3.455196762173368E-3</v>
      </c>
      <c r="G860" s="211">
        <v>5.3963601770970898E-3</v>
      </c>
      <c r="H860" s="211">
        <v>7.3381881605991918E-3</v>
      </c>
      <c r="I860" s="211">
        <v>9.8609529294754819E-3</v>
      </c>
      <c r="J860" s="211">
        <v>1.2467644949315838E-2</v>
      </c>
      <c r="K860" s="211">
        <v>1.6465117671248336E-2</v>
      </c>
      <c r="L860" s="211">
        <v>2.1107196650222582E-2</v>
      </c>
      <c r="M860" s="211">
        <v>2.6802173664175463E-2</v>
      </c>
      <c r="N860" s="211">
        <v>3.5240578004577555E-2</v>
      </c>
      <c r="P860" s="212">
        <f t="array" ref="P860:Z860">(1+D860:N860)^-P$1:Z$1</f>
        <v>0.9999332802574602</v>
      </c>
      <c r="Q860" s="212">
        <v>0.99947284346422971</v>
      </c>
      <c r="R860" s="212">
        <v>0.99827686566155494</v>
      </c>
      <c r="S860" s="212">
        <v>0.99463260422372479</v>
      </c>
      <c r="T860" s="212">
        <v>0.98548360445069372</v>
      </c>
      <c r="U860" s="212">
        <v>0.97099112283249778</v>
      </c>
      <c r="V860" s="212">
        <v>0.93992723206467488</v>
      </c>
      <c r="W860" s="212">
        <v>0.89197492151402691</v>
      </c>
      <c r="X860" s="212">
        <v>0.81149645951043659</v>
      </c>
      <c r="Y860" s="212">
        <v>0.67250932317451684</v>
      </c>
      <c r="Z860" s="212">
        <v>0.50023522336009352</v>
      </c>
    </row>
    <row r="861" spans="3:26" x14ac:dyDescent="0.3">
      <c r="C861" s="210">
        <v>42587</v>
      </c>
      <c r="D861" s="211">
        <v>8.1354724356323487E-4</v>
      </c>
      <c r="E861" s="211">
        <v>2.0771208972173382E-3</v>
      </c>
      <c r="F861" s="211">
        <v>3.1169157667495723E-3</v>
      </c>
      <c r="G861" s="211">
        <v>4.7340209185623297E-3</v>
      </c>
      <c r="H861" s="211">
        <v>6.3057600345517249E-3</v>
      </c>
      <c r="I861" s="211">
        <v>7.9124837367173968E-3</v>
      </c>
      <c r="J861" s="211">
        <v>1.0293551980813128E-2</v>
      </c>
      <c r="K861" s="211">
        <v>1.396220313670741E-2</v>
      </c>
      <c r="L861" s="211">
        <v>1.7474653492483564E-2</v>
      </c>
      <c r="M861" s="211">
        <v>2.2006660733593794E-2</v>
      </c>
      <c r="N861" s="211">
        <v>2.84750781678452E-2</v>
      </c>
      <c r="P861" s="212">
        <f t="array" ref="P861:Z861">(1+D861:N861)^-P$1:Z$1</f>
        <v>0.99993494479671119</v>
      </c>
      <c r="Q861" s="212">
        <v>0.99948139285715643</v>
      </c>
      <c r="R861" s="212">
        <v>0.99844517586590142</v>
      </c>
      <c r="S861" s="212">
        <v>0.99528828444145423</v>
      </c>
      <c r="T861" s="212">
        <v>0.98750677267178189</v>
      </c>
      <c r="U861" s="212">
        <v>0.9766332975336901</v>
      </c>
      <c r="V861" s="212">
        <v>0.95008419618889284</v>
      </c>
      <c r="W861" s="212">
        <v>0.90750209325558828</v>
      </c>
      <c r="X861" s="212">
        <v>0.84093805799795052</v>
      </c>
      <c r="Y861" s="212">
        <v>0.721429847698977</v>
      </c>
      <c r="Z861" s="212">
        <v>0.57032781381518471</v>
      </c>
    </row>
    <row r="862" spans="3:26" x14ac:dyDescent="0.3">
      <c r="C862" s="210">
        <v>42586</v>
      </c>
      <c r="D862" s="211">
        <v>8.89709528668955E-4</v>
      </c>
      <c r="E862" s="211">
        <v>2.1835068017359563E-3</v>
      </c>
      <c r="F862" s="211">
        <v>3.5560286041212735E-3</v>
      </c>
      <c r="G862" s="211">
        <v>5.6988522598296221E-3</v>
      </c>
      <c r="H862" s="211">
        <v>7.8033481365650586E-3</v>
      </c>
      <c r="I862" s="211">
        <v>1.0433381039573381E-2</v>
      </c>
      <c r="J862" s="211">
        <v>1.4090027070698117E-2</v>
      </c>
      <c r="K862" s="211">
        <v>1.804720844050688E-2</v>
      </c>
      <c r="L862" s="211">
        <v>2.3952029124821399E-2</v>
      </c>
      <c r="M862" s="211">
        <v>3.0405382851677782E-2</v>
      </c>
      <c r="N862" s="211">
        <v>3.8382319607686934E-2</v>
      </c>
      <c r="P862" s="212">
        <f t="array" ref="P862:Z862">(1+D862:N862)^-P$1:Z$1</f>
        <v>0.99992885741301385</v>
      </c>
      <c r="Q862" s="212">
        <v>0.99945486703519837</v>
      </c>
      <c r="R862" s="212">
        <v>0.9982267136915649</v>
      </c>
      <c r="S862" s="212">
        <v>0.99433344062487083</v>
      </c>
      <c r="T862" s="212">
        <v>0.98457409816712382</v>
      </c>
      <c r="U862" s="212">
        <v>0.96934180739995435</v>
      </c>
      <c r="V862" s="212">
        <v>0.93243258348684566</v>
      </c>
      <c r="W862" s="212">
        <v>0.88231686037300427</v>
      </c>
      <c r="X862" s="212">
        <v>0.78923055463659331</v>
      </c>
      <c r="Y862" s="212">
        <v>0.63808453403492815</v>
      </c>
      <c r="Z862" s="212">
        <v>0.47081934960923405</v>
      </c>
    </row>
    <row r="863" spans="3:26" x14ac:dyDescent="0.3">
      <c r="C863" s="210">
        <v>42585</v>
      </c>
      <c r="D863" s="211">
        <v>1.076092832528426E-3</v>
      </c>
      <c r="E863" s="211">
        <v>2.7302155093664629E-3</v>
      </c>
      <c r="F863" s="211">
        <v>4.3713807984220362E-3</v>
      </c>
      <c r="G863" s="211">
        <v>6.5969532697440344E-3</v>
      </c>
      <c r="H863" s="211">
        <v>8.4522939420618864E-3</v>
      </c>
      <c r="I863" s="211">
        <v>1.1039067374754128E-2</v>
      </c>
      <c r="J863" s="211">
        <v>1.38767731777717E-2</v>
      </c>
      <c r="K863" s="211">
        <v>1.8915104256542876E-2</v>
      </c>
      <c r="L863" s="211">
        <v>2.4227118335524826E-2</v>
      </c>
      <c r="M863" s="211">
        <v>3.2055341692057565E-2</v>
      </c>
      <c r="N863" s="211">
        <v>4.1328112585696478E-2</v>
      </c>
      <c r="P863" s="212">
        <f t="array" ref="P863:Z863">(1+D863:N863)^-P$1:Z$1</f>
        <v>0.99991396256065967</v>
      </c>
      <c r="Q863" s="212">
        <v>0.99931860844251486</v>
      </c>
      <c r="R863" s="212">
        <v>0.99782144946009321</v>
      </c>
      <c r="S863" s="212">
        <v>0.99344628130622181</v>
      </c>
      <c r="T863" s="212">
        <v>0.98330734582694279</v>
      </c>
      <c r="U863" s="212">
        <v>0.96760073096691579</v>
      </c>
      <c r="V863" s="212">
        <v>0.9334136126873428</v>
      </c>
      <c r="W863" s="212">
        <v>0.87706947941343438</v>
      </c>
      <c r="X863" s="212">
        <v>0.7871133816752417</v>
      </c>
      <c r="Y863" s="212">
        <v>0.62295289725673331</v>
      </c>
      <c r="Z863" s="212">
        <v>0.44488538335139299</v>
      </c>
    </row>
    <row r="864" spans="3:26" x14ac:dyDescent="0.3">
      <c r="C864" s="210">
        <v>42584</v>
      </c>
      <c r="D864" s="211">
        <v>9.9182849741827252E-4</v>
      </c>
      <c r="E864" s="211">
        <v>2.4031136011633263E-3</v>
      </c>
      <c r="F864" s="211">
        <v>3.7680542282496521E-3</v>
      </c>
      <c r="G864" s="211">
        <v>5.8834728229564051E-3</v>
      </c>
      <c r="H864" s="211">
        <v>7.4614278887370558E-3</v>
      </c>
      <c r="I864" s="211">
        <v>9.871739050358215E-3</v>
      </c>
      <c r="J864" s="211">
        <v>1.3463429680329389E-2</v>
      </c>
      <c r="K864" s="211">
        <v>1.8368920397093542E-2</v>
      </c>
      <c r="L864" s="211">
        <v>2.367497177763225E-2</v>
      </c>
      <c r="M864" s="211">
        <v>3.1861733033828547E-2</v>
      </c>
      <c r="N864" s="211">
        <v>4.2731096555122042E-2</v>
      </c>
      <c r="P864" s="212">
        <f t="array" ref="P864:Z864">(1+D864:N864)^-P$1:Z$1</f>
        <v>0.99992069618787183</v>
      </c>
      <c r="Q864" s="212">
        <v>0.99940012231328057</v>
      </c>
      <c r="R864" s="212">
        <v>0.99812128055940164</v>
      </c>
      <c r="S864" s="212">
        <v>0.99415093996281223</v>
      </c>
      <c r="T864" s="212">
        <v>0.98524251670324559</v>
      </c>
      <c r="U864" s="212">
        <v>0.97096001061687365</v>
      </c>
      <c r="V864" s="212">
        <v>0.93531864092959938</v>
      </c>
      <c r="W864" s="212">
        <v>0.88036758537371707</v>
      </c>
      <c r="X864" s="212">
        <v>0.7913692083686531</v>
      </c>
      <c r="Y864" s="212">
        <v>0.62470847568028132</v>
      </c>
      <c r="Z864" s="212">
        <v>0.433065405881842</v>
      </c>
    </row>
    <row r="865" spans="3:26" x14ac:dyDescent="0.3">
      <c r="C865" s="210">
        <v>42583</v>
      </c>
      <c r="D865" s="211">
        <v>1.072749684331913E-3</v>
      </c>
      <c r="E865" s="211">
        <v>2.713918147276736E-3</v>
      </c>
      <c r="F865" s="211">
        <v>4.3797960266231993E-3</v>
      </c>
      <c r="G865" s="211">
        <v>6.904522778452416E-3</v>
      </c>
      <c r="H865" s="211">
        <v>9.4359625807063727E-3</v>
      </c>
      <c r="I865" s="211">
        <v>1.275464911398138E-2</v>
      </c>
      <c r="J865" s="211">
        <v>1.5956554659113231E-2</v>
      </c>
      <c r="K865" s="211">
        <v>2.0328320561516504E-2</v>
      </c>
      <c r="L865" s="211">
        <v>2.7723998897557965E-2</v>
      </c>
      <c r="M865" s="211">
        <v>3.7270792075240283E-2</v>
      </c>
      <c r="N865" s="211">
        <v>4.9758748266880322E-2</v>
      </c>
      <c r="P865" s="212">
        <f t="array" ref="P865:Z865">(1+D865:N865)^-P$1:Z$1</f>
        <v>0.99991422970251731</v>
      </c>
      <c r="Q865" s="212">
        <v>0.99932266896208255</v>
      </c>
      <c r="R865" s="212">
        <v>0.99781726931189474</v>
      </c>
      <c r="S865" s="212">
        <v>0.99314282275801091</v>
      </c>
      <c r="T865" s="212">
        <v>0.98139186558848779</v>
      </c>
      <c r="U865" s="212">
        <v>0.9626917797089739</v>
      </c>
      <c r="V865" s="212">
        <v>0.92389861683668384</v>
      </c>
      <c r="W865" s="212">
        <v>0.86860117264235581</v>
      </c>
      <c r="X865" s="212">
        <v>0.7607378402568814</v>
      </c>
      <c r="Y865" s="212">
        <v>0.57758747209848027</v>
      </c>
      <c r="Z865" s="212">
        <v>0.37862557753491988</v>
      </c>
    </row>
    <row r="866" spans="3:26" x14ac:dyDescent="0.3">
      <c r="C866" s="210">
        <v>42580</v>
      </c>
      <c r="D866" s="211">
        <v>1.0044564615713546E-3</v>
      </c>
      <c r="E866" s="211">
        <v>2.3882997257093897E-3</v>
      </c>
      <c r="F866" s="211">
        <v>3.8561211306663351E-3</v>
      </c>
      <c r="G866" s="211">
        <v>6.1683178400112164E-3</v>
      </c>
      <c r="H866" s="211">
        <v>7.9862226765120767E-3</v>
      </c>
      <c r="I866" s="211">
        <v>1.0899617633699066E-2</v>
      </c>
      <c r="J866" s="211">
        <v>1.4898262779858444E-2</v>
      </c>
      <c r="K866" s="211">
        <v>1.9214184714560611E-2</v>
      </c>
      <c r="L866" s="211">
        <v>2.4022353107553424E-2</v>
      </c>
      <c r="M866" s="211">
        <v>3.2137257225121028E-2</v>
      </c>
      <c r="N866" s="211">
        <v>4.1229876302102696E-2</v>
      </c>
      <c r="P866" s="212">
        <f t="array" ref="P866:Z866">(1+D866:N866)^-P$1:Z$1</f>
        <v>0.99991968703863987</v>
      </c>
      <c r="Q866" s="212">
        <v>0.99940381472142625</v>
      </c>
      <c r="R866" s="212">
        <v>0.9980774977027167</v>
      </c>
      <c r="S866" s="212">
        <v>0.99386949705069927</v>
      </c>
      <c r="T866" s="212">
        <v>0.98421687661382795</v>
      </c>
      <c r="U866" s="212">
        <v>0.96800121668237693</v>
      </c>
      <c r="V866" s="212">
        <v>0.92872568023086144</v>
      </c>
      <c r="W866" s="212">
        <v>0.87526948020514228</v>
      </c>
      <c r="X866" s="212">
        <v>0.78868872381714883</v>
      </c>
      <c r="Y866" s="212">
        <v>0.62221169963472367</v>
      </c>
      <c r="Z866" s="212">
        <v>0.44572560281211154</v>
      </c>
    </row>
    <row r="867" spans="3:26" x14ac:dyDescent="0.3">
      <c r="C867" s="210">
        <v>42579</v>
      </c>
      <c r="D867" s="211">
        <v>1.0049085523487268E-3</v>
      </c>
      <c r="E867" s="211">
        <v>2.5366008736830009E-3</v>
      </c>
      <c r="F867" s="211">
        <v>4.0573580732881157E-3</v>
      </c>
      <c r="G867" s="211">
        <v>6.3942457373814881E-3</v>
      </c>
      <c r="H867" s="211">
        <v>8.373858918172385E-3</v>
      </c>
      <c r="I867" s="211">
        <v>1.0591391718174584E-2</v>
      </c>
      <c r="J867" s="211">
        <v>1.3926735945487732E-2</v>
      </c>
      <c r="K867" s="211">
        <v>1.7654531840324731E-2</v>
      </c>
      <c r="L867" s="211">
        <v>2.3406323395925535E-2</v>
      </c>
      <c r="M867" s="211">
        <v>2.9910037908572586E-2</v>
      </c>
      <c r="N867" s="211">
        <v>3.9130827900617213E-2</v>
      </c>
      <c r="P867" s="212">
        <f t="array" ref="P867:Z867">(1+D867:N867)^-P$1:Z$1</f>
        <v>0.9999196509105801</v>
      </c>
      <c r="Q867" s="212">
        <v>0.99936685323910179</v>
      </c>
      <c r="R867" s="212">
        <v>0.99797747347237187</v>
      </c>
      <c r="S867" s="212">
        <v>0.99364638086469137</v>
      </c>
      <c r="T867" s="212">
        <v>0.98346032229304237</v>
      </c>
      <c r="U867" s="212">
        <v>0.96888719514713129</v>
      </c>
      <c r="V867" s="212">
        <v>0.93318365853988927</v>
      </c>
      <c r="W867" s="212">
        <v>0.88470280322996453</v>
      </c>
      <c r="X867" s="212">
        <v>0.79344904084514778</v>
      </c>
      <c r="Y867" s="212">
        <v>0.64270345628574399</v>
      </c>
      <c r="Z867" s="212">
        <v>0.46408273871653083</v>
      </c>
    </row>
    <row r="868" spans="3:26" x14ac:dyDescent="0.3">
      <c r="C868" s="210">
        <v>42578</v>
      </c>
      <c r="D868" s="211">
        <v>1.0099881675649225E-3</v>
      </c>
      <c r="E868" s="211">
        <v>2.3977546215573375E-3</v>
      </c>
      <c r="F868" s="211">
        <v>3.8350228382153591E-3</v>
      </c>
      <c r="G868" s="211">
        <v>5.8520830857437933E-3</v>
      </c>
      <c r="H868" s="211">
        <v>7.41635613827012E-3</v>
      </c>
      <c r="I868" s="211">
        <v>9.4012062714081846E-3</v>
      </c>
      <c r="J868" s="211">
        <v>1.2141613945405662E-2</v>
      </c>
      <c r="K868" s="211">
        <v>1.5460627995086343E-2</v>
      </c>
      <c r="L868" s="211">
        <v>2.00021351690974E-2</v>
      </c>
      <c r="M868" s="211">
        <v>2.6440655230658878E-2</v>
      </c>
      <c r="N868" s="211">
        <v>3.4850213172445507E-2</v>
      </c>
      <c r="P868" s="212">
        <f t="array" ref="P868:Z868">(1+D868:N868)^-P$1:Z$1</f>
        <v>0.99991924498304785</v>
      </c>
      <c r="Q868" s="212">
        <v>0.99940145804904812</v>
      </c>
      <c r="R868" s="212">
        <v>0.99808798628889428</v>
      </c>
      <c r="S868" s="212">
        <v>0.99418196454115715</v>
      </c>
      <c r="T868" s="212">
        <v>0.98533067806367247</v>
      </c>
      <c r="U868" s="212">
        <v>0.9723184838733091</v>
      </c>
      <c r="V868" s="212">
        <v>0.94144205421414995</v>
      </c>
      <c r="W868" s="212">
        <v>0.89816964736790994</v>
      </c>
      <c r="X868" s="212">
        <v>0.8203311276969899</v>
      </c>
      <c r="Y868" s="212">
        <v>0.67607102215031822</v>
      </c>
      <c r="Z868" s="212">
        <v>0.50402273972188416</v>
      </c>
    </row>
    <row r="869" spans="3:26" x14ac:dyDescent="0.3">
      <c r="C869" s="210">
        <v>42577</v>
      </c>
      <c r="D869" s="211">
        <v>8.9455121205188391E-4</v>
      </c>
      <c r="E869" s="211">
        <v>2.1245230117034799E-3</v>
      </c>
      <c r="F869" s="211">
        <v>3.2262177556888973E-3</v>
      </c>
      <c r="G869" s="211">
        <v>5.2112717391600864E-3</v>
      </c>
      <c r="H869" s="211">
        <v>6.8068362566618794E-3</v>
      </c>
      <c r="I869" s="211">
        <v>8.7088623835145929E-3</v>
      </c>
      <c r="J869" s="211">
        <v>1.1395792875557066E-2</v>
      </c>
      <c r="K869" s="211">
        <v>1.5219100400932278E-2</v>
      </c>
      <c r="L869" s="211">
        <v>2.0684122354359513E-2</v>
      </c>
      <c r="M869" s="211">
        <v>2.8044657945823958E-2</v>
      </c>
      <c r="N869" s="211">
        <v>3.8529999844187181E-2</v>
      </c>
      <c r="P869" s="212">
        <f t="array" ref="P869:Z869">(1+D869:N869)^-P$1:Z$1</f>
        <v>0.99992847045119471</v>
      </c>
      <c r="Q869" s="212">
        <v>0.99946957337496278</v>
      </c>
      <c r="R869" s="212">
        <v>0.99839078383831237</v>
      </c>
      <c r="S869" s="212">
        <v>0.99481574482333068</v>
      </c>
      <c r="T869" s="212">
        <v>0.98652407566779365</v>
      </c>
      <c r="U869" s="212">
        <v>0.97432195862461179</v>
      </c>
      <c r="V869" s="212">
        <v>0.94491835716371098</v>
      </c>
      <c r="W869" s="212">
        <v>0.89966648042923003</v>
      </c>
      <c r="X869" s="212">
        <v>0.81486639913128878</v>
      </c>
      <c r="Y869" s="212">
        <v>0.66042011072235451</v>
      </c>
      <c r="Z869" s="212">
        <v>0.46948213521668558</v>
      </c>
    </row>
    <row r="870" spans="3:26" x14ac:dyDescent="0.3">
      <c r="C870" s="210">
        <v>42576</v>
      </c>
      <c r="D870" s="211">
        <v>1.1331724647528018E-3</v>
      </c>
      <c r="E870" s="211">
        <v>2.9754056918282635E-3</v>
      </c>
      <c r="F870" s="211">
        <v>4.8393371286052722E-3</v>
      </c>
      <c r="G870" s="211">
        <v>7.81690427227031E-3</v>
      </c>
      <c r="H870" s="211">
        <v>1.0427267268553579E-2</v>
      </c>
      <c r="I870" s="211">
        <v>1.4166347435391635E-2</v>
      </c>
      <c r="J870" s="211">
        <v>1.8012079825209446E-2</v>
      </c>
      <c r="K870" s="211">
        <v>2.3025193000049047E-2</v>
      </c>
      <c r="L870" s="211">
        <v>3.1374635503860319E-2</v>
      </c>
      <c r="M870" s="211">
        <v>4.2031792312196371E-2</v>
      </c>
      <c r="N870" s="211">
        <v>5.3776941552588074E-2</v>
      </c>
      <c r="P870" s="212">
        <f t="array" ref="P870:Z870">(1+D870:N870)^-P$1:Z$1</f>
        <v>0.99990940163152398</v>
      </c>
      <c r="Q870" s="212">
        <v>0.99925752878495455</v>
      </c>
      <c r="R870" s="212">
        <v>0.99758907836229349</v>
      </c>
      <c r="S870" s="212">
        <v>0.99224372578081066</v>
      </c>
      <c r="T870" s="212">
        <v>0.97946717260942284</v>
      </c>
      <c r="U870" s="212">
        <v>0.95867723266109106</v>
      </c>
      <c r="V870" s="212">
        <v>0.91460873109082608</v>
      </c>
      <c r="W870" s="212">
        <v>0.85269889187504921</v>
      </c>
      <c r="X870" s="212">
        <v>0.73423576197321239</v>
      </c>
      <c r="Y870" s="212">
        <v>0.53924416959765675</v>
      </c>
      <c r="Z870" s="212">
        <v>0.35077301474765282</v>
      </c>
    </row>
    <row r="871" spans="3:26" x14ac:dyDescent="0.3">
      <c r="C871" s="210">
        <v>42573</v>
      </c>
      <c r="D871" s="211">
        <v>1.0159802668385173E-3</v>
      </c>
      <c r="E871" s="211">
        <v>2.5928543400379703E-3</v>
      </c>
      <c r="F871" s="211">
        <v>4.1045411822307051E-3</v>
      </c>
      <c r="G871" s="211">
        <v>6.4807421009402556E-3</v>
      </c>
      <c r="H871" s="211">
        <v>8.28530617399908E-3</v>
      </c>
      <c r="I871" s="211">
        <v>1.1121419118597596E-2</v>
      </c>
      <c r="J871" s="211">
        <v>1.412105577232989E-2</v>
      </c>
      <c r="K871" s="211">
        <v>1.8346144816567822E-2</v>
      </c>
      <c r="L871" s="211">
        <v>2.3024515354418695E-2</v>
      </c>
      <c r="M871" s="211">
        <v>3.1174956325223858E-2</v>
      </c>
      <c r="N871" s="211">
        <v>3.9680473984526662E-2</v>
      </c>
      <c r="P871" s="212">
        <f t="array" ref="P871:Z871">(1+D871:N871)^-P$1:Z$1</f>
        <v>0.99991876613899344</v>
      </c>
      <c r="Q871" s="212">
        <v>0.99935283482866211</v>
      </c>
      <c r="R871" s="212">
        <v>0.99795402559861968</v>
      </c>
      <c r="S871" s="212">
        <v>0.99356098747859567</v>
      </c>
      <c r="T871" s="212">
        <v>0.98363307485434937</v>
      </c>
      <c r="U871" s="212">
        <v>0.96736432874171741</v>
      </c>
      <c r="V871" s="212">
        <v>0.93228994567324563</v>
      </c>
      <c r="W871" s="212">
        <v>0.88050542219688865</v>
      </c>
      <c r="X871" s="212">
        <v>0.79641528958161178</v>
      </c>
      <c r="Y871" s="212">
        <v>0.6309786224087135</v>
      </c>
      <c r="Z871" s="212">
        <v>0.45920038853586675</v>
      </c>
    </row>
    <row r="872" spans="3:26" x14ac:dyDescent="0.3">
      <c r="C872" s="210">
        <v>42572</v>
      </c>
      <c r="D872" s="211">
        <v>9.3963729624678644E-4</v>
      </c>
      <c r="E872" s="211">
        <v>2.3295757710013842E-3</v>
      </c>
      <c r="F872" s="211">
        <v>3.7417471937262301E-3</v>
      </c>
      <c r="G872" s="211">
        <v>6.0168262816747324E-3</v>
      </c>
      <c r="H872" s="211">
        <v>7.6457112059907864E-3</v>
      </c>
      <c r="I872" s="211">
        <v>1.0148891237115865E-2</v>
      </c>
      <c r="J872" s="211">
        <v>1.3609079611400067E-2</v>
      </c>
      <c r="K872" s="211">
        <v>1.732228374241699E-2</v>
      </c>
      <c r="L872" s="211">
        <v>2.3777098181568264E-2</v>
      </c>
      <c r="M872" s="211">
        <v>3.054918587088427E-2</v>
      </c>
      <c r="N872" s="211">
        <v>3.9166836411908233E-2</v>
      </c>
      <c r="P872" s="212">
        <f t="array" ref="P872:Z872">(1+D872:N872)^-P$1:Z$1</f>
        <v>0.99992486713353768</v>
      </c>
      <c r="Q872" s="212">
        <v>0.99941845253527506</v>
      </c>
      <c r="R872" s="212">
        <v>0.99813436033764924</v>
      </c>
      <c r="S872" s="212">
        <v>0.9940191593972505</v>
      </c>
      <c r="T872" s="212">
        <v>0.98488217743992756</v>
      </c>
      <c r="U872" s="212">
        <v>0.97016102979553098</v>
      </c>
      <c r="V872" s="212">
        <v>0.93464683385311498</v>
      </c>
      <c r="W872" s="212">
        <v>0.8867273365184285</v>
      </c>
      <c r="X872" s="212">
        <v>0.79058013600473442</v>
      </c>
      <c r="Y872" s="212">
        <v>0.63675026134857882</v>
      </c>
      <c r="Z872" s="212">
        <v>0.46376122290089028</v>
      </c>
    </row>
    <row r="873" spans="3:26" x14ac:dyDescent="0.3">
      <c r="C873" s="210">
        <v>42571</v>
      </c>
      <c r="D873" s="211">
        <v>9.1681225370495074E-4</v>
      </c>
      <c r="E873" s="211">
        <v>2.3031475888512887E-3</v>
      </c>
      <c r="F873" s="211">
        <v>3.4705484215630531E-3</v>
      </c>
      <c r="G873" s="211">
        <v>5.5470365742631717E-3</v>
      </c>
      <c r="H873" s="211">
        <v>7.2088202487217354E-3</v>
      </c>
      <c r="I873" s="211">
        <v>9.2755250666603489E-3</v>
      </c>
      <c r="J873" s="211">
        <v>1.2261706077764761E-2</v>
      </c>
      <c r="K873" s="211">
        <v>1.6789290135792792E-2</v>
      </c>
      <c r="L873" s="211">
        <v>2.2199246141797382E-2</v>
      </c>
      <c r="M873" s="211">
        <v>2.77510801791435E-2</v>
      </c>
      <c r="N873" s="211">
        <v>3.6484561869450934E-2</v>
      </c>
      <c r="P873" s="212">
        <f t="array" ref="P873:Z873">(1+D873:N873)^-P$1:Z$1</f>
        <v>0.99992669130816969</v>
      </c>
      <c r="Q873" s="212">
        <v>0.99942504050015646</v>
      </c>
      <c r="R873" s="212">
        <v>0.99826922953060104</v>
      </c>
      <c r="S873" s="212">
        <v>0.99448356330186105</v>
      </c>
      <c r="T873" s="212">
        <v>0.98573677567212536</v>
      </c>
      <c r="U873" s="212">
        <v>0.97268176636678128</v>
      </c>
      <c r="V873" s="212">
        <v>0.94088373535233083</v>
      </c>
      <c r="W873" s="212">
        <v>0.88998617019416093</v>
      </c>
      <c r="X873" s="212">
        <v>0.80286853266448144</v>
      </c>
      <c r="Y873" s="212">
        <v>0.66325551748829858</v>
      </c>
      <c r="Z873" s="212">
        <v>0.48836355242422153</v>
      </c>
    </row>
    <row r="874" spans="3:26" x14ac:dyDescent="0.3">
      <c r="C874" s="210">
        <v>42570</v>
      </c>
      <c r="D874" s="211">
        <v>1.0069538121360699E-3</v>
      </c>
      <c r="E874" s="211">
        <v>2.3974746627374948E-3</v>
      </c>
      <c r="F874" s="211">
        <v>3.9004848534034972E-3</v>
      </c>
      <c r="G874" s="211">
        <v>6.3586500355935693E-3</v>
      </c>
      <c r="H874" s="211">
        <v>8.6594326916370236E-3</v>
      </c>
      <c r="I874" s="211">
        <v>1.0902339961325912E-2</v>
      </c>
      <c r="J874" s="211">
        <v>1.3655552978622462E-2</v>
      </c>
      <c r="K874" s="211">
        <v>1.7462524315045556E-2</v>
      </c>
      <c r="L874" s="211">
        <v>2.361086964392756E-2</v>
      </c>
      <c r="M874" s="211">
        <v>3.0246765819792576E-2</v>
      </c>
      <c r="N874" s="211">
        <v>3.8913434095675027E-2</v>
      </c>
      <c r="P874" s="212">
        <f t="array" ref="P874:Z874">(1+D874:N874)^-P$1:Z$1</f>
        <v>0.99991948746737003</v>
      </c>
      <c r="Q874" s="212">
        <v>0.99940152782955682</v>
      </c>
      <c r="R874" s="212">
        <v>0.99805544426054871</v>
      </c>
      <c r="S874" s="212">
        <v>0.99368152692345935</v>
      </c>
      <c r="T874" s="212">
        <v>0.98290352242838863</v>
      </c>
      <c r="U874" s="212">
        <v>0.96799339631460957</v>
      </c>
      <c r="V874" s="212">
        <v>0.93443259834321024</v>
      </c>
      <c r="W874" s="212">
        <v>0.88587214415394455</v>
      </c>
      <c r="X874" s="212">
        <v>0.79186493144346382</v>
      </c>
      <c r="Y874" s="212">
        <v>0.63955971787067056</v>
      </c>
      <c r="Z874" s="212">
        <v>0.46602880113732503</v>
      </c>
    </row>
    <row r="875" spans="3:26" x14ac:dyDescent="0.3">
      <c r="C875" s="210">
        <v>42569</v>
      </c>
      <c r="D875" s="211">
        <v>1.0261286041129507E-3</v>
      </c>
      <c r="E875" s="211">
        <v>2.3864570280683053E-3</v>
      </c>
      <c r="F875" s="211">
        <v>3.9369153289411148E-3</v>
      </c>
      <c r="G875" s="211">
        <v>5.9306403325854011E-3</v>
      </c>
      <c r="H875" s="211">
        <v>8.0592452461903091E-3</v>
      </c>
      <c r="I875" s="211">
        <v>1.0845125838778126E-2</v>
      </c>
      <c r="J875" s="211">
        <v>1.4813715599476461E-2</v>
      </c>
      <c r="K875" s="211">
        <v>1.9056152838553948E-2</v>
      </c>
      <c r="L875" s="211">
        <v>2.5005762217857826E-2</v>
      </c>
      <c r="M875" s="211">
        <v>3.2506934294565901E-2</v>
      </c>
      <c r="N875" s="211">
        <v>4.2179882593358593E-2</v>
      </c>
      <c r="P875" s="212">
        <f t="array" ref="P875:Z875">(1+D875:N875)^-P$1:Z$1</f>
        <v>0.99991795516633908</v>
      </c>
      <c r="Q875" s="212">
        <v>0.99940427402476417</v>
      </c>
      <c r="R875" s="212">
        <v>0.99803733557077512</v>
      </c>
      <c r="S875" s="212">
        <v>0.99410432479656397</v>
      </c>
      <c r="T875" s="212">
        <v>0.9840742908626412</v>
      </c>
      <c r="U875" s="212">
        <v>0.96815777172524331</v>
      </c>
      <c r="V875" s="212">
        <v>0.92911261933681999</v>
      </c>
      <c r="W875" s="212">
        <v>0.8762200597345442</v>
      </c>
      <c r="X875" s="212">
        <v>0.78115448664081688</v>
      </c>
      <c r="Y875" s="212">
        <v>0.61887842702125118</v>
      </c>
      <c r="Z875" s="212">
        <v>0.43766950440171554</v>
      </c>
    </row>
    <row r="876" spans="3:26" x14ac:dyDescent="0.3">
      <c r="C876" s="210">
        <v>42566</v>
      </c>
      <c r="D876" s="211">
        <v>9.8538606275871965E-4</v>
      </c>
      <c r="E876" s="211">
        <v>2.4578600135510506E-3</v>
      </c>
      <c r="F876" s="211">
        <v>3.7571454288947074E-3</v>
      </c>
      <c r="G876" s="211">
        <v>5.9683623288665439E-3</v>
      </c>
      <c r="H876" s="211">
        <v>7.9581959087910176E-3</v>
      </c>
      <c r="I876" s="211">
        <v>1.0247991361062834E-2</v>
      </c>
      <c r="J876" s="211">
        <v>1.3474313997723421E-2</v>
      </c>
      <c r="K876" s="211">
        <v>1.8037869757503253E-2</v>
      </c>
      <c r="L876" s="211">
        <v>2.4262147925932821E-2</v>
      </c>
      <c r="M876" s="211">
        <v>3.1216260863436204E-2</v>
      </c>
      <c r="N876" s="211">
        <v>4.2269018376772459E-2</v>
      </c>
      <c r="P876" s="212">
        <f t="array" ref="P876:Z876">(1+D876:N876)^-P$1:Z$1</f>
        <v>0.99992121103292508</v>
      </c>
      <c r="Q876" s="212">
        <v>0.99938647717816687</v>
      </c>
      <c r="R876" s="212">
        <v>0.99812670431914663</v>
      </c>
      <c r="S876" s="212">
        <v>0.99406704768025766</v>
      </c>
      <c r="T876" s="212">
        <v>0.98427161063235979</v>
      </c>
      <c r="U876" s="212">
        <v>0.96987555440248596</v>
      </c>
      <c r="V876" s="212">
        <v>0.93526841722807474</v>
      </c>
      <c r="W876" s="212">
        <v>0.88237351772464412</v>
      </c>
      <c r="X876" s="212">
        <v>0.78684423166849826</v>
      </c>
      <c r="Y876" s="212">
        <v>0.63059962856108742</v>
      </c>
      <c r="Z876" s="212">
        <v>0.43692151449761829</v>
      </c>
    </row>
    <row r="877" spans="3:26" x14ac:dyDescent="0.3">
      <c r="C877" s="210">
        <v>42565</v>
      </c>
      <c r="D877" s="211">
        <v>9.7232892977868325E-4</v>
      </c>
      <c r="E877" s="211">
        <v>2.5110852712280939E-3</v>
      </c>
      <c r="F877" s="211">
        <v>4.0040881219657069E-3</v>
      </c>
      <c r="G877" s="211">
        <v>6.1652878541779222E-3</v>
      </c>
      <c r="H877" s="211">
        <v>8.0927547300071248E-3</v>
      </c>
      <c r="I877" s="211">
        <v>1.0811875227418867E-2</v>
      </c>
      <c r="J877" s="211">
        <v>1.3626694585346169E-2</v>
      </c>
      <c r="K877" s="211">
        <v>1.7269882262227296E-2</v>
      </c>
      <c r="L877" s="211">
        <v>2.3634857476046035E-2</v>
      </c>
      <c r="M877" s="211">
        <v>3.0685651328122582E-2</v>
      </c>
      <c r="N877" s="211">
        <v>4.1859311293326769E-2</v>
      </c>
      <c r="P877" s="212">
        <f t="array" ref="P877:Z877">(1+D877:N877)^-P$1:Z$1</f>
        <v>0.99992225450040184</v>
      </c>
      <c r="Q877" s="212">
        <v>0.99937321207251917</v>
      </c>
      <c r="R877" s="212">
        <v>0.99800394821829996</v>
      </c>
      <c r="S877" s="212">
        <v>0.99387249000874744</v>
      </c>
      <c r="T877" s="212">
        <v>0.98400886975272128</v>
      </c>
      <c r="U877" s="212">
        <v>0.96825331738774989</v>
      </c>
      <c r="V877" s="212">
        <v>0.93456562443201163</v>
      </c>
      <c r="W877" s="212">
        <v>0.88704712485490966</v>
      </c>
      <c r="X877" s="212">
        <v>0.79167938559249995</v>
      </c>
      <c r="Y877" s="212">
        <v>0.63548682191415085</v>
      </c>
      <c r="Z877" s="212">
        <v>0.44037073589829706</v>
      </c>
    </row>
    <row r="878" spans="3:26" x14ac:dyDescent="0.3">
      <c r="C878" s="210">
        <v>42564</v>
      </c>
      <c r="D878" s="211">
        <v>9.3704745360262431E-4</v>
      </c>
      <c r="E878" s="211">
        <v>2.4372314959954134E-3</v>
      </c>
      <c r="F878" s="211">
        <v>3.7953423404880611E-3</v>
      </c>
      <c r="G878" s="211">
        <v>5.9484789425188964E-3</v>
      </c>
      <c r="H878" s="211">
        <v>7.6023666749392834E-3</v>
      </c>
      <c r="I878" s="211">
        <v>1.0388049087795243E-2</v>
      </c>
      <c r="J878" s="211">
        <v>1.3172632926262955E-2</v>
      </c>
      <c r="K878" s="211">
        <v>1.7943418321628428E-2</v>
      </c>
      <c r="L878" s="211">
        <v>2.3412754783778609E-2</v>
      </c>
      <c r="M878" s="211">
        <v>3.1333117007070636E-2</v>
      </c>
      <c r="N878" s="211">
        <v>4.1570147529550058E-2</v>
      </c>
      <c r="P878" s="212">
        <f t="array" ref="P878:Z878">(1+D878:N878)^-P$1:Z$1</f>
        <v>0.99992507411118825</v>
      </c>
      <c r="Q878" s="212">
        <v>0.99939161857299774</v>
      </c>
      <c r="R878" s="212">
        <v>0.9981077135355807</v>
      </c>
      <c r="S878" s="212">
        <v>0.99408669622049428</v>
      </c>
      <c r="T878" s="212">
        <v>0.98496691359324895</v>
      </c>
      <c r="U878" s="212">
        <v>0.96947228438147348</v>
      </c>
      <c r="V878" s="212">
        <v>0.93666166871367607</v>
      </c>
      <c r="W878" s="212">
        <v>0.88294678390715742</v>
      </c>
      <c r="X878" s="212">
        <v>0.79339917988539421</v>
      </c>
      <c r="Y878" s="212">
        <v>0.62952871817195455</v>
      </c>
      <c r="Z878" s="212">
        <v>0.44282233585416203</v>
      </c>
    </row>
    <row r="879" spans="3:26" x14ac:dyDescent="0.3">
      <c r="C879" s="210">
        <v>42563</v>
      </c>
      <c r="D879" s="211">
        <v>9.843463797645515E-4</v>
      </c>
      <c r="E879" s="211">
        <v>2.4986312745549316E-3</v>
      </c>
      <c r="F879" s="211">
        <v>4.0465923595604247E-3</v>
      </c>
      <c r="G879" s="211">
        <v>6.671366432062991E-3</v>
      </c>
      <c r="H879" s="211">
        <v>9.1016624913793677E-3</v>
      </c>
      <c r="I879" s="211">
        <v>1.1419556233329959E-2</v>
      </c>
      <c r="J879" s="211">
        <v>1.4854813616113269E-2</v>
      </c>
      <c r="K879" s="211">
        <v>1.8999825382813054E-2</v>
      </c>
      <c r="L879" s="211">
        <v>2.4404209448484291E-2</v>
      </c>
      <c r="M879" s="211">
        <v>3.2097758068635664E-2</v>
      </c>
      <c r="N879" s="211">
        <v>4.0430846791460605E-2</v>
      </c>
      <c r="P879" s="212">
        <f t="array" ref="P879:Z879">(1+D879:N879)^-P$1:Z$1</f>
        <v>0.99992129411918595</v>
      </c>
      <c r="Q879" s="212">
        <v>0.99937631585049158</v>
      </c>
      <c r="R879" s="212">
        <v>0.99798282377736169</v>
      </c>
      <c r="S879" s="212">
        <v>0.99337284574239126</v>
      </c>
      <c r="T879" s="212">
        <v>0.98204221380293</v>
      </c>
      <c r="U879" s="212">
        <v>0.96650912814062584</v>
      </c>
      <c r="V879" s="212">
        <v>0.92892450576228935</v>
      </c>
      <c r="W879" s="212">
        <v>0.87655916089602171</v>
      </c>
      <c r="X879" s="212">
        <v>0.78575373869595155</v>
      </c>
      <c r="Y879" s="212">
        <v>0.62256898297647445</v>
      </c>
      <c r="Z879" s="212">
        <v>0.45262194405854794</v>
      </c>
    </row>
    <row r="880" spans="3:26" x14ac:dyDescent="0.3">
      <c r="C880" s="210">
        <v>42562</v>
      </c>
      <c r="D880" s="211">
        <v>9.5355218265813935E-4</v>
      </c>
      <c r="E880" s="211">
        <v>2.2811034083687147E-3</v>
      </c>
      <c r="F880" s="211">
        <v>3.4292700142682275E-3</v>
      </c>
      <c r="G880" s="211">
        <v>5.4542068323772345E-3</v>
      </c>
      <c r="H880" s="211">
        <v>7.342800132353884E-3</v>
      </c>
      <c r="I880" s="211">
        <v>9.8122891967245759E-3</v>
      </c>
      <c r="J880" s="211">
        <v>1.3127546859706723E-2</v>
      </c>
      <c r="K880" s="211">
        <v>1.6859419146313594E-2</v>
      </c>
      <c r="L880" s="211">
        <v>2.1802940891841802E-2</v>
      </c>
      <c r="M880" s="211">
        <v>2.7614465727592991E-2</v>
      </c>
      <c r="N880" s="211">
        <v>3.5464848515158527E-2</v>
      </c>
      <c r="P880" s="212">
        <f t="array" ref="P880:Z880">(1+D880:N880)^-P$1:Z$1</f>
        <v>0.99992375507954534</v>
      </c>
      <c r="Q880" s="212">
        <v>0.99943053579588448</v>
      </c>
      <c r="R880" s="212">
        <v>0.99828976238792377</v>
      </c>
      <c r="S880" s="212">
        <v>0.99457538016618341</v>
      </c>
      <c r="T880" s="212">
        <v>0.98547458068610549</v>
      </c>
      <c r="U880" s="212">
        <v>0.97113150831848805</v>
      </c>
      <c r="V880" s="212">
        <v>0.93687010322568176</v>
      </c>
      <c r="W880" s="212">
        <v>0.88955660583635032</v>
      </c>
      <c r="X880" s="212">
        <v>0.80598789065767251</v>
      </c>
      <c r="Y880" s="212">
        <v>0.66457937963590497</v>
      </c>
      <c r="Z880" s="212">
        <v>0.49807276519346694</v>
      </c>
    </row>
    <row r="881" spans="3:26" x14ac:dyDescent="0.3">
      <c r="C881" s="210">
        <v>42559</v>
      </c>
      <c r="D881" s="211">
        <v>1.0001032918396952E-3</v>
      </c>
      <c r="E881" s="211">
        <v>2.4106699102176511E-3</v>
      </c>
      <c r="F881" s="211">
        <v>3.7775084683609921E-3</v>
      </c>
      <c r="G881" s="211">
        <v>6.0912140206570275E-3</v>
      </c>
      <c r="H881" s="211">
        <v>7.9746145883742327E-3</v>
      </c>
      <c r="I881" s="211">
        <v>1.0836623651385009E-2</v>
      </c>
      <c r="J881" s="211">
        <v>1.3555143650301731E-2</v>
      </c>
      <c r="K881" s="211">
        <v>1.8167654961658362E-2</v>
      </c>
      <c r="L881" s="211">
        <v>2.3863647036788831E-2</v>
      </c>
      <c r="M881" s="211">
        <v>3.2005415823861669E-2</v>
      </c>
      <c r="N881" s="211">
        <v>4.1344217475361759E-2</v>
      </c>
      <c r="P881" s="212">
        <f t="array" ref="P881:Z881">(1+D881:N881)^-P$1:Z$1</f>
        <v>0.99992003491563952</v>
      </c>
      <c r="Q881" s="212">
        <v>0.99939823890417301</v>
      </c>
      <c r="R881" s="212">
        <v>0.99811658006532455</v>
      </c>
      <c r="S881" s="212">
        <v>0.99394566423424513</v>
      </c>
      <c r="T881" s="212">
        <v>0.98423954572051175</v>
      </c>
      <c r="U881" s="212">
        <v>0.96818220157229451</v>
      </c>
      <c r="V881" s="212">
        <v>0.93489554474509851</v>
      </c>
      <c r="W881" s="212">
        <v>0.88158648947824714</v>
      </c>
      <c r="X881" s="212">
        <v>0.78991209994440004</v>
      </c>
      <c r="Y881" s="212">
        <v>0.62340510416749717</v>
      </c>
      <c r="Z881" s="212">
        <v>0.44474779623431321</v>
      </c>
    </row>
    <row r="882" spans="3:26" x14ac:dyDescent="0.3">
      <c r="C882" s="210">
        <v>42558</v>
      </c>
      <c r="D882" s="211">
        <v>1.0150543078281343E-3</v>
      </c>
      <c r="E882" s="211">
        <v>2.5102673376943252E-3</v>
      </c>
      <c r="F882" s="211">
        <v>3.7992540995188491E-3</v>
      </c>
      <c r="G882" s="211">
        <v>5.8981788331857318E-3</v>
      </c>
      <c r="H882" s="211">
        <v>7.805335732450379E-3</v>
      </c>
      <c r="I882" s="211">
        <v>1.0213802899837482E-2</v>
      </c>
      <c r="J882" s="211">
        <v>1.3587367092499757E-2</v>
      </c>
      <c r="K882" s="211">
        <v>1.8565116565971856E-2</v>
      </c>
      <c r="L882" s="211">
        <v>2.3904190467103476E-2</v>
      </c>
      <c r="M882" s="211">
        <v>3.1509518414381495E-2</v>
      </c>
      <c r="N882" s="211">
        <v>4.305306761422812E-2</v>
      </c>
      <c r="P882" s="212">
        <f t="array" ref="P882:Z882">(1+D882:N882)^-P$1:Z$1</f>
        <v>0.99991884013455579</v>
      </c>
      <c r="Q882" s="212">
        <v>0.99937341591597095</v>
      </c>
      <c r="R882" s="212">
        <v>0.99810576874400492</v>
      </c>
      <c r="S882" s="212">
        <v>0.99413640569463257</v>
      </c>
      <c r="T882" s="212">
        <v>0.98457021461257777</v>
      </c>
      <c r="U882" s="212">
        <v>0.96997402764116303</v>
      </c>
      <c r="V882" s="212">
        <v>0.93474694563014105</v>
      </c>
      <c r="W882" s="212">
        <v>0.87918123531992731</v>
      </c>
      <c r="X882" s="212">
        <v>0.78959937497912991</v>
      </c>
      <c r="Y882" s="212">
        <v>0.62791578714586382</v>
      </c>
      <c r="Z882" s="212">
        <v>0.43039964706257983</v>
      </c>
    </row>
    <row r="883" spans="3:26" x14ac:dyDescent="0.3">
      <c r="C883" s="210">
        <v>42557</v>
      </c>
      <c r="D883" s="211">
        <v>1.0715511387747326E-3</v>
      </c>
      <c r="E883" s="211">
        <v>2.82786843687468E-3</v>
      </c>
      <c r="F883" s="211">
        <v>4.3364932537147838E-3</v>
      </c>
      <c r="G883" s="211">
        <v>6.6782831789242436E-3</v>
      </c>
      <c r="H883" s="211">
        <v>9.0498688718805686E-3</v>
      </c>
      <c r="I883" s="211">
        <v>1.1329375377325918E-2</v>
      </c>
      <c r="J883" s="211">
        <v>1.4947760622048431E-2</v>
      </c>
      <c r="K883" s="211">
        <v>1.9963717141631695E-2</v>
      </c>
      <c r="L883" s="211">
        <v>2.6956422277013684E-2</v>
      </c>
      <c r="M883" s="211">
        <v>3.560318185919991E-2</v>
      </c>
      <c r="N883" s="211">
        <v>4.4620688659813834E-2</v>
      </c>
      <c r="P883" s="212">
        <f t="array" ref="P883:Z883">(1+D883:N883)^-P$1:Z$1</f>
        <v>0.99991432547525982</v>
      </c>
      <c r="Q883" s="212">
        <v>0.99929427975301011</v>
      </c>
      <c r="R883" s="212">
        <v>0.9978387799257068</v>
      </c>
      <c r="S883" s="212">
        <v>0.99336602041534527</v>
      </c>
      <c r="T883" s="212">
        <v>0.98214303107214929</v>
      </c>
      <c r="U883" s="212">
        <v>0.9667677038184328</v>
      </c>
      <c r="V883" s="212">
        <v>0.92849923786919808</v>
      </c>
      <c r="W883" s="212">
        <v>0.87077697895220507</v>
      </c>
      <c r="X883" s="212">
        <v>0.7664429751215478</v>
      </c>
      <c r="Y883" s="212">
        <v>0.59169698751940225</v>
      </c>
      <c r="Z883" s="212">
        <v>0.41766448204341983</v>
      </c>
    </row>
    <row r="884" spans="3:26" x14ac:dyDescent="0.3">
      <c r="C884" s="210">
        <v>42556</v>
      </c>
      <c r="D884" s="211">
        <v>9.2467707275246784E-4</v>
      </c>
      <c r="E884" s="211">
        <v>2.290560522351799E-3</v>
      </c>
      <c r="F884" s="211">
        <v>3.7470595860526661E-3</v>
      </c>
      <c r="G884" s="211">
        <v>5.9654971679941387E-3</v>
      </c>
      <c r="H884" s="211">
        <v>7.9344178456638194E-3</v>
      </c>
      <c r="I884" s="211">
        <v>1.03326661623672E-2</v>
      </c>
      <c r="J884" s="211">
        <v>1.3771858093915538E-2</v>
      </c>
      <c r="K884" s="211">
        <v>1.7950949321381984E-2</v>
      </c>
      <c r="L884" s="211">
        <v>2.2444386007647033E-2</v>
      </c>
      <c r="M884" s="211">
        <v>2.986096318950034E-2</v>
      </c>
      <c r="N884" s="211">
        <v>3.985106351248649E-2</v>
      </c>
      <c r="P884" s="212">
        <f t="array" ref="P884:Z884">(1+D884:N884)^-P$1:Z$1</f>
        <v>0.99992606274771212</v>
      </c>
      <c r="Q884" s="212">
        <v>0.99942817825548891</v>
      </c>
      <c r="R884" s="212">
        <v>0.99813171899076714</v>
      </c>
      <c r="S884" s="212">
        <v>0.99406987895232168</v>
      </c>
      <c r="T884" s="212">
        <v>0.98431805085334845</v>
      </c>
      <c r="U884" s="212">
        <v>0.96963172242491091</v>
      </c>
      <c r="V884" s="212">
        <v>0.93389670677853553</v>
      </c>
      <c r="W884" s="212">
        <v>0.88290105943383967</v>
      </c>
      <c r="X884" s="212">
        <v>0.8009456615893118</v>
      </c>
      <c r="Y884" s="212">
        <v>0.64316299911129249</v>
      </c>
      <c r="Z884" s="212">
        <v>0.45769608054113509</v>
      </c>
    </row>
    <row r="885" spans="3:26" x14ac:dyDescent="0.3">
      <c r="C885" s="210">
        <v>42552</v>
      </c>
      <c r="D885" s="211">
        <v>1.04925655265262E-3</v>
      </c>
      <c r="E885" s="211">
        <v>2.5184456635555909E-3</v>
      </c>
      <c r="F885" s="211">
        <v>3.9810151862221185E-3</v>
      </c>
      <c r="G885" s="211">
        <v>6.1417256115651464E-3</v>
      </c>
      <c r="H885" s="211">
        <v>8.0303500531021289E-3</v>
      </c>
      <c r="I885" s="211">
        <v>1.0383502870437577E-2</v>
      </c>
      <c r="J885" s="211">
        <v>1.3537141912890637E-2</v>
      </c>
      <c r="K885" s="211">
        <v>1.7983993230093101E-2</v>
      </c>
      <c r="L885" s="211">
        <v>2.3682687080574104E-2</v>
      </c>
      <c r="M885" s="211">
        <v>3.1325786228578505E-2</v>
      </c>
      <c r="N885" s="211">
        <v>4.1191492632092562E-2</v>
      </c>
      <c r="P885" s="212">
        <f t="array" ref="P885:Z885">(1+D885:N885)^-P$1:Z$1</f>
        <v>0.99991610700179456</v>
      </c>
      <c r="Q885" s="212">
        <v>0.99937137774238627</v>
      </c>
      <c r="R885" s="212">
        <v>0.99801541593946441</v>
      </c>
      <c r="S885" s="212">
        <v>0.99389576492533183</v>
      </c>
      <c r="T885" s="212">
        <v>0.98413070865639307</v>
      </c>
      <c r="U885" s="212">
        <v>0.96948537085273645</v>
      </c>
      <c r="V885" s="212">
        <v>0.93497857249639715</v>
      </c>
      <c r="W885" s="212">
        <v>0.88270046528961399</v>
      </c>
      <c r="X885" s="212">
        <v>0.79130956638988836</v>
      </c>
      <c r="Y885" s="212">
        <v>0.62959584291488668</v>
      </c>
      <c r="Z885" s="212">
        <v>0.44605435266549326</v>
      </c>
    </row>
    <row r="886" spans="3:26" x14ac:dyDescent="0.3">
      <c r="C886" s="210">
        <v>42551</v>
      </c>
      <c r="D886" s="211">
        <v>1.1329751586771591E-3</v>
      </c>
      <c r="E886" s="211">
        <v>2.6715996629815327E-3</v>
      </c>
      <c r="F886" s="211">
        <v>4.0701596528198315E-3</v>
      </c>
      <c r="G886" s="211">
        <v>6.7040606867012839E-3</v>
      </c>
      <c r="H886" s="211">
        <v>9.0363606292897143E-3</v>
      </c>
      <c r="I886" s="211">
        <v>1.1882293714292658E-2</v>
      </c>
      <c r="J886" s="211">
        <v>1.5787611123373249E-2</v>
      </c>
      <c r="K886" s="211">
        <v>1.9879980248467394E-2</v>
      </c>
      <c r="L886" s="211">
        <v>2.7002137762975924E-2</v>
      </c>
      <c r="M886" s="211">
        <v>3.6180351707378426E-2</v>
      </c>
      <c r="N886" s="211">
        <v>4.7927845026659074E-2</v>
      </c>
      <c r="P886" s="212">
        <f t="array" ref="P886:Z886">(1+D886:N886)^-P$1:Z$1</f>
        <v>0.99990941739671702</v>
      </c>
      <c r="Q886" s="212">
        <v>0.99933321308026013</v>
      </c>
      <c r="R886" s="212">
        <v>0.99797111150224638</v>
      </c>
      <c r="S886" s="212">
        <v>0.99334058443935525</v>
      </c>
      <c r="T886" s="212">
        <v>0.98216932767680043</v>
      </c>
      <c r="U886" s="212">
        <v>0.96518376991839117</v>
      </c>
      <c r="V886" s="212">
        <v>0.92466717625749639</v>
      </c>
      <c r="W886" s="212">
        <v>0.8712775661398775</v>
      </c>
      <c r="X886" s="212">
        <v>0.76610187266362562</v>
      </c>
      <c r="Y886" s="212">
        <v>0.5867724401323593</v>
      </c>
      <c r="Z886" s="212">
        <v>0.39207792634043209</v>
      </c>
    </row>
    <row r="887" spans="3:26" x14ac:dyDescent="0.3">
      <c r="C887" s="210">
        <v>42550</v>
      </c>
      <c r="D887" s="211">
        <v>9.568480416289563E-4</v>
      </c>
      <c r="E887" s="211">
        <v>2.4576158849152875E-3</v>
      </c>
      <c r="F887" s="211">
        <v>3.8155492891260557E-3</v>
      </c>
      <c r="G887" s="211">
        <v>5.7833293917255819E-3</v>
      </c>
      <c r="H887" s="211">
        <v>7.254568150261158E-3</v>
      </c>
      <c r="I887" s="211">
        <v>9.9541910236506034E-3</v>
      </c>
      <c r="J887" s="211">
        <v>1.2677201547907252E-2</v>
      </c>
      <c r="K887" s="211">
        <v>1.5949641794530893E-2</v>
      </c>
      <c r="L887" s="211">
        <v>2.0871016837849903E-2</v>
      </c>
      <c r="M887" s="211">
        <v>2.7041739604288684E-2</v>
      </c>
      <c r="N887" s="211">
        <v>3.3881124484036559E-2</v>
      </c>
      <c r="P887" s="212">
        <f t="array" ref="P887:Z887">(1+D887:N887)^-P$1:Z$1</f>
        <v>0.99992349168256267</v>
      </c>
      <c r="Q887" s="212">
        <v>0.99938653802334154</v>
      </c>
      <c r="R887" s="212">
        <v>0.99809766746047379</v>
      </c>
      <c r="S887" s="212">
        <v>0.99424992518495692</v>
      </c>
      <c r="T887" s="212">
        <v>0.98564723651032315</v>
      </c>
      <c r="U887" s="212">
        <v>0.9707222244858571</v>
      </c>
      <c r="V887" s="212">
        <v>0.93895512342137721</v>
      </c>
      <c r="W887" s="212">
        <v>0.89514776000595719</v>
      </c>
      <c r="X887" s="212">
        <v>0.81337582266318975</v>
      </c>
      <c r="Y887" s="212">
        <v>0.6701601362975852</v>
      </c>
      <c r="Z887" s="212">
        <v>0.51355607370260081</v>
      </c>
    </row>
    <row r="888" spans="3:26" x14ac:dyDescent="0.3">
      <c r="C888" s="210">
        <v>42549</v>
      </c>
      <c r="D888" s="211">
        <v>9.4290457759319088E-4</v>
      </c>
      <c r="E888" s="211">
        <v>2.202460876199359E-3</v>
      </c>
      <c r="F888" s="211">
        <v>3.5234685542515649E-3</v>
      </c>
      <c r="G888" s="211">
        <v>5.6752396676046958E-3</v>
      </c>
      <c r="H888" s="211">
        <v>7.1143854960618062E-3</v>
      </c>
      <c r="I888" s="211">
        <v>9.5162341921801105E-3</v>
      </c>
      <c r="J888" s="211">
        <v>1.195198473952829E-2</v>
      </c>
      <c r="K888" s="211">
        <v>1.5027741089807324E-2</v>
      </c>
      <c r="L888" s="211">
        <v>1.9062846018949968E-2</v>
      </c>
      <c r="M888" s="211">
        <v>2.3848498318100285E-2</v>
      </c>
      <c r="N888" s="211">
        <v>3.0786917865214824E-2</v>
      </c>
      <c r="P888" s="212">
        <f t="array" ref="P888:Z888">(1+D888:N888)^-P$1:Z$1</f>
        <v>0.99992460601648436</v>
      </c>
      <c r="Q888" s="212">
        <v>0.99945014147398059</v>
      </c>
      <c r="R888" s="212">
        <v>0.99824290765660961</v>
      </c>
      <c r="S888" s="212">
        <v>0.99435678691912455</v>
      </c>
      <c r="T888" s="212">
        <v>0.98592164478779221</v>
      </c>
      <c r="U888" s="212">
        <v>0.97198615331831195</v>
      </c>
      <c r="V888" s="212">
        <v>0.94232446677793569</v>
      </c>
      <c r="W888" s="212">
        <v>0.90085442698402862</v>
      </c>
      <c r="X888" s="212">
        <v>0.82792371086523131</v>
      </c>
      <c r="Y888" s="212">
        <v>0.70220599898598124</v>
      </c>
      <c r="Z888" s="212">
        <v>0.54528310012168901</v>
      </c>
    </row>
    <row r="889" spans="3:26" x14ac:dyDescent="0.3">
      <c r="C889" s="210">
        <v>42548</v>
      </c>
      <c r="D889" s="211">
        <v>1.0669134800370321E-3</v>
      </c>
      <c r="E889" s="211">
        <v>2.6670195185763031E-3</v>
      </c>
      <c r="F889" s="211">
        <v>4.1350453278172997E-3</v>
      </c>
      <c r="G889" s="211">
        <v>6.657194787158525E-3</v>
      </c>
      <c r="H889" s="211">
        <v>8.6655683886829073E-3</v>
      </c>
      <c r="I889" s="211">
        <v>1.1101399041363993E-2</v>
      </c>
      <c r="J889" s="211">
        <v>1.50577634319293E-2</v>
      </c>
      <c r="K889" s="211">
        <v>2.0145662470312135E-2</v>
      </c>
      <c r="L889" s="211">
        <v>2.6208462262150973E-2</v>
      </c>
      <c r="M889" s="211">
        <v>3.4569003895886137E-2</v>
      </c>
      <c r="N889" s="211">
        <v>4.4387220536877506E-2</v>
      </c>
      <c r="P889" s="212">
        <f t="array" ref="P889:Z889">(1+D889:N889)^-P$1:Z$1</f>
        <v>0.99991469605999983</v>
      </c>
      <c r="Q889" s="212">
        <v>0.99933435430723183</v>
      </c>
      <c r="R889" s="212">
        <v>0.99793886729584713</v>
      </c>
      <c r="S889" s="212">
        <v>0.99338683037122077</v>
      </c>
      <c r="T889" s="212">
        <v>0.98289156449092063</v>
      </c>
      <c r="U889" s="212">
        <v>0.96742179209423962</v>
      </c>
      <c r="V889" s="212">
        <v>0.92799623501691153</v>
      </c>
      <c r="W889" s="212">
        <v>0.86969042489926218</v>
      </c>
      <c r="X889" s="212">
        <v>0.77204761219499762</v>
      </c>
      <c r="Y889" s="212">
        <v>0.60063143858965806</v>
      </c>
      <c r="Z889" s="212">
        <v>0.41953579379250622</v>
      </c>
    </row>
    <row r="890" spans="3:26" x14ac:dyDescent="0.3">
      <c r="C890" s="210">
        <v>42545</v>
      </c>
      <c r="D890" s="211">
        <v>1.0056143867751357E-3</v>
      </c>
      <c r="E890" s="211">
        <v>2.2806604381903858E-3</v>
      </c>
      <c r="F890" s="211">
        <v>3.6328357612470294E-3</v>
      </c>
      <c r="G890" s="211">
        <v>5.9532210904367213E-3</v>
      </c>
      <c r="H890" s="211">
        <v>7.7329263397235646E-3</v>
      </c>
      <c r="I890" s="211">
        <v>1.0543857478358037E-2</v>
      </c>
      <c r="J890" s="211">
        <v>1.3643072384610065E-2</v>
      </c>
      <c r="K890" s="211">
        <v>1.7827355429993707E-2</v>
      </c>
      <c r="L890" s="211">
        <v>2.3319217511654864E-2</v>
      </c>
      <c r="M890" s="211">
        <v>2.9185966588896901E-2</v>
      </c>
      <c r="N890" s="211">
        <v>3.9478502630320995E-2</v>
      </c>
      <c r="P890" s="212">
        <f t="array" ref="P890:Z890">(1+D890:N890)^-P$1:Z$1</f>
        <v>0.99991959450506707</v>
      </c>
      <c r="Q890" s="212">
        <v>0.99943064622349886</v>
      </c>
      <c r="R890" s="212">
        <v>0.99818851624511817</v>
      </c>
      <c r="S890" s="212">
        <v>0.99408201001237062</v>
      </c>
      <c r="T890" s="212">
        <v>0.98471170982579759</v>
      </c>
      <c r="U890" s="212">
        <v>0.96902392592535058</v>
      </c>
      <c r="V890" s="212">
        <v>0.93449012629066586</v>
      </c>
      <c r="W890" s="212">
        <v>0.88365180223521467</v>
      </c>
      <c r="X890" s="212">
        <v>0.79412469081732107</v>
      </c>
      <c r="Y890" s="212">
        <v>0.64951945398942756</v>
      </c>
      <c r="Z890" s="212">
        <v>0.46098814496118262</v>
      </c>
    </row>
    <row r="891" spans="3:26" x14ac:dyDescent="0.3">
      <c r="C891" s="210">
        <v>42544</v>
      </c>
      <c r="D891" s="211">
        <v>1.0785034070565258E-3</v>
      </c>
      <c r="E891" s="211">
        <v>2.4574070264737724E-3</v>
      </c>
      <c r="F891" s="211">
        <v>4.0467364726123386E-3</v>
      </c>
      <c r="G891" s="211">
        <v>6.1837763543919708E-3</v>
      </c>
      <c r="H891" s="211">
        <v>8.1793993346768092E-3</v>
      </c>
      <c r="I891" s="211">
        <v>1.0500051793718245E-2</v>
      </c>
      <c r="J891" s="211">
        <v>1.4422350160894449E-2</v>
      </c>
      <c r="K891" s="211">
        <v>1.8362513423791027E-2</v>
      </c>
      <c r="L891" s="211">
        <v>2.4796255814459614E-2</v>
      </c>
      <c r="M891" s="211">
        <v>3.1558002206665395E-2</v>
      </c>
      <c r="N891" s="211">
        <v>4.2161520019206658E-2</v>
      </c>
      <c r="P891" s="212">
        <f t="array" ref="P891:Z891">(1+D891:N891)^-P$1:Z$1</f>
        <v>0.9999137699388192</v>
      </c>
      <c r="Q891" s="212">
        <v>0.99938659007799668</v>
      </c>
      <c r="R891" s="212">
        <v>0.99798275215601639</v>
      </c>
      <c r="S891" s="212">
        <v>0.99385422772687015</v>
      </c>
      <c r="T891" s="212">
        <v>0.9838397423217996</v>
      </c>
      <c r="U891" s="212">
        <v>0.96914995440986296</v>
      </c>
      <c r="V891" s="212">
        <v>0.93090626696332102</v>
      </c>
      <c r="W891" s="212">
        <v>0.88040635760464947</v>
      </c>
      <c r="X891" s="212">
        <v>0.78275292639997418</v>
      </c>
      <c r="Y891" s="212">
        <v>0.62747324696203333</v>
      </c>
      <c r="Z891" s="212">
        <v>0.43782376233512182</v>
      </c>
    </row>
    <row r="892" spans="3:26" x14ac:dyDescent="0.3">
      <c r="C892" s="210">
        <v>42543</v>
      </c>
      <c r="D892" s="211">
        <v>9.4802774894819594E-4</v>
      </c>
      <c r="E892" s="211">
        <v>2.2568969773464165E-3</v>
      </c>
      <c r="F892" s="211">
        <v>3.595445023940263E-3</v>
      </c>
      <c r="G892" s="211">
        <v>5.7495664769280259E-3</v>
      </c>
      <c r="H892" s="211">
        <v>7.518259783009346E-3</v>
      </c>
      <c r="I892" s="211">
        <v>9.6026568684599856E-3</v>
      </c>
      <c r="J892" s="211">
        <v>1.263411440118554E-2</v>
      </c>
      <c r="K892" s="211">
        <v>1.7171287744951486E-2</v>
      </c>
      <c r="L892" s="211">
        <v>2.3454295913749569E-2</v>
      </c>
      <c r="M892" s="211">
        <v>3.1867494652090628E-2</v>
      </c>
      <c r="N892" s="211">
        <v>4.11964821920121E-2</v>
      </c>
      <c r="P892" s="212">
        <f t="array" ref="P892:Z892">(1+D892:N892)^-P$1:Z$1</f>
        <v>0.99992419658086795</v>
      </c>
      <c r="Q892" s="212">
        <v>0.9994365702834721</v>
      </c>
      <c r="R892" s="212">
        <v>0.99820711071819568</v>
      </c>
      <c r="S892" s="212">
        <v>0.99428330205791848</v>
      </c>
      <c r="T892" s="212">
        <v>0.98513136910116206</v>
      </c>
      <c r="U892" s="212">
        <v>0.97173656665058983</v>
      </c>
      <c r="V892" s="212">
        <v>0.9391549011080379</v>
      </c>
      <c r="W892" s="212">
        <v>0.88764917088315376</v>
      </c>
      <c r="X892" s="212">
        <v>0.79307720479290555</v>
      </c>
      <c r="Y892" s="212">
        <v>0.62465615513862005</v>
      </c>
      <c r="Z892" s="212">
        <v>0.44601160350836411</v>
      </c>
    </row>
    <row r="893" spans="3:26" x14ac:dyDescent="0.3">
      <c r="C893" s="210">
        <v>42542</v>
      </c>
      <c r="D893" s="211">
        <v>8.7838154357674093E-4</v>
      </c>
      <c r="E893" s="211">
        <v>2.2255928611672263E-3</v>
      </c>
      <c r="F893" s="211">
        <v>3.339155052758204E-3</v>
      </c>
      <c r="G893" s="211">
        <v>5.0365781988220637E-3</v>
      </c>
      <c r="H893" s="211">
        <v>6.3303144240943162E-3</v>
      </c>
      <c r="I893" s="211">
        <v>8.0372070712986642E-3</v>
      </c>
      <c r="J893" s="211">
        <v>1.0717136179482877E-2</v>
      </c>
      <c r="K893" s="211">
        <v>1.4676516788602198E-2</v>
      </c>
      <c r="L893" s="211">
        <v>1.8792391092696332E-2</v>
      </c>
      <c r="M893" s="211">
        <v>2.4831354040486704E-2</v>
      </c>
      <c r="N893" s="211">
        <v>3.3300100904364617E-2</v>
      </c>
      <c r="P893" s="212">
        <f t="array" ref="P893:Z893">(1+D893:N893)^-P$1:Z$1</f>
        <v>0.99992976278736723</v>
      </c>
      <c r="Q893" s="212">
        <v>0.99944437444260603</v>
      </c>
      <c r="R893" s="212">
        <v>0.9983345921063651</v>
      </c>
      <c r="S893" s="212">
        <v>0.99498866179791357</v>
      </c>
      <c r="T893" s="212">
        <v>0.98745858306682943</v>
      </c>
      <c r="U893" s="212">
        <v>0.97627082909499618</v>
      </c>
      <c r="V893" s="212">
        <v>0.94809499733217584</v>
      </c>
      <c r="W893" s="212">
        <v>0.90303947314513255</v>
      </c>
      <c r="X893" s="212">
        <v>0.83012419574509944</v>
      </c>
      <c r="Y893" s="212">
        <v>0.69217186377113082</v>
      </c>
      <c r="Z893" s="212">
        <v>0.51936247051926432</v>
      </c>
    </row>
    <row r="894" spans="3:26" x14ac:dyDescent="0.3">
      <c r="C894" s="210">
        <v>42541</v>
      </c>
      <c r="D894" s="211">
        <v>1.0515135468056468E-3</v>
      </c>
      <c r="E894" s="211">
        <v>2.6365033637921237E-3</v>
      </c>
      <c r="F894" s="211">
        <v>4.1974790305278108E-3</v>
      </c>
      <c r="G894" s="211">
        <v>6.556221232547562E-3</v>
      </c>
      <c r="H894" s="211">
        <v>8.3401540554933398E-3</v>
      </c>
      <c r="I894" s="211">
        <v>1.0891352184820518E-2</v>
      </c>
      <c r="J894" s="211">
        <v>1.492995878852146E-2</v>
      </c>
      <c r="K894" s="211">
        <v>2.0239055024326755E-2</v>
      </c>
      <c r="L894" s="211">
        <v>2.6817297605538536E-2</v>
      </c>
      <c r="M894" s="211">
        <v>3.3911841901350541E-2</v>
      </c>
      <c r="N894" s="211">
        <v>4.2572505499422403E-2</v>
      </c>
      <c r="P894" s="212">
        <f t="array" ref="P894:Z894">(1+D894:N894)^-P$1:Z$1</f>
        <v>0.99991592664686824</v>
      </c>
      <c r="Q894" s="212">
        <v>0.99934195813316407</v>
      </c>
      <c r="R894" s="212">
        <v>0.99790784451979297</v>
      </c>
      <c r="S894" s="212">
        <v>0.99348648282704033</v>
      </c>
      <c r="T894" s="212">
        <v>0.98352606984653146</v>
      </c>
      <c r="U894" s="212">
        <v>0.96802496116284775</v>
      </c>
      <c r="V894" s="212">
        <v>0.92858066993534827</v>
      </c>
      <c r="W894" s="212">
        <v>0.86913329845556608</v>
      </c>
      <c r="X894" s="212">
        <v>0.7674820710245196</v>
      </c>
      <c r="Y894" s="212">
        <v>0.60638347408330862</v>
      </c>
      <c r="Z894" s="212">
        <v>0.43438482759417307</v>
      </c>
    </row>
    <row r="895" spans="3:26" x14ac:dyDescent="0.3">
      <c r="C895" s="210">
        <v>42538</v>
      </c>
      <c r="D895" s="211">
        <v>9.4696665463748066E-4</v>
      </c>
      <c r="E895" s="211">
        <v>2.4411601446259561E-3</v>
      </c>
      <c r="F895" s="211">
        <v>3.731393143599728E-3</v>
      </c>
      <c r="G895" s="211">
        <v>5.9040253891065753E-3</v>
      </c>
      <c r="H895" s="211">
        <v>7.4987444567597306E-3</v>
      </c>
      <c r="I895" s="211">
        <v>9.8050493195761153E-3</v>
      </c>
      <c r="J895" s="211">
        <v>1.3121835121291356E-2</v>
      </c>
      <c r="K895" s="211">
        <v>1.7298668734917429E-2</v>
      </c>
      <c r="L895" s="211">
        <v>2.2831650623605849E-2</v>
      </c>
      <c r="M895" s="211">
        <v>2.9188000648977575E-2</v>
      </c>
      <c r="N895" s="211">
        <v>3.6565203135708366E-2</v>
      </c>
      <c r="P895" s="212">
        <f t="array" ref="P895:Z895">(1+D895:N895)^-P$1:Z$1</f>
        <v>0.99992428138163325</v>
      </c>
      <c r="Q895" s="212">
        <v>0.99939063939725148</v>
      </c>
      <c r="R895" s="212">
        <v>0.99813950848117572</v>
      </c>
      <c r="S895" s="212">
        <v>0.9941306275349453</v>
      </c>
      <c r="T895" s="212">
        <v>0.98516953360780546</v>
      </c>
      <c r="U895" s="212">
        <v>0.97115239628066019</v>
      </c>
      <c r="V895" s="212">
        <v>0.93689651277047081</v>
      </c>
      <c r="W895" s="212">
        <v>0.88687143453185258</v>
      </c>
      <c r="X895" s="212">
        <v>0.79791828197197889</v>
      </c>
      <c r="Y895" s="212">
        <v>0.6495001988584731</v>
      </c>
      <c r="Z895" s="212">
        <v>0.48760425310441219</v>
      </c>
    </row>
    <row r="896" spans="3:26" x14ac:dyDescent="0.3">
      <c r="C896" s="210">
        <v>42537</v>
      </c>
      <c r="D896" s="211">
        <v>9.5041783311260056E-4</v>
      </c>
      <c r="E896" s="211">
        <v>2.3547085086361012E-3</v>
      </c>
      <c r="F896" s="211">
        <v>3.8219687541555542E-3</v>
      </c>
      <c r="G896" s="211">
        <v>5.78280969324155E-3</v>
      </c>
      <c r="H896" s="211">
        <v>7.7373325626611334E-3</v>
      </c>
      <c r="I896" s="211">
        <v>1.050854342285586E-2</v>
      </c>
      <c r="J896" s="211">
        <v>1.3558521879255577E-2</v>
      </c>
      <c r="K896" s="211">
        <v>1.7178417791584556E-2</v>
      </c>
      <c r="L896" s="211">
        <v>2.2245310807668849E-2</v>
      </c>
      <c r="M896" s="211">
        <v>2.850015363903154E-2</v>
      </c>
      <c r="N896" s="211">
        <v>3.7101474476629245E-2</v>
      </c>
      <c r="P896" s="212">
        <f t="array" ref="P896:Z896">(1+D896:N896)^-P$1:Z$1</f>
        <v>0.99992400556995908</v>
      </c>
      <c r="Q896" s="212">
        <v>0.99941218769765772</v>
      </c>
      <c r="R896" s="212">
        <v>0.99809447602637713</v>
      </c>
      <c r="S896" s="212">
        <v>0.994250438924279</v>
      </c>
      <c r="T896" s="212">
        <v>0.98470309875285877</v>
      </c>
      <c r="U896" s="212">
        <v>0.96912552237644123</v>
      </c>
      <c r="V896" s="212">
        <v>0.93487996463760326</v>
      </c>
      <c r="W896" s="212">
        <v>0.88760561713931552</v>
      </c>
      <c r="X896" s="212">
        <v>0.80250681545616287</v>
      </c>
      <c r="Y896" s="212">
        <v>0.65604644490265818</v>
      </c>
      <c r="Z896" s="212">
        <v>0.48258627453566411</v>
      </c>
    </row>
    <row r="897" spans="3:26" x14ac:dyDescent="0.3">
      <c r="C897" s="210">
        <v>42536</v>
      </c>
      <c r="D897" s="211">
        <v>1.1356043196822194E-3</v>
      </c>
      <c r="E897" s="211">
        <v>2.6902088053437478E-3</v>
      </c>
      <c r="F897" s="211">
        <v>4.2464162622033773E-3</v>
      </c>
      <c r="G897" s="211">
        <v>6.9256459459390921E-3</v>
      </c>
      <c r="H897" s="211">
        <v>9.4137776274893243E-3</v>
      </c>
      <c r="I897" s="211">
        <v>1.2112063673716511E-2</v>
      </c>
      <c r="J897" s="211">
        <v>1.6395548868990348E-2</v>
      </c>
      <c r="K897" s="211">
        <v>2.1845715224393578E-2</v>
      </c>
      <c r="L897" s="211">
        <v>2.7412717655199228E-2</v>
      </c>
      <c r="M897" s="211">
        <v>3.687952141410121E-2</v>
      </c>
      <c r="N897" s="211">
        <v>4.6556465240610925E-2</v>
      </c>
      <c r="P897" s="212">
        <f t="array" ref="P897:Z897">(1+D897:N897)^-P$1:Z$1</f>
        <v>0.9999092073211977</v>
      </c>
      <c r="Q897" s="212">
        <v>0.99932857633819983</v>
      </c>
      <c r="R897" s="212">
        <v>0.9978835300479979</v>
      </c>
      <c r="S897" s="212">
        <v>0.99312198872496404</v>
      </c>
      <c r="T897" s="212">
        <v>0.98143500423462637</v>
      </c>
      <c r="U897" s="212">
        <v>0.96452657028286126</v>
      </c>
      <c r="V897" s="212">
        <v>0.92190512159075033</v>
      </c>
      <c r="W897" s="212">
        <v>0.85961246132868041</v>
      </c>
      <c r="X897" s="212">
        <v>0.76304583715690155</v>
      </c>
      <c r="Y897" s="212">
        <v>0.5808654464480264</v>
      </c>
      <c r="Z897" s="212">
        <v>0.40248222103363257</v>
      </c>
    </row>
    <row r="898" spans="3:26" x14ac:dyDescent="0.3">
      <c r="C898" s="210">
        <v>42535</v>
      </c>
      <c r="D898" s="211">
        <v>9.9566418165197563E-4</v>
      </c>
      <c r="E898" s="211">
        <v>2.496156958593042E-3</v>
      </c>
      <c r="F898" s="211">
        <v>3.7553889347702414E-3</v>
      </c>
      <c r="G898" s="211">
        <v>5.862628911840119E-3</v>
      </c>
      <c r="H898" s="211">
        <v>7.5739357792122958E-3</v>
      </c>
      <c r="I898" s="211">
        <v>9.6480328559812051E-3</v>
      </c>
      <c r="J898" s="211">
        <v>1.2944197071131978E-2</v>
      </c>
      <c r="K898" s="211">
        <v>1.6298444380243214E-2</v>
      </c>
      <c r="L898" s="211">
        <v>2.2324401021874815E-2</v>
      </c>
      <c r="M898" s="211">
        <v>2.9973411840964619E-2</v>
      </c>
      <c r="N898" s="211">
        <v>3.9680550101464034E-2</v>
      </c>
      <c r="P898" s="212">
        <f t="array" ref="P898:Z898">(1+D898:N898)^-P$1:Z$1</f>
        <v>0.99992038966212382</v>
      </c>
      <c r="Q898" s="212">
        <v>0.9993769325038484</v>
      </c>
      <c r="R898" s="212">
        <v>0.99812757764094584</v>
      </c>
      <c r="S898" s="212">
        <v>0.99417154117935325</v>
      </c>
      <c r="T898" s="212">
        <v>0.98502250035608607</v>
      </c>
      <c r="U898" s="212">
        <v>0.97160555607091315</v>
      </c>
      <c r="V898" s="212">
        <v>0.93771830953341961</v>
      </c>
      <c r="W898" s="212">
        <v>0.89299941479194966</v>
      </c>
      <c r="X898" s="212">
        <v>0.80188618716822424</v>
      </c>
      <c r="Y898" s="212">
        <v>0.64211053165403631</v>
      </c>
      <c r="Z898" s="212">
        <v>0.45919971615812627</v>
      </c>
    </row>
    <row r="899" spans="3:26" x14ac:dyDescent="0.3">
      <c r="C899" s="210">
        <v>42534</v>
      </c>
      <c r="D899" s="211">
        <v>8.726146137564264E-4</v>
      </c>
      <c r="E899" s="211">
        <v>2.2937011594731296E-3</v>
      </c>
      <c r="F899" s="211">
        <v>3.4979006501492009E-3</v>
      </c>
      <c r="G899" s="211">
        <v>5.5525154207219018E-3</v>
      </c>
      <c r="H899" s="211">
        <v>7.3102043449625202E-3</v>
      </c>
      <c r="I899" s="211">
        <v>9.8402791464563023E-3</v>
      </c>
      <c r="J899" s="211">
        <v>1.3183676866106313E-2</v>
      </c>
      <c r="K899" s="211">
        <v>1.6787101196606858E-2</v>
      </c>
      <c r="L899" s="211">
        <v>2.1267649617493424E-2</v>
      </c>
      <c r="M899" s="211">
        <v>2.9056473145171936E-2</v>
      </c>
      <c r="N899" s="211">
        <v>3.7775510423042807E-2</v>
      </c>
      <c r="P899" s="212">
        <f t="array" ref="P899:Z899">(1+D899:N899)^-P$1:Z$1</f>
        <v>0.99993022370592155</v>
      </c>
      <c r="Q899" s="212">
        <v>0.99942739534003167</v>
      </c>
      <c r="R899" s="212">
        <v>0.99825562458224848</v>
      </c>
      <c r="S899" s="212">
        <v>0.99447814476561802</v>
      </c>
      <c r="T899" s="212">
        <v>0.98553836012465379</v>
      </c>
      <c r="U899" s="212">
        <v>0.97105075940424268</v>
      </c>
      <c r="V899" s="212">
        <v>0.93661062066657497</v>
      </c>
      <c r="W899" s="212">
        <v>0.8899995820158475</v>
      </c>
      <c r="X899" s="212">
        <v>0.8102224056731826</v>
      </c>
      <c r="Y899" s="212">
        <v>0.65074653881787237</v>
      </c>
      <c r="Z899" s="212">
        <v>0.47635600163356118</v>
      </c>
    </row>
    <row r="900" spans="3:26" x14ac:dyDescent="0.3">
      <c r="C900" s="210">
        <v>42531</v>
      </c>
      <c r="D900" s="211">
        <v>9.5064517759319218E-4</v>
      </c>
      <c r="E900" s="211">
        <v>2.4560443882918393E-3</v>
      </c>
      <c r="F900" s="211">
        <v>3.7749172789952306E-3</v>
      </c>
      <c r="G900" s="211">
        <v>5.8858242480011131E-3</v>
      </c>
      <c r="H900" s="211">
        <v>7.4774498318812528E-3</v>
      </c>
      <c r="I900" s="211">
        <v>1.0263063372460177E-2</v>
      </c>
      <c r="J900" s="211">
        <v>1.3561503437401852E-2</v>
      </c>
      <c r="K900" s="211">
        <v>1.8285229513613482E-2</v>
      </c>
      <c r="L900" s="211">
        <v>2.3672390370788166E-2</v>
      </c>
      <c r="M900" s="211">
        <v>3.0995778232545956E-2</v>
      </c>
      <c r="N900" s="211">
        <v>4.1772968671554223E-2</v>
      </c>
      <c r="P900" s="212">
        <f t="array" ref="P900:Z900">(1+D900:N900)^-P$1:Z$1</f>
        <v>0.99992398740105304</v>
      </c>
      <c r="Q900" s="212">
        <v>0.99938692969429188</v>
      </c>
      <c r="R900" s="212">
        <v>0.99811786835583394</v>
      </c>
      <c r="S900" s="212">
        <v>0.99414861597000703</v>
      </c>
      <c r="T900" s="212">
        <v>0.98521118027170584</v>
      </c>
      <c r="U900" s="212">
        <v>0.9698321466272537</v>
      </c>
      <c r="V900" s="212">
        <v>0.93486621420131533</v>
      </c>
      <c r="W900" s="212">
        <v>0.88087420017601481</v>
      </c>
      <c r="X900" s="212">
        <v>0.79138916464657716</v>
      </c>
      <c r="Y900" s="212">
        <v>0.63262550386589511</v>
      </c>
      <c r="Z900" s="212">
        <v>0.44110127350477463</v>
      </c>
    </row>
    <row r="901" spans="3:26" x14ac:dyDescent="0.3">
      <c r="C901" s="210">
        <v>42530</v>
      </c>
      <c r="D901" s="211">
        <v>1.0475642352545788E-3</v>
      </c>
      <c r="E901" s="211">
        <v>2.4478384045315258E-3</v>
      </c>
      <c r="F901" s="211">
        <v>3.9093800769899019E-3</v>
      </c>
      <c r="G901" s="211">
        <v>5.9086566876684378E-3</v>
      </c>
      <c r="H901" s="211">
        <v>7.5316334140688758E-3</v>
      </c>
      <c r="I901" s="211">
        <v>1.0289372165128822E-2</v>
      </c>
      <c r="J901" s="211">
        <v>1.4049756974482566E-2</v>
      </c>
      <c r="K901" s="211">
        <v>1.8042453092107894E-2</v>
      </c>
      <c r="L901" s="211">
        <v>2.4628359544117889E-2</v>
      </c>
      <c r="M901" s="211">
        <v>3.2852014925053602E-2</v>
      </c>
      <c r="N901" s="211">
        <v>4.1276909559461138E-2</v>
      </c>
      <c r="P901" s="212">
        <f t="array" ref="P901:Z901">(1+D901:N901)^-P$1:Z$1</f>
        <v>0.99991624223405873</v>
      </c>
      <c r="Q901" s="212">
        <v>0.99938897491984546</v>
      </c>
      <c r="R901" s="212">
        <v>0.99805102257360645</v>
      </c>
      <c r="S901" s="212">
        <v>0.99412605046354308</v>
      </c>
      <c r="T901" s="212">
        <v>0.98510521667954087</v>
      </c>
      <c r="U901" s="212">
        <v>0.96975638284369992</v>
      </c>
      <c r="V901" s="212">
        <v>0.93261774270623587</v>
      </c>
      <c r="W901" s="212">
        <v>0.88234571032908182</v>
      </c>
      <c r="X901" s="212">
        <v>0.78403649662892594</v>
      </c>
      <c r="Y901" s="212">
        <v>0.61578411810023137</v>
      </c>
      <c r="Z901" s="212">
        <v>0.44532311748795977</v>
      </c>
    </row>
    <row r="902" spans="3:26" x14ac:dyDescent="0.3">
      <c r="C902" s="210">
        <v>42529</v>
      </c>
      <c r="D902" s="211">
        <v>1.0419660862635387E-3</v>
      </c>
      <c r="E902" s="211">
        <v>2.4037443591426034E-3</v>
      </c>
      <c r="F902" s="211">
        <v>3.8524460330678118E-3</v>
      </c>
      <c r="G902" s="211">
        <v>5.7873050247441793E-3</v>
      </c>
      <c r="H902" s="211">
        <v>7.4811013130798697E-3</v>
      </c>
      <c r="I902" s="211">
        <v>1.0146490471560417E-2</v>
      </c>
      <c r="J902" s="211">
        <v>1.356534604305977E-2</v>
      </c>
      <c r="K902" s="211">
        <v>1.7186497239334294E-2</v>
      </c>
      <c r="L902" s="211">
        <v>2.2740254744763995E-2</v>
      </c>
      <c r="M902" s="211">
        <v>2.9986251808681398E-2</v>
      </c>
      <c r="N902" s="211">
        <v>3.9586609852692016E-2</v>
      </c>
      <c r="P902" s="212">
        <f t="array" ref="P902:Z902">(1+D902:N902)^-P$1:Z$1</f>
        <v>0.99991668958119428</v>
      </c>
      <c r="Q902" s="212">
        <v>0.9993999650962524</v>
      </c>
      <c r="R902" s="212">
        <v>0.99807932467881877</v>
      </c>
      <c r="S902" s="212">
        <v>0.99424599515639966</v>
      </c>
      <c r="T902" s="212">
        <v>0.98520403875098173</v>
      </c>
      <c r="U902" s="212">
        <v>0.97016794701419506</v>
      </c>
      <c r="V902" s="212">
        <v>0.93484849311909857</v>
      </c>
      <c r="W902" s="212">
        <v>0.88755626694994638</v>
      </c>
      <c r="X902" s="212">
        <v>0.7986316182827351</v>
      </c>
      <c r="Y902" s="212">
        <v>0.64199047239501383</v>
      </c>
      <c r="Z902" s="212">
        <v>0.46003032298707375</v>
      </c>
    </row>
    <row r="903" spans="3:26" x14ac:dyDescent="0.3">
      <c r="C903" s="210">
        <v>42528</v>
      </c>
      <c r="D903" s="211">
        <v>1.1181580294934183E-3</v>
      </c>
      <c r="E903" s="211">
        <v>2.7687320313841083E-3</v>
      </c>
      <c r="F903" s="211">
        <v>4.2577594915335542E-3</v>
      </c>
      <c r="G903" s="211">
        <v>7.0013437612885801E-3</v>
      </c>
      <c r="H903" s="211">
        <v>9.5736858119142149E-3</v>
      </c>
      <c r="I903" s="211">
        <v>1.2822373725326394E-2</v>
      </c>
      <c r="J903" s="211">
        <v>1.6720626418577102E-2</v>
      </c>
      <c r="K903" s="211">
        <v>2.1358492347508962E-2</v>
      </c>
      <c r="L903" s="211">
        <v>2.7782434433182429E-2</v>
      </c>
      <c r="M903" s="211">
        <v>3.613975282893072E-2</v>
      </c>
      <c r="N903" s="211">
        <v>4.70941224522562E-2</v>
      </c>
      <c r="P903" s="212">
        <f t="array" ref="P903:Z903">(1+D903:N903)^-P$1:Z$1</f>
        <v>0.9999106013277862</v>
      </c>
      <c r="Q903" s="212">
        <v>0.99930901230375069</v>
      </c>
      <c r="R903" s="212">
        <v>0.99787789441631758</v>
      </c>
      <c r="S903" s="212">
        <v>0.9930473342417423</v>
      </c>
      <c r="T903" s="212">
        <v>0.98112412636033142</v>
      </c>
      <c r="U903" s="212">
        <v>0.96249867506749731</v>
      </c>
      <c r="V903" s="212">
        <v>0.92043225347777613</v>
      </c>
      <c r="W903" s="212">
        <v>0.86248702398533073</v>
      </c>
      <c r="X903" s="212">
        <v>0.76030542625819386</v>
      </c>
      <c r="Y903" s="212">
        <v>0.58711740573173576</v>
      </c>
      <c r="Z903" s="212">
        <v>0.39836902588787365</v>
      </c>
    </row>
    <row r="904" spans="3:26" x14ac:dyDescent="0.3">
      <c r="C904" s="210">
        <v>42527</v>
      </c>
      <c r="D904" s="211">
        <v>9.4168707957100915E-4</v>
      </c>
      <c r="E904" s="211">
        <v>2.2926564239805899E-3</v>
      </c>
      <c r="F904" s="211">
        <v>3.6068325336735233E-3</v>
      </c>
      <c r="G904" s="211">
        <v>5.4755948676647398E-3</v>
      </c>
      <c r="H904" s="211">
        <v>7.5026757142236077E-3</v>
      </c>
      <c r="I904" s="211">
        <v>1.0141036411834205E-2</v>
      </c>
      <c r="J904" s="211">
        <v>1.2903467404325186E-2</v>
      </c>
      <c r="K904" s="211">
        <v>1.7721352111873371E-2</v>
      </c>
      <c r="L904" s="211">
        <v>2.3811647033775741E-2</v>
      </c>
      <c r="M904" s="211">
        <v>3.1870985857612534E-2</v>
      </c>
      <c r="N904" s="211">
        <v>4.0188974442605101E-2</v>
      </c>
      <c r="P904" s="212">
        <f t="array" ref="P904:Z904">(1+D904:N904)^-P$1:Z$1</f>
        <v>0.99992470331730132</v>
      </c>
      <c r="Q904" s="212">
        <v>0.99942765577715487</v>
      </c>
      <c r="R904" s="212">
        <v>0.99820144758146434</v>
      </c>
      <c r="S904" s="212">
        <v>0.99455422399547599</v>
      </c>
      <c r="T904" s="212">
        <v>0.98516184539492146</v>
      </c>
      <c r="U904" s="212">
        <v>0.97018366179749715</v>
      </c>
      <c r="V904" s="212">
        <v>0.93790685675039442</v>
      </c>
      <c r="W904" s="212">
        <v>0.8842962763646669</v>
      </c>
      <c r="X904" s="212">
        <v>0.79031339271219747</v>
      </c>
      <c r="Y904" s="212">
        <v>0.62462445420798962</v>
      </c>
      <c r="Z904" s="212">
        <v>0.45473153968633345</v>
      </c>
    </row>
    <row r="905" spans="3:26" x14ac:dyDescent="0.3">
      <c r="C905" s="210">
        <v>42524</v>
      </c>
      <c r="D905" s="211">
        <v>1.0768953008096799E-3</v>
      </c>
      <c r="E905" s="211">
        <v>2.5355672701362344E-3</v>
      </c>
      <c r="F905" s="211">
        <v>3.845231722199958E-3</v>
      </c>
      <c r="G905" s="211">
        <v>5.9120450701256721E-3</v>
      </c>
      <c r="H905" s="211">
        <v>7.9823944740680022E-3</v>
      </c>
      <c r="I905" s="211">
        <v>1.0310704869182945E-2</v>
      </c>
      <c r="J905" s="211">
        <v>1.3152029619001701E-2</v>
      </c>
      <c r="K905" s="211">
        <v>1.6652829518154066E-2</v>
      </c>
      <c r="L905" s="211">
        <v>2.2152314169828689E-2</v>
      </c>
      <c r="M905" s="211">
        <v>2.9343458598310911E-2</v>
      </c>
      <c r="N905" s="211">
        <v>3.9419048162263978E-2</v>
      </c>
      <c r="P905" s="212">
        <f t="array" ref="P905:Z905">(1+D905:N905)^-P$1:Z$1</f>
        <v>0.99991389843775058</v>
      </c>
      <c r="Q905" s="212">
        <v>0.99936711082316132</v>
      </c>
      <c r="R905" s="212">
        <v>0.99808291110895486</v>
      </c>
      <c r="S905" s="212">
        <v>0.9941227017818306</v>
      </c>
      <c r="T905" s="212">
        <v>0.98422435251544715</v>
      </c>
      <c r="U905" s="212">
        <v>0.96969495494135471</v>
      </c>
      <c r="V905" s="212">
        <v>0.93675691164123231</v>
      </c>
      <c r="W905" s="212">
        <v>0.89082271814730152</v>
      </c>
      <c r="X905" s="212">
        <v>0.80323724473669178</v>
      </c>
      <c r="Y905" s="212">
        <v>0.64803037903107807</v>
      </c>
      <c r="Z905" s="212">
        <v>0.4615157993932622</v>
      </c>
    </row>
    <row r="906" spans="3:26" x14ac:dyDescent="0.3">
      <c r="C906" s="210">
        <v>42523</v>
      </c>
      <c r="D906" s="211">
        <v>1.0257127947193273E-3</v>
      </c>
      <c r="E906" s="211">
        <v>2.6162380949708288E-3</v>
      </c>
      <c r="F906" s="211">
        <v>4.2463937741216021E-3</v>
      </c>
      <c r="G906" s="211">
        <v>6.710316625375216E-3</v>
      </c>
      <c r="H906" s="211">
        <v>8.4919935043134224E-3</v>
      </c>
      <c r="I906" s="211">
        <v>1.1641840871984822E-2</v>
      </c>
      <c r="J906" s="211">
        <v>1.4862678668945079E-2</v>
      </c>
      <c r="K906" s="211">
        <v>1.9180277070523971E-2</v>
      </c>
      <c r="L906" s="211">
        <v>2.4277205813069042E-2</v>
      </c>
      <c r="M906" s="211">
        <v>3.2724544958389168E-2</v>
      </c>
      <c r="N906" s="211">
        <v>4.3707287743225479E-2</v>
      </c>
      <c r="P906" s="212">
        <f t="array" ref="P906:Z906">(1+D906:N906)^-P$1:Z$1</f>
        <v>0.99991798839427259</v>
      </c>
      <c r="Q906" s="212">
        <v>0.99934700786683972</v>
      </c>
      <c r="R906" s="212">
        <v>0.99788354122079714</v>
      </c>
      <c r="S906" s="212">
        <v>0.99333441158339464</v>
      </c>
      <c r="T906" s="212">
        <v>0.98322993102723999</v>
      </c>
      <c r="U906" s="212">
        <v>0.96587216477773552</v>
      </c>
      <c r="V906" s="212">
        <v>0.92888851110396153</v>
      </c>
      <c r="W906" s="212">
        <v>0.87547333915206293</v>
      </c>
      <c r="X906" s="212">
        <v>0.78672856544273473</v>
      </c>
      <c r="Y906" s="212">
        <v>0.6169252041382618</v>
      </c>
      <c r="Z906" s="212">
        <v>0.42503596570121355</v>
      </c>
    </row>
    <row r="907" spans="3:26" x14ac:dyDescent="0.3">
      <c r="C907" s="210">
        <v>42522</v>
      </c>
      <c r="D907" s="211">
        <v>9.9888382811569223E-4</v>
      </c>
      <c r="E907" s="211">
        <v>2.4181132461523354E-3</v>
      </c>
      <c r="F907" s="211">
        <v>3.7703020813706603E-3</v>
      </c>
      <c r="G907" s="211">
        <v>5.7794778778731543E-3</v>
      </c>
      <c r="H907" s="211">
        <v>7.6220672265146141E-3</v>
      </c>
      <c r="I907" s="211">
        <v>9.7974456272025591E-3</v>
      </c>
      <c r="J907" s="211">
        <v>1.3138097000137589E-2</v>
      </c>
      <c r="K907" s="211">
        <v>1.6803346271623179E-2</v>
      </c>
      <c r="L907" s="211">
        <v>2.1474466371657619E-2</v>
      </c>
      <c r="M907" s="211">
        <v>2.7566992082538037E-2</v>
      </c>
      <c r="N907" s="211">
        <v>3.5661416568427549E-2</v>
      </c>
      <c r="P907" s="212">
        <f t="array" ref="P907:Z907">(1+D907:N907)^-P$1:Z$1</f>
        <v>0.99992013236753852</v>
      </c>
      <c r="Q907" s="212">
        <v>0.99939638367095263</v>
      </c>
      <c r="R907" s="212">
        <v>0.99812016295745265</v>
      </c>
      <c r="S907" s="212">
        <v>0.9942537325477474</v>
      </c>
      <c r="T907" s="212">
        <v>0.98492839875237814</v>
      </c>
      <c r="U907" s="212">
        <v>0.97117433454076785</v>
      </c>
      <c r="V907" s="212">
        <v>0.93682132455803113</v>
      </c>
      <c r="W907" s="212">
        <v>0.88990005252521631</v>
      </c>
      <c r="X907" s="212">
        <v>0.80858345155781086</v>
      </c>
      <c r="Y907" s="212">
        <v>0.66504008260439818</v>
      </c>
      <c r="Z907" s="212">
        <v>0.49618549082505337</v>
      </c>
    </row>
    <row r="908" spans="3:26" x14ac:dyDescent="0.3">
      <c r="C908" s="210">
        <v>42521</v>
      </c>
      <c r="D908" s="211">
        <v>9.5693128420777803E-4</v>
      </c>
      <c r="E908" s="211">
        <v>2.3088881766115663E-3</v>
      </c>
      <c r="F908" s="211">
        <v>3.4663329074369072E-3</v>
      </c>
      <c r="G908" s="211">
        <v>5.4355674905141394E-3</v>
      </c>
      <c r="H908" s="211">
        <v>7.4624607004704366E-3</v>
      </c>
      <c r="I908" s="211">
        <v>9.6452398133830743E-3</v>
      </c>
      <c r="J908" s="211">
        <v>1.2084435273625134E-2</v>
      </c>
      <c r="K908" s="211">
        <v>1.5718662856393978E-2</v>
      </c>
      <c r="L908" s="211">
        <v>2.1018649070587245E-2</v>
      </c>
      <c r="M908" s="211">
        <v>2.6366102179004494E-2</v>
      </c>
      <c r="N908" s="211">
        <v>3.4888024764576218E-2</v>
      </c>
      <c r="P908" s="212">
        <f t="array" ref="P908:Z908">(1+D908:N908)^-P$1:Z$1</f>
        <v>0.9999234850300317</v>
      </c>
      <c r="Q908" s="212">
        <v>0.99942360947935416</v>
      </c>
      <c r="R908" s="212">
        <v>0.99827132636907046</v>
      </c>
      <c r="S908" s="212">
        <v>0.99459381817565795</v>
      </c>
      <c r="T908" s="212">
        <v>0.98524049663887647</v>
      </c>
      <c r="U908" s="212">
        <v>0.97161361952659087</v>
      </c>
      <c r="V908" s="212">
        <v>0.94170802258143926</v>
      </c>
      <c r="W908" s="212">
        <v>0.8965736565294532</v>
      </c>
      <c r="X908" s="212">
        <v>0.81220050244404485</v>
      </c>
      <c r="Y908" s="212">
        <v>0.67680802224286207</v>
      </c>
      <c r="Z908" s="212">
        <v>0.50365455904443779</v>
      </c>
    </row>
    <row r="909" spans="3:26" x14ac:dyDescent="0.3">
      <c r="C909" s="210">
        <v>42517</v>
      </c>
      <c r="D909" s="211">
        <v>1.1578958437781814E-3</v>
      </c>
      <c r="E909" s="211">
        <v>2.6520599267879667E-3</v>
      </c>
      <c r="F909" s="211">
        <v>4.051233779916963E-3</v>
      </c>
      <c r="G909" s="211">
        <v>6.1816309472280768E-3</v>
      </c>
      <c r="H909" s="211">
        <v>8.3309199755886732E-3</v>
      </c>
      <c r="I909" s="211">
        <v>1.0630026028636535E-2</v>
      </c>
      <c r="J909" s="211">
        <v>1.4061140323096489E-2</v>
      </c>
      <c r="K909" s="211">
        <v>1.7653113302848224E-2</v>
      </c>
      <c r="L909" s="211">
        <v>2.397895100034262E-2</v>
      </c>
      <c r="M909" s="211">
        <v>3.2939945569707016E-2</v>
      </c>
      <c r="N909" s="211">
        <v>4.3301625773689512E-2</v>
      </c>
      <c r="P909" s="212">
        <f t="array" ref="P909:Z909">(1+D909:N909)^-P$1:Z$1</f>
        <v>0.99990742620526551</v>
      </c>
      <c r="Q909" s="212">
        <v>0.99933808180926242</v>
      </c>
      <c r="R909" s="212">
        <v>0.997980517090715</v>
      </c>
      <c r="S909" s="212">
        <v>0.99385634684921786</v>
      </c>
      <c r="T909" s="212">
        <v>0.98354408377375035</v>
      </c>
      <c r="U909" s="212">
        <v>0.96877608369152068</v>
      </c>
      <c r="V909" s="212">
        <v>0.93256539835478436</v>
      </c>
      <c r="W909" s="212">
        <v>0.88471143576417122</v>
      </c>
      <c r="X909" s="212">
        <v>0.78902307915016578</v>
      </c>
      <c r="Y909" s="212">
        <v>0.61499829253145988</v>
      </c>
      <c r="Z909" s="212">
        <v>0.42835349739524703</v>
      </c>
    </row>
    <row r="910" spans="3:26" x14ac:dyDescent="0.3">
      <c r="C910" s="210">
        <v>42516</v>
      </c>
      <c r="D910" s="211">
        <v>9.5983807242089694E-4</v>
      </c>
      <c r="E910" s="211">
        <v>2.3725752355069009E-3</v>
      </c>
      <c r="F910" s="211">
        <v>3.6955976508222482E-3</v>
      </c>
      <c r="G910" s="211">
        <v>5.688461222903474E-3</v>
      </c>
      <c r="H910" s="211">
        <v>7.3997313654382921E-3</v>
      </c>
      <c r="I910" s="211">
        <v>9.677062980462784E-3</v>
      </c>
      <c r="J910" s="211">
        <v>1.2397610103858725E-2</v>
      </c>
      <c r="K910" s="211">
        <v>1.6812559972903037E-2</v>
      </c>
      <c r="L910" s="211">
        <v>2.2055035689465392E-2</v>
      </c>
      <c r="M910" s="211">
        <v>2.944611359277936E-2</v>
      </c>
      <c r="N910" s="211">
        <v>3.716106192113109E-2</v>
      </c>
      <c r="P910" s="212">
        <f t="array" ref="P910:Z910">(1+D910:N910)^-P$1:Z$1</f>
        <v>0.99992325272742988</v>
      </c>
      <c r="Q910" s="212">
        <v>0.99940773417798223</v>
      </c>
      <c r="R910" s="212">
        <v>0.99815730699354355</v>
      </c>
      <c r="S910" s="212">
        <v>0.99434371433874613</v>
      </c>
      <c r="T910" s="212">
        <v>0.98536319948161821</v>
      </c>
      <c r="U910" s="212">
        <v>0.97152175199044777</v>
      </c>
      <c r="V910" s="212">
        <v>0.94025238478115425</v>
      </c>
      <c r="W910" s="212">
        <v>0.88984360814714236</v>
      </c>
      <c r="X910" s="212">
        <v>0.80400208783433358</v>
      </c>
      <c r="Y910" s="212">
        <v>0.64706174446136122</v>
      </c>
      <c r="Z910" s="212">
        <v>0.48203206180448988</v>
      </c>
    </row>
    <row r="911" spans="3:26" x14ac:dyDescent="0.3">
      <c r="C911" s="210">
        <v>42515</v>
      </c>
      <c r="D911" s="211">
        <v>1.0817129962925318E-3</v>
      </c>
      <c r="E911" s="211">
        <v>2.6530182605301895E-3</v>
      </c>
      <c r="F911" s="211">
        <v>4.1086310800112482E-3</v>
      </c>
      <c r="G911" s="211">
        <v>6.3035350419015446E-3</v>
      </c>
      <c r="H911" s="211">
        <v>7.916443605358113E-3</v>
      </c>
      <c r="I911" s="211">
        <v>1.058546617979223E-2</v>
      </c>
      <c r="J911" s="211">
        <v>1.4220477833032779E-2</v>
      </c>
      <c r="K911" s="211">
        <v>1.9429200464118942E-2</v>
      </c>
      <c r="L911" s="211">
        <v>2.6611989492825953E-2</v>
      </c>
      <c r="M911" s="211">
        <v>3.3470887835359335E-2</v>
      </c>
      <c r="N911" s="211">
        <v>4.2118935503054733E-2</v>
      </c>
      <c r="P911" s="212">
        <f t="array" ref="P911:Z911">(1+D911:N911)^-P$1:Z$1</f>
        <v>0.99991351347086732</v>
      </c>
      <c r="Q911" s="212">
        <v>0.99933784301784367</v>
      </c>
      <c r="R911" s="212">
        <v>0.99795199318201433</v>
      </c>
      <c r="S911" s="212">
        <v>0.99373595061291409</v>
      </c>
      <c r="T911" s="212">
        <v>0.98435315798360734</v>
      </c>
      <c r="U911" s="212">
        <v>0.96890423837242545</v>
      </c>
      <c r="V911" s="212">
        <v>0.93183308240287899</v>
      </c>
      <c r="W911" s="212">
        <v>0.87397802830140148</v>
      </c>
      <c r="X911" s="212">
        <v>0.76901831038472535</v>
      </c>
      <c r="Y911" s="212">
        <v>0.6102759980297886</v>
      </c>
      <c r="Z911" s="212">
        <v>0.43818172056925575</v>
      </c>
    </row>
    <row r="912" spans="3:26" x14ac:dyDescent="0.3">
      <c r="C912" s="210">
        <v>42514</v>
      </c>
      <c r="D912" s="211">
        <v>8.893848057472685E-4</v>
      </c>
      <c r="E912" s="211">
        <v>2.266248536082479E-3</v>
      </c>
      <c r="F912" s="211">
        <v>3.6477064482593629E-3</v>
      </c>
      <c r="G912" s="211">
        <v>5.5099400518528767E-3</v>
      </c>
      <c r="H912" s="211">
        <v>7.1487682857087247E-3</v>
      </c>
      <c r="I912" s="211">
        <v>9.3646200621010332E-3</v>
      </c>
      <c r="J912" s="211">
        <v>1.2831457610841025E-2</v>
      </c>
      <c r="K912" s="211">
        <v>1.6404997138737845E-2</v>
      </c>
      <c r="L912" s="211">
        <v>2.0559277051648117E-2</v>
      </c>
      <c r="M912" s="211">
        <v>2.7486015258331706E-2</v>
      </c>
      <c r="N912" s="211">
        <v>3.5894027870992301E-2</v>
      </c>
      <c r="P912" s="212">
        <f t="array" ref="P912:Z912">(1+D912:N912)^-P$1:Z$1</f>
        <v>0.99992888336591357</v>
      </c>
      <c r="Q912" s="212">
        <v>0.99943423898614825</v>
      </c>
      <c r="R912" s="212">
        <v>0.99818112131764847</v>
      </c>
      <c r="S912" s="212">
        <v>0.9945202530254762</v>
      </c>
      <c r="T912" s="212">
        <v>0.98585432969203191</v>
      </c>
      <c r="U912" s="212">
        <v>0.97242421792509393</v>
      </c>
      <c r="V912" s="212">
        <v>0.93824031836867428</v>
      </c>
      <c r="W912" s="212">
        <v>0.89234431036024087</v>
      </c>
      <c r="X912" s="212">
        <v>0.81586377640306695</v>
      </c>
      <c r="Y912" s="212">
        <v>0.66582669992725407</v>
      </c>
      <c r="Z912" s="212">
        <v>0.49396185661238207</v>
      </c>
    </row>
    <row r="913" spans="3:26" x14ac:dyDescent="0.3">
      <c r="C913" s="210">
        <v>42513</v>
      </c>
      <c r="D913" s="211">
        <v>9.5878149763129871E-4</v>
      </c>
      <c r="E913" s="211">
        <v>2.4884969844427996E-3</v>
      </c>
      <c r="F913" s="211">
        <v>3.8285389631347979E-3</v>
      </c>
      <c r="G913" s="211">
        <v>6.179874432900188E-3</v>
      </c>
      <c r="H913" s="211">
        <v>7.9628831778637103E-3</v>
      </c>
      <c r="I913" s="211">
        <v>1.0572865999941046E-2</v>
      </c>
      <c r="J913" s="211">
        <v>1.4036667766694207E-2</v>
      </c>
      <c r="K913" s="211">
        <v>1.8985657167102502E-2</v>
      </c>
      <c r="L913" s="211">
        <v>2.558693506231868E-2</v>
      </c>
      <c r="M913" s="211">
        <v>3.352954882918717E-2</v>
      </c>
      <c r="N913" s="211">
        <v>4.5998681858987832E-2</v>
      </c>
      <c r="P913" s="212">
        <f t="array" ref="P913:Z913">(1+D913:N913)^-P$1:Z$1</f>
        <v>0.99992333716592674</v>
      </c>
      <c r="Q913" s="212">
        <v>0.99937884154808121</v>
      </c>
      <c r="R913" s="212">
        <v>0.99809120968169573</v>
      </c>
      <c r="S913" s="212">
        <v>0.99385808185004365</v>
      </c>
      <c r="T913" s="212">
        <v>0.9842624564556941</v>
      </c>
      <c r="U913" s="212">
        <v>0.96894048074630534</v>
      </c>
      <c r="V913" s="212">
        <v>0.93267793551264977</v>
      </c>
      <c r="W913" s="212">
        <v>0.87664447964480519</v>
      </c>
      <c r="X913" s="212">
        <v>0.77673916279405364</v>
      </c>
      <c r="Y913" s="212">
        <v>0.60975663440643635</v>
      </c>
      <c r="Z913" s="212">
        <v>0.40679654442361002</v>
      </c>
    </row>
    <row r="914" spans="3:26" x14ac:dyDescent="0.3">
      <c r="C914" s="210">
        <v>42510</v>
      </c>
      <c r="D914" s="211">
        <v>1.0967123543486337E-3</v>
      </c>
      <c r="E914" s="211">
        <v>2.9145510395159873E-3</v>
      </c>
      <c r="F914" s="211">
        <v>4.550977549648446E-3</v>
      </c>
      <c r="G914" s="211">
        <v>7.4622047871658308E-3</v>
      </c>
      <c r="H914" s="211">
        <v>9.6869120224467777E-3</v>
      </c>
      <c r="I914" s="211">
        <v>1.2272061986946962E-2</v>
      </c>
      <c r="J914" s="211">
        <v>1.6563335404224239E-2</v>
      </c>
      <c r="K914" s="211">
        <v>2.2013907532755877E-2</v>
      </c>
      <c r="L914" s="211">
        <v>2.81865874378492E-2</v>
      </c>
      <c r="M914" s="211">
        <v>3.7414915608755449E-2</v>
      </c>
      <c r="N914" s="211">
        <v>5.0675372977424075E-2</v>
      </c>
      <c r="P914" s="212">
        <f t="array" ref="P914:Z914">(1+D914:N914)^-P$1:Z$1</f>
        <v>0.99991231493218491</v>
      </c>
      <c r="Q914" s="212">
        <v>0.99927268662811308</v>
      </c>
      <c r="R914" s="212">
        <v>0.99773224866039401</v>
      </c>
      <c r="S914" s="212">
        <v>0.99259306726177166</v>
      </c>
      <c r="T914" s="212">
        <v>0.98090409233431164</v>
      </c>
      <c r="U914" s="212">
        <v>0.96406928738618325</v>
      </c>
      <c r="V914" s="212">
        <v>0.92114455799661543</v>
      </c>
      <c r="W914" s="212">
        <v>0.85862268819991605</v>
      </c>
      <c r="X914" s="212">
        <v>0.75732214705962653</v>
      </c>
      <c r="Y914" s="212">
        <v>0.57638501623693394</v>
      </c>
      <c r="Z914" s="212">
        <v>0.372073674298176</v>
      </c>
    </row>
    <row r="915" spans="3:26" x14ac:dyDescent="0.3">
      <c r="C915" s="210">
        <v>42509</v>
      </c>
      <c r="D915" s="211">
        <v>9.5796049838620773E-4</v>
      </c>
      <c r="E915" s="211">
        <v>2.2565293405346501E-3</v>
      </c>
      <c r="F915" s="211">
        <v>3.4879684690090175E-3</v>
      </c>
      <c r="G915" s="211">
        <v>5.4076411966878096E-3</v>
      </c>
      <c r="H915" s="211">
        <v>7.3850020654674872E-3</v>
      </c>
      <c r="I915" s="211">
        <v>9.8190849788821026E-3</v>
      </c>
      <c r="J915" s="211">
        <v>1.2881605905069111E-2</v>
      </c>
      <c r="K915" s="211">
        <v>1.6695847225434709E-2</v>
      </c>
      <c r="L915" s="211">
        <v>2.2120002126367767E-2</v>
      </c>
      <c r="M915" s="211">
        <v>3.0249732887714237E-2</v>
      </c>
      <c r="N915" s="211">
        <v>4.0010135053494746E-2</v>
      </c>
      <c r="P915" s="212">
        <f t="array" ref="P915:Z915">(1+D915:N915)^-P$1:Z$1</f>
        <v>0.99992340277795277</v>
      </c>
      <c r="Q915" s="212">
        <v>0.99943666193406577</v>
      </c>
      <c r="R915" s="212">
        <v>0.99826056476661829</v>
      </c>
      <c r="S915" s="212">
        <v>0.9946214441037553</v>
      </c>
      <c r="T915" s="212">
        <v>0.98539201431650336</v>
      </c>
      <c r="U915" s="212">
        <v>0.97111190217161902</v>
      </c>
      <c r="V915" s="212">
        <v>0.93800807753991011</v>
      </c>
      <c r="W915" s="212">
        <v>0.89055890866104237</v>
      </c>
      <c r="X915" s="212">
        <v>0.80349120639679628</v>
      </c>
      <c r="Y915" s="212">
        <v>0.63953208992560695</v>
      </c>
      <c r="Z915" s="212">
        <v>0.45629800326201025</v>
      </c>
    </row>
    <row r="916" spans="3:26" x14ac:dyDescent="0.3">
      <c r="C916" s="210">
        <v>42508</v>
      </c>
      <c r="D916" s="211">
        <v>9.6692124682579812E-4</v>
      </c>
      <c r="E916" s="211">
        <v>2.416285231261694E-3</v>
      </c>
      <c r="F916" s="211">
        <v>3.9534762083272435E-3</v>
      </c>
      <c r="G916" s="211">
        <v>6.2433822825094095E-3</v>
      </c>
      <c r="H916" s="211">
        <v>7.9392911435599203E-3</v>
      </c>
      <c r="I916" s="211">
        <v>1.0754912988031886E-2</v>
      </c>
      <c r="J916" s="211">
        <v>1.378057819797749E-2</v>
      </c>
      <c r="K916" s="211">
        <v>1.7490117943271946E-2</v>
      </c>
      <c r="L916" s="211">
        <v>2.2116961695809938E-2</v>
      </c>
      <c r="M916" s="211">
        <v>2.9295793171140314E-2</v>
      </c>
      <c r="N916" s="211">
        <v>3.794610409788024E-2</v>
      </c>
      <c r="P916" s="212">
        <f t="array" ref="P916:Z916">(1+D916:N916)^-P$1:Z$1</f>
        <v>0.99992268666246253</v>
      </c>
      <c r="Q916" s="212">
        <v>0.99939683929758383</v>
      </c>
      <c r="R916" s="212">
        <v>0.99802910389246957</v>
      </c>
      <c r="S916" s="212">
        <v>0.99379535568388311</v>
      </c>
      <c r="T916" s="212">
        <v>0.98430853269380814</v>
      </c>
      <c r="U916" s="212">
        <v>0.96841702765478233</v>
      </c>
      <c r="V916" s="212">
        <v>0.93385654258252648</v>
      </c>
      <c r="W916" s="212">
        <v>0.88570398815656226</v>
      </c>
      <c r="X916" s="212">
        <v>0.803515107691949</v>
      </c>
      <c r="Y916" s="212">
        <v>0.64848066737323007</v>
      </c>
      <c r="Z916" s="212">
        <v>0.47479259556202347</v>
      </c>
    </row>
    <row r="917" spans="3:26" x14ac:dyDescent="0.3">
      <c r="C917" s="210">
        <v>42507</v>
      </c>
      <c r="D917" s="211">
        <v>9.0270498859741253E-4</v>
      </c>
      <c r="E917" s="211">
        <v>2.2359757957021793E-3</v>
      </c>
      <c r="F917" s="211">
        <v>3.3851334139497024E-3</v>
      </c>
      <c r="G917" s="211">
        <v>5.5813865614779603E-3</v>
      </c>
      <c r="H917" s="211">
        <v>7.5753895660684014E-3</v>
      </c>
      <c r="I917" s="211">
        <v>9.5892022786343047E-3</v>
      </c>
      <c r="J917" s="211">
        <v>1.2794668100146012E-2</v>
      </c>
      <c r="K917" s="211">
        <v>1.715669655257053E-2</v>
      </c>
      <c r="L917" s="211">
        <v>2.2181841592244289E-2</v>
      </c>
      <c r="M917" s="211">
        <v>2.9347563984788834E-2</v>
      </c>
      <c r="N917" s="211">
        <v>3.674635593584924E-2</v>
      </c>
      <c r="P917" s="212">
        <f t="array" ref="P917:Z917">(1+D917:N917)^-P$1:Z$1</f>
        <v>0.9999278187815509</v>
      </c>
      <c r="Q917" s="212">
        <v>0.99944178592900323</v>
      </c>
      <c r="R917" s="212">
        <v>0.99831171837982124</v>
      </c>
      <c r="S917" s="212">
        <v>0.99444959240886188</v>
      </c>
      <c r="T917" s="212">
        <v>0.9850196578655972</v>
      </c>
      <c r="U917" s="212">
        <v>0.97177541757470709</v>
      </c>
      <c r="V917" s="212">
        <v>0.93841073746287584</v>
      </c>
      <c r="W917" s="212">
        <v>0.88773830849669888</v>
      </c>
      <c r="X917" s="212">
        <v>0.80300524645950611</v>
      </c>
      <c r="Y917" s="212">
        <v>0.64799161164615537</v>
      </c>
      <c r="Z917" s="212">
        <v>0.48590307704157987</v>
      </c>
    </row>
    <row r="918" spans="3:26" x14ac:dyDescent="0.3">
      <c r="C918" s="210">
        <v>42506</v>
      </c>
      <c r="D918" s="211">
        <v>9.9050078750491529E-4</v>
      </c>
      <c r="E918" s="211">
        <v>2.4067006936278378E-3</v>
      </c>
      <c r="F918" s="211">
        <v>3.7397249391119811E-3</v>
      </c>
      <c r="G918" s="211">
        <v>6.0406465186644441E-3</v>
      </c>
      <c r="H918" s="211">
        <v>8.2218151729445427E-3</v>
      </c>
      <c r="I918" s="211">
        <v>1.0659315422867728E-2</v>
      </c>
      <c r="J918" s="211">
        <v>1.4106938478484477E-2</v>
      </c>
      <c r="K918" s="211">
        <v>1.7865348024655739E-2</v>
      </c>
      <c r="L918" s="211">
        <v>2.3643432563937073E-2</v>
      </c>
      <c r="M918" s="211">
        <v>3.1414008800236294E-2</v>
      </c>
      <c r="N918" s="211">
        <v>4.1497671997435315E-2</v>
      </c>
      <c r="P918" s="212">
        <f t="array" ref="P918:Z918">(1+D918:N918)^-P$1:Z$1</f>
        <v>0.99992080229108149</v>
      </c>
      <c r="Q918" s="212">
        <v>0.99939922822870986</v>
      </c>
      <c r="R918" s="212">
        <v>0.99813536581782947</v>
      </c>
      <c r="S918" s="212">
        <v>0.99399562379555173</v>
      </c>
      <c r="T918" s="212">
        <v>0.98375696389156519</v>
      </c>
      <c r="U918" s="212">
        <v>0.96869185933848279</v>
      </c>
      <c r="V918" s="212">
        <v>0.93235483911325512</v>
      </c>
      <c r="W918" s="212">
        <v>0.88342094727976972</v>
      </c>
      <c r="X918" s="212">
        <v>0.79161306890261773</v>
      </c>
      <c r="Y918" s="212">
        <v>0.62878853393463607</v>
      </c>
      <c r="Z918" s="212">
        <v>0.44343904409727419</v>
      </c>
    </row>
    <row r="919" spans="3:26" x14ac:dyDescent="0.3">
      <c r="C919" s="210">
        <v>42503</v>
      </c>
      <c r="D919" s="211">
        <v>1.078119988622193E-3</v>
      </c>
      <c r="E919" s="211">
        <v>2.7172855013070821E-3</v>
      </c>
      <c r="F919" s="211">
        <v>4.4111526692386825E-3</v>
      </c>
      <c r="G919" s="211">
        <v>7.0661781234985658E-3</v>
      </c>
      <c r="H919" s="211">
        <v>9.4136785080548638E-3</v>
      </c>
      <c r="I919" s="211">
        <v>1.211713824875031E-2</v>
      </c>
      <c r="J919" s="211">
        <v>1.6424648233705087E-2</v>
      </c>
      <c r="K919" s="211">
        <v>2.0691687763937355E-2</v>
      </c>
      <c r="L919" s="211">
        <v>2.6331099017564287E-2</v>
      </c>
      <c r="M919" s="211">
        <v>3.3287543134069314E-2</v>
      </c>
      <c r="N919" s="211">
        <v>4.5131028788215462E-2</v>
      </c>
      <c r="P919" s="212">
        <f t="array" ref="P919:Z919">(1+D919:N919)^-P$1:Z$1</f>
        <v>0.99991380057661217</v>
      </c>
      <c r="Q919" s="212">
        <v>0.99932182997249297</v>
      </c>
      <c r="R919" s="212">
        <v>0.99780169379601868</v>
      </c>
      <c r="S919" s="212">
        <v>0.99298340240492899</v>
      </c>
      <c r="T919" s="212">
        <v>0.98143519697876958</v>
      </c>
      <c r="U919" s="212">
        <v>0.96451206246238963</v>
      </c>
      <c r="V919" s="212">
        <v>0.92177316238749507</v>
      </c>
      <c r="W919" s="212">
        <v>0.86643892317694693</v>
      </c>
      <c r="X919" s="212">
        <v>0.7711255849891967</v>
      </c>
      <c r="Y919" s="212">
        <v>0.61190231135719475</v>
      </c>
      <c r="Z919" s="212">
        <v>0.41360441588711422</v>
      </c>
    </row>
    <row r="920" spans="3:26" x14ac:dyDescent="0.3">
      <c r="C920" s="210">
        <v>42502</v>
      </c>
      <c r="D920" s="211">
        <v>1.0543414251229879E-3</v>
      </c>
      <c r="E920" s="211">
        <v>2.6617907685932284E-3</v>
      </c>
      <c r="F920" s="211">
        <v>4.1480501632149436E-3</v>
      </c>
      <c r="G920" s="211">
        <v>6.5826966959744984E-3</v>
      </c>
      <c r="H920" s="211">
        <v>8.2762217044432124E-3</v>
      </c>
      <c r="I920" s="211">
        <v>1.0709501997706469E-2</v>
      </c>
      <c r="J920" s="211">
        <v>1.4047540897700193E-2</v>
      </c>
      <c r="K920" s="211">
        <v>1.8833656076567139E-2</v>
      </c>
      <c r="L920" s="211">
        <v>2.4956776170339322E-2</v>
      </c>
      <c r="M920" s="211">
        <v>3.1673189161940937E-2</v>
      </c>
      <c r="N920" s="211">
        <v>4.2009350719365721E-2</v>
      </c>
      <c r="P920" s="212">
        <f t="array" ref="P920:Z920">(1+D920:N920)^-P$1:Z$1</f>
        <v>0.99991570067358182</v>
      </c>
      <c r="Q920" s="212">
        <v>0.9993356571541433</v>
      </c>
      <c r="R920" s="212">
        <v>0.99793240506514114</v>
      </c>
      <c r="S920" s="212">
        <v>0.99346035182446335</v>
      </c>
      <c r="T920" s="212">
        <v>0.98365079980865389</v>
      </c>
      <c r="U920" s="212">
        <v>0.96854756591157631</v>
      </c>
      <c r="V920" s="212">
        <v>0.93262793336040384</v>
      </c>
      <c r="W920" s="212">
        <v>0.8775604034504576</v>
      </c>
      <c r="X920" s="212">
        <v>0.78152790630620739</v>
      </c>
      <c r="Y920" s="212">
        <v>0.62642320118129058</v>
      </c>
      <c r="Z920" s="212">
        <v>0.43910428529303863</v>
      </c>
    </row>
    <row r="921" spans="3:26" x14ac:dyDescent="0.3">
      <c r="C921" s="210">
        <v>42501</v>
      </c>
      <c r="D921" s="211">
        <v>1.0736254155114E-3</v>
      </c>
      <c r="E921" s="211">
        <v>2.7059893220938327E-3</v>
      </c>
      <c r="F921" s="211">
        <v>4.2966955812775535E-3</v>
      </c>
      <c r="G921" s="211">
        <v>6.6328507869622532E-3</v>
      </c>
      <c r="H921" s="211">
        <v>8.6590857071061796E-3</v>
      </c>
      <c r="I921" s="211">
        <v>1.183296156832604E-2</v>
      </c>
      <c r="J921" s="211">
        <v>1.5805779745631521E-2</v>
      </c>
      <c r="K921" s="211">
        <v>2.1063401965161016E-2</v>
      </c>
      <c r="L921" s="211">
        <v>2.7987611169425382E-2</v>
      </c>
      <c r="M921" s="211">
        <v>3.7301720215979793E-2</v>
      </c>
      <c r="N921" s="211">
        <v>4.7247114611633195E-2</v>
      </c>
      <c r="P921" s="212">
        <f t="array" ref="P921:Z921">(1+D921:N921)^-P$1:Z$1</f>
        <v>0.9999141597251332</v>
      </c>
      <c r="Q921" s="212">
        <v>0.99932464447417979</v>
      </c>
      <c r="R921" s="212">
        <v>0.99785855061084094</v>
      </c>
      <c r="S921" s="212">
        <v>0.99341085403503693</v>
      </c>
      <c r="T921" s="212">
        <v>0.98290419867744228</v>
      </c>
      <c r="U921" s="212">
        <v>0.96532495006351904</v>
      </c>
      <c r="V921" s="212">
        <v>0.92458448659367809</v>
      </c>
      <c r="W921" s="212">
        <v>0.8642333668349631</v>
      </c>
      <c r="X921" s="212">
        <v>0.75878928979101412</v>
      </c>
      <c r="Y921" s="212">
        <v>0.57732920618034123</v>
      </c>
      <c r="Z921" s="212">
        <v>0.39720668655506647</v>
      </c>
    </row>
    <row r="922" spans="3:26" x14ac:dyDescent="0.3">
      <c r="C922" s="210">
        <v>42500</v>
      </c>
      <c r="D922" s="211">
        <v>7.1842510191556352E-4</v>
      </c>
      <c r="E922" s="211">
        <v>1.7717761396621482E-3</v>
      </c>
      <c r="F922" s="211">
        <v>2.8994560946760126E-3</v>
      </c>
      <c r="G922" s="211">
        <v>4.4218648251574712E-3</v>
      </c>
      <c r="H922" s="211">
        <v>5.5652531858962377E-3</v>
      </c>
      <c r="I922" s="211">
        <v>7.2811875916576046E-3</v>
      </c>
      <c r="J922" s="211">
        <v>9.7918932633106488E-3</v>
      </c>
      <c r="K922" s="211">
        <v>1.2787283447077098E-2</v>
      </c>
      <c r="L922" s="211">
        <v>1.6090204327741338E-2</v>
      </c>
      <c r="M922" s="211">
        <v>2.19086694004667E-2</v>
      </c>
      <c r="N922" s="211">
        <v>2.9478673897021475E-2</v>
      </c>
      <c r="P922" s="212">
        <f t="array" ref="P922:Z922">(1+D922:N922)^-P$1:Z$1</f>
        <v>0.99994254827776241</v>
      </c>
      <c r="Q922" s="212">
        <v>0.99955754581277634</v>
      </c>
      <c r="R922" s="212">
        <v>0.99855341692177879</v>
      </c>
      <c r="S922" s="212">
        <v>0.99559760198377678</v>
      </c>
      <c r="T922" s="212">
        <v>0.98896172505274482</v>
      </c>
      <c r="U922" s="212">
        <v>0.97847071294377919</v>
      </c>
      <c r="V922" s="212">
        <v>0.95244652361488391</v>
      </c>
      <c r="W922" s="212">
        <v>0.91489724968789166</v>
      </c>
      <c r="X922" s="212">
        <v>0.85246656543564181</v>
      </c>
      <c r="Y922" s="212">
        <v>0.72246821854077492</v>
      </c>
      <c r="Z922" s="212">
        <v>0.55931042093843553</v>
      </c>
    </row>
    <row r="923" spans="3:26" x14ac:dyDescent="0.3">
      <c r="C923" s="210">
        <v>42499</v>
      </c>
      <c r="D923" s="211">
        <v>1.1079283663701302E-3</v>
      </c>
      <c r="E923" s="211">
        <v>2.8511068566660453E-3</v>
      </c>
      <c r="F923" s="211">
        <v>4.6121338808440358E-3</v>
      </c>
      <c r="G923" s="211">
        <v>7.0830530410812987E-3</v>
      </c>
      <c r="H923" s="211">
        <v>9.2849218625591489E-3</v>
      </c>
      <c r="I923" s="211">
        <v>1.2598868927193257E-2</v>
      </c>
      <c r="J923" s="211">
        <v>1.7182059648654085E-2</v>
      </c>
      <c r="K923" s="211">
        <v>2.2946368261135899E-2</v>
      </c>
      <c r="L923" s="211">
        <v>3.0236003945416538E-2</v>
      </c>
      <c r="M923" s="211">
        <v>3.8972201262771858E-2</v>
      </c>
      <c r="N923" s="211">
        <v>4.9883288045108241E-2</v>
      </c>
      <c r="P923" s="212">
        <f t="array" ref="P923:Z923">(1+D923:N923)^-P$1:Z$1</f>
        <v>0.99991141871821809</v>
      </c>
      <c r="Q923" s="212">
        <v>0.99928849070277048</v>
      </c>
      <c r="R923" s="212">
        <v>0.99770187944105315</v>
      </c>
      <c r="S923" s="212">
        <v>0.99296676374436788</v>
      </c>
      <c r="T923" s="212">
        <v>0.98168562054382513</v>
      </c>
      <c r="U923" s="212">
        <v>0.96313615521382134</v>
      </c>
      <c r="V923" s="212">
        <v>0.91834642792967869</v>
      </c>
      <c r="W923" s="212">
        <v>0.85315894057921038</v>
      </c>
      <c r="X923" s="212">
        <v>0.74239111880845576</v>
      </c>
      <c r="Y923" s="212">
        <v>0.56356119848404651</v>
      </c>
      <c r="Z923" s="212">
        <v>0.37772831885165992</v>
      </c>
    </row>
    <row r="924" spans="3:26" x14ac:dyDescent="0.3">
      <c r="C924" s="210">
        <v>42496</v>
      </c>
      <c r="D924" s="211">
        <v>1.0865901954053257E-3</v>
      </c>
      <c r="E924" s="211">
        <v>2.8437549527898713E-3</v>
      </c>
      <c r="F924" s="211">
        <v>4.3687022413828932E-3</v>
      </c>
      <c r="G924" s="211">
        <v>7.0783086644594442E-3</v>
      </c>
      <c r="H924" s="211">
        <v>9.4821837135045245E-3</v>
      </c>
      <c r="I924" s="211">
        <v>1.1902184021936551E-2</v>
      </c>
      <c r="J924" s="211">
        <v>1.5115323890865723E-2</v>
      </c>
      <c r="K924" s="211">
        <v>2.0086640795160017E-2</v>
      </c>
      <c r="L924" s="211">
        <v>2.5800848784389274E-2</v>
      </c>
      <c r="M924" s="211">
        <v>3.3462205330945294E-2</v>
      </c>
      <c r="N924" s="211">
        <v>4.2059502017024186E-2</v>
      </c>
      <c r="P924" s="212">
        <f t="array" ref="P924:Z924">(1+D924:N924)^-P$1:Z$1</f>
        <v>0.99991312375127439</v>
      </c>
      <c r="Q924" s="212">
        <v>0.99929032215774416</v>
      </c>
      <c r="R924" s="212">
        <v>0.99782278000727131</v>
      </c>
      <c r="S924" s="212">
        <v>0.99297144164107121</v>
      </c>
      <c r="T924" s="212">
        <v>0.98130199772156379</v>
      </c>
      <c r="U924" s="212">
        <v>0.96512685505528428</v>
      </c>
      <c r="V924" s="212">
        <v>0.92773316228742253</v>
      </c>
      <c r="W924" s="212">
        <v>0.87004272485203626</v>
      </c>
      <c r="X924" s="212">
        <v>0.77512092147346012</v>
      </c>
      <c r="Y924" s="212">
        <v>0.61035290992332569</v>
      </c>
      <c r="Z924" s="212">
        <v>0.43868182219726326</v>
      </c>
    </row>
    <row r="925" spans="3:26" x14ac:dyDescent="0.3">
      <c r="C925" s="210">
        <v>42495</v>
      </c>
      <c r="D925" s="211">
        <v>9.0000903793992302E-4</v>
      </c>
      <c r="E925" s="211">
        <v>2.2470641681760044E-3</v>
      </c>
      <c r="F925" s="211">
        <v>3.5107723627194449E-3</v>
      </c>
      <c r="G925" s="211">
        <v>5.6260629068484638E-3</v>
      </c>
      <c r="H925" s="211">
        <v>7.306371385968501E-3</v>
      </c>
      <c r="I925" s="211">
        <v>9.271811101499973E-3</v>
      </c>
      <c r="J925" s="211">
        <v>1.2338795525038476E-2</v>
      </c>
      <c r="K925" s="211">
        <v>1.6629270184321608E-2</v>
      </c>
      <c r="L925" s="211">
        <v>2.1110276946327729E-2</v>
      </c>
      <c r="M925" s="211">
        <v>2.8895966173228396E-2</v>
      </c>
      <c r="N925" s="211">
        <v>3.8340033715368954E-2</v>
      </c>
      <c r="P925" s="212">
        <f t="array" ref="P925:Z925">(1+D925:N925)^-P$1:Z$1</f>
        <v>0.99992803424784715</v>
      </c>
      <c r="Q925" s="212">
        <v>0.99943902158347331</v>
      </c>
      <c r="R925" s="212">
        <v>0.99824922240848579</v>
      </c>
      <c r="S925" s="212">
        <v>0.99440541259383641</v>
      </c>
      <c r="T925" s="212">
        <v>0.98554586039550607</v>
      </c>
      <c r="U925" s="212">
        <v>0.9726925043645519</v>
      </c>
      <c r="V925" s="212">
        <v>0.94052554913228503</v>
      </c>
      <c r="W925" s="212">
        <v>0.89096723547215662</v>
      </c>
      <c r="X925" s="212">
        <v>0.81147198012257538</v>
      </c>
      <c r="Y925" s="212">
        <v>0.65227094208829006</v>
      </c>
      <c r="Z925" s="212">
        <v>0.47120297578200843</v>
      </c>
    </row>
    <row r="926" spans="3:26" x14ac:dyDescent="0.3">
      <c r="C926" s="210">
        <v>42494</v>
      </c>
      <c r="D926" s="211">
        <v>9.8416990952665409E-4</v>
      </c>
      <c r="E926" s="211">
        <v>2.5772165742072631E-3</v>
      </c>
      <c r="F926" s="211">
        <v>4.1276664461544115E-3</v>
      </c>
      <c r="G926" s="211">
        <v>6.7959476243773971E-3</v>
      </c>
      <c r="H926" s="211">
        <v>8.5143771390170011E-3</v>
      </c>
      <c r="I926" s="211">
        <v>1.0866745466279863E-2</v>
      </c>
      <c r="J926" s="211">
        <v>1.4921304742432731E-2</v>
      </c>
      <c r="K926" s="211">
        <v>1.9283273723656506E-2</v>
      </c>
      <c r="L926" s="211">
        <v>2.6356655474260034E-2</v>
      </c>
      <c r="M926" s="211">
        <v>3.4394221977992641E-2</v>
      </c>
      <c r="N926" s="211">
        <v>4.364836581659734E-2</v>
      </c>
      <c r="P926" s="212">
        <f t="array" ref="P926:Z926">(1+D926:N926)^-P$1:Z$1</f>
        <v>0.99992130822181324</v>
      </c>
      <c r="Q926" s="212">
        <v>0.9993567316741987</v>
      </c>
      <c r="R926" s="212">
        <v>0.99794253399059463</v>
      </c>
      <c r="S926" s="212">
        <v>0.9932499255281938</v>
      </c>
      <c r="T926" s="212">
        <v>0.98318628660159424</v>
      </c>
      <c r="U926" s="212">
        <v>0.96809565444967449</v>
      </c>
      <c r="V926" s="212">
        <v>0.92862025978788598</v>
      </c>
      <c r="W926" s="212">
        <v>0.87485427233134949</v>
      </c>
      <c r="X926" s="212">
        <v>0.77093359491001567</v>
      </c>
      <c r="Y926" s="212">
        <v>0.60215557376654594</v>
      </c>
      <c r="Z926" s="212">
        <v>0.42551615377247259</v>
      </c>
    </row>
    <row r="927" spans="3:26" x14ac:dyDescent="0.3">
      <c r="C927" s="210">
        <v>42493</v>
      </c>
      <c r="D927" s="211">
        <v>1.0402211793638337E-3</v>
      </c>
      <c r="E927" s="211">
        <v>2.5120729018165257E-3</v>
      </c>
      <c r="F927" s="211">
        <v>3.9659129345855793E-3</v>
      </c>
      <c r="G927" s="211">
        <v>6.5183340680500289E-3</v>
      </c>
      <c r="H927" s="211">
        <v>8.5276456892239699E-3</v>
      </c>
      <c r="I927" s="211">
        <v>1.1414207127286226E-2</v>
      </c>
      <c r="J927" s="211">
        <v>1.4760281363701508E-2</v>
      </c>
      <c r="K927" s="211">
        <v>1.9590956711617112E-2</v>
      </c>
      <c r="L927" s="211">
        <v>2.543169307760124E-2</v>
      </c>
      <c r="M927" s="211">
        <v>3.2919565915337221E-2</v>
      </c>
      <c r="N927" s="211">
        <v>4.2726643006075295E-2</v>
      </c>
      <c r="P927" s="212">
        <f t="array" ref="P927:Z927">(1+D927:N927)^-P$1:Z$1</f>
        <v>0.999916829016961</v>
      </c>
      <c r="Q927" s="212">
        <v>0.99937296593784786</v>
      </c>
      <c r="R927" s="212">
        <v>0.99802292228159883</v>
      </c>
      <c r="S927" s="212">
        <v>0.9935238794491652</v>
      </c>
      <c r="T927" s="212">
        <v>0.98316041647131669</v>
      </c>
      <c r="U927" s="212">
        <v>0.96652446306609363</v>
      </c>
      <c r="V927" s="212">
        <v>0.9293572665328822</v>
      </c>
      <c r="W927" s="212">
        <v>0.87300790497189706</v>
      </c>
      <c r="X927" s="212">
        <v>0.77791588389282207</v>
      </c>
      <c r="Y927" s="212">
        <v>0.61518032776744813</v>
      </c>
      <c r="Z927" s="212">
        <v>0.43310240035775255</v>
      </c>
    </row>
    <row r="928" spans="3:26" x14ac:dyDescent="0.3">
      <c r="C928" s="210">
        <v>42492</v>
      </c>
      <c r="D928" s="211">
        <v>1.1104894954235265E-3</v>
      </c>
      <c r="E928" s="211">
        <v>2.9684829920147066E-3</v>
      </c>
      <c r="F928" s="211">
        <v>4.8061699474929113E-3</v>
      </c>
      <c r="G928" s="211">
        <v>7.5540561243394337E-3</v>
      </c>
      <c r="H928" s="211">
        <v>9.9814056477334628E-3</v>
      </c>
      <c r="I928" s="211">
        <v>1.2480147207030405E-2</v>
      </c>
      <c r="J928" s="211">
        <v>1.6093792393219161E-2</v>
      </c>
      <c r="K928" s="211">
        <v>2.1765767510642259E-2</v>
      </c>
      <c r="L928" s="211">
        <v>2.8163948306383E-2</v>
      </c>
      <c r="M928" s="211">
        <v>3.677499851922137E-2</v>
      </c>
      <c r="N928" s="211">
        <v>4.977948279185497E-2</v>
      </c>
      <c r="P928" s="212">
        <f t="array" ref="P928:Z928">(1+D928:N928)^-P$1:Z$1</f>
        <v>0.9999112140730585</v>
      </c>
      <c r="Q928" s="212">
        <v>0.99925925305199792</v>
      </c>
      <c r="R928" s="212">
        <v>0.99760554270416946</v>
      </c>
      <c r="S928" s="212">
        <v>0.99250257980857437</v>
      </c>
      <c r="T928" s="212">
        <v>0.98033214539395597</v>
      </c>
      <c r="U928" s="212">
        <v>0.96347500212314952</v>
      </c>
      <c r="V928" s="212">
        <v>0.92327485794877584</v>
      </c>
      <c r="W928" s="212">
        <v>0.86008339244624554</v>
      </c>
      <c r="X928" s="212">
        <v>0.75748891826969778</v>
      </c>
      <c r="Y928" s="212">
        <v>0.58174446942269598</v>
      </c>
      <c r="Z928" s="212">
        <v>0.37847603853695561</v>
      </c>
    </row>
    <row r="929" spans="3:26" x14ac:dyDescent="0.3">
      <c r="C929" s="210">
        <v>42489</v>
      </c>
      <c r="D929" s="211">
        <v>1.071623047855467E-3</v>
      </c>
      <c r="E929" s="211">
        <v>2.7809357323007058E-3</v>
      </c>
      <c r="F929" s="211">
        <v>4.368833672036743E-3</v>
      </c>
      <c r="G929" s="211">
        <v>6.6978076329506113E-3</v>
      </c>
      <c r="H929" s="211">
        <v>8.6534664225192282E-3</v>
      </c>
      <c r="I929" s="211">
        <v>1.1621933534869885E-2</v>
      </c>
      <c r="J929" s="211">
        <v>1.4766171454238539E-2</v>
      </c>
      <c r="K929" s="211">
        <v>1.9295012863197371E-2</v>
      </c>
      <c r="L929" s="211">
        <v>2.5209569058840219E-2</v>
      </c>
      <c r="M929" s="211">
        <v>3.2673403707864639E-2</v>
      </c>
      <c r="N929" s="211">
        <v>4.4456382231808693E-2</v>
      </c>
      <c r="P929" s="212">
        <f t="array" ref="P929:Z929">(1+D929:N929)^-P$1:Z$1</f>
        <v>0.99991431972918354</v>
      </c>
      <c r="Q929" s="212">
        <v>0.99930597192784931</v>
      </c>
      <c r="R929" s="212">
        <v>0.99782271472024719</v>
      </c>
      <c r="S929" s="212">
        <v>0.99334675452537313</v>
      </c>
      <c r="T929" s="212">
        <v>0.98291515037489463</v>
      </c>
      <c r="U929" s="212">
        <v>0.96592918703240982</v>
      </c>
      <c r="V929" s="212">
        <v>0.92933029512287046</v>
      </c>
      <c r="W929" s="212">
        <v>0.87478374537895254</v>
      </c>
      <c r="X929" s="212">
        <v>0.77960297671128731</v>
      </c>
      <c r="Y929" s="212">
        <v>0.61738364432792403</v>
      </c>
      <c r="Z929" s="212">
        <v>0.41898052769705463</v>
      </c>
    </row>
    <row r="930" spans="3:26" x14ac:dyDescent="0.3">
      <c r="C930" s="210">
        <v>42488</v>
      </c>
      <c r="D930" s="211">
        <v>1.0523851805140443E-3</v>
      </c>
      <c r="E930" s="211">
        <v>2.3829819827462639E-3</v>
      </c>
      <c r="F930" s="211">
        <v>3.8574788790045897E-3</v>
      </c>
      <c r="G930" s="211">
        <v>6.3127057198655873E-3</v>
      </c>
      <c r="H930" s="211">
        <v>8.1179505830361754E-3</v>
      </c>
      <c r="I930" s="211">
        <v>1.0409616774755272E-2</v>
      </c>
      <c r="J930" s="211">
        <v>1.3908879348776748E-2</v>
      </c>
      <c r="K930" s="211">
        <v>1.8997851312293958E-2</v>
      </c>
      <c r="L930" s="211">
        <v>2.5346849900242347E-2</v>
      </c>
      <c r="M930" s="211">
        <v>3.3901849395827535E-2</v>
      </c>
      <c r="N930" s="211">
        <v>4.3596208101127888E-2</v>
      </c>
      <c r="P930" s="212">
        <f t="array" ref="P930:Z930">(1+D930:N930)^-P$1:Z$1</f>
        <v>0.9999158569953065</v>
      </c>
      <c r="Q930" s="212">
        <v>0.99940514020333437</v>
      </c>
      <c r="R930" s="212">
        <v>0.99807682273712117</v>
      </c>
      <c r="S930" s="212">
        <v>0.99372689454879759</v>
      </c>
      <c r="T930" s="212">
        <v>0.98395968377597587</v>
      </c>
      <c r="U930" s="212">
        <v>0.9694102041278313</v>
      </c>
      <c r="V930" s="212">
        <v>0.93326583590089374</v>
      </c>
      <c r="W930" s="212">
        <v>0.87657104786670159</v>
      </c>
      <c r="X930" s="212">
        <v>0.77855981659294071</v>
      </c>
      <c r="Y930" s="212">
        <v>0.60647138910400356</v>
      </c>
      <c r="Z930" s="212">
        <v>0.42594169175597557</v>
      </c>
    </row>
    <row r="931" spans="3:26" x14ac:dyDescent="0.3">
      <c r="C931" s="210">
        <v>42487</v>
      </c>
      <c r="D931" s="211">
        <v>7.7678174226626033E-4</v>
      </c>
      <c r="E931" s="211">
        <v>1.8571345460439534E-3</v>
      </c>
      <c r="F931" s="211">
        <v>2.7886688085327709E-3</v>
      </c>
      <c r="G931" s="211">
        <v>4.4353999712402658E-3</v>
      </c>
      <c r="H931" s="211">
        <v>5.6262552157653363E-3</v>
      </c>
      <c r="I931" s="211">
        <v>7.046750925607752E-3</v>
      </c>
      <c r="J931" s="211">
        <v>9.0882343940273651E-3</v>
      </c>
      <c r="K931" s="211">
        <v>1.2157355757448732E-2</v>
      </c>
      <c r="L931" s="211">
        <v>1.6659080429872412E-2</v>
      </c>
      <c r="M931" s="211">
        <v>2.2349450304532989E-2</v>
      </c>
      <c r="N931" s="211">
        <v>2.8304358118184901E-2</v>
      </c>
      <c r="P931" s="212">
        <f t="array" ref="P931:Z931">(1+D931:N931)^-P$1:Z$1</f>
        <v>0.99993788351303114</v>
      </c>
      <c r="Q931" s="212">
        <v>0.99953625451225281</v>
      </c>
      <c r="R931" s="212">
        <v>0.99860857508782286</v>
      </c>
      <c r="S931" s="212">
        <v>0.99558418593035714</v>
      </c>
      <c r="T931" s="212">
        <v>0.98884174639747957</v>
      </c>
      <c r="U931" s="212">
        <v>0.9791542248562749</v>
      </c>
      <c r="V931" s="212">
        <v>0.95577196513274809</v>
      </c>
      <c r="W931" s="212">
        <v>0.91889047645686928</v>
      </c>
      <c r="X931" s="212">
        <v>0.84770854388982653</v>
      </c>
      <c r="Y931" s="212">
        <v>0.7178099644555237</v>
      </c>
      <c r="Z931" s="212">
        <v>0.57222453070004375</v>
      </c>
    </row>
    <row r="932" spans="3:26" x14ac:dyDescent="0.3">
      <c r="C932" s="210">
        <v>42486</v>
      </c>
      <c r="D932" s="211">
        <v>9.5663391086349447E-4</v>
      </c>
      <c r="E932" s="211">
        <v>2.3578274510576776E-3</v>
      </c>
      <c r="F932" s="211">
        <v>3.657706334706242E-3</v>
      </c>
      <c r="G932" s="211">
        <v>5.6615946253733892E-3</v>
      </c>
      <c r="H932" s="211">
        <v>7.5846378674240293E-3</v>
      </c>
      <c r="I932" s="211">
        <v>9.9214741129948856E-3</v>
      </c>
      <c r="J932" s="211">
        <v>1.3578518961319095E-2</v>
      </c>
      <c r="K932" s="211">
        <v>1.7880044469217059E-2</v>
      </c>
      <c r="L932" s="211">
        <v>2.3816958286664899E-2</v>
      </c>
      <c r="M932" s="211">
        <v>3.2741156836117072E-2</v>
      </c>
      <c r="N932" s="211">
        <v>4.2082068330965318E-2</v>
      </c>
      <c r="P932" s="212">
        <f t="array" ref="P932:Z932">(1+D932:N932)^-P$1:Z$1</f>
        <v>0.99992350879534098</v>
      </c>
      <c r="Q932" s="212">
        <v>0.99941141025256264</v>
      </c>
      <c r="R932" s="212">
        <v>0.99817614864486026</v>
      </c>
      <c r="S932" s="212">
        <v>0.99437027857518778</v>
      </c>
      <c r="T932" s="212">
        <v>0.98500157557953016</v>
      </c>
      <c r="U932" s="212">
        <v>0.97081656863626364</v>
      </c>
      <c r="V932" s="212">
        <v>0.93478774615936988</v>
      </c>
      <c r="W932" s="212">
        <v>0.88333166554870701</v>
      </c>
      <c r="X932" s="212">
        <v>0.79027239459952292</v>
      </c>
      <c r="Y932" s="212">
        <v>0.61677637015190112</v>
      </c>
      <c r="Z932" s="212">
        <v>0.43849186795571121</v>
      </c>
    </row>
    <row r="933" spans="3:26" x14ac:dyDescent="0.3">
      <c r="C933" s="210">
        <v>42485</v>
      </c>
      <c r="D933" s="211">
        <v>1.0488484965124418E-3</v>
      </c>
      <c r="E933" s="211">
        <v>2.6668101881576972E-3</v>
      </c>
      <c r="F933" s="211">
        <v>4.0095134773424201E-3</v>
      </c>
      <c r="G933" s="211">
        <v>6.3811465037260252E-3</v>
      </c>
      <c r="H933" s="211">
        <v>8.510714414629094E-3</v>
      </c>
      <c r="I933" s="211">
        <v>1.1409623103207631E-2</v>
      </c>
      <c r="J933" s="211">
        <v>1.4450277043842479E-2</v>
      </c>
      <c r="K933" s="211">
        <v>1.8171397791236547E-2</v>
      </c>
      <c r="L933" s="211">
        <v>2.4193872832836104E-2</v>
      </c>
      <c r="M933" s="211">
        <v>3.2316783955754276E-2</v>
      </c>
      <c r="N933" s="211">
        <v>4.2510090892768325E-2</v>
      </c>
      <c r="P933" s="212">
        <f t="array" ref="P933:Z933">(1+D933:N933)^-P$1:Z$1</f>
        <v>0.99991613960934056</v>
      </c>
      <c r="Q933" s="212">
        <v>0.9993344064659001</v>
      </c>
      <c r="R933" s="212">
        <v>0.99800125176307319</v>
      </c>
      <c r="S933" s="212">
        <v>0.993659314340402</v>
      </c>
      <c r="T933" s="212">
        <v>0.9831934281160627</v>
      </c>
      <c r="U933" s="212">
        <v>0.9665376048972294</v>
      </c>
      <c r="V933" s="212">
        <v>0.93077813905199513</v>
      </c>
      <c r="W933" s="212">
        <v>0.88156380455383032</v>
      </c>
      <c r="X933" s="212">
        <v>0.78736891730622216</v>
      </c>
      <c r="Y933" s="212">
        <v>0.62059057294658915</v>
      </c>
      <c r="Z933" s="212">
        <v>0.43490525198420166</v>
      </c>
    </row>
    <row r="934" spans="3:26" x14ac:dyDescent="0.3">
      <c r="C934" s="210">
        <v>42482</v>
      </c>
      <c r="D934" s="211">
        <v>1.1764069248714631E-3</v>
      </c>
      <c r="E934" s="211">
        <v>2.9166277902450367E-3</v>
      </c>
      <c r="F934" s="211">
        <v>4.7294528646377072E-3</v>
      </c>
      <c r="G934" s="211">
        <v>7.3925919466176493E-3</v>
      </c>
      <c r="H934" s="211">
        <v>9.342485221852324E-3</v>
      </c>
      <c r="I934" s="211">
        <v>1.1962051420062415E-2</v>
      </c>
      <c r="J934" s="211">
        <v>1.628390862320778E-2</v>
      </c>
      <c r="K934" s="211">
        <v>2.1232179843562456E-2</v>
      </c>
      <c r="L934" s="211">
        <v>2.8913993588275216E-2</v>
      </c>
      <c r="M934" s="211">
        <v>3.6182900995704224E-2</v>
      </c>
      <c r="N934" s="211">
        <v>4.7690807200561368E-2</v>
      </c>
      <c r="P934" s="212">
        <f t="array" ref="P934:Z934">(1+D934:N934)^-P$1:Z$1</f>
        <v>0.99990594718320702</v>
      </c>
      <c r="Q934" s="212">
        <v>0.9992721693264166</v>
      </c>
      <c r="R934" s="212">
        <v>0.99764362854208755</v>
      </c>
      <c r="S934" s="212">
        <v>0.99266165742559942</v>
      </c>
      <c r="T934" s="212">
        <v>0.98157365159068533</v>
      </c>
      <c r="U934" s="212">
        <v>0.96495557526638565</v>
      </c>
      <c r="V934" s="212">
        <v>0.92241159585531984</v>
      </c>
      <c r="W934" s="212">
        <v>0.86323404636919931</v>
      </c>
      <c r="X934" s="212">
        <v>0.75198514561407859</v>
      </c>
      <c r="Y934" s="212">
        <v>0.58675078623753529</v>
      </c>
      <c r="Z934" s="212">
        <v>0.39385588077783679</v>
      </c>
    </row>
    <row r="935" spans="3:26" x14ac:dyDescent="0.3">
      <c r="C935" s="210">
        <v>42481</v>
      </c>
      <c r="D935" s="211">
        <v>7.1552944183365962E-4</v>
      </c>
      <c r="E935" s="211">
        <v>1.6798377284405538E-3</v>
      </c>
      <c r="F935" s="211">
        <v>2.7426004709774836E-3</v>
      </c>
      <c r="G935" s="211">
        <v>4.1349773542951017E-3</v>
      </c>
      <c r="H935" s="211">
        <v>5.5809642987300198E-3</v>
      </c>
      <c r="I935" s="211">
        <v>6.991843851609514E-3</v>
      </c>
      <c r="J935" s="211">
        <v>9.3297998688819661E-3</v>
      </c>
      <c r="K935" s="211">
        <v>1.2586073396353575E-2</v>
      </c>
      <c r="L935" s="211">
        <v>1.6928771210063139E-2</v>
      </c>
      <c r="M935" s="211">
        <v>2.3095776103285025E-2</v>
      </c>
      <c r="N935" s="211">
        <v>2.9497040512057916E-2</v>
      </c>
      <c r="P935" s="212">
        <f t="array" ref="P935:Z935">(1+D935:N935)^-P$1:Z$1</f>
        <v>0.99994277975132573</v>
      </c>
      <c r="Q935" s="212">
        <v>0.99958048092795948</v>
      </c>
      <c r="R935" s="212">
        <v>0.9986315140297447</v>
      </c>
      <c r="S935" s="212">
        <v>0.99588205027456567</v>
      </c>
      <c r="T935" s="212">
        <v>0.9889308223836959</v>
      </c>
      <c r="U935" s="212">
        <v>0.97931440120320334</v>
      </c>
      <c r="V935" s="212">
        <v>0.9546287757601255</v>
      </c>
      <c r="W935" s="212">
        <v>0.91617059732261796</v>
      </c>
      <c r="X935" s="212">
        <v>0.84546309128303077</v>
      </c>
      <c r="Y935" s="212">
        <v>0.70999554721283931</v>
      </c>
      <c r="Z935" s="212">
        <v>0.55911088858572877</v>
      </c>
    </row>
    <row r="936" spans="3:26" x14ac:dyDescent="0.3">
      <c r="C936" s="210">
        <v>42480</v>
      </c>
      <c r="D936" s="211">
        <v>1.1011335015641518E-3</v>
      </c>
      <c r="E936" s="211">
        <v>2.7750691189664983E-3</v>
      </c>
      <c r="F936" s="211">
        <v>4.2029458292678979E-3</v>
      </c>
      <c r="G936" s="211">
        <v>6.8407385100777958E-3</v>
      </c>
      <c r="H936" s="211">
        <v>8.793005350581487E-3</v>
      </c>
      <c r="I936" s="211">
        <v>1.1389974183771761E-2</v>
      </c>
      <c r="J936" s="211">
        <v>1.4763192522182002E-2</v>
      </c>
      <c r="K936" s="211">
        <v>1.8875637156084753E-2</v>
      </c>
      <c r="L936" s="211">
        <v>2.4852591439527987E-2</v>
      </c>
      <c r="M936" s="211">
        <v>3.3532009593913815E-2</v>
      </c>
      <c r="N936" s="211">
        <v>4.40492765708256E-2</v>
      </c>
      <c r="P936" s="212">
        <f t="array" ref="P936:Z936">(1+D936:N936)^-P$1:Z$1</f>
        <v>0.99991196165970286</v>
      </c>
      <c r="Q936" s="212">
        <v>0.99930743350409368</v>
      </c>
      <c r="R936" s="212">
        <v>0.99790512825173461</v>
      </c>
      <c r="S936" s="212">
        <v>0.99320573925107491</v>
      </c>
      <c r="T936" s="212">
        <v>0.98264325031231436</v>
      </c>
      <c r="U936" s="212">
        <v>0.96659393862302079</v>
      </c>
      <c r="V936" s="212">
        <v>0.92934393588202302</v>
      </c>
      <c r="W936" s="212">
        <v>0.87730732579605342</v>
      </c>
      <c r="X936" s="212">
        <v>0.78232275752078806</v>
      </c>
      <c r="Y936" s="212">
        <v>0.60973485797479321</v>
      </c>
      <c r="Z936" s="212">
        <v>0.42226011754920612</v>
      </c>
    </row>
    <row r="937" spans="3:26" x14ac:dyDescent="0.3">
      <c r="C937" s="210">
        <v>42479</v>
      </c>
      <c r="D937" s="211">
        <v>9.6504703932795487E-4</v>
      </c>
      <c r="E937" s="211">
        <v>2.5373559214288922E-3</v>
      </c>
      <c r="F937" s="211">
        <v>3.8510719985971431E-3</v>
      </c>
      <c r="G937" s="211">
        <v>6.0546934001584887E-3</v>
      </c>
      <c r="H937" s="211">
        <v>8.2145110930264692E-3</v>
      </c>
      <c r="I937" s="211">
        <v>1.0633176843962703E-2</v>
      </c>
      <c r="J937" s="211">
        <v>1.3925191664447858E-2</v>
      </c>
      <c r="K937" s="211">
        <v>1.8294511761740049E-2</v>
      </c>
      <c r="L937" s="211">
        <v>2.4444016676257403E-2</v>
      </c>
      <c r="M937" s="211">
        <v>3.2733266439735904E-2</v>
      </c>
      <c r="N937" s="211">
        <v>4.2228696981158539E-2</v>
      </c>
      <c r="P937" s="212">
        <f t="array" ref="P937:Z937">(1+D937:N937)^-P$1:Z$1</f>
        <v>0.99992283644279611</v>
      </c>
      <c r="Q937" s="212">
        <v>0.99936666507406791</v>
      </c>
      <c r="R937" s="212">
        <v>0.99808000774574246</v>
      </c>
      <c r="S937" s="212">
        <v>0.99398174528693328</v>
      </c>
      <c r="T937" s="212">
        <v>0.98377121773424003</v>
      </c>
      <c r="U937" s="212">
        <v>0.96876702276292959</v>
      </c>
      <c r="V937" s="212">
        <v>0.93319076509090659</v>
      </c>
      <c r="W937" s="212">
        <v>0.88081799454548615</v>
      </c>
      <c r="X937" s="212">
        <v>0.78544846862973483</v>
      </c>
      <c r="Y937" s="212">
        <v>0.61684705931941086</v>
      </c>
      <c r="Z937" s="212">
        <v>0.4372597082495891</v>
      </c>
    </row>
    <row r="938" spans="3:26" x14ac:dyDescent="0.3">
      <c r="C938" s="210">
        <v>42478</v>
      </c>
      <c r="D938" s="211">
        <v>1.2292920433168474E-3</v>
      </c>
      <c r="E938" s="211">
        <v>3.0574612689258317E-3</v>
      </c>
      <c r="F938" s="211">
        <v>4.9732620016048629E-3</v>
      </c>
      <c r="G938" s="211">
        <v>7.9420878882095411E-3</v>
      </c>
      <c r="H938" s="211">
        <v>1.0082715926314436E-2</v>
      </c>
      <c r="I938" s="211">
        <v>1.3091719529662729E-2</v>
      </c>
      <c r="J938" s="211">
        <v>1.7576082599914233E-2</v>
      </c>
      <c r="K938" s="211">
        <v>2.3105568910213793E-2</v>
      </c>
      <c r="L938" s="211">
        <v>2.9714486411488081E-2</v>
      </c>
      <c r="M938" s="211">
        <v>3.7272322254966107E-2</v>
      </c>
      <c r="N938" s="211">
        <v>4.9856925574884824E-2</v>
      </c>
      <c r="P938" s="212">
        <f t="array" ref="P938:Z938">(1+D938:N938)^-P$1:Z$1</f>
        <v>0.99990172186301252</v>
      </c>
      <c r="Q938" s="212">
        <v>0.99923709197753463</v>
      </c>
      <c r="R938" s="212">
        <v>0.99752260572715212</v>
      </c>
      <c r="S938" s="212">
        <v>0.99212049185797035</v>
      </c>
      <c r="T938" s="212">
        <v>0.98013550260331717</v>
      </c>
      <c r="U938" s="212">
        <v>0.96173119452242073</v>
      </c>
      <c r="V938" s="212">
        <v>0.9165698067229896</v>
      </c>
      <c r="W938" s="212">
        <v>0.85223008190434291</v>
      </c>
      <c r="X938" s="212">
        <v>0.74615967392763105</v>
      </c>
      <c r="Y938" s="212">
        <v>0.57757469141166073</v>
      </c>
      <c r="Z938" s="212">
        <v>0.37791806332293049</v>
      </c>
    </row>
    <row r="939" spans="3:26" x14ac:dyDescent="0.3">
      <c r="C939" s="210">
        <v>42475</v>
      </c>
      <c r="D939" s="211">
        <v>1.0983693796251214E-3</v>
      </c>
      <c r="E939" s="211">
        <v>2.7791258000996908E-3</v>
      </c>
      <c r="F939" s="211">
        <v>4.5071838577276065E-3</v>
      </c>
      <c r="G939" s="211">
        <v>7.3619497638928652E-3</v>
      </c>
      <c r="H939" s="211">
        <v>1.0023819987083512E-2</v>
      </c>
      <c r="I939" s="211">
        <v>1.3525848500106007E-2</v>
      </c>
      <c r="J939" s="211">
        <v>1.8501438397549523E-2</v>
      </c>
      <c r="K939" s="211">
        <v>2.4336969115219272E-2</v>
      </c>
      <c r="L939" s="211">
        <v>3.1390021613285336E-2</v>
      </c>
      <c r="M939" s="211">
        <v>4.0856274596254349E-2</v>
      </c>
      <c r="N939" s="211">
        <v>5.5821395812513934E-2</v>
      </c>
      <c r="P939" s="212">
        <f t="array" ref="P939:Z939">(1+D939:N939)^-P$1:Z$1</f>
        <v>0.999912182527115</v>
      </c>
      <c r="Q939" s="212">
        <v>0.99930642284340632</v>
      </c>
      <c r="R939" s="212">
        <v>0.99775399758523597</v>
      </c>
      <c r="S939" s="212">
        <v>0.99269185245122837</v>
      </c>
      <c r="T939" s="212">
        <v>0.98024981215305251</v>
      </c>
      <c r="U939" s="212">
        <v>0.96049589333241026</v>
      </c>
      <c r="V939" s="212">
        <v>0.91241363482550064</v>
      </c>
      <c r="W939" s="212">
        <v>0.84508437274479975</v>
      </c>
      <c r="X939" s="212">
        <v>0.73412623722313508</v>
      </c>
      <c r="Y939" s="212">
        <v>0.54845188165020431</v>
      </c>
      <c r="Z939" s="212">
        <v>0.33743554505455553</v>
      </c>
    </row>
    <row r="940" spans="3:26" x14ac:dyDescent="0.3">
      <c r="C940" s="210">
        <v>42474</v>
      </c>
      <c r="D940" s="211">
        <v>7.0120959689118714E-4</v>
      </c>
      <c r="E940" s="211">
        <v>1.6927718566199449E-3</v>
      </c>
      <c r="F940" s="211">
        <v>2.6249661967848704E-3</v>
      </c>
      <c r="G940" s="211">
        <v>3.974074486518763E-3</v>
      </c>
      <c r="H940" s="211">
        <v>5.0092249502351341E-3</v>
      </c>
      <c r="I940" s="211">
        <v>6.5529495698290544E-3</v>
      </c>
      <c r="J940" s="211">
        <v>8.6512107625155588E-3</v>
      </c>
      <c r="K940" s="211">
        <v>1.1749244730474005E-2</v>
      </c>
      <c r="L940" s="211">
        <v>1.4826416832272702E-2</v>
      </c>
      <c r="M940" s="211">
        <v>2.0364419474694893E-2</v>
      </c>
      <c r="N940" s="211">
        <v>2.6244422190746543E-2</v>
      </c>
      <c r="P940" s="212">
        <f t="array" ref="P940:Z940">(1+D940:N940)^-P$1:Z$1</f>
        <v>0.99994392446314706</v>
      </c>
      <c r="Q940" s="212">
        <v>0.99957725419890853</v>
      </c>
      <c r="R940" s="212">
        <v>0.99869009518013729</v>
      </c>
      <c r="S940" s="212">
        <v>0.99604165626632224</v>
      </c>
      <c r="T940" s="212">
        <v>0.99005632746005423</v>
      </c>
      <c r="U940" s="212">
        <v>0.98059601167470656</v>
      </c>
      <c r="V940" s="212">
        <v>0.95784432196568792</v>
      </c>
      <c r="W940" s="212">
        <v>0.92148819929546555</v>
      </c>
      <c r="X940" s="212">
        <v>0.86314222393976081</v>
      </c>
      <c r="Y940" s="212">
        <v>0.73904419040009561</v>
      </c>
      <c r="Z940" s="212">
        <v>0.59563993364791978</v>
      </c>
    </row>
    <row r="941" spans="3:26" x14ac:dyDescent="0.3">
      <c r="C941" s="210">
        <v>42473</v>
      </c>
      <c r="D941" s="211">
        <v>8.5156437571769976E-4</v>
      </c>
      <c r="E941" s="211">
        <v>2.0887780303200541E-3</v>
      </c>
      <c r="F941" s="211">
        <v>3.357956266349901E-3</v>
      </c>
      <c r="G941" s="211">
        <v>5.0887381189027477E-3</v>
      </c>
      <c r="H941" s="211">
        <v>6.6672261249888353E-3</v>
      </c>
      <c r="I941" s="211">
        <v>9.0509595488535727E-3</v>
      </c>
      <c r="J941" s="211">
        <v>1.2369880239509159E-2</v>
      </c>
      <c r="K941" s="211">
        <v>1.5811197201333914E-2</v>
      </c>
      <c r="L941" s="211">
        <v>2.1325149703711219E-2</v>
      </c>
      <c r="M941" s="211">
        <v>2.8481114912507065E-2</v>
      </c>
      <c r="N941" s="211">
        <v>3.5653433377441902E-2</v>
      </c>
      <c r="P941" s="212">
        <f t="array" ref="P941:Z941">(1+D941:N941)^-P$1:Z$1</f>
        <v>0.99993190615845229</v>
      </c>
      <c r="Q941" s="212">
        <v>0.99947848614402091</v>
      </c>
      <c r="R941" s="212">
        <v>0.99832523852038169</v>
      </c>
      <c r="S941" s="212">
        <v>0.99493702602973488</v>
      </c>
      <c r="T941" s="212">
        <v>0.98679772778046293</v>
      </c>
      <c r="U941" s="212">
        <v>0.97333132543444023</v>
      </c>
      <c r="V941" s="212">
        <v>0.94038116429133911</v>
      </c>
      <c r="W941" s="212">
        <v>0.89600210513298606</v>
      </c>
      <c r="X941" s="212">
        <v>0.80976637012916586</v>
      </c>
      <c r="Y941" s="212">
        <v>0.65622863455055158</v>
      </c>
      <c r="Z941" s="212">
        <v>0.496261991969077</v>
      </c>
    </row>
    <row r="942" spans="3:26" x14ac:dyDescent="0.3">
      <c r="C942" s="210">
        <v>42472</v>
      </c>
      <c r="D942" s="211">
        <v>1.1137662863767051E-3</v>
      </c>
      <c r="E942" s="211">
        <v>3.0183935773182408E-3</v>
      </c>
      <c r="F942" s="211">
        <v>4.5376953058740201E-3</v>
      </c>
      <c r="G942" s="211">
        <v>7.083480672661709E-3</v>
      </c>
      <c r="H942" s="211">
        <v>8.9609909342348321E-3</v>
      </c>
      <c r="I942" s="211">
        <v>1.2313071883406079E-2</v>
      </c>
      <c r="J942" s="211">
        <v>1.6536374997191395E-2</v>
      </c>
      <c r="K942" s="211">
        <v>2.0847714890654484E-2</v>
      </c>
      <c r="L942" s="211">
        <v>2.7537773380628114E-2</v>
      </c>
      <c r="M942" s="211">
        <v>3.7465542203959694E-2</v>
      </c>
      <c r="N942" s="211">
        <v>4.8591047187516785E-2</v>
      </c>
      <c r="P942" s="212">
        <f t="array" ref="P942:Z942">(1+D942:N942)^-P$1:Z$1</f>
        <v>0.99991095224427839</v>
      </c>
      <c r="Q942" s="212">
        <v>0.99924682193777692</v>
      </c>
      <c r="R942" s="212">
        <v>0.99773884476883512</v>
      </c>
      <c r="S942" s="212">
        <v>0.99296634210708101</v>
      </c>
      <c r="T942" s="212">
        <v>0.98231606985664632</v>
      </c>
      <c r="U942" s="212">
        <v>0.9639521256668101</v>
      </c>
      <c r="V942" s="212">
        <v>0.92126671668259441</v>
      </c>
      <c r="W942" s="212">
        <v>0.86551235791214054</v>
      </c>
      <c r="X942" s="212">
        <v>0.76211768629222243</v>
      </c>
      <c r="Y942" s="212">
        <v>0.57596326085137473</v>
      </c>
      <c r="Z942" s="212">
        <v>0.38714806394149076</v>
      </c>
    </row>
    <row r="943" spans="3:26" x14ac:dyDescent="0.3">
      <c r="C943" s="210">
        <v>42471</v>
      </c>
      <c r="D943" s="211">
        <v>9.1723479125126206E-4</v>
      </c>
      <c r="E943" s="211">
        <v>2.3357660436746446E-3</v>
      </c>
      <c r="F943" s="211">
        <v>3.629860070323513E-3</v>
      </c>
      <c r="G943" s="211">
        <v>5.9015023932644942E-3</v>
      </c>
      <c r="H943" s="211">
        <v>7.7344680239080001E-3</v>
      </c>
      <c r="I943" s="211">
        <v>1.0216585429192369E-2</v>
      </c>
      <c r="J943" s="211">
        <v>1.399954922715829E-2</v>
      </c>
      <c r="K943" s="211">
        <v>1.9184605788362258E-2</v>
      </c>
      <c r="L943" s="211">
        <v>2.4815617536755548E-2</v>
      </c>
      <c r="M943" s="211">
        <v>3.1516874672337554E-2</v>
      </c>
      <c r="N943" s="211">
        <v>4.0633729685978622E-2</v>
      </c>
      <c r="P943" s="212">
        <f t="array" ref="P943:Z943">(1+D943:N943)^-P$1:Z$1</f>
        <v>0.99992665753861198</v>
      </c>
      <c r="Q943" s="212">
        <v>0.99941690946775386</v>
      </c>
      <c r="R943" s="212">
        <v>0.99818999602288483</v>
      </c>
      <c r="S943" s="212">
        <v>0.99413312100715279</v>
      </c>
      <c r="T943" s="212">
        <v>0.98470869690254026</v>
      </c>
      <c r="U943" s="212">
        <v>0.96996601260613891</v>
      </c>
      <c r="V943" s="212">
        <v>0.93284865638486791</v>
      </c>
      <c r="W943" s="212">
        <v>0.8754473110887826</v>
      </c>
      <c r="X943" s="212">
        <v>0.78260505437199523</v>
      </c>
      <c r="Y943" s="212">
        <v>0.62784862081968995</v>
      </c>
      <c r="Z943" s="212">
        <v>0.45086033732361874</v>
      </c>
    </row>
    <row r="944" spans="3:26" x14ac:dyDescent="0.3">
      <c r="C944" s="210">
        <v>42468</v>
      </c>
      <c r="D944" s="211">
        <v>9.794734198812563E-4</v>
      </c>
      <c r="E944" s="211">
        <v>2.429562492442465E-3</v>
      </c>
      <c r="F944" s="211">
        <v>3.9934045869619616E-3</v>
      </c>
      <c r="G944" s="211">
        <v>6.4005465951421621E-3</v>
      </c>
      <c r="H944" s="211">
        <v>8.2167710573633271E-3</v>
      </c>
      <c r="I944" s="211">
        <v>1.1290849341314611E-2</v>
      </c>
      <c r="J944" s="211">
        <v>1.431140420977961E-2</v>
      </c>
      <c r="K944" s="211">
        <v>1.8111155668029625E-2</v>
      </c>
      <c r="L944" s="211">
        <v>2.4521266768394074E-2</v>
      </c>
      <c r="M944" s="211">
        <v>3.1580756901452803E-2</v>
      </c>
      <c r="N944" s="211">
        <v>4.1629914996835132E-2</v>
      </c>
      <c r="P944" s="212">
        <f t="array" ref="P944:Z944">(1+D944:N944)^-P$1:Z$1</f>
        <v>0.99992168354299094</v>
      </c>
      <c r="Q944" s="212">
        <v>0.99939353000801823</v>
      </c>
      <c r="R944" s="212">
        <v>0.9980092581046508</v>
      </c>
      <c r="S944" s="212">
        <v>0.99364015985802412</v>
      </c>
      <c r="T944" s="212">
        <v>0.98376680740217715</v>
      </c>
      <c r="U944" s="212">
        <v>0.96687819768769967</v>
      </c>
      <c r="V944" s="212">
        <v>0.93141549360190556</v>
      </c>
      <c r="W944" s="212">
        <v>0.88192900723506962</v>
      </c>
      <c r="X944" s="212">
        <v>0.78485643228061819</v>
      </c>
      <c r="Y944" s="212">
        <v>0.62726566615376045</v>
      </c>
      <c r="Z944" s="212">
        <v>0.4423144405397742</v>
      </c>
    </row>
    <row r="945" spans="3:26" x14ac:dyDescent="0.3">
      <c r="C945" s="210">
        <v>42467</v>
      </c>
      <c r="D945" s="211">
        <v>1.0155796545692664E-3</v>
      </c>
      <c r="E945" s="211">
        <v>2.4065643158776625E-3</v>
      </c>
      <c r="F945" s="211">
        <v>3.844756655756267E-3</v>
      </c>
      <c r="G945" s="211">
        <v>6.0597201348852004E-3</v>
      </c>
      <c r="H945" s="211">
        <v>8.0894223321973085E-3</v>
      </c>
      <c r="I945" s="211">
        <v>1.0718442228567895E-2</v>
      </c>
      <c r="J945" s="211">
        <v>1.4318147829031905E-2</v>
      </c>
      <c r="K945" s="211">
        <v>1.8311534716525385E-2</v>
      </c>
      <c r="L945" s="211">
        <v>2.5085754798156213E-2</v>
      </c>
      <c r="M945" s="211">
        <v>3.2903454253981536E-2</v>
      </c>
      <c r="N945" s="211">
        <v>4.5078106209188951E-2</v>
      </c>
      <c r="P945" s="212">
        <f t="array" ref="P945:Z945">(1+D945:N945)^-P$1:Z$1</f>
        <v>0.99991879815285312</v>
      </c>
      <c r="Q945" s="212">
        <v>0.99939926222085851</v>
      </c>
      <c r="R945" s="212">
        <v>0.99808314727876091</v>
      </c>
      <c r="S945" s="212">
        <v>0.9939767788992957</v>
      </c>
      <c r="T945" s="212">
        <v>0.9840153753550015</v>
      </c>
      <c r="U945" s="212">
        <v>0.96852186450388855</v>
      </c>
      <c r="V945" s="212">
        <v>0.93138453177819369</v>
      </c>
      <c r="W945" s="212">
        <v>0.88071492823710007</v>
      </c>
      <c r="X945" s="212">
        <v>0.78054512664686337</v>
      </c>
      <c r="Y945" s="212">
        <v>0.61532428109697634</v>
      </c>
      <c r="Z945" s="212">
        <v>0.4140235146278986</v>
      </c>
    </row>
    <row r="946" spans="3:26" x14ac:dyDescent="0.3">
      <c r="C946" s="210">
        <v>42466</v>
      </c>
      <c r="D946" s="211">
        <v>8.9959733860073884E-4</v>
      </c>
      <c r="E946" s="211">
        <v>2.0926491504183295E-3</v>
      </c>
      <c r="F946" s="211">
        <v>3.3140684440126624E-3</v>
      </c>
      <c r="G946" s="211">
        <v>5.015555513679504E-3</v>
      </c>
      <c r="H946" s="211">
        <v>6.5315273120696397E-3</v>
      </c>
      <c r="I946" s="211">
        <v>8.8284062624375322E-3</v>
      </c>
      <c r="J946" s="211">
        <v>1.2130942333111893E-2</v>
      </c>
      <c r="K946" s="211">
        <v>1.5549222735414927E-2</v>
      </c>
      <c r="L946" s="211">
        <v>2.0176318355629049E-2</v>
      </c>
      <c r="M946" s="211">
        <v>2.5511970370472231E-2</v>
      </c>
      <c r="N946" s="211">
        <v>3.2774086071429426E-2</v>
      </c>
      <c r="P946" s="212">
        <f t="array" ref="P946:Z946">(1+D946:N946)^-P$1:Z$1</f>
        <v>0.99992806715181737</v>
      </c>
      <c r="Q946" s="212">
        <v>0.9994775208872495</v>
      </c>
      <c r="R946" s="212">
        <v>0.9983470730799433</v>
      </c>
      <c r="S946" s="212">
        <v>0.99500947474279045</v>
      </c>
      <c r="T946" s="212">
        <v>0.98706382238990076</v>
      </c>
      <c r="U946" s="212">
        <v>0.97397563483710436</v>
      </c>
      <c r="V946" s="212">
        <v>0.94149168670753813</v>
      </c>
      <c r="W946" s="212">
        <v>0.8976213076347993</v>
      </c>
      <c r="X946" s="212">
        <v>0.81893158378222941</v>
      </c>
      <c r="Y946" s="212">
        <v>0.68531302953720341</v>
      </c>
      <c r="Z946" s="212">
        <v>0.5246786044769155</v>
      </c>
    </row>
    <row r="947" spans="3:26" x14ac:dyDescent="0.3">
      <c r="C947" s="210">
        <v>42465</v>
      </c>
      <c r="D947" s="211">
        <v>1.0953498045992477E-3</v>
      </c>
      <c r="E947" s="211">
        <v>2.5857006317102074E-3</v>
      </c>
      <c r="F947" s="211">
        <v>4.1902621553926104E-3</v>
      </c>
      <c r="G947" s="211">
        <v>6.8153544282536947E-3</v>
      </c>
      <c r="H947" s="211">
        <v>8.6807640984825265E-3</v>
      </c>
      <c r="I947" s="211">
        <v>1.1587444898378435E-2</v>
      </c>
      <c r="J947" s="211">
        <v>1.512227295465004E-2</v>
      </c>
      <c r="K947" s="211">
        <v>1.9443119375888277E-2</v>
      </c>
      <c r="L947" s="211">
        <v>2.5444666985973859E-2</v>
      </c>
      <c r="M947" s="211">
        <v>3.3996487868679981E-2</v>
      </c>
      <c r="N947" s="211">
        <v>4.6466873011781783E-2</v>
      </c>
      <c r="P947" s="212">
        <f t="array" ref="P947:Z947">(1+D947:N947)^-P$1:Z$1</f>
        <v>0.99991242380728229</v>
      </c>
      <c r="Q947" s="212">
        <v>0.99935461748414067</v>
      </c>
      <c r="R947" s="212">
        <v>0.99791143037580154</v>
      </c>
      <c r="S947" s="212">
        <v>0.9932307802038598</v>
      </c>
      <c r="T947" s="212">
        <v>0.98286195031960488</v>
      </c>
      <c r="U947" s="212">
        <v>0.96602798634996256</v>
      </c>
      <c r="V947" s="212">
        <v>0.92770140853308525</v>
      </c>
      <c r="W947" s="212">
        <v>0.87389450203889141</v>
      </c>
      <c r="X947" s="212">
        <v>0.77781746771170945</v>
      </c>
      <c r="Y947" s="212">
        <v>0.60563929583222398</v>
      </c>
      <c r="Z947" s="212">
        <v>0.40317194420508595</v>
      </c>
    </row>
    <row r="948" spans="3:26" x14ac:dyDescent="0.3">
      <c r="C948" s="210">
        <v>42464</v>
      </c>
      <c r="D948" s="211">
        <v>1.0419634424544296E-3</v>
      </c>
      <c r="E948" s="211">
        <v>2.6962122783817368E-3</v>
      </c>
      <c r="F948" s="211">
        <v>4.3240374390355694E-3</v>
      </c>
      <c r="G948" s="211">
        <v>6.6507981424199746E-3</v>
      </c>
      <c r="H948" s="211">
        <v>8.3580494689900701E-3</v>
      </c>
      <c r="I948" s="211">
        <v>1.092351092401634E-2</v>
      </c>
      <c r="J948" s="211">
        <v>1.3849865979154294E-2</v>
      </c>
      <c r="K948" s="211">
        <v>1.8007871611234849E-2</v>
      </c>
      <c r="L948" s="211">
        <v>2.4343607616634816E-2</v>
      </c>
      <c r="M948" s="211">
        <v>3.1710078317653961E-2</v>
      </c>
      <c r="N948" s="211">
        <v>4.2440264413295965E-2</v>
      </c>
      <c r="P948" s="212">
        <f t="array" ref="P948:Z948">(1+D948:N948)^-P$1:Z$1</f>
        <v>0.9999166897924614</v>
      </c>
      <c r="Q948" s="212">
        <v>0.99932708050736885</v>
      </c>
      <c r="R948" s="212">
        <v>0.99784496759817265</v>
      </c>
      <c r="S948" s="212">
        <v>0.99339314273162771</v>
      </c>
      <c r="T948" s="212">
        <v>0.98349116071969034</v>
      </c>
      <c r="U948" s="212">
        <v>0.96793258185332642</v>
      </c>
      <c r="V948" s="212">
        <v>0.93353748151379046</v>
      </c>
      <c r="W948" s="212">
        <v>0.88255554320277729</v>
      </c>
      <c r="X948" s="212">
        <v>0.78621872715135332</v>
      </c>
      <c r="Y948" s="212">
        <v>0.62608731553821195</v>
      </c>
      <c r="Z948" s="212">
        <v>0.43548825392525126</v>
      </c>
    </row>
    <row r="949" spans="3:26" x14ac:dyDescent="0.3">
      <c r="C949" s="210">
        <v>42461</v>
      </c>
      <c r="D949" s="211">
        <v>1.2247638090964717E-3</v>
      </c>
      <c r="E949" s="211">
        <v>3.0293030857501614E-3</v>
      </c>
      <c r="F949" s="211">
        <v>4.6607479122000167E-3</v>
      </c>
      <c r="G949" s="211">
        <v>7.2800222846964727E-3</v>
      </c>
      <c r="H949" s="211">
        <v>9.2813639325324618E-3</v>
      </c>
      <c r="I949" s="211">
        <v>1.23745625446369E-2</v>
      </c>
      <c r="J949" s="211">
        <v>1.6846902766774374E-2</v>
      </c>
      <c r="K949" s="211">
        <v>2.310735422297143E-2</v>
      </c>
      <c r="L949" s="211">
        <v>2.9197453314540656E-2</v>
      </c>
      <c r="M949" s="211">
        <v>3.7739700357334323E-2</v>
      </c>
      <c r="N949" s="211">
        <v>4.9584134335674872E-2</v>
      </c>
      <c r="P949" s="212">
        <f t="array" ref="P949:Z949">(1+D949:N949)^-P$1:Z$1</f>
        <v>0.99990208364230027</v>
      </c>
      <c r="Q949" s="212">
        <v>0.99924410483468229</v>
      </c>
      <c r="R949" s="212">
        <v>0.99767774049797964</v>
      </c>
      <c r="S949" s="212">
        <v>0.99277259339643797</v>
      </c>
      <c r="T949" s="212">
        <v>0.98169254185442778</v>
      </c>
      <c r="U949" s="212">
        <v>0.96377648774893276</v>
      </c>
      <c r="V949" s="212">
        <v>0.91986087955989815</v>
      </c>
      <c r="W949" s="212">
        <v>0.85221967202422155</v>
      </c>
      <c r="X949" s="212">
        <v>0.74991660654788883</v>
      </c>
      <c r="Y949" s="212">
        <v>0.57368504009031096</v>
      </c>
      <c r="Z949" s="212">
        <v>0.37988737051748617</v>
      </c>
    </row>
    <row r="950" spans="3:26" x14ac:dyDescent="0.3">
      <c r="C950" s="210">
        <v>42460</v>
      </c>
      <c r="D950" s="211">
        <v>1.069329868976867E-3</v>
      </c>
      <c r="E950" s="211">
        <v>2.756177035689067E-3</v>
      </c>
      <c r="F950" s="211">
        <v>4.3752253596523911E-3</v>
      </c>
      <c r="G950" s="211">
        <v>7.0575259720919853E-3</v>
      </c>
      <c r="H950" s="211">
        <v>9.1579476638039004E-3</v>
      </c>
      <c r="I950" s="211">
        <v>1.2468246178574175E-2</v>
      </c>
      <c r="J950" s="211">
        <v>1.588210375873788E-2</v>
      </c>
      <c r="K950" s="211">
        <v>2.0219809009383347E-2</v>
      </c>
      <c r="L950" s="211">
        <v>2.5695877413506363E-2</v>
      </c>
      <c r="M950" s="211">
        <v>3.2463171915188119E-2</v>
      </c>
      <c r="N950" s="211">
        <v>4.4417685793151605E-2</v>
      </c>
      <c r="P950" s="212">
        <f t="array" ref="P950:Z950">(1+D950:N950)^-P$1:Z$1</f>
        <v>0.99991450297163553</v>
      </c>
      <c r="Q950" s="212">
        <v>0.99931214024794279</v>
      </c>
      <c r="R950" s="212">
        <v>0.99781953972096715</v>
      </c>
      <c r="S950" s="212">
        <v>0.9929919336382701</v>
      </c>
      <c r="T950" s="212">
        <v>0.98193267124021899</v>
      </c>
      <c r="U950" s="212">
        <v>0.96350897793890999</v>
      </c>
      <c r="V950" s="212">
        <v>0.92423721501880229</v>
      </c>
      <c r="W950" s="212">
        <v>0.86924807577410723</v>
      </c>
      <c r="X950" s="212">
        <v>0.77591455816046584</v>
      </c>
      <c r="Y950" s="212">
        <v>0.61927202406016357</v>
      </c>
      <c r="Z950" s="212">
        <v>0.41929110769738154</v>
      </c>
    </row>
    <row r="951" spans="3:26" x14ac:dyDescent="0.3">
      <c r="C951" s="210">
        <v>42459</v>
      </c>
      <c r="D951" s="211">
        <v>9.4500008366056381E-4</v>
      </c>
      <c r="E951" s="211">
        <v>2.3338942693032043E-3</v>
      </c>
      <c r="F951" s="211">
        <v>3.808860111759107E-3</v>
      </c>
      <c r="G951" s="211">
        <v>5.8396722679090914E-3</v>
      </c>
      <c r="H951" s="211">
        <v>7.7538181607752022E-3</v>
      </c>
      <c r="I951" s="211">
        <v>1.0087932759751957E-2</v>
      </c>
      <c r="J951" s="211">
        <v>1.3642814898770976E-2</v>
      </c>
      <c r="K951" s="211">
        <v>1.8351349138196683E-2</v>
      </c>
      <c r="L951" s="211">
        <v>2.3152129699808968E-2</v>
      </c>
      <c r="M951" s="211">
        <v>3.1636882392532525E-2</v>
      </c>
      <c r="N951" s="211">
        <v>4.1714531583503363E-2</v>
      </c>
      <c r="P951" s="212">
        <f t="array" ref="P951:Z951">(1+D951:N951)^-P$1:Z$1</f>
        <v>0.99992443854673563</v>
      </c>
      <c r="Q951" s="212">
        <v>0.99941737604921388</v>
      </c>
      <c r="R951" s="212">
        <v>0.99810099301450583</v>
      </c>
      <c r="S951" s="212">
        <v>0.99419423151729336</v>
      </c>
      <c r="T951" s="212">
        <v>0.98467088198230224</v>
      </c>
      <c r="U951" s="212">
        <v>0.97033668710133469</v>
      </c>
      <c r="V951" s="212">
        <v>0.93449131318852141</v>
      </c>
      <c r="W951" s="212">
        <v>0.88047392369479582</v>
      </c>
      <c r="X951" s="212">
        <v>0.79542250475773935</v>
      </c>
      <c r="Y951" s="212">
        <v>0.62675397172969238</v>
      </c>
      <c r="Z951" s="212">
        <v>0.44159642673058069</v>
      </c>
    </row>
    <row r="952" spans="3:26" x14ac:dyDescent="0.3">
      <c r="C952" s="210">
        <v>42458</v>
      </c>
      <c r="D952" s="211">
        <v>9.3094730072529731E-4</v>
      </c>
      <c r="E952" s="211">
        <v>2.1343049603746089E-3</v>
      </c>
      <c r="F952" s="211">
        <v>3.241266234526136E-3</v>
      </c>
      <c r="G952" s="211">
        <v>5.3113297640177692E-3</v>
      </c>
      <c r="H952" s="211">
        <v>6.8001066945916665E-3</v>
      </c>
      <c r="I952" s="211">
        <v>9.269607176981675E-3</v>
      </c>
      <c r="J952" s="211">
        <v>1.2569644075279792E-2</v>
      </c>
      <c r="K952" s="211">
        <v>1.602181932988592E-2</v>
      </c>
      <c r="L952" s="211">
        <v>2.0923265195790016E-2</v>
      </c>
      <c r="M952" s="211">
        <v>2.8510320495488128E-2</v>
      </c>
      <c r="N952" s="211">
        <v>3.6443450224598224E-2</v>
      </c>
      <c r="P952" s="212">
        <f t="array" ref="P952:Z952">(1+D952:N952)^-P$1:Z$1</f>
        <v>0.99992556163162971</v>
      </c>
      <c r="Q952" s="212">
        <v>0.99946713438155532</v>
      </c>
      <c r="R952" s="212">
        <v>0.99838329594909381</v>
      </c>
      <c r="S952" s="212">
        <v>0.99471673141765504</v>
      </c>
      <c r="T952" s="212">
        <v>0.98653726378158935</v>
      </c>
      <c r="U952" s="212">
        <v>0.97269887653366816</v>
      </c>
      <c r="V952" s="212">
        <v>0.93945391922265253</v>
      </c>
      <c r="W952" s="212">
        <v>0.89470271982056981</v>
      </c>
      <c r="X952" s="212">
        <v>0.81295965264569048</v>
      </c>
      <c r="Y952" s="212">
        <v>0.65594917604117198</v>
      </c>
      <c r="Z952" s="212">
        <v>0.4887511277705599</v>
      </c>
    </row>
    <row r="953" spans="3:26" x14ac:dyDescent="0.3">
      <c r="C953" s="210">
        <v>42457</v>
      </c>
      <c r="D953" s="211">
        <v>1.0575485050450641E-3</v>
      </c>
      <c r="E953" s="211">
        <v>2.8248868633316969E-3</v>
      </c>
      <c r="F953" s="211">
        <v>4.2879062647709102E-3</v>
      </c>
      <c r="G953" s="211">
        <v>6.6107629567822455E-3</v>
      </c>
      <c r="H953" s="211">
        <v>8.7400587827428343E-3</v>
      </c>
      <c r="I953" s="211">
        <v>1.0951223442629339E-2</v>
      </c>
      <c r="J953" s="211">
        <v>1.4785442384729952E-2</v>
      </c>
      <c r="K953" s="211">
        <v>1.9217567626826453E-2</v>
      </c>
      <c r="L953" s="211">
        <v>2.5495643743822041E-2</v>
      </c>
      <c r="M953" s="211">
        <v>3.2309816606374428E-2</v>
      </c>
      <c r="N953" s="211">
        <v>4.4093566372732713E-2</v>
      </c>
      <c r="P953" s="212">
        <f t="array" ref="P953:Z953">(1+D953:N953)^-P$1:Z$1</f>
        <v>0.99991544439946067</v>
      </c>
      <c r="Q953" s="212">
        <v>0.99929502252128988</v>
      </c>
      <c r="R953" s="212">
        <v>0.99786291712535635</v>
      </c>
      <c r="S953" s="212">
        <v>0.99343265222262878</v>
      </c>
      <c r="T953" s="212">
        <v>0.98274640662591228</v>
      </c>
      <c r="U953" s="212">
        <v>0.9678529842018132</v>
      </c>
      <c r="V953" s="212">
        <v>0.92924205785322622</v>
      </c>
      <c r="W953" s="212">
        <v>0.87524914449537872</v>
      </c>
      <c r="X953" s="212">
        <v>0.77743090591025199</v>
      </c>
      <c r="Y953" s="212">
        <v>0.62065340402057223</v>
      </c>
      <c r="Z953" s="212">
        <v>0.42190202162860357</v>
      </c>
    </row>
    <row r="954" spans="3:26" x14ac:dyDescent="0.3">
      <c r="C954" s="210">
        <v>42453</v>
      </c>
      <c r="D954" s="211">
        <v>1.1113351469201893E-3</v>
      </c>
      <c r="E954" s="211">
        <v>2.5764178222154365E-3</v>
      </c>
      <c r="F954" s="211">
        <v>4.053164372625981E-3</v>
      </c>
      <c r="G954" s="211">
        <v>6.6295481756038672E-3</v>
      </c>
      <c r="H954" s="211">
        <v>8.4050252104369526E-3</v>
      </c>
      <c r="I954" s="211">
        <v>1.1103160929332513E-2</v>
      </c>
      <c r="J954" s="211">
        <v>1.4166382557036511E-2</v>
      </c>
      <c r="K954" s="211">
        <v>1.9262800066215134E-2</v>
      </c>
      <c r="L954" s="211">
        <v>2.4818037200174437E-2</v>
      </c>
      <c r="M954" s="211">
        <v>3.3719724012986514E-2</v>
      </c>
      <c r="N954" s="211">
        <v>4.4494678980984803E-2</v>
      </c>
      <c r="P954" s="212">
        <f t="array" ref="P954:Z954">(1+D954:N954)^-P$1:Z$1</f>
        <v>0.99991114650201318</v>
      </c>
      <c r="Q954" s="212">
        <v>0.99935693072085685</v>
      </c>
      <c r="R954" s="212">
        <v>0.99797955763214019</v>
      </c>
      <c r="S954" s="212">
        <v>0.99341411327770079</v>
      </c>
      <c r="T954" s="212">
        <v>0.98339953255595491</v>
      </c>
      <c r="U954" s="212">
        <v>0.96741673478877788</v>
      </c>
      <c r="V954" s="212">
        <v>0.93208162715053511</v>
      </c>
      <c r="W954" s="212">
        <v>0.87497729047982264</v>
      </c>
      <c r="X954" s="212">
        <v>0.78258657674344645</v>
      </c>
      <c r="Y954" s="212">
        <v>0.60807613007745043</v>
      </c>
      <c r="Z954" s="212">
        <v>0.41867339344890331</v>
      </c>
    </row>
    <row r="955" spans="3:26" x14ac:dyDescent="0.3">
      <c r="C955" s="210">
        <v>42452</v>
      </c>
      <c r="D955" s="211">
        <v>9.9657798526390671E-4</v>
      </c>
      <c r="E955" s="211">
        <v>2.3952153382478534E-3</v>
      </c>
      <c r="F955" s="211">
        <v>3.9505879214478037E-3</v>
      </c>
      <c r="G955" s="211">
        <v>6.104844139900441E-3</v>
      </c>
      <c r="H955" s="211">
        <v>7.6557909510435651E-3</v>
      </c>
      <c r="I955" s="211">
        <v>9.9617100681580265E-3</v>
      </c>
      <c r="J955" s="211">
        <v>1.3604137204920135E-2</v>
      </c>
      <c r="K955" s="211">
        <v>1.7135688217054388E-2</v>
      </c>
      <c r="L955" s="211">
        <v>2.208657901699251E-2</v>
      </c>
      <c r="M955" s="211">
        <v>3.0089032495959581E-2</v>
      </c>
      <c r="N955" s="211">
        <v>3.9180594930967344E-2</v>
      </c>
      <c r="P955" s="212">
        <f t="array" ref="P955:Z955">(1+D955:N955)^-P$1:Z$1</f>
        <v>0.9999203166363998</v>
      </c>
      <c r="Q955" s="212">
        <v>0.99940209097331589</v>
      </c>
      <c r="R955" s="212">
        <v>0.99803053951705478</v>
      </c>
      <c r="S955" s="212">
        <v>0.99393219884045048</v>
      </c>
      <c r="T955" s="212">
        <v>0.9848624736647057</v>
      </c>
      <c r="U955" s="212">
        <v>0.9707005439136196</v>
      </c>
      <c r="V955" s="212">
        <v>0.93466962110036444</v>
      </c>
      <c r="W955" s="212">
        <v>0.88786666641462053</v>
      </c>
      <c r="X955" s="212">
        <v>0.80375399359322608</v>
      </c>
      <c r="Y955" s="212">
        <v>0.64103029099521946</v>
      </c>
      <c r="Z955" s="212">
        <v>0.46363843644448027</v>
      </c>
    </row>
    <row r="956" spans="3:26" x14ac:dyDescent="0.3">
      <c r="C956" s="210">
        <v>42451</v>
      </c>
      <c r="D956" s="211">
        <v>9.8301464526213056E-4</v>
      </c>
      <c r="E956" s="211">
        <v>2.4981668519461373E-3</v>
      </c>
      <c r="F956" s="211">
        <v>3.8457665440224174E-3</v>
      </c>
      <c r="G956" s="211">
        <v>6.0825544315552295E-3</v>
      </c>
      <c r="H956" s="211">
        <v>8.2033600435765606E-3</v>
      </c>
      <c r="I956" s="211">
        <v>1.0308583837031935E-2</v>
      </c>
      <c r="J956" s="211">
        <v>1.3574298868130014E-2</v>
      </c>
      <c r="K956" s="211">
        <v>1.7308612749474865E-2</v>
      </c>
      <c r="L956" s="211">
        <v>2.2866616742220826E-2</v>
      </c>
      <c r="M956" s="211">
        <v>2.975763369996131E-2</v>
      </c>
      <c r="N956" s="211">
        <v>3.9397556285037438E-2</v>
      </c>
      <c r="P956" s="212">
        <f t="array" ref="P956:Z956">(1+D956:N956)^-P$1:Z$1</f>
        <v>0.99992140054487766</v>
      </c>
      <c r="Q956" s="212">
        <v>0.99937643159456246</v>
      </c>
      <c r="R956" s="212">
        <v>0.99808264523315493</v>
      </c>
      <c r="S956" s="212">
        <v>0.99395421935827921</v>
      </c>
      <c r="T956" s="212">
        <v>0.98379297949897426</v>
      </c>
      <c r="U956" s="212">
        <v>0.96970106225903985</v>
      </c>
      <c r="V956" s="212">
        <v>0.93480720661853434</v>
      </c>
      <c r="W956" s="212">
        <v>0.88681075321436109</v>
      </c>
      <c r="X956" s="212">
        <v>0.79764556006127363</v>
      </c>
      <c r="Y956" s="212">
        <v>0.64413173781312671</v>
      </c>
      <c r="Z956" s="212">
        <v>0.4617066943876989</v>
      </c>
    </row>
    <row r="957" spans="3:26" x14ac:dyDescent="0.3">
      <c r="C957" s="210">
        <v>42450</v>
      </c>
      <c r="D957" s="211">
        <v>1.0149338941856543E-3</v>
      </c>
      <c r="E957" s="211">
        <v>2.5151271031880491E-3</v>
      </c>
      <c r="F957" s="211">
        <v>4.0869377300210737E-3</v>
      </c>
      <c r="G957" s="211">
        <v>6.4745581982383615E-3</v>
      </c>
      <c r="H957" s="211">
        <v>8.3093184939203851E-3</v>
      </c>
      <c r="I957" s="211">
        <v>1.0608072621972504E-2</v>
      </c>
      <c r="J957" s="211">
        <v>1.3686417445175274E-2</v>
      </c>
      <c r="K957" s="211">
        <v>1.7145192804145185E-2</v>
      </c>
      <c r="L957" s="211">
        <v>2.1838137898750828E-2</v>
      </c>
      <c r="M957" s="211">
        <v>2.9568728695927225E-2</v>
      </c>
      <c r="N957" s="211">
        <v>4.0551261174217423E-2</v>
      </c>
      <c r="P957" s="212">
        <f t="array" ref="P957:Z957">(1+D957:N957)^-P$1:Z$1</f>
        <v>0.99991884975709866</v>
      </c>
      <c r="Q957" s="212">
        <v>0.99937220477981459</v>
      </c>
      <c r="R957" s="212">
        <v>0.99796277352588592</v>
      </c>
      <c r="S957" s="212">
        <v>0.99356709203874072</v>
      </c>
      <c r="T957" s="212">
        <v>0.98358622607410895</v>
      </c>
      <c r="U957" s="212">
        <v>0.96883921913813087</v>
      </c>
      <c r="V957" s="212">
        <v>0.93429035017374673</v>
      </c>
      <c r="W957" s="212">
        <v>0.88780859212309071</v>
      </c>
      <c r="X957" s="212">
        <v>0.80571031279512284</v>
      </c>
      <c r="Y957" s="212">
        <v>0.6459067933745658</v>
      </c>
      <c r="Z957" s="212">
        <v>0.451575531098448</v>
      </c>
    </row>
    <row r="958" spans="3:26" x14ac:dyDescent="0.3">
      <c r="C958" s="210">
        <v>42447</v>
      </c>
      <c r="D958" s="211">
        <v>1.1497640145444652E-3</v>
      </c>
      <c r="E958" s="211">
        <v>2.5989110763080248E-3</v>
      </c>
      <c r="F958" s="211">
        <v>3.8988863882864679E-3</v>
      </c>
      <c r="G958" s="211">
        <v>6.3828594893748803E-3</v>
      </c>
      <c r="H958" s="211">
        <v>8.3473425272498104E-3</v>
      </c>
      <c r="I958" s="211">
        <v>1.1320857960743646E-2</v>
      </c>
      <c r="J958" s="211">
        <v>1.4344877816530346E-2</v>
      </c>
      <c r="K958" s="211">
        <v>1.950619896088366E-2</v>
      </c>
      <c r="L958" s="211">
        <v>2.5921462337258123E-2</v>
      </c>
      <c r="M958" s="211">
        <v>3.2693126190158531E-2</v>
      </c>
      <c r="N958" s="211">
        <v>4.2391419023167294E-2</v>
      </c>
      <c r="P958" s="212">
        <f t="array" ref="P958:Z958">(1+D958:N958)^-P$1:Z$1</f>
        <v>0.99990807594190645</v>
      </c>
      <c r="Q958" s="212">
        <v>0.99935132554359141</v>
      </c>
      <c r="R958" s="212">
        <v>0.99805623884065986</v>
      </c>
      <c r="S958" s="212">
        <v>0.99365762301176963</v>
      </c>
      <c r="T958" s="212">
        <v>0.98351204685291482</v>
      </c>
      <c r="U958" s="212">
        <v>0.96679213058435209</v>
      </c>
      <c r="V958" s="212">
        <v>0.93126181915176065</v>
      </c>
      <c r="W958" s="212">
        <v>0.8735160808971989</v>
      </c>
      <c r="X958" s="212">
        <v>0.77421012423901459</v>
      </c>
      <c r="Y958" s="212">
        <v>0.61720680510039982</v>
      </c>
      <c r="Z958" s="212">
        <v>0.43589656629623691</v>
      </c>
    </row>
    <row r="959" spans="3:26" x14ac:dyDescent="0.3">
      <c r="C959" s="210">
        <v>42446</v>
      </c>
      <c r="D959" s="211">
        <v>9.0932287651746262E-4</v>
      </c>
      <c r="E959" s="211">
        <v>2.2520868200035884E-3</v>
      </c>
      <c r="F959" s="211">
        <v>3.6657957649494006E-3</v>
      </c>
      <c r="G959" s="211">
        <v>5.8554916464043883E-3</v>
      </c>
      <c r="H959" s="211">
        <v>7.8426104530393871E-3</v>
      </c>
      <c r="I959" s="211">
        <v>1.0642769847855478E-2</v>
      </c>
      <c r="J959" s="211">
        <v>1.4076140904336867E-2</v>
      </c>
      <c r="K959" s="211">
        <v>1.8974477625400839E-2</v>
      </c>
      <c r="L959" s="211">
        <v>2.4687810743036505E-2</v>
      </c>
      <c r="M959" s="211">
        <v>3.3544764030718745E-2</v>
      </c>
      <c r="N959" s="211">
        <v>4.5701036580567782E-2</v>
      </c>
      <c r="P959" s="212">
        <f t="array" ref="P959:Z959">(1+D959:N959)^-P$1:Z$1</f>
        <v>0.99992728986807544</v>
      </c>
      <c r="Q959" s="212">
        <v>0.99943776944248808</v>
      </c>
      <c r="R959" s="212">
        <v>0.99817212604459382</v>
      </c>
      <c r="S959" s="212">
        <v>0.99417859553878851</v>
      </c>
      <c r="T959" s="212">
        <v>0.98449738796165343</v>
      </c>
      <c r="U959" s="212">
        <v>0.96873943646472782</v>
      </c>
      <c r="V959" s="212">
        <v>0.93249642617113659</v>
      </c>
      <c r="W959" s="212">
        <v>0.87671180777145619</v>
      </c>
      <c r="X959" s="212">
        <v>0.78358172648865199</v>
      </c>
      <c r="Y959" s="212">
        <v>0.60962200142664624</v>
      </c>
      <c r="Z959" s="212">
        <v>0.40911860466536654</v>
      </c>
    </row>
    <row r="960" spans="3:26" x14ac:dyDescent="0.3">
      <c r="C960" s="210">
        <v>42445</v>
      </c>
      <c r="D960" s="211">
        <v>1.0202436815897795E-3</v>
      </c>
      <c r="E960" s="211">
        <v>2.7389932542652008E-3</v>
      </c>
      <c r="F960" s="211">
        <v>4.2388407830855571E-3</v>
      </c>
      <c r="G960" s="211">
        <v>6.6737056196300168E-3</v>
      </c>
      <c r="H960" s="211">
        <v>8.4307350518030254E-3</v>
      </c>
      <c r="I960" s="211">
        <v>1.1418459240545376E-2</v>
      </c>
      <c r="J960" s="211">
        <v>1.4281073930649436E-2</v>
      </c>
      <c r="K960" s="211">
        <v>1.793792183205568E-2</v>
      </c>
      <c r="L960" s="211">
        <v>2.2498728838631125E-2</v>
      </c>
      <c r="M960" s="211">
        <v>2.8311908550654716E-2</v>
      </c>
      <c r="N960" s="211">
        <v>3.6057272971276373E-2</v>
      </c>
      <c r="P960" s="212">
        <f t="array" ref="P960:Z960">(1+D960:N960)^-P$1:Z$1</f>
        <v>0.99991842544044729</v>
      </c>
      <c r="Q960" s="212">
        <v>0.99931642148442523</v>
      </c>
      <c r="R960" s="212">
        <v>0.99788729380980479</v>
      </c>
      <c r="S960" s="212">
        <v>0.99337053746176651</v>
      </c>
      <c r="T960" s="212">
        <v>0.98334938984846232</v>
      </c>
      <c r="U960" s="212">
        <v>0.96651227299530018</v>
      </c>
      <c r="V960" s="212">
        <v>0.93155476358446665</v>
      </c>
      <c r="W960" s="212">
        <v>0.88298015755806392</v>
      </c>
      <c r="X960" s="212">
        <v>0.80052008407723618</v>
      </c>
      <c r="Y960" s="212">
        <v>0.65785021523315756</v>
      </c>
      <c r="Z960" s="212">
        <v>0.49240757448526501</v>
      </c>
    </row>
    <row r="961" spans="3:26" x14ac:dyDescent="0.3">
      <c r="C961" s="210">
        <v>42444</v>
      </c>
      <c r="D961" s="211">
        <v>9.6012191592350293E-4</v>
      </c>
      <c r="E961" s="211">
        <v>2.5569938374332799E-3</v>
      </c>
      <c r="F961" s="211">
        <v>4.1632926129031777E-3</v>
      </c>
      <c r="G961" s="211">
        <v>6.4474392913905082E-3</v>
      </c>
      <c r="H961" s="211">
        <v>8.1665524655589739E-3</v>
      </c>
      <c r="I961" s="211">
        <v>1.0756586482522439E-2</v>
      </c>
      <c r="J961" s="211">
        <v>1.3480030245423272E-2</v>
      </c>
      <c r="K961" s="211">
        <v>1.796841117107241E-2</v>
      </c>
      <c r="L961" s="211">
        <v>2.2991361166540408E-2</v>
      </c>
      <c r="M961" s="211">
        <v>2.9603153275248335E-2</v>
      </c>
      <c r="N961" s="211">
        <v>3.7641246716272461E-2</v>
      </c>
      <c r="P961" s="212">
        <f t="array" ref="P961:Z961">(1+D961:N961)^-P$1:Z$1</f>
        <v>0.99992323004346872</v>
      </c>
      <c r="Q961" s="212">
        <v>0.99936177118202307</v>
      </c>
      <c r="R961" s="212">
        <v>0.99792483110166752</v>
      </c>
      <c r="S961" s="212">
        <v>0.99359386388232063</v>
      </c>
      <c r="T961" s="212">
        <v>0.98386481623622646</v>
      </c>
      <c r="U961" s="212">
        <v>0.96841221748218875</v>
      </c>
      <c r="V961" s="212">
        <v>0.93524204193960481</v>
      </c>
      <c r="W961" s="212">
        <v>0.88279505020557991</v>
      </c>
      <c r="X961" s="212">
        <v>0.79667343793288825</v>
      </c>
      <c r="Y961" s="212">
        <v>0.64558293267615929</v>
      </c>
      <c r="Z961" s="212">
        <v>0.4775902625573723</v>
      </c>
    </row>
    <row r="962" spans="3:26" x14ac:dyDescent="0.3">
      <c r="C962" s="210">
        <v>42443</v>
      </c>
      <c r="D962" s="211">
        <v>1.0727754487225051E-3</v>
      </c>
      <c r="E962" s="211">
        <v>2.5799089418435273E-3</v>
      </c>
      <c r="F962" s="211">
        <v>3.9727062846688643E-3</v>
      </c>
      <c r="G962" s="211">
        <v>5.9646994853615621E-3</v>
      </c>
      <c r="H962" s="211">
        <v>7.6424877771403242E-3</v>
      </c>
      <c r="I962" s="211">
        <v>1.015447352240262E-2</v>
      </c>
      <c r="J962" s="211">
        <v>1.2995398252168635E-2</v>
      </c>
      <c r="K962" s="211">
        <v>1.6859916935602938E-2</v>
      </c>
      <c r="L962" s="211">
        <v>2.3158551407637194E-2</v>
      </c>
      <c r="M962" s="211">
        <v>3.0989645603492624E-2</v>
      </c>
      <c r="N962" s="211">
        <v>4.0028149253745739E-2</v>
      </c>
      <c r="P962" s="212">
        <f t="array" ref="P962:Z962">(1+D962:N962)^-P$1:Z$1</f>
        <v>0.99991422764375137</v>
      </c>
      <c r="Q962" s="212">
        <v>0.99935606074552585</v>
      </c>
      <c r="R962" s="212">
        <v>0.99801954573035956</v>
      </c>
      <c r="S962" s="212">
        <v>0.99407066720292181</v>
      </c>
      <c r="T962" s="212">
        <v>0.98488847868812135</v>
      </c>
      <c r="U962" s="212">
        <v>0.97014494606025237</v>
      </c>
      <c r="V962" s="212">
        <v>0.93748135173599167</v>
      </c>
      <c r="W962" s="212">
        <v>0.88955355755246124</v>
      </c>
      <c r="X962" s="212">
        <v>0.79537258261562949</v>
      </c>
      <c r="Y962" s="212">
        <v>0.63268195184925113</v>
      </c>
      <c r="Z962" s="212">
        <v>0.45613995963232995</v>
      </c>
    </row>
    <row r="963" spans="3:26" x14ac:dyDescent="0.3">
      <c r="C963" s="210">
        <v>42440</v>
      </c>
      <c r="D963" s="211">
        <v>1.1184150810710411E-3</v>
      </c>
      <c r="E963" s="211">
        <v>2.6381081515035672E-3</v>
      </c>
      <c r="F963" s="211">
        <v>4.3334052260582514E-3</v>
      </c>
      <c r="G963" s="211">
        <v>6.8269897393753737E-3</v>
      </c>
      <c r="H963" s="211">
        <v>9.1609497338524075E-3</v>
      </c>
      <c r="I963" s="211">
        <v>1.1510255117106868E-2</v>
      </c>
      <c r="J963" s="211">
        <v>1.4759235522837654E-2</v>
      </c>
      <c r="K963" s="211">
        <v>1.8644286558164826E-2</v>
      </c>
      <c r="L963" s="211">
        <v>2.3962943229535658E-2</v>
      </c>
      <c r="M963" s="211">
        <v>3.2080632358624864E-2</v>
      </c>
      <c r="N963" s="211">
        <v>4.3400189535916338E-2</v>
      </c>
      <c r="P963" s="212">
        <f t="array" ref="P963:Z963">(1+D963:N963)^-P$1:Z$1</f>
        <v>0.99991058078846751</v>
      </c>
      <c r="Q963" s="212">
        <v>0.99934155825492199</v>
      </c>
      <c r="R963" s="212">
        <v>0.99784031395383188</v>
      </c>
      <c r="S963" s="212">
        <v>0.99321930201618591</v>
      </c>
      <c r="T963" s="212">
        <v>0.98192682910715146</v>
      </c>
      <c r="U963" s="212">
        <v>0.96624916012181539</v>
      </c>
      <c r="V963" s="212">
        <v>0.92936205565810492</v>
      </c>
      <c r="W963" s="212">
        <v>0.87870303128228355</v>
      </c>
      <c r="X963" s="212">
        <v>0.78914643702437848</v>
      </c>
      <c r="Y963" s="212">
        <v>0.62272395886753407</v>
      </c>
      <c r="Z963" s="212">
        <v>0.42754494348719918</v>
      </c>
    </row>
    <row r="964" spans="3:26" x14ac:dyDescent="0.3">
      <c r="C964" s="210">
        <v>42439</v>
      </c>
      <c r="D964" s="211">
        <v>9.7855059172813732E-4</v>
      </c>
      <c r="E964" s="211">
        <v>2.6255180116790955E-3</v>
      </c>
      <c r="F964" s="211">
        <v>4.1541268847667323E-3</v>
      </c>
      <c r="G964" s="211">
        <v>6.5425503550392205E-3</v>
      </c>
      <c r="H964" s="211">
        <v>8.7102493207136152E-3</v>
      </c>
      <c r="I964" s="211">
        <v>1.1121635680265968E-2</v>
      </c>
      <c r="J964" s="211">
        <v>1.4425295241894653E-2</v>
      </c>
      <c r="K964" s="211">
        <v>1.8125967226682735E-2</v>
      </c>
      <c r="L964" s="211">
        <v>2.3895205560072158E-2</v>
      </c>
      <c r="M964" s="211">
        <v>3.1916286977086372E-2</v>
      </c>
      <c r="N964" s="211">
        <v>4.3284453548157298E-2</v>
      </c>
      <c r="P964" s="212">
        <f t="array" ref="P964:Z964">(1+D964:N964)^-P$1:Z$1</f>
        <v>0.99992175729126365</v>
      </c>
      <c r="Q964" s="212">
        <v>0.99934469546579452</v>
      </c>
      <c r="R964" s="212">
        <v>0.99792938552542854</v>
      </c>
      <c r="S964" s="212">
        <v>0.99349997637682441</v>
      </c>
      <c r="T964" s="212">
        <v>0.98280449183834728</v>
      </c>
      <c r="U964" s="212">
        <v>0.9673637071726181</v>
      </c>
      <c r="V964" s="212">
        <v>0.93089275399960691</v>
      </c>
      <c r="W964" s="212">
        <v>0.88183919986856052</v>
      </c>
      <c r="X964" s="212">
        <v>0.78966866680796621</v>
      </c>
      <c r="Y964" s="212">
        <v>0.62421326542814237</v>
      </c>
      <c r="Z964" s="212">
        <v>0.42849453147586247</v>
      </c>
    </row>
    <row r="965" spans="3:26" x14ac:dyDescent="0.3">
      <c r="C965" s="210">
        <v>42438</v>
      </c>
      <c r="D965" s="211">
        <v>8.8396746963878526E-4</v>
      </c>
      <c r="E965" s="211">
        <v>2.2995273225636121E-3</v>
      </c>
      <c r="F965" s="211">
        <v>3.5927519267957529E-3</v>
      </c>
      <c r="G965" s="211">
        <v>5.8854279943389197E-3</v>
      </c>
      <c r="H965" s="211">
        <v>7.8572209828957386E-3</v>
      </c>
      <c r="I965" s="211">
        <v>9.8644116179442305E-3</v>
      </c>
      <c r="J965" s="211">
        <v>1.2794237512915318E-2</v>
      </c>
      <c r="K965" s="211">
        <v>1.7265972537325678E-2</v>
      </c>
      <c r="L965" s="211">
        <v>2.1720811077016688E-2</v>
      </c>
      <c r="M965" s="211">
        <v>2.8191257792552764E-2</v>
      </c>
      <c r="N965" s="211">
        <v>3.6404082454593069E-2</v>
      </c>
      <c r="P965" s="212">
        <f t="array" ref="P965:Z965">(1+D965:N965)^-P$1:Z$1</f>
        <v>0.99992931633816884</v>
      </c>
      <c r="Q965" s="212">
        <v>0.99942594296987275</v>
      </c>
      <c r="R965" s="212">
        <v>0.99820845003980319</v>
      </c>
      <c r="S965" s="212">
        <v>0.99414900760012592</v>
      </c>
      <c r="T965" s="212">
        <v>0.98446884438639115</v>
      </c>
      <c r="U965" s="212">
        <v>0.97098114621308507</v>
      </c>
      <c r="V965" s="212">
        <v>0.938412732280823</v>
      </c>
      <c r="W965" s="212">
        <v>0.88707098985403621</v>
      </c>
      <c r="X965" s="212">
        <v>0.80663600886556319</v>
      </c>
      <c r="Y965" s="212">
        <v>0.65900907581903623</v>
      </c>
      <c r="Z965" s="212">
        <v>0.48912256565205514</v>
      </c>
    </row>
    <row r="966" spans="3:26" x14ac:dyDescent="0.3">
      <c r="C966" s="210">
        <v>42437</v>
      </c>
      <c r="D966" s="211">
        <v>1.1121018830166855E-3</v>
      </c>
      <c r="E966" s="211">
        <v>2.715780763143205E-3</v>
      </c>
      <c r="F966" s="211">
        <v>4.1062608805097125E-3</v>
      </c>
      <c r="G966" s="211">
        <v>6.1958980075645168E-3</v>
      </c>
      <c r="H966" s="211">
        <v>7.9871535464232073E-3</v>
      </c>
      <c r="I966" s="211">
        <v>1.0551619633245054E-2</v>
      </c>
      <c r="J966" s="211">
        <v>1.3974688972292417E-2</v>
      </c>
      <c r="K966" s="211">
        <v>1.82462725857373E-2</v>
      </c>
      <c r="L966" s="211">
        <v>2.3550322329103666E-2</v>
      </c>
      <c r="M966" s="211">
        <v>2.9452647503434064E-2</v>
      </c>
      <c r="N966" s="211">
        <v>3.9110224970544789E-2</v>
      </c>
      <c r="P966" s="212">
        <f t="array" ref="P966:Z966">(1+D966:N966)^-P$1:Z$1</f>
        <v>0.99991108523668726</v>
      </c>
      <c r="Q966" s="212">
        <v>0.99932220488352919</v>
      </c>
      <c r="R966" s="212">
        <v>0.99795317101747494</v>
      </c>
      <c r="S966" s="212">
        <v>0.99384225475393673</v>
      </c>
      <c r="T966" s="212">
        <v>0.98421505877825344</v>
      </c>
      <c r="U966" s="212">
        <v>0.9690015965681521</v>
      </c>
      <c r="V966" s="212">
        <v>0.93296301817712235</v>
      </c>
      <c r="W966" s="212">
        <v>0.88111013587039544</v>
      </c>
      <c r="X966" s="212">
        <v>0.79233347763037454</v>
      </c>
      <c r="Y966" s="212">
        <v>0.64700014392339067</v>
      </c>
      <c r="Z966" s="212">
        <v>0.46426680514576951</v>
      </c>
    </row>
    <row r="967" spans="3:26" x14ac:dyDescent="0.3">
      <c r="C967" s="210">
        <v>42436</v>
      </c>
      <c r="D967" s="211">
        <v>9.6810167083723328E-4</v>
      </c>
      <c r="E967" s="211">
        <v>2.2449137352503314E-3</v>
      </c>
      <c r="F967" s="211">
        <v>3.6486223558460117E-3</v>
      </c>
      <c r="G967" s="211">
        <v>5.8449603340083684E-3</v>
      </c>
      <c r="H967" s="211">
        <v>7.5497815202918784E-3</v>
      </c>
      <c r="I967" s="211">
        <v>9.9897422962765322E-3</v>
      </c>
      <c r="J967" s="211">
        <v>1.3131077074273476E-2</v>
      </c>
      <c r="K967" s="211">
        <v>1.669241514968579E-2</v>
      </c>
      <c r="L967" s="211">
        <v>2.223410046994289E-2</v>
      </c>
      <c r="M967" s="211">
        <v>2.929223188194283E-2</v>
      </c>
      <c r="N967" s="211">
        <v>3.9931410109727096E-2</v>
      </c>
      <c r="P967" s="212">
        <f t="array" ref="P967:Z967">(1+D967:N967)^-P$1:Z$1</f>
        <v>0.99992259232711755</v>
      </c>
      <c r="Q967" s="212">
        <v>0.99943955768618153</v>
      </c>
      <c r="R967" s="212">
        <v>0.99818066585851173</v>
      </c>
      <c r="S967" s="212">
        <v>0.99418900470300375</v>
      </c>
      <c r="T967" s="212">
        <v>0.98506972933502945</v>
      </c>
      <c r="U967" s="212">
        <v>0.97061972088331006</v>
      </c>
      <c r="V967" s="212">
        <v>0.93685378090810767</v>
      </c>
      <c r="W967" s="212">
        <v>0.89057995285866642</v>
      </c>
      <c r="X967" s="212">
        <v>0.80259482676787641</v>
      </c>
      <c r="Y967" s="212">
        <v>0.64851432374978912</v>
      </c>
      <c r="Z967" s="212">
        <v>0.45698935425052245</v>
      </c>
    </row>
    <row r="968" spans="3:26" x14ac:dyDescent="0.3">
      <c r="C968" s="210">
        <v>42433</v>
      </c>
      <c r="D968" s="211">
        <v>9.7060434255385347E-4</v>
      </c>
      <c r="E968" s="211">
        <v>2.4303046615253431E-3</v>
      </c>
      <c r="F968" s="211">
        <v>3.9671579255933336E-3</v>
      </c>
      <c r="G968" s="211">
        <v>5.9988870510388117E-3</v>
      </c>
      <c r="H968" s="211">
        <v>7.9739197264504097E-3</v>
      </c>
      <c r="I968" s="211">
        <v>1.0316935739176018E-2</v>
      </c>
      <c r="J968" s="211">
        <v>1.3921873283174494E-2</v>
      </c>
      <c r="K968" s="211">
        <v>1.7549562679587773E-2</v>
      </c>
      <c r="L968" s="211">
        <v>2.3657883155415099E-2</v>
      </c>
      <c r="M968" s="211">
        <v>2.9603505129243951E-2</v>
      </c>
      <c r="N968" s="211">
        <v>3.9242181809118558E-2</v>
      </c>
      <c r="P968" s="212">
        <f t="array" ref="P968:Z968">(1+D968:N968)^-P$1:Z$1</f>
        <v>0.99992239232277302</v>
      </c>
      <c r="Q968" s="212">
        <v>0.9993933450277801</v>
      </c>
      <c r="R968" s="212">
        <v>0.99802230347154153</v>
      </c>
      <c r="S968" s="212">
        <v>0.99403688500230469</v>
      </c>
      <c r="T968" s="212">
        <v>0.98424090272153486</v>
      </c>
      <c r="U968" s="212">
        <v>0.96967701401889517</v>
      </c>
      <c r="V968" s="212">
        <v>0.93320603600630303</v>
      </c>
      <c r="W968" s="212">
        <v>0.88534185494167772</v>
      </c>
      <c r="X968" s="212">
        <v>0.79150132697589348</v>
      </c>
      <c r="Y968" s="212">
        <v>0.64557962338685648</v>
      </c>
      <c r="Z968" s="212">
        <v>0.46308922905714389</v>
      </c>
    </row>
    <row r="969" spans="3:26" x14ac:dyDescent="0.3">
      <c r="C969" s="210">
        <v>42432</v>
      </c>
      <c r="D969" s="211">
        <v>1.0395162423406049E-3</v>
      </c>
      <c r="E969" s="211">
        <v>2.6722838995106176E-3</v>
      </c>
      <c r="F969" s="211">
        <v>4.2554943242351859E-3</v>
      </c>
      <c r="G969" s="211">
        <v>6.8499880464250613E-3</v>
      </c>
      <c r="H969" s="211">
        <v>8.8502281527309476E-3</v>
      </c>
      <c r="I969" s="211">
        <v>1.1639793459169051E-2</v>
      </c>
      <c r="J969" s="211">
        <v>1.4928993523988736E-2</v>
      </c>
      <c r="K969" s="211">
        <v>1.8833160232095875E-2</v>
      </c>
      <c r="L969" s="211">
        <v>2.4405288560942432E-2</v>
      </c>
      <c r="M969" s="211">
        <v>3.1092819333923223E-2</v>
      </c>
      <c r="N969" s="211">
        <v>4.1502936120051438E-2</v>
      </c>
      <c r="P969" s="212">
        <f t="array" ref="P969:Z969">(1+D969:N969)^-P$1:Z$1</f>
        <v>0.99991688534865619</v>
      </c>
      <c r="Q969" s="212">
        <v>0.99933304259074063</v>
      </c>
      <c r="R969" s="212">
        <v>0.99787901980677451</v>
      </c>
      <c r="S969" s="212">
        <v>0.9931966150590954</v>
      </c>
      <c r="T969" s="212">
        <v>0.98253178083144854</v>
      </c>
      <c r="U969" s="212">
        <v>0.96587802914684251</v>
      </c>
      <c r="V969" s="212">
        <v>0.9285850856516058</v>
      </c>
      <c r="W969" s="212">
        <v>0.87756339308495912</v>
      </c>
      <c r="X969" s="212">
        <v>0.78574546157518033</v>
      </c>
      <c r="Y969" s="212">
        <v>0.63173300059276993</v>
      </c>
      <c r="Z969" s="212">
        <v>0.44339422030776848</v>
      </c>
    </row>
    <row r="970" spans="3:26" x14ac:dyDescent="0.3">
      <c r="C970" s="210">
        <v>42431</v>
      </c>
      <c r="D970" s="211">
        <v>9.1999713252759565E-4</v>
      </c>
      <c r="E970" s="211">
        <v>2.411372865577327E-3</v>
      </c>
      <c r="F970" s="211">
        <v>3.6875842596440873E-3</v>
      </c>
      <c r="G970" s="211">
        <v>5.7333828782114033E-3</v>
      </c>
      <c r="H970" s="211">
        <v>7.4841266948108423E-3</v>
      </c>
      <c r="I970" s="211">
        <v>1.0248068832726102E-2</v>
      </c>
      <c r="J970" s="211">
        <v>1.2868787511256067E-2</v>
      </c>
      <c r="K970" s="211">
        <v>1.7228875111315878E-2</v>
      </c>
      <c r="L970" s="211">
        <v>2.2263960571491045E-2</v>
      </c>
      <c r="M970" s="211">
        <v>2.9304068248203759E-2</v>
      </c>
      <c r="N970" s="211">
        <v>3.7218250165524124E-2</v>
      </c>
      <c r="P970" s="212">
        <f t="array" ref="P970:Z970">(1+D970:N970)^-P$1:Z$1</f>
        <v>0.99992643677034332</v>
      </c>
      <c r="Q970" s="212">
        <v>0.9993980636935379</v>
      </c>
      <c r="R970" s="212">
        <v>0.99816129160445166</v>
      </c>
      <c r="S970" s="212">
        <v>0.99429930140948142</v>
      </c>
      <c r="T970" s="212">
        <v>0.9851981218064938</v>
      </c>
      <c r="U970" s="212">
        <v>0.96987533127550718</v>
      </c>
      <c r="V970" s="212">
        <v>0.93806743400060855</v>
      </c>
      <c r="W970" s="212">
        <v>0.8872974694229111</v>
      </c>
      <c r="X970" s="212">
        <v>0.80236042142767539</v>
      </c>
      <c r="Y970" s="212">
        <v>0.64840246999190232</v>
      </c>
      <c r="Z970" s="212">
        <v>0.48150079207539792</v>
      </c>
    </row>
    <row r="971" spans="3:26" x14ac:dyDescent="0.3">
      <c r="C971" s="210">
        <v>42430</v>
      </c>
      <c r="D971" s="211">
        <v>9.6419913810763319E-4</v>
      </c>
      <c r="E971" s="211">
        <v>2.3230529763775595E-3</v>
      </c>
      <c r="F971" s="211">
        <v>3.7966390518011945E-3</v>
      </c>
      <c r="G971" s="211">
        <v>6.1847619229178658E-3</v>
      </c>
      <c r="H971" s="211">
        <v>7.9341551320132736E-3</v>
      </c>
      <c r="I971" s="211">
        <v>9.9802025665139613E-3</v>
      </c>
      <c r="J971" s="211">
        <v>1.2977899052159255E-2</v>
      </c>
      <c r="K971" s="211">
        <v>1.7093697613295614E-2</v>
      </c>
      <c r="L971" s="211">
        <v>2.2082298992674505E-2</v>
      </c>
      <c r="M971" s="211">
        <v>2.929122178039259E-2</v>
      </c>
      <c r="N971" s="211">
        <v>3.7640660948293367E-2</v>
      </c>
      <c r="P971" s="212">
        <f t="array" ref="P971:Z971">(1+D971:N971)^-P$1:Z$1</f>
        <v>0.99992290420429741</v>
      </c>
      <c r="Q971" s="212">
        <v>0.99942007850441272</v>
      </c>
      <c r="R971" s="212">
        <v>0.99810706885421219</v>
      </c>
      <c r="S971" s="212">
        <v>0.99385325423623172</v>
      </c>
      <c r="T971" s="212">
        <v>0.98431856396984663</v>
      </c>
      <c r="U971" s="212">
        <v>0.97064722499856726</v>
      </c>
      <c r="V971" s="212">
        <v>0.93756232951696461</v>
      </c>
      <c r="W971" s="212">
        <v>0.8881232865543357</v>
      </c>
      <c r="X971" s="212">
        <v>0.80378765185604073</v>
      </c>
      <c r="Y971" s="212">
        <v>0.64852387017080937</v>
      </c>
      <c r="Z971" s="212">
        <v>0.47759565476285981</v>
      </c>
    </row>
    <row r="972" spans="3:26" x14ac:dyDescent="0.3">
      <c r="C972" s="210">
        <v>42429</v>
      </c>
      <c r="D972" s="211">
        <v>9.0684191228586754E-4</v>
      </c>
      <c r="E972" s="211">
        <v>2.2345901119616885E-3</v>
      </c>
      <c r="F972" s="211">
        <v>3.439102843420706E-3</v>
      </c>
      <c r="G972" s="211">
        <v>5.250634389265223E-3</v>
      </c>
      <c r="H972" s="211">
        <v>6.776015013287705E-3</v>
      </c>
      <c r="I972" s="211">
        <v>8.8890127967299372E-3</v>
      </c>
      <c r="J972" s="211">
        <v>1.1952268307854704E-2</v>
      </c>
      <c r="K972" s="211">
        <v>1.5285404860588873E-2</v>
      </c>
      <c r="L972" s="211">
        <v>2.0599116495751846E-2</v>
      </c>
      <c r="M972" s="211">
        <v>2.6784167529167176E-2</v>
      </c>
      <c r="N972" s="211">
        <v>3.4291483632667347E-2</v>
      </c>
      <c r="P972" s="212">
        <f t="array" ref="P972:Z972">(1+D972:N972)^-P$1:Z$1</f>
        <v>0.99992748815074517</v>
      </c>
      <c r="Q972" s="212">
        <v>0.99944213138443061</v>
      </c>
      <c r="R972" s="212">
        <v>0.9982848711908906</v>
      </c>
      <c r="S972" s="212">
        <v>0.99477679077272574</v>
      </c>
      <c r="T972" s="212">
        <v>0.98658447910132274</v>
      </c>
      <c r="U972" s="212">
        <v>0.97380011778519282</v>
      </c>
      <c r="V972" s="212">
        <v>0.94232314649223292</v>
      </c>
      <c r="W972" s="212">
        <v>0.89925528423016621</v>
      </c>
      <c r="X972" s="212">
        <v>0.81554535705662579</v>
      </c>
      <c r="Y972" s="212">
        <v>0.67268624614392503</v>
      </c>
      <c r="Z972" s="212">
        <v>0.50949628974617123</v>
      </c>
    </row>
    <row r="973" spans="3:26" x14ac:dyDescent="0.3">
      <c r="C973" s="210">
        <v>42426</v>
      </c>
      <c r="D973" s="211">
        <v>8.8945685467614025E-4</v>
      </c>
      <c r="E973" s="211">
        <v>2.2755619030601533E-3</v>
      </c>
      <c r="F973" s="211">
        <v>3.5981094350807726E-3</v>
      </c>
      <c r="G973" s="211">
        <v>5.7946665837295902E-3</v>
      </c>
      <c r="H973" s="211">
        <v>7.2653210809872351E-3</v>
      </c>
      <c r="I973" s="211">
        <v>9.9758775902031027E-3</v>
      </c>
      <c r="J973" s="211">
        <v>1.3623487034724165E-2</v>
      </c>
      <c r="K973" s="211">
        <v>1.7744230388372674E-2</v>
      </c>
      <c r="L973" s="211">
        <v>2.3907094712077831E-2</v>
      </c>
      <c r="M973" s="211">
        <v>3.0250649236838359E-2</v>
      </c>
      <c r="N973" s="211">
        <v>4.0457995411044397E-2</v>
      </c>
      <c r="P973" s="212">
        <f t="array" ref="P973:Z973">(1+D973:N973)^-P$1:Z$1</f>
        <v>0.9999288776075308</v>
      </c>
      <c r="Q973" s="212">
        <v>0.99943191723686431</v>
      </c>
      <c r="R973" s="212">
        <v>0.99820578566791562</v>
      </c>
      <c r="S973" s="212">
        <v>0.99423871812383757</v>
      </c>
      <c r="T973" s="212">
        <v>0.98562619232333326</v>
      </c>
      <c r="U973" s="212">
        <v>0.97065969473469993</v>
      </c>
      <c r="V973" s="212">
        <v>0.93458041140942594</v>
      </c>
      <c r="W973" s="212">
        <v>0.88415713661945516</v>
      </c>
      <c r="X973" s="212">
        <v>0.78957697879925759</v>
      </c>
      <c r="Y973" s="212">
        <v>0.63952355756958945</v>
      </c>
      <c r="Z973" s="212">
        <v>0.45238579775559951</v>
      </c>
    </row>
    <row r="974" spans="3:26" x14ac:dyDescent="0.3">
      <c r="C974" s="210">
        <v>42425</v>
      </c>
      <c r="D974" s="211">
        <v>8.9697007559693851E-4</v>
      </c>
      <c r="E974" s="211">
        <v>2.2184901703113731E-3</v>
      </c>
      <c r="F974" s="211">
        <v>3.5872817092806025E-3</v>
      </c>
      <c r="G974" s="211">
        <v>5.7314486052407344E-3</v>
      </c>
      <c r="H974" s="211">
        <v>7.5209758859566449E-3</v>
      </c>
      <c r="I974" s="211">
        <v>9.8106326492917884E-3</v>
      </c>
      <c r="J974" s="211">
        <v>1.282419495663681E-2</v>
      </c>
      <c r="K974" s="211">
        <v>1.737586132277966E-2</v>
      </c>
      <c r="L974" s="211">
        <v>2.2384093790310085E-2</v>
      </c>
      <c r="M974" s="211">
        <v>2.8579945163970725E-2</v>
      </c>
      <c r="N974" s="211">
        <v>3.6758668404180093E-2</v>
      </c>
      <c r="P974" s="212">
        <f t="array" ref="P974:Z974">(1+D974:N974)^-P$1:Z$1</f>
        <v>0.99992827712914156</v>
      </c>
      <c r="Q974" s="212">
        <v>0.99944614519559616</v>
      </c>
      <c r="R974" s="212">
        <v>0.99821117048575048</v>
      </c>
      <c r="S974" s="212">
        <v>0.99430121369557545</v>
      </c>
      <c r="T974" s="212">
        <v>0.9851260576194707</v>
      </c>
      <c r="U974" s="212">
        <v>0.97113628761470661</v>
      </c>
      <c r="V974" s="212">
        <v>0.93827395803067737</v>
      </c>
      <c r="W974" s="212">
        <v>0.88640050706170248</v>
      </c>
      <c r="X974" s="212">
        <v>0.80141812206059126</v>
      </c>
      <c r="Y974" s="212">
        <v>0.65528347265286668</v>
      </c>
      <c r="Z974" s="212">
        <v>0.48578767909013304</v>
      </c>
    </row>
    <row r="975" spans="3:26" x14ac:dyDescent="0.3">
      <c r="C975" s="210">
        <v>42424</v>
      </c>
      <c r="D975" s="211">
        <v>8.0527508610046361E-4</v>
      </c>
      <c r="E975" s="211">
        <v>2.027908178001578E-3</v>
      </c>
      <c r="F975" s="211">
        <v>3.2312177980487662E-3</v>
      </c>
      <c r="G975" s="211">
        <v>4.9300752344205168E-3</v>
      </c>
      <c r="H975" s="211">
        <v>6.2043094474091938E-3</v>
      </c>
      <c r="I975" s="211">
        <v>8.0434817930760492E-3</v>
      </c>
      <c r="J975" s="211">
        <v>1.0746656289314229E-2</v>
      </c>
      <c r="K975" s="211">
        <v>1.4632173629858532E-2</v>
      </c>
      <c r="L975" s="211">
        <v>1.8771880722331557E-2</v>
      </c>
      <c r="M975" s="211">
        <v>2.3909872489557768E-2</v>
      </c>
      <c r="N975" s="211">
        <v>3.1228246611913521E-2</v>
      </c>
      <c r="P975" s="212">
        <f t="array" ref="P975:Z975">(1+D975:N975)^-P$1:Z$1</f>
        <v>0.99993560599129705</v>
      </c>
      <c r="Q975" s="212">
        <v>0.99949366454412003</v>
      </c>
      <c r="R975" s="212">
        <v>0.99838829587624434</v>
      </c>
      <c r="S975" s="212">
        <v>0.99509411116661972</v>
      </c>
      <c r="T975" s="212">
        <v>0.98770591352506332</v>
      </c>
      <c r="U975" s="212">
        <v>0.97625259836444278</v>
      </c>
      <c r="V975" s="212">
        <v>0.94795655396714185</v>
      </c>
      <c r="W975" s="212">
        <v>0.90331577239924266</v>
      </c>
      <c r="X975" s="212">
        <v>0.83029133519614073</v>
      </c>
      <c r="Y975" s="212">
        <v>0.70157489998744826</v>
      </c>
      <c r="Z975" s="212">
        <v>0.54063479421383298</v>
      </c>
    </row>
    <row r="976" spans="3:26" x14ac:dyDescent="0.3">
      <c r="C976" s="210">
        <v>42423</v>
      </c>
      <c r="D976" s="211">
        <v>1.0162209183326562E-3</v>
      </c>
      <c r="E976" s="211">
        <v>2.5082102274097875E-3</v>
      </c>
      <c r="F976" s="211">
        <v>3.8496006248736466E-3</v>
      </c>
      <c r="G976" s="211">
        <v>6.2327844680452812E-3</v>
      </c>
      <c r="H976" s="211">
        <v>8.0822835679048577E-3</v>
      </c>
      <c r="I976" s="211">
        <v>1.1012767681177042E-2</v>
      </c>
      <c r="J976" s="211">
        <v>1.4609631916522923E-2</v>
      </c>
      <c r="K976" s="211">
        <v>1.9825462992407662E-2</v>
      </c>
      <c r="L976" s="211">
        <v>2.6107683208485648E-2</v>
      </c>
      <c r="M976" s="211">
        <v>3.4124681604649661E-2</v>
      </c>
      <c r="N976" s="211">
        <v>4.5117038136506589E-2</v>
      </c>
      <c r="P976" s="212">
        <f t="array" ref="P976:Z976">(1+D976:N976)^-P$1:Z$1</f>
        <v>0.99991874690797877</v>
      </c>
      <c r="Q976" s="212">
        <v>0.99937392858502661</v>
      </c>
      <c r="R976" s="212">
        <v>0.99808073920399998</v>
      </c>
      <c r="S976" s="212">
        <v>0.99380582250523652</v>
      </c>
      <c r="T976" s="212">
        <v>0.98402931207189848</v>
      </c>
      <c r="U976" s="212">
        <v>0.96767624415188003</v>
      </c>
      <c r="V976" s="212">
        <v>0.93004742724487544</v>
      </c>
      <c r="W976" s="212">
        <v>0.87160365229426362</v>
      </c>
      <c r="X976" s="212">
        <v>0.77280621312752074</v>
      </c>
      <c r="Y976" s="212">
        <v>0.60451411483755357</v>
      </c>
      <c r="Z976" s="212">
        <v>0.41371516580463308</v>
      </c>
    </row>
    <row r="977" spans="3:26" x14ac:dyDescent="0.3">
      <c r="C977" s="210">
        <v>42422</v>
      </c>
      <c r="D977" s="211">
        <v>9.8303299329189687E-4</v>
      </c>
      <c r="E977" s="211">
        <v>2.2640161678052543E-3</v>
      </c>
      <c r="F977" s="211">
        <v>3.4011376939437109E-3</v>
      </c>
      <c r="G977" s="211">
        <v>5.1695471294527645E-3</v>
      </c>
      <c r="H977" s="211">
        <v>6.6470483765141992E-3</v>
      </c>
      <c r="I977" s="211">
        <v>8.6406366713094752E-3</v>
      </c>
      <c r="J977" s="211">
        <v>1.1769988343081551E-2</v>
      </c>
      <c r="K977" s="211">
        <v>1.514502616551467E-2</v>
      </c>
      <c r="L977" s="211">
        <v>1.921814521579902E-2</v>
      </c>
      <c r="M977" s="211">
        <v>2.5122666664323265E-2</v>
      </c>
      <c r="N977" s="211">
        <v>3.1834903138379458E-2</v>
      </c>
      <c r="P977" s="212">
        <f t="array" ref="P977:Z977">(1+D977:N977)^-P$1:Z$1</f>
        <v>0.99992139907859201</v>
      </c>
      <c r="Q977" s="212">
        <v>0.99943479550204384</v>
      </c>
      <c r="R977" s="212">
        <v>0.99830375679627692</v>
      </c>
      <c r="S977" s="212">
        <v>0.99485703964647965</v>
      </c>
      <c r="T977" s="212">
        <v>0.98683728793401526</v>
      </c>
      <c r="U977" s="212">
        <v>0.97451968506037134</v>
      </c>
      <c r="V977" s="212">
        <v>0.94317229468725394</v>
      </c>
      <c r="W977" s="212">
        <v>0.90012611611300231</v>
      </c>
      <c r="X977" s="212">
        <v>0.82666306059862904</v>
      </c>
      <c r="Y977" s="212">
        <v>0.68922727284710905</v>
      </c>
      <c r="Z977" s="212">
        <v>0.53431296567791786</v>
      </c>
    </row>
    <row r="978" spans="3:26" x14ac:dyDescent="0.3">
      <c r="C978" s="210">
        <v>42419</v>
      </c>
      <c r="D978" s="211">
        <v>9.9888645758293339E-4</v>
      </c>
      <c r="E978" s="211">
        <v>2.4447643807019854E-3</v>
      </c>
      <c r="F978" s="211">
        <v>3.9323606013411247E-3</v>
      </c>
      <c r="G978" s="211">
        <v>6.344695425484991E-3</v>
      </c>
      <c r="H978" s="211">
        <v>8.5661227919834534E-3</v>
      </c>
      <c r="I978" s="211">
        <v>1.1085475657027704E-2</v>
      </c>
      <c r="J978" s="211">
        <v>1.4887004058431037E-2</v>
      </c>
      <c r="K978" s="211">
        <v>1.9606821426772024E-2</v>
      </c>
      <c r="L978" s="211">
        <v>2.5315876533728628E-2</v>
      </c>
      <c r="M978" s="211">
        <v>3.4360635609888703E-2</v>
      </c>
      <c r="N978" s="211">
        <v>4.5790900589978943E-2</v>
      </c>
      <c r="P978" s="212">
        <f t="array" ref="P978:Z978">(1+D978:N978)^-P$1:Z$1</f>
        <v>0.99992013215740772</v>
      </c>
      <c r="Q978" s="212">
        <v>0.99938974108225664</v>
      </c>
      <c r="R978" s="212">
        <v>0.99803959955947608</v>
      </c>
      <c r="S978" s="212">
        <v>0.99369530593808886</v>
      </c>
      <c r="T978" s="212">
        <v>0.98308540216750118</v>
      </c>
      <c r="U978" s="212">
        <v>0.96746750001504533</v>
      </c>
      <c r="V978" s="212">
        <v>0.92877719579698603</v>
      </c>
      <c r="W978" s="212">
        <v>0.87291282358882438</v>
      </c>
      <c r="X978" s="212">
        <v>0.77879504065880212</v>
      </c>
      <c r="Y978" s="212">
        <v>0.60244892623321478</v>
      </c>
      <c r="Z978" s="212">
        <v>0.4084160733798502</v>
      </c>
    </row>
    <row r="979" spans="3:26" x14ac:dyDescent="0.3">
      <c r="C979" s="210">
        <v>42418</v>
      </c>
      <c r="D979" s="211">
        <v>1.0829361088722839E-3</v>
      </c>
      <c r="E979" s="211">
        <v>2.8673194682691475E-3</v>
      </c>
      <c r="F979" s="211">
        <v>4.3041742652682085E-3</v>
      </c>
      <c r="G979" s="211">
        <v>7.0324695796467503E-3</v>
      </c>
      <c r="H979" s="211">
        <v>9.058092369788686E-3</v>
      </c>
      <c r="I979" s="211">
        <v>1.135949196593217E-2</v>
      </c>
      <c r="J979" s="211">
        <v>1.4675485562654866E-2</v>
      </c>
      <c r="K979" s="211">
        <v>2.0088542945989777E-2</v>
      </c>
      <c r="L979" s="211">
        <v>2.6761231680875242E-2</v>
      </c>
      <c r="M979" s="211">
        <v>3.6194183509273552E-2</v>
      </c>
      <c r="N979" s="211">
        <v>4.8912299569967718E-2</v>
      </c>
      <c r="P979" s="212">
        <f t="array" ref="P979:Z979">(1+D979:N979)^-P$1:Z$1</f>
        <v>0.99991341573610915</v>
      </c>
      <c r="Q979" s="212">
        <v>0.9992844519894527</v>
      </c>
      <c r="R979" s="212">
        <v>0.99785483526102381</v>
      </c>
      <c r="S979" s="212">
        <v>0.99301664068231865</v>
      </c>
      <c r="T979" s="212">
        <v>0.98212702283969633</v>
      </c>
      <c r="U979" s="212">
        <v>0.96668134023030505</v>
      </c>
      <c r="V979" s="212">
        <v>0.92974566049511698</v>
      </c>
      <c r="W979" s="212">
        <v>0.87003136838429473</v>
      </c>
      <c r="X979" s="212">
        <v>0.76790125481774163</v>
      </c>
      <c r="Y979" s="212">
        <v>0.58665496173959319</v>
      </c>
      <c r="Z979" s="212">
        <v>0.3847834996076076</v>
      </c>
    </row>
    <row r="980" spans="3:26" x14ac:dyDescent="0.3">
      <c r="C980" s="210">
        <v>42417</v>
      </c>
      <c r="D980" s="211">
        <v>9.2676435439548893E-4</v>
      </c>
      <c r="E980" s="211">
        <v>2.3709364975377928E-3</v>
      </c>
      <c r="F980" s="211">
        <v>3.6085878968293364E-3</v>
      </c>
      <c r="G980" s="211">
        <v>5.7728637375168979E-3</v>
      </c>
      <c r="H980" s="211">
        <v>7.8128414329751514E-3</v>
      </c>
      <c r="I980" s="211">
        <v>1.0371404357442151E-2</v>
      </c>
      <c r="J980" s="211">
        <v>1.313970066168723E-2</v>
      </c>
      <c r="K980" s="211">
        <v>1.7771105946195298E-2</v>
      </c>
      <c r="L980" s="211">
        <v>2.3241963094022572E-2</v>
      </c>
      <c r="M980" s="211">
        <v>2.9926015602215004E-2</v>
      </c>
      <c r="N980" s="211">
        <v>3.8766701044175525E-2</v>
      </c>
      <c r="P980" s="212">
        <f t="array" ref="P980:Z980">(1+D980:N980)^-P$1:Z$1</f>
        <v>0.99992589593196546</v>
      </c>
      <c r="Q980" s="212">
        <v>0.99940814265111766</v>
      </c>
      <c r="R980" s="212">
        <v>0.99820057462818834</v>
      </c>
      <c r="S980" s="212">
        <v>0.99426027093625824</v>
      </c>
      <c r="T980" s="212">
        <v>0.98455554946572788</v>
      </c>
      <c r="U980" s="212">
        <v>0.96952019806110434</v>
      </c>
      <c r="V980" s="212">
        <v>0.93681391028150018</v>
      </c>
      <c r="W980" s="212">
        <v>0.88399371840445118</v>
      </c>
      <c r="X980" s="212">
        <v>0.79472445597915675</v>
      </c>
      <c r="Y980" s="212">
        <v>0.64255391442006915</v>
      </c>
      <c r="Z980" s="212">
        <v>0.46734716589107161</v>
      </c>
    </row>
    <row r="981" spans="3:26" x14ac:dyDescent="0.3">
      <c r="C981" s="210">
        <v>42416</v>
      </c>
      <c r="D981" s="211">
        <v>9.4535527689395247E-4</v>
      </c>
      <c r="E981" s="211">
        <v>2.3561185474378432E-3</v>
      </c>
      <c r="F981" s="211">
        <v>3.5539366439870934E-3</v>
      </c>
      <c r="G981" s="211">
        <v>5.7627333767212409E-3</v>
      </c>
      <c r="H981" s="211">
        <v>7.3599602695268527E-3</v>
      </c>
      <c r="I981" s="211">
        <v>9.2504860715981845E-3</v>
      </c>
      <c r="J981" s="211">
        <v>1.1787946932726895E-2</v>
      </c>
      <c r="K981" s="211">
        <v>1.5174297496874937E-2</v>
      </c>
      <c r="L981" s="211">
        <v>2.068643047675146E-2</v>
      </c>
      <c r="M981" s="211">
        <v>2.6622576018223466E-2</v>
      </c>
      <c r="N981" s="211">
        <v>3.4775208536190191E-2</v>
      </c>
      <c r="P981" s="212">
        <f t="array" ref="P981:Z981">(1+D981:N981)^-P$1:Z$1</f>
        <v>0.9999244101602548</v>
      </c>
      <c r="Q981" s="212">
        <v>0.99941183622309682</v>
      </c>
      <c r="R981" s="212">
        <v>0.99822775411865361</v>
      </c>
      <c r="S981" s="212">
        <v>0.99427028544060936</v>
      </c>
      <c r="T981" s="212">
        <v>0.98544100632219256</v>
      </c>
      <c r="U981" s="212">
        <v>0.97275416339364629</v>
      </c>
      <c r="V981" s="212">
        <v>0.94308859413029289</v>
      </c>
      <c r="W981" s="212">
        <v>0.89994445344089569</v>
      </c>
      <c r="X981" s="212">
        <v>0.81484797239231088</v>
      </c>
      <c r="Y981" s="212">
        <v>0.67427622046491908</v>
      </c>
      <c r="Z981" s="212">
        <v>0.50475391466798802</v>
      </c>
    </row>
    <row r="982" spans="3:26" x14ac:dyDescent="0.3">
      <c r="C982" s="210">
        <v>42412</v>
      </c>
      <c r="D982" s="211">
        <v>8.472268552244882E-4</v>
      </c>
      <c r="E982" s="211">
        <v>2.2415465222023314E-3</v>
      </c>
      <c r="F982" s="211">
        <v>3.4732862901137957E-3</v>
      </c>
      <c r="G982" s="211">
        <v>5.2387876568859423E-3</v>
      </c>
      <c r="H982" s="211">
        <v>7.1395167203237098E-3</v>
      </c>
      <c r="I982" s="211">
        <v>9.5091595206417967E-3</v>
      </c>
      <c r="J982" s="211">
        <v>1.2332406406255585E-2</v>
      </c>
      <c r="K982" s="211">
        <v>1.6483282017582614E-2</v>
      </c>
      <c r="L982" s="211">
        <v>2.2311516373229347E-2</v>
      </c>
      <c r="M982" s="211">
        <v>3.0431477510085066E-2</v>
      </c>
      <c r="N982" s="211">
        <v>4.047742397536213E-2</v>
      </c>
      <c r="P982" s="212">
        <f t="array" ref="P982:Z982">(1+D982:N982)^-P$1:Z$1</f>
        <v>0.99993225284205156</v>
      </c>
      <c r="Q982" s="212">
        <v>0.99944039713493793</v>
      </c>
      <c r="R982" s="212">
        <v>0.9982678676947504</v>
      </c>
      <c r="S982" s="212">
        <v>0.99478851421054182</v>
      </c>
      <c r="T982" s="212">
        <v>0.98587244185530476</v>
      </c>
      <c r="U982" s="212">
        <v>0.97200658858895961</v>
      </c>
      <c r="V982" s="212">
        <v>0.94055522913296918</v>
      </c>
      <c r="W982" s="212">
        <v>0.89186335164184927</v>
      </c>
      <c r="X982" s="212">
        <v>0.80198725819809635</v>
      </c>
      <c r="Y982" s="212">
        <v>0.63784219409746024</v>
      </c>
      <c r="Z982" s="212">
        <v>0.45221688207489724</v>
      </c>
    </row>
    <row r="983" spans="3:26" x14ac:dyDescent="0.3">
      <c r="C983" s="210">
        <v>42411</v>
      </c>
      <c r="D983" s="211">
        <v>1.0050672792901337E-3</v>
      </c>
      <c r="E983" s="211">
        <v>2.5793784624850141E-3</v>
      </c>
      <c r="F983" s="211">
        <v>4.2354850052283696E-3</v>
      </c>
      <c r="G983" s="211">
        <v>6.8431193654699659E-3</v>
      </c>
      <c r="H983" s="211">
        <v>9.2052229357299006E-3</v>
      </c>
      <c r="I983" s="211">
        <v>1.1580964501943587E-2</v>
      </c>
      <c r="J983" s="211">
        <v>1.5248607133344394E-2</v>
      </c>
      <c r="K983" s="211">
        <v>1.9918978320521911E-2</v>
      </c>
      <c r="L983" s="211">
        <v>2.6180186391554082E-2</v>
      </c>
      <c r="M983" s="211">
        <v>3.3898035500159462E-2</v>
      </c>
      <c r="N983" s="211">
        <v>4.2495985382430136E-2</v>
      </c>
      <c r="P983" s="212">
        <f t="array" ref="P983:Z983">(1+D983:N983)^-P$1:Z$1</f>
        <v>0.99991963822619279</v>
      </c>
      <c r="Q983" s="212">
        <v>0.99935619293896305</v>
      </c>
      <c r="R983" s="212">
        <v>0.99788896109070502</v>
      </c>
      <c r="S983" s="212">
        <v>0.99320339064363616</v>
      </c>
      <c r="T983" s="212">
        <v>0.98184067796528596</v>
      </c>
      <c r="U983" s="212">
        <v>0.9660465521928645</v>
      </c>
      <c r="V983" s="212">
        <v>0.92712435169071439</v>
      </c>
      <c r="W983" s="212">
        <v>0.87104439101455011</v>
      </c>
      <c r="X983" s="212">
        <v>0.7722603723488215</v>
      </c>
      <c r="Y983" s="212">
        <v>0.60650494770821761</v>
      </c>
      <c r="Z983" s="212">
        <v>0.43502295697710208</v>
      </c>
    </row>
    <row r="984" spans="3:26" x14ac:dyDescent="0.3">
      <c r="C984" s="210">
        <v>42410</v>
      </c>
      <c r="D984" s="211">
        <v>9.5209262200599779E-4</v>
      </c>
      <c r="E984" s="211">
        <v>2.4024574194154882E-3</v>
      </c>
      <c r="F984" s="211">
        <v>3.8452200731415448E-3</v>
      </c>
      <c r="G984" s="211">
        <v>5.9725913288340106E-3</v>
      </c>
      <c r="H984" s="211">
        <v>7.5187044218570928E-3</v>
      </c>
      <c r="I984" s="211">
        <v>9.737743322607342E-3</v>
      </c>
      <c r="J984" s="211">
        <v>1.2893264424493232E-2</v>
      </c>
      <c r="K984" s="211">
        <v>1.6357079211189108E-2</v>
      </c>
      <c r="L984" s="211">
        <v>2.2337870975749352E-2</v>
      </c>
      <c r="M984" s="211">
        <v>2.8960389170043767E-2</v>
      </c>
      <c r="N984" s="211">
        <v>3.8316041723355294E-2</v>
      </c>
      <c r="P984" s="212">
        <f t="array" ref="P984:Z984">(1+D984:N984)^-P$1:Z$1</f>
        <v>0.99992387172435981</v>
      </c>
      <c r="Q984" s="212">
        <v>0.99940028586733831</v>
      </c>
      <c r="R984" s="212">
        <v>0.99808291690004991</v>
      </c>
      <c r="S984" s="212">
        <v>0.9940628687299079</v>
      </c>
      <c r="T984" s="212">
        <v>0.98513049958364651</v>
      </c>
      <c r="U984" s="212">
        <v>0.97134661127685151</v>
      </c>
      <c r="V984" s="212">
        <v>0.93795409587158163</v>
      </c>
      <c r="W984" s="212">
        <v>0.89263884992190112</v>
      </c>
      <c r="X984" s="212">
        <v>0.80178053980969755</v>
      </c>
      <c r="Y984" s="212">
        <v>0.65165863226075671</v>
      </c>
      <c r="Z984" s="212">
        <v>0.47142078191305387</v>
      </c>
    </row>
    <row r="985" spans="3:26" x14ac:dyDescent="0.3">
      <c r="C985" s="210">
        <v>42409</v>
      </c>
      <c r="D985" s="211">
        <v>9.112856677174207E-4</v>
      </c>
      <c r="E985" s="211">
        <v>2.3053352434802576E-3</v>
      </c>
      <c r="F985" s="211">
        <v>3.5594579195225707E-3</v>
      </c>
      <c r="G985" s="211">
        <v>5.6148995368837567E-3</v>
      </c>
      <c r="H985" s="211">
        <v>7.5699700648165927E-3</v>
      </c>
      <c r="I985" s="211">
        <v>9.7760158421403582E-3</v>
      </c>
      <c r="J985" s="211">
        <v>1.3391829188769565E-2</v>
      </c>
      <c r="K985" s="211">
        <v>1.7885651864005415E-2</v>
      </c>
      <c r="L985" s="211">
        <v>2.3614698615987247E-2</v>
      </c>
      <c r="M985" s="211">
        <v>3.000204471904374E-2</v>
      </c>
      <c r="N985" s="211">
        <v>4.0774974137165125E-2</v>
      </c>
      <c r="P985" s="212">
        <f t="array" ref="P985:Z985">(1+D985:N985)^-P$1:Z$1</f>
        <v>0.99992713299900748</v>
      </c>
      <c r="Q985" s="212">
        <v>0.99942449515770215</v>
      </c>
      <c r="R985" s="212">
        <v>0.99822500814380644</v>
      </c>
      <c r="S985" s="212">
        <v>0.99441645152685243</v>
      </c>
      <c r="T985" s="212">
        <v>0.98503025431008095</v>
      </c>
      <c r="U985" s="212">
        <v>0.97123616755701259</v>
      </c>
      <c r="V985" s="212">
        <v>0.93564910904928211</v>
      </c>
      <c r="W985" s="212">
        <v>0.88329760302648741</v>
      </c>
      <c r="X985" s="212">
        <v>0.79183531114136785</v>
      </c>
      <c r="Y985" s="212">
        <v>0.64184283468063386</v>
      </c>
      <c r="Z985" s="212">
        <v>0.44963818099381275</v>
      </c>
    </row>
    <row r="986" spans="3:26" x14ac:dyDescent="0.3">
      <c r="C986" s="210">
        <v>42408</v>
      </c>
      <c r="D986" s="211">
        <v>8.8929963406754941E-4</v>
      </c>
      <c r="E986" s="211">
        <v>2.1929440873441454E-3</v>
      </c>
      <c r="F986" s="211">
        <v>3.5726838283178181E-3</v>
      </c>
      <c r="G986" s="211">
        <v>5.4743079357526805E-3</v>
      </c>
      <c r="H986" s="211">
        <v>7.3094137125264752E-3</v>
      </c>
      <c r="I986" s="211">
        <v>9.4535207199792047E-3</v>
      </c>
      <c r="J986" s="211">
        <v>1.1938964829198356E-2</v>
      </c>
      <c r="K986" s="211">
        <v>1.552615455860777E-2</v>
      </c>
      <c r="L986" s="211">
        <v>2.0200528885018561E-2</v>
      </c>
      <c r="M986" s="211">
        <v>2.6013135495213526E-2</v>
      </c>
      <c r="N986" s="211">
        <v>3.4265356341100388E-2</v>
      </c>
      <c r="P986" s="212">
        <f t="array" ref="P986:Z986">(1+D986:N986)^-P$1:Z$1</f>
        <v>0.99992889017310937</v>
      </c>
      <c r="Q986" s="212">
        <v>0.99945251415135616</v>
      </c>
      <c r="R986" s="212">
        <v>0.99821843040577818</v>
      </c>
      <c r="S986" s="212">
        <v>0.9945554969504975</v>
      </c>
      <c r="T986" s="212">
        <v>0.98553990721413709</v>
      </c>
      <c r="U986" s="212">
        <v>0.97216732187862953</v>
      </c>
      <c r="V986" s="212">
        <v>0.94238508948445421</v>
      </c>
      <c r="W986" s="212">
        <v>0.89776404673261101</v>
      </c>
      <c r="X986" s="212">
        <v>0.81873726267136704</v>
      </c>
      <c r="Y986" s="212">
        <v>0.68030895432266658</v>
      </c>
      <c r="Z986" s="212">
        <v>0.50975376628550417</v>
      </c>
    </row>
    <row r="987" spans="3:26" x14ac:dyDescent="0.3">
      <c r="C987" s="210">
        <v>42405</v>
      </c>
      <c r="D987" s="211">
        <v>1.0718033815261192E-3</v>
      </c>
      <c r="E987" s="211">
        <v>2.6957054208307631E-3</v>
      </c>
      <c r="F987" s="211">
        <v>4.3014788692379066E-3</v>
      </c>
      <c r="G987" s="211">
        <v>6.6623117558349682E-3</v>
      </c>
      <c r="H987" s="211">
        <v>8.5401496844992146E-3</v>
      </c>
      <c r="I987" s="211">
        <v>1.1189133294407089E-2</v>
      </c>
      <c r="J987" s="211">
        <v>1.5364184219366413E-2</v>
      </c>
      <c r="K987" s="211">
        <v>1.9884212670121353E-2</v>
      </c>
      <c r="L987" s="211">
        <v>2.5198141361355276E-2</v>
      </c>
      <c r="M987" s="211">
        <v>3.2979993589756729E-2</v>
      </c>
      <c r="N987" s="211">
        <v>4.4177280311441962E-2</v>
      </c>
      <c r="P987" s="212">
        <f t="array" ref="P987:Z987">(1+D987:N987)^-P$1:Z$1</f>
        <v>0.99991430531916947</v>
      </c>
      <c r="Q987" s="212">
        <v>0.99932720679602693</v>
      </c>
      <c r="R987" s="212">
        <v>0.99785617430722351</v>
      </c>
      <c r="S987" s="212">
        <v>0.99338178088318974</v>
      </c>
      <c r="T987" s="212">
        <v>0.98313603795351856</v>
      </c>
      <c r="U987" s="212">
        <v>0.96717000339836934</v>
      </c>
      <c r="V987" s="212">
        <v>0.92659680728340221</v>
      </c>
      <c r="W987" s="212">
        <v>0.87125225642670101</v>
      </c>
      <c r="X987" s="212">
        <v>0.77968988199832334</v>
      </c>
      <c r="Y987" s="212">
        <v>0.61464074280439229</v>
      </c>
      <c r="Z987" s="212">
        <v>0.42122604077136672</v>
      </c>
    </row>
    <row r="988" spans="3:26" x14ac:dyDescent="0.3">
      <c r="C988" s="210">
        <v>42404</v>
      </c>
      <c r="D988" s="211">
        <v>8.6970576721403126E-4</v>
      </c>
      <c r="E988" s="211">
        <v>2.3063668196662244E-3</v>
      </c>
      <c r="F988" s="211">
        <v>3.7773411508717253E-3</v>
      </c>
      <c r="G988" s="211">
        <v>6.1566521457023099E-3</v>
      </c>
      <c r="H988" s="211">
        <v>7.777163564450372E-3</v>
      </c>
      <c r="I988" s="211">
        <v>9.9282812873142685E-3</v>
      </c>
      <c r="J988" s="211">
        <v>1.2578777191894808E-2</v>
      </c>
      <c r="K988" s="211">
        <v>1.6512927427520266E-2</v>
      </c>
      <c r="L988" s="211">
        <v>2.1788968355779075E-2</v>
      </c>
      <c r="M988" s="211">
        <v>2.7943573561031634E-2</v>
      </c>
      <c r="N988" s="211">
        <v>3.8311667306564504E-2</v>
      </c>
      <c r="P988" s="212">
        <f t="array" ref="P988:Z988">(1+D988:N988)^-P$1:Z$1</f>
        <v>0.99993045619489951</v>
      </c>
      <c r="Q988" s="212">
        <v>0.99942423800506397</v>
      </c>
      <c r="R988" s="212">
        <v>0.99811666325227566</v>
      </c>
      <c r="S988" s="212">
        <v>0.99388102028389624</v>
      </c>
      <c r="T988" s="212">
        <v>0.9846252622286461</v>
      </c>
      <c r="U988" s="212">
        <v>0.97079693811439149</v>
      </c>
      <c r="V988" s="212">
        <v>0.93941155221075479</v>
      </c>
      <c r="W988" s="212">
        <v>0.89168129651421202</v>
      </c>
      <c r="X988" s="212">
        <v>0.80609811290744982</v>
      </c>
      <c r="Y988" s="212">
        <v>0.661394932715338</v>
      </c>
      <c r="Z988" s="212">
        <v>0.47146050550640689</v>
      </c>
    </row>
    <row r="989" spans="3:26" x14ac:dyDescent="0.3">
      <c r="C989" s="210">
        <v>42403</v>
      </c>
      <c r="D989" s="211">
        <v>1.0296833429262377E-3</v>
      </c>
      <c r="E989" s="211">
        <v>2.4926418840258806E-3</v>
      </c>
      <c r="F989" s="211">
        <v>3.8774285700037491E-3</v>
      </c>
      <c r="G989" s="211">
        <v>6.0169829292857973E-3</v>
      </c>
      <c r="H989" s="211">
        <v>8.2211412362304202E-3</v>
      </c>
      <c r="I989" s="211">
        <v>1.0288363453231031E-2</v>
      </c>
      <c r="J989" s="211">
        <v>1.3621722316729271E-2</v>
      </c>
      <c r="K989" s="211">
        <v>1.8520035868422154E-2</v>
      </c>
      <c r="L989" s="211">
        <v>2.3485552063203598E-2</v>
      </c>
      <c r="M989" s="211">
        <v>3.0070328647817644E-2</v>
      </c>
      <c r="N989" s="211">
        <v>3.8816060236934152E-2</v>
      </c>
      <c r="P989" s="212">
        <f t="array" ref="P989:Z989">(1+D989:N989)^-P$1:Z$1</f>
        <v>0.99991767110259699</v>
      </c>
      <c r="Q989" s="212">
        <v>0.99937780854015856</v>
      </c>
      <c r="R989" s="212">
        <v>0.99806690547901566</v>
      </c>
      <c r="S989" s="212">
        <v>0.99401900461782888</v>
      </c>
      <c r="T989" s="212">
        <v>0.98375827905969648</v>
      </c>
      <c r="U989" s="212">
        <v>0.96975928757609131</v>
      </c>
      <c r="V989" s="212">
        <v>0.93458854697211335</v>
      </c>
      <c r="W989" s="212">
        <v>0.8794536654691677</v>
      </c>
      <c r="X989" s="212">
        <v>0.79283504081413891</v>
      </c>
      <c r="Y989" s="212">
        <v>0.64120490903279648</v>
      </c>
      <c r="Z989" s="212">
        <v>0.46690324766412961</v>
      </c>
    </row>
    <row r="990" spans="3:26" x14ac:dyDescent="0.3">
      <c r="C990" s="210">
        <v>42402</v>
      </c>
      <c r="D990" s="211">
        <v>9.8941081786577058E-4</v>
      </c>
      <c r="E990" s="211">
        <v>2.4948892410419014E-3</v>
      </c>
      <c r="F990" s="211">
        <v>3.9233032799882587E-3</v>
      </c>
      <c r="G990" s="211">
        <v>5.950793853996935E-3</v>
      </c>
      <c r="H990" s="211">
        <v>7.7926501124911578E-3</v>
      </c>
      <c r="I990" s="211">
        <v>1.0409222845282893E-2</v>
      </c>
      <c r="J990" s="211">
        <v>1.3612241436007253E-2</v>
      </c>
      <c r="K990" s="211">
        <v>1.789831880022346E-2</v>
      </c>
      <c r="L990" s="211">
        <v>2.2600042634973453E-2</v>
      </c>
      <c r="M990" s="211">
        <v>2.9463853149498571E-2</v>
      </c>
      <c r="N990" s="211">
        <v>3.7953163470107777E-2</v>
      </c>
      <c r="P990" s="212">
        <f t="array" ref="P990:Z990">(1+D990:N990)^-P$1:Z$1</f>
        <v>0.99992088939552093</v>
      </c>
      <c r="Q990" s="212">
        <v>0.99937724844737363</v>
      </c>
      <c r="R990" s="212">
        <v>0.9980441016688294</v>
      </c>
      <c r="S990" s="212">
        <v>0.99408440861088421</v>
      </c>
      <c r="T990" s="212">
        <v>0.98459500138230227</v>
      </c>
      <c r="U990" s="212">
        <v>0.96941133796367962</v>
      </c>
      <c r="V990" s="212">
        <v>0.93463225642991132</v>
      </c>
      <c r="W990" s="212">
        <v>0.88322066233851204</v>
      </c>
      <c r="X990" s="212">
        <v>0.79972732467999186</v>
      </c>
      <c r="Y990" s="212">
        <v>0.64689451366440798</v>
      </c>
      <c r="Z990" s="212">
        <v>0.47472801613343607</v>
      </c>
    </row>
    <row r="991" spans="3:26" x14ac:dyDescent="0.3">
      <c r="C991" s="210">
        <v>42401</v>
      </c>
      <c r="D991" s="211">
        <v>9.2372057269813213E-4</v>
      </c>
      <c r="E991" s="211">
        <v>2.2606261905893546E-3</v>
      </c>
      <c r="F991" s="211">
        <v>3.4175958261446551E-3</v>
      </c>
      <c r="G991" s="211">
        <v>5.4130188038487587E-3</v>
      </c>
      <c r="H991" s="211">
        <v>7.1112320245617601E-3</v>
      </c>
      <c r="I991" s="211">
        <v>9.3863343058751773E-3</v>
      </c>
      <c r="J991" s="211">
        <v>1.2376417639310959E-2</v>
      </c>
      <c r="K991" s="211">
        <v>1.6328317492906787E-2</v>
      </c>
      <c r="L991" s="211">
        <v>2.1395857549102733E-2</v>
      </c>
      <c r="M991" s="211">
        <v>2.6862195329485361E-2</v>
      </c>
      <c r="N991" s="211">
        <v>3.6389721645511859E-2</v>
      </c>
      <c r="P991" s="212">
        <f t="array" ref="P991:Z991">(1+D991:N991)^-P$1:Z$1</f>
        <v>0.99992613919141249</v>
      </c>
      <c r="Q991" s="212">
        <v>0.99943564060580226</v>
      </c>
      <c r="R991" s="212">
        <v>0.99829556963539434</v>
      </c>
      <c r="S991" s="212">
        <v>0.99461612421700218</v>
      </c>
      <c r="T991" s="212">
        <v>0.98592781904258542</v>
      </c>
      <c r="U991" s="212">
        <v>0.97236146196665751</v>
      </c>
      <c r="V991" s="212">
        <v>0.94035080222376333</v>
      </c>
      <c r="W991" s="212">
        <v>0.89281569439753883</v>
      </c>
      <c r="X991" s="212">
        <v>0.8092059703437301</v>
      </c>
      <c r="Y991" s="212">
        <v>0.67191992639779108</v>
      </c>
      <c r="Z991" s="212">
        <v>0.48925813474078522</v>
      </c>
    </row>
    <row r="992" spans="3:26" x14ac:dyDescent="0.3">
      <c r="C992" s="210">
        <v>42398</v>
      </c>
      <c r="D992" s="211">
        <v>9.9716873512937653E-4</v>
      </c>
      <c r="E992" s="211">
        <v>2.3451984794586509E-3</v>
      </c>
      <c r="F992" s="211">
        <v>3.5196845684044289E-3</v>
      </c>
      <c r="G992" s="211">
        <v>5.6161847696636329E-3</v>
      </c>
      <c r="H992" s="211">
        <v>7.3544018816640725E-3</v>
      </c>
      <c r="I992" s="211">
        <v>9.636106529416634E-3</v>
      </c>
      <c r="J992" s="211">
        <v>1.2378227691299018E-2</v>
      </c>
      <c r="K992" s="211">
        <v>1.6066981283403163E-2</v>
      </c>
      <c r="L992" s="211">
        <v>2.1545437777542153E-2</v>
      </c>
      <c r="M992" s="211">
        <v>2.716673400677623E-2</v>
      </c>
      <c r="N992" s="211">
        <v>3.6332665513387215E-2</v>
      </c>
      <c r="P992" s="212">
        <f t="array" ref="P992:Z992">(1+D992:N992)^-P$1:Z$1</f>
        <v>0.99992026942723922</v>
      </c>
      <c r="Q992" s="212">
        <v>0.99941455823957881</v>
      </c>
      <c r="R992" s="212">
        <v>0.99824478969915043</v>
      </c>
      <c r="S992" s="212">
        <v>0.99441518060794731</v>
      </c>
      <c r="T992" s="212">
        <v>0.98545188130011629</v>
      </c>
      <c r="U992" s="212">
        <v>0.97163998774968952</v>
      </c>
      <c r="V992" s="212">
        <v>0.94034239589050694</v>
      </c>
      <c r="W992" s="212">
        <v>0.89442438389301671</v>
      </c>
      <c r="X992" s="212">
        <v>0.80802186746629379</v>
      </c>
      <c r="Y992" s="212">
        <v>0.66893791579194051</v>
      </c>
      <c r="Z992" s="212">
        <v>0.48979714664327884</v>
      </c>
    </row>
    <row r="993" spans="3:26" x14ac:dyDescent="0.3">
      <c r="C993" s="210">
        <v>42397</v>
      </c>
      <c r="D993" s="211">
        <v>9.5225599796248007E-4</v>
      </c>
      <c r="E993" s="211">
        <v>2.3027823930211883E-3</v>
      </c>
      <c r="F993" s="211">
        <v>3.491069729404322E-3</v>
      </c>
      <c r="G993" s="211">
        <v>5.3111984530049778E-3</v>
      </c>
      <c r="H993" s="211">
        <v>6.770619328203613E-3</v>
      </c>
      <c r="I993" s="211">
        <v>9.1299124293649607E-3</v>
      </c>
      <c r="J993" s="211">
        <v>1.2218606564103602E-2</v>
      </c>
      <c r="K993" s="211">
        <v>1.5293700073030251E-2</v>
      </c>
      <c r="L993" s="211">
        <v>1.9208111261823022E-2</v>
      </c>
      <c r="M993" s="211">
        <v>2.4665129792109379E-2</v>
      </c>
      <c r="N993" s="211">
        <v>3.0923416898221607E-2</v>
      </c>
      <c r="P993" s="212">
        <f t="array" ref="P993:Z993">(1+D993:N993)^-P$1:Z$1</f>
        <v>0.99992385866771061</v>
      </c>
      <c r="Q993" s="212">
        <v>0.99942513153697032</v>
      </c>
      <c r="R993" s="212">
        <v>0.99825902221759155</v>
      </c>
      <c r="S993" s="212">
        <v>0.99471686134484727</v>
      </c>
      <c r="T993" s="212">
        <v>0.98659505412868376</v>
      </c>
      <c r="U993" s="212">
        <v>0.97310288715720272</v>
      </c>
      <c r="V993" s="212">
        <v>0.94108406305133696</v>
      </c>
      <c r="W993" s="212">
        <v>0.89920385545098991</v>
      </c>
      <c r="X993" s="212">
        <v>0.82674444796684421</v>
      </c>
      <c r="Y993" s="212">
        <v>0.69385807064732652</v>
      </c>
      <c r="Z993" s="212">
        <v>0.5438409548198172</v>
      </c>
    </row>
    <row r="994" spans="3:26" x14ac:dyDescent="0.3">
      <c r="C994" s="210">
        <v>42396</v>
      </c>
      <c r="D994" s="211">
        <v>9.6125943097902526E-4</v>
      </c>
      <c r="E994" s="211">
        <v>2.3222801016404785E-3</v>
      </c>
      <c r="F994" s="211">
        <v>3.4851162051123814E-3</v>
      </c>
      <c r="G994" s="211">
        <v>5.5693458886193247E-3</v>
      </c>
      <c r="H994" s="211">
        <v>7.641524729407421E-3</v>
      </c>
      <c r="I994" s="211">
        <v>9.8325654768012007E-3</v>
      </c>
      <c r="J994" s="211">
        <v>1.2607069919057195E-2</v>
      </c>
      <c r="K994" s="211">
        <v>1.6992850370323963E-2</v>
      </c>
      <c r="L994" s="211">
        <v>2.1831407791671555E-2</v>
      </c>
      <c r="M994" s="211">
        <v>2.9826078378989342E-2</v>
      </c>
      <c r="N994" s="211">
        <v>3.9244306696836449E-2</v>
      </c>
      <c r="P994" s="212">
        <f t="array" ref="P994:Z994">(1+D994:N994)^-P$1:Z$1</f>
        <v>0.99992313913658804</v>
      </c>
      <c r="Q994" s="212">
        <v>0.9994202711635809</v>
      </c>
      <c r="R994" s="212">
        <v>0.99826198347253581</v>
      </c>
      <c r="S994" s="212">
        <v>0.99446149993395272</v>
      </c>
      <c r="T994" s="212">
        <v>0.98489036129229457</v>
      </c>
      <c r="U994" s="212">
        <v>0.97107301187137884</v>
      </c>
      <c r="V994" s="212">
        <v>0.93928032149778606</v>
      </c>
      <c r="W994" s="212">
        <v>0.88873994775792931</v>
      </c>
      <c r="X994" s="212">
        <v>0.80576338101514899</v>
      </c>
      <c r="Y994" s="212">
        <v>0.64348987868062424</v>
      </c>
      <c r="Z994" s="212">
        <v>0.46307029234524016</v>
      </c>
    </row>
    <row r="995" spans="3:26" x14ac:dyDescent="0.3">
      <c r="C995" s="210">
        <v>42395</v>
      </c>
      <c r="D995" s="211">
        <v>1.0975647669203095E-3</v>
      </c>
      <c r="E995" s="211">
        <v>2.7004137056523894E-3</v>
      </c>
      <c r="F995" s="211">
        <v>4.4289400478847735E-3</v>
      </c>
      <c r="G995" s="211">
        <v>6.9609479428274874E-3</v>
      </c>
      <c r="H995" s="211">
        <v>9.2103027311252958E-3</v>
      </c>
      <c r="I995" s="211">
        <v>1.2524823244315062E-2</v>
      </c>
      <c r="J995" s="211">
        <v>1.588975603966624E-2</v>
      </c>
      <c r="K995" s="211">
        <v>2.0839428697163091E-2</v>
      </c>
      <c r="L995" s="211">
        <v>2.6088432789036404E-2</v>
      </c>
      <c r="M995" s="211">
        <v>3.5090854155603812E-2</v>
      </c>
      <c r="N995" s="211">
        <v>4.4615473296316967E-2</v>
      </c>
      <c r="P995" s="212">
        <f t="array" ref="P995:Z995">(1+D995:N995)^-P$1:Z$1</f>
        <v>0.99991224681988944</v>
      </c>
      <c r="Q995" s="212">
        <v>0.99932603368256734</v>
      </c>
      <c r="R995" s="212">
        <v>0.99779285874835633</v>
      </c>
      <c r="S995" s="212">
        <v>0.99308717189375784</v>
      </c>
      <c r="T995" s="212">
        <v>0.98183079392587613</v>
      </c>
      <c r="U995" s="212">
        <v>0.96334747237306584</v>
      </c>
      <c r="V995" s="212">
        <v>0.92420240604359716</v>
      </c>
      <c r="W995" s="212">
        <v>0.86556153689285231</v>
      </c>
      <c r="X995" s="212">
        <v>0.77295121134903333</v>
      </c>
      <c r="Y995" s="212">
        <v>0.59610522835188928</v>
      </c>
      <c r="Z995" s="212">
        <v>0.41770618878561322</v>
      </c>
    </row>
    <row r="996" spans="3:26" x14ac:dyDescent="0.3">
      <c r="C996" s="210">
        <v>42394</v>
      </c>
      <c r="D996" s="211">
        <v>1.080772277612187E-3</v>
      </c>
      <c r="E996" s="211">
        <v>2.665049040892748E-3</v>
      </c>
      <c r="F996" s="211">
        <v>4.1619890797301041E-3</v>
      </c>
      <c r="G996" s="211">
        <v>6.2888685287416802E-3</v>
      </c>
      <c r="H996" s="211">
        <v>7.99456807300916E-3</v>
      </c>
      <c r="I996" s="211">
        <v>1.0702948390266849E-2</v>
      </c>
      <c r="J996" s="211">
        <v>1.4700110078044873E-2</v>
      </c>
      <c r="K996" s="211">
        <v>1.848322168305502E-2</v>
      </c>
      <c r="L996" s="211">
        <v>2.4829201668473262E-2</v>
      </c>
      <c r="M996" s="211">
        <v>3.3817452926719199E-2</v>
      </c>
      <c r="N996" s="211">
        <v>4.4950007078311857E-2</v>
      </c>
      <c r="P996" s="212">
        <f t="array" ref="P996:Z996">(1+D996:N996)^-P$1:Z$1</f>
        <v>0.99991358864057922</v>
      </c>
      <c r="Q996" s="212">
        <v>0.99933484528988703</v>
      </c>
      <c r="R996" s="212">
        <v>0.99792547881972171</v>
      </c>
      <c r="S996" s="212">
        <v>0.99375043416913034</v>
      </c>
      <c r="T996" s="212">
        <v>0.98420057960919494</v>
      </c>
      <c r="U996" s="212">
        <v>0.96856640682334616</v>
      </c>
      <c r="V996" s="212">
        <v>0.92963285167147491</v>
      </c>
      <c r="W996" s="212">
        <v>0.87967621127488504</v>
      </c>
      <c r="X996" s="212">
        <v>0.78250132610164091</v>
      </c>
      <c r="Y996" s="212">
        <v>0.60721445989271461</v>
      </c>
      <c r="Z996" s="212">
        <v>0.41503979029488014</v>
      </c>
    </row>
    <row r="997" spans="3:26" x14ac:dyDescent="0.3">
      <c r="C997" s="210">
        <v>42391</v>
      </c>
      <c r="D997" s="211">
        <v>1.1515454122300228E-3</v>
      </c>
      <c r="E997" s="211">
        <v>2.7481936163720831E-3</v>
      </c>
      <c r="F997" s="211">
        <v>4.4687086478767905E-3</v>
      </c>
      <c r="G997" s="211">
        <v>7.1398486161888264E-3</v>
      </c>
      <c r="H997" s="211">
        <v>9.5911488837667827E-3</v>
      </c>
      <c r="I997" s="211">
        <v>1.2613062800731586E-2</v>
      </c>
      <c r="J997" s="211">
        <v>1.6687326791539704E-2</v>
      </c>
      <c r="K997" s="211">
        <v>2.1503337747903473E-2</v>
      </c>
      <c r="L997" s="211">
        <v>2.9541223349701037E-2</v>
      </c>
      <c r="M997" s="211">
        <v>3.8797834959308462E-2</v>
      </c>
      <c r="N997" s="211">
        <v>4.9419652611716838E-2</v>
      </c>
      <c r="P997" s="212">
        <f t="array" ref="P997:Z997">(1+D997:N997)^-P$1:Z$1</f>
        <v>0.99990793360698038</v>
      </c>
      <c r="Q997" s="212">
        <v>0.99931412925776497</v>
      </c>
      <c r="R997" s="212">
        <v>0.99777310640689543</v>
      </c>
      <c r="S997" s="212">
        <v>0.99291076743115758</v>
      </c>
      <c r="T997" s="212">
        <v>0.9810901853081464</v>
      </c>
      <c r="U997" s="212">
        <v>0.96309565472552594</v>
      </c>
      <c r="V997" s="212">
        <v>0.92058299824353773</v>
      </c>
      <c r="W997" s="212">
        <v>0.86163130574623215</v>
      </c>
      <c r="X997" s="212">
        <v>0.74741634881764074</v>
      </c>
      <c r="Y997" s="212">
        <v>0.5649818063844807</v>
      </c>
      <c r="Z997" s="212">
        <v>0.3810799850432427</v>
      </c>
    </row>
    <row r="998" spans="3:26" x14ac:dyDescent="0.3">
      <c r="C998" s="210">
        <v>42390</v>
      </c>
      <c r="D998" s="211">
        <v>9.4259373088137271E-4</v>
      </c>
      <c r="E998" s="211">
        <v>2.4483930026173556E-3</v>
      </c>
      <c r="F998" s="211">
        <v>3.7917587201374654E-3</v>
      </c>
      <c r="G998" s="211">
        <v>6.0293328670888218E-3</v>
      </c>
      <c r="H998" s="211">
        <v>7.9017997452485948E-3</v>
      </c>
      <c r="I998" s="211">
        <v>1.0262187994890627E-2</v>
      </c>
      <c r="J998" s="211">
        <v>1.3121311824548334E-2</v>
      </c>
      <c r="K998" s="211">
        <v>1.7639407742090746E-2</v>
      </c>
      <c r="L998" s="211">
        <v>2.2605633798385635E-2</v>
      </c>
      <c r="M998" s="211">
        <v>2.9828956144991994E-2</v>
      </c>
      <c r="N998" s="211">
        <v>3.9945238122783111E-2</v>
      </c>
      <c r="P998" s="212">
        <f t="array" ref="P998:Z998">(1+D998:N998)^-P$1:Z$1</f>
        <v>0.99992463085892658</v>
      </c>
      <c r="Q998" s="212">
        <v>0.99938883669344614</v>
      </c>
      <c r="R998" s="212">
        <v>0.99810949519790804</v>
      </c>
      <c r="S998" s="212">
        <v>0.99400680211788084</v>
      </c>
      <c r="T998" s="212">
        <v>0.98438176163262081</v>
      </c>
      <c r="U998" s="212">
        <v>0.96983466766600912</v>
      </c>
      <c r="V998" s="212">
        <v>0.93689893239877409</v>
      </c>
      <c r="W998" s="212">
        <v>0.88479484614824289</v>
      </c>
      <c r="X998" s="212">
        <v>0.79968360013949902</v>
      </c>
      <c r="Y998" s="212">
        <v>0.64346290657430216</v>
      </c>
      <c r="Z998" s="212">
        <v>0.45686783907184841</v>
      </c>
    </row>
    <row r="999" spans="3:26" x14ac:dyDescent="0.3">
      <c r="C999" s="210">
        <v>42389</v>
      </c>
      <c r="D999" s="211">
        <v>1.0726463887765479E-3</v>
      </c>
      <c r="E999" s="211">
        <v>2.6855445330072575E-3</v>
      </c>
      <c r="F999" s="211">
        <v>4.1240077841930567E-3</v>
      </c>
      <c r="G999" s="211">
        <v>6.7254695007996027E-3</v>
      </c>
      <c r="H999" s="211">
        <v>8.6192229777699962E-3</v>
      </c>
      <c r="I999" s="211">
        <v>1.1218347225608825E-2</v>
      </c>
      <c r="J999" s="211">
        <v>1.4891134710688099E-2</v>
      </c>
      <c r="K999" s="211">
        <v>1.9441483278180682E-2</v>
      </c>
      <c r="L999" s="211">
        <v>2.4678316728726182E-2</v>
      </c>
      <c r="M999" s="211">
        <v>3.1352133055723021E-2</v>
      </c>
      <c r="N999" s="211">
        <v>4.252028689343762E-2</v>
      </c>
      <c r="P999" s="212">
        <f t="array" ref="P999:Z999">(1+D999:N999)^-P$1:Z$1</f>
        <v>0.99991423795659884</v>
      </c>
      <c r="Q999" s="212">
        <v>0.99932973850028761</v>
      </c>
      <c r="R999" s="212">
        <v>0.99794435205840015</v>
      </c>
      <c r="S999" s="212">
        <v>0.99331946026543405</v>
      </c>
      <c r="T999" s="212">
        <v>0.98298189304892547</v>
      </c>
      <c r="U999" s="212">
        <v>0.96708618167456228</v>
      </c>
      <c r="V999" s="212">
        <v>0.92875829512744601</v>
      </c>
      <c r="W999" s="212">
        <v>0.87390431965558968</v>
      </c>
      <c r="X999" s="212">
        <v>0.78365433118992778</v>
      </c>
      <c r="Y999" s="212">
        <v>0.62935463208526077</v>
      </c>
      <c r="Z999" s="212">
        <v>0.43482019114991749</v>
      </c>
    </row>
    <row r="1000" spans="3:26" x14ac:dyDescent="0.3">
      <c r="C1000" s="210">
        <v>42388</v>
      </c>
      <c r="D1000" s="211">
        <v>9.9349783738529119E-4</v>
      </c>
      <c r="E1000" s="211">
        <v>2.4304958149206518E-3</v>
      </c>
      <c r="F1000" s="211">
        <v>3.916026737474286E-3</v>
      </c>
      <c r="G1000" s="211">
        <v>6.2952163690222079E-3</v>
      </c>
      <c r="H1000" s="211">
        <v>8.0277063145105208E-3</v>
      </c>
      <c r="I1000" s="211">
        <v>1.0889663981308258E-2</v>
      </c>
      <c r="J1000" s="211">
        <v>1.3797179187419278E-2</v>
      </c>
      <c r="K1000" s="211">
        <v>1.8744250299475556E-2</v>
      </c>
      <c r="L1000" s="211">
        <v>2.5207980557177267E-2</v>
      </c>
      <c r="M1000" s="211">
        <v>3.273369157903272E-2</v>
      </c>
      <c r="N1000" s="211">
        <v>4.4802177289289757E-2</v>
      </c>
      <c r="P1000" s="212">
        <f t="array" ref="P1000:Z1000">(1+D1000:N1000)^-P$1:Z$1</f>
        <v>0.99992056278369967</v>
      </c>
      <c r="Q1000" s="212">
        <v>0.99939329738421645</v>
      </c>
      <c r="R1000" s="212">
        <v>0.9980477186532104</v>
      </c>
      <c r="S1000" s="212">
        <v>0.9937441654629573</v>
      </c>
      <c r="T1000" s="212">
        <v>0.98413587079177722</v>
      </c>
      <c r="U1000" s="212">
        <v>0.96802981102706198</v>
      </c>
      <c r="V1000" s="212">
        <v>0.93378008530287071</v>
      </c>
      <c r="W1000" s="212">
        <v>0.87809965302924631</v>
      </c>
      <c r="X1000" s="212">
        <v>0.77961505630180217</v>
      </c>
      <c r="Y1000" s="212">
        <v>0.61684325032434206</v>
      </c>
      <c r="Z1000" s="212">
        <v>0.41621585572413999</v>
      </c>
    </row>
    <row r="1001" spans="3:26" x14ac:dyDescent="0.3">
      <c r="C1001" s="210">
        <v>42384</v>
      </c>
      <c r="D1001" s="211">
        <v>1.0367174629247564E-3</v>
      </c>
      <c r="E1001" s="211">
        <v>2.4677598658563497E-3</v>
      </c>
      <c r="F1001" s="211">
        <v>3.8759551500709478E-3</v>
      </c>
      <c r="G1001" s="211">
        <v>6.1501664256652855E-3</v>
      </c>
      <c r="H1001" s="211">
        <v>8.4533378337637109E-3</v>
      </c>
      <c r="I1001" s="211">
        <v>1.103896272823651E-2</v>
      </c>
      <c r="J1001" s="211">
        <v>1.4687259274529381E-2</v>
      </c>
      <c r="K1001" s="211">
        <v>1.9084109987522413E-2</v>
      </c>
      <c r="L1001" s="211">
        <v>2.5498379411337854E-2</v>
      </c>
      <c r="M1001" s="211">
        <v>3.4452186209666037E-2</v>
      </c>
      <c r="N1001" s="211">
        <v>4.4536542418700649E-2</v>
      </c>
      <c r="P1001" s="212">
        <f t="array" ref="P1001:Z1001">(1+D1001:N1001)^-P$1:Z$1</f>
        <v>0.99991710900024855</v>
      </c>
      <c r="Q1001" s="212">
        <v>0.99938400981324105</v>
      </c>
      <c r="R1001" s="212">
        <v>0.99806763792565201</v>
      </c>
      <c r="S1001" s="212">
        <v>0.99388742691608978</v>
      </c>
      <c r="T1001" s="212">
        <v>0.98330531010390276</v>
      </c>
      <c r="U1001" s="212">
        <v>0.9676010314184148</v>
      </c>
      <c r="V1001" s="212">
        <v>0.92969172119808852</v>
      </c>
      <c r="W1001" s="212">
        <v>0.87605180846901998</v>
      </c>
      <c r="X1001" s="212">
        <v>0.77741016704818189</v>
      </c>
      <c r="Y1001" s="212">
        <v>0.60164965674265558</v>
      </c>
      <c r="Z1001" s="212">
        <v>0.41833792532396019</v>
      </c>
    </row>
    <row r="1002" spans="3:26" x14ac:dyDescent="0.3">
      <c r="C1002" s="210">
        <v>42383</v>
      </c>
      <c r="D1002" s="211">
        <v>1.0495654497945043E-3</v>
      </c>
      <c r="E1002" s="211">
        <v>2.7972386714444591E-3</v>
      </c>
      <c r="F1002" s="211">
        <v>4.198173736004028E-3</v>
      </c>
      <c r="G1002" s="211">
        <v>6.8471030524960546E-3</v>
      </c>
      <c r="H1002" s="211">
        <v>8.9366724392987134E-3</v>
      </c>
      <c r="I1002" s="211">
        <v>1.207774238793837E-2</v>
      </c>
      <c r="J1002" s="211">
        <v>1.5691581784328897E-2</v>
      </c>
      <c r="K1002" s="211">
        <v>2.1198262816117544E-2</v>
      </c>
      <c r="L1002" s="211">
        <v>2.8484328409808867E-2</v>
      </c>
      <c r="M1002" s="211">
        <v>3.6384471224935433E-2</v>
      </c>
      <c r="N1002" s="211">
        <v>4.7137025823789563E-2</v>
      </c>
      <c r="P1002" s="212">
        <f t="array" ref="P1002:Z1002">(1+D1002:N1002)^-P$1:Z$1</f>
        <v>0.999916082318</v>
      </c>
      <c r="Q1002" s="212">
        <v>0.9993019103580868</v>
      </c>
      <c r="R1002" s="212">
        <v>0.99790749934282375</v>
      </c>
      <c r="S1002" s="212">
        <v>0.99319946093926526</v>
      </c>
      <c r="T1002" s="212">
        <v>0.98236342413945832</v>
      </c>
      <c r="U1002" s="212">
        <v>0.96462469984334354</v>
      </c>
      <c r="V1002" s="212">
        <v>0.92510437575470905</v>
      </c>
      <c r="W1002" s="212">
        <v>0.86343476033368238</v>
      </c>
      <c r="X1002" s="212">
        <v>0.75513259194353988</v>
      </c>
      <c r="Y1002" s="212">
        <v>0.58504132500970119</v>
      </c>
      <c r="Z1002" s="212">
        <v>0.39804271284605702</v>
      </c>
    </row>
    <row r="1003" spans="3:26" x14ac:dyDescent="0.3">
      <c r="C1003" s="210">
        <v>42382</v>
      </c>
      <c r="D1003" s="211">
        <v>9.8898148050954892E-4</v>
      </c>
      <c r="E1003" s="211">
        <v>2.672655101268487E-3</v>
      </c>
      <c r="F1003" s="211">
        <v>4.3500867301495367E-3</v>
      </c>
      <c r="G1003" s="211">
        <v>6.5969429987515725E-3</v>
      </c>
      <c r="H1003" s="211">
        <v>8.8680872835567182E-3</v>
      </c>
      <c r="I1003" s="211">
        <v>1.1172138094101804E-2</v>
      </c>
      <c r="J1003" s="211">
        <v>1.5098347038864729E-2</v>
      </c>
      <c r="K1003" s="211">
        <v>2.0356077991994719E-2</v>
      </c>
      <c r="L1003" s="211">
        <v>2.561439269129968E-2</v>
      </c>
      <c r="M1003" s="211">
        <v>3.2323136946137851E-2</v>
      </c>
      <c r="N1003" s="211">
        <v>4.13970037346586E-2</v>
      </c>
      <c r="P1003" s="212">
        <f t="array" ref="P1003:Z1003">(1+D1003:N1003)^-P$1:Z$1</f>
        <v>0.99992092370585328</v>
      </c>
      <c r="Q1003" s="212">
        <v>0.99933295009937961</v>
      </c>
      <c r="R1003" s="212">
        <v>0.99783202722860642</v>
      </c>
      <c r="S1003" s="212">
        <v>0.99344629144302921</v>
      </c>
      <c r="T1003" s="212">
        <v>0.98249699529600698</v>
      </c>
      <c r="U1003" s="212">
        <v>0.96721877113114318</v>
      </c>
      <c r="V1003" s="212">
        <v>0.92781074351619508</v>
      </c>
      <c r="W1003" s="212">
        <v>0.86843578216021333</v>
      </c>
      <c r="X1003" s="212">
        <v>0.77653124014110908</v>
      </c>
      <c r="Y1003" s="212">
        <v>0.62053328803311691</v>
      </c>
      <c r="Z1003" s="212">
        <v>0.44429714636596124</v>
      </c>
    </row>
    <row r="1004" spans="3:26" x14ac:dyDescent="0.3">
      <c r="C1004" s="210">
        <v>42381</v>
      </c>
      <c r="D1004" s="211">
        <v>9.2758313027427601E-4</v>
      </c>
      <c r="E1004" s="211">
        <v>2.3696269646075233E-3</v>
      </c>
      <c r="F1004" s="211">
        <v>3.7003176520422356E-3</v>
      </c>
      <c r="G1004" s="211">
        <v>5.816653651280701E-3</v>
      </c>
      <c r="H1004" s="211">
        <v>7.929758617353783E-3</v>
      </c>
      <c r="I1004" s="211">
        <v>1.0367444912105891E-2</v>
      </c>
      <c r="J1004" s="211">
        <v>1.4003975719494204E-2</v>
      </c>
      <c r="K1004" s="211">
        <v>1.9024363798503835E-2</v>
      </c>
      <c r="L1004" s="211">
        <v>2.4920137942740478E-2</v>
      </c>
      <c r="M1004" s="211">
        <v>3.1861442600887392E-2</v>
      </c>
      <c r="N1004" s="211">
        <v>4.3037422751179714E-2</v>
      </c>
      <c r="P1004" s="212">
        <f t="array" ref="P1004:Z1004">(1+D1004:N1004)^-P$1:Z$1</f>
        <v>0.99992583049542239</v>
      </c>
      <c r="Q1004" s="212">
        <v>0.99940846906694192</v>
      </c>
      <c r="R1004" s="212">
        <v>0.9981549600234555</v>
      </c>
      <c r="S1004" s="212">
        <v>0.99421698414898452</v>
      </c>
      <c r="T1004" s="212">
        <v>0.98432715103734314</v>
      </c>
      <c r="U1004" s="212">
        <v>0.96953159622309804</v>
      </c>
      <c r="V1004" s="212">
        <v>0.93282829546185408</v>
      </c>
      <c r="W1004" s="212">
        <v>0.87641141689669977</v>
      </c>
      <c r="X1004" s="212">
        <v>0.78180732713922529</v>
      </c>
      <c r="Y1004" s="212">
        <v>0.62471111318958983</v>
      </c>
      <c r="Z1004" s="212">
        <v>0.43052877959341779</v>
      </c>
    </row>
    <row r="1005" spans="3:26" x14ac:dyDescent="0.3">
      <c r="C1005" s="210">
        <v>42380</v>
      </c>
      <c r="D1005" s="211">
        <v>8.1424624462696021E-4</v>
      </c>
      <c r="E1005" s="211">
        <v>1.9864116131182632E-3</v>
      </c>
      <c r="F1005" s="211">
        <v>3.2422175871872545E-3</v>
      </c>
      <c r="G1005" s="211">
        <v>5.290288060723753E-3</v>
      </c>
      <c r="H1005" s="211">
        <v>6.8754111849765563E-3</v>
      </c>
      <c r="I1005" s="211">
        <v>9.3099749915765279E-3</v>
      </c>
      <c r="J1005" s="211">
        <v>1.1842013679148507E-2</v>
      </c>
      <c r="K1005" s="211">
        <v>1.5257157983156942E-2</v>
      </c>
      <c r="L1005" s="211">
        <v>1.9341303213048791E-2</v>
      </c>
      <c r="M1005" s="211">
        <v>2.4628656393752286E-2</v>
      </c>
      <c r="N1005" s="211">
        <v>3.1409242427847921E-2</v>
      </c>
      <c r="P1005" s="212">
        <f t="array" ref="P1005:Z1005">(1+D1005:N1005)^-P$1:Z$1</f>
        <v>0.99993488892573856</v>
      </c>
      <c r="Q1005" s="212">
        <v>0.99950401271578848</v>
      </c>
      <c r="R1005" s="212">
        <v>0.9983828225764555</v>
      </c>
      <c r="S1005" s="212">
        <v>0.99473755180612644</v>
      </c>
      <c r="T1005" s="212">
        <v>0.98638970251043512</v>
      </c>
      <c r="U1005" s="212">
        <v>0.9725821705906551</v>
      </c>
      <c r="V1005" s="212">
        <v>0.94283665616811463</v>
      </c>
      <c r="W1005" s="212">
        <v>0.89943043484789942</v>
      </c>
      <c r="X1005" s="212">
        <v>0.82566481957030102</v>
      </c>
      <c r="Y1005" s="212">
        <v>0.69422864883639201</v>
      </c>
      <c r="Z1005" s="212">
        <v>0.53874049904205001</v>
      </c>
    </row>
    <row r="1006" spans="3:26" x14ac:dyDescent="0.3">
      <c r="C1006" s="210">
        <v>42377</v>
      </c>
      <c r="D1006" s="211">
        <v>8.9109885947369512E-4</v>
      </c>
      <c r="E1006" s="211">
        <v>2.2185516752564272E-3</v>
      </c>
      <c r="F1006" s="211">
        <v>3.6312926849338466E-3</v>
      </c>
      <c r="G1006" s="211">
        <v>5.8980992150738628E-3</v>
      </c>
      <c r="H1006" s="211">
        <v>7.7422552246824931E-3</v>
      </c>
      <c r="I1006" s="211">
        <v>1.0137093857072737E-2</v>
      </c>
      <c r="J1006" s="211">
        <v>1.3486540847851825E-2</v>
      </c>
      <c r="K1006" s="211">
        <v>1.7206639340537427E-2</v>
      </c>
      <c r="L1006" s="211">
        <v>2.1568971403757971E-2</v>
      </c>
      <c r="M1006" s="211">
        <v>2.7830302483126131E-2</v>
      </c>
      <c r="N1006" s="211">
        <v>3.6267450098224033E-2</v>
      </c>
      <c r="P1006" s="212">
        <f t="array" ref="P1006:Z1006">(1+D1006:N1006)^-P$1:Z$1</f>
        <v>0.99992874637333329</v>
      </c>
      <c r="Q1006" s="212">
        <v>0.99944612986189441</v>
      </c>
      <c r="R1006" s="212">
        <v>0.99818928359886394</v>
      </c>
      <c r="S1006" s="212">
        <v>0.99413648438179147</v>
      </c>
      <c r="T1006" s="212">
        <v>0.98469347853760592</v>
      </c>
      <c r="U1006" s="212">
        <v>0.97019502169260663</v>
      </c>
      <c r="V1006" s="212">
        <v>0.93521200251316072</v>
      </c>
      <c r="W1006" s="212">
        <v>0.88743325034880294</v>
      </c>
      <c r="X1006" s="212">
        <v>0.80783574480606601</v>
      </c>
      <c r="Y1006" s="212">
        <v>0.66248910269775663</v>
      </c>
      <c r="Z1006" s="212">
        <v>0.49041400339435354</v>
      </c>
    </row>
    <row r="1007" spans="3:26" x14ac:dyDescent="0.3">
      <c r="C1007" s="210">
        <v>42376</v>
      </c>
      <c r="D1007" s="211">
        <v>9.308096701153728E-4</v>
      </c>
      <c r="E1007" s="211">
        <v>2.4268680203721922E-3</v>
      </c>
      <c r="F1007" s="211">
        <v>3.8697418862195477E-3</v>
      </c>
      <c r="G1007" s="211">
        <v>6.1152953009325451E-3</v>
      </c>
      <c r="H1007" s="211">
        <v>7.9771696928482242E-3</v>
      </c>
      <c r="I1007" s="211">
        <v>1.0243452899573178E-2</v>
      </c>
      <c r="J1007" s="211">
        <v>1.3446024463738019E-2</v>
      </c>
      <c r="K1007" s="211">
        <v>1.811925434624663E-2</v>
      </c>
      <c r="L1007" s="211">
        <v>2.4167650103161867E-2</v>
      </c>
      <c r="M1007" s="211">
        <v>3.057477369105762E-2</v>
      </c>
      <c r="N1007" s="211">
        <v>4.0551770915090331E-2</v>
      </c>
      <c r="P1007" s="212">
        <f t="array" ref="P1007:Z1007">(1+D1007:N1007)^-P$1:Z$1</f>
        <v>0.99992557263102</v>
      </c>
      <c r="Q1007" s="212">
        <v>0.99939420158699444</v>
      </c>
      <c r="R1007" s="212">
        <v>0.99807072659728036</v>
      </c>
      <c r="S1007" s="212">
        <v>0.99392187423300893</v>
      </c>
      <c r="T1007" s="212">
        <v>0.98423455586210062</v>
      </c>
      <c r="U1007" s="212">
        <v>0.969888625794185</v>
      </c>
      <c r="V1007" s="212">
        <v>0.93539896085941787</v>
      </c>
      <c r="W1007" s="212">
        <v>0.88187990098217561</v>
      </c>
      <c r="X1007" s="212">
        <v>0.78757053802065502</v>
      </c>
      <c r="Y1007" s="212">
        <v>0.63651315745047921</v>
      </c>
      <c r="Z1007" s="212">
        <v>0.4515711068027885</v>
      </c>
    </row>
    <row r="1008" spans="3:26" x14ac:dyDescent="0.3">
      <c r="C1008" s="210">
        <v>42375</v>
      </c>
      <c r="D1008" s="211">
        <v>9.6867709438624636E-4</v>
      </c>
      <c r="E1008" s="211">
        <v>2.4930528788493491E-3</v>
      </c>
      <c r="F1008" s="211">
        <v>3.983259104815097E-3</v>
      </c>
      <c r="G1008" s="211">
        <v>6.3376029081824584E-3</v>
      </c>
      <c r="H1008" s="211">
        <v>8.2233015977741675E-3</v>
      </c>
      <c r="I1008" s="211">
        <v>1.1219170337692722E-2</v>
      </c>
      <c r="J1008" s="211">
        <v>1.5047842613434182E-2</v>
      </c>
      <c r="K1008" s="211">
        <v>2.018697845553331E-2</v>
      </c>
      <c r="L1008" s="211">
        <v>2.6268911900101877E-2</v>
      </c>
      <c r="M1008" s="211">
        <v>3.3605939868380029E-2</v>
      </c>
      <c r="N1008" s="211">
        <v>4.3215427842894255E-2</v>
      </c>
      <c r="P1008" s="212">
        <f t="array" ref="P1008:Z1008">(1+D1008:N1008)^-P$1:Z$1</f>
        <v>0.99992254634133038</v>
      </c>
      <c r="Q1008" s="212">
        <v>0.99937770611072818</v>
      </c>
      <c r="R1008" s="212">
        <v>0.99801430064865715</v>
      </c>
      <c r="S1008" s="212">
        <v>0.9937023093543681</v>
      </c>
      <c r="T1008" s="212">
        <v>0.98375406318554637</v>
      </c>
      <c r="U1008" s="212">
        <v>0.96708382011033078</v>
      </c>
      <c r="V1008" s="212">
        <v>0.92804158589492303</v>
      </c>
      <c r="W1008" s="212">
        <v>0.86944390708882491</v>
      </c>
      <c r="X1008" s="212">
        <v>0.77159297862220144</v>
      </c>
      <c r="Y1008" s="212">
        <v>0.60908100188506531</v>
      </c>
      <c r="Z1008" s="212">
        <v>0.42906192600286164</v>
      </c>
    </row>
    <row r="1009" spans="3:26" x14ac:dyDescent="0.3">
      <c r="C1009" s="210">
        <v>42374</v>
      </c>
      <c r="D1009" s="211">
        <v>9.7446538888149503E-4</v>
      </c>
      <c r="E1009" s="211">
        <v>2.3495524267621178E-3</v>
      </c>
      <c r="F1009" s="211">
        <v>3.5573591349812601E-3</v>
      </c>
      <c r="G1009" s="211">
        <v>5.7219320728499603E-3</v>
      </c>
      <c r="H1009" s="211">
        <v>7.2256630021165398E-3</v>
      </c>
      <c r="I1009" s="211">
        <v>9.3856244637216327E-3</v>
      </c>
      <c r="J1009" s="211">
        <v>1.1952157548598685E-2</v>
      </c>
      <c r="K1009" s="211">
        <v>1.5750875490217541E-2</v>
      </c>
      <c r="L1009" s="211">
        <v>1.9994794207285817E-2</v>
      </c>
      <c r="M1009" s="211">
        <v>2.7022068361137991E-2</v>
      </c>
      <c r="N1009" s="211">
        <v>3.6149617916157714E-2</v>
      </c>
      <c r="P1009" s="212">
        <f t="array" ref="P1009:Z1009">(1+D1009:N1009)^-P$1:Z$1</f>
        <v>0.99992208376317138</v>
      </c>
      <c r="Q1009" s="212">
        <v>0.99941347293819904</v>
      </c>
      <c r="R1009" s="212">
        <v>0.99822605195963887</v>
      </c>
      <c r="S1009" s="212">
        <v>0.99431062216068344</v>
      </c>
      <c r="T1009" s="212">
        <v>0.98570380911215427</v>
      </c>
      <c r="U1009" s="212">
        <v>0.9723635133837456</v>
      </c>
      <c r="V1009" s="212">
        <v>0.9423236621837745</v>
      </c>
      <c r="W1009" s="212">
        <v>0.8963746434012253</v>
      </c>
      <c r="X1009" s="212">
        <v>0.82039016931713249</v>
      </c>
      <c r="Y1009" s="212">
        <v>0.67035270251959789</v>
      </c>
      <c r="Z1009" s="212">
        <v>0.49153061866956821</v>
      </c>
    </row>
    <row r="1010" spans="3:26" x14ac:dyDescent="0.3">
      <c r="C1010" s="210">
        <v>42373</v>
      </c>
      <c r="D1010" s="211">
        <v>9.7302426732968829E-4</v>
      </c>
      <c r="E1010" s="211">
        <v>2.2510996206359492E-3</v>
      </c>
      <c r="F1010" s="211">
        <v>3.3967586373688944E-3</v>
      </c>
      <c r="G1010" s="211">
        <v>5.5480696585866818E-3</v>
      </c>
      <c r="H1010" s="211">
        <v>7.2099065683639118E-3</v>
      </c>
      <c r="I1010" s="211">
        <v>9.7051031721454399E-3</v>
      </c>
      <c r="J1010" s="211">
        <v>1.3166523551437196E-2</v>
      </c>
      <c r="K1010" s="211">
        <v>1.8089245239981795E-2</v>
      </c>
      <c r="L1010" s="211">
        <v>2.3270072974278678E-2</v>
      </c>
      <c r="M1010" s="211">
        <v>3.1258540266202853E-2</v>
      </c>
      <c r="N1010" s="211">
        <v>3.9122949720243258E-2</v>
      </c>
      <c r="P1010" s="212">
        <f t="array" ref="P1010:Z1010">(1+D1010:N1010)^-P$1:Z$1</f>
        <v>0.99992219893177425</v>
      </c>
      <c r="Q1010" s="212">
        <v>0.99943801554946909</v>
      </c>
      <c r="R1010" s="212">
        <v>0.99830593520866595</v>
      </c>
      <c r="S1010" s="212">
        <v>0.99448254158503779</v>
      </c>
      <c r="T1010" s="212">
        <v>0.98573464935339661</v>
      </c>
      <c r="U1010" s="212">
        <v>0.97144081479536437</v>
      </c>
      <c r="V1010" s="212">
        <v>0.93668990931430152</v>
      </c>
      <c r="W1010" s="212">
        <v>0.88206187655713153</v>
      </c>
      <c r="X1010" s="212">
        <v>0.79450616709813104</v>
      </c>
      <c r="Y1010" s="212">
        <v>0.63021194121719881</v>
      </c>
      <c r="Z1010" s="212">
        <v>0.46415311327363612</v>
      </c>
    </row>
    <row r="1011" spans="3:26" x14ac:dyDescent="0.3">
      <c r="C1011" s="210">
        <v>42369</v>
      </c>
      <c r="D1011" s="211">
        <v>1.0397106757938828E-3</v>
      </c>
      <c r="E1011" s="211">
        <v>2.5529264096881095E-3</v>
      </c>
      <c r="F1011" s="211">
        <v>3.8403379124991089E-3</v>
      </c>
      <c r="G1011" s="211">
        <v>5.8905220321311567E-3</v>
      </c>
      <c r="H1011" s="211">
        <v>8.0629426274081602E-3</v>
      </c>
      <c r="I1011" s="211">
        <v>1.0126242835880329E-2</v>
      </c>
      <c r="J1011" s="211">
        <v>1.2766308659666938E-2</v>
      </c>
      <c r="K1011" s="211">
        <v>1.7401259843865452E-2</v>
      </c>
      <c r="L1011" s="211">
        <v>2.3159651892454926E-2</v>
      </c>
      <c r="M1011" s="211">
        <v>2.9318875980131019E-2</v>
      </c>
      <c r="N1011" s="211">
        <v>3.9493076236411448E-2</v>
      </c>
      <c r="P1011" s="212">
        <f t="array" ref="P1011:Z1011">(1+D1011:N1011)^-P$1:Z$1</f>
        <v>0.99991686981142569</v>
      </c>
      <c r="Q1011" s="212">
        <v>0.99936278480073193</v>
      </c>
      <c r="R1011" s="212">
        <v>0.99808534397685977</v>
      </c>
      <c r="S1011" s="212">
        <v>0.99414397302379287</v>
      </c>
      <c r="T1011" s="212">
        <v>0.98406707208497646</v>
      </c>
      <c r="U1011" s="212">
        <v>0.97022628823945589</v>
      </c>
      <c r="V1011" s="212">
        <v>0.93854213151543009</v>
      </c>
      <c r="W1011" s="212">
        <v>0.88624562123838191</v>
      </c>
      <c r="X1011" s="212">
        <v>0.79536402782935112</v>
      </c>
      <c r="Y1011" s="212">
        <v>0.64826256577902397</v>
      </c>
      <c r="Z1011" s="212">
        <v>0.46085890187017708</v>
      </c>
    </row>
    <row r="1012" spans="3:26" x14ac:dyDescent="0.3">
      <c r="C1012" s="210">
        <v>42368</v>
      </c>
      <c r="D1012" s="211">
        <v>1.0902851680485654E-3</v>
      </c>
      <c r="E1012" s="211">
        <v>2.6090682010412526E-3</v>
      </c>
      <c r="F1012" s="211">
        <v>4.0372778858024068E-3</v>
      </c>
      <c r="G1012" s="211">
        <v>6.1267060979873621E-3</v>
      </c>
      <c r="H1012" s="211">
        <v>7.9883503379881166E-3</v>
      </c>
      <c r="I1012" s="211">
        <v>1.053587155574404E-2</v>
      </c>
      <c r="J1012" s="211">
        <v>1.3349291468200171E-2</v>
      </c>
      <c r="K1012" s="211">
        <v>1.7129606011652917E-2</v>
      </c>
      <c r="L1012" s="211">
        <v>2.2135333109447437E-2</v>
      </c>
      <c r="M1012" s="211">
        <v>3.040600213113457E-2</v>
      </c>
      <c r="N1012" s="211">
        <v>3.849408171777987E-2</v>
      </c>
      <c r="P1012" s="212">
        <f t="array" ref="P1012:Z1012">(1+D1012:N1012)^-P$1:Z$1</f>
        <v>0.99991282850054897</v>
      </c>
      <c r="Q1012" s="212">
        <v>0.99934879450359015</v>
      </c>
      <c r="R1012" s="212">
        <v>0.99798745291985902</v>
      </c>
      <c r="S1012" s="212">
        <v>0.99391060185476221</v>
      </c>
      <c r="T1012" s="212">
        <v>0.98421272164889906</v>
      </c>
      <c r="U1012" s="212">
        <v>0.96904689971022073</v>
      </c>
      <c r="V1012" s="212">
        <v>0.93584550590008397</v>
      </c>
      <c r="W1012" s="212">
        <v>0.88790383177678667</v>
      </c>
      <c r="X1012" s="212">
        <v>0.80337069907946657</v>
      </c>
      <c r="Y1012" s="212">
        <v>0.6380787816764355</v>
      </c>
      <c r="Z1012" s="212">
        <v>0.4698069990910787</v>
      </c>
    </row>
    <row r="1013" spans="3:26" x14ac:dyDescent="0.3">
      <c r="C1013" s="210">
        <v>42367</v>
      </c>
      <c r="D1013" s="211">
        <v>9.9367318441150911E-4</v>
      </c>
      <c r="E1013" s="211">
        <v>2.4813050495922626E-3</v>
      </c>
      <c r="F1013" s="211">
        <v>3.9544608577700112E-3</v>
      </c>
      <c r="G1013" s="211">
        <v>6.4847756358243748E-3</v>
      </c>
      <c r="H1013" s="211">
        <v>8.1119230085647375E-3</v>
      </c>
      <c r="I1013" s="211">
        <v>1.0697017353334629E-2</v>
      </c>
      <c r="J1013" s="211">
        <v>1.344213096272243E-2</v>
      </c>
      <c r="K1013" s="211">
        <v>1.7429007944741264E-2</v>
      </c>
      <c r="L1013" s="211">
        <v>2.3333158392081995E-2</v>
      </c>
      <c r="M1013" s="211">
        <v>2.9460259238890563E-2</v>
      </c>
      <c r="N1013" s="211">
        <v>3.9189685550410372E-2</v>
      </c>
      <c r="P1013" s="212">
        <f t="array" ref="P1013:Z1013">(1+D1013:N1013)^-P$1:Z$1</f>
        <v>0.99992054877097469</v>
      </c>
      <c r="Q1013" s="212">
        <v>0.9993806339625998</v>
      </c>
      <c r="R1013" s="212">
        <v>0.99802861447333746</v>
      </c>
      <c r="S1013" s="212">
        <v>0.99355700573639794</v>
      </c>
      <c r="T1013" s="212">
        <v>0.9839714501441067</v>
      </c>
      <c r="U1013" s="212">
        <v>0.96858345833356818</v>
      </c>
      <c r="V1013" s="212">
        <v>0.93541692934857434</v>
      </c>
      <c r="W1013" s="212">
        <v>0.88607644250918338</v>
      </c>
      <c r="X1013" s="212">
        <v>0.79401651374308491</v>
      </c>
      <c r="Y1013" s="212">
        <v>0.64692838973464617</v>
      </c>
      <c r="Z1013" s="212">
        <v>0.46355732689541296</v>
      </c>
    </row>
    <row r="1014" spans="3:26" x14ac:dyDescent="0.3">
      <c r="C1014" s="210">
        <v>42366</v>
      </c>
      <c r="D1014" s="211">
        <v>7.5826138573903846E-4</v>
      </c>
      <c r="E1014" s="211">
        <v>1.8181758256754618E-3</v>
      </c>
      <c r="F1014" s="211">
        <v>2.7646840163073711E-3</v>
      </c>
      <c r="G1014" s="211">
        <v>4.3006787717729819E-3</v>
      </c>
      <c r="H1014" s="211">
        <v>5.6899731964762798E-3</v>
      </c>
      <c r="I1014" s="211">
        <v>7.7199939224754854E-3</v>
      </c>
      <c r="J1014" s="211">
        <v>1.035814205371543E-2</v>
      </c>
      <c r="K1014" s="211">
        <v>1.2970023799718121E-2</v>
      </c>
      <c r="L1014" s="211">
        <v>1.6294647571971063E-2</v>
      </c>
      <c r="M1014" s="211">
        <v>2.1008911850383456E-2</v>
      </c>
      <c r="N1014" s="211">
        <v>2.6448193045832985E-2</v>
      </c>
      <c r="P1014" s="212">
        <f t="array" ref="P1014:Z1014">(1+D1014:N1014)^-P$1:Z$1</f>
        <v>0.99993936391437654</v>
      </c>
      <c r="Q1014" s="212">
        <v>0.99954597186579031</v>
      </c>
      <c r="R1014" s="212">
        <v>0.99862051770823512</v>
      </c>
      <c r="S1014" s="212">
        <v>0.99571773786209861</v>
      </c>
      <c r="T1014" s="212">
        <v>0.98871644932776592</v>
      </c>
      <c r="U1014" s="212">
        <v>0.97719305979333582</v>
      </c>
      <c r="V1014" s="212">
        <v>0.94978055058322619</v>
      </c>
      <c r="W1014" s="212">
        <v>0.91374253897999314</v>
      </c>
      <c r="X1014" s="212">
        <v>0.85075324982975387</v>
      </c>
      <c r="Y1014" s="212">
        <v>0.73207741279449812</v>
      </c>
      <c r="Z1014" s="212">
        <v>0.59327945550102579</v>
      </c>
    </row>
    <row r="1015" spans="3:26" x14ac:dyDescent="0.3">
      <c r="C1015" s="210">
        <v>42362</v>
      </c>
      <c r="D1015" s="211">
        <v>1.0138051252271078E-3</v>
      </c>
      <c r="E1015" s="211">
        <v>2.4659518319107439E-3</v>
      </c>
      <c r="F1015" s="211">
        <v>3.9800353585472585E-3</v>
      </c>
      <c r="G1015" s="211">
        <v>6.1562301415250004E-3</v>
      </c>
      <c r="H1015" s="211">
        <v>8.3541026602606296E-3</v>
      </c>
      <c r="I1015" s="211">
        <v>1.0636165164499497E-2</v>
      </c>
      <c r="J1015" s="211">
        <v>1.3545044559013638E-2</v>
      </c>
      <c r="K1015" s="211">
        <v>1.8093737276658597E-2</v>
      </c>
      <c r="L1015" s="211">
        <v>2.3194220446668107E-2</v>
      </c>
      <c r="M1015" s="211">
        <v>3.0541433235340094E-2</v>
      </c>
      <c r="N1015" s="211">
        <v>4.0220712773121295E-2</v>
      </c>
      <c r="P1015" s="212">
        <f t="array" ref="P1015:Z1015">(1+D1015:N1015)^-P$1:Z$1</f>
        <v>0.99991893995979242</v>
      </c>
      <c r="Q1015" s="212">
        <v>0.99938446043178564</v>
      </c>
      <c r="R1015" s="212">
        <v>0.99801590294261766</v>
      </c>
      <c r="S1015" s="212">
        <v>0.9938814371395791</v>
      </c>
      <c r="T1015" s="212">
        <v>0.98349885971964446</v>
      </c>
      <c r="U1015" s="212">
        <v>0.96875842923165956</v>
      </c>
      <c r="V1015" s="212">
        <v>0.93494212276182398</v>
      </c>
      <c r="W1015" s="212">
        <v>0.88203463406268978</v>
      </c>
      <c r="X1015" s="212">
        <v>0.79509535542796594</v>
      </c>
      <c r="Y1015" s="212">
        <v>0.63682211803256616</v>
      </c>
      <c r="Z1015" s="212">
        <v>0.45445413245594912</v>
      </c>
    </row>
    <row r="1016" spans="3:26" x14ac:dyDescent="0.3">
      <c r="C1016" s="210">
        <v>42361</v>
      </c>
      <c r="D1016" s="211">
        <v>1.0716586836319207E-3</v>
      </c>
      <c r="E1016" s="211">
        <v>2.5650535006158611E-3</v>
      </c>
      <c r="F1016" s="211">
        <v>3.971278945438029E-3</v>
      </c>
      <c r="G1016" s="211">
        <v>6.1819737083003406E-3</v>
      </c>
      <c r="H1016" s="211">
        <v>7.9668377725823827E-3</v>
      </c>
      <c r="I1016" s="211">
        <v>1.0312864195546246E-2</v>
      </c>
      <c r="J1016" s="211">
        <v>1.3091344253079611E-2</v>
      </c>
      <c r="K1016" s="211">
        <v>1.7173008975266409E-2</v>
      </c>
      <c r="L1016" s="211">
        <v>2.2819107668331371E-2</v>
      </c>
      <c r="M1016" s="211">
        <v>2.985840100110471E-2</v>
      </c>
      <c r="N1016" s="211">
        <v>3.8430648028491665E-2</v>
      </c>
      <c r="P1016" s="212">
        <f t="array" ref="P1016:Z1016">(1+D1016:N1016)^-P$1:Z$1</f>
        <v>0.99991431688161725</v>
      </c>
      <c r="Q1016" s="212">
        <v>0.99935976269800342</v>
      </c>
      <c r="R1016" s="212">
        <v>0.99802025516895321</v>
      </c>
      <c r="S1016" s="212">
        <v>0.99385600828693377</v>
      </c>
      <c r="T1016" s="212">
        <v>0.98425473328201274</v>
      </c>
      <c r="U1016" s="212">
        <v>0.96968873741167727</v>
      </c>
      <c r="V1016" s="212">
        <v>0.93703750947256503</v>
      </c>
      <c r="W1016" s="212">
        <v>0.88763865655938912</v>
      </c>
      <c r="X1016" s="212">
        <v>0.79801613706250807</v>
      </c>
      <c r="Y1016" s="212">
        <v>0.64318700144215124</v>
      </c>
      <c r="Z1016" s="212">
        <v>0.47038130594544514</v>
      </c>
    </row>
    <row r="1017" spans="3:26" x14ac:dyDescent="0.3">
      <c r="C1017" s="210">
        <v>42360</v>
      </c>
      <c r="D1017" s="211">
        <v>1.1003528310008556E-3</v>
      </c>
      <c r="E1017" s="211">
        <v>2.785862962267524E-3</v>
      </c>
      <c r="F1017" s="211">
        <v>4.1860300375772454E-3</v>
      </c>
      <c r="G1017" s="211">
        <v>6.5433639419582926E-3</v>
      </c>
      <c r="H1017" s="211">
        <v>8.5470364279241449E-3</v>
      </c>
      <c r="I1017" s="211">
        <v>1.1676877514854826E-2</v>
      </c>
      <c r="J1017" s="211">
        <v>1.537655938201429E-2</v>
      </c>
      <c r="K1017" s="211">
        <v>2.0144961565236572E-2</v>
      </c>
      <c r="L1017" s="211">
        <v>2.6838946672906601E-2</v>
      </c>
      <c r="M1017" s="211">
        <v>3.6593380412202121E-2</v>
      </c>
      <c r="N1017" s="211">
        <v>4.9988233321266722E-2</v>
      </c>
      <c r="P1017" s="212">
        <f t="array" ref="P1017:Z1017">(1+D1017:N1017)^-P$1:Z$1</f>
        <v>0.99991202403918755</v>
      </c>
      <c r="Q1017" s="212">
        <v>0.99930474439274308</v>
      </c>
      <c r="R1017" s="212">
        <v>0.9979135332104192</v>
      </c>
      <c r="S1017" s="212">
        <v>0.99349917333284843</v>
      </c>
      <c r="T1017" s="212">
        <v>0.98312261154446789</v>
      </c>
      <c r="U1017" s="212">
        <v>0.96577181728475392</v>
      </c>
      <c r="V1017" s="212">
        <v>0.92654034297669829</v>
      </c>
      <c r="W1017" s="212">
        <v>0.86969460763993944</v>
      </c>
      <c r="X1017" s="212">
        <v>0.76732027647205525</v>
      </c>
      <c r="Y1017" s="212">
        <v>0.58327522888522709</v>
      </c>
      <c r="Z1017" s="212">
        <v>0.37697396400304134</v>
      </c>
    </row>
    <row r="1018" spans="3:26" x14ac:dyDescent="0.3">
      <c r="C1018" s="210">
        <v>42359</v>
      </c>
      <c r="D1018" s="211">
        <v>1.0045657002204081E-3</v>
      </c>
      <c r="E1018" s="211">
        <v>2.4532170622128236E-3</v>
      </c>
      <c r="F1018" s="211">
        <v>3.7312967277226359E-3</v>
      </c>
      <c r="G1018" s="211">
        <v>5.6280711671160095E-3</v>
      </c>
      <c r="H1018" s="211">
        <v>7.6509546505789212E-3</v>
      </c>
      <c r="I1018" s="211">
        <v>9.7633203757288723E-3</v>
      </c>
      <c r="J1018" s="211">
        <v>1.2364086876698464E-2</v>
      </c>
      <c r="K1018" s="211">
        <v>1.5951363769417418E-2</v>
      </c>
      <c r="L1018" s="211">
        <v>2.0188297851831495E-2</v>
      </c>
      <c r="M1018" s="211">
        <v>2.530991419888716E-2</v>
      </c>
      <c r="N1018" s="211">
        <v>3.2254670847216615E-2</v>
      </c>
      <c r="P1018" s="212">
        <f t="array" ref="P1018:Z1018">(1+D1018:N1018)^-P$1:Z$1</f>
        <v>0.99991967830901884</v>
      </c>
      <c r="Q1018" s="212">
        <v>0.9993876343630218</v>
      </c>
      <c r="R1018" s="212">
        <v>0.99813955642054675</v>
      </c>
      <c r="S1018" s="212">
        <v>0.99440342674545268</v>
      </c>
      <c r="T1018" s="212">
        <v>0.98487192753808783</v>
      </c>
      <c r="U1018" s="212">
        <v>0.97127280124409532</v>
      </c>
      <c r="V1018" s="212">
        <v>0.94040807176311292</v>
      </c>
      <c r="W1018" s="212">
        <v>0.89513713951834517</v>
      </c>
      <c r="X1018" s="212">
        <v>0.81883542634301343</v>
      </c>
      <c r="Y1018" s="212">
        <v>0.68734162948320199</v>
      </c>
      <c r="Z1018" s="212">
        <v>0.52998413128900856</v>
      </c>
    </row>
    <row r="1019" spans="3:26" x14ac:dyDescent="0.3">
      <c r="C1019" s="210">
        <v>42356</v>
      </c>
      <c r="D1019" s="211">
        <v>1.120036563451821E-3</v>
      </c>
      <c r="E1019" s="211">
        <v>2.8129071501316006E-3</v>
      </c>
      <c r="F1019" s="211">
        <v>4.6275137510517188E-3</v>
      </c>
      <c r="G1019" s="211">
        <v>7.0240648001373878E-3</v>
      </c>
      <c r="H1019" s="211">
        <v>8.8228031261044209E-3</v>
      </c>
      <c r="I1019" s="211">
        <v>1.1310625289412676E-2</v>
      </c>
      <c r="J1019" s="211">
        <v>1.5493410034602908E-2</v>
      </c>
      <c r="K1019" s="211">
        <v>1.9821315384126129E-2</v>
      </c>
      <c r="L1019" s="211">
        <v>2.6686093894299556E-2</v>
      </c>
      <c r="M1019" s="211">
        <v>3.4018390809281839E-2</v>
      </c>
      <c r="N1019" s="211">
        <v>4.3123285491774715E-2</v>
      </c>
      <c r="P1019" s="212">
        <f t="array" ref="P1019:Z1019">(1+D1019:N1019)^-P$1:Z$1</f>
        <v>0.99991045122649391</v>
      </c>
      <c r="Q1019" s="212">
        <v>0.99929800692996129</v>
      </c>
      <c r="R1019" s="212">
        <v>0.99769424248908356</v>
      </c>
      <c r="S1019" s="212">
        <v>0.99302492855368707</v>
      </c>
      <c r="T1019" s="212">
        <v>0.98258520215862832</v>
      </c>
      <c r="U1019" s="212">
        <v>0.96682147755046366</v>
      </c>
      <c r="V1019" s="212">
        <v>0.9260073905741717</v>
      </c>
      <c r="W1019" s="212">
        <v>0.87162846625143175</v>
      </c>
      <c r="X1019" s="212">
        <v>0.76846342670793077</v>
      </c>
      <c r="Y1019" s="212">
        <v>0.60544689139978414</v>
      </c>
      <c r="Z1019" s="212">
        <v>0.42982057014337766</v>
      </c>
    </row>
    <row r="1020" spans="3:26" x14ac:dyDescent="0.3">
      <c r="C1020" s="210">
        <v>42355</v>
      </c>
      <c r="D1020" s="211">
        <v>9.7211894324519853E-4</v>
      </c>
      <c r="E1020" s="211">
        <v>2.5233332002320987E-3</v>
      </c>
      <c r="F1020" s="211">
        <v>4.0859785001581368E-3</v>
      </c>
      <c r="G1020" s="211">
        <v>6.1901591691921965E-3</v>
      </c>
      <c r="H1020" s="211">
        <v>7.9808417306743602E-3</v>
      </c>
      <c r="I1020" s="211">
        <v>1.0416354493498514E-2</v>
      </c>
      <c r="J1020" s="211">
        <v>1.4089752545166713E-2</v>
      </c>
      <c r="K1020" s="211">
        <v>1.8823513710493567E-2</v>
      </c>
      <c r="L1020" s="211">
        <v>2.370363135220006E-2</v>
      </c>
      <c r="M1020" s="211">
        <v>3.1112061970966241E-2</v>
      </c>
      <c r="N1020" s="211">
        <v>4.232374897020498E-2</v>
      </c>
      <c r="P1020" s="212">
        <f t="array" ref="P1020:Z1020">(1+D1020:N1020)^-P$1:Z$1</f>
        <v>0.99992227128170341</v>
      </c>
      <c r="Q1020" s="212">
        <v>0.99937015969762111</v>
      </c>
      <c r="R1020" s="212">
        <v>0.99796325021587373</v>
      </c>
      <c r="S1020" s="212">
        <v>0.99384792316563364</v>
      </c>
      <c r="T1020" s="212">
        <v>0.98422738481323502</v>
      </c>
      <c r="U1020" s="212">
        <v>0.96939081141990857</v>
      </c>
      <c r="V1020" s="212">
        <v>0.93243384558760367</v>
      </c>
      <c r="W1020" s="212">
        <v>0.87762155794084284</v>
      </c>
      <c r="X1020" s="212">
        <v>0.79114768480411934</v>
      </c>
      <c r="Y1020" s="212">
        <v>0.63155618245535794</v>
      </c>
      <c r="Z1020" s="212">
        <v>0.43646290364693974</v>
      </c>
    </row>
    <row r="1021" spans="3:26" x14ac:dyDescent="0.3">
      <c r="C1021" s="210">
        <v>42354</v>
      </c>
      <c r="D1021" s="211">
        <v>8.9858460836042867E-4</v>
      </c>
      <c r="E1021" s="211">
        <v>2.1121733012713431E-3</v>
      </c>
      <c r="F1021" s="211">
        <v>3.2898542302655072E-3</v>
      </c>
      <c r="G1021" s="211">
        <v>5.1501653280778079E-3</v>
      </c>
      <c r="H1021" s="211">
        <v>6.912382503575969E-3</v>
      </c>
      <c r="I1021" s="211">
        <v>8.858249405216248E-3</v>
      </c>
      <c r="J1021" s="211">
        <v>1.1300657615542201E-2</v>
      </c>
      <c r="K1021" s="211">
        <v>1.5100030641363183E-2</v>
      </c>
      <c r="L1021" s="211">
        <v>2.0021869507719777E-2</v>
      </c>
      <c r="M1021" s="211">
        <v>2.5999037164366429E-2</v>
      </c>
      <c r="N1021" s="211">
        <v>3.4065958053231919E-2</v>
      </c>
      <c r="P1021" s="212">
        <f t="array" ref="P1021:Z1021">(1+D1021:N1021)^-P$1:Z$1</f>
        <v>0.99992814809163977</v>
      </c>
      <c r="Q1021" s="212">
        <v>0.99947265264670093</v>
      </c>
      <c r="R1021" s="212">
        <v>0.99835912046757569</v>
      </c>
      <c r="S1021" s="212">
        <v>0.99487622297072709</v>
      </c>
      <c r="T1021" s="212">
        <v>0.98631726828660604</v>
      </c>
      <c r="U1021" s="212">
        <v>0.97388920356450481</v>
      </c>
      <c r="V1021" s="212">
        <v>0.94536289345350499</v>
      </c>
      <c r="W1021" s="212">
        <v>0.90040544743008266</v>
      </c>
      <c r="X1021" s="212">
        <v>0.82017243224738279</v>
      </c>
      <c r="Y1021" s="212">
        <v>0.68044919046782359</v>
      </c>
      <c r="Z1021" s="212">
        <v>0.51172328172321657</v>
      </c>
    </row>
    <row r="1022" spans="3:26" x14ac:dyDescent="0.3">
      <c r="C1022" s="210">
        <v>42353</v>
      </c>
      <c r="D1022" s="211">
        <v>1.3272191298593634E-3</v>
      </c>
      <c r="E1022" s="211">
        <v>3.1404506740416085E-3</v>
      </c>
      <c r="F1022" s="211">
        <v>4.8564004927928017E-3</v>
      </c>
      <c r="G1022" s="211">
        <v>7.9408922239542004E-3</v>
      </c>
      <c r="H1022" s="211">
        <v>1.0572504692215904E-2</v>
      </c>
      <c r="I1022" s="211">
        <v>1.3284971674732322E-2</v>
      </c>
      <c r="J1022" s="211">
        <v>1.6708719290516209E-2</v>
      </c>
      <c r="K1022" s="211">
        <v>2.2001607405927989E-2</v>
      </c>
      <c r="L1022" s="211">
        <v>2.9670979956360921E-2</v>
      </c>
      <c r="M1022" s="211">
        <v>4.0787259932698106E-2</v>
      </c>
      <c r="N1022" s="211">
        <v>5.209322441301547E-2</v>
      </c>
      <c r="P1022" s="212">
        <f t="array" ref="P1022:Z1022">(1+D1022:N1022)^-P$1:Z$1</f>
        <v>0.99989389849691634</v>
      </c>
      <c r="Q1022" s="212">
        <v>0.99921642471589489</v>
      </c>
      <c r="R1022" s="212">
        <v>0.99758060834707085</v>
      </c>
      <c r="S1022" s="212">
        <v>0.99212166875536412</v>
      </c>
      <c r="T1022" s="212">
        <v>0.97918565878289221</v>
      </c>
      <c r="U1022" s="212">
        <v>0.96118103979551928</v>
      </c>
      <c r="V1022" s="212">
        <v>0.9204861526979583</v>
      </c>
      <c r="W1022" s="212">
        <v>0.85869502746484805</v>
      </c>
      <c r="X1022" s="212">
        <v>0.74647500703973191</v>
      </c>
      <c r="Y1022" s="212">
        <v>0.54899765307746873</v>
      </c>
      <c r="Z1022" s="212">
        <v>0.36217254573825725</v>
      </c>
    </row>
    <row r="1023" spans="3:26" x14ac:dyDescent="0.3">
      <c r="C1023" s="210">
        <v>42352</v>
      </c>
      <c r="D1023" s="211">
        <v>9.6067789542497891E-4</v>
      </c>
      <c r="E1023" s="211">
        <v>2.5201161993153366E-3</v>
      </c>
      <c r="F1023" s="211">
        <v>3.8456124511468885E-3</v>
      </c>
      <c r="G1023" s="211">
        <v>6.2742410790113156E-3</v>
      </c>
      <c r="H1023" s="211">
        <v>8.6170657250152147E-3</v>
      </c>
      <c r="I1023" s="211">
        <v>1.0894660380943551E-2</v>
      </c>
      <c r="J1023" s="211">
        <v>1.4020561352945434E-2</v>
      </c>
      <c r="K1023" s="211">
        <v>1.8217016870658676E-2</v>
      </c>
      <c r="L1023" s="211">
        <v>2.3933249600098887E-2</v>
      </c>
      <c r="M1023" s="211">
        <v>3.0235463365738218E-2</v>
      </c>
      <c r="N1023" s="211">
        <v>4.0399371901821038E-2</v>
      </c>
      <c r="P1023" s="212">
        <f t="array" ref="P1023:Z1023">(1+D1023:N1023)^-P$1:Z$1</f>
        <v>0.99992318561119709</v>
      </c>
      <c r="Q1023" s="212">
        <v>0.99937096141990067</v>
      </c>
      <c r="R1023" s="212">
        <v>0.99808272183727476</v>
      </c>
      <c r="S1023" s="212">
        <v>0.99376487956972492</v>
      </c>
      <c r="T1023" s="212">
        <v>0.98298609790076918</v>
      </c>
      <c r="U1023" s="212">
        <v>0.96801545748436746</v>
      </c>
      <c r="V1023" s="212">
        <v>0.93275200981901585</v>
      </c>
      <c r="W1023" s="212">
        <v>0.88128736538135266</v>
      </c>
      <c r="X1023" s="212">
        <v>0.78937531600677691</v>
      </c>
      <c r="Y1023" s="212">
        <v>0.63966497268470957</v>
      </c>
      <c r="Z1023" s="212">
        <v>0.45289588349450682</v>
      </c>
    </row>
    <row r="1024" spans="3:26" x14ac:dyDescent="0.3">
      <c r="C1024" s="210">
        <v>42349</v>
      </c>
      <c r="D1024" s="211">
        <v>8.8063332296339477E-4</v>
      </c>
      <c r="E1024" s="211">
        <v>2.3412023624154684E-3</v>
      </c>
      <c r="F1024" s="211">
        <v>3.8402116615965927E-3</v>
      </c>
      <c r="G1024" s="211">
        <v>6.2119439639427157E-3</v>
      </c>
      <c r="H1024" s="211">
        <v>7.9246696051051037E-3</v>
      </c>
      <c r="I1024" s="211">
        <v>1.0397649019596045E-2</v>
      </c>
      <c r="J1024" s="211">
        <v>1.3345282557540177E-2</v>
      </c>
      <c r="K1024" s="211">
        <v>1.824515227012409E-2</v>
      </c>
      <c r="L1024" s="211">
        <v>2.4532645002718588E-2</v>
      </c>
      <c r="M1024" s="211">
        <v>3.2214790097157539E-2</v>
      </c>
      <c r="N1024" s="211">
        <v>4.1455937606554229E-2</v>
      </c>
      <c r="P1024" s="212">
        <f t="array" ref="P1024:Z1024">(1+D1024:N1024)^-P$1:Z$1</f>
        <v>0.99992958281597133</v>
      </c>
      <c r="Q1024" s="212">
        <v>0.99941555435037643</v>
      </c>
      <c r="R1024" s="212">
        <v>0.99808540674042023</v>
      </c>
      <c r="S1024" s="212">
        <v>0.99382640605569539</v>
      </c>
      <c r="T1024" s="212">
        <v>0.98433709079916287</v>
      </c>
      <c r="U1024" s="212">
        <v>0.96944465136175217</v>
      </c>
      <c r="V1024" s="212">
        <v>0.93586401760963533</v>
      </c>
      <c r="W1024" s="212">
        <v>0.88111692193059621</v>
      </c>
      <c r="X1024" s="212">
        <v>0.78476927220666082</v>
      </c>
      <c r="Y1024" s="212">
        <v>0.62151102419931659</v>
      </c>
      <c r="Z1024" s="212">
        <v>0.44379457916717202</v>
      </c>
    </row>
    <row r="1025" spans="3:26" x14ac:dyDescent="0.3">
      <c r="C1025" s="210">
        <v>42348</v>
      </c>
      <c r="D1025" s="211">
        <v>1.0860630612878528E-3</v>
      </c>
      <c r="E1025" s="211">
        <v>2.8169465898921706E-3</v>
      </c>
      <c r="F1025" s="211">
        <v>4.2336363141433795E-3</v>
      </c>
      <c r="G1025" s="211">
        <v>6.4106166365824457E-3</v>
      </c>
      <c r="H1025" s="211">
        <v>8.7124328682538516E-3</v>
      </c>
      <c r="I1025" s="211">
        <v>1.1048341533796911E-2</v>
      </c>
      <c r="J1025" s="211">
        <v>1.5167793108194997E-2</v>
      </c>
      <c r="K1025" s="211">
        <v>1.9354244313630496E-2</v>
      </c>
      <c r="L1025" s="211">
        <v>2.496395853696956E-2</v>
      </c>
      <c r="M1025" s="211">
        <v>3.1481879696160557E-2</v>
      </c>
      <c r="N1025" s="211">
        <v>4.148087737393831E-2</v>
      </c>
      <c r="P1025" s="212">
        <f t="array" ref="P1025:Z1025">(1+D1025:N1025)^-P$1:Z$1</f>
        <v>0.99991316587258361</v>
      </c>
      <c r="Q1025" s="212">
        <v>0.99929700061215476</v>
      </c>
      <c r="R1025" s="212">
        <v>0.99788987959587672</v>
      </c>
      <c r="S1025" s="212">
        <v>0.99363021759646497</v>
      </c>
      <c r="T1025" s="212">
        <v>0.98280023691308172</v>
      </c>
      <c r="U1025" s="212">
        <v>0.96757410434466629</v>
      </c>
      <c r="V1025" s="212">
        <v>0.92749343639336757</v>
      </c>
      <c r="W1025" s="212">
        <v>0.87442799098644608</v>
      </c>
      <c r="X1025" s="212">
        <v>0.78147314298592374</v>
      </c>
      <c r="Y1025" s="212">
        <v>0.62816821101384657</v>
      </c>
      <c r="Z1025" s="212">
        <v>0.44358208143880545</v>
      </c>
    </row>
    <row r="1026" spans="3:26" x14ac:dyDescent="0.3">
      <c r="C1026" s="210">
        <v>42347</v>
      </c>
      <c r="D1026" s="211">
        <v>1.0569523482761194E-3</v>
      </c>
      <c r="E1026" s="211">
        <v>2.632852589001671E-3</v>
      </c>
      <c r="F1026" s="211">
        <v>4.1077393372507057E-3</v>
      </c>
      <c r="G1026" s="211">
        <v>6.2347317121656627E-3</v>
      </c>
      <c r="H1026" s="211">
        <v>7.9077501973898543E-3</v>
      </c>
      <c r="I1026" s="211">
        <v>1.0286609244770574E-2</v>
      </c>
      <c r="J1026" s="211">
        <v>1.2920887579993358E-2</v>
      </c>
      <c r="K1026" s="211">
        <v>1.7511531292531145E-2</v>
      </c>
      <c r="L1026" s="211">
        <v>2.2290311504725192E-2</v>
      </c>
      <c r="M1026" s="211">
        <v>2.9847083008571588E-2</v>
      </c>
      <c r="N1026" s="211">
        <v>3.9238785086375967E-2</v>
      </c>
      <c r="P1026" s="212">
        <f t="array" ref="P1026:Z1026">(1+D1026:N1026)^-P$1:Z$1</f>
        <v>0.99991549203760521</v>
      </c>
      <c r="Q1026" s="212">
        <v>0.99934286782992821</v>
      </c>
      <c r="R1026" s="212">
        <v>0.99795243631985353</v>
      </c>
      <c r="S1026" s="212">
        <v>0.99380389931327773</v>
      </c>
      <c r="T1026" s="212">
        <v>0.98437013854654098</v>
      </c>
      <c r="U1026" s="212">
        <v>0.96976433910172333</v>
      </c>
      <c r="V1026" s="212">
        <v>0.93782620908858194</v>
      </c>
      <c r="W1026" s="212">
        <v>0.88557352001318312</v>
      </c>
      <c r="X1026" s="212">
        <v>0.80215362602545193</v>
      </c>
      <c r="Y1026" s="212">
        <v>0.64329303872443955</v>
      </c>
      <c r="Z1026" s="212">
        <v>0.46311950187955397</v>
      </c>
    </row>
    <row r="1027" spans="3:26" x14ac:dyDescent="0.3">
      <c r="C1027" s="210">
        <v>42346</v>
      </c>
      <c r="D1027" s="211">
        <v>1.1340166549031801E-3</v>
      </c>
      <c r="E1027" s="211">
        <v>2.7361277264136945E-3</v>
      </c>
      <c r="F1027" s="211">
        <v>4.3464327118600847E-3</v>
      </c>
      <c r="G1027" s="211">
        <v>6.6299543864736191E-3</v>
      </c>
      <c r="H1027" s="211">
        <v>8.5336493211943323E-3</v>
      </c>
      <c r="I1027" s="211">
        <v>1.1520299173582313E-2</v>
      </c>
      <c r="J1027" s="211">
        <v>1.4708742735640008E-2</v>
      </c>
      <c r="K1027" s="211">
        <v>1.919922222594032E-2</v>
      </c>
      <c r="L1027" s="211">
        <v>2.5327486341699387E-2</v>
      </c>
      <c r="M1027" s="211">
        <v>3.4307161407239085E-2</v>
      </c>
      <c r="N1027" s="211">
        <v>4.4399396030745622E-2</v>
      </c>
      <c r="P1027" s="212">
        <f t="array" ref="P1027:Z1027">(1+D1027:N1027)^-P$1:Z$1</f>
        <v>0.99990933417889671</v>
      </c>
      <c r="Q1027" s="212">
        <v>0.99931713542249179</v>
      </c>
      <c r="R1027" s="212">
        <v>0.9978338423857287</v>
      </c>
      <c r="S1027" s="212">
        <v>0.99341371239989129</v>
      </c>
      <c r="T1027" s="212">
        <v>0.9831487113274302</v>
      </c>
      <c r="U1027" s="212">
        <v>0.96622037681976836</v>
      </c>
      <c r="V1027" s="212">
        <v>0.92959330798168605</v>
      </c>
      <c r="W1027" s="212">
        <v>0.8753594307300584</v>
      </c>
      <c r="X1027" s="212">
        <v>0.77870686200076622</v>
      </c>
      <c r="Y1027" s="212">
        <v>0.6029162990603163</v>
      </c>
      <c r="Z1027" s="212">
        <v>0.41943798657762693</v>
      </c>
    </row>
    <row r="1028" spans="3:26" x14ac:dyDescent="0.3">
      <c r="C1028" s="210">
        <v>42345</v>
      </c>
      <c r="D1028" s="211">
        <v>1.1232338285581502E-3</v>
      </c>
      <c r="E1028" s="211">
        <v>2.8166436427326971E-3</v>
      </c>
      <c r="F1028" s="211">
        <v>4.6386727622480493E-3</v>
      </c>
      <c r="G1028" s="211">
        <v>7.0792693202046215E-3</v>
      </c>
      <c r="H1028" s="211">
        <v>9.3074875057119651E-3</v>
      </c>
      <c r="I1028" s="211">
        <v>1.2291139589884356E-2</v>
      </c>
      <c r="J1028" s="211">
        <v>1.5461170446476966E-2</v>
      </c>
      <c r="K1028" s="211">
        <v>2.0072881471573347E-2</v>
      </c>
      <c r="L1028" s="211">
        <v>2.7076119959010728E-2</v>
      </c>
      <c r="M1028" s="211">
        <v>3.672969022137354E-2</v>
      </c>
      <c r="N1028" s="211">
        <v>4.9059026993033265E-2</v>
      </c>
      <c r="P1028" s="212">
        <f t="array" ref="P1028:Z1028">(1+D1028:N1028)^-P$1:Z$1</f>
        <v>0.99991019575476903</v>
      </c>
      <c r="Q1028" s="212">
        <v>0.99929707608311846</v>
      </c>
      <c r="R1028" s="212">
        <v>0.99768870153568401</v>
      </c>
      <c r="S1028" s="212">
        <v>0.99297049444282248</v>
      </c>
      <c r="T1028" s="212">
        <v>0.98164172486279777</v>
      </c>
      <c r="U1028" s="212">
        <v>0.96401478196654344</v>
      </c>
      <c r="V1028" s="212">
        <v>0.9261543976358958</v>
      </c>
      <c r="W1028" s="212">
        <v>0.87012487759647084</v>
      </c>
      <c r="X1028" s="212">
        <v>0.76555021412936308</v>
      </c>
      <c r="Y1028" s="212">
        <v>0.58212594663280215</v>
      </c>
      <c r="Z1028" s="212">
        <v>0.38370856797302855</v>
      </c>
    </row>
    <row r="1029" spans="3:26" x14ac:dyDescent="0.3">
      <c r="C1029" s="210">
        <v>42342</v>
      </c>
      <c r="D1029" s="211">
        <v>1.0307890205484684E-3</v>
      </c>
      <c r="E1029" s="211">
        <v>2.7445174663622124E-3</v>
      </c>
      <c r="F1029" s="211">
        <v>4.3737452818819935E-3</v>
      </c>
      <c r="G1029" s="211">
        <v>6.584902778718843E-3</v>
      </c>
      <c r="H1029" s="211">
        <v>8.5458216101354685E-3</v>
      </c>
      <c r="I1029" s="211">
        <v>1.1124742553373371E-2</v>
      </c>
      <c r="J1029" s="211">
        <v>1.4018546921094345E-2</v>
      </c>
      <c r="K1029" s="211">
        <v>1.7655937272628507E-2</v>
      </c>
      <c r="L1029" s="211">
        <v>2.3259006530308542E-2</v>
      </c>
      <c r="M1029" s="211">
        <v>3.1113497510401666E-2</v>
      </c>
      <c r="N1029" s="211">
        <v>4.0656547425999841E-2</v>
      </c>
      <c r="P1029" s="212">
        <f t="array" ref="P1029:Z1029">(1+D1029:N1029)^-P$1:Z$1</f>
        <v>0.99991758274670095</v>
      </c>
      <c r="Q1029" s="212">
        <v>0.99931504514998193</v>
      </c>
      <c r="R1029" s="212">
        <v>0.99782027493033632</v>
      </c>
      <c r="S1029" s="212">
        <v>0.99345817450615348</v>
      </c>
      <c r="T1029" s="212">
        <v>0.98312497993573089</v>
      </c>
      <c r="U1029" s="212">
        <v>0.96735478997301194</v>
      </c>
      <c r="V1029" s="212">
        <v>0.93276127480153992</v>
      </c>
      <c r="W1029" s="212">
        <v>0.88469425054244688</v>
      </c>
      <c r="X1029" s="212">
        <v>0.79459209632852668</v>
      </c>
      <c r="Y1029" s="212">
        <v>0.63154299358276034</v>
      </c>
      <c r="Z1029" s="212">
        <v>0.45066266458783388</v>
      </c>
    </row>
    <row r="1030" spans="3:26" x14ac:dyDescent="0.3">
      <c r="C1030" s="210">
        <v>42341</v>
      </c>
      <c r="D1030" s="211">
        <v>8.3733275099240562E-4</v>
      </c>
      <c r="E1030" s="211">
        <v>2.1810118446097138E-3</v>
      </c>
      <c r="F1030" s="211">
        <v>3.402137172449055E-3</v>
      </c>
      <c r="G1030" s="211">
        <v>5.5695441562216633E-3</v>
      </c>
      <c r="H1030" s="211">
        <v>6.9999969514717006E-3</v>
      </c>
      <c r="I1030" s="211">
        <v>8.8221942921676462E-3</v>
      </c>
      <c r="J1030" s="211">
        <v>1.1382410525200393E-2</v>
      </c>
      <c r="K1030" s="211">
        <v>1.5647717934655091E-2</v>
      </c>
      <c r="L1030" s="211">
        <v>2.0302960835602173E-2</v>
      </c>
      <c r="M1030" s="211">
        <v>2.6014562320514106E-2</v>
      </c>
      <c r="N1030" s="211">
        <v>3.5450215233831336E-2</v>
      </c>
      <c r="P1030" s="212">
        <f t="array" ref="P1030:Z1030">(1+D1030:N1030)^-P$1:Z$1</f>
        <v>0.99993304365099689</v>
      </c>
      <c r="Q1030" s="212">
        <v>0.99945548907719617</v>
      </c>
      <c r="R1030" s="212">
        <v>0.99830325959612254</v>
      </c>
      <c r="S1030" s="212">
        <v>0.99446130385651743</v>
      </c>
      <c r="T1030" s="212">
        <v>0.98614564587576514</v>
      </c>
      <c r="U1030" s="212">
        <v>0.97399362714033855</v>
      </c>
      <c r="V1030" s="212">
        <v>0.94498087339408876</v>
      </c>
      <c r="W1030" s="212">
        <v>0.89701214001466556</v>
      </c>
      <c r="X1030" s="212">
        <v>0.817915673590079</v>
      </c>
      <c r="Y1030" s="212">
        <v>0.68029476340450379</v>
      </c>
      <c r="Z1030" s="212">
        <v>0.49821356225724117</v>
      </c>
    </row>
    <row r="1031" spans="3:26" x14ac:dyDescent="0.3">
      <c r="C1031" s="210">
        <v>42340</v>
      </c>
      <c r="D1031" s="211">
        <v>1.004849834508466E-3</v>
      </c>
      <c r="E1031" s="211">
        <v>2.4014636689654641E-3</v>
      </c>
      <c r="F1031" s="211">
        <v>3.7353472218347294E-3</v>
      </c>
      <c r="G1031" s="211">
        <v>5.9748705973639311E-3</v>
      </c>
      <c r="H1031" s="211">
        <v>7.8086850167283488E-3</v>
      </c>
      <c r="I1031" s="211">
        <v>9.8094185734203861E-3</v>
      </c>
      <c r="J1031" s="211">
        <v>1.2418153847920667E-2</v>
      </c>
      <c r="K1031" s="211">
        <v>1.5753015244709519E-2</v>
      </c>
      <c r="L1031" s="211">
        <v>2.0204274506775571E-2</v>
      </c>
      <c r="M1031" s="211">
        <v>2.7102691499990426E-2</v>
      </c>
      <c r="N1031" s="211">
        <v>3.4611813770787744E-2</v>
      </c>
      <c r="P1031" s="212">
        <f t="array" ref="P1031:Z1031">(1+D1031:N1031)^-P$1:Z$1</f>
        <v>0.99991965560291463</v>
      </c>
      <c r="Q1031" s="212">
        <v>0.99940053356103964</v>
      </c>
      <c r="R1031" s="212">
        <v>0.99813754246214315</v>
      </c>
      <c r="S1031" s="212">
        <v>0.99406061645077082</v>
      </c>
      <c r="T1031" s="212">
        <v>0.98456367051326654</v>
      </c>
      <c r="U1031" s="212">
        <v>0.9711397903584833</v>
      </c>
      <c r="V1031" s="212">
        <v>0.94015699178387613</v>
      </c>
      <c r="W1031" s="212">
        <v>0.89636142555531395</v>
      </c>
      <c r="X1031" s="212">
        <v>0.81870720369675454</v>
      </c>
      <c r="Y1031" s="212">
        <v>0.66956383905521455</v>
      </c>
      <c r="Z1031" s="212">
        <v>0.50635061019056449</v>
      </c>
    </row>
    <row r="1032" spans="3:26" x14ac:dyDescent="0.3">
      <c r="C1032" s="210">
        <v>42339</v>
      </c>
      <c r="D1032" s="211">
        <v>8.3145013268173405E-4</v>
      </c>
      <c r="E1032" s="211">
        <v>2.0740327494323378E-3</v>
      </c>
      <c r="F1032" s="211">
        <v>3.2270386872682928E-3</v>
      </c>
      <c r="G1032" s="211">
        <v>5.2063915076357783E-3</v>
      </c>
      <c r="H1032" s="211">
        <v>6.5436357215408062E-3</v>
      </c>
      <c r="I1032" s="211">
        <v>8.2566050072151297E-3</v>
      </c>
      <c r="J1032" s="211">
        <v>1.0596142577394968E-2</v>
      </c>
      <c r="K1032" s="211">
        <v>1.3557698195537588E-2</v>
      </c>
      <c r="L1032" s="211">
        <v>1.8452671772849743E-2</v>
      </c>
      <c r="M1032" s="211">
        <v>2.408841042899252E-2</v>
      </c>
      <c r="N1032" s="211">
        <v>3.1169285596690903E-2</v>
      </c>
      <c r="P1032" s="212">
        <f t="array" ref="P1032:Z1032">(1+D1032:N1032)^-P$1:Z$1</f>
        <v>0.99993351383674312</v>
      </c>
      <c r="Q1032" s="212">
        <v>0.99948216289574165</v>
      </c>
      <c r="R1032" s="212">
        <v>0.99839037535117092</v>
      </c>
      <c r="S1032" s="212">
        <v>0.99482057460873585</v>
      </c>
      <c r="T1032" s="212">
        <v>0.98704007438609176</v>
      </c>
      <c r="U1032" s="212">
        <v>0.97563365439550975</v>
      </c>
      <c r="V1032" s="212">
        <v>0.94866268651794006</v>
      </c>
      <c r="W1032" s="212">
        <v>0.91004038208004212</v>
      </c>
      <c r="X1032" s="212">
        <v>0.83289735269710574</v>
      </c>
      <c r="Y1032" s="212">
        <v>0.69974246554363073</v>
      </c>
      <c r="Z1032" s="212">
        <v>0.5412533870660402</v>
      </c>
    </row>
    <row r="1033" spans="3:26" x14ac:dyDescent="0.3">
      <c r="C1033" s="210">
        <v>42338</v>
      </c>
      <c r="D1033" s="211">
        <v>8.506111612646977E-4</v>
      </c>
      <c r="E1033" s="211">
        <v>2.1230134200043312E-3</v>
      </c>
      <c r="F1033" s="211">
        <v>3.2236785676040963E-3</v>
      </c>
      <c r="G1033" s="211">
        <v>5.0039130805568412E-3</v>
      </c>
      <c r="H1033" s="211">
        <v>6.3536079711600689E-3</v>
      </c>
      <c r="I1033" s="211">
        <v>8.0729814282050755E-3</v>
      </c>
      <c r="J1033" s="211">
        <v>1.0224036054551465E-2</v>
      </c>
      <c r="K1033" s="211">
        <v>1.3041578715472986E-2</v>
      </c>
      <c r="L1033" s="211">
        <v>1.7116500569552912E-2</v>
      </c>
      <c r="M1033" s="211">
        <v>2.1680551617273069E-2</v>
      </c>
      <c r="N1033" s="211">
        <v>2.968315022631442E-2</v>
      </c>
      <c r="P1033" s="212">
        <f t="array" ref="P1033:Z1033">(1+D1033:N1033)^-P$1:Z$1</f>
        <v>0.99993198234557668</v>
      </c>
      <c r="Q1033" s="212">
        <v>0.99946994977339365</v>
      </c>
      <c r="R1033" s="212">
        <v>0.99839204731545739</v>
      </c>
      <c r="S1033" s="212">
        <v>0.99502100139568739</v>
      </c>
      <c r="T1033" s="212">
        <v>0.9874128712084983</v>
      </c>
      <c r="U1033" s="212">
        <v>0.97616689548412072</v>
      </c>
      <c r="V1033" s="212">
        <v>0.95041112898179847</v>
      </c>
      <c r="W1033" s="212">
        <v>0.9132908473308089</v>
      </c>
      <c r="X1033" s="212">
        <v>0.84390391410484211</v>
      </c>
      <c r="Y1033" s="212">
        <v>0.72489166218271284</v>
      </c>
      <c r="Z1033" s="212">
        <v>0.55709322927964322</v>
      </c>
    </row>
    <row r="1034" spans="3:26" x14ac:dyDescent="0.3">
      <c r="C1034" s="210">
        <v>42335</v>
      </c>
      <c r="D1034" s="211">
        <v>9.9513578925637387E-4</v>
      </c>
      <c r="E1034" s="211">
        <v>2.435037385549585E-3</v>
      </c>
      <c r="F1034" s="211">
        <v>3.7720087000804102E-3</v>
      </c>
      <c r="G1034" s="211">
        <v>5.7921760613763229E-3</v>
      </c>
      <c r="H1034" s="211">
        <v>7.5875482984535158E-3</v>
      </c>
      <c r="I1034" s="211">
        <v>1.0190291540261376E-2</v>
      </c>
      <c r="J1034" s="211">
        <v>1.3203822657465086E-2</v>
      </c>
      <c r="K1034" s="211">
        <v>1.7522892838584471E-2</v>
      </c>
      <c r="L1034" s="211">
        <v>2.2959231912448631E-2</v>
      </c>
      <c r="M1034" s="211">
        <v>3.0643223933222798E-2</v>
      </c>
      <c r="N1034" s="211">
        <v>4.1864953818477893E-2</v>
      </c>
      <c r="P1034" s="212">
        <f t="array" ref="P1034:Z1034">(1+D1034:N1034)^-P$1:Z$1</f>
        <v>0.9999204318881193</v>
      </c>
      <c r="Q1034" s="212">
        <v>0.99939216543481624</v>
      </c>
      <c r="R1034" s="212">
        <v>0.998119314452387</v>
      </c>
      <c r="S1034" s="212">
        <v>0.99424118003775075</v>
      </c>
      <c r="T1034" s="212">
        <v>0.98499588520549919</v>
      </c>
      <c r="U1034" s="212">
        <v>0.97004175529341607</v>
      </c>
      <c r="V1034" s="212">
        <v>0.93651751002389616</v>
      </c>
      <c r="W1034" s="212">
        <v>0.88550430483227205</v>
      </c>
      <c r="X1034" s="212">
        <v>0.79692369366691151</v>
      </c>
      <c r="Y1034" s="212">
        <v>0.6358793411759105</v>
      </c>
      <c r="Z1034" s="212">
        <v>0.44032303921544047</v>
      </c>
    </row>
    <row r="1035" spans="3:26" x14ac:dyDescent="0.3">
      <c r="C1035" s="210">
        <v>42333</v>
      </c>
      <c r="D1035" s="211">
        <v>1.0224554245713456E-3</v>
      </c>
      <c r="E1035" s="211">
        <v>2.4024691275532392E-3</v>
      </c>
      <c r="F1035" s="211">
        <v>3.9374277695902356E-3</v>
      </c>
      <c r="G1035" s="211">
        <v>6.2520281997398824E-3</v>
      </c>
      <c r="H1035" s="211">
        <v>8.5419435590179879E-3</v>
      </c>
      <c r="I1035" s="211">
        <v>1.1423253343743495E-2</v>
      </c>
      <c r="J1035" s="211">
        <v>1.5654668364012896E-2</v>
      </c>
      <c r="K1035" s="211">
        <v>2.0112491521782874E-2</v>
      </c>
      <c r="L1035" s="211">
        <v>2.5841821513262014E-2</v>
      </c>
      <c r="M1035" s="211">
        <v>3.2423113701104858E-2</v>
      </c>
      <c r="N1035" s="211">
        <v>4.0972330136841872E-2</v>
      </c>
      <c r="P1035" s="212">
        <f t="array" ref="P1035:Z1035">(1+D1035:N1035)^-P$1:Z$1</f>
        <v>0.99991824869597634</v>
      </c>
      <c r="Q1035" s="212">
        <v>0.99940028294907046</v>
      </c>
      <c r="R1035" s="212">
        <v>0.99803708085621234</v>
      </c>
      <c r="S1035" s="212">
        <v>0.99378681679685643</v>
      </c>
      <c r="T1035" s="212">
        <v>0.98313254058560096</v>
      </c>
      <c r="U1035" s="212">
        <v>0.9664985293792594</v>
      </c>
      <c r="V1035" s="212">
        <v>0.92527250006924866</v>
      </c>
      <c r="W1035" s="212">
        <v>0.8698884019815275</v>
      </c>
      <c r="X1035" s="212">
        <v>0.77481138923170434</v>
      </c>
      <c r="Y1035" s="212">
        <v>0.6196325400595879</v>
      </c>
      <c r="Z1035" s="212">
        <v>0.44793632695810959</v>
      </c>
    </row>
    <row r="1036" spans="3:26" x14ac:dyDescent="0.3">
      <c r="C1036" s="210">
        <v>42332</v>
      </c>
      <c r="D1036" s="211">
        <v>1.0141137679490115E-3</v>
      </c>
      <c r="E1036" s="211">
        <v>2.4351019532344699E-3</v>
      </c>
      <c r="F1036" s="211">
        <v>3.7661213358136467E-3</v>
      </c>
      <c r="G1036" s="211">
        <v>6.1174653700993729E-3</v>
      </c>
      <c r="H1036" s="211">
        <v>7.9216284912811546E-3</v>
      </c>
      <c r="I1036" s="211">
        <v>1.013146089641574E-2</v>
      </c>
      <c r="J1036" s="211">
        <v>1.2766867181859346E-2</v>
      </c>
      <c r="K1036" s="211">
        <v>1.7273876504551571E-2</v>
      </c>
      <c r="L1036" s="211">
        <v>2.3615540289474934E-2</v>
      </c>
      <c r="M1036" s="211">
        <v>3.1143251205300041E-2</v>
      </c>
      <c r="N1036" s="211">
        <v>3.9593923738858942E-2</v>
      </c>
      <c r="P1036" s="212">
        <f t="array" ref="P1036:Z1036">(1+D1036:N1036)^-P$1:Z$1</f>
        <v>0.99991891529538524</v>
      </c>
      <c r="Q1036" s="212">
        <v>0.99939214934189424</v>
      </c>
      <c r="R1036" s="212">
        <v>0.99812224157019069</v>
      </c>
      <c r="S1036" s="212">
        <v>0.99391973046820237</v>
      </c>
      <c r="T1036" s="212">
        <v>0.98434303071664397</v>
      </c>
      <c r="U1036" s="212">
        <v>0.97021125255286844</v>
      </c>
      <c r="V1036" s="212">
        <v>0.93853954357516645</v>
      </c>
      <c r="W1036" s="212">
        <v>0.8870227447183322</v>
      </c>
      <c r="X1036" s="212">
        <v>0.79182880025622004</v>
      </c>
      <c r="Y1036" s="212">
        <v>0.63126970067397414</v>
      </c>
      <c r="Z1036" s="212">
        <v>0.45996559801182046</v>
      </c>
    </row>
    <row r="1037" spans="3:26" x14ac:dyDescent="0.3">
      <c r="C1037" s="210">
        <v>42331</v>
      </c>
      <c r="D1037" s="211">
        <v>1.0028979950132213E-3</v>
      </c>
      <c r="E1037" s="211">
        <v>2.4921848117465928E-3</v>
      </c>
      <c r="F1037" s="211">
        <v>3.9094926979779164E-3</v>
      </c>
      <c r="G1037" s="211">
        <v>6.0810874478509826E-3</v>
      </c>
      <c r="H1037" s="211">
        <v>8.0583908515822877E-3</v>
      </c>
      <c r="I1037" s="211">
        <v>1.0449038601270015E-2</v>
      </c>
      <c r="J1037" s="211">
        <v>1.3131069183200953E-2</v>
      </c>
      <c r="K1037" s="211">
        <v>1.6507975057784112E-2</v>
      </c>
      <c r="L1037" s="211">
        <v>2.1286455002455833E-2</v>
      </c>
      <c r="M1037" s="211">
        <v>2.8972216962436306E-2</v>
      </c>
      <c r="N1037" s="211">
        <v>3.8729810891411635E-2</v>
      </c>
      <c r="P1037" s="212">
        <f t="array" ref="P1037:Z1037">(1+D1037:N1037)^-P$1:Z$1</f>
        <v>0.99991981158095866</v>
      </c>
      <c r="Q1037" s="212">
        <v>0.99937792245321977</v>
      </c>
      <c r="R1037" s="212">
        <v>0.99805096659171955</v>
      </c>
      <c r="S1037" s="212">
        <v>0.99395566865959384</v>
      </c>
      <c r="T1037" s="212">
        <v>0.98407595899641576</v>
      </c>
      <c r="U1037" s="212">
        <v>0.96929674636256291</v>
      </c>
      <c r="V1037" s="212">
        <v>0.93685381739292883</v>
      </c>
      <c r="W1037" s="212">
        <v>0.89171170650688292</v>
      </c>
      <c r="X1037" s="212">
        <v>0.8100732283123695</v>
      </c>
      <c r="Y1037" s="212">
        <v>0.6515462813722056</v>
      </c>
      <c r="Z1037" s="212">
        <v>0.46767923157682473</v>
      </c>
    </row>
    <row r="1038" spans="3:26" x14ac:dyDescent="0.3">
      <c r="C1038" s="210">
        <v>42328</v>
      </c>
      <c r="D1038" s="211">
        <v>9.4790508416516331E-4</v>
      </c>
      <c r="E1038" s="211">
        <v>2.405707480522986E-3</v>
      </c>
      <c r="F1038" s="211">
        <v>3.888817261728141E-3</v>
      </c>
      <c r="G1038" s="211">
        <v>6.3950246959701175E-3</v>
      </c>
      <c r="H1038" s="211">
        <v>8.146777284406128E-3</v>
      </c>
      <c r="I1038" s="211">
        <v>1.0600862196971711E-2</v>
      </c>
      <c r="J1038" s="211">
        <v>1.3738102817791637E-2</v>
      </c>
      <c r="K1038" s="211">
        <v>1.7952048584246809E-2</v>
      </c>
      <c r="L1038" s="211">
        <v>2.2851139141462643E-2</v>
      </c>
      <c r="M1038" s="211">
        <v>2.8989524509057851E-2</v>
      </c>
      <c r="N1038" s="211">
        <v>3.9470876488317583E-2</v>
      </c>
      <c r="P1038" s="212">
        <f t="array" ref="P1038:Z1038">(1+D1038:N1038)^-P$1:Z$1</f>
        <v>0.99992420638401358</v>
      </c>
      <c r="Q1038" s="212">
        <v>0.99939947578716704</v>
      </c>
      <c r="R1038" s="212">
        <v>0.99806124414065378</v>
      </c>
      <c r="S1038" s="212">
        <v>0.99364561177366506</v>
      </c>
      <c r="T1038" s="212">
        <v>0.98390341437734796</v>
      </c>
      <c r="U1038" s="212">
        <v>0.96885995667942149</v>
      </c>
      <c r="V1038" s="212">
        <v>0.93405220078901141</v>
      </c>
      <c r="W1038" s="212">
        <v>0.88289438548447696</v>
      </c>
      <c r="X1038" s="212">
        <v>0.79776626658190597</v>
      </c>
      <c r="Y1038" s="212">
        <v>0.65138191614167462</v>
      </c>
      <c r="Z1038" s="212">
        <v>0.46105579103325445</v>
      </c>
    </row>
    <row r="1039" spans="3:26" x14ac:dyDescent="0.3">
      <c r="C1039" s="210">
        <v>42327</v>
      </c>
      <c r="D1039" s="211">
        <v>9.4231869297066049E-4</v>
      </c>
      <c r="E1039" s="211">
        <v>2.3281477819435568E-3</v>
      </c>
      <c r="F1039" s="211">
        <v>3.5881912209218313E-3</v>
      </c>
      <c r="G1039" s="211">
        <v>5.3859339799717972E-3</v>
      </c>
      <c r="H1039" s="211">
        <v>7.3049489134225489E-3</v>
      </c>
      <c r="I1039" s="211">
        <v>9.9651864838464412E-3</v>
      </c>
      <c r="J1039" s="211">
        <v>1.3368073905979667E-2</v>
      </c>
      <c r="K1039" s="211">
        <v>1.8101350247335436E-2</v>
      </c>
      <c r="L1039" s="211">
        <v>2.2914430796131341E-2</v>
      </c>
      <c r="M1039" s="211">
        <v>3.0887357490604218E-2</v>
      </c>
      <c r="N1039" s="211">
        <v>4.0889298341360153E-2</v>
      </c>
      <c r="P1039" s="212">
        <f t="array" ref="P1039:Z1039">(1+D1039:N1039)^-P$1:Z$1</f>
        <v>0.99992465283958554</v>
      </c>
      <c r="Q1039" s="212">
        <v>0.99941880849600884</v>
      </c>
      <c r="R1039" s="212">
        <v>0.99821071816631624</v>
      </c>
      <c r="S1039" s="212">
        <v>0.99464291890513057</v>
      </c>
      <c r="T1039" s="212">
        <v>0.98554864388807339</v>
      </c>
      <c r="U1039" s="212">
        <v>0.97069052016122936</v>
      </c>
      <c r="V1039" s="212">
        <v>0.93575878120021516</v>
      </c>
      <c r="W1039" s="212">
        <v>0.88198846648595775</v>
      </c>
      <c r="X1039" s="212">
        <v>0.79727279528792472</v>
      </c>
      <c r="Y1039" s="212">
        <v>0.63362425865476091</v>
      </c>
      <c r="Z1039" s="212">
        <v>0.44865150688056427</v>
      </c>
    </row>
    <row r="1040" spans="3:26" x14ac:dyDescent="0.3">
      <c r="C1040" s="210">
        <v>42326</v>
      </c>
      <c r="D1040" s="211">
        <v>1.1610120286556496E-3</v>
      </c>
      <c r="E1040" s="211">
        <v>2.9273536228450721E-3</v>
      </c>
      <c r="F1040" s="211">
        <v>4.6217914581512705E-3</v>
      </c>
      <c r="G1040" s="211">
        <v>7.4357518603686036E-3</v>
      </c>
      <c r="H1040" s="211">
        <v>9.950592095810791E-3</v>
      </c>
      <c r="I1040" s="211">
        <v>1.3645252745010304E-2</v>
      </c>
      <c r="J1040" s="211">
        <v>1.7339607171995442E-2</v>
      </c>
      <c r="K1040" s="211">
        <v>2.2635204140227409E-2</v>
      </c>
      <c r="L1040" s="211">
        <v>2.9128537768748405E-2</v>
      </c>
      <c r="M1040" s="211">
        <v>3.8291439560069418E-2</v>
      </c>
      <c r="N1040" s="211">
        <v>5.0279953919852502E-2</v>
      </c>
      <c r="P1040" s="212">
        <f t="array" ref="P1040:Z1040">(1+D1040:N1040)^-P$1:Z$1</f>
        <v>0.99990717722226874</v>
      </c>
      <c r="Q1040" s="212">
        <v>0.99926949763016759</v>
      </c>
      <c r="R1040" s="212">
        <v>0.99769708390194145</v>
      </c>
      <c r="S1040" s="212">
        <v>0.99261913045408845</v>
      </c>
      <c r="T1040" s="212">
        <v>0.98039196609511714</v>
      </c>
      <c r="U1040" s="212">
        <v>0.96015650306557054</v>
      </c>
      <c r="V1040" s="212">
        <v>0.91763556206311259</v>
      </c>
      <c r="W1040" s="212">
        <v>0.85497777522736529</v>
      </c>
      <c r="X1040" s="212">
        <v>0.75041893921837388</v>
      </c>
      <c r="Y1040" s="212">
        <v>0.56912924054596592</v>
      </c>
      <c r="Z1040" s="212">
        <v>0.37488535181327781</v>
      </c>
    </row>
    <row r="1041" spans="3:26" x14ac:dyDescent="0.3">
      <c r="C1041" s="210">
        <v>42325</v>
      </c>
      <c r="D1041" s="211">
        <v>8.645465094613107E-4</v>
      </c>
      <c r="E1041" s="211">
        <v>2.0265699302985879E-3</v>
      </c>
      <c r="F1041" s="211">
        <v>3.090456582897954E-3</v>
      </c>
      <c r="G1041" s="211">
        <v>4.9323400718343452E-3</v>
      </c>
      <c r="H1041" s="211">
        <v>6.6055220903402613E-3</v>
      </c>
      <c r="I1041" s="211">
        <v>8.5450082444548103E-3</v>
      </c>
      <c r="J1041" s="211">
        <v>1.1328361965603228E-2</v>
      </c>
      <c r="K1041" s="211">
        <v>1.4882767508268282E-2</v>
      </c>
      <c r="L1041" s="211">
        <v>1.8790567507050965E-2</v>
      </c>
      <c r="M1041" s="211">
        <v>2.45249851137667E-2</v>
      </c>
      <c r="N1041" s="211">
        <v>3.1670776002074089E-2</v>
      </c>
      <c r="P1041" s="212">
        <f t="array" ref="P1041:Z1041">(1+D1041:N1041)^-P$1:Z$1</f>
        <v>0.99993086854933799</v>
      </c>
      <c r="Q1041" s="212">
        <v>0.99949399826017904</v>
      </c>
      <c r="R1041" s="212">
        <v>0.9984583441051621</v>
      </c>
      <c r="S1041" s="212">
        <v>0.99509186850183184</v>
      </c>
      <c r="T1041" s="212">
        <v>0.98691871115693641</v>
      </c>
      <c r="U1041" s="212">
        <v>0.97479691796584322</v>
      </c>
      <c r="V1041" s="212">
        <v>0.94523341409435657</v>
      </c>
      <c r="W1041" s="212">
        <v>0.90175560744130689</v>
      </c>
      <c r="X1041" s="212">
        <v>0.83013905468479621</v>
      </c>
      <c r="Y1041" s="212">
        <v>0.69528312640590573</v>
      </c>
      <c r="Z1041" s="212">
        <v>0.53601560033905904</v>
      </c>
    </row>
    <row r="1042" spans="3:26" x14ac:dyDescent="0.3">
      <c r="C1042" s="210">
        <v>42324</v>
      </c>
      <c r="D1042" s="211">
        <v>9.8563184356893828E-4</v>
      </c>
      <c r="E1042" s="211">
        <v>2.4190009377250314E-3</v>
      </c>
      <c r="F1042" s="211">
        <v>3.9300363457668609E-3</v>
      </c>
      <c r="G1042" s="211">
        <v>6.440469553330665E-3</v>
      </c>
      <c r="H1042" s="211">
        <v>8.0750414667443236E-3</v>
      </c>
      <c r="I1042" s="211">
        <v>1.1005107931299937E-2</v>
      </c>
      <c r="J1042" s="211">
        <v>1.4454603342472734E-2</v>
      </c>
      <c r="K1042" s="211">
        <v>1.9481238911202306E-2</v>
      </c>
      <c r="L1042" s="211">
        <v>2.656284079944745E-2</v>
      </c>
      <c r="M1042" s="211">
        <v>3.3966037036398354E-2</v>
      </c>
      <c r="N1042" s="211">
        <v>4.6410157304557796E-2</v>
      </c>
      <c r="P1042" s="212">
        <f t="array" ref="P1042:Z1042">(1+D1042:N1042)^-P$1:Z$1</f>
        <v>0.99992119139136648</v>
      </c>
      <c r="Q1042" s="212">
        <v>0.99939616241715512</v>
      </c>
      <c r="R1042" s="212">
        <v>0.99804075486795185</v>
      </c>
      <c r="S1042" s="212">
        <v>0.99360074465587711</v>
      </c>
      <c r="T1042" s="212">
        <v>0.98404345083167</v>
      </c>
      <c r="U1042" s="212">
        <v>0.96769823874149663</v>
      </c>
      <c r="V1042" s="212">
        <v>0.93075829198427451</v>
      </c>
      <c r="W1042" s="212">
        <v>0.8736657964956539</v>
      </c>
      <c r="X1042" s="212">
        <v>0.76938657219721629</v>
      </c>
      <c r="Y1042" s="212">
        <v>0.60590689683228671</v>
      </c>
      <c r="Z1042" s="212">
        <v>0.40360920983124687</v>
      </c>
    </row>
    <row r="1043" spans="3:26" x14ac:dyDescent="0.3">
      <c r="C1043" s="210">
        <v>42321</v>
      </c>
      <c r="D1043" s="211">
        <v>9.7731316543850887E-4</v>
      </c>
      <c r="E1043" s="211">
        <v>2.4354277137226261E-3</v>
      </c>
      <c r="F1043" s="211">
        <v>3.8823462802519051E-3</v>
      </c>
      <c r="G1043" s="211">
        <v>6.014375417054991E-3</v>
      </c>
      <c r="H1043" s="211">
        <v>7.6176997570371547E-3</v>
      </c>
      <c r="I1043" s="211">
        <v>9.8752395803493997E-3</v>
      </c>
      <c r="J1043" s="211">
        <v>1.2382866908096974E-2</v>
      </c>
      <c r="K1043" s="211">
        <v>1.6390804249253998E-2</v>
      </c>
      <c r="L1043" s="211">
        <v>2.2527811018167997E-2</v>
      </c>
      <c r="M1043" s="211">
        <v>2.8965717025474194E-2</v>
      </c>
      <c r="N1043" s="211">
        <v>3.6537080359276226E-2</v>
      </c>
      <c r="P1043" s="212">
        <f t="array" ref="P1043:Z1043">(1+D1043:N1043)^-P$1:Z$1</f>
        <v>0.99992185618091867</v>
      </c>
      <c r="Q1043" s="212">
        <v>0.99939206814900516</v>
      </c>
      <c r="R1043" s="212">
        <v>0.99806446086492395</v>
      </c>
      <c r="S1043" s="212">
        <v>0.99402158103897709</v>
      </c>
      <c r="T1043" s="212">
        <v>0.98493693701851348</v>
      </c>
      <c r="U1043" s="212">
        <v>0.9709499137374098</v>
      </c>
      <c r="V1043" s="212">
        <v>0.94032085062141946</v>
      </c>
      <c r="W1043" s="212">
        <v>0.89243153893697214</v>
      </c>
      <c r="X1043" s="212">
        <v>0.80029243364910108</v>
      </c>
      <c r="Y1043" s="212">
        <v>0.65160802099518655</v>
      </c>
      <c r="Z1043" s="212">
        <v>0.48786890973251201</v>
      </c>
    </row>
    <row r="1044" spans="3:26" x14ac:dyDescent="0.3">
      <c r="C1044" s="210">
        <v>42320</v>
      </c>
      <c r="D1044" s="211">
        <v>9.3991136133176581E-4</v>
      </c>
      <c r="E1044" s="211">
        <v>2.2438214336337734E-3</v>
      </c>
      <c r="F1044" s="211">
        <v>3.5664596052223429E-3</v>
      </c>
      <c r="G1044" s="211">
        <v>5.5979465009545603E-3</v>
      </c>
      <c r="H1044" s="211">
        <v>7.2142469746533768E-3</v>
      </c>
      <c r="I1044" s="211">
        <v>9.1026713710111503E-3</v>
      </c>
      <c r="J1044" s="211">
        <v>1.2093036464271876E-2</v>
      </c>
      <c r="K1044" s="211">
        <v>1.558227738341729E-2</v>
      </c>
      <c r="L1044" s="211">
        <v>2.0773577967602232E-2</v>
      </c>
      <c r="M1044" s="211">
        <v>2.7868634876550748E-2</v>
      </c>
      <c r="N1044" s="211">
        <v>3.5541215399018888E-2</v>
      </c>
      <c r="P1044" s="212">
        <f t="array" ref="P1044:Z1044">(1+D1044:N1044)^-P$1:Z$1</f>
        <v>0.99992484523056235</v>
      </c>
      <c r="Q1044" s="212">
        <v>0.99943982999741321</v>
      </c>
      <c r="R1044" s="212">
        <v>0.99822152592801083</v>
      </c>
      <c r="S1044" s="212">
        <v>0.9944332160577366</v>
      </c>
      <c r="T1044" s="212">
        <v>0.985726153683948</v>
      </c>
      <c r="U1044" s="212">
        <v>0.97318169698169354</v>
      </c>
      <c r="V1044" s="212">
        <v>0.94166800811501161</v>
      </c>
      <c r="W1044" s="212">
        <v>0.89741682039577753</v>
      </c>
      <c r="X1044" s="212">
        <v>0.81415257154745369</v>
      </c>
      <c r="Y1044" s="212">
        <v>0.66211860547978874</v>
      </c>
      <c r="Z1044" s="212">
        <v>0.49733866347793576</v>
      </c>
    </row>
    <row r="1045" spans="3:26" x14ac:dyDescent="0.3">
      <c r="C1045" s="210">
        <v>42319</v>
      </c>
      <c r="D1045" s="211">
        <v>1.0333007747714946E-3</v>
      </c>
      <c r="E1045" s="211">
        <v>2.6685586590145809E-3</v>
      </c>
      <c r="F1045" s="211">
        <v>4.0659036368604056E-3</v>
      </c>
      <c r="G1045" s="211">
        <v>6.2115961437590192E-3</v>
      </c>
      <c r="H1045" s="211">
        <v>8.131651416834345E-3</v>
      </c>
      <c r="I1045" s="211">
        <v>1.1151637482971957E-2</v>
      </c>
      <c r="J1045" s="211">
        <v>1.4293892381155675E-2</v>
      </c>
      <c r="K1045" s="211">
        <v>1.9113485036274077E-2</v>
      </c>
      <c r="L1045" s="211">
        <v>2.5290281150036956E-2</v>
      </c>
      <c r="M1045" s="211">
        <v>3.1992886834034506E-2</v>
      </c>
      <c r="N1045" s="211">
        <v>4.2237550978065481E-2</v>
      </c>
      <c r="P1045" s="212">
        <f t="array" ref="P1045:Z1045">(1+D1045:N1045)^-P$1:Z$1</f>
        <v>0.99991738203009273</v>
      </c>
      <c r="Q1045" s="212">
        <v>0.99933397080143904</v>
      </c>
      <c r="R1045" s="212">
        <v>0.99797322659073862</v>
      </c>
      <c r="S1045" s="212">
        <v>0.99382674959465334</v>
      </c>
      <c r="T1045" s="212">
        <v>0.98393293929976267</v>
      </c>
      <c r="U1045" s="212">
        <v>0.96727760200433899</v>
      </c>
      <c r="V1045" s="212">
        <v>0.93149590102546798</v>
      </c>
      <c r="W1045" s="212">
        <v>0.87587506379978142</v>
      </c>
      <c r="X1045" s="212">
        <v>0.77898948117674738</v>
      </c>
      <c r="Y1045" s="212">
        <v>0.62351864128760248</v>
      </c>
      <c r="Z1045" s="212">
        <v>0.43718542223541512</v>
      </c>
    </row>
    <row r="1046" spans="3:26" x14ac:dyDescent="0.3">
      <c r="C1046" s="210">
        <v>42318</v>
      </c>
      <c r="D1046" s="211">
        <v>1.116547956368919E-3</v>
      </c>
      <c r="E1046" s="211">
        <v>2.7091980229441751E-3</v>
      </c>
      <c r="F1046" s="211">
        <v>4.1959752260208082E-3</v>
      </c>
      <c r="G1046" s="211">
        <v>6.6983778794347977E-3</v>
      </c>
      <c r="H1046" s="211">
        <v>9.0016355625516277E-3</v>
      </c>
      <c r="I1046" s="211">
        <v>1.1363938730813272E-2</v>
      </c>
      <c r="J1046" s="211">
        <v>1.5572565888932258E-2</v>
      </c>
      <c r="K1046" s="211">
        <v>2.1170213625875133E-2</v>
      </c>
      <c r="L1046" s="211">
        <v>2.8338895688957071E-2</v>
      </c>
      <c r="M1046" s="211">
        <v>3.6596042990656573E-2</v>
      </c>
      <c r="N1046" s="211">
        <v>4.8427515556190404E-2</v>
      </c>
      <c r="P1046" s="212">
        <f t="array" ref="P1046:Z1046">(1+D1046:N1046)^-P$1:Z$1</f>
        <v>0.99991072997838126</v>
      </c>
      <c r="Q1046" s="212">
        <v>0.99932384500567728</v>
      </c>
      <c r="R1046" s="212">
        <v>0.99790859171346291</v>
      </c>
      <c r="S1046" s="212">
        <v>0.99334619184194517</v>
      </c>
      <c r="T1046" s="212">
        <v>0.98223693209116691</v>
      </c>
      <c r="U1046" s="212">
        <v>0.96666858937306066</v>
      </c>
      <c r="V1046" s="212">
        <v>0.92564657204023526</v>
      </c>
      <c r="W1046" s="212">
        <v>0.8636007899428465</v>
      </c>
      <c r="X1046" s="212">
        <v>0.75620121733224588</v>
      </c>
      <c r="Y1046" s="212">
        <v>0.5832527564648704</v>
      </c>
      <c r="Z1046" s="212">
        <v>0.38835758686950994</v>
      </c>
    </row>
    <row r="1047" spans="3:26" x14ac:dyDescent="0.3">
      <c r="C1047" s="210">
        <v>42317</v>
      </c>
      <c r="D1047" s="211">
        <v>1.1200882836103038E-3</v>
      </c>
      <c r="E1047" s="211">
        <v>2.875487978689062E-3</v>
      </c>
      <c r="F1047" s="211">
        <v>4.5305860066881037E-3</v>
      </c>
      <c r="G1047" s="211">
        <v>7.0669696570329083E-3</v>
      </c>
      <c r="H1047" s="211">
        <v>9.1248703393142731E-3</v>
      </c>
      <c r="I1047" s="211">
        <v>1.1664780846043101E-2</v>
      </c>
      <c r="J1047" s="211">
        <v>1.5085594825681689E-2</v>
      </c>
      <c r="K1047" s="211">
        <v>1.9172809516286003E-2</v>
      </c>
      <c r="L1047" s="211">
        <v>2.6096171123482316E-2</v>
      </c>
      <c r="M1047" s="211">
        <v>3.3802848218315092E-2</v>
      </c>
      <c r="N1047" s="211">
        <v>4.4195612128645582E-2</v>
      </c>
      <c r="P1047" s="212">
        <f t="array" ref="P1047:Z1047">(1+D1047:N1047)^-P$1:Z$1</f>
        <v>0.99991044709388044</v>
      </c>
      <c r="Q1047" s="212">
        <v>0.99928241716795974</v>
      </c>
      <c r="R1047" s="212">
        <v>0.9977423753788065</v>
      </c>
      <c r="S1047" s="212">
        <v>0.99298262194078346</v>
      </c>
      <c r="T1047" s="212">
        <v>0.98199704432002677</v>
      </c>
      <c r="U1047" s="212">
        <v>0.96580646145266758</v>
      </c>
      <c r="V1047" s="212">
        <v>0.92786902400866589</v>
      </c>
      <c r="W1047" s="212">
        <v>0.8755182427425352</v>
      </c>
      <c r="X1047" s="212">
        <v>0.77289292098437146</v>
      </c>
      <c r="Y1047" s="212">
        <v>0.60734314594496552</v>
      </c>
      <c r="Z1047" s="212">
        <v>0.42107816520152697</v>
      </c>
    </row>
    <row r="1048" spans="3:26" x14ac:dyDescent="0.3">
      <c r="C1048" s="210">
        <v>42314</v>
      </c>
      <c r="D1048" s="211">
        <v>1.1231035754312732E-3</v>
      </c>
      <c r="E1048" s="211">
        <v>2.7146590303178775E-3</v>
      </c>
      <c r="F1048" s="211">
        <v>4.3003959850571602E-3</v>
      </c>
      <c r="G1048" s="211">
        <v>6.7080572304964656E-3</v>
      </c>
      <c r="H1048" s="211">
        <v>9.0222441869456469E-3</v>
      </c>
      <c r="I1048" s="211">
        <v>1.1297314824886643E-2</v>
      </c>
      <c r="J1048" s="211">
        <v>1.5476508316455988E-2</v>
      </c>
      <c r="K1048" s="211">
        <v>1.9375415741368886E-2</v>
      </c>
      <c r="L1048" s="211">
        <v>2.5556946048186237E-2</v>
      </c>
      <c r="M1048" s="211">
        <v>3.4752085201336901E-2</v>
      </c>
      <c r="N1048" s="211">
        <v>4.7320553354791323E-2</v>
      </c>
      <c r="P1048" s="212">
        <f t="array" ref="P1048:Z1048">(1+D1048:N1048)^-P$1:Z$1</f>
        <v>0.9999102061623939</v>
      </c>
      <c r="Q1048" s="212">
        <v>0.99932248436783699</v>
      </c>
      <c r="R1048" s="212">
        <v>0.99785671227493644</v>
      </c>
      <c r="S1048" s="212">
        <v>0.99333664096326924</v>
      </c>
      <c r="T1048" s="212">
        <v>0.98219680939735043</v>
      </c>
      <c r="U1048" s="212">
        <v>0.96685965330402912</v>
      </c>
      <c r="V1048" s="212">
        <v>0.92608445605424983</v>
      </c>
      <c r="W1048" s="212">
        <v>0.87430087182400862</v>
      </c>
      <c r="X1048" s="212">
        <v>0.7769663243106627</v>
      </c>
      <c r="Y1048" s="212">
        <v>0.59903934276498039</v>
      </c>
      <c r="Z1048" s="212">
        <v>0.3966500100684815</v>
      </c>
    </row>
    <row r="1049" spans="3:26" x14ac:dyDescent="0.3">
      <c r="C1049" s="210">
        <v>42313</v>
      </c>
      <c r="D1049" s="211">
        <v>9.4699175430784015E-4</v>
      </c>
      <c r="E1049" s="211">
        <v>2.2664521956197339E-3</v>
      </c>
      <c r="F1049" s="211">
        <v>3.7357519237414157E-3</v>
      </c>
      <c r="G1049" s="211">
        <v>5.9716067663431044E-3</v>
      </c>
      <c r="H1049" s="211">
        <v>8.0055856154359773E-3</v>
      </c>
      <c r="I1049" s="211">
        <v>1.0623123812745352E-2</v>
      </c>
      <c r="J1049" s="211">
        <v>1.4048008556333758E-2</v>
      </c>
      <c r="K1049" s="211">
        <v>1.837491817173521E-2</v>
      </c>
      <c r="L1049" s="211">
        <v>2.416327467106032E-2</v>
      </c>
      <c r="M1049" s="211">
        <v>3.0368626243552976E-2</v>
      </c>
      <c r="N1049" s="211">
        <v>4.1610631213475933E-2</v>
      </c>
      <c r="P1049" s="212">
        <f t="array" ref="P1049:Z1049">(1+D1049:N1049)^-P$1:Z$1</f>
        <v>0.99992427937571116</v>
      </c>
      <c r="Q1049" s="212">
        <v>0.99943418821513585</v>
      </c>
      <c r="R1049" s="212">
        <v>0.99813734123975628</v>
      </c>
      <c r="S1049" s="212">
        <v>0.99406384163710282</v>
      </c>
      <c r="T1049" s="212">
        <v>0.98417906502130503</v>
      </c>
      <c r="U1049" s="212">
        <v>0.96879593307114653</v>
      </c>
      <c r="V1049" s="212">
        <v>0.93262578281576025</v>
      </c>
      <c r="W1049" s="212">
        <v>0.88033129120451215</v>
      </c>
      <c r="X1049" s="212">
        <v>0.78760418526957099</v>
      </c>
      <c r="Y1049" s="212">
        <v>0.63842605764399829</v>
      </c>
      <c r="Z1049" s="212">
        <v>0.4424782444777533</v>
      </c>
    </row>
    <row r="1050" spans="3:26" x14ac:dyDescent="0.3">
      <c r="C1050" s="210">
        <v>42312</v>
      </c>
      <c r="D1050" s="211">
        <v>1.0711714808107559E-3</v>
      </c>
      <c r="E1050" s="211">
        <v>2.805786386905994E-3</v>
      </c>
      <c r="F1050" s="211">
        <v>4.3499753789596222E-3</v>
      </c>
      <c r="G1050" s="211">
        <v>7.1181659239463145E-3</v>
      </c>
      <c r="H1050" s="211">
        <v>9.6443432215207701E-3</v>
      </c>
      <c r="I1050" s="211">
        <v>1.2433878739734078E-2</v>
      </c>
      <c r="J1050" s="211">
        <v>1.6169849496279101E-2</v>
      </c>
      <c r="K1050" s="211">
        <v>2.1730884488445842E-2</v>
      </c>
      <c r="L1050" s="211">
        <v>2.7182188303779369E-2</v>
      </c>
      <c r="M1050" s="211">
        <v>3.6587935595843522E-2</v>
      </c>
      <c r="N1050" s="211">
        <v>4.8173142800693326E-2</v>
      </c>
      <c r="P1050" s="212">
        <f t="array" ref="P1050:Z1050">(1+D1050:N1050)^-P$1:Z$1</f>
        <v>0.99991435581279275</v>
      </c>
      <c r="Q1050" s="212">
        <v>0.99929978088899885</v>
      </c>
      <c r="R1050" s="212">
        <v>0.99783208254288103</v>
      </c>
      <c r="S1050" s="212">
        <v>0.99293214424603693</v>
      </c>
      <c r="T1050" s="212">
        <v>0.98098680817692374</v>
      </c>
      <c r="U1050" s="212">
        <v>0.96360710126515459</v>
      </c>
      <c r="V1050" s="212">
        <v>0.92292938863518736</v>
      </c>
      <c r="W1050" s="212">
        <v>0.86028896288700429</v>
      </c>
      <c r="X1050" s="212">
        <v>0.76476006294371135</v>
      </c>
      <c r="Y1050" s="212">
        <v>0.58332118653876752</v>
      </c>
      <c r="Z1050" s="212">
        <v>0.39024688683593833</v>
      </c>
    </row>
    <row r="1051" spans="3:26" x14ac:dyDescent="0.3">
      <c r="C1051" s="210">
        <v>42311</v>
      </c>
      <c r="D1051" s="211">
        <v>1.0747812634203258E-3</v>
      </c>
      <c r="E1051" s="211">
        <v>2.6616551320970566E-3</v>
      </c>
      <c r="F1051" s="211">
        <v>4.2781908520422973E-3</v>
      </c>
      <c r="G1051" s="211">
        <v>6.4870333761476657E-3</v>
      </c>
      <c r="H1051" s="211">
        <v>8.2435420350237543E-3</v>
      </c>
      <c r="I1051" s="211">
        <v>1.0371750961554583E-2</v>
      </c>
      <c r="J1051" s="211">
        <v>1.3522395721017454E-2</v>
      </c>
      <c r="K1051" s="211">
        <v>1.7717380375258773E-2</v>
      </c>
      <c r="L1051" s="211">
        <v>2.3339627493255674E-2</v>
      </c>
      <c r="M1051" s="211">
        <v>2.9264660778926355E-2</v>
      </c>
      <c r="N1051" s="211">
        <v>3.7068342138135875E-2</v>
      </c>
      <c r="P1051" s="212">
        <f t="array" ref="P1051:Z1051">(1+D1051:N1051)^-P$1:Z$1</f>
        <v>0.99991406736445632</v>
      </c>
      <c r="Q1051" s="212">
        <v>0.99933569095078345</v>
      </c>
      <c r="R1051" s="212">
        <v>0.99786774378928678</v>
      </c>
      <c r="S1051" s="212">
        <v>0.99355477700056627</v>
      </c>
      <c r="T1051" s="212">
        <v>0.98371456595756035</v>
      </c>
      <c r="U1051" s="212">
        <v>0.9695192002910098</v>
      </c>
      <c r="V1051" s="212">
        <v>0.93504659158846992</v>
      </c>
      <c r="W1051" s="212">
        <v>0.8843204339860341</v>
      </c>
      <c r="X1051" s="212">
        <v>0.79396632095366049</v>
      </c>
      <c r="Y1051" s="212">
        <v>0.64877495071528701</v>
      </c>
      <c r="Z1051" s="212">
        <v>0.48289472220326546</v>
      </c>
    </row>
    <row r="1052" spans="3:26" x14ac:dyDescent="0.3">
      <c r="C1052" s="210">
        <v>42310</v>
      </c>
      <c r="D1052" s="211">
        <v>9.6811246728897501E-4</v>
      </c>
      <c r="E1052" s="211">
        <v>2.3753868258401586E-3</v>
      </c>
      <c r="F1052" s="211">
        <v>3.8370742447226963E-3</v>
      </c>
      <c r="G1052" s="211">
        <v>5.9594106817095613E-3</v>
      </c>
      <c r="H1052" s="211">
        <v>7.9712462189359019E-3</v>
      </c>
      <c r="I1052" s="211">
        <v>1.08415641457243E-2</v>
      </c>
      <c r="J1052" s="211">
        <v>1.4506071702625972E-2</v>
      </c>
      <c r="K1052" s="211">
        <v>1.9277347003479529E-2</v>
      </c>
      <c r="L1052" s="211">
        <v>2.4210259546224286E-2</v>
      </c>
      <c r="M1052" s="211">
        <v>3.2274045814917461E-2</v>
      </c>
      <c r="N1052" s="211">
        <v>4.1282434779463958E-2</v>
      </c>
      <c r="P1052" s="212">
        <f t="array" ref="P1052:Z1052">(1+D1052:N1052)^-P$1:Z$1</f>
        <v>0.99992259146430362</v>
      </c>
      <c r="Q1052" s="212">
        <v>0.99940703336067449</v>
      </c>
      <c r="R1052" s="212">
        <v>0.99808696645943762</v>
      </c>
      <c r="S1052" s="212">
        <v>0.99407589350183512</v>
      </c>
      <c r="T1052" s="212">
        <v>0.98424612386042942</v>
      </c>
      <c r="U1052" s="212">
        <v>0.96816800565234795</v>
      </c>
      <c r="V1052" s="212">
        <v>0.93052221778060085</v>
      </c>
      <c r="W1052" s="212">
        <v>0.87488988162700931</v>
      </c>
      <c r="X1052" s="212">
        <v>0.78724295235163477</v>
      </c>
      <c r="Y1052" s="212">
        <v>0.62097608940155025</v>
      </c>
      <c r="Z1052" s="212">
        <v>0.44527586068063357</v>
      </c>
    </row>
    <row r="1053" spans="3:26" x14ac:dyDescent="0.3">
      <c r="C1053" s="210">
        <v>42307</v>
      </c>
      <c r="D1053" s="211">
        <v>1.1400529839448244E-3</v>
      </c>
      <c r="E1053" s="211">
        <v>2.96354771095832E-3</v>
      </c>
      <c r="F1053" s="211">
        <v>4.715524458643575E-3</v>
      </c>
      <c r="G1053" s="211">
        <v>7.329606898001364E-3</v>
      </c>
      <c r="H1053" s="211">
        <v>9.8391303504720175E-3</v>
      </c>
      <c r="I1053" s="211">
        <v>1.3300882366173893E-2</v>
      </c>
      <c r="J1053" s="211">
        <v>1.8055825490488512E-2</v>
      </c>
      <c r="K1053" s="211">
        <v>2.3451827122797298E-2</v>
      </c>
      <c r="L1053" s="211">
        <v>3.0187745038677952E-2</v>
      </c>
      <c r="M1053" s="211">
        <v>3.9527808997412546E-2</v>
      </c>
      <c r="N1053" s="211">
        <v>4.9843621932829284E-2</v>
      </c>
      <c r="P1053" s="212">
        <f t="array" ref="P1053:Z1053">(1+D1053:N1053)^-P$1:Z$1</f>
        <v>0.99990885186488077</v>
      </c>
      <c r="Q1053" s="212">
        <v>0.99926048231306452</v>
      </c>
      <c r="R1053" s="212">
        <v>0.99765054370215001</v>
      </c>
      <c r="S1053" s="212">
        <v>0.99272372533497522</v>
      </c>
      <c r="T1053" s="212">
        <v>0.9806084010243914</v>
      </c>
      <c r="U1053" s="212">
        <v>0.96113576356488906</v>
      </c>
      <c r="V1053" s="212">
        <v>0.91441224516098252</v>
      </c>
      <c r="W1053" s="212">
        <v>0.85021382064671691</v>
      </c>
      <c r="X1053" s="212">
        <v>0.74273896353154256</v>
      </c>
      <c r="Y1053" s="212">
        <v>0.55905987334814178</v>
      </c>
      <c r="Z1053" s="212">
        <v>0.37801385457861486</v>
      </c>
    </row>
    <row r="1054" spans="3:26" x14ac:dyDescent="0.3">
      <c r="C1054" s="210">
        <v>42306</v>
      </c>
      <c r="D1054" s="211">
        <v>1.0449882929464596E-3</v>
      </c>
      <c r="E1054" s="211">
        <v>2.5530359169046632E-3</v>
      </c>
      <c r="F1054" s="211">
        <v>3.9815797432204182E-3</v>
      </c>
      <c r="G1054" s="211">
        <v>6.390387163278049E-3</v>
      </c>
      <c r="H1054" s="211">
        <v>8.5244759503705844E-3</v>
      </c>
      <c r="I1054" s="211">
        <v>1.1719023250006072E-2</v>
      </c>
      <c r="J1054" s="211">
        <v>1.5271623800599869E-2</v>
      </c>
      <c r="K1054" s="211">
        <v>2.0323052265204051E-2</v>
      </c>
      <c r="L1054" s="211">
        <v>2.7032090245434473E-2</v>
      </c>
      <c r="M1054" s="211">
        <v>3.6869099896737985E-2</v>
      </c>
      <c r="N1054" s="211">
        <v>4.7391462427096055E-2</v>
      </c>
      <c r="P1054" s="212">
        <f t="array" ref="P1054:Z1054">(1+D1054:N1054)^-P$1:Z$1</f>
        <v>0.99991644807683566</v>
      </c>
      <c r="Q1054" s="212">
        <v>0.9993627575110432</v>
      </c>
      <c r="R1054" s="212">
        <v>0.99801513533836672</v>
      </c>
      <c r="S1054" s="212">
        <v>0.99365019057734583</v>
      </c>
      <c r="T1054" s="212">
        <v>0.98316659652295224</v>
      </c>
      <c r="U1054" s="212">
        <v>0.96565112725109192</v>
      </c>
      <c r="V1054" s="212">
        <v>0.92701926481206376</v>
      </c>
      <c r="W1054" s="212">
        <v>0.86863256743893613</v>
      </c>
      <c r="X1054" s="212">
        <v>0.76587847514888607</v>
      </c>
      <c r="Y1054" s="212">
        <v>0.58095302633528634</v>
      </c>
      <c r="Z1054" s="212">
        <v>0.39611328615701663</v>
      </c>
    </row>
    <row r="1055" spans="3:26" x14ac:dyDescent="0.3">
      <c r="C1055" s="210">
        <v>42305</v>
      </c>
      <c r="D1055" s="211">
        <v>9.82335060451532E-4</v>
      </c>
      <c r="E1055" s="211">
        <v>2.2947320227333016E-3</v>
      </c>
      <c r="F1055" s="211">
        <v>3.6636062686089344E-3</v>
      </c>
      <c r="G1055" s="211">
        <v>5.5083747455140913E-3</v>
      </c>
      <c r="H1055" s="211">
        <v>6.9177955234303225E-3</v>
      </c>
      <c r="I1055" s="211">
        <v>9.4375316749015503E-3</v>
      </c>
      <c r="J1055" s="211">
        <v>1.1866958957344381E-2</v>
      </c>
      <c r="K1055" s="211">
        <v>1.5638371819040476E-2</v>
      </c>
      <c r="L1055" s="211">
        <v>2.0753376246349445E-2</v>
      </c>
      <c r="M1055" s="211">
        <v>2.7173851203306898E-2</v>
      </c>
      <c r="N1055" s="211">
        <v>3.5985268790187784E-2</v>
      </c>
      <c r="P1055" s="212">
        <f t="array" ref="P1055:Z1055">(1+D1055:N1055)^-P$1:Z$1</f>
        <v>0.99992145485402262</v>
      </c>
      <c r="Q1055" s="212">
        <v>0.99942713836138375</v>
      </c>
      <c r="R1055" s="212">
        <v>0.99817321480232679</v>
      </c>
      <c r="S1055" s="212">
        <v>0.9945218012262621</v>
      </c>
      <c r="T1055" s="212">
        <v>0.98630666376530551</v>
      </c>
      <c r="U1055" s="212">
        <v>0.97221351871456052</v>
      </c>
      <c r="V1055" s="212">
        <v>0.94272044443261516</v>
      </c>
      <c r="W1055" s="212">
        <v>0.89706992305627464</v>
      </c>
      <c r="X1055" s="212">
        <v>0.81431371476337544</v>
      </c>
      <c r="Y1055" s="212">
        <v>0.66886839399146714</v>
      </c>
      <c r="Z1055" s="212">
        <v>0.49309250361446355</v>
      </c>
    </row>
    <row r="1056" spans="3:26" x14ac:dyDescent="0.3">
      <c r="C1056" s="210">
        <v>42304</v>
      </c>
      <c r="D1056" s="211">
        <v>9.9052760915818564E-4</v>
      </c>
      <c r="E1056" s="211">
        <v>2.5394843093188828E-3</v>
      </c>
      <c r="F1056" s="211">
        <v>4.0715784793313361E-3</v>
      </c>
      <c r="G1056" s="211">
        <v>6.1472461130063693E-3</v>
      </c>
      <c r="H1056" s="211">
        <v>8.1516925403533891E-3</v>
      </c>
      <c r="I1056" s="211">
        <v>1.0298746616661887E-2</v>
      </c>
      <c r="J1056" s="211">
        <v>1.3754614572021104E-2</v>
      </c>
      <c r="K1056" s="211">
        <v>1.8622678882102235E-2</v>
      </c>
      <c r="L1056" s="211">
        <v>2.4827413424519326E-2</v>
      </c>
      <c r="M1056" s="211">
        <v>3.3970029050482652E-2</v>
      </c>
      <c r="N1056" s="211">
        <v>4.3640278502657483E-2</v>
      </c>
      <c r="P1056" s="212">
        <f t="array" ref="P1056:Z1056">(1+D1056:N1056)^-P$1:Z$1</f>
        <v>0.99992080014764217</v>
      </c>
      <c r="Q1056" s="212">
        <v>0.99936613466064406</v>
      </c>
      <c r="R1056" s="212">
        <v>0.9979704063989443</v>
      </c>
      <c r="S1056" s="212">
        <v>0.99389031164498576</v>
      </c>
      <c r="T1056" s="212">
        <v>0.98389382033439721</v>
      </c>
      <c r="U1056" s="212">
        <v>0.96972938830405486</v>
      </c>
      <c r="V1056" s="212">
        <v>0.93397613534991231</v>
      </c>
      <c r="W1056" s="212">
        <v>0.87883351686263911</v>
      </c>
      <c r="X1056" s="212">
        <v>0.78251498024705812</v>
      </c>
      <c r="Y1056" s="212">
        <v>0.60587180795017792</v>
      </c>
      <c r="Z1056" s="212">
        <v>0.42558210630690441</v>
      </c>
    </row>
    <row r="1057" spans="3:26" x14ac:dyDescent="0.3">
      <c r="C1057" s="210">
        <v>42303</v>
      </c>
      <c r="D1057" s="211">
        <v>8.7212869220924653E-4</v>
      </c>
      <c r="E1057" s="211">
        <v>2.0110005388212266E-3</v>
      </c>
      <c r="F1057" s="211">
        <v>3.2781128936383241E-3</v>
      </c>
      <c r="G1057" s="211">
        <v>4.9235926982880403E-3</v>
      </c>
      <c r="H1057" s="211">
        <v>6.299599932095324E-3</v>
      </c>
      <c r="I1057" s="211">
        <v>8.1088213573526687E-3</v>
      </c>
      <c r="J1057" s="211">
        <v>1.0751767910672323E-2</v>
      </c>
      <c r="K1057" s="211">
        <v>1.4553957990719622E-2</v>
      </c>
      <c r="L1057" s="211">
        <v>1.8401681826657669E-2</v>
      </c>
      <c r="M1057" s="211">
        <v>2.5025185456532199E-2</v>
      </c>
      <c r="N1057" s="211">
        <v>3.3546347223502457E-2</v>
      </c>
      <c r="P1057" s="212">
        <f t="array" ref="P1057:Z1057">(1+D1057:N1057)^-P$1:Z$1</f>
        <v>0.99993026254305317</v>
      </c>
      <c r="Q1057" s="212">
        <v>0.99949788080803936</v>
      </c>
      <c r="R1057" s="212">
        <v>0.99836496233537986</v>
      </c>
      <c r="S1057" s="212">
        <v>0.99510053029497714</v>
      </c>
      <c r="T1057" s="212">
        <v>0.98751886283164181</v>
      </c>
      <c r="U1057" s="212">
        <v>0.97606278616226139</v>
      </c>
      <c r="V1057" s="212">
        <v>0.94793258395733726</v>
      </c>
      <c r="W1057" s="212">
        <v>0.90380336435003894</v>
      </c>
      <c r="X1057" s="212">
        <v>0.83331446670974463</v>
      </c>
      <c r="Y1057" s="212">
        <v>0.69021112358342374</v>
      </c>
      <c r="Z1057" s="212">
        <v>0.5168932626256042</v>
      </c>
    </row>
    <row r="1058" spans="3:26" x14ac:dyDescent="0.3">
      <c r="C1058" s="210">
        <v>42300</v>
      </c>
      <c r="D1058" s="211">
        <v>9.8121689298271949E-4</v>
      </c>
      <c r="E1058" s="211">
        <v>2.5247509209481577E-3</v>
      </c>
      <c r="F1058" s="211">
        <v>3.8495978098279197E-3</v>
      </c>
      <c r="G1058" s="211">
        <v>5.9759725518554836E-3</v>
      </c>
      <c r="H1058" s="211">
        <v>7.6027908687341566E-3</v>
      </c>
      <c r="I1058" s="211">
        <v>1.0028835526322517E-2</v>
      </c>
      <c r="J1058" s="211">
        <v>1.3191455494884652E-2</v>
      </c>
      <c r="K1058" s="211">
        <v>1.6539089543897507E-2</v>
      </c>
      <c r="L1058" s="211">
        <v>2.2403328032909134E-2</v>
      </c>
      <c r="M1058" s="211">
        <v>3.0524119658780838E-2</v>
      </c>
      <c r="N1058" s="211">
        <v>3.9030023034920334E-2</v>
      </c>
      <c r="P1058" s="212">
        <f t="array" ref="P1058:Z1058">(1+D1058:N1058)^-P$1:Z$1</f>
        <v>0.99992154421266777</v>
      </c>
      <c r="Q1058" s="212">
        <v>0.99936980638252115</v>
      </c>
      <c r="R1058" s="212">
        <v>0.9980807406034341</v>
      </c>
      <c r="S1058" s="212">
        <v>0.99405952754845994</v>
      </c>
      <c r="T1058" s="212">
        <v>0.9849660842649286</v>
      </c>
      <c r="U1058" s="212">
        <v>0.97050702155215385</v>
      </c>
      <c r="V1058" s="212">
        <v>0.9365746677653638</v>
      </c>
      <c r="W1058" s="212">
        <v>0.89152066788413931</v>
      </c>
      <c r="X1058" s="212">
        <v>0.80126736584473512</v>
      </c>
      <c r="Y1058" s="212">
        <v>0.63698262323165378</v>
      </c>
      <c r="Z1058" s="212">
        <v>0.46498405898166212</v>
      </c>
    </row>
    <row r="1059" spans="3:26" x14ac:dyDescent="0.3">
      <c r="C1059" s="210">
        <v>42299</v>
      </c>
      <c r="D1059" s="211">
        <v>9.0205837963422777E-4</v>
      </c>
      <c r="E1059" s="211">
        <v>2.2998103835274097E-3</v>
      </c>
      <c r="F1059" s="211">
        <v>3.7432001985219752E-3</v>
      </c>
      <c r="G1059" s="211">
        <v>6.0672857960680166E-3</v>
      </c>
      <c r="H1059" s="211">
        <v>8.3168289031077293E-3</v>
      </c>
      <c r="I1059" s="211">
        <v>1.1114910637368226E-2</v>
      </c>
      <c r="J1059" s="211">
        <v>1.402002871921231E-2</v>
      </c>
      <c r="K1059" s="211">
        <v>1.8040214872008645E-2</v>
      </c>
      <c r="L1059" s="211">
        <v>2.3761868202956074E-2</v>
      </c>
      <c r="M1059" s="211">
        <v>3.0344975270605024E-2</v>
      </c>
      <c r="N1059" s="211">
        <v>3.9794446125213552E-2</v>
      </c>
      <c r="P1059" s="212">
        <f t="array" ref="P1059:Z1059">(1+D1059:N1059)^-P$1:Z$1</f>
        <v>0.99992787045990206</v>
      </c>
      <c r="Q1059" s="212">
        <v>0.99942587240752756</v>
      </c>
      <c r="R1059" s="212">
        <v>0.99813363789462939</v>
      </c>
      <c r="S1059" s="212">
        <v>0.99396930415914764</v>
      </c>
      <c r="T1059" s="212">
        <v>0.98357157372019488</v>
      </c>
      <c r="U1059" s="212">
        <v>0.96738300944666034</v>
      </c>
      <c r="V1059" s="212">
        <v>0.93275445955222125</v>
      </c>
      <c r="W1059" s="212">
        <v>0.88235928963400645</v>
      </c>
      <c r="X1059" s="212">
        <v>0.79069775441787638</v>
      </c>
      <c r="Y1059" s="212">
        <v>0.63864591348172095</v>
      </c>
      <c r="Z1059" s="212">
        <v>0.45819477459156505</v>
      </c>
    </row>
    <row r="1060" spans="3:26" x14ac:dyDescent="0.3">
      <c r="C1060" s="210">
        <v>42298</v>
      </c>
      <c r="D1060" s="211">
        <v>8.4341415554189123E-4</v>
      </c>
      <c r="E1060" s="211">
        <v>2.1456219905436609E-3</v>
      </c>
      <c r="F1060" s="211">
        <v>3.2500268319230188E-3</v>
      </c>
      <c r="G1060" s="211">
        <v>5.1392582796216087E-3</v>
      </c>
      <c r="H1060" s="211">
        <v>6.8346744233199691E-3</v>
      </c>
      <c r="I1060" s="211">
        <v>8.9720562595485154E-3</v>
      </c>
      <c r="J1060" s="211">
        <v>1.2243517903998738E-2</v>
      </c>
      <c r="K1060" s="211">
        <v>1.5923693254471512E-2</v>
      </c>
      <c r="L1060" s="211">
        <v>2.0422130975124228E-2</v>
      </c>
      <c r="M1060" s="211">
        <v>2.615383455248399E-2</v>
      </c>
      <c r="N1060" s="211">
        <v>3.3075679425553499E-2</v>
      </c>
      <c r="P1060" s="212">
        <f t="array" ref="P1060:Z1060">(1+D1060:N1060)^-P$1:Z$1</f>
        <v>0.99993255757980759</v>
      </c>
      <c r="Q1060" s="212">
        <v>0.99946431267397007</v>
      </c>
      <c r="R1060" s="212">
        <v>0.99837893688955526</v>
      </c>
      <c r="S1060" s="212">
        <v>0.99488701865210405</v>
      </c>
      <c r="T1060" s="212">
        <v>0.98646952323200043</v>
      </c>
      <c r="U1060" s="212">
        <v>0.97355969166714118</v>
      </c>
      <c r="V1060" s="212">
        <v>0.94096826823181012</v>
      </c>
      <c r="W1060" s="212">
        <v>0.89530781819049465</v>
      </c>
      <c r="X1060" s="212">
        <v>0.81696097147586</v>
      </c>
      <c r="Y1060" s="212">
        <v>0.67891110816479416</v>
      </c>
      <c r="Z1060" s="212">
        <v>0.52162362043866739</v>
      </c>
    </row>
    <row r="1061" spans="3:26" x14ac:dyDescent="0.3">
      <c r="C1061" s="210">
        <v>42297</v>
      </c>
      <c r="D1061" s="211">
        <v>1.1577943409014828E-3</v>
      </c>
      <c r="E1061" s="211">
        <v>2.8430483029790849E-3</v>
      </c>
      <c r="F1061" s="211">
        <v>4.6111091538409595E-3</v>
      </c>
      <c r="G1061" s="211">
        <v>7.0947711690346393E-3</v>
      </c>
      <c r="H1061" s="211">
        <v>9.4638081688727827E-3</v>
      </c>
      <c r="I1061" s="211">
        <v>1.2501130942674615E-2</v>
      </c>
      <c r="J1061" s="211">
        <v>1.6477387348200045E-2</v>
      </c>
      <c r="K1061" s="211">
        <v>2.1032754342413491E-2</v>
      </c>
      <c r="L1061" s="211">
        <v>2.6779489751134658E-2</v>
      </c>
      <c r="M1061" s="211">
        <v>3.6070170798432243E-2</v>
      </c>
      <c r="N1061" s="211">
        <v>4.9415999791262655E-2</v>
      </c>
      <c r="P1061" s="212">
        <f t="array" ref="P1061:Z1061">(1+D1061:N1061)^-P$1:Z$1</f>
        <v>0.99990743431535367</v>
      </c>
      <c r="Q1061" s="212">
        <v>0.99929049819429627</v>
      </c>
      <c r="R1061" s="212">
        <v>0.99770238828063629</v>
      </c>
      <c r="S1061" s="212">
        <v>0.99295521000392151</v>
      </c>
      <c r="T1061" s="212">
        <v>0.98133772386177986</v>
      </c>
      <c r="U1061" s="212">
        <v>0.96341510030635324</v>
      </c>
      <c r="V1061" s="212">
        <v>0.92153405989160486</v>
      </c>
      <c r="W1061" s="212">
        <v>0.86441497078750884</v>
      </c>
      <c r="X1061" s="212">
        <v>0.76776471845949279</v>
      </c>
      <c r="Y1061" s="212">
        <v>0.58770914218328763</v>
      </c>
      <c r="Z1061" s="212">
        <v>0.38110651528093842</v>
      </c>
    </row>
    <row r="1062" spans="3:26" x14ac:dyDescent="0.3">
      <c r="C1062" s="210">
        <v>42296</v>
      </c>
      <c r="D1062" s="211">
        <v>1.0304270867821691E-3</v>
      </c>
      <c r="E1062" s="211">
        <v>2.7335780178719352E-3</v>
      </c>
      <c r="F1062" s="211">
        <v>4.1798940189598068E-3</v>
      </c>
      <c r="G1062" s="211">
        <v>6.4554335607595404E-3</v>
      </c>
      <c r="H1062" s="211">
        <v>8.2417079135682011E-3</v>
      </c>
      <c r="I1062" s="211">
        <v>1.1031675620361028E-2</v>
      </c>
      <c r="J1062" s="211">
        <v>1.4420228805423577E-2</v>
      </c>
      <c r="K1062" s="211">
        <v>1.8994091217726231E-2</v>
      </c>
      <c r="L1062" s="211">
        <v>2.4002780316046402E-2</v>
      </c>
      <c r="M1062" s="211">
        <v>3.2115180837076034E-2</v>
      </c>
      <c r="N1062" s="211">
        <v>4.062750711974282E-2</v>
      </c>
      <c r="P1062" s="212">
        <f t="array" ref="P1062:Z1062">(1+D1062:N1062)^-P$1:Z$1</f>
        <v>0.99991761166920856</v>
      </c>
      <c r="Q1062" s="212">
        <v>0.99931777067722505</v>
      </c>
      <c r="R1062" s="212">
        <v>0.99791658206984213</v>
      </c>
      <c r="S1062" s="212">
        <v>0.993585971772321</v>
      </c>
      <c r="T1062" s="212">
        <v>0.98371814496766974</v>
      </c>
      <c r="U1062" s="212">
        <v>0.96762195380122662</v>
      </c>
      <c r="V1062" s="212">
        <v>0.93091600055944601</v>
      </c>
      <c r="W1062" s="212">
        <v>0.87659368998587928</v>
      </c>
      <c r="X1062" s="212">
        <v>0.78883948676514815</v>
      </c>
      <c r="Y1062" s="212">
        <v>0.62241136112658679</v>
      </c>
      <c r="Z1062" s="212">
        <v>0.45091425993607487</v>
      </c>
    </row>
    <row r="1063" spans="3:26" x14ac:dyDescent="0.3">
      <c r="C1063" s="210">
        <v>42293</v>
      </c>
      <c r="D1063" s="211">
        <v>1.061083587148874E-3</v>
      </c>
      <c r="E1063" s="211">
        <v>2.6506281951184478E-3</v>
      </c>
      <c r="F1063" s="211">
        <v>4.1051314525347507E-3</v>
      </c>
      <c r="G1063" s="211">
        <v>6.6676981743213921E-3</v>
      </c>
      <c r="H1063" s="211">
        <v>8.9057544893812891E-3</v>
      </c>
      <c r="I1063" s="211">
        <v>1.1622440666824271E-2</v>
      </c>
      <c r="J1063" s="211">
        <v>1.4565824276993638E-2</v>
      </c>
      <c r="K1063" s="211">
        <v>1.8934559831761979E-2</v>
      </c>
      <c r="L1063" s="211">
        <v>2.5327838663326736E-2</v>
      </c>
      <c r="M1063" s="211">
        <v>3.3524786054170884E-2</v>
      </c>
      <c r="N1063" s="211">
        <v>4.4153998926405751E-2</v>
      </c>
      <c r="P1063" s="212">
        <f t="array" ref="P1063:Z1063">(1+D1063:N1063)^-P$1:Z$1</f>
        <v>0.99991516191608432</v>
      </c>
      <c r="Q1063" s="212">
        <v>0.99933843855945381</v>
      </c>
      <c r="R1063" s="212">
        <v>0.99795373227141004</v>
      </c>
      <c r="S1063" s="212">
        <v>0.99337646555421033</v>
      </c>
      <c r="T1063" s="212">
        <v>0.98242363418068113</v>
      </c>
      <c r="U1063" s="212">
        <v>0.965927734356122</v>
      </c>
      <c r="V1063" s="212">
        <v>0.93024823580796001</v>
      </c>
      <c r="W1063" s="212">
        <v>0.87695225854239933</v>
      </c>
      <c r="X1063" s="212">
        <v>0.77870418622396398</v>
      </c>
      <c r="Y1063" s="212">
        <v>0.60979878473587446</v>
      </c>
      <c r="Z1063" s="212">
        <v>0.4214139211644013</v>
      </c>
    </row>
    <row r="1064" spans="3:26" x14ac:dyDescent="0.3">
      <c r="C1064" s="210">
        <v>42292</v>
      </c>
      <c r="D1064" s="211">
        <v>1.0688213563608562E-3</v>
      </c>
      <c r="E1064" s="211">
        <v>2.7303314317238744E-3</v>
      </c>
      <c r="F1064" s="211">
        <v>4.4358501503102884E-3</v>
      </c>
      <c r="G1064" s="211">
        <v>7.0230268090099683E-3</v>
      </c>
      <c r="H1064" s="211">
        <v>8.9459807552138854E-3</v>
      </c>
      <c r="I1064" s="211">
        <v>1.1393236617088461E-2</v>
      </c>
      <c r="J1064" s="211">
        <v>1.5580786652682846E-2</v>
      </c>
      <c r="K1064" s="211">
        <v>1.985821516576736E-2</v>
      </c>
      <c r="L1064" s="211">
        <v>2.4866044501777717E-2</v>
      </c>
      <c r="M1064" s="211">
        <v>3.2552171992522326E-2</v>
      </c>
      <c r="N1064" s="211">
        <v>4.3518087207219676E-2</v>
      </c>
      <c r="P1064" s="212">
        <f t="array" ref="P1064:Z1064">(1+D1064:N1064)^-P$1:Z$1</f>
        <v>0.99991454360572662</v>
      </c>
      <c r="Q1064" s="212">
        <v>0.99931857956052883</v>
      </c>
      <c r="R1064" s="212">
        <v>0.99778942654175429</v>
      </c>
      <c r="S1064" s="212">
        <v>0.993025952116245</v>
      </c>
      <c r="T1064" s="212">
        <v>0.98234529808099968</v>
      </c>
      <c r="U1064" s="212">
        <v>0.96658458487815846</v>
      </c>
      <c r="V1064" s="212">
        <v>0.92560910875472613</v>
      </c>
      <c r="W1064" s="212">
        <v>0.87140773374070912</v>
      </c>
      <c r="X1064" s="212">
        <v>0.78222007078289901</v>
      </c>
      <c r="Y1064" s="212">
        <v>0.61847184149880108</v>
      </c>
      <c r="Z1064" s="212">
        <v>0.42657989097543242</v>
      </c>
    </row>
    <row r="1065" spans="3:26" x14ac:dyDescent="0.3">
      <c r="C1065" s="210">
        <v>42291</v>
      </c>
      <c r="D1065" s="211">
        <v>8.3113069139271719E-4</v>
      </c>
      <c r="E1065" s="211">
        <v>2.1825023077025837E-3</v>
      </c>
      <c r="F1065" s="211">
        <v>3.4021537724369527E-3</v>
      </c>
      <c r="G1065" s="211">
        <v>5.4377229534627791E-3</v>
      </c>
      <c r="H1065" s="211">
        <v>7.2272922630973188E-3</v>
      </c>
      <c r="I1065" s="211">
        <v>9.2704976683217095E-3</v>
      </c>
      <c r="J1065" s="211">
        <v>1.1805220211205345E-2</v>
      </c>
      <c r="K1065" s="211">
        <v>1.4759539706521087E-2</v>
      </c>
      <c r="L1065" s="211">
        <v>1.9723025688607641E-2</v>
      </c>
      <c r="M1065" s="211">
        <v>2.5407320980432319E-2</v>
      </c>
      <c r="N1065" s="211">
        <v>3.3306042180337621E-2</v>
      </c>
      <c r="P1065" s="212">
        <f t="array" ref="P1065:Z1065">(1+D1065:N1065)^-P$1:Z$1</f>
        <v>0.99993353936912277</v>
      </c>
      <c r="Q1065" s="212">
        <v>0.99945511747513083</v>
      </c>
      <c r="R1065" s="212">
        <v>0.99830325133830577</v>
      </c>
      <c r="S1065" s="212">
        <v>0.99459168595993241</v>
      </c>
      <c r="T1065" s="212">
        <v>0.98570062022426719</v>
      </c>
      <c r="U1065" s="212">
        <v>0.97269630186464628</v>
      </c>
      <c r="V1065" s="212">
        <v>0.94300809604926406</v>
      </c>
      <c r="W1065" s="212">
        <v>0.90252242256450588</v>
      </c>
      <c r="X1065" s="212">
        <v>0.82257923240520681</v>
      </c>
      <c r="Y1065" s="212">
        <v>0.68636288816025404</v>
      </c>
      <c r="Z1065" s="212">
        <v>0.51930274944730859</v>
      </c>
    </row>
    <row r="1066" spans="3:26" x14ac:dyDescent="0.3">
      <c r="C1066" s="210">
        <v>42290</v>
      </c>
      <c r="D1066" s="211">
        <v>1.0525421588551012E-3</v>
      </c>
      <c r="E1066" s="211">
        <v>2.6430168750383011E-3</v>
      </c>
      <c r="F1066" s="211">
        <v>4.0243572806077359E-3</v>
      </c>
      <c r="G1066" s="211">
        <v>6.0400594580253264E-3</v>
      </c>
      <c r="H1066" s="211">
        <v>7.937490289939373E-3</v>
      </c>
      <c r="I1066" s="211">
        <v>1.0130116945392157E-2</v>
      </c>
      <c r="J1066" s="211">
        <v>1.3018460732028411E-2</v>
      </c>
      <c r="K1066" s="211">
        <v>1.6835044111501558E-2</v>
      </c>
      <c r="L1066" s="211">
        <v>2.2732723469507977E-2</v>
      </c>
      <c r="M1066" s="211">
        <v>2.925411192206076E-2</v>
      </c>
      <c r="N1066" s="211">
        <v>3.6816471601732299E-2</v>
      </c>
      <c r="P1066" s="212">
        <f t="array" ref="P1066:Z1066">(1+D1066:N1066)^-P$1:Z$1</f>
        <v>0.99991584445129811</v>
      </c>
      <c r="Q1066" s="212">
        <v>0.9993403351125999</v>
      </c>
      <c r="R1066" s="212">
        <v>0.99799387435789011</v>
      </c>
      <c r="S1066" s="212">
        <v>0.99399620382782861</v>
      </c>
      <c r="T1066" s="212">
        <v>0.98431204996980071</v>
      </c>
      <c r="U1066" s="212">
        <v>0.97021512507815666</v>
      </c>
      <c r="V1066" s="212">
        <v>0.93737464262249404</v>
      </c>
      <c r="W1066" s="212">
        <v>0.88970588445256937</v>
      </c>
      <c r="X1066" s="212">
        <v>0.79869043046037858</v>
      </c>
      <c r="Y1066" s="212">
        <v>0.64887469758587446</v>
      </c>
      <c r="Z1066" s="212">
        <v>0.48524630624667514</v>
      </c>
    </row>
    <row r="1067" spans="3:26" x14ac:dyDescent="0.3">
      <c r="C1067" s="210">
        <v>42289</v>
      </c>
      <c r="D1067" s="211">
        <v>9.8040972809349588E-4</v>
      </c>
      <c r="E1067" s="211">
        <v>2.4872678821376442E-3</v>
      </c>
      <c r="F1067" s="211">
        <v>3.7979890847789602E-3</v>
      </c>
      <c r="G1067" s="211">
        <v>5.9532799362738559E-3</v>
      </c>
      <c r="H1067" s="211">
        <v>7.715255948095405E-3</v>
      </c>
      <c r="I1067" s="211">
        <v>9.7347976131933051E-3</v>
      </c>
      <c r="J1067" s="211">
        <v>1.2187076149772234E-2</v>
      </c>
      <c r="K1067" s="211">
        <v>1.5892863381651252E-2</v>
      </c>
      <c r="L1067" s="211">
        <v>2.1448663426246135E-2</v>
      </c>
      <c r="M1067" s="211">
        <v>2.9389086444961483E-2</v>
      </c>
      <c r="N1067" s="211">
        <v>4.0351492471841534E-2</v>
      </c>
      <c r="P1067" s="212">
        <f t="array" ref="P1067:Z1067">(1+D1067:N1067)^-P$1:Z$1</f>
        <v>0.99992160871752767</v>
      </c>
      <c r="Q1067" s="212">
        <v>0.999379147870743</v>
      </c>
      <c r="R1067" s="212">
        <v>0.99810639766442788</v>
      </c>
      <c r="S1067" s="212">
        <v>0.99408195186097414</v>
      </c>
      <c r="T1067" s="212">
        <v>0.98474624417269452</v>
      </c>
      <c r="U1067" s="212">
        <v>0.97135511245917516</v>
      </c>
      <c r="V1067" s="212">
        <v>0.94123064968460501</v>
      </c>
      <c r="W1067" s="212">
        <v>0.89549802838086956</v>
      </c>
      <c r="X1067" s="212">
        <v>0.80878773207886134</v>
      </c>
      <c r="Y1067" s="212">
        <v>0.64759965183677759</v>
      </c>
      <c r="Z1067" s="212">
        <v>0.45331293254388305</v>
      </c>
    </row>
    <row r="1068" spans="3:26" x14ac:dyDescent="0.3">
      <c r="C1068" s="210">
        <v>42286</v>
      </c>
      <c r="D1068" s="211">
        <v>1.0388255333760111E-3</v>
      </c>
      <c r="E1068" s="211">
        <v>2.613549133514882E-3</v>
      </c>
      <c r="F1068" s="211">
        <v>4.2833749387318739E-3</v>
      </c>
      <c r="G1068" s="211">
        <v>7.0601268625208316E-3</v>
      </c>
      <c r="H1068" s="211">
        <v>9.7054147383614387E-3</v>
      </c>
      <c r="I1068" s="211">
        <v>1.3079579095175852E-2</v>
      </c>
      <c r="J1068" s="211">
        <v>1.7396144836004972E-2</v>
      </c>
      <c r="K1068" s="211">
        <v>2.266400432800731E-2</v>
      </c>
      <c r="L1068" s="211">
        <v>3.019717913554925E-2</v>
      </c>
      <c r="M1068" s="211">
        <v>4.1150856701721507E-2</v>
      </c>
      <c r="N1068" s="211">
        <v>5.5834312422304397E-2</v>
      </c>
      <c r="P1068" s="212">
        <f t="array" ref="P1068:Z1068">(1+D1068:N1068)^-P$1:Z$1</f>
        <v>0.99991694054342561</v>
      </c>
      <c r="Q1068" s="212">
        <v>0.99934767791635315</v>
      </c>
      <c r="R1068" s="212">
        <v>0.99786516830128547</v>
      </c>
      <c r="S1068" s="212">
        <v>0.99298936908115265</v>
      </c>
      <c r="T1068" s="212">
        <v>0.98086814279258872</v>
      </c>
      <c r="U1068" s="212">
        <v>0.96176577021041842</v>
      </c>
      <c r="V1068" s="212">
        <v>0.91738062102797158</v>
      </c>
      <c r="W1068" s="212">
        <v>0.85480924472183006</v>
      </c>
      <c r="X1068" s="212">
        <v>0.74267094953649171</v>
      </c>
      <c r="Y1068" s="212">
        <v>0.54612881033582883</v>
      </c>
      <c r="Z1068" s="212">
        <v>0.3373529939059815</v>
      </c>
    </row>
    <row r="1069" spans="3:26" x14ac:dyDescent="0.3">
      <c r="C1069" s="210">
        <v>42285</v>
      </c>
      <c r="D1069" s="211">
        <v>8.7441732783513268E-4</v>
      </c>
      <c r="E1069" s="211">
        <v>1.988521486355629E-3</v>
      </c>
      <c r="F1069" s="211">
        <v>3.1802979585834261E-3</v>
      </c>
      <c r="G1069" s="211">
        <v>4.9499145243599302E-3</v>
      </c>
      <c r="H1069" s="211">
        <v>6.4887317746674042E-3</v>
      </c>
      <c r="I1069" s="211">
        <v>8.1939474051612726E-3</v>
      </c>
      <c r="J1069" s="211">
        <v>1.1261433175650129E-2</v>
      </c>
      <c r="K1069" s="211">
        <v>1.4907835815045675E-2</v>
      </c>
      <c r="L1069" s="211">
        <v>1.9515942857147861E-2</v>
      </c>
      <c r="M1069" s="211">
        <v>2.6509664060814234E-2</v>
      </c>
      <c r="N1069" s="211">
        <v>3.4777305317242435E-2</v>
      </c>
      <c r="P1069" s="212">
        <f t="array" ref="P1069:Z1069">(1+D1069:N1069)^-P$1:Z$1</f>
        <v>0.9999300796247258</v>
      </c>
      <c r="Q1069" s="212">
        <v>0.99950348655496246</v>
      </c>
      <c r="R1069" s="212">
        <v>0.99841363385724291</v>
      </c>
      <c r="S1069" s="212">
        <v>0.99507446644572062</v>
      </c>
      <c r="T1069" s="212">
        <v>0.98714776336897325</v>
      </c>
      <c r="U1069" s="212">
        <v>0.97581556780022649</v>
      </c>
      <c r="V1069" s="212">
        <v>0.945546249633616</v>
      </c>
      <c r="W1069" s="212">
        <v>0.90159970493190367</v>
      </c>
      <c r="X1069" s="212">
        <v>0.82425157329014009</v>
      </c>
      <c r="Y1069" s="212">
        <v>0.67538959279014332</v>
      </c>
      <c r="Z1069" s="212">
        <v>0.50473345928950553</v>
      </c>
    </row>
    <row r="1070" spans="3:26" x14ac:dyDescent="0.3">
      <c r="C1070" s="210">
        <v>42284</v>
      </c>
      <c r="D1070" s="211">
        <v>1.0114644093412966E-3</v>
      </c>
      <c r="E1070" s="211">
        <v>2.4069412643151749E-3</v>
      </c>
      <c r="F1070" s="211">
        <v>3.9684447087703686E-3</v>
      </c>
      <c r="G1070" s="211">
        <v>6.1343420989784601E-3</v>
      </c>
      <c r="H1070" s="211">
        <v>7.7826075838229383E-3</v>
      </c>
      <c r="I1070" s="211">
        <v>1.0247279627917693E-2</v>
      </c>
      <c r="J1070" s="211">
        <v>1.3472861862362961E-2</v>
      </c>
      <c r="K1070" s="211">
        <v>1.8295949258570771E-2</v>
      </c>
      <c r="L1070" s="211">
        <v>2.3935650164296073E-2</v>
      </c>
      <c r="M1070" s="211">
        <v>3.2566911710128314E-2</v>
      </c>
      <c r="N1070" s="211">
        <v>4.4385769947780387E-2</v>
      </c>
      <c r="P1070" s="212">
        <f t="array" ref="P1070:Z1070">(1+D1070:N1070)^-P$1:Z$1</f>
        <v>0.99991912701248564</v>
      </c>
      <c r="Q1070" s="212">
        <v>0.99939916826649022</v>
      </c>
      <c r="R1070" s="212">
        <v>0.99802166389032321</v>
      </c>
      <c r="S1070" s="212">
        <v>0.99390305862517203</v>
      </c>
      <c r="T1070" s="212">
        <v>0.98461462440956915</v>
      </c>
      <c r="U1070" s="212">
        <v>0.96987760427605385</v>
      </c>
      <c r="V1070" s="212">
        <v>0.93527511765530469</v>
      </c>
      <c r="W1070" s="212">
        <v>0.8808092906181062</v>
      </c>
      <c r="X1070" s="212">
        <v>0.78935680970582067</v>
      </c>
      <c r="Y1070" s="212">
        <v>0.61833942602051395</v>
      </c>
      <c r="Z1070" s="212">
        <v>0.41954744814659717</v>
      </c>
    </row>
    <row r="1071" spans="3:26" x14ac:dyDescent="0.3">
      <c r="C1071" s="210">
        <v>42283</v>
      </c>
      <c r="D1071" s="211">
        <v>9.7187978758702179E-4</v>
      </c>
      <c r="E1071" s="211">
        <v>2.5383005705176273E-3</v>
      </c>
      <c r="F1071" s="211">
        <v>4.1587292885927338E-3</v>
      </c>
      <c r="G1071" s="211">
        <v>6.7189945341182304E-3</v>
      </c>
      <c r="H1071" s="211">
        <v>9.2163065108191236E-3</v>
      </c>
      <c r="I1071" s="211">
        <v>1.2259072991385405E-2</v>
      </c>
      <c r="J1071" s="211">
        <v>1.6681898118765078E-2</v>
      </c>
      <c r="K1071" s="211">
        <v>2.1447798172804622E-2</v>
      </c>
      <c r="L1071" s="211">
        <v>2.7946094475670105E-2</v>
      </c>
      <c r="M1071" s="211">
        <v>3.6460995941665242E-2</v>
      </c>
      <c r="N1071" s="211">
        <v>4.9397217944786347E-2</v>
      </c>
      <c r="P1071" s="212">
        <f t="array" ref="P1071:Z1071">(1+D1071:N1071)^-P$1:Z$1</f>
        <v>0.99992229039409186</v>
      </c>
      <c r="Q1071" s="212">
        <v>0.99936642965883671</v>
      </c>
      <c r="R1071" s="212">
        <v>0.99792709859650441</v>
      </c>
      <c r="S1071" s="212">
        <v>0.99332584904963717</v>
      </c>
      <c r="T1071" s="212">
        <v>0.98181911223145302</v>
      </c>
      <c r="U1071" s="212">
        <v>0.96410639977977464</v>
      </c>
      <c r="V1071" s="212">
        <v>0.92060757622234601</v>
      </c>
      <c r="W1071" s="212">
        <v>0.86195930792532938</v>
      </c>
      <c r="X1071" s="212">
        <v>0.75909580536410837</v>
      </c>
      <c r="Y1071" s="212">
        <v>0.58439373203580414</v>
      </c>
      <c r="Z1071" s="212">
        <v>0.38124295744248454</v>
      </c>
    </row>
    <row r="1072" spans="3:26" x14ac:dyDescent="0.3">
      <c r="C1072" s="210">
        <v>42282</v>
      </c>
      <c r="D1072" s="211">
        <v>8.9251963367869918E-4</v>
      </c>
      <c r="E1072" s="211">
        <v>2.1046356568852074E-3</v>
      </c>
      <c r="F1072" s="211">
        <v>3.3290777722559551E-3</v>
      </c>
      <c r="G1072" s="211">
        <v>5.492419667208797E-3</v>
      </c>
      <c r="H1072" s="211">
        <v>7.3198809563871344E-3</v>
      </c>
      <c r="I1072" s="211">
        <v>9.2382333172354794E-3</v>
      </c>
      <c r="J1072" s="211">
        <v>1.174425452851271E-2</v>
      </c>
      <c r="K1072" s="211">
        <v>1.6142233295954787E-2</v>
      </c>
      <c r="L1072" s="211">
        <v>2.0723750864915121E-2</v>
      </c>
      <c r="M1072" s="211">
        <v>2.7918316537435716E-2</v>
      </c>
      <c r="N1072" s="211">
        <v>3.7899705077841968E-2</v>
      </c>
      <c r="P1072" s="212">
        <f t="array" ref="P1072:Z1072">(1+D1072:N1072)^-P$1:Z$1</f>
        <v>0.99992863282076938</v>
      </c>
      <c r="Q1072" s="212">
        <v>0.99947453210317472</v>
      </c>
      <c r="R1072" s="212">
        <v>0.99833960565211066</v>
      </c>
      <c r="S1072" s="212">
        <v>0.99453758222361666</v>
      </c>
      <c r="T1072" s="212">
        <v>0.98551942547215809</v>
      </c>
      <c r="U1072" s="212">
        <v>0.97278959327173498</v>
      </c>
      <c r="V1072" s="212">
        <v>0.94329224918935606</v>
      </c>
      <c r="W1072" s="212">
        <v>0.89396082085349371</v>
      </c>
      <c r="X1072" s="212">
        <v>0.81455009121148858</v>
      </c>
      <c r="Y1072" s="212">
        <v>0.66163874208205831</v>
      </c>
      <c r="Z1072" s="212">
        <v>0.47521728533788865</v>
      </c>
    </row>
    <row r="1073" spans="3:26" x14ac:dyDescent="0.3">
      <c r="C1073" s="210">
        <v>42279</v>
      </c>
      <c r="D1073" s="211">
        <v>8.2650695366776397E-4</v>
      </c>
      <c r="E1073" s="211">
        <v>2.0636929630666362E-3</v>
      </c>
      <c r="F1073" s="211">
        <v>3.1119522457060543E-3</v>
      </c>
      <c r="G1073" s="211">
        <v>4.9224499560705896E-3</v>
      </c>
      <c r="H1073" s="211">
        <v>6.207317457444122E-3</v>
      </c>
      <c r="I1073" s="211">
        <v>7.8156491683686186E-3</v>
      </c>
      <c r="J1073" s="211">
        <v>1.0136927287090442E-2</v>
      </c>
      <c r="K1073" s="211">
        <v>1.2915771914710794E-2</v>
      </c>
      <c r="L1073" s="211">
        <v>1.6354109265220296E-2</v>
      </c>
      <c r="M1073" s="211">
        <v>2.1136656974012683E-2</v>
      </c>
      <c r="N1073" s="211">
        <v>2.7676695525547433E-2</v>
      </c>
      <c r="P1073" s="212">
        <f t="array" ref="P1073:Z1073">(1+D1073:N1073)^-P$1:Z$1</f>
        <v>0.99993390893732026</v>
      </c>
      <c r="Q1073" s="212">
        <v>0.99948474117298236</v>
      </c>
      <c r="R1073" s="212">
        <v>0.99844764607747638</v>
      </c>
      <c r="S1073" s="212">
        <v>0.995101661868251</v>
      </c>
      <c r="T1073" s="212">
        <v>0.98770000813199543</v>
      </c>
      <c r="U1073" s="212">
        <v>0.97691483994963868</v>
      </c>
      <c r="V1073" s="212">
        <v>0.95082099134600218</v>
      </c>
      <c r="W1073" s="212">
        <v>0.91408517511783094</v>
      </c>
      <c r="X1073" s="212">
        <v>0.85025564852932323</v>
      </c>
      <c r="Y1073" s="212">
        <v>0.73070486190405259</v>
      </c>
      <c r="Z1073" s="212">
        <v>0.57925505955702661</v>
      </c>
    </row>
    <row r="1074" spans="3:26" x14ac:dyDescent="0.3">
      <c r="C1074" s="210">
        <v>42278</v>
      </c>
      <c r="D1074" s="211">
        <v>8.9406538955724766E-4</v>
      </c>
      <c r="E1074" s="211">
        <v>2.18552255081705E-3</v>
      </c>
      <c r="F1074" s="211">
        <v>3.3550501301036649E-3</v>
      </c>
      <c r="G1074" s="211">
        <v>5.3265889636004322E-3</v>
      </c>
      <c r="H1074" s="211">
        <v>7.2584833618650722E-3</v>
      </c>
      <c r="I1074" s="211">
        <v>9.336211783272012E-3</v>
      </c>
      <c r="J1074" s="211">
        <v>1.2274353906517195E-2</v>
      </c>
      <c r="K1074" s="211">
        <v>1.6547902820483969E-2</v>
      </c>
      <c r="L1074" s="211">
        <v>2.1250258583486666E-2</v>
      </c>
      <c r="M1074" s="211">
        <v>2.8784505171651549E-2</v>
      </c>
      <c r="N1074" s="211">
        <v>3.6434361075992759E-2</v>
      </c>
      <c r="P1074" s="212">
        <f t="array" ref="P1074:Z1074">(1+D1074:N1074)^-P$1:Z$1</f>
        <v>0.99992850927949029</v>
      </c>
      <c r="Q1074" s="212">
        <v>0.99945436447062719</v>
      </c>
      <c r="R1074" s="212">
        <v>0.99832668430323812</v>
      </c>
      <c r="S1074" s="212">
        <v>0.99470163325821137</v>
      </c>
      <c r="T1074" s="212">
        <v>0.98563957410774949</v>
      </c>
      <c r="U1074" s="212">
        <v>0.97250632835229656</v>
      </c>
      <c r="V1074" s="212">
        <v>0.9408249576161043</v>
      </c>
      <c r="W1074" s="212">
        <v>0.89146656409135561</v>
      </c>
      <c r="X1074" s="212">
        <v>0.8103603903162323</v>
      </c>
      <c r="Y1074" s="212">
        <v>0.65333177556108812</v>
      </c>
      <c r="Z1074" s="212">
        <v>0.48883685826956813</v>
      </c>
    </row>
    <row r="1075" spans="3:26" x14ac:dyDescent="0.3">
      <c r="C1075" s="210">
        <v>42277</v>
      </c>
      <c r="D1075" s="211">
        <v>1.0423507141555197E-3</v>
      </c>
      <c r="E1075" s="211">
        <v>2.7034004944530873E-3</v>
      </c>
      <c r="F1075" s="211">
        <v>4.1230348426374236E-3</v>
      </c>
      <c r="G1075" s="211">
        <v>6.5303357069339653E-3</v>
      </c>
      <c r="H1075" s="211">
        <v>8.3972908381997925E-3</v>
      </c>
      <c r="I1075" s="211">
        <v>1.145323124631061E-2</v>
      </c>
      <c r="J1075" s="211">
        <v>1.479682836086638E-2</v>
      </c>
      <c r="K1075" s="211">
        <v>1.9394883084382197E-2</v>
      </c>
      <c r="L1075" s="211">
        <v>2.4258160632416804E-2</v>
      </c>
      <c r="M1075" s="211">
        <v>3.3279761647260521E-2</v>
      </c>
      <c r="N1075" s="211">
        <v>4.1748740502017115E-2</v>
      </c>
      <c r="P1075" s="212">
        <f t="array" ref="P1075:Z1075">(1+D1075:N1075)^-P$1:Z$1</f>
        <v>0.99991665884555847</v>
      </c>
      <c r="Q1075" s="212">
        <v>0.99932528949960708</v>
      </c>
      <c r="R1075" s="212">
        <v>0.99794483553565427</v>
      </c>
      <c r="S1075" s="212">
        <v>0.99351203289630874</v>
      </c>
      <c r="T1075" s="212">
        <v>0.98341461789440343</v>
      </c>
      <c r="U1075" s="212">
        <v>0.96641259538114843</v>
      </c>
      <c r="V1075" s="212">
        <v>0.92918992874629058</v>
      </c>
      <c r="W1075" s="212">
        <v>0.87418400310001054</v>
      </c>
      <c r="X1075" s="212">
        <v>0.78687486294862252</v>
      </c>
      <c r="Y1075" s="212">
        <v>0.61197143727483616</v>
      </c>
      <c r="Z1075" s="212">
        <v>0.44130649454496279</v>
      </c>
    </row>
    <row r="1076" spans="3:26" x14ac:dyDescent="0.3">
      <c r="C1076" s="210">
        <v>42276</v>
      </c>
      <c r="D1076" s="211">
        <v>9.9472063891467262E-4</v>
      </c>
      <c r="E1076" s="211">
        <v>2.3954596278821572E-3</v>
      </c>
      <c r="F1076" s="211">
        <v>3.6112452475736772E-3</v>
      </c>
      <c r="G1076" s="211">
        <v>5.4582663993554626E-3</v>
      </c>
      <c r="H1076" s="211">
        <v>7.4947531995717695E-3</v>
      </c>
      <c r="I1076" s="211">
        <v>9.4609455536421062E-3</v>
      </c>
      <c r="J1076" s="211">
        <v>1.2273991375392739E-2</v>
      </c>
      <c r="K1076" s="211">
        <v>1.5772618688251298E-2</v>
      </c>
      <c r="L1076" s="211">
        <v>1.9728447141446101E-2</v>
      </c>
      <c r="M1076" s="211">
        <v>2.5126952006082465E-2</v>
      </c>
      <c r="N1076" s="211">
        <v>3.2935326815385989E-2</v>
      </c>
      <c r="P1076" s="212">
        <f t="array" ref="P1076:Z1076">(1+D1076:N1076)^-P$1:Z$1</f>
        <v>0.9999204650644965</v>
      </c>
      <c r="Q1076" s="212">
        <v>0.99940203008327722</v>
      </c>
      <c r="R1076" s="212">
        <v>0.99819925311509838</v>
      </c>
      <c r="S1076" s="212">
        <v>0.99457136453917472</v>
      </c>
      <c r="T1076" s="212">
        <v>0.98517733925197093</v>
      </c>
      <c r="U1076" s="212">
        <v>0.9721458704467606</v>
      </c>
      <c r="V1076" s="212">
        <v>0.94082664233080082</v>
      </c>
      <c r="W1076" s="212">
        <v>0.89624034011683107</v>
      </c>
      <c r="X1076" s="212">
        <v>0.8225355004897632</v>
      </c>
      <c r="Y1076" s="212">
        <v>0.68918405642427671</v>
      </c>
      <c r="Z1076" s="212">
        <v>0.52304298940627858</v>
      </c>
    </row>
    <row r="1077" spans="3:26" x14ac:dyDescent="0.3">
      <c r="C1077" s="210">
        <v>42275</v>
      </c>
      <c r="D1077" s="211">
        <v>1.0979382601089657E-3</v>
      </c>
      <c r="E1077" s="211">
        <v>2.906375424288025E-3</v>
      </c>
      <c r="F1077" s="211">
        <v>4.4466651151659981E-3</v>
      </c>
      <c r="G1077" s="211">
        <v>7.323983108739344E-3</v>
      </c>
      <c r="H1077" s="211">
        <v>9.4408534898977048E-3</v>
      </c>
      <c r="I1077" s="211">
        <v>1.2286338206859326E-2</v>
      </c>
      <c r="J1077" s="211">
        <v>1.6785299018881272E-2</v>
      </c>
      <c r="K1077" s="211">
        <v>2.2001870578777401E-2</v>
      </c>
      <c r="L1077" s="211">
        <v>2.9142214754943756E-2</v>
      </c>
      <c r="M1077" s="211">
        <v>3.7960455207286158E-2</v>
      </c>
      <c r="N1077" s="211">
        <v>5.1050847792444377E-2</v>
      </c>
      <c r="P1077" s="212">
        <f t="array" ref="P1077:Z1077">(1+D1077:N1077)^-P$1:Z$1</f>
        <v>0.99991221697581834</v>
      </c>
      <c r="Q1077" s="212">
        <v>0.99927472312030696</v>
      </c>
      <c r="R1077" s="212">
        <v>0.99778405488440136</v>
      </c>
      <c r="S1077" s="212">
        <v>0.99272926761245528</v>
      </c>
      <c r="T1077" s="212">
        <v>0.98138235559718723</v>
      </c>
      <c r="U1077" s="212">
        <v>0.96402849930912504</v>
      </c>
      <c r="V1077" s="212">
        <v>0.92013957037456273</v>
      </c>
      <c r="W1077" s="212">
        <v>0.85869347962492304</v>
      </c>
      <c r="X1077" s="212">
        <v>0.75031921679367575</v>
      </c>
      <c r="Y1077" s="212">
        <v>0.57185758050943392</v>
      </c>
      <c r="Z1077" s="212">
        <v>0.36942430321095676</v>
      </c>
    </row>
    <row r="1078" spans="3:26" x14ac:dyDescent="0.3">
      <c r="C1078" s="210">
        <v>42272</v>
      </c>
      <c r="D1078" s="211">
        <v>1.100373305363635E-3</v>
      </c>
      <c r="E1078" s="211">
        <v>2.6648954356650123E-3</v>
      </c>
      <c r="F1078" s="211">
        <v>4.0261503357031684E-3</v>
      </c>
      <c r="G1078" s="211">
        <v>6.1352961352138064E-3</v>
      </c>
      <c r="H1078" s="211">
        <v>7.7849757981545611E-3</v>
      </c>
      <c r="I1078" s="211">
        <v>1.0060127475512793E-2</v>
      </c>
      <c r="J1078" s="211">
        <v>1.2880747300942304E-2</v>
      </c>
      <c r="K1078" s="211">
        <v>1.7063029559201449E-2</v>
      </c>
      <c r="L1078" s="211">
        <v>2.3289106514626342E-2</v>
      </c>
      <c r="M1078" s="211">
        <v>3.1070145796231921E-2</v>
      </c>
      <c r="N1078" s="211">
        <v>4.208195092957151E-2</v>
      </c>
      <c r="P1078" s="212">
        <f t="array" ref="P1078:Z1078">(1+D1078:N1078)^-P$1:Z$1</f>
        <v>0.99991202240318289</v>
      </c>
      <c r="Q1078" s="212">
        <v>0.9993348835636533</v>
      </c>
      <c r="R1078" s="212">
        <v>0.99799298321635976</v>
      </c>
      <c r="S1078" s="212">
        <v>0.99390211618777224</v>
      </c>
      <c r="T1078" s="212">
        <v>0.98460999688329964</v>
      </c>
      <c r="U1078" s="212">
        <v>0.97041682459828282</v>
      </c>
      <c r="V1078" s="212">
        <v>0.93801205322497483</v>
      </c>
      <c r="W1078" s="212">
        <v>0.88831076396077668</v>
      </c>
      <c r="X1078" s="212">
        <v>0.7943583985017808</v>
      </c>
      <c r="Y1078" s="212">
        <v>0.63194141260721626</v>
      </c>
      <c r="Z1078" s="212">
        <v>0.43849285597035792</v>
      </c>
    </row>
    <row r="1079" spans="3:26" x14ac:dyDescent="0.3">
      <c r="C1079" s="210">
        <v>42271</v>
      </c>
      <c r="D1079" s="211">
        <v>1.1053446889694278E-3</v>
      </c>
      <c r="E1079" s="211">
        <v>2.7404005524554451E-3</v>
      </c>
      <c r="F1079" s="211">
        <v>4.4949166576533778E-3</v>
      </c>
      <c r="G1079" s="211">
        <v>7.0558257267096273E-3</v>
      </c>
      <c r="H1079" s="211">
        <v>8.9255254155150236E-3</v>
      </c>
      <c r="I1079" s="211">
        <v>1.2004157688347823E-2</v>
      </c>
      <c r="J1079" s="211">
        <v>1.522553380147983E-2</v>
      </c>
      <c r="K1079" s="211">
        <v>2.0384122676451885E-2</v>
      </c>
      <c r="L1079" s="211">
        <v>2.6018725932490723E-2</v>
      </c>
      <c r="M1079" s="211">
        <v>3.4113067414913205E-2</v>
      </c>
      <c r="N1079" s="211">
        <v>4.6035550442398356E-2</v>
      </c>
      <c r="P1079" s="212">
        <f t="array" ref="P1079:Z1079">(1+D1079:N1079)^-P$1:Z$1</f>
        <v>0.99991162516566001</v>
      </c>
      <c r="Q1079" s="212">
        <v>0.99931607086104068</v>
      </c>
      <c r="R1079" s="212">
        <v>0.99776009000558663</v>
      </c>
      <c r="S1079" s="212">
        <v>0.99299361013912202</v>
      </c>
      <c r="T1079" s="212">
        <v>0.98238513136892136</v>
      </c>
      <c r="U1079" s="212">
        <v>0.96483513409762944</v>
      </c>
      <c r="V1079" s="212">
        <v>0.92722971163052048</v>
      </c>
      <c r="W1079" s="212">
        <v>0.8682687166481462</v>
      </c>
      <c r="X1079" s="212">
        <v>0.77347650853278682</v>
      </c>
      <c r="Y1079" s="212">
        <v>0.60461596289234565</v>
      </c>
      <c r="Z1079" s="212">
        <v>0.40650988128881965</v>
      </c>
    </row>
    <row r="1080" spans="3:26" x14ac:dyDescent="0.3">
      <c r="C1080" s="210">
        <v>42270</v>
      </c>
      <c r="D1080" s="211">
        <v>1.0218055596463288E-3</v>
      </c>
      <c r="E1080" s="211">
        <v>2.7158136437760048E-3</v>
      </c>
      <c r="F1080" s="211">
        <v>4.2616229882663824E-3</v>
      </c>
      <c r="G1080" s="211">
        <v>6.4881712509577512E-3</v>
      </c>
      <c r="H1080" s="211">
        <v>8.3580474972284186E-3</v>
      </c>
      <c r="I1080" s="211">
        <v>1.089163998880515E-2</v>
      </c>
      <c r="J1080" s="211">
        <v>1.3983747868046081E-2</v>
      </c>
      <c r="K1080" s="211">
        <v>1.8840221595051072E-2</v>
      </c>
      <c r="L1080" s="211">
        <v>2.492492714559499E-2</v>
      </c>
      <c r="M1080" s="211">
        <v>3.2820914375072403E-2</v>
      </c>
      <c r="N1080" s="211">
        <v>4.4437759197765811E-2</v>
      </c>
      <c r="P1080" s="212">
        <f t="array" ref="P1080:Z1080">(1+D1080:N1080)^-P$1:Z$1</f>
        <v>0.99991830062784026</v>
      </c>
      <c r="Q1080" s="212">
        <v>0.99932219669119127</v>
      </c>
      <c r="R1080" s="212">
        <v>0.99787597494553193</v>
      </c>
      <c r="S1080" s="212">
        <v>0.99355365374747173</v>
      </c>
      <c r="T1080" s="212">
        <v>0.98349116456596331</v>
      </c>
      <c r="U1080" s="212">
        <v>0.96802413436395895</v>
      </c>
      <c r="V1080" s="212">
        <v>0.93292134362499168</v>
      </c>
      <c r="W1080" s="212">
        <v>0.8775208185451896</v>
      </c>
      <c r="X1080" s="212">
        <v>0.78177079612067524</v>
      </c>
      <c r="Y1080" s="212">
        <v>0.6160623163116512</v>
      </c>
      <c r="Z1080" s="212">
        <v>0.41912996715214867</v>
      </c>
    </row>
    <row r="1081" spans="3:26" x14ac:dyDescent="0.3">
      <c r="C1081" s="210">
        <v>42269</v>
      </c>
      <c r="D1081" s="211">
        <v>1.0195450219950696E-3</v>
      </c>
      <c r="E1081" s="211">
        <v>2.4587875850243606E-3</v>
      </c>
      <c r="F1081" s="211">
        <v>3.9551120776473801E-3</v>
      </c>
      <c r="G1081" s="211">
        <v>5.9452820019543981E-3</v>
      </c>
      <c r="H1081" s="211">
        <v>7.9361207909617298E-3</v>
      </c>
      <c r="I1081" s="211">
        <v>1.086262176406559E-2</v>
      </c>
      <c r="J1081" s="211">
        <v>1.400679565379908E-2</v>
      </c>
      <c r="K1081" s="211">
        <v>1.8241479250221262E-2</v>
      </c>
      <c r="L1081" s="211">
        <v>2.3001700449118832E-2</v>
      </c>
      <c r="M1081" s="211">
        <v>3.1509289664150737E-2</v>
      </c>
      <c r="N1081" s="211">
        <v>4.1717374579017523E-2</v>
      </c>
      <c r="P1081" s="212">
        <f t="array" ref="P1081:Z1081">(1+D1081:N1081)^-P$1:Z$1</f>
        <v>0.99991848127171512</v>
      </c>
      <c r="Q1081" s="212">
        <v>0.99938624599591774</v>
      </c>
      <c r="R1081" s="212">
        <v>0.99802829078547051</v>
      </c>
      <c r="S1081" s="212">
        <v>0.99408985547392548</v>
      </c>
      <c r="T1081" s="212">
        <v>0.98431472477276516</v>
      </c>
      <c r="U1081" s="212">
        <v>0.96810750221531605</v>
      </c>
      <c r="V1081" s="212">
        <v>0.93281532464207595</v>
      </c>
      <c r="W1081" s="212">
        <v>0.88113917084262727</v>
      </c>
      <c r="X1081" s="212">
        <v>0.79659292333375864</v>
      </c>
      <c r="Y1081" s="212">
        <v>0.62791787587311509</v>
      </c>
      <c r="Z1081" s="212">
        <v>0.44157232376097683</v>
      </c>
    </row>
    <row r="1082" spans="3:26" x14ac:dyDescent="0.3">
      <c r="C1082" s="210">
        <v>42268</v>
      </c>
      <c r="D1082" s="211">
        <v>1.0265332053231056E-3</v>
      </c>
      <c r="E1082" s="211">
        <v>2.4113150987593221E-3</v>
      </c>
      <c r="F1082" s="211">
        <v>3.9711955578272439E-3</v>
      </c>
      <c r="G1082" s="211">
        <v>5.9620546664032629E-3</v>
      </c>
      <c r="H1082" s="211">
        <v>8.1056922720386202E-3</v>
      </c>
      <c r="I1082" s="211">
        <v>1.0497635567298267E-2</v>
      </c>
      <c r="J1082" s="211">
        <v>1.3388271702591123E-2</v>
      </c>
      <c r="K1082" s="211">
        <v>1.7954920684694193E-2</v>
      </c>
      <c r="L1082" s="211">
        <v>2.2586319201105199E-2</v>
      </c>
      <c r="M1082" s="211">
        <v>3.0584492506679203E-2</v>
      </c>
      <c r="N1082" s="211">
        <v>3.9024112513490632E-2</v>
      </c>
      <c r="P1082" s="212">
        <f t="array" ref="P1082:Z1082">(1+D1082:N1082)^-P$1:Z$1</f>
        <v>0.99991792283408198</v>
      </c>
      <c r="Q1082" s="212">
        <v>0.99939807809183034</v>
      </c>
      <c r="R1082" s="212">
        <v>0.99802029661562175</v>
      </c>
      <c r="S1082" s="212">
        <v>0.99407328075771173</v>
      </c>
      <c r="T1082" s="212">
        <v>0.98398361332471018</v>
      </c>
      <c r="U1082" s="212">
        <v>0.96915690650329134</v>
      </c>
      <c r="V1082" s="212">
        <v>0.93566553208394787</v>
      </c>
      <c r="W1082" s="212">
        <v>0.88287694838690733</v>
      </c>
      <c r="X1082" s="212">
        <v>0.7998346571141044</v>
      </c>
      <c r="Y1082" s="212">
        <v>0.63642312486632868</v>
      </c>
      <c r="Z1082" s="212">
        <v>0.46503696337027023</v>
      </c>
    </row>
    <row r="1083" spans="3:26" x14ac:dyDescent="0.3">
      <c r="C1083" s="210">
        <v>42265</v>
      </c>
      <c r="D1083" s="211">
        <v>1.0600631118259055E-3</v>
      </c>
      <c r="E1083" s="211">
        <v>2.5753732270916347E-3</v>
      </c>
      <c r="F1083" s="211">
        <v>3.9978757793001475E-3</v>
      </c>
      <c r="G1083" s="211">
        <v>6.1282280429791414E-3</v>
      </c>
      <c r="H1083" s="211">
        <v>7.8213928213295304E-3</v>
      </c>
      <c r="I1083" s="211">
        <v>9.9566896324032126E-3</v>
      </c>
      <c r="J1083" s="211">
        <v>1.2904968612530501E-2</v>
      </c>
      <c r="K1083" s="211">
        <v>1.6950051675107165E-2</v>
      </c>
      <c r="L1083" s="211">
        <v>2.3078386576442469E-2</v>
      </c>
      <c r="M1083" s="211">
        <v>3.0599381634176259E-2</v>
      </c>
      <c r="N1083" s="211">
        <v>3.9309886447904313E-2</v>
      </c>
      <c r="P1083" s="212">
        <f t="array" ref="P1083:Z1083">(1+D1083:N1083)^-P$1:Z$1</f>
        <v>0.99991524346070348</v>
      </c>
      <c r="Q1083" s="212">
        <v>0.99935719103120269</v>
      </c>
      <c r="R1083" s="212">
        <v>0.99800703584082739</v>
      </c>
      <c r="S1083" s="212">
        <v>0.99390909839106778</v>
      </c>
      <c r="T1083" s="212">
        <v>0.98453884158236527</v>
      </c>
      <c r="U1083" s="212">
        <v>0.97071501987281528</v>
      </c>
      <c r="V1083" s="212">
        <v>0.93789990649672161</v>
      </c>
      <c r="W1083" s="212">
        <v>0.88900180131672046</v>
      </c>
      <c r="X1083" s="212">
        <v>0.79599602845049322</v>
      </c>
      <c r="Y1083" s="212">
        <v>0.63628522220021921</v>
      </c>
      <c r="Z1083" s="212">
        <v>0.46248625407404664</v>
      </c>
    </row>
    <row r="1084" spans="3:26" x14ac:dyDescent="0.3">
      <c r="C1084" s="210">
        <v>42264</v>
      </c>
      <c r="D1084" s="211">
        <v>1.0961354707426073E-3</v>
      </c>
      <c r="E1084" s="211">
        <v>2.7859737746705939E-3</v>
      </c>
      <c r="F1084" s="211">
        <v>4.4026673893105134E-3</v>
      </c>
      <c r="G1084" s="211">
        <v>7.1795190471088148E-3</v>
      </c>
      <c r="H1084" s="211">
        <v>9.5826799402378964E-3</v>
      </c>
      <c r="I1084" s="211">
        <v>1.2334120320116895E-2</v>
      </c>
      <c r="J1084" s="211">
        <v>1.6191718265581127E-2</v>
      </c>
      <c r="K1084" s="211">
        <v>2.1098209047647809E-2</v>
      </c>
      <c r="L1084" s="211">
        <v>2.8489676792371868E-2</v>
      </c>
      <c r="M1084" s="211">
        <v>3.848037039751348E-2</v>
      </c>
      <c r="N1084" s="211">
        <v>5.2661642433047134E-2</v>
      </c>
      <c r="P1084" s="212">
        <f t="array" ref="P1084:Z1084">(1+D1084:N1084)^-P$1:Z$1</f>
        <v>0.99991236102828673</v>
      </c>
      <c r="Q1084" s="212">
        <v>0.99930471678581412</v>
      </c>
      <c r="R1084" s="212">
        <v>0.99780590854428552</v>
      </c>
      <c r="S1084" s="212">
        <v>0.99287165901278307</v>
      </c>
      <c r="T1084" s="212">
        <v>0.9811066452423165</v>
      </c>
      <c r="U1084" s="212">
        <v>0.96389199948008375</v>
      </c>
      <c r="V1084" s="212">
        <v>0.92283008423802226</v>
      </c>
      <c r="W1084" s="212">
        <v>0.86402716868448259</v>
      </c>
      <c r="X1084" s="212">
        <v>0.75509332423313547</v>
      </c>
      <c r="Y1084" s="212">
        <v>0.56757809081707333</v>
      </c>
      <c r="Z1084" s="212">
        <v>0.3582812144111055</v>
      </c>
    </row>
    <row r="1085" spans="3:26" x14ac:dyDescent="0.3">
      <c r="C1085" s="210">
        <v>42263</v>
      </c>
      <c r="D1085" s="211">
        <v>1.0167321125028478E-3</v>
      </c>
      <c r="E1085" s="211">
        <v>2.3374844417022545E-3</v>
      </c>
      <c r="F1085" s="211">
        <v>3.6097423914528853E-3</v>
      </c>
      <c r="G1085" s="211">
        <v>5.4245741866058459E-3</v>
      </c>
      <c r="H1085" s="211">
        <v>7.3596744394491438E-3</v>
      </c>
      <c r="I1085" s="211">
        <v>9.8149289458967798E-3</v>
      </c>
      <c r="J1085" s="211">
        <v>1.2290388361001549E-2</v>
      </c>
      <c r="K1085" s="211">
        <v>1.570999023764158E-2</v>
      </c>
      <c r="L1085" s="211">
        <v>2.144358547606319E-2</v>
      </c>
      <c r="M1085" s="211">
        <v>2.823164722048533E-2</v>
      </c>
      <c r="N1085" s="211">
        <v>3.7208068539614954E-2</v>
      </c>
      <c r="P1085" s="212">
        <f t="array" ref="P1085:Z1085">(1+D1085:N1085)^-P$1:Z$1</f>
        <v>0.99991870605729261</v>
      </c>
      <c r="Q1085" s="212">
        <v>0.99941648111972314</v>
      </c>
      <c r="R1085" s="212">
        <v>0.99820000049190849</v>
      </c>
      <c r="S1085" s="212">
        <v>0.99460469305617039</v>
      </c>
      <c r="T1085" s="212">
        <v>0.98544156554394147</v>
      </c>
      <c r="U1085" s="212">
        <v>0.97112389245694586</v>
      </c>
      <c r="V1085" s="212">
        <v>0.94075044768675908</v>
      </c>
      <c r="W1085" s="212">
        <v>0.89662724553155337</v>
      </c>
      <c r="X1085" s="212">
        <v>0.8088279406204697</v>
      </c>
      <c r="Y1085" s="212">
        <v>0.65862088972021049</v>
      </c>
      <c r="Z1085" s="212">
        <v>0.48159533276202293</v>
      </c>
    </row>
    <row r="1086" spans="3:26" x14ac:dyDescent="0.3">
      <c r="C1086" s="210">
        <v>42262</v>
      </c>
      <c r="D1086" s="211">
        <v>8.9367215573083326E-4</v>
      </c>
      <c r="E1086" s="211">
        <v>2.0656617354935262E-3</v>
      </c>
      <c r="F1086" s="211">
        <v>3.2498656705799976E-3</v>
      </c>
      <c r="G1086" s="211">
        <v>4.9456848205797349E-3</v>
      </c>
      <c r="H1086" s="211">
        <v>6.2050933407671897E-3</v>
      </c>
      <c r="I1086" s="211">
        <v>8.2835746999648137E-3</v>
      </c>
      <c r="J1086" s="211">
        <v>1.0982969394090162E-2</v>
      </c>
      <c r="K1086" s="211">
        <v>1.4234603148298171E-2</v>
      </c>
      <c r="L1086" s="211">
        <v>1.9014779067394644E-2</v>
      </c>
      <c r="M1086" s="211">
        <v>2.3936874139043655E-2</v>
      </c>
      <c r="N1086" s="211">
        <v>3.234983350469306E-2</v>
      </c>
      <c r="P1086" s="212">
        <f t="array" ref="P1086:Z1086">(1+D1086:N1086)^-P$1:Z$1</f>
        <v>0.9999285407078552</v>
      </c>
      <c r="Q1086" s="212">
        <v>0.99948425024720655</v>
      </c>
      <c r="R1086" s="212">
        <v>0.99837901707899224</v>
      </c>
      <c r="S1086" s="212">
        <v>0.99507865460264877</v>
      </c>
      <c r="T1086" s="212">
        <v>0.98770437456286009</v>
      </c>
      <c r="U1086" s="212">
        <v>0.97555536738354975</v>
      </c>
      <c r="V1086" s="212">
        <v>0.9468491670835063</v>
      </c>
      <c r="W1086" s="212">
        <v>0.90579732847346373</v>
      </c>
      <c r="X1086" s="212">
        <v>0.82831432558481222</v>
      </c>
      <c r="Y1086" s="212">
        <v>0.701297438795081</v>
      </c>
      <c r="Z1086" s="212">
        <v>0.52900790104873063</v>
      </c>
    </row>
    <row r="1087" spans="3:26" x14ac:dyDescent="0.3">
      <c r="C1087" s="210">
        <v>42261</v>
      </c>
      <c r="D1087" s="211">
        <v>9.3724405368007118E-4</v>
      </c>
      <c r="E1087" s="211">
        <v>2.4150904253620849E-3</v>
      </c>
      <c r="F1087" s="211">
        <v>3.8341819333188518E-3</v>
      </c>
      <c r="G1087" s="211">
        <v>6.1821331474151628E-3</v>
      </c>
      <c r="H1087" s="211">
        <v>7.9290021491802282E-3</v>
      </c>
      <c r="I1087" s="211">
        <v>1.0882382175215225E-2</v>
      </c>
      <c r="J1087" s="211">
        <v>1.3720116658814136E-2</v>
      </c>
      <c r="K1087" s="211">
        <v>1.8220206366968698E-2</v>
      </c>
      <c r="L1087" s="211">
        <v>2.4489096396159215E-2</v>
      </c>
      <c r="M1087" s="211">
        <v>3.3450728222148014E-2</v>
      </c>
      <c r="N1087" s="211">
        <v>4.4898619629618726E-2</v>
      </c>
      <c r="P1087" s="212">
        <f t="array" ref="P1087:Z1087">(1+D1087:N1087)^-P$1:Z$1</f>
        <v>0.99992505839908508</v>
      </c>
      <c r="Q1087" s="212">
        <v>0.99939713709954192</v>
      </c>
      <c r="R1087" s="212">
        <v>0.99808840433448109</v>
      </c>
      <c r="S1087" s="212">
        <v>0.99385585080101047</v>
      </c>
      <c r="T1087" s="212">
        <v>0.9843286285470485</v>
      </c>
      <c r="U1087" s="212">
        <v>0.96805073054137192</v>
      </c>
      <c r="V1087" s="212">
        <v>0.93413506689409898</v>
      </c>
      <c r="W1087" s="212">
        <v>0.88126804160975858</v>
      </c>
      <c r="X1087" s="212">
        <v>0.78510292286624794</v>
      </c>
      <c r="Y1087" s="212">
        <v>0.61045459301992688</v>
      </c>
      <c r="Z1087" s="212">
        <v>0.41544820892839229</v>
      </c>
    </row>
    <row r="1088" spans="3:26" x14ac:dyDescent="0.3">
      <c r="C1088" s="210">
        <v>42258</v>
      </c>
      <c r="D1088" s="211">
        <v>8.7442812550309946E-4</v>
      </c>
      <c r="E1088" s="211">
        <v>2.2681999992956764E-3</v>
      </c>
      <c r="F1088" s="211">
        <v>3.4567618676344973E-3</v>
      </c>
      <c r="G1088" s="211">
        <v>5.4356884437133865E-3</v>
      </c>
      <c r="H1088" s="211">
        <v>7.2093925909354484E-3</v>
      </c>
      <c r="I1088" s="211">
        <v>9.0168081242790032E-3</v>
      </c>
      <c r="J1088" s="211">
        <v>1.2166862828128421E-2</v>
      </c>
      <c r="K1088" s="211">
        <v>1.6624842437040776E-2</v>
      </c>
      <c r="L1088" s="211">
        <v>2.098612330781327E-2</v>
      </c>
      <c r="M1088" s="211">
        <v>2.7126887964656645E-2</v>
      </c>
      <c r="N1088" s="211">
        <v>3.4335120805439587E-2</v>
      </c>
      <c r="P1088" s="212">
        <f t="array" ref="P1088:Z1088">(1+D1088:N1088)^-P$1:Z$1</f>
        <v>0.99993007876172735</v>
      </c>
      <c r="Q1088" s="212">
        <v>0.99943375249945343</v>
      </c>
      <c r="R1088" s="212">
        <v>0.9982760871480989</v>
      </c>
      <c r="S1088" s="212">
        <v>0.99459369852672808</v>
      </c>
      <c r="T1088" s="212">
        <v>0.98573565539145269</v>
      </c>
      <c r="U1088" s="212">
        <v>0.97343015959506862</v>
      </c>
      <c r="V1088" s="212">
        <v>0.94132463694334911</v>
      </c>
      <c r="W1088" s="212">
        <v>0.89099439908644729</v>
      </c>
      <c r="X1088" s="212">
        <v>0.81245928390759348</v>
      </c>
      <c r="Y1088" s="212">
        <v>0.6693272800675224</v>
      </c>
      <c r="Z1088" s="212">
        <v>0.50906656308150999</v>
      </c>
    </row>
    <row r="1089" spans="3:26" x14ac:dyDescent="0.3">
      <c r="C1089" s="210">
        <v>42257</v>
      </c>
      <c r="D1089" s="211">
        <v>9.8159313884815368E-4</v>
      </c>
      <c r="E1089" s="211">
        <v>2.3646828756305515E-3</v>
      </c>
      <c r="F1089" s="211">
        <v>3.8096118211224509E-3</v>
      </c>
      <c r="G1089" s="211">
        <v>6.125910200007802E-3</v>
      </c>
      <c r="H1089" s="211">
        <v>7.7584416627557657E-3</v>
      </c>
      <c r="I1089" s="211">
        <v>1.0010837930282247E-2</v>
      </c>
      <c r="J1089" s="211">
        <v>1.2582701980392075E-2</v>
      </c>
      <c r="K1089" s="211">
        <v>1.6601299241995118E-2</v>
      </c>
      <c r="L1089" s="211">
        <v>2.128120669021415E-2</v>
      </c>
      <c r="M1089" s="211">
        <v>2.9041449169073461E-2</v>
      </c>
      <c r="N1089" s="211">
        <v>3.9471643913374849E-2</v>
      </c>
      <c r="P1089" s="212">
        <f t="array" ref="P1089:Z1089">(1+D1089:N1089)^-P$1:Z$1</f>
        <v>0.99992151414486918</v>
      </c>
      <c r="Q1089" s="212">
        <v>0.99940970144158081</v>
      </c>
      <c r="R1089" s="212">
        <v>0.99810061929722238</v>
      </c>
      <c r="S1089" s="212">
        <v>0.99391138808979684</v>
      </c>
      <c r="T1089" s="212">
        <v>0.98466184684621927</v>
      </c>
      <c r="U1089" s="212">
        <v>0.97055890348426299</v>
      </c>
      <c r="V1089" s="212">
        <v>0.93939334647276607</v>
      </c>
      <c r="W1089" s="212">
        <v>0.89113884921325992</v>
      </c>
      <c r="X1089" s="212">
        <v>0.81011485852676801</v>
      </c>
      <c r="Y1089" s="212">
        <v>0.65088906659996881</v>
      </c>
      <c r="Z1089" s="212">
        <v>0.46104898328073357</v>
      </c>
    </row>
    <row r="1090" spans="3:26" x14ac:dyDescent="0.3">
      <c r="C1090" s="210">
        <v>42256</v>
      </c>
      <c r="D1090" s="211">
        <v>1.0125927663213927E-3</v>
      </c>
      <c r="E1090" s="211">
        <v>2.5696593537297982E-3</v>
      </c>
      <c r="F1090" s="211">
        <v>4.1242625633716497E-3</v>
      </c>
      <c r="G1090" s="211">
        <v>6.7619809549259603E-3</v>
      </c>
      <c r="H1090" s="211">
        <v>8.983940359377468E-3</v>
      </c>
      <c r="I1090" s="211">
        <v>1.2290669867204972E-2</v>
      </c>
      <c r="J1090" s="211">
        <v>1.6786334342442082E-2</v>
      </c>
      <c r="K1090" s="211">
        <v>2.1911776133483159E-2</v>
      </c>
      <c r="L1090" s="211">
        <v>2.7401187829805159E-2</v>
      </c>
      <c r="M1090" s="211">
        <v>3.4733834619121204E-2</v>
      </c>
      <c r="N1090" s="211">
        <v>4.6546001764540788E-2</v>
      </c>
      <c r="P1090" s="212">
        <f t="array" ref="P1090:Z1090">(1+D1090:N1090)^-P$1:Z$1</f>
        <v>0.99991903684248618</v>
      </c>
      <c r="Q1090" s="212">
        <v>0.99935861491935241</v>
      </c>
      <c r="R1090" s="212">
        <v>0.99794422545282568</v>
      </c>
      <c r="S1090" s="212">
        <v>0.99328343632075566</v>
      </c>
      <c r="T1090" s="212">
        <v>0.98227138464049568</v>
      </c>
      <c r="U1090" s="212">
        <v>0.9640161239323346</v>
      </c>
      <c r="V1090" s="212">
        <v>0.92013488581004643</v>
      </c>
      <c r="W1090" s="212">
        <v>0.85922355262611827</v>
      </c>
      <c r="X1090" s="212">
        <v>0.76313147293073313</v>
      </c>
      <c r="Y1090" s="212">
        <v>0.59919784971150358</v>
      </c>
      <c r="Z1090" s="212">
        <v>0.40256270986277148</v>
      </c>
    </row>
    <row r="1091" spans="3:26" x14ac:dyDescent="0.3">
      <c r="C1091" s="210">
        <v>42255</v>
      </c>
      <c r="D1091" s="211">
        <v>1.0377374989754564E-3</v>
      </c>
      <c r="E1091" s="211">
        <v>2.77307808012498E-3</v>
      </c>
      <c r="F1091" s="211">
        <v>4.3179500521245391E-3</v>
      </c>
      <c r="G1091" s="211">
        <v>6.4987403956155388E-3</v>
      </c>
      <c r="H1091" s="211">
        <v>8.251682818124122E-3</v>
      </c>
      <c r="I1091" s="211">
        <v>1.0420202023690324E-2</v>
      </c>
      <c r="J1091" s="211">
        <v>1.3765777518008749E-2</v>
      </c>
      <c r="K1091" s="211">
        <v>1.7763915025479859E-2</v>
      </c>
      <c r="L1091" s="211">
        <v>2.2386700473660186E-2</v>
      </c>
      <c r="M1091" s="211">
        <v>3.0342063921119641E-2</v>
      </c>
      <c r="N1091" s="211">
        <v>3.9267168018151936E-2</v>
      </c>
      <c r="P1091" s="212">
        <f t="array" ref="P1091:Z1091">(1+D1091:N1091)^-P$1:Z$1</f>
        <v>0.99991702748867806</v>
      </c>
      <c r="Q1091" s="212">
        <v>0.99930792954314696</v>
      </c>
      <c r="R1091" s="212">
        <v>0.99784799166997717</v>
      </c>
      <c r="S1091" s="212">
        <v>0.99354322053790034</v>
      </c>
      <c r="T1091" s="212">
        <v>0.98369868068859279</v>
      </c>
      <c r="U1091" s="212">
        <v>0.96937973757299389</v>
      </c>
      <c r="V1091" s="212">
        <v>0.93392471471716387</v>
      </c>
      <c r="W1091" s="212">
        <v>0.88403743978592286</v>
      </c>
      <c r="X1091" s="212">
        <v>0.80139768928983612</v>
      </c>
      <c r="Y1091" s="212">
        <v>0.63867298252451665</v>
      </c>
      <c r="Z1091" s="212">
        <v>0.46286660676654162</v>
      </c>
    </row>
    <row r="1092" spans="3:26" x14ac:dyDescent="0.3">
      <c r="C1092" s="210">
        <v>42251</v>
      </c>
      <c r="D1092" s="211">
        <v>1.1737026188663024E-3</v>
      </c>
      <c r="E1092" s="211">
        <v>3.0785198145172094E-3</v>
      </c>
      <c r="F1092" s="211">
        <v>4.6235729837060726E-3</v>
      </c>
      <c r="G1092" s="211">
        <v>7.0772863208447253E-3</v>
      </c>
      <c r="H1092" s="211">
        <v>9.1785067447244829E-3</v>
      </c>
      <c r="I1092" s="211">
        <v>1.1778702623548975E-2</v>
      </c>
      <c r="J1092" s="211">
        <v>1.4957736442242391E-2</v>
      </c>
      <c r="K1092" s="211">
        <v>2.0533341077012074E-2</v>
      </c>
      <c r="L1092" s="211">
        <v>2.6894570450091131E-2</v>
      </c>
      <c r="M1092" s="211">
        <v>3.6905051124901223E-2</v>
      </c>
      <c r="N1092" s="211">
        <v>4.7362285970250405E-2</v>
      </c>
      <c r="P1092" s="212">
        <f t="array" ref="P1092:Z1092">(1+D1092:N1092)^-P$1:Z$1</f>
        <v>0.9999061632534687</v>
      </c>
      <c r="Q1092" s="212">
        <v>0.99923184746150107</v>
      </c>
      <c r="R1092" s="212">
        <v>0.99769619928023479</v>
      </c>
      <c r="S1092" s="212">
        <v>0.99297244966501008</v>
      </c>
      <c r="T1092" s="212">
        <v>0.98189266359542771</v>
      </c>
      <c r="U1092" s="212">
        <v>0.96548026166061762</v>
      </c>
      <c r="V1092" s="212">
        <v>0.9284536085831846</v>
      </c>
      <c r="W1092" s="212">
        <v>0.86738042234114199</v>
      </c>
      <c r="X1092" s="212">
        <v>0.76690474355170679</v>
      </c>
      <c r="Y1092" s="212">
        <v>0.58065096049310227</v>
      </c>
      <c r="Z1092" s="212">
        <v>0.39633403577507476</v>
      </c>
    </row>
    <row r="1093" spans="3:26" x14ac:dyDescent="0.3">
      <c r="C1093" s="210">
        <v>42250</v>
      </c>
      <c r="D1093" s="211">
        <v>9.0917129229853223E-4</v>
      </c>
      <c r="E1093" s="211">
        <v>2.1446493578372006E-3</v>
      </c>
      <c r="F1093" s="211">
        <v>3.2290535872523791E-3</v>
      </c>
      <c r="G1093" s="211">
        <v>4.8559299582391054E-3</v>
      </c>
      <c r="H1093" s="211">
        <v>6.4629952872301511E-3</v>
      </c>
      <c r="I1093" s="211">
        <v>8.1029906944309529E-3</v>
      </c>
      <c r="J1093" s="211">
        <v>1.0969606463330629E-2</v>
      </c>
      <c r="K1093" s="211">
        <v>1.4044457738695674E-2</v>
      </c>
      <c r="L1093" s="211">
        <v>1.7872072722038185E-2</v>
      </c>
      <c r="M1093" s="211">
        <v>2.3919701061169502E-2</v>
      </c>
      <c r="N1093" s="211">
        <v>3.147299777803677E-2</v>
      </c>
      <c r="P1093" s="212">
        <f t="array" ref="P1093:Z1093">(1+D1093:N1093)^-P$1:Z$1</f>
        <v>0.99992730198291579</v>
      </c>
      <c r="Q1093" s="212">
        <v>0.99946455518170729</v>
      </c>
      <c r="R1093" s="212">
        <v>0.99838937275971185</v>
      </c>
      <c r="S1093" s="212">
        <v>0.99516753614775311</v>
      </c>
      <c r="T1093" s="212">
        <v>0.98719824916121213</v>
      </c>
      <c r="U1093" s="212">
        <v>0.97607972230687712</v>
      </c>
      <c r="V1093" s="212">
        <v>0.94691174569253433</v>
      </c>
      <c r="W1093" s="212">
        <v>0.90698693198874325</v>
      </c>
      <c r="X1093" s="212">
        <v>0.83766045188488691</v>
      </c>
      <c r="Y1093" s="212">
        <v>0.70147389085804912</v>
      </c>
      <c r="Z1093" s="212">
        <v>0.53807489891494542</v>
      </c>
    </row>
    <row r="1094" spans="3:26" x14ac:dyDescent="0.3">
      <c r="C1094" s="210">
        <v>42249</v>
      </c>
      <c r="D1094" s="211">
        <v>1.062637776735605E-3</v>
      </c>
      <c r="E1094" s="211">
        <v>2.6773179759540127E-3</v>
      </c>
      <c r="F1094" s="211">
        <v>4.0464678391040508E-3</v>
      </c>
      <c r="G1094" s="211">
        <v>6.6257583289809092E-3</v>
      </c>
      <c r="H1094" s="211">
        <v>8.6520330800359188E-3</v>
      </c>
      <c r="I1094" s="211">
        <v>1.0892180232601471E-2</v>
      </c>
      <c r="J1094" s="211">
        <v>1.4302151382179133E-2</v>
      </c>
      <c r="K1094" s="211">
        <v>1.8554588681771414E-2</v>
      </c>
      <c r="L1094" s="211">
        <v>2.4649242705972969E-2</v>
      </c>
      <c r="M1094" s="211">
        <v>3.3597483270225249E-2</v>
      </c>
      <c r="N1094" s="211">
        <v>4.2256270725612798E-2</v>
      </c>
      <c r="P1094" s="212">
        <f t="array" ref="P1094:Z1094">(1+D1094:N1094)^-P$1:Z$1</f>
        <v>0.99991503772334889</v>
      </c>
      <c r="Q1094" s="212">
        <v>0.99933178826686431</v>
      </c>
      <c r="R1094" s="212">
        <v>0.99798288566158555</v>
      </c>
      <c r="S1094" s="212">
        <v>0.99341785338378419</v>
      </c>
      <c r="T1094" s="212">
        <v>0.98291794391517884</v>
      </c>
      <c r="U1094" s="212">
        <v>0.96802258236237837</v>
      </c>
      <c r="V1094" s="212">
        <v>0.93145797790608287</v>
      </c>
      <c r="W1094" s="212">
        <v>0.87924484844138706</v>
      </c>
      <c r="X1094" s="212">
        <v>0.78387671844515583</v>
      </c>
      <c r="Y1094" s="212">
        <v>0.60915575605723193</v>
      </c>
      <c r="Z1094" s="212">
        <v>0.43702840510440361</v>
      </c>
    </row>
    <row r="1095" spans="3:26" x14ac:dyDescent="0.3">
      <c r="C1095" s="210">
        <v>42248</v>
      </c>
      <c r="D1095" s="211">
        <v>1.0242546635897568E-3</v>
      </c>
      <c r="E1095" s="211">
        <v>2.5563107569703718E-3</v>
      </c>
      <c r="F1095" s="211">
        <v>4.186126299012688E-3</v>
      </c>
      <c r="G1095" s="211">
        <v>6.8084228309044899E-3</v>
      </c>
      <c r="H1095" s="211">
        <v>8.6454110494079452E-3</v>
      </c>
      <c r="I1095" s="211">
        <v>1.1446394890185358E-2</v>
      </c>
      <c r="J1095" s="211">
        <v>1.4729112300553179E-2</v>
      </c>
      <c r="K1095" s="211">
        <v>1.9257831343086097E-2</v>
      </c>
      <c r="L1095" s="211">
        <v>2.6361735319244562E-2</v>
      </c>
      <c r="M1095" s="211">
        <v>3.3965391309983183E-2</v>
      </c>
      <c r="N1095" s="211">
        <v>4.5589393668807918E-2</v>
      </c>
      <c r="P1095" s="212">
        <f t="array" ref="P1095:Z1095">(1+D1095:N1095)^-P$1:Z$1</f>
        <v>0.99991810491577049</v>
      </c>
      <c r="Q1095" s="212">
        <v>0.99936194140795442</v>
      </c>
      <c r="R1095" s="212">
        <v>0.99791348538034641</v>
      </c>
      <c r="S1095" s="212">
        <v>0.99323761832289725</v>
      </c>
      <c r="T1095" s="212">
        <v>0.98293085020320548</v>
      </c>
      <c r="U1095" s="212">
        <v>0.96643219143296433</v>
      </c>
      <c r="V1095" s="212">
        <v>0.92950000893861895</v>
      </c>
      <c r="W1095" s="212">
        <v>0.87500714856227857</v>
      </c>
      <c r="X1095" s="212">
        <v>0.77089543939623273</v>
      </c>
      <c r="Y1095" s="212">
        <v>0.60591257282205546</v>
      </c>
      <c r="Z1095" s="212">
        <v>0.4099931650520327</v>
      </c>
    </row>
    <row r="1096" spans="3:26" x14ac:dyDescent="0.3">
      <c r="C1096" s="210">
        <v>42247</v>
      </c>
      <c r="D1096" s="211">
        <v>1.1235900993794301E-3</v>
      </c>
      <c r="E1096" s="211">
        <v>2.8087398743248219E-3</v>
      </c>
      <c r="F1096" s="211">
        <v>4.4298160226025332E-3</v>
      </c>
      <c r="G1096" s="211">
        <v>7.1962015399777797E-3</v>
      </c>
      <c r="H1096" s="211">
        <v>9.6881365326544587E-3</v>
      </c>
      <c r="I1096" s="211">
        <v>1.3188439900376242E-2</v>
      </c>
      <c r="J1096" s="211">
        <v>1.7426098319709107E-2</v>
      </c>
      <c r="K1096" s="211">
        <v>2.2119689897030188E-2</v>
      </c>
      <c r="L1096" s="211">
        <v>2.9955306945936674E-2</v>
      </c>
      <c r="M1096" s="211">
        <v>3.8560277879745725E-2</v>
      </c>
      <c r="N1096" s="211">
        <v>4.8409371693080211E-2</v>
      </c>
      <c r="P1096" s="212">
        <f t="array" ref="P1096:Z1096">(1+D1096:N1096)^-P$1:Z$1</f>
        <v>0.99991016728764359</v>
      </c>
      <c r="Q1096" s="212">
        <v>0.99929904509999123</v>
      </c>
      <c r="R1096" s="212">
        <v>0.99779242365498555</v>
      </c>
      <c r="S1096" s="212">
        <v>0.99285521378160979</v>
      </c>
      <c r="T1096" s="212">
        <v>0.98090171313166086</v>
      </c>
      <c r="U1096" s="212">
        <v>0.96145579624143418</v>
      </c>
      <c r="V1096" s="212">
        <v>0.91724558848063364</v>
      </c>
      <c r="W1096" s="212">
        <v>0.85800085045773034</v>
      </c>
      <c r="X1096" s="212">
        <v>0.74441686409597096</v>
      </c>
      <c r="Y1096" s="212">
        <v>0.56692339625817501</v>
      </c>
      <c r="Z1096" s="212">
        <v>0.38849202796995258</v>
      </c>
    </row>
    <row r="1097" spans="3:26" x14ac:dyDescent="0.3">
      <c r="C1097" s="210">
        <v>42244</v>
      </c>
      <c r="D1097" s="211">
        <v>8.3670764764655348E-4</v>
      </c>
      <c r="E1097" s="211">
        <v>1.9976494277396343E-3</v>
      </c>
      <c r="F1097" s="211">
        <v>3.2095823422257407E-3</v>
      </c>
      <c r="G1097" s="211">
        <v>5.2806746624662632E-3</v>
      </c>
      <c r="H1097" s="211">
        <v>7.0974804987301082E-3</v>
      </c>
      <c r="I1097" s="211">
        <v>9.4918769852446877E-3</v>
      </c>
      <c r="J1097" s="211">
        <v>1.2332264826968215E-2</v>
      </c>
      <c r="K1097" s="211">
        <v>1.5604750685455714E-2</v>
      </c>
      <c r="L1097" s="211">
        <v>1.9787944004987831E-2</v>
      </c>
      <c r="M1097" s="211">
        <v>2.5482291100155006E-2</v>
      </c>
      <c r="N1097" s="211">
        <v>3.474578001350026E-2</v>
      </c>
      <c r="P1097" s="212">
        <f t="array" ref="P1097:Z1097">(1+D1097:N1097)^-P$1:Z$1</f>
        <v>0.99993309361409721</v>
      </c>
      <c r="Q1097" s="212">
        <v>0.99950121024213612</v>
      </c>
      <c r="R1097" s="212">
        <v>0.99839906155760849</v>
      </c>
      <c r="S1097" s="212">
        <v>0.99474706438155758</v>
      </c>
      <c r="T1097" s="212">
        <v>0.98595474415102624</v>
      </c>
      <c r="U1097" s="212">
        <v>0.97205651180157659</v>
      </c>
      <c r="V1097" s="212">
        <v>0.94055588683785973</v>
      </c>
      <c r="W1097" s="212">
        <v>0.89727782334670525</v>
      </c>
      <c r="X1097" s="212">
        <v>0.8220557396098267</v>
      </c>
      <c r="Y1097" s="212">
        <v>0.68561060237675597</v>
      </c>
      <c r="Z1097" s="212">
        <v>0.50504109972055089</v>
      </c>
    </row>
    <row r="1098" spans="3:26" x14ac:dyDescent="0.3">
      <c r="C1098" s="210">
        <v>42243</v>
      </c>
      <c r="D1098" s="211">
        <v>1.0127280512824254E-3</v>
      </c>
      <c r="E1098" s="211">
        <v>2.5786124114304345E-3</v>
      </c>
      <c r="F1098" s="211">
        <v>3.914174328731335E-3</v>
      </c>
      <c r="G1098" s="211">
        <v>5.9618997381640851E-3</v>
      </c>
      <c r="H1098" s="211">
        <v>7.5550476237912743E-3</v>
      </c>
      <c r="I1098" s="211">
        <v>9.5821272218234999E-3</v>
      </c>
      <c r="J1098" s="211">
        <v>1.2827934371385401E-2</v>
      </c>
      <c r="K1098" s="211">
        <v>1.6908887934458328E-2</v>
      </c>
      <c r="L1098" s="211">
        <v>2.1309089345490907E-2</v>
      </c>
      <c r="M1098" s="211">
        <v>2.6705498029503377E-2</v>
      </c>
      <c r="N1098" s="211">
        <v>3.3809304785615162E-2</v>
      </c>
      <c r="P1098" s="212">
        <f t="array" ref="P1098:Z1098">(1+D1098:N1098)^-P$1:Z$1</f>
        <v>0.9999190260315135</v>
      </c>
      <c r="Q1098" s="212">
        <v>0.99935638383612502</v>
      </c>
      <c r="R1098" s="212">
        <v>0.99804863944480515</v>
      </c>
      <c r="S1098" s="212">
        <v>0.99407343385498415</v>
      </c>
      <c r="T1098" s="212">
        <v>0.98505943219919634</v>
      </c>
      <c r="U1098" s="212">
        <v>0.97179584805069308</v>
      </c>
      <c r="V1098" s="212">
        <v>0.93825663737111598</v>
      </c>
      <c r="W1098" s="212">
        <v>0.88925373498556437</v>
      </c>
      <c r="X1098" s="212">
        <v>0.809893717065026</v>
      </c>
      <c r="Y1098" s="212">
        <v>0.67345981194536431</v>
      </c>
      <c r="Z1098" s="212">
        <v>0.51427008922601913</v>
      </c>
    </row>
    <row r="1099" spans="3:26" x14ac:dyDescent="0.3">
      <c r="C1099" s="210">
        <v>42242</v>
      </c>
      <c r="D1099" s="211">
        <v>1.0237154623972192E-3</v>
      </c>
      <c r="E1099" s="211">
        <v>2.5406124045555365E-3</v>
      </c>
      <c r="F1099" s="211">
        <v>4.1105998653438326E-3</v>
      </c>
      <c r="G1099" s="211">
        <v>6.7572556874842165E-3</v>
      </c>
      <c r="H1099" s="211">
        <v>8.5531708128697911E-3</v>
      </c>
      <c r="I1099" s="211">
        <v>1.1419198725409132E-2</v>
      </c>
      <c r="J1099" s="211">
        <v>1.4554034127492059E-2</v>
      </c>
      <c r="K1099" s="211">
        <v>1.833444680763199E-2</v>
      </c>
      <c r="L1099" s="211">
        <v>2.3187605124316498E-2</v>
      </c>
      <c r="M1099" s="211">
        <v>2.925232184771458E-2</v>
      </c>
      <c r="N1099" s="211">
        <v>3.8497965883385499E-2</v>
      </c>
      <c r="P1099" s="212">
        <f t="array" ref="P1099:Z1099">(1+D1099:N1099)^-P$1:Z$1</f>
        <v>0.9999181480042123</v>
      </c>
      <c r="Q1099" s="212">
        <v>0.99936585352972573</v>
      </c>
      <c r="R1099" s="212">
        <v>0.99795101482653725</v>
      </c>
      <c r="S1099" s="212">
        <v>0.9932880983481267</v>
      </c>
      <c r="T1099" s="212">
        <v>0.98311065216665461</v>
      </c>
      <c r="U1099" s="212">
        <v>0.96651015304145249</v>
      </c>
      <c r="V1099" s="212">
        <v>0.93030228921626079</v>
      </c>
      <c r="W1099" s="212">
        <v>0.88057622762541332</v>
      </c>
      <c r="X1099" s="212">
        <v>0.79514676305920973</v>
      </c>
      <c r="Y1099" s="212">
        <v>0.64889162562285641</v>
      </c>
      <c r="Z1099" s="212">
        <v>0.46977185711853736</v>
      </c>
    </row>
    <row r="1100" spans="3:26" x14ac:dyDescent="0.3">
      <c r="C1100" s="210">
        <v>42241</v>
      </c>
      <c r="D1100" s="211">
        <v>1.0085220460239138E-3</v>
      </c>
      <c r="E1100" s="211">
        <v>2.6063641282807184E-3</v>
      </c>
      <c r="F1100" s="211">
        <v>3.969282913919933E-3</v>
      </c>
      <c r="G1100" s="211">
        <v>6.2056108804107637E-3</v>
      </c>
      <c r="H1100" s="211">
        <v>8.0510596776697529E-3</v>
      </c>
      <c r="I1100" s="211">
        <v>1.0886880725123066E-2</v>
      </c>
      <c r="J1100" s="211">
        <v>1.3621137323186502E-2</v>
      </c>
      <c r="K1100" s="211">
        <v>1.7487443006253177E-2</v>
      </c>
      <c r="L1100" s="211">
        <v>2.2730362627862485E-2</v>
      </c>
      <c r="M1100" s="211">
        <v>3.0674795524762873E-2</v>
      </c>
      <c r="N1100" s="211">
        <v>4.1327801997195421E-2</v>
      </c>
      <c r="P1100" s="212">
        <f t="array" ref="P1100:Z1100">(1+D1100:N1100)^-P$1:Z$1</f>
        <v>0.99991936214505983</v>
      </c>
      <c r="Q1100" s="212">
        <v>0.99934946832464733</v>
      </c>
      <c r="R1100" s="212">
        <v>0.99802124727046893</v>
      </c>
      <c r="S1100" s="212">
        <v>0.99383266122419955</v>
      </c>
      <c r="T1100" s="212">
        <v>0.98409027267261928</v>
      </c>
      <c r="U1100" s="212">
        <v>0.96803780682489637</v>
      </c>
      <c r="V1100" s="212">
        <v>0.93459124388161896</v>
      </c>
      <c r="W1100" s="212">
        <v>0.8857202876672966</v>
      </c>
      <c r="X1100" s="212">
        <v>0.7987088673943542</v>
      </c>
      <c r="Y1100" s="212">
        <v>0.63558723033587583</v>
      </c>
      <c r="Z1100" s="212">
        <v>0.44488803720689679</v>
      </c>
    </row>
    <row r="1101" spans="3:26" x14ac:dyDescent="0.3">
      <c r="C1101" s="210">
        <v>42240</v>
      </c>
      <c r="D1101" s="211">
        <v>1.0050648191015166E-3</v>
      </c>
      <c r="E1101" s="211">
        <v>2.6961001981413062E-3</v>
      </c>
      <c r="F1101" s="211">
        <v>4.1345471054981976E-3</v>
      </c>
      <c r="G1101" s="211">
        <v>6.2658295380103798E-3</v>
      </c>
      <c r="H1101" s="211">
        <v>8.3868136468468416E-3</v>
      </c>
      <c r="I1101" s="211">
        <v>1.1216598198687746E-2</v>
      </c>
      <c r="J1101" s="211">
        <v>1.4095125193880833E-2</v>
      </c>
      <c r="K1101" s="211">
        <v>1.9183870552523588E-2</v>
      </c>
      <c r="L1101" s="211">
        <v>2.5103584351076763E-2</v>
      </c>
      <c r="M1101" s="211">
        <v>3.371453093046111E-2</v>
      </c>
      <c r="N1101" s="211">
        <v>4.4291826448723495E-2</v>
      </c>
      <c r="P1101" s="212">
        <f t="array" ref="P1101:Z1101">(1+D1101:N1101)^-P$1:Z$1</f>
        <v>0.99991963842279452</v>
      </c>
      <c r="Q1101" s="212">
        <v>0.99932710843328132</v>
      </c>
      <c r="R1101" s="212">
        <v>0.99793911486991815</v>
      </c>
      <c r="S1101" s="212">
        <v>0.99377318661323599</v>
      </c>
      <c r="T1101" s="212">
        <v>0.98343505345845095</v>
      </c>
      <c r="U1101" s="212">
        <v>0.96709119977660507</v>
      </c>
      <c r="V1101" s="212">
        <v>0.93240914580207346</v>
      </c>
      <c r="W1101" s="212">
        <v>0.87545173191170478</v>
      </c>
      <c r="X1101" s="212">
        <v>0.78040937761949569</v>
      </c>
      <c r="Y1101" s="212">
        <v>0.60812195366529576</v>
      </c>
      <c r="Z1101" s="212">
        <v>0.42030293537564878</v>
      </c>
    </row>
    <row r="1102" spans="3:26" x14ac:dyDescent="0.3">
      <c r="C1102" s="210">
        <v>42237</v>
      </c>
      <c r="D1102" s="211">
        <v>1.0096415107304448E-3</v>
      </c>
      <c r="E1102" s="211">
        <v>2.6035746735620759E-3</v>
      </c>
      <c r="F1102" s="211">
        <v>3.9245310943314231E-3</v>
      </c>
      <c r="G1102" s="211">
        <v>5.9501182715680275E-3</v>
      </c>
      <c r="H1102" s="211">
        <v>7.7914657116476375E-3</v>
      </c>
      <c r="I1102" s="211">
        <v>9.8158389027055946E-3</v>
      </c>
      <c r="J1102" s="211">
        <v>1.2840079796211596E-2</v>
      </c>
      <c r="K1102" s="211">
        <v>1.6455211761363581E-2</v>
      </c>
      <c r="L1102" s="211">
        <v>2.0611192782136564E-2</v>
      </c>
      <c r="M1102" s="211">
        <v>2.612839557336431E-2</v>
      </c>
      <c r="N1102" s="211">
        <v>3.414296210029593E-2</v>
      </c>
      <c r="P1102" s="212">
        <f t="array" ref="P1102:Z1102">(1+D1102:N1102)^-P$1:Z$1</f>
        <v>0.99991927268538117</v>
      </c>
      <c r="Q1102" s="212">
        <v>0.99935016342419913</v>
      </c>
      <c r="R1102" s="212">
        <v>0.99804349135739667</v>
      </c>
      <c r="S1102" s="212">
        <v>0.99408507622446374</v>
      </c>
      <c r="T1102" s="212">
        <v>0.98459731566233977</v>
      </c>
      <c r="U1102" s="212">
        <v>0.97112126718617553</v>
      </c>
      <c r="V1102" s="212">
        <v>0.93820038341558221</v>
      </c>
      <c r="W1102" s="212">
        <v>0.89203577276449497</v>
      </c>
      <c r="X1102" s="212">
        <v>0.81544886355378654</v>
      </c>
      <c r="Y1102" s="212">
        <v>0.67916361754449894</v>
      </c>
      <c r="Z1102" s="212">
        <v>0.51096174481436163</v>
      </c>
    </row>
    <row r="1103" spans="3:26" x14ac:dyDescent="0.3">
      <c r="C1103" s="210">
        <v>42236</v>
      </c>
      <c r="D1103" s="211">
        <v>8.4584254439234302E-4</v>
      </c>
      <c r="E1103" s="211">
        <v>2.0420282103754011E-3</v>
      </c>
      <c r="F1103" s="211">
        <v>3.2534415853677258E-3</v>
      </c>
      <c r="G1103" s="211">
        <v>5.3334480954288742E-3</v>
      </c>
      <c r="H1103" s="211">
        <v>7.1207360895422346E-3</v>
      </c>
      <c r="I1103" s="211">
        <v>9.4728369706204834E-3</v>
      </c>
      <c r="J1103" s="211">
        <v>1.2196619205041637E-2</v>
      </c>
      <c r="K1103" s="211">
        <v>1.6630990145523199E-2</v>
      </c>
      <c r="L1103" s="211">
        <v>2.1095740054566568E-2</v>
      </c>
      <c r="M1103" s="211">
        <v>2.8921891986949243E-2</v>
      </c>
      <c r="N1103" s="211">
        <v>3.6689464815425475E-2</v>
      </c>
      <c r="P1103" s="212">
        <f t="array" ref="P1103:Z1103">(1+D1103:N1103)^-P$1:Z$1</f>
        <v>0.99993236348575798</v>
      </c>
      <c r="Q1103" s="212">
        <v>0.99949014349483289</v>
      </c>
      <c r="R1103" s="212">
        <v>0.9983772378070136</v>
      </c>
      <c r="S1103" s="212">
        <v>0.99469484666452423</v>
      </c>
      <c r="T1103" s="212">
        <v>0.98590921098992734</v>
      </c>
      <c r="U1103" s="212">
        <v>0.9721115157163227</v>
      </c>
      <c r="V1103" s="212">
        <v>0.94118628060367515</v>
      </c>
      <c r="W1103" s="212">
        <v>0.89095668400441852</v>
      </c>
      <c r="X1103" s="212">
        <v>0.81158751322717437</v>
      </c>
      <c r="Y1103" s="212">
        <v>0.65202445584810498</v>
      </c>
      <c r="Z1103" s="212">
        <v>0.48643665990896445</v>
      </c>
    </row>
    <row r="1104" spans="3:26" x14ac:dyDescent="0.3">
      <c r="C1104" s="210">
        <v>42235</v>
      </c>
      <c r="D1104" s="211">
        <v>9.640756116080717E-4</v>
      </c>
      <c r="E1104" s="211">
        <v>2.3508530466684807E-3</v>
      </c>
      <c r="F1104" s="211">
        <v>3.6599132941013707E-3</v>
      </c>
      <c r="G1104" s="211">
        <v>5.6448261077726358E-3</v>
      </c>
      <c r="H1104" s="211">
        <v>7.330371932212091E-3</v>
      </c>
      <c r="I1104" s="211">
        <v>9.6316137374231198E-3</v>
      </c>
      <c r="J1104" s="211">
        <v>1.2262184076153596E-2</v>
      </c>
      <c r="K1104" s="211">
        <v>1.6452257033434625E-2</v>
      </c>
      <c r="L1104" s="211">
        <v>2.1154477956424386E-2</v>
      </c>
      <c r="M1104" s="211">
        <v>2.8944987287921133E-2</v>
      </c>
      <c r="N1104" s="211">
        <v>3.621700923902104E-2</v>
      </c>
      <c r="P1104" s="212">
        <f t="array" ref="P1104:Z1104">(1+D1104:N1104)^-P$1:Z$1</f>
        <v>0.99992291407613776</v>
      </c>
      <c r="Q1104" s="212">
        <v>0.99941314873592846</v>
      </c>
      <c r="R1104" s="212">
        <v>0.99817505119371641</v>
      </c>
      <c r="S1104" s="212">
        <v>0.99438685909654578</v>
      </c>
      <c r="T1104" s="212">
        <v>0.98549889793339396</v>
      </c>
      <c r="U1104" s="212">
        <v>0.97165295900293802</v>
      </c>
      <c r="V1104" s="212">
        <v>0.9408815138898875</v>
      </c>
      <c r="W1104" s="212">
        <v>0.89205392435189201</v>
      </c>
      <c r="X1104" s="212">
        <v>0.81112080019556287</v>
      </c>
      <c r="Y1104" s="212">
        <v>0.65180496400763899</v>
      </c>
      <c r="Z1104" s="212">
        <v>0.49089167064263228</v>
      </c>
    </row>
    <row r="1105" spans="3:26" x14ac:dyDescent="0.3">
      <c r="C1105" s="210">
        <v>42234</v>
      </c>
      <c r="D1105" s="211">
        <v>8.8970087837633998E-4</v>
      </c>
      <c r="E1105" s="211">
        <v>2.1500909849334776E-3</v>
      </c>
      <c r="F1105" s="211">
        <v>3.2931323884405335E-3</v>
      </c>
      <c r="G1105" s="211">
        <v>5.1578026142301871E-3</v>
      </c>
      <c r="H1105" s="211">
        <v>6.7580665706749813E-3</v>
      </c>
      <c r="I1105" s="211">
        <v>9.0042441276283192E-3</v>
      </c>
      <c r="J1105" s="211">
        <v>1.1745435666407273E-2</v>
      </c>
      <c r="K1105" s="211">
        <v>1.574459362328632E-2</v>
      </c>
      <c r="L1105" s="211">
        <v>2.1473908347261518E-2</v>
      </c>
      <c r="M1105" s="211">
        <v>2.7566713098492582E-2</v>
      </c>
      <c r="N1105" s="211">
        <v>3.731509295443472E-2</v>
      </c>
      <c r="P1105" s="212">
        <f t="array" ref="P1105:Z1105">(1+D1105:N1105)^-P$1:Z$1</f>
        <v>0.99992885810437304</v>
      </c>
      <c r="Q1105" s="212">
        <v>0.99946319841775344</v>
      </c>
      <c r="R1105" s="212">
        <v>0.99835748944784686</v>
      </c>
      <c r="S1105" s="212">
        <v>0.99486866380501071</v>
      </c>
      <c r="T1105" s="212">
        <v>0.98661965699229626</v>
      </c>
      <c r="U1105" s="212">
        <v>0.97346652314544568</v>
      </c>
      <c r="V1105" s="212">
        <v>0.94328674308287619</v>
      </c>
      <c r="W1105" s="212">
        <v>0.89641344949005763</v>
      </c>
      <c r="X1105" s="212">
        <v>0.8085878688062389</v>
      </c>
      <c r="Y1105" s="212">
        <v>0.66504279098220176</v>
      </c>
      <c r="Z1105" s="212">
        <v>0.48060253952951792</v>
      </c>
    </row>
    <row r="1106" spans="3:26" x14ac:dyDescent="0.3">
      <c r="C1106" s="210">
        <v>42233</v>
      </c>
      <c r="D1106" s="211">
        <v>9.047784786954192E-4</v>
      </c>
      <c r="E1106" s="211">
        <v>2.1952088545343935E-3</v>
      </c>
      <c r="F1106" s="211">
        <v>3.5991213290251936E-3</v>
      </c>
      <c r="G1106" s="211">
        <v>5.9340392724995623E-3</v>
      </c>
      <c r="H1106" s="211">
        <v>7.5679269529616228E-3</v>
      </c>
      <c r="I1106" s="211">
        <v>9.9172546571918846E-3</v>
      </c>
      <c r="J1106" s="211">
        <v>1.2538630361525794E-2</v>
      </c>
      <c r="K1106" s="211">
        <v>1.6318098151146668E-2</v>
      </c>
      <c r="L1106" s="211">
        <v>2.2046626747229153E-2</v>
      </c>
      <c r="M1106" s="211">
        <v>3.0297353527570875E-2</v>
      </c>
      <c r="N1106" s="211">
        <v>4.108403051560592E-2</v>
      </c>
      <c r="P1106" s="212">
        <f t="array" ref="P1106:Z1106">(1+D1106:N1106)^-P$1:Z$1</f>
        <v>0.99992765306409603</v>
      </c>
      <c r="Q1106" s="212">
        <v>0.99945194950856975</v>
      </c>
      <c r="R1106" s="212">
        <v>0.99820528243977269</v>
      </c>
      <c r="S1106" s="212">
        <v>0.99410096582794716</v>
      </c>
      <c r="T1106" s="212">
        <v>0.98503424913559456</v>
      </c>
      <c r="U1106" s="212">
        <v>0.97082873696401484</v>
      </c>
      <c r="V1106" s="212">
        <v>0.93959780380624103</v>
      </c>
      <c r="W1106" s="212">
        <v>0.89287853874493683</v>
      </c>
      <c r="X1106" s="212">
        <v>0.80406823997705201</v>
      </c>
      <c r="Y1106" s="212">
        <v>0.6390888429966749</v>
      </c>
      <c r="Z1106" s="212">
        <v>0.44697610300825691</v>
      </c>
    </row>
    <row r="1107" spans="3:26" x14ac:dyDescent="0.3">
      <c r="C1107" s="210">
        <v>42230</v>
      </c>
      <c r="D1107" s="211">
        <v>9.9160692844202912E-4</v>
      </c>
      <c r="E1107" s="211">
        <v>2.4431484090850072E-3</v>
      </c>
      <c r="F1107" s="211">
        <v>3.809921982207191E-3</v>
      </c>
      <c r="G1107" s="211">
        <v>6.104679720683002E-3</v>
      </c>
      <c r="H1107" s="211">
        <v>8.2566599404818412E-3</v>
      </c>
      <c r="I1107" s="211">
        <v>1.0379435250194824E-2</v>
      </c>
      <c r="J1107" s="211">
        <v>1.3438675375662944E-2</v>
      </c>
      <c r="K1107" s="211">
        <v>1.8435399679812923E-2</v>
      </c>
      <c r="L1107" s="211">
        <v>2.3598634451129807E-2</v>
      </c>
      <c r="M1107" s="211">
        <v>3.0951421298634287E-2</v>
      </c>
      <c r="N1107" s="211">
        <v>3.9029087477825165E-2</v>
      </c>
      <c r="P1107" s="212">
        <f t="array" ref="P1107:Z1107">(1+D1107:N1107)^-P$1:Z$1</f>
        <v>0.9999207138944245</v>
      </c>
      <c r="Q1107" s="212">
        <v>0.99939014384436908</v>
      </c>
      <c r="R1107" s="212">
        <v>0.99810046509870942</v>
      </c>
      <c r="S1107" s="212">
        <v>0.99393236127042195</v>
      </c>
      <c r="T1107" s="212">
        <v>0.98368896892212043</v>
      </c>
      <c r="U1107" s="212">
        <v>0.96949707986241473</v>
      </c>
      <c r="V1107" s="212">
        <v>0.93543287721378976</v>
      </c>
      <c r="W1107" s="212">
        <v>0.87996539666274709</v>
      </c>
      <c r="X1107" s="212">
        <v>0.79195958906548414</v>
      </c>
      <c r="Y1107" s="212">
        <v>0.63303390983070751</v>
      </c>
      <c r="Z1107" s="212">
        <v>0.46499243262320716</v>
      </c>
    </row>
    <row r="1108" spans="3:26" x14ac:dyDescent="0.3">
      <c r="C1108" s="210">
        <v>42229</v>
      </c>
      <c r="D1108" s="211">
        <v>8.6895537050157292E-4</v>
      </c>
      <c r="E1108" s="211">
        <v>2.09813829952298E-3</v>
      </c>
      <c r="F1108" s="211">
        <v>3.1959235448823513E-3</v>
      </c>
      <c r="G1108" s="211">
        <v>5.259372792547028E-3</v>
      </c>
      <c r="H1108" s="211">
        <v>6.9188160214885795E-3</v>
      </c>
      <c r="I1108" s="211">
        <v>9.110192504984016E-3</v>
      </c>
      <c r="J1108" s="211">
        <v>1.1797972318287409E-2</v>
      </c>
      <c r="K1108" s="211">
        <v>1.5260146902997764E-2</v>
      </c>
      <c r="L1108" s="211">
        <v>2.045051958346775E-2</v>
      </c>
      <c r="M1108" s="211">
        <v>2.7348607452136946E-2</v>
      </c>
      <c r="N1108" s="211">
        <v>3.6476033399482383E-2</v>
      </c>
      <c r="P1108" s="212">
        <f t="array" ref="P1108:Z1108">(1+D1108:N1108)^-P$1:Z$1</f>
        <v>0.99993051617032502</v>
      </c>
      <c r="Q1108" s="212">
        <v>0.99947615218587216</v>
      </c>
      <c r="R1108" s="212">
        <v>0.99840585827782669</v>
      </c>
      <c r="S1108" s="212">
        <v>0.99476814349122977</v>
      </c>
      <c r="T1108" s="212">
        <v>0.98630466455045496</v>
      </c>
      <c r="U1108" s="212">
        <v>0.97315993709236481</v>
      </c>
      <c r="V1108" s="212">
        <v>0.94304187215778223</v>
      </c>
      <c r="W1108" s="212">
        <v>0.89941189958660617</v>
      </c>
      <c r="X1108" s="212">
        <v>0.81673372398663868</v>
      </c>
      <c r="Y1108" s="212">
        <v>0.66716376544346634</v>
      </c>
      <c r="Z1108" s="212">
        <v>0.48844392706572815</v>
      </c>
    </row>
    <row r="1109" spans="3:26" x14ac:dyDescent="0.3">
      <c r="C1109" s="210">
        <v>42228</v>
      </c>
      <c r="D1109" s="211">
        <v>8.3906493386684371E-4</v>
      </c>
      <c r="E1109" s="211">
        <v>2.0438943596862891E-3</v>
      </c>
      <c r="F1109" s="211">
        <v>3.3041379481894089E-3</v>
      </c>
      <c r="G1109" s="211">
        <v>5.0299336306610732E-3</v>
      </c>
      <c r="H1109" s="211">
        <v>6.8005541968134235E-3</v>
      </c>
      <c r="I1109" s="211">
        <v>9.0813019962974161E-3</v>
      </c>
      <c r="J1109" s="211">
        <v>1.2251955907005488E-2</v>
      </c>
      <c r="K1109" s="211">
        <v>1.597237970391327E-2</v>
      </c>
      <c r="L1109" s="211">
        <v>2.0729508756362768E-2</v>
      </c>
      <c r="M1109" s="211">
        <v>2.8444674059572898E-2</v>
      </c>
      <c r="N1109" s="211">
        <v>3.7212689478803414E-2</v>
      </c>
      <c r="P1109" s="212">
        <f t="array" ref="P1109:Z1109">(1+D1109:N1109)^-P$1:Z$1</f>
        <v>0.99993290520170308</v>
      </c>
      <c r="Q1109" s="212">
        <v>0.99948967814617018</v>
      </c>
      <c r="R1109" s="212">
        <v>0.99835201378363048</v>
      </c>
      <c r="S1109" s="212">
        <v>0.99499523998007644</v>
      </c>
      <c r="T1109" s="212">
        <v>0.98653638679057587</v>
      </c>
      <c r="U1109" s="212">
        <v>0.97324352567095829</v>
      </c>
      <c r="V1109" s="212">
        <v>0.94092904992919535</v>
      </c>
      <c r="W1109" s="212">
        <v>0.89500753281307555</v>
      </c>
      <c r="X1109" s="212">
        <v>0.81450414395601389</v>
      </c>
      <c r="Y1109" s="212">
        <v>0.65657750305028051</v>
      </c>
      <c r="Z1109" s="212">
        <v>0.48155242297924533</v>
      </c>
    </row>
    <row r="1110" spans="3:26" x14ac:dyDescent="0.3">
      <c r="C1110" s="210">
        <v>42227</v>
      </c>
      <c r="D1110" s="211">
        <v>9.5095412857517845E-4</v>
      </c>
      <c r="E1110" s="211">
        <v>2.4244772155635843E-3</v>
      </c>
      <c r="F1110" s="211">
        <v>3.7157211516502839E-3</v>
      </c>
      <c r="G1110" s="211">
        <v>5.9664646160939323E-3</v>
      </c>
      <c r="H1110" s="211">
        <v>7.5727863328323508E-3</v>
      </c>
      <c r="I1110" s="211">
        <v>9.7762833819565916E-3</v>
      </c>
      <c r="J1110" s="211">
        <v>1.2477918515259739E-2</v>
      </c>
      <c r="K1110" s="211">
        <v>1.6595121329661996E-2</v>
      </c>
      <c r="L1110" s="211">
        <v>2.215499000093582E-2</v>
      </c>
      <c r="M1110" s="211">
        <v>2.8649938328919156E-2</v>
      </c>
      <c r="N1110" s="211">
        <v>3.7151941545034754E-2</v>
      </c>
      <c r="P1110" s="212">
        <f t="array" ref="P1110:Z1110">(1+D1110:N1110)^-P$1:Z$1</f>
        <v>0.99992396271032946</v>
      </c>
      <c r="Q1110" s="212">
        <v>0.99939479748084503</v>
      </c>
      <c r="R1110" s="212">
        <v>0.99814730091331083</v>
      </c>
      <c r="S1110" s="212">
        <v>0.99406892294528826</v>
      </c>
      <c r="T1110" s="212">
        <v>0.9850247477990669</v>
      </c>
      <c r="U1110" s="212">
        <v>0.97123539557133221</v>
      </c>
      <c r="V1110" s="212">
        <v>0.93987954604476132</v>
      </c>
      <c r="W1110" s="212">
        <v>0.89117675845125943</v>
      </c>
      <c r="X1110" s="212">
        <v>0.80321621757439765</v>
      </c>
      <c r="Y1110" s="212">
        <v>0.65461497227719467</v>
      </c>
      <c r="Z1110" s="212">
        <v>0.48211684554359385</v>
      </c>
    </row>
    <row r="1111" spans="3:26" x14ac:dyDescent="0.3">
      <c r="C1111" s="210">
        <v>42226</v>
      </c>
      <c r="D1111" s="211">
        <v>9.113678293799323E-4</v>
      </c>
      <c r="E1111" s="211">
        <v>2.1858138334995831E-3</v>
      </c>
      <c r="F1111" s="211">
        <v>3.3577825265873294E-3</v>
      </c>
      <c r="G1111" s="211">
        <v>5.3470805019636422E-3</v>
      </c>
      <c r="H1111" s="211">
        <v>7.1685075419049725E-3</v>
      </c>
      <c r="I1111" s="211">
        <v>9.3606736927627898E-3</v>
      </c>
      <c r="J1111" s="211">
        <v>1.2701554087867077E-2</v>
      </c>
      <c r="K1111" s="211">
        <v>1.6681164783702771E-2</v>
      </c>
      <c r="L1111" s="211">
        <v>2.1552761663869071E-2</v>
      </c>
      <c r="M1111" s="211">
        <v>2.8515445308142668E-2</v>
      </c>
      <c r="N1111" s="211">
        <v>3.5793003086803291E-2</v>
      </c>
      <c r="P1111" s="212">
        <f t="array" ref="P1111:Z1111">(1+D1111:N1111)^-P$1:Z$1</f>
        <v>0.99992712643253778</v>
      </c>
      <c r="Q1111" s="212">
        <v>0.99945429184842094</v>
      </c>
      <c r="R1111" s="212">
        <v>0.99832532495454585</v>
      </c>
      <c r="S1111" s="212">
        <v>0.99468135870122187</v>
      </c>
      <c r="T1111" s="212">
        <v>0.98581568702132893</v>
      </c>
      <c r="U1111" s="212">
        <v>0.97243562383842519</v>
      </c>
      <c r="V1111" s="212">
        <v>0.93884223309165338</v>
      </c>
      <c r="W1111" s="212">
        <v>0.89064893985638971</v>
      </c>
      <c r="X1111" s="212">
        <v>0.80796393928470678</v>
      </c>
      <c r="Y1111" s="212">
        <v>0.65590015150674552</v>
      </c>
      <c r="Z1111" s="212">
        <v>0.4949263090652456</v>
      </c>
    </row>
    <row r="1112" spans="3:26" x14ac:dyDescent="0.3">
      <c r="C1112" s="210">
        <v>42223</v>
      </c>
      <c r="D1112" s="211">
        <v>8.6251837668580088E-4</v>
      </c>
      <c r="E1112" s="211">
        <v>2.0352711571964104E-3</v>
      </c>
      <c r="F1112" s="211">
        <v>3.2951060126053529E-3</v>
      </c>
      <c r="G1112" s="211">
        <v>5.3446008909216972E-3</v>
      </c>
      <c r="H1112" s="211">
        <v>6.818584846243923E-3</v>
      </c>
      <c r="I1112" s="211">
        <v>9.0671661002091446E-3</v>
      </c>
      <c r="J1112" s="211">
        <v>1.2316736476960249E-2</v>
      </c>
      <c r="K1112" s="211">
        <v>1.6927614989723314E-2</v>
      </c>
      <c r="L1112" s="211">
        <v>2.1376374504376155E-2</v>
      </c>
      <c r="M1112" s="211">
        <v>2.7178231076486255E-2</v>
      </c>
      <c r="N1112" s="211">
        <v>3.6822967772573774E-2</v>
      </c>
      <c r="P1112" s="212">
        <f t="array" ref="P1112:Z1112">(1+D1112:N1112)^-P$1:Z$1</f>
        <v>0.99993103064877842</v>
      </c>
      <c r="Q1112" s="212">
        <v>0.99949182846320872</v>
      </c>
      <c r="R1112" s="212">
        <v>0.9983565074917784</v>
      </c>
      <c r="S1112" s="212">
        <v>0.99468381201213452</v>
      </c>
      <c r="T1112" s="212">
        <v>0.98650105225716389</v>
      </c>
      <c r="U1112" s="212">
        <v>0.97328442838548546</v>
      </c>
      <c r="V1112" s="212">
        <v>0.94062802695254133</v>
      </c>
      <c r="W1112" s="212">
        <v>0.88913911002579604</v>
      </c>
      <c r="X1112" s="212">
        <v>0.80936034193379458</v>
      </c>
      <c r="Y1112" s="212">
        <v>0.66882561459041523</v>
      </c>
      <c r="Z1112" s="212">
        <v>0.48518550405800365</v>
      </c>
    </row>
    <row r="1113" spans="3:26" x14ac:dyDescent="0.3">
      <c r="C1113" s="210">
        <v>42222</v>
      </c>
      <c r="D1113" s="211">
        <v>9.8187767771171718E-4</v>
      </c>
      <c r="E1113" s="211">
        <v>2.3313894852286378E-3</v>
      </c>
      <c r="F1113" s="211">
        <v>3.5582160575821239E-3</v>
      </c>
      <c r="G1113" s="211">
        <v>5.7699299166962615E-3</v>
      </c>
      <c r="H1113" s="211">
        <v>7.6465785504541573E-3</v>
      </c>
      <c r="I1113" s="211">
        <v>1.0102340799446144E-2</v>
      </c>
      <c r="J1113" s="211">
        <v>1.3118093166943321E-2</v>
      </c>
      <c r="K1113" s="211">
        <v>1.7741427996048484E-2</v>
      </c>
      <c r="L1113" s="211">
        <v>2.4342022676797918E-2</v>
      </c>
      <c r="M1113" s="211">
        <v>3.1396102742981248E-2</v>
      </c>
      <c r="N1113" s="211">
        <v>4.1111266659864615E-2</v>
      </c>
      <c r="P1113" s="212">
        <f t="array" ref="P1113:Z1113">(1+D1113:N1113)^-P$1:Z$1</f>
        <v>0.9999214914058705</v>
      </c>
      <c r="Q1113" s="212">
        <v>0.99941800042414808</v>
      </c>
      <c r="R1113" s="212">
        <v>0.99822562577477314</v>
      </c>
      <c r="S1113" s="212">
        <v>0.99426317118351892</v>
      </c>
      <c r="T1113" s="212">
        <v>0.98488048194121958</v>
      </c>
      <c r="U1113" s="212">
        <v>0.97029516521927961</v>
      </c>
      <c r="V1113" s="212">
        <v>0.93691381504698223</v>
      </c>
      <c r="W1113" s="212">
        <v>0.88417417869812998</v>
      </c>
      <c r="X1113" s="212">
        <v>0.78623089220980047</v>
      </c>
      <c r="Y1113" s="212">
        <v>0.6289522997058522</v>
      </c>
      <c r="Z1113" s="212">
        <v>0.446742297440063</v>
      </c>
    </row>
    <row r="1114" spans="3:26" x14ac:dyDescent="0.3">
      <c r="C1114" s="210">
        <v>42221</v>
      </c>
      <c r="D1114" s="211">
        <v>9.3684409264592635E-4</v>
      </c>
      <c r="E1114" s="211">
        <v>2.3425544810097569E-3</v>
      </c>
      <c r="F1114" s="211">
        <v>3.8252357509137749E-3</v>
      </c>
      <c r="G1114" s="211">
        <v>5.9375263822342723E-3</v>
      </c>
      <c r="H1114" s="211">
        <v>7.7044509707305496E-3</v>
      </c>
      <c r="I1114" s="211">
        <v>9.6371574454719704E-3</v>
      </c>
      <c r="J1114" s="211">
        <v>1.2242787976637692E-2</v>
      </c>
      <c r="K1114" s="211">
        <v>1.5580096243621958E-2</v>
      </c>
      <c r="L1114" s="211">
        <v>1.9499594911227023E-2</v>
      </c>
      <c r="M1114" s="211">
        <v>2.5561172068752833E-2</v>
      </c>
      <c r="N1114" s="211">
        <v>3.3510762449141661E-2</v>
      </c>
      <c r="P1114" s="212">
        <f t="array" ref="P1114:Z1114">(1+D1114:N1114)^-P$1:Z$1</f>
        <v>0.99992509036361821</v>
      </c>
      <c r="Q1114" s="212">
        <v>0.99941521730765792</v>
      </c>
      <c r="R1114" s="212">
        <v>0.99809285185219077</v>
      </c>
      <c r="S1114" s="212">
        <v>0.99409751974997085</v>
      </c>
      <c r="T1114" s="212">
        <v>0.98476736190798297</v>
      </c>
      <c r="U1114" s="212">
        <v>0.97163695365672031</v>
      </c>
      <c r="V1114" s="212">
        <v>0.94097166089354878</v>
      </c>
      <c r="W1114" s="212">
        <v>0.89743031202397316</v>
      </c>
      <c r="X1114" s="212">
        <v>0.82438375374984396</v>
      </c>
      <c r="Y1114" s="212">
        <v>0.68482002271494657</v>
      </c>
      <c r="Z1114" s="212">
        <v>0.5172493217678481</v>
      </c>
    </row>
    <row r="1115" spans="3:26" x14ac:dyDescent="0.3">
      <c r="C1115" s="210">
        <v>42220</v>
      </c>
      <c r="D1115" s="211">
        <v>9.3715435872404043E-4</v>
      </c>
      <c r="E1115" s="211">
        <v>2.4332004790773073E-3</v>
      </c>
      <c r="F1115" s="211">
        <v>3.8528391298956717E-3</v>
      </c>
      <c r="G1115" s="211">
        <v>6.0823251358844569E-3</v>
      </c>
      <c r="H1115" s="211">
        <v>8.3005206610510564E-3</v>
      </c>
      <c r="I1115" s="211">
        <v>1.107696898889274E-2</v>
      </c>
      <c r="J1115" s="211">
        <v>1.3926766663725573E-2</v>
      </c>
      <c r="K1115" s="211">
        <v>1.896235630878703E-2</v>
      </c>
      <c r="L1115" s="211">
        <v>2.5666454901875253E-2</v>
      </c>
      <c r="M1115" s="211">
        <v>3.4774897906864909E-2</v>
      </c>
      <c r="N1115" s="211">
        <v>4.7216511212455771E-2</v>
      </c>
      <c r="P1115" s="212">
        <f t="array" ref="P1115:Z1115">(1+D1115:N1115)^-P$1:Z$1</f>
        <v>0.99992506556742566</v>
      </c>
      <c r="Q1115" s="212">
        <v>0.99939262326798528</v>
      </c>
      <c r="R1115" s="212">
        <v>0.99807912926080544</v>
      </c>
      <c r="S1115" s="212">
        <v>0.99395444588984017</v>
      </c>
      <c r="T1115" s="212">
        <v>0.98360339053015089</v>
      </c>
      <c r="U1115" s="212">
        <v>0.96749191950371616</v>
      </c>
      <c r="V1115" s="212">
        <v>0.93318351717979964</v>
      </c>
      <c r="W1115" s="212">
        <v>0.87678481435910183</v>
      </c>
      <c r="X1115" s="212">
        <v>0.77613716758895857</v>
      </c>
      <c r="Y1115" s="212">
        <v>0.59884127650781027</v>
      </c>
      <c r="Z1115" s="212">
        <v>0.3974389069222406</v>
      </c>
    </row>
    <row r="1116" spans="3:26" x14ac:dyDescent="0.3">
      <c r="C1116" s="210">
        <v>42219</v>
      </c>
      <c r="D1116" s="211">
        <v>9.11479209055137E-4</v>
      </c>
      <c r="E1116" s="211">
        <v>2.239313023109452E-3</v>
      </c>
      <c r="F1116" s="211">
        <v>3.5565178866527598E-3</v>
      </c>
      <c r="G1116" s="211">
        <v>5.7295145115546439E-3</v>
      </c>
      <c r="H1116" s="211">
        <v>7.5541930658824469E-3</v>
      </c>
      <c r="I1116" s="211">
        <v>9.970954686311477E-3</v>
      </c>
      <c r="J1116" s="211">
        <v>1.3586784038543654E-2</v>
      </c>
      <c r="K1116" s="211">
        <v>1.7882222225124443E-2</v>
      </c>
      <c r="L1116" s="211">
        <v>2.3152890482737946E-2</v>
      </c>
      <c r="M1116" s="211">
        <v>2.9922797418920587E-2</v>
      </c>
      <c r="N1116" s="211">
        <v>3.9561185694506472E-2</v>
      </c>
      <c r="P1116" s="212">
        <f t="array" ref="P1116:Z1116">(1+D1116:N1116)^-P$1:Z$1</f>
        <v>0.999927117530926</v>
      </c>
      <c r="Q1116" s="212">
        <v>0.99944095394989374</v>
      </c>
      <c r="R1116" s="212">
        <v>0.9982264703495386</v>
      </c>
      <c r="S1116" s="212">
        <v>0.99430312581177738</v>
      </c>
      <c r="T1116" s="212">
        <v>0.98506110315782314</v>
      </c>
      <c r="U1116" s="212">
        <v>0.97067388867064885</v>
      </c>
      <c r="V1116" s="212">
        <v>0.93474963414453427</v>
      </c>
      <c r="W1116" s="212">
        <v>0.88331843643580377</v>
      </c>
      <c r="X1116" s="212">
        <v>0.79541659027668909</v>
      </c>
      <c r="Y1116" s="212">
        <v>0.64258403174792034</v>
      </c>
      <c r="Z1116" s="212">
        <v>0.46025539105731472</v>
      </c>
    </row>
    <row r="1117" spans="3:26" x14ac:dyDescent="0.3">
      <c r="C1117" s="210">
        <v>42216</v>
      </c>
      <c r="D1117" s="211">
        <v>9.9791413088874117E-4</v>
      </c>
      <c r="E1117" s="211">
        <v>2.4255476898168448E-3</v>
      </c>
      <c r="F1117" s="211">
        <v>3.8680354057338408E-3</v>
      </c>
      <c r="G1117" s="211">
        <v>6.2551629128211692E-3</v>
      </c>
      <c r="H1117" s="211">
        <v>8.5918992660074887E-3</v>
      </c>
      <c r="I1117" s="211">
        <v>1.0988627829799947E-2</v>
      </c>
      <c r="J1117" s="211">
        <v>1.4161039988133506E-2</v>
      </c>
      <c r="K1117" s="211">
        <v>1.9125527121614912E-2</v>
      </c>
      <c r="L1117" s="211">
        <v>2.6169470106261375E-2</v>
      </c>
      <c r="M1117" s="211">
        <v>3.5151845853746089E-2</v>
      </c>
      <c r="N1117" s="211">
        <v>4.6408248152937676E-2</v>
      </c>
      <c r="P1117" s="212">
        <f t="array" ref="P1117:Z1117">(1+D1117:N1117)^-P$1:Z$1</f>
        <v>0.99992020985975572</v>
      </c>
      <c r="Q1117" s="212">
        <v>0.99939453067129724</v>
      </c>
      <c r="R1117" s="212">
        <v>0.99807157490972509</v>
      </c>
      <c r="S1117" s="212">
        <v>0.99378372092550138</v>
      </c>
      <c r="T1117" s="212">
        <v>0.9830351535951326</v>
      </c>
      <c r="U1117" s="212">
        <v>0.9677455627906173</v>
      </c>
      <c r="V1117" s="212">
        <v>0.93210617829471354</v>
      </c>
      <c r="W1117" s="212">
        <v>0.87580262039928891</v>
      </c>
      <c r="X1117" s="212">
        <v>0.77234102327080989</v>
      </c>
      <c r="Y1117" s="212">
        <v>0.5955786030256881</v>
      </c>
      <c r="Z1117" s="212">
        <v>0.40362393763053533</v>
      </c>
    </row>
    <row r="1118" spans="3:26" x14ac:dyDescent="0.3">
      <c r="C1118" s="210">
        <v>42215</v>
      </c>
      <c r="D1118" s="211">
        <v>1.0139342270573106E-3</v>
      </c>
      <c r="E1118" s="211">
        <v>2.2901611936573187E-3</v>
      </c>
      <c r="F1118" s="211">
        <v>3.5875966530064685E-3</v>
      </c>
      <c r="G1118" s="211">
        <v>5.5749343909045268E-3</v>
      </c>
      <c r="H1118" s="211">
        <v>7.3590461547171897E-3</v>
      </c>
      <c r="I1118" s="211">
        <v>9.875146181564258E-3</v>
      </c>
      <c r="J1118" s="211">
        <v>1.2533880947646063E-2</v>
      </c>
      <c r="K1118" s="211">
        <v>1.685123193185219E-2</v>
      </c>
      <c r="L1118" s="211">
        <v>2.2627595664541339E-2</v>
      </c>
      <c r="M1118" s="211">
        <v>3.0195030871155229E-2</v>
      </c>
      <c r="N1118" s="211">
        <v>4.0478670951876225E-2</v>
      </c>
      <c r="P1118" s="212">
        <f t="array" ref="P1118:Z1118">(1+D1118:N1118)^-P$1:Z$1</f>
        <v>0.99991892964294327</v>
      </c>
      <c r="Q1118" s="212">
        <v>0.99942827780258237</v>
      </c>
      <c r="R1118" s="212">
        <v>0.99821101385748456</v>
      </c>
      <c r="S1118" s="212">
        <v>0.99445597319479584</v>
      </c>
      <c r="T1118" s="212">
        <v>0.9854427947741452</v>
      </c>
      <c r="U1118" s="212">
        <v>0.97095018313373382</v>
      </c>
      <c r="V1118" s="212">
        <v>0.93961984050446445</v>
      </c>
      <c r="W1118" s="212">
        <v>0.88960674312762122</v>
      </c>
      <c r="X1118" s="212">
        <v>0.79951187734332063</v>
      </c>
      <c r="Y1118" s="212">
        <v>0.64004165413487613</v>
      </c>
      <c r="Z1118" s="212">
        <v>0.45220604288276711</v>
      </c>
    </row>
    <row r="1119" spans="3:26" x14ac:dyDescent="0.3">
      <c r="C1119" s="210">
        <v>42214</v>
      </c>
      <c r="D1119" s="211">
        <v>9.9462152379503252E-4</v>
      </c>
      <c r="E1119" s="211">
        <v>2.452262628870465E-3</v>
      </c>
      <c r="F1119" s="211">
        <v>3.7169380976785375E-3</v>
      </c>
      <c r="G1119" s="211">
        <v>5.7338077861885332E-3</v>
      </c>
      <c r="H1119" s="211">
        <v>7.7400114738794979E-3</v>
      </c>
      <c r="I1119" s="211">
        <v>1.0207492604172398E-2</v>
      </c>
      <c r="J1119" s="211">
        <v>1.327980416095058E-2</v>
      </c>
      <c r="K1119" s="211">
        <v>1.6793110542936432E-2</v>
      </c>
      <c r="L1119" s="211">
        <v>2.2531220935003982E-2</v>
      </c>
      <c r="M1119" s="211">
        <v>3.0107011973905893E-2</v>
      </c>
      <c r="N1119" s="211">
        <v>4.079487241707961E-2</v>
      </c>
      <c r="P1119" s="212">
        <f t="array" ref="P1119:Z1119">(1+D1119:N1119)^-P$1:Z$1</f>
        <v>0.99992047298519715</v>
      </c>
      <c r="Q1119" s="212">
        <v>0.99938787224181547</v>
      </c>
      <c r="R1119" s="212">
        <v>0.99814669581653737</v>
      </c>
      <c r="S1119" s="212">
        <v>0.99429888133241762</v>
      </c>
      <c r="T1119" s="212">
        <v>0.9846978634170741</v>
      </c>
      <c r="U1119" s="212">
        <v>0.96999220468255531</v>
      </c>
      <c r="V1119" s="212">
        <v>0.93616643553641088</v>
      </c>
      <c r="W1119" s="212">
        <v>0.88996276277909292</v>
      </c>
      <c r="X1119" s="212">
        <v>0.80026574605623302</v>
      </c>
      <c r="Y1119" s="212">
        <v>0.64086248344992325</v>
      </c>
      <c r="Z1119" s="212">
        <v>0.44946628542031175</v>
      </c>
    </row>
    <row r="1120" spans="3:26" x14ac:dyDescent="0.3">
      <c r="C1120" s="210">
        <v>42213</v>
      </c>
      <c r="D1120" s="211">
        <v>1.0569138275025711E-3</v>
      </c>
      <c r="E1120" s="211">
        <v>2.5597004153765416E-3</v>
      </c>
      <c r="F1120" s="211">
        <v>4.0399593652932202E-3</v>
      </c>
      <c r="G1120" s="211">
        <v>6.5654837028244744E-3</v>
      </c>
      <c r="H1120" s="211">
        <v>9.019608041112348E-3</v>
      </c>
      <c r="I1120" s="211">
        <v>1.1454103390616989E-2</v>
      </c>
      <c r="J1120" s="211">
        <v>1.4362274913498178E-2</v>
      </c>
      <c r="K1120" s="211">
        <v>1.8478949055895696E-2</v>
      </c>
      <c r="L1120" s="211">
        <v>2.3803073914853944E-2</v>
      </c>
      <c r="M1120" s="211">
        <v>3.1993543632693147E-2</v>
      </c>
      <c r="N1120" s="211">
        <v>4.0951866238872668E-2</v>
      </c>
      <c r="P1120" s="212">
        <f t="array" ref="P1120:Z1120">(1+D1120:N1120)^-P$1:Z$1</f>
        <v>0.99991549511575328</v>
      </c>
      <c r="Q1120" s="212">
        <v>0.99936109669519102</v>
      </c>
      <c r="R1120" s="212">
        <v>0.99798612026140809</v>
      </c>
      <c r="S1120" s="212">
        <v>0.99347734071044025</v>
      </c>
      <c r="T1120" s="212">
        <v>0.98220194154223273</v>
      </c>
      <c r="U1120" s="212">
        <v>0.96641009546391132</v>
      </c>
      <c r="V1120" s="212">
        <v>0.93118196259137564</v>
      </c>
      <c r="W1120" s="212">
        <v>0.87970204394471618</v>
      </c>
      <c r="X1120" s="212">
        <v>0.79037957444374884</v>
      </c>
      <c r="Y1120" s="212">
        <v>0.62351268886107769</v>
      </c>
      <c r="Z1120" s="212">
        <v>0.44811247795453424</v>
      </c>
    </row>
    <row r="1121" spans="3:26" x14ac:dyDescent="0.3">
      <c r="C1121" s="210">
        <v>42212</v>
      </c>
      <c r="D1121" s="211">
        <v>1.0597510920349886E-3</v>
      </c>
      <c r="E1121" s="211">
        <v>2.6021555242256664E-3</v>
      </c>
      <c r="F1121" s="211">
        <v>4.1111962926843855E-3</v>
      </c>
      <c r="G1121" s="211">
        <v>6.2342251969468281E-3</v>
      </c>
      <c r="H1121" s="211">
        <v>8.1565767329063923E-3</v>
      </c>
      <c r="I1121" s="211">
        <v>1.0495362628320576E-2</v>
      </c>
      <c r="J1121" s="211">
        <v>1.3140255275334895E-2</v>
      </c>
      <c r="K1121" s="211">
        <v>1.7923199566234546E-2</v>
      </c>
      <c r="L1121" s="211">
        <v>2.2404521127039348E-2</v>
      </c>
      <c r="M1121" s="211">
        <v>3.0298490468501048E-2</v>
      </c>
      <c r="N1121" s="211">
        <v>4.0907942330078752E-2</v>
      </c>
      <c r="P1121" s="212">
        <f t="array" ref="P1121:Z1121">(1+D1121:N1121)^-P$1:Z$1</f>
        <v>0.99991526839374467</v>
      </c>
      <c r="Q1121" s="212">
        <v>0.99935051706057443</v>
      </c>
      <c r="R1121" s="212">
        <v>0.99795071844235184</v>
      </c>
      <c r="S1121" s="212">
        <v>0.9938043995713558</v>
      </c>
      <c r="T1121" s="212">
        <v>0.98388428706279896</v>
      </c>
      <c r="U1121" s="212">
        <v>0.96916344638326912</v>
      </c>
      <c r="V1121" s="212">
        <v>0.93681134612906247</v>
      </c>
      <c r="W1121" s="212">
        <v>0.88306955548960053</v>
      </c>
      <c r="X1121" s="212">
        <v>0.80125801551078168</v>
      </c>
      <c r="Y1121" s="212">
        <v>0.63907826449940808</v>
      </c>
      <c r="Z1121" s="212">
        <v>0.44849081581192463</v>
      </c>
    </row>
    <row r="1122" spans="3:26" x14ac:dyDescent="0.3">
      <c r="C1122" s="210">
        <v>42209</v>
      </c>
      <c r="D1122" s="211">
        <v>1.0511577580156067E-3</v>
      </c>
      <c r="E1122" s="211">
        <v>2.6844855038657724E-3</v>
      </c>
      <c r="F1122" s="211">
        <v>4.0941306301147526E-3</v>
      </c>
      <c r="G1122" s="211">
        <v>6.6376677845952532E-3</v>
      </c>
      <c r="H1122" s="211">
        <v>9.0020927699462749E-3</v>
      </c>
      <c r="I1122" s="211">
        <v>1.1853241532404466E-2</v>
      </c>
      <c r="J1122" s="211">
        <v>1.4847020789341352E-2</v>
      </c>
      <c r="K1122" s="211">
        <v>2.0116882875191006E-2</v>
      </c>
      <c r="L1122" s="211">
        <v>2.7103731543634855E-2</v>
      </c>
      <c r="M1122" s="211">
        <v>3.5613420976796782E-2</v>
      </c>
      <c r="N1122" s="211">
        <v>4.4874064870538667E-2</v>
      </c>
      <c r="P1122" s="212">
        <f t="array" ref="P1122:Z1122">(1+D1122:N1122)^-P$1:Z$1</f>
        <v>0.99991595507768871</v>
      </c>
      <c r="Q1122" s="212">
        <v>0.9993300023716527</v>
      </c>
      <c r="R1122" s="212">
        <v>0.99795919903064489</v>
      </c>
      <c r="S1122" s="212">
        <v>0.99340610033081378</v>
      </c>
      <c r="T1122" s="212">
        <v>0.98223604193268255</v>
      </c>
      <c r="U1122" s="212">
        <v>0.96526690895001033</v>
      </c>
      <c r="V1122" s="212">
        <v>0.92896017152660249</v>
      </c>
      <c r="W1122" s="212">
        <v>0.86986218972397655</v>
      </c>
      <c r="X1122" s="212">
        <v>0.76534443649546613</v>
      </c>
      <c r="Y1122" s="212">
        <v>0.59160924190459652</v>
      </c>
      <c r="Z1122" s="212">
        <v>0.41564351492343593</v>
      </c>
    </row>
    <row r="1123" spans="3:26" x14ac:dyDescent="0.3">
      <c r="C1123" s="210">
        <v>42208</v>
      </c>
      <c r="D1123" s="211">
        <v>8.6228171322766032E-4</v>
      </c>
      <c r="E1123" s="211">
        <v>2.0992451783937304E-3</v>
      </c>
      <c r="F1123" s="211">
        <v>3.3248707527833233E-3</v>
      </c>
      <c r="G1123" s="211">
        <v>5.0790310554026377E-3</v>
      </c>
      <c r="H1123" s="211">
        <v>6.5104396338768501E-3</v>
      </c>
      <c r="I1123" s="211">
        <v>8.731593187098265E-3</v>
      </c>
      <c r="J1123" s="211">
        <v>1.1794650439619593E-2</v>
      </c>
      <c r="K1123" s="211">
        <v>1.5997149812947274E-2</v>
      </c>
      <c r="L1123" s="211">
        <v>2.012904122010133E-2</v>
      </c>
      <c r="M1123" s="211">
        <v>2.7000286276993801E-2</v>
      </c>
      <c r="N1123" s="211">
        <v>3.5367569718995968E-2</v>
      </c>
      <c r="P1123" s="212">
        <f t="array" ref="P1123:Z1123">(1+D1123:N1123)^-P$1:Z$1</f>
        <v>0.99993104956423673</v>
      </c>
      <c r="Q1123" s="212">
        <v>0.99947587619038103</v>
      </c>
      <c r="R1123" s="212">
        <v>0.99834169870785017</v>
      </c>
      <c r="S1123" s="212">
        <v>0.99494663514164727</v>
      </c>
      <c r="T1123" s="212">
        <v>0.98710518331666663</v>
      </c>
      <c r="U1123" s="212">
        <v>0.97425609386289125</v>
      </c>
      <c r="V1123" s="212">
        <v>0.94305735302263416</v>
      </c>
      <c r="W1123" s="212">
        <v>0.89485480139118567</v>
      </c>
      <c r="X1123" s="212">
        <v>0.81931119080499848</v>
      </c>
      <c r="Y1123" s="212">
        <v>0.67056600110216902</v>
      </c>
      <c r="Z1123" s="212">
        <v>0.49900953764084954</v>
      </c>
    </row>
    <row r="1124" spans="3:26" x14ac:dyDescent="0.3">
      <c r="C1124" s="210">
        <v>42207</v>
      </c>
      <c r="D1124" s="211">
        <v>1.1057481581505809E-3</v>
      </c>
      <c r="E1124" s="211">
        <v>2.6705762376098186E-3</v>
      </c>
      <c r="F1124" s="211">
        <v>4.1605196640859734E-3</v>
      </c>
      <c r="G1124" s="211">
        <v>6.7467064175969699E-3</v>
      </c>
      <c r="H1124" s="211">
        <v>8.5075402649164023E-3</v>
      </c>
      <c r="I1124" s="211">
        <v>1.0928585678370425E-2</v>
      </c>
      <c r="J1124" s="211">
        <v>1.4377228106159037E-2</v>
      </c>
      <c r="K1124" s="211">
        <v>1.9122231122292464E-2</v>
      </c>
      <c r="L1124" s="211">
        <v>2.4350212808724955E-2</v>
      </c>
      <c r="M1124" s="211">
        <v>3.1161291705913585E-2</v>
      </c>
      <c r="N1124" s="211">
        <v>4.1556504350986949E-2</v>
      </c>
      <c r="P1124" s="212">
        <f t="array" ref="P1124:Z1124">(1+D1124:N1124)^-P$1:Z$1</f>
        <v>0.99991159292662046</v>
      </c>
      <c r="Q1124" s="212">
        <v>0.99933346808489432</v>
      </c>
      <c r="R1124" s="212">
        <v>0.99792620896532369</v>
      </c>
      <c r="S1124" s="212">
        <v>0.99329850659099306</v>
      </c>
      <c r="T1124" s="212">
        <v>0.98319961707930559</v>
      </c>
      <c r="U1124" s="212">
        <v>0.96791800516958426</v>
      </c>
      <c r="V1124" s="212">
        <v>0.93111333066436441</v>
      </c>
      <c r="W1124" s="212">
        <v>0.87582244796200925</v>
      </c>
      <c r="X1124" s="212">
        <v>0.78616803184258621</v>
      </c>
      <c r="Y1124" s="212">
        <v>0.63110405694426563</v>
      </c>
      <c r="Z1124" s="212">
        <v>0.44293835944063242</v>
      </c>
    </row>
    <row r="1125" spans="3:26" x14ac:dyDescent="0.3">
      <c r="C1125" s="210">
        <v>42206</v>
      </c>
      <c r="D1125" s="211">
        <v>9.4407610983810841E-4</v>
      </c>
      <c r="E1125" s="211">
        <v>2.3074883311456542E-3</v>
      </c>
      <c r="F1125" s="211">
        <v>3.5614944970625653E-3</v>
      </c>
      <c r="G1125" s="211">
        <v>5.5727096026078112E-3</v>
      </c>
      <c r="H1125" s="211">
        <v>7.6589551022828691E-3</v>
      </c>
      <c r="I1125" s="211">
        <v>1.0427400277488119E-2</v>
      </c>
      <c r="J1125" s="211">
        <v>1.3721168851316884E-2</v>
      </c>
      <c r="K1125" s="211">
        <v>1.8033844369711609E-2</v>
      </c>
      <c r="L1125" s="211">
        <v>2.2658362643742675E-2</v>
      </c>
      <c r="M1125" s="211">
        <v>3.0091162072404965E-2</v>
      </c>
      <c r="N1125" s="211">
        <v>3.9177063994458083E-2</v>
      </c>
      <c r="P1125" s="212">
        <f t="array" ref="P1125:Z1125">(1+D1125:N1125)^-P$1:Z$1</f>
        <v>0.99992451238931157</v>
      </c>
      <c r="Q1125" s="212">
        <v>0.99942395843361509</v>
      </c>
      <c r="R1125" s="212">
        <v>0.99822399526932204</v>
      </c>
      <c r="S1125" s="212">
        <v>0.99445817338777009</v>
      </c>
      <c r="T1125" s="212">
        <v>0.98485628853846219</v>
      </c>
      <c r="U1125" s="212">
        <v>0.96935902022606035</v>
      </c>
      <c r="V1125" s="212">
        <v>0.9341302189738635</v>
      </c>
      <c r="W1125" s="212">
        <v>0.88239794084591316</v>
      </c>
      <c r="X1125" s="212">
        <v>0.7992713743931773</v>
      </c>
      <c r="Y1125" s="212">
        <v>0.64101041261012892</v>
      </c>
      <c r="Z1125" s="212">
        <v>0.46366994465966044</v>
      </c>
    </row>
    <row r="1126" spans="3:26" x14ac:dyDescent="0.3">
      <c r="C1126" s="210">
        <v>42205</v>
      </c>
      <c r="D1126" s="211">
        <v>8.933804186840714E-4</v>
      </c>
      <c r="E1126" s="211">
        <v>2.093934862392394E-3</v>
      </c>
      <c r="F1126" s="211">
        <v>3.1789057970132472E-3</v>
      </c>
      <c r="G1126" s="211">
        <v>5.1633691697098531E-3</v>
      </c>
      <c r="H1126" s="211">
        <v>7.0586603531663725E-3</v>
      </c>
      <c r="I1126" s="211">
        <v>9.6624193603653576E-3</v>
      </c>
      <c r="J1126" s="211">
        <v>1.3188378478549978E-2</v>
      </c>
      <c r="K1126" s="211">
        <v>1.6980363647775637E-2</v>
      </c>
      <c r="L1126" s="211">
        <v>2.2818381060976858E-2</v>
      </c>
      <c r="M1126" s="211">
        <v>2.9218095723828136E-2</v>
      </c>
      <c r="N1126" s="211">
        <v>3.8157535296158562E-2</v>
      </c>
      <c r="P1126" s="212">
        <f t="array" ref="P1126:Z1126">(1+D1126:N1126)^-P$1:Z$1</f>
        <v>0.99992856402431762</v>
      </c>
      <c r="Q1126" s="212">
        <v>0.9994772002983332</v>
      </c>
      <c r="R1126" s="212">
        <v>0.99841432663128427</v>
      </c>
      <c r="S1126" s="212">
        <v>0.99486315426120731</v>
      </c>
      <c r="T1126" s="212">
        <v>0.98603075887768588</v>
      </c>
      <c r="U1126" s="212">
        <v>0.97156402394644781</v>
      </c>
      <c r="V1126" s="212">
        <v>0.93658888956812392</v>
      </c>
      <c r="W1126" s="212">
        <v>0.88881633566889739</v>
      </c>
      <c r="X1126" s="212">
        <v>0.79802180616524032</v>
      </c>
      <c r="Y1126" s="212">
        <v>0.64921537939076268</v>
      </c>
      <c r="Z1126" s="212">
        <v>0.47286240717836653</v>
      </c>
    </row>
    <row r="1127" spans="3:26" x14ac:dyDescent="0.3">
      <c r="C1127" s="210">
        <v>42202</v>
      </c>
      <c r="D1127" s="211">
        <v>1.0208129388205778E-3</v>
      </c>
      <c r="E1127" s="211">
        <v>2.5062493761928662E-3</v>
      </c>
      <c r="F1127" s="211">
        <v>3.861152730367154E-3</v>
      </c>
      <c r="G1127" s="211">
        <v>5.835435050969482E-3</v>
      </c>
      <c r="H1127" s="211">
        <v>8.0181680854492683E-3</v>
      </c>
      <c r="I1127" s="211">
        <v>1.0922267885701954E-2</v>
      </c>
      <c r="J1127" s="211">
        <v>1.4682378272723957E-2</v>
      </c>
      <c r="K1127" s="211">
        <v>1.9842999297723873E-2</v>
      </c>
      <c r="L1127" s="211">
        <v>2.6197303508294013E-2</v>
      </c>
      <c r="M1127" s="211">
        <v>3.3172066816178687E-2</v>
      </c>
      <c r="N1127" s="211">
        <v>4.5133193830852444E-2</v>
      </c>
      <c r="P1127" s="212">
        <f t="array" ref="P1127:Z1127">(1+D1127:N1127)^-P$1:Z$1</f>
        <v>0.99991837995000921</v>
      </c>
      <c r="Q1127" s="212">
        <v>0.99937441726580745</v>
      </c>
      <c r="R1127" s="212">
        <v>0.99807499639428487</v>
      </c>
      <c r="S1127" s="212">
        <v>0.99419841969409861</v>
      </c>
      <c r="T1127" s="212">
        <v>0.98415449537230837</v>
      </c>
      <c r="U1127" s="212">
        <v>0.96793615239124842</v>
      </c>
      <c r="V1127" s="212">
        <v>0.92971408223797791</v>
      </c>
      <c r="W1127" s="212">
        <v>0.87149874650455283</v>
      </c>
      <c r="X1127" s="212">
        <v>0.7721315678905637</v>
      </c>
      <c r="Y1127" s="212">
        <v>0.6129289874274273</v>
      </c>
      <c r="Z1127" s="212">
        <v>0.41358728020377478</v>
      </c>
    </row>
    <row r="1128" spans="3:26" x14ac:dyDescent="0.3">
      <c r="C1128" s="210">
        <v>42201</v>
      </c>
      <c r="D1128" s="211">
        <v>8.8672265496673184E-4</v>
      </c>
      <c r="E1128" s="211">
        <v>2.1666161001314809E-3</v>
      </c>
      <c r="F1128" s="211">
        <v>3.5548114847277898E-3</v>
      </c>
      <c r="G1128" s="211">
        <v>5.4935066530897121E-3</v>
      </c>
      <c r="H1128" s="211">
        <v>6.9482403128619348E-3</v>
      </c>
      <c r="I1128" s="211">
        <v>9.225890433097789E-3</v>
      </c>
      <c r="J1128" s="211">
        <v>1.2395382057074874E-2</v>
      </c>
      <c r="K1128" s="211">
        <v>1.6103919698082395E-2</v>
      </c>
      <c r="L1128" s="211">
        <v>2.1120388831730064E-2</v>
      </c>
      <c r="M1128" s="211">
        <v>2.8436209490708488E-2</v>
      </c>
      <c r="N1128" s="211">
        <v>3.8548360123997399E-2</v>
      </c>
      <c r="P1128" s="212">
        <f t="array" ref="P1128:Z1128">(1+D1128:N1128)^-P$1:Z$1</f>
        <v>0.99992909613390335</v>
      </c>
      <c r="Q1128" s="212">
        <v>0.99945907825790314</v>
      </c>
      <c r="R1128" s="212">
        <v>0.99822731902009809</v>
      </c>
      <c r="S1128" s="212">
        <v>0.99453650708160668</v>
      </c>
      <c r="T1128" s="212">
        <v>0.98624702327228153</v>
      </c>
      <c r="U1128" s="212">
        <v>0.97282528550734171</v>
      </c>
      <c r="V1128" s="212">
        <v>0.94026273121082016</v>
      </c>
      <c r="W1128" s="212">
        <v>0.89419680371496402</v>
      </c>
      <c r="X1128" s="212">
        <v>0.81139162577735802</v>
      </c>
      <c r="Y1128" s="212">
        <v>0.65665856737365724</v>
      </c>
      <c r="Z1128" s="212">
        <v>0.46931616555814476</v>
      </c>
    </row>
    <row r="1129" spans="3:26" x14ac:dyDescent="0.3">
      <c r="C1129" s="210">
        <v>42200</v>
      </c>
      <c r="D1129" s="211">
        <v>8.7550839845799738E-4</v>
      </c>
      <c r="E1129" s="211">
        <v>2.0535810798119588E-3</v>
      </c>
      <c r="F1129" s="211">
        <v>3.0944829785549983E-3</v>
      </c>
      <c r="G1129" s="211">
        <v>4.9947907728695035E-3</v>
      </c>
      <c r="H1129" s="211">
        <v>6.8175967783484824E-3</v>
      </c>
      <c r="I1129" s="211">
        <v>9.2733422901043264E-3</v>
      </c>
      <c r="J1129" s="211">
        <v>1.2580263984953759E-2</v>
      </c>
      <c r="K1129" s="211">
        <v>1.6498208956797204E-2</v>
      </c>
      <c r="L1129" s="211">
        <v>2.2449342606704479E-2</v>
      </c>
      <c r="M1129" s="211">
        <v>3.020593044668669E-2</v>
      </c>
      <c r="N1129" s="211">
        <v>4.1520985085003764E-2</v>
      </c>
      <c r="P1129" s="212">
        <f t="array" ref="P1129:Z1129">(1+D1129:N1129)^-P$1:Z$1</f>
        <v>0.99992999242148239</v>
      </c>
      <c r="Q1129" s="212">
        <v>0.99948726265361043</v>
      </c>
      <c r="R1129" s="212">
        <v>0.99845634020999441</v>
      </c>
      <c r="S1129" s="212">
        <v>0.99503003317158645</v>
      </c>
      <c r="T1129" s="212">
        <v>0.98650298851751483</v>
      </c>
      <c r="U1129" s="212">
        <v>0.97268807729799955</v>
      </c>
      <c r="V1129" s="212">
        <v>0.93940465544156349</v>
      </c>
      <c r="W1129" s="212">
        <v>0.89177167865691875</v>
      </c>
      <c r="X1129" s="212">
        <v>0.80090683443433885</v>
      </c>
      <c r="Y1129" s="212">
        <v>0.63994008707657002</v>
      </c>
      <c r="Z1129" s="212">
        <v>0.44324057022303287</v>
      </c>
    </row>
    <row r="1130" spans="3:26" x14ac:dyDescent="0.3">
      <c r="C1130" s="210">
        <v>42199</v>
      </c>
      <c r="D1130" s="211">
        <v>9.9639979897645382E-4</v>
      </c>
      <c r="E1130" s="211">
        <v>2.6660284741205761E-3</v>
      </c>
      <c r="F1130" s="211">
        <v>4.0707941165694364E-3</v>
      </c>
      <c r="G1130" s="211">
        <v>6.6919688343638458E-3</v>
      </c>
      <c r="H1130" s="211">
        <v>9.1553730752344156E-3</v>
      </c>
      <c r="I1130" s="211">
        <v>1.1487065114529255E-2</v>
      </c>
      <c r="J1130" s="211">
        <v>1.4556734936575097E-2</v>
      </c>
      <c r="K1130" s="211">
        <v>1.8406518848814599E-2</v>
      </c>
      <c r="L1130" s="211">
        <v>2.5196193699843522E-2</v>
      </c>
      <c r="M1130" s="211">
        <v>3.3836871540613427E-2</v>
      </c>
      <c r="N1130" s="211">
        <v>4.3198939358968499E-2</v>
      </c>
      <c r="P1130" s="212">
        <f t="array" ref="P1130:Z1130">(1+D1130:N1130)^-P$1:Z$1</f>
        <v>0.99992033087597743</v>
      </c>
      <c r="Q1130" s="212">
        <v>0.99933460124498963</v>
      </c>
      <c r="R1130" s="212">
        <v>0.9979707961974903</v>
      </c>
      <c r="S1130" s="212">
        <v>0.99335251592191365</v>
      </c>
      <c r="T1130" s="212">
        <v>0.98193768152094218</v>
      </c>
      <c r="U1130" s="212">
        <v>0.9663156201933728</v>
      </c>
      <c r="V1130" s="212">
        <v>0.93028990668796552</v>
      </c>
      <c r="W1130" s="212">
        <v>0.88014009513117275</v>
      </c>
      <c r="X1130" s="212">
        <v>0.77970469462605374</v>
      </c>
      <c r="Y1130" s="212">
        <v>0.60704340225392972</v>
      </c>
      <c r="Z1130" s="212">
        <v>0.42919757880658138</v>
      </c>
    </row>
    <row r="1131" spans="3:26" x14ac:dyDescent="0.3">
      <c r="C1131" s="210">
        <v>42198</v>
      </c>
      <c r="D1131" s="211">
        <v>9.1595433323834465E-4</v>
      </c>
      <c r="E1131" s="211">
        <v>2.2282207112086696E-3</v>
      </c>
      <c r="F1131" s="211">
        <v>3.3625761571303972E-3</v>
      </c>
      <c r="G1131" s="211">
        <v>5.0942993275919493E-3</v>
      </c>
      <c r="H1131" s="211">
        <v>6.6916044901413627E-3</v>
      </c>
      <c r="I1131" s="211">
        <v>9.1450655807179138E-3</v>
      </c>
      <c r="J1131" s="211">
        <v>1.1827559613110446E-2</v>
      </c>
      <c r="K1131" s="211">
        <v>1.5055957645053044E-2</v>
      </c>
      <c r="L1131" s="211">
        <v>2.0418886870256451E-2</v>
      </c>
      <c r="M1131" s="211">
        <v>2.5786069507167168E-2</v>
      </c>
      <c r="N1131" s="211">
        <v>3.3915380590488424E-2</v>
      </c>
      <c r="P1131" s="212">
        <f t="array" ref="P1131:Z1131">(1+D1131:N1131)^-P$1:Z$1</f>
        <v>0.9999267598739453</v>
      </c>
      <c r="Q1131" s="212">
        <v>0.9994437193042679</v>
      </c>
      <c r="R1131" s="212">
        <v>0.99832294016932499</v>
      </c>
      <c r="S1131" s="212">
        <v>0.99493152102146032</v>
      </c>
      <c r="T1131" s="212">
        <v>0.98674993514178022</v>
      </c>
      <c r="U1131" s="212">
        <v>0.97305905197110842</v>
      </c>
      <c r="V1131" s="212">
        <v>0.94290400070976765</v>
      </c>
      <c r="W1131" s="212">
        <v>0.90067914775756508</v>
      </c>
      <c r="X1131" s="212">
        <v>0.81698694458371923</v>
      </c>
      <c r="Y1131" s="212">
        <v>0.68257133562109562</v>
      </c>
      <c r="Z1131" s="212">
        <v>0.51321587380608769</v>
      </c>
    </row>
    <row r="1132" spans="3:26" x14ac:dyDescent="0.3">
      <c r="C1132" s="210">
        <v>42195</v>
      </c>
      <c r="D1132" s="211">
        <v>1.0903287265186131E-3</v>
      </c>
      <c r="E1132" s="211">
        <v>2.5569950743270791E-3</v>
      </c>
      <c r="F1132" s="211">
        <v>3.9108135807590268E-3</v>
      </c>
      <c r="G1132" s="211">
        <v>6.1863187916412869E-3</v>
      </c>
      <c r="H1132" s="211">
        <v>8.4018757756313227E-3</v>
      </c>
      <c r="I1132" s="211">
        <v>1.0996912381429278E-2</v>
      </c>
      <c r="J1132" s="211">
        <v>1.4101830713552818E-2</v>
      </c>
      <c r="K1132" s="211">
        <v>1.903718358158769E-2</v>
      </c>
      <c r="L1132" s="211">
        <v>2.5054848851854942E-2</v>
      </c>
      <c r="M1132" s="211">
        <v>3.1468378840982789E-2</v>
      </c>
      <c r="N1132" s="211">
        <v>4.1448386038968298E-2</v>
      </c>
      <c r="P1132" s="212">
        <f t="array" ref="P1132:Z1132">(1+D1132:N1132)^-P$1:Z$1</f>
        <v>0.99991282501997014</v>
      </c>
      <c r="Q1132" s="212">
        <v>0.99936177087378508</v>
      </c>
      <c r="R1132" s="212">
        <v>0.99805031000512223</v>
      </c>
      <c r="S1132" s="212">
        <v>0.99385171645041781</v>
      </c>
      <c r="T1132" s="212">
        <v>0.98340567526081613</v>
      </c>
      <c r="U1132" s="212">
        <v>0.96772177259219982</v>
      </c>
      <c r="V1132" s="212">
        <v>0.93237831948366534</v>
      </c>
      <c r="W1132" s="212">
        <v>0.87633424124218084</v>
      </c>
      <c r="X1132" s="212">
        <v>0.7807804970670067</v>
      </c>
      <c r="Y1132" s="212">
        <v>0.62829155340558551</v>
      </c>
      <c r="Z1132" s="212">
        <v>0.44385894290656197</v>
      </c>
    </row>
    <row r="1133" spans="3:26" x14ac:dyDescent="0.3">
      <c r="C1133" s="210">
        <v>42194</v>
      </c>
      <c r="D1133" s="211">
        <v>1.0308851181331292E-3</v>
      </c>
      <c r="E1133" s="211">
        <v>2.5939336234594452E-3</v>
      </c>
      <c r="F1133" s="211">
        <v>4.1861232616889968E-3</v>
      </c>
      <c r="G1133" s="211">
        <v>6.3241066436342044E-3</v>
      </c>
      <c r="H1133" s="211">
        <v>7.9937141795971452E-3</v>
      </c>
      <c r="I1133" s="211">
        <v>9.9958388173895744E-3</v>
      </c>
      <c r="J1133" s="211">
        <v>1.2573826004315202E-2</v>
      </c>
      <c r="K1133" s="211">
        <v>1.6676823850145905E-2</v>
      </c>
      <c r="L1133" s="211">
        <v>2.1148557010774758E-2</v>
      </c>
      <c r="M1133" s="211">
        <v>2.8354793284721357E-2</v>
      </c>
      <c r="N1133" s="211">
        <v>3.6984645851719192E-2</v>
      </c>
      <c r="P1133" s="212">
        <f t="array" ref="P1133:Z1133">(1+D1133:N1133)^-P$1:Z$1</f>
        <v>0.99991757506744394</v>
      </c>
      <c r="Q1133" s="212">
        <v>0.99935256587995136</v>
      </c>
      <c r="R1133" s="212">
        <v>0.99791348688952186</v>
      </c>
      <c r="S1133" s="212">
        <v>0.9937156363423244</v>
      </c>
      <c r="T1133" s="212">
        <v>0.98420224708536097</v>
      </c>
      <c r="U1133" s="212">
        <v>0.97060214447059079</v>
      </c>
      <c r="V1133" s="212">
        <v>0.93943451966347924</v>
      </c>
      <c r="W1133" s="212">
        <v>0.89067555999872583</v>
      </c>
      <c r="X1133" s="212">
        <v>0.81116783279874072</v>
      </c>
      <c r="Y1133" s="212">
        <v>0.65743882758142524</v>
      </c>
      <c r="Z1133" s="212">
        <v>0.48367482053477323</v>
      </c>
    </row>
    <row r="1134" spans="3:26" x14ac:dyDescent="0.3">
      <c r="C1134" s="210">
        <v>42193</v>
      </c>
      <c r="D1134" s="211">
        <v>7.4619737909062758E-4</v>
      </c>
      <c r="E1134" s="211">
        <v>1.7813482038224362E-3</v>
      </c>
      <c r="F1134" s="211">
        <v>2.8891558493581754E-3</v>
      </c>
      <c r="G1134" s="211">
        <v>4.6800153511088035E-3</v>
      </c>
      <c r="H1134" s="211">
        <v>6.3483037287387425E-3</v>
      </c>
      <c r="I1134" s="211">
        <v>8.0563590462172617E-3</v>
      </c>
      <c r="J1134" s="211">
        <v>1.0905660191418148E-2</v>
      </c>
      <c r="K1134" s="211">
        <v>1.4567265144340098E-2</v>
      </c>
      <c r="L1134" s="211">
        <v>1.8384895320085259E-2</v>
      </c>
      <c r="M1134" s="211">
        <v>2.5143677586560879E-2</v>
      </c>
      <c r="N1134" s="211">
        <v>3.3825192105861317E-2</v>
      </c>
      <c r="P1134" s="212">
        <f t="array" ref="P1134:Z1134">(1+D1134:N1134)^-P$1:Z$1</f>
        <v>0.99994032825144996</v>
      </c>
      <c r="Q1134" s="212">
        <v>0.9995551581003127</v>
      </c>
      <c r="R1134" s="212">
        <v>0.99855854476601169</v>
      </c>
      <c r="S1134" s="212">
        <v>0.99534178516582383</v>
      </c>
      <c r="T1134" s="212">
        <v>0.98742328011170244</v>
      </c>
      <c r="U1134" s="212">
        <v>0.97621518589895484</v>
      </c>
      <c r="V1134" s="212">
        <v>0.94721127481466538</v>
      </c>
      <c r="W1134" s="212">
        <v>0.90372038706332414</v>
      </c>
      <c r="X1134" s="212">
        <v>0.83345183595473815</v>
      </c>
      <c r="Y1134" s="212">
        <v>0.68901541147320378</v>
      </c>
      <c r="Z1134" s="212">
        <v>0.51411205127204118</v>
      </c>
    </row>
    <row r="1135" spans="3:26" x14ac:dyDescent="0.3">
      <c r="C1135" s="210">
        <v>42192</v>
      </c>
      <c r="D1135" s="211">
        <v>1.1469870462842632E-3</v>
      </c>
      <c r="E1135" s="211">
        <v>2.6486780223800954E-3</v>
      </c>
      <c r="F1135" s="211">
        <v>4.1220298559014254E-3</v>
      </c>
      <c r="G1135" s="211">
        <v>6.3893861608385893E-3</v>
      </c>
      <c r="H1135" s="211">
        <v>8.0280497601941374E-3</v>
      </c>
      <c r="I1135" s="211">
        <v>1.0515363174666281E-2</v>
      </c>
      <c r="J1135" s="211">
        <v>1.3685573749365135E-2</v>
      </c>
      <c r="K1135" s="211">
        <v>1.7565978553459836E-2</v>
      </c>
      <c r="L1135" s="211">
        <v>2.2439815475977124E-2</v>
      </c>
      <c r="M1135" s="211">
        <v>2.9838923647854759E-2</v>
      </c>
      <c r="N1135" s="211">
        <v>3.930302752941095E-2</v>
      </c>
      <c r="P1135" s="212">
        <f t="array" ref="P1135:Z1135">(1+D1135:N1135)^-P$1:Z$1</f>
        <v>0.99990829782416613</v>
      </c>
      <c r="Q1135" s="212">
        <v>0.99933892449266282</v>
      </c>
      <c r="R1135" s="212">
        <v>0.99794533493764026</v>
      </c>
      <c r="S1135" s="212">
        <v>0.9936511789087793</v>
      </c>
      <c r="T1135" s="212">
        <v>0.98413520018115408</v>
      </c>
      <c r="U1135" s="212">
        <v>0.9691059012469484</v>
      </c>
      <c r="V1135" s="212">
        <v>0.93429423825396829</v>
      </c>
      <c r="W1135" s="212">
        <v>0.88524188039447393</v>
      </c>
      <c r="X1135" s="212">
        <v>0.80098146634864609</v>
      </c>
      <c r="Y1135" s="212">
        <v>0.64336949462852633</v>
      </c>
      <c r="Z1135" s="212">
        <v>0.46254730180170528</v>
      </c>
    </row>
    <row r="1136" spans="3:26" x14ac:dyDescent="0.3">
      <c r="C1136" s="210">
        <v>42191</v>
      </c>
      <c r="D1136" s="211">
        <v>1.110149633845633E-3</v>
      </c>
      <c r="E1136" s="211">
        <v>2.7803178409568086E-3</v>
      </c>
      <c r="F1136" s="211">
        <v>4.3661675415934322E-3</v>
      </c>
      <c r="G1136" s="211">
        <v>7.103381319694335E-3</v>
      </c>
      <c r="H1136" s="211">
        <v>9.5968866098312972E-3</v>
      </c>
      <c r="I1136" s="211">
        <v>1.2333923181757182E-2</v>
      </c>
      <c r="J1136" s="211">
        <v>1.5462084110970789E-2</v>
      </c>
      <c r="K1136" s="211">
        <v>1.9943370487203578E-2</v>
      </c>
      <c r="L1136" s="211">
        <v>2.7032890417713666E-2</v>
      </c>
      <c r="M1136" s="211">
        <v>3.3968732321588459E-2</v>
      </c>
      <c r="N1136" s="211">
        <v>4.5796104280650153E-2</v>
      </c>
      <c r="P1136" s="212">
        <f t="array" ref="P1136:Z1136">(1+D1136:N1136)^-P$1:Z$1</f>
        <v>0.99991124122941888</v>
      </c>
      <c r="Q1136" s="212">
        <v>0.99930612586544576</v>
      </c>
      <c r="R1136" s="212">
        <v>0.99782403909966044</v>
      </c>
      <c r="S1136" s="212">
        <v>0.9929467208119328</v>
      </c>
      <c r="T1136" s="212">
        <v>0.98107903390542994</v>
      </c>
      <c r="U1136" s="212">
        <v>0.96389256259504086</v>
      </c>
      <c r="V1136" s="212">
        <v>0.92615023109497097</v>
      </c>
      <c r="W1136" s="212">
        <v>0.8708985829686815</v>
      </c>
      <c r="X1136" s="212">
        <v>0.76587250812891783</v>
      </c>
      <c r="Y1136" s="212">
        <v>0.60588320566007359</v>
      </c>
      <c r="Z1136" s="212">
        <v>0.40837543122325592</v>
      </c>
    </row>
    <row r="1137" spans="3:26" x14ac:dyDescent="0.3">
      <c r="C1137" s="210">
        <v>42187</v>
      </c>
      <c r="D1137" s="211">
        <v>1.1236312232089127E-3</v>
      </c>
      <c r="E1137" s="211">
        <v>2.6698409182801626E-3</v>
      </c>
      <c r="F1137" s="211">
        <v>4.1621489232719919E-3</v>
      </c>
      <c r="G1137" s="211">
        <v>6.3319368825021944E-3</v>
      </c>
      <c r="H1137" s="211">
        <v>8.3651951431904445E-3</v>
      </c>
      <c r="I1137" s="211">
        <v>1.1137369335805242E-2</v>
      </c>
      <c r="J1137" s="211">
        <v>1.527384807684774E-2</v>
      </c>
      <c r="K1137" s="211">
        <v>2.0499296353412879E-2</v>
      </c>
      <c r="L1137" s="211">
        <v>2.7210627878945778E-2</v>
      </c>
      <c r="M1137" s="211">
        <v>3.5561227059567643E-2</v>
      </c>
      <c r="N1137" s="211">
        <v>4.7650166747031486E-2</v>
      </c>
      <c r="P1137" s="212">
        <f t="array" ref="P1137:Z1137">(1+D1137:N1137)^-P$1:Z$1</f>
        <v>0.99991016400172472</v>
      </c>
      <c r="Q1137" s="212">
        <v>0.99933365130298457</v>
      </c>
      <c r="R1137" s="212">
        <v>0.99792539939432734</v>
      </c>
      <c r="S1137" s="212">
        <v>0.9937079042705157</v>
      </c>
      <c r="T1137" s="212">
        <v>0.98347722195515019</v>
      </c>
      <c r="U1137" s="212">
        <v>0.96731855030971847</v>
      </c>
      <c r="V1137" s="212">
        <v>0.92700911022223942</v>
      </c>
      <c r="W1137" s="212">
        <v>0.86758299844962039</v>
      </c>
      <c r="X1137" s="212">
        <v>0.76454835619940631</v>
      </c>
      <c r="Y1137" s="212">
        <v>0.59205667030793008</v>
      </c>
      <c r="Z1137" s="212">
        <v>0.39416156262231966</v>
      </c>
    </row>
    <row r="1138" spans="3:26" x14ac:dyDescent="0.3">
      <c r="C1138" s="210">
        <v>42186</v>
      </c>
      <c r="D1138" s="211">
        <v>9.3737277051912128E-4</v>
      </c>
      <c r="E1138" s="211">
        <v>2.3948540847539782E-3</v>
      </c>
      <c r="F1138" s="211">
        <v>3.7684950103186736E-3</v>
      </c>
      <c r="G1138" s="211">
        <v>5.7882631528444993E-3</v>
      </c>
      <c r="H1138" s="211">
        <v>7.9323150575098551E-3</v>
      </c>
      <c r="I1138" s="211">
        <v>1.0126018593019532E-2</v>
      </c>
      <c r="J1138" s="211">
        <v>1.3155918169272513E-2</v>
      </c>
      <c r="K1138" s="211">
        <v>1.7456671494339004E-2</v>
      </c>
      <c r="L1138" s="211">
        <v>2.2869076478060749E-2</v>
      </c>
      <c r="M1138" s="211">
        <v>3.067039935036437E-2</v>
      </c>
      <c r="N1138" s="211">
        <v>4.0780348326901562E-2</v>
      </c>
      <c r="P1138" s="212">
        <f t="array" ref="P1138:Z1138">(1+D1138:N1138)^-P$1:Z$1</f>
        <v>0.99992504811215177</v>
      </c>
      <c r="Q1138" s="212">
        <v>0.99940218101703637</v>
      </c>
      <c r="R1138" s="212">
        <v>0.99812106140826573</v>
      </c>
      <c r="S1138" s="212">
        <v>0.99424504802362668</v>
      </c>
      <c r="T1138" s="212">
        <v>0.9843221579039213</v>
      </c>
      <c r="U1138" s="212">
        <v>0.97022693439556784</v>
      </c>
      <c r="V1138" s="212">
        <v>0.9367389351466181</v>
      </c>
      <c r="W1138" s="212">
        <v>0.88590781602396673</v>
      </c>
      <c r="X1138" s="212">
        <v>0.79762637895407773</v>
      </c>
      <c r="Y1138" s="212">
        <v>0.63562789662074748</v>
      </c>
      <c r="Z1138" s="212">
        <v>0.44959174809626407</v>
      </c>
    </row>
    <row r="1139" spans="3:26" x14ac:dyDescent="0.3">
      <c r="C1139" s="210">
        <v>42185</v>
      </c>
      <c r="D1139" s="211">
        <v>9.0012767272590918E-4</v>
      </c>
      <c r="E1139" s="211">
        <v>2.1535315017856787E-3</v>
      </c>
      <c r="F1139" s="211">
        <v>3.3832074178691733E-3</v>
      </c>
      <c r="G1139" s="211">
        <v>5.5400094300158288E-3</v>
      </c>
      <c r="H1139" s="211">
        <v>7.2582769149000716E-3</v>
      </c>
      <c r="I1139" s="211">
        <v>9.7370250924747725E-3</v>
      </c>
      <c r="J1139" s="211">
        <v>1.2778288931479368E-2</v>
      </c>
      <c r="K1139" s="211">
        <v>1.698634452075062E-2</v>
      </c>
      <c r="L1139" s="211">
        <v>2.2527740677244893E-2</v>
      </c>
      <c r="M1139" s="211">
        <v>3.0545472072896505E-2</v>
      </c>
      <c r="N1139" s="211">
        <v>3.8669498805043827E-2</v>
      </c>
      <c r="P1139" s="212">
        <f t="array" ref="P1139:Z1139">(1+D1139:N1139)^-P$1:Z$1</f>
        <v>0.99992802476628118</v>
      </c>
      <c r="Q1139" s="212">
        <v>0.99946234059649741</v>
      </c>
      <c r="R1139" s="212">
        <v>0.99831267651003497</v>
      </c>
      <c r="S1139" s="212">
        <v>0.99449051317892756</v>
      </c>
      <c r="T1139" s="212">
        <v>0.98563997813981152</v>
      </c>
      <c r="U1139" s="212">
        <v>0.97134868404694175</v>
      </c>
      <c r="V1139" s="212">
        <v>0.93848662221020462</v>
      </c>
      <c r="W1139" s="212">
        <v>0.88877974655744829</v>
      </c>
      <c r="X1139" s="212">
        <v>0.80029298418014005</v>
      </c>
      <c r="Y1139" s="212">
        <v>0.63678468226775919</v>
      </c>
      <c r="Z1139" s="212">
        <v>0.46822266286900188</v>
      </c>
    </row>
    <row r="1140" spans="3:26" x14ac:dyDescent="0.3">
      <c r="C1140" s="210">
        <v>42184</v>
      </c>
      <c r="D1140" s="211">
        <v>1.0014585773079415E-3</v>
      </c>
      <c r="E1140" s="211">
        <v>2.4468515517532606E-3</v>
      </c>
      <c r="F1140" s="211">
        <v>3.909233777830012E-3</v>
      </c>
      <c r="G1140" s="211">
        <v>6.3451243128829268E-3</v>
      </c>
      <c r="H1140" s="211">
        <v>8.1125542287659672E-3</v>
      </c>
      <c r="I1140" s="211">
        <v>1.0589815414673671E-2</v>
      </c>
      <c r="J1140" s="211">
        <v>1.3442979576543437E-2</v>
      </c>
      <c r="K1140" s="211">
        <v>1.8415865058950296E-2</v>
      </c>
      <c r="L1140" s="211">
        <v>2.3969865118595102E-2</v>
      </c>
      <c r="M1140" s="211">
        <v>3.1877335922045724E-2</v>
      </c>
      <c r="N1140" s="211">
        <v>4.344940051045549E-2</v>
      </c>
      <c r="P1140" s="212">
        <f t="array" ref="P1140:Z1140">(1+D1140:N1140)^-P$1:Z$1</f>
        <v>0.99991992660986828</v>
      </c>
      <c r="Q1140" s="212">
        <v>0.9993892208803723</v>
      </c>
      <c r="R1140" s="212">
        <v>0.99805109529632674</v>
      </c>
      <c r="S1140" s="212">
        <v>0.99369488244183102</v>
      </c>
      <c r="T1140" s="212">
        <v>0.98397021793554085</v>
      </c>
      <c r="U1140" s="212">
        <v>0.96889172892325848</v>
      </c>
      <c r="V1140" s="212">
        <v>0.93541301296442048</v>
      </c>
      <c r="W1140" s="212">
        <v>0.88008355611147959</v>
      </c>
      <c r="X1140" s="212">
        <v>0.78909309348258461</v>
      </c>
      <c r="Y1140" s="212">
        <v>0.62456679859522468</v>
      </c>
      <c r="Z1140" s="212">
        <v>0.42714184815122408</v>
      </c>
    </row>
    <row r="1141" spans="3:26" x14ac:dyDescent="0.3">
      <c r="C1141" s="210">
        <v>42181</v>
      </c>
      <c r="D1141" s="211">
        <v>1.2314656792434223E-3</v>
      </c>
      <c r="E1141" s="211">
        <v>3.2542060976844351E-3</v>
      </c>
      <c r="F1141" s="211">
        <v>5.2742606754128032E-3</v>
      </c>
      <c r="G1141" s="211">
        <v>8.2484443003891673E-3</v>
      </c>
      <c r="H1141" s="211">
        <v>1.0983090040844549E-2</v>
      </c>
      <c r="I1141" s="211">
        <v>1.4913146491036314E-2</v>
      </c>
      <c r="J1141" s="211">
        <v>1.8672304410388033E-2</v>
      </c>
      <c r="K1141" s="211">
        <v>2.4874521218991107E-2</v>
      </c>
      <c r="L1141" s="211">
        <v>3.3515159658830999E-2</v>
      </c>
      <c r="M1141" s="211">
        <v>4.5954978270313772E-2</v>
      </c>
      <c r="N1141" s="211">
        <v>6.1054973476414413E-2</v>
      </c>
      <c r="P1141" s="212">
        <f t="array" ref="P1141:Z1141">(1+D1141:N1141)^-P$1:Z$1</f>
        <v>0.99990154820291077</v>
      </c>
      <c r="Q1141" s="212">
        <v>0.99918809911296846</v>
      </c>
      <c r="R1141" s="212">
        <v>0.99737325570799551</v>
      </c>
      <c r="S1141" s="212">
        <v>0.99181903592609788</v>
      </c>
      <c r="T1141" s="212">
        <v>0.9783904770435089</v>
      </c>
      <c r="U1141" s="212">
        <v>0.9565625317806582</v>
      </c>
      <c r="V1141" s="212">
        <v>0.91164867739852928</v>
      </c>
      <c r="W1141" s="212">
        <v>0.84198649217507437</v>
      </c>
      <c r="X1141" s="212">
        <v>0.7191698753468786</v>
      </c>
      <c r="Y1141" s="212">
        <v>0.50968884686091986</v>
      </c>
      <c r="Z1141" s="212">
        <v>0.30566259270714935</v>
      </c>
    </row>
    <row r="1142" spans="3:26" x14ac:dyDescent="0.3">
      <c r="C1142" s="210">
        <v>42180</v>
      </c>
      <c r="D1142" s="211">
        <v>9.8013895457721434E-4</v>
      </c>
      <c r="E1142" s="211">
        <v>2.5507191298247312E-3</v>
      </c>
      <c r="F1142" s="211">
        <v>4.0799804014113429E-3</v>
      </c>
      <c r="G1142" s="211">
        <v>6.686129122673151E-3</v>
      </c>
      <c r="H1142" s="211">
        <v>8.419992740780393E-3</v>
      </c>
      <c r="I1142" s="211">
        <v>1.1033655690901749E-2</v>
      </c>
      <c r="J1142" s="211">
        <v>1.4792918998768542E-2</v>
      </c>
      <c r="K1142" s="211">
        <v>1.8573926276029534E-2</v>
      </c>
      <c r="L1142" s="211">
        <v>2.4615064282272177E-2</v>
      </c>
      <c r="M1142" s="211">
        <v>3.3841561450507138E-2</v>
      </c>
      <c r="N1142" s="211">
        <v>4.2749245845696435E-2</v>
      </c>
      <c r="P1142" s="212">
        <f t="array" ref="P1142:Z1142">(1+D1142:N1142)^-P$1:Z$1</f>
        <v>0.99992163035649895</v>
      </c>
      <c r="Q1142" s="212">
        <v>0.99936333486555373</v>
      </c>
      <c r="R1142" s="212">
        <v>0.99796623099096027</v>
      </c>
      <c r="S1142" s="212">
        <v>0.99335827828630141</v>
      </c>
      <c r="T1142" s="212">
        <v>0.98337034044708149</v>
      </c>
      <c r="U1142" s="212">
        <v>0.96761626866118577</v>
      </c>
      <c r="V1142" s="212">
        <v>0.92920782682090786</v>
      </c>
      <c r="W1142" s="212">
        <v>0.87912800804379743</v>
      </c>
      <c r="X1142" s="212">
        <v>0.78413823804942273</v>
      </c>
      <c r="Y1142" s="212">
        <v>0.60700209676920569</v>
      </c>
      <c r="Z1142" s="212">
        <v>0.43291467874517531</v>
      </c>
    </row>
    <row r="1143" spans="3:26" x14ac:dyDescent="0.3">
      <c r="C1143" s="210">
        <v>42179</v>
      </c>
      <c r="D1143" s="211">
        <v>1.07974472934735E-3</v>
      </c>
      <c r="E1143" s="211">
        <v>2.6728667300384866E-3</v>
      </c>
      <c r="F1143" s="211">
        <v>4.1097805276489648E-3</v>
      </c>
      <c r="G1143" s="211">
        <v>6.4784045232477673E-3</v>
      </c>
      <c r="H1143" s="211">
        <v>8.9048677075763139E-3</v>
      </c>
      <c r="I1143" s="211">
        <v>1.181145996916079E-2</v>
      </c>
      <c r="J1143" s="211">
        <v>1.5199411995299778E-2</v>
      </c>
      <c r="K1143" s="211">
        <v>2.0632831169753365E-2</v>
      </c>
      <c r="L1143" s="211">
        <v>2.7496602717282229E-2</v>
      </c>
      <c r="M1143" s="211">
        <v>3.5095892625668625E-2</v>
      </c>
      <c r="N1143" s="211">
        <v>4.490194310165533E-2</v>
      </c>
      <c r="P1143" s="212">
        <f t="array" ref="P1143:Z1143">(1+D1143:N1143)^-P$1:Z$1</f>
        <v>0.99991367074864235</v>
      </c>
      <c r="Q1143" s="212">
        <v>0.99933289736841779</v>
      </c>
      <c r="R1143" s="212">
        <v>0.99795142198257403</v>
      </c>
      <c r="S1143" s="212">
        <v>0.99356329505518159</v>
      </c>
      <c r="T1143" s="212">
        <v>0.98242536119343415</v>
      </c>
      <c r="U1143" s="212">
        <v>0.96538649257032882</v>
      </c>
      <c r="V1143" s="212">
        <v>0.92734900918428298</v>
      </c>
      <c r="W1143" s="212">
        <v>0.8667887368018562</v>
      </c>
      <c r="X1143" s="212">
        <v>0.76242311356841208</v>
      </c>
      <c r="Y1143" s="212">
        <v>0.59606170548554738</v>
      </c>
      <c r="Z1143" s="212">
        <v>0.41542178178287043</v>
      </c>
    </row>
    <row r="1144" spans="3:26" x14ac:dyDescent="0.3">
      <c r="C1144" s="210">
        <v>42178</v>
      </c>
      <c r="D1144" s="211">
        <v>8.8209453796580638E-4</v>
      </c>
      <c r="E1144" s="211">
        <v>2.2362399758682106E-3</v>
      </c>
      <c r="F1144" s="211">
        <v>3.5198069114673264E-3</v>
      </c>
      <c r="G1144" s="211">
        <v>5.476541939495305E-3</v>
      </c>
      <c r="H1144" s="211">
        <v>6.9146683439020732E-3</v>
      </c>
      <c r="I1144" s="211">
        <v>9.2048479903096454E-3</v>
      </c>
      <c r="J1144" s="211">
        <v>1.1691776364843642E-2</v>
      </c>
      <c r="K1144" s="211">
        <v>1.5458868393873832E-2</v>
      </c>
      <c r="L1144" s="211">
        <v>2.0554391534752386E-2</v>
      </c>
      <c r="M1144" s="211">
        <v>2.6032874155404062E-2</v>
      </c>
      <c r="N1144" s="211">
        <v>3.4565683195896882E-2</v>
      </c>
      <c r="P1144" s="212">
        <f t="array" ref="P1144:Z1144">(1+D1144:N1144)^-P$1:Z$1</f>
        <v>0.99992946602994048</v>
      </c>
      <c r="Q1144" s="212">
        <v>0.99944172006810317</v>
      </c>
      <c r="R1144" s="212">
        <v>0.99824472884916637</v>
      </c>
      <c r="S1144" s="212">
        <v>0.99455328721152314</v>
      </c>
      <c r="T1144" s="212">
        <v>0.98631279012912565</v>
      </c>
      <c r="U1144" s="212">
        <v>0.97288613850645222</v>
      </c>
      <c r="V1144" s="212">
        <v>0.94353692539407574</v>
      </c>
      <c r="W1144" s="212">
        <v>0.89818054195030839</v>
      </c>
      <c r="X1144" s="212">
        <v>0.81590283362689697</v>
      </c>
      <c r="Y1144" s="212">
        <v>0.68011266559600347</v>
      </c>
      <c r="Z1144" s="212">
        <v>0.50680235805517759</v>
      </c>
    </row>
    <row r="1145" spans="3:26" x14ac:dyDescent="0.3">
      <c r="C1145" s="210">
        <v>42177</v>
      </c>
      <c r="D1145" s="211">
        <v>9.6051991323871432E-4</v>
      </c>
      <c r="E1145" s="211">
        <v>2.4207531828349276E-3</v>
      </c>
      <c r="F1145" s="211">
        <v>3.8286310561599255E-3</v>
      </c>
      <c r="G1145" s="211">
        <v>6.2849098867009297E-3</v>
      </c>
      <c r="H1145" s="211">
        <v>7.9472540655644765E-3</v>
      </c>
      <c r="I1145" s="211">
        <v>1.0402472570263209E-2</v>
      </c>
      <c r="J1145" s="211">
        <v>1.3858297131571953E-2</v>
      </c>
      <c r="K1145" s="211">
        <v>1.7958394949563632E-2</v>
      </c>
      <c r="L1145" s="211">
        <v>2.4640067615570641E-2</v>
      </c>
      <c r="M1145" s="211">
        <v>3.1904940906623123E-2</v>
      </c>
      <c r="N1145" s="211">
        <v>4.0611245748635526E-2</v>
      </c>
      <c r="P1145" s="212">
        <f t="array" ref="P1145:Z1145">(1+D1145:N1145)^-P$1:Z$1</f>
        <v>0.99992319823667308</v>
      </c>
      <c r="Q1145" s="212">
        <v>0.9993957256773478</v>
      </c>
      <c r="R1145" s="212">
        <v>0.99809116389836261</v>
      </c>
      <c r="S1145" s="212">
        <v>0.9937543435015751</v>
      </c>
      <c r="T1145" s="212">
        <v>0.98429298040953472</v>
      </c>
      <c r="U1145" s="212">
        <v>0.96943076736048051</v>
      </c>
      <c r="V1145" s="212">
        <v>0.93349866609988175</v>
      </c>
      <c r="W1145" s="212">
        <v>0.88285585595442306</v>
      </c>
      <c r="X1145" s="212">
        <v>0.78394691313886122</v>
      </c>
      <c r="Y1145" s="212">
        <v>0.62431622422618394</v>
      </c>
      <c r="Z1145" s="212">
        <v>0.4510552073415125</v>
      </c>
    </row>
    <row r="1146" spans="3:26" x14ac:dyDescent="0.3">
      <c r="C1146" s="210">
        <v>42174</v>
      </c>
      <c r="D1146" s="211">
        <v>1.0978957443612762E-3</v>
      </c>
      <c r="E1146" s="211">
        <v>2.5150853033710733E-3</v>
      </c>
      <c r="F1146" s="211">
        <v>3.8743629656021114E-3</v>
      </c>
      <c r="G1146" s="211">
        <v>5.9161237097000892E-3</v>
      </c>
      <c r="H1146" s="211">
        <v>7.3963451856207084E-3</v>
      </c>
      <c r="I1146" s="211">
        <v>9.5557555837980611E-3</v>
      </c>
      <c r="J1146" s="211">
        <v>1.2095284192234712E-2</v>
      </c>
      <c r="K1146" s="211">
        <v>1.5823554074387767E-2</v>
      </c>
      <c r="L1146" s="211">
        <v>2.0140101780712908E-2</v>
      </c>
      <c r="M1146" s="211">
        <v>2.6489546446094778E-2</v>
      </c>
      <c r="N1146" s="211">
        <v>3.6228822226441998E-2</v>
      </c>
      <c r="P1146" s="212">
        <f t="array" ref="P1146:Z1146">(1+D1146:N1146)^-P$1:Z$1</f>
        <v>0.99991222037304961</v>
      </c>
      <c r="Q1146" s="212">
        <v>0.99937221519700792</v>
      </c>
      <c r="R1146" s="212">
        <v>0.99806842941272478</v>
      </c>
      <c r="S1146" s="212">
        <v>0.99411867096047524</v>
      </c>
      <c r="T1146" s="212">
        <v>0.98536982373155291</v>
      </c>
      <c r="U1146" s="212">
        <v>0.97187200585868405</v>
      </c>
      <c r="V1146" s="212">
        <v>0.94165755156934305</v>
      </c>
      <c r="W1146" s="212">
        <v>0.89592581268896898</v>
      </c>
      <c r="X1146" s="212">
        <v>0.81922236380029001</v>
      </c>
      <c r="Y1146" s="212">
        <v>0.67558816897398999</v>
      </c>
      <c r="Z1146" s="212">
        <v>0.49077975966255799</v>
      </c>
    </row>
    <row r="1147" spans="3:26" x14ac:dyDescent="0.3">
      <c r="C1147" s="210">
        <v>42173</v>
      </c>
      <c r="D1147" s="211">
        <v>1.0031991913690432E-3</v>
      </c>
      <c r="E1147" s="211">
        <v>2.4997559262237893E-3</v>
      </c>
      <c r="F1147" s="211">
        <v>4.078931352479314E-3</v>
      </c>
      <c r="G1147" s="211">
        <v>6.3072050240850237E-3</v>
      </c>
      <c r="H1147" s="211">
        <v>8.1005469879228652E-3</v>
      </c>
      <c r="I1147" s="211">
        <v>1.0201831066311274E-2</v>
      </c>
      <c r="J1147" s="211">
        <v>1.3394565483227799E-2</v>
      </c>
      <c r="K1147" s="211">
        <v>1.7093270707226701E-2</v>
      </c>
      <c r="L1147" s="211">
        <v>2.2890597224838705E-2</v>
      </c>
      <c r="M1147" s="211">
        <v>3.0727733653229245E-2</v>
      </c>
      <c r="N1147" s="211">
        <v>3.9152106522854259E-2</v>
      </c>
      <c r="P1147" s="212">
        <f t="array" ref="P1147:Z1147">(1+D1147:N1147)^-P$1:Z$1</f>
        <v>0.9999197875113256</v>
      </c>
      <c r="Q1147" s="212">
        <v>0.99937603556346233</v>
      </c>
      <c r="R1147" s="212">
        <v>0.99796675232205412</v>
      </c>
      <c r="S1147" s="212">
        <v>0.99373232647784315</v>
      </c>
      <c r="T1147" s="212">
        <v>0.98399365773583802</v>
      </c>
      <c r="U1147" s="212">
        <v>0.97000851333949956</v>
      </c>
      <c r="V1147" s="212">
        <v>0.93563647725840193</v>
      </c>
      <c r="W1147" s="212">
        <v>0.88812589597076308</v>
      </c>
      <c r="X1147" s="212">
        <v>0.7974585810458994</v>
      </c>
      <c r="Y1147" s="212">
        <v>0.63509775037877325</v>
      </c>
      <c r="Z1147" s="212">
        <v>0.46389271609212646</v>
      </c>
    </row>
    <row r="1148" spans="3:26" x14ac:dyDescent="0.3">
      <c r="C1148" s="210">
        <v>42172</v>
      </c>
      <c r="D1148" s="211">
        <v>9.3808420447135223E-4</v>
      </c>
      <c r="E1148" s="211">
        <v>2.3076371388449451E-3</v>
      </c>
      <c r="F1148" s="211">
        <v>3.5270299425238447E-3</v>
      </c>
      <c r="G1148" s="211">
        <v>5.6847786460978008E-3</v>
      </c>
      <c r="H1148" s="211">
        <v>7.1642082600194591E-3</v>
      </c>
      <c r="I1148" s="211">
        <v>9.2302640794610646E-3</v>
      </c>
      <c r="J1148" s="211">
        <v>1.205008346513233E-2</v>
      </c>
      <c r="K1148" s="211">
        <v>1.6066222436089125E-2</v>
      </c>
      <c r="L1148" s="211">
        <v>2.2008938612889627E-2</v>
      </c>
      <c r="M1148" s="211">
        <v>2.9938302527524063E-2</v>
      </c>
      <c r="N1148" s="211">
        <v>4.080408373797921E-2</v>
      </c>
      <c r="P1148" s="212">
        <f t="array" ref="P1148:Z1148">(1+D1148:N1148)^-P$1:Z$1</f>
        <v>0.99992499125501955</v>
      </c>
      <c r="Q1148" s="212">
        <v>0.99942392133871982</v>
      </c>
      <c r="R1148" s="212">
        <v>0.9982411363372371</v>
      </c>
      <c r="S1148" s="212">
        <v>0.99434735538729047</v>
      </c>
      <c r="T1148" s="212">
        <v>0.98582410334219683</v>
      </c>
      <c r="U1148" s="212">
        <v>0.97281263792189554</v>
      </c>
      <c r="V1148" s="212">
        <v>0.9418678544430602</v>
      </c>
      <c r="W1148" s="212">
        <v>0.89442905989870403</v>
      </c>
      <c r="X1148" s="212">
        <v>0.8043648015818039</v>
      </c>
      <c r="Y1148" s="212">
        <v>0.64243894123184009</v>
      </c>
      <c r="Z1148" s="212">
        <v>0.44938673480788582</v>
      </c>
    </row>
    <row r="1149" spans="3:26" x14ac:dyDescent="0.3">
      <c r="C1149" s="210">
        <v>42171</v>
      </c>
      <c r="D1149" s="211">
        <v>9.0951760812992477E-4</v>
      </c>
      <c r="E1149" s="211">
        <v>2.3425210114348754E-3</v>
      </c>
      <c r="F1149" s="211">
        <v>3.8614506919449599E-3</v>
      </c>
      <c r="G1149" s="211">
        <v>6.1645313496446483E-3</v>
      </c>
      <c r="H1149" s="211">
        <v>7.707228295730147E-3</v>
      </c>
      <c r="I1149" s="211">
        <v>1.0593681385614935E-2</v>
      </c>
      <c r="J1149" s="211">
        <v>1.3528840628996192E-2</v>
      </c>
      <c r="K1149" s="211">
        <v>1.7176667996457506E-2</v>
      </c>
      <c r="L1149" s="211">
        <v>2.2378303903663709E-2</v>
      </c>
      <c r="M1149" s="211">
        <v>2.9585733077791353E-2</v>
      </c>
      <c r="N1149" s="211">
        <v>3.9873238673588635E-2</v>
      </c>
      <c r="P1149" s="212">
        <f t="array" ref="P1149:Z1149">(1+D1149:N1149)^-P$1:Z$1</f>
        <v>0.99992727430483275</v>
      </c>
      <c r="Q1149" s="212">
        <v>0.9994152256506148</v>
      </c>
      <c r="R1149" s="212">
        <v>0.99807484827223936</v>
      </c>
      <c r="S1149" s="212">
        <v>0.99387323727126853</v>
      </c>
      <c r="T1149" s="212">
        <v>0.98476193371382625</v>
      </c>
      <c r="U1149" s="212">
        <v>0.96888060963859701</v>
      </c>
      <c r="V1149" s="212">
        <v>0.93501686272256812</v>
      </c>
      <c r="W1149" s="212">
        <v>0.88761630550087023</v>
      </c>
      <c r="X1149" s="212">
        <v>0.8014635087664399</v>
      </c>
      <c r="Y1149" s="212">
        <v>0.64574679733355711</v>
      </c>
      <c r="Z1149" s="212">
        <v>0.45750091389848141</v>
      </c>
    </row>
    <row r="1150" spans="3:26" x14ac:dyDescent="0.3">
      <c r="C1150" s="210">
        <v>42170</v>
      </c>
      <c r="D1150" s="211">
        <v>1.0414962383058636E-3</v>
      </c>
      <c r="E1150" s="211">
        <v>2.8015049953772618E-3</v>
      </c>
      <c r="F1150" s="211">
        <v>4.4363546556028749E-3</v>
      </c>
      <c r="G1150" s="211">
        <v>6.734764694496913E-3</v>
      </c>
      <c r="H1150" s="211">
        <v>8.4913796434977536E-3</v>
      </c>
      <c r="I1150" s="211">
        <v>1.0713779541304392E-2</v>
      </c>
      <c r="J1150" s="211">
        <v>1.3614373944501783E-2</v>
      </c>
      <c r="K1150" s="211">
        <v>1.7485361862579617E-2</v>
      </c>
      <c r="L1150" s="211">
        <v>2.1957835593277429E-2</v>
      </c>
      <c r="M1150" s="211">
        <v>2.807507244992331E-2</v>
      </c>
      <c r="N1150" s="211">
        <v>3.546795889237675E-2</v>
      </c>
      <c r="P1150" s="212">
        <f t="array" ref="P1150:Z1150">(1+D1150:N1150)^-P$1:Z$1</f>
        <v>0.99991672712678781</v>
      </c>
      <c r="Q1150" s="212">
        <v>0.9993008474975813</v>
      </c>
      <c r="R1150" s="212">
        <v>0.99778917595837635</v>
      </c>
      <c r="S1150" s="212">
        <v>0.99331028893539741</v>
      </c>
      <c r="T1150" s="212">
        <v>0.98323112799634316</v>
      </c>
      <c r="U1150" s="212">
        <v>0.96853526870046736</v>
      </c>
      <c r="V1150" s="212">
        <v>0.93462242476763924</v>
      </c>
      <c r="W1150" s="212">
        <v>0.88573296918378108</v>
      </c>
      <c r="X1150" s="212">
        <v>0.80476711486412444</v>
      </c>
      <c r="Y1150" s="212">
        <v>0.6601271040402048</v>
      </c>
      <c r="Z1150" s="212">
        <v>0.49804284345690569</v>
      </c>
    </row>
    <row r="1151" spans="3:26" x14ac:dyDescent="0.3">
      <c r="C1151" s="210">
        <v>42167</v>
      </c>
      <c r="D1151" s="211">
        <v>9.3913323085139831E-4</v>
      </c>
      <c r="E1151" s="211">
        <v>2.1701710937254239E-3</v>
      </c>
      <c r="F1151" s="211">
        <v>3.3731954523572617E-3</v>
      </c>
      <c r="G1151" s="211">
        <v>5.2119491734761401E-3</v>
      </c>
      <c r="H1151" s="211">
        <v>7.0431152684233842E-3</v>
      </c>
      <c r="I1151" s="211">
        <v>9.5440404057730421E-3</v>
      </c>
      <c r="J1151" s="211">
        <v>1.2901467079011202E-2</v>
      </c>
      <c r="K1151" s="211">
        <v>1.7377178321013501E-2</v>
      </c>
      <c r="L1151" s="211">
        <v>2.2143735089553068E-2</v>
      </c>
      <c r="M1151" s="211">
        <v>2.8445407347319155E-2</v>
      </c>
      <c r="N1151" s="211">
        <v>3.7277951598369156E-2</v>
      </c>
      <c r="P1151" s="212">
        <f t="array" ref="P1151:Z1151">(1+D1151:N1151)^-P$1:Z$1</f>
        <v>0.99992490741789786</v>
      </c>
      <c r="Q1151" s="212">
        <v>0.99945819191258733</v>
      </c>
      <c r="R1151" s="212">
        <v>0.99831765723266108</v>
      </c>
      <c r="S1151" s="212">
        <v>0.99481507439524408</v>
      </c>
      <c r="T1151" s="212">
        <v>0.98606120057333391</v>
      </c>
      <c r="U1151" s="212">
        <v>0.97190584029849525</v>
      </c>
      <c r="V1151" s="212">
        <v>0.93791611789917662</v>
      </c>
      <c r="W1151" s="212">
        <v>0.88639247495349816</v>
      </c>
      <c r="X1151" s="212">
        <v>0.80330466477600038</v>
      </c>
      <c r="Y1151" s="212">
        <v>0.65657048092983961</v>
      </c>
      <c r="Z1151" s="212">
        <v>0.48094683111114611</v>
      </c>
    </row>
    <row r="1152" spans="3:26" x14ac:dyDescent="0.3">
      <c r="C1152" s="210">
        <v>42166</v>
      </c>
      <c r="D1152" s="211">
        <v>1.0886059081621812E-3</v>
      </c>
      <c r="E1152" s="211">
        <v>2.6439790819862883E-3</v>
      </c>
      <c r="F1152" s="211">
        <v>4.0815615821279995E-3</v>
      </c>
      <c r="G1152" s="211">
        <v>6.3219053053912237E-3</v>
      </c>
      <c r="H1152" s="211">
        <v>8.1083466991366832E-3</v>
      </c>
      <c r="I1152" s="211">
        <v>1.0819187230610655E-2</v>
      </c>
      <c r="J1152" s="211">
        <v>1.4638762058789107E-2</v>
      </c>
      <c r="K1152" s="211">
        <v>1.83851134949185E-2</v>
      </c>
      <c r="L1152" s="211">
        <v>2.414217025772844E-2</v>
      </c>
      <c r="M1152" s="211">
        <v>3.2666525368152552E-2</v>
      </c>
      <c r="N1152" s="211">
        <v>4.3008026633655411E-2</v>
      </c>
      <c r="P1152" s="212">
        <f t="array" ref="P1152:Z1152">(1+D1152:N1152)^-P$1:Z$1</f>
        <v>0.99991296268345331</v>
      </c>
      <c r="Q1152" s="212">
        <v>0.9993400953533782</v>
      </c>
      <c r="R1152" s="212">
        <v>0.99796544521536112</v>
      </c>
      <c r="S1152" s="212">
        <v>0.99371781010424032</v>
      </c>
      <c r="T1152" s="212">
        <v>0.98397843152190667</v>
      </c>
      <c r="U1152" s="212">
        <v>0.96823230526147785</v>
      </c>
      <c r="V1152" s="212">
        <v>0.9299139272284731</v>
      </c>
      <c r="W1152" s="212">
        <v>0.88026960044879898</v>
      </c>
      <c r="X1152" s="212">
        <v>0.78776650126636405</v>
      </c>
      <c r="Y1152" s="212">
        <v>0.6174453308308383</v>
      </c>
      <c r="Z1152" s="212">
        <v>0.43077152487312875</v>
      </c>
    </row>
    <row r="1153" spans="3:26" x14ac:dyDescent="0.3">
      <c r="C1153" s="210">
        <v>42165</v>
      </c>
      <c r="D1153" s="211">
        <v>9.4050301160774361E-4</v>
      </c>
      <c r="E1153" s="211">
        <v>2.4069362750440519E-3</v>
      </c>
      <c r="F1153" s="211">
        <v>3.9015236868758974E-3</v>
      </c>
      <c r="G1153" s="211">
        <v>5.8660390860555784E-3</v>
      </c>
      <c r="H1153" s="211">
        <v>7.9128108729681935E-3</v>
      </c>
      <c r="I1153" s="211">
        <v>1.0688829433103552E-2</v>
      </c>
      <c r="J1153" s="211">
        <v>1.4345390412077916E-2</v>
      </c>
      <c r="K1153" s="211">
        <v>1.8504444935799391E-2</v>
      </c>
      <c r="L1153" s="211">
        <v>2.4712723428150951E-2</v>
      </c>
      <c r="M1153" s="211">
        <v>3.1661294754908913E-2</v>
      </c>
      <c r="N1153" s="211">
        <v>4.3492168571578158E-2</v>
      </c>
      <c r="P1153" s="212">
        <f t="array" ref="P1153:Z1153">(1+D1153:N1153)^-P$1:Z$1</f>
        <v>0.99992479794655542</v>
      </c>
      <c r="Q1153" s="212">
        <v>0.99939916951006547</v>
      </c>
      <c r="R1153" s="212">
        <v>0.99805492786842931</v>
      </c>
      <c r="S1153" s="212">
        <v>0.99416817065283802</v>
      </c>
      <c r="T1153" s="212">
        <v>0.98436025363316271</v>
      </c>
      <c r="U1153" s="212">
        <v>0.96860699895689073</v>
      </c>
      <c r="V1153" s="212">
        <v>0.93125946610621946</v>
      </c>
      <c r="W1153" s="212">
        <v>0.87954790651858716</v>
      </c>
      <c r="X1153" s="212">
        <v>0.78339124393849247</v>
      </c>
      <c r="Y1153" s="212">
        <v>0.62653154391832633</v>
      </c>
      <c r="Z1153" s="212">
        <v>0.42679185189661423</v>
      </c>
    </row>
    <row r="1154" spans="3:26" x14ac:dyDescent="0.3">
      <c r="C1154" s="210">
        <v>42164</v>
      </c>
      <c r="D1154" s="211">
        <v>1.2214549286851855E-3</v>
      </c>
      <c r="E1154" s="211">
        <v>3.0200314078032294E-3</v>
      </c>
      <c r="F1154" s="211">
        <v>4.7036113413602854E-3</v>
      </c>
      <c r="G1154" s="211">
        <v>7.1762913765288294E-3</v>
      </c>
      <c r="H1154" s="211">
        <v>9.3775273394279234E-3</v>
      </c>
      <c r="I1154" s="211">
        <v>1.2549983535614168E-2</v>
      </c>
      <c r="J1154" s="211">
        <v>1.5998300720295754E-2</v>
      </c>
      <c r="K1154" s="211">
        <v>2.0297596875038182E-2</v>
      </c>
      <c r="L1154" s="211">
        <v>2.5450558017808361E-2</v>
      </c>
      <c r="M1154" s="211">
        <v>3.2784908354969777E-2</v>
      </c>
      <c r="N1154" s="211">
        <v>4.1778947562204981E-2</v>
      </c>
      <c r="P1154" s="212">
        <f t="array" ref="P1154:Z1154">(1+D1154:N1154)^-P$1:Z$1</f>
        <v>0.99990234800350608</v>
      </c>
      <c r="Q1154" s="212">
        <v>0.99924641402022329</v>
      </c>
      <c r="R1154" s="212">
        <v>0.99765645842793049</v>
      </c>
      <c r="S1154" s="212">
        <v>0.99287484084169542</v>
      </c>
      <c r="T1154" s="212">
        <v>0.98150549904852169</v>
      </c>
      <c r="U1154" s="212">
        <v>0.96327566110108798</v>
      </c>
      <c r="V1154" s="212">
        <v>0.92370882341490212</v>
      </c>
      <c r="W1154" s="212">
        <v>0.86878427930432478</v>
      </c>
      <c r="X1154" s="212">
        <v>0.77777278463095589</v>
      </c>
      <c r="Y1154" s="212">
        <v>0.61638456201008884</v>
      </c>
      <c r="Z1154" s="212">
        <v>0.44105064563402063</v>
      </c>
    </row>
    <row r="1155" spans="3:26" x14ac:dyDescent="0.3">
      <c r="C1155" s="210">
        <v>42163</v>
      </c>
      <c r="D1155" s="211">
        <v>9.5386038172556701E-4</v>
      </c>
      <c r="E1155" s="211">
        <v>2.4604732801615206E-3</v>
      </c>
      <c r="F1155" s="211">
        <v>3.709095767513766E-3</v>
      </c>
      <c r="G1155" s="211">
        <v>5.6233107692327785E-3</v>
      </c>
      <c r="H1155" s="211">
        <v>7.3423121908384181E-3</v>
      </c>
      <c r="I1155" s="211">
        <v>9.6600878486208797E-3</v>
      </c>
      <c r="J1155" s="211">
        <v>1.2287479974047257E-2</v>
      </c>
      <c r="K1155" s="211">
        <v>1.5804521402878691E-2</v>
      </c>
      <c r="L1155" s="211">
        <v>1.9775093727302819E-2</v>
      </c>
      <c r="M1155" s="211">
        <v>2.4836185502158551E-2</v>
      </c>
      <c r="N1155" s="211">
        <v>3.3452181338005121E-2</v>
      </c>
      <c r="P1155" s="212">
        <f t="array" ref="P1155:Z1155">(1+D1155:N1155)^-P$1:Z$1</f>
        <v>0.99992373044899063</v>
      </c>
      <c r="Q1155" s="212">
        <v>0.99938582586424118</v>
      </c>
      <c r="R1155" s="212">
        <v>0.99815059524351479</v>
      </c>
      <c r="S1155" s="212">
        <v>0.99440813403089146</v>
      </c>
      <c r="T1155" s="212">
        <v>0.98547553538456489</v>
      </c>
      <c r="U1155" s="212">
        <v>0.97157075458240305</v>
      </c>
      <c r="V1155" s="212">
        <v>0.94076396203967383</v>
      </c>
      <c r="W1155" s="212">
        <v>0.89604332520134133</v>
      </c>
      <c r="X1155" s="212">
        <v>0.82215933346715786</v>
      </c>
      <c r="Y1155" s="212">
        <v>0.69212291802469439</v>
      </c>
      <c r="Z1155" s="212">
        <v>0.51783604195489796</v>
      </c>
    </row>
    <row r="1156" spans="3:26" x14ac:dyDescent="0.3">
      <c r="C1156" s="210">
        <v>42160</v>
      </c>
      <c r="D1156" s="211">
        <v>9.4390510178705587E-4</v>
      </c>
      <c r="E1156" s="211">
        <v>2.2234455867026163E-3</v>
      </c>
      <c r="F1156" s="211">
        <v>3.5653389008583466E-3</v>
      </c>
      <c r="G1156" s="211">
        <v>5.5718667539961407E-3</v>
      </c>
      <c r="H1156" s="211">
        <v>7.0710393115945456E-3</v>
      </c>
      <c r="I1156" s="211">
        <v>8.9118903654271091E-3</v>
      </c>
      <c r="J1156" s="211">
        <v>1.1763377827578449E-2</v>
      </c>
      <c r="K1156" s="211">
        <v>1.5024259352883028E-2</v>
      </c>
      <c r="L1156" s="211">
        <v>1.9192898022734845E-2</v>
      </c>
      <c r="M1156" s="211">
        <v>2.4129706942779546E-2</v>
      </c>
      <c r="N1156" s="211">
        <v>3.1471525894934668E-2</v>
      </c>
      <c r="P1156" s="212">
        <f t="array" ref="P1156:Z1156">(1+D1156:N1156)^-P$1:Z$1</f>
        <v>0.99992452605602189</v>
      </c>
      <c r="Q1156" s="212">
        <v>0.99944490977224443</v>
      </c>
      <c r="R1156" s="212">
        <v>0.99822208329625817</v>
      </c>
      <c r="S1156" s="212">
        <v>0.99445900692112421</v>
      </c>
      <c r="T1156" s="212">
        <v>0.98600651836578967</v>
      </c>
      <c r="U1156" s="212">
        <v>0.97373387511086273</v>
      </c>
      <c r="V1156" s="212">
        <v>0.94320310691413412</v>
      </c>
      <c r="W1156" s="212">
        <v>0.90087605798702175</v>
      </c>
      <c r="X1156" s="212">
        <v>0.82686786234544174</v>
      </c>
      <c r="Y1156" s="212">
        <v>0.69931934380877914</v>
      </c>
      <c r="Z1156" s="212">
        <v>0.53809025550148992</v>
      </c>
    </row>
    <row r="1157" spans="3:26" x14ac:dyDescent="0.3">
      <c r="C1157" s="210">
        <v>42159</v>
      </c>
      <c r="D1157" s="211">
        <v>1.0779430426471443E-3</v>
      </c>
      <c r="E1157" s="211">
        <v>2.5956584662616775E-3</v>
      </c>
      <c r="F1157" s="211">
        <v>3.9873454972753405E-3</v>
      </c>
      <c r="G1157" s="211">
        <v>6.1415663545056421E-3</v>
      </c>
      <c r="H1157" s="211">
        <v>8.3052836425254739E-3</v>
      </c>
      <c r="I1157" s="211">
        <v>1.1179137001050358E-2</v>
      </c>
      <c r="J1157" s="211">
        <v>1.4033194471282033E-2</v>
      </c>
      <c r="K1157" s="211">
        <v>1.7631492898904672E-2</v>
      </c>
      <c r="L1157" s="211">
        <v>2.4121938724005035E-2</v>
      </c>
      <c r="M1157" s="211">
        <v>3.0845250391833317E-2</v>
      </c>
      <c r="N1157" s="211">
        <v>4.1832904871000269E-2</v>
      </c>
      <c r="P1157" s="212">
        <f t="array" ref="P1157:Z1157">(1+D1157:N1157)^-P$1:Z$1</f>
        <v>0.99991381471582763</v>
      </c>
      <c r="Q1157" s="212">
        <v>0.99935213606380935</v>
      </c>
      <c r="R1157" s="212">
        <v>0.99801226960599421</v>
      </c>
      <c r="S1157" s="212">
        <v>0.99389592224406542</v>
      </c>
      <c r="T1157" s="212">
        <v>0.98359409796025554</v>
      </c>
      <c r="U1157" s="212">
        <v>0.96719868736831083</v>
      </c>
      <c r="V1157" s="212">
        <v>0.93269390879737091</v>
      </c>
      <c r="W1157" s="212">
        <v>0.8848430190196459</v>
      </c>
      <c r="X1157" s="212">
        <v>0.78792213841105041</v>
      </c>
      <c r="Y1157" s="212">
        <v>0.63401259593265413</v>
      </c>
      <c r="Z1157" s="212">
        <v>0.44059402345307935</v>
      </c>
    </row>
    <row r="1158" spans="3:26" x14ac:dyDescent="0.3">
      <c r="C1158" s="210">
        <v>42158</v>
      </c>
      <c r="D1158" s="211">
        <v>8.8296275430996436E-4</v>
      </c>
      <c r="E1158" s="211">
        <v>2.3461379018694635E-3</v>
      </c>
      <c r="F1158" s="211">
        <v>3.5294600922865442E-3</v>
      </c>
      <c r="G1158" s="211">
        <v>5.5587656430994194E-3</v>
      </c>
      <c r="H1158" s="211">
        <v>7.4213527224732427E-3</v>
      </c>
      <c r="I1158" s="211">
        <v>1.0197496925960715E-2</v>
      </c>
      <c r="J1158" s="211">
        <v>1.3946126128105455E-2</v>
      </c>
      <c r="K1158" s="211">
        <v>1.8862170969089161E-2</v>
      </c>
      <c r="L1158" s="211">
        <v>2.5594273244591598E-2</v>
      </c>
      <c r="M1158" s="211">
        <v>3.2333739273579937E-2</v>
      </c>
      <c r="N1158" s="211">
        <v>4.3087564029129159E-2</v>
      </c>
      <c r="P1158" s="212">
        <f t="array" ref="P1158:Z1158">(1+D1158:N1158)^-P$1:Z$1</f>
        <v>0.99992939663877423</v>
      </c>
      <c r="Q1158" s="212">
        <v>0.99941432407078024</v>
      </c>
      <c r="R1158" s="212">
        <v>0.99823992766473379</v>
      </c>
      <c r="S1158" s="212">
        <v>0.9944719634167335</v>
      </c>
      <c r="T1158" s="212">
        <v>0.98532090404909856</v>
      </c>
      <c r="U1158" s="212">
        <v>0.97002099853498358</v>
      </c>
      <c r="V1158" s="212">
        <v>0.93309443333828157</v>
      </c>
      <c r="W1158" s="212">
        <v>0.87738849592187307</v>
      </c>
      <c r="X1158" s="212">
        <v>0.77668358847792396</v>
      </c>
      <c r="Y1158" s="212">
        <v>0.62043769940858173</v>
      </c>
      <c r="Z1158" s="212">
        <v>0.43011505770408592</v>
      </c>
    </row>
    <row r="1159" spans="3:26" x14ac:dyDescent="0.3">
      <c r="C1159" s="210">
        <v>42157</v>
      </c>
      <c r="D1159" s="211">
        <v>1.0411679312411631E-3</v>
      </c>
      <c r="E1159" s="211">
        <v>2.5063534218150649E-3</v>
      </c>
      <c r="F1159" s="211">
        <v>3.8509489865034877E-3</v>
      </c>
      <c r="G1159" s="211">
        <v>6.2816121999799369E-3</v>
      </c>
      <c r="H1159" s="211">
        <v>8.5404392536503702E-3</v>
      </c>
      <c r="I1159" s="211">
        <v>1.0940784794773612E-2</v>
      </c>
      <c r="J1159" s="211">
        <v>1.44565576042343E-2</v>
      </c>
      <c r="K1159" s="211">
        <v>1.8297141458281773E-2</v>
      </c>
      <c r="L1159" s="211">
        <v>2.3089908065605604E-2</v>
      </c>
      <c r="M1159" s="211">
        <v>3.1183323549737237E-2</v>
      </c>
      <c r="N1159" s="211">
        <v>3.9320919934478005E-2</v>
      </c>
      <c r="P1159" s="212">
        <f t="array" ref="P1159:Z1159">(1+D1159:N1159)^-P$1:Z$1</f>
        <v>0.99991675336184671</v>
      </c>
      <c r="Q1159" s="212">
        <v>0.99937439133566319</v>
      </c>
      <c r="R1159" s="212">
        <v>0.99808006889820133</v>
      </c>
      <c r="S1159" s="212">
        <v>0.99375760013516801</v>
      </c>
      <c r="T1159" s="212">
        <v>0.98313547340337071</v>
      </c>
      <c r="U1159" s="212">
        <v>0.96788296572284316</v>
      </c>
      <c r="V1159" s="212">
        <v>0.93074932689692058</v>
      </c>
      <c r="W1159" s="212">
        <v>0.88080207201957106</v>
      </c>
      <c r="X1159" s="212">
        <v>0.79590639219468373</v>
      </c>
      <c r="Y1159" s="212">
        <v>0.6309018284990543</v>
      </c>
      <c r="Z1159" s="212">
        <v>0.46238806839961316</v>
      </c>
    </row>
    <row r="1160" spans="3:26" x14ac:dyDescent="0.3">
      <c r="C1160" s="210">
        <v>42156</v>
      </c>
      <c r="D1160" s="211">
        <v>9.5565367554244674E-4</v>
      </c>
      <c r="E1160" s="211">
        <v>2.3468960799911849E-3</v>
      </c>
      <c r="F1160" s="211">
        <v>3.8054177108269465E-3</v>
      </c>
      <c r="G1160" s="211">
        <v>6.148804872250121E-3</v>
      </c>
      <c r="H1160" s="211">
        <v>7.9721153664348895E-3</v>
      </c>
      <c r="I1160" s="211">
        <v>1.0340459633401753E-2</v>
      </c>
      <c r="J1160" s="211">
        <v>1.4139719631495472E-2</v>
      </c>
      <c r="K1160" s="211">
        <v>1.8555721764228719E-2</v>
      </c>
      <c r="L1160" s="211">
        <v>2.3590611144533927E-2</v>
      </c>
      <c r="M1160" s="211">
        <v>3.1777956424527548E-2</v>
      </c>
      <c r="N1160" s="211">
        <v>4.082980902478154E-2</v>
      </c>
      <c r="P1160" s="212">
        <f t="array" ref="P1160:Z1160">(1+D1160:N1160)^-P$1:Z$1</f>
        <v>0.99992358713326912</v>
      </c>
      <c r="Q1160" s="212">
        <v>0.99941413508074772</v>
      </c>
      <c r="R1160" s="212">
        <v>0.99810270443226812</v>
      </c>
      <c r="S1160" s="212">
        <v>0.99388877187700786</v>
      </c>
      <c r="T1160" s="212">
        <v>0.98424442648274379</v>
      </c>
      <c r="U1160" s="212">
        <v>0.96960928423079495</v>
      </c>
      <c r="V1160" s="212">
        <v>0.93220416120256999</v>
      </c>
      <c r="W1160" s="212">
        <v>0.8792380017122684</v>
      </c>
      <c r="X1160" s="212">
        <v>0.79202166816877173</v>
      </c>
      <c r="Y1160" s="212">
        <v>0.62546976905440288</v>
      </c>
      <c r="Z1160" s="212">
        <v>0.44916464492396296</v>
      </c>
    </row>
    <row r="1161" spans="3:26" x14ac:dyDescent="0.3">
      <c r="C1161" s="210">
        <v>42153</v>
      </c>
      <c r="D1161" s="211">
        <v>9.3923468100572853E-4</v>
      </c>
      <c r="E1161" s="211">
        <v>2.3647454253115955E-3</v>
      </c>
      <c r="F1161" s="211">
        <v>3.5795364173894792E-3</v>
      </c>
      <c r="G1161" s="211">
        <v>5.5812755047543721E-3</v>
      </c>
      <c r="H1161" s="211">
        <v>7.0305178820673896E-3</v>
      </c>
      <c r="I1161" s="211">
        <v>8.991734026577854E-3</v>
      </c>
      <c r="J1161" s="211">
        <v>1.2352856634761962E-2</v>
      </c>
      <c r="K1161" s="211">
        <v>1.5925790803489256E-2</v>
      </c>
      <c r="L1161" s="211">
        <v>2.1840900044897523E-2</v>
      </c>
      <c r="M1161" s="211">
        <v>2.7798465613256575E-2</v>
      </c>
      <c r="N1161" s="211">
        <v>3.5369687784150491E-2</v>
      </c>
      <c r="P1161" s="212">
        <f t="array" ref="P1161:Z1161">(1+D1161:N1161)^-P$1:Z$1</f>
        <v>0.99992489931010964</v>
      </c>
      <c r="Q1161" s="212">
        <v>0.99940968585026024</v>
      </c>
      <c r="R1161" s="212">
        <v>0.99821502240863602</v>
      </c>
      <c r="S1161" s="212">
        <v>0.99444970223619877</v>
      </c>
      <c r="T1161" s="212">
        <v>0.9860858708715794</v>
      </c>
      <c r="U1161" s="212">
        <v>0.97350273250719588</v>
      </c>
      <c r="V1161" s="212">
        <v>0.94046023363735187</v>
      </c>
      <c r="W1161" s="212">
        <v>0.8952948786796191</v>
      </c>
      <c r="X1161" s="212">
        <v>0.80568853384142147</v>
      </c>
      <c r="Y1161" s="212">
        <v>0.66279698630486472</v>
      </c>
      <c r="Z1161" s="212">
        <v>0.49898912147094482</v>
      </c>
    </row>
    <row r="1162" spans="3:26" x14ac:dyDescent="0.3">
      <c r="C1162" s="210">
        <v>42152</v>
      </c>
      <c r="D1162" s="211">
        <v>1.2213499961525518E-3</v>
      </c>
      <c r="E1162" s="211">
        <v>3.1855768316673768E-3</v>
      </c>
      <c r="F1162" s="211">
        <v>4.8748780135500144E-3</v>
      </c>
      <c r="G1162" s="211">
        <v>7.6041819594190735E-3</v>
      </c>
      <c r="H1162" s="211">
        <v>9.8882771207569227E-3</v>
      </c>
      <c r="I1162" s="211">
        <v>1.2436015627977335E-2</v>
      </c>
      <c r="J1162" s="211">
        <v>1.6195419106984719E-2</v>
      </c>
      <c r="K1162" s="211">
        <v>2.1518616397506615E-2</v>
      </c>
      <c r="L1162" s="211">
        <v>2.8909234245525578E-2</v>
      </c>
      <c r="M1162" s="211">
        <v>3.6611674314927747E-2</v>
      </c>
      <c r="N1162" s="211">
        <v>4.7575696084836465E-2</v>
      </c>
      <c r="P1162" s="212">
        <f t="array" ref="P1162:Z1162">(1+D1162:N1162)^-P$1:Z$1</f>
        <v>0.99990235638704905</v>
      </c>
      <c r="Q1162" s="212">
        <v>0.99920518762288768</v>
      </c>
      <c r="R1162" s="212">
        <v>0.99757143660761505</v>
      </c>
      <c r="S1162" s="212">
        <v>0.99245320524113778</v>
      </c>
      <c r="T1162" s="212">
        <v>0.98051295964888685</v>
      </c>
      <c r="U1162" s="212">
        <v>0.9636009997941245</v>
      </c>
      <c r="V1162" s="212">
        <v>0.92281328027077136</v>
      </c>
      <c r="W1162" s="212">
        <v>0.86154109906435494</v>
      </c>
      <c r="X1162" s="212">
        <v>0.7520199303106232</v>
      </c>
      <c r="Y1162" s="212">
        <v>0.58312084519693985</v>
      </c>
      <c r="Z1162" s="212">
        <v>0.39472234891709257</v>
      </c>
    </row>
    <row r="1163" spans="3:26" x14ac:dyDescent="0.3">
      <c r="C1163" s="210">
        <v>42151</v>
      </c>
      <c r="D1163" s="211">
        <v>1.0869382135170779E-3</v>
      </c>
      <c r="E1163" s="211">
        <v>2.70467285870136E-3</v>
      </c>
      <c r="F1163" s="211">
        <v>4.2289683209870369E-3</v>
      </c>
      <c r="G1163" s="211">
        <v>6.6687509861778124E-3</v>
      </c>
      <c r="H1163" s="211">
        <v>8.3551820480400035E-3</v>
      </c>
      <c r="I1163" s="211">
        <v>1.1219435863698038E-2</v>
      </c>
      <c r="J1163" s="211">
        <v>1.4358572330191768E-2</v>
      </c>
      <c r="K1163" s="211">
        <v>1.8857748064287479E-2</v>
      </c>
      <c r="L1163" s="211">
        <v>2.591816588124812E-2</v>
      </c>
      <c r="M1163" s="211">
        <v>3.3815326527473023E-2</v>
      </c>
      <c r="N1163" s="211">
        <v>4.257175615404097E-2</v>
      </c>
      <c r="P1163" s="212">
        <f t="array" ref="P1163:Z1163">(1+D1163:N1163)^-P$1:Z$1</f>
        <v>0.99991309594246625</v>
      </c>
      <c r="Q1163" s="212">
        <v>0.99932497248044627</v>
      </c>
      <c r="R1163" s="212">
        <v>0.99789219885665426</v>
      </c>
      <c r="S1163" s="212">
        <v>0.99337542664392353</v>
      </c>
      <c r="T1163" s="212">
        <v>0.98349675415981608</v>
      </c>
      <c r="U1163" s="212">
        <v>0.96708305829990537</v>
      </c>
      <c r="V1163" s="212">
        <v>0.93119895758729743</v>
      </c>
      <c r="W1163" s="212">
        <v>0.8774151577344359</v>
      </c>
      <c r="X1163" s="212">
        <v>0.77423500133549672</v>
      </c>
      <c r="Y1163" s="212">
        <v>0.60723319436482659</v>
      </c>
      <c r="Z1163" s="212">
        <v>0.43439107189313697</v>
      </c>
    </row>
    <row r="1164" spans="3:26" x14ac:dyDescent="0.3">
      <c r="C1164" s="210">
        <v>42150</v>
      </c>
      <c r="D1164" s="211">
        <v>1.2862729303999626E-3</v>
      </c>
      <c r="E1164" s="211">
        <v>3.2175407446942811E-3</v>
      </c>
      <c r="F1164" s="211">
        <v>5.2467298724857741E-3</v>
      </c>
      <c r="G1164" s="211">
        <v>8.6503850372517278E-3</v>
      </c>
      <c r="H1164" s="211">
        <v>1.1437132180704766E-2</v>
      </c>
      <c r="I1164" s="211">
        <v>1.5170344429071999E-2</v>
      </c>
      <c r="J1164" s="211">
        <v>1.9670968976253363E-2</v>
      </c>
      <c r="K1164" s="211">
        <v>2.4877410967442618E-2</v>
      </c>
      <c r="L1164" s="211">
        <v>3.2070175255320528E-2</v>
      </c>
      <c r="M1164" s="211">
        <v>4.020315015124859E-2</v>
      </c>
      <c r="N1164" s="211">
        <v>5.1442754237586874E-2</v>
      </c>
      <c r="P1164" s="212">
        <f t="array" ref="P1164:Z1164">(1+D1164:N1164)^-P$1:Z$1</f>
        <v>0.999897169576205</v>
      </c>
      <c r="Q1164" s="212">
        <v>0.99919722850932913</v>
      </c>
      <c r="R1164" s="212">
        <v>0.99738691320009787</v>
      </c>
      <c r="S1164" s="212">
        <v>0.99142380237436567</v>
      </c>
      <c r="T1164" s="212">
        <v>0.97751225973787814</v>
      </c>
      <c r="U1164" s="212">
        <v>0.95583566780469409</v>
      </c>
      <c r="V1164" s="212">
        <v>0.90719307528052873</v>
      </c>
      <c r="W1164" s="212">
        <v>0.84196987383625466</v>
      </c>
      <c r="X1164" s="212">
        <v>0.72930252975106324</v>
      </c>
      <c r="Y1164" s="212">
        <v>0.553640089430536</v>
      </c>
      <c r="Z1164" s="212">
        <v>0.36668010718257515</v>
      </c>
    </row>
    <row r="1165" spans="3:26" x14ac:dyDescent="0.3">
      <c r="C1165" s="210">
        <v>42146</v>
      </c>
      <c r="D1165" s="211">
        <v>9.1927179166737829E-4</v>
      </c>
      <c r="E1165" s="211">
        <v>2.0817757398648726E-3</v>
      </c>
      <c r="F1165" s="211">
        <v>3.1520420191219235E-3</v>
      </c>
      <c r="G1165" s="211">
        <v>5.037888832792296E-3</v>
      </c>
      <c r="H1165" s="211">
        <v>6.6532333963758719E-3</v>
      </c>
      <c r="I1165" s="211">
        <v>9.0794482934045545E-3</v>
      </c>
      <c r="J1165" s="211">
        <v>1.1356219901073033E-2</v>
      </c>
      <c r="K1165" s="211">
        <v>1.5008718477613722E-2</v>
      </c>
      <c r="L1165" s="211">
        <v>2.0021732944213048E-2</v>
      </c>
      <c r="M1165" s="211">
        <v>2.6126794851275316E-2</v>
      </c>
      <c r="N1165" s="211">
        <v>3.5625816165618808E-2</v>
      </c>
      <c r="P1165" s="212">
        <f t="array" ref="P1165:Z1165">(1+D1165:N1165)^-P$1:Z$1</f>
        <v>0.99992649474003414</v>
      </c>
      <c r="Q1165" s="212">
        <v>0.99948023216427928</v>
      </c>
      <c r="R1165" s="212">
        <v>0.99842769499421913</v>
      </c>
      <c r="S1165" s="212">
        <v>0.99498736426878098</v>
      </c>
      <c r="T1165" s="212">
        <v>0.98682516143548948</v>
      </c>
      <c r="U1165" s="212">
        <v>0.97324888929516928</v>
      </c>
      <c r="V1165" s="212">
        <v>0.94510323839401889</v>
      </c>
      <c r="W1165" s="212">
        <v>0.90097261609245372</v>
      </c>
      <c r="X1165" s="212">
        <v>0.82017353031899565</v>
      </c>
      <c r="Y1165" s="212">
        <v>0.67917950979214536</v>
      </c>
      <c r="Z1165" s="212">
        <v>0.49652673711132911</v>
      </c>
    </row>
    <row r="1166" spans="3:26" x14ac:dyDescent="0.3">
      <c r="C1166" s="210">
        <v>42145</v>
      </c>
      <c r="D1166" s="211">
        <v>1.1044018905452474E-3</v>
      </c>
      <c r="E1166" s="211">
        <v>2.7701247326782957E-3</v>
      </c>
      <c r="F1166" s="211">
        <v>4.5373539725906799E-3</v>
      </c>
      <c r="G1166" s="211">
        <v>6.8318677791611854E-3</v>
      </c>
      <c r="H1166" s="211">
        <v>8.9212070467500539E-3</v>
      </c>
      <c r="I1166" s="211">
        <v>1.1483470173275164E-2</v>
      </c>
      <c r="J1166" s="211">
        <v>1.5351623661037157E-2</v>
      </c>
      <c r="K1166" s="211">
        <v>2.043996236951846E-2</v>
      </c>
      <c r="L1166" s="211">
        <v>2.7696493704585944E-2</v>
      </c>
      <c r="M1166" s="211">
        <v>3.6532852526992725E-2</v>
      </c>
      <c r="N1166" s="211">
        <v>4.9632187938557608E-2</v>
      </c>
      <c r="P1166" s="212">
        <f t="array" ref="P1166:Z1166">(1+D1166:N1166)^-P$1:Z$1</f>
        <v>0.99991170049963685</v>
      </c>
      <c r="Q1166" s="212">
        <v>0.99930866532999119</v>
      </c>
      <c r="R1166" s="212">
        <v>0.99773901428042444</v>
      </c>
      <c r="S1166" s="212">
        <v>0.99321448992846173</v>
      </c>
      <c r="T1166" s="212">
        <v>0.9823935409658564</v>
      </c>
      <c r="U1166" s="212">
        <v>0.96632592345685631</v>
      </c>
      <c r="V1166" s="212">
        <v>0.92665412171975725</v>
      </c>
      <c r="W1166" s="212">
        <v>0.86793618233641268</v>
      </c>
      <c r="X1166" s="212">
        <v>0.76094146809323315</v>
      </c>
      <c r="Y1166" s="212">
        <v>0.58378633932568968</v>
      </c>
      <c r="Z1166" s="212">
        <v>0.37953968644811964</v>
      </c>
    </row>
    <row r="1167" spans="3:26" x14ac:dyDescent="0.3">
      <c r="C1167" s="210">
        <v>42144</v>
      </c>
      <c r="D1167" s="211">
        <v>1.0089630413379507E-3</v>
      </c>
      <c r="E1167" s="211">
        <v>2.4582231935157519E-3</v>
      </c>
      <c r="F1167" s="211">
        <v>4.0301135552225E-3</v>
      </c>
      <c r="G1167" s="211">
        <v>6.0777150237083929E-3</v>
      </c>
      <c r="H1167" s="211">
        <v>7.9107125174977828E-3</v>
      </c>
      <c r="I1167" s="211">
        <v>1.0781994068435819E-2</v>
      </c>
      <c r="J1167" s="211">
        <v>1.413350179010097E-2</v>
      </c>
      <c r="K1167" s="211">
        <v>1.9363476567584133E-2</v>
      </c>
      <c r="L1167" s="211">
        <v>2.6606060443572672E-2</v>
      </c>
      <c r="M1167" s="211">
        <v>3.3694317395415792E-2</v>
      </c>
      <c r="N1167" s="211">
        <v>4.3314051957986544E-2</v>
      </c>
      <c r="P1167" s="212">
        <f t="array" ref="P1167:Z1167">(1+D1167:N1167)^-P$1:Z$1</f>
        <v>0.99991932690382945</v>
      </c>
      <c r="Q1167" s="212">
        <v>0.99938638666137869</v>
      </c>
      <c r="R1167" s="212">
        <v>0.99799101351987307</v>
      </c>
      <c r="S1167" s="212">
        <v>0.99395900045001484</v>
      </c>
      <c r="T1167" s="212">
        <v>0.98436435228961638</v>
      </c>
      <c r="U1167" s="212">
        <v>0.96833919165185423</v>
      </c>
      <c r="V1167" s="212">
        <v>0.93223273913973581</v>
      </c>
      <c r="W1167" s="212">
        <v>0.8743725553593793</v>
      </c>
      <c r="X1167" s="212">
        <v>0.7690627253372152</v>
      </c>
      <c r="Y1167" s="212">
        <v>0.6083003523024787</v>
      </c>
      <c r="Z1167" s="212">
        <v>0.42825147255866908</v>
      </c>
    </row>
    <row r="1168" spans="3:26" x14ac:dyDescent="0.3">
      <c r="C1168" s="210">
        <v>42143</v>
      </c>
      <c r="D1168" s="211">
        <v>1.0913073382479515E-3</v>
      </c>
      <c r="E1168" s="211">
        <v>2.7044557420063272E-3</v>
      </c>
      <c r="F1168" s="211">
        <v>4.3616624425837731E-3</v>
      </c>
      <c r="G1168" s="211">
        <v>7.1183101554266473E-3</v>
      </c>
      <c r="H1168" s="211">
        <v>9.6368064004252359E-3</v>
      </c>
      <c r="I1168" s="211">
        <v>1.2802736971054465E-2</v>
      </c>
      <c r="J1168" s="211">
        <v>1.7070543308187341E-2</v>
      </c>
      <c r="K1168" s="211">
        <v>2.1474598591539634E-2</v>
      </c>
      <c r="L1168" s="211">
        <v>2.9312324593127458E-2</v>
      </c>
      <c r="M1168" s="211">
        <v>3.7696198707573618E-2</v>
      </c>
      <c r="N1168" s="211">
        <v>4.9908960602529147E-2</v>
      </c>
      <c r="P1168" s="212">
        <f t="array" ref="P1168:Z1168">(1+D1168:N1168)^-P$1:Z$1</f>
        <v>0.99991274682315812</v>
      </c>
      <c r="Q1168" s="212">
        <v>0.99932502657667488</v>
      </c>
      <c r="R1168" s="212">
        <v>0.99782627698428783</v>
      </c>
      <c r="S1168" s="212">
        <v>0.99293200204618648</v>
      </c>
      <c r="T1168" s="212">
        <v>0.98100145413598394</v>
      </c>
      <c r="U1168" s="212">
        <v>0.96255466045062799</v>
      </c>
      <c r="V1168" s="212">
        <v>0.91884999719345939</v>
      </c>
      <c r="W1168" s="212">
        <v>0.86180101386159935</v>
      </c>
      <c r="X1168" s="212">
        <v>0.74908011961600629</v>
      </c>
      <c r="Y1168" s="212">
        <v>0.57404589094120428</v>
      </c>
      <c r="Z1168" s="212">
        <v>0.37754363617878234</v>
      </c>
    </row>
    <row r="1169" spans="3:26" x14ac:dyDescent="0.3">
      <c r="C1169" s="210">
        <v>42142</v>
      </c>
      <c r="D1169" s="211">
        <v>9.7614234084089527E-4</v>
      </c>
      <c r="E1169" s="211">
        <v>2.2827019903308141E-3</v>
      </c>
      <c r="F1169" s="211">
        <v>3.6459978830162727E-3</v>
      </c>
      <c r="G1169" s="211">
        <v>5.8543434460003726E-3</v>
      </c>
      <c r="H1169" s="211">
        <v>8.0376546240554323E-3</v>
      </c>
      <c r="I1169" s="211">
        <v>1.0376876445385637E-2</v>
      </c>
      <c r="J1169" s="211">
        <v>1.3143584638142178E-2</v>
      </c>
      <c r="K1169" s="211">
        <v>1.7480324936395224E-2</v>
      </c>
      <c r="L1169" s="211">
        <v>2.3837969282805967E-2</v>
      </c>
      <c r="M1169" s="211">
        <v>3.0621000983717134E-2</v>
      </c>
      <c r="N1169" s="211">
        <v>4.1262875384564003E-2</v>
      </c>
      <c r="P1169" s="212">
        <f t="array" ref="P1169:Z1169">(1+D1169:N1169)^-P$1:Z$1</f>
        <v>0.99992194974818194</v>
      </c>
      <c r="Q1169" s="212">
        <v>0.99943013728741503</v>
      </c>
      <c r="R1169" s="212">
        <v>0.99818197094831895</v>
      </c>
      <c r="S1169" s="212">
        <v>0.99417973041112129</v>
      </c>
      <c r="T1169" s="212">
        <v>0.98411644604128101</v>
      </c>
      <c r="U1169" s="212">
        <v>0.96950444570816297</v>
      </c>
      <c r="V1169" s="212">
        <v>0.93679595362003509</v>
      </c>
      <c r="W1169" s="212">
        <v>0.88576366271576246</v>
      </c>
      <c r="X1169" s="212">
        <v>0.79011023146990955</v>
      </c>
      <c r="Y1169" s="212">
        <v>0.63608504115110842</v>
      </c>
      <c r="Z1169" s="212">
        <v>0.44544317444868037</v>
      </c>
    </row>
    <row r="1170" spans="3:26" x14ac:dyDescent="0.3">
      <c r="C1170" s="210">
        <v>42139</v>
      </c>
      <c r="D1170" s="211">
        <v>9.9538329322638162E-4</v>
      </c>
      <c r="E1170" s="211">
        <v>2.5564628328958059E-3</v>
      </c>
      <c r="F1170" s="211">
        <v>4.1458413531776563E-3</v>
      </c>
      <c r="G1170" s="211">
        <v>6.4124234267424335E-3</v>
      </c>
      <c r="H1170" s="211">
        <v>8.5565823631681207E-3</v>
      </c>
      <c r="I1170" s="211">
        <v>1.0703102793035909E-2</v>
      </c>
      <c r="J1170" s="211">
        <v>1.412815182328938E-2</v>
      </c>
      <c r="K1170" s="211">
        <v>1.8626525811290491E-2</v>
      </c>
      <c r="L1170" s="211">
        <v>2.4142236018417782E-2</v>
      </c>
      <c r="M1170" s="211">
        <v>3.2979761047296587E-2</v>
      </c>
      <c r="N1170" s="211">
        <v>4.4408202757974774E-2</v>
      </c>
      <c r="P1170" s="212">
        <f t="array" ref="P1170:Z1170">(1+D1170:N1170)^-P$1:Z$1</f>
        <v>0.9999204121090628</v>
      </c>
      <c r="Q1170" s="212">
        <v>0.99936190351011367</v>
      </c>
      <c r="R1170" s="212">
        <v>0.99793350263573799</v>
      </c>
      <c r="S1170" s="212">
        <v>0.99362843375391896</v>
      </c>
      <c r="T1170" s="212">
        <v>0.98310400122445718</v>
      </c>
      <c r="U1170" s="212">
        <v>0.96856596292648234</v>
      </c>
      <c r="V1170" s="212">
        <v>0.93225732906374059</v>
      </c>
      <c r="W1170" s="212">
        <v>0.87881028420235641</v>
      </c>
      <c r="X1170" s="212">
        <v>0.78776599543766768</v>
      </c>
      <c r="Y1170" s="212">
        <v>0.61464281830917578</v>
      </c>
      <c r="Z1170" s="212">
        <v>0.4193672559947178</v>
      </c>
    </row>
    <row r="1171" spans="3:26" x14ac:dyDescent="0.3">
      <c r="C1171" s="210">
        <v>42138</v>
      </c>
      <c r="D1171" s="211">
        <v>8.5146441393794741E-4</v>
      </c>
      <c r="E1171" s="211">
        <v>2.0091833045397874E-3</v>
      </c>
      <c r="F1171" s="211">
        <v>3.0198433252709559E-3</v>
      </c>
      <c r="G1171" s="211">
        <v>4.9538983117685684E-3</v>
      </c>
      <c r="H1171" s="211">
        <v>6.2494876037657394E-3</v>
      </c>
      <c r="I1171" s="211">
        <v>8.0869276925753675E-3</v>
      </c>
      <c r="J1171" s="211">
        <v>1.0576178630039528E-2</v>
      </c>
      <c r="K1171" s="211">
        <v>1.4355109282737354E-2</v>
      </c>
      <c r="L1171" s="211">
        <v>1.8535483474242807E-2</v>
      </c>
      <c r="M1171" s="211">
        <v>2.3311437628405648E-2</v>
      </c>
      <c r="N1171" s="211">
        <v>3.0869925890015651E-2</v>
      </c>
      <c r="P1171" s="212">
        <f t="array" ref="P1171:Z1171">(1+D1171:N1171)^-P$1:Z$1</f>
        <v>0.99993191414804672</v>
      </c>
      <c r="Q1171" s="212">
        <v>0.99949833397768306</v>
      </c>
      <c r="R1171" s="212">
        <v>0.99849348954914618</v>
      </c>
      <c r="S1171" s="212">
        <v>0.99507052182185607</v>
      </c>
      <c r="T1171" s="212">
        <v>0.98761722432617338</v>
      </c>
      <c r="U1171" s="212">
        <v>0.97612638203369895</v>
      </c>
      <c r="V1171" s="212">
        <v>0.94875639444728554</v>
      </c>
      <c r="W1171" s="212">
        <v>0.90504433115528926</v>
      </c>
      <c r="X1171" s="212">
        <v>0.83222041587958029</v>
      </c>
      <c r="Y1171" s="212">
        <v>0.70775439604261292</v>
      </c>
      <c r="Z1171" s="212">
        <v>0.54440562248245128</v>
      </c>
    </row>
    <row r="1172" spans="3:26" x14ac:dyDescent="0.3">
      <c r="C1172" s="210">
        <v>42137</v>
      </c>
      <c r="D1172" s="211">
        <v>8.4411008944298125E-4</v>
      </c>
      <c r="E1172" s="211">
        <v>2.0013530606261213E-3</v>
      </c>
      <c r="F1172" s="211">
        <v>3.2299957710085199E-3</v>
      </c>
      <c r="G1172" s="211">
        <v>5.0995382017937924E-3</v>
      </c>
      <c r="H1172" s="211">
        <v>6.5994584913646485E-3</v>
      </c>
      <c r="I1172" s="211">
        <v>8.9602500736402635E-3</v>
      </c>
      <c r="J1172" s="211">
        <v>1.1263566237469965E-2</v>
      </c>
      <c r="K1172" s="211">
        <v>1.4295813344662621E-2</v>
      </c>
      <c r="L1172" s="211">
        <v>1.7931612119423443E-2</v>
      </c>
      <c r="M1172" s="211">
        <v>2.2936245385066636E-2</v>
      </c>
      <c r="N1172" s="211">
        <v>2.9003320108235756E-2</v>
      </c>
      <c r="P1172" s="212">
        <f t="array" ref="P1172:Z1172">(1+D1172:N1172)^-P$1:Z$1</f>
        <v>0.99993250195578542</v>
      </c>
      <c r="Q1172" s="212">
        <v>0.99950028664291324</v>
      </c>
      <c r="R1172" s="212">
        <v>0.99838890394075996</v>
      </c>
      <c r="S1172" s="212">
        <v>0.99492633514595252</v>
      </c>
      <c r="T1172" s="212">
        <v>0.98693060128316212</v>
      </c>
      <c r="U1172" s="212">
        <v>0.9735938679229682</v>
      </c>
      <c r="V1172" s="212">
        <v>0.94553627745542823</v>
      </c>
      <c r="W1172" s="212">
        <v>0.90541475963674345</v>
      </c>
      <c r="X1172" s="212">
        <v>0.83717062847423762</v>
      </c>
      <c r="Y1172" s="212">
        <v>0.71165825835808239</v>
      </c>
      <c r="Z1172" s="212">
        <v>0.56450069302914729</v>
      </c>
    </row>
    <row r="1173" spans="3:26" x14ac:dyDescent="0.3">
      <c r="C1173" s="210">
        <v>42136</v>
      </c>
      <c r="D1173" s="211">
        <v>9.381165819233009E-4</v>
      </c>
      <c r="E1173" s="211">
        <v>2.4108700658607711E-3</v>
      </c>
      <c r="F1173" s="211">
        <v>3.866422441440602E-3</v>
      </c>
      <c r="G1173" s="211">
        <v>6.1326948463707332E-3</v>
      </c>
      <c r="H1173" s="211">
        <v>8.0097749712209204E-3</v>
      </c>
      <c r="I1173" s="211">
        <v>1.101258639659891E-2</v>
      </c>
      <c r="J1173" s="211">
        <v>1.4233957606600891E-2</v>
      </c>
      <c r="K1173" s="211">
        <v>1.9346903337917852E-2</v>
      </c>
      <c r="L1173" s="211">
        <v>2.5031403974166304E-2</v>
      </c>
      <c r="M1173" s="211">
        <v>3.1870859818273346E-2</v>
      </c>
      <c r="N1173" s="211">
        <v>4.0528195423771618E-2</v>
      </c>
      <c r="P1173" s="212">
        <f t="array" ref="P1173:Z1173">(1+D1173:N1173)^-P$1:Z$1</f>
        <v>0.99992498866744506</v>
      </c>
      <c r="Q1173" s="212">
        <v>0.9993981890156447</v>
      </c>
      <c r="R1173" s="212">
        <v>0.99807237673610849</v>
      </c>
      <c r="S1173" s="212">
        <v>0.9939046858552717</v>
      </c>
      <c r="T1173" s="212">
        <v>0.9841708844107715</v>
      </c>
      <c r="U1173" s="212">
        <v>0.96767676469380071</v>
      </c>
      <c r="V1173" s="212">
        <v>0.93177116096463219</v>
      </c>
      <c r="W1173" s="212">
        <v>0.87447207318571751</v>
      </c>
      <c r="X1173" s="212">
        <v>0.78095909830188825</v>
      </c>
      <c r="Y1173" s="212">
        <v>0.62462559864365264</v>
      </c>
      <c r="Z1173" s="212">
        <v>0.45177577790259504</v>
      </c>
    </row>
    <row r="1174" spans="3:26" x14ac:dyDescent="0.3">
      <c r="C1174" s="210">
        <v>42135</v>
      </c>
      <c r="D1174" s="211">
        <v>9.7332361339443573E-4</v>
      </c>
      <c r="E1174" s="211">
        <v>2.3897692256273613E-3</v>
      </c>
      <c r="F1174" s="211">
        <v>3.6271885681409773E-3</v>
      </c>
      <c r="G1174" s="211">
        <v>5.7870630568317271E-3</v>
      </c>
      <c r="H1174" s="211">
        <v>7.8291293940270876E-3</v>
      </c>
      <c r="I1174" s="211">
        <v>1.0159077271405244E-2</v>
      </c>
      <c r="J1174" s="211">
        <v>1.3752682181673673E-2</v>
      </c>
      <c r="K1174" s="211">
        <v>1.8091422777809903E-2</v>
      </c>
      <c r="L1174" s="211">
        <v>2.4762373344849497E-2</v>
      </c>
      <c r="M1174" s="211">
        <v>3.3855690135720838E-2</v>
      </c>
      <c r="N1174" s="211">
        <v>4.4340216777400743E-2</v>
      </c>
      <c r="P1174" s="212">
        <f t="array" ref="P1174:Z1174">(1+D1174:N1174)^-P$1:Z$1</f>
        <v>0.99992217500923342</v>
      </c>
      <c r="Q1174" s="212">
        <v>0.99940344844059514</v>
      </c>
      <c r="R1174" s="212">
        <v>0.99819132453660442</v>
      </c>
      <c r="S1174" s="212">
        <v>0.99424623434781167</v>
      </c>
      <c r="T1174" s="212">
        <v>0.98452372606949967</v>
      </c>
      <c r="U1174" s="212">
        <v>0.97013168196084421</v>
      </c>
      <c r="V1174" s="212">
        <v>0.93398503699516089</v>
      </c>
      <c r="W1174" s="212">
        <v>0.88204867049807956</v>
      </c>
      <c r="X1174" s="212">
        <v>0.78301177224895546</v>
      </c>
      <c r="Y1174" s="212">
        <v>0.60687767919427782</v>
      </c>
      <c r="Z1174" s="212">
        <v>0.4199136054139827</v>
      </c>
    </row>
    <row r="1175" spans="3:26" x14ac:dyDescent="0.3">
      <c r="C1175" s="210">
        <v>42132</v>
      </c>
      <c r="D1175" s="211">
        <v>9.5334109197790871E-4</v>
      </c>
      <c r="E1175" s="211">
        <v>2.3811694445125121E-3</v>
      </c>
      <c r="F1175" s="211">
        <v>3.7400573258295996E-3</v>
      </c>
      <c r="G1175" s="211">
        <v>5.6571935349247014E-3</v>
      </c>
      <c r="H1175" s="211">
        <v>7.7101860976198982E-3</v>
      </c>
      <c r="I1175" s="211">
        <v>1.0123721520656128E-2</v>
      </c>
      <c r="J1175" s="211">
        <v>1.3691013147344326E-2</v>
      </c>
      <c r="K1175" s="211">
        <v>1.7320294327261516E-2</v>
      </c>
      <c r="L1175" s="211">
        <v>2.2572448179230212E-2</v>
      </c>
      <c r="M1175" s="211">
        <v>3.0513003591395044E-2</v>
      </c>
      <c r="N1175" s="211">
        <v>4.0919338610181252E-2</v>
      </c>
      <c r="P1175" s="212">
        <f t="array" ref="P1175:Z1175">(1+D1175:N1175)^-P$1:Z$1</f>
        <v>0.99992377194942783</v>
      </c>
      <c r="Q1175" s="212">
        <v>0.99940559199224821</v>
      </c>
      <c r="R1175" s="212">
        <v>0.99813520055244875</v>
      </c>
      <c r="S1175" s="212">
        <v>0.99437463027034145</v>
      </c>
      <c r="T1175" s="212">
        <v>0.98475615283262852</v>
      </c>
      <c r="U1175" s="212">
        <v>0.97023355344578222</v>
      </c>
      <c r="V1175" s="212">
        <v>0.93426917172192558</v>
      </c>
      <c r="W1175" s="212">
        <v>0.88673947483330096</v>
      </c>
      <c r="X1175" s="212">
        <v>0.7999431599522</v>
      </c>
      <c r="Y1175" s="212">
        <v>0.63708569727952924</v>
      </c>
      <c r="Z1175" s="212">
        <v>0.44839262193264745</v>
      </c>
    </row>
    <row r="1176" spans="3:26" x14ac:dyDescent="0.3">
      <c r="C1176" s="210">
        <v>42131</v>
      </c>
      <c r="D1176" s="211">
        <v>1.2826015988589108E-3</v>
      </c>
      <c r="E1176" s="211">
        <v>3.1515525706224735E-3</v>
      </c>
      <c r="F1176" s="211">
        <v>5.1855701175285204E-3</v>
      </c>
      <c r="G1176" s="211">
        <v>8.4204027687700585E-3</v>
      </c>
      <c r="H1176" s="211">
        <v>1.1330378071299158E-2</v>
      </c>
      <c r="I1176" s="211">
        <v>1.4936812581351159E-2</v>
      </c>
      <c r="J1176" s="211">
        <v>1.904232317791188E-2</v>
      </c>
      <c r="K1176" s="211">
        <v>2.481412743158961E-2</v>
      </c>
      <c r="L1176" s="211">
        <v>3.4000860419368208E-2</v>
      </c>
      <c r="M1176" s="211">
        <v>4.5316123777884104E-2</v>
      </c>
      <c r="N1176" s="211">
        <v>5.6746973042310724E-2</v>
      </c>
      <c r="P1176" s="212">
        <f t="array" ref="P1176:Z1176">(1+D1176:N1176)^-P$1:Z$1</f>
        <v>0.99989746287584436</v>
      </c>
      <c r="Q1176" s="212">
        <v>0.9992136601178091</v>
      </c>
      <c r="R1176" s="212">
        <v>0.99741725536435932</v>
      </c>
      <c r="S1176" s="212">
        <v>0.99164990836594491</v>
      </c>
      <c r="T1176" s="212">
        <v>0.9777186392962498</v>
      </c>
      <c r="U1176" s="212">
        <v>0.95649561854885357</v>
      </c>
      <c r="V1176" s="212">
        <v>0.90999476062118589</v>
      </c>
      <c r="W1176" s="212">
        <v>0.84233389001041004</v>
      </c>
      <c r="X1176" s="212">
        <v>0.71579885366211671</v>
      </c>
      <c r="Y1176" s="212">
        <v>0.51438140432914803</v>
      </c>
      <c r="Z1176" s="212">
        <v>0.33157345136437522</v>
      </c>
    </row>
    <row r="1177" spans="3:26" x14ac:dyDescent="0.3">
      <c r="C1177" s="210">
        <v>42130</v>
      </c>
      <c r="D1177" s="211">
        <v>9.200931935338648E-4</v>
      </c>
      <c r="E1177" s="211">
        <v>2.2373886689339658E-3</v>
      </c>
      <c r="F1177" s="211">
        <v>3.5828786264257427E-3</v>
      </c>
      <c r="G1177" s="211">
        <v>5.793008611794998E-3</v>
      </c>
      <c r="H1177" s="211">
        <v>7.8739713804059988E-3</v>
      </c>
      <c r="I1177" s="211">
        <v>1.0536495337878333E-2</v>
      </c>
      <c r="J1177" s="211">
        <v>1.3259377663687951E-2</v>
      </c>
      <c r="K1177" s="211">
        <v>1.8209383143035548E-2</v>
      </c>
      <c r="L1177" s="211">
        <v>2.381154725229415E-2</v>
      </c>
      <c r="M1177" s="211">
        <v>3.0325707818349808E-2</v>
      </c>
      <c r="N1177" s="211">
        <v>3.8118381794460213E-2</v>
      </c>
      <c r="P1177" s="212">
        <f t="array" ref="P1177:Z1177">(1+D1177:N1177)^-P$1:Z$1</f>
        <v>0.99992642909309148</v>
      </c>
      <c r="Q1177" s="212">
        <v>0.99944143369576277</v>
      </c>
      <c r="R1177" s="212">
        <v>0.99821336024095819</v>
      </c>
      <c r="S1177" s="212">
        <v>0.9942403570494186</v>
      </c>
      <c r="T1177" s="212">
        <v>0.98443612182798002</v>
      </c>
      <c r="U1177" s="212">
        <v>0.96904510519679221</v>
      </c>
      <c r="V1177" s="212">
        <v>0.93626080116757338</v>
      </c>
      <c r="W1177" s="212">
        <v>0.88133361678496014</v>
      </c>
      <c r="X1177" s="212">
        <v>0.79031416295820622</v>
      </c>
      <c r="Y1177" s="212">
        <v>0.63882508047398878</v>
      </c>
      <c r="Z1177" s="212">
        <v>0.47321922302020986</v>
      </c>
    </row>
    <row r="1178" spans="3:26" x14ac:dyDescent="0.3">
      <c r="C1178" s="210">
        <v>42129</v>
      </c>
      <c r="D1178" s="211">
        <v>9.7423351138178048E-4</v>
      </c>
      <c r="E1178" s="211">
        <v>2.3548319658216179E-3</v>
      </c>
      <c r="F1178" s="211">
        <v>3.5650295747946892E-3</v>
      </c>
      <c r="G1178" s="211">
        <v>5.3946766499949877E-3</v>
      </c>
      <c r="H1178" s="211">
        <v>7.3952255369088152E-3</v>
      </c>
      <c r="I1178" s="211">
        <v>9.6073631073648868E-3</v>
      </c>
      <c r="J1178" s="211">
        <v>1.2832085858588639E-2</v>
      </c>
      <c r="K1178" s="211">
        <v>1.7233002898325162E-2</v>
      </c>
      <c r="L1178" s="211">
        <v>2.1958478414953318E-2</v>
      </c>
      <c r="M1178" s="211">
        <v>2.8755243523534334E-2</v>
      </c>
      <c r="N1178" s="211">
        <v>3.7650922187355468E-2</v>
      </c>
      <c r="P1178" s="212">
        <f t="array" ref="P1178:Z1178">(1+D1178:N1178)^-P$1:Z$1</f>
        <v>0.9999221022938708</v>
      </c>
      <c r="Q1178" s="212">
        <v>0.99941215692396934</v>
      </c>
      <c r="R1178" s="212">
        <v>0.99822223713585734</v>
      </c>
      <c r="S1178" s="212">
        <v>0.99463426972980373</v>
      </c>
      <c r="T1178" s="212">
        <v>0.98537201407083397</v>
      </c>
      <c r="U1178" s="212">
        <v>0.97172297759621695</v>
      </c>
      <c r="V1178" s="212">
        <v>0.93823740847549586</v>
      </c>
      <c r="W1178" s="212">
        <v>0.88727226604020892</v>
      </c>
      <c r="X1178" s="212">
        <v>0.80476205281618263</v>
      </c>
      <c r="Y1178" s="212">
        <v>0.65361057906953168</v>
      </c>
      <c r="Z1178" s="212">
        <v>0.47750120560439452</v>
      </c>
    </row>
    <row r="1179" spans="3:26" x14ac:dyDescent="0.3">
      <c r="C1179" s="210">
        <v>42128</v>
      </c>
      <c r="D1179" s="211">
        <v>1.0114128063443231E-3</v>
      </c>
      <c r="E1179" s="211">
        <v>2.2922931677085783E-3</v>
      </c>
      <c r="F1179" s="211">
        <v>3.6299997427155137E-3</v>
      </c>
      <c r="G1179" s="211">
        <v>5.9443072631789494E-3</v>
      </c>
      <c r="H1179" s="211">
        <v>7.6066725365371421E-3</v>
      </c>
      <c r="I1179" s="211">
        <v>9.9197449765220051E-3</v>
      </c>
      <c r="J1179" s="211">
        <v>1.2585210325911892E-2</v>
      </c>
      <c r="K1179" s="211">
        <v>1.7250658080915415E-2</v>
      </c>
      <c r="L1179" s="211">
        <v>2.3527321955872413E-2</v>
      </c>
      <c r="M1179" s="211">
        <v>2.9455654556018125E-2</v>
      </c>
      <c r="N1179" s="211">
        <v>3.8334150136049655E-2</v>
      </c>
      <c r="P1179" s="212">
        <f t="array" ref="P1179:Z1179">(1+D1179:N1179)^-P$1:Z$1</f>
        <v>0.99991913113622077</v>
      </c>
      <c r="Q1179" s="212">
        <v>0.9994277463316561</v>
      </c>
      <c r="R1179" s="212">
        <v>0.99818992656522165</v>
      </c>
      <c r="S1179" s="212">
        <v>0.9940908187259877</v>
      </c>
      <c r="T1179" s="212">
        <v>0.98495849538352054</v>
      </c>
      <c r="U1179" s="212">
        <v>0.9708215552024333</v>
      </c>
      <c r="V1179" s="212">
        <v>0.93938171134619175</v>
      </c>
      <c r="W1179" s="212">
        <v>0.88716447651270713</v>
      </c>
      <c r="X1179" s="212">
        <v>0.79251154623960585</v>
      </c>
      <c r="Y1179" s="212">
        <v>0.64697179607277477</v>
      </c>
      <c r="Z1179" s="212">
        <v>0.47125637880887877</v>
      </c>
    </row>
    <row r="1180" spans="3:26" x14ac:dyDescent="0.3">
      <c r="C1180" s="210">
        <v>42125</v>
      </c>
      <c r="D1180" s="211">
        <v>1.0454041338696042E-3</v>
      </c>
      <c r="E1180" s="211">
        <v>2.5339407519962606E-3</v>
      </c>
      <c r="F1180" s="211">
        <v>4.0539364024543756E-3</v>
      </c>
      <c r="G1180" s="211">
        <v>6.2952355342122037E-3</v>
      </c>
      <c r="H1180" s="211">
        <v>7.9788051476068836E-3</v>
      </c>
      <c r="I1180" s="211">
        <v>1.0228194339625334E-2</v>
      </c>
      <c r="J1180" s="211">
        <v>1.3278590362827192E-2</v>
      </c>
      <c r="K1180" s="211">
        <v>1.7256558702691414E-2</v>
      </c>
      <c r="L1180" s="211">
        <v>2.2764853504483703E-2</v>
      </c>
      <c r="M1180" s="211">
        <v>2.966497883458602E-2</v>
      </c>
      <c r="N1180" s="211">
        <v>3.8658601082611606E-2</v>
      </c>
      <c r="P1180" s="212">
        <f t="array" ref="P1180:Z1180">(1+D1180:N1180)^-P$1:Z$1</f>
        <v>0.99991641484707361</v>
      </c>
      <c r="Q1180" s="212">
        <v>0.99936751616797792</v>
      </c>
      <c r="R1180" s="212">
        <v>0.9979791739524857</v>
      </c>
      <c r="S1180" s="212">
        <v>0.99374414653680598</v>
      </c>
      <c r="T1180" s="212">
        <v>0.98423136200569428</v>
      </c>
      <c r="U1180" s="212">
        <v>0.96993257426251178</v>
      </c>
      <c r="V1180" s="212">
        <v>0.93617204268036813</v>
      </c>
      <c r="W1180" s="212">
        <v>0.88712845500344573</v>
      </c>
      <c r="X1180" s="212">
        <v>0.79843955828844815</v>
      </c>
      <c r="Y1180" s="212">
        <v>0.64500172293767333</v>
      </c>
      <c r="Z1180" s="212">
        <v>0.46832092555591687</v>
      </c>
    </row>
    <row r="1181" spans="3:26" x14ac:dyDescent="0.3">
      <c r="C1181" s="210">
        <v>42124</v>
      </c>
      <c r="D1181" s="211">
        <v>9.3080995826631146E-4</v>
      </c>
      <c r="E1181" s="211">
        <v>2.2602988785603421E-3</v>
      </c>
      <c r="F1181" s="211">
        <v>3.6933023546418236E-3</v>
      </c>
      <c r="G1181" s="211">
        <v>5.9009968600175489E-3</v>
      </c>
      <c r="H1181" s="211">
        <v>7.9892286583100672E-3</v>
      </c>
      <c r="I1181" s="211">
        <v>1.0479289330057585E-2</v>
      </c>
      <c r="J1181" s="211">
        <v>1.3705356680280173E-2</v>
      </c>
      <c r="K1181" s="211">
        <v>1.7223209141797577E-2</v>
      </c>
      <c r="L1181" s="211">
        <v>2.2845866988735357E-2</v>
      </c>
      <c r="M1181" s="211">
        <v>2.8751785344276696E-2</v>
      </c>
      <c r="N1181" s="211">
        <v>3.8090408652241149E-2</v>
      </c>
      <c r="P1181" s="212">
        <f t="array" ref="P1181:Z1181">(1+D1181:N1181)^-P$1:Z$1</f>
        <v>0.99992557260799098</v>
      </c>
      <c r="Q1181" s="212">
        <v>0.99943572220318466</v>
      </c>
      <c r="R1181" s="212">
        <v>0.99815844831098521</v>
      </c>
      <c r="S1181" s="212">
        <v>0.99413362062624655</v>
      </c>
      <c r="T1181" s="212">
        <v>0.98421100644474113</v>
      </c>
      <c r="U1181" s="212">
        <v>0.96920969542892321</v>
      </c>
      <c r="V1181" s="212">
        <v>0.93420307588193197</v>
      </c>
      <c r="W1181" s="212">
        <v>0.88733206595064995</v>
      </c>
      <c r="X1181" s="212">
        <v>0.7978073875688636</v>
      </c>
      <c r="Y1181" s="212">
        <v>0.65364353681162113</v>
      </c>
      <c r="Z1181" s="212">
        <v>0.47347432253303401</v>
      </c>
    </row>
    <row r="1182" spans="3:26" x14ac:dyDescent="0.3">
      <c r="C1182" s="210">
        <v>42123</v>
      </c>
      <c r="D1182" s="211">
        <v>1.2688294233321581E-3</v>
      </c>
      <c r="E1182" s="211">
        <v>3.096944586609621E-3</v>
      </c>
      <c r="F1182" s="211">
        <v>5.0649240341247509E-3</v>
      </c>
      <c r="G1182" s="211">
        <v>7.9011265207956857E-3</v>
      </c>
      <c r="H1182" s="211">
        <v>1.0859324313160845E-2</v>
      </c>
      <c r="I1182" s="211">
        <v>1.3956283155264171E-2</v>
      </c>
      <c r="J1182" s="211">
        <v>1.858528996554297E-2</v>
      </c>
      <c r="K1182" s="211">
        <v>2.4387473944044936E-2</v>
      </c>
      <c r="L1182" s="211">
        <v>3.0720613650531279E-2</v>
      </c>
      <c r="M1182" s="211">
        <v>4.0731583432531387E-2</v>
      </c>
      <c r="N1182" s="211">
        <v>5.2232496742938485E-2</v>
      </c>
      <c r="P1182" s="212">
        <f t="array" ref="P1182:Z1182">(1+D1182:N1182)^-P$1:Z$1</f>
        <v>0.99989856313390379</v>
      </c>
      <c r="Q1182" s="212">
        <v>0.99922725898528997</v>
      </c>
      <c r="R1182" s="212">
        <v>0.99747711760387103</v>
      </c>
      <c r="S1182" s="212">
        <v>0.9921608118962324</v>
      </c>
      <c r="T1182" s="212">
        <v>0.97863007244399303</v>
      </c>
      <c r="U1182" s="212">
        <v>0.95927319198475924</v>
      </c>
      <c r="V1182" s="212">
        <v>0.91203813991446714</v>
      </c>
      <c r="W1182" s="212">
        <v>0.84479276267276826</v>
      </c>
      <c r="X1182" s="212">
        <v>0.73890802447683623</v>
      </c>
      <c r="Y1182" s="212">
        <v>0.54943836782450584</v>
      </c>
      <c r="Z1182" s="212">
        <v>0.3612150151493792</v>
      </c>
    </row>
    <row r="1183" spans="3:26" x14ac:dyDescent="0.3">
      <c r="C1183" s="210">
        <v>42122</v>
      </c>
      <c r="D1183" s="211">
        <v>1.0851878608072469E-3</v>
      </c>
      <c r="E1183" s="211">
        <v>2.6646682778608002E-3</v>
      </c>
      <c r="F1183" s="211">
        <v>4.0279915483313611E-3</v>
      </c>
      <c r="G1183" s="211">
        <v>6.4274959414013892E-3</v>
      </c>
      <c r="H1183" s="211">
        <v>8.7989835727013393E-3</v>
      </c>
      <c r="I1183" s="211">
        <v>1.1348666435053776E-2</v>
      </c>
      <c r="J1183" s="211">
        <v>1.5326383959297238E-2</v>
      </c>
      <c r="K1183" s="211">
        <v>1.9265208536646372E-2</v>
      </c>
      <c r="L1183" s="211">
        <v>2.5057131599687921E-2</v>
      </c>
      <c r="M1183" s="211">
        <v>3.4022935389418883E-2</v>
      </c>
      <c r="N1183" s="211">
        <v>4.6450699957201178E-2</v>
      </c>
      <c r="P1183" s="212">
        <f t="array" ref="P1183:Z1183">(1+D1183:N1183)^-P$1:Z$1</f>
        <v>0.99991323580662239</v>
      </c>
      <c r="Q1183" s="212">
        <v>0.99933494016450541</v>
      </c>
      <c r="R1183" s="212">
        <v>0.99799206814320374</v>
      </c>
      <c r="S1183" s="212">
        <v>0.99361355292127695</v>
      </c>
      <c r="T1183" s="212">
        <v>0.9826316039044487</v>
      </c>
      <c r="U1183" s="212">
        <v>0.96671238279078553</v>
      </c>
      <c r="V1183" s="212">
        <v>0.92676930456569351</v>
      </c>
      <c r="W1183" s="212">
        <v>0.87496281790307717</v>
      </c>
      <c r="X1183" s="212">
        <v>0.78076310967393592</v>
      </c>
      <c r="Y1183" s="212">
        <v>0.60540697810811805</v>
      </c>
      <c r="Z1183" s="212">
        <v>0.40329658417745728</v>
      </c>
    </row>
    <row r="1184" spans="3:26" x14ac:dyDescent="0.3">
      <c r="C1184" s="210">
        <v>42121</v>
      </c>
      <c r="D1184" s="211">
        <v>1.0655621768430234E-3</v>
      </c>
      <c r="E1184" s="211">
        <v>2.6434777715221487E-3</v>
      </c>
      <c r="F1184" s="211">
        <v>4.3586959502475396E-3</v>
      </c>
      <c r="G1184" s="211">
        <v>7.0041697753203168E-3</v>
      </c>
      <c r="H1184" s="211">
        <v>9.5313197452359597E-3</v>
      </c>
      <c r="I1184" s="211">
        <v>1.2633309398606036E-2</v>
      </c>
      <c r="J1184" s="211">
        <v>1.6765298833287864E-2</v>
      </c>
      <c r="K1184" s="211">
        <v>2.1516514412918034E-2</v>
      </c>
      <c r="L1184" s="211">
        <v>2.9492197159483931E-2</v>
      </c>
      <c r="M1184" s="211">
        <v>4.0478006208240019E-2</v>
      </c>
      <c r="N1184" s="211">
        <v>5.1799083277859259E-2</v>
      </c>
      <c r="P1184" s="212">
        <f t="array" ref="P1184:Z1184">(1+D1184:N1184)^-P$1:Z$1</f>
        <v>0.99991480403990729</v>
      </c>
      <c r="Q1184" s="212">
        <v>0.99934022026805736</v>
      </c>
      <c r="R1184" s="212">
        <v>0.99782775058223128</v>
      </c>
      <c r="S1184" s="212">
        <v>0.99304454739558523</v>
      </c>
      <c r="T1184" s="212">
        <v>0.98120647594480204</v>
      </c>
      <c r="U1184" s="212">
        <v>0.96303788745561847</v>
      </c>
      <c r="V1184" s="212">
        <v>0.92023007152660941</v>
      </c>
      <c r="W1184" s="212">
        <v>0.8615535087521704</v>
      </c>
      <c r="X1184" s="212">
        <v>0.7477723576314429</v>
      </c>
      <c r="Y1184" s="212">
        <v>0.55145037086277626</v>
      </c>
      <c r="Z1184" s="212">
        <v>0.36420360549792635</v>
      </c>
    </row>
    <row r="1185" spans="3:26" x14ac:dyDescent="0.3">
      <c r="C1185" s="210">
        <v>42118</v>
      </c>
      <c r="D1185" s="211">
        <v>9.3809079230416578E-4</v>
      </c>
      <c r="E1185" s="211">
        <v>2.325529175321302E-3</v>
      </c>
      <c r="F1185" s="211">
        <v>3.5568198474969122E-3</v>
      </c>
      <c r="G1185" s="211">
        <v>5.5573245367086278E-3</v>
      </c>
      <c r="H1185" s="211">
        <v>7.0054237072043153E-3</v>
      </c>
      <c r="I1185" s="211">
        <v>9.2176791244992957E-3</v>
      </c>
      <c r="J1185" s="211">
        <v>1.2160381602483136E-2</v>
      </c>
      <c r="K1185" s="211">
        <v>1.6073578834918757E-2</v>
      </c>
      <c r="L1185" s="211">
        <v>2.1845508908790879E-2</v>
      </c>
      <c r="M1185" s="211">
        <v>2.8347069949532091E-2</v>
      </c>
      <c r="N1185" s="211">
        <v>3.5584044079902025E-2</v>
      </c>
      <c r="P1185" s="212">
        <f t="array" ref="P1185:Z1185">(1+D1185:N1185)^-P$1:Z$1</f>
        <v>0.99992499072852647</v>
      </c>
      <c r="Q1185" s="212">
        <v>0.9994194612485503</v>
      </c>
      <c r="R1185" s="212">
        <v>0.9982263201710313</v>
      </c>
      <c r="S1185" s="212">
        <v>0.99447338863622814</v>
      </c>
      <c r="T1185" s="212">
        <v>0.98613501721976971</v>
      </c>
      <c r="U1185" s="212">
        <v>0.97284903132687472</v>
      </c>
      <c r="V1185" s="212">
        <v>0.94135477552425939</v>
      </c>
      <c r="W1185" s="212">
        <v>0.89438373105756008</v>
      </c>
      <c r="X1185" s="212">
        <v>0.80565219534020793</v>
      </c>
      <c r="Y1185" s="212">
        <v>0.65751289626215126</v>
      </c>
      <c r="Z1185" s="212">
        <v>0.49692745605598426</v>
      </c>
    </row>
    <row r="1186" spans="3:26" x14ac:dyDescent="0.3">
      <c r="C1186" s="210">
        <v>42117</v>
      </c>
      <c r="D1186" s="211">
        <v>7.4503807396252659E-4</v>
      </c>
      <c r="E1186" s="211">
        <v>1.8130511072935026E-3</v>
      </c>
      <c r="F1186" s="211">
        <v>2.7335734334355656E-3</v>
      </c>
      <c r="G1186" s="211">
        <v>4.4414166064838841E-3</v>
      </c>
      <c r="H1186" s="211">
        <v>5.6479776552432947E-3</v>
      </c>
      <c r="I1186" s="211">
        <v>7.2696068996910878E-3</v>
      </c>
      <c r="J1186" s="211">
        <v>9.1248371732878079E-3</v>
      </c>
      <c r="K1186" s="211">
        <v>1.1984222002406427E-2</v>
      </c>
      <c r="L1186" s="211">
        <v>1.6459917172102635E-2</v>
      </c>
      <c r="M1186" s="211">
        <v>2.2612311632962828E-2</v>
      </c>
      <c r="N1186" s="211">
        <v>3.0662881930894365E-2</v>
      </c>
      <c r="P1186" s="212">
        <f t="array" ref="P1186:Z1186">(1+D1186:N1186)^-P$1:Z$1</f>
        <v>0.99994042092123414</v>
      </c>
      <c r="Q1186" s="212">
        <v>0.99954725014365431</v>
      </c>
      <c r="R1186" s="212">
        <v>0.99863600907415029</v>
      </c>
      <c r="S1186" s="212">
        <v>0.9955782223502001</v>
      </c>
      <c r="T1186" s="212">
        <v>0.98879902802389863</v>
      </c>
      <c r="U1186" s="212">
        <v>0.97850446209532427</v>
      </c>
      <c r="V1186" s="212">
        <v>0.95559863983538473</v>
      </c>
      <c r="W1186" s="212">
        <v>0.91999149011286729</v>
      </c>
      <c r="X1186" s="212">
        <v>0.84937099346961287</v>
      </c>
      <c r="Y1186" s="212">
        <v>0.71504725543120506</v>
      </c>
      <c r="Z1186" s="212">
        <v>0.54659705217289167</v>
      </c>
    </row>
    <row r="1187" spans="3:26" x14ac:dyDescent="0.3">
      <c r="C1187" s="210">
        <v>42116</v>
      </c>
      <c r="D1187" s="211">
        <v>9.1363323336255439E-4</v>
      </c>
      <c r="E1187" s="211">
        <v>2.3063746318541332E-3</v>
      </c>
      <c r="F1187" s="211">
        <v>3.6982125836225364E-3</v>
      </c>
      <c r="G1187" s="211">
        <v>5.7293292565546768E-3</v>
      </c>
      <c r="H1187" s="211">
        <v>7.6935594791429805E-3</v>
      </c>
      <c r="I1187" s="211">
        <v>1.0265191400512696E-2</v>
      </c>
      <c r="J1187" s="211">
        <v>1.3466850783838163E-2</v>
      </c>
      <c r="K1187" s="211">
        <v>1.8331158925619748E-2</v>
      </c>
      <c r="L1187" s="211">
        <v>2.3109530929847039E-2</v>
      </c>
      <c r="M1187" s="211">
        <v>3.109321977119572E-2</v>
      </c>
      <c r="N1187" s="211">
        <v>4.2257791714767734E-2</v>
      </c>
      <c r="P1187" s="212">
        <f t="array" ref="P1187:Z1187">(1+D1187:N1187)^-P$1:Z$1</f>
        <v>0.99992694537865434</v>
      </c>
      <c r="Q1187" s="212">
        <v>0.99942423605763286</v>
      </c>
      <c r="R1187" s="212">
        <v>0.99815600674415117</v>
      </c>
      <c r="S1187" s="212">
        <v>0.99430330896207431</v>
      </c>
      <c r="T1187" s="212">
        <v>0.98478864941805944</v>
      </c>
      <c r="U1187" s="212">
        <v>0.9698260180611562</v>
      </c>
      <c r="V1187" s="212">
        <v>0.93530285452139539</v>
      </c>
      <c r="W1187" s="212">
        <v>0.88059612961044376</v>
      </c>
      <c r="X1187" s="212">
        <v>0.79575375345250399</v>
      </c>
      <c r="Y1187" s="212">
        <v>0.63172932048780273</v>
      </c>
      <c r="Z1187" s="212">
        <v>0.4370156499826946</v>
      </c>
    </row>
    <row r="1188" spans="3:26" x14ac:dyDescent="0.3">
      <c r="C1188" s="210">
        <v>42115</v>
      </c>
      <c r="D1188" s="211">
        <v>1.0021808772949937E-3</v>
      </c>
      <c r="E1188" s="211">
        <v>2.4154091621212031E-3</v>
      </c>
      <c r="F1188" s="211">
        <v>3.6333595208525755E-3</v>
      </c>
      <c r="G1188" s="211">
        <v>5.9111723755527713E-3</v>
      </c>
      <c r="H1188" s="211">
        <v>7.7908398264068639E-3</v>
      </c>
      <c r="I1188" s="211">
        <v>9.8106682227396443E-3</v>
      </c>
      <c r="J1188" s="211">
        <v>1.3084776932562804E-2</v>
      </c>
      <c r="K1188" s="211">
        <v>1.6963885657002097E-2</v>
      </c>
      <c r="L1188" s="211">
        <v>2.1817442493558419E-2</v>
      </c>
      <c r="M1188" s="211">
        <v>2.7927805341261321E-2</v>
      </c>
      <c r="N1188" s="211">
        <v>3.817453926076151E-2</v>
      </c>
      <c r="P1188" s="212">
        <f t="array" ref="P1188:Z1188">(1+D1188:N1188)^-P$1:Z$1</f>
        <v>0.99991986888832451</v>
      </c>
      <c r="Q1188" s="212">
        <v>0.99939705765527154</v>
      </c>
      <c r="R1188" s="212">
        <v>0.99818825578601378</v>
      </c>
      <c r="S1188" s="212">
        <v>0.99412356424912451</v>
      </c>
      <c r="T1188" s="212">
        <v>0.98459853862467472</v>
      </c>
      <c r="U1188" s="212">
        <v>0.97113618498161114</v>
      </c>
      <c r="V1188" s="212">
        <v>0.93706788158744569</v>
      </c>
      <c r="W1188" s="212">
        <v>0.88891715177134578</v>
      </c>
      <c r="X1188" s="212">
        <v>0.80587351240894833</v>
      </c>
      <c r="Y1188" s="212">
        <v>0.66154713417144495</v>
      </c>
      <c r="Z1188" s="212">
        <v>0.47270753370838448</v>
      </c>
    </row>
    <row r="1189" spans="3:26" x14ac:dyDescent="0.3">
      <c r="C1189" s="210">
        <v>42114</v>
      </c>
      <c r="D1189" s="211">
        <v>9.5316638391846351E-4</v>
      </c>
      <c r="E1189" s="211">
        <v>2.4533294443548868E-3</v>
      </c>
      <c r="F1189" s="211">
        <v>3.726887033122463E-3</v>
      </c>
      <c r="G1189" s="211">
        <v>6.0168568133369821E-3</v>
      </c>
      <c r="H1189" s="211">
        <v>7.8498491329216397E-3</v>
      </c>
      <c r="I1189" s="211">
        <v>1.0366268387476646E-2</v>
      </c>
      <c r="J1189" s="211">
        <v>1.395227950710299E-2</v>
      </c>
      <c r="K1189" s="211">
        <v>1.7694112660298141E-2</v>
      </c>
      <c r="L1189" s="211">
        <v>2.3244228146148765E-2</v>
      </c>
      <c r="M1189" s="211">
        <v>2.971420899192341E-2</v>
      </c>
      <c r="N1189" s="211">
        <v>3.7231363946134341E-2</v>
      </c>
      <c r="P1189" s="212">
        <f t="array" ref="P1189:Z1189">(1+D1189:N1189)^-P$1:Z$1</f>
        <v>0.99992378591169773</v>
      </c>
      <c r="Q1189" s="212">
        <v>0.99938760635340684</v>
      </c>
      <c r="R1189" s="212">
        <v>0.99814174899196961</v>
      </c>
      <c r="S1189" s="212">
        <v>0.99401912922970692</v>
      </c>
      <c r="T1189" s="212">
        <v>0.98448324610143401</v>
      </c>
      <c r="U1189" s="212">
        <v>0.96953498315068776</v>
      </c>
      <c r="V1189" s="212">
        <v>0.93306612029970959</v>
      </c>
      <c r="W1189" s="212">
        <v>0.88446197228154799</v>
      </c>
      <c r="X1189" s="212">
        <v>0.79470686414391167</v>
      </c>
      <c r="Y1189" s="212">
        <v>0.64453931922349772</v>
      </c>
      <c r="Z1189" s="212">
        <v>0.48137905380901652</v>
      </c>
    </row>
    <row r="1190" spans="3:26" x14ac:dyDescent="0.3">
      <c r="C1190" s="210">
        <v>42111</v>
      </c>
      <c r="D1190" s="211">
        <v>8.6811886520141591E-4</v>
      </c>
      <c r="E1190" s="211">
        <v>2.0967543611958126E-3</v>
      </c>
      <c r="F1190" s="211">
        <v>3.2180067557279917E-3</v>
      </c>
      <c r="G1190" s="211">
        <v>5.0678650798658348E-3</v>
      </c>
      <c r="H1190" s="211">
        <v>6.9409424695486017E-3</v>
      </c>
      <c r="I1190" s="211">
        <v>9.0307974391338076E-3</v>
      </c>
      <c r="J1190" s="211">
        <v>1.2365971215439042E-2</v>
      </c>
      <c r="K1190" s="211">
        <v>1.5964711853584879E-2</v>
      </c>
      <c r="L1190" s="211">
        <v>2.1083576366653502E-2</v>
      </c>
      <c r="M1190" s="211">
        <v>2.6477142506221168E-2</v>
      </c>
      <c r="N1190" s="211">
        <v>3.6350389235763753E-2</v>
      </c>
      <c r="P1190" s="212">
        <f t="array" ref="P1190:Z1190">(1+D1190:N1190)^-P$1:Z$1</f>
        <v>0.99993058302803295</v>
      </c>
      <c r="Q1190" s="212">
        <v>0.99947649726548449</v>
      </c>
      <c r="R1190" s="212">
        <v>0.99839486957533974</v>
      </c>
      <c r="S1190" s="212">
        <v>0.99495768867362688</v>
      </c>
      <c r="T1190" s="212">
        <v>0.98626131905075776</v>
      </c>
      <c r="U1190" s="212">
        <v>0.97338967292539236</v>
      </c>
      <c r="V1190" s="212">
        <v>0.94039931978598568</v>
      </c>
      <c r="W1190" s="212">
        <v>0.89505481848530177</v>
      </c>
      <c r="X1190" s="212">
        <v>0.81168419900948485</v>
      </c>
      <c r="Y1190" s="212">
        <v>0.67571063634652784</v>
      </c>
      <c r="Z1190" s="212">
        <v>0.48962964309466989</v>
      </c>
    </row>
    <row r="1191" spans="3:26" x14ac:dyDescent="0.3">
      <c r="C1191" s="210">
        <v>42110</v>
      </c>
      <c r="D1191" s="211">
        <v>9.791857449176595E-4</v>
      </c>
      <c r="E1191" s="211">
        <v>2.5325928620332119E-3</v>
      </c>
      <c r="F1191" s="211">
        <v>3.9337760087858565E-3</v>
      </c>
      <c r="G1191" s="211">
        <v>6.1524378093789876E-3</v>
      </c>
      <c r="H1191" s="211">
        <v>7.8321267007745773E-3</v>
      </c>
      <c r="I1191" s="211">
        <v>1.0737985710738144E-2</v>
      </c>
      <c r="J1191" s="211">
        <v>1.3842497380215976E-2</v>
      </c>
      <c r="K1191" s="211">
        <v>1.7336680152694208E-2</v>
      </c>
      <c r="L1191" s="211">
        <v>2.3001212288459319E-2</v>
      </c>
      <c r="M1191" s="211">
        <v>2.9751072360338228E-2</v>
      </c>
      <c r="N1191" s="211">
        <v>3.7836321416124863E-2</v>
      </c>
      <c r="P1191" s="212">
        <f t="array" ref="P1191:Z1191">(1+D1191:N1191)^-P$1:Z$1</f>
        <v>0.99992170653267143</v>
      </c>
      <c r="Q1191" s="212">
        <v>0.99936785207644974</v>
      </c>
      <c r="R1191" s="212">
        <v>0.99803889601049156</v>
      </c>
      <c r="S1191" s="212">
        <v>0.99388518322057229</v>
      </c>
      <c r="T1191" s="212">
        <v>0.98451787010372727</v>
      </c>
      <c r="U1191" s="212">
        <v>0.96846568399796429</v>
      </c>
      <c r="V1191" s="212">
        <v>0.93357140672063832</v>
      </c>
      <c r="W1191" s="212">
        <v>0.88663950321603913</v>
      </c>
      <c r="X1191" s="212">
        <v>0.79659672456250719</v>
      </c>
      <c r="Y1191" s="212">
        <v>0.64419330447304779</v>
      </c>
      <c r="Z1191" s="212">
        <v>0.47579808008216257</v>
      </c>
    </row>
    <row r="1192" spans="3:26" x14ac:dyDescent="0.3">
      <c r="C1192" s="210">
        <v>42109</v>
      </c>
      <c r="D1192" s="211">
        <v>8.3012058060964429E-4</v>
      </c>
      <c r="E1192" s="211">
        <v>1.9839583460010157E-3</v>
      </c>
      <c r="F1192" s="211">
        <v>3.1210572433299326E-3</v>
      </c>
      <c r="G1192" s="211">
        <v>5.0982058304218422E-3</v>
      </c>
      <c r="H1192" s="211">
        <v>6.5575803830614874E-3</v>
      </c>
      <c r="I1192" s="211">
        <v>8.1973060361858301E-3</v>
      </c>
      <c r="J1192" s="211">
        <v>1.0604420554321101E-2</v>
      </c>
      <c r="K1192" s="211">
        <v>1.3667301425838415E-2</v>
      </c>
      <c r="L1192" s="211">
        <v>1.715246241468563E-2</v>
      </c>
      <c r="M1192" s="211">
        <v>2.1502152462842761E-2</v>
      </c>
      <c r="N1192" s="211">
        <v>2.9292098204237692E-2</v>
      </c>
      <c r="P1192" s="212">
        <f t="array" ref="P1192:Z1192">(1+D1192:N1192)^-P$1:Z$1</f>
        <v>0.9999336201055562</v>
      </c>
      <c r="Q1192" s="212">
        <v>0.99950462451402533</v>
      </c>
      <c r="R1192" s="212">
        <v>0.99844311477788494</v>
      </c>
      <c r="S1192" s="212">
        <v>0.99492765403335914</v>
      </c>
      <c r="T1192" s="212">
        <v>0.98701272603628754</v>
      </c>
      <c r="U1192" s="212">
        <v>0.97580581556174406</v>
      </c>
      <c r="V1192" s="212">
        <v>0.94862383412910567</v>
      </c>
      <c r="W1192" s="212">
        <v>0.90935181580373814</v>
      </c>
      <c r="X1192" s="212">
        <v>0.8436055958581602</v>
      </c>
      <c r="Y1192" s="212">
        <v>0.72679295441782676</v>
      </c>
      <c r="Z1192" s="212">
        <v>0.56134159605405654</v>
      </c>
    </row>
    <row r="1193" spans="3:26" x14ac:dyDescent="0.3">
      <c r="C1193" s="210">
        <v>42108</v>
      </c>
      <c r="D1193" s="211">
        <v>1.0575881980890087E-3</v>
      </c>
      <c r="E1193" s="211">
        <v>2.6927311090556038E-3</v>
      </c>
      <c r="F1193" s="211">
        <v>4.3210959560950352E-3</v>
      </c>
      <c r="G1193" s="211">
        <v>6.8332397395549898E-3</v>
      </c>
      <c r="H1193" s="211">
        <v>8.9736142803082675E-3</v>
      </c>
      <c r="I1193" s="211">
        <v>1.1947730591438856E-2</v>
      </c>
      <c r="J1193" s="211">
        <v>1.5361848180413239E-2</v>
      </c>
      <c r="K1193" s="211">
        <v>2.1099974760091726E-2</v>
      </c>
      <c r="L1193" s="211">
        <v>2.8952821431375449E-2</v>
      </c>
      <c r="M1193" s="211">
        <v>3.9285592922132052E-2</v>
      </c>
      <c r="N1193" s="211">
        <v>4.9259071853728853E-2</v>
      </c>
      <c r="P1193" s="212">
        <f t="array" ref="P1193:Z1193">(1+D1193:N1193)^-P$1:Z$1</f>
        <v>0.99991544122764009</v>
      </c>
      <c r="Q1193" s="212">
        <v>0.99932794787733714</v>
      </c>
      <c r="R1193" s="212">
        <v>0.99784642885484254</v>
      </c>
      <c r="S1193" s="212">
        <v>0.99321313652564491</v>
      </c>
      <c r="T1193" s="212">
        <v>0.98229149034741337</v>
      </c>
      <c r="U1193" s="212">
        <v>0.96499654326868967</v>
      </c>
      <c r="V1193" s="212">
        <v>0.92660746642033753</v>
      </c>
      <c r="W1193" s="212">
        <v>0.8640167100520979</v>
      </c>
      <c r="X1193" s="212">
        <v>0.75170142994639866</v>
      </c>
      <c r="Y1193" s="212">
        <v>0.56101748387403605</v>
      </c>
      <c r="Z1193" s="212">
        <v>0.38224810769920287</v>
      </c>
    </row>
    <row r="1194" spans="3:26" x14ac:dyDescent="0.3">
      <c r="C1194" s="210">
        <v>42107</v>
      </c>
      <c r="D1194" s="211">
        <v>9.0222504326008832E-4</v>
      </c>
      <c r="E1194" s="211">
        <v>2.2809828434699141E-3</v>
      </c>
      <c r="F1194" s="211">
        <v>3.5431790757388081E-3</v>
      </c>
      <c r="G1194" s="211">
        <v>5.5660768813321406E-3</v>
      </c>
      <c r="H1194" s="211">
        <v>7.0925414771941548E-3</v>
      </c>
      <c r="I1194" s="211">
        <v>8.9509077487839733E-3</v>
      </c>
      <c r="J1194" s="211">
        <v>1.1909508212104371E-2</v>
      </c>
      <c r="K1194" s="211">
        <v>1.5252964760997054E-2</v>
      </c>
      <c r="L1194" s="211">
        <v>1.9735467480029814E-2</v>
      </c>
      <c r="M1194" s="211">
        <v>2.4801651137785968E-2</v>
      </c>
      <c r="N1194" s="211">
        <v>3.3200094757319332E-2</v>
      </c>
      <c r="P1194" s="212">
        <f t="array" ref="P1194:Z1194">(1+D1194:N1194)^-P$1:Z$1</f>
        <v>0.99992785713979027</v>
      </c>
      <c r="Q1194" s="212">
        <v>0.99943056585138734</v>
      </c>
      <c r="R1194" s="212">
        <v>0.99823310439885993</v>
      </c>
      <c r="S1194" s="212">
        <v>0.99446473284123227</v>
      </c>
      <c r="T1194" s="212">
        <v>0.98596441488823294</v>
      </c>
      <c r="U1194" s="212">
        <v>0.97362091298832243</v>
      </c>
      <c r="V1194" s="212">
        <v>0.94252226130026784</v>
      </c>
      <c r="W1194" s="212">
        <v>0.89945643911427819</v>
      </c>
      <c r="X1194" s="212">
        <v>0.82247887503145489</v>
      </c>
      <c r="Y1194" s="212">
        <v>0.69247285399653868</v>
      </c>
      <c r="Z1194" s="212">
        <v>0.52036880467422875</v>
      </c>
    </row>
    <row r="1195" spans="3:26" x14ac:dyDescent="0.3">
      <c r="C1195" s="210">
        <v>42104</v>
      </c>
      <c r="D1195" s="211">
        <v>1.0637964775840874E-3</v>
      </c>
      <c r="E1195" s="211">
        <v>2.5012662015548477E-3</v>
      </c>
      <c r="F1195" s="211">
        <v>4.1251259314286108E-3</v>
      </c>
      <c r="G1195" s="211">
        <v>6.66865919510697E-3</v>
      </c>
      <c r="H1195" s="211">
        <v>8.8818557580820131E-3</v>
      </c>
      <c r="I1195" s="211">
        <v>1.1176095996266998E-2</v>
      </c>
      <c r="J1195" s="211">
        <v>1.4258444312405846E-2</v>
      </c>
      <c r="K1195" s="211">
        <v>1.7894729326378922E-2</v>
      </c>
      <c r="L1195" s="211">
        <v>2.322503984243416E-2</v>
      </c>
      <c r="M1195" s="211">
        <v>2.9983638880218877E-2</v>
      </c>
      <c r="N1195" s="211">
        <v>3.9201235641257548E-2</v>
      </c>
      <c r="P1195" s="212">
        <f t="array" ref="P1195:Z1195">(1+D1195:N1195)^-P$1:Z$1</f>
        <v>0.99991494513360413</v>
      </c>
      <c r="Q1195" s="212">
        <v>0.99937565917146243</v>
      </c>
      <c r="R1195" s="212">
        <v>0.99794379642593944</v>
      </c>
      <c r="S1195" s="212">
        <v>0.99337551722287742</v>
      </c>
      <c r="T1195" s="212">
        <v>0.9824701786921255</v>
      </c>
      <c r="U1195" s="212">
        <v>0.96720741363673779</v>
      </c>
      <c r="V1195" s="212">
        <v>0.9316586901009134</v>
      </c>
      <c r="W1195" s="212">
        <v>0.88324246451156563</v>
      </c>
      <c r="X1195" s="212">
        <v>0.79485590627027436</v>
      </c>
      <c r="Y1195" s="212">
        <v>0.64201490246706039</v>
      </c>
      <c r="Z1195" s="212">
        <v>0.46345429460931559</v>
      </c>
    </row>
    <row r="1196" spans="3:26" x14ac:dyDescent="0.3">
      <c r="C1196" s="210">
        <v>42103</v>
      </c>
      <c r="D1196" s="211">
        <v>1.0814331470384681E-3</v>
      </c>
      <c r="E1196" s="211">
        <v>2.7089990298817157E-3</v>
      </c>
      <c r="F1196" s="211">
        <v>4.2503163220479244E-3</v>
      </c>
      <c r="G1196" s="211">
        <v>6.649327706765398E-3</v>
      </c>
      <c r="H1196" s="211">
        <v>9.1362527837619539E-3</v>
      </c>
      <c r="I1196" s="211">
        <v>1.1859237141545263E-2</v>
      </c>
      <c r="J1196" s="211">
        <v>1.4992287527964301E-2</v>
      </c>
      <c r="K1196" s="211">
        <v>1.9917751503522832E-2</v>
      </c>
      <c r="L1196" s="211">
        <v>2.6530337995160431E-2</v>
      </c>
      <c r="M1196" s="211">
        <v>3.5925218008481551E-2</v>
      </c>
      <c r="N1196" s="211">
        <v>4.8229604097198543E-2</v>
      </c>
      <c r="P1196" s="212">
        <f t="array" ref="P1196:Z1196">(1+D1196:N1196)^-P$1:Z$1</f>
        <v>0.99991353583268572</v>
      </c>
      <c r="Q1196" s="212">
        <v>0.99932389458598858</v>
      </c>
      <c r="R1196" s="212">
        <v>0.99788159237907192</v>
      </c>
      <c r="S1196" s="212">
        <v>0.99339459380367023</v>
      </c>
      <c r="T1196" s="212">
        <v>0.98197489178366493</v>
      </c>
      <c r="U1196" s="212">
        <v>0.96524975045029526</v>
      </c>
      <c r="V1196" s="212">
        <v>0.92829559311500653</v>
      </c>
      <c r="W1196" s="212">
        <v>0.87105172524463081</v>
      </c>
      <c r="X1196" s="212">
        <v>0.76963021608813609</v>
      </c>
      <c r="Y1196" s="212">
        <v>0.58894388728469849</v>
      </c>
      <c r="Z1196" s="212">
        <v>0.38982670076299497</v>
      </c>
    </row>
    <row r="1197" spans="3:26" x14ac:dyDescent="0.3">
      <c r="C1197" s="210">
        <v>42102</v>
      </c>
      <c r="D1197" s="211">
        <v>9.5373122360002888E-4</v>
      </c>
      <c r="E1197" s="211">
        <v>2.317691298631457E-3</v>
      </c>
      <c r="F1197" s="211">
        <v>3.7262477226620715E-3</v>
      </c>
      <c r="G1197" s="211">
        <v>5.638054910512719E-3</v>
      </c>
      <c r="H1197" s="211">
        <v>7.4637627721747847E-3</v>
      </c>
      <c r="I1197" s="211">
        <v>1.0066294456341692E-2</v>
      </c>
      <c r="J1197" s="211">
        <v>1.3198033413234368E-2</v>
      </c>
      <c r="K1197" s="211">
        <v>1.74042631292936E-2</v>
      </c>
      <c r="L1197" s="211">
        <v>2.2407038571465261E-2</v>
      </c>
      <c r="M1197" s="211">
        <v>3.0631953924607158E-2</v>
      </c>
      <c r="N1197" s="211">
        <v>3.8552657198195187E-2</v>
      </c>
      <c r="P1197" s="212">
        <f t="array" ref="P1197:Z1197">(1+D1197:N1197)^-P$1:Z$1</f>
        <v>0.99992374077100754</v>
      </c>
      <c r="Q1197" s="212">
        <v>0.9994214150461328</v>
      </c>
      <c r="R1197" s="212">
        <v>0.99814206686866214</v>
      </c>
      <c r="S1197" s="212">
        <v>0.9943935545368614</v>
      </c>
      <c r="T1197" s="212">
        <v>0.98523794994093872</v>
      </c>
      <c r="U1197" s="212">
        <v>0.97039905000631532</v>
      </c>
      <c r="V1197" s="212">
        <v>0.93654426585232786</v>
      </c>
      <c r="W1197" s="212">
        <v>0.88622730858175169</v>
      </c>
      <c r="X1197" s="212">
        <v>0.80123828657603646</v>
      </c>
      <c r="Y1197" s="212">
        <v>0.63598364971501675</v>
      </c>
      <c r="Z1197" s="212">
        <v>0.46927733060636662</v>
      </c>
    </row>
    <row r="1198" spans="3:26" x14ac:dyDescent="0.3">
      <c r="C1198" s="210">
        <v>42101</v>
      </c>
      <c r="D1198" s="211">
        <v>1.1368258880309044E-3</v>
      </c>
      <c r="E1198" s="211">
        <v>2.9221059620446205E-3</v>
      </c>
      <c r="F1198" s="211">
        <v>4.6283750960728733E-3</v>
      </c>
      <c r="G1198" s="211">
        <v>7.5038730443739328E-3</v>
      </c>
      <c r="H1198" s="211">
        <v>9.5076139173518679E-3</v>
      </c>
      <c r="I1198" s="211">
        <v>1.1926220883488183E-2</v>
      </c>
      <c r="J1198" s="211">
        <v>1.4960540130092324E-2</v>
      </c>
      <c r="K1198" s="211">
        <v>1.8706153834798067E-2</v>
      </c>
      <c r="L1198" s="211">
        <v>2.4816606479034768E-2</v>
      </c>
      <c r="M1198" s="211">
        <v>3.1924259049221047E-2</v>
      </c>
      <c r="N1198" s="211">
        <v>4.1538628926580216E-2</v>
      </c>
      <c r="P1198" s="212">
        <f t="array" ref="P1198:Z1198">(1+D1198:N1198)^-P$1:Z$1</f>
        <v>0.99990910971550828</v>
      </c>
      <c r="Q1198" s="212">
        <v>0.99927080476485219</v>
      </c>
      <c r="R1198" s="212">
        <v>0.99769381478906338</v>
      </c>
      <c r="S1198" s="212">
        <v>0.99255201568436702</v>
      </c>
      <c r="T1198" s="212">
        <v>0.98125255897502972</v>
      </c>
      <c r="U1198" s="212">
        <v>0.96505808106049029</v>
      </c>
      <c r="V1198" s="212">
        <v>0.9284407850318378</v>
      </c>
      <c r="W1198" s="212">
        <v>0.87832954632976057</v>
      </c>
      <c r="X1198" s="212">
        <v>0.782597502309896</v>
      </c>
      <c r="Y1198" s="212">
        <v>0.6241409344788883</v>
      </c>
      <c r="Z1198" s="212">
        <v>0.44309042297449658</v>
      </c>
    </row>
    <row r="1199" spans="3:26" x14ac:dyDescent="0.3">
      <c r="C1199" s="210">
        <v>42100</v>
      </c>
      <c r="D1199" s="211">
        <v>9.6533841469886828E-4</v>
      </c>
      <c r="E1199" s="211">
        <v>2.3727429139760703E-3</v>
      </c>
      <c r="F1199" s="211">
        <v>3.8883204518590253E-3</v>
      </c>
      <c r="G1199" s="211">
        <v>5.8506307619772789E-3</v>
      </c>
      <c r="H1199" s="211">
        <v>7.443279178887709E-3</v>
      </c>
      <c r="I1199" s="211">
        <v>9.8874786478263029E-3</v>
      </c>
      <c r="J1199" s="211">
        <v>1.3156498286637413E-2</v>
      </c>
      <c r="K1199" s="211">
        <v>1.6545426664857033E-2</v>
      </c>
      <c r="L1199" s="211">
        <v>2.1248759935290407E-2</v>
      </c>
      <c r="M1199" s="211">
        <v>2.7943256720408535E-2</v>
      </c>
      <c r="N1199" s="211">
        <v>3.6905494533617356E-2</v>
      </c>
      <c r="P1199" s="212">
        <f t="array" ref="P1199:Z1199">(1+D1199:N1199)^-P$1:Z$1</f>
        <v>0.99992281315704068</v>
      </c>
      <c r="Q1199" s="212">
        <v>0.99940769238236016</v>
      </c>
      <c r="R1199" s="212">
        <v>0.99806149110368969</v>
      </c>
      <c r="S1199" s="212">
        <v>0.99418340001681449</v>
      </c>
      <c r="T1199" s="212">
        <v>0.98527801456599395</v>
      </c>
      <c r="U1199" s="212">
        <v>0.97091461264374279</v>
      </c>
      <c r="V1199" s="212">
        <v>0.9367362533402962</v>
      </c>
      <c r="W1199" s="212">
        <v>0.89148176457541939</v>
      </c>
      <c r="X1199" s="212">
        <v>0.810372282160851</v>
      </c>
      <c r="Y1199" s="212">
        <v>0.66139799062587956</v>
      </c>
      <c r="Z1199" s="212">
        <v>0.48441377456135759</v>
      </c>
    </row>
    <row r="1200" spans="3:26" x14ac:dyDescent="0.3">
      <c r="C1200" s="210">
        <v>42096</v>
      </c>
      <c r="D1200" s="211">
        <v>9.1339443167246523E-4</v>
      </c>
      <c r="E1200" s="211">
        <v>2.417751339893838E-3</v>
      </c>
      <c r="F1200" s="211">
        <v>3.8037065646911142E-3</v>
      </c>
      <c r="G1200" s="211">
        <v>6.0286456419298149E-3</v>
      </c>
      <c r="H1200" s="211">
        <v>8.1510143838519067E-3</v>
      </c>
      <c r="I1200" s="211">
        <v>1.0759680601606437E-2</v>
      </c>
      <c r="J1200" s="211">
        <v>1.3655876522861007E-2</v>
      </c>
      <c r="K1200" s="211">
        <v>1.717921509181328E-2</v>
      </c>
      <c r="L1200" s="211">
        <v>2.2027993709106877E-2</v>
      </c>
      <c r="M1200" s="211">
        <v>2.7864334216292412E-2</v>
      </c>
      <c r="N1200" s="211">
        <v>3.7959560435721511E-2</v>
      </c>
      <c r="P1200" s="212">
        <f t="array" ref="P1200:Z1200">(1+D1200:N1200)^-P$1:Z$1</f>
        <v>0.99992696446395934</v>
      </c>
      <c r="Q1200" s="212">
        <v>0.99939647387480135</v>
      </c>
      <c r="R1200" s="212">
        <v>0.99810355514583204</v>
      </c>
      <c r="S1200" s="212">
        <v>0.99400748113083492</v>
      </c>
      <c r="T1200" s="212">
        <v>0.98389514401350031</v>
      </c>
      <c r="U1200" s="212">
        <v>0.96840332405200491</v>
      </c>
      <c r="V1200" s="212">
        <v>0.9344311070575706</v>
      </c>
      <c r="W1200" s="212">
        <v>0.88760074699902158</v>
      </c>
      <c r="X1200" s="212">
        <v>0.80421484519222142</v>
      </c>
      <c r="Y1200" s="212">
        <v>0.66216016199381555</v>
      </c>
      <c r="Z1200" s="212">
        <v>0.47466950439337185</v>
      </c>
    </row>
    <row r="1201" spans="3:26" x14ac:dyDescent="0.3">
      <c r="C1201" s="210">
        <v>42095</v>
      </c>
      <c r="D1201" s="211">
        <v>9.951952278959425E-4</v>
      </c>
      <c r="E1201" s="211">
        <v>2.4568088021455423E-3</v>
      </c>
      <c r="F1201" s="211">
        <v>3.9358218054171201E-3</v>
      </c>
      <c r="G1201" s="211">
        <v>5.916937727968829E-3</v>
      </c>
      <c r="H1201" s="211">
        <v>7.8053162703297079E-3</v>
      </c>
      <c r="I1201" s="211">
        <v>9.8983418005784574E-3</v>
      </c>
      <c r="J1201" s="211">
        <v>1.3489796670078632E-2</v>
      </c>
      <c r="K1201" s="211">
        <v>1.7947198358372256E-2</v>
      </c>
      <c r="L1201" s="211">
        <v>2.3348156522108601E-2</v>
      </c>
      <c r="M1201" s="211">
        <v>3.0637570731515251E-2</v>
      </c>
      <c r="N1201" s="211">
        <v>4.0711341066007663E-2</v>
      </c>
      <c r="P1201" s="212">
        <f t="array" ref="P1201:Z1201">(1+D1201:N1201)^-P$1:Z$1</f>
        <v>0.99992042713813367</v>
      </c>
      <c r="Q1201" s="212">
        <v>0.99938673917600096</v>
      </c>
      <c r="R1201" s="212">
        <v>0.99803787911996578</v>
      </c>
      <c r="S1201" s="212">
        <v>0.99411786648971912</v>
      </c>
      <c r="T1201" s="212">
        <v>0.98457025263941533</v>
      </c>
      <c r="U1201" s="212">
        <v>0.97088328152894388</v>
      </c>
      <c r="V1201" s="212">
        <v>0.93519698083030123</v>
      </c>
      <c r="W1201" s="212">
        <v>0.88292383307161937</v>
      </c>
      <c r="X1201" s="212">
        <v>0.79390015082722298</v>
      </c>
      <c r="Y1201" s="212">
        <v>0.63593166158864001</v>
      </c>
      <c r="Z1201" s="212">
        <v>0.45018835245828009</v>
      </c>
    </row>
    <row r="1202" spans="3:26" x14ac:dyDescent="0.3">
      <c r="C1202" s="210">
        <v>42094</v>
      </c>
      <c r="D1202" s="211">
        <v>1.034977597138405E-3</v>
      </c>
      <c r="E1202" s="211">
        <v>2.551685192405373E-3</v>
      </c>
      <c r="F1202" s="211">
        <v>4.0635162069642084E-3</v>
      </c>
      <c r="G1202" s="211">
        <v>6.4931081137040254E-3</v>
      </c>
      <c r="H1202" s="211">
        <v>8.7532831321083266E-3</v>
      </c>
      <c r="I1202" s="211">
        <v>1.1871762249937388E-2</v>
      </c>
      <c r="J1202" s="211">
        <v>1.5905762499852524E-2</v>
      </c>
      <c r="K1202" s="211">
        <v>2.0634711419975596E-2</v>
      </c>
      <c r="L1202" s="211">
        <v>2.7734818410186872E-2</v>
      </c>
      <c r="M1202" s="211">
        <v>3.5391776643895818E-2</v>
      </c>
      <c r="N1202" s="211">
        <v>4.8522763563570492E-2</v>
      </c>
      <c r="P1202" s="212">
        <f t="array" ref="P1202:Z1202">(1+D1202:N1202)^-P$1:Z$1</f>
        <v>0.99991724803396587</v>
      </c>
      <c r="Q1202" s="212">
        <v>0.99936309411789803</v>
      </c>
      <c r="R1202" s="212">
        <v>0.99797441306433421</v>
      </c>
      <c r="S1202" s="212">
        <v>0.99354878035292959</v>
      </c>
      <c r="T1202" s="212">
        <v>0.98272063997543613</v>
      </c>
      <c r="U1202" s="212">
        <v>0.96521390685266373</v>
      </c>
      <c r="V1202" s="212">
        <v>0.92412960035919989</v>
      </c>
      <c r="W1202" s="212">
        <v>0.86677755905645304</v>
      </c>
      <c r="X1202" s="212">
        <v>0.7606577571205726</v>
      </c>
      <c r="Y1202" s="212">
        <v>0.59351176100319736</v>
      </c>
      <c r="Z1202" s="212">
        <v>0.38765262588950067</v>
      </c>
    </row>
    <row r="1203" spans="3:26" x14ac:dyDescent="0.3">
      <c r="C1203" s="210">
        <v>42093</v>
      </c>
      <c r="D1203" s="211">
        <v>9.7064572905572705E-4</v>
      </c>
      <c r="E1203" s="211">
        <v>2.3048985660934435E-3</v>
      </c>
      <c r="F1203" s="211">
        <v>3.6829851851204764E-3</v>
      </c>
      <c r="G1203" s="211">
        <v>5.9734380003124629E-3</v>
      </c>
      <c r="H1203" s="211">
        <v>7.871180607324486E-3</v>
      </c>
      <c r="I1203" s="211">
        <v>1.0649677217357179E-2</v>
      </c>
      <c r="J1203" s="211">
        <v>1.4266440631696268E-2</v>
      </c>
      <c r="K1203" s="211">
        <v>1.8819574653041106E-2</v>
      </c>
      <c r="L1203" s="211">
        <v>2.5509731887607676E-2</v>
      </c>
      <c r="M1203" s="211">
        <v>3.1893059471021196E-2</v>
      </c>
      <c r="N1203" s="211">
        <v>4.3238661471315401E-2</v>
      </c>
      <c r="P1203" s="212">
        <f t="array" ref="P1203:Z1203">(1+D1203:N1203)^-P$1:Z$1</f>
        <v>0.99992238901532016</v>
      </c>
      <c r="Q1203" s="212">
        <v>0.99942460401330258</v>
      </c>
      <c r="R1203" s="212">
        <v>0.99816357848834592</v>
      </c>
      <c r="S1203" s="212">
        <v>0.99406203208288824</v>
      </c>
      <c r="T1203" s="212">
        <v>0.98444157359936857</v>
      </c>
      <c r="U1203" s="212">
        <v>0.96871957380908269</v>
      </c>
      <c r="V1203" s="212">
        <v>0.93162196541698639</v>
      </c>
      <c r="W1203" s="212">
        <v>0.87764531022579428</v>
      </c>
      <c r="X1203" s="212">
        <v>0.77732411139639401</v>
      </c>
      <c r="Y1203" s="212">
        <v>0.62442406055927846</v>
      </c>
      <c r="Z1203" s="212">
        <v>0.42887085646290396</v>
      </c>
    </row>
    <row r="1204" spans="3:26" x14ac:dyDescent="0.3">
      <c r="C1204" s="210">
        <v>42090</v>
      </c>
      <c r="D1204" s="211">
        <v>9.9775548473634299E-4</v>
      </c>
      <c r="E1204" s="211">
        <v>2.4156468121351959E-3</v>
      </c>
      <c r="F1204" s="211">
        <v>3.7312925187507734E-3</v>
      </c>
      <c r="G1204" s="211">
        <v>6.0323053568167341E-3</v>
      </c>
      <c r="H1204" s="211">
        <v>7.9373392357249533E-3</v>
      </c>
      <c r="I1204" s="211">
        <v>1.029024312159066E-2</v>
      </c>
      <c r="J1204" s="211">
        <v>1.3901773335315662E-2</v>
      </c>
      <c r="K1204" s="211">
        <v>1.8760372847443134E-2</v>
      </c>
      <c r="L1204" s="211">
        <v>2.5523384514387234E-2</v>
      </c>
      <c r="M1204" s="211">
        <v>3.2854498338081253E-2</v>
      </c>
      <c r="N1204" s="211">
        <v>4.2864066682161278E-2</v>
      </c>
      <c r="P1204" s="212">
        <f t="array" ref="P1204:Z1204">(1+D1204:N1204)^-P$1:Z$1</f>
        <v>0.99992022253778456</v>
      </c>
      <c r="Q1204" s="212">
        <v>0.99939699842167262</v>
      </c>
      <c r="R1204" s="212">
        <v>0.9981395585133086</v>
      </c>
      <c r="S1204" s="212">
        <v>0.99400386515950179</v>
      </c>
      <c r="T1204" s="212">
        <v>0.98431234499705844</v>
      </c>
      <c r="U1204" s="212">
        <v>0.96975387480742326</v>
      </c>
      <c r="V1204" s="212">
        <v>0.9332985407088279</v>
      </c>
      <c r="W1204" s="212">
        <v>0.87800238214571691</v>
      </c>
      <c r="X1204" s="212">
        <v>0.77722063369524919</v>
      </c>
      <c r="Y1204" s="212">
        <v>0.61576190944598386</v>
      </c>
      <c r="Z1204" s="212">
        <v>0.43196238459530373</v>
      </c>
    </row>
    <row r="1205" spans="3:26" x14ac:dyDescent="0.3">
      <c r="C1205" s="210">
        <v>42089</v>
      </c>
      <c r="D1205" s="211">
        <v>9.6652414513396286E-4</v>
      </c>
      <c r="E1205" s="211">
        <v>2.316590213776715E-3</v>
      </c>
      <c r="F1205" s="211">
        <v>3.5184287962309788E-3</v>
      </c>
      <c r="G1205" s="211">
        <v>5.3568268066520302E-3</v>
      </c>
      <c r="H1205" s="211">
        <v>7.0118602667952716E-3</v>
      </c>
      <c r="I1205" s="211">
        <v>9.0535452711470125E-3</v>
      </c>
      <c r="J1205" s="211">
        <v>1.2430028540344019E-2</v>
      </c>
      <c r="K1205" s="211">
        <v>1.6984480814204089E-2</v>
      </c>
      <c r="L1205" s="211">
        <v>2.2918299029196215E-2</v>
      </c>
      <c r="M1205" s="211">
        <v>2.8869101944241766E-2</v>
      </c>
      <c r="N1205" s="211">
        <v>3.6937561478388663E-2</v>
      </c>
      <c r="P1205" s="212">
        <f t="array" ref="P1205:Z1205">(1+D1205:N1205)^-P$1:Z$1</f>
        <v>0.99992271839746327</v>
      </c>
      <c r="Q1205" s="212">
        <v>0.99942168952211696</v>
      </c>
      <c r="R1205" s="212">
        <v>0.99824541428540681</v>
      </c>
      <c r="S1205" s="212">
        <v>0.99467171588850989</v>
      </c>
      <c r="T1205" s="212">
        <v>0.98612241101964782</v>
      </c>
      <c r="U1205" s="212">
        <v>0.97332384290369722</v>
      </c>
      <c r="V1205" s="212">
        <v>0.94010185803185953</v>
      </c>
      <c r="W1205" s="212">
        <v>0.88879114794693737</v>
      </c>
      <c r="X1205" s="212">
        <v>0.79724264640398312</v>
      </c>
      <c r="Y1205" s="212">
        <v>0.65252645504374052</v>
      </c>
      <c r="Z1205" s="212">
        <v>0.48411425590892193</v>
      </c>
    </row>
    <row r="1206" spans="3:26" x14ac:dyDescent="0.3">
      <c r="C1206" s="210">
        <v>42088</v>
      </c>
      <c r="D1206" s="211">
        <v>9.8780439219727238E-4</v>
      </c>
      <c r="E1206" s="211">
        <v>2.4222773390183056E-3</v>
      </c>
      <c r="F1206" s="211">
        <v>3.9333192149346215E-3</v>
      </c>
      <c r="G1206" s="211">
        <v>6.1667774736728614E-3</v>
      </c>
      <c r="H1206" s="211">
        <v>8.0824723135158542E-3</v>
      </c>
      <c r="I1206" s="211">
        <v>1.057354621850291E-2</v>
      </c>
      <c r="J1206" s="211">
        <v>1.3711397405190003E-2</v>
      </c>
      <c r="K1206" s="211">
        <v>1.7916731133302791E-2</v>
      </c>
      <c r="L1206" s="211">
        <v>2.3702976112588498E-2</v>
      </c>
      <c r="M1206" s="211">
        <v>3.08221288196052E-2</v>
      </c>
      <c r="N1206" s="211">
        <v>4.106022298812078E-2</v>
      </c>
      <c r="P1206" s="212">
        <f t="array" ref="P1206:Z1206">(1+D1206:N1206)^-P$1:Z$1</f>
        <v>0.99992101777250142</v>
      </c>
      <c r="Q1206" s="212">
        <v>0.99939534578853295</v>
      </c>
      <c r="R1206" s="212">
        <v>0.99803912306639775</v>
      </c>
      <c r="S1206" s="212">
        <v>0.99387101859081783</v>
      </c>
      <c r="T1206" s="212">
        <v>0.9840289435877686</v>
      </c>
      <c r="U1206" s="212">
        <v>0.96893852416177284</v>
      </c>
      <c r="V1206" s="212">
        <v>0.93417524154688669</v>
      </c>
      <c r="W1206" s="212">
        <v>0.88310883698915399</v>
      </c>
      <c r="X1206" s="212">
        <v>0.79115274870260366</v>
      </c>
      <c r="Y1206" s="212">
        <v>0.63422594510611585</v>
      </c>
      <c r="Z1206" s="212">
        <v>0.44718058124678867</v>
      </c>
    </row>
    <row r="1207" spans="3:26" x14ac:dyDescent="0.3">
      <c r="C1207" s="210">
        <v>42087</v>
      </c>
      <c r="D1207" s="211">
        <v>1.0481887100879106E-3</v>
      </c>
      <c r="E1207" s="211">
        <v>2.7552711980347181E-3</v>
      </c>
      <c r="F1207" s="211">
        <v>4.2415112735043996E-3</v>
      </c>
      <c r="G1207" s="211">
        <v>6.3846151851196069E-3</v>
      </c>
      <c r="H1207" s="211">
        <v>8.2354689426566447E-3</v>
      </c>
      <c r="I1207" s="211">
        <v>1.0830029902101855E-2</v>
      </c>
      <c r="J1207" s="211">
        <v>1.3793791055134333E-2</v>
      </c>
      <c r="K1207" s="211">
        <v>1.8143275947484914E-2</v>
      </c>
      <c r="L1207" s="211">
        <v>2.4060920552048084E-2</v>
      </c>
      <c r="M1207" s="211">
        <v>3.1068894706213462E-2</v>
      </c>
      <c r="N1207" s="211">
        <v>4.1872100860488329E-2</v>
      </c>
      <c r="P1207" s="212">
        <f t="array" ref="P1207:Z1207">(1+D1207:N1207)^-P$1:Z$1</f>
        <v>0.99991619233254814</v>
      </c>
      <c r="Q1207" s="212">
        <v>0.99931236592969297</v>
      </c>
      <c r="R1207" s="212">
        <v>0.99788596701231691</v>
      </c>
      <c r="S1207" s="212">
        <v>0.99365588951899342</v>
      </c>
      <c r="T1207" s="212">
        <v>0.98373031952028112</v>
      </c>
      <c r="U1207" s="212">
        <v>0.96820114835509308</v>
      </c>
      <c r="V1207" s="212">
        <v>0.93379568902637422</v>
      </c>
      <c r="W1207" s="212">
        <v>0.88173426462708993</v>
      </c>
      <c r="X1207" s="212">
        <v>0.78839174388731714</v>
      </c>
      <c r="Y1207" s="212">
        <v>0.63195291458801961</v>
      </c>
      <c r="Z1207" s="212">
        <v>0.4402626325267387</v>
      </c>
    </row>
    <row r="1208" spans="3:26" x14ac:dyDescent="0.3">
      <c r="C1208" s="210">
        <v>42086</v>
      </c>
      <c r="D1208" s="211">
        <v>9.7124977043208411E-4</v>
      </c>
      <c r="E1208" s="211">
        <v>2.5475987697133034E-3</v>
      </c>
      <c r="F1208" s="211">
        <v>4.0278827568483505E-3</v>
      </c>
      <c r="G1208" s="211">
        <v>6.191004832091002E-3</v>
      </c>
      <c r="H1208" s="211">
        <v>7.9454899450109671E-3</v>
      </c>
      <c r="I1208" s="211">
        <v>1.0226774619274938E-2</v>
      </c>
      <c r="J1208" s="211">
        <v>1.3737051937825356E-2</v>
      </c>
      <c r="K1208" s="211">
        <v>1.8068209719309627E-2</v>
      </c>
      <c r="L1208" s="211">
        <v>2.3562072727047769E-2</v>
      </c>
      <c r="M1208" s="211">
        <v>3.0857426986640946E-2</v>
      </c>
      <c r="N1208" s="211">
        <v>4.0503737957332871E-2</v>
      </c>
      <c r="P1208" s="212">
        <f t="array" ref="P1208:Z1208">(1+D1208:N1208)^-P$1:Z$1</f>
        <v>0.99992234074263209</v>
      </c>
      <c r="Q1208" s="212">
        <v>0.99936411247697354</v>
      </c>
      <c r="R1208" s="212">
        <v>0.99799212221193823</v>
      </c>
      <c r="S1208" s="212">
        <v>0.99384708787659637</v>
      </c>
      <c r="T1208" s="212">
        <v>0.98429642585973909</v>
      </c>
      <c r="U1208" s="212">
        <v>0.96993666354716734</v>
      </c>
      <c r="V1208" s="212">
        <v>0.93405704217652163</v>
      </c>
      <c r="W1208" s="212">
        <v>0.88218946178754465</v>
      </c>
      <c r="X1208" s="212">
        <v>0.79224252317859645</v>
      </c>
      <c r="Y1208" s="212">
        <v>0.63390026988282533</v>
      </c>
      <c r="Z1208" s="212">
        <v>0.45198820882797536</v>
      </c>
    </row>
    <row r="1209" spans="3:26" x14ac:dyDescent="0.3">
      <c r="C1209" s="210">
        <v>42083</v>
      </c>
      <c r="D1209" s="211">
        <v>1.1139988830200784E-3</v>
      </c>
      <c r="E1209" s="211">
        <v>2.6351936647678867E-3</v>
      </c>
      <c r="F1209" s="211">
        <v>4.1383936059951002E-3</v>
      </c>
      <c r="G1209" s="211">
        <v>6.7111023411200723E-3</v>
      </c>
      <c r="H1209" s="211">
        <v>9.0675895590847481E-3</v>
      </c>
      <c r="I1209" s="211">
        <v>1.1830454931003119E-2</v>
      </c>
      <c r="J1209" s="211">
        <v>1.621510270025368E-2</v>
      </c>
      <c r="K1209" s="211">
        <v>2.0590244719227734E-2</v>
      </c>
      <c r="L1209" s="211">
        <v>2.6981134086076112E-2</v>
      </c>
      <c r="M1209" s="211">
        <v>3.5688505048116895E-2</v>
      </c>
      <c r="N1209" s="211">
        <v>4.8234164673392817E-2</v>
      </c>
      <c r="P1209" s="212">
        <f t="array" ref="P1209:Z1209">(1+D1209:N1209)^-P$1:Z$1</f>
        <v>0.99991093365890593</v>
      </c>
      <c r="Q1209" s="212">
        <v>0.99934228448230755</v>
      </c>
      <c r="R1209" s="212">
        <v>0.99793720349146575</v>
      </c>
      <c r="S1209" s="212">
        <v>0.99333363630786087</v>
      </c>
      <c r="T1209" s="212">
        <v>0.98210853566906275</v>
      </c>
      <c r="U1209" s="212">
        <v>0.96533212436489935</v>
      </c>
      <c r="V1209" s="212">
        <v>0.92272391150636845</v>
      </c>
      <c r="W1209" s="212">
        <v>0.86704194962594139</v>
      </c>
      <c r="X1209" s="212">
        <v>0.76625856918566926</v>
      </c>
      <c r="Y1209" s="212">
        <v>0.59096622189888448</v>
      </c>
      <c r="Z1209" s="212">
        <v>0.38979278160729469</v>
      </c>
    </row>
    <row r="1210" spans="3:26" x14ac:dyDescent="0.3">
      <c r="C1210" s="210">
        <v>42082</v>
      </c>
      <c r="D1210" s="211">
        <v>8.1188363548821414E-4</v>
      </c>
      <c r="E1210" s="211">
        <v>2.1106357236272927E-3</v>
      </c>
      <c r="F1210" s="211">
        <v>3.4016106927838531E-3</v>
      </c>
      <c r="G1210" s="211">
        <v>5.3999801931281094E-3</v>
      </c>
      <c r="H1210" s="211">
        <v>7.2140537372245954E-3</v>
      </c>
      <c r="I1210" s="211">
        <v>9.8085462427112032E-3</v>
      </c>
      <c r="J1210" s="211">
        <v>1.2920424386167119E-2</v>
      </c>
      <c r="K1210" s="211">
        <v>1.7147296700787868E-2</v>
      </c>
      <c r="L1210" s="211">
        <v>2.3003188254879219E-2</v>
      </c>
      <c r="M1210" s="211">
        <v>3.033823692806327E-2</v>
      </c>
      <c r="N1210" s="211">
        <v>3.9509832560730998E-2</v>
      </c>
      <c r="P1210" s="212">
        <f t="array" ref="P1210:Z1210">(1+D1210:N1210)^-P$1:Z$1</f>
        <v>0.99993507776863955</v>
      </c>
      <c r="Q1210" s="212">
        <v>0.99947303602900117</v>
      </c>
      <c r="R1210" s="212">
        <v>0.99830352149838142</v>
      </c>
      <c r="S1210" s="212">
        <v>0.99462902297641698</v>
      </c>
      <c r="T1210" s="212">
        <v>0.98572653191378934</v>
      </c>
      <c r="U1210" s="212">
        <v>0.97114230713989813</v>
      </c>
      <c r="V1210" s="212">
        <v>0.93782835336219394</v>
      </c>
      <c r="W1210" s="212">
        <v>0.88779573762156183</v>
      </c>
      <c r="X1210" s="212">
        <v>0.79658133815203913</v>
      </c>
      <c r="Y1210" s="212">
        <v>0.63870856686758393</v>
      </c>
      <c r="Z1210" s="212">
        <v>0.46071034880131406</v>
      </c>
    </row>
    <row r="1211" spans="3:26" x14ac:dyDescent="0.3">
      <c r="C1211" s="210">
        <v>42081</v>
      </c>
      <c r="D1211" s="211">
        <v>8.7960155926728931E-4</v>
      </c>
      <c r="E1211" s="211">
        <v>2.2996105950071144E-3</v>
      </c>
      <c r="F1211" s="211">
        <v>3.550694218727776E-3</v>
      </c>
      <c r="G1211" s="211">
        <v>5.550811934739888E-3</v>
      </c>
      <c r="H1211" s="211">
        <v>7.2511875377082955E-3</v>
      </c>
      <c r="I1211" s="211">
        <v>9.556990944731867E-3</v>
      </c>
      <c r="J1211" s="211">
        <v>1.2552329427325171E-2</v>
      </c>
      <c r="K1211" s="211">
        <v>1.6079940294492251E-2</v>
      </c>
      <c r="L1211" s="211">
        <v>2.0180914484713562E-2</v>
      </c>
      <c r="M1211" s="211">
        <v>2.6855749061749031E-2</v>
      </c>
      <c r="N1211" s="211">
        <v>3.4633235598049379E-2</v>
      </c>
      <c r="P1211" s="212">
        <f t="array" ref="P1211:Z1211">(1+D1211:N1211)^-P$1:Z$1</f>
        <v>0.99992966527868132</v>
      </c>
      <c r="Q1211" s="212">
        <v>0.99942592221144833</v>
      </c>
      <c r="R1211" s="212">
        <v>0.99822936673089591</v>
      </c>
      <c r="S1211" s="212">
        <v>0.99447982949358893</v>
      </c>
      <c r="T1211" s="212">
        <v>0.9856538527289056</v>
      </c>
      <c r="U1211" s="212">
        <v>0.97186843812179391</v>
      </c>
      <c r="V1211" s="212">
        <v>0.93953424529433216</v>
      </c>
      <c r="W1211" s="212">
        <v>0.89434453497463406</v>
      </c>
      <c r="X1211" s="212">
        <v>0.81889468994398495</v>
      </c>
      <c r="Y1211" s="212">
        <v>0.67198320061263106</v>
      </c>
      <c r="Z1211" s="212">
        <v>0.50614097412527181</v>
      </c>
    </row>
    <row r="1212" spans="3:26" x14ac:dyDescent="0.3">
      <c r="C1212" s="210">
        <v>42080</v>
      </c>
      <c r="D1212" s="211">
        <v>9.3529542529849385E-4</v>
      </c>
      <c r="E1212" s="211">
        <v>2.1775653907290652E-3</v>
      </c>
      <c r="F1212" s="211">
        <v>3.4797715031989534E-3</v>
      </c>
      <c r="G1212" s="211">
        <v>5.5120854773285039E-3</v>
      </c>
      <c r="H1212" s="211">
        <v>7.0450934334757246E-3</v>
      </c>
      <c r="I1212" s="211">
        <v>9.4062882306248166E-3</v>
      </c>
      <c r="J1212" s="211">
        <v>1.2747243995516836E-2</v>
      </c>
      <c r="K1212" s="211">
        <v>1.7035631186715802E-2</v>
      </c>
      <c r="L1212" s="211">
        <v>2.1360340358900227E-2</v>
      </c>
      <c r="M1212" s="211">
        <v>2.6961433369766197E-2</v>
      </c>
      <c r="N1212" s="211">
        <v>3.4516142659300766E-2</v>
      </c>
      <c r="P1212" s="212">
        <f t="array" ref="P1212:Z1212">(1+D1212:N1212)^-P$1:Z$1</f>
        <v>0.99992521413187718</v>
      </c>
      <c r="Q1212" s="212">
        <v>0.99945634834927666</v>
      </c>
      <c r="R1212" s="212">
        <v>0.99826464192454467</v>
      </c>
      <c r="S1212" s="212">
        <v>0.99451813105288356</v>
      </c>
      <c r="T1212" s="212">
        <v>0.98605732668545465</v>
      </c>
      <c r="U1212" s="212">
        <v>0.97230379823663093</v>
      </c>
      <c r="V1212" s="212">
        <v>0.93863047371684005</v>
      </c>
      <c r="W1212" s="212">
        <v>0.88847829167425985</v>
      </c>
      <c r="X1212" s="212">
        <v>0.80948741088071441</v>
      </c>
      <c r="Y1212" s="212">
        <v>0.67094664352920574</v>
      </c>
      <c r="Z1212" s="212">
        <v>0.50728797031628969</v>
      </c>
    </row>
    <row r="1213" spans="3:26" x14ac:dyDescent="0.3">
      <c r="C1213" s="210">
        <v>42079</v>
      </c>
      <c r="D1213" s="211">
        <v>9.6018256369362885E-4</v>
      </c>
      <c r="E1213" s="211">
        <v>2.4871164603147999E-3</v>
      </c>
      <c r="F1213" s="211">
        <v>4.0031235374917403E-3</v>
      </c>
      <c r="G1213" s="211">
        <v>6.5784789170277224E-3</v>
      </c>
      <c r="H1213" s="211">
        <v>8.656784695688426E-3</v>
      </c>
      <c r="I1213" s="211">
        <v>1.088445514584431E-2</v>
      </c>
      <c r="J1213" s="211">
        <v>1.3942767144701051E-2</v>
      </c>
      <c r="K1213" s="211">
        <v>1.8005594401110606E-2</v>
      </c>
      <c r="L1213" s="211">
        <v>2.3277360312600179E-2</v>
      </c>
      <c r="M1213" s="211">
        <v>3.137985278963009E-2</v>
      </c>
      <c r="N1213" s="211">
        <v>4.1531392231805193E-2</v>
      </c>
      <c r="P1213" s="212">
        <f t="array" ref="P1213:Z1213">(1+D1213:N1213)^-P$1:Z$1</f>
        <v>0.99992322519667332</v>
      </c>
      <c r="Q1213" s="212">
        <v>0.99937918560883499</v>
      </c>
      <c r="R1213" s="212">
        <v>0.99800442762860242</v>
      </c>
      <c r="S1213" s="212">
        <v>0.99346451463565411</v>
      </c>
      <c r="T1213" s="212">
        <v>0.98290868320854907</v>
      </c>
      <c r="U1213" s="212">
        <v>0.96804477515268317</v>
      </c>
      <c r="V1213" s="212">
        <v>0.93310988918837645</v>
      </c>
      <c r="W1213" s="212">
        <v>0.88256936281773346</v>
      </c>
      <c r="X1213" s="212">
        <v>0.79444958762203732</v>
      </c>
      <c r="Y1213" s="212">
        <v>0.62910095840973168</v>
      </c>
      <c r="Z1213" s="212">
        <v>0.44315200002986688</v>
      </c>
    </row>
    <row r="1214" spans="3:26" x14ac:dyDescent="0.3">
      <c r="C1214" s="210">
        <v>42076</v>
      </c>
      <c r="D1214" s="211">
        <v>8.8982742773544726E-4</v>
      </c>
      <c r="E1214" s="211">
        <v>2.1487069106017253E-3</v>
      </c>
      <c r="F1214" s="211">
        <v>3.4613500874734714E-3</v>
      </c>
      <c r="G1214" s="211">
        <v>5.4347002502359177E-3</v>
      </c>
      <c r="H1214" s="211">
        <v>7.2953867248688629E-3</v>
      </c>
      <c r="I1214" s="211">
        <v>9.8232765165020691E-3</v>
      </c>
      <c r="J1214" s="211">
        <v>1.2382710193850673E-2</v>
      </c>
      <c r="K1214" s="211">
        <v>1.5754661976754788E-2</v>
      </c>
      <c r="L1214" s="211">
        <v>2.1363926833775498E-2</v>
      </c>
      <c r="M1214" s="211">
        <v>2.8784766139926077E-2</v>
      </c>
      <c r="N1214" s="211">
        <v>3.9481653681713441E-2</v>
      </c>
      <c r="P1214" s="212">
        <f t="array" ref="P1214:Z1214">(1+D1214:N1214)^-P$1:Z$1</f>
        <v>0.99992884799014381</v>
      </c>
      <c r="Q1214" s="212">
        <v>0.9994635435089142</v>
      </c>
      <c r="R1214" s="212">
        <v>0.99827380489010098</v>
      </c>
      <c r="S1214" s="212">
        <v>0.99459467606510565</v>
      </c>
      <c r="T1214" s="212">
        <v>0.98556735547320817</v>
      </c>
      <c r="U1214" s="212">
        <v>0.97109980965423448</v>
      </c>
      <c r="V1214" s="212">
        <v>0.94032157841792108</v>
      </c>
      <c r="W1214" s="212">
        <v>0.8963512533949306</v>
      </c>
      <c r="X1214" s="212">
        <v>0.80945898653254644</v>
      </c>
      <c r="Y1214" s="212">
        <v>0.65332928963931425</v>
      </c>
      <c r="Z1214" s="212">
        <v>0.46096019727206577</v>
      </c>
    </row>
    <row r="1215" spans="3:26" x14ac:dyDescent="0.3">
      <c r="C1215" s="210">
        <v>42075</v>
      </c>
      <c r="D1215" s="211">
        <v>1.2322239988342314E-3</v>
      </c>
      <c r="E1215" s="211">
        <v>3.3121572196192555E-3</v>
      </c>
      <c r="F1215" s="211">
        <v>5.4051885318292005E-3</v>
      </c>
      <c r="G1215" s="211">
        <v>8.5759124477648337E-3</v>
      </c>
      <c r="H1215" s="211">
        <v>1.1090397569899881E-2</v>
      </c>
      <c r="I1215" s="211">
        <v>1.5098777329169045E-2</v>
      </c>
      <c r="J1215" s="211">
        <v>2.0339502022685984E-2</v>
      </c>
      <c r="K1215" s="211">
        <v>2.600850640397033E-2</v>
      </c>
      <c r="L1215" s="211">
        <v>3.5074175274914313E-2</v>
      </c>
      <c r="M1215" s="211">
        <v>4.50640522240865E-2</v>
      </c>
      <c r="N1215" s="211">
        <v>6.1704233693141361E-2</v>
      </c>
      <c r="P1215" s="212">
        <f t="array" ref="P1215:Z1215">(1+D1215:N1215)^-P$1:Z$1</f>
        <v>0.99990148761794917</v>
      </c>
      <c r="Q1215" s="212">
        <v>0.99917367057116535</v>
      </c>
      <c r="R1215" s="212">
        <v>0.99730831264052733</v>
      </c>
      <c r="S1215" s="212">
        <v>0.99149700846319877</v>
      </c>
      <c r="T1215" s="212">
        <v>0.97818281392348438</v>
      </c>
      <c r="U1215" s="212">
        <v>0.95603784874865061</v>
      </c>
      <c r="V1215" s="212">
        <v>0.90422497339274399</v>
      </c>
      <c r="W1215" s="212">
        <v>0.83549387418048093</v>
      </c>
      <c r="X1215" s="212">
        <v>0.70841095354740646</v>
      </c>
      <c r="Y1215" s="212">
        <v>0.51624559729224284</v>
      </c>
      <c r="Z1215" s="212">
        <v>0.30194581637364498</v>
      </c>
    </row>
    <row r="1216" spans="3:26" x14ac:dyDescent="0.3">
      <c r="C1216" s="210">
        <v>42074</v>
      </c>
      <c r="D1216" s="211">
        <v>9.9990201978119686E-4</v>
      </c>
      <c r="E1216" s="211">
        <v>2.4169925164348786E-3</v>
      </c>
      <c r="F1216" s="211">
        <v>3.9135413857709382E-3</v>
      </c>
      <c r="G1216" s="211">
        <v>6.1989367610417604E-3</v>
      </c>
      <c r="H1216" s="211">
        <v>8.0487760541608482E-3</v>
      </c>
      <c r="I1216" s="211">
        <v>1.0252230992169674E-2</v>
      </c>
      <c r="J1216" s="211">
        <v>1.3058344416924583E-2</v>
      </c>
      <c r="K1216" s="211">
        <v>1.7799090232345122E-2</v>
      </c>
      <c r="L1216" s="211">
        <v>2.4080195756744992E-2</v>
      </c>
      <c r="M1216" s="211">
        <v>3.1578876287330998E-2</v>
      </c>
      <c r="N1216" s="211">
        <v>4.3195851375181331E-2</v>
      </c>
      <c r="P1216" s="212">
        <f t="array" ref="P1216:Z1216">(1+D1216:N1216)^-P$1:Z$1</f>
        <v>0.99992005100003223</v>
      </c>
      <c r="Q1216" s="212">
        <v>0.99939666300898378</v>
      </c>
      <c r="R1216" s="212">
        <v>0.99804895406739713</v>
      </c>
      <c r="S1216" s="212">
        <v>0.99383925331804046</v>
      </c>
      <c r="T1216" s="212">
        <v>0.98409473137398473</v>
      </c>
      <c r="U1216" s="212">
        <v>0.96986334389548201</v>
      </c>
      <c r="V1216" s="212">
        <v>0.93719013690542996</v>
      </c>
      <c r="W1216" s="212">
        <v>0.88382359519349452</v>
      </c>
      <c r="X1216" s="212">
        <v>0.78824336561329622</v>
      </c>
      <c r="Y1216" s="212">
        <v>0.62728281937031383</v>
      </c>
      <c r="Z1216" s="212">
        <v>0.42922298903869138</v>
      </c>
    </row>
    <row r="1217" spans="3:26" x14ac:dyDescent="0.3">
      <c r="C1217" s="210">
        <v>42073</v>
      </c>
      <c r="D1217" s="211">
        <v>1.0305216976899125E-3</v>
      </c>
      <c r="E1217" s="211">
        <v>2.6238622201918073E-3</v>
      </c>
      <c r="F1217" s="211">
        <v>4.1421265428317304E-3</v>
      </c>
      <c r="G1217" s="211">
        <v>6.3863431350597855E-3</v>
      </c>
      <c r="H1217" s="211">
        <v>8.5342091148721804E-3</v>
      </c>
      <c r="I1217" s="211">
        <v>1.1552416819950987E-2</v>
      </c>
      <c r="J1217" s="211">
        <v>1.5874908852335775E-2</v>
      </c>
      <c r="K1217" s="211">
        <v>2.1453326938217394E-2</v>
      </c>
      <c r="L1217" s="211">
        <v>2.6858748386484249E-2</v>
      </c>
      <c r="M1217" s="211">
        <v>3.3740299591145488E-2</v>
      </c>
      <c r="N1217" s="211">
        <v>4.2817488612759171E-2</v>
      </c>
      <c r="P1217" s="212">
        <f t="array" ref="P1217:Z1217">(1+D1217:N1217)^-P$1:Z$1</f>
        <v>0.99991760410875041</v>
      </c>
      <c r="Q1217" s="212">
        <v>0.9993451080595589</v>
      </c>
      <c r="R1217" s="212">
        <v>0.99793534855484323</v>
      </c>
      <c r="S1217" s="212">
        <v>0.99365418342704737</v>
      </c>
      <c r="T1217" s="212">
        <v>0.98314761992115918</v>
      </c>
      <c r="U1217" s="212">
        <v>0.96612834479486454</v>
      </c>
      <c r="V1217" s="212">
        <v>0.92426994490705994</v>
      </c>
      <c r="W1217" s="212">
        <v>0.86192665009055047</v>
      </c>
      <c r="X1217" s="212">
        <v>0.76717232099213362</v>
      </c>
      <c r="Y1217" s="212">
        <v>0.6078946080613703</v>
      </c>
      <c r="Z1217" s="212">
        <v>0.43234842556237268</v>
      </c>
    </row>
    <row r="1218" spans="3:26" x14ac:dyDescent="0.3">
      <c r="C1218" s="210">
        <v>42072</v>
      </c>
      <c r="D1218" s="211">
        <v>9.1277152250366289E-4</v>
      </c>
      <c r="E1218" s="211">
        <v>2.2475598210645663E-3</v>
      </c>
      <c r="F1218" s="211">
        <v>3.4360870753276452E-3</v>
      </c>
      <c r="G1218" s="211">
        <v>5.2695801275379692E-3</v>
      </c>
      <c r="H1218" s="211">
        <v>6.6536123176577948E-3</v>
      </c>
      <c r="I1218" s="211">
        <v>8.8687007596909614E-3</v>
      </c>
      <c r="J1218" s="211">
        <v>1.2182604454666035E-2</v>
      </c>
      <c r="K1218" s="211">
        <v>1.6632041399457304E-2</v>
      </c>
      <c r="L1218" s="211">
        <v>2.1944602992769298E-2</v>
      </c>
      <c r="M1218" s="211">
        <v>2.9337363906961809E-2</v>
      </c>
      <c r="N1218" s="211">
        <v>3.9907575478687445E-2</v>
      </c>
      <c r="P1218" s="212">
        <f t="array" ref="P1218:Z1218">(1+D1218:N1218)^-P$1:Z$1</f>
        <v>0.99992701424759778</v>
      </c>
      <c r="Q1218" s="212">
        <v>0.99943889801746288</v>
      </c>
      <c r="R1218" s="212">
        <v>0.99828637133297182</v>
      </c>
      <c r="S1218" s="212">
        <v>0.9947580427860262</v>
      </c>
      <c r="T1218" s="212">
        <v>0.98682441852058755</v>
      </c>
      <c r="U1218" s="212">
        <v>0.97385893692276604</v>
      </c>
      <c r="V1218" s="212">
        <v>0.94125144105989844</v>
      </c>
      <c r="W1218" s="212">
        <v>0.89095023493393033</v>
      </c>
      <c r="X1218" s="212">
        <v>0.80487132581870147</v>
      </c>
      <c r="Y1218" s="212">
        <v>0.64808793609134085</v>
      </c>
      <c r="Z1218" s="212">
        <v>0.45719888334497766</v>
      </c>
    </row>
    <row r="1219" spans="3:26" x14ac:dyDescent="0.3">
      <c r="C1219" s="210">
        <v>42069</v>
      </c>
      <c r="D1219" s="211">
        <v>1.0505345654833837E-3</v>
      </c>
      <c r="E1219" s="211">
        <v>2.5398688021305515E-3</v>
      </c>
      <c r="F1219" s="211">
        <v>4.0629259422666495E-3</v>
      </c>
      <c r="G1219" s="211">
        <v>6.4145937650577486E-3</v>
      </c>
      <c r="H1219" s="211">
        <v>8.5882254725383553E-3</v>
      </c>
      <c r="I1219" s="211">
        <v>1.0805850483701069E-2</v>
      </c>
      <c r="J1219" s="211">
        <v>1.4079856841125281E-2</v>
      </c>
      <c r="K1219" s="211">
        <v>1.8882401668948626E-2</v>
      </c>
      <c r="L1219" s="211">
        <v>2.4346843507590022E-2</v>
      </c>
      <c r="M1219" s="211">
        <v>3.2783047706738899E-2</v>
      </c>
      <c r="N1219" s="211">
        <v>4.4839500895499027E-2</v>
      </c>
      <c r="P1219" s="212">
        <f t="array" ref="P1219:Z1219">(1+D1219:N1219)^-P$1:Z$1</f>
        <v>0.99991600487657128</v>
      </c>
      <c r="Q1219" s="212">
        <v>0.99936603884172404</v>
      </c>
      <c r="R1219" s="212">
        <v>0.99797470640699393</v>
      </c>
      <c r="S1219" s="212">
        <v>0.99362629098902444</v>
      </c>
      <c r="T1219" s="212">
        <v>0.98304231504043449</v>
      </c>
      <c r="U1219" s="212">
        <v>0.96827063083975862</v>
      </c>
      <c r="V1219" s="212">
        <v>0.93247934136091537</v>
      </c>
      <c r="W1219" s="212">
        <v>0.87726655458500025</v>
      </c>
      <c r="X1219" s="212">
        <v>0.78619389101387982</v>
      </c>
      <c r="Y1219" s="212">
        <v>0.61640121927384262</v>
      </c>
      <c r="Z1219" s="212">
        <v>0.41591859655653751</v>
      </c>
    </row>
    <row r="1220" spans="3:26" x14ac:dyDescent="0.3">
      <c r="C1220" s="210">
        <v>42068</v>
      </c>
      <c r="D1220" s="211">
        <v>1.0859414034199439E-3</v>
      </c>
      <c r="E1220" s="211">
        <v>2.8041632514678827E-3</v>
      </c>
      <c r="F1220" s="211">
        <v>4.2563423563923225E-3</v>
      </c>
      <c r="G1220" s="211">
        <v>6.7326739295010289E-3</v>
      </c>
      <c r="H1220" s="211">
        <v>8.4333922618328797E-3</v>
      </c>
      <c r="I1220" s="211">
        <v>1.0606468538293183E-2</v>
      </c>
      <c r="J1220" s="211">
        <v>1.3592423479453438E-2</v>
      </c>
      <c r="K1220" s="211">
        <v>1.8276202766480398E-2</v>
      </c>
      <c r="L1220" s="211">
        <v>2.3722914136783114E-2</v>
      </c>
      <c r="M1220" s="211">
        <v>3.136150415702639E-2</v>
      </c>
      <c r="N1220" s="211">
        <v>4.255148243076242E-2</v>
      </c>
      <c r="P1220" s="212">
        <f t="array" ref="P1220:Z1220">(1+D1220:N1220)^-P$1:Z$1</f>
        <v>0.99991317559381054</v>
      </c>
      <c r="Q1220" s="212">
        <v>0.99930018525456754</v>
      </c>
      <c r="R1220" s="212">
        <v>0.99787859848323368</v>
      </c>
      <c r="S1220" s="212">
        <v>0.99331235182501632</v>
      </c>
      <c r="T1220" s="212">
        <v>0.98334420762732755</v>
      </c>
      <c r="U1220" s="212">
        <v>0.96884383251146988</v>
      </c>
      <c r="V1220" s="212">
        <v>0.93472363056288554</v>
      </c>
      <c r="W1220" s="212">
        <v>0.88092886263471848</v>
      </c>
      <c r="X1220" s="212">
        <v>0.7909986773222264</v>
      </c>
      <c r="Y1220" s="212">
        <v>0.62926886141867722</v>
      </c>
      <c r="Z1220" s="212">
        <v>0.43456004870960813</v>
      </c>
    </row>
    <row r="1221" spans="3:26" x14ac:dyDescent="0.3">
      <c r="C1221" s="210">
        <v>42067</v>
      </c>
      <c r="D1221" s="211">
        <v>9.2249372972655732E-4</v>
      </c>
      <c r="E1221" s="211">
        <v>2.2890160117437805E-3</v>
      </c>
      <c r="F1221" s="211">
        <v>3.4920860261097868E-3</v>
      </c>
      <c r="G1221" s="211">
        <v>5.4937309787240008E-3</v>
      </c>
      <c r="H1221" s="211">
        <v>7.3400895532647441E-3</v>
      </c>
      <c r="I1221" s="211">
        <v>9.6598414395579514E-3</v>
      </c>
      <c r="J1221" s="211">
        <v>1.2603688368895416E-2</v>
      </c>
      <c r="K1221" s="211">
        <v>1.5961765416301392E-2</v>
      </c>
      <c r="L1221" s="211">
        <v>2.0459711693841438E-2</v>
      </c>
      <c r="M1221" s="211">
        <v>2.6487640519380073E-2</v>
      </c>
      <c r="N1221" s="211">
        <v>3.4717004376556275E-2</v>
      </c>
      <c r="P1221" s="212">
        <f t="array" ref="P1221:Z1221">(1+D1221:N1221)^-P$1:Z$1</f>
        <v>0.99992623724109542</v>
      </c>
      <c r="Q1221" s="212">
        <v>0.99942856328079255</v>
      </c>
      <c r="R1221" s="212">
        <v>0.99825851671902999</v>
      </c>
      <c r="S1221" s="212">
        <v>0.99453628520052884</v>
      </c>
      <c r="T1221" s="212">
        <v>0.98547988417876486</v>
      </c>
      <c r="U1221" s="212">
        <v>0.97157146592266186</v>
      </c>
      <c r="V1221" s="212">
        <v>0.93929600505085564</v>
      </c>
      <c r="W1221" s="212">
        <v>0.89507298916992795</v>
      </c>
      <c r="X1221" s="212">
        <v>0.81666015712123274</v>
      </c>
      <c r="Y1221" s="212">
        <v>0.67560698515195705</v>
      </c>
      <c r="Z1221" s="212">
        <v>0.50532207933993667</v>
      </c>
    </row>
    <row r="1222" spans="3:26" x14ac:dyDescent="0.3">
      <c r="C1222" s="210">
        <v>42066</v>
      </c>
      <c r="D1222" s="211">
        <v>1.0397143970455735E-3</v>
      </c>
      <c r="E1222" s="211">
        <v>2.6394963360749581E-3</v>
      </c>
      <c r="F1222" s="211">
        <v>4.3141154013069446E-3</v>
      </c>
      <c r="G1222" s="211">
        <v>6.6095365613740983E-3</v>
      </c>
      <c r="H1222" s="211">
        <v>8.3319941245321005E-3</v>
      </c>
      <c r="I1222" s="211">
        <v>1.0738971828742618E-2</v>
      </c>
      <c r="J1222" s="211">
        <v>1.4322635180063844E-2</v>
      </c>
      <c r="K1222" s="211">
        <v>1.9074322287442678E-2</v>
      </c>
      <c r="L1222" s="211">
        <v>2.554033403140776E-2</v>
      </c>
      <c r="M1222" s="211">
        <v>3.4009025305098618E-2</v>
      </c>
      <c r="N1222" s="211">
        <v>4.6061268795220191E-2</v>
      </c>
      <c r="P1222" s="212">
        <f t="array" ref="P1222:Z1222">(1+D1222:N1222)^-P$1:Z$1</f>
        <v>0.99991686951405945</v>
      </c>
      <c r="Q1222" s="212">
        <v>0.99934121235012319</v>
      </c>
      <c r="R1222" s="212">
        <v>0.99784989664915924</v>
      </c>
      <c r="S1222" s="212">
        <v>0.99343386256407562</v>
      </c>
      <c r="T1222" s="212">
        <v>0.9835419882887676</v>
      </c>
      <c r="U1222" s="212">
        <v>0.96846284937732741</v>
      </c>
      <c r="V1222" s="212">
        <v>0.93136392979113736</v>
      </c>
      <c r="W1222" s="212">
        <v>0.87611070844779559</v>
      </c>
      <c r="X1222" s="212">
        <v>0.77709218887247788</v>
      </c>
      <c r="Y1222" s="212">
        <v>0.60552915385756467</v>
      </c>
      <c r="Z1222" s="212">
        <v>0.40631003978150199</v>
      </c>
    </row>
    <row r="1223" spans="3:26" x14ac:dyDescent="0.3">
      <c r="C1223" s="210">
        <v>42065</v>
      </c>
      <c r="D1223" s="211">
        <v>1.0947991008547361E-3</v>
      </c>
      <c r="E1223" s="211">
        <v>2.7708428584500497E-3</v>
      </c>
      <c r="F1223" s="211">
        <v>4.245511499288067E-3</v>
      </c>
      <c r="G1223" s="211">
        <v>6.9767960321377338E-3</v>
      </c>
      <c r="H1223" s="211">
        <v>9.0993000177255045E-3</v>
      </c>
      <c r="I1223" s="211">
        <v>1.1493829664404221E-2</v>
      </c>
      <c r="J1223" s="211">
        <v>1.4615892984154425E-2</v>
      </c>
      <c r="K1223" s="211">
        <v>1.9100544049670362E-2</v>
      </c>
      <c r="L1223" s="211">
        <v>2.5442577368753255E-2</v>
      </c>
      <c r="M1223" s="211">
        <v>3.2754284261658981E-2</v>
      </c>
      <c r="N1223" s="211">
        <v>4.4439092298476125E-2</v>
      </c>
      <c r="P1223" s="212">
        <f t="array" ref="P1223:Z1223">(1+D1223:N1223)^-P$1:Z$1</f>
        <v>0.99991246781153642</v>
      </c>
      <c r="Q1223" s="212">
        <v>0.99930848641835257</v>
      </c>
      <c r="R1223" s="212">
        <v>0.99788397956347885</v>
      </c>
      <c r="S1223" s="212">
        <v>0.99307154240333162</v>
      </c>
      <c r="T1223" s="212">
        <v>0.98204681206510858</v>
      </c>
      <c r="U1223" s="212">
        <v>0.9662962330860051</v>
      </c>
      <c r="V1223" s="212">
        <v>0.9300187315679399</v>
      </c>
      <c r="W1223" s="212">
        <v>0.87595292249133705</v>
      </c>
      <c r="X1223" s="212">
        <v>0.77783331799640831</v>
      </c>
      <c r="Y1223" s="212">
        <v>0.61665878217940739</v>
      </c>
      <c r="Z1223" s="212">
        <v>0.41911926790341292</v>
      </c>
    </row>
    <row r="1224" spans="3:26" x14ac:dyDescent="0.3">
      <c r="C1224" s="210">
        <v>42062</v>
      </c>
      <c r="D1224" s="211">
        <v>9.9233194398791382E-4</v>
      </c>
      <c r="E1224" s="211">
        <v>2.6568573856417285E-3</v>
      </c>
      <c r="F1224" s="211">
        <v>4.1713060139657301E-3</v>
      </c>
      <c r="G1224" s="211">
        <v>6.5220598658449975E-3</v>
      </c>
      <c r="H1224" s="211">
        <v>8.7942157524701272E-3</v>
      </c>
      <c r="I1224" s="211">
        <v>1.1459522169065395E-2</v>
      </c>
      <c r="J1224" s="211">
        <v>1.5357105022964303E-2</v>
      </c>
      <c r="K1224" s="211">
        <v>2.0902959048598114E-2</v>
      </c>
      <c r="L1224" s="211">
        <v>2.7470081657610317E-2</v>
      </c>
      <c r="M1224" s="211">
        <v>3.5234304417214715E-2</v>
      </c>
      <c r="N1224" s="211">
        <v>4.7574667070494847E-2</v>
      </c>
      <c r="P1224" s="212">
        <f t="array" ref="P1224:Z1224">(1+D1224:N1224)^-P$1:Z$1</f>
        <v>0.99992065595525503</v>
      </c>
      <c r="Q1224" s="212">
        <v>0.99933688641227914</v>
      </c>
      <c r="R1224" s="212">
        <v>0.99792084931698199</v>
      </c>
      <c r="S1224" s="212">
        <v>0.99352020176615463</v>
      </c>
      <c r="T1224" s="212">
        <v>0.98264089226443174</v>
      </c>
      <c r="U1224" s="212">
        <v>0.96639456325319739</v>
      </c>
      <c r="V1224" s="212">
        <v>0.92662910947649546</v>
      </c>
      <c r="W1224" s="212">
        <v>0.86518456262404919</v>
      </c>
      <c r="X1224" s="212">
        <v>0.76261993309706</v>
      </c>
      <c r="Y1224" s="212">
        <v>0.59486741354462724</v>
      </c>
      <c r="Z1224" s="212">
        <v>0.3947301035671627</v>
      </c>
    </row>
    <row r="1225" spans="3:26" x14ac:dyDescent="0.3">
      <c r="C1225" s="210">
        <v>42061</v>
      </c>
      <c r="D1225" s="211">
        <v>9.5467432241018641E-4</v>
      </c>
      <c r="E1225" s="211">
        <v>2.5220760516470198E-3</v>
      </c>
      <c r="F1225" s="211">
        <v>4.0941242866048833E-3</v>
      </c>
      <c r="G1225" s="211">
        <v>6.7311443332256204E-3</v>
      </c>
      <c r="H1225" s="211">
        <v>8.917171150208944E-3</v>
      </c>
      <c r="I1225" s="211">
        <v>1.1363701366152081E-2</v>
      </c>
      <c r="J1225" s="211">
        <v>1.4599419322788881E-2</v>
      </c>
      <c r="K1225" s="211">
        <v>1.9769918640712033E-2</v>
      </c>
      <c r="L1225" s="211">
        <v>2.7135201191234318E-2</v>
      </c>
      <c r="M1225" s="211">
        <v>3.6267263316036448E-2</v>
      </c>
      <c r="N1225" s="211">
        <v>4.6808798615000653E-2</v>
      </c>
      <c r="P1225" s="212">
        <f t="array" ref="P1225:Z1225">(1+D1225:N1225)^-P$1:Z$1</f>
        <v>0.99992366540077748</v>
      </c>
      <c r="Q1225" s="212">
        <v>0.99937047299650539</v>
      </c>
      <c r="R1225" s="212">
        <v>0.9979592021830207</v>
      </c>
      <c r="S1225" s="212">
        <v>0.99331386103319197</v>
      </c>
      <c r="T1225" s="212">
        <v>0.98240140057363712</v>
      </c>
      <c r="U1225" s="212">
        <v>0.96666926999769398</v>
      </c>
      <c r="V1225" s="212">
        <v>0.93009423580577011</v>
      </c>
      <c r="W1225" s="212">
        <v>0.87193602530579117</v>
      </c>
      <c r="X1225" s="212">
        <v>0.76510998051262191</v>
      </c>
      <c r="Y1225" s="212">
        <v>0.58603468536501124</v>
      </c>
      <c r="Z1225" s="212">
        <v>0.40054629034889777</v>
      </c>
    </row>
    <row r="1226" spans="3:26" x14ac:dyDescent="0.3">
      <c r="C1226" s="210">
        <v>42060</v>
      </c>
      <c r="D1226" s="211">
        <v>1.0990107859733781E-3</v>
      </c>
      <c r="E1226" s="211">
        <v>2.8138888877559977E-3</v>
      </c>
      <c r="F1226" s="211">
        <v>4.6155428469383773E-3</v>
      </c>
      <c r="G1226" s="211">
        <v>7.3388475102135701E-3</v>
      </c>
      <c r="H1226" s="211">
        <v>1.0057514872510996E-2</v>
      </c>
      <c r="I1226" s="211">
        <v>1.3350283153426576E-2</v>
      </c>
      <c r="J1226" s="211">
        <v>1.6967760092972607E-2</v>
      </c>
      <c r="K1226" s="211">
        <v>2.2000068312803343E-2</v>
      </c>
      <c r="L1226" s="211">
        <v>2.8169186506741783E-2</v>
      </c>
      <c r="M1226" s="211">
        <v>3.7536847851631513E-2</v>
      </c>
      <c r="N1226" s="211">
        <v>4.9515200141877047E-2</v>
      </c>
      <c r="P1226" s="212">
        <f t="array" ref="P1226:Z1226">(1+D1226:N1226)^-P$1:Z$1</f>
        <v>0.99991213127542455</v>
      </c>
      <c r="Q1226" s="212">
        <v>0.99929776235596224</v>
      </c>
      <c r="R1226" s="212">
        <v>0.99770018668665139</v>
      </c>
      <c r="S1226" s="212">
        <v>0.99271461879152911</v>
      </c>
      <c r="T1226" s="212">
        <v>0.98018441220561503</v>
      </c>
      <c r="U1226" s="212">
        <v>0.96099520442305997</v>
      </c>
      <c r="V1226" s="212">
        <v>0.9193144241542105</v>
      </c>
      <c r="W1226" s="212">
        <v>0.85870407963947393</v>
      </c>
      <c r="X1226" s="212">
        <v>0.75745032746374041</v>
      </c>
      <c r="Y1226" s="212">
        <v>0.57536979255793363</v>
      </c>
      <c r="Z1226" s="212">
        <v>0.38038671681232128</v>
      </c>
    </row>
    <row r="1227" spans="3:26" x14ac:dyDescent="0.3">
      <c r="C1227" s="210">
        <v>42059</v>
      </c>
      <c r="D1227" s="211">
        <v>9.7422885119967818E-4</v>
      </c>
      <c r="E1227" s="211">
        <v>2.5002827524212455E-3</v>
      </c>
      <c r="F1227" s="211">
        <v>4.0581944561247285E-3</v>
      </c>
      <c r="G1227" s="211">
        <v>6.2214250644258865E-3</v>
      </c>
      <c r="H1227" s="211">
        <v>7.9287835650683289E-3</v>
      </c>
      <c r="I1227" s="211">
        <v>1.0206831587670072E-2</v>
      </c>
      <c r="J1227" s="211">
        <v>1.3366635411125323E-2</v>
      </c>
      <c r="K1227" s="211">
        <v>1.7979280619268047E-2</v>
      </c>
      <c r="L1227" s="211">
        <v>2.2823588631113789E-2</v>
      </c>
      <c r="M1227" s="211">
        <v>2.8586525245169921E-2</v>
      </c>
      <c r="N1227" s="211">
        <v>3.8008070932792896E-2</v>
      </c>
      <c r="P1227" s="212">
        <f t="array" ref="P1227:Z1227">(1+D1227:N1227)^-P$1:Z$1</f>
        <v>0.99992210266629344</v>
      </c>
      <c r="Q1227" s="212">
        <v>0.99937590426734446</v>
      </c>
      <c r="R1227" s="212">
        <v>0.99797705781349444</v>
      </c>
      <c r="S1227" s="212">
        <v>0.99381704174702146</v>
      </c>
      <c r="T1227" s="212">
        <v>0.98432905547924032</v>
      </c>
      <c r="U1227" s="212">
        <v>0.96999410879145853</v>
      </c>
      <c r="V1227" s="212">
        <v>0.93576542286358877</v>
      </c>
      <c r="W1227" s="212">
        <v>0.88272907016531166</v>
      </c>
      <c r="X1227" s="212">
        <v>0.79798117687822689</v>
      </c>
      <c r="Y1227" s="212">
        <v>0.65522059570562408</v>
      </c>
      <c r="Z1227" s="212">
        <v>0.47422603513833217</v>
      </c>
    </row>
    <row r="1228" spans="3:26" x14ac:dyDescent="0.3">
      <c r="C1228" s="210">
        <v>42058</v>
      </c>
      <c r="D1228" s="211">
        <v>1.0856931285012897E-3</v>
      </c>
      <c r="E1228" s="211">
        <v>2.6537101023454031E-3</v>
      </c>
      <c r="F1228" s="211">
        <v>4.2395536176015195E-3</v>
      </c>
      <c r="G1228" s="211">
        <v>6.9595892811397993E-3</v>
      </c>
      <c r="H1228" s="211">
        <v>9.3016122807203002E-3</v>
      </c>
      <c r="I1228" s="211">
        <v>1.2234522321173327E-2</v>
      </c>
      <c r="J1228" s="211">
        <v>1.5424142188293809E-2</v>
      </c>
      <c r="K1228" s="211">
        <v>2.086860077742575E-2</v>
      </c>
      <c r="L1228" s="211">
        <v>2.6211082433652041E-2</v>
      </c>
      <c r="M1228" s="211">
        <v>3.3116146586900923E-2</v>
      </c>
      <c r="N1228" s="211">
        <v>4.4638910957060469E-2</v>
      </c>
      <c r="P1228" s="212">
        <f t="array" ref="P1228:Z1228">(1+D1228:N1228)^-P$1:Z$1</f>
        <v>0.99991319543253854</v>
      </c>
      <c r="Q1228" s="212">
        <v>0.9993376706293412</v>
      </c>
      <c r="R1228" s="212">
        <v>0.99788693964698105</v>
      </c>
      <c r="S1228" s="212">
        <v>0.99308851183779057</v>
      </c>
      <c r="T1228" s="212">
        <v>0.98165315332523295</v>
      </c>
      <c r="U1228" s="212">
        <v>0.96417655160278781</v>
      </c>
      <c r="V1228" s="212">
        <v>0.92632327477761123</v>
      </c>
      <c r="W1228" s="212">
        <v>0.86538841327778082</v>
      </c>
      <c r="X1228" s="212">
        <v>0.7720279001304583</v>
      </c>
      <c r="Y1228" s="212">
        <v>0.61342682282539107</v>
      </c>
      <c r="Z1228" s="212">
        <v>0.41751879447286694</v>
      </c>
    </row>
    <row r="1229" spans="3:26" x14ac:dyDescent="0.3">
      <c r="C1229" s="210">
        <v>42055</v>
      </c>
      <c r="D1229" s="211">
        <v>1.1422559631248221E-3</v>
      </c>
      <c r="E1229" s="211">
        <v>2.6099982797202991E-3</v>
      </c>
      <c r="F1229" s="211">
        <v>4.0503076375171688E-3</v>
      </c>
      <c r="G1229" s="211">
        <v>6.3444153553894947E-3</v>
      </c>
      <c r="H1229" s="211">
        <v>8.2155586120573401E-3</v>
      </c>
      <c r="I1229" s="211">
        <v>1.0344830229048693E-2</v>
      </c>
      <c r="J1229" s="211">
        <v>1.2983571844071815E-2</v>
      </c>
      <c r="K1229" s="211">
        <v>1.7016630144026421E-2</v>
      </c>
      <c r="L1229" s="211">
        <v>2.2182299988707417E-2</v>
      </c>
      <c r="M1229" s="211">
        <v>3.0241937549015756E-2</v>
      </c>
      <c r="N1229" s="211">
        <v>3.9630800022115914E-2</v>
      </c>
      <c r="P1229" s="212">
        <f t="array" ref="P1229:Z1229">(1+D1229:N1229)^-P$1:Z$1</f>
        <v>0.99990867584349341</v>
      </c>
      <c r="Q1229" s="212">
        <v>0.99934856274015982</v>
      </c>
      <c r="R1229" s="212">
        <v>0.99798097736240221</v>
      </c>
      <c r="S1229" s="212">
        <v>0.99369558248788115</v>
      </c>
      <c r="T1229" s="212">
        <v>0.98376917349175941</v>
      </c>
      <c r="U1229" s="212">
        <v>0.96959670114532315</v>
      </c>
      <c r="V1229" s="212">
        <v>0.93753607767745029</v>
      </c>
      <c r="W1229" s="212">
        <v>0.88859449500656129</v>
      </c>
      <c r="X1229" s="212">
        <v>0.80300164539908847</v>
      </c>
      <c r="Y1229" s="212">
        <v>0.63960467918541342</v>
      </c>
      <c r="Z1229" s="212">
        <v>0.45963940322677416</v>
      </c>
    </row>
    <row r="1230" spans="3:26" x14ac:dyDescent="0.3">
      <c r="C1230" s="210">
        <v>42054</v>
      </c>
      <c r="D1230" s="211">
        <v>9.9098599509952925E-4</v>
      </c>
      <c r="E1230" s="211">
        <v>2.5458939659691706E-3</v>
      </c>
      <c r="F1230" s="211">
        <v>3.9686562709802427E-3</v>
      </c>
      <c r="G1230" s="211">
        <v>6.536652188768451E-3</v>
      </c>
      <c r="H1230" s="211">
        <v>8.4326956177459052E-3</v>
      </c>
      <c r="I1230" s="211">
        <v>1.1089005414243305E-2</v>
      </c>
      <c r="J1230" s="211">
        <v>1.3885223403126453E-2</v>
      </c>
      <c r="K1230" s="211">
        <v>1.7994606973636702E-2</v>
      </c>
      <c r="L1230" s="211">
        <v>2.3264765983272651E-2</v>
      </c>
      <c r="M1230" s="211">
        <v>2.9234908786810652E-2</v>
      </c>
      <c r="N1230" s="211">
        <v>3.6990467958132309E-2</v>
      </c>
      <c r="P1230" s="212">
        <f t="array" ref="P1230:Z1230">(1+D1230:N1230)^-P$1:Z$1</f>
        <v>0.99992076351596493</v>
      </c>
      <c r="Q1230" s="212">
        <v>0.99936453732500419</v>
      </c>
      <c r="R1230" s="212">
        <v>0.99802155873580556</v>
      </c>
      <c r="S1230" s="212">
        <v>0.99350579814996887</v>
      </c>
      <c r="T1230" s="212">
        <v>0.98334556625278147</v>
      </c>
      <c r="U1230" s="212">
        <v>0.96745736763268597</v>
      </c>
      <c r="V1230" s="212">
        <v>0.93337471566173436</v>
      </c>
      <c r="W1230" s="212">
        <v>0.88263604525942929</v>
      </c>
      <c r="X1230" s="212">
        <v>0.79454737378900875</v>
      </c>
      <c r="Y1230" s="212">
        <v>0.64905631874906222</v>
      </c>
      <c r="Z1230" s="212">
        <v>0.48362051230014425</v>
      </c>
    </row>
    <row r="1231" spans="3:26" x14ac:dyDescent="0.3">
      <c r="C1231" s="210">
        <v>42053</v>
      </c>
      <c r="D1231" s="211">
        <v>9.6045310468726699E-4</v>
      </c>
      <c r="E1231" s="211">
        <v>2.3587330396421481E-3</v>
      </c>
      <c r="F1231" s="211">
        <v>3.6532358745693947E-3</v>
      </c>
      <c r="G1231" s="211">
        <v>5.8514180888502012E-3</v>
      </c>
      <c r="H1231" s="211">
        <v>7.4735473314651475E-3</v>
      </c>
      <c r="I1231" s="211">
        <v>9.9936040290463813E-3</v>
      </c>
      <c r="J1231" s="211">
        <v>1.3030060786087207E-2</v>
      </c>
      <c r="K1231" s="211">
        <v>1.7759303673751701E-2</v>
      </c>
      <c r="L1231" s="211">
        <v>2.2527311696843005E-2</v>
      </c>
      <c r="M1231" s="211">
        <v>2.8927646962301313E-2</v>
      </c>
      <c r="N1231" s="211">
        <v>3.7297151560870531E-2</v>
      </c>
      <c r="P1231" s="212">
        <f t="array" ref="P1231:Z1231">(1+D1231:N1231)^-P$1:Z$1</f>
        <v>0.99992320357581876</v>
      </c>
      <c r="Q1231" s="212">
        <v>0.99941118452103539</v>
      </c>
      <c r="R1231" s="212">
        <v>0.99817837167446544</v>
      </c>
      <c r="S1231" s="212">
        <v>0.99418262182304407</v>
      </c>
      <c r="T1231" s="212">
        <v>0.985218812818481</v>
      </c>
      <c r="U1231" s="212">
        <v>0.97060858736829547</v>
      </c>
      <c r="V1231" s="212">
        <v>0.93732097517506308</v>
      </c>
      <c r="W1231" s="212">
        <v>0.88406547847917039</v>
      </c>
      <c r="X1231" s="212">
        <v>0.80029634165186847</v>
      </c>
      <c r="Y1231" s="212">
        <v>0.65196975465838558</v>
      </c>
      <c r="Z1231" s="212">
        <v>0.48076881967937368</v>
      </c>
    </row>
    <row r="1232" spans="3:26" x14ac:dyDescent="0.3">
      <c r="C1232" s="210">
        <v>42052</v>
      </c>
      <c r="D1232" s="211">
        <v>1.0206774567773488E-3</v>
      </c>
      <c r="E1232" s="211">
        <v>2.66082255778439E-3</v>
      </c>
      <c r="F1232" s="211">
        <v>4.3156518539064085E-3</v>
      </c>
      <c r="G1232" s="211">
        <v>6.4975215885394334E-3</v>
      </c>
      <c r="H1232" s="211">
        <v>8.3579953258426237E-3</v>
      </c>
      <c r="I1232" s="211">
        <v>1.1174017775109209E-2</v>
      </c>
      <c r="J1232" s="211">
        <v>1.5260572437516147E-2</v>
      </c>
      <c r="K1232" s="211">
        <v>2.0680572571134734E-2</v>
      </c>
      <c r="L1232" s="211">
        <v>2.8134920102279769E-2</v>
      </c>
      <c r="M1232" s="211">
        <v>3.7419637206850681E-2</v>
      </c>
      <c r="N1232" s="211">
        <v>4.6830450292553991E-2</v>
      </c>
      <c r="P1232" s="212">
        <f t="array" ref="P1232:Z1232">(1+D1232:N1232)^-P$1:Z$1</f>
        <v>0.99991839077663691</v>
      </c>
      <c r="Q1232" s="212">
        <v>0.99933589840402881</v>
      </c>
      <c r="R1232" s="212">
        <v>0.99784913336838643</v>
      </c>
      <c r="S1232" s="212">
        <v>0.99354442365810847</v>
      </c>
      <c r="T1232" s="212">
        <v>0.98349126633557027</v>
      </c>
      <c r="U1232" s="212">
        <v>0.96721337722462741</v>
      </c>
      <c r="V1232" s="212">
        <v>0.92706972008333433</v>
      </c>
      <c r="W1232" s="212">
        <v>0.86650497386318326</v>
      </c>
      <c r="X1232" s="212">
        <v>0.75770281370696868</v>
      </c>
      <c r="Y1232" s="212">
        <v>0.57634566805618093</v>
      </c>
      <c r="Z1232" s="212">
        <v>0.40038063228497944</v>
      </c>
    </row>
    <row r="1233" spans="3:26" x14ac:dyDescent="0.3">
      <c r="C1233" s="210">
        <v>42048</v>
      </c>
      <c r="D1233" s="211">
        <v>9.5223865625559045E-4</v>
      </c>
      <c r="E1233" s="211">
        <v>2.4443270703481627E-3</v>
      </c>
      <c r="F1233" s="211">
        <v>4.0113838447321934E-3</v>
      </c>
      <c r="G1233" s="211">
        <v>6.6011451470861637E-3</v>
      </c>
      <c r="H1233" s="211">
        <v>8.7361884016073869E-3</v>
      </c>
      <c r="I1233" s="211">
        <v>1.14516057595082E-2</v>
      </c>
      <c r="J1233" s="211">
        <v>1.5085647944517007E-2</v>
      </c>
      <c r="K1233" s="211">
        <v>1.9371648582199606E-2</v>
      </c>
      <c r="L1233" s="211">
        <v>2.4334554449657743E-2</v>
      </c>
      <c r="M1233" s="211">
        <v>3.174601033131523E-2</v>
      </c>
      <c r="N1233" s="211">
        <v>3.9838699035645304E-2</v>
      </c>
      <c r="P1233" s="212">
        <f t="array" ref="P1233:Z1233">(1+D1233:N1233)^-P$1:Z$1</f>
        <v>0.99992386005362188</v>
      </c>
      <c r="Q1233" s="212">
        <v>0.99938985007669112</v>
      </c>
      <c r="R1233" s="212">
        <v>0.99800032217706647</v>
      </c>
      <c r="S1233" s="212">
        <v>0.99344214421083177</v>
      </c>
      <c r="T1233" s="212">
        <v>0.98275394796426019</v>
      </c>
      <c r="U1233" s="212">
        <v>0.96641725470474382</v>
      </c>
      <c r="V1233" s="212">
        <v>0.9278687812344879</v>
      </c>
      <c r="W1233" s="212">
        <v>0.87432348935458681</v>
      </c>
      <c r="X1233" s="212">
        <v>0.78628821667972026</v>
      </c>
      <c r="Y1233" s="212">
        <v>0.62576032961941952</v>
      </c>
      <c r="Z1233" s="212">
        <v>0.45780493996157895</v>
      </c>
    </row>
    <row r="1234" spans="3:26" x14ac:dyDescent="0.3">
      <c r="C1234" s="210">
        <v>42047</v>
      </c>
      <c r="D1234" s="211">
        <v>1.0293775274661063E-3</v>
      </c>
      <c r="E1234" s="211">
        <v>2.6094888944185306E-3</v>
      </c>
      <c r="F1234" s="211">
        <v>4.0211246616397456E-3</v>
      </c>
      <c r="G1234" s="211">
        <v>6.2619914055985796E-3</v>
      </c>
      <c r="H1234" s="211">
        <v>8.5642264794331662E-3</v>
      </c>
      <c r="I1234" s="211">
        <v>1.1504091448414022E-2</v>
      </c>
      <c r="J1234" s="211">
        <v>1.5684902070853199E-2</v>
      </c>
      <c r="K1234" s="211">
        <v>1.9731733965441915E-2</v>
      </c>
      <c r="L1234" s="211">
        <v>2.5184987374172078E-2</v>
      </c>
      <c r="M1234" s="211">
        <v>3.299359859026009E-2</v>
      </c>
      <c r="N1234" s="211">
        <v>4.3910021065238294E-2</v>
      </c>
      <c r="P1234" s="212">
        <f t="array" ref="P1234:Z1234">(1+D1234:N1234)^-P$1:Z$1</f>
        <v>0.99991769554066012</v>
      </c>
      <c r="Q1234" s="212">
        <v>0.99934868967227497</v>
      </c>
      <c r="R1234" s="212">
        <v>0.99799548096319568</v>
      </c>
      <c r="S1234" s="212">
        <v>0.99377697711025381</v>
      </c>
      <c r="T1234" s="212">
        <v>0.98308909898499641</v>
      </c>
      <c r="U1234" s="212">
        <v>0.96626682394356112</v>
      </c>
      <c r="V1234" s="212">
        <v>0.92513479618053129</v>
      </c>
      <c r="W1234" s="212">
        <v>0.87216460340466684</v>
      </c>
      <c r="X1234" s="212">
        <v>0.77978992855608742</v>
      </c>
      <c r="Y1234" s="212">
        <v>0.61451932748196969</v>
      </c>
      <c r="Z1234" s="212">
        <v>0.42338811945286259</v>
      </c>
    </row>
    <row r="1235" spans="3:26" x14ac:dyDescent="0.3">
      <c r="C1235" s="210">
        <v>42046</v>
      </c>
      <c r="D1235" s="211">
        <v>9.576630157883733E-4</v>
      </c>
      <c r="E1235" s="211">
        <v>2.2533606700065366E-3</v>
      </c>
      <c r="F1235" s="211">
        <v>3.5632355577453782E-3</v>
      </c>
      <c r="G1235" s="211">
        <v>5.3923507977755199E-3</v>
      </c>
      <c r="H1235" s="211">
        <v>7.3112434603130856E-3</v>
      </c>
      <c r="I1235" s="211">
        <v>9.1438009851439982E-3</v>
      </c>
      <c r="J1235" s="211">
        <v>1.2507938738948086E-2</v>
      </c>
      <c r="K1235" s="211">
        <v>1.6291580079317091E-2</v>
      </c>
      <c r="L1235" s="211">
        <v>2.0520192234126541E-2</v>
      </c>
      <c r="M1235" s="211">
        <v>2.741882338768627E-2</v>
      </c>
      <c r="N1235" s="211">
        <v>3.454579682917492E-2</v>
      </c>
      <c r="P1235" s="212">
        <f t="array" ref="P1235:Z1235">(1+D1235:N1235)^-P$1:Z$1</f>
        <v>0.99992342655196698</v>
      </c>
      <c r="Q1235" s="212">
        <v>0.9994374518744803</v>
      </c>
      <c r="R1235" s="212">
        <v>0.99822312937007263</v>
      </c>
      <c r="S1235" s="212">
        <v>0.99463657069451872</v>
      </c>
      <c r="T1235" s="212">
        <v>0.98553632681564984</v>
      </c>
      <c r="U1235" s="212">
        <v>0.97306271010499745</v>
      </c>
      <c r="V1235" s="212">
        <v>0.93974022011927827</v>
      </c>
      <c r="W1235" s="212">
        <v>0.89304163651972068</v>
      </c>
      <c r="X1235" s="212">
        <v>0.81617629724634877</v>
      </c>
      <c r="Y1235" s="212">
        <v>0.66648016218138284</v>
      </c>
      <c r="Z1235" s="212">
        <v>0.50699723194550605</v>
      </c>
    </row>
    <row r="1236" spans="3:26" x14ac:dyDescent="0.3">
      <c r="C1236" s="210">
        <v>42045</v>
      </c>
      <c r="D1236" s="211">
        <v>1.0354033425829965E-3</v>
      </c>
      <c r="E1236" s="211">
        <v>2.5544067443595006E-3</v>
      </c>
      <c r="F1236" s="211">
        <v>3.985528967301883E-3</v>
      </c>
      <c r="G1236" s="211">
        <v>6.0748055686072533E-3</v>
      </c>
      <c r="H1236" s="211">
        <v>7.965810013264317E-3</v>
      </c>
      <c r="I1236" s="211">
        <v>1.032085720123726E-2</v>
      </c>
      <c r="J1236" s="211">
        <v>1.3610956780154186E-2</v>
      </c>
      <c r="K1236" s="211">
        <v>1.7018715257773841E-2</v>
      </c>
      <c r="L1236" s="211">
        <v>2.2511326110848062E-2</v>
      </c>
      <c r="M1236" s="211">
        <v>2.9268277713679892E-2</v>
      </c>
      <c r="N1236" s="211">
        <v>3.9761610464110447E-2</v>
      </c>
      <c r="P1236" s="212">
        <f t="array" ref="P1236:Z1236">(1+D1236:N1236)^-P$1:Z$1</f>
        <v>0.99991721401236833</v>
      </c>
      <c r="Q1236" s="212">
        <v>0.99936241589501751</v>
      </c>
      <c r="R1236" s="212">
        <v>0.9980131724668071</v>
      </c>
      <c r="S1236" s="212">
        <v>0.99396187486757115</v>
      </c>
      <c r="T1236" s="212">
        <v>0.98425674044828604</v>
      </c>
      <c r="U1236" s="212">
        <v>0.96966572294189968</v>
      </c>
      <c r="V1236" s="212">
        <v>0.93463817923409021</v>
      </c>
      <c r="W1236" s="212">
        <v>0.8885817423755471</v>
      </c>
      <c r="X1236" s="212">
        <v>0.80042146599741004</v>
      </c>
      <c r="Y1236" s="212">
        <v>0.64874075381547502</v>
      </c>
      <c r="Z1236" s="212">
        <v>0.45848425715620439</v>
      </c>
    </row>
    <row r="1237" spans="3:26" x14ac:dyDescent="0.3">
      <c r="C1237" s="210">
        <v>42044</v>
      </c>
      <c r="D1237" s="211">
        <v>1.0581327388472729E-3</v>
      </c>
      <c r="E1237" s="211">
        <v>2.6544439966051433E-3</v>
      </c>
      <c r="F1237" s="211">
        <v>4.3233010964005454E-3</v>
      </c>
      <c r="G1237" s="211">
        <v>6.9584984102044924E-3</v>
      </c>
      <c r="H1237" s="211">
        <v>8.9543432865010816E-3</v>
      </c>
      <c r="I1237" s="211">
        <v>1.2040647826231795E-2</v>
      </c>
      <c r="J1237" s="211">
        <v>1.5162490059361549E-2</v>
      </c>
      <c r="K1237" s="211">
        <v>2.0498184771884764E-2</v>
      </c>
      <c r="L1237" s="211">
        <v>2.7079221949979408E-2</v>
      </c>
      <c r="M1237" s="211">
        <v>3.7089419431075847E-2</v>
      </c>
      <c r="N1237" s="211">
        <v>4.8517368619456699E-2</v>
      </c>
      <c r="P1237" s="212">
        <f t="array" ref="P1237:Z1237">(1+D1237:N1237)^-P$1:Z$1</f>
        <v>0.99991539771409543</v>
      </c>
      <c r="Q1237" s="212">
        <v>0.9993374877626553</v>
      </c>
      <c r="R1237" s="212">
        <v>0.99784533339455395</v>
      </c>
      <c r="S1237" s="212">
        <v>0.99308958768291777</v>
      </c>
      <c r="T1237" s="212">
        <v>0.98232901417419871</v>
      </c>
      <c r="U1237" s="212">
        <v>0.96473077357293979</v>
      </c>
      <c r="V1237" s="212">
        <v>0.92751766204404784</v>
      </c>
      <c r="W1237" s="212">
        <v>0.86758961359779696</v>
      </c>
      <c r="X1237" s="212">
        <v>0.76552709324905577</v>
      </c>
      <c r="Y1237" s="212">
        <v>0.5791045097058275</v>
      </c>
      <c r="Z1237" s="212">
        <v>0.38769251967752566</v>
      </c>
    </row>
    <row r="1238" spans="3:26" x14ac:dyDescent="0.3">
      <c r="C1238" s="210">
        <v>42041</v>
      </c>
      <c r="D1238" s="211">
        <v>8.3209453533577107E-4</v>
      </c>
      <c r="E1238" s="211">
        <v>2.0028805175682615E-3</v>
      </c>
      <c r="F1238" s="211">
        <v>3.1785665299761657E-3</v>
      </c>
      <c r="G1238" s="211">
        <v>5.2270403571248094E-3</v>
      </c>
      <c r="H1238" s="211">
        <v>7.1559120774569579E-3</v>
      </c>
      <c r="I1238" s="211">
        <v>9.0039023166609E-3</v>
      </c>
      <c r="J1238" s="211">
        <v>1.211171074307776E-2</v>
      </c>
      <c r="K1238" s="211">
        <v>1.6417414727939266E-2</v>
      </c>
      <c r="L1238" s="211">
        <v>2.1001505941343673E-2</v>
      </c>
      <c r="M1238" s="211">
        <v>2.7591039672257608E-2</v>
      </c>
      <c r="N1238" s="211">
        <v>3.7487539825781853E-2</v>
      </c>
      <c r="P1238" s="212">
        <f t="array" ref="P1238:Z1238">(1+D1238:N1238)^-P$1:Z$1</f>
        <v>0.99993346233080083</v>
      </c>
      <c r="Q1238" s="212">
        <v>0.99949990573220104</v>
      </c>
      <c r="R1238" s="212">
        <v>0.99841449545917449</v>
      </c>
      <c r="S1238" s="212">
        <v>0.9948001395234376</v>
      </c>
      <c r="T1238" s="212">
        <v>0.98584034434385748</v>
      </c>
      <c r="U1238" s="212">
        <v>0.97346751246267071</v>
      </c>
      <c r="V1238" s="212">
        <v>0.94158113864281079</v>
      </c>
      <c r="W1238" s="212">
        <v>0.89226800065559841</v>
      </c>
      <c r="X1238" s="212">
        <v>0.81233688530131398</v>
      </c>
      <c r="Y1238" s="212">
        <v>0.66480667275215122</v>
      </c>
      <c r="Z1238" s="212">
        <v>0.47900738465084247</v>
      </c>
    </row>
    <row r="1239" spans="3:26" x14ac:dyDescent="0.3">
      <c r="C1239" s="210">
        <v>42040</v>
      </c>
      <c r="D1239" s="211">
        <v>9.8195739132032954E-4</v>
      </c>
      <c r="E1239" s="211">
        <v>2.30488819023064E-3</v>
      </c>
      <c r="F1239" s="211">
        <v>3.687696294343611E-3</v>
      </c>
      <c r="G1239" s="211">
        <v>5.915527876095626E-3</v>
      </c>
      <c r="H1239" s="211">
        <v>7.9971421456917005E-3</v>
      </c>
      <c r="I1239" s="211">
        <v>1.0904187135373708E-2</v>
      </c>
      <c r="J1239" s="211">
        <v>1.4062645625446814E-2</v>
      </c>
      <c r="K1239" s="211">
        <v>1.8579947803817238E-2</v>
      </c>
      <c r="L1239" s="211">
        <v>2.4860890895035636E-2</v>
      </c>
      <c r="M1239" s="211">
        <v>3.3767396271687115E-2</v>
      </c>
      <c r="N1239" s="211">
        <v>4.5346690874444665E-2</v>
      </c>
      <c r="P1239" s="212">
        <f t="array" ref="P1239:Z1239">(1+D1239:N1239)^-P$1:Z$1</f>
        <v>0.99992148503553768</v>
      </c>
      <c r="Q1239" s="212">
        <v>0.99942460659981402</v>
      </c>
      <c r="R1239" s="212">
        <v>0.9981612358955374</v>
      </c>
      <c r="S1239" s="212">
        <v>0.99411925980645144</v>
      </c>
      <c r="T1239" s="212">
        <v>0.98419555300646855</v>
      </c>
      <c r="U1239" s="212">
        <v>0.96798809002830999</v>
      </c>
      <c r="V1239" s="212">
        <v>0.93255847674730541</v>
      </c>
      <c r="W1239" s="212">
        <v>0.87909162876988389</v>
      </c>
      <c r="X1239" s="212">
        <v>0.78225940632481916</v>
      </c>
      <c r="Y1239" s="212">
        <v>0.60765564370468728</v>
      </c>
      <c r="Z1239" s="212">
        <v>0.41190116879758976</v>
      </c>
    </row>
    <row r="1240" spans="3:26" x14ac:dyDescent="0.3">
      <c r="C1240" s="210">
        <v>42039</v>
      </c>
      <c r="D1240" s="211">
        <v>1.1355227425980728E-3</v>
      </c>
      <c r="E1240" s="211">
        <v>2.8113285944757335E-3</v>
      </c>
      <c r="F1240" s="211">
        <v>4.2731574594652598E-3</v>
      </c>
      <c r="G1240" s="211">
        <v>6.9253276224105634E-3</v>
      </c>
      <c r="H1240" s="211">
        <v>9.1307984317171385E-3</v>
      </c>
      <c r="I1240" s="211">
        <v>1.2117603299694291E-2</v>
      </c>
      <c r="J1240" s="211">
        <v>1.5383577021548672E-2</v>
      </c>
      <c r="K1240" s="211">
        <v>1.9603538634107302E-2</v>
      </c>
      <c r="L1240" s="211">
        <v>2.6260756769672846E-2</v>
      </c>
      <c r="M1240" s="211">
        <v>3.3426187194516767E-2</v>
      </c>
      <c r="N1240" s="211">
        <v>4.4016567252240388E-2</v>
      </c>
      <c r="P1240" s="212">
        <f t="array" ref="P1240:Z1240">(1+D1240:N1240)^-P$1:Z$1</f>
        <v>0.99990921383937015</v>
      </c>
      <c r="Q1240" s="212">
        <v>0.99929840018603666</v>
      </c>
      <c r="R1240" s="212">
        <v>0.99787024443055361</v>
      </c>
      <c r="S1240" s="212">
        <v>0.99312230268478507</v>
      </c>
      <c r="T1240" s="212">
        <v>0.98198550696108722</v>
      </c>
      <c r="U1240" s="212">
        <v>0.96451073293199419</v>
      </c>
      <c r="V1240" s="212">
        <v>0.92650832534113525</v>
      </c>
      <c r="W1240" s="212">
        <v>0.87293249725186262</v>
      </c>
      <c r="X1240" s="212">
        <v>0.77165429506983463</v>
      </c>
      <c r="Y1240" s="212">
        <v>0.61067207841670734</v>
      </c>
      <c r="Z1240" s="212">
        <v>0.42252478676690475</v>
      </c>
    </row>
    <row r="1241" spans="3:26" x14ac:dyDescent="0.3">
      <c r="C1241" s="210">
        <v>42038</v>
      </c>
      <c r="D1241" s="211">
        <v>8.0758488940318085E-4</v>
      </c>
      <c r="E1241" s="211">
        <v>2.0822694965367734E-3</v>
      </c>
      <c r="F1241" s="211">
        <v>3.2020036941498744E-3</v>
      </c>
      <c r="G1241" s="211">
        <v>4.9425294070045301E-3</v>
      </c>
      <c r="H1241" s="211">
        <v>6.3917533215014852E-3</v>
      </c>
      <c r="I1241" s="211">
        <v>8.4555486277020798E-3</v>
      </c>
      <c r="J1241" s="211">
        <v>1.1593451115368709E-2</v>
      </c>
      <c r="K1241" s="211">
        <v>1.4642217149009673E-2</v>
      </c>
      <c r="L1241" s="211">
        <v>1.9975097517665814E-2</v>
      </c>
      <c r="M1241" s="211">
        <v>2.5867115748289437E-2</v>
      </c>
      <c r="N1241" s="211">
        <v>3.2692163569944734E-2</v>
      </c>
      <c r="P1241" s="212">
        <f t="array" ref="P1241:Z1241">(1+D1241:N1241)^-P$1:Z$1</f>
        <v>0.99993542136783453</v>
      </c>
      <c r="Q1241" s="212">
        <v>0.99948010904561446</v>
      </c>
      <c r="R1241" s="212">
        <v>0.99840283273271035</v>
      </c>
      <c r="S1241" s="212">
        <v>0.9950817790446973</v>
      </c>
      <c r="T1241" s="212">
        <v>0.98733802064267118</v>
      </c>
      <c r="U1241" s="212">
        <v>0.97505636230610526</v>
      </c>
      <c r="V1241" s="212">
        <v>0.94399556586915123</v>
      </c>
      <c r="W1241" s="212">
        <v>0.9032531834414016</v>
      </c>
      <c r="X1241" s="212">
        <v>0.82054860823242515</v>
      </c>
      <c r="Y1241" s="212">
        <v>0.68176290842181231</v>
      </c>
      <c r="Z1241" s="212">
        <v>0.52551167736723925</v>
      </c>
    </row>
    <row r="1242" spans="3:26" x14ac:dyDescent="0.3">
      <c r="C1242" s="210">
        <v>42037</v>
      </c>
      <c r="D1242" s="211">
        <v>1.1350787497673566E-3</v>
      </c>
      <c r="E1242" s="211">
        <v>2.8952567881675305E-3</v>
      </c>
      <c r="F1242" s="211">
        <v>4.6218390277575653E-3</v>
      </c>
      <c r="G1242" s="211">
        <v>7.2416139662392909E-3</v>
      </c>
      <c r="H1242" s="211">
        <v>9.3317946814098426E-3</v>
      </c>
      <c r="I1242" s="211">
        <v>1.2297133626781059E-2</v>
      </c>
      <c r="J1242" s="211">
        <v>1.6903997360254292E-2</v>
      </c>
      <c r="K1242" s="211">
        <v>2.1981560441506981E-2</v>
      </c>
      <c r="L1242" s="211">
        <v>2.918981333880984E-2</v>
      </c>
      <c r="M1242" s="211">
        <v>4.0065477637325528E-2</v>
      </c>
      <c r="N1242" s="211">
        <v>5.262406995358488E-2</v>
      </c>
      <c r="P1242" s="212">
        <f t="array" ref="P1242:Z1242">(1+D1242:N1242)^-P$1:Z$1</f>
        <v>0.99990924931529657</v>
      </c>
      <c r="Q1242" s="212">
        <v>0.99927749273302691</v>
      </c>
      <c r="R1242" s="212">
        <v>0.99769706028108429</v>
      </c>
      <c r="S1242" s="212">
        <v>0.99281044997959944</v>
      </c>
      <c r="T1242" s="212">
        <v>0.98159444476979085</v>
      </c>
      <c r="U1242" s="212">
        <v>0.96399765762893974</v>
      </c>
      <c r="V1242" s="212">
        <v>0.91960267826448283</v>
      </c>
      <c r="W1242" s="212">
        <v>0.85881294220678195</v>
      </c>
      <c r="X1242" s="212">
        <v>0.74997227690132073</v>
      </c>
      <c r="Y1242" s="212">
        <v>0.55474038105018908</v>
      </c>
      <c r="Z1242" s="212">
        <v>0.35853707174234817</v>
      </c>
    </row>
    <row r="1243" spans="3:26" x14ac:dyDescent="0.3">
      <c r="C1243" s="210">
        <v>42034</v>
      </c>
      <c r="D1243" s="211">
        <v>1.0364894351334623E-3</v>
      </c>
      <c r="E1243" s="211">
        <v>2.4571373927455E-3</v>
      </c>
      <c r="F1243" s="211">
        <v>3.7799845262136557E-3</v>
      </c>
      <c r="G1243" s="211">
        <v>5.7507260696942446E-3</v>
      </c>
      <c r="H1243" s="211">
        <v>7.887907126020716E-3</v>
      </c>
      <c r="I1243" s="211">
        <v>1.014283623818231E-2</v>
      </c>
      <c r="J1243" s="211">
        <v>1.3856452212426281E-2</v>
      </c>
      <c r="K1243" s="211">
        <v>1.7373318644465386E-2</v>
      </c>
      <c r="L1243" s="211">
        <v>2.3082746342063535E-2</v>
      </c>
      <c r="M1243" s="211">
        <v>2.986497835472128E-2</v>
      </c>
      <c r="N1243" s="211">
        <v>3.7558214456623752E-2</v>
      </c>
      <c r="P1243" s="212">
        <f t="array" ref="P1243:Z1243">(1+D1243:N1243)^-P$1:Z$1</f>
        <v>0.99991712722207116</v>
      </c>
      <c r="Q1243" s="212">
        <v>0.99938665727994858</v>
      </c>
      <c r="R1243" s="212">
        <v>0.99811534902069432</v>
      </c>
      <c r="S1243" s="212">
        <v>0.9942821556866609</v>
      </c>
      <c r="T1243" s="212">
        <v>0.98440889904570894</v>
      </c>
      <c r="U1243" s="212">
        <v>0.97017847591998574</v>
      </c>
      <c r="V1243" s="212">
        <v>0.93350715958939734</v>
      </c>
      <c r="W1243" s="212">
        <v>0.88641601458232644</v>
      </c>
      <c r="X1243" s="212">
        <v>0.79596210851993199</v>
      </c>
      <c r="Y1243" s="212">
        <v>0.6431253873570687</v>
      </c>
      <c r="Z1243" s="212">
        <v>0.4783552425023902</v>
      </c>
    </row>
    <row r="1244" spans="3:26" x14ac:dyDescent="0.3">
      <c r="C1244" s="210">
        <v>42033</v>
      </c>
      <c r="D1244" s="211">
        <v>1.0928545791852558E-3</v>
      </c>
      <c r="E1244" s="211">
        <v>2.6078048796550888E-3</v>
      </c>
      <c r="F1244" s="211">
        <v>4.1644395364128063E-3</v>
      </c>
      <c r="G1244" s="211">
        <v>6.7813205728261315E-3</v>
      </c>
      <c r="H1244" s="211">
        <v>8.6743657435003792E-3</v>
      </c>
      <c r="I1244" s="211">
        <v>1.1305288310220105E-2</v>
      </c>
      <c r="J1244" s="211">
        <v>1.5086076969348293E-2</v>
      </c>
      <c r="K1244" s="211">
        <v>2.0609256766825967E-2</v>
      </c>
      <c r="L1244" s="211">
        <v>2.6777716431772708E-2</v>
      </c>
      <c r="M1244" s="211">
        <v>3.4338805621994165E-2</v>
      </c>
      <c r="N1244" s="211">
        <v>4.3384679382241761E-2</v>
      </c>
      <c r="P1244" s="212">
        <f t="array" ref="P1244:Z1244">(1+D1244:N1244)^-P$1:Z$1</f>
        <v>0.99991262318970864</v>
      </c>
      <c r="Q1244" s="212">
        <v>0.9993491093071708</v>
      </c>
      <c r="R1244" s="212">
        <v>0.99792426120308741</v>
      </c>
      <c r="S1244" s="212">
        <v>0.9932643559884804</v>
      </c>
      <c r="T1244" s="212">
        <v>0.9828744195957474</v>
      </c>
      <c r="U1244" s="212">
        <v>0.96683678430322817</v>
      </c>
      <c r="V1244" s="212">
        <v>0.92786682042338064</v>
      </c>
      <c r="W1244" s="212">
        <v>0.86692889631914283</v>
      </c>
      <c r="X1244" s="212">
        <v>0.76777797841440054</v>
      </c>
      <c r="Y1244" s="212">
        <v>0.6026396770175797</v>
      </c>
      <c r="Z1244" s="212">
        <v>0.42767207252137707</v>
      </c>
    </row>
    <row r="1245" spans="3:26" x14ac:dyDescent="0.3">
      <c r="C1245" s="210">
        <v>42032</v>
      </c>
      <c r="D1245" s="211">
        <v>8.2439035117034003E-4</v>
      </c>
      <c r="E1245" s="211">
        <v>2.0492034294591478E-3</v>
      </c>
      <c r="F1245" s="211">
        <v>3.3645683698474834E-3</v>
      </c>
      <c r="G1245" s="211">
        <v>5.4779315442657324E-3</v>
      </c>
      <c r="H1245" s="211">
        <v>7.0638277547131366E-3</v>
      </c>
      <c r="I1245" s="211">
        <v>9.4154732703690611E-3</v>
      </c>
      <c r="J1245" s="211">
        <v>1.2464012129338826E-2</v>
      </c>
      <c r="K1245" s="211">
        <v>1.5669071001966024E-2</v>
      </c>
      <c r="L1245" s="211">
        <v>2.0204227244872808E-2</v>
      </c>
      <c r="M1245" s="211">
        <v>2.6762124401599075E-2</v>
      </c>
      <c r="N1245" s="211">
        <v>3.6718776503202898E-2</v>
      </c>
      <c r="P1245" s="212">
        <f t="array" ref="P1245:Z1245">(1+D1245:N1245)^-P$1:Z$1</f>
        <v>0.99993407811469603</v>
      </c>
      <c r="Q1245" s="212">
        <v>0.99948835426632388</v>
      </c>
      <c r="R1245" s="212">
        <v>0.99832194906763227</v>
      </c>
      <c r="S1245" s="212">
        <v>0.99455191270498355</v>
      </c>
      <c r="T1245" s="212">
        <v>0.98602063994846645</v>
      </c>
      <c r="U1245" s="212">
        <v>0.97227725643693452</v>
      </c>
      <c r="V1245" s="212">
        <v>0.93994409494023567</v>
      </c>
      <c r="W1245" s="212">
        <v>0.8968801390785851</v>
      </c>
      <c r="X1245" s="212">
        <v>0.81870758297050472</v>
      </c>
      <c r="Y1245" s="212">
        <v>0.67290290300574385</v>
      </c>
      <c r="Z1245" s="212">
        <v>0.48616166825799823</v>
      </c>
    </row>
    <row r="1246" spans="3:26" x14ac:dyDescent="0.3">
      <c r="C1246" s="210">
        <v>42031</v>
      </c>
      <c r="D1246" s="211">
        <v>9.9542769881895681E-4</v>
      </c>
      <c r="E1246" s="211">
        <v>2.6213583329687401E-3</v>
      </c>
      <c r="F1246" s="211">
        <v>4.0759587482853757E-3</v>
      </c>
      <c r="G1246" s="211">
        <v>6.4925337664355114E-3</v>
      </c>
      <c r="H1246" s="211">
        <v>8.7468143028704252E-3</v>
      </c>
      <c r="I1246" s="211">
        <v>1.1353851998320872E-2</v>
      </c>
      <c r="J1246" s="211">
        <v>1.5012411362142146E-2</v>
      </c>
      <c r="K1246" s="211">
        <v>1.9022168921262822E-2</v>
      </c>
      <c r="L1246" s="211">
        <v>2.479610409521419E-2</v>
      </c>
      <c r="M1246" s="211">
        <v>3.1738480812974944E-2</v>
      </c>
      <c r="N1246" s="211">
        <v>4.1092690865548176E-2</v>
      </c>
      <c r="P1246" s="212">
        <f t="array" ref="P1246:Z1246">(1+D1246:N1246)^-P$1:Z$1</f>
        <v>0.99992040856043041</v>
      </c>
      <c r="Q1246" s="212">
        <v>0.99934573198530197</v>
      </c>
      <c r="R1246" s="212">
        <v>0.99796822957979137</v>
      </c>
      <c r="S1246" s="212">
        <v>0.99354934731394429</v>
      </c>
      <c r="T1246" s="212">
        <v>0.98273324387623973</v>
      </c>
      <c r="U1246" s="212">
        <v>0.96669751285428651</v>
      </c>
      <c r="V1246" s="212">
        <v>0.92820357391579023</v>
      </c>
      <c r="W1246" s="212">
        <v>0.8764246309323992</v>
      </c>
      <c r="X1246" s="212">
        <v>0.78275408525256862</v>
      </c>
      <c r="Y1246" s="212">
        <v>0.62582883410971513</v>
      </c>
      <c r="Z1246" s="212">
        <v>0.44690174529524762</v>
      </c>
    </row>
    <row r="1247" spans="3:26" x14ac:dyDescent="0.3">
      <c r="C1247" s="210">
        <v>42030</v>
      </c>
      <c r="D1247" s="211">
        <v>1.0140258522735774E-3</v>
      </c>
      <c r="E1247" s="211">
        <v>2.3354468496222104E-3</v>
      </c>
      <c r="F1247" s="211">
        <v>3.6563745755978216E-3</v>
      </c>
      <c r="G1247" s="211">
        <v>5.5440435643123766E-3</v>
      </c>
      <c r="H1247" s="211">
        <v>7.3555791666159208E-3</v>
      </c>
      <c r="I1247" s="211">
        <v>9.7046976181665336E-3</v>
      </c>
      <c r="J1247" s="211">
        <v>1.240879676670773E-2</v>
      </c>
      <c r="K1247" s="211">
        <v>1.6951795641488163E-2</v>
      </c>
      <c r="L1247" s="211">
        <v>2.2342911633458289E-2</v>
      </c>
      <c r="M1247" s="211">
        <v>2.896806081367485E-2</v>
      </c>
      <c r="N1247" s="211">
        <v>3.8648973104686422E-2</v>
      </c>
      <c r="P1247" s="212">
        <f t="array" ref="P1247:Z1247">(1+D1247:N1247)^-P$1:Z$1</f>
        <v>0.99991892232094459</v>
      </c>
      <c r="Q1247" s="212">
        <v>0.99941698903390519</v>
      </c>
      <c r="R1247" s="212">
        <v>0.99817681088831856</v>
      </c>
      <c r="S1247" s="212">
        <v>0.99448652339020316</v>
      </c>
      <c r="T1247" s="212">
        <v>0.98544957792876098</v>
      </c>
      <c r="U1247" s="212">
        <v>0.97144198535101323</v>
      </c>
      <c r="V1247" s="212">
        <v>0.94020043909472328</v>
      </c>
      <c r="W1247" s="212">
        <v>0.88899112955332693</v>
      </c>
      <c r="X1247" s="212">
        <v>0.8017410089287732</v>
      </c>
      <c r="Y1247" s="212">
        <v>0.65158575781377714</v>
      </c>
      <c r="Z1247" s="212">
        <v>0.46840775721402983</v>
      </c>
    </row>
    <row r="1248" spans="3:26" x14ac:dyDescent="0.3">
      <c r="C1248" s="210">
        <v>42027</v>
      </c>
      <c r="D1248" s="211">
        <v>1.0112248602276675E-3</v>
      </c>
      <c r="E1248" s="211">
        <v>2.5269472454009373E-3</v>
      </c>
      <c r="F1248" s="211">
        <v>4.0586419994677932E-3</v>
      </c>
      <c r="G1248" s="211">
        <v>6.2030793499788864E-3</v>
      </c>
      <c r="H1248" s="211">
        <v>7.7698656955237826E-3</v>
      </c>
      <c r="I1248" s="211">
        <v>1.0649948307470705E-2</v>
      </c>
      <c r="J1248" s="211">
        <v>1.4417336310333777E-2</v>
      </c>
      <c r="K1248" s="211">
        <v>1.9513555559841064E-2</v>
      </c>
      <c r="L1248" s="211">
        <v>2.6820927446291141E-2</v>
      </c>
      <c r="M1248" s="211">
        <v>3.5672171083342072E-2</v>
      </c>
      <c r="N1248" s="211">
        <v>4.6700257614853115E-2</v>
      </c>
      <c r="P1248" s="212">
        <f t="array" ref="P1248:Z1248">(1+D1248:N1248)^-P$1:Z$1</f>
        <v>0.99991914615550492</v>
      </c>
      <c r="Q1248" s="212">
        <v>0.9993692590301152</v>
      </c>
      <c r="R1248" s="212">
        <v>0.99797683539718329</v>
      </c>
      <c r="S1248" s="212">
        <v>0.99383516163160002</v>
      </c>
      <c r="T1248" s="212">
        <v>0.98463952281009015</v>
      </c>
      <c r="U1248" s="212">
        <v>0.96871879428033736</v>
      </c>
      <c r="V1248" s="212">
        <v>0.93092927263800784</v>
      </c>
      <c r="W1248" s="212">
        <v>0.87347196007267569</v>
      </c>
      <c r="X1248" s="212">
        <v>0.76745494074982146</v>
      </c>
      <c r="Y1248" s="212">
        <v>0.59110604250227461</v>
      </c>
      <c r="Z1248" s="212">
        <v>0.40137782833060953</v>
      </c>
    </row>
    <row r="1249" spans="3:26" x14ac:dyDescent="0.3">
      <c r="C1249" s="210">
        <v>42026</v>
      </c>
      <c r="D1249" s="211">
        <v>9.1694370451459611E-4</v>
      </c>
      <c r="E1249" s="211">
        <v>2.3133558235196765E-3</v>
      </c>
      <c r="F1249" s="211">
        <v>3.5802852637712955E-3</v>
      </c>
      <c r="G1249" s="211">
        <v>5.8813800674577671E-3</v>
      </c>
      <c r="H1249" s="211">
        <v>8.0770739300773248E-3</v>
      </c>
      <c r="I1249" s="211">
        <v>1.099433497040541E-2</v>
      </c>
      <c r="J1249" s="211">
        <v>1.3928671656456304E-2</v>
      </c>
      <c r="K1249" s="211">
        <v>1.8799529820403338E-2</v>
      </c>
      <c r="L1249" s="211">
        <v>2.4238296867199995E-2</v>
      </c>
      <c r="M1249" s="211">
        <v>3.0490207585556667E-2</v>
      </c>
      <c r="N1249" s="211">
        <v>3.8845905199518374E-2</v>
      </c>
      <c r="P1249" s="212">
        <f t="array" ref="P1249:Z1249">(1+D1249:N1249)^-P$1:Z$1</f>
        <v>0.99992668080250824</v>
      </c>
      <c r="Q1249" s="212">
        <v>0.99942249578590781</v>
      </c>
      <c r="R1249" s="212">
        <v>0.99821464998708775</v>
      </c>
      <c r="S1249" s="212">
        <v>0.99415300831290532</v>
      </c>
      <c r="T1249" s="212">
        <v>0.98403948282115294</v>
      </c>
      <c r="U1249" s="212">
        <v>0.96772917388923163</v>
      </c>
      <c r="V1249" s="212">
        <v>0.93317475077844148</v>
      </c>
      <c r="W1249" s="212">
        <v>0.87776619077079521</v>
      </c>
      <c r="X1249" s="212">
        <v>0.78702748037888859</v>
      </c>
      <c r="Y1249" s="212">
        <v>0.63729712954177098</v>
      </c>
      <c r="Z1249" s="212">
        <v>0.46663504797425415</v>
      </c>
    </row>
    <row r="1250" spans="3:26" x14ac:dyDescent="0.3">
      <c r="C1250" s="210">
        <v>42025</v>
      </c>
      <c r="D1250" s="211">
        <v>9.732141044552033E-4</v>
      </c>
      <c r="E1250" s="211">
        <v>2.3786231642744285E-3</v>
      </c>
      <c r="F1250" s="211">
        <v>3.7205518529986456E-3</v>
      </c>
      <c r="G1250" s="211">
        <v>5.7407139906943492E-3</v>
      </c>
      <c r="H1250" s="211">
        <v>7.4006618906839808E-3</v>
      </c>
      <c r="I1250" s="211">
        <v>9.5777622503001557E-3</v>
      </c>
      <c r="J1250" s="211">
        <v>1.2035419274525165E-2</v>
      </c>
      <c r="K1250" s="211">
        <v>1.5315318036778391E-2</v>
      </c>
      <c r="L1250" s="211">
        <v>1.9471965583003709E-2</v>
      </c>
      <c r="M1250" s="211">
        <v>2.6478360600209666E-2</v>
      </c>
      <c r="N1250" s="211">
        <v>3.5733353085504772E-2</v>
      </c>
      <c r="P1250" s="212">
        <f t="array" ref="P1250:Z1250">(1+D1250:N1250)^-P$1:Z$1</f>
        <v>0.99992218376074915</v>
      </c>
      <c r="Q1250" s="212">
        <v>0.99940622667365142</v>
      </c>
      <c r="R1250" s="212">
        <v>0.99814489897120406</v>
      </c>
      <c r="S1250" s="212">
        <v>0.99429205369650819</v>
      </c>
      <c r="T1250" s="212">
        <v>0.98536137914350586</v>
      </c>
      <c r="U1250" s="212">
        <v>0.97180845296247464</v>
      </c>
      <c r="V1250" s="212">
        <v>0.94193609380378529</v>
      </c>
      <c r="W1250" s="212">
        <v>0.89906984387782618</v>
      </c>
      <c r="X1250" s="212">
        <v>0.82460720224204875</v>
      </c>
      <c r="Y1250" s="212">
        <v>0.67569860873456777</v>
      </c>
      <c r="Z1250" s="212">
        <v>0.49549669743546793</v>
      </c>
    </row>
    <row r="1251" spans="3:26" x14ac:dyDescent="0.3">
      <c r="C1251" s="210">
        <v>42024</v>
      </c>
      <c r="D1251" s="211">
        <v>9.0308002819795374E-4</v>
      </c>
      <c r="E1251" s="211">
        <v>2.0934611750218083E-3</v>
      </c>
      <c r="F1251" s="211">
        <v>3.2183166563665064E-3</v>
      </c>
      <c r="G1251" s="211">
        <v>5.1007339560477051E-3</v>
      </c>
      <c r="H1251" s="211">
        <v>6.8760317841806747E-3</v>
      </c>
      <c r="I1251" s="211">
        <v>8.6856187784848972E-3</v>
      </c>
      <c r="J1251" s="211">
        <v>1.1425905786476932E-2</v>
      </c>
      <c r="K1251" s="211">
        <v>1.4940442887073455E-2</v>
      </c>
      <c r="L1251" s="211">
        <v>1.8937976834602327E-2</v>
      </c>
      <c r="M1251" s="211">
        <v>2.5858592979786897E-2</v>
      </c>
      <c r="N1251" s="211">
        <v>3.2648565555951539E-2</v>
      </c>
      <c r="P1251" s="212">
        <f t="array" ref="P1251:Z1251">(1+D1251:N1251)^-P$1:Z$1</f>
        <v>0.99992778880761246</v>
      </c>
      <c r="Q1251" s="212">
        <v>0.99947731841097964</v>
      </c>
      <c r="R1251" s="212">
        <v>0.99839471537000568</v>
      </c>
      <c r="S1251" s="212">
        <v>0.99492515149603833</v>
      </c>
      <c r="T1251" s="212">
        <v>0.98638848656635369</v>
      </c>
      <c r="U1251" s="212">
        <v>0.97438931541909701</v>
      </c>
      <c r="V1251" s="212">
        <v>0.9447777015413733</v>
      </c>
      <c r="W1251" s="212">
        <v>0.90139696411703851</v>
      </c>
      <c r="X1251" s="212">
        <v>0.82893887755231588</v>
      </c>
      <c r="Y1251" s="212">
        <v>0.68184787401171854</v>
      </c>
      <c r="Z1251" s="212">
        <v>0.52595559329274399</v>
      </c>
    </row>
    <row r="1252" spans="3:26" x14ac:dyDescent="0.3">
      <c r="C1252" s="210">
        <v>42020</v>
      </c>
      <c r="D1252" s="211">
        <v>1.1178567554252286E-3</v>
      </c>
      <c r="E1252" s="211">
        <v>2.6577111981446332E-3</v>
      </c>
      <c r="F1252" s="211">
        <v>4.3842025495429652E-3</v>
      </c>
      <c r="G1252" s="211">
        <v>6.6835711500475856E-3</v>
      </c>
      <c r="H1252" s="211">
        <v>8.9950466542001364E-3</v>
      </c>
      <c r="I1252" s="211">
        <v>1.2306556503883312E-2</v>
      </c>
      <c r="J1252" s="211">
        <v>1.5594605271175359E-2</v>
      </c>
      <c r="K1252" s="211">
        <v>2.1049352925527943E-2</v>
      </c>
      <c r="L1252" s="211">
        <v>2.7958549294629514E-2</v>
      </c>
      <c r="M1252" s="211">
        <v>3.5217069515269747E-2</v>
      </c>
      <c r="N1252" s="211">
        <v>4.7419230384231237E-2</v>
      </c>
      <c r="P1252" s="212">
        <f t="array" ref="P1252:Z1252">(1+D1252:N1252)^-P$1:Z$1</f>
        <v>0.99991062540064357</v>
      </c>
      <c r="Q1252" s="212">
        <v>0.99933667366604695</v>
      </c>
      <c r="R1252" s="212">
        <v>0.99781508045354839</v>
      </c>
      <c r="S1252" s="212">
        <v>0.99336080239949454</v>
      </c>
      <c r="T1252" s="212">
        <v>0.98224976047972601</v>
      </c>
      <c r="U1252" s="212">
        <v>0.96397073827281199</v>
      </c>
      <c r="V1252" s="212">
        <v>0.92554613928336771</v>
      </c>
      <c r="W1252" s="212">
        <v>0.86431660967714119</v>
      </c>
      <c r="X1252" s="212">
        <v>0.75900383779035896</v>
      </c>
      <c r="Y1252" s="212">
        <v>0.59501598639117592</v>
      </c>
      <c r="Z1252" s="212">
        <v>0.39590331317433014</v>
      </c>
    </row>
    <row r="1253" spans="3:26" x14ac:dyDescent="0.3">
      <c r="C1253" s="210">
        <v>42019</v>
      </c>
      <c r="D1253" s="211">
        <v>9.9607414157777273E-4</v>
      </c>
      <c r="E1253" s="211">
        <v>2.3339299488369142E-3</v>
      </c>
      <c r="F1253" s="211">
        <v>3.7905367385245073E-3</v>
      </c>
      <c r="G1253" s="211">
        <v>6.0892049002808472E-3</v>
      </c>
      <c r="H1253" s="211">
        <v>8.1407362757359523E-3</v>
      </c>
      <c r="I1253" s="211">
        <v>1.0599303685271771E-2</v>
      </c>
      <c r="J1253" s="211">
        <v>1.4478320312160028E-2</v>
      </c>
      <c r="K1253" s="211">
        <v>1.8441027394547633E-2</v>
      </c>
      <c r="L1253" s="211">
        <v>2.4801086751558121E-2</v>
      </c>
      <c r="M1253" s="211">
        <v>3.2565204665764652E-2</v>
      </c>
      <c r="N1253" s="211">
        <v>4.1819131667330894E-2</v>
      </c>
      <c r="P1253" s="212">
        <f t="array" ref="P1253:Z1253">(1+D1253:N1253)^-P$1:Z$1</f>
        <v>0.99992035690056735</v>
      </c>
      <c r="Q1253" s="212">
        <v>0.99941736715528517</v>
      </c>
      <c r="R1253" s="212">
        <v>0.99811010273057277</v>
      </c>
      <c r="S1253" s="212">
        <v>0.99394764910445066</v>
      </c>
      <c r="T1253" s="212">
        <v>0.98391520595892223</v>
      </c>
      <c r="U1253" s="212">
        <v>0.96886443911445119</v>
      </c>
      <c r="V1253" s="212">
        <v>0.93064949846138723</v>
      </c>
      <c r="W1253" s="212">
        <v>0.87993135955700308</v>
      </c>
      <c r="X1253" s="212">
        <v>0.7827160280205222</v>
      </c>
      <c r="Y1253" s="212">
        <v>0.61835475984702348</v>
      </c>
      <c r="Z1253" s="212">
        <v>0.44071053414568173</v>
      </c>
    </row>
    <row r="1254" spans="3:26" x14ac:dyDescent="0.3">
      <c r="C1254" s="210">
        <v>42018</v>
      </c>
      <c r="D1254" s="211">
        <v>9.9206492896716401E-4</v>
      </c>
      <c r="E1254" s="211">
        <v>2.3194272477617098E-3</v>
      </c>
      <c r="F1254" s="211">
        <v>3.5078707413526474E-3</v>
      </c>
      <c r="G1254" s="211">
        <v>5.6232917379245113E-3</v>
      </c>
      <c r="H1254" s="211">
        <v>7.2375845610327073E-3</v>
      </c>
      <c r="I1254" s="211">
        <v>9.0968885122185601E-3</v>
      </c>
      <c r="J1254" s="211">
        <v>1.228866291236012E-2</v>
      </c>
      <c r="K1254" s="211">
        <v>1.5970462015659322E-2</v>
      </c>
      <c r="L1254" s="211">
        <v>2.0424092702184531E-2</v>
      </c>
      <c r="M1254" s="211">
        <v>2.7271986314840253E-2</v>
      </c>
      <c r="N1254" s="211">
        <v>3.5583422134963051E-2</v>
      </c>
      <c r="P1254" s="212">
        <f t="array" ref="P1254:Z1254">(1+D1254:N1254)^-P$1:Z$1</f>
        <v>0.99992067729359024</v>
      </c>
      <c r="Q1254" s="212">
        <v>0.99942098231335919</v>
      </c>
      <c r="R1254" s="212">
        <v>0.99825066561549181</v>
      </c>
      <c r="S1254" s="212">
        <v>0.99440815284995421</v>
      </c>
      <c r="T1254" s="212">
        <v>0.98568047587544505</v>
      </c>
      <c r="U1254" s="212">
        <v>0.9731984281934789</v>
      </c>
      <c r="V1254" s="212">
        <v>0.94075846527193407</v>
      </c>
      <c r="W1254" s="212">
        <v>0.89501935843843849</v>
      </c>
      <c r="X1254" s="212">
        <v>0.81694526584335103</v>
      </c>
      <c r="Y1254" s="212">
        <v>0.66791058145798909</v>
      </c>
      <c r="Z1254" s="212">
        <v>0.49693342492866077</v>
      </c>
    </row>
    <row r="1255" spans="3:26" x14ac:dyDescent="0.3">
      <c r="C1255" s="210">
        <v>42017</v>
      </c>
      <c r="D1255" s="211">
        <v>8.9221849617555243E-4</v>
      </c>
      <c r="E1255" s="211">
        <v>2.2403052904432191E-3</v>
      </c>
      <c r="F1255" s="211">
        <v>3.4505031355823819E-3</v>
      </c>
      <c r="G1255" s="211">
        <v>5.3077934273286229E-3</v>
      </c>
      <c r="H1255" s="211">
        <v>7.2802518909515258E-3</v>
      </c>
      <c r="I1255" s="211">
        <v>9.9870617131247799E-3</v>
      </c>
      <c r="J1255" s="211">
        <v>1.284808176191975E-2</v>
      </c>
      <c r="K1255" s="211">
        <v>1.6870536604741703E-2</v>
      </c>
      <c r="L1255" s="211">
        <v>2.2745089237494801E-2</v>
      </c>
      <c r="M1255" s="211">
        <v>2.9753505829433924E-2</v>
      </c>
      <c r="N1255" s="211">
        <v>3.7522476396723778E-2</v>
      </c>
      <c r="P1255" s="212">
        <f t="array" ref="P1255:Z1255">(1+D1255:N1255)^-P$1:Z$1</f>
        <v>0.99992865688857324</v>
      </c>
      <c r="Q1255" s="212">
        <v>0.99944070657584239</v>
      </c>
      <c r="R1255" s="212">
        <v>0.99827920037230944</v>
      </c>
      <c r="S1255" s="212">
        <v>0.99472023049852909</v>
      </c>
      <c r="T1255" s="212">
        <v>0.98559697287169112</v>
      </c>
      <c r="U1255" s="212">
        <v>0.97062744920144794</v>
      </c>
      <c r="V1255" s="212">
        <v>0.93816332292839288</v>
      </c>
      <c r="W1255" s="212">
        <v>0.88948852933392897</v>
      </c>
      <c r="X1255" s="212">
        <v>0.7985938679511384</v>
      </c>
      <c r="Y1255" s="212">
        <v>0.64417046990306248</v>
      </c>
      <c r="Z1255" s="212">
        <v>0.47868489480512116</v>
      </c>
    </row>
    <row r="1256" spans="3:26" x14ac:dyDescent="0.3">
      <c r="C1256" s="210">
        <v>42016</v>
      </c>
      <c r="D1256" s="211">
        <v>8.6497271638154565E-4</v>
      </c>
      <c r="E1256" s="211">
        <v>2.0211309210148611E-3</v>
      </c>
      <c r="F1256" s="211">
        <v>3.2433862171388187E-3</v>
      </c>
      <c r="G1256" s="211">
        <v>5.1507768037086241E-3</v>
      </c>
      <c r="H1256" s="211">
        <v>6.7167072515831776E-3</v>
      </c>
      <c r="I1256" s="211">
        <v>9.2246641966463681E-3</v>
      </c>
      <c r="J1256" s="211">
        <v>1.1756464184295913E-2</v>
      </c>
      <c r="K1256" s="211">
        <v>1.5041238351165493E-2</v>
      </c>
      <c r="L1256" s="211">
        <v>1.9943334278588628E-2</v>
      </c>
      <c r="M1256" s="211">
        <v>2.6984332961838671E-2</v>
      </c>
      <c r="N1256" s="211">
        <v>3.5470572092755275E-2</v>
      </c>
      <c r="P1256" s="212">
        <f t="array" ref="P1256:Z1256">(1+D1256:N1256)^-P$1:Z$1</f>
        <v>0.99993083448459974</v>
      </c>
      <c r="Q1256" s="212">
        <v>0.99949535458039562</v>
      </c>
      <c r="R1256" s="212">
        <v>0.99838224109222873</v>
      </c>
      <c r="S1256" s="212">
        <v>0.9948756177455409</v>
      </c>
      <c r="T1256" s="212">
        <v>0.98670072598647163</v>
      </c>
      <c r="U1256" s="212">
        <v>0.97282883154218658</v>
      </c>
      <c r="V1256" s="212">
        <v>0.94323533334003462</v>
      </c>
      <c r="W1256" s="212">
        <v>0.9007705780968509</v>
      </c>
      <c r="X1256" s="212">
        <v>0.82080418061126259</v>
      </c>
      <c r="Y1256" s="212">
        <v>0.67072226805403568</v>
      </c>
      <c r="Z1256" s="212">
        <v>0.49801770600579043</v>
      </c>
    </row>
    <row r="1257" spans="3:26" x14ac:dyDescent="0.3">
      <c r="C1257" s="210">
        <v>42013</v>
      </c>
      <c r="D1257" s="211">
        <v>1.0096119403334694E-3</v>
      </c>
      <c r="E1257" s="211">
        <v>2.5255933920419731E-3</v>
      </c>
      <c r="F1257" s="211">
        <v>3.8807512603090217E-3</v>
      </c>
      <c r="G1257" s="211">
        <v>5.929972294639335E-3</v>
      </c>
      <c r="H1257" s="211">
        <v>7.5420851623630237E-3</v>
      </c>
      <c r="I1257" s="211">
        <v>9.7164707565972203E-3</v>
      </c>
      <c r="J1257" s="211">
        <v>1.3196408121002524E-2</v>
      </c>
      <c r="K1257" s="211">
        <v>1.7478862397789723E-2</v>
      </c>
      <c r="L1257" s="211">
        <v>2.2898303538373105E-2</v>
      </c>
      <c r="M1257" s="211">
        <v>3.0018903574944043E-2</v>
      </c>
      <c r="N1257" s="211">
        <v>4.001800320337337E-2</v>
      </c>
      <c r="P1257" s="212">
        <f t="array" ref="P1257:Z1257">(1+D1257:N1257)^-P$1:Z$1</f>
        <v>0.99991927504843614</v>
      </c>
      <c r="Q1257" s="212">
        <v>0.99936959642767209</v>
      </c>
      <c r="R1257" s="212">
        <v>0.99806525375396238</v>
      </c>
      <c r="S1257" s="212">
        <v>0.99410498498109923</v>
      </c>
      <c r="T1257" s="212">
        <v>0.98508477878713641</v>
      </c>
      <c r="U1257" s="212">
        <v>0.97140800515573045</v>
      </c>
      <c r="V1257" s="212">
        <v>0.93655177754004892</v>
      </c>
      <c r="W1257" s="212">
        <v>0.88577257521930886</v>
      </c>
      <c r="X1257" s="212">
        <v>0.79739850413018953</v>
      </c>
      <c r="Y1257" s="212">
        <v>0.64168527209390958</v>
      </c>
      <c r="Z1257" s="212">
        <v>0.45622896670599072</v>
      </c>
    </row>
    <row r="1258" spans="3:26" x14ac:dyDescent="0.3">
      <c r="C1258" s="210">
        <v>42012</v>
      </c>
      <c r="D1258" s="211">
        <v>9.9241541712862587E-4</v>
      </c>
      <c r="E1258" s="211">
        <v>2.541757750098397E-3</v>
      </c>
      <c r="F1258" s="211">
        <v>4.1678176651251814E-3</v>
      </c>
      <c r="G1258" s="211">
        <v>6.6621581159898814E-3</v>
      </c>
      <c r="H1258" s="211">
        <v>8.4031981914209318E-3</v>
      </c>
      <c r="I1258" s="211">
        <v>1.0633975249200209E-2</v>
      </c>
      <c r="J1258" s="211">
        <v>1.3502165471985761E-2</v>
      </c>
      <c r="K1258" s="211">
        <v>1.7633410563939956E-2</v>
      </c>
      <c r="L1258" s="211">
        <v>2.4078921410780222E-2</v>
      </c>
      <c r="M1258" s="211">
        <v>3.2963070806047365E-2</v>
      </c>
      <c r="N1258" s="211">
        <v>4.1845789035629348E-2</v>
      </c>
      <c r="P1258" s="212">
        <f t="array" ref="P1258:Z1258">(1+D1258:N1258)^-P$1:Z$1</f>
        <v>0.99992064928455349</v>
      </c>
      <c r="Q1258" s="212">
        <v>0.99936556810028931</v>
      </c>
      <c r="R1258" s="212">
        <v>0.99792258263931788</v>
      </c>
      <c r="S1258" s="212">
        <v>0.99338193249614315</v>
      </c>
      <c r="T1258" s="212">
        <v>0.98340309599422449</v>
      </c>
      <c r="U1258" s="212">
        <v>0.96876472677425485</v>
      </c>
      <c r="V1258" s="212">
        <v>0.93513991640427807</v>
      </c>
      <c r="W1258" s="212">
        <v>0.88483134707534616</v>
      </c>
      <c r="X1258" s="212">
        <v>0.78825317443130849</v>
      </c>
      <c r="Y1258" s="212">
        <v>0.61479180278258383</v>
      </c>
      <c r="Z1258" s="212">
        <v>0.44048506262364062</v>
      </c>
    </row>
    <row r="1259" spans="3:26" x14ac:dyDescent="0.3">
      <c r="C1259" s="210">
        <v>42011</v>
      </c>
      <c r="D1259" s="211">
        <v>1.0589913058887568E-3</v>
      </c>
      <c r="E1259" s="211">
        <v>2.655757545683824E-3</v>
      </c>
      <c r="F1259" s="211">
        <v>4.0854339042085703E-3</v>
      </c>
      <c r="G1259" s="211">
        <v>6.4944077770206906E-3</v>
      </c>
      <c r="H1259" s="211">
        <v>8.165751369840742E-3</v>
      </c>
      <c r="I1259" s="211">
        <v>1.0753989177101408E-2</v>
      </c>
      <c r="J1259" s="211">
        <v>1.4170855326407399E-2</v>
      </c>
      <c r="K1259" s="211">
        <v>1.7832648814870952E-2</v>
      </c>
      <c r="L1259" s="211">
        <v>2.4385968049214488E-2</v>
      </c>
      <c r="M1259" s="211">
        <v>3.1824164257493022E-2</v>
      </c>
      <c r="N1259" s="211">
        <v>4.0718269133799119E-2</v>
      </c>
      <c r="P1259" s="212">
        <f t="array" ref="P1259:Z1259">(1+D1259:N1259)^-P$1:Z$1</f>
        <v>0.99991532910716996</v>
      </c>
      <c r="Q1259" s="212">
        <v>0.99933716046201604</v>
      </c>
      <c r="R1259" s="212">
        <v>0.99796352085353646</v>
      </c>
      <c r="S1259" s="212">
        <v>0.99354749740600712</v>
      </c>
      <c r="T1259" s="212">
        <v>0.98386637980889036</v>
      </c>
      <c r="U1259" s="212">
        <v>0.96841968300434156</v>
      </c>
      <c r="V1259" s="212">
        <v>0.93206107366411506</v>
      </c>
      <c r="W1259" s="212">
        <v>0.88361963383031794</v>
      </c>
      <c r="X1259" s="212">
        <v>0.78589367029138002</v>
      </c>
      <c r="Y1259" s="212">
        <v>0.62504974771737787</v>
      </c>
      <c r="Z1259" s="212">
        <v>0.45012841811718579</v>
      </c>
    </row>
    <row r="1260" spans="3:26" x14ac:dyDescent="0.3">
      <c r="C1260" s="210">
        <v>42010</v>
      </c>
      <c r="D1260" s="211">
        <v>1.0355030363859135E-3</v>
      </c>
      <c r="E1260" s="211">
        <v>2.4556293676748302E-3</v>
      </c>
      <c r="F1260" s="211">
        <v>3.9712293573148736E-3</v>
      </c>
      <c r="G1260" s="211">
        <v>6.1580083989252994E-3</v>
      </c>
      <c r="H1260" s="211">
        <v>8.1449574879902328E-3</v>
      </c>
      <c r="I1260" s="211">
        <v>1.0943274173454878E-2</v>
      </c>
      <c r="J1260" s="211">
        <v>1.4180974137140796E-2</v>
      </c>
      <c r="K1260" s="211">
        <v>1.9032675529395346E-2</v>
      </c>
      <c r="L1260" s="211">
        <v>2.5512962043535641E-2</v>
      </c>
      <c r="M1260" s="211">
        <v>3.2193788380817073E-2</v>
      </c>
      <c r="N1260" s="211">
        <v>4.1606063305250941E-2</v>
      </c>
      <c r="P1260" s="212">
        <f t="array" ref="P1260:Z1260">(1+D1260:N1260)^-P$1:Z$1</f>
        <v>0.99991720604577328</v>
      </c>
      <c r="Q1260" s="212">
        <v>0.99938703313181687</v>
      </c>
      <c r="R1260" s="212">
        <v>0.99802027981604913</v>
      </c>
      <c r="S1260" s="212">
        <v>0.99387968057947051</v>
      </c>
      <c r="T1260" s="212">
        <v>0.98390696645685771</v>
      </c>
      <c r="U1260" s="212">
        <v>0.96787581570360026</v>
      </c>
      <c r="V1260" s="212">
        <v>0.93201457722196412</v>
      </c>
      <c r="W1260" s="212">
        <v>0.87636137902800504</v>
      </c>
      <c r="X1260" s="212">
        <v>0.77729962762495231</v>
      </c>
      <c r="Y1260" s="212">
        <v>0.62170073650350721</v>
      </c>
      <c r="Z1260" s="212">
        <v>0.44251705539279057</v>
      </c>
    </row>
    <row r="1261" spans="3:26" x14ac:dyDescent="0.3">
      <c r="C1261" s="210">
        <v>42009</v>
      </c>
      <c r="D1261" s="211">
        <v>9.9317818680466066E-4</v>
      </c>
      <c r="E1261" s="211">
        <v>2.4645797168003263E-3</v>
      </c>
      <c r="F1261" s="211">
        <v>4.0453943597441571E-3</v>
      </c>
      <c r="G1261" s="211">
        <v>6.0769299093264353E-3</v>
      </c>
      <c r="H1261" s="211">
        <v>8.1383432181965851E-3</v>
      </c>
      <c r="I1261" s="211">
        <v>1.0376748403433497E-2</v>
      </c>
      <c r="J1261" s="211">
        <v>1.3298751149209222E-2</v>
      </c>
      <c r="K1261" s="211">
        <v>1.7610805051560326E-2</v>
      </c>
      <c r="L1261" s="211">
        <v>2.4108644201851395E-2</v>
      </c>
      <c r="M1261" s="211">
        <v>3.0323203263099237E-2</v>
      </c>
      <c r="N1261" s="211">
        <v>3.9123674719480202E-2</v>
      </c>
      <c r="P1261" s="212">
        <f t="array" ref="P1261:Z1261">(1+D1261:N1261)^-P$1:Z$1</f>
        <v>0.99992058832834052</v>
      </c>
      <c r="Q1261" s="212">
        <v>0.99938480240641558</v>
      </c>
      <c r="R1261" s="212">
        <v>0.99798341916024447</v>
      </c>
      <c r="S1261" s="212">
        <v>0.99395977610790254</v>
      </c>
      <c r="T1261" s="212">
        <v>0.9839198770807227</v>
      </c>
      <c r="U1261" s="212">
        <v>0.96950481429520086</v>
      </c>
      <c r="V1261" s="212">
        <v>0.93607891509325292</v>
      </c>
      <c r="W1261" s="212">
        <v>0.88496894761222267</v>
      </c>
      <c r="X1261" s="212">
        <v>0.78802442892803604</v>
      </c>
      <c r="Y1261" s="212">
        <v>0.63884837413460405</v>
      </c>
      <c r="Z1261" s="212">
        <v>0.46414663650035581</v>
      </c>
    </row>
    <row r="1262" spans="3:26" x14ac:dyDescent="0.3">
      <c r="C1262" s="210">
        <v>42006</v>
      </c>
      <c r="D1262" s="211">
        <v>9.6802007947529125E-4</v>
      </c>
      <c r="E1262" s="211">
        <v>2.2972331414905767E-3</v>
      </c>
      <c r="F1262" s="211">
        <v>3.6749603911724374E-3</v>
      </c>
      <c r="G1262" s="211">
        <v>5.9972302320760026E-3</v>
      </c>
      <c r="H1262" s="211">
        <v>7.5465764567590127E-3</v>
      </c>
      <c r="I1262" s="211">
        <v>9.6669641326391741E-3</v>
      </c>
      <c r="J1262" s="211">
        <v>1.2453698872397353E-2</v>
      </c>
      <c r="K1262" s="211">
        <v>1.6183955960659323E-2</v>
      </c>
      <c r="L1262" s="211">
        <v>2.1682373229238876E-2</v>
      </c>
      <c r="M1262" s="211">
        <v>2.8742694029232893E-2</v>
      </c>
      <c r="N1262" s="211">
        <v>3.9058893764259396E-2</v>
      </c>
      <c r="P1262" s="212">
        <f t="array" ref="P1262:Z1262">(1+D1262:N1262)^-P$1:Z$1</f>
        <v>0.99992259884760915</v>
      </c>
      <c r="Q1262" s="212">
        <v>0.99942651487160972</v>
      </c>
      <c r="R1262" s="212">
        <v>0.99816756884446167</v>
      </c>
      <c r="S1262" s="212">
        <v>0.99403852212327404</v>
      </c>
      <c r="T1262" s="212">
        <v>0.98507599647177957</v>
      </c>
      <c r="U1262" s="212">
        <v>0.97155090422226253</v>
      </c>
      <c r="V1262" s="212">
        <v>0.93999196914162497</v>
      </c>
      <c r="W1262" s="212">
        <v>0.89370392166288581</v>
      </c>
      <c r="X1262" s="212">
        <v>0.80693953374424088</v>
      </c>
      <c r="Y1262" s="212">
        <v>0.65373018890125489</v>
      </c>
      <c r="Z1262" s="212">
        <v>0.46472573125745592</v>
      </c>
    </row>
    <row r="1263" spans="3:26" x14ac:dyDescent="0.3">
      <c r="C1263" s="210">
        <v>42004</v>
      </c>
      <c r="D1263" s="211">
        <v>9.5656583775782008E-4</v>
      </c>
      <c r="E1263" s="211">
        <v>2.3852529796585067E-3</v>
      </c>
      <c r="F1263" s="211">
        <v>3.6438117799752006E-3</v>
      </c>
      <c r="G1263" s="211">
        <v>5.6426257615715542E-3</v>
      </c>
      <c r="H1263" s="211">
        <v>7.7554626658843913E-3</v>
      </c>
      <c r="I1263" s="211">
        <v>9.879833910399408E-3</v>
      </c>
      <c r="J1263" s="211">
        <v>1.3116602299749163E-2</v>
      </c>
      <c r="K1263" s="211">
        <v>1.6647371805562472E-2</v>
      </c>
      <c r="L1263" s="211">
        <v>2.1564056837946526E-2</v>
      </c>
      <c r="M1263" s="211">
        <v>2.8380088365195281E-2</v>
      </c>
      <c r="N1263" s="211">
        <v>3.8181644893680602E-2</v>
      </c>
      <c r="P1263" s="212">
        <f t="array" ref="P1263:Z1263">(1+D1263:N1263)^-P$1:Z$1</f>
        <v>0.99992351423556869</v>
      </c>
      <c r="Q1263" s="212">
        <v>0.99940457414155603</v>
      </c>
      <c r="R1263" s="212">
        <v>0.99818305805084906</v>
      </c>
      <c r="S1263" s="212">
        <v>0.99438903481512786</v>
      </c>
      <c r="T1263" s="212">
        <v>0.98466766831582253</v>
      </c>
      <c r="U1263" s="212">
        <v>0.9709366621288863</v>
      </c>
      <c r="V1263" s="212">
        <v>0.93692070871637068</v>
      </c>
      <c r="W1263" s="212">
        <v>0.89085619438459973</v>
      </c>
      <c r="X1263" s="212">
        <v>0.80787460921066312</v>
      </c>
      <c r="Y1263" s="212">
        <v>0.65719630385098948</v>
      </c>
      <c r="Z1263" s="212">
        <v>0.47264283081481406</v>
      </c>
    </row>
    <row r="1264" spans="3:26" x14ac:dyDescent="0.3">
      <c r="C1264" s="210">
        <v>42003</v>
      </c>
      <c r="D1264" s="211">
        <v>1.2375073576744134E-3</v>
      </c>
      <c r="E1264" s="211">
        <v>3.103321259100642E-3</v>
      </c>
      <c r="F1264" s="211">
        <v>5.07102440073648E-3</v>
      </c>
      <c r="G1264" s="211">
        <v>7.627173709812975E-3</v>
      </c>
      <c r="H1264" s="211">
        <v>9.8030817639799192E-3</v>
      </c>
      <c r="I1264" s="211">
        <v>1.2719020040400254E-2</v>
      </c>
      <c r="J1264" s="211">
        <v>1.6966649073858059E-2</v>
      </c>
      <c r="K1264" s="211">
        <v>2.3027491198508606E-2</v>
      </c>
      <c r="L1264" s="211">
        <v>3.0450005104715277E-2</v>
      </c>
      <c r="M1264" s="211">
        <v>3.8182509207294692E-2</v>
      </c>
      <c r="N1264" s="211">
        <v>5.1318925187273545E-2</v>
      </c>
      <c r="P1264" s="212">
        <f t="array" ref="P1264:Z1264">(1+D1264:N1264)^-P$1:Z$1</f>
        <v>0.99990106551221336</v>
      </c>
      <c r="Q1264" s="212">
        <v>0.99922567097336012</v>
      </c>
      <c r="R1264" s="212">
        <v>0.99747409046191304</v>
      </c>
      <c r="S1264" s="212">
        <v>0.99243055972604255</v>
      </c>
      <c r="T1264" s="212">
        <v>0.98067841502684994</v>
      </c>
      <c r="U1264" s="212">
        <v>0.96279339038966516</v>
      </c>
      <c r="V1264" s="212">
        <v>0.91931944584361402</v>
      </c>
      <c r="W1264" s="212">
        <v>0.85268548304036229</v>
      </c>
      <c r="X1264" s="212">
        <v>0.74085078043765018</v>
      </c>
      <c r="Y1264" s="212">
        <v>0.57002562922740252</v>
      </c>
      <c r="Z1264" s="212">
        <v>0.36754485889667776</v>
      </c>
    </row>
    <row r="1265" spans="3:26" x14ac:dyDescent="0.3">
      <c r="C1265" s="210">
        <v>42002</v>
      </c>
      <c r="D1265" s="211">
        <v>1.0131301894711338E-3</v>
      </c>
      <c r="E1265" s="211">
        <v>2.5113210389645052E-3</v>
      </c>
      <c r="F1265" s="211">
        <v>4.036966547149216E-3</v>
      </c>
      <c r="G1265" s="211">
        <v>6.2715078634781041E-3</v>
      </c>
      <c r="H1265" s="211">
        <v>8.3510442851157871E-3</v>
      </c>
      <c r="I1265" s="211">
        <v>1.0560444045813182E-2</v>
      </c>
      <c r="J1265" s="211">
        <v>1.3567526713024317E-2</v>
      </c>
      <c r="K1265" s="211">
        <v>1.6984529372558808E-2</v>
      </c>
      <c r="L1265" s="211">
        <v>2.1651585644923636E-2</v>
      </c>
      <c r="M1265" s="211">
        <v>2.791338761147253E-2</v>
      </c>
      <c r="N1265" s="211">
        <v>3.5150864289166896E-2</v>
      </c>
      <c r="P1265" s="212">
        <f t="array" ref="P1265:Z1265">(1+D1265:N1265)^-P$1:Z$1</f>
        <v>0.99991899389561523</v>
      </c>
      <c r="Q1265" s="212">
        <v>0.9993731533150827</v>
      </c>
      <c r="R1265" s="212">
        <v>0.99798760765123651</v>
      </c>
      <c r="S1265" s="212">
        <v>0.99376757881499223</v>
      </c>
      <c r="T1265" s="212">
        <v>0.98350482572334175</v>
      </c>
      <c r="U1265" s="212">
        <v>0.96897621225220176</v>
      </c>
      <c r="V1265" s="212">
        <v>0.93483843662456467</v>
      </c>
      <c r="W1265" s="212">
        <v>0.88879085088479082</v>
      </c>
      <c r="X1265" s="212">
        <v>0.8071827388501629</v>
      </c>
      <c r="Y1265" s="212">
        <v>0.66168633283063516</v>
      </c>
      <c r="Z1265" s="212">
        <v>0.50110301821052561</v>
      </c>
    </row>
    <row r="1266" spans="3:26" x14ac:dyDescent="0.3">
      <c r="C1266" s="210">
        <v>41999</v>
      </c>
      <c r="D1266" s="211">
        <v>1.1420959290732108E-3</v>
      </c>
      <c r="E1266" s="211">
        <v>2.7397215602367694E-3</v>
      </c>
      <c r="F1266" s="211">
        <v>4.1605670366925227E-3</v>
      </c>
      <c r="G1266" s="211">
        <v>6.6589684471391481E-3</v>
      </c>
      <c r="H1266" s="211">
        <v>8.4597878405273941E-3</v>
      </c>
      <c r="I1266" s="211">
        <v>1.1368379007594406E-2</v>
      </c>
      <c r="J1266" s="211">
        <v>1.5519925958513711E-2</v>
      </c>
      <c r="K1266" s="211">
        <v>1.9644739867637064E-2</v>
      </c>
      <c r="L1266" s="211">
        <v>2.5971699623175377E-2</v>
      </c>
      <c r="M1266" s="211">
        <v>3.3150049632643709E-2</v>
      </c>
      <c r="N1266" s="211">
        <v>4.3419643225508522E-2</v>
      </c>
      <c r="P1266" s="212">
        <f t="array" ref="P1266:Z1266">(1+D1266:N1266)^-P$1:Z$1</f>
        <v>0.99990868863044335</v>
      </c>
      <c r="Q1266" s="212">
        <v>0.99931624002948227</v>
      </c>
      <c r="R1266" s="212">
        <v>0.99792618542607703</v>
      </c>
      <c r="S1266" s="212">
        <v>0.9933850800957833</v>
      </c>
      <c r="T1266" s="212">
        <v>0.9832927319015885</v>
      </c>
      <c r="U1266" s="212">
        <v>0.96665585734385095</v>
      </c>
      <c r="V1266" s="212">
        <v>0.9258865034370779</v>
      </c>
      <c r="W1266" s="212">
        <v>0.87268561640910125</v>
      </c>
      <c r="X1266" s="212">
        <v>0.77383111138362326</v>
      </c>
      <c r="Y1266" s="212">
        <v>0.61312494613615398</v>
      </c>
      <c r="Z1266" s="212">
        <v>0.42738554733868639</v>
      </c>
    </row>
    <row r="1267" spans="3:26" x14ac:dyDescent="0.3">
      <c r="C1267" s="210">
        <v>41997</v>
      </c>
      <c r="D1267" s="211">
        <v>1.0668448550056626E-3</v>
      </c>
      <c r="E1267" s="211">
        <v>2.6446999510918155E-3</v>
      </c>
      <c r="F1267" s="211">
        <v>4.276022259113138E-3</v>
      </c>
      <c r="G1267" s="211">
        <v>6.6101864444590569E-3</v>
      </c>
      <c r="H1267" s="211">
        <v>8.9046148594429317E-3</v>
      </c>
      <c r="I1267" s="211">
        <v>1.174401999016543E-2</v>
      </c>
      <c r="J1267" s="211">
        <v>1.4799649922375081E-2</v>
      </c>
      <c r="K1267" s="211">
        <v>1.9727268467387243E-2</v>
      </c>
      <c r="L1267" s="211">
        <v>2.4770926261561577E-2</v>
      </c>
      <c r="M1267" s="211">
        <v>3.2740831750274202E-2</v>
      </c>
      <c r="N1267" s="211">
        <v>4.4350118522319015E-2</v>
      </c>
      <c r="P1267" s="212">
        <f t="array" ref="P1267:Z1267">(1+D1267:N1267)^-P$1:Z$1</f>
        <v>0.99991470154368367</v>
      </c>
      <c r="Q1267" s="212">
        <v>0.99933991573002934</v>
      </c>
      <c r="R1267" s="212">
        <v>0.99786882116628151</v>
      </c>
      <c r="S1267" s="212">
        <v>0.99343322118782895</v>
      </c>
      <c r="T1267" s="212">
        <v>0.98242585361748724</v>
      </c>
      <c r="U1267" s="212">
        <v>0.96557955519293415</v>
      </c>
      <c r="V1267" s="212">
        <v>0.92917701116222273</v>
      </c>
      <c r="W1267" s="212">
        <v>0.87219133889010614</v>
      </c>
      <c r="X1267" s="212">
        <v>0.78294642317648555</v>
      </c>
      <c r="Y1267" s="212">
        <v>0.61677928238847246</v>
      </c>
      <c r="Z1267" s="212">
        <v>0.41983398646535208</v>
      </c>
    </row>
    <row r="1268" spans="3:26" x14ac:dyDescent="0.3">
      <c r="C1268" s="210">
        <v>41996</v>
      </c>
      <c r="D1268" s="211">
        <v>1.1352786670222339E-3</v>
      </c>
      <c r="E1268" s="211">
        <v>2.7342940796791634E-3</v>
      </c>
      <c r="F1268" s="211">
        <v>4.2980591046368642E-3</v>
      </c>
      <c r="G1268" s="211">
        <v>6.7829027461929368E-3</v>
      </c>
      <c r="H1268" s="211">
        <v>8.801233022483354E-3</v>
      </c>
      <c r="I1268" s="211">
        <v>1.151376516742789E-2</v>
      </c>
      <c r="J1268" s="211">
        <v>1.4418123449744609E-2</v>
      </c>
      <c r="K1268" s="211">
        <v>1.9148202717496274E-2</v>
      </c>
      <c r="L1268" s="211">
        <v>2.4949548083556219E-2</v>
      </c>
      <c r="M1268" s="211">
        <v>3.336383198457489E-2</v>
      </c>
      <c r="N1268" s="211">
        <v>4.2336313683793689E-2</v>
      </c>
      <c r="P1268" s="212">
        <f t="array" ref="P1268:Z1268">(1+D1268:N1268)^-P$1:Z$1</f>
        <v>0.99990923334150095</v>
      </c>
      <c r="Q1268" s="212">
        <v>0.99931759227166828</v>
      </c>
      <c r="R1268" s="212">
        <v>0.9978578732203528</v>
      </c>
      <c r="S1268" s="212">
        <v>0.99326279505969828</v>
      </c>
      <c r="T1268" s="212">
        <v>0.9826272217171349</v>
      </c>
      <c r="U1268" s="212">
        <v>0.96623910122339274</v>
      </c>
      <c r="V1268" s="212">
        <v>0.93092566086311335</v>
      </c>
      <c r="W1268" s="212">
        <v>0.87566622596232313</v>
      </c>
      <c r="X1268" s="212">
        <v>0.78158302249033074</v>
      </c>
      <c r="Y1268" s="212">
        <v>0.61122504929938704</v>
      </c>
      <c r="Z1268" s="212">
        <v>0.43635768993928364</v>
      </c>
    </row>
    <row r="1269" spans="3:26" x14ac:dyDescent="0.3">
      <c r="C1269" s="210">
        <v>41995</v>
      </c>
      <c r="D1269" s="211">
        <v>1.0167710343348649E-3</v>
      </c>
      <c r="E1269" s="211">
        <v>2.536124215254983E-3</v>
      </c>
      <c r="F1269" s="211">
        <v>3.9538668021048282E-3</v>
      </c>
      <c r="G1269" s="211">
        <v>5.9526866720344702E-3</v>
      </c>
      <c r="H1269" s="211">
        <v>7.9296341715667309E-3</v>
      </c>
      <c r="I1269" s="211">
        <v>1.0313399794164377E-2</v>
      </c>
      <c r="J1269" s="211">
        <v>1.2924434353245111E-2</v>
      </c>
      <c r="K1269" s="211">
        <v>1.7734079668097865E-2</v>
      </c>
      <c r="L1269" s="211">
        <v>2.2590957189757652E-2</v>
      </c>
      <c r="M1269" s="211">
        <v>3.0563207811628558E-2</v>
      </c>
      <c r="N1269" s="211">
        <v>4.1382891847770852E-2</v>
      </c>
      <c r="P1269" s="212">
        <f t="array" ref="P1269:Z1269">(1+D1269:N1269)^-P$1:Z$1</f>
        <v>0.9999187029469615</v>
      </c>
      <c r="Q1269" s="212">
        <v>0.999366972026978</v>
      </c>
      <c r="R1269" s="212">
        <v>0.99802890974809277</v>
      </c>
      <c r="S1269" s="212">
        <v>0.99408253812440461</v>
      </c>
      <c r="T1269" s="212">
        <v>0.98432739410068903</v>
      </c>
      <c r="U1269" s="212">
        <v>0.96968719522583913</v>
      </c>
      <c r="V1269" s="212">
        <v>0.93780979012628551</v>
      </c>
      <c r="W1269" s="212">
        <v>0.88421886757991019</v>
      </c>
      <c r="X1269" s="212">
        <v>0.79979838113957646</v>
      </c>
      <c r="Y1269" s="212">
        <v>0.63662031845845357</v>
      </c>
      <c r="Z1269" s="212">
        <v>0.44441757619717354</v>
      </c>
    </row>
    <row r="1270" spans="3:26" x14ac:dyDescent="0.3">
      <c r="C1270" s="210">
        <v>41992</v>
      </c>
      <c r="D1270" s="211">
        <v>8.9174888392817625E-4</v>
      </c>
      <c r="E1270" s="211">
        <v>2.2303993901760652E-3</v>
      </c>
      <c r="F1270" s="211">
        <v>3.5153750578623159E-3</v>
      </c>
      <c r="G1270" s="211">
        <v>5.7339114025120232E-3</v>
      </c>
      <c r="H1270" s="211">
        <v>7.2838195520917928E-3</v>
      </c>
      <c r="I1270" s="211">
        <v>9.2810470469865212E-3</v>
      </c>
      <c r="J1270" s="211">
        <v>1.2703774173348694E-2</v>
      </c>
      <c r="K1270" s="211">
        <v>1.6955038188296922E-2</v>
      </c>
      <c r="L1270" s="211">
        <v>2.3080070521948458E-2</v>
      </c>
      <c r="M1270" s="211">
        <v>3.1063177667343723E-2</v>
      </c>
      <c r="N1270" s="211">
        <v>3.9889854163775176E-2</v>
      </c>
      <c r="P1270" s="212">
        <f t="array" ref="P1270:Z1270">(1+D1270:N1270)^-P$1:Z$1</f>
        <v>0.99992869442139476</v>
      </c>
      <c r="Q1270" s="212">
        <v>0.99944317614852585</v>
      </c>
      <c r="R1270" s="212">
        <v>0.99824693313508239</v>
      </c>
      <c r="S1270" s="212">
        <v>0.99429877889419471</v>
      </c>
      <c r="T1270" s="212">
        <v>0.98558999118544788</v>
      </c>
      <c r="U1270" s="212">
        <v>0.97266580123930713</v>
      </c>
      <c r="V1270" s="212">
        <v>0.93883194231894274</v>
      </c>
      <c r="W1270" s="212">
        <v>0.8889712879932955</v>
      </c>
      <c r="X1270" s="212">
        <v>0.79598292679750104</v>
      </c>
      <c r="Y1270" s="212">
        <v>0.63200547741376634</v>
      </c>
      <c r="Z1270" s="212">
        <v>0.45735473595162407</v>
      </c>
    </row>
    <row r="1271" spans="3:26" x14ac:dyDescent="0.3">
      <c r="C1271" s="210">
        <v>41991</v>
      </c>
      <c r="D1271" s="211">
        <v>9.9653555439476686E-4</v>
      </c>
      <c r="E1271" s="211">
        <v>2.3940716146690459E-3</v>
      </c>
      <c r="F1271" s="211">
        <v>3.9490274534268992E-3</v>
      </c>
      <c r="G1271" s="211">
        <v>6.0320104323372103E-3</v>
      </c>
      <c r="H1271" s="211">
        <v>7.936283815375934E-3</v>
      </c>
      <c r="I1271" s="211">
        <v>1.0751934700502763E-2</v>
      </c>
      <c r="J1271" s="211">
        <v>1.3459998648909441E-2</v>
      </c>
      <c r="K1271" s="211">
        <v>1.8103290541190621E-2</v>
      </c>
      <c r="L1271" s="211">
        <v>2.2632373537887655E-2</v>
      </c>
      <c r="M1271" s="211">
        <v>2.9947639402433439E-2</v>
      </c>
      <c r="N1271" s="211">
        <v>3.8354948485071254E-2</v>
      </c>
      <c r="P1271" s="212">
        <f t="array" ref="P1271:Z1271">(1+D1271:N1271)^-P$1:Z$1</f>
        <v>0.99992032002721987</v>
      </c>
      <c r="Q1271" s="212">
        <v>0.99940237605063231</v>
      </c>
      <c r="R1271" s="212">
        <v>0.99803131515112242</v>
      </c>
      <c r="S1271" s="212">
        <v>0.99400415655785646</v>
      </c>
      <c r="T1271" s="212">
        <v>0.98431440636510148</v>
      </c>
      <c r="U1271" s="212">
        <v>0.96842558830974501</v>
      </c>
      <c r="V1271" s="212">
        <v>0.93533447347048704</v>
      </c>
      <c r="W1271" s="212">
        <v>0.88197670034274389</v>
      </c>
      <c r="X1271" s="212">
        <v>0.79947452387911067</v>
      </c>
      <c r="Y1271" s="212">
        <v>0.64235158740179643</v>
      </c>
      <c r="Z1271" s="212">
        <v>0.47106762852028422</v>
      </c>
    </row>
    <row r="1272" spans="3:26" x14ac:dyDescent="0.3">
      <c r="C1272" s="210">
        <v>41990</v>
      </c>
      <c r="D1272" s="211">
        <v>8.7490512549921609E-4</v>
      </c>
      <c r="E1272" s="211">
        <v>2.1873975833465544E-3</v>
      </c>
      <c r="F1272" s="211">
        <v>3.36060133564605E-3</v>
      </c>
      <c r="G1272" s="211">
        <v>5.2786217219639841E-3</v>
      </c>
      <c r="H1272" s="211">
        <v>6.9498150552581234E-3</v>
      </c>
      <c r="I1272" s="211">
        <v>9.3265614146618575E-3</v>
      </c>
      <c r="J1272" s="211">
        <v>1.1821847179628513E-2</v>
      </c>
      <c r="K1272" s="211">
        <v>1.577794045619681E-2</v>
      </c>
      <c r="L1272" s="211">
        <v>2.0603251788953329E-2</v>
      </c>
      <c r="M1272" s="211">
        <v>2.7526635334627719E-2</v>
      </c>
      <c r="N1272" s="211">
        <v>3.6862503596728935E-2</v>
      </c>
      <c r="P1272" s="212">
        <f t="array" ref="P1272:Z1272">(1+D1272:N1272)^-P$1:Z$1</f>
        <v>0.99993004063774238</v>
      </c>
      <c r="Q1272" s="212">
        <v>0.99945389699050213</v>
      </c>
      <c r="R1272" s="212">
        <v>0.99832392262200342</v>
      </c>
      <c r="S1272" s="212">
        <v>0.99474909581492721</v>
      </c>
      <c r="T1272" s="212">
        <v>0.98624393854300718</v>
      </c>
      <c r="U1272" s="212">
        <v>0.97253422358849362</v>
      </c>
      <c r="V1272" s="212">
        <v>0.94293061773339593</v>
      </c>
      <c r="W1272" s="212">
        <v>0.89620747214863128</v>
      </c>
      <c r="X1272" s="212">
        <v>0.81551231328889573</v>
      </c>
      <c r="Y1272" s="212">
        <v>0.66543198828478356</v>
      </c>
      <c r="Z1272" s="212">
        <v>0.48481563318734355</v>
      </c>
    </row>
    <row r="1273" spans="3:26" x14ac:dyDescent="0.3">
      <c r="C1273" s="210">
        <v>41989</v>
      </c>
      <c r="D1273" s="211">
        <v>8.7631610340728808E-4</v>
      </c>
      <c r="E1273" s="211">
        <v>2.1670837886419388E-3</v>
      </c>
      <c r="F1273" s="211">
        <v>3.4589433564650709E-3</v>
      </c>
      <c r="G1273" s="211">
        <v>5.454565361972875E-3</v>
      </c>
      <c r="H1273" s="211">
        <v>7.1066207336259318E-3</v>
      </c>
      <c r="I1273" s="211">
        <v>9.5589767598566449E-3</v>
      </c>
      <c r="J1273" s="211">
        <v>1.243935126004553E-2</v>
      </c>
      <c r="K1273" s="211">
        <v>1.6397572220237109E-2</v>
      </c>
      <c r="L1273" s="211">
        <v>2.1774780060606111E-2</v>
      </c>
      <c r="M1273" s="211">
        <v>2.8005184177222992E-2</v>
      </c>
      <c r="N1273" s="211">
        <v>3.5192348314425442E-2</v>
      </c>
      <c r="P1273" s="212">
        <f t="array" ref="P1273:Z1273">(1+D1273:N1273)^-P$1:Z$1</f>
        <v>0.99992992786615709</v>
      </c>
      <c r="Q1273" s="212">
        <v>0.99945896165169623</v>
      </c>
      <c r="R1273" s="212">
        <v>0.99827500203677877</v>
      </c>
      <c r="S1273" s="212">
        <v>0.99457502551593746</v>
      </c>
      <c r="T1273" s="212">
        <v>0.98593684770018741</v>
      </c>
      <c r="U1273" s="212">
        <v>0.97186270310098199</v>
      </c>
      <c r="V1273" s="212">
        <v>0.94005857571229468</v>
      </c>
      <c r="W1273" s="212">
        <v>0.89238994221154477</v>
      </c>
      <c r="X1273" s="212">
        <v>0.8062100541383761</v>
      </c>
      <c r="Y1273" s="212">
        <v>0.6608005992548257</v>
      </c>
      <c r="Z1273" s="212">
        <v>0.50070154966631797</v>
      </c>
    </row>
    <row r="1274" spans="3:26" x14ac:dyDescent="0.3">
      <c r="C1274" s="210">
        <v>41988</v>
      </c>
      <c r="D1274" s="211">
        <v>8.7914570726410526E-4</v>
      </c>
      <c r="E1274" s="211">
        <v>2.2164113936000798E-3</v>
      </c>
      <c r="F1274" s="211">
        <v>3.4993770172190427E-3</v>
      </c>
      <c r="G1274" s="211">
        <v>5.4968265057026931E-3</v>
      </c>
      <c r="H1274" s="211">
        <v>6.9258358389801666E-3</v>
      </c>
      <c r="I1274" s="211">
        <v>8.6823627780066998E-3</v>
      </c>
      <c r="J1274" s="211">
        <v>1.1652584178652033E-2</v>
      </c>
      <c r="K1274" s="211">
        <v>1.5109915889553537E-2</v>
      </c>
      <c r="L1274" s="211">
        <v>1.9768886262410596E-2</v>
      </c>
      <c r="M1274" s="211">
        <v>2.6928176827126647E-2</v>
      </c>
      <c r="N1274" s="211">
        <v>3.4610218811136413E-2</v>
      </c>
      <c r="P1274" s="212">
        <f t="array" ref="P1274:Z1274">(1+D1274:N1274)^-P$1:Z$1</f>
        <v>0.99992970171223838</v>
      </c>
      <c r="Q1274" s="212">
        <v>0.99944666345286348</v>
      </c>
      <c r="R1274" s="212">
        <v>0.99825489025579672</v>
      </c>
      <c r="S1274" s="212">
        <v>0.99453322341672101</v>
      </c>
      <c r="T1274" s="212">
        <v>0.98629091248579337</v>
      </c>
      <c r="U1274" s="212">
        <v>0.97439875135979159</v>
      </c>
      <c r="V1274" s="212">
        <v>0.94371970622594503</v>
      </c>
      <c r="W1274" s="212">
        <v>0.90034407151591622</v>
      </c>
      <c r="X1274" s="212">
        <v>0.82220938073831551</v>
      </c>
      <c r="Y1274" s="212">
        <v>0.67127264137094511</v>
      </c>
      <c r="Z1274" s="212">
        <v>0.50636622226563976</v>
      </c>
    </row>
    <row r="1275" spans="3:26" x14ac:dyDescent="0.3">
      <c r="C1275" s="210">
        <v>41985</v>
      </c>
      <c r="D1275" s="211">
        <v>9.8912924778261566E-4</v>
      </c>
      <c r="E1275" s="211">
        <v>2.4154551685269835E-3</v>
      </c>
      <c r="F1275" s="211">
        <v>3.7008108430064768E-3</v>
      </c>
      <c r="G1275" s="211">
        <v>5.6070110325557058E-3</v>
      </c>
      <c r="H1275" s="211">
        <v>7.0879153428352664E-3</v>
      </c>
      <c r="I1275" s="211">
        <v>9.6419747959615096E-3</v>
      </c>
      <c r="J1275" s="211">
        <v>1.2481152084193366E-2</v>
      </c>
      <c r="K1275" s="211">
        <v>1.5711456803337163E-2</v>
      </c>
      <c r="L1275" s="211">
        <v>2.0205989425260047E-2</v>
      </c>
      <c r="M1275" s="211">
        <v>2.6490062302888837E-2</v>
      </c>
      <c r="N1275" s="211">
        <v>3.3455726098422081E-2</v>
      </c>
      <c r="P1275" s="212">
        <f t="array" ref="P1275:Z1275">(1+D1275:N1275)^-P$1:Z$1</f>
        <v>0.99992091189708565</v>
      </c>
      <c r="Q1275" s="212">
        <v>0.99939704618830261</v>
      </c>
      <c r="R1275" s="212">
        <v>0.99815471479048257</v>
      </c>
      <c r="S1275" s="212">
        <v>0.99442425224661235</v>
      </c>
      <c r="T1275" s="212">
        <v>0.98597347311296757</v>
      </c>
      <c r="U1275" s="212">
        <v>0.97162304567684832</v>
      </c>
      <c r="V1275" s="212">
        <v>0.93986453763752831</v>
      </c>
      <c r="W1275" s="212">
        <v>0.89661818321431086</v>
      </c>
      <c r="X1275" s="212">
        <v>0.81869344171622205</v>
      </c>
      <c r="Y1275" s="212">
        <v>0.67558307629652048</v>
      </c>
      <c r="Z1275" s="212">
        <v>0.51780051948701489</v>
      </c>
    </row>
    <row r="1276" spans="3:26" x14ac:dyDescent="0.3">
      <c r="C1276" s="210">
        <v>41984</v>
      </c>
      <c r="D1276" s="211">
        <v>9.8697594853523556E-4</v>
      </c>
      <c r="E1276" s="211">
        <v>2.5077332919396511E-3</v>
      </c>
      <c r="F1276" s="211">
        <v>3.8160531711454618E-3</v>
      </c>
      <c r="G1276" s="211">
        <v>6.0807886732473773E-3</v>
      </c>
      <c r="H1276" s="211">
        <v>8.3206032040868943E-3</v>
      </c>
      <c r="I1276" s="211">
        <v>1.0430290760804799E-2</v>
      </c>
      <c r="J1276" s="211">
        <v>1.3544963134298142E-2</v>
      </c>
      <c r="K1276" s="211">
        <v>1.7201766394849119E-2</v>
      </c>
      <c r="L1276" s="211">
        <v>2.3602186808800944E-2</v>
      </c>
      <c r="M1276" s="211">
        <v>3.2136616892642848E-2</v>
      </c>
      <c r="N1276" s="211">
        <v>4.3504700258000711E-2</v>
      </c>
      <c r="P1276" s="212">
        <f t="array" ref="P1276:Z1276">(1+D1276:N1276)^-P$1:Z$1</f>
        <v>0.99992108397739199</v>
      </c>
      <c r="Q1276" s="212">
        <v>0.99937404744615199</v>
      </c>
      <c r="R1276" s="212">
        <v>0.9980974169546516</v>
      </c>
      <c r="S1276" s="212">
        <v>0.993955963833415</v>
      </c>
      <c r="T1276" s="212">
        <v>0.98356421041095754</v>
      </c>
      <c r="U1276" s="212">
        <v>0.96935070127099876</v>
      </c>
      <c r="V1276" s="212">
        <v>0.93494249831205323</v>
      </c>
      <c r="W1276" s="212">
        <v>0.88746300976749626</v>
      </c>
      <c r="X1276" s="212">
        <v>0.79193210495278454</v>
      </c>
      <c r="Y1276" s="212">
        <v>0.62221748991601866</v>
      </c>
      <c r="Z1276" s="212">
        <v>0.42668935477303965</v>
      </c>
    </row>
    <row r="1277" spans="3:26" x14ac:dyDescent="0.3">
      <c r="C1277" s="210">
        <v>41983</v>
      </c>
      <c r="D1277" s="211">
        <v>1.2567074714073044E-3</v>
      </c>
      <c r="E1277" s="211">
        <v>3.3515884890977254E-3</v>
      </c>
      <c r="F1277" s="211">
        <v>5.4820018707482394E-3</v>
      </c>
      <c r="G1277" s="211">
        <v>8.4448180706714598E-3</v>
      </c>
      <c r="H1277" s="211">
        <v>1.1029716191672525E-2</v>
      </c>
      <c r="I1277" s="211">
        <v>1.4539274943670282E-2</v>
      </c>
      <c r="J1277" s="211">
        <v>1.9962756940151608E-2</v>
      </c>
      <c r="K1277" s="211">
        <v>2.5441856794586819E-2</v>
      </c>
      <c r="L1277" s="211">
        <v>3.401352582257363E-2</v>
      </c>
      <c r="M1277" s="211">
        <v>4.2615282196497822E-2</v>
      </c>
      <c r="N1277" s="211">
        <v>5.3487763773006763E-2</v>
      </c>
      <c r="P1277" s="212">
        <f t="array" ref="P1277:Z1277">(1+D1277:N1277)^-P$1:Z$1</f>
        <v>0.99989953156924849</v>
      </c>
      <c r="Q1277" s="212">
        <v>0.99916385365669658</v>
      </c>
      <c r="R1277" s="212">
        <v>0.99727021745611821</v>
      </c>
      <c r="S1277" s="212">
        <v>0.99162589968301096</v>
      </c>
      <c r="T1277" s="212">
        <v>0.97830023730215687</v>
      </c>
      <c r="U1277" s="212">
        <v>0.95762044052116779</v>
      </c>
      <c r="V1277" s="212">
        <v>0.90589618180070941</v>
      </c>
      <c r="W1277" s="212">
        <v>0.838731039586044</v>
      </c>
      <c r="X1277" s="212">
        <v>0.71571118187467342</v>
      </c>
      <c r="Y1277" s="212">
        <v>0.53473511582799504</v>
      </c>
      <c r="Z1277" s="212">
        <v>0.35270375786752045</v>
      </c>
    </row>
    <row r="1278" spans="3:26" x14ac:dyDescent="0.3">
      <c r="C1278" s="210">
        <v>41982</v>
      </c>
      <c r="D1278" s="211">
        <v>8.4407236643366744E-4</v>
      </c>
      <c r="E1278" s="211">
        <v>2.0527978843802499E-3</v>
      </c>
      <c r="F1278" s="211">
        <v>3.3365515583648974E-3</v>
      </c>
      <c r="G1278" s="211">
        <v>5.3692125008369422E-3</v>
      </c>
      <c r="H1278" s="211">
        <v>6.8169774111159513E-3</v>
      </c>
      <c r="I1278" s="211">
        <v>8.8406459135458651E-3</v>
      </c>
      <c r="J1278" s="211">
        <v>1.1855341042521969E-2</v>
      </c>
      <c r="K1278" s="211">
        <v>1.6248669077934322E-2</v>
      </c>
      <c r="L1278" s="211">
        <v>2.1582067244213726E-2</v>
      </c>
      <c r="M1278" s="211">
        <v>2.9423878154638899E-2</v>
      </c>
      <c r="N1278" s="211">
        <v>3.8707679692340291E-2</v>
      </c>
      <c r="P1278" s="212">
        <f t="array" ref="P1278:Z1278">(1+D1278:N1278)^-P$1:Z$1</f>
        <v>0.99993250497087749</v>
      </c>
      <c r="Q1278" s="212">
        <v>0.99948745795111127</v>
      </c>
      <c r="R1278" s="212">
        <v>0.99833588736308787</v>
      </c>
      <c r="S1278" s="212">
        <v>0.9946594619826471</v>
      </c>
      <c r="T1278" s="212">
        <v>0.98650420225909363</v>
      </c>
      <c r="U1278" s="212">
        <v>0.97394018530191084</v>
      </c>
      <c r="V1278" s="212">
        <v>0.94277456628625778</v>
      </c>
      <c r="W1278" s="212">
        <v>0.89330563013391873</v>
      </c>
      <c r="X1278" s="212">
        <v>0.80773219289272835</v>
      </c>
      <c r="Y1278" s="212">
        <v>0.64727142305892205</v>
      </c>
      <c r="Z1278" s="212">
        <v>0.4678785638368273</v>
      </c>
    </row>
    <row r="1279" spans="3:26" x14ac:dyDescent="0.3">
      <c r="C1279" s="210">
        <v>41981</v>
      </c>
      <c r="D1279" s="211">
        <v>8.4922926488662615E-4</v>
      </c>
      <c r="E1279" s="211">
        <v>1.9447351972318142E-3</v>
      </c>
      <c r="F1279" s="211">
        <v>3.1637466723790663E-3</v>
      </c>
      <c r="G1279" s="211">
        <v>5.1942653681529595E-3</v>
      </c>
      <c r="H1279" s="211">
        <v>7.0759229778406384E-3</v>
      </c>
      <c r="I1279" s="211">
        <v>9.2447069138080328E-3</v>
      </c>
      <c r="J1279" s="211">
        <v>1.2366202987323919E-2</v>
      </c>
      <c r="K1279" s="211">
        <v>1.6062145874179624E-2</v>
      </c>
      <c r="L1279" s="211">
        <v>2.15879030533156E-2</v>
      </c>
      <c r="M1279" s="211">
        <v>2.7341141083115424E-2</v>
      </c>
      <c r="N1279" s="211">
        <v>3.4784529461965627E-2</v>
      </c>
      <c r="P1279" s="212">
        <f t="array" ref="P1279:Z1279">(1+D1279:N1279)^-P$1:Z$1</f>
        <v>0.99993209279589979</v>
      </c>
      <c r="Q1279" s="212">
        <v>0.99951440627685695</v>
      </c>
      <c r="R1279" s="212">
        <v>0.99842187028010887</v>
      </c>
      <c r="S1279" s="212">
        <v>0.99483257560542238</v>
      </c>
      <c r="T1279" s="212">
        <v>0.98599695540242882</v>
      </c>
      <c r="U1279" s="212">
        <v>0.97277087410400465</v>
      </c>
      <c r="V1279" s="212">
        <v>0.94039824330781796</v>
      </c>
      <c r="W1279" s="212">
        <v>0.89445418008979427</v>
      </c>
      <c r="X1279" s="212">
        <v>0.80768605247056946</v>
      </c>
      <c r="Y1279" s="212">
        <v>0.66723649996312606</v>
      </c>
      <c r="Z1279" s="212">
        <v>0.50466299001530113</v>
      </c>
    </row>
    <row r="1280" spans="3:26" x14ac:dyDescent="0.3">
      <c r="C1280" s="210">
        <v>41978</v>
      </c>
      <c r="D1280" s="211">
        <v>1.1194250979911498E-3</v>
      </c>
      <c r="E1280" s="211">
        <v>2.6861855730473854E-3</v>
      </c>
      <c r="F1280" s="211">
        <v>4.206749954836944E-3</v>
      </c>
      <c r="G1280" s="211">
        <v>6.7207586222424358E-3</v>
      </c>
      <c r="H1280" s="211">
        <v>9.1309676043807835E-3</v>
      </c>
      <c r="I1280" s="211">
        <v>1.1691592774255615E-2</v>
      </c>
      <c r="J1280" s="211">
        <v>1.5522266990072378E-2</v>
      </c>
      <c r="K1280" s="211">
        <v>1.9987082464730226E-2</v>
      </c>
      <c r="L1280" s="211">
        <v>2.7335654575016664E-2</v>
      </c>
      <c r="M1280" s="211">
        <v>3.7496906002442321E-2</v>
      </c>
      <c r="N1280" s="211">
        <v>4.9857410579777016E-2</v>
      </c>
      <c r="P1280" s="212">
        <f t="array" ref="P1280:Z1280">(1+D1280:N1280)^-P$1:Z$1</f>
        <v>0.99991050008464344</v>
      </c>
      <c r="Q1280" s="212">
        <v>0.99932957877670248</v>
      </c>
      <c r="R1280" s="212">
        <v>0.99790323812302895</v>
      </c>
      <c r="S1280" s="212">
        <v>0.99332410843356389</v>
      </c>
      <c r="T1280" s="212">
        <v>0.98198517771722227</v>
      </c>
      <c r="U1280" s="212">
        <v>0.96572967585685598</v>
      </c>
      <c r="V1280" s="212">
        <v>0.92587583149220132</v>
      </c>
      <c r="W1280" s="212">
        <v>0.87063735746731985</v>
      </c>
      <c r="X1280" s="212">
        <v>0.76361841064311964</v>
      </c>
      <c r="Y1280" s="212">
        <v>0.575702143347259</v>
      </c>
      <c r="Z1280" s="212">
        <v>0.37791457158579894</v>
      </c>
    </row>
    <row r="1281" spans="3:26" x14ac:dyDescent="0.3">
      <c r="C1281" s="210">
        <v>41977</v>
      </c>
      <c r="D1281" s="211">
        <v>1.1115387017294749E-3</v>
      </c>
      <c r="E1281" s="211">
        <v>2.5877373937691736E-3</v>
      </c>
      <c r="F1281" s="211">
        <v>4.0071786993974776E-3</v>
      </c>
      <c r="G1281" s="211">
        <v>6.2556138444942013E-3</v>
      </c>
      <c r="H1281" s="211">
        <v>8.4059350821588837E-3</v>
      </c>
      <c r="I1281" s="211">
        <v>1.0752528704144679E-2</v>
      </c>
      <c r="J1281" s="211">
        <v>1.4091175849553415E-2</v>
      </c>
      <c r="K1281" s="211">
        <v>1.7626246475225923E-2</v>
      </c>
      <c r="L1281" s="211">
        <v>2.385419288298846E-2</v>
      </c>
      <c r="M1281" s="211">
        <v>3.2796731860923072E-2</v>
      </c>
      <c r="N1281" s="211">
        <v>4.1971613468715925E-2</v>
      </c>
      <c r="P1281" s="212">
        <f t="array" ref="P1281:Z1281">(1+D1281:N1281)^-P$1:Z$1</f>
        <v>0.99991113023715283</v>
      </c>
      <c r="Q1281" s="212">
        <v>0.99935410993526386</v>
      </c>
      <c r="R1281" s="212">
        <v>0.99800241216810137</v>
      </c>
      <c r="S1281" s="212">
        <v>0.99378327558283719</v>
      </c>
      <c r="T1281" s="212">
        <v>0.98339775793922324</v>
      </c>
      <c r="U1281" s="212">
        <v>0.96842388092448872</v>
      </c>
      <c r="V1281" s="212">
        <v>0.93242730212539326</v>
      </c>
      <c r="W1281" s="212">
        <v>0.88487495248469561</v>
      </c>
      <c r="X1281" s="212">
        <v>0.78998504256506885</v>
      </c>
      <c r="Y1281" s="212">
        <v>0.61627872449642962</v>
      </c>
      <c r="Z1281" s="212">
        <v>0.43942245693661747</v>
      </c>
    </row>
    <row r="1282" spans="3:26" x14ac:dyDescent="0.3">
      <c r="C1282" s="210">
        <v>41976</v>
      </c>
      <c r="D1282" s="211">
        <v>1.1205924008596514E-3</v>
      </c>
      <c r="E1282" s="211">
        <v>2.6572066277323549E-3</v>
      </c>
      <c r="F1282" s="211">
        <v>4.2394753977913957E-3</v>
      </c>
      <c r="G1282" s="211">
        <v>6.6217236727674983E-3</v>
      </c>
      <c r="H1282" s="211">
        <v>8.6841499375540088E-3</v>
      </c>
      <c r="I1282" s="211">
        <v>1.1913320739541714E-2</v>
      </c>
      <c r="J1282" s="211">
        <v>1.5784985638073928E-2</v>
      </c>
      <c r="K1282" s="211">
        <v>2.1355209514114439E-2</v>
      </c>
      <c r="L1282" s="211">
        <v>2.9208240211168447E-2</v>
      </c>
      <c r="M1282" s="211">
        <v>3.6805557807495941E-2</v>
      </c>
      <c r="N1282" s="211">
        <v>4.8661802861311589E-2</v>
      </c>
      <c r="P1282" s="212">
        <f t="array" ref="P1282:Z1282">(1+D1282:N1282)^-P$1:Z$1</f>
        <v>0.99991040681324095</v>
      </c>
      <c r="Q1282" s="212">
        <v>0.99933679939087572</v>
      </c>
      <c r="R1282" s="212">
        <v>0.99788697850948693</v>
      </c>
      <c r="S1282" s="212">
        <v>0.99342183511735926</v>
      </c>
      <c r="T1282" s="212">
        <v>0.98285535200672702</v>
      </c>
      <c r="U1282" s="212">
        <v>0.96509498999315135</v>
      </c>
      <c r="V1282" s="212">
        <v>0.92467912619110482</v>
      </c>
      <c r="W1282" s="212">
        <v>0.86250642957445667</v>
      </c>
      <c r="X1282" s="212">
        <v>0.7498380132070015</v>
      </c>
      <c r="Y1282" s="212">
        <v>0.58148732338367493</v>
      </c>
      <c r="Z1282" s="212">
        <v>0.38662596290493584</v>
      </c>
    </row>
    <row r="1283" spans="3:26" x14ac:dyDescent="0.3">
      <c r="C1283" s="210">
        <v>41975</v>
      </c>
      <c r="D1283" s="211">
        <v>1.0380599542759764E-3</v>
      </c>
      <c r="E1283" s="211">
        <v>2.490070857955429E-3</v>
      </c>
      <c r="F1283" s="211">
        <v>4.1055807113548034E-3</v>
      </c>
      <c r="G1283" s="211">
        <v>6.4253028790950259E-3</v>
      </c>
      <c r="H1283" s="211">
        <v>8.4129640188984889E-3</v>
      </c>
      <c r="I1283" s="211">
        <v>1.0946658644345436E-2</v>
      </c>
      <c r="J1283" s="211">
        <v>1.4363875625691153E-2</v>
      </c>
      <c r="K1283" s="211">
        <v>1.8522957472578729E-2</v>
      </c>
      <c r="L1283" s="211">
        <v>2.4265031735414073E-2</v>
      </c>
      <c r="M1283" s="211">
        <v>3.3297583011893547E-2</v>
      </c>
      <c r="N1283" s="211">
        <v>4.3705596353803833E-2</v>
      </c>
      <c r="P1283" s="212">
        <f t="array" ref="P1283:Z1283">(1+D1283:N1283)^-P$1:Z$1</f>
        <v>0.99991700172113884</v>
      </c>
      <c r="Q1283" s="212">
        <v>0.99937844930060193</v>
      </c>
      <c r="R1283" s="212">
        <v>0.99795350901821089</v>
      </c>
      <c r="S1283" s="212">
        <v>0.99361571806599647</v>
      </c>
      <c r="T1283" s="212">
        <v>0.98338404884029829</v>
      </c>
      <c r="U1283" s="212">
        <v>0.96786609490420139</v>
      </c>
      <c r="V1283" s="212">
        <v>0.9311746153777527</v>
      </c>
      <c r="W1283" s="212">
        <v>0.87943600680621392</v>
      </c>
      <c r="X1283" s="212">
        <v>0.78682207841678631</v>
      </c>
      <c r="Y1283" s="212">
        <v>0.61181313559519523</v>
      </c>
      <c r="Z1283" s="212">
        <v>0.42504974185430722</v>
      </c>
    </row>
    <row r="1284" spans="3:26" x14ac:dyDescent="0.3">
      <c r="C1284" s="210">
        <v>41974</v>
      </c>
      <c r="D1284" s="211">
        <v>9.6920559584784773E-4</v>
      </c>
      <c r="E1284" s="211">
        <v>2.4386359661452217E-3</v>
      </c>
      <c r="F1284" s="211">
        <v>3.8967724416587709E-3</v>
      </c>
      <c r="G1284" s="211">
        <v>6.1196475339321743E-3</v>
      </c>
      <c r="H1284" s="211">
        <v>8.1968482949752019E-3</v>
      </c>
      <c r="I1284" s="211">
        <v>1.1245404868263338E-2</v>
      </c>
      <c r="J1284" s="211">
        <v>1.4091785553962203E-2</v>
      </c>
      <c r="K1284" s="211">
        <v>1.9322956518861355E-2</v>
      </c>
      <c r="L1284" s="211">
        <v>2.5921277600719241E-2</v>
      </c>
      <c r="M1284" s="211">
        <v>3.4275131528521643E-2</v>
      </c>
      <c r="N1284" s="211">
        <v>4.3995783986746542E-2</v>
      </c>
      <c r="P1284" s="212">
        <f t="array" ref="P1284:Z1284">(1+D1284:N1284)^-P$1:Z$1</f>
        <v>0.99992250410541306</v>
      </c>
      <c r="Q1284" s="212">
        <v>0.99939126852253501</v>
      </c>
      <c r="R1284" s="212">
        <v>0.9980572896640949</v>
      </c>
      <c r="S1284" s="212">
        <v>0.99391757476465958</v>
      </c>
      <c r="T1284" s="212">
        <v>0.98380568779747213</v>
      </c>
      <c r="U1284" s="212">
        <v>0.96700855549582998</v>
      </c>
      <c r="V1284" s="212">
        <v>0.9324244991032139</v>
      </c>
      <c r="W1284" s="212">
        <v>0.87461589031666098</v>
      </c>
      <c r="X1284" s="212">
        <v>0.77421151835197255</v>
      </c>
      <c r="Y1284" s="212">
        <v>0.60319643036485671</v>
      </c>
      <c r="Z1284" s="212">
        <v>0.42269304617763276</v>
      </c>
    </row>
    <row r="1285" spans="3:26" x14ac:dyDescent="0.3">
      <c r="C1285" s="210">
        <v>41971</v>
      </c>
      <c r="D1285" s="211">
        <v>9.7698026444491856E-4</v>
      </c>
      <c r="E1285" s="211">
        <v>2.6316292890819432E-3</v>
      </c>
      <c r="F1285" s="211">
        <v>4.3145285545501478E-3</v>
      </c>
      <c r="G1285" s="211">
        <v>6.7528354959893793E-3</v>
      </c>
      <c r="H1285" s="211">
        <v>8.5213008038541194E-3</v>
      </c>
      <c r="I1285" s="211">
        <v>1.1708586181127186E-2</v>
      </c>
      <c r="J1285" s="211">
        <v>1.4771781786015877E-2</v>
      </c>
      <c r="K1285" s="211">
        <v>1.9913819880371459E-2</v>
      </c>
      <c r="L1285" s="211">
        <v>2.5753077411651035E-2</v>
      </c>
      <c r="M1285" s="211">
        <v>3.5230861204113853E-2</v>
      </c>
      <c r="N1285" s="211">
        <v>4.6135767528241063E-2</v>
      </c>
      <c r="P1285" s="212">
        <f t="array" ref="P1285:Z1285">(1+D1285:N1285)^-P$1:Z$1</f>
        <v>0.99992188278492145</v>
      </c>
      <c r="Q1285" s="212">
        <v>0.9993431726516232</v>
      </c>
      <c r="R1285" s="212">
        <v>0.99784969140222124</v>
      </c>
      <c r="S1285" s="212">
        <v>0.99329245942211575</v>
      </c>
      <c r="T1285" s="212">
        <v>0.98317278717634882</v>
      </c>
      <c r="U1285" s="212">
        <v>0.96568101334113654</v>
      </c>
      <c r="V1285" s="212">
        <v>0.92930460563421502</v>
      </c>
      <c r="W1285" s="212">
        <v>0.87107522998264952</v>
      </c>
      <c r="X1285" s="212">
        <v>0.7754819864555329</v>
      </c>
      <c r="Y1285" s="212">
        <v>0.59489709247476308</v>
      </c>
      <c r="Z1285" s="212">
        <v>0.40573173790700584</v>
      </c>
    </row>
    <row r="1286" spans="3:26" x14ac:dyDescent="0.3">
      <c r="C1286" s="210">
        <v>41969</v>
      </c>
      <c r="D1286" s="211">
        <v>1.0075242540797328E-3</v>
      </c>
      <c r="E1286" s="211">
        <v>2.6774189462921549E-3</v>
      </c>
      <c r="F1286" s="211">
        <v>4.1687534768224139E-3</v>
      </c>
      <c r="G1286" s="211">
        <v>6.3988304353060086E-3</v>
      </c>
      <c r="H1286" s="211">
        <v>8.5602188754191778E-3</v>
      </c>
      <c r="I1286" s="211">
        <v>1.1676658979714014E-2</v>
      </c>
      <c r="J1286" s="211">
        <v>1.5880826356567589E-2</v>
      </c>
      <c r="K1286" s="211">
        <v>2.1260381107298835E-2</v>
      </c>
      <c r="L1286" s="211">
        <v>2.8594336949404508E-2</v>
      </c>
      <c r="M1286" s="211">
        <v>3.8493992991851217E-2</v>
      </c>
      <c r="N1286" s="211">
        <v>5.0395916214920539E-2</v>
      </c>
      <c r="P1286" s="212">
        <f t="array" ref="P1286:Z1286">(1+D1286:N1286)^-P$1:Z$1</f>
        <v>0.99991944188160553</v>
      </c>
      <c r="Q1286" s="212">
        <v>0.9993317631085058</v>
      </c>
      <c r="R1286" s="212">
        <v>0.99792211764384764</v>
      </c>
      <c r="S1286" s="212">
        <v>0.99364185426115981</v>
      </c>
      <c r="T1286" s="212">
        <v>0.98309691178501202</v>
      </c>
      <c r="U1286" s="212">
        <v>0.96577244314220712</v>
      </c>
      <c r="V1286" s="212">
        <v>0.9242430258657186</v>
      </c>
      <c r="W1286" s="212">
        <v>0.86306719771467433</v>
      </c>
      <c r="X1286" s="212">
        <v>0.754325363457923</v>
      </c>
      <c r="Y1286" s="212">
        <v>0.56746642176251072</v>
      </c>
      <c r="Z1286" s="212">
        <v>0.37405848259513091</v>
      </c>
    </row>
    <row r="1287" spans="3:26" x14ac:dyDescent="0.3">
      <c r="C1287" s="210">
        <v>41968</v>
      </c>
      <c r="D1287" s="211">
        <v>1.0551193465575094E-3</v>
      </c>
      <c r="E1287" s="211">
        <v>2.551386498210198E-3</v>
      </c>
      <c r="F1287" s="211">
        <v>4.050991991335736E-3</v>
      </c>
      <c r="G1287" s="211">
        <v>6.256626292281204E-3</v>
      </c>
      <c r="H1287" s="211">
        <v>8.1285217458616395E-3</v>
      </c>
      <c r="I1287" s="211">
        <v>1.0323496047756134E-2</v>
      </c>
      <c r="J1287" s="211">
        <v>1.4138668269851955E-2</v>
      </c>
      <c r="K1287" s="211">
        <v>1.904296629420724E-2</v>
      </c>
      <c r="L1287" s="211">
        <v>2.4215821827449295E-2</v>
      </c>
      <c r="M1287" s="211">
        <v>3.2799854741650841E-2</v>
      </c>
      <c r="N1287" s="211">
        <v>4.1459313473278581E-2</v>
      </c>
      <c r="P1287" s="212">
        <f t="array" ref="P1287:Z1287">(1+D1287:N1287)^-P$1:Z$1</f>
        <v>0.99991563851068044</v>
      </c>
      <c r="Q1287" s="212">
        <v>0.99936316855396323</v>
      </c>
      <c r="R1287" s="212">
        <v>0.99798063725407371</v>
      </c>
      <c r="S1287" s="212">
        <v>0.99378227568514532</v>
      </c>
      <c r="T1287" s="212">
        <v>0.9839390484238929</v>
      </c>
      <c r="U1287" s="212">
        <v>0.96965812500219761</v>
      </c>
      <c r="V1287" s="212">
        <v>0.93220899331163865</v>
      </c>
      <c r="W1287" s="212">
        <v>0.87629943160135404</v>
      </c>
      <c r="X1287" s="212">
        <v>0.78720020003724134</v>
      </c>
      <c r="Y1287" s="212">
        <v>0.61625077342428114</v>
      </c>
      <c r="Z1287" s="212">
        <v>0.44376580905203733</v>
      </c>
    </row>
    <row r="1288" spans="3:26" x14ac:dyDescent="0.3">
      <c r="C1288" s="210">
        <v>41967</v>
      </c>
      <c r="D1288" s="211">
        <v>9.9242294411288419E-4</v>
      </c>
      <c r="E1288" s="211">
        <v>2.5639637650457744E-3</v>
      </c>
      <c r="F1288" s="211">
        <v>3.9809359240253472E-3</v>
      </c>
      <c r="G1288" s="211">
        <v>6.3333563590136678E-3</v>
      </c>
      <c r="H1288" s="211">
        <v>8.2519127224033751E-3</v>
      </c>
      <c r="I1288" s="211">
        <v>1.03739263101388E-2</v>
      </c>
      <c r="J1288" s="211">
        <v>1.313439731219335E-2</v>
      </c>
      <c r="K1288" s="211">
        <v>1.7754635608074738E-2</v>
      </c>
      <c r="L1288" s="211">
        <v>2.3750021822592018E-2</v>
      </c>
      <c r="M1288" s="211">
        <v>2.9850635507377557E-2</v>
      </c>
      <c r="N1288" s="211">
        <v>4.0606754446796609E-2</v>
      </c>
      <c r="P1288" s="212">
        <f t="array" ref="P1288:Z1288">(1+D1288:N1288)^-P$1:Z$1</f>
        <v>0.99992064868303954</v>
      </c>
      <c r="Q1288" s="212">
        <v>0.99936003426108466</v>
      </c>
      <c r="R1288" s="212">
        <v>0.9980154553350794</v>
      </c>
      <c r="S1288" s="212">
        <v>0.99370650260274751</v>
      </c>
      <c r="T1288" s="212">
        <v>0.98369823207747142</v>
      </c>
      <c r="U1288" s="212">
        <v>0.96951293814105521</v>
      </c>
      <c r="V1288" s="212">
        <v>0.93683842975099973</v>
      </c>
      <c r="W1288" s="212">
        <v>0.88409386304899196</v>
      </c>
      <c r="X1288" s="212">
        <v>0.79078925521319432</v>
      </c>
      <c r="Y1288" s="212">
        <v>0.64325975366602939</v>
      </c>
      <c r="Z1288" s="212">
        <v>0.45109414439702245</v>
      </c>
    </row>
    <row r="1289" spans="3:26" x14ac:dyDescent="0.3">
      <c r="C1289" s="210">
        <v>41964</v>
      </c>
      <c r="D1289" s="211">
        <v>1.0900133261925141E-3</v>
      </c>
      <c r="E1289" s="211">
        <v>2.7444339300417187E-3</v>
      </c>
      <c r="F1289" s="211">
        <v>4.4502293291956447E-3</v>
      </c>
      <c r="G1289" s="211">
        <v>7.1474624679078239E-3</v>
      </c>
      <c r="H1289" s="211">
        <v>9.1688847769558837E-3</v>
      </c>
      <c r="I1289" s="211">
        <v>1.1898353090001467E-2</v>
      </c>
      <c r="J1289" s="211">
        <v>1.5706632692789404E-2</v>
      </c>
      <c r="K1289" s="211">
        <v>2.0582926360926471E-2</v>
      </c>
      <c r="L1289" s="211">
        <v>2.6106147809072302E-2</v>
      </c>
      <c r="M1289" s="211">
        <v>3.5860824679350423E-2</v>
      </c>
      <c r="N1289" s="211">
        <v>4.8174055111428103E-2</v>
      </c>
      <c r="P1289" s="212">
        <f t="array" ref="P1289:Z1289">(1+D1289:N1289)^-P$1:Z$1</f>
        <v>0.9999128502223219</v>
      </c>
      <c r="Q1289" s="212">
        <v>0.99931506596263764</v>
      </c>
      <c r="R1289" s="212">
        <v>0.99778228460301877</v>
      </c>
      <c r="S1289" s="212">
        <v>0.99290326120626504</v>
      </c>
      <c r="T1289" s="212">
        <v>0.98191138748742191</v>
      </c>
      <c r="U1289" s="212">
        <v>0.96513781667789278</v>
      </c>
      <c r="V1289" s="212">
        <v>0.92503583603965833</v>
      </c>
      <c r="W1289" s="212">
        <v>0.86708547202860753</v>
      </c>
      <c r="X1289" s="212">
        <v>0.77281777698179299</v>
      </c>
      <c r="Y1289" s="212">
        <v>0.58949329359074132</v>
      </c>
      <c r="Z1289" s="212">
        <v>0.39024009362295092</v>
      </c>
    </row>
    <row r="1290" spans="3:26" x14ac:dyDescent="0.3">
      <c r="C1290" s="210">
        <v>41963</v>
      </c>
      <c r="D1290" s="211">
        <v>1.0230666813808667E-3</v>
      </c>
      <c r="E1290" s="211">
        <v>2.3985104966288227E-3</v>
      </c>
      <c r="F1290" s="211">
        <v>3.620351301563685E-3</v>
      </c>
      <c r="G1290" s="211">
        <v>5.5626660495648904E-3</v>
      </c>
      <c r="H1290" s="211">
        <v>7.6088076268663075E-3</v>
      </c>
      <c r="I1290" s="211">
        <v>9.8369913831706478E-3</v>
      </c>
      <c r="J1290" s="211">
        <v>1.3258311069751288E-2</v>
      </c>
      <c r="K1290" s="211">
        <v>1.7613603240226379E-2</v>
      </c>
      <c r="L1290" s="211">
        <v>2.4180370039466624E-2</v>
      </c>
      <c r="M1290" s="211">
        <v>3.1533568177920371E-2</v>
      </c>
      <c r="N1290" s="211">
        <v>4.2111687289683751E-2</v>
      </c>
      <c r="P1290" s="212">
        <f t="array" ref="P1290:Z1290">(1+D1290:N1290)^-P$1:Z$1</f>
        <v>0.99991819984938868</v>
      </c>
      <c r="Q1290" s="212">
        <v>0.99940126964522114</v>
      </c>
      <c r="R1290" s="212">
        <v>0.99819472467120118</v>
      </c>
      <c r="S1290" s="212">
        <v>0.9944681060292162</v>
      </c>
      <c r="T1290" s="212">
        <v>0.9849543211978361</v>
      </c>
      <c r="U1290" s="212">
        <v>0.97106024389170931</v>
      </c>
      <c r="V1290" s="212">
        <v>0.93626572889520809</v>
      </c>
      <c r="W1290" s="212">
        <v>0.88495191361473713</v>
      </c>
      <c r="X1290" s="212">
        <v>0.78747273017830355</v>
      </c>
      <c r="Y1290" s="212">
        <v>0.62769622916392998</v>
      </c>
      <c r="Z1290" s="212">
        <v>0.43824267842072895</v>
      </c>
    </row>
    <row r="1291" spans="3:26" x14ac:dyDescent="0.3">
      <c r="C1291" s="210">
        <v>41962</v>
      </c>
      <c r="D1291" s="211">
        <v>1.0782131947579133E-3</v>
      </c>
      <c r="E1291" s="211">
        <v>2.6402707700715618E-3</v>
      </c>
      <c r="F1291" s="211">
        <v>4.306927871349394E-3</v>
      </c>
      <c r="G1291" s="211">
        <v>7.0952846010970683E-3</v>
      </c>
      <c r="H1291" s="211">
        <v>9.5303674718893987E-3</v>
      </c>
      <c r="I1291" s="211">
        <v>1.2008496434975032E-2</v>
      </c>
      <c r="J1291" s="211">
        <v>1.5475714895646172E-2</v>
      </c>
      <c r="K1291" s="211">
        <v>2.0044715455575086E-2</v>
      </c>
      <c r="L1291" s="211">
        <v>2.648230646101659E-2</v>
      </c>
      <c r="M1291" s="211">
        <v>3.562452569896505E-2</v>
      </c>
      <c r="N1291" s="211">
        <v>4.7976547715393052E-2</v>
      </c>
      <c r="P1291" s="212">
        <f t="array" ref="P1291:Z1291">(1+D1291:N1291)^-P$1:Z$1</f>
        <v>0.99991379312879414</v>
      </c>
      <c r="Q1291" s="212">
        <v>0.99934101937861197</v>
      </c>
      <c r="R1291" s="212">
        <v>0.99785346730221081</v>
      </c>
      <c r="S1291" s="212">
        <v>0.99295470378067818</v>
      </c>
      <c r="T1291" s="212">
        <v>0.98120832705744898</v>
      </c>
      <c r="U1291" s="212">
        <v>0.96482272464478991</v>
      </c>
      <c r="V1291" s="212">
        <v>0.92608807394395698</v>
      </c>
      <c r="W1291" s="212">
        <v>0.87029307597823935</v>
      </c>
      <c r="X1291" s="212">
        <v>0.76999042010353635</v>
      </c>
      <c r="Y1291" s="212">
        <v>0.59151409405403554</v>
      </c>
      <c r="Z1291" s="212">
        <v>0.39171366587760847</v>
      </c>
    </row>
    <row r="1292" spans="3:26" x14ac:dyDescent="0.3">
      <c r="C1292" s="210">
        <v>41961</v>
      </c>
      <c r="D1292" s="211">
        <v>1.0405473058614379E-3</v>
      </c>
      <c r="E1292" s="211">
        <v>2.5046389620116136E-3</v>
      </c>
      <c r="F1292" s="211">
        <v>3.8547592640565342E-3</v>
      </c>
      <c r="G1292" s="211">
        <v>6.3559377143550203E-3</v>
      </c>
      <c r="H1292" s="211">
        <v>8.1955274781490197E-3</v>
      </c>
      <c r="I1292" s="211">
        <v>1.0348672572119808E-2</v>
      </c>
      <c r="J1292" s="211">
        <v>1.3280913858465651E-2</v>
      </c>
      <c r="K1292" s="211">
        <v>1.69734195337818E-2</v>
      </c>
      <c r="L1292" s="211">
        <v>2.316668427644359E-2</v>
      </c>
      <c r="M1292" s="211">
        <v>3.0674734597116785E-2</v>
      </c>
      <c r="N1292" s="211">
        <v>3.8480815917671961E-2</v>
      </c>
      <c r="P1292" s="212">
        <f t="array" ref="P1292:Z1292">(1+D1292:N1292)^-P$1:Z$1</f>
        <v>0.99991680295612473</v>
      </c>
      <c r="Q1292" s="212">
        <v>0.99937481861202104</v>
      </c>
      <c r="R1292" s="212">
        <v>0.99807817471696836</v>
      </c>
      <c r="S1292" s="212">
        <v>0.99368420508474309</v>
      </c>
      <c r="T1292" s="212">
        <v>0.9838082655275292</v>
      </c>
      <c r="U1292" s="212">
        <v>0.96958563909585604</v>
      </c>
      <c r="V1292" s="212">
        <v>0.93616130932077957</v>
      </c>
      <c r="W1292" s="212">
        <v>0.88885881974752312</v>
      </c>
      <c r="X1292" s="212">
        <v>0.79530936291162868</v>
      </c>
      <c r="Y1292" s="212">
        <v>0.63558779392080489</v>
      </c>
      <c r="Z1292" s="212">
        <v>0.46992704217771103</v>
      </c>
    </row>
    <row r="1293" spans="3:26" x14ac:dyDescent="0.3">
      <c r="C1293" s="210">
        <v>41960</v>
      </c>
      <c r="D1293" s="211">
        <v>1.0542400321277843E-3</v>
      </c>
      <c r="E1293" s="211">
        <v>2.4870594207168219E-3</v>
      </c>
      <c r="F1293" s="211">
        <v>4.031262079627511E-3</v>
      </c>
      <c r="G1293" s="211">
        <v>6.47994204140736E-3</v>
      </c>
      <c r="H1293" s="211">
        <v>8.831939851617801E-3</v>
      </c>
      <c r="I1293" s="211">
        <v>1.1733322333296171E-2</v>
      </c>
      <c r="J1293" s="211">
        <v>1.5191081560171588E-2</v>
      </c>
      <c r="K1293" s="211">
        <v>2.0180283483675763E-2</v>
      </c>
      <c r="L1293" s="211">
        <v>2.63454976544964E-2</v>
      </c>
      <c r="M1293" s="211">
        <v>3.569164390809202E-2</v>
      </c>
      <c r="N1293" s="211">
        <v>4.5708758846816307E-2</v>
      </c>
      <c r="P1293" s="212">
        <f t="array" ref="P1293:Z1293">(1+D1293:N1293)^-P$1:Z$1</f>
        <v>0.99991570877579572</v>
      </c>
      <c r="Q1293" s="212">
        <v>0.99937919982452617</v>
      </c>
      <c r="R1293" s="212">
        <v>0.99799044271226667</v>
      </c>
      <c r="S1293" s="212">
        <v>0.99356177726874073</v>
      </c>
      <c r="T1293" s="212">
        <v>0.98256740420779587</v>
      </c>
      <c r="U1293" s="212">
        <v>0.96561018445388569</v>
      </c>
      <c r="V1293" s="212">
        <v>0.92738705792055764</v>
      </c>
      <c r="W1293" s="212">
        <v>0.86948384818580005</v>
      </c>
      <c r="X1293" s="212">
        <v>0.77101741034012117</v>
      </c>
      <c r="Y1293" s="212">
        <v>0.59093935694038957</v>
      </c>
      <c r="Z1293" s="212">
        <v>0.40905818437847824</v>
      </c>
    </row>
    <row r="1294" spans="3:26" x14ac:dyDescent="0.3">
      <c r="C1294" s="210">
        <v>41957</v>
      </c>
      <c r="D1294" s="211">
        <v>8.9837587413936243E-4</v>
      </c>
      <c r="E1294" s="211">
        <v>2.3025435870210279E-3</v>
      </c>
      <c r="F1294" s="211">
        <v>3.7968188132003287E-3</v>
      </c>
      <c r="G1294" s="211">
        <v>6.0826770111224795E-3</v>
      </c>
      <c r="H1294" s="211">
        <v>7.8960736382684728E-3</v>
      </c>
      <c r="I1294" s="211">
        <v>1.0376720254365708E-2</v>
      </c>
      <c r="J1294" s="211">
        <v>1.2992101258539982E-2</v>
      </c>
      <c r="K1294" s="211">
        <v>1.7690686986738105E-2</v>
      </c>
      <c r="L1294" s="211">
        <v>2.3847078654585092E-2</v>
      </c>
      <c r="M1294" s="211">
        <v>3.2131628177170649E-2</v>
      </c>
      <c r="N1294" s="211">
        <v>4.1924394912318176E-2</v>
      </c>
      <c r="P1294" s="212">
        <f t="array" ref="P1294:Z1294">(1+D1294:N1294)^-P$1:Z$1</f>
        <v>0.99992816477418867</v>
      </c>
      <c r="Q1294" s="212">
        <v>0.99942519106707384</v>
      </c>
      <c r="R1294" s="212">
        <v>0.99810697948297289</v>
      </c>
      <c r="S1294" s="212">
        <v>0.99395409825642478</v>
      </c>
      <c r="T1294" s="212">
        <v>0.98439294669710409</v>
      </c>
      <c r="U1294" s="212">
        <v>0.96950489532633588</v>
      </c>
      <c r="V1294" s="212">
        <v>0.93749660797619205</v>
      </c>
      <c r="W1294" s="212">
        <v>0.88448281295583431</v>
      </c>
      <c r="X1294" s="212">
        <v>0.79003993660033067</v>
      </c>
      <c r="Y1294" s="212">
        <v>0.62226260292717628</v>
      </c>
      <c r="Z1294" s="212">
        <v>0.4398209086774395</v>
      </c>
    </row>
    <row r="1295" spans="3:26" x14ac:dyDescent="0.3">
      <c r="C1295" s="210">
        <v>41956</v>
      </c>
      <c r="D1295" s="211">
        <v>7.5064367902843553E-4</v>
      </c>
      <c r="E1295" s="211">
        <v>1.7409391200638451E-3</v>
      </c>
      <c r="F1295" s="211">
        <v>2.747864495672608E-3</v>
      </c>
      <c r="G1295" s="211">
        <v>4.122017500502115E-3</v>
      </c>
      <c r="H1295" s="211">
        <v>5.6423646200442689E-3</v>
      </c>
      <c r="I1295" s="211">
        <v>7.5787580316036144E-3</v>
      </c>
      <c r="J1295" s="211">
        <v>9.7117006179854217E-3</v>
      </c>
      <c r="K1295" s="211">
        <v>1.2769054220420234E-2</v>
      </c>
      <c r="L1295" s="211">
        <v>1.6860810972725987E-2</v>
      </c>
      <c r="M1295" s="211">
        <v>2.2873293620953875E-2</v>
      </c>
      <c r="N1295" s="211">
        <v>3.0511031381551871E-2</v>
      </c>
      <c r="P1295" s="212">
        <f t="array" ref="P1295:Z1295">(1+D1295:N1295)^-P$1:Z$1</f>
        <v>0.99993997283474467</v>
      </c>
      <c r="Q1295" s="212">
        <v>0.99956523817579501</v>
      </c>
      <c r="R1295" s="212">
        <v>0.9986288928185526</v>
      </c>
      <c r="S1295" s="212">
        <v>0.9958949037779663</v>
      </c>
      <c r="T1295" s="212">
        <v>0.98881006610151689</v>
      </c>
      <c r="U1295" s="212">
        <v>0.97760404725661532</v>
      </c>
      <c r="V1295" s="212">
        <v>0.95282480654184498</v>
      </c>
      <c r="W1295" s="212">
        <v>0.9150125290687634</v>
      </c>
      <c r="X1295" s="212">
        <v>0.84602831274961332</v>
      </c>
      <c r="Y1295" s="212">
        <v>0.71231551642482405</v>
      </c>
      <c r="Z1295" s="212">
        <v>0.54821018106716024</v>
      </c>
    </row>
    <row r="1296" spans="3:26" x14ac:dyDescent="0.3">
      <c r="C1296" s="210">
        <v>41955</v>
      </c>
      <c r="D1296" s="211">
        <v>1.0497180462413545E-3</v>
      </c>
      <c r="E1296" s="211">
        <v>2.7475255963187884E-3</v>
      </c>
      <c r="F1296" s="211">
        <v>4.4116013283092333E-3</v>
      </c>
      <c r="G1296" s="211">
        <v>7.0017256882946325E-3</v>
      </c>
      <c r="H1296" s="211">
        <v>8.90326103119282E-3</v>
      </c>
      <c r="I1296" s="211">
        <v>1.1884668079983314E-2</v>
      </c>
      <c r="J1296" s="211">
        <v>1.560901379088187E-2</v>
      </c>
      <c r="K1296" s="211">
        <v>1.9664694945615985E-2</v>
      </c>
      <c r="L1296" s="211">
        <v>2.5202704560124488E-2</v>
      </c>
      <c r="M1296" s="211">
        <v>3.4171080165297664E-2</v>
      </c>
      <c r="N1296" s="211">
        <v>4.4943331502336321E-2</v>
      </c>
      <c r="P1296" s="212">
        <f t="array" ref="P1296:Z1296">(1+D1296:N1296)^-P$1:Z$1</f>
        <v>0.99991607012410799</v>
      </c>
      <c r="Q1296" s="212">
        <v>0.99931429569091357</v>
      </c>
      <c r="R1296" s="212">
        <v>0.99780147094274307</v>
      </c>
      <c r="S1296" s="212">
        <v>0.9930469576072386</v>
      </c>
      <c r="T1296" s="212">
        <v>0.98242849021668965</v>
      </c>
      <c r="U1296" s="212">
        <v>0.96517697558523219</v>
      </c>
      <c r="V1296" s="212">
        <v>0.92548048719077525</v>
      </c>
      <c r="W1296" s="212">
        <v>0.87256607278795195</v>
      </c>
      <c r="X1296" s="212">
        <v>0.77965517853302924</v>
      </c>
      <c r="Y1296" s="212">
        <v>0.60410741552762037</v>
      </c>
      <c r="Z1296" s="212">
        <v>0.41509282279389303</v>
      </c>
    </row>
    <row r="1297" spans="3:26" x14ac:dyDescent="0.3">
      <c r="C1297" s="210">
        <v>41954</v>
      </c>
      <c r="D1297" s="211">
        <v>1.0114981492947114E-3</v>
      </c>
      <c r="E1297" s="211">
        <v>2.5413506608959768E-3</v>
      </c>
      <c r="F1297" s="211">
        <v>4.1353843533551097E-3</v>
      </c>
      <c r="G1297" s="211">
        <v>6.5666683419804807E-3</v>
      </c>
      <c r="H1297" s="211">
        <v>8.829086341014562E-3</v>
      </c>
      <c r="I1297" s="211">
        <v>1.1478947565144613E-2</v>
      </c>
      <c r="J1297" s="211">
        <v>1.5640932201275732E-2</v>
      </c>
      <c r="K1297" s="211">
        <v>1.9734988593476201E-2</v>
      </c>
      <c r="L1297" s="211">
        <v>2.6913751567641142E-2</v>
      </c>
      <c r="M1297" s="211">
        <v>3.6420055219301764E-2</v>
      </c>
      <c r="N1297" s="211">
        <v>4.9323397018778366E-2</v>
      </c>
      <c r="P1297" s="212">
        <f t="array" ref="P1297:Z1297">(1+D1297:N1297)^-P$1:Z$1</f>
        <v>0.99991912431623498</v>
      </c>
      <c r="Q1297" s="212">
        <v>0.99936566955018702</v>
      </c>
      <c r="R1297" s="212">
        <v>0.99793869882912689</v>
      </c>
      <c r="S1297" s="212">
        <v>0.99347617147625489</v>
      </c>
      <c r="T1297" s="212">
        <v>0.98257296267257377</v>
      </c>
      <c r="U1297" s="212">
        <v>0.96633888566342385</v>
      </c>
      <c r="V1297" s="212">
        <v>0.92533507157964379</v>
      </c>
      <c r="W1297" s="212">
        <v>0.87214511813687645</v>
      </c>
      <c r="X1297" s="212">
        <v>0.76676150996806958</v>
      </c>
      <c r="Y1297" s="212">
        <v>0.58474009910423053</v>
      </c>
      <c r="Z1297" s="212">
        <v>0.38177973238868895</v>
      </c>
    </row>
    <row r="1298" spans="3:26" x14ac:dyDescent="0.3">
      <c r="C1298" s="210">
        <v>41953</v>
      </c>
      <c r="D1298" s="211">
        <v>1.0533522589631038E-3</v>
      </c>
      <c r="E1298" s="211">
        <v>2.4635278341587083E-3</v>
      </c>
      <c r="F1298" s="211">
        <v>3.9741056082188992E-3</v>
      </c>
      <c r="G1298" s="211">
        <v>6.0467935776183463E-3</v>
      </c>
      <c r="H1298" s="211">
        <v>8.211792774402496E-3</v>
      </c>
      <c r="I1298" s="211">
        <v>1.0503718623500639E-2</v>
      </c>
      <c r="J1298" s="211">
        <v>1.4181266520300212E-2</v>
      </c>
      <c r="K1298" s="211">
        <v>1.7820430558005466E-2</v>
      </c>
      <c r="L1298" s="211">
        <v>2.2654874190916569E-2</v>
      </c>
      <c r="M1298" s="211">
        <v>2.9282484987700648E-2</v>
      </c>
      <c r="N1298" s="211">
        <v>3.8816724600330504E-2</v>
      </c>
      <c r="P1298" s="212">
        <f t="array" ref="P1298:Z1298">(1+D1298:N1298)^-P$1:Z$1</f>
        <v>0.99991577971690748</v>
      </c>
      <c r="Q1298" s="212">
        <v>0.99938506456934806</v>
      </c>
      <c r="R1298" s="212">
        <v>0.99801885021802861</v>
      </c>
      <c r="S1298" s="212">
        <v>0.99398955037059933</v>
      </c>
      <c r="T1298" s="212">
        <v>0.98377652258634973</v>
      </c>
      <c r="U1298" s="212">
        <v>0.96913940414184607</v>
      </c>
      <c r="V1298" s="212">
        <v>0.93201323374807687</v>
      </c>
      <c r="W1298" s="212">
        <v>0.88369388736368837</v>
      </c>
      <c r="X1298" s="212">
        <v>0.79929863934204315</v>
      </c>
      <c r="Y1298" s="212">
        <v>0.64860644743263107</v>
      </c>
      <c r="Z1298" s="212">
        <v>0.46689727564740086</v>
      </c>
    </row>
    <row r="1299" spans="3:26" x14ac:dyDescent="0.3">
      <c r="C1299" s="210">
        <v>41950</v>
      </c>
      <c r="D1299" s="211">
        <v>8.8876177175559797E-4</v>
      </c>
      <c r="E1299" s="211">
        <v>2.2544412861818836E-3</v>
      </c>
      <c r="F1299" s="211">
        <v>3.4158538505050639E-3</v>
      </c>
      <c r="G1299" s="211">
        <v>5.3955807116899913E-3</v>
      </c>
      <c r="H1299" s="211">
        <v>7.1031922665183538E-3</v>
      </c>
      <c r="I1299" s="211">
        <v>9.3788442040373711E-3</v>
      </c>
      <c r="J1299" s="211">
        <v>1.276516203954642E-2</v>
      </c>
      <c r="K1299" s="211">
        <v>1.704741375243846E-2</v>
      </c>
      <c r="L1299" s="211">
        <v>2.2258778894223459E-2</v>
      </c>
      <c r="M1299" s="211">
        <v>2.8181223375143196E-2</v>
      </c>
      <c r="N1299" s="211">
        <v>3.6007064042886068E-2</v>
      </c>
      <c r="P1299" s="212">
        <f t="array" ref="P1299:Z1299">(1+D1299:N1299)^-P$1:Z$1</f>
        <v>0.9999289331608181</v>
      </c>
      <c r="Q1299" s="212">
        <v>0.99943718247963675</v>
      </c>
      <c r="R1299" s="212">
        <v>0.99829643617831465</v>
      </c>
      <c r="S1299" s="212">
        <v>0.99463337534478669</v>
      </c>
      <c r="T1299" s="212">
        <v>0.98594356053325594</v>
      </c>
      <c r="U1299" s="212">
        <v>0.97238310836966846</v>
      </c>
      <c r="V1299" s="212">
        <v>0.93854744446343152</v>
      </c>
      <c r="W1299" s="212">
        <v>0.88840624259448653</v>
      </c>
      <c r="X1299" s="212">
        <v>0.80240109280831573</v>
      </c>
      <c r="Y1299" s="212">
        <v>0.65910555526888803</v>
      </c>
      <c r="Z1299" s="212">
        <v>0.49288507398452025</v>
      </c>
    </row>
    <row r="1300" spans="3:26" x14ac:dyDescent="0.3">
      <c r="C1300" s="210">
        <v>41949</v>
      </c>
      <c r="D1300" s="211">
        <v>8.8975560924919991E-4</v>
      </c>
      <c r="E1300" s="211">
        <v>2.3273797008184311E-3</v>
      </c>
      <c r="F1300" s="211">
        <v>3.694214365508295E-3</v>
      </c>
      <c r="G1300" s="211">
        <v>5.9058616148744926E-3</v>
      </c>
      <c r="H1300" s="211">
        <v>7.3869915997561795E-3</v>
      </c>
      <c r="I1300" s="211">
        <v>9.4145267455237793E-3</v>
      </c>
      <c r="J1300" s="211">
        <v>1.2044174467385284E-2</v>
      </c>
      <c r="K1300" s="211">
        <v>1.5956416937059927E-2</v>
      </c>
      <c r="L1300" s="211">
        <v>2.0659980847472104E-2</v>
      </c>
      <c r="M1300" s="211">
        <v>2.6631042571523999E-2</v>
      </c>
      <c r="N1300" s="211">
        <v>3.4399694419623685E-2</v>
      </c>
      <c r="P1300" s="212">
        <f t="array" ref="P1300:Z1300">(1+D1300:N1300)^-P$1:Z$1</f>
        <v>0.99992885373010665</v>
      </c>
      <c r="Q1300" s="212">
        <v>0.99941899995902728</v>
      </c>
      <c r="R1300" s="212">
        <v>0.99815799482049716</v>
      </c>
      <c r="S1300" s="212">
        <v>0.99412881280421894</v>
      </c>
      <c r="T1300" s="212">
        <v>0.98538812212952731</v>
      </c>
      <c r="U1300" s="212">
        <v>0.97227999154352851</v>
      </c>
      <c r="V1300" s="212">
        <v>0.94189535106900224</v>
      </c>
      <c r="W1300" s="212">
        <v>0.89510597432934458</v>
      </c>
      <c r="X1300" s="212">
        <v>0.81505915869023249</v>
      </c>
      <c r="Y1300" s="212">
        <v>0.67419281465833536</v>
      </c>
      <c r="Z1300" s="212">
        <v>0.50843135832532504</v>
      </c>
    </row>
    <row r="1301" spans="3:26" x14ac:dyDescent="0.3">
      <c r="C1301" s="210">
        <v>41948</v>
      </c>
      <c r="D1301" s="211">
        <v>1.0616725427190143E-3</v>
      </c>
      <c r="E1301" s="211">
        <v>2.6365973220818287E-3</v>
      </c>
      <c r="F1301" s="211">
        <v>4.2340169614774681E-3</v>
      </c>
      <c r="G1301" s="211">
        <v>6.4128997968364888E-3</v>
      </c>
      <c r="H1301" s="211">
        <v>8.2341680360922646E-3</v>
      </c>
      <c r="I1301" s="211">
        <v>1.0392324574602561E-2</v>
      </c>
      <c r="J1301" s="211">
        <v>1.379660059921739E-2</v>
      </c>
      <c r="K1301" s="211">
        <v>1.8771448655925071E-2</v>
      </c>
      <c r="L1301" s="211">
        <v>2.5484466319234598E-2</v>
      </c>
      <c r="M1301" s="211">
        <v>3.3218204411732503E-2</v>
      </c>
      <c r="N1301" s="211">
        <v>4.2677090947128307E-2</v>
      </c>
      <c r="P1301" s="212">
        <f t="array" ref="P1301:Z1301">(1+D1301:N1301)^-P$1:Z$1</f>
        <v>0.9999151148535883</v>
      </c>
      <c r="Q1301" s="212">
        <v>0.99934193472077704</v>
      </c>
      <c r="R1301" s="212">
        <v>0.99788969047454046</v>
      </c>
      <c r="S1301" s="212">
        <v>0.99362796343515569</v>
      </c>
      <c r="T1301" s="212">
        <v>0.9837328581012903</v>
      </c>
      <c r="U1301" s="212">
        <v>0.96945997743399892</v>
      </c>
      <c r="V1301" s="212">
        <v>0.93378274991407961</v>
      </c>
      <c r="W1301" s="212">
        <v>0.87793556648891202</v>
      </c>
      <c r="X1301" s="212">
        <v>0.77751564733574918</v>
      </c>
      <c r="Y1301" s="212">
        <v>0.61251856736541488</v>
      </c>
      <c r="Z1301" s="212">
        <v>0.43351424037647157</v>
      </c>
    </row>
    <row r="1302" spans="3:26" x14ac:dyDescent="0.3">
      <c r="C1302" s="210">
        <v>41947</v>
      </c>
      <c r="D1302" s="211">
        <v>9.9758563972824265E-4</v>
      </c>
      <c r="E1302" s="211">
        <v>2.6328691040186816E-3</v>
      </c>
      <c r="F1302" s="211">
        <v>4.127300290380896E-3</v>
      </c>
      <c r="G1302" s="211">
        <v>6.5499568810818559E-3</v>
      </c>
      <c r="H1302" s="211">
        <v>8.8862785462107668E-3</v>
      </c>
      <c r="I1302" s="211">
        <v>1.1632965205811398E-2</v>
      </c>
      <c r="J1302" s="211">
        <v>1.4705497818313484E-2</v>
      </c>
      <c r="K1302" s="211">
        <v>1.9621229451146967E-2</v>
      </c>
      <c r="L1302" s="211">
        <v>2.6125007582939046E-2</v>
      </c>
      <c r="M1302" s="211">
        <v>3.4231443374523482E-2</v>
      </c>
      <c r="N1302" s="211">
        <v>4.3445426460592795E-2</v>
      </c>
      <c r="P1302" s="212">
        <f t="array" ref="P1302:Z1302">(1+D1302:N1302)^-P$1:Z$1</f>
        <v>0.99992023611076009</v>
      </c>
      <c r="Q1302" s="212">
        <v>0.9993428637147217</v>
      </c>
      <c r="R1302" s="212">
        <v>0.99794271594082484</v>
      </c>
      <c r="S1302" s="212">
        <v>0.99349266587683571</v>
      </c>
      <c r="T1302" s="212">
        <v>0.98246156474224633</v>
      </c>
      <c r="U1302" s="212">
        <v>0.9658975875379946</v>
      </c>
      <c r="V1302" s="212">
        <v>0.92960817176596122</v>
      </c>
      <c r="W1302" s="212">
        <v>0.87282648278886676</v>
      </c>
      <c r="X1302" s="212">
        <v>0.77267574786273652</v>
      </c>
      <c r="Y1302" s="212">
        <v>0.60357874806246559</v>
      </c>
      <c r="Z1302" s="212">
        <v>0.42717438544314024</v>
      </c>
    </row>
    <row r="1303" spans="3:26" x14ac:dyDescent="0.3">
      <c r="C1303" s="210">
        <v>41946</v>
      </c>
      <c r="D1303" s="211">
        <v>9.7238882473746021E-4</v>
      </c>
      <c r="E1303" s="211">
        <v>2.4798841288494766E-3</v>
      </c>
      <c r="F1303" s="211">
        <v>3.9653644207041493E-3</v>
      </c>
      <c r="G1303" s="211">
        <v>6.347715413627557E-3</v>
      </c>
      <c r="H1303" s="211">
        <v>8.4663439464642328E-3</v>
      </c>
      <c r="I1303" s="211">
        <v>1.0754739602691207E-2</v>
      </c>
      <c r="J1303" s="211">
        <v>1.4765908036906597E-2</v>
      </c>
      <c r="K1303" s="211">
        <v>1.8949337292584075E-2</v>
      </c>
      <c r="L1303" s="211">
        <v>2.4608090727095196E-2</v>
      </c>
      <c r="M1303" s="211">
        <v>3.2731148734897214E-2</v>
      </c>
      <c r="N1303" s="211">
        <v>4.2994297397359847E-2</v>
      </c>
      <c r="P1303" s="212">
        <f t="array" ref="P1303:Z1303">(1+D1303:N1303)^-P$1:Z$1</f>
        <v>0.99992224971383192</v>
      </c>
      <c r="Q1303" s="212">
        <v>0.99938098809437359</v>
      </c>
      <c r="R1303" s="212">
        <v>0.99802319491518343</v>
      </c>
      <c r="S1303" s="212">
        <v>0.9936923239190556</v>
      </c>
      <c r="T1303" s="212">
        <v>0.98327994704188315</v>
      </c>
      <c r="U1303" s="212">
        <v>0.96841752602299735</v>
      </c>
      <c r="V1303" s="212">
        <v>0.92933150132142339</v>
      </c>
      <c r="W1303" s="212">
        <v>0.87686323552280065</v>
      </c>
      <c r="X1303" s="212">
        <v>0.78419160868741888</v>
      </c>
      <c r="Y1303" s="212">
        <v>0.6168660330681196</v>
      </c>
      <c r="Z1303" s="212">
        <v>0.43088494646519715</v>
      </c>
    </row>
    <row r="1304" spans="3:26" x14ac:dyDescent="0.3">
      <c r="C1304" s="210">
        <v>41943</v>
      </c>
      <c r="D1304" s="211">
        <v>1.1214129054066347E-3</v>
      </c>
      <c r="E1304" s="211">
        <v>2.7905580549085884E-3</v>
      </c>
      <c r="F1304" s="211">
        <v>4.3262908303671865E-3</v>
      </c>
      <c r="G1304" s="211">
        <v>6.8274974178992144E-3</v>
      </c>
      <c r="H1304" s="211">
        <v>8.7574830473515271E-3</v>
      </c>
      <c r="I1304" s="211">
        <v>1.1570788218136752E-2</v>
      </c>
      <c r="J1304" s="211">
        <v>1.5301996595877394E-2</v>
      </c>
      <c r="K1304" s="211">
        <v>2.0272644560511175E-2</v>
      </c>
      <c r="L1304" s="211">
        <v>2.7569972521595848E-2</v>
      </c>
      <c r="M1304" s="211">
        <v>3.6182933338445564E-2</v>
      </c>
      <c r="N1304" s="211">
        <v>4.5439336212381318E-2</v>
      </c>
      <c r="P1304" s="212">
        <f t="array" ref="P1304:Z1304">(1+D1304:N1304)^-P$1:Z$1</f>
        <v>0.99991034125225431</v>
      </c>
      <c r="Q1304" s="212">
        <v>0.99930357469769759</v>
      </c>
      <c r="R1304" s="212">
        <v>0.99784384817290117</v>
      </c>
      <c r="S1304" s="212">
        <v>0.99321880119940209</v>
      </c>
      <c r="T1304" s="212">
        <v>0.98271245696837461</v>
      </c>
      <c r="U1304" s="212">
        <v>0.96607570743211246</v>
      </c>
      <c r="V1304" s="212">
        <v>0.92688061403668953</v>
      </c>
      <c r="W1304" s="212">
        <v>0.86893302227517955</v>
      </c>
      <c r="X1304" s="212">
        <v>0.76187890863740226</v>
      </c>
      <c r="Y1304" s="212">
        <v>0.58675051152072422</v>
      </c>
      <c r="Z1304" s="212">
        <v>0.41117174123307382</v>
      </c>
    </row>
    <row r="1305" spans="3:26" x14ac:dyDescent="0.3">
      <c r="C1305" s="210">
        <v>41942</v>
      </c>
      <c r="D1305" s="211">
        <v>1.2205137378946281E-3</v>
      </c>
      <c r="E1305" s="211">
        <v>2.961730254348793E-3</v>
      </c>
      <c r="F1305" s="211">
        <v>4.4736175772517577E-3</v>
      </c>
      <c r="G1305" s="211">
        <v>7.1742238471571183E-3</v>
      </c>
      <c r="H1305" s="211">
        <v>9.7214221390908816E-3</v>
      </c>
      <c r="I1305" s="211">
        <v>1.2329194811305641E-2</v>
      </c>
      <c r="J1305" s="211">
        <v>1.5631738186772635E-2</v>
      </c>
      <c r="K1305" s="211">
        <v>1.9650430508035676E-2</v>
      </c>
      <c r="L1305" s="211">
        <v>2.5540018460254429E-2</v>
      </c>
      <c r="M1305" s="211">
        <v>3.3124912416045885E-2</v>
      </c>
      <c r="N1305" s="211">
        <v>4.4705219551609394E-2</v>
      </c>
      <c r="P1305" s="212">
        <f t="array" ref="P1305:Z1305">(1+D1305:N1305)^-P$1:Z$1</f>
        <v>0.99990242319960598</v>
      </c>
      <c r="Q1305" s="212">
        <v>0.999260935000161</v>
      </c>
      <c r="R1305" s="212">
        <v>0.997770668312151</v>
      </c>
      <c r="S1305" s="212">
        <v>0.99287687901726351</v>
      </c>
      <c r="T1305" s="212">
        <v>0.98083704307612696</v>
      </c>
      <c r="U1305" s="212">
        <v>0.96390606905842069</v>
      </c>
      <c r="V1305" s="212">
        <v>0.92537695535394526</v>
      </c>
      <c r="W1305" s="212">
        <v>0.87265152394260603</v>
      </c>
      <c r="X1305" s="212">
        <v>0.77709458008309384</v>
      </c>
      <c r="Y1305" s="212">
        <v>0.61334875566285729</v>
      </c>
      <c r="Z1305" s="212">
        <v>0.41698910634899194</v>
      </c>
    </row>
    <row r="1306" spans="3:26" x14ac:dyDescent="0.3">
      <c r="C1306" s="210">
        <v>41941</v>
      </c>
      <c r="D1306" s="211">
        <v>8.6319297187047064E-4</v>
      </c>
      <c r="E1306" s="211">
        <v>2.1350649439037558E-3</v>
      </c>
      <c r="F1306" s="211">
        <v>3.2808099465710385E-3</v>
      </c>
      <c r="G1306" s="211">
        <v>5.0923093650076055E-3</v>
      </c>
      <c r="H1306" s="211">
        <v>6.7062661572395172E-3</v>
      </c>
      <c r="I1306" s="211">
        <v>8.6873152135667694E-3</v>
      </c>
      <c r="J1306" s="211">
        <v>1.1055105779945902E-2</v>
      </c>
      <c r="K1306" s="211">
        <v>1.4121241039482351E-2</v>
      </c>
      <c r="L1306" s="211">
        <v>1.9010317200639257E-2</v>
      </c>
      <c r="M1306" s="211">
        <v>2.5842500750908444E-2</v>
      </c>
      <c r="N1306" s="211">
        <v>3.3440491392899764E-2</v>
      </c>
      <c r="P1306" s="212">
        <f t="array" ref="P1306:Z1306">(1+D1306:N1306)^-P$1:Z$1</f>
        <v>0.99993097673141007</v>
      </c>
      <c r="Q1306" s="212">
        <v>0.99946694489143517</v>
      </c>
      <c r="R1306" s="212">
        <v>0.99836362041548454</v>
      </c>
      <c r="S1306" s="212">
        <v>0.99493349086689864</v>
      </c>
      <c r="T1306" s="212">
        <v>0.9867211933047757</v>
      </c>
      <c r="U1306" s="212">
        <v>0.97438439917177366</v>
      </c>
      <c r="V1306" s="212">
        <v>0.94651143805786886</v>
      </c>
      <c r="W1306" s="212">
        <v>0.90650633911933209</v>
      </c>
      <c r="X1306" s="212">
        <v>0.82835059509958286</v>
      </c>
      <c r="Y1306" s="212">
        <v>0.68200833222510948</v>
      </c>
      <c r="Z1306" s="212">
        <v>0.51795320642659493</v>
      </c>
    </row>
    <row r="1307" spans="3:26" x14ac:dyDescent="0.3">
      <c r="C1307" s="210">
        <v>41940</v>
      </c>
      <c r="D1307" s="211">
        <v>1.003715223727606E-3</v>
      </c>
      <c r="E1307" s="211">
        <v>2.5441367071379131E-3</v>
      </c>
      <c r="F1307" s="211">
        <v>3.8754221292429778E-3</v>
      </c>
      <c r="G1307" s="211">
        <v>5.9827084837428858E-3</v>
      </c>
      <c r="H1307" s="211">
        <v>7.8800634703898066E-3</v>
      </c>
      <c r="I1307" s="211">
        <v>1.0158389351820053E-2</v>
      </c>
      <c r="J1307" s="211">
        <v>1.3733081460945751E-2</v>
      </c>
      <c r="K1307" s="211">
        <v>1.8427551294304921E-2</v>
      </c>
      <c r="L1307" s="211">
        <v>2.4822801005342291E-2</v>
      </c>
      <c r="M1307" s="211">
        <v>3.298463115598927E-2</v>
      </c>
      <c r="N1307" s="211">
        <v>4.4781524084379125E-2</v>
      </c>
      <c r="P1307" s="212">
        <f t="array" ref="P1307:Z1307">(1+D1307:N1307)^-P$1:Z$1</f>
        <v>0.99991974627342972</v>
      </c>
      <c r="Q1307" s="212">
        <v>0.999364975246124</v>
      </c>
      <c r="R1307" s="212">
        <v>0.99806790289417124</v>
      </c>
      <c r="S1307" s="212">
        <v>0.99405287145267107</v>
      </c>
      <c r="T1307" s="212">
        <v>0.98442422109587957</v>
      </c>
      <c r="U1307" s="212">
        <v>0.97013366394618195</v>
      </c>
      <c r="V1307" s="212">
        <v>0.93407533437300494</v>
      </c>
      <c r="W1307" s="212">
        <v>0.88001286716891658</v>
      </c>
      <c r="X1307" s="212">
        <v>0.78255019960593408</v>
      </c>
      <c r="Y1307" s="212">
        <v>0.61459935282397782</v>
      </c>
      <c r="Z1307" s="212">
        <v>0.41638044144232311</v>
      </c>
    </row>
    <row r="1308" spans="3:26" x14ac:dyDescent="0.3">
      <c r="C1308" s="210">
        <v>41939</v>
      </c>
      <c r="D1308" s="211">
        <v>1.0836277574616847E-3</v>
      </c>
      <c r="E1308" s="211">
        <v>2.7010474003509089E-3</v>
      </c>
      <c r="F1308" s="211">
        <v>4.250501791389122E-3</v>
      </c>
      <c r="G1308" s="211">
        <v>6.608167363832405E-3</v>
      </c>
      <c r="H1308" s="211">
        <v>8.4655690088371038E-3</v>
      </c>
      <c r="I1308" s="211">
        <v>1.1473295966854383E-2</v>
      </c>
      <c r="J1308" s="211">
        <v>1.4424156994193429E-2</v>
      </c>
      <c r="K1308" s="211">
        <v>1.9392379378257902E-2</v>
      </c>
      <c r="L1308" s="211">
        <v>2.5651563363928126E-2</v>
      </c>
      <c r="M1308" s="211">
        <v>3.2887563129652124E-2</v>
      </c>
      <c r="N1308" s="211">
        <v>4.2939191179028273E-2</v>
      </c>
      <c r="P1308" s="212">
        <f t="array" ref="P1308:Z1308">(1+D1308:N1308)^-P$1:Z$1</f>
        <v>0.99991336046888435</v>
      </c>
      <c r="Q1308" s="212">
        <v>0.99932587579209708</v>
      </c>
      <c r="R1308" s="212">
        <v>0.99788150023251609</v>
      </c>
      <c r="S1308" s="212">
        <v>0.99343521384180877</v>
      </c>
      <c r="T1308" s="212">
        <v>0.98328145821082169</v>
      </c>
      <c r="U1308" s="212">
        <v>0.96635508398442105</v>
      </c>
      <c r="V1308" s="212">
        <v>0.93089797661239604</v>
      </c>
      <c r="W1308" s="212">
        <v>0.87419903265300092</v>
      </c>
      <c r="X1308" s="212">
        <v>0.77624986308585353</v>
      </c>
      <c r="Y1308" s="212">
        <v>0.61546629918508544</v>
      </c>
      <c r="Z1308" s="212">
        <v>0.4313405120929632</v>
      </c>
    </row>
    <row r="1309" spans="3:26" x14ac:dyDescent="0.3">
      <c r="C1309" s="210">
        <v>41936</v>
      </c>
      <c r="D1309" s="211">
        <v>9.3068402222817794E-4</v>
      </c>
      <c r="E1309" s="211">
        <v>2.301048815382394E-3</v>
      </c>
      <c r="F1309" s="211">
        <v>3.4945970682051112E-3</v>
      </c>
      <c r="G1309" s="211">
        <v>5.4212625542179958E-3</v>
      </c>
      <c r="H1309" s="211">
        <v>6.8745326384581128E-3</v>
      </c>
      <c r="I1309" s="211">
        <v>9.281825042508688E-3</v>
      </c>
      <c r="J1309" s="211">
        <v>1.2624378590946873E-2</v>
      </c>
      <c r="K1309" s="211">
        <v>1.6906982528711114E-2</v>
      </c>
      <c r="L1309" s="211">
        <v>2.1502353520126437E-2</v>
      </c>
      <c r="M1309" s="211">
        <v>2.8862157703877719E-2</v>
      </c>
      <c r="N1309" s="211">
        <v>3.9640459031890347E-2</v>
      </c>
      <c r="P1309" s="212">
        <f t="array" ref="P1309:Z1309">(1+D1309:N1309)^-P$1:Z$1</f>
        <v>0.99992558267275655</v>
      </c>
      <c r="Q1309" s="212">
        <v>0.99942556368755486</v>
      </c>
      <c r="R1309" s="212">
        <v>0.99825726774831647</v>
      </c>
      <c r="S1309" s="212">
        <v>0.99460796906120164</v>
      </c>
      <c r="T1309" s="212">
        <v>0.98639142385622136</v>
      </c>
      <c r="U1309" s="212">
        <v>0.97266355192984066</v>
      </c>
      <c r="V1309" s="212">
        <v>0.93920004919016375</v>
      </c>
      <c r="W1309" s="212">
        <v>0.88926539858028497</v>
      </c>
      <c r="X1309" s="212">
        <v>0.80836273432971817</v>
      </c>
      <c r="Y1309" s="212">
        <v>0.65259252095849096</v>
      </c>
      <c r="Z1309" s="212">
        <v>0.45955400313255901</v>
      </c>
    </row>
    <row r="1310" spans="3:26" x14ac:dyDescent="0.3">
      <c r="C1310" s="210">
        <v>41935</v>
      </c>
      <c r="D1310" s="211">
        <v>9.8372340576064138E-4</v>
      </c>
      <c r="E1310" s="211">
        <v>2.5795044037485253E-3</v>
      </c>
      <c r="F1310" s="211">
        <v>4.1846710067201002E-3</v>
      </c>
      <c r="G1310" s="211">
        <v>6.5845005171327959E-3</v>
      </c>
      <c r="H1310" s="211">
        <v>8.7398136317610123E-3</v>
      </c>
      <c r="I1310" s="211">
        <v>1.1027569570620835E-2</v>
      </c>
      <c r="J1310" s="211">
        <v>1.379141571600574E-2</v>
      </c>
      <c r="K1310" s="211">
        <v>1.8077846119881495E-2</v>
      </c>
      <c r="L1310" s="211">
        <v>2.4031983352097951E-2</v>
      </c>
      <c r="M1310" s="211">
        <v>3.287895876812074E-2</v>
      </c>
      <c r="N1310" s="211">
        <v>4.4458911124955335E-2</v>
      </c>
      <c r="P1310" s="212">
        <f t="array" ref="P1310:Z1310">(1+D1310:N1310)^-P$1:Z$1</f>
        <v>0.99992134390419474</v>
      </c>
      <c r="Q1310" s="212">
        <v>0.99935616155487161</v>
      </c>
      <c r="R1310" s="212">
        <v>0.99791420848204249</v>
      </c>
      <c r="S1310" s="212">
        <v>0.99345857152206296</v>
      </c>
      <c r="T1310" s="212">
        <v>0.98274688429373636</v>
      </c>
      <c r="U1310" s="212">
        <v>0.96763374315334949</v>
      </c>
      <c r="V1310" s="212">
        <v>0.93380662861314623</v>
      </c>
      <c r="W1310" s="212">
        <v>0.88213101220266021</v>
      </c>
      <c r="X1310" s="212">
        <v>0.78861455675999936</v>
      </c>
      <c r="Y1310" s="212">
        <v>0.61554321047256977</v>
      </c>
      <c r="Z1310" s="212">
        <v>0.41896023905568425</v>
      </c>
    </row>
    <row r="1311" spans="3:26" x14ac:dyDescent="0.3">
      <c r="C1311" s="210">
        <v>41934</v>
      </c>
      <c r="D1311" s="211">
        <v>1.0276222830494057E-3</v>
      </c>
      <c r="E1311" s="211">
        <v>2.5415703874529139E-3</v>
      </c>
      <c r="F1311" s="211">
        <v>3.9176590445976671E-3</v>
      </c>
      <c r="G1311" s="211">
        <v>6.140130022851297E-3</v>
      </c>
      <c r="H1311" s="211">
        <v>7.7447980772442342E-3</v>
      </c>
      <c r="I1311" s="211">
        <v>1.0628194870205943E-2</v>
      </c>
      <c r="J1311" s="211">
        <v>1.4357245229557933E-2</v>
      </c>
      <c r="K1311" s="211">
        <v>1.8025162902966119E-2</v>
      </c>
      <c r="L1311" s="211">
        <v>2.356608344206949E-2</v>
      </c>
      <c r="M1311" s="211">
        <v>3.0368541927512722E-2</v>
      </c>
      <c r="N1311" s="211">
        <v>3.929828111723252E-2</v>
      </c>
      <c r="P1311" s="212">
        <f t="array" ref="P1311:Z1311">(1+D1311:N1311)^-P$1:Z$1</f>
        <v>0.99991783580440496</v>
      </c>
      <c r="Q1311" s="212">
        <v>0.99936561479255848</v>
      </c>
      <c r="R1311" s="212">
        <v>0.99804690727139644</v>
      </c>
      <c r="S1311" s="212">
        <v>0.99389734109630268</v>
      </c>
      <c r="T1311" s="212">
        <v>0.98468850917000383</v>
      </c>
      <c r="U1311" s="212">
        <v>0.96878134968068397</v>
      </c>
      <c r="V1311" s="212">
        <v>0.93120504911947843</v>
      </c>
      <c r="W1311" s="212">
        <v>0.88245061629294252</v>
      </c>
      <c r="X1311" s="212">
        <v>0.79221148069864922</v>
      </c>
      <c r="Y1311" s="212">
        <v>0.63842684128964167</v>
      </c>
      <c r="Z1311" s="212">
        <v>0.46258955214388631</v>
      </c>
    </row>
    <row r="1312" spans="3:26" x14ac:dyDescent="0.3">
      <c r="C1312" s="210">
        <v>41933</v>
      </c>
      <c r="D1312" s="211">
        <v>9.4433638226514927E-4</v>
      </c>
      <c r="E1312" s="211">
        <v>2.3796712565714671E-3</v>
      </c>
      <c r="F1312" s="211">
        <v>3.6734992644432848E-3</v>
      </c>
      <c r="G1312" s="211">
        <v>6.026675647490317E-3</v>
      </c>
      <c r="H1312" s="211">
        <v>8.1183564299717979E-3</v>
      </c>
      <c r="I1312" s="211">
        <v>1.0504672599959677E-2</v>
      </c>
      <c r="J1312" s="211">
        <v>1.3905454655589487E-2</v>
      </c>
      <c r="K1312" s="211">
        <v>1.8854784674246582E-2</v>
      </c>
      <c r="L1312" s="211">
        <v>2.5587113563500415E-2</v>
      </c>
      <c r="M1312" s="211">
        <v>3.4858052639987057E-2</v>
      </c>
      <c r="N1312" s="211">
        <v>4.4836944038471938E-2</v>
      </c>
      <c r="P1312" s="212">
        <f t="array" ref="P1312:Z1312">(1+D1312:N1312)^-P$1:Z$1</f>
        <v>0.99992449158872954</v>
      </c>
      <c r="Q1312" s="212">
        <v>0.99940596542773619</v>
      </c>
      <c r="R1312" s="212">
        <v>0.99816829539985308</v>
      </c>
      <c r="S1312" s="212">
        <v>0.99400942758937139</v>
      </c>
      <c r="T1312" s="212">
        <v>0.98395889153379623</v>
      </c>
      <c r="U1312" s="212">
        <v>0.96913665936887505</v>
      </c>
      <c r="V1312" s="212">
        <v>0.93328159758126983</v>
      </c>
      <c r="W1312" s="212">
        <v>0.8774330219310521</v>
      </c>
      <c r="X1312" s="212">
        <v>0.7767378108976799</v>
      </c>
      <c r="Y1312" s="212">
        <v>0.59811989515298947</v>
      </c>
      <c r="Z1312" s="212">
        <v>0.41593895320865293</v>
      </c>
    </row>
    <row r="1313" spans="3:26" x14ac:dyDescent="0.3">
      <c r="C1313" s="210">
        <v>41932</v>
      </c>
      <c r="D1313" s="211">
        <v>1.1560792007527204E-3</v>
      </c>
      <c r="E1313" s="211">
        <v>2.7546730804897755E-3</v>
      </c>
      <c r="F1313" s="211">
        <v>4.3849285027283014E-3</v>
      </c>
      <c r="G1313" s="211">
        <v>6.9585360889902956E-3</v>
      </c>
      <c r="H1313" s="211">
        <v>9.4544847490712416E-3</v>
      </c>
      <c r="I1313" s="211">
        <v>1.2080858213879553E-2</v>
      </c>
      <c r="J1313" s="211">
        <v>1.5608866811449103E-2</v>
      </c>
      <c r="K1313" s="211">
        <v>2.0149279712187492E-2</v>
      </c>
      <c r="L1313" s="211">
        <v>2.6465256795264111E-2</v>
      </c>
      <c r="M1313" s="211">
        <v>3.51900259255504E-2</v>
      </c>
      <c r="N1313" s="211">
        <v>4.4408853399905412E-2</v>
      </c>
      <c r="P1313" s="212">
        <f t="array" ref="P1313:Z1313">(1+D1313:N1313)^-P$1:Z$1</f>
        <v>0.99990757135532737</v>
      </c>
      <c r="Q1313" s="212">
        <v>0.99931251494573381</v>
      </c>
      <c r="R1313" s="212">
        <v>0.99781471985118053</v>
      </c>
      <c r="S1313" s="212">
        <v>0.9930895505230859</v>
      </c>
      <c r="T1313" s="212">
        <v>0.98135585140682013</v>
      </c>
      <c r="U1313" s="212">
        <v>0.96461579069329118</v>
      </c>
      <c r="V1313" s="212">
        <v>0.92548115687100818</v>
      </c>
      <c r="W1313" s="212">
        <v>0.86966883891125579</v>
      </c>
      <c r="X1313" s="212">
        <v>0.77011832565625471</v>
      </c>
      <c r="Y1313" s="212">
        <v>0.59524919446075553</v>
      </c>
      <c r="Z1313" s="212">
        <v>0.41936203090867463</v>
      </c>
    </row>
    <row r="1314" spans="3:26" x14ac:dyDescent="0.3">
      <c r="C1314" s="210">
        <v>41929</v>
      </c>
      <c r="D1314" s="211">
        <v>1.0681032232580446E-3</v>
      </c>
      <c r="E1314" s="211">
        <v>2.5689753472755814E-3</v>
      </c>
      <c r="F1314" s="211">
        <v>3.9076213794702434E-3</v>
      </c>
      <c r="G1314" s="211">
        <v>6.0858946501957528E-3</v>
      </c>
      <c r="H1314" s="211">
        <v>7.9208308555964932E-3</v>
      </c>
      <c r="I1314" s="211">
        <v>9.9511975413180982E-3</v>
      </c>
      <c r="J1314" s="211">
        <v>1.3275697373958707E-2</v>
      </c>
      <c r="K1314" s="211">
        <v>1.8214690911399493E-2</v>
      </c>
      <c r="L1314" s="211">
        <v>2.4314622188257341E-2</v>
      </c>
      <c r="M1314" s="211">
        <v>3.2376478000377171E-2</v>
      </c>
      <c r="N1314" s="211">
        <v>4.1564866913653777E-2</v>
      </c>
      <c r="P1314" s="212">
        <f t="array" ref="P1314:Z1314">(1+D1314:N1314)^-P$1:Z$1</f>
        <v>0.99991460099015383</v>
      </c>
      <c r="Q1314" s="212">
        <v>0.99935878537335221</v>
      </c>
      <c r="R1314" s="212">
        <v>0.99805189679203632</v>
      </c>
      <c r="S1314" s="212">
        <v>0.99395091941696312</v>
      </c>
      <c r="T1314" s="212">
        <v>0.9843445886712251</v>
      </c>
      <c r="U1314" s="212">
        <v>0.97073085613592769</v>
      </c>
      <c r="V1314" s="212">
        <v>0.93618540701334574</v>
      </c>
      <c r="W1314" s="212">
        <v>0.88130145766268886</v>
      </c>
      <c r="X1314" s="212">
        <v>0.78644123484798267</v>
      </c>
      <c r="Y1314" s="212">
        <v>0.62005253418504114</v>
      </c>
      <c r="Z1314" s="212">
        <v>0.4428672391985235</v>
      </c>
    </row>
    <row r="1315" spans="3:26" x14ac:dyDescent="0.3">
      <c r="C1315" s="210">
        <v>41928</v>
      </c>
      <c r="D1315" s="211">
        <v>1.017709103032658E-3</v>
      </c>
      <c r="E1315" s="211">
        <v>2.4269832857660139E-3</v>
      </c>
      <c r="F1315" s="211">
        <v>3.8326526753533399E-3</v>
      </c>
      <c r="G1315" s="211">
        <v>6.3070772783679306E-3</v>
      </c>
      <c r="H1315" s="211">
        <v>8.0295863759916476E-3</v>
      </c>
      <c r="I1315" s="211">
        <v>1.0447415053191945E-2</v>
      </c>
      <c r="J1315" s="211">
        <v>1.4005143330975111E-2</v>
      </c>
      <c r="K1315" s="211">
        <v>1.8507272868617582E-2</v>
      </c>
      <c r="L1315" s="211">
        <v>2.4744851903062103E-2</v>
      </c>
      <c r="M1315" s="211">
        <v>3.1262289032344771E-2</v>
      </c>
      <c r="N1315" s="211">
        <v>4.2876870950689601E-2</v>
      </c>
      <c r="P1315" s="212">
        <f t="array" ref="P1315:Z1315">(1+D1315:N1315)^-P$1:Z$1</f>
        <v>0.99991862798382503</v>
      </c>
      <c r="Q1315" s="212">
        <v>0.99939417285782706</v>
      </c>
      <c r="R1315" s="212">
        <v>0.9980891645877249</v>
      </c>
      <c r="S1315" s="212">
        <v>0.99373245262725773</v>
      </c>
      <c r="T1315" s="212">
        <v>0.98413219979988886</v>
      </c>
      <c r="U1315" s="212">
        <v>0.96930141865636532</v>
      </c>
      <c r="V1315" s="212">
        <v>0.9328229247863391</v>
      </c>
      <c r="W1315" s="212">
        <v>0.8795308119212627</v>
      </c>
      <c r="X1315" s="212">
        <v>0.78314566461076485</v>
      </c>
      <c r="Y1315" s="212">
        <v>0.63017757861472723</v>
      </c>
      <c r="Z1315" s="212">
        <v>0.43185632572220295</v>
      </c>
    </row>
    <row r="1316" spans="3:26" x14ac:dyDescent="0.3">
      <c r="C1316" s="210">
        <v>41927</v>
      </c>
      <c r="D1316" s="211">
        <v>9.9354725330150825E-4</v>
      </c>
      <c r="E1316" s="211">
        <v>2.5940629740133013E-3</v>
      </c>
      <c r="F1316" s="211">
        <v>4.0555044959495181E-3</v>
      </c>
      <c r="G1316" s="211">
        <v>6.2274163505476017E-3</v>
      </c>
      <c r="H1316" s="211">
        <v>8.3356360780315903E-3</v>
      </c>
      <c r="I1316" s="211">
        <v>1.0649578762215206E-2</v>
      </c>
      <c r="J1316" s="211">
        <v>1.4232982500816276E-2</v>
      </c>
      <c r="K1316" s="211">
        <v>1.895153809066669E-2</v>
      </c>
      <c r="L1316" s="211">
        <v>2.3870043164161643E-2</v>
      </c>
      <c r="M1316" s="211">
        <v>3.2208169334448991E-2</v>
      </c>
      <c r="N1316" s="211">
        <v>4.4207983333230158E-2</v>
      </c>
      <c r="P1316" s="212">
        <f t="array" ref="P1316:Z1316">(1+D1316:N1316)^-P$1:Z$1</f>
        <v>0.99992055883466391</v>
      </c>
      <c r="Q1316" s="212">
        <v>0.99935253364686272</v>
      </c>
      <c r="R1316" s="212">
        <v>0.99797839465031835</v>
      </c>
      <c r="S1316" s="212">
        <v>0.99381112435483665</v>
      </c>
      <c r="T1316" s="212">
        <v>0.98353488349629759</v>
      </c>
      <c r="U1316" s="212">
        <v>0.96871985692036444</v>
      </c>
      <c r="V1316" s="212">
        <v>0.93177564009916858</v>
      </c>
      <c r="W1316" s="212">
        <v>0.87684997826329614</v>
      </c>
      <c r="X1316" s="212">
        <v>0.78986275543617357</v>
      </c>
      <c r="Y1316" s="212">
        <v>0.62157082408117337</v>
      </c>
      <c r="Z1316" s="212">
        <v>0.42097840235833789</v>
      </c>
    </row>
    <row r="1317" spans="3:26" x14ac:dyDescent="0.3">
      <c r="C1317" s="210">
        <v>41926</v>
      </c>
      <c r="D1317" s="211">
        <v>1.173452407348526E-3</v>
      </c>
      <c r="E1317" s="211">
        <v>2.8350051155812254E-3</v>
      </c>
      <c r="F1317" s="211">
        <v>4.4168004339429686E-3</v>
      </c>
      <c r="G1317" s="211">
        <v>7.2626751160929657E-3</v>
      </c>
      <c r="H1317" s="211">
        <v>9.5328563978785228E-3</v>
      </c>
      <c r="I1317" s="211">
        <v>1.2012897660554776E-2</v>
      </c>
      <c r="J1317" s="211">
        <v>1.543980071459649E-2</v>
      </c>
      <c r="K1317" s="211">
        <v>2.072656304613827E-2</v>
      </c>
      <c r="L1317" s="211">
        <v>2.7110586475882503E-2</v>
      </c>
      <c r="M1317" s="211">
        <v>3.6002404429218524E-2</v>
      </c>
      <c r="N1317" s="211">
        <v>4.8533834102984903E-2</v>
      </c>
      <c r="P1317" s="212">
        <f t="array" ref="P1317:Z1317">(1+D1317:N1317)^-P$1:Z$1</f>
        <v>0.99990618324505032</v>
      </c>
      <c r="Q1317" s="212">
        <v>0.99929250187798468</v>
      </c>
      <c r="R1317" s="212">
        <v>0.99779888850786158</v>
      </c>
      <c r="S1317" s="212">
        <v>0.99278969101554781</v>
      </c>
      <c r="T1317" s="212">
        <v>0.98120348887535314</v>
      </c>
      <c r="U1317" s="212">
        <v>0.96481013671039317</v>
      </c>
      <c r="V1317" s="212">
        <v>0.92625185542800081</v>
      </c>
      <c r="W1317" s="212">
        <v>0.86623171838637802</v>
      </c>
      <c r="X1317" s="212">
        <v>0.76529335897016781</v>
      </c>
      <c r="Y1317" s="212">
        <v>0.58828604947123453</v>
      </c>
      <c r="Z1317" s="212">
        <v>0.38757077648964516</v>
      </c>
    </row>
    <row r="1318" spans="3:26" x14ac:dyDescent="0.3">
      <c r="C1318" s="210">
        <v>41925</v>
      </c>
      <c r="D1318" s="211">
        <v>1.0232993388957423E-3</v>
      </c>
      <c r="E1318" s="211">
        <v>2.420244928553042E-3</v>
      </c>
      <c r="F1318" s="211">
        <v>3.8827059025555951E-3</v>
      </c>
      <c r="G1318" s="211">
        <v>6.1437264237241065E-3</v>
      </c>
      <c r="H1318" s="211">
        <v>7.9315175113036356E-3</v>
      </c>
      <c r="I1318" s="211">
        <v>1.0660197091979788E-2</v>
      </c>
      <c r="J1318" s="211">
        <v>1.3953213312299787E-2</v>
      </c>
      <c r="K1318" s="211">
        <v>1.8305622173405985E-2</v>
      </c>
      <c r="L1318" s="211">
        <v>2.4742759040217551E-2</v>
      </c>
      <c r="M1318" s="211">
        <v>3.2690873247509467E-2</v>
      </c>
      <c r="N1318" s="211">
        <v>4.490683976234261E-2</v>
      </c>
      <c r="P1318" s="212">
        <f t="array" ref="P1318:Z1318">(1+D1318:N1318)^-P$1:Z$1</f>
        <v>0.99991818125733323</v>
      </c>
      <c r="Q1318" s="212">
        <v>0.99939585235751582</v>
      </c>
      <c r="R1318" s="212">
        <v>0.99806428209589493</v>
      </c>
      <c r="S1318" s="212">
        <v>0.99389378846940524</v>
      </c>
      <c r="T1318" s="212">
        <v>0.98432371563418308</v>
      </c>
      <c r="U1318" s="212">
        <v>0.96868932416904963</v>
      </c>
      <c r="V1318" s="212">
        <v>0.93306182374846991</v>
      </c>
      <c r="W1318" s="212">
        <v>0.8807507244549212</v>
      </c>
      <c r="X1318" s="212">
        <v>0.7831616591763505</v>
      </c>
      <c r="Y1318" s="212">
        <v>0.61722700310165168</v>
      </c>
      <c r="Z1318" s="212">
        <v>0.41538284837995049</v>
      </c>
    </row>
    <row r="1319" spans="3:26" x14ac:dyDescent="0.3">
      <c r="C1319" s="210">
        <v>41922</v>
      </c>
      <c r="D1319" s="211">
        <v>1.0629048137892666E-3</v>
      </c>
      <c r="E1319" s="211">
        <v>2.6830428741859993E-3</v>
      </c>
      <c r="F1319" s="211">
        <v>4.4231132565888389E-3</v>
      </c>
      <c r="G1319" s="211">
        <v>7.0249632467235985E-3</v>
      </c>
      <c r="H1319" s="211">
        <v>9.2013560471340301E-3</v>
      </c>
      <c r="I1319" s="211">
        <v>1.2232587333449438E-2</v>
      </c>
      <c r="J1319" s="211">
        <v>1.6470469699640822E-2</v>
      </c>
      <c r="K1319" s="211">
        <v>2.0631997814028226E-2</v>
      </c>
      <c r="L1319" s="211">
        <v>2.7223079161771111E-2</v>
      </c>
      <c r="M1319" s="211">
        <v>3.6872948006437381E-2</v>
      </c>
      <c r="N1319" s="211">
        <v>4.6771665215621795E-2</v>
      </c>
      <c r="P1319" s="212">
        <f t="array" ref="P1319:Z1319">(1+D1319:N1319)^-P$1:Z$1</f>
        <v>0.9999150163848779</v>
      </c>
      <c r="Q1319" s="212">
        <v>0.99933036182281565</v>
      </c>
      <c r="R1319" s="212">
        <v>0.99779575290831513</v>
      </c>
      <c r="S1319" s="212">
        <v>0.99302404259763866</v>
      </c>
      <c r="T1319" s="212">
        <v>0.98184820208477241</v>
      </c>
      <c r="U1319" s="212">
        <v>0.96418208098421854</v>
      </c>
      <c r="V1319" s="212">
        <v>0.92156541808508508</v>
      </c>
      <c r="W1319" s="212">
        <v>0.86679369100267689</v>
      </c>
      <c r="X1319" s="212">
        <v>0.76445568802662622</v>
      </c>
      <c r="Y1319" s="212">
        <v>0.58092068612084891</v>
      </c>
      <c r="Z1319" s="212">
        <v>0.40083056741568829</v>
      </c>
    </row>
    <row r="1320" spans="3:26" x14ac:dyDescent="0.3">
      <c r="C1320" s="210">
        <v>41921</v>
      </c>
      <c r="D1320" s="211">
        <v>1.1177553421203993E-3</v>
      </c>
      <c r="E1320" s="211">
        <v>2.8508046969413473E-3</v>
      </c>
      <c r="F1320" s="211">
        <v>4.5223572495507796E-3</v>
      </c>
      <c r="G1320" s="211">
        <v>7.2583835183635849E-3</v>
      </c>
      <c r="H1320" s="211">
        <v>9.7391200230187644E-3</v>
      </c>
      <c r="I1320" s="211">
        <v>1.3350229252115818E-2</v>
      </c>
      <c r="J1320" s="211">
        <v>1.7376455907862329E-2</v>
      </c>
      <c r="K1320" s="211">
        <v>2.2802618374052171E-2</v>
      </c>
      <c r="L1320" s="211">
        <v>2.9112327290488623E-2</v>
      </c>
      <c r="M1320" s="211">
        <v>3.7339796453989105E-2</v>
      </c>
      <c r="N1320" s="211">
        <v>4.8003735758977838E-2</v>
      </c>
      <c r="P1320" s="212">
        <f t="array" ref="P1320:Z1320">(1+D1320:N1320)^-P$1:Z$1</f>
        <v>0.99991063350392506</v>
      </c>
      <c r="Q1320" s="212">
        <v>0.99928856597436122</v>
      </c>
      <c r="R1320" s="212">
        <v>0.99774646197917893</v>
      </c>
      <c r="S1320" s="212">
        <v>0.99279392096692221</v>
      </c>
      <c r="T1320" s="212">
        <v>0.98080266075366074</v>
      </c>
      <c r="U1320" s="212">
        <v>0.96099535777252176</v>
      </c>
      <c r="V1320" s="212">
        <v>0.91746939318374454</v>
      </c>
      <c r="W1320" s="212">
        <v>0.85399864566879613</v>
      </c>
      <c r="X1320" s="212">
        <v>0.75053715286607203</v>
      </c>
      <c r="Y1320" s="212">
        <v>0.57701141912941212</v>
      </c>
      <c r="Z1320" s="212">
        <v>0.39151047377950626</v>
      </c>
    </row>
    <row r="1321" spans="3:26" x14ac:dyDescent="0.3">
      <c r="C1321" s="210">
        <v>41920</v>
      </c>
      <c r="D1321" s="211">
        <v>7.8515761259194839E-4</v>
      </c>
      <c r="E1321" s="211">
        <v>2.0796874822157046E-3</v>
      </c>
      <c r="F1321" s="211">
        <v>3.3097119906217178E-3</v>
      </c>
      <c r="G1321" s="211">
        <v>5.2994306382836281E-3</v>
      </c>
      <c r="H1321" s="211">
        <v>7.0389782684472397E-3</v>
      </c>
      <c r="I1321" s="211">
        <v>9.304782307560865E-3</v>
      </c>
      <c r="J1321" s="211">
        <v>1.2238616272510256E-2</v>
      </c>
      <c r="K1321" s="211">
        <v>1.5984650194858358E-2</v>
      </c>
      <c r="L1321" s="211">
        <v>2.1927075027122944E-2</v>
      </c>
      <c r="M1321" s="211">
        <v>3.011394422779198E-2</v>
      </c>
      <c r="N1321" s="211">
        <v>3.8582362806512484E-2</v>
      </c>
      <c r="P1321" s="212">
        <f t="array" ref="P1321:Z1321">(1+D1321:N1321)^-P$1:Z$1</f>
        <v>0.99993721400811475</v>
      </c>
      <c r="Q1321" s="212">
        <v>0.99948075287401805</v>
      </c>
      <c r="R1321" s="212">
        <v>0.99834924053019258</v>
      </c>
      <c r="S1321" s="212">
        <v>0.9947285052823327</v>
      </c>
      <c r="T1321" s="212">
        <v>0.98606930223301237</v>
      </c>
      <c r="U1321" s="212">
        <v>0.97259718192705991</v>
      </c>
      <c r="V1321" s="212">
        <v>0.94099105102377256</v>
      </c>
      <c r="W1321" s="212">
        <v>0.89493186977282912</v>
      </c>
      <c r="X1321" s="212">
        <v>0.80500938699966407</v>
      </c>
      <c r="Y1321" s="212">
        <v>0.64079779528324687</v>
      </c>
      <c r="Z1321" s="212">
        <v>0.46900895744876347</v>
      </c>
    </row>
    <row r="1322" spans="3:26" x14ac:dyDescent="0.3">
      <c r="C1322" s="210">
        <v>41919</v>
      </c>
      <c r="D1322" s="211">
        <v>1.0360618133719464E-3</v>
      </c>
      <c r="E1322" s="211">
        <v>2.539688944231437E-3</v>
      </c>
      <c r="F1322" s="211">
        <v>3.9086759106222446E-3</v>
      </c>
      <c r="G1322" s="211">
        <v>6.2984136466179381E-3</v>
      </c>
      <c r="H1322" s="211">
        <v>8.4356050957630768E-3</v>
      </c>
      <c r="I1322" s="211">
        <v>1.1225796070102026E-2</v>
      </c>
      <c r="J1322" s="211">
        <v>1.4811928594549289E-2</v>
      </c>
      <c r="K1322" s="211">
        <v>2.0262314093622044E-2</v>
      </c>
      <c r="L1322" s="211">
        <v>2.7158162558493858E-2</v>
      </c>
      <c r="M1322" s="211">
        <v>3.7154155980603641E-2</v>
      </c>
      <c r="N1322" s="211">
        <v>5.0556534707900454E-2</v>
      </c>
      <c r="P1322" s="212">
        <f t="array" ref="P1322:Z1322">(1+D1322:N1322)^-P$1:Z$1</f>
        <v>0.99991716139356646</v>
      </c>
      <c r="Q1322" s="212">
        <v>0.99936608366385571</v>
      </c>
      <c r="R1322" s="212">
        <v>0.99805137260237764</v>
      </c>
      <c r="S1322" s="212">
        <v>0.99374100807354571</v>
      </c>
      <c r="T1322" s="212">
        <v>0.98333989208148787</v>
      </c>
      <c r="U1322" s="212">
        <v>0.96706481071603789</v>
      </c>
      <c r="V1322" s="212">
        <v>0.92912079984115403</v>
      </c>
      <c r="W1322" s="212">
        <v>0.86899461162779557</v>
      </c>
      <c r="X1322" s="212">
        <v>0.76493896299296249</v>
      </c>
      <c r="Y1322" s="212">
        <v>0.57856255286981906</v>
      </c>
      <c r="Z1322" s="212">
        <v>0.37291635413569379</v>
      </c>
    </row>
    <row r="1323" spans="3:26" x14ac:dyDescent="0.3">
      <c r="C1323" s="210">
        <v>41918</v>
      </c>
      <c r="D1323" s="211">
        <v>1.0908627494989763E-3</v>
      </c>
      <c r="E1323" s="211">
        <v>2.5887398043363242E-3</v>
      </c>
      <c r="F1323" s="211">
        <v>4.1835738451172231E-3</v>
      </c>
      <c r="G1323" s="211">
        <v>6.4749457385088272E-3</v>
      </c>
      <c r="H1323" s="211">
        <v>8.8018433226228054E-3</v>
      </c>
      <c r="I1323" s="211">
        <v>1.1882227419566333E-2</v>
      </c>
      <c r="J1323" s="211">
        <v>1.5461947651820299E-2</v>
      </c>
      <c r="K1323" s="211">
        <v>1.972866805684282E-2</v>
      </c>
      <c r="L1323" s="211">
        <v>2.6268633888657807E-2</v>
      </c>
      <c r="M1323" s="211">
        <v>3.4150478316434689E-2</v>
      </c>
      <c r="N1323" s="211">
        <v>4.4844170961195258E-2</v>
      </c>
      <c r="P1323" s="212">
        <f t="array" ref="P1323:Z1323">(1+D1323:N1323)^-P$1:Z$1</f>
        <v>0.99991278234839431</v>
      </c>
      <c r="Q1323" s="212">
        <v>0.99935386014104233</v>
      </c>
      <c r="R1323" s="212">
        <v>0.99791475363776982</v>
      </c>
      <c r="S1323" s="212">
        <v>0.99356670946860193</v>
      </c>
      <c r="T1323" s="212">
        <v>0.98262603278721139</v>
      </c>
      <c r="U1323" s="212">
        <v>0.96518395962405967</v>
      </c>
      <c r="V1323" s="212">
        <v>0.92615085338174374</v>
      </c>
      <c r="W1323" s="212">
        <v>0.87218295927532064</v>
      </c>
      <c r="X1323" s="212">
        <v>0.7715950688345744</v>
      </c>
      <c r="Y1323" s="212">
        <v>0.60428796176795285</v>
      </c>
      <c r="Z1323" s="212">
        <v>0.41588141809967943</v>
      </c>
    </row>
    <row r="1324" spans="3:26" x14ac:dyDescent="0.3">
      <c r="C1324" s="210">
        <v>41915</v>
      </c>
      <c r="D1324" s="211">
        <v>1.038349668598964E-3</v>
      </c>
      <c r="E1324" s="211">
        <v>2.6517398387724961E-3</v>
      </c>
      <c r="F1324" s="211">
        <v>4.1820352659082067E-3</v>
      </c>
      <c r="G1324" s="211">
        <v>6.6335161435827159E-3</v>
      </c>
      <c r="H1324" s="211">
        <v>8.4195636591413818E-3</v>
      </c>
      <c r="I1324" s="211">
        <v>1.1465238579369831E-2</v>
      </c>
      <c r="J1324" s="211">
        <v>1.5025267232695946E-2</v>
      </c>
      <c r="K1324" s="211">
        <v>1.9397039787540222E-2</v>
      </c>
      <c r="L1324" s="211">
        <v>2.4571969590394614E-2</v>
      </c>
      <c r="M1324" s="211">
        <v>3.1999160914456037E-2</v>
      </c>
      <c r="N1324" s="211">
        <v>4.1157308236963515E-2</v>
      </c>
      <c r="P1324" s="212">
        <f t="array" ref="P1324:Z1324">(1+D1324:N1324)^-P$1:Z$1</f>
        <v>0.99991697856995254</v>
      </c>
      <c r="Q1324" s="212">
        <v>0.99933816156679245</v>
      </c>
      <c r="R1324" s="212">
        <v>0.99791551812580614</v>
      </c>
      <c r="S1324" s="212">
        <v>0.99341019741822656</v>
      </c>
      <c r="T1324" s="212">
        <v>0.98337117729369272</v>
      </c>
      <c r="U1324" s="212">
        <v>0.96637817828095807</v>
      </c>
      <c r="V1324" s="212">
        <v>0.92814479428187369</v>
      </c>
      <c r="W1324" s="212">
        <v>0.8741710568155675</v>
      </c>
      <c r="X1324" s="212">
        <v>0.78446811817014783</v>
      </c>
      <c r="Y1324" s="212">
        <v>0.62346178310733547</v>
      </c>
      <c r="Z1324" s="212">
        <v>0.44634735075820003</v>
      </c>
    </row>
    <row r="1325" spans="3:26" x14ac:dyDescent="0.3">
      <c r="C1325" s="210">
        <v>41914</v>
      </c>
      <c r="D1325" s="211">
        <v>8.0998956364386606E-4</v>
      </c>
      <c r="E1325" s="211">
        <v>2.1857656854136426E-3</v>
      </c>
      <c r="F1325" s="211">
        <v>3.5438139640569083E-3</v>
      </c>
      <c r="G1325" s="211">
        <v>5.469682553232027E-3</v>
      </c>
      <c r="H1325" s="211">
        <v>6.8889947818412834E-3</v>
      </c>
      <c r="I1325" s="211">
        <v>9.363012838081209E-3</v>
      </c>
      <c r="J1325" s="211">
        <v>1.2244246911645553E-2</v>
      </c>
      <c r="K1325" s="211">
        <v>1.6619273665004961E-2</v>
      </c>
      <c r="L1325" s="211">
        <v>2.2797630268330957E-2</v>
      </c>
      <c r="M1325" s="211">
        <v>2.9730016628720195E-2</v>
      </c>
      <c r="N1325" s="211">
        <v>3.8581775996305849E-2</v>
      </c>
      <c r="P1325" s="212">
        <f t="array" ref="P1325:Z1325">(1+D1325:N1325)^-P$1:Z$1</f>
        <v>0.99993522916179089</v>
      </c>
      <c r="Q1325" s="212">
        <v>0.99945430385263501</v>
      </c>
      <c r="R1325" s="212">
        <v>0.99823278863455156</v>
      </c>
      <c r="S1325" s="212">
        <v>0.99456007212535469</v>
      </c>
      <c r="T1325" s="212">
        <v>0.98636308859418187</v>
      </c>
      <c r="U1325" s="212">
        <v>0.97242886314994126</v>
      </c>
      <c r="V1325" s="212">
        <v>0.94096487985950328</v>
      </c>
      <c r="W1325" s="212">
        <v>0.89102856407281095</v>
      </c>
      <c r="X1325" s="212">
        <v>0.79818372575189289</v>
      </c>
      <c r="Y1325" s="212">
        <v>0.64439091796526349</v>
      </c>
      <c r="Z1325" s="212">
        <v>0.46901425738232339</v>
      </c>
    </row>
    <row r="1326" spans="3:26" x14ac:dyDescent="0.3">
      <c r="C1326" s="210">
        <v>41913</v>
      </c>
      <c r="D1326" s="211">
        <v>9.7603671585151858E-4</v>
      </c>
      <c r="E1326" s="211">
        <v>2.4629499946715568E-3</v>
      </c>
      <c r="F1326" s="211">
        <v>3.7722158624926682E-3</v>
      </c>
      <c r="G1326" s="211">
        <v>6.1916718737603169E-3</v>
      </c>
      <c r="H1326" s="211">
        <v>8.1359509954179645E-3</v>
      </c>
      <c r="I1326" s="211">
        <v>1.0544975982942798E-2</v>
      </c>
      <c r="J1326" s="211">
        <v>1.3700873564267994E-2</v>
      </c>
      <c r="K1326" s="211">
        <v>1.8687556458777163E-2</v>
      </c>
      <c r="L1326" s="211">
        <v>2.3555768071245261E-2</v>
      </c>
      <c r="M1326" s="211">
        <v>2.9616998325971491E-2</v>
      </c>
      <c r="N1326" s="211">
        <v>3.8544028823800154E-2</v>
      </c>
      <c r="P1326" s="212">
        <f t="array" ref="P1326:Z1326">(1+D1326:N1326)^-P$1:Z$1</f>
        <v>0.99992195818928231</v>
      </c>
      <c r="Q1326" s="212">
        <v>0.99938520858565005</v>
      </c>
      <c r="R1326" s="212">
        <v>0.99811921145450933</v>
      </c>
      <c r="S1326" s="212">
        <v>0.99384642901860842</v>
      </c>
      <c r="T1326" s="212">
        <v>0.98392454660636042</v>
      </c>
      <c r="U1326" s="212">
        <v>0.96902070828576992</v>
      </c>
      <c r="V1326" s="212">
        <v>0.93422373374028911</v>
      </c>
      <c r="W1326" s="212">
        <v>0.87844179727043903</v>
      </c>
      <c r="X1326" s="212">
        <v>0.79229132320518358</v>
      </c>
      <c r="Y1326" s="212">
        <v>0.64545272959304945</v>
      </c>
      <c r="Z1326" s="212">
        <v>0.46935531324344232</v>
      </c>
    </row>
    <row r="1327" spans="3:26" x14ac:dyDescent="0.3">
      <c r="C1327" s="210">
        <v>41912</v>
      </c>
      <c r="D1327" s="211">
        <v>9.2936644780806943E-4</v>
      </c>
      <c r="E1327" s="211">
        <v>2.2589639858188125E-3</v>
      </c>
      <c r="F1327" s="211">
        <v>3.6435638898683832E-3</v>
      </c>
      <c r="G1327" s="211">
        <v>5.9468008053264612E-3</v>
      </c>
      <c r="H1327" s="211">
        <v>7.4421036078498497E-3</v>
      </c>
      <c r="I1327" s="211">
        <v>9.7111308844729655E-3</v>
      </c>
      <c r="J1327" s="211">
        <v>1.2642978733953465E-2</v>
      </c>
      <c r="K1327" s="211">
        <v>1.6711664326542183E-2</v>
      </c>
      <c r="L1327" s="211">
        <v>2.2435725977635938E-2</v>
      </c>
      <c r="M1327" s="211">
        <v>3.0126811745690985E-2</v>
      </c>
      <c r="N1327" s="211">
        <v>3.8921250337662264E-2</v>
      </c>
      <c r="P1327" s="212">
        <f t="array" ref="P1327:Z1327">(1+D1327:N1327)^-P$1:Z$1</f>
        <v>0.99992568797293979</v>
      </c>
      <c r="Q1327" s="212">
        <v>0.99943605498614618</v>
      </c>
      <c r="R1327" s="212">
        <v>0.99818318132154926</v>
      </c>
      <c r="S1327" s="212">
        <v>0.99408835457246281</v>
      </c>
      <c r="T1327" s="212">
        <v>0.98528031398343896</v>
      </c>
      <c r="U1327" s="212">
        <v>0.97142341715368319</v>
      </c>
      <c r="V1327" s="212">
        <v>0.93911379661221805</v>
      </c>
      <c r="W1327" s="212">
        <v>0.89046193149064634</v>
      </c>
      <c r="X1327" s="212">
        <v>0.8010135042680262</v>
      </c>
      <c r="Y1327" s="212">
        <v>0.64067774079955275</v>
      </c>
      <c r="Z1327" s="212">
        <v>0.46595868353123937</v>
      </c>
    </row>
    <row r="1328" spans="3:26" x14ac:dyDescent="0.3">
      <c r="C1328" s="210">
        <v>41911</v>
      </c>
      <c r="D1328" s="211">
        <v>1.0492542832250091E-3</v>
      </c>
      <c r="E1328" s="211">
        <v>2.5674350336643997E-3</v>
      </c>
      <c r="F1328" s="211">
        <v>4.1104675454358948E-3</v>
      </c>
      <c r="G1328" s="211">
        <v>6.2466672985860092E-3</v>
      </c>
      <c r="H1328" s="211">
        <v>7.8848098178660141E-3</v>
      </c>
      <c r="I1328" s="211">
        <v>1.0155339022653897E-2</v>
      </c>
      <c r="J1328" s="211">
        <v>1.3925879236302488E-2</v>
      </c>
      <c r="K1328" s="211">
        <v>1.8730704494346752E-2</v>
      </c>
      <c r="L1328" s="211">
        <v>2.4391755244502052E-2</v>
      </c>
      <c r="M1328" s="211">
        <v>3.3347533830195189E-2</v>
      </c>
      <c r="N1328" s="211">
        <v>4.575079526219164E-2</v>
      </c>
      <c r="P1328" s="212">
        <f t="array" ref="P1328:Z1328">(1+D1328:N1328)^-P$1:Z$1</f>
        <v>0.99991610718314328</v>
      </c>
      <c r="Q1328" s="212">
        <v>0.99935916921911627</v>
      </c>
      <c r="R1328" s="212">
        <v>0.99795108058064819</v>
      </c>
      <c r="S1328" s="212">
        <v>0.99379211131664569</v>
      </c>
      <c r="T1328" s="212">
        <v>0.98441494938472729</v>
      </c>
      <c r="U1328" s="212">
        <v>0.97014245240424912</v>
      </c>
      <c r="V1328" s="212">
        <v>0.9331876009797625</v>
      </c>
      <c r="W1328" s="212">
        <v>0.87818138737624363</v>
      </c>
      <c r="X1328" s="212">
        <v>0.7858492731698673</v>
      </c>
      <c r="Y1328" s="212">
        <v>0.61136967063640291</v>
      </c>
      <c r="Z1328" s="212">
        <v>0.40872944879549972</v>
      </c>
    </row>
    <row r="1329" spans="3:26" x14ac:dyDescent="0.3">
      <c r="C1329" s="210">
        <v>41908</v>
      </c>
      <c r="D1329" s="211">
        <v>9.5566153525842841E-4</v>
      </c>
      <c r="E1329" s="211">
        <v>2.3793234864542302E-3</v>
      </c>
      <c r="F1329" s="211">
        <v>3.8425173155998585E-3</v>
      </c>
      <c r="G1329" s="211">
        <v>6.2201123825956261E-3</v>
      </c>
      <c r="H1329" s="211">
        <v>8.0496081353223677E-3</v>
      </c>
      <c r="I1329" s="211">
        <v>1.0304774691791162E-2</v>
      </c>
      <c r="J1329" s="211">
        <v>1.3360966070952924E-2</v>
      </c>
      <c r="K1329" s="211">
        <v>1.76569540526244E-2</v>
      </c>
      <c r="L1329" s="211">
        <v>2.3039601702783088E-2</v>
      </c>
      <c r="M1329" s="211">
        <v>3.0596155315203825E-2</v>
      </c>
      <c r="N1329" s="211">
        <v>4.0937092961505578E-2</v>
      </c>
      <c r="P1329" s="212">
        <f t="array" ref="P1329:Z1329">(1+D1329:N1329)^-P$1:Z$1</f>
        <v>0.99992358650514013</v>
      </c>
      <c r="Q1329" s="212">
        <v>0.99940605211235678</v>
      </c>
      <c r="R1329" s="212">
        <v>0.9980842605243081</v>
      </c>
      <c r="S1329" s="212">
        <v>0.99381833824821175</v>
      </c>
      <c r="T1329" s="212">
        <v>0.98409310675880213</v>
      </c>
      <c r="U1329" s="212">
        <v>0.9697120304724105</v>
      </c>
      <c r="V1329" s="212">
        <v>0.93579159928069111</v>
      </c>
      <c r="W1329" s="212">
        <v>0.88468806303789016</v>
      </c>
      <c r="X1329" s="212">
        <v>0.79629785325557367</v>
      </c>
      <c r="Y1329" s="212">
        <v>0.6363151015675178</v>
      </c>
      <c r="Z1329" s="212">
        <v>0.44823968991795093</v>
      </c>
    </row>
    <row r="1330" spans="3:26" x14ac:dyDescent="0.3">
      <c r="C1330" s="210">
        <v>41907</v>
      </c>
      <c r="D1330" s="211">
        <v>8.8901782983443985E-4</v>
      </c>
      <c r="E1330" s="211">
        <v>2.2580498494574408E-3</v>
      </c>
      <c r="F1330" s="211">
        <v>3.5252481520612845E-3</v>
      </c>
      <c r="G1330" s="211">
        <v>5.3330459304986441E-3</v>
      </c>
      <c r="H1330" s="211">
        <v>7.2454464346495915E-3</v>
      </c>
      <c r="I1330" s="211">
        <v>9.3381589443969557E-3</v>
      </c>
      <c r="J1330" s="211">
        <v>1.1929949792526416E-2</v>
      </c>
      <c r="K1330" s="211">
        <v>1.5299691795291823E-2</v>
      </c>
      <c r="L1330" s="211">
        <v>2.077476862791016E-2</v>
      </c>
      <c r="M1330" s="211">
        <v>2.688043250990477E-2</v>
      </c>
      <c r="N1330" s="211">
        <v>3.5705816705552881E-2</v>
      </c>
      <c r="P1330" s="212">
        <f t="array" ref="P1330:Z1330">(1+D1330:N1330)^-P$1:Z$1</f>
        <v>0.99992891269581885</v>
      </c>
      <c r="Q1330" s="212">
        <v>0.9994362828766894</v>
      </c>
      <c r="R1330" s="212">
        <v>0.99824202254102201</v>
      </c>
      <c r="S1330" s="212">
        <v>0.99469524457383918</v>
      </c>
      <c r="T1330" s="212">
        <v>0.9856650888312789</v>
      </c>
      <c r="U1330" s="212">
        <v>0.97250070004176492</v>
      </c>
      <c r="V1330" s="212">
        <v>0.94242706762491191</v>
      </c>
      <c r="W1330" s="212">
        <v>0.89916670997472026</v>
      </c>
      <c r="X1330" s="212">
        <v>0.81414307509345563</v>
      </c>
      <c r="Y1330" s="212">
        <v>0.67174095130101474</v>
      </c>
      <c r="Z1330" s="212">
        <v>0.49576024007208369</v>
      </c>
    </row>
    <row r="1331" spans="3:26" x14ac:dyDescent="0.3">
      <c r="C1331" s="210">
        <v>41906</v>
      </c>
      <c r="D1331" s="211">
        <v>1.160902835004272E-3</v>
      </c>
      <c r="E1331" s="211">
        <v>2.8442984814182125E-3</v>
      </c>
      <c r="F1331" s="211">
        <v>4.3190939828288725E-3</v>
      </c>
      <c r="G1331" s="211">
        <v>7.0661517010941512E-3</v>
      </c>
      <c r="H1331" s="211">
        <v>9.6030304081202028E-3</v>
      </c>
      <c r="I1331" s="211">
        <v>1.3090997206336328E-2</v>
      </c>
      <c r="J1331" s="211">
        <v>1.7961155433144988E-2</v>
      </c>
      <c r="K1331" s="211">
        <v>2.4020477129794535E-2</v>
      </c>
      <c r="L1331" s="211">
        <v>3.0071550681210577E-2</v>
      </c>
      <c r="M1331" s="211">
        <v>4.0710281717906409E-2</v>
      </c>
      <c r="N1331" s="211">
        <v>5.395669411044994E-2</v>
      </c>
      <c r="P1331" s="212">
        <f t="array" ref="P1331:Z1331">(1+D1331:N1331)^-P$1:Z$1</f>
        <v>0.99990718594682115</v>
      </c>
      <c r="Q1331" s="212">
        <v>0.99929018675711179</v>
      </c>
      <c r="R1331" s="212">
        <v>0.99784742338979204</v>
      </c>
      <c r="S1331" s="212">
        <v>0.99298342845784426</v>
      </c>
      <c r="T1331" s="212">
        <v>0.98106709350277987</v>
      </c>
      <c r="U1331" s="212">
        <v>0.96173325163685408</v>
      </c>
      <c r="V1331" s="212">
        <v>0.91483752446664091</v>
      </c>
      <c r="W1331" s="212">
        <v>0.84691438874447422</v>
      </c>
      <c r="X1331" s="212">
        <v>0.74357721498653062</v>
      </c>
      <c r="Y1331" s="212">
        <v>0.54960708418013071</v>
      </c>
      <c r="Z1331" s="212">
        <v>0.3495784629730202</v>
      </c>
    </row>
    <row r="1332" spans="3:26" x14ac:dyDescent="0.3">
      <c r="C1332" s="210">
        <v>41905</v>
      </c>
      <c r="D1332" s="211">
        <v>9.809535000943133E-4</v>
      </c>
      <c r="E1332" s="211">
        <v>2.2461686250394223E-3</v>
      </c>
      <c r="F1332" s="211">
        <v>3.4810118990466184E-3</v>
      </c>
      <c r="G1332" s="211">
        <v>5.4723974686253186E-3</v>
      </c>
      <c r="H1332" s="211">
        <v>6.9033610049545422E-3</v>
      </c>
      <c r="I1332" s="211">
        <v>9.2091321351098435E-3</v>
      </c>
      <c r="J1332" s="211">
        <v>1.1609195282209089E-2</v>
      </c>
      <c r="K1332" s="211">
        <v>1.5329963267175822E-2</v>
      </c>
      <c r="L1332" s="211">
        <v>2.0540989404483099E-2</v>
      </c>
      <c r="M1332" s="211">
        <v>2.6725189972962464E-2</v>
      </c>
      <c r="N1332" s="211">
        <v>3.3506555339397288E-2</v>
      </c>
      <c r="P1332" s="212">
        <f t="array" ref="P1332:Z1332">(1+D1332:N1332)^-P$1:Z$1</f>
        <v>0.99992156526179499</v>
      </c>
      <c r="Q1332" s="212">
        <v>0.99943924484211077</v>
      </c>
      <c r="R1332" s="212">
        <v>0.99826402495038924</v>
      </c>
      <c r="S1332" s="212">
        <v>0.99455738667475846</v>
      </c>
      <c r="T1332" s="212">
        <v>0.9863349424747806</v>
      </c>
      <c r="U1332" s="212">
        <v>0.97287374870358989</v>
      </c>
      <c r="V1332" s="212">
        <v>0.9439221088407862</v>
      </c>
      <c r="W1332" s="212">
        <v>0.89897906983383558</v>
      </c>
      <c r="X1332" s="212">
        <v>0.81600998740515174</v>
      </c>
      <c r="Y1332" s="212">
        <v>0.67326608991992309</v>
      </c>
      <c r="Z1332" s="212">
        <v>0.51729143487893148</v>
      </c>
    </row>
    <row r="1333" spans="3:26" x14ac:dyDescent="0.3">
      <c r="C1333" s="210">
        <v>41904</v>
      </c>
      <c r="D1333" s="211">
        <v>9.794731363300948E-4</v>
      </c>
      <c r="E1333" s="211">
        <v>2.3799971467297096E-3</v>
      </c>
      <c r="F1333" s="211">
        <v>3.7851806490581141E-3</v>
      </c>
      <c r="G1333" s="211">
        <v>6.0594354068038052E-3</v>
      </c>
      <c r="H1333" s="211">
        <v>7.6981640097362348E-3</v>
      </c>
      <c r="I1333" s="211">
        <v>9.706946484663255E-3</v>
      </c>
      <c r="J1333" s="211">
        <v>1.2762098915272699E-2</v>
      </c>
      <c r="K1333" s="211">
        <v>1.7132471387514971E-2</v>
      </c>
      <c r="L1333" s="211">
        <v>2.3220884393126751E-2</v>
      </c>
      <c r="M1333" s="211">
        <v>3.074939886075093E-2</v>
      </c>
      <c r="N1333" s="211">
        <v>4.1401424827615899E-2</v>
      </c>
      <c r="P1333" s="212">
        <f t="array" ref="P1333:Z1333">(1+D1333:N1333)^-P$1:Z$1</f>
        <v>0.99992168356565103</v>
      </c>
      <c r="Q1333" s="212">
        <v>0.99940588419691345</v>
      </c>
      <c r="R1333" s="212">
        <v>0.99811276563095197</v>
      </c>
      <c r="S1333" s="212">
        <v>0.99397706020782595</v>
      </c>
      <c r="T1333" s="212">
        <v>0.9847796497408422</v>
      </c>
      <c r="U1333" s="212">
        <v>0.97143549444250865</v>
      </c>
      <c r="V1333" s="212">
        <v>0.93856163785027225</v>
      </c>
      <c r="W1333" s="212">
        <v>0.88788632265438416</v>
      </c>
      <c r="X1333" s="212">
        <v>0.7948881871183171</v>
      </c>
      <c r="Y1333" s="212">
        <v>0.63489754409746901</v>
      </c>
      <c r="Z1333" s="212">
        <v>0.44425942412515579</v>
      </c>
    </row>
    <row r="1334" spans="3:26" x14ac:dyDescent="0.3">
      <c r="C1334" s="210">
        <v>41901</v>
      </c>
      <c r="D1334" s="211">
        <v>1.021984444267966E-3</v>
      </c>
      <c r="E1334" s="211">
        <v>2.6277510197396364E-3</v>
      </c>
      <c r="F1334" s="211">
        <v>4.2895027832221579E-3</v>
      </c>
      <c r="G1334" s="211">
        <v>6.9175389977268577E-3</v>
      </c>
      <c r="H1334" s="211">
        <v>8.6892989672528072E-3</v>
      </c>
      <c r="I1334" s="211">
        <v>1.1832742855375045E-2</v>
      </c>
      <c r="J1334" s="211">
        <v>1.5109198200818663E-2</v>
      </c>
      <c r="K1334" s="211">
        <v>1.9219057714271442E-2</v>
      </c>
      <c r="L1334" s="211">
        <v>2.5327988504696843E-2</v>
      </c>
      <c r="M1334" s="211">
        <v>3.2907317231051364E-2</v>
      </c>
      <c r="N1334" s="211">
        <v>4.3091026360498698E-2</v>
      </c>
      <c r="P1334" s="212">
        <f t="array" ref="P1334:Z1334">(1+D1334:N1334)^-P$1:Z$1</f>
        <v>0.99991828633284774</v>
      </c>
      <c r="Q1334" s="212">
        <v>0.9993441390412835</v>
      </c>
      <c r="R1334" s="212">
        <v>0.99786212397398522</v>
      </c>
      <c r="S1334" s="212">
        <v>0.99312998460170576</v>
      </c>
      <c r="T1334" s="212">
        <v>0.98284531772067751</v>
      </c>
      <c r="U1334" s="212">
        <v>0.96532557604379798</v>
      </c>
      <c r="V1334" s="212">
        <v>0.92776115471620435</v>
      </c>
      <c r="W1334" s="212">
        <v>0.87524018729994579</v>
      </c>
      <c r="X1334" s="212">
        <v>0.77870304822688596</v>
      </c>
      <c r="Y1334" s="212">
        <v>0.61528976316895889</v>
      </c>
      <c r="Z1334" s="212">
        <v>0.43008650499179885</v>
      </c>
    </row>
    <row r="1335" spans="3:26" x14ac:dyDescent="0.3">
      <c r="C1335" s="210">
        <v>41900</v>
      </c>
      <c r="D1335" s="211">
        <v>1.0263951897367118E-3</v>
      </c>
      <c r="E1335" s="211">
        <v>2.5016693124872971E-3</v>
      </c>
      <c r="F1335" s="211">
        <v>3.9599224712732741E-3</v>
      </c>
      <c r="G1335" s="211">
        <v>6.5321350554147046E-3</v>
      </c>
      <c r="H1335" s="211">
        <v>8.318017560620115E-3</v>
      </c>
      <c r="I1335" s="211">
        <v>1.1274484436003179E-2</v>
      </c>
      <c r="J1335" s="211">
        <v>1.4727117634343329E-2</v>
      </c>
      <c r="K1335" s="211">
        <v>1.8864990659295901E-2</v>
      </c>
      <c r="L1335" s="211">
        <v>2.5664654781688605E-2</v>
      </c>
      <c r="M1335" s="211">
        <v>3.4970151883482833E-2</v>
      </c>
      <c r="N1335" s="211">
        <v>4.5846369516106114E-2</v>
      </c>
      <c r="P1335" s="212">
        <f t="array" ref="P1335:Z1335">(1+D1335:N1335)^-P$1:Z$1</f>
        <v>0.9999179338631019</v>
      </c>
      <c r="Q1335" s="212">
        <v>0.99937555870796024</v>
      </c>
      <c r="R1335" s="212">
        <v>0.99802589979626266</v>
      </c>
      <c r="S1335" s="212">
        <v>0.99351025682348926</v>
      </c>
      <c r="T1335" s="212">
        <v>0.98356925475131662</v>
      </c>
      <c r="U1335" s="212">
        <v>0.96692513784030121</v>
      </c>
      <c r="V1335" s="212">
        <v>0.929509144643759</v>
      </c>
      <c r="W1335" s="212">
        <v>0.87737149896680489</v>
      </c>
      <c r="X1335" s="212">
        <v>0.77615078949950178</v>
      </c>
      <c r="Y1335" s="212">
        <v>0.59714888198349003</v>
      </c>
      <c r="Z1335" s="212">
        <v>0.40798306542066087</v>
      </c>
    </row>
    <row r="1336" spans="3:26" x14ac:dyDescent="0.3">
      <c r="C1336" s="210">
        <v>41899</v>
      </c>
      <c r="D1336" s="211">
        <v>1.1028530795502414E-3</v>
      </c>
      <c r="E1336" s="211">
        <v>2.5335855341277725E-3</v>
      </c>
      <c r="F1336" s="211">
        <v>4.086206046560458E-3</v>
      </c>
      <c r="G1336" s="211">
        <v>6.5064297341027181E-3</v>
      </c>
      <c r="H1336" s="211">
        <v>8.643453689260585E-3</v>
      </c>
      <c r="I1336" s="211">
        <v>1.1563494070224547E-2</v>
      </c>
      <c r="J1336" s="211">
        <v>1.4682481339181451E-2</v>
      </c>
      <c r="K1336" s="211">
        <v>1.9561841709148729E-2</v>
      </c>
      <c r="L1336" s="211">
        <v>2.4454393469123974E-2</v>
      </c>
      <c r="M1336" s="211">
        <v>3.1812790467261369E-2</v>
      </c>
      <c r="N1336" s="211">
        <v>4.2021877201712153E-2</v>
      </c>
      <c r="P1336" s="212">
        <f t="array" ref="P1336:Z1336">(1+D1336:N1336)^-P$1:Z$1</f>
        <v>0.99991182425700131</v>
      </c>
      <c r="Q1336" s="212">
        <v>0.99936760469198282</v>
      </c>
      <c r="R1336" s="212">
        <v>0.99796313713645934</v>
      </c>
      <c r="S1336" s="212">
        <v>0.99353563023355795</v>
      </c>
      <c r="T1336" s="212">
        <v>0.98293466513212513</v>
      </c>
      <c r="U1336" s="212">
        <v>0.96609660602115244</v>
      </c>
      <c r="V1336" s="212">
        <v>0.92971361005914721</v>
      </c>
      <c r="W1336" s="212">
        <v>0.87318242958350023</v>
      </c>
      <c r="X1336" s="212">
        <v>0.7853689134574996</v>
      </c>
      <c r="Y1336" s="212">
        <v>0.62515310561375526</v>
      </c>
      <c r="Z1336" s="212">
        <v>0.43899872505327553</v>
      </c>
    </row>
    <row r="1337" spans="3:26" x14ac:dyDescent="0.3">
      <c r="C1337" s="210">
        <v>41898</v>
      </c>
      <c r="D1337" s="211">
        <v>1.0432015969977827E-3</v>
      </c>
      <c r="E1337" s="211">
        <v>2.5624110915595968E-3</v>
      </c>
      <c r="F1337" s="211">
        <v>3.8580005282286859E-3</v>
      </c>
      <c r="G1337" s="211">
        <v>5.9295273338468412E-3</v>
      </c>
      <c r="H1337" s="211">
        <v>7.6626945837747571E-3</v>
      </c>
      <c r="I1337" s="211">
        <v>9.6794124476748209E-3</v>
      </c>
      <c r="J1337" s="211">
        <v>1.2594895183147764E-2</v>
      </c>
      <c r="K1337" s="211">
        <v>1.6160213556520368E-2</v>
      </c>
      <c r="L1337" s="211">
        <v>2.0494914555222721E-2</v>
      </c>
      <c r="M1337" s="211">
        <v>2.7317766734755958E-2</v>
      </c>
      <c r="N1337" s="211">
        <v>3.6147819733705351E-2</v>
      </c>
      <c r="P1337" s="212">
        <f t="array" ref="P1337:Z1337">(1+D1337:N1337)^-P$1:Z$1</f>
        <v>0.99991659085150897</v>
      </c>
      <c r="Q1337" s="212">
        <v>0.99936042118934731</v>
      </c>
      <c r="R1337" s="212">
        <v>0.99807656341455386</v>
      </c>
      <c r="S1337" s="212">
        <v>0.99410542471144803</v>
      </c>
      <c r="T1337" s="212">
        <v>0.98484897886023459</v>
      </c>
      <c r="U1337" s="212">
        <v>0.97151496997678299</v>
      </c>
      <c r="V1337" s="212">
        <v>0.93933678911826102</v>
      </c>
      <c r="W1337" s="212">
        <v>0.89385010055025949</v>
      </c>
      <c r="X1337" s="212">
        <v>0.81637848681015013</v>
      </c>
      <c r="Y1337" s="212">
        <v>0.66746425864414538</v>
      </c>
      <c r="Z1337" s="212">
        <v>0.4915476794844183</v>
      </c>
    </row>
    <row r="1338" spans="3:26" x14ac:dyDescent="0.3">
      <c r="C1338" s="210">
        <v>41897</v>
      </c>
      <c r="D1338" s="211">
        <v>9.3612734254022495E-4</v>
      </c>
      <c r="E1338" s="211">
        <v>2.3053934407578532E-3</v>
      </c>
      <c r="F1338" s="211">
        <v>3.7274748568446592E-3</v>
      </c>
      <c r="G1338" s="211">
        <v>6.0660672262693041E-3</v>
      </c>
      <c r="H1338" s="211">
        <v>8.2185886098165278E-3</v>
      </c>
      <c r="I1338" s="211">
        <v>1.0729560363778331E-2</v>
      </c>
      <c r="J1338" s="211">
        <v>1.4042056062462099E-2</v>
      </c>
      <c r="K1338" s="211">
        <v>1.7942266299985597E-2</v>
      </c>
      <c r="L1338" s="211">
        <v>2.3864283405418567E-2</v>
      </c>
      <c r="M1338" s="211">
        <v>3.0158373655267762E-2</v>
      </c>
      <c r="N1338" s="211">
        <v>3.774389849660565E-2</v>
      </c>
      <c r="P1338" s="212">
        <f t="array" ref="P1338:Z1338">(1+D1338:N1338)^-P$1:Z$1</f>
        <v>0.99992514764568929</v>
      </c>
      <c r="Q1338" s="212">
        <v>0.99942448065020117</v>
      </c>
      <c r="R1338" s="212">
        <v>0.99814145671568</v>
      </c>
      <c r="S1338" s="212">
        <v>0.99397050807707532</v>
      </c>
      <c r="T1338" s="212">
        <v>0.98376326046070517</v>
      </c>
      <c r="U1338" s="212">
        <v>0.96848990331758678</v>
      </c>
      <c r="V1338" s="212">
        <v>0.93265315601196341</v>
      </c>
      <c r="W1338" s="212">
        <v>0.88295377864648872</v>
      </c>
      <c r="X1338" s="212">
        <v>0.78990719036914825</v>
      </c>
      <c r="Y1338" s="212">
        <v>0.64038336843933241</v>
      </c>
      <c r="Z1338" s="212">
        <v>0.47664630234256744</v>
      </c>
    </row>
    <row r="1339" spans="3:26" x14ac:dyDescent="0.3">
      <c r="C1339" s="210">
        <v>41894</v>
      </c>
      <c r="D1339" s="211">
        <v>8.7168385980943496E-4</v>
      </c>
      <c r="E1339" s="211">
        <v>2.025252175548743E-3</v>
      </c>
      <c r="F1339" s="211">
        <v>3.0717903576689683E-3</v>
      </c>
      <c r="G1339" s="211">
        <v>4.9937726944538534E-3</v>
      </c>
      <c r="H1339" s="211">
        <v>6.5362411414150523E-3</v>
      </c>
      <c r="I1339" s="211">
        <v>8.5861176428589491E-3</v>
      </c>
      <c r="J1339" s="211">
        <v>1.1590615533603148E-2</v>
      </c>
      <c r="K1339" s="211">
        <v>1.5918579771013339E-2</v>
      </c>
      <c r="L1339" s="211">
        <v>1.9910662153007262E-2</v>
      </c>
      <c r="M1339" s="211">
        <v>2.5526963028169421E-2</v>
      </c>
      <c r="N1339" s="211">
        <v>3.380488625096785E-2</v>
      </c>
      <c r="P1339" s="212">
        <f t="array" ref="P1339:Z1339">(1+D1339:N1339)^-P$1:Z$1</f>
        <v>0.99993029809616529</v>
      </c>
      <c r="Q1339" s="212">
        <v>0.99949432686649675</v>
      </c>
      <c r="R1339" s="212">
        <v>0.99846763424860285</v>
      </c>
      <c r="S1339" s="212">
        <v>0.99503104115653851</v>
      </c>
      <c r="T1339" s="212">
        <v>0.98705457714004985</v>
      </c>
      <c r="U1339" s="212">
        <v>0.97467772631481941</v>
      </c>
      <c r="V1339" s="212">
        <v>0.94400879647636926</v>
      </c>
      <c r="W1339" s="212">
        <v>0.89533936350975796</v>
      </c>
      <c r="X1339" s="212">
        <v>0.82106715740364022</v>
      </c>
      <c r="Y1339" s="212">
        <v>0.68516276124636144</v>
      </c>
      <c r="Z1339" s="212">
        <v>0.51431405134119246</v>
      </c>
    </row>
    <row r="1340" spans="3:26" x14ac:dyDescent="0.3">
      <c r="C1340" s="210">
        <v>41893</v>
      </c>
      <c r="D1340" s="211">
        <v>1.0185721087915824E-3</v>
      </c>
      <c r="E1340" s="211">
        <v>2.6109842802169809E-3</v>
      </c>
      <c r="F1340" s="211">
        <v>4.2020465679463862E-3</v>
      </c>
      <c r="G1340" s="211">
        <v>6.7731639605304135E-3</v>
      </c>
      <c r="H1340" s="211">
        <v>8.5111440561929184E-3</v>
      </c>
      <c r="I1340" s="211">
        <v>1.1542178406884023E-2</v>
      </c>
      <c r="J1340" s="211">
        <v>1.5497193762876364E-2</v>
      </c>
      <c r="K1340" s="211">
        <v>1.9987328504983248E-2</v>
      </c>
      <c r="L1340" s="211">
        <v>2.6284584725416109E-2</v>
      </c>
      <c r="M1340" s="211">
        <v>3.3941534979007815E-2</v>
      </c>
      <c r="N1340" s="211">
        <v>4.4953495817170661E-2</v>
      </c>
      <c r="P1340" s="212">
        <f t="array" ref="P1340:Z1340">(1+D1340:N1340)^-P$1:Z$1</f>
        <v>0.99991855901920035</v>
      </c>
      <c r="Q1340" s="212">
        <v>0.99934831704203819</v>
      </c>
      <c r="R1340" s="212">
        <v>0.99790557506285504</v>
      </c>
      <c r="S1340" s="212">
        <v>0.99327240315595466</v>
      </c>
      <c r="T1340" s="212">
        <v>0.98319259040460139</v>
      </c>
      <c r="U1340" s="212">
        <v>0.96615768135067048</v>
      </c>
      <c r="V1340" s="212">
        <v>0.92599013925010742</v>
      </c>
      <c r="W1340" s="212">
        <v>0.87063588736889508</v>
      </c>
      <c r="X1340" s="212">
        <v>0.77147515349717566</v>
      </c>
      <c r="Y1340" s="212">
        <v>0.60612231174723441</v>
      </c>
      <c r="Z1340" s="212">
        <v>0.41501207768325338</v>
      </c>
    </row>
    <row r="1341" spans="3:26" x14ac:dyDescent="0.3">
      <c r="C1341" s="210">
        <v>41892</v>
      </c>
      <c r="D1341" s="211">
        <v>1.2354011573159165E-3</v>
      </c>
      <c r="E1341" s="211">
        <v>3.0534758579666942E-3</v>
      </c>
      <c r="F1341" s="211">
        <v>4.9387090836000413E-3</v>
      </c>
      <c r="G1341" s="211">
        <v>7.5441837867519903E-3</v>
      </c>
      <c r="H1341" s="211">
        <v>9.9848447996517212E-3</v>
      </c>
      <c r="I1341" s="211">
        <v>1.2876702423660904E-2</v>
      </c>
      <c r="J1341" s="211">
        <v>1.7065195117919388E-2</v>
      </c>
      <c r="K1341" s="211">
        <v>2.2838751279052466E-2</v>
      </c>
      <c r="L1341" s="211">
        <v>3.0858781435167841E-2</v>
      </c>
      <c r="M1341" s="211">
        <v>4.0573161167480346E-2</v>
      </c>
      <c r="N1341" s="211">
        <v>5.4849870459517405E-2</v>
      </c>
      <c r="P1341" s="212">
        <f t="array" ref="P1341:Z1341">(1+D1341:N1341)^-P$1:Z$1</f>
        <v>0.99990123378352613</v>
      </c>
      <c r="Q1341" s="212">
        <v>0.99923808453790652</v>
      </c>
      <c r="R1341" s="212">
        <v>0.99753975454440036</v>
      </c>
      <c r="S1341" s="212">
        <v>0.99251230476226071</v>
      </c>
      <c r="T1341" s="212">
        <v>0.98032546904538409</v>
      </c>
      <c r="U1341" s="212">
        <v>0.96234380381232354</v>
      </c>
      <c r="V1341" s="212">
        <v>0.91887415609850498</v>
      </c>
      <c r="W1341" s="212">
        <v>0.85378748895120526</v>
      </c>
      <c r="X1341" s="212">
        <v>0.73791825039909198</v>
      </c>
      <c r="Y1341" s="212">
        <v>0.55069444618574959</v>
      </c>
      <c r="Z1341" s="212">
        <v>0.34370584869833309</v>
      </c>
    </row>
    <row r="1342" spans="3:26" x14ac:dyDescent="0.3">
      <c r="C1342" s="210">
        <v>41891</v>
      </c>
      <c r="D1342" s="211">
        <v>9.4244351064956598E-4</v>
      </c>
      <c r="E1342" s="211">
        <v>2.2374527768588242E-3</v>
      </c>
      <c r="F1342" s="211">
        <v>3.3851531754713043E-3</v>
      </c>
      <c r="G1342" s="211">
        <v>5.283107825713884E-3</v>
      </c>
      <c r="H1342" s="211">
        <v>7.2462692955806256E-3</v>
      </c>
      <c r="I1342" s="211">
        <v>9.6810874422959999E-3</v>
      </c>
      <c r="J1342" s="211">
        <v>1.3293821734131987E-2</v>
      </c>
      <c r="K1342" s="211">
        <v>1.802348940337135E-2</v>
      </c>
      <c r="L1342" s="211">
        <v>2.410246851963042E-2</v>
      </c>
      <c r="M1342" s="211">
        <v>3.3097936865601467E-2</v>
      </c>
      <c r="N1342" s="211">
        <v>4.3330293014432655E-2</v>
      </c>
      <c r="P1342" s="212">
        <f t="array" ref="P1342:Z1342">(1+D1342:N1342)^-P$1:Z$1</f>
        <v>0.99992464286432403</v>
      </c>
      <c r="Q1342" s="212">
        <v>0.99944141771349282</v>
      </c>
      <c r="R1342" s="212">
        <v>0.99831170854902052</v>
      </c>
      <c r="S1342" s="212">
        <v>0.99474465671949819</v>
      </c>
      <c r="T1342" s="212">
        <v>0.98566347837118395</v>
      </c>
      <c r="U1342" s="212">
        <v>0.97151013494618876</v>
      </c>
      <c r="V1342" s="212">
        <v>0.93610168423638673</v>
      </c>
      <c r="W1342" s="212">
        <v>0.88246077078970053</v>
      </c>
      <c r="X1342" s="212">
        <v>0.7880719507402506</v>
      </c>
      <c r="Y1342" s="212">
        <v>0.6135890297580251</v>
      </c>
      <c r="Z1342" s="212">
        <v>0.42811816428759553</v>
      </c>
    </row>
    <row r="1343" spans="3:26" x14ac:dyDescent="0.3">
      <c r="C1343" s="210">
        <v>41890</v>
      </c>
      <c r="D1343" s="211">
        <v>1.0370492979845057E-3</v>
      </c>
      <c r="E1343" s="211">
        <v>2.3559903455925789E-3</v>
      </c>
      <c r="F1343" s="211">
        <v>3.7062905485910156E-3</v>
      </c>
      <c r="G1343" s="211">
        <v>6.0454631040288117E-3</v>
      </c>
      <c r="H1343" s="211">
        <v>7.6924332651776362E-3</v>
      </c>
      <c r="I1343" s="211">
        <v>1.005126661163782E-2</v>
      </c>
      <c r="J1343" s="211">
        <v>1.2579834231211357E-2</v>
      </c>
      <c r="K1343" s="211">
        <v>1.6066512149483864E-2</v>
      </c>
      <c r="L1343" s="211">
        <v>2.1469231148792633E-2</v>
      </c>
      <c r="M1343" s="211">
        <v>2.9360979531955794E-2</v>
      </c>
      <c r="N1343" s="211">
        <v>3.8709838692672929E-2</v>
      </c>
      <c r="P1343" s="212">
        <f t="array" ref="P1343:Z1343">(1+D1343:N1343)^-P$1:Z$1</f>
        <v>0.99991708248313982</v>
      </c>
      <c r="Q1343" s="212">
        <v>0.99941186817941685</v>
      </c>
      <c r="R1343" s="212">
        <v>0.99815199008830535</v>
      </c>
      <c r="S1343" s="212">
        <v>0.99399086490050237</v>
      </c>
      <c r="T1343" s="212">
        <v>0.98479085065191441</v>
      </c>
      <c r="U1343" s="212">
        <v>0.97044236431226494</v>
      </c>
      <c r="V1343" s="212">
        <v>0.93940664892886883</v>
      </c>
      <c r="W1343" s="212">
        <v>0.89442727468584426</v>
      </c>
      <c r="X1343" s="212">
        <v>0.80862489394369852</v>
      </c>
      <c r="Y1343" s="212">
        <v>0.64786494516323456</v>
      </c>
      <c r="Z1343" s="212">
        <v>0.4678591141312195</v>
      </c>
    </row>
    <row r="1344" spans="3:26" x14ac:dyDescent="0.3">
      <c r="C1344" s="210">
        <v>41887</v>
      </c>
      <c r="D1344" s="211">
        <v>9.8290863421145029E-4</v>
      </c>
      <c r="E1344" s="211">
        <v>2.4274361841012944E-3</v>
      </c>
      <c r="F1344" s="211">
        <v>3.8499563314968511E-3</v>
      </c>
      <c r="G1344" s="211">
        <v>6.1928266044679343E-3</v>
      </c>
      <c r="H1344" s="211">
        <v>8.0280426371947908E-3</v>
      </c>
      <c r="I1344" s="211">
        <v>1.0447074378463437E-2</v>
      </c>
      <c r="J1344" s="211">
        <v>1.3892937817276732E-2</v>
      </c>
      <c r="K1344" s="211">
        <v>1.7475701792475474E-2</v>
      </c>
      <c r="L1344" s="211">
        <v>2.1897845262777268E-2</v>
      </c>
      <c r="M1344" s="211">
        <v>2.9392968256971817E-2</v>
      </c>
      <c r="N1344" s="211">
        <v>3.8382615706731293E-2</v>
      </c>
      <c r="P1344" s="212">
        <f t="array" ref="P1344:Z1344">(1+D1344:N1344)^-P$1:Z$1</f>
        <v>0.99992140901676752</v>
      </c>
      <c r="Q1344" s="212">
        <v>0.99939405997583231</v>
      </c>
      <c r="R1344" s="212">
        <v>0.99808056237281173</v>
      </c>
      <c r="S1344" s="212">
        <v>0.99384528845691888</v>
      </c>
      <c r="T1344" s="212">
        <v>0.98413521408948601</v>
      </c>
      <c r="U1344" s="212">
        <v>0.96930239906380256</v>
      </c>
      <c r="V1344" s="212">
        <v>0.9333392073290776</v>
      </c>
      <c r="W1344" s="212">
        <v>0.8857918358514304</v>
      </c>
      <c r="X1344" s="212">
        <v>0.80523967678568076</v>
      </c>
      <c r="Y1344" s="212">
        <v>0.64756302160186618</v>
      </c>
      <c r="Z1344" s="212">
        <v>0.47081666449529447</v>
      </c>
    </row>
    <row r="1345" spans="3:26" x14ac:dyDescent="0.3">
      <c r="C1345" s="210">
        <v>41886</v>
      </c>
      <c r="D1345" s="211">
        <v>8.1516435854805328E-4</v>
      </c>
      <c r="E1345" s="211">
        <v>2.043757389957743E-3</v>
      </c>
      <c r="F1345" s="211">
        <v>3.3475764407737149E-3</v>
      </c>
      <c r="G1345" s="211">
        <v>5.2696870967505437E-3</v>
      </c>
      <c r="H1345" s="211">
        <v>6.9488585275155872E-3</v>
      </c>
      <c r="I1345" s="211">
        <v>9.0867684246637662E-3</v>
      </c>
      <c r="J1345" s="211">
        <v>1.1896960355922087E-2</v>
      </c>
      <c r="K1345" s="211">
        <v>1.6230669336528284E-2</v>
      </c>
      <c r="L1345" s="211">
        <v>2.2167616347915392E-2</v>
      </c>
      <c r="M1345" s="211">
        <v>2.9834410605950091E-2</v>
      </c>
      <c r="N1345" s="211">
        <v>3.7370462506329249E-2</v>
      </c>
      <c r="P1345" s="212">
        <f t="array" ref="P1345:Z1345">(1+D1345:N1345)^-P$1:Z$1</f>
        <v>0.9999348155411969</v>
      </c>
      <c r="Q1345" s="212">
        <v>0.99948971230132089</v>
      </c>
      <c r="R1345" s="212">
        <v>0.99833040244128379</v>
      </c>
      <c r="S1345" s="212">
        <v>0.99475793693534165</v>
      </c>
      <c r="T1345" s="212">
        <v>0.98624581226306396</v>
      </c>
      <c r="U1345" s="212">
        <v>0.9732277089819612</v>
      </c>
      <c r="V1345" s="212">
        <v>0.94258070068470456</v>
      </c>
      <c r="W1345" s="212">
        <v>0.89341639324779631</v>
      </c>
      <c r="X1345" s="212">
        <v>0.80311700563714017</v>
      </c>
      <c r="Y1345" s="212">
        <v>0.64341178748450611</v>
      </c>
      <c r="Z1345" s="212">
        <v>0.48008975727387881</v>
      </c>
    </row>
    <row r="1346" spans="3:26" x14ac:dyDescent="0.3">
      <c r="C1346" s="210">
        <v>41885</v>
      </c>
      <c r="D1346" s="211">
        <v>9.7136776135783192E-4</v>
      </c>
      <c r="E1346" s="211">
        <v>2.3931274504018739E-3</v>
      </c>
      <c r="F1346" s="211">
        <v>3.9389693185852863E-3</v>
      </c>
      <c r="G1346" s="211">
        <v>6.2554279224257608E-3</v>
      </c>
      <c r="H1346" s="211">
        <v>8.3139203303887396E-3</v>
      </c>
      <c r="I1346" s="211">
        <v>1.0756823525474518E-2</v>
      </c>
      <c r="J1346" s="211">
        <v>1.4270214732834097E-2</v>
      </c>
      <c r="K1346" s="211">
        <v>1.9418830152866599E-2</v>
      </c>
      <c r="L1346" s="211">
        <v>2.5789121067196694E-2</v>
      </c>
      <c r="M1346" s="211">
        <v>3.4933237661363241E-2</v>
      </c>
      <c r="N1346" s="211">
        <v>4.7868671307787214E-2</v>
      </c>
      <c r="P1346" s="212">
        <f t="array" ref="P1346:Z1346">(1+D1346:N1346)^-P$1:Z$1</f>
        <v>0.99992233131324992</v>
      </c>
      <c r="Q1346" s="212">
        <v>0.99940261138736108</v>
      </c>
      <c r="R1346" s="212">
        <v>0.99803631461259779</v>
      </c>
      <c r="S1346" s="212">
        <v>0.9937834592004724</v>
      </c>
      <c r="T1346" s="212">
        <v>0.98357724813074265</v>
      </c>
      <c r="U1346" s="212">
        <v>0.96841153614549635</v>
      </c>
      <c r="V1346" s="212">
        <v>0.9316046327116464</v>
      </c>
      <c r="W1346" s="212">
        <v>0.87404026563077708</v>
      </c>
      <c r="X1346" s="212">
        <v>0.77520954462676539</v>
      </c>
      <c r="Y1346" s="212">
        <v>0.5974684502932518</v>
      </c>
      <c r="Z1346" s="212">
        <v>0.39252098109208666</v>
      </c>
    </row>
    <row r="1347" spans="3:26" x14ac:dyDescent="0.3">
      <c r="C1347" s="210">
        <v>41884</v>
      </c>
      <c r="D1347" s="211">
        <v>9.1341871124353037E-4</v>
      </c>
      <c r="E1347" s="211">
        <v>2.1680849685275839E-3</v>
      </c>
      <c r="F1347" s="211">
        <v>3.3509812472996706E-3</v>
      </c>
      <c r="G1347" s="211">
        <v>5.1920571063310932E-3</v>
      </c>
      <c r="H1347" s="211">
        <v>6.6306407366142333E-3</v>
      </c>
      <c r="I1347" s="211">
        <v>8.7786323688051997E-3</v>
      </c>
      <c r="J1347" s="211">
        <v>1.1463406325547992E-2</v>
      </c>
      <c r="K1347" s="211">
        <v>1.513186879927569E-2</v>
      </c>
      <c r="L1347" s="211">
        <v>1.9136523631353156E-2</v>
      </c>
      <c r="M1347" s="211">
        <v>2.486416943657118E-2</v>
      </c>
      <c r="N1347" s="211">
        <v>3.2265042263938698E-2</v>
      </c>
      <c r="P1347" s="212">
        <f t="array" ref="P1347:Z1347">(1+D1347:N1347)^-P$1:Z$1</f>
        <v>0.99992696252350799</v>
      </c>
      <c r="Q1347" s="212">
        <v>0.99945871203324421</v>
      </c>
      <c r="R1347" s="212">
        <v>0.99832870855508826</v>
      </c>
      <c r="S1347" s="212">
        <v>0.99483476110895908</v>
      </c>
      <c r="T1347" s="212">
        <v>0.98686945822997818</v>
      </c>
      <c r="U1347" s="212">
        <v>0.97411981201364539</v>
      </c>
      <c r="V1347" s="212">
        <v>0.94460257387072089</v>
      </c>
      <c r="W1347" s="212">
        <v>0.90020778653336053</v>
      </c>
      <c r="X1347" s="212">
        <v>0.82732536510765897</v>
      </c>
      <c r="Y1347" s="212">
        <v>0.69183949577140069</v>
      </c>
      <c r="Z1347" s="212">
        <v>0.52987764387664393</v>
      </c>
    </row>
    <row r="1348" spans="3:26" x14ac:dyDescent="0.3">
      <c r="C1348" s="210">
        <v>41880</v>
      </c>
      <c r="D1348" s="211">
        <v>1.0376342069636116E-3</v>
      </c>
      <c r="E1348" s="211">
        <v>2.5234496462798019E-3</v>
      </c>
      <c r="F1348" s="211">
        <v>4.0666189532478011E-3</v>
      </c>
      <c r="G1348" s="211">
        <v>6.4889349901838169E-3</v>
      </c>
      <c r="H1348" s="211">
        <v>8.4887377846788511E-3</v>
      </c>
      <c r="I1348" s="211">
        <v>1.0911654773531504E-2</v>
      </c>
      <c r="J1348" s="211">
        <v>1.3712381497725114E-2</v>
      </c>
      <c r="K1348" s="211">
        <v>1.7828589079954271E-2</v>
      </c>
      <c r="L1348" s="211">
        <v>2.3198639133018575E-2</v>
      </c>
      <c r="M1348" s="211">
        <v>3.0079611055953435E-2</v>
      </c>
      <c r="N1348" s="211">
        <v>3.787598209690405E-2</v>
      </c>
      <c r="P1348" s="212">
        <f t="array" ref="P1348:Z1348">(1+D1348:N1348)^-P$1:Z$1</f>
        <v>0.99991703574278812</v>
      </c>
      <c r="Q1348" s="212">
        <v>0.99937013067767388</v>
      </c>
      <c r="R1348" s="212">
        <v>0.99797287110300659</v>
      </c>
      <c r="S1348" s="212">
        <v>0.99355289982373518</v>
      </c>
      <c r="T1348" s="212">
        <v>0.98323627938997082</v>
      </c>
      <c r="U1348" s="212">
        <v>0.9679666385057194</v>
      </c>
      <c r="V1348" s="212">
        <v>0.93417070715866302</v>
      </c>
      <c r="W1348" s="212">
        <v>0.88364430510710013</v>
      </c>
      <c r="X1348" s="212">
        <v>0.79506101987877431</v>
      </c>
      <c r="Y1348" s="212">
        <v>0.64111824266976769</v>
      </c>
      <c r="Z1348" s="212">
        <v>0.47543457563302044</v>
      </c>
    </row>
    <row r="1349" spans="3:26" x14ac:dyDescent="0.3">
      <c r="C1349" s="210">
        <v>41879</v>
      </c>
      <c r="D1349" s="211">
        <v>9.0503285382987448E-4</v>
      </c>
      <c r="E1349" s="211">
        <v>2.1784655915986209E-3</v>
      </c>
      <c r="F1349" s="211">
        <v>3.5834107207518332E-3</v>
      </c>
      <c r="G1349" s="211">
        <v>5.4334611001792517E-3</v>
      </c>
      <c r="H1349" s="211">
        <v>6.9200556312175518E-3</v>
      </c>
      <c r="I1349" s="211">
        <v>8.6898094110664237E-3</v>
      </c>
      <c r="J1349" s="211">
        <v>1.0936599878581504E-2</v>
      </c>
      <c r="K1349" s="211">
        <v>1.3946741844245962E-2</v>
      </c>
      <c r="L1349" s="211">
        <v>1.8856806395643154E-2</v>
      </c>
      <c r="M1349" s="211">
        <v>2.5716248774753137E-2</v>
      </c>
      <c r="N1349" s="211">
        <v>3.3240863852394477E-2</v>
      </c>
      <c r="P1349" s="212">
        <f t="array" ref="P1349:Z1349">(1+D1349:N1349)^-P$1:Z$1</f>
        <v>0.99992763273395469</v>
      </c>
      <c r="Q1349" s="212">
        <v>0.99945612391026517</v>
      </c>
      <c r="R1349" s="212">
        <v>0.99821309561734539</v>
      </c>
      <c r="S1349" s="212">
        <v>0.99459590185686308</v>
      </c>
      <c r="T1349" s="212">
        <v>0.98630223609131673</v>
      </c>
      <c r="U1349" s="212">
        <v>0.97437717107915289</v>
      </c>
      <c r="V1349" s="212">
        <v>0.94706633680997532</v>
      </c>
      <c r="W1349" s="212">
        <v>0.907598964793358</v>
      </c>
      <c r="X1349" s="212">
        <v>0.82959951464582748</v>
      </c>
      <c r="Y1349" s="212">
        <v>0.6832686095376338</v>
      </c>
      <c r="Z1349" s="212">
        <v>0.51995830958935074</v>
      </c>
    </row>
    <row r="1350" spans="3:26" x14ac:dyDescent="0.3">
      <c r="C1350" s="210">
        <v>41878</v>
      </c>
      <c r="D1350" s="211">
        <v>1.0143481729281277E-3</v>
      </c>
      <c r="E1350" s="211">
        <v>2.3325467885335297E-3</v>
      </c>
      <c r="F1350" s="211">
        <v>3.6938084614028337E-3</v>
      </c>
      <c r="G1350" s="211">
        <v>6.0834460662679687E-3</v>
      </c>
      <c r="H1350" s="211">
        <v>7.8502702843275662E-3</v>
      </c>
      <c r="I1350" s="211">
        <v>1.0142101693043103E-2</v>
      </c>
      <c r="J1350" s="211">
        <v>1.3879091907040925E-2</v>
      </c>
      <c r="K1350" s="211">
        <v>1.7580163209154415E-2</v>
      </c>
      <c r="L1350" s="211">
        <v>2.263194377402955E-2</v>
      </c>
      <c r="M1350" s="211">
        <v>3.011649620539188E-2</v>
      </c>
      <c r="N1350" s="211">
        <v>4.0183490329305627E-2</v>
      </c>
      <c r="P1350" s="212">
        <f t="array" ref="P1350:Z1350">(1+D1350:N1350)^-P$1:Z$1</f>
        <v>0.99991889656350608</v>
      </c>
      <c r="Q1350" s="212">
        <v>0.99941771193948814</v>
      </c>
      <c r="R1350" s="212">
        <v>0.99815819665315964</v>
      </c>
      <c r="S1350" s="212">
        <v>0.99395333847301237</v>
      </c>
      <c r="T1350" s="212">
        <v>0.98448242332759828</v>
      </c>
      <c r="U1350" s="212">
        <v>0.97018059237588028</v>
      </c>
      <c r="V1350" s="212">
        <v>0.93340293920772577</v>
      </c>
      <c r="W1350" s="212">
        <v>0.8851555046115771</v>
      </c>
      <c r="X1350" s="212">
        <v>0.7994778836989137</v>
      </c>
      <c r="Y1350" s="212">
        <v>0.6407739833173105</v>
      </c>
      <c r="Z1350" s="212">
        <v>0.45477949130673734</v>
      </c>
    </row>
    <row r="1351" spans="3:26" x14ac:dyDescent="0.3">
      <c r="C1351" s="210">
        <v>41877</v>
      </c>
      <c r="D1351" s="211">
        <v>9.2303953134935423E-4</v>
      </c>
      <c r="E1351" s="211">
        <v>2.2250157518853655E-3</v>
      </c>
      <c r="F1351" s="211">
        <v>3.4850301810324118E-3</v>
      </c>
      <c r="G1351" s="211">
        <v>5.4016442515548314E-3</v>
      </c>
      <c r="H1351" s="211">
        <v>7.3410984503810813E-3</v>
      </c>
      <c r="I1351" s="211">
        <v>9.5188822717053312E-3</v>
      </c>
      <c r="J1351" s="211">
        <v>1.2799557523825085E-2</v>
      </c>
      <c r="K1351" s="211">
        <v>1.6485118581578181E-2</v>
      </c>
      <c r="L1351" s="211">
        <v>2.1474343555420175E-2</v>
      </c>
      <c r="M1351" s="211">
        <v>2.8106796624247744E-2</v>
      </c>
      <c r="N1351" s="211">
        <v>3.5877582597497827E-2</v>
      </c>
      <c r="P1351" s="212">
        <f t="array" ref="P1351:Z1351">(1+D1351:N1351)^-P$1:Z$1</f>
        <v>0.99992619362043911</v>
      </c>
      <c r="Q1351" s="212">
        <v>0.99944451831960246</v>
      </c>
      <c r="R1351" s="212">
        <v>0.99826202626070104</v>
      </c>
      <c r="S1351" s="212">
        <v>0.99462737674795043</v>
      </c>
      <c r="T1351" s="212">
        <v>0.98547791017548636</v>
      </c>
      <c r="U1351" s="212">
        <v>0.9719785044572804</v>
      </c>
      <c r="V1351" s="212">
        <v>0.93838808617247305</v>
      </c>
      <c r="W1351" s="212">
        <v>0.8918520719029861</v>
      </c>
      <c r="X1351" s="212">
        <v>0.80858442375287043</v>
      </c>
      <c r="Y1351" s="212">
        <v>0.65982162802496847</v>
      </c>
      <c r="Z1351" s="212">
        <v>0.49411871999538015</v>
      </c>
    </row>
    <row r="1352" spans="3:26" x14ac:dyDescent="0.3">
      <c r="C1352" s="210">
        <v>41876</v>
      </c>
      <c r="D1352" s="211">
        <v>1.0174365696662873E-3</v>
      </c>
      <c r="E1352" s="211">
        <v>2.6717051384877971E-3</v>
      </c>
      <c r="F1352" s="211">
        <v>4.1024084045042913E-3</v>
      </c>
      <c r="G1352" s="211">
        <v>6.7577903862769311E-3</v>
      </c>
      <c r="H1352" s="211">
        <v>8.6084356814449085E-3</v>
      </c>
      <c r="I1352" s="211">
        <v>1.1060958446670485E-2</v>
      </c>
      <c r="J1352" s="211">
        <v>1.4170661999587055E-2</v>
      </c>
      <c r="K1352" s="211">
        <v>1.7777899633289386E-2</v>
      </c>
      <c r="L1352" s="211">
        <v>2.2443511981489479E-2</v>
      </c>
      <c r="M1352" s="211">
        <v>2.8547759926897349E-2</v>
      </c>
      <c r="N1352" s="211">
        <v>3.7706529972850317E-2</v>
      </c>
      <c r="P1352" s="212">
        <f t="array" ref="P1352:Z1352">(1+D1352:N1352)^-P$1:Z$1</f>
        <v>0.99991864976255906</v>
      </c>
      <c r="Q1352" s="212">
        <v>0.99933318679918048</v>
      </c>
      <c r="R1352" s="212">
        <v>0.99795508545714096</v>
      </c>
      <c r="S1352" s="212">
        <v>0.99328757080321761</v>
      </c>
      <c r="T1352" s="212">
        <v>0.9830029195906278</v>
      </c>
      <c r="U1352" s="212">
        <v>0.96753788206034552</v>
      </c>
      <c r="V1352" s="212">
        <v>0.93206196203763625</v>
      </c>
      <c r="W1352" s="212">
        <v>0.88395241450582918</v>
      </c>
      <c r="X1352" s="212">
        <v>0.80095250842382026</v>
      </c>
      <c r="Y1352" s="212">
        <v>0.6555911162318816</v>
      </c>
      <c r="Z1352" s="212">
        <v>0.47698970701120386</v>
      </c>
    </row>
    <row r="1353" spans="3:26" x14ac:dyDescent="0.3">
      <c r="C1353" s="210">
        <v>41873</v>
      </c>
      <c r="D1353" s="211">
        <v>8.7597547502298132E-4</v>
      </c>
      <c r="E1353" s="211">
        <v>2.1779251899493222E-3</v>
      </c>
      <c r="F1353" s="211">
        <v>3.4393685772267945E-3</v>
      </c>
      <c r="G1353" s="211">
        <v>5.4592104996478612E-3</v>
      </c>
      <c r="H1353" s="211">
        <v>7.4599571738034574E-3</v>
      </c>
      <c r="I1353" s="211">
        <v>9.4750720345851934E-3</v>
      </c>
      <c r="J1353" s="211">
        <v>1.2379211788141633E-2</v>
      </c>
      <c r="K1353" s="211">
        <v>1.6508487168441124E-2</v>
      </c>
      <c r="L1353" s="211">
        <v>2.1886213241783418E-2</v>
      </c>
      <c r="M1353" s="211">
        <v>2.9178170203248664E-2</v>
      </c>
      <c r="N1353" s="211">
        <v>3.6569903139633902E-2</v>
      </c>
      <c r="P1353" s="212">
        <f t="array" ref="P1353:Z1353">(1+D1353:N1353)^-P$1:Z$1</f>
        <v>0.99992995509066607</v>
      </c>
      <c r="Q1353" s="212">
        <v>0.99945625864373278</v>
      </c>
      <c r="R1353" s="212">
        <v>0.99828473900649339</v>
      </c>
      <c r="S1353" s="212">
        <v>0.99457043066228923</v>
      </c>
      <c r="T1353" s="212">
        <v>0.98524539326807536</v>
      </c>
      <c r="U1353" s="212">
        <v>0.97210505871703312</v>
      </c>
      <c r="V1353" s="212">
        <v>0.94033782553696277</v>
      </c>
      <c r="W1353" s="212">
        <v>0.89170856183993275</v>
      </c>
      <c r="X1353" s="212">
        <v>0.80533134104831794</v>
      </c>
      <c r="Y1353" s="212">
        <v>0.64959326296872832</v>
      </c>
      <c r="Z1353" s="212">
        <v>0.48756003721153302</v>
      </c>
    </row>
    <row r="1354" spans="3:26" x14ac:dyDescent="0.3">
      <c r="C1354" s="210">
        <v>41872</v>
      </c>
      <c r="D1354" s="211">
        <v>7.438688481529441E-4</v>
      </c>
      <c r="E1354" s="211">
        <v>1.9586880884758756E-3</v>
      </c>
      <c r="F1354" s="211">
        <v>3.0281756306826477E-3</v>
      </c>
      <c r="G1354" s="211">
        <v>4.5922931384612025E-3</v>
      </c>
      <c r="H1354" s="211">
        <v>5.8227942354767623E-3</v>
      </c>
      <c r="I1354" s="211">
        <v>7.7082349311718736E-3</v>
      </c>
      <c r="J1354" s="211">
        <v>1.0353336846074599E-2</v>
      </c>
      <c r="K1354" s="211">
        <v>1.3140025590030881E-2</v>
      </c>
      <c r="L1354" s="211">
        <v>1.7791119700081157E-2</v>
      </c>
      <c r="M1354" s="211">
        <v>2.2636233449579782E-2</v>
      </c>
      <c r="N1354" s="211">
        <v>3.0289221114593839E-2</v>
      </c>
      <c r="P1354" s="212">
        <f t="array" ref="P1354:Z1354">(1+D1354:N1354)^-P$1:Z$1</f>
        <v>0.99994051438415144</v>
      </c>
      <c r="Q1354" s="212">
        <v>0.9995109265454063</v>
      </c>
      <c r="R1354" s="212">
        <v>0.99848934222298569</v>
      </c>
      <c r="S1354" s="212">
        <v>0.99542869961294012</v>
      </c>
      <c r="T1354" s="212">
        <v>0.98845534234921772</v>
      </c>
      <c r="U1354" s="212">
        <v>0.97722726891770606</v>
      </c>
      <c r="V1354" s="212">
        <v>0.94980313642524739</v>
      </c>
      <c r="W1354" s="212">
        <v>0.91266981672185943</v>
      </c>
      <c r="X1354" s="212">
        <v>0.83832694837722266</v>
      </c>
      <c r="Y1354" s="212">
        <v>0.71479639748006218</v>
      </c>
      <c r="Z1354" s="212">
        <v>0.55057549102320924</v>
      </c>
    </row>
    <row r="1355" spans="3:26" x14ac:dyDescent="0.3">
      <c r="C1355" s="210">
        <v>41871</v>
      </c>
      <c r="D1355" s="211">
        <v>9.9556724158471332E-4</v>
      </c>
      <c r="E1355" s="211">
        <v>2.4699243644698151E-3</v>
      </c>
      <c r="F1355" s="211">
        <v>4.0671977312409244E-3</v>
      </c>
      <c r="G1355" s="211">
        <v>6.4095777270006243E-3</v>
      </c>
      <c r="H1355" s="211">
        <v>8.3339586114300149E-3</v>
      </c>
      <c r="I1355" s="211">
        <v>1.1260035600487384E-2</v>
      </c>
      <c r="J1355" s="211">
        <v>1.5375675932934514E-2</v>
      </c>
      <c r="K1355" s="211">
        <v>1.9804365192737764E-2</v>
      </c>
      <c r="L1355" s="211">
        <v>2.561911391940767E-2</v>
      </c>
      <c r="M1355" s="211">
        <v>3.3855802758919341E-2</v>
      </c>
      <c r="N1355" s="211">
        <v>4.3965934309173629E-2</v>
      </c>
      <c r="P1355" s="212">
        <f t="array" ref="P1355:Z1355">(1+D1355:N1355)^-P$1:Z$1</f>
        <v>0.99992039740899907</v>
      </c>
      <c r="Q1355" s="212">
        <v>0.99938347035390096</v>
      </c>
      <c r="R1355" s="212">
        <v>0.99797258347045581</v>
      </c>
      <c r="S1355" s="212">
        <v>0.99363124331400265</v>
      </c>
      <c r="T1355" s="212">
        <v>0.98353815592063054</v>
      </c>
      <c r="U1355" s="212">
        <v>0.96696658457427054</v>
      </c>
      <c r="V1355" s="212">
        <v>0.92654437376381127</v>
      </c>
      <c r="W1355" s="212">
        <v>0.87172988280323727</v>
      </c>
      <c r="X1355" s="212">
        <v>0.77649549485199942</v>
      </c>
      <c r="Y1355" s="212">
        <v>0.60687668754070634</v>
      </c>
      <c r="Z1355" s="212">
        <v>0.42293482952575878</v>
      </c>
    </row>
    <row r="1356" spans="3:26" x14ac:dyDescent="0.3">
      <c r="C1356" s="210">
        <v>41870</v>
      </c>
      <c r="D1356" s="211">
        <v>9.6579799266360725E-4</v>
      </c>
      <c r="E1356" s="211">
        <v>2.4267878222058396E-3</v>
      </c>
      <c r="F1356" s="211">
        <v>3.8842380062808594E-3</v>
      </c>
      <c r="G1356" s="211">
        <v>6.3379825730395774E-3</v>
      </c>
      <c r="H1356" s="211">
        <v>8.4273872551057834E-3</v>
      </c>
      <c r="I1356" s="211">
        <v>1.1009682236992264E-2</v>
      </c>
      <c r="J1356" s="211">
        <v>1.4526397379401404E-2</v>
      </c>
      <c r="K1356" s="211">
        <v>1.9806124648903242E-2</v>
      </c>
      <c r="L1356" s="211">
        <v>2.5786313603878425E-2</v>
      </c>
      <c r="M1356" s="211">
        <v>3.4684847526912942E-2</v>
      </c>
      <c r="N1356" s="211">
        <v>4.5380993597311854E-2</v>
      </c>
      <c r="P1356" s="212">
        <f t="array" ref="P1356:Z1356">(1+D1356:N1356)^-P$1:Z$1</f>
        <v>0.99992277642910521</v>
      </c>
      <c r="Q1356" s="212">
        <v>0.99939422157588087</v>
      </c>
      <c r="R1356" s="212">
        <v>0.99806352048487945</v>
      </c>
      <c r="S1356" s="212">
        <v>0.99370193445661814</v>
      </c>
      <c r="T1356" s="212">
        <v>0.9833559189438551</v>
      </c>
      <c r="U1356" s="212">
        <v>0.96768510377074812</v>
      </c>
      <c r="V1356" s="212">
        <v>0.93042900810146034</v>
      </c>
      <c r="W1356" s="212">
        <v>0.87171935498055741</v>
      </c>
      <c r="X1356" s="212">
        <v>0.77523076151312964</v>
      </c>
      <c r="Y1356" s="212">
        <v>0.59962352556410969</v>
      </c>
      <c r="Z1356" s="212">
        <v>0.41163093377190763</v>
      </c>
    </row>
    <row r="1357" spans="3:26" x14ac:dyDescent="0.3">
      <c r="C1357" s="210">
        <v>41869</v>
      </c>
      <c r="D1357" s="211">
        <v>1.056494963558979E-3</v>
      </c>
      <c r="E1357" s="211">
        <v>2.6208522713060804E-3</v>
      </c>
      <c r="F1357" s="211">
        <v>4.1724703493451172E-3</v>
      </c>
      <c r="G1357" s="211">
        <v>6.7833496509627804E-3</v>
      </c>
      <c r="H1357" s="211">
        <v>8.8522587119346328E-3</v>
      </c>
      <c r="I1357" s="211">
        <v>1.1223152524820638E-2</v>
      </c>
      <c r="J1357" s="211">
        <v>1.439512704381501E-2</v>
      </c>
      <c r="K1357" s="211">
        <v>1.8170389172490524E-2</v>
      </c>
      <c r="L1357" s="211">
        <v>2.3707556168753904E-2</v>
      </c>
      <c r="M1357" s="211">
        <v>3.1151342973771957E-2</v>
      </c>
      <c r="N1357" s="211">
        <v>4.2004783837428339E-2</v>
      </c>
      <c r="P1357" s="212">
        <f t="array" ref="P1357:Z1357">(1+D1357:N1357)^-P$1:Z$1</f>
        <v>0.99991552858666877</v>
      </c>
      <c r="Q1357" s="212">
        <v>0.99934585808742371</v>
      </c>
      <c r="R1357" s="212">
        <v>0.99792027077349388</v>
      </c>
      <c r="S1357" s="212">
        <v>0.99326235415661723</v>
      </c>
      <c r="T1357" s="212">
        <v>0.98252782566967845</v>
      </c>
      <c r="U1357" s="212">
        <v>0.96707239505474929</v>
      </c>
      <c r="V1357" s="212">
        <v>0.93103118638506221</v>
      </c>
      <c r="W1357" s="212">
        <v>0.88156991762784798</v>
      </c>
      <c r="X1357" s="212">
        <v>0.79111735332966482</v>
      </c>
      <c r="Y1357" s="212">
        <v>0.63119539818124859</v>
      </c>
      <c r="Z1357" s="212">
        <v>0.43914277688074782</v>
      </c>
    </row>
    <row r="1358" spans="3:26" x14ac:dyDescent="0.3">
      <c r="C1358" s="210">
        <v>41866</v>
      </c>
      <c r="D1358" s="211">
        <v>9.6071025596182762E-4</v>
      </c>
      <c r="E1358" s="211">
        <v>2.4054123119706824E-3</v>
      </c>
      <c r="F1358" s="211">
        <v>3.6164454349271874E-3</v>
      </c>
      <c r="G1358" s="211">
        <v>5.9125347337303175E-3</v>
      </c>
      <c r="H1358" s="211">
        <v>7.419743522887187E-3</v>
      </c>
      <c r="I1358" s="211">
        <v>9.3878763077605027E-3</v>
      </c>
      <c r="J1358" s="211">
        <v>1.286025040101226E-2</v>
      </c>
      <c r="K1358" s="211">
        <v>1.7209908255600748E-2</v>
      </c>
      <c r="L1358" s="211">
        <v>2.279150387838683E-2</v>
      </c>
      <c r="M1358" s="211">
        <v>3.063192615115708E-2</v>
      </c>
      <c r="N1358" s="211">
        <v>3.9953093885611968E-2</v>
      </c>
      <c r="P1358" s="212">
        <f t="array" ref="P1358:Z1358">(1+D1358:N1358)^-P$1:Z$1</f>
        <v>0.99992318302503747</v>
      </c>
      <c r="Q1358" s="212">
        <v>0.99939954935801467</v>
      </c>
      <c r="R1358" s="212">
        <v>0.99819666705252441</v>
      </c>
      <c r="S1358" s="212">
        <v>0.99412221785734545</v>
      </c>
      <c r="T1358" s="212">
        <v>0.98532405185172545</v>
      </c>
      <c r="U1358" s="212">
        <v>0.97235700565916938</v>
      </c>
      <c r="V1358" s="212">
        <v>0.93810696818165162</v>
      </c>
      <c r="W1358" s="212">
        <v>0.88741328749600135</v>
      </c>
      <c r="X1358" s="212">
        <v>0.79823153722218176</v>
      </c>
      <c r="Y1358" s="212">
        <v>0.63598390679219896</v>
      </c>
      <c r="Z1358" s="212">
        <v>0.45679882080821171</v>
      </c>
    </row>
    <row r="1359" spans="3:26" x14ac:dyDescent="0.3">
      <c r="C1359" s="210">
        <v>41865</v>
      </c>
      <c r="D1359" s="211">
        <v>9.5939757214512031E-4</v>
      </c>
      <c r="E1359" s="211">
        <v>2.3704071012690718E-3</v>
      </c>
      <c r="F1359" s="211">
        <v>3.6674184464133728E-3</v>
      </c>
      <c r="G1359" s="211">
        <v>5.9834627773071589E-3</v>
      </c>
      <c r="H1359" s="211">
        <v>8.08779264656336E-3</v>
      </c>
      <c r="I1359" s="211">
        <v>1.0789883825026237E-2</v>
      </c>
      <c r="J1359" s="211">
        <v>1.3991814810671282E-2</v>
      </c>
      <c r="K1359" s="211">
        <v>1.8549116461352318E-2</v>
      </c>
      <c r="L1359" s="211">
        <v>2.3632790641704926E-2</v>
      </c>
      <c r="M1359" s="211">
        <v>3.0385547144478442E-2</v>
      </c>
      <c r="N1359" s="211">
        <v>3.9357693594145544E-2</v>
      </c>
      <c r="P1359" s="212">
        <f t="array" ref="P1359:Z1359">(1+D1359:N1359)^-P$1:Z$1</f>
        <v>0.99992328793096608</v>
      </c>
      <c r="Q1359" s="212">
        <v>0.9994082746090327</v>
      </c>
      <c r="R1359" s="212">
        <v>0.9981713191457986</v>
      </c>
      <c r="S1359" s="212">
        <v>0.99405212610474913</v>
      </c>
      <c r="T1359" s="212">
        <v>0.98401855689738027</v>
      </c>
      <c r="U1359" s="212">
        <v>0.96831651661026252</v>
      </c>
      <c r="V1359" s="212">
        <v>0.93288423433525858</v>
      </c>
      <c r="W1359" s="212">
        <v>0.8792779155695164</v>
      </c>
      <c r="X1359" s="212">
        <v>0.7916953706705826</v>
      </c>
      <c r="Y1359" s="212">
        <v>0.63826881307118832</v>
      </c>
      <c r="Z1359" s="212">
        <v>0.4620609820176797</v>
      </c>
    </row>
    <row r="1360" spans="3:26" x14ac:dyDescent="0.3">
      <c r="C1360" s="210">
        <v>41864</v>
      </c>
      <c r="D1360" s="211">
        <v>1.0728373521157856E-3</v>
      </c>
      <c r="E1360" s="211">
        <v>2.7923135994853635E-3</v>
      </c>
      <c r="F1360" s="211">
        <v>4.2608341274067802E-3</v>
      </c>
      <c r="G1360" s="211">
        <v>6.9031229754155429E-3</v>
      </c>
      <c r="H1360" s="211">
        <v>8.8571615002326597E-3</v>
      </c>
      <c r="I1360" s="211">
        <v>1.1575734801742702E-2</v>
      </c>
      <c r="J1360" s="211">
        <v>1.5314082635547887E-2</v>
      </c>
      <c r="K1360" s="211">
        <v>2.0179754677704373E-2</v>
      </c>
      <c r="L1360" s="211">
        <v>2.6437916110604313E-2</v>
      </c>
      <c r="M1360" s="211">
        <v>3.5926847348327982E-2</v>
      </c>
      <c r="N1360" s="211">
        <v>4.8250853411803199E-2</v>
      </c>
      <c r="P1360" s="212">
        <f t="array" ref="P1360:Z1360">(1+D1360:N1360)^-P$1:Z$1</f>
        <v>0.99991422269721142</v>
      </c>
      <c r="Q1360" s="212">
        <v>0.99930313733816178</v>
      </c>
      <c r="R1360" s="212">
        <v>0.99787636686818693</v>
      </c>
      <c r="S1360" s="212">
        <v>0.99314420343139198</v>
      </c>
      <c r="T1360" s="212">
        <v>0.98251827602399033</v>
      </c>
      <c r="U1360" s="212">
        <v>0.96606153523306537</v>
      </c>
      <c r="V1360" s="212">
        <v>0.92682544859888727</v>
      </c>
      <c r="W1360" s="212">
        <v>0.8694870030442915</v>
      </c>
      <c r="X1360" s="212">
        <v>0.77032348259704753</v>
      </c>
      <c r="Y1360" s="212">
        <v>0.58892999278267966</v>
      </c>
      <c r="Z1360" s="212">
        <v>0.38966868600620974</v>
      </c>
    </row>
    <row r="1361" spans="3:26" x14ac:dyDescent="0.3">
      <c r="C1361" s="210">
        <v>41863</v>
      </c>
      <c r="D1361" s="211">
        <v>1.1112160442191786E-3</v>
      </c>
      <c r="E1361" s="211">
        <v>2.7942910241437148E-3</v>
      </c>
      <c r="F1361" s="211">
        <v>4.4938689208994164E-3</v>
      </c>
      <c r="G1361" s="211">
        <v>6.9463905091423665E-3</v>
      </c>
      <c r="H1361" s="211">
        <v>9.4573101131443515E-3</v>
      </c>
      <c r="I1361" s="211">
        <v>1.1879471320680225E-2</v>
      </c>
      <c r="J1361" s="211">
        <v>1.609218859311071E-2</v>
      </c>
      <c r="K1361" s="211">
        <v>2.1510887040756113E-2</v>
      </c>
      <c r="L1361" s="211">
        <v>2.8345390679156767E-2</v>
      </c>
      <c r="M1361" s="211">
        <v>3.8190261529881482E-2</v>
      </c>
      <c r="N1361" s="211">
        <v>4.7773776132859186E-2</v>
      </c>
      <c r="P1361" s="212">
        <f t="array" ref="P1361:Z1361">(1+D1361:N1361)^-P$1:Z$1</f>
        <v>0.99991115601880698</v>
      </c>
      <c r="Q1361" s="212">
        <v>0.99930264470269725</v>
      </c>
      <c r="R1361" s="212">
        <v>0.99776061036199593</v>
      </c>
      <c r="S1361" s="212">
        <v>0.99310152896458548</v>
      </c>
      <c r="T1361" s="212">
        <v>0.98135035799237347</v>
      </c>
      <c r="U1361" s="212">
        <v>0.96519184638258226</v>
      </c>
      <c r="V1361" s="212">
        <v>0.92328214445785639</v>
      </c>
      <c r="W1361" s="212">
        <v>0.86158673261393637</v>
      </c>
      <c r="X1361" s="212">
        <v>0.75615345730970651</v>
      </c>
      <c r="Y1361" s="212">
        <v>0.56996178555997723</v>
      </c>
      <c r="Z1361" s="212">
        <v>0.39323259296668933</v>
      </c>
    </row>
    <row r="1362" spans="3:26" x14ac:dyDescent="0.3">
      <c r="C1362" s="210">
        <v>41862</v>
      </c>
      <c r="D1362" s="211">
        <v>8.8295622525471447E-4</v>
      </c>
      <c r="E1362" s="211">
        <v>2.1190200467942192E-3</v>
      </c>
      <c r="F1362" s="211">
        <v>3.4762034582764695E-3</v>
      </c>
      <c r="G1362" s="211">
        <v>5.5795852507940424E-3</v>
      </c>
      <c r="H1362" s="211">
        <v>7.3539394930783935E-3</v>
      </c>
      <c r="I1362" s="211">
        <v>9.6747743772362792E-3</v>
      </c>
      <c r="J1362" s="211">
        <v>1.327766588491666E-2</v>
      </c>
      <c r="K1362" s="211">
        <v>1.6626540644880779E-2</v>
      </c>
      <c r="L1362" s="211">
        <v>2.2011285290453483E-2</v>
      </c>
      <c r="M1362" s="211">
        <v>2.9872855518827388E-2</v>
      </c>
      <c r="N1362" s="211">
        <v>4.0609670968386954E-2</v>
      </c>
      <c r="P1362" s="212">
        <f t="array" ref="P1362:Z1362">(1+D1362:N1362)^-P$1:Z$1</f>
        <v>0.99992939716060103</v>
      </c>
      <c r="Q1362" s="212">
        <v>0.99947094547611903</v>
      </c>
      <c r="R1362" s="212">
        <v>0.99826641668009364</v>
      </c>
      <c r="S1362" s="212">
        <v>0.99445137378221293</v>
      </c>
      <c r="T1362" s="212">
        <v>0.98545278597083485</v>
      </c>
      <c r="U1362" s="212">
        <v>0.97152835837374785</v>
      </c>
      <c r="V1362" s="212">
        <v>0.93617631333579787</v>
      </c>
      <c r="W1362" s="212">
        <v>0.89098398070544305</v>
      </c>
      <c r="X1362" s="212">
        <v>0.80434633245766907</v>
      </c>
      <c r="Y1362" s="212">
        <v>0.64305160543882622</v>
      </c>
      <c r="Z1362" s="212">
        <v>0.45106885939690544</v>
      </c>
    </row>
    <row r="1363" spans="3:26" x14ac:dyDescent="0.3">
      <c r="C1363" s="210">
        <v>41859</v>
      </c>
      <c r="D1363" s="211">
        <v>1.0623375456936838E-3</v>
      </c>
      <c r="E1363" s="211">
        <v>2.6866918143574445E-3</v>
      </c>
      <c r="F1363" s="211">
        <v>4.1204005378287379E-3</v>
      </c>
      <c r="G1363" s="211">
        <v>6.4018847724666567E-3</v>
      </c>
      <c r="H1363" s="211">
        <v>8.549191074880955E-3</v>
      </c>
      <c r="I1363" s="211">
        <v>1.133296458273823E-2</v>
      </c>
      <c r="J1363" s="211">
        <v>1.5559411206417861E-2</v>
      </c>
      <c r="K1363" s="211">
        <v>2.0534862234221164E-2</v>
      </c>
      <c r="L1363" s="211">
        <v>2.8220588538775959E-2</v>
      </c>
      <c r="M1363" s="211">
        <v>3.8266062838861387E-2</v>
      </c>
      <c r="N1363" s="211">
        <v>4.9144630149715894E-2</v>
      </c>
      <c r="P1363" s="212">
        <f t="array" ref="P1363:Z1363">(1+D1363:N1363)^-P$1:Z$1</f>
        <v>0.99991506171430178</v>
      </c>
      <c r="Q1363" s="212">
        <v>0.99932945264008977</v>
      </c>
      <c r="R1363" s="212">
        <v>0.99794614458641817</v>
      </c>
      <c r="S1363" s="212">
        <v>0.99363883864951807</v>
      </c>
      <c r="T1363" s="212">
        <v>0.98311841089684604</v>
      </c>
      <c r="U1363" s="212">
        <v>0.96675741072303678</v>
      </c>
      <c r="V1363" s="212">
        <v>0.92570652373826257</v>
      </c>
      <c r="W1363" s="212">
        <v>0.86737137227051853</v>
      </c>
      <c r="X1363" s="212">
        <v>0.75707175375230251</v>
      </c>
      <c r="Y1363" s="212">
        <v>0.56933793135036315</v>
      </c>
      <c r="Z1363" s="212">
        <v>0.38308289224553477</v>
      </c>
    </row>
    <row r="1364" spans="3:26" x14ac:dyDescent="0.3">
      <c r="C1364" s="210">
        <v>41858</v>
      </c>
      <c r="D1364" s="211">
        <v>1.0663787837631637E-3</v>
      </c>
      <c r="E1364" s="211">
        <v>2.6216231977173351E-3</v>
      </c>
      <c r="F1364" s="211">
        <v>4.2049579668758429E-3</v>
      </c>
      <c r="G1364" s="211">
        <v>6.3454403346654299E-3</v>
      </c>
      <c r="H1364" s="211">
        <v>8.3544077156901299E-3</v>
      </c>
      <c r="I1364" s="211">
        <v>1.0694200621860422E-2</v>
      </c>
      <c r="J1364" s="211">
        <v>1.4405913249992054E-2</v>
      </c>
      <c r="K1364" s="211">
        <v>1.8560286366101124E-2</v>
      </c>
      <c r="L1364" s="211">
        <v>2.4630111216474144E-2</v>
      </c>
      <c r="M1364" s="211">
        <v>3.1288854495668414E-2</v>
      </c>
      <c r="N1364" s="211">
        <v>4.0901997866647652E-2</v>
      </c>
      <c r="P1364" s="212">
        <f t="array" ref="P1364:Z1364">(1+D1364:N1364)^-P$1:Z$1</f>
        <v>0.99991473878647985</v>
      </c>
      <c r="Q1364" s="212">
        <v>0.99934566598545815</v>
      </c>
      <c r="R1364" s="212">
        <v>0.99790412849395205</v>
      </c>
      <c r="S1364" s="212">
        <v>0.99369457039269216</v>
      </c>
      <c r="T1364" s="212">
        <v>0.98349826464787349</v>
      </c>
      <c r="U1364" s="212">
        <v>0.96859155647180106</v>
      </c>
      <c r="V1364" s="212">
        <v>0.93098168903570333</v>
      </c>
      <c r="W1364" s="212">
        <v>0.87921042040688668</v>
      </c>
      <c r="X1364" s="212">
        <v>0.7840230931140677</v>
      </c>
      <c r="Y1364" s="212">
        <v>0.62993412682698668</v>
      </c>
      <c r="Z1364" s="212">
        <v>0.44854204411018178</v>
      </c>
    </row>
    <row r="1365" spans="3:26" x14ac:dyDescent="0.3">
      <c r="C1365" s="210">
        <v>41857</v>
      </c>
      <c r="D1365" s="211">
        <v>1.106702512124249E-3</v>
      </c>
      <c r="E1365" s="211">
        <v>2.7589898446574515E-3</v>
      </c>
      <c r="F1365" s="211">
        <v>4.5238417163208748E-3</v>
      </c>
      <c r="G1365" s="211">
        <v>7.2337773679963758E-3</v>
      </c>
      <c r="H1365" s="211">
        <v>9.2406479707644092E-3</v>
      </c>
      <c r="I1365" s="211">
        <v>1.2534953993401342E-2</v>
      </c>
      <c r="J1365" s="211">
        <v>1.5909054950756351E-2</v>
      </c>
      <c r="K1365" s="211">
        <v>2.0454288261030008E-2</v>
      </c>
      <c r="L1365" s="211">
        <v>2.5701546358139867E-2</v>
      </c>
      <c r="M1365" s="211">
        <v>3.3976253222250084E-2</v>
      </c>
      <c r="N1365" s="211">
        <v>4.462355019025744E-2</v>
      </c>
      <c r="P1365" s="212">
        <f t="array" ref="P1365:Z1365">(1+D1365:N1365)^-P$1:Z$1</f>
        <v>0.9999115166694128</v>
      </c>
      <c r="Q1365" s="212">
        <v>0.99931143946212697</v>
      </c>
      <c r="R1365" s="212">
        <v>0.99774572475326484</v>
      </c>
      <c r="S1365" s="212">
        <v>0.9928181743597807</v>
      </c>
      <c r="T1365" s="212">
        <v>0.9817717526201688</v>
      </c>
      <c r="U1365" s="212">
        <v>0.9633185568264736</v>
      </c>
      <c r="V1365" s="212">
        <v>0.92411462543796319</v>
      </c>
      <c r="W1365" s="212">
        <v>0.86785089282124539</v>
      </c>
      <c r="X1365" s="212">
        <v>0.77587167524496581</v>
      </c>
      <c r="Y1365" s="212">
        <v>0.60581710324166116</v>
      </c>
      <c r="Z1365" s="212">
        <v>0.41764160052731875</v>
      </c>
    </row>
    <row r="1366" spans="3:26" x14ac:dyDescent="0.3">
      <c r="C1366" s="210">
        <v>41856</v>
      </c>
      <c r="D1366" s="211">
        <v>7.991001867658058E-4</v>
      </c>
      <c r="E1366" s="211">
        <v>2.1335579557235232E-3</v>
      </c>
      <c r="F1366" s="211">
        <v>3.2910904014000607E-3</v>
      </c>
      <c r="G1366" s="211">
        <v>5.3180206503062035E-3</v>
      </c>
      <c r="H1366" s="211">
        <v>6.8555775756999008E-3</v>
      </c>
      <c r="I1366" s="211">
        <v>8.9451042258966561E-3</v>
      </c>
      <c r="J1366" s="211">
        <v>1.2019942110436482E-2</v>
      </c>
      <c r="K1366" s="211">
        <v>1.6462862119672215E-2</v>
      </c>
      <c r="L1366" s="211">
        <v>2.1773382781572009E-2</v>
      </c>
      <c r="M1366" s="211">
        <v>2.7975019539081231E-2</v>
      </c>
      <c r="N1366" s="211">
        <v>3.5331684197206857E-2</v>
      </c>
      <c r="P1366" s="212">
        <f t="array" ref="P1366:Z1366">(1+D1366:N1366)^-P$1:Z$1</f>
        <v>0.99993609955562435</v>
      </c>
      <c r="Q1366" s="212">
        <v>0.99946732063576871</v>
      </c>
      <c r="R1366" s="212">
        <v>0.99835850542019877</v>
      </c>
      <c r="S1366" s="212">
        <v>0.99471011108816465</v>
      </c>
      <c r="T1366" s="212">
        <v>0.98642856381503086</v>
      </c>
      <c r="U1366" s="212">
        <v>0.97363771409196098</v>
      </c>
      <c r="V1366" s="212">
        <v>0.94200812274705426</v>
      </c>
      <c r="W1366" s="212">
        <v>0.8919887767785506</v>
      </c>
      <c r="X1366" s="212">
        <v>0.8062210791597445</v>
      </c>
      <c r="Y1366" s="212">
        <v>0.66109151448270842</v>
      </c>
      <c r="Z1366" s="212">
        <v>0.49935557390338131</v>
      </c>
    </row>
    <row r="1367" spans="3:26" x14ac:dyDescent="0.3">
      <c r="C1367" s="210">
        <v>41855</v>
      </c>
      <c r="D1367" s="211">
        <v>1.078136878080756E-3</v>
      </c>
      <c r="E1367" s="211">
        <v>2.5539850575965009E-3</v>
      </c>
      <c r="F1367" s="211">
        <v>3.9965619663618239E-3</v>
      </c>
      <c r="G1367" s="211">
        <v>6.2035323381161413E-3</v>
      </c>
      <c r="H1367" s="211">
        <v>8.4959937303491842E-3</v>
      </c>
      <c r="I1367" s="211">
        <v>1.1237771535202177E-2</v>
      </c>
      <c r="J1367" s="211">
        <v>1.5140599407423983E-2</v>
      </c>
      <c r="K1367" s="211">
        <v>2.0274616650790223E-2</v>
      </c>
      <c r="L1367" s="211">
        <v>2.7756170701526934E-2</v>
      </c>
      <c r="M1367" s="211">
        <v>3.5485565114896776E-2</v>
      </c>
      <c r="N1367" s="211">
        <v>4.7998291229962256E-2</v>
      </c>
      <c r="P1367" s="212">
        <f t="array" ref="P1367:Z1367">(1+D1367:N1367)^-P$1:Z$1</f>
        <v>0.99991379922702706</v>
      </c>
      <c r="Q1367" s="212">
        <v>0.99936252098108824</v>
      </c>
      <c r="R1367" s="212">
        <v>0.99800768882818647</v>
      </c>
      <c r="S1367" s="212">
        <v>0.9938347142116456</v>
      </c>
      <c r="T1367" s="212">
        <v>0.98322213102764988</v>
      </c>
      <c r="U1367" s="212">
        <v>0.96703045406698007</v>
      </c>
      <c r="V1367" s="212">
        <v>0.9276176720427235</v>
      </c>
      <c r="W1367" s="212">
        <v>0.86892126541010528</v>
      </c>
      <c r="X1367" s="212">
        <v>0.76049974038336776</v>
      </c>
      <c r="Y1367" s="212">
        <v>0.59270591758311275</v>
      </c>
      <c r="Z1367" s="212">
        <v>0.39155115505462201</v>
      </c>
    </row>
    <row r="1368" spans="3:26" x14ac:dyDescent="0.3">
      <c r="C1368" s="210">
        <v>41852</v>
      </c>
      <c r="D1368" s="211">
        <v>1.0063044445299755E-3</v>
      </c>
      <c r="E1368" s="211">
        <v>2.388594914410585E-3</v>
      </c>
      <c r="F1368" s="211">
        <v>3.6900988465180216E-3</v>
      </c>
      <c r="G1368" s="211">
        <v>5.7488331403368984E-3</v>
      </c>
      <c r="H1368" s="211">
        <v>7.7932343176783797E-3</v>
      </c>
      <c r="I1368" s="211">
        <v>1.0590442702799373E-2</v>
      </c>
      <c r="J1368" s="211">
        <v>1.4487520584129015E-2</v>
      </c>
      <c r="K1368" s="211">
        <v>1.9575552414277199E-2</v>
      </c>
      <c r="L1368" s="211">
        <v>2.4910975438799155E-2</v>
      </c>
      <c r="M1368" s="211">
        <v>3.3281475401678279E-2</v>
      </c>
      <c r="N1368" s="211">
        <v>4.2864403457160923E-2</v>
      </c>
      <c r="P1368" s="212">
        <f t="array" ref="P1368:Z1368">(1+D1368:N1368)^-P$1:Z$1</f>
        <v>0.99991953936036015</v>
      </c>
      <c r="Q1368" s="212">
        <v>0.99940374114398622</v>
      </c>
      <c r="R1368" s="212">
        <v>0.99816004123600777</v>
      </c>
      <c r="S1368" s="212">
        <v>0.99428402703447671</v>
      </c>
      <c r="T1368" s="212">
        <v>0.9845938598677122</v>
      </c>
      <c r="U1368" s="212">
        <v>0.96888992470898838</v>
      </c>
      <c r="V1368" s="212">
        <v>0.93060729945439336</v>
      </c>
      <c r="W1368" s="212">
        <v>0.87310023827678862</v>
      </c>
      <c r="X1368" s="212">
        <v>0.78187722199905785</v>
      </c>
      <c r="Y1368" s="212">
        <v>0.61195621262497146</v>
      </c>
      <c r="Z1368" s="212">
        <v>0.43195959470842793</v>
      </c>
    </row>
    <row r="1369" spans="3:26" x14ac:dyDescent="0.3">
      <c r="C1369" s="210">
        <v>41851</v>
      </c>
      <c r="D1369" s="211">
        <v>1.04771639069627E-3</v>
      </c>
      <c r="E1369" s="211">
        <v>2.77243141012962E-3</v>
      </c>
      <c r="F1369" s="211">
        <v>4.2447943565614649E-3</v>
      </c>
      <c r="G1369" s="211">
        <v>6.9395241445482838E-3</v>
      </c>
      <c r="H1369" s="211">
        <v>9.1588667264608688E-3</v>
      </c>
      <c r="I1369" s="211">
        <v>1.1979865140093665E-2</v>
      </c>
      <c r="J1369" s="211">
        <v>1.5900291893225428E-2</v>
      </c>
      <c r="K1369" s="211">
        <v>2.1397104159855306E-2</v>
      </c>
      <c r="L1369" s="211">
        <v>2.929950102003737E-2</v>
      </c>
      <c r="M1369" s="211">
        <v>3.9105217007846665E-2</v>
      </c>
      <c r="N1369" s="211">
        <v>5.2848595633381665E-2</v>
      </c>
      <c r="P1369" s="212">
        <f t="array" ref="P1369:Z1369">(1+D1369:N1369)^-P$1:Z$1</f>
        <v>0.99991623007538077</v>
      </c>
      <c r="Q1369" s="212">
        <v>0.99930809065205795</v>
      </c>
      <c r="R1369" s="212">
        <v>0.99788433586361314</v>
      </c>
      <c r="S1369" s="212">
        <v>0.99310830096728619</v>
      </c>
      <c r="T1369" s="212">
        <v>0.98193088270668172</v>
      </c>
      <c r="U1369" s="212">
        <v>0.96490461828649521</v>
      </c>
      <c r="V1369" s="212">
        <v>0.92415448274187406</v>
      </c>
      <c r="W1369" s="212">
        <v>0.86225881805716253</v>
      </c>
      <c r="X1369" s="212">
        <v>0.7491734493243325</v>
      </c>
      <c r="Y1369" s="212">
        <v>0.56248004649196348</v>
      </c>
      <c r="Z1369" s="212">
        <v>0.35701096628108675</v>
      </c>
    </row>
    <row r="1370" spans="3:26" x14ac:dyDescent="0.3">
      <c r="C1370" s="210">
        <v>41850</v>
      </c>
      <c r="D1370" s="211">
        <v>9.1856378378236882E-4</v>
      </c>
      <c r="E1370" s="211">
        <v>2.2096478208605084E-3</v>
      </c>
      <c r="F1370" s="211">
        <v>3.4842253736126838E-3</v>
      </c>
      <c r="G1370" s="211">
        <v>5.5707107545916196E-3</v>
      </c>
      <c r="H1370" s="211">
        <v>7.0111071300563354E-3</v>
      </c>
      <c r="I1370" s="211">
        <v>8.9009588644469364E-3</v>
      </c>
      <c r="J1370" s="211">
        <v>1.178368892941588E-2</v>
      </c>
      <c r="K1370" s="211">
        <v>1.5105765874109582E-2</v>
      </c>
      <c r="L1370" s="211">
        <v>2.0400485461042679E-2</v>
      </c>
      <c r="M1370" s="211">
        <v>2.6519334158082435E-2</v>
      </c>
      <c r="N1370" s="211">
        <v>3.4594054555650698E-2</v>
      </c>
      <c r="P1370" s="212">
        <f t="array" ref="P1370:Z1370">(1+D1370:N1370)^-P$1:Z$1</f>
        <v>0.99992655132450681</v>
      </c>
      <c r="Q1370" s="212">
        <v>0.99944834968017016</v>
      </c>
      <c r="R1370" s="212">
        <v>0.99826242657019493</v>
      </c>
      <c r="S1370" s="212">
        <v>0.99446015014656564</v>
      </c>
      <c r="T1370" s="212">
        <v>0.98612388604865053</v>
      </c>
      <c r="U1370" s="212">
        <v>0.97376552684451245</v>
      </c>
      <c r="V1370" s="212">
        <v>0.94310843882733519</v>
      </c>
      <c r="W1370" s="212">
        <v>0.90036983771120305</v>
      </c>
      <c r="X1370" s="212">
        <v>0.81713428801760135</v>
      </c>
      <c r="Y1370" s="212">
        <v>0.6752941637195331</v>
      </c>
      <c r="Z1370" s="212">
        <v>0.50652447270084755</v>
      </c>
    </row>
    <row r="1371" spans="3:26" x14ac:dyDescent="0.3">
      <c r="C1371" s="210">
        <v>41849</v>
      </c>
      <c r="D1371" s="211">
        <v>1.0621497424942194E-3</v>
      </c>
      <c r="E1371" s="211">
        <v>2.6973424664346987E-3</v>
      </c>
      <c r="F1371" s="211">
        <v>4.3145606124627691E-3</v>
      </c>
      <c r="G1371" s="211">
        <v>6.5870211597987881E-3</v>
      </c>
      <c r="H1371" s="211">
        <v>8.3217504387677176E-3</v>
      </c>
      <c r="I1371" s="211">
        <v>1.0955832915567919E-2</v>
      </c>
      <c r="J1371" s="211">
        <v>1.46755897409471E-2</v>
      </c>
      <c r="K1371" s="211">
        <v>1.9560135547156552E-2</v>
      </c>
      <c r="L1371" s="211">
        <v>2.529090402233073E-2</v>
      </c>
      <c r="M1371" s="211">
        <v>3.2818294118140162E-2</v>
      </c>
      <c r="N1371" s="211">
        <v>4.2754077711776133E-2</v>
      </c>
      <c r="P1371" s="212">
        <f t="array" ref="P1371:Z1371">(1+D1371:N1371)^-P$1:Z$1</f>
        <v>0.99991507672134061</v>
      </c>
      <c r="Q1371" s="212">
        <v>0.99932679890993237</v>
      </c>
      <c r="R1371" s="212">
        <v>0.99784967547644465</v>
      </c>
      <c r="S1371" s="212">
        <v>0.99345608375497518</v>
      </c>
      <c r="T1371" s="212">
        <v>0.98356197227946673</v>
      </c>
      <c r="U1371" s="212">
        <v>0.9678397454282115</v>
      </c>
      <c r="V1371" s="212">
        <v>0.92974518320318167</v>
      </c>
      <c r="W1371" s="212">
        <v>0.8731926580994116</v>
      </c>
      <c r="X1371" s="212">
        <v>0.77898474876727664</v>
      </c>
      <c r="Y1371" s="212">
        <v>0.6160857609518926</v>
      </c>
      <c r="Z1371" s="212">
        <v>0.43287456010709735</v>
      </c>
    </row>
    <row r="1372" spans="3:26" x14ac:dyDescent="0.3">
      <c r="C1372" s="210">
        <v>41848</v>
      </c>
      <c r="D1372" s="211">
        <v>8.7571516077807141E-4</v>
      </c>
      <c r="E1372" s="211">
        <v>2.3351669267108596E-3</v>
      </c>
      <c r="F1372" s="211">
        <v>3.7607446439555606E-3</v>
      </c>
      <c r="G1372" s="211">
        <v>5.8977292864889038E-3</v>
      </c>
      <c r="H1372" s="211">
        <v>7.6345259744653206E-3</v>
      </c>
      <c r="I1372" s="211">
        <v>9.6156935021614182E-3</v>
      </c>
      <c r="J1372" s="211">
        <v>1.2742133542489799E-2</v>
      </c>
      <c r="K1372" s="211">
        <v>1.6634787193654701E-2</v>
      </c>
      <c r="L1372" s="211">
        <v>2.113065137455658E-2</v>
      </c>
      <c r="M1372" s="211">
        <v>2.8163912727223014E-2</v>
      </c>
      <c r="N1372" s="211">
        <v>3.8242421918100636E-2</v>
      </c>
      <c r="P1372" s="212">
        <f t="array" ref="P1372:Z1372">(1+D1372:N1372)^-P$1:Z$1</f>
        <v>0.99992997589612487</v>
      </c>
      <c r="Q1372" s="212">
        <v>0.99941705881088527</v>
      </c>
      <c r="R1372" s="212">
        <v>0.99812491481108589</v>
      </c>
      <c r="S1372" s="212">
        <v>0.99413684998506535</v>
      </c>
      <c r="T1372" s="212">
        <v>0.98490404290014832</v>
      </c>
      <c r="U1372" s="212">
        <v>0.97169892457496099</v>
      </c>
      <c r="V1372" s="212">
        <v>0.93865415632664773</v>
      </c>
      <c r="W1372" s="212">
        <v>0.8909333907108532</v>
      </c>
      <c r="X1372" s="212">
        <v>0.81131008317832898</v>
      </c>
      <c r="Y1372" s="212">
        <v>0.65927203002317591</v>
      </c>
      <c r="Z1372" s="212">
        <v>0.47208978356835013</v>
      </c>
    </row>
    <row r="1373" spans="3:26" x14ac:dyDescent="0.3">
      <c r="C1373" s="210">
        <v>41845</v>
      </c>
      <c r="D1373" s="211">
        <v>1.1623622416563255E-3</v>
      </c>
      <c r="E1373" s="211">
        <v>2.8121262846776437E-3</v>
      </c>
      <c r="F1373" s="211">
        <v>4.4358954395915693E-3</v>
      </c>
      <c r="G1373" s="211">
        <v>6.8365942694066468E-3</v>
      </c>
      <c r="H1373" s="211">
        <v>9.0656802620524089E-3</v>
      </c>
      <c r="I1373" s="211">
        <v>1.1355028318490131E-2</v>
      </c>
      <c r="J1373" s="211">
        <v>1.4997580589462711E-2</v>
      </c>
      <c r="K1373" s="211">
        <v>1.9137996701952518E-2</v>
      </c>
      <c r="L1373" s="211">
        <v>2.5817156590009833E-2</v>
      </c>
      <c r="M1373" s="211">
        <v>3.3393139847548999E-2</v>
      </c>
      <c r="N1373" s="211">
        <v>4.1905711279544559E-2</v>
      </c>
      <c r="P1373" s="212">
        <f t="array" ref="P1373:Z1373">(1+D1373:N1373)^-P$1:Z$1</f>
        <v>0.99990706934058582</v>
      </c>
      <c r="Q1373" s="212">
        <v>0.99929820146217796</v>
      </c>
      <c r="R1373" s="212">
        <v>0.99778940404695571</v>
      </c>
      <c r="S1373" s="212">
        <v>0.99320982738577601</v>
      </c>
      <c r="T1373" s="212">
        <v>0.98211225225307397</v>
      </c>
      <c r="U1373" s="212">
        <v>0.96669413972291085</v>
      </c>
      <c r="V1373" s="212">
        <v>0.92827138874983994</v>
      </c>
      <c r="W1373" s="212">
        <v>0.8757276124688671</v>
      </c>
      <c r="X1373" s="212">
        <v>0.7749977063663952</v>
      </c>
      <c r="Y1373" s="212">
        <v>0.61096507838305991</v>
      </c>
      <c r="Z1373" s="212">
        <v>0.43997867443867855</v>
      </c>
    </row>
    <row r="1374" spans="3:26" x14ac:dyDescent="0.3">
      <c r="C1374" s="210">
        <v>41844</v>
      </c>
      <c r="D1374" s="211">
        <v>1.1041076732222817E-3</v>
      </c>
      <c r="E1374" s="211">
        <v>2.8515641688873087E-3</v>
      </c>
      <c r="F1374" s="211">
        <v>4.4860494571202269E-3</v>
      </c>
      <c r="G1374" s="211">
        <v>7.3082080819575831E-3</v>
      </c>
      <c r="H1374" s="211">
        <v>9.3235711474314378E-3</v>
      </c>
      <c r="I1374" s="211">
        <v>1.2067436093237575E-2</v>
      </c>
      <c r="J1374" s="211">
        <v>1.6089138582770272E-2</v>
      </c>
      <c r="K1374" s="211">
        <v>2.089733298573224E-2</v>
      </c>
      <c r="L1374" s="211">
        <v>2.6488907010444467E-2</v>
      </c>
      <c r="M1374" s="211">
        <v>3.4221488537458163E-2</v>
      </c>
      <c r="N1374" s="211">
        <v>4.5583697692660914E-2</v>
      </c>
      <c r="P1374" s="212">
        <f t="array" ref="P1374:Z1374">(1+D1374:N1374)^-P$1:Z$1</f>
        <v>0.9999117240089842</v>
      </c>
      <c r="Q1374" s="212">
        <v>0.99928837678089666</v>
      </c>
      <c r="R1374" s="212">
        <v>0.99776449390909616</v>
      </c>
      <c r="S1374" s="212">
        <v>0.99274481432463135</v>
      </c>
      <c r="T1374" s="212">
        <v>0.98161044005293796</v>
      </c>
      <c r="U1374" s="212">
        <v>0.96465416964145712</v>
      </c>
      <c r="V1374" s="212">
        <v>0.92329600169186643</v>
      </c>
      <c r="W1374" s="212">
        <v>0.86521793879362385</v>
      </c>
      <c r="X1374" s="212">
        <v>0.76994090945874083</v>
      </c>
      <c r="Y1374" s="212">
        <v>0.60366589960137118</v>
      </c>
      <c r="Z1374" s="212">
        <v>0.41003783736580979</v>
      </c>
    </row>
    <row r="1375" spans="3:26" x14ac:dyDescent="0.3">
      <c r="C1375" s="210">
        <v>41843</v>
      </c>
      <c r="D1375" s="211">
        <v>9.8443022044413832E-4</v>
      </c>
      <c r="E1375" s="211">
        <v>2.5392227736359065E-3</v>
      </c>
      <c r="F1375" s="211">
        <v>3.8685726727913762E-3</v>
      </c>
      <c r="G1375" s="211">
        <v>5.8090189819974044E-3</v>
      </c>
      <c r="H1375" s="211">
        <v>7.476870955145134E-3</v>
      </c>
      <c r="I1375" s="211">
        <v>9.5805471983817399E-3</v>
      </c>
      <c r="J1375" s="211">
        <v>1.2891694910642985E-2</v>
      </c>
      <c r="K1375" s="211">
        <v>1.7704049368393336E-2</v>
      </c>
      <c r="L1375" s="211">
        <v>2.2467561001543523E-2</v>
      </c>
      <c r="M1375" s="211">
        <v>2.8185112784579969E-2</v>
      </c>
      <c r="N1375" s="211">
        <v>3.5359193659874097E-2</v>
      </c>
      <c r="P1375" s="212">
        <f t="array" ref="P1375:Z1375">(1+D1375:N1375)^-P$1:Z$1</f>
        <v>0.99992128741905495</v>
      </c>
      <c r="Q1375" s="212">
        <v>0.9993661998376151</v>
      </c>
      <c r="R1375" s="212">
        <v>0.99807130782742726</v>
      </c>
      <c r="S1375" s="212">
        <v>0.99422453082805229</v>
      </c>
      <c r="T1375" s="212">
        <v>0.98521231243863217</v>
      </c>
      <c r="U1375" s="212">
        <v>0.97180041072564138</v>
      </c>
      <c r="V1375" s="212">
        <v>0.9379613628701855</v>
      </c>
      <c r="W1375" s="212">
        <v>0.88440152378366044</v>
      </c>
      <c r="X1375" s="212">
        <v>0.80076413976502459</v>
      </c>
      <c r="Y1375" s="212">
        <v>0.65906815738029967</v>
      </c>
      <c r="Z1375" s="212">
        <v>0.49909028362088037</v>
      </c>
    </row>
    <row r="1376" spans="3:26" x14ac:dyDescent="0.3">
      <c r="C1376" s="210">
        <v>41842</v>
      </c>
      <c r="D1376" s="211">
        <v>1.0281189989623106E-3</v>
      </c>
      <c r="E1376" s="211">
        <v>2.6251575557556433E-3</v>
      </c>
      <c r="F1376" s="211">
        <v>4.0223596848398225E-3</v>
      </c>
      <c r="G1376" s="211">
        <v>6.0806379010582765E-3</v>
      </c>
      <c r="H1376" s="211">
        <v>8.1970603333681169E-3</v>
      </c>
      <c r="I1376" s="211">
        <v>1.089705729201116E-2</v>
      </c>
      <c r="J1376" s="211">
        <v>1.3715897417171918E-2</v>
      </c>
      <c r="K1376" s="211">
        <v>1.7832506462347093E-2</v>
      </c>
      <c r="L1376" s="211">
        <v>2.3724625815058891E-2</v>
      </c>
      <c r="M1376" s="211">
        <v>3.1766335953212398E-2</v>
      </c>
      <c r="N1376" s="211">
        <v>4.0991513679433586E-2</v>
      </c>
      <c r="P1376" s="212">
        <f t="array" ref="P1376:Z1376">(1+D1376:N1376)^-P$1:Z$1</f>
        <v>0.99991779611119724</v>
      </c>
      <c r="Q1376" s="212">
        <v>0.99934478528492177</v>
      </c>
      <c r="R1376" s="212">
        <v>0.99799486715816443</v>
      </c>
      <c r="S1376" s="212">
        <v>0.9939561127885892</v>
      </c>
      <c r="T1376" s="212">
        <v>0.98380527398044548</v>
      </c>
      <c r="U1376" s="212">
        <v>0.968008571793746</v>
      </c>
      <c r="V1376" s="212">
        <v>0.93415450712578907</v>
      </c>
      <c r="W1376" s="212">
        <v>0.88362049890267469</v>
      </c>
      <c r="X1376" s="212">
        <v>0.79098545184116509</v>
      </c>
      <c r="Y1376" s="212">
        <v>0.62557544453012004</v>
      </c>
      <c r="Z1376" s="212">
        <v>0.44777126314529103</v>
      </c>
    </row>
    <row r="1377" spans="3:26" x14ac:dyDescent="0.3">
      <c r="C1377" s="210">
        <v>41841</v>
      </c>
      <c r="D1377" s="211">
        <v>1.0395084509745693E-3</v>
      </c>
      <c r="E1377" s="211">
        <v>2.641746327815228E-3</v>
      </c>
      <c r="F1377" s="211">
        <v>4.014511180101904E-3</v>
      </c>
      <c r="G1377" s="211">
        <v>6.4957971022520733E-3</v>
      </c>
      <c r="H1377" s="211">
        <v>8.392748383672835E-3</v>
      </c>
      <c r="I1377" s="211">
        <v>1.144423513565692E-2</v>
      </c>
      <c r="J1377" s="211">
        <v>1.5366444869656928E-2</v>
      </c>
      <c r="K1377" s="211">
        <v>2.0988548947113304E-2</v>
      </c>
      <c r="L1377" s="211">
        <v>2.8429206956469624E-2</v>
      </c>
      <c r="M1377" s="211">
        <v>3.6264912431920295E-2</v>
      </c>
      <c r="N1377" s="211">
        <v>4.5373437490387976E-2</v>
      </c>
      <c r="P1377" s="212">
        <f t="array" ref="P1377:Z1377">(1+D1377:N1377)^-P$1:Z$1</f>
        <v>0.9999168859712666</v>
      </c>
      <c r="Q1377" s="212">
        <v>0.99934065170336828</v>
      </c>
      <c r="R1377" s="212">
        <v>0.99799876787476216</v>
      </c>
      <c r="S1377" s="212">
        <v>0.99354612595407366</v>
      </c>
      <c r="T1377" s="212">
        <v>0.98342347778803396</v>
      </c>
      <c r="U1377" s="212">
        <v>0.96643838236476132</v>
      </c>
      <c r="V1377" s="212">
        <v>0.92658649227828926</v>
      </c>
      <c r="W1377" s="212">
        <v>0.86467698879398736</v>
      </c>
      <c r="X1377" s="212">
        <v>0.75553742337352126</v>
      </c>
      <c r="Y1377" s="212">
        <v>0.58605462797083396</v>
      </c>
      <c r="Z1377" s="212">
        <v>0.41169044438934599</v>
      </c>
    </row>
    <row r="1378" spans="3:26" x14ac:dyDescent="0.3">
      <c r="C1378" s="210">
        <v>41838</v>
      </c>
      <c r="D1378" s="211">
        <v>1.0437147541401909E-3</v>
      </c>
      <c r="E1378" s="211">
        <v>2.6706574674126848E-3</v>
      </c>
      <c r="F1378" s="211">
        <v>4.0267291178297101E-3</v>
      </c>
      <c r="G1378" s="211">
        <v>6.3384913036565989E-3</v>
      </c>
      <c r="H1378" s="211">
        <v>7.9940574591400755E-3</v>
      </c>
      <c r="I1378" s="211">
        <v>1.0895000234023724E-2</v>
      </c>
      <c r="J1378" s="211">
        <v>1.3873487682919992E-2</v>
      </c>
      <c r="K1378" s="211">
        <v>1.7522127782636555E-2</v>
      </c>
      <c r="L1378" s="211">
        <v>2.2579513455279972E-2</v>
      </c>
      <c r="M1378" s="211">
        <v>2.8475290983263981E-2</v>
      </c>
      <c r="N1378" s="211">
        <v>3.5674814287058661E-2</v>
      </c>
      <c r="P1378" s="212">
        <f t="array" ref="P1378:Z1378">(1+D1378:N1378)^-P$1:Z$1</f>
        <v>0.99991654984515088</v>
      </c>
      <c r="Q1378" s="212">
        <v>0.99933344784503231</v>
      </c>
      <c r="R1378" s="212">
        <v>0.9979926955643641</v>
      </c>
      <c r="S1378" s="212">
        <v>0.99370143211411355</v>
      </c>
      <c r="T1378" s="212">
        <v>0.98420157673132946</v>
      </c>
      <c r="U1378" s="212">
        <v>0.96801448117251199</v>
      </c>
      <c r="V1378" s="212">
        <v>0.93342873659349079</v>
      </c>
      <c r="W1378" s="212">
        <v>0.88550896540221424</v>
      </c>
      <c r="X1378" s="212">
        <v>0.79988789145275008</v>
      </c>
      <c r="Y1378" s="212">
        <v>0.6562843769781741</v>
      </c>
      <c r="Z1378" s="212">
        <v>0.49605713129372281</v>
      </c>
    </row>
    <row r="1379" spans="3:26" x14ac:dyDescent="0.3">
      <c r="C1379" s="210">
        <v>41837</v>
      </c>
      <c r="D1379" s="211">
        <v>9.5863084035462825E-4</v>
      </c>
      <c r="E1379" s="211">
        <v>2.3352873720191947E-3</v>
      </c>
      <c r="F1379" s="211">
        <v>3.5782304371692734E-3</v>
      </c>
      <c r="G1379" s="211">
        <v>5.3731698191871839E-3</v>
      </c>
      <c r="H1379" s="211">
        <v>6.8901507944828817E-3</v>
      </c>
      <c r="I1379" s="211">
        <v>9.1265528902406343E-3</v>
      </c>
      <c r="J1379" s="211">
        <v>1.2016976662466579E-2</v>
      </c>
      <c r="K1379" s="211">
        <v>1.5473423949060448E-2</v>
      </c>
      <c r="L1379" s="211">
        <v>2.0622797105957876E-2</v>
      </c>
      <c r="M1379" s="211">
        <v>2.7520522888954638E-2</v>
      </c>
      <c r="N1379" s="211">
        <v>3.5667390536371073E-2</v>
      </c>
      <c r="P1379" s="212">
        <f t="array" ref="P1379:Z1379">(1+D1379:N1379)^-P$1:Z$1</f>
        <v>0.99992334920604209</v>
      </c>
      <c r="Q1379" s="212">
        <v>0.99941702878722383</v>
      </c>
      <c r="R1379" s="212">
        <v>0.99821567190889959</v>
      </c>
      <c r="S1379" s="212">
        <v>0.99465554683525759</v>
      </c>
      <c r="T1379" s="212">
        <v>0.98636082370452283</v>
      </c>
      <c r="U1379" s="212">
        <v>0.97311260602178573</v>
      </c>
      <c r="V1379" s="212">
        <v>0.942021924355678</v>
      </c>
      <c r="W1379" s="212">
        <v>0.8980904256776322</v>
      </c>
      <c r="X1379" s="212">
        <v>0.81535615301900655</v>
      </c>
      <c r="Y1379" s="212">
        <v>0.66549136791998087</v>
      </c>
      <c r="Z1379" s="212">
        <v>0.49612825171882297</v>
      </c>
    </row>
    <row r="1380" spans="3:26" x14ac:dyDescent="0.3">
      <c r="C1380" s="210">
        <v>41836</v>
      </c>
      <c r="D1380" s="211">
        <v>1.0286421567096697E-3</v>
      </c>
      <c r="E1380" s="211">
        <v>2.6068042069715691E-3</v>
      </c>
      <c r="F1380" s="211">
        <v>3.9501906242288909E-3</v>
      </c>
      <c r="G1380" s="211">
        <v>6.4530934433876799E-3</v>
      </c>
      <c r="H1380" s="211">
        <v>8.1085676222296121E-3</v>
      </c>
      <c r="I1380" s="211">
        <v>1.0543534902185488E-2</v>
      </c>
      <c r="J1380" s="211">
        <v>1.3467783111579324E-2</v>
      </c>
      <c r="K1380" s="211">
        <v>1.8400338179480589E-2</v>
      </c>
      <c r="L1380" s="211">
        <v>2.4554444488746198E-2</v>
      </c>
      <c r="M1380" s="211">
        <v>3.2776318961937403E-2</v>
      </c>
      <c r="N1380" s="211">
        <v>4.3195969301388422E-2</v>
      </c>
      <c r="P1380" s="212">
        <f t="array" ref="P1380:Z1380">(1+D1380:N1380)^-P$1:Z$1</f>
        <v>0.9999177543050114</v>
      </c>
      <c r="Q1380" s="212">
        <v>0.99934935866239594</v>
      </c>
      <c r="R1380" s="212">
        <v>0.99803073699434119</v>
      </c>
      <c r="S1380" s="212">
        <v>0.99358828197217841</v>
      </c>
      <c r="T1380" s="212">
        <v>0.98397800025182003</v>
      </c>
      <c r="U1380" s="212">
        <v>0.96902485389367121</v>
      </c>
      <c r="V1380" s="212">
        <v>0.93529855242512916</v>
      </c>
      <c r="W1380" s="212">
        <v>0.88017748678959185</v>
      </c>
      <c r="X1380" s="212">
        <v>0.78460231252016854</v>
      </c>
      <c r="Y1380" s="212">
        <v>0.61646146168431903</v>
      </c>
      <c r="Z1380" s="212">
        <v>0.42922201862495923</v>
      </c>
    </row>
    <row r="1381" spans="3:26" x14ac:dyDescent="0.3">
      <c r="C1381" s="210">
        <v>41835</v>
      </c>
      <c r="D1381" s="211">
        <v>9.1819932381212964E-4</v>
      </c>
      <c r="E1381" s="211">
        <v>2.451568610790589E-3</v>
      </c>
      <c r="F1381" s="211">
        <v>3.8824195518145977E-3</v>
      </c>
      <c r="G1381" s="211">
        <v>5.8702089897311599E-3</v>
      </c>
      <c r="H1381" s="211">
        <v>7.7323684099270601E-3</v>
      </c>
      <c r="I1381" s="211">
        <v>9.7902380045201687E-3</v>
      </c>
      <c r="J1381" s="211">
        <v>1.339259010104712E-2</v>
      </c>
      <c r="K1381" s="211">
        <v>1.8099815860476924E-2</v>
      </c>
      <c r="L1381" s="211">
        <v>2.3233488277864162E-2</v>
      </c>
      <c r="M1381" s="211">
        <v>3.007521194480672E-2</v>
      </c>
      <c r="N1381" s="211">
        <v>4.1003634135810971E-2</v>
      </c>
      <c r="P1381" s="212">
        <f t="array" ref="P1381:Z1381">(1+D1381:N1381)^-P$1:Z$1</f>
        <v>0.99992658045241267</v>
      </c>
      <c r="Q1381" s="212">
        <v>0.99938804521602542</v>
      </c>
      <c r="R1381" s="212">
        <v>0.99806442444146304</v>
      </c>
      <c r="S1381" s="212">
        <v>0.99416404926076196</v>
      </c>
      <c r="T1381" s="212">
        <v>0.98471280019497343</v>
      </c>
      <c r="U1381" s="212">
        <v>0.97119513066612684</v>
      </c>
      <c r="V1381" s="212">
        <v>0.9356455963641076</v>
      </c>
      <c r="W1381" s="212">
        <v>0.8819977712940632</v>
      </c>
      <c r="X1381" s="212">
        <v>0.79479028059071932</v>
      </c>
      <c r="Y1381" s="212">
        <v>0.64115931396276671</v>
      </c>
      <c r="Z1381" s="212">
        <v>0.44766700622187916</v>
      </c>
    </row>
    <row r="1382" spans="3:26" x14ac:dyDescent="0.3">
      <c r="C1382" s="210">
        <v>41834</v>
      </c>
      <c r="D1382" s="211">
        <v>1.081238094056006E-3</v>
      </c>
      <c r="E1382" s="211">
        <v>2.799992780964284E-3</v>
      </c>
      <c r="F1382" s="211">
        <v>4.2582802126096093E-3</v>
      </c>
      <c r="G1382" s="211">
        <v>6.6563702311506151E-3</v>
      </c>
      <c r="H1382" s="211">
        <v>8.8998744920589339E-3</v>
      </c>
      <c r="I1382" s="211">
        <v>1.1719261161157022E-2</v>
      </c>
      <c r="J1382" s="211">
        <v>1.5377067542168952E-2</v>
      </c>
      <c r="K1382" s="211">
        <v>2.0885982560476437E-2</v>
      </c>
      <c r="L1382" s="211">
        <v>2.655612087729093E-2</v>
      </c>
      <c r="M1382" s="211">
        <v>3.6315896539305018E-2</v>
      </c>
      <c r="N1382" s="211">
        <v>4.9396226371659274E-2</v>
      </c>
      <c r="P1382" s="212">
        <f t="array" ref="P1382:Z1382">(1+D1382:N1382)^-P$1:Z$1</f>
        <v>0.99991355141872151</v>
      </c>
      <c r="Q1382" s="212">
        <v>0.99930122423180068</v>
      </c>
      <c r="R1382" s="212">
        <v>0.99787763570990284</v>
      </c>
      <c r="S1382" s="212">
        <v>0.99338764405809887</v>
      </c>
      <c r="T1382" s="212">
        <v>0.98243508559487591</v>
      </c>
      <c r="U1382" s="212">
        <v>0.96565044601729788</v>
      </c>
      <c r="V1382" s="212">
        <v>0.92653802447637112</v>
      </c>
      <c r="W1382" s="212">
        <v>0.8652852787659252</v>
      </c>
      <c r="X1382" s="212">
        <v>0.76943693836884597</v>
      </c>
      <c r="Y1382" s="212">
        <v>0.58562229091385365</v>
      </c>
      <c r="Z1382" s="212">
        <v>0.38125016222663438</v>
      </c>
    </row>
    <row r="1383" spans="3:26" x14ac:dyDescent="0.3">
      <c r="C1383" s="210">
        <v>41831</v>
      </c>
      <c r="D1383" s="211">
        <v>1.1043457517113595E-3</v>
      </c>
      <c r="E1383" s="211">
        <v>2.8184293249697984E-3</v>
      </c>
      <c r="F1383" s="211">
        <v>4.6348391567699182E-3</v>
      </c>
      <c r="G1383" s="211">
        <v>7.5332017946232732E-3</v>
      </c>
      <c r="H1383" s="211">
        <v>9.4308187832533776E-3</v>
      </c>
      <c r="I1383" s="211">
        <v>1.1973376453224384E-2</v>
      </c>
      <c r="J1383" s="211">
        <v>1.6145593825932402E-2</v>
      </c>
      <c r="K1383" s="211">
        <v>2.1814109586165698E-2</v>
      </c>
      <c r="L1383" s="211">
        <v>2.9847802897019195E-2</v>
      </c>
      <c r="M1383" s="211">
        <v>4.0081028119939029E-2</v>
      </c>
      <c r="N1383" s="211">
        <v>5.38053243318296E-2</v>
      </c>
      <c r="P1383" s="212">
        <f t="array" ref="P1383:Z1383">(1+D1383:N1383)^-P$1:Z$1</f>
        <v>0.99991170498539306</v>
      </c>
      <c r="Q1383" s="212">
        <v>0.99929663122984846</v>
      </c>
      <c r="R1383" s="212">
        <v>0.99769060508365692</v>
      </c>
      <c r="S1383" s="212">
        <v>0.9925231230283974</v>
      </c>
      <c r="T1383" s="212">
        <v>0.98140186745042124</v>
      </c>
      <c r="U1383" s="212">
        <v>0.96492317906353964</v>
      </c>
      <c r="V1383" s="212">
        <v>0.92303954676556832</v>
      </c>
      <c r="W1383" s="212">
        <v>0.85979859875793208</v>
      </c>
      <c r="X1383" s="212">
        <v>0.74519431324980978</v>
      </c>
      <c r="Y1383" s="212">
        <v>0.55461598336903495</v>
      </c>
      <c r="Z1383" s="212">
        <v>0.35058411143105445</v>
      </c>
    </row>
    <row r="1384" spans="3:26" x14ac:dyDescent="0.3">
      <c r="C1384" s="210">
        <v>41830</v>
      </c>
      <c r="D1384" s="211">
        <v>1.1348506026864513E-3</v>
      </c>
      <c r="E1384" s="211">
        <v>2.8983268414882134E-3</v>
      </c>
      <c r="F1384" s="211">
        <v>4.6073965354484622E-3</v>
      </c>
      <c r="G1384" s="211">
        <v>6.9940029937734802E-3</v>
      </c>
      <c r="H1384" s="211">
        <v>8.9880207990324888E-3</v>
      </c>
      <c r="I1384" s="211">
        <v>1.1449268214124966E-2</v>
      </c>
      <c r="J1384" s="211">
        <v>1.5007760437127364E-2</v>
      </c>
      <c r="K1384" s="211">
        <v>1.9904159245200993E-2</v>
      </c>
      <c r="L1384" s="211">
        <v>2.6284452833928496E-2</v>
      </c>
      <c r="M1384" s="211">
        <v>3.5826161197351297E-2</v>
      </c>
      <c r="N1384" s="211">
        <v>4.678797210544465E-2</v>
      </c>
      <c r="P1384" s="212">
        <f t="array" ref="P1384:Z1384">(1+D1384:N1384)^-P$1:Z$1</f>
        <v>0.9999092675447171</v>
      </c>
      <c r="Q1384" s="212">
        <v>0.99927672798982581</v>
      </c>
      <c r="R1384" s="212">
        <v>0.99770423182908496</v>
      </c>
      <c r="S1384" s="212">
        <v>0.99305457334107217</v>
      </c>
      <c r="T1384" s="212">
        <v>0.98226343986628084</v>
      </c>
      <c r="U1384" s="212">
        <v>0.96642395513792589</v>
      </c>
      <c r="V1384" s="212">
        <v>0.92822483998365513</v>
      </c>
      <c r="W1384" s="212">
        <v>0.87113298801158057</v>
      </c>
      <c r="X1384" s="212">
        <v>0.77147614494807526</v>
      </c>
      <c r="Y1384" s="212">
        <v>0.58978927005345538</v>
      </c>
      <c r="Z1384" s="212">
        <v>0.40070570291877178</v>
      </c>
    </row>
    <row r="1385" spans="3:26" x14ac:dyDescent="0.3">
      <c r="C1385" s="210">
        <v>41829</v>
      </c>
      <c r="D1385" s="211">
        <v>1.0868599767676502E-3</v>
      </c>
      <c r="E1385" s="211">
        <v>2.6474588730690972E-3</v>
      </c>
      <c r="F1385" s="211">
        <v>4.3095936503131597E-3</v>
      </c>
      <c r="G1385" s="211">
        <v>6.4779261081748252E-3</v>
      </c>
      <c r="H1385" s="211">
        <v>8.0981086755482108E-3</v>
      </c>
      <c r="I1385" s="211">
        <v>1.0501653715201171E-2</v>
      </c>
      <c r="J1385" s="211">
        <v>1.3736448230173373E-2</v>
      </c>
      <c r="K1385" s="211">
        <v>1.7509318342475849E-2</v>
      </c>
      <c r="L1385" s="211">
        <v>2.2248109310110308E-2</v>
      </c>
      <c r="M1385" s="211">
        <v>3.0104074978313498E-2</v>
      </c>
      <c r="N1385" s="211">
        <v>3.8541230553450039E-2</v>
      </c>
      <c r="P1385" s="212">
        <f t="array" ref="P1385:Z1385">(1+D1385:N1385)^-P$1:Z$1</f>
        <v>0.99991310219406748</v>
      </c>
      <c r="Q1385" s="212">
        <v>0.99933922827411525</v>
      </c>
      <c r="R1385" s="212">
        <v>0.99785214298022662</v>
      </c>
      <c r="S1385" s="212">
        <v>0.9935637673314669</v>
      </c>
      <c r="T1385" s="212">
        <v>0.98399841776225461</v>
      </c>
      <c r="U1385" s="212">
        <v>0.96914534531397856</v>
      </c>
      <c r="V1385" s="212">
        <v>0.93405982346181649</v>
      </c>
      <c r="W1385" s="212">
        <v>0.88558700214946251</v>
      </c>
      <c r="X1385" s="212">
        <v>0.80248484633148942</v>
      </c>
      <c r="Y1385" s="212">
        <v>0.64088989205698943</v>
      </c>
      <c r="Z1385" s="212">
        <v>0.46938060673468446</v>
      </c>
    </row>
    <row r="1386" spans="3:26" x14ac:dyDescent="0.3">
      <c r="C1386" s="210">
        <v>41828</v>
      </c>
      <c r="D1386" s="211">
        <v>1.1007354748285925E-3</v>
      </c>
      <c r="E1386" s="211">
        <v>2.6919675740662875E-3</v>
      </c>
      <c r="F1386" s="211">
        <v>4.2732470800303478E-3</v>
      </c>
      <c r="G1386" s="211">
        <v>6.6807981196813577E-3</v>
      </c>
      <c r="H1386" s="211">
        <v>8.8136819257271775E-3</v>
      </c>
      <c r="I1386" s="211">
        <v>1.1967265813963835E-2</v>
      </c>
      <c r="J1386" s="211">
        <v>1.5444099915144302E-2</v>
      </c>
      <c r="K1386" s="211">
        <v>2.0759585938587025E-2</v>
      </c>
      <c r="L1386" s="211">
        <v>2.7874769135244195E-2</v>
      </c>
      <c r="M1386" s="211">
        <v>3.7018538586840226E-2</v>
      </c>
      <c r="N1386" s="211">
        <v>4.8850304960047504E-2</v>
      </c>
      <c r="P1386" s="212">
        <f t="array" ref="P1386:Z1386">(1+D1386:N1386)^-P$1:Z$1</f>
        <v>0.99991199346402426</v>
      </c>
      <c r="Q1386" s="212">
        <v>0.99932813812061749</v>
      </c>
      <c r="R1386" s="212">
        <v>0.99787019990596948</v>
      </c>
      <c r="S1386" s="212">
        <v>0.99336353873823768</v>
      </c>
      <c r="T1386" s="212">
        <v>0.98260297034951194</v>
      </c>
      <c r="U1386" s="212">
        <v>0.96494065887716041</v>
      </c>
      <c r="V1386" s="212">
        <v>0.92623224770776447</v>
      </c>
      <c r="W1386" s="212">
        <v>0.86603557141112253</v>
      </c>
      <c r="X1386" s="212">
        <v>0.75962271465404785</v>
      </c>
      <c r="Y1386" s="212">
        <v>0.57969852601530636</v>
      </c>
      <c r="Z1386" s="212">
        <v>0.38523862465918229</v>
      </c>
    </row>
    <row r="1387" spans="3:26" x14ac:dyDescent="0.3">
      <c r="C1387" s="210">
        <v>41827</v>
      </c>
      <c r="D1387" s="211">
        <v>1.026566258766384E-3</v>
      </c>
      <c r="E1387" s="211">
        <v>2.4346077818609966E-3</v>
      </c>
      <c r="F1387" s="211">
        <v>3.9630500178732472E-3</v>
      </c>
      <c r="G1387" s="211">
        <v>5.9973179922848032E-3</v>
      </c>
      <c r="H1387" s="211">
        <v>8.1805934845931329E-3</v>
      </c>
      <c r="I1387" s="211">
        <v>1.0348915312228864E-2</v>
      </c>
      <c r="J1387" s="211">
        <v>1.3855973674954209E-2</v>
      </c>
      <c r="K1387" s="211">
        <v>1.7905207561938419E-2</v>
      </c>
      <c r="L1387" s="211">
        <v>2.3552192194647801E-2</v>
      </c>
      <c r="M1387" s="211">
        <v>3.0965616331235866E-2</v>
      </c>
      <c r="N1387" s="211">
        <v>4.1457044918385672E-2</v>
      </c>
      <c r="P1387" s="212">
        <f t="array" ref="P1387:Z1387">(1+D1387:N1387)^-P$1:Z$1</f>
        <v>0.99991792019273507</v>
      </c>
      <c r="Q1387" s="212">
        <v>0.99939227250975371</v>
      </c>
      <c r="R1387" s="212">
        <v>0.99802434526945982</v>
      </c>
      <c r="S1387" s="212">
        <v>0.99403843540631509</v>
      </c>
      <c r="T1387" s="212">
        <v>0.98383741168489225</v>
      </c>
      <c r="U1387" s="212">
        <v>0.96958494025628572</v>
      </c>
      <c r="V1387" s="212">
        <v>0.93350936265664564</v>
      </c>
      <c r="W1387" s="212">
        <v>0.88317882228131539</v>
      </c>
      <c r="X1387" s="212">
        <v>0.79231900308866521</v>
      </c>
      <c r="Y1387" s="212">
        <v>0.63290318183901673</v>
      </c>
      <c r="Z1387" s="212">
        <v>0.44378514211881603</v>
      </c>
    </row>
    <row r="1388" spans="3:26" x14ac:dyDescent="0.3">
      <c r="C1388" s="210">
        <v>41823</v>
      </c>
      <c r="D1388" s="211">
        <v>1.170874416989779E-3</v>
      </c>
      <c r="E1388" s="211">
        <v>2.8020927950516898E-3</v>
      </c>
      <c r="F1388" s="211">
        <v>4.4015647253114977E-3</v>
      </c>
      <c r="G1388" s="211">
        <v>6.6802694648738286E-3</v>
      </c>
      <c r="H1388" s="211">
        <v>9.1545554809799225E-3</v>
      </c>
      <c r="I1388" s="211">
        <v>1.2114641929913182E-2</v>
      </c>
      <c r="J1388" s="211">
        <v>1.5271118976546852E-2</v>
      </c>
      <c r="K1388" s="211">
        <v>2.0822006261283228E-2</v>
      </c>
      <c r="L1388" s="211">
        <v>2.623875494974174E-2</v>
      </c>
      <c r="M1388" s="211">
        <v>3.5216567081306445E-2</v>
      </c>
      <c r="N1388" s="211">
        <v>4.7015352261738461E-2</v>
      </c>
      <c r="P1388" s="212">
        <f t="array" ref="P1388:Z1388">(1+D1388:N1388)^-P$1:Z$1</f>
        <v>0.99990638922351116</v>
      </c>
      <c r="Q1388" s="212">
        <v>0.99930070106070057</v>
      </c>
      <c r="R1388" s="212">
        <v>0.99780645625567399</v>
      </c>
      <c r="S1388" s="212">
        <v>0.99336406039980818</v>
      </c>
      <c r="T1388" s="212">
        <v>0.98193927260910108</v>
      </c>
      <c r="U1388" s="212">
        <v>0.96451919920995455</v>
      </c>
      <c r="V1388" s="212">
        <v>0.92702156952692838</v>
      </c>
      <c r="W1388" s="212">
        <v>0.86566495035475854</v>
      </c>
      <c r="X1388" s="212">
        <v>0.7718197481559117</v>
      </c>
      <c r="Y1388" s="212">
        <v>0.59502031819862788</v>
      </c>
      <c r="Z1388" s="212">
        <v>0.39896886507027718</v>
      </c>
    </row>
    <row r="1389" spans="3:26" x14ac:dyDescent="0.3">
      <c r="C1389" s="210">
        <v>41822</v>
      </c>
      <c r="D1389" s="211">
        <v>1.1235374756194106E-3</v>
      </c>
      <c r="E1389" s="211">
        <v>2.7825219181043517E-3</v>
      </c>
      <c r="F1389" s="211">
        <v>4.194969897864183E-3</v>
      </c>
      <c r="G1389" s="211">
        <v>6.6581855034903645E-3</v>
      </c>
      <c r="H1389" s="211">
        <v>8.7914981286351963E-3</v>
      </c>
      <c r="I1389" s="211">
        <v>1.1401007662806589E-2</v>
      </c>
      <c r="J1389" s="211">
        <v>1.5337366101631347E-2</v>
      </c>
      <c r="K1389" s="211">
        <v>1.9871774008330133E-2</v>
      </c>
      <c r="L1389" s="211">
        <v>2.6037002505611025E-2</v>
      </c>
      <c r="M1389" s="211">
        <v>3.4896062555272923E-2</v>
      </c>
      <c r="N1389" s="211">
        <v>4.5609673581920654E-2</v>
      </c>
      <c r="P1389" s="212">
        <f t="array" ref="P1389:Z1389">(1+D1389:N1389)^-P$1:Z$1</f>
        <v>0.99991017149244188</v>
      </c>
      <c r="Q1389" s="212">
        <v>0.999305576755952</v>
      </c>
      <c r="R1389" s="212">
        <v>0.99790909123068017</v>
      </c>
      <c r="S1389" s="212">
        <v>0.99338585271607338</v>
      </c>
      <c r="T1389" s="212">
        <v>0.98264618662290293</v>
      </c>
      <c r="U1389" s="212">
        <v>0.96656230494597628</v>
      </c>
      <c r="V1389" s="212">
        <v>0.92671918480953075</v>
      </c>
      <c r="W1389" s="212">
        <v>0.87132664152364059</v>
      </c>
      <c r="X1389" s="212">
        <v>0.77333874189437635</v>
      </c>
      <c r="Y1389" s="212">
        <v>0.59779046145456671</v>
      </c>
      <c r="Z1389" s="212">
        <v>0.40983415554517488</v>
      </c>
    </row>
    <row r="1390" spans="3:26" x14ac:dyDescent="0.3">
      <c r="C1390" s="210">
        <v>41821</v>
      </c>
      <c r="D1390" s="211">
        <v>1.1032505687712511E-3</v>
      </c>
      <c r="E1390" s="211">
        <v>2.8749519015124031E-3</v>
      </c>
      <c r="F1390" s="211">
        <v>4.5504377001950305E-3</v>
      </c>
      <c r="G1390" s="211">
        <v>7.4294922770025609E-3</v>
      </c>
      <c r="H1390" s="211">
        <v>1.0049710998836843E-2</v>
      </c>
      <c r="I1390" s="211">
        <v>1.2968970740777689E-2</v>
      </c>
      <c r="J1390" s="211">
        <v>1.6821320480901261E-2</v>
      </c>
      <c r="K1390" s="211">
        <v>2.2629125584826448E-2</v>
      </c>
      <c r="L1390" s="211">
        <v>2.9241751028596562E-2</v>
      </c>
      <c r="M1390" s="211">
        <v>3.7124916843831582E-2</v>
      </c>
      <c r="N1390" s="211">
        <v>4.7959244497879104E-2</v>
      </c>
      <c r="P1390" s="212">
        <f t="array" ref="P1390:Z1390">(1+D1390:N1390)^-P$1:Z$1</f>
        <v>0.9999117924957025</v>
      </c>
      <c r="Q1390" s="212">
        <v>0.99928255070713823</v>
      </c>
      <c r="R1390" s="212">
        <v>0.99773251675302366</v>
      </c>
      <c r="S1390" s="212">
        <v>0.99262529801444421</v>
      </c>
      <c r="T1390" s="212">
        <v>0.98019955851930007</v>
      </c>
      <c r="U1390" s="212">
        <v>0.96208085669910559</v>
      </c>
      <c r="V1390" s="212">
        <v>0.91997659963595335</v>
      </c>
      <c r="W1390" s="212">
        <v>0.85501335005721135</v>
      </c>
      <c r="X1390" s="212">
        <v>0.7495939111436184</v>
      </c>
      <c r="Y1390" s="212">
        <v>0.578807267969358</v>
      </c>
      <c r="Z1390" s="212">
        <v>0.39184304056602759</v>
      </c>
    </row>
    <row r="1391" spans="3:26" x14ac:dyDescent="0.3">
      <c r="C1391" s="210">
        <v>41820</v>
      </c>
      <c r="D1391" s="211">
        <v>1.0185700533967383E-3</v>
      </c>
      <c r="E1391" s="211">
        <v>2.5376427534832668E-3</v>
      </c>
      <c r="F1391" s="211">
        <v>3.971069231577134E-3</v>
      </c>
      <c r="G1391" s="211">
        <v>6.4179987235162706E-3</v>
      </c>
      <c r="H1391" s="211">
        <v>8.4923087803482605E-3</v>
      </c>
      <c r="I1391" s="211">
        <v>1.0748852734551556E-2</v>
      </c>
      <c r="J1391" s="211">
        <v>1.4148225524954023E-2</v>
      </c>
      <c r="K1391" s="211">
        <v>1.8796020691542518E-2</v>
      </c>
      <c r="L1391" s="211">
        <v>2.4483020866287605E-2</v>
      </c>
      <c r="M1391" s="211">
        <v>3.2347733192691852E-2</v>
      </c>
      <c r="N1391" s="211">
        <v>4.1758208394990719E-2</v>
      </c>
      <c r="P1391" s="212">
        <f t="array" ref="P1391:Z1391">(1+D1391:N1391)^-P$1:Z$1</f>
        <v>0.99991855918345129</v>
      </c>
      <c r="Q1391" s="212">
        <v>0.99936659359285551</v>
      </c>
      <c r="R1391" s="212">
        <v>0.99802035940436207</v>
      </c>
      <c r="S1391" s="212">
        <v>0.99362292930804452</v>
      </c>
      <c r="T1391" s="212">
        <v>0.98322931627037391</v>
      </c>
      <c r="U1391" s="212">
        <v>0.96843444707950399</v>
      </c>
      <c r="V1391" s="212">
        <v>0.93216506880921979</v>
      </c>
      <c r="W1391" s="212">
        <v>0.87778735456126211</v>
      </c>
      <c r="X1391" s="212">
        <v>0.78514948336024759</v>
      </c>
      <c r="Y1391" s="212">
        <v>0.62031155686623951</v>
      </c>
      <c r="Z1391" s="212">
        <v>0.44122628626060018</v>
      </c>
    </row>
    <row r="1392" spans="3:26" x14ac:dyDescent="0.3">
      <c r="C1392" s="210">
        <v>41817</v>
      </c>
      <c r="D1392" s="211">
        <v>1.1238735708007631E-3</v>
      </c>
      <c r="E1392" s="211">
        <v>2.7695047846783938E-3</v>
      </c>
      <c r="F1392" s="211">
        <v>4.1732207698921232E-3</v>
      </c>
      <c r="G1392" s="211">
        <v>6.4542155239330663E-3</v>
      </c>
      <c r="H1392" s="211">
        <v>8.1999931490619651E-3</v>
      </c>
      <c r="I1392" s="211">
        <v>1.0472899962653381E-2</v>
      </c>
      <c r="J1392" s="211">
        <v>1.3428902849094064E-2</v>
      </c>
      <c r="K1392" s="211">
        <v>1.6837838408999634E-2</v>
      </c>
      <c r="L1392" s="211">
        <v>2.1316419230290741E-2</v>
      </c>
      <c r="M1392" s="211">
        <v>2.6776788295312746E-2</v>
      </c>
      <c r="N1392" s="211">
        <v>3.6627460661746936E-2</v>
      </c>
      <c r="P1392" s="212">
        <f t="array" ref="P1392:Z1392">(1+D1392:N1392)^-P$1:Z$1</f>
        <v>0.99991014463742012</v>
      </c>
      <c r="Q1392" s="212">
        <v>0.99930881978205166</v>
      </c>
      <c r="R1392" s="212">
        <v>0.99791989789957147</v>
      </c>
      <c r="S1392" s="212">
        <v>0.99358717423566734</v>
      </c>
      <c r="T1392" s="212">
        <v>0.98379955028401567</v>
      </c>
      <c r="U1392" s="212">
        <v>0.96922808090762291</v>
      </c>
      <c r="V1392" s="212">
        <v>0.93547798012592442</v>
      </c>
      <c r="W1392" s="212">
        <v>0.88968877004517588</v>
      </c>
      <c r="X1392" s="212">
        <v>0.80983559368802849</v>
      </c>
      <c r="Y1392" s="212">
        <v>0.67275876666017775</v>
      </c>
      <c r="Z1392" s="212">
        <v>0.48701889873734794</v>
      </c>
    </row>
    <row r="1393" spans="3:26" x14ac:dyDescent="0.3">
      <c r="C1393" s="210">
        <v>41816</v>
      </c>
      <c r="D1393" s="211">
        <v>9.9473441923928299E-4</v>
      </c>
      <c r="E1393" s="211">
        <v>2.529409529844936E-3</v>
      </c>
      <c r="F1393" s="211">
        <v>3.8619715258120129E-3</v>
      </c>
      <c r="G1393" s="211">
        <v>6.2217774147120134E-3</v>
      </c>
      <c r="H1393" s="211">
        <v>8.3538193156265754E-3</v>
      </c>
      <c r="I1393" s="211">
        <v>1.0474497053153514E-2</v>
      </c>
      <c r="J1393" s="211">
        <v>1.3488147924596865E-2</v>
      </c>
      <c r="K1393" s="211">
        <v>1.7677212600877786E-2</v>
      </c>
      <c r="L1393" s="211">
        <v>2.2728188508423973E-2</v>
      </c>
      <c r="M1393" s="211">
        <v>3.0949035385198241E-2</v>
      </c>
      <c r="N1393" s="211">
        <v>3.9412460889681443E-2</v>
      </c>
      <c r="P1393" s="212">
        <f t="array" ref="P1393:Z1393">(1+D1393:N1393)^-P$1:Z$1</f>
        <v>0.99992046396325363</v>
      </c>
      <c r="Q1393" s="212">
        <v>0.99936864539882853</v>
      </c>
      <c r="R1393" s="212">
        <v>0.99807458935653925</v>
      </c>
      <c r="S1393" s="212">
        <v>0.99381669374052151</v>
      </c>
      <c r="T1393" s="212">
        <v>0.98349941244064065</v>
      </c>
      <c r="U1393" s="212">
        <v>0.96922348521762203</v>
      </c>
      <c r="V1393" s="212">
        <v>0.93520458776096194</v>
      </c>
      <c r="W1393" s="212">
        <v>0.88456479214503791</v>
      </c>
      <c r="X1393" s="212">
        <v>0.79872584653998979</v>
      </c>
      <c r="Y1393" s="212">
        <v>0.63305588553261938</v>
      </c>
      <c r="Z1393" s="212">
        <v>0.46157430000832772</v>
      </c>
    </row>
    <row r="1394" spans="3:26" x14ac:dyDescent="0.3">
      <c r="C1394" s="210">
        <v>41815</v>
      </c>
      <c r="D1394" s="211">
        <v>1.036724197787301E-3</v>
      </c>
      <c r="E1394" s="211">
        <v>2.5556749671284333E-3</v>
      </c>
      <c r="F1394" s="211">
        <v>4.1393589539558025E-3</v>
      </c>
      <c r="G1394" s="211">
        <v>6.2746856026070982E-3</v>
      </c>
      <c r="H1394" s="211">
        <v>8.2130734878572628E-3</v>
      </c>
      <c r="I1394" s="211">
        <v>1.0888273938580941E-2</v>
      </c>
      <c r="J1394" s="211">
        <v>1.4195286338416463E-2</v>
      </c>
      <c r="K1394" s="211">
        <v>1.8424996249892585E-2</v>
      </c>
      <c r="L1394" s="211">
        <v>2.4745611170635503E-2</v>
      </c>
      <c r="M1394" s="211">
        <v>3.4016517072919222E-2</v>
      </c>
      <c r="N1394" s="211">
        <v>4.6528174285254742E-2</v>
      </c>
      <c r="P1394" s="212">
        <f t="array" ref="P1394:Z1394">(1+D1394:N1394)^-P$1:Z$1</f>
        <v>0.99991710846206217</v>
      </c>
      <c r="Q1394" s="212">
        <v>0.99936209984903557</v>
      </c>
      <c r="R1394" s="212">
        <v>0.99793672379864862</v>
      </c>
      <c r="S1394" s="212">
        <v>0.9937644405723578</v>
      </c>
      <c r="T1394" s="212">
        <v>0.98377402324357832</v>
      </c>
      <c r="U1394" s="212">
        <v>0.96803380436050046</v>
      </c>
      <c r="V1394" s="212">
        <v>0.93194881669278273</v>
      </c>
      <c r="W1394" s="212">
        <v>0.88002832183885549</v>
      </c>
      <c r="X1394" s="212">
        <v>0.7831398620474832</v>
      </c>
      <c r="Y1394" s="212">
        <v>0.60546334851958328</v>
      </c>
      <c r="Z1394" s="212">
        <v>0.40269988418980684</v>
      </c>
    </row>
    <row r="1395" spans="3:26" x14ac:dyDescent="0.3">
      <c r="C1395" s="210">
        <v>41814</v>
      </c>
      <c r="D1395" s="211">
        <v>9.2365812881363852E-4</v>
      </c>
      <c r="E1395" s="211">
        <v>2.2315863221404647E-3</v>
      </c>
      <c r="F1395" s="211">
        <v>3.534500199632481E-3</v>
      </c>
      <c r="G1395" s="211">
        <v>5.4892151229100055E-3</v>
      </c>
      <c r="H1395" s="211">
        <v>7.3222306967470853E-3</v>
      </c>
      <c r="I1395" s="211">
        <v>9.2056259228003416E-3</v>
      </c>
      <c r="J1395" s="211">
        <v>1.2074141025125064E-2</v>
      </c>
      <c r="K1395" s="211">
        <v>1.6403483986778121E-2</v>
      </c>
      <c r="L1395" s="211">
        <v>2.1652931419220939E-2</v>
      </c>
      <c r="M1395" s="211">
        <v>2.8257758954707286E-2</v>
      </c>
      <c r="N1395" s="211">
        <v>3.5737165149079875E-2</v>
      </c>
      <c r="P1395" s="212">
        <f t="array" ref="P1395:Z1395">(1+D1395:N1395)^-P$1:Z$1</f>
        <v>0.99992614418194459</v>
      </c>
      <c r="Q1395" s="212">
        <v>0.99944288024097427</v>
      </c>
      <c r="R1395" s="212">
        <v>0.99823742090352707</v>
      </c>
      <c r="S1395" s="212">
        <v>0.99454075186451496</v>
      </c>
      <c r="T1395" s="212">
        <v>0.98551482771386745</v>
      </c>
      <c r="U1395" s="212">
        <v>0.97288388869986953</v>
      </c>
      <c r="V1395" s="212">
        <v>0.94175591617547294</v>
      </c>
      <c r="W1395" s="212">
        <v>0.89235360962982868</v>
      </c>
      <c r="X1395" s="212">
        <v>0.80717210628297076</v>
      </c>
      <c r="Y1395" s="212">
        <v>0.65837005752236488</v>
      </c>
      <c r="Z1395" s="212">
        <v>0.49546022488369418</v>
      </c>
    </row>
    <row r="1396" spans="3:26" x14ac:dyDescent="0.3">
      <c r="C1396" s="210">
        <v>41813</v>
      </c>
      <c r="D1396" s="211">
        <v>8.0819965477463556E-4</v>
      </c>
      <c r="E1396" s="211">
        <v>1.99908990026723E-3</v>
      </c>
      <c r="F1396" s="211">
        <v>3.0423807924832959E-3</v>
      </c>
      <c r="G1396" s="211">
        <v>4.7662289783107015E-3</v>
      </c>
      <c r="H1396" s="211">
        <v>6.1914251351658607E-3</v>
      </c>
      <c r="I1396" s="211">
        <v>8.0665494089731393E-3</v>
      </c>
      <c r="J1396" s="211">
        <v>1.050955897024773E-2</v>
      </c>
      <c r="K1396" s="211">
        <v>1.3802521577201084E-2</v>
      </c>
      <c r="L1396" s="211">
        <v>1.8028161096028977E-2</v>
      </c>
      <c r="M1396" s="211">
        <v>2.3672030422186487E-2</v>
      </c>
      <c r="N1396" s="211">
        <v>3.0930342328299047E-2</v>
      </c>
      <c r="P1396" s="212">
        <f t="array" ref="P1396:Z1396">(1+D1396:N1396)^-P$1:Z$1</f>
        <v>0.9999353722294807</v>
      </c>
      <c r="Q1396" s="212">
        <v>0.99950085102154751</v>
      </c>
      <c r="R1396" s="212">
        <v>0.99848227185729022</v>
      </c>
      <c r="S1396" s="212">
        <v>0.99525638019984275</v>
      </c>
      <c r="T1396" s="212">
        <v>0.98773120889640997</v>
      </c>
      <c r="U1396" s="212">
        <v>0.97618558104900977</v>
      </c>
      <c r="V1396" s="212">
        <v>0.94906917804308333</v>
      </c>
      <c r="W1396" s="212">
        <v>0.90850313524165638</v>
      </c>
      <c r="X1396" s="212">
        <v>0.83637700130590975</v>
      </c>
      <c r="Y1396" s="212">
        <v>0.7040239610119674</v>
      </c>
      <c r="Z1396" s="212">
        <v>0.54376789280966364</v>
      </c>
    </row>
    <row r="1397" spans="3:26" x14ac:dyDescent="0.3">
      <c r="C1397" s="210">
        <v>41810</v>
      </c>
      <c r="D1397" s="211">
        <v>1.2020393357898371E-3</v>
      </c>
      <c r="E1397" s="211">
        <v>2.8628215773509108E-3</v>
      </c>
      <c r="F1397" s="211">
        <v>4.4755607866952219E-3</v>
      </c>
      <c r="G1397" s="211">
        <v>7.1851232762455558E-3</v>
      </c>
      <c r="H1397" s="211">
        <v>9.5415723534714777E-3</v>
      </c>
      <c r="I1397" s="211">
        <v>1.2020265814235155E-2</v>
      </c>
      <c r="J1397" s="211">
        <v>1.6454261896876068E-2</v>
      </c>
      <c r="K1397" s="211">
        <v>2.2604681088536194E-2</v>
      </c>
      <c r="L1397" s="211">
        <v>2.9590958913678234E-2</v>
      </c>
      <c r="M1397" s="211">
        <v>3.7434155778793145E-2</v>
      </c>
      <c r="N1397" s="211">
        <v>4.804562144312461E-2</v>
      </c>
      <c r="P1397" s="212">
        <f t="array" ref="P1397:Z1397">(1+D1397:N1397)^-P$1:Z$1</f>
        <v>0.99990389922078138</v>
      </c>
      <c r="Q1397" s="212">
        <v>0.99928557244800509</v>
      </c>
      <c r="R1397" s="212">
        <v>0.99776970319244151</v>
      </c>
      <c r="S1397" s="212">
        <v>0.99286613442733018</v>
      </c>
      <c r="T1397" s="212">
        <v>0.98118654635539515</v>
      </c>
      <c r="U1397" s="212">
        <v>0.96478906356242478</v>
      </c>
      <c r="V1397" s="212">
        <v>0.92163889422384515</v>
      </c>
      <c r="W1397" s="212">
        <v>0.85515642889255017</v>
      </c>
      <c r="X1397" s="212">
        <v>0.74705537931089538</v>
      </c>
      <c r="Y1397" s="212">
        <v>0.57622469320216374</v>
      </c>
      <c r="Z1397" s="212">
        <v>0.39119765420229452</v>
      </c>
    </row>
    <row r="1398" spans="3:26" x14ac:dyDescent="0.3">
      <c r="C1398" s="210">
        <v>41809</v>
      </c>
      <c r="D1398" s="211">
        <v>8.5051947024762696E-4</v>
      </c>
      <c r="E1398" s="211">
        <v>2.061460216425576E-3</v>
      </c>
      <c r="F1398" s="211">
        <v>3.1981880713468597E-3</v>
      </c>
      <c r="G1398" s="211">
        <v>4.9943413206084888E-3</v>
      </c>
      <c r="H1398" s="211">
        <v>6.2651221619273705E-3</v>
      </c>
      <c r="I1398" s="211">
        <v>7.9252265885047229E-3</v>
      </c>
      <c r="J1398" s="211">
        <v>1.044542773827453E-2</v>
      </c>
      <c r="K1398" s="211">
        <v>1.3775468650868563E-2</v>
      </c>
      <c r="L1398" s="211">
        <v>1.8583746698743759E-2</v>
      </c>
      <c r="M1398" s="211">
        <v>2.5418907953902666E-2</v>
      </c>
      <c r="N1398" s="211">
        <v>3.4190986254973701E-2</v>
      </c>
      <c r="P1398" s="212">
        <f t="array" ref="P1398:Z1398">(1+D1398:N1398)^-P$1:Z$1</f>
        <v>0.99993198967412578</v>
      </c>
      <c r="Q1398" s="212">
        <v>0.99948529792384599</v>
      </c>
      <c r="R1398" s="212">
        <v>0.9984047314228387</v>
      </c>
      <c r="S1398" s="212">
        <v>0.99503047816762269</v>
      </c>
      <c r="T1398" s="212">
        <v>0.98758653492108439</v>
      </c>
      <c r="U1398" s="212">
        <v>0.97659625628590407</v>
      </c>
      <c r="V1398" s="212">
        <v>0.94937039521140021</v>
      </c>
      <c r="W1398" s="212">
        <v>0.90867285472865311</v>
      </c>
      <c r="X1398" s="212">
        <v>0.83182617163822126</v>
      </c>
      <c r="Y1398" s="212">
        <v>0.68624656146458796</v>
      </c>
      <c r="Z1398" s="212">
        <v>0.51048740914253576</v>
      </c>
    </row>
    <row r="1399" spans="3:26" x14ac:dyDescent="0.3">
      <c r="C1399" s="210">
        <v>41808</v>
      </c>
      <c r="D1399" s="211">
        <v>1.022318070493904E-3</v>
      </c>
      <c r="E1399" s="211">
        <v>2.4818040285378763E-3</v>
      </c>
      <c r="F1399" s="211">
        <v>3.9233456125394289E-3</v>
      </c>
      <c r="G1399" s="211">
        <v>6.0297616008421033E-3</v>
      </c>
      <c r="H1399" s="211">
        <v>8.1637150036571477E-3</v>
      </c>
      <c r="I1399" s="211">
        <v>1.0439101919555095E-2</v>
      </c>
      <c r="J1399" s="211">
        <v>1.3427812729840739E-2</v>
      </c>
      <c r="K1399" s="211">
        <v>1.7950805827252437E-2</v>
      </c>
      <c r="L1399" s="211">
        <v>2.3771704560353941E-2</v>
      </c>
      <c r="M1399" s="211">
        <v>2.9969022946323937E-2</v>
      </c>
      <c r="N1399" s="211">
        <v>3.8305379407116501E-2</v>
      </c>
      <c r="P1399" s="212">
        <f t="array" ref="P1399:Z1399">(1+D1399:N1399)^-P$1:Z$1</f>
        <v>0.99991825967218229</v>
      </c>
      <c r="Q1399" s="212">
        <v>0.99938050960373714</v>
      </c>
      <c r="R1399" s="212">
        <v>0.99804408062650918</v>
      </c>
      <c r="S1399" s="212">
        <v>0.99400637850788121</v>
      </c>
      <c r="T1399" s="212">
        <v>0.98387035439003978</v>
      </c>
      <c r="U1399" s="212">
        <v>0.96932534290427019</v>
      </c>
      <c r="V1399" s="212">
        <v>0.93548301148947266</v>
      </c>
      <c r="W1399" s="212">
        <v>0.88290193063331601</v>
      </c>
      <c r="X1399" s="212">
        <v>0.79062178777990544</v>
      </c>
      <c r="Y1399" s="212">
        <v>0.64215157521171984</v>
      </c>
      <c r="Z1399" s="212">
        <v>0.47151761138043191</v>
      </c>
    </row>
    <row r="1400" spans="3:26" x14ac:dyDescent="0.3">
      <c r="C1400" s="210">
        <v>41807</v>
      </c>
      <c r="D1400" s="211">
        <v>9.8902452415581881E-4</v>
      </c>
      <c r="E1400" s="211">
        <v>2.6678117552796869E-3</v>
      </c>
      <c r="F1400" s="211">
        <v>4.3691980312896813E-3</v>
      </c>
      <c r="G1400" s="211">
        <v>7.1222984267522906E-3</v>
      </c>
      <c r="H1400" s="211">
        <v>9.4382332749528841E-3</v>
      </c>
      <c r="I1400" s="211">
        <v>1.2305273224776009E-2</v>
      </c>
      <c r="J1400" s="211">
        <v>1.648876764896607E-2</v>
      </c>
      <c r="K1400" s="211">
        <v>2.1552743489235589E-2</v>
      </c>
      <c r="L1400" s="211">
        <v>2.9083626155896072E-2</v>
      </c>
      <c r="M1400" s="211">
        <v>3.7269185193899011E-2</v>
      </c>
      <c r="N1400" s="211">
        <v>5.0472778678712429E-2</v>
      </c>
      <c r="P1400" s="212">
        <f t="array" ref="P1400:Z1400">(1+D1400:N1400)^-P$1:Z$1</f>
        <v>0.99992092026603585</v>
      </c>
      <c r="Q1400" s="212">
        <v>0.99933415690646266</v>
      </c>
      <c r="R1400" s="212">
        <v>0.99782253372805196</v>
      </c>
      <c r="S1400" s="212">
        <v>0.99292806996937888</v>
      </c>
      <c r="T1400" s="212">
        <v>0.98138745038350961</v>
      </c>
      <c r="U1400" s="212">
        <v>0.96397440429661774</v>
      </c>
      <c r="V1400" s="212">
        <v>0.92148247496377278</v>
      </c>
      <c r="W1400" s="212">
        <v>0.86133964826270493</v>
      </c>
      <c r="X1400" s="212">
        <v>0.75074650389480024</v>
      </c>
      <c r="Y1400" s="212">
        <v>0.57760089375328671</v>
      </c>
      <c r="Z1400" s="212">
        <v>0.37351147022504988</v>
      </c>
    </row>
    <row r="1401" spans="3:26" x14ac:dyDescent="0.3">
      <c r="C1401" s="210">
        <v>41806</v>
      </c>
      <c r="D1401" s="211">
        <v>9.3780479661923584E-4</v>
      </c>
      <c r="E1401" s="211">
        <v>2.4789300751055514E-3</v>
      </c>
      <c r="F1401" s="211">
        <v>4.0523186609986318E-3</v>
      </c>
      <c r="G1401" s="211">
        <v>6.5268989134052253E-3</v>
      </c>
      <c r="H1401" s="211">
        <v>8.4127722640064146E-3</v>
      </c>
      <c r="I1401" s="211">
        <v>1.1238818479834456E-2</v>
      </c>
      <c r="J1401" s="211">
        <v>1.4365860354575643E-2</v>
      </c>
      <c r="K1401" s="211">
        <v>1.9703728421143752E-2</v>
      </c>
      <c r="L1401" s="211">
        <v>2.6877713056033876E-2</v>
      </c>
      <c r="M1401" s="211">
        <v>3.5838542569041926E-2</v>
      </c>
      <c r="N1401" s="211">
        <v>4.6645208918470925E-2</v>
      </c>
      <c r="P1401" s="212">
        <f t="array" ref="P1401:Z1401">(1+D1401:N1401)^-P$1:Z$1</f>
        <v>0.99992501358502694</v>
      </c>
      <c r="Q1401" s="212">
        <v>0.99938122587065115</v>
      </c>
      <c r="R1401" s="212">
        <v>0.99797997793032711</v>
      </c>
      <c r="S1401" s="212">
        <v>0.9935154252504812</v>
      </c>
      <c r="T1401" s="212">
        <v>0.98338442283143646</v>
      </c>
      <c r="U1401" s="212">
        <v>0.96702745054414307</v>
      </c>
      <c r="V1401" s="212">
        <v>0.93116550563739364</v>
      </c>
      <c r="W1401" s="212">
        <v>0.87233229152265757</v>
      </c>
      <c r="X1401" s="212">
        <v>0.76703064920115116</v>
      </c>
      <c r="Y1401" s="212">
        <v>0.58968353268844598</v>
      </c>
      <c r="Z1401" s="212">
        <v>0.4018002516994108</v>
      </c>
    </row>
    <row r="1402" spans="3:26" x14ac:dyDescent="0.3">
      <c r="C1402" s="210">
        <v>41803</v>
      </c>
      <c r="D1402" s="211">
        <v>9.4744419603923549E-4</v>
      </c>
      <c r="E1402" s="211">
        <v>2.476118021295911E-3</v>
      </c>
      <c r="F1402" s="211">
        <v>4.0019832237620312E-3</v>
      </c>
      <c r="G1402" s="211">
        <v>6.0235346316441195E-3</v>
      </c>
      <c r="H1402" s="211">
        <v>7.9853247779594037E-3</v>
      </c>
      <c r="I1402" s="211">
        <v>1.0318558635261725E-2</v>
      </c>
      <c r="J1402" s="211">
        <v>1.3913231588845108E-2</v>
      </c>
      <c r="K1402" s="211">
        <v>1.8608846284569748E-2</v>
      </c>
      <c r="L1402" s="211">
        <v>2.345335526930983E-2</v>
      </c>
      <c r="M1402" s="211">
        <v>3.1810650608784574E-2</v>
      </c>
      <c r="N1402" s="211">
        <v>4.0322370998453573E-2</v>
      </c>
      <c r="P1402" s="212">
        <f t="array" ref="P1402:Z1402">(1+D1402:N1402)^-P$1:Z$1</f>
        <v>0.99992424321736395</v>
      </c>
      <c r="Q1402" s="212">
        <v>0.99938192671298953</v>
      </c>
      <c r="R1402" s="212">
        <v>0.99800499437938917</v>
      </c>
      <c r="S1402" s="212">
        <v>0.99401253109466303</v>
      </c>
      <c r="T1402" s="212">
        <v>0.9842186300665442</v>
      </c>
      <c r="U1402" s="212">
        <v>0.96967234118826418</v>
      </c>
      <c r="V1402" s="212">
        <v>0.93324580577421024</v>
      </c>
      <c r="W1402" s="212">
        <v>0.87891706151230931</v>
      </c>
      <c r="X1402" s="212">
        <v>0.79308449390622415</v>
      </c>
      <c r="Y1402" s="212">
        <v>0.62517255334758148</v>
      </c>
      <c r="Z1402" s="212">
        <v>0.45356678946462542</v>
      </c>
    </row>
    <row r="1403" spans="3:26" x14ac:dyDescent="0.3">
      <c r="C1403" s="210">
        <v>41802</v>
      </c>
      <c r="D1403" s="211">
        <v>9.5059010914270569E-4</v>
      </c>
      <c r="E1403" s="211">
        <v>2.3077425638691486E-3</v>
      </c>
      <c r="F1403" s="211">
        <v>3.5643946390955363E-3</v>
      </c>
      <c r="G1403" s="211">
        <v>5.8306522728455617E-3</v>
      </c>
      <c r="H1403" s="211">
        <v>7.4335936299964427E-3</v>
      </c>
      <c r="I1403" s="211">
        <v>9.9828623625156307E-3</v>
      </c>
      <c r="J1403" s="211">
        <v>1.3618255819695778E-2</v>
      </c>
      <c r="K1403" s="211">
        <v>1.7699700104860931E-2</v>
      </c>
      <c r="L1403" s="211">
        <v>2.2178226324284431E-2</v>
      </c>
      <c r="M1403" s="211">
        <v>2.8358262115174847E-2</v>
      </c>
      <c r="N1403" s="211">
        <v>3.8125550707831329E-2</v>
      </c>
      <c r="P1403" s="212">
        <f t="array" ref="P1403:Z1403">(1+D1403:N1403)^-P$1:Z$1</f>
        <v>0.99992399180201075</v>
      </c>
      <c r="Q1403" s="212">
        <v>0.99942389505829421</v>
      </c>
      <c r="R1403" s="212">
        <v>0.99822255291371742</v>
      </c>
      <c r="S1403" s="212">
        <v>0.99420314716033942</v>
      </c>
      <c r="T1403" s="212">
        <v>0.98529695974375098</v>
      </c>
      <c r="U1403" s="212">
        <v>0.97063955640267707</v>
      </c>
      <c r="V1403" s="212">
        <v>0.93460452818874173</v>
      </c>
      <c r="W1403" s="212">
        <v>0.88442798130573219</v>
      </c>
      <c r="X1403" s="212">
        <v>0.80303364782112185</v>
      </c>
      <c r="Y1403" s="212">
        <v>0.65740556354209545</v>
      </c>
      <c r="Z1403" s="212">
        <v>0.47315386974835338</v>
      </c>
    </row>
    <row r="1404" spans="3:26" x14ac:dyDescent="0.3">
      <c r="C1404" s="210">
        <v>41801</v>
      </c>
      <c r="D1404" s="211">
        <v>9.6166332329513727E-4</v>
      </c>
      <c r="E1404" s="211">
        <v>2.2650561371951902E-3</v>
      </c>
      <c r="F1404" s="211">
        <v>3.558283721589874E-3</v>
      </c>
      <c r="G1404" s="211">
        <v>5.6935620152008424E-3</v>
      </c>
      <c r="H1404" s="211">
        <v>7.7824690843428983E-3</v>
      </c>
      <c r="I1404" s="211">
        <v>9.7508176066207295E-3</v>
      </c>
      <c r="J1404" s="211">
        <v>1.3242658555117489E-2</v>
      </c>
      <c r="K1404" s="211">
        <v>1.7054903393163755E-2</v>
      </c>
      <c r="L1404" s="211">
        <v>2.2628069334214282E-2</v>
      </c>
      <c r="M1404" s="211">
        <v>3.0324647871965513E-2</v>
      </c>
      <c r="N1404" s="211">
        <v>3.9327216792441153E-2</v>
      </c>
      <c r="P1404" s="212">
        <f t="array" ref="P1404:Z1404">(1+D1404:N1404)^-P$1:Z$1</f>
        <v>0.99992310685872066</v>
      </c>
      <c r="Q1404" s="212">
        <v>0.99943453624377854</v>
      </c>
      <c r="R1404" s="212">
        <v>0.99822559212254336</v>
      </c>
      <c r="S1404" s="212">
        <v>0.99433867111191199</v>
      </c>
      <c r="T1404" s="212">
        <v>0.98461489504063704</v>
      </c>
      <c r="U1404" s="212">
        <v>0.97130888068981458</v>
      </c>
      <c r="V1404" s="212">
        <v>0.93633804802667397</v>
      </c>
      <c r="W1404" s="212">
        <v>0.88836044774516387</v>
      </c>
      <c r="X1404" s="212">
        <v>0.79950817410309771</v>
      </c>
      <c r="Y1404" s="212">
        <v>0.63883493841359806</v>
      </c>
      <c r="Z1404" s="212">
        <v>0.46233204322547511</v>
      </c>
    </row>
    <row r="1405" spans="3:26" x14ac:dyDescent="0.3">
      <c r="C1405" s="210">
        <v>41800</v>
      </c>
      <c r="D1405" s="211">
        <v>1.0411171975514965E-3</v>
      </c>
      <c r="E1405" s="211">
        <v>2.3924248216828856E-3</v>
      </c>
      <c r="F1405" s="211">
        <v>3.8686384253497899E-3</v>
      </c>
      <c r="G1405" s="211">
        <v>5.9939411435607388E-3</v>
      </c>
      <c r="H1405" s="211">
        <v>8.1647176566544116E-3</v>
      </c>
      <c r="I1405" s="211">
        <v>1.0552051281383791E-2</v>
      </c>
      <c r="J1405" s="211">
        <v>1.3486838951188438E-2</v>
      </c>
      <c r="K1405" s="211">
        <v>1.8004511234176811E-2</v>
      </c>
      <c r="L1405" s="211">
        <v>2.4752143388955813E-2</v>
      </c>
      <c r="M1405" s="211">
        <v>3.1361651359049621E-2</v>
      </c>
      <c r="N1405" s="211">
        <v>3.9317068414111797E-2</v>
      </c>
      <c r="P1405" s="212">
        <f t="array" ref="P1405:Z1405">(1+D1405:N1405)^-P$1:Z$1</f>
        <v>0.99991675741598307</v>
      </c>
      <c r="Q1405" s="212">
        <v>0.99940278652056602</v>
      </c>
      <c r="R1405" s="212">
        <v>0.99807127514100769</v>
      </c>
      <c r="S1405" s="212">
        <v>0.99404177212364997</v>
      </c>
      <c r="T1405" s="212">
        <v>0.98386839740810617</v>
      </c>
      <c r="U1405" s="212">
        <v>0.96900035486796599</v>
      </c>
      <c r="V1405" s="212">
        <v>0.93521062711466663</v>
      </c>
      <c r="W1405" s="212">
        <v>0.88257593627682929</v>
      </c>
      <c r="X1405" s="212">
        <v>0.78308994271969534</v>
      </c>
      <c r="Y1405" s="212">
        <v>0.62926751422552418</v>
      </c>
      <c r="Z1405" s="212">
        <v>0.46242234013083044</v>
      </c>
    </row>
    <row r="1406" spans="3:26" x14ac:dyDescent="0.3">
      <c r="C1406" s="210">
        <v>41799</v>
      </c>
      <c r="D1406" s="211">
        <v>8.7279027422290851E-4</v>
      </c>
      <c r="E1406" s="211">
        <v>2.211719685728945E-3</v>
      </c>
      <c r="F1406" s="211">
        <v>3.3859562710027769E-3</v>
      </c>
      <c r="G1406" s="211">
        <v>5.2423404773007526E-3</v>
      </c>
      <c r="H1406" s="211">
        <v>7.1607485401165034E-3</v>
      </c>
      <c r="I1406" s="211">
        <v>9.3615550369814567E-3</v>
      </c>
      <c r="J1406" s="211">
        <v>1.1717729513260288E-2</v>
      </c>
      <c r="K1406" s="211">
        <v>1.5978429323875019E-2</v>
      </c>
      <c r="L1406" s="211">
        <v>2.0075083897416853E-2</v>
      </c>
      <c r="M1406" s="211">
        <v>2.6509558139362354E-2</v>
      </c>
      <c r="N1406" s="211">
        <v>3.6406296934938229E-2</v>
      </c>
      <c r="P1406" s="212">
        <f t="array" ref="P1406:Z1406">(1+D1406:N1406)^-P$1:Z$1</f>
        <v>0.99993020966631729</v>
      </c>
      <c r="Q1406" s="212">
        <v>0.99944783314172614</v>
      </c>
      <c r="R1406" s="212">
        <v>0.99831130903185195</v>
      </c>
      <c r="S1406" s="212">
        <v>0.99478499833700629</v>
      </c>
      <c r="T1406" s="212">
        <v>0.98583087620568277</v>
      </c>
      <c r="U1406" s="212">
        <v>0.97243307653583799</v>
      </c>
      <c r="V1406" s="212">
        <v>0.94341591092120369</v>
      </c>
      <c r="W1406" s="212">
        <v>0.89497022836849094</v>
      </c>
      <c r="X1406" s="212">
        <v>0.81974467225408976</v>
      </c>
      <c r="Y1406" s="212">
        <v>0.67539063815251754</v>
      </c>
      <c r="Z1406" s="212">
        <v>0.48910166399746219</v>
      </c>
    </row>
    <row r="1407" spans="3:26" x14ac:dyDescent="0.3">
      <c r="C1407" s="210">
        <v>41796</v>
      </c>
      <c r="D1407" s="211">
        <v>8.8521658437945344E-4</v>
      </c>
      <c r="E1407" s="211">
        <v>2.214599240854642E-3</v>
      </c>
      <c r="F1407" s="211">
        <v>3.3503464113480712E-3</v>
      </c>
      <c r="G1407" s="211">
        <v>5.1499310241280892E-3</v>
      </c>
      <c r="H1407" s="211">
        <v>6.6308061252936196E-3</v>
      </c>
      <c r="I1407" s="211">
        <v>8.4439986027735909E-3</v>
      </c>
      <c r="J1407" s="211">
        <v>1.0582818144190868E-2</v>
      </c>
      <c r="K1407" s="211">
        <v>1.4144635392774316E-2</v>
      </c>
      <c r="L1407" s="211">
        <v>1.8829157052579416E-2</v>
      </c>
      <c r="M1407" s="211">
        <v>2.378355868658124E-2</v>
      </c>
      <c r="N1407" s="211">
        <v>2.9940263310087936E-2</v>
      </c>
      <c r="P1407" s="212">
        <f t="array" ref="P1407:Z1407">(1+D1407:N1407)^-P$1:Z$1</f>
        <v>0.99992921650437006</v>
      </c>
      <c r="Q1407" s="212">
        <v>0.99944711523953389</v>
      </c>
      <c r="R1407" s="212">
        <v>0.99832902438437854</v>
      </c>
      <c r="S1407" s="212">
        <v>0.99487645487983978</v>
      </c>
      <c r="T1407" s="212">
        <v>0.98686913394619502</v>
      </c>
      <c r="U1407" s="212">
        <v>0.97508986556744781</v>
      </c>
      <c r="V1407" s="212">
        <v>0.9487252282794949</v>
      </c>
      <c r="W1407" s="212">
        <v>0.90635996982567324</v>
      </c>
      <c r="X1407" s="212">
        <v>0.82982468176892321</v>
      </c>
      <c r="Y1407" s="212">
        <v>0.70287442032798919</v>
      </c>
      <c r="Z1407" s="212">
        <v>0.55431837373623138</v>
      </c>
    </row>
    <row r="1408" spans="3:26" x14ac:dyDescent="0.3">
      <c r="C1408" s="210">
        <v>41795</v>
      </c>
      <c r="D1408" s="211">
        <v>1.1258706546991397E-3</v>
      </c>
      <c r="E1408" s="211">
        <v>2.7955524940686681E-3</v>
      </c>
      <c r="F1408" s="211">
        <v>4.407532753464713E-3</v>
      </c>
      <c r="G1408" s="211">
        <v>7.0062401152811956E-3</v>
      </c>
      <c r="H1408" s="211">
        <v>9.1047340405409575E-3</v>
      </c>
      <c r="I1408" s="211">
        <v>1.1591575926938455E-2</v>
      </c>
      <c r="J1408" s="211">
        <v>1.5638820860185258E-2</v>
      </c>
      <c r="K1408" s="211">
        <v>2.0704029085654139E-2</v>
      </c>
      <c r="L1408" s="211">
        <v>2.7802416767734695E-2</v>
      </c>
      <c r="M1408" s="211">
        <v>3.5630342261239775E-2</v>
      </c>
      <c r="N1408" s="211">
        <v>4.5436958341176788E-2</v>
      </c>
      <c r="P1408" s="212">
        <f t="array" ref="P1408:Z1408">(1+D1408:N1408)^-P$1:Z$1</f>
        <v>0.99990998506457596</v>
      </c>
      <c r="Q1408" s="212">
        <v>0.99930233043354644</v>
      </c>
      <c r="R1408" s="212">
        <v>0.99780349184846184</v>
      </c>
      <c r="S1408" s="212">
        <v>0.99304250575996511</v>
      </c>
      <c r="T1408" s="212">
        <v>0.98203623546144359</v>
      </c>
      <c r="U1408" s="212">
        <v>0.96601615151562903</v>
      </c>
      <c r="V1408" s="212">
        <v>0.92534468969408512</v>
      </c>
      <c r="W1408" s="212">
        <v>0.86636559310932182</v>
      </c>
      <c r="X1408" s="212">
        <v>0.76015762208852544</v>
      </c>
      <c r="Y1408" s="212">
        <v>0.59146426290540211</v>
      </c>
      <c r="Z1408" s="212">
        <v>0.41119044603516541</v>
      </c>
    </row>
    <row r="1409" spans="3:26" x14ac:dyDescent="0.3">
      <c r="C1409" s="210">
        <v>41794</v>
      </c>
      <c r="D1409" s="211">
        <v>1.1525487876900321E-3</v>
      </c>
      <c r="E1409" s="211">
        <v>2.7153119274190996E-3</v>
      </c>
      <c r="F1409" s="211">
        <v>4.1073734477415427E-3</v>
      </c>
      <c r="G1409" s="211">
        <v>6.49350710900663E-3</v>
      </c>
      <c r="H1409" s="211">
        <v>8.6720230744362619E-3</v>
      </c>
      <c r="I1409" s="211">
        <v>1.1877086626241855E-2</v>
      </c>
      <c r="J1409" s="211">
        <v>1.5002078065113377E-2</v>
      </c>
      <c r="K1409" s="211">
        <v>2.020384021708797E-2</v>
      </c>
      <c r="L1409" s="211">
        <v>2.6834484182835603E-2</v>
      </c>
      <c r="M1409" s="211">
        <v>3.4429572767596631E-2</v>
      </c>
      <c r="N1409" s="211">
        <v>4.3953343255684639E-2</v>
      </c>
      <c r="P1409" s="212">
        <f t="array" ref="P1409:Z1409">(1+D1409:N1409)^-P$1:Z$1</f>
        <v>0.99990785343669686</v>
      </c>
      <c r="Q1409" s="212">
        <v>0.99932232169581436</v>
      </c>
      <c r="R1409" s="212">
        <v>0.99795261814318403</v>
      </c>
      <c r="S1409" s="212">
        <v>0.9935483864891903</v>
      </c>
      <c r="T1409" s="212">
        <v>0.98287898510786242</v>
      </c>
      <c r="U1409" s="212">
        <v>0.96519867041214924</v>
      </c>
      <c r="V1409" s="212">
        <v>0.92825082307287798</v>
      </c>
      <c r="W1409" s="212">
        <v>0.86934332189336039</v>
      </c>
      <c r="X1409" s="212">
        <v>0.767353623872565</v>
      </c>
      <c r="Y1409" s="212">
        <v>0.60184697493882799</v>
      </c>
      <c r="Z1409" s="212">
        <v>0.42303686100627164</v>
      </c>
    </row>
    <row r="1410" spans="3:26" x14ac:dyDescent="0.3">
      <c r="C1410" s="210">
        <v>41793</v>
      </c>
      <c r="D1410" s="211">
        <v>7.5844683144357336E-4</v>
      </c>
      <c r="E1410" s="211">
        <v>1.8779239441217047E-3</v>
      </c>
      <c r="F1410" s="211">
        <v>3.0493163745040942E-3</v>
      </c>
      <c r="G1410" s="211">
        <v>4.5938883926172156E-3</v>
      </c>
      <c r="H1410" s="211">
        <v>6.238655259111949E-3</v>
      </c>
      <c r="I1410" s="211">
        <v>8.2523708817365069E-3</v>
      </c>
      <c r="J1410" s="211">
        <v>1.0877150319366405E-2</v>
      </c>
      <c r="K1410" s="211">
        <v>1.4281348678713057E-2</v>
      </c>
      <c r="L1410" s="211">
        <v>1.9038756648488694E-2</v>
      </c>
      <c r="M1410" s="211">
        <v>2.5379858960119777E-2</v>
      </c>
      <c r="N1410" s="211">
        <v>3.3669925239875845E-2</v>
      </c>
      <c r="P1410" s="212">
        <f t="array" ref="P1410:Z1410">(1+D1410:N1410)^-P$1:Z$1</f>
        <v>0.99993934909086135</v>
      </c>
      <c r="Q1410" s="212">
        <v>0.99953106927004665</v>
      </c>
      <c r="R1410" s="212">
        <v>0.99847881984972153</v>
      </c>
      <c r="S1410" s="212">
        <v>0.99542711891273028</v>
      </c>
      <c r="T1410" s="212">
        <v>0.98763848820366018</v>
      </c>
      <c r="U1410" s="212">
        <v>0.97564594587960896</v>
      </c>
      <c r="V1410" s="212">
        <v>0.94734485383328226</v>
      </c>
      <c r="W1410" s="212">
        <v>0.90550514834070661</v>
      </c>
      <c r="X1410" s="212">
        <v>0.82811944711751795</v>
      </c>
      <c r="Y1410" s="212">
        <v>0.6866386754044782</v>
      </c>
      <c r="Z1410" s="212">
        <v>0.51565874575332893</v>
      </c>
    </row>
    <row r="1411" spans="3:26" x14ac:dyDescent="0.3">
      <c r="C1411" s="210">
        <v>41792</v>
      </c>
      <c r="D1411" s="211">
        <v>1.0006285725772408E-3</v>
      </c>
      <c r="E1411" s="211">
        <v>2.5974004749206503E-3</v>
      </c>
      <c r="F1411" s="211">
        <v>4.1115989057426737E-3</v>
      </c>
      <c r="G1411" s="211">
        <v>6.7442895277998981E-3</v>
      </c>
      <c r="H1411" s="211">
        <v>8.8887228101445417E-3</v>
      </c>
      <c r="I1411" s="211">
        <v>1.2024160863027799E-2</v>
      </c>
      <c r="J1411" s="211">
        <v>1.6212502585982603E-2</v>
      </c>
      <c r="K1411" s="211">
        <v>2.2110690390024879E-2</v>
      </c>
      <c r="L1411" s="211">
        <v>2.8156449515886958E-2</v>
      </c>
      <c r="M1411" s="211">
        <v>3.8131268023938666E-2</v>
      </c>
      <c r="N1411" s="211">
        <v>5.0376185826081547E-2</v>
      </c>
      <c r="P1411" s="212">
        <f t="array" ref="P1411:Z1411">(1+D1411:N1411)^-P$1:Z$1</f>
        <v>0.99991999293853429</v>
      </c>
      <c r="Q1411" s="212">
        <v>0.99935170197101997</v>
      </c>
      <c r="R1411" s="212">
        <v>0.99795051837094939</v>
      </c>
      <c r="S1411" s="212">
        <v>0.99330089120151543</v>
      </c>
      <c r="T1411" s="212">
        <v>0.98245680427182813</v>
      </c>
      <c r="U1411" s="212">
        <v>0.96477792385007644</v>
      </c>
      <c r="V1411" s="212">
        <v>0.92273571612342387</v>
      </c>
      <c r="W1411" s="212">
        <v>0.85805373369328486</v>
      </c>
      <c r="X1411" s="212">
        <v>0.75754416703204064</v>
      </c>
      <c r="Y1411" s="212">
        <v>0.57044781401566336</v>
      </c>
      <c r="Z1411" s="212">
        <v>0.37419903483859546</v>
      </c>
    </row>
    <row r="1412" spans="3:26" x14ac:dyDescent="0.3">
      <c r="C1412" s="210">
        <v>41789</v>
      </c>
      <c r="D1412" s="211">
        <v>8.8997113980667582E-4</v>
      </c>
      <c r="E1412" s="211">
        <v>2.2937562943804151E-3</v>
      </c>
      <c r="F1412" s="211">
        <v>3.7842750153244255E-3</v>
      </c>
      <c r="G1412" s="211">
        <v>6.0511006514347649E-3</v>
      </c>
      <c r="H1412" s="211">
        <v>8.223113458937302E-3</v>
      </c>
      <c r="I1412" s="211">
        <v>1.1089337269991048E-2</v>
      </c>
      <c r="J1412" s="211">
        <v>1.4242573734215532E-2</v>
      </c>
      <c r="K1412" s="211">
        <v>1.9460105825824539E-2</v>
      </c>
      <c r="L1412" s="211">
        <v>2.4771005571052249E-2</v>
      </c>
      <c r="M1412" s="211">
        <v>3.1923952720717075E-2</v>
      </c>
      <c r="N1412" s="211">
        <v>4.02062037550742E-2</v>
      </c>
      <c r="P1412" s="212">
        <f t="array" ref="P1412:Z1412">(1+D1412:N1412)^-P$1:Z$1</f>
        <v>0.99992883650421749</v>
      </c>
      <c r="Q1412" s="212">
        <v>0.99942738159572331</v>
      </c>
      <c r="R1412" s="212">
        <v>0.99811321588924418</v>
      </c>
      <c r="S1412" s="212">
        <v>0.99398529493430643</v>
      </c>
      <c r="T1412" s="212">
        <v>0.98375443033119125</v>
      </c>
      <c r="U1412" s="212">
        <v>0.96745641502789403</v>
      </c>
      <c r="V1412" s="212">
        <v>0.931731584027924</v>
      </c>
      <c r="W1412" s="212">
        <v>0.87379258008836758</v>
      </c>
      <c r="X1412" s="212">
        <v>0.78294581723564605</v>
      </c>
      <c r="Y1412" s="212">
        <v>0.62414371364525256</v>
      </c>
      <c r="Z1412" s="212">
        <v>0.45458092572010533</v>
      </c>
    </row>
    <row r="1413" spans="3:26" x14ac:dyDescent="0.3">
      <c r="C1413" s="210">
        <v>41788</v>
      </c>
      <c r="D1413" s="211">
        <v>8.1665469051030084E-4</v>
      </c>
      <c r="E1413" s="211">
        <v>1.996882437169611E-3</v>
      </c>
      <c r="F1413" s="211">
        <v>3.0140430198048887E-3</v>
      </c>
      <c r="G1413" s="211">
        <v>4.5805986197883916E-3</v>
      </c>
      <c r="H1413" s="211">
        <v>6.1968235958724258E-3</v>
      </c>
      <c r="I1413" s="211">
        <v>8.3147039708642394E-3</v>
      </c>
      <c r="J1413" s="211">
        <v>1.0699136803487963E-2</v>
      </c>
      <c r="K1413" s="211">
        <v>1.4583292350567502E-2</v>
      </c>
      <c r="L1413" s="211">
        <v>1.86679525611558E-2</v>
      </c>
      <c r="M1413" s="211">
        <v>2.5415274029258202E-2</v>
      </c>
      <c r="N1413" s="211">
        <v>3.4194840602289563E-2</v>
      </c>
      <c r="P1413" s="212">
        <f t="array" ref="P1413:Z1413">(1+D1413:N1413)^-P$1:Z$1</f>
        <v>0.99993469641961108</v>
      </c>
      <c r="Q1413" s="212">
        <v>0.99950140151213795</v>
      </c>
      <c r="R1413" s="212">
        <v>0.99849637662680613</v>
      </c>
      <c r="S1413" s="212">
        <v>0.99544028759257164</v>
      </c>
      <c r="T1413" s="212">
        <v>0.98772061014735668</v>
      </c>
      <c r="U1413" s="212">
        <v>0.97546501645546069</v>
      </c>
      <c r="V1413" s="212">
        <v>0.94817942268461342</v>
      </c>
      <c r="W1413" s="212">
        <v>0.90362046033761034</v>
      </c>
      <c r="X1413" s="212">
        <v>0.83113881723225858</v>
      </c>
      <c r="Y1413" s="212">
        <v>0.68628304176021371</v>
      </c>
      <c r="Z1413" s="212">
        <v>0.51044935971440686</v>
      </c>
    </row>
    <row r="1414" spans="3:26" x14ac:dyDescent="0.3">
      <c r="C1414" s="210">
        <v>41787</v>
      </c>
      <c r="D1414" s="211">
        <v>8.7570785998574297E-4</v>
      </c>
      <c r="E1414" s="211">
        <v>2.0875637104197154E-3</v>
      </c>
      <c r="F1414" s="211">
        <v>3.3249031356343359E-3</v>
      </c>
      <c r="G1414" s="211">
        <v>5.1731203506364945E-3</v>
      </c>
      <c r="H1414" s="211">
        <v>6.6510810365114845E-3</v>
      </c>
      <c r="I1414" s="211">
        <v>8.839488436332664E-3</v>
      </c>
      <c r="J1414" s="211">
        <v>1.1237212289757027E-2</v>
      </c>
      <c r="K1414" s="211">
        <v>1.4911081072208718E-2</v>
      </c>
      <c r="L1414" s="211">
        <v>1.917289906332062E-2</v>
      </c>
      <c r="M1414" s="211">
        <v>2.41453180870871E-2</v>
      </c>
      <c r="N1414" s="211">
        <v>3.2233060388208189E-2</v>
      </c>
      <c r="P1414" s="212">
        <f t="array" ref="P1414:Z1414">(1+D1414:N1414)^-P$1:Z$1</f>
        <v>0.99992997647963622</v>
      </c>
      <c r="Q1414" s="212">
        <v>0.99947878893344466</v>
      </c>
      <c r="R1414" s="212">
        <v>0.99834168259684219</v>
      </c>
      <c r="S1414" s="212">
        <v>0.99485350309722576</v>
      </c>
      <c r="T1414" s="212">
        <v>0.98682938137858855</v>
      </c>
      <c r="U1414" s="212">
        <v>0.97394353761378349</v>
      </c>
      <c r="V1414" s="212">
        <v>0.94565949242497449</v>
      </c>
      <c r="W1414" s="212">
        <v>0.90157952457895052</v>
      </c>
      <c r="X1414" s="212">
        <v>0.82703013076057019</v>
      </c>
      <c r="Y1414" s="212">
        <v>0.69915946400173279</v>
      </c>
      <c r="Z1414" s="212">
        <v>0.53020608656211088</v>
      </c>
    </row>
    <row r="1415" spans="3:26" x14ac:dyDescent="0.3">
      <c r="C1415" s="210">
        <v>41786</v>
      </c>
      <c r="D1415" s="211">
        <v>1.1253557551536713E-3</v>
      </c>
      <c r="E1415" s="211">
        <v>2.816453092384518E-3</v>
      </c>
      <c r="F1415" s="211">
        <v>4.3783862826420206E-3</v>
      </c>
      <c r="G1415" s="211">
        <v>6.9644623688678879E-3</v>
      </c>
      <c r="H1415" s="211">
        <v>9.322427962229771E-3</v>
      </c>
      <c r="I1415" s="211">
        <v>1.1940896324090195E-2</v>
      </c>
      <c r="J1415" s="211">
        <v>1.6078180996430814E-2</v>
      </c>
      <c r="K1415" s="211">
        <v>2.1446057042465504E-2</v>
      </c>
      <c r="L1415" s="211">
        <v>2.6982791805472986E-2</v>
      </c>
      <c r="M1415" s="211">
        <v>3.4219457531022034E-2</v>
      </c>
      <c r="N1415" s="211">
        <v>4.432550352678926E-2</v>
      </c>
      <c r="P1415" s="212">
        <f t="array" ref="P1415:Z1415">(1+D1415:N1415)^-P$1:Z$1</f>
        <v>0.9999100262065227</v>
      </c>
      <c r="Q1415" s="212">
        <v>0.9992971235535183</v>
      </c>
      <c r="R1415" s="212">
        <v>0.99781796957905278</v>
      </c>
      <c r="S1415" s="212">
        <v>0.99308370590111583</v>
      </c>
      <c r="T1415" s="212">
        <v>0.98161266364994404</v>
      </c>
      <c r="U1415" s="212">
        <v>0.96501609506938812</v>
      </c>
      <c r="V1415" s="212">
        <v>0.92334578779128473</v>
      </c>
      <c r="W1415" s="212">
        <v>0.86196959289159281</v>
      </c>
      <c r="X1415" s="212">
        <v>0.76624620059997717</v>
      </c>
      <c r="Y1415" s="212">
        <v>0.6036836820870809</v>
      </c>
      <c r="Z1415" s="212">
        <v>0.42003194248577475</v>
      </c>
    </row>
    <row r="1416" spans="3:26" x14ac:dyDescent="0.3">
      <c r="C1416" s="210">
        <v>41782</v>
      </c>
      <c r="D1416" s="211">
        <v>1.0090927852325223E-3</v>
      </c>
      <c r="E1416" s="211">
        <v>2.3203270925369625E-3</v>
      </c>
      <c r="F1416" s="211">
        <v>3.8056118072554599E-3</v>
      </c>
      <c r="G1416" s="211">
        <v>5.9723378253498339E-3</v>
      </c>
      <c r="H1416" s="211">
        <v>7.5668529628631336E-3</v>
      </c>
      <c r="I1416" s="211">
        <v>9.74633038342234E-3</v>
      </c>
      <c r="J1416" s="211">
        <v>1.230522295212556E-2</v>
      </c>
      <c r="K1416" s="211">
        <v>1.6691806786319215E-2</v>
      </c>
      <c r="L1416" s="211">
        <v>2.2522394641923026E-2</v>
      </c>
      <c r="M1416" s="211">
        <v>2.836135612364931E-2</v>
      </c>
      <c r="N1416" s="211">
        <v>3.6961742610186317E-2</v>
      </c>
      <c r="P1416" s="212">
        <f t="array" ref="P1416:Z1416">(1+D1416:N1416)^-P$1:Z$1</f>
        <v>0.99991931653561728</v>
      </c>
      <c r="Q1416" s="212">
        <v>0.99942075800282015</v>
      </c>
      <c r="R1416" s="212">
        <v>0.99810260793540773</v>
      </c>
      <c r="S1416" s="212">
        <v>0.99406311923222423</v>
      </c>
      <c r="T1416" s="212">
        <v>0.98503634908080584</v>
      </c>
      <c r="U1416" s="212">
        <v>0.97132182997909566</v>
      </c>
      <c r="V1416" s="212">
        <v>0.94068151966529212</v>
      </c>
      <c r="W1416" s="212">
        <v>0.8905836831733116</v>
      </c>
      <c r="X1416" s="212">
        <v>0.80033482673775991</v>
      </c>
      <c r="Y1416" s="212">
        <v>0.6573758953393477</v>
      </c>
      <c r="Z1416" s="212">
        <v>0.48388852265080895</v>
      </c>
    </row>
    <row r="1417" spans="3:26" x14ac:dyDescent="0.3">
      <c r="C1417" s="210">
        <v>41781</v>
      </c>
      <c r="D1417" s="211">
        <v>1.0239655244670327E-3</v>
      </c>
      <c r="E1417" s="211">
        <v>2.4554584383457271E-3</v>
      </c>
      <c r="F1417" s="211">
        <v>3.955925949756741E-3</v>
      </c>
      <c r="G1417" s="211">
        <v>6.3808629932717402E-3</v>
      </c>
      <c r="H1417" s="211">
        <v>8.4267730216103457E-3</v>
      </c>
      <c r="I1417" s="211">
        <v>1.1059213866377829E-2</v>
      </c>
      <c r="J1417" s="211">
        <v>1.3928627711140975E-2</v>
      </c>
      <c r="K1417" s="211">
        <v>1.8893306377029618E-2</v>
      </c>
      <c r="L1417" s="211">
        <v>2.4768788780372298E-2</v>
      </c>
      <c r="M1417" s="211">
        <v>3.2351833188073872E-2</v>
      </c>
      <c r="N1417" s="211">
        <v>4.0798921547572635E-2</v>
      </c>
      <c r="P1417" s="212">
        <f t="array" ref="P1417:Z1417">(1+D1417:N1417)^-P$1:Z$1</f>
        <v>0.99991812802134361</v>
      </c>
      <c r="Q1417" s="212">
        <v>0.9993870757333464</v>
      </c>
      <c r="R1417" s="212">
        <v>0.99802788625199756</v>
      </c>
      <c r="S1417" s="212">
        <v>0.99365959426703199</v>
      </c>
      <c r="T1417" s="212">
        <v>0.98335711686985916</v>
      </c>
      <c r="U1417" s="212">
        <v>0.96754289052199893</v>
      </c>
      <c r="V1417" s="212">
        <v>0.9331749530050143</v>
      </c>
      <c r="W1417" s="212">
        <v>0.87720083406316618</v>
      </c>
      <c r="X1417" s="212">
        <v>0.78296275416722549</v>
      </c>
      <c r="Y1417" s="212">
        <v>0.62027460429251058</v>
      </c>
      <c r="Z1417" s="212">
        <v>0.44943131458507102</v>
      </c>
    </row>
    <row r="1418" spans="3:26" x14ac:dyDescent="0.3">
      <c r="C1418" s="210">
        <v>41780</v>
      </c>
      <c r="D1418" s="211">
        <v>9.9816158459363957E-4</v>
      </c>
      <c r="E1418" s="211">
        <v>2.553413841593861E-3</v>
      </c>
      <c r="F1418" s="211">
        <v>4.1983631721542042E-3</v>
      </c>
      <c r="G1418" s="211">
        <v>6.6906291866249907E-3</v>
      </c>
      <c r="H1418" s="211">
        <v>8.9764941858777765E-3</v>
      </c>
      <c r="I1418" s="211">
        <v>1.196823280397824E-2</v>
      </c>
      <c r="J1418" s="211">
        <v>1.5434972132729798E-2</v>
      </c>
      <c r="K1418" s="211">
        <v>2.0986286181258838E-2</v>
      </c>
      <c r="L1418" s="211">
        <v>2.6998932703612907E-2</v>
      </c>
      <c r="M1418" s="211">
        <v>3.6828587988667609E-2</v>
      </c>
      <c r="N1418" s="211">
        <v>5.0037065441219629E-2</v>
      </c>
      <c r="P1418" s="212">
        <f t="array" ref="P1418:Z1418">(1+D1418:N1418)^-P$1:Z$1</f>
        <v>0.99992019008477528</v>
      </c>
      <c r="Q1418" s="212">
        <v>0.9993626633305468</v>
      </c>
      <c r="R1418" s="212">
        <v>0.9979074052181115</v>
      </c>
      <c r="S1418" s="212">
        <v>0.99335383782003539</v>
      </c>
      <c r="T1418" s="212">
        <v>0.98228588287744134</v>
      </c>
      <c r="U1418" s="212">
        <v>0.96493789272188046</v>
      </c>
      <c r="V1418" s="212">
        <v>0.9262738781353671</v>
      </c>
      <c r="W1418" s="212">
        <v>0.86469040329544034</v>
      </c>
      <c r="X1418" s="212">
        <v>0.76612578151479216</v>
      </c>
      <c r="Y1418" s="212">
        <v>0.58129361234197308</v>
      </c>
      <c r="Z1418" s="212">
        <v>0.37662349433149106</v>
      </c>
    </row>
    <row r="1419" spans="3:26" x14ac:dyDescent="0.3">
      <c r="C1419" s="210">
        <v>41779</v>
      </c>
      <c r="D1419" s="211">
        <v>9.3379796573375348E-4</v>
      </c>
      <c r="E1419" s="211">
        <v>2.3300732453805334E-3</v>
      </c>
      <c r="F1419" s="211">
        <v>3.6630476756056708E-3</v>
      </c>
      <c r="G1419" s="211">
        <v>5.7886793736543216E-3</v>
      </c>
      <c r="H1419" s="211">
        <v>7.6990610123354531E-3</v>
      </c>
      <c r="I1419" s="211">
        <v>9.9977341854539138E-3</v>
      </c>
      <c r="J1419" s="211">
        <v>1.2537081589987615E-2</v>
      </c>
      <c r="K1419" s="211">
        <v>1.7159638232204108E-2</v>
      </c>
      <c r="L1419" s="211">
        <v>2.2293423813671713E-2</v>
      </c>
      <c r="M1419" s="211">
        <v>3.061941049885113E-2</v>
      </c>
      <c r="N1419" s="211">
        <v>4.1710383708447686E-2</v>
      </c>
      <c r="P1419" s="212">
        <f t="array" ref="P1419:Z1419">(1+D1419:N1419)^-P$1:Z$1</f>
        <v>0.99992533380784754</v>
      </c>
      <c r="Q1419" s="212">
        <v>0.99941832852792956</v>
      </c>
      <c r="R1419" s="212">
        <v>0.99817349257109478</v>
      </c>
      <c r="S1419" s="212">
        <v>0.99424463657986373</v>
      </c>
      <c r="T1419" s="212">
        <v>0.98477789653981906</v>
      </c>
      <c r="U1419" s="212">
        <v>0.97059668016668188</v>
      </c>
      <c r="V1419" s="212">
        <v>0.93960498984818464</v>
      </c>
      <c r="W1419" s="212">
        <v>0.88772033694864716</v>
      </c>
      <c r="X1419" s="212">
        <v>0.80212920529021037</v>
      </c>
      <c r="Y1419" s="212">
        <v>0.63609976571213622</v>
      </c>
      <c r="Z1419" s="212">
        <v>0.44163159497159588</v>
      </c>
    </row>
    <row r="1420" spans="3:26" x14ac:dyDescent="0.3">
      <c r="C1420" s="210">
        <v>41778</v>
      </c>
      <c r="D1420" s="211">
        <v>1.0418641167661529E-3</v>
      </c>
      <c r="E1420" s="211">
        <v>2.6629294912913367E-3</v>
      </c>
      <c r="F1420" s="211">
        <v>4.2402358611841441E-3</v>
      </c>
      <c r="G1420" s="211">
        <v>6.9826259758970222E-3</v>
      </c>
      <c r="H1420" s="211">
        <v>9.2538339784608171E-3</v>
      </c>
      <c r="I1420" s="211">
        <v>1.2490178391092408E-2</v>
      </c>
      <c r="J1420" s="211">
        <v>1.6496380889863143E-2</v>
      </c>
      <c r="K1420" s="211">
        <v>2.1646009199151352E-2</v>
      </c>
      <c r="L1420" s="211">
        <v>2.8511562258580463E-2</v>
      </c>
      <c r="M1420" s="211">
        <v>3.6193094831757686E-2</v>
      </c>
      <c r="N1420" s="211">
        <v>4.97456782870241E-2</v>
      </c>
      <c r="P1420" s="212">
        <f t="array" ref="P1420:Z1420">(1+D1420:N1420)^-P$1:Z$1</f>
        <v>0.99991669772958469</v>
      </c>
      <c r="Q1420" s="212">
        <v>0.99933537341804235</v>
      </c>
      <c r="R1420" s="212">
        <v>0.99788660068322887</v>
      </c>
      <c r="S1420" s="212">
        <v>0.99306579299803721</v>
      </c>
      <c r="T1420" s="212">
        <v>0.98174609888493958</v>
      </c>
      <c r="U1420" s="212">
        <v>0.96344636569919584</v>
      </c>
      <c r="V1420" s="212">
        <v>0.92144796739881929</v>
      </c>
      <c r="W1420" s="212">
        <v>0.86078937919797116</v>
      </c>
      <c r="X1420" s="212">
        <v>0.7549326650074103</v>
      </c>
      <c r="Y1420" s="212">
        <v>0.58666420735366109</v>
      </c>
      <c r="Z1420" s="212">
        <v>0.37871987111755845</v>
      </c>
    </row>
    <row r="1421" spans="3:26" x14ac:dyDescent="0.3">
      <c r="C1421" s="210">
        <v>41775</v>
      </c>
      <c r="D1421" s="211">
        <v>1.0561502712169125E-3</v>
      </c>
      <c r="E1421" s="211">
        <v>2.4772285070739971E-3</v>
      </c>
      <c r="F1421" s="211">
        <v>3.9717062784941845E-3</v>
      </c>
      <c r="G1421" s="211">
        <v>6.0846273113830734E-3</v>
      </c>
      <c r="H1421" s="211">
        <v>7.7209883222893834E-3</v>
      </c>
      <c r="I1421" s="211">
        <v>1.0580981843022585E-2</v>
      </c>
      <c r="J1421" s="211">
        <v>1.3680759964172633E-2</v>
      </c>
      <c r="K1421" s="211">
        <v>1.8125161328064923E-2</v>
      </c>
      <c r="L1421" s="211">
        <v>2.365194077229657E-2</v>
      </c>
      <c r="M1421" s="211">
        <v>3.0741860595295011E-2</v>
      </c>
      <c r="N1421" s="211">
        <v>3.9996245119084992E-2</v>
      </c>
      <c r="P1421" s="212">
        <f t="array" ref="P1421:Z1421">(1+D1421:N1421)^-P$1:Z$1</f>
        <v>0.99991555613063188</v>
      </c>
      <c r="Q1421" s="212">
        <v>0.99938164994862866</v>
      </c>
      <c r="R1421" s="212">
        <v>0.99802004276899781</v>
      </c>
      <c r="S1421" s="212">
        <v>0.99395217147125747</v>
      </c>
      <c r="T1421" s="212">
        <v>0.98473504083770869</v>
      </c>
      <c r="U1421" s="212">
        <v>0.96891713663271484</v>
      </c>
      <c r="V1421" s="212">
        <v>0.93431642243000679</v>
      </c>
      <c r="W1421" s="212">
        <v>0.88184408602887598</v>
      </c>
      <c r="X1421" s="212">
        <v>0.79154727547464221</v>
      </c>
      <c r="Y1421" s="212">
        <v>0.63496719690917114</v>
      </c>
      <c r="Z1421" s="212">
        <v>0.45641990280900824</v>
      </c>
    </row>
    <row r="1422" spans="3:26" x14ac:dyDescent="0.3">
      <c r="C1422" s="210">
        <v>41774</v>
      </c>
      <c r="D1422" s="211">
        <v>1.1073218000419963E-3</v>
      </c>
      <c r="E1422" s="211">
        <v>2.9823902758928859E-3</v>
      </c>
      <c r="F1422" s="211">
        <v>4.720493537167387E-3</v>
      </c>
      <c r="G1422" s="211">
        <v>7.7091916723541582E-3</v>
      </c>
      <c r="H1422" s="211">
        <v>1.0069713810833282E-2</v>
      </c>
      <c r="I1422" s="211">
        <v>1.2636318872446914E-2</v>
      </c>
      <c r="J1422" s="211">
        <v>1.6995411110403612E-2</v>
      </c>
      <c r="K1422" s="211">
        <v>2.3208194658842937E-2</v>
      </c>
      <c r="L1422" s="211">
        <v>3.0150838587323286E-2</v>
      </c>
      <c r="M1422" s="211">
        <v>4.1322259172684533E-2</v>
      </c>
      <c r="N1422" s="211">
        <v>5.4737417508591665E-2</v>
      </c>
      <c r="P1422" s="212">
        <f t="array" ref="P1422:Z1422">(1+D1422:N1422)^-P$1:Z$1</f>
        <v>0.99991146718554358</v>
      </c>
      <c r="Q1422" s="212">
        <v>0.99925578911920709</v>
      </c>
      <c r="R1422" s="212">
        <v>0.99764807664287702</v>
      </c>
      <c r="S1422" s="212">
        <v>0.99234978529910967</v>
      </c>
      <c r="T1422" s="212">
        <v>0.9801607363408309</v>
      </c>
      <c r="U1422" s="212">
        <v>0.96302930126728148</v>
      </c>
      <c r="V1422" s="212">
        <v>0.91918945507056093</v>
      </c>
      <c r="W1422" s="212">
        <v>0.85163192302506907</v>
      </c>
      <c r="X1422" s="212">
        <v>0.74300510202419812</v>
      </c>
      <c r="Y1422" s="212">
        <v>0.54478196432108994</v>
      </c>
      <c r="Z1422" s="212">
        <v>0.34443948930301987</v>
      </c>
    </row>
    <row r="1423" spans="3:26" x14ac:dyDescent="0.3">
      <c r="C1423" s="210">
        <v>41773</v>
      </c>
      <c r="D1423" s="211">
        <v>1.0095223827805227E-3</v>
      </c>
      <c r="E1423" s="211">
        <v>2.5705869384004226E-3</v>
      </c>
      <c r="F1423" s="211">
        <v>3.8607251570406524E-3</v>
      </c>
      <c r="G1423" s="211">
        <v>6.323963715918474E-3</v>
      </c>
      <c r="H1423" s="211">
        <v>8.1671127853309294E-3</v>
      </c>
      <c r="I1423" s="211">
        <v>1.0352451082288747E-2</v>
      </c>
      <c r="J1423" s="211">
        <v>1.3706858141792958E-2</v>
      </c>
      <c r="K1423" s="211">
        <v>1.8170051316088683E-2</v>
      </c>
      <c r="L1423" s="211">
        <v>2.3482655146625429E-2</v>
      </c>
      <c r="M1423" s="211">
        <v>3.2023547148493633E-2</v>
      </c>
      <c r="N1423" s="211">
        <v>4.1650952494890328E-2</v>
      </c>
      <c r="P1423" s="212">
        <f t="array" ref="P1423:Z1423">(1+D1423:N1423)^-P$1:Z$1</f>
        <v>0.99991928220523685</v>
      </c>
      <c r="Q1423" s="212">
        <v>0.9993583837660388</v>
      </c>
      <c r="R1423" s="212">
        <v>0.99807520894877066</v>
      </c>
      <c r="S1423" s="212">
        <v>0.9937157774792853</v>
      </c>
      <c r="T1423" s="212">
        <v>0.98386372261047883</v>
      </c>
      <c r="U1423" s="212">
        <v>0.96957476098448392</v>
      </c>
      <c r="V1423" s="212">
        <v>0.93419615738376305</v>
      </c>
      <c r="W1423" s="212">
        <v>0.88157196533132798</v>
      </c>
      <c r="X1423" s="212">
        <v>0.7928574819001335</v>
      </c>
      <c r="Y1423" s="212">
        <v>0.62324083799763919</v>
      </c>
      <c r="Z1423" s="212">
        <v>0.44213581248711115</v>
      </c>
    </row>
    <row r="1424" spans="3:26" x14ac:dyDescent="0.3">
      <c r="C1424" s="210">
        <v>41772</v>
      </c>
      <c r="D1424" s="211">
        <v>9.219621843934118E-4</v>
      </c>
      <c r="E1424" s="211">
        <v>2.2747144462649501E-3</v>
      </c>
      <c r="F1424" s="211">
        <v>3.5667177045711155E-3</v>
      </c>
      <c r="G1424" s="211">
        <v>5.5191847388128103E-3</v>
      </c>
      <c r="H1424" s="211">
        <v>7.4258686422591239E-3</v>
      </c>
      <c r="I1424" s="211">
        <v>9.4098776364430516E-3</v>
      </c>
      <c r="J1424" s="211">
        <v>1.1995594567045197E-2</v>
      </c>
      <c r="K1424" s="211">
        <v>1.532591143213897E-2</v>
      </c>
      <c r="L1424" s="211">
        <v>1.9668026131754571E-2</v>
      </c>
      <c r="M1424" s="211">
        <v>2.5367060010827513E-2</v>
      </c>
      <c r="N1424" s="211">
        <v>3.3911317835690374E-2</v>
      </c>
      <c r="P1424" s="212">
        <f t="array" ref="P1424:Z1424">(1+D1424:N1424)^-P$1:Z$1</f>
        <v>0.99992627972240877</v>
      </c>
      <c r="Q1424" s="212">
        <v>0.99943212850007601</v>
      </c>
      <c r="R1424" s="212">
        <v>0.99822139756567174</v>
      </c>
      <c r="S1424" s="212">
        <v>0.99451110946207721</v>
      </c>
      <c r="T1424" s="212">
        <v>0.98531207040618474</v>
      </c>
      <c r="U1424" s="212">
        <v>0.97229342589757117</v>
      </c>
      <c r="V1424" s="212">
        <v>0.94212144679414056</v>
      </c>
      <c r="W1424" s="212">
        <v>0.89900418286327777</v>
      </c>
      <c r="X1424" s="212">
        <v>0.82302302857101373</v>
      </c>
      <c r="Y1424" s="212">
        <v>0.68676724918829835</v>
      </c>
      <c r="Z1424" s="212">
        <v>0.51325620895003532</v>
      </c>
    </row>
    <row r="1425" spans="3:26" x14ac:dyDescent="0.3">
      <c r="C1425" s="210">
        <v>41771</v>
      </c>
      <c r="D1425" s="211">
        <v>9.9558473367349597E-4</v>
      </c>
      <c r="E1425" s="211">
        <v>2.4236719084710107E-3</v>
      </c>
      <c r="F1425" s="211">
        <v>3.9549042123613147E-3</v>
      </c>
      <c r="G1425" s="211">
        <v>6.5247678286981664E-3</v>
      </c>
      <c r="H1425" s="211">
        <v>8.6767685692364354E-3</v>
      </c>
      <c r="I1425" s="211">
        <v>1.124305299932148E-2</v>
      </c>
      <c r="J1425" s="211">
        <v>1.5011169542495073E-2</v>
      </c>
      <c r="K1425" s="211">
        <v>1.8958636567482839E-2</v>
      </c>
      <c r="L1425" s="211">
        <v>2.4813541604717038E-2</v>
      </c>
      <c r="M1425" s="211">
        <v>3.1581491083397771E-2</v>
      </c>
      <c r="N1425" s="211">
        <v>4.2003836392848277E-2</v>
      </c>
      <c r="P1425" s="212">
        <f t="array" ref="P1425:Z1425">(1+D1425:N1425)^-P$1:Z$1</f>
        <v>0.9999203960111348</v>
      </c>
      <c r="Q1425" s="212">
        <v>0.9993949981992386</v>
      </c>
      <c r="R1425" s="212">
        <v>0.99802839410456612</v>
      </c>
      <c r="S1425" s="212">
        <v>0.9935175287908975</v>
      </c>
      <c r="T1425" s="212">
        <v>0.9828697368803101</v>
      </c>
      <c r="U1425" s="212">
        <v>0.96701530248708234</v>
      </c>
      <c r="V1425" s="212">
        <v>0.92820925200234561</v>
      </c>
      <c r="W1425" s="212">
        <v>0.87680721972280218</v>
      </c>
      <c r="X1425" s="212">
        <v>0.78262090749697255</v>
      </c>
      <c r="Y1425" s="212">
        <v>0.62725896976326889</v>
      </c>
      <c r="Z1425" s="212">
        <v>0.43915076278297061</v>
      </c>
    </row>
    <row r="1426" spans="3:26" x14ac:dyDescent="0.3">
      <c r="C1426" s="210">
        <v>41768</v>
      </c>
      <c r="D1426" s="211">
        <v>8.4465120952059182E-4</v>
      </c>
      <c r="E1426" s="211">
        <v>2.1813189554529874E-3</v>
      </c>
      <c r="F1426" s="211">
        <v>3.3304174123564997E-3</v>
      </c>
      <c r="G1426" s="211">
        <v>5.226529905865601E-3</v>
      </c>
      <c r="H1426" s="211">
        <v>7.1636352389013187E-3</v>
      </c>
      <c r="I1426" s="211">
        <v>9.1250089500579529E-3</v>
      </c>
      <c r="J1426" s="211">
        <v>1.1574714316043703E-2</v>
      </c>
      <c r="K1426" s="211">
        <v>1.5433986463085882E-2</v>
      </c>
      <c r="L1426" s="211">
        <v>2.0070732300336069E-2</v>
      </c>
      <c r="M1426" s="211">
        <v>2.5569637681787619E-2</v>
      </c>
      <c r="N1426" s="211">
        <v>3.4069793752514406E-2</v>
      </c>
      <c r="P1426" s="212">
        <f t="array" ref="P1426:Z1426">(1+D1426:N1426)^-P$1:Z$1</f>
        <v>0.99993245870562164</v>
      </c>
      <c r="Q1426" s="212">
        <v>0.99945541250830405</v>
      </c>
      <c r="R1426" s="212">
        <v>0.99833893916368721</v>
      </c>
      <c r="S1426" s="212">
        <v>0.99480064468020457</v>
      </c>
      <c r="T1426" s="212">
        <v>0.98582522510269521</v>
      </c>
      <c r="U1426" s="212">
        <v>0.97311707255449531</v>
      </c>
      <c r="V1426" s="212">
        <v>0.94408299446177957</v>
      </c>
      <c r="W1426" s="212">
        <v>0.89833461475578491</v>
      </c>
      <c r="X1426" s="212">
        <v>0.81977964303493678</v>
      </c>
      <c r="Y1426" s="212">
        <v>0.68473523442572493</v>
      </c>
      <c r="Z1426" s="212">
        <v>0.51168532011808721</v>
      </c>
    </row>
    <row r="1427" spans="3:26" x14ac:dyDescent="0.3">
      <c r="C1427" s="210">
        <v>41767</v>
      </c>
      <c r="D1427" s="211">
        <v>9.3480028895311161E-4</v>
      </c>
      <c r="E1427" s="211">
        <v>2.250509077844656E-3</v>
      </c>
      <c r="F1427" s="211">
        <v>3.6814582150349615E-3</v>
      </c>
      <c r="G1427" s="211">
        <v>5.8055898541728617E-3</v>
      </c>
      <c r="H1427" s="211">
        <v>7.4733093117368135E-3</v>
      </c>
      <c r="I1427" s="211">
        <v>9.7710384880405603E-3</v>
      </c>
      <c r="J1427" s="211">
        <v>1.2294211810064244E-2</v>
      </c>
      <c r="K1427" s="211">
        <v>1.6359936864262899E-2</v>
      </c>
      <c r="L1427" s="211">
        <v>2.1394494302712674E-2</v>
      </c>
      <c r="M1427" s="211">
        <v>2.8244221710377913E-2</v>
      </c>
      <c r="N1427" s="211">
        <v>3.7055251471669853E-2</v>
      </c>
      <c r="P1427" s="212">
        <f t="array" ref="P1427:Z1427">(1+D1427:N1427)^-P$1:Z$1</f>
        <v>0.99992525370282259</v>
      </c>
      <c r="Q1427" s="212">
        <v>0.9994381627708423</v>
      </c>
      <c r="R1427" s="212">
        <v>0.99816433777573366</v>
      </c>
      <c r="S1427" s="212">
        <v>0.99422792047217134</v>
      </c>
      <c r="T1427" s="212">
        <v>0.98521927834255951</v>
      </c>
      <c r="U1427" s="212">
        <v>0.9712505298529136</v>
      </c>
      <c r="V1427" s="212">
        <v>0.94073268168452162</v>
      </c>
      <c r="W1427" s="212">
        <v>0.89262128152530162</v>
      </c>
      <c r="X1427" s="212">
        <v>0.80921677081063748</v>
      </c>
      <c r="Y1427" s="212">
        <v>0.6585000850617011</v>
      </c>
      <c r="Z1427" s="212">
        <v>0.48301664766181307</v>
      </c>
    </row>
    <row r="1428" spans="3:26" x14ac:dyDescent="0.3">
      <c r="C1428" s="210">
        <v>41766</v>
      </c>
      <c r="D1428" s="211">
        <v>9.9732600790176863E-4</v>
      </c>
      <c r="E1428" s="211">
        <v>2.4561984937450489E-3</v>
      </c>
      <c r="F1428" s="211">
        <v>3.8228366501876563E-3</v>
      </c>
      <c r="G1428" s="211">
        <v>6.0112119796911431E-3</v>
      </c>
      <c r="H1428" s="211">
        <v>8.1614082077790008E-3</v>
      </c>
      <c r="I1428" s="211">
        <v>1.0759455447413257E-2</v>
      </c>
      <c r="J1428" s="211">
        <v>1.4782233429160027E-2</v>
      </c>
      <c r="K1428" s="211">
        <v>1.9382075595637815E-2</v>
      </c>
      <c r="L1428" s="211">
        <v>2.4947237097576652E-2</v>
      </c>
      <c r="M1428" s="211">
        <v>3.3069584498232489E-2</v>
      </c>
      <c r="N1428" s="211">
        <v>4.3456221751179351E-2</v>
      </c>
      <c r="P1428" s="212">
        <f t="array" ref="P1428:Z1428">(1+D1428:N1428)^-P$1:Z$1</f>
        <v>0.99992025685895436</v>
      </c>
      <c r="Q1428" s="212">
        <v>0.99938689128588454</v>
      </c>
      <c r="R1428" s="212">
        <v>0.99809404455461204</v>
      </c>
      <c r="S1428" s="212">
        <v>0.99402470677452803</v>
      </c>
      <c r="T1428" s="212">
        <v>0.98387485682517783</v>
      </c>
      <c r="U1428" s="212">
        <v>0.96840397120929744</v>
      </c>
      <c r="V1428" s="212">
        <v>0.92925675024356369</v>
      </c>
      <c r="W1428" s="212">
        <v>0.87426088856662554</v>
      </c>
      <c r="X1428" s="212">
        <v>0.78160064530707807</v>
      </c>
      <c r="Y1428" s="212">
        <v>0.61384167552919633</v>
      </c>
      <c r="Z1428" s="212">
        <v>0.42708600572352734</v>
      </c>
    </row>
    <row r="1429" spans="3:26" x14ac:dyDescent="0.3">
      <c r="C1429" s="210">
        <v>41765</v>
      </c>
      <c r="D1429" s="211">
        <v>8.2797325720588243E-4</v>
      </c>
      <c r="E1429" s="211">
        <v>2.052103915211414E-3</v>
      </c>
      <c r="F1429" s="211">
        <v>3.2916768170199412E-3</v>
      </c>
      <c r="G1429" s="211">
        <v>5.0323573828971943E-3</v>
      </c>
      <c r="H1429" s="211">
        <v>6.8101759025098619E-3</v>
      </c>
      <c r="I1429" s="211">
        <v>9.3244675295379026E-3</v>
      </c>
      <c r="J1429" s="211">
        <v>1.1977535498432454E-2</v>
      </c>
      <c r="K1429" s="211">
        <v>1.6132094807893231E-2</v>
      </c>
      <c r="L1429" s="211">
        <v>2.1408643945786055E-2</v>
      </c>
      <c r="M1429" s="211">
        <v>2.8716931551845938E-2</v>
      </c>
      <c r="N1429" s="211">
        <v>3.8203976713178676E-2</v>
      </c>
      <c r="P1429" s="212">
        <f t="array" ref="P1429:Z1429">(1+D1429:N1429)^-P$1:Z$1</f>
        <v>0.99993379173774888</v>
      </c>
      <c r="Q1429" s="212">
        <v>0.99948763099932336</v>
      </c>
      <c r="R1429" s="212">
        <v>0.9983582136540452</v>
      </c>
      <c r="S1429" s="212">
        <v>0.99499284043351455</v>
      </c>
      <c r="T1429" s="212">
        <v>0.98651753096721762</v>
      </c>
      <c r="U1429" s="212">
        <v>0.97254027628779904</v>
      </c>
      <c r="V1429" s="212">
        <v>0.94220551211425896</v>
      </c>
      <c r="W1429" s="212">
        <v>0.89402325936632576</v>
      </c>
      <c r="X1429" s="212">
        <v>0.80910467645170536</v>
      </c>
      <c r="Y1429" s="212">
        <v>0.65397580547590606</v>
      </c>
      <c r="Z1429" s="212">
        <v>0.4724395409404043</v>
      </c>
    </row>
    <row r="1430" spans="3:26" x14ac:dyDescent="0.3">
      <c r="C1430" s="210">
        <v>41764</v>
      </c>
      <c r="D1430" s="211">
        <v>9.5517010651871678E-4</v>
      </c>
      <c r="E1430" s="211">
        <v>2.4176113545051952E-3</v>
      </c>
      <c r="F1430" s="211">
        <v>3.9269675340511123E-3</v>
      </c>
      <c r="G1430" s="211">
        <v>6.2922185215615514E-3</v>
      </c>
      <c r="H1430" s="211">
        <v>7.8919890473746358E-3</v>
      </c>
      <c r="I1430" s="211">
        <v>1.0018024749237122E-2</v>
      </c>
      <c r="J1430" s="211">
        <v>1.3196781402523143E-2</v>
      </c>
      <c r="K1430" s="211">
        <v>1.6824420041396792E-2</v>
      </c>
      <c r="L1430" s="211">
        <v>2.1894565804099039E-2</v>
      </c>
      <c r="M1430" s="211">
        <v>2.918163495274459E-2</v>
      </c>
      <c r="N1430" s="211">
        <v>3.8175380714637892E-2</v>
      </c>
      <c r="P1430" s="212">
        <f t="array" ref="P1430:Z1430">(1+D1430:N1430)^-P$1:Z$1</f>
        <v>0.99992362577891314</v>
      </c>
      <c r="Q1430" s="212">
        <v>0.99939650876567288</v>
      </c>
      <c r="R1430" s="212">
        <v>0.99804228027613373</v>
      </c>
      <c r="S1430" s="212">
        <v>0.99374712592848435</v>
      </c>
      <c r="T1430" s="212">
        <v>0.9844009254302567</v>
      </c>
      <c r="U1430" s="212">
        <v>0.97053818549313475</v>
      </c>
      <c r="V1430" s="212">
        <v>0.93655005232131361</v>
      </c>
      <c r="W1430" s="212">
        <v>0.8897709577892452</v>
      </c>
      <c r="X1430" s="212">
        <v>0.80526551886832576</v>
      </c>
      <c r="Y1430" s="212">
        <v>0.64956046081579177</v>
      </c>
      <c r="Z1430" s="212">
        <v>0.47269987106233635</v>
      </c>
    </row>
    <row r="1431" spans="3:26" x14ac:dyDescent="0.3">
      <c r="C1431" s="210">
        <v>41761</v>
      </c>
      <c r="D1431" s="211">
        <v>1.0080411154401831E-3</v>
      </c>
      <c r="E1431" s="211">
        <v>2.4606173521167607E-3</v>
      </c>
      <c r="F1431" s="211">
        <v>4.0152009294610724E-3</v>
      </c>
      <c r="G1431" s="211">
        <v>6.2689014313025929E-3</v>
      </c>
      <c r="H1431" s="211">
        <v>8.4457075972060279E-3</v>
      </c>
      <c r="I1431" s="211">
        <v>1.0956840926134625E-2</v>
      </c>
      <c r="J1431" s="211">
        <v>1.4761396370645748E-2</v>
      </c>
      <c r="K1431" s="211">
        <v>1.90238131992372E-2</v>
      </c>
      <c r="L1431" s="211">
        <v>2.5672481634080542E-2</v>
      </c>
      <c r="M1431" s="211">
        <v>3.3140885101921848E-2</v>
      </c>
      <c r="N1431" s="211">
        <v>4.4673273000068577E-2</v>
      </c>
      <c r="P1431" s="212">
        <f t="array" ref="P1431:Z1431">(1+D1431:N1431)^-P$1:Z$1</f>
        <v>0.99991940057765383</v>
      </c>
      <c r="Q1431" s="212">
        <v>0.99938578995672644</v>
      </c>
      <c r="R1431" s="212">
        <v>0.99799842506664105</v>
      </c>
      <c r="S1431" s="212">
        <v>0.99377015286631054</v>
      </c>
      <c r="T1431" s="212">
        <v>0.98332019019204731</v>
      </c>
      <c r="U1431" s="212">
        <v>0.96783685037371014</v>
      </c>
      <c r="V1431" s="212">
        <v>0.92935216071425208</v>
      </c>
      <c r="W1431" s="212">
        <v>0.87641473170231621</v>
      </c>
      <c r="X1431" s="212">
        <v>0.77609156387756506</v>
      </c>
      <c r="Y1431" s="212">
        <v>0.61320653255972812</v>
      </c>
      <c r="Z1431" s="212">
        <v>0.41724421452636368</v>
      </c>
    </row>
    <row r="1432" spans="3:26" x14ac:dyDescent="0.3">
      <c r="C1432" s="210">
        <v>41760</v>
      </c>
      <c r="D1432" s="211">
        <v>9.6001180396213675E-4</v>
      </c>
      <c r="E1432" s="211">
        <v>2.5006758592710943E-3</v>
      </c>
      <c r="F1432" s="211">
        <v>3.8172542425915566E-3</v>
      </c>
      <c r="G1432" s="211">
        <v>5.9272789605778536E-3</v>
      </c>
      <c r="H1432" s="211">
        <v>7.5487321994297503E-3</v>
      </c>
      <c r="I1432" s="211">
        <v>9.9139918274061996E-3</v>
      </c>
      <c r="J1432" s="211">
        <v>1.2556338167455569E-2</v>
      </c>
      <c r="K1432" s="211">
        <v>1.7019542712991019E-2</v>
      </c>
      <c r="L1432" s="211">
        <v>2.3022961619948407E-2</v>
      </c>
      <c r="M1432" s="211">
        <v>2.8872091390506009E-2</v>
      </c>
      <c r="N1432" s="211">
        <v>3.8165858471672573E-2</v>
      </c>
      <c r="P1432" s="212">
        <f t="array" ref="P1432:Z1432">(1+D1432:N1432)^-P$1:Z$1</f>
        <v>0.99992323884330114</v>
      </c>
      <c r="Q1432" s="212">
        <v>0.999375806296944</v>
      </c>
      <c r="R1432" s="212">
        <v>0.99809681984065413</v>
      </c>
      <c r="S1432" s="212">
        <v>0.9941076466613944</v>
      </c>
      <c r="T1432" s="212">
        <v>0.98507178115589522</v>
      </c>
      <c r="U1432" s="212">
        <v>0.97083814665388779</v>
      </c>
      <c r="V1432" s="212">
        <v>0.93951564722393777</v>
      </c>
      <c r="W1432" s="212">
        <v>0.88857668168751558</v>
      </c>
      <c r="X1432" s="212">
        <v>0.79642738536432134</v>
      </c>
      <c r="Y1432" s="212">
        <v>0.65249801633233118</v>
      </c>
      <c r="Z1432" s="212">
        <v>0.47278659237413256</v>
      </c>
    </row>
    <row r="1433" spans="3:26" x14ac:dyDescent="0.3">
      <c r="C1433" s="210">
        <v>41759</v>
      </c>
      <c r="D1433" s="211">
        <v>1.0578166822057941E-3</v>
      </c>
      <c r="E1433" s="211">
        <v>2.5193300033648208E-3</v>
      </c>
      <c r="F1433" s="211">
        <v>3.9181782204615601E-3</v>
      </c>
      <c r="G1433" s="211">
        <v>6.0823184486808422E-3</v>
      </c>
      <c r="H1433" s="211">
        <v>8.0869938806471392E-3</v>
      </c>
      <c r="I1433" s="211">
        <v>1.1069731370361116E-2</v>
      </c>
      <c r="J1433" s="211">
        <v>1.4053575856177239E-2</v>
      </c>
      <c r="K1433" s="211">
        <v>1.9250646477922413E-2</v>
      </c>
      <c r="L1433" s="211">
        <v>2.625556435888645E-2</v>
      </c>
      <c r="M1433" s="211">
        <v>3.5391155683826982E-2</v>
      </c>
      <c r="N1433" s="211">
        <v>4.8341217286507206E-2</v>
      </c>
      <c r="P1433" s="212">
        <f t="array" ref="P1433:Z1433">(1+D1433:N1433)^-P$1:Z$1</f>
        <v>0.99991542296976799</v>
      </c>
      <c r="Q1433" s="212">
        <v>0.999371157351577</v>
      </c>
      <c r="R1433" s="212">
        <v>0.99804664920159369</v>
      </c>
      <c r="S1433" s="212">
        <v>0.99395445249643244</v>
      </c>
      <c r="T1433" s="212">
        <v>0.98402011628818753</v>
      </c>
      <c r="U1433" s="212">
        <v>0.96751269666879369</v>
      </c>
      <c r="V1433" s="212">
        <v>0.93260018184907167</v>
      </c>
      <c r="W1433" s="212">
        <v>0.87505032595880128</v>
      </c>
      <c r="X1433" s="212">
        <v>0.77169333833986709</v>
      </c>
      <c r="Y1433" s="212">
        <v>0.59351710027013826</v>
      </c>
      <c r="Z1433" s="212">
        <v>0.38899747032638199</v>
      </c>
    </row>
    <row r="1434" spans="3:26" x14ac:dyDescent="0.3">
      <c r="C1434" s="210">
        <v>41758</v>
      </c>
      <c r="D1434" s="211">
        <v>9.0402508115128603E-4</v>
      </c>
      <c r="E1434" s="211">
        <v>2.1966976481045866E-3</v>
      </c>
      <c r="F1434" s="211">
        <v>3.3047051775842587E-3</v>
      </c>
      <c r="G1434" s="211">
        <v>5.4062465083230885E-3</v>
      </c>
      <c r="H1434" s="211">
        <v>6.9450307436216118E-3</v>
      </c>
      <c r="I1434" s="211">
        <v>9.3898285182056201E-3</v>
      </c>
      <c r="J1434" s="211">
        <v>1.1871933307559999E-2</v>
      </c>
      <c r="K1434" s="211">
        <v>1.5283930165558811E-2</v>
      </c>
      <c r="L1434" s="211">
        <v>2.0358742084987135E-2</v>
      </c>
      <c r="M1434" s="211">
        <v>2.6317332749094337E-2</v>
      </c>
      <c r="N1434" s="211">
        <v>3.3379246022031336E-2</v>
      </c>
      <c r="P1434" s="212">
        <f t="array" ref="P1434:Z1434">(1+D1434:N1434)^-P$1:Z$1</f>
        <v>0.9999277132770843</v>
      </c>
      <c r="Q1434" s="212">
        <v>0.99945157832932219</v>
      </c>
      <c r="R1434" s="212">
        <v>0.99835173156892254</v>
      </c>
      <c r="S1434" s="212">
        <v>0.9946228238315622</v>
      </c>
      <c r="T1434" s="212">
        <v>0.98625331047378206</v>
      </c>
      <c r="U1434" s="212">
        <v>0.97235136390874399</v>
      </c>
      <c r="V1434" s="212">
        <v>0.942697272648787</v>
      </c>
      <c r="W1434" s="212">
        <v>0.89926442741786272</v>
      </c>
      <c r="X1434" s="212">
        <v>0.81746864320755441</v>
      </c>
      <c r="Y1434" s="212">
        <v>0.67729059993071949</v>
      </c>
      <c r="Z1434" s="212">
        <v>0.51856750371379834</v>
      </c>
    </row>
    <row r="1435" spans="3:26" x14ac:dyDescent="0.3">
      <c r="C1435" s="210">
        <v>41757</v>
      </c>
      <c r="D1435" s="211">
        <v>1.1474313884656509E-3</v>
      </c>
      <c r="E1435" s="211">
        <v>2.9072940496897839E-3</v>
      </c>
      <c r="F1435" s="211">
        <v>4.6812475320503512E-3</v>
      </c>
      <c r="G1435" s="211">
        <v>7.7000638693390331E-3</v>
      </c>
      <c r="H1435" s="211">
        <v>9.709798958167341E-3</v>
      </c>
      <c r="I1435" s="211">
        <v>1.2985985959050388E-2</v>
      </c>
      <c r="J1435" s="211">
        <v>1.6635403029352312E-2</v>
      </c>
      <c r="K1435" s="211">
        <v>2.1007524325422702E-2</v>
      </c>
      <c r="L1435" s="211">
        <v>2.8443717367010464E-2</v>
      </c>
      <c r="M1435" s="211">
        <v>3.8043493065784507E-2</v>
      </c>
      <c r="N1435" s="211">
        <v>5.0188555598402046E-2</v>
      </c>
      <c r="P1435" s="212">
        <f t="array" ref="P1435:Z1435">(1+D1435:N1435)^-P$1:Z$1</f>
        <v>0.99990826232078178</v>
      </c>
      <c r="Q1435" s="212">
        <v>0.99927449429570248</v>
      </c>
      <c r="R1435" s="212">
        <v>0.99766756208627405</v>
      </c>
      <c r="S1435" s="212">
        <v>0.99235877405845097</v>
      </c>
      <c r="T1435" s="212">
        <v>0.98085962483583156</v>
      </c>
      <c r="U1435" s="212">
        <v>0.96203237703295252</v>
      </c>
      <c r="V1435" s="212">
        <v>0.92081811210776721</v>
      </c>
      <c r="W1435" s="212">
        <v>0.8645645051886347</v>
      </c>
      <c r="X1435" s="212">
        <v>0.75543083064538163</v>
      </c>
      <c r="Y1435" s="212">
        <v>0.57117178196458218</v>
      </c>
      <c r="Z1435" s="212">
        <v>0.37553841997912368</v>
      </c>
    </row>
    <row r="1436" spans="3:26" x14ac:dyDescent="0.3">
      <c r="C1436" s="210">
        <v>41754</v>
      </c>
      <c r="D1436" s="211">
        <v>1.0315591837892775E-3</v>
      </c>
      <c r="E1436" s="211">
        <v>2.4145064259779286E-3</v>
      </c>
      <c r="F1436" s="211">
        <v>3.8433427790131951E-3</v>
      </c>
      <c r="G1436" s="211">
        <v>5.8825830692725593E-3</v>
      </c>
      <c r="H1436" s="211">
        <v>8.0814681661090862E-3</v>
      </c>
      <c r="I1436" s="211">
        <v>1.0998174603301854E-2</v>
      </c>
      <c r="J1436" s="211">
        <v>1.3969427554644856E-2</v>
      </c>
      <c r="K1436" s="211">
        <v>1.7811483851331501E-2</v>
      </c>
      <c r="L1436" s="211">
        <v>2.4260338496187066E-2</v>
      </c>
      <c r="M1436" s="211">
        <v>3.2063220468774675E-2</v>
      </c>
      <c r="N1436" s="211">
        <v>4.2326911838414978E-2</v>
      </c>
      <c r="P1436" s="212">
        <f t="array" ref="P1436:Z1436">(1+D1436:N1436)^-P$1:Z$1</f>
        <v>0.99991752120218469</v>
      </c>
      <c r="Q1436" s="212">
        <v>0.9993972826598817</v>
      </c>
      <c r="R1436" s="212">
        <v>0.99808385016037249</v>
      </c>
      <c r="S1436" s="212">
        <v>0.99415181933926833</v>
      </c>
      <c r="T1436" s="212">
        <v>0.98403090396624038</v>
      </c>
      <c r="U1436" s="212">
        <v>0.96771814802167044</v>
      </c>
      <c r="V1436" s="212">
        <v>0.93298722383311705</v>
      </c>
      <c r="W1436" s="212">
        <v>0.88374826335601886</v>
      </c>
      <c r="X1436" s="212">
        <v>0.78685813194973275</v>
      </c>
      <c r="Y1436" s="212">
        <v>0.62288156667715477</v>
      </c>
      <c r="Z1436" s="212">
        <v>0.43643641608660211</v>
      </c>
    </row>
    <row r="1437" spans="3:26" x14ac:dyDescent="0.3">
      <c r="C1437" s="210">
        <v>41753</v>
      </c>
      <c r="D1437" s="211">
        <v>1.0057692616272189E-3</v>
      </c>
      <c r="E1437" s="211">
        <v>2.530528915793025E-3</v>
      </c>
      <c r="F1437" s="211">
        <v>4.0004228620329468E-3</v>
      </c>
      <c r="G1437" s="211">
        <v>6.2695065331636957E-3</v>
      </c>
      <c r="H1437" s="211">
        <v>7.8752016175091359E-3</v>
      </c>
      <c r="I1437" s="211">
        <v>9.9831610556867494E-3</v>
      </c>
      <c r="J1437" s="211">
        <v>1.2541618903071455E-2</v>
      </c>
      <c r="K1437" s="211">
        <v>1.6039655585597029E-2</v>
      </c>
      <c r="L1437" s="211">
        <v>2.0586952309875572E-2</v>
      </c>
      <c r="M1437" s="211">
        <v>2.6830828702462284E-2</v>
      </c>
      <c r="N1437" s="211">
        <v>3.5531115002265717E-2</v>
      </c>
      <c r="P1437" s="212">
        <f t="array" ref="P1437:Z1437">(1+D1437:N1437)^-P$1:Z$1</f>
        <v>0.99991958212852217</v>
      </c>
      <c r="Q1437" s="212">
        <v>0.99936836643483318</v>
      </c>
      <c r="R1437" s="212">
        <v>0.99800576990107159</v>
      </c>
      <c r="S1437" s="212">
        <v>0.99376955528070843</v>
      </c>
      <c r="T1437" s="212">
        <v>0.98443371857586737</v>
      </c>
      <c r="U1437" s="212">
        <v>0.97063869522993929</v>
      </c>
      <c r="V1437" s="212">
        <v>0.93958393765770654</v>
      </c>
      <c r="W1437" s="212">
        <v>0.89459278204197401</v>
      </c>
      <c r="X1437" s="212">
        <v>0.81564256560301962</v>
      </c>
      <c r="Y1437" s="212">
        <v>0.67222786956177993</v>
      </c>
      <c r="Z1437" s="212">
        <v>0.49743569162598522</v>
      </c>
    </row>
    <row r="1438" spans="3:26" x14ac:dyDescent="0.3">
      <c r="C1438" s="210">
        <v>41752</v>
      </c>
      <c r="D1438" s="211">
        <v>1.0711623103883718E-3</v>
      </c>
      <c r="E1438" s="211">
        <v>2.4956104346832448E-3</v>
      </c>
      <c r="F1438" s="211">
        <v>3.8577044166067677E-3</v>
      </c>
      <c r="G1438" s="211">
        <v>6.1478169780065711E-3</v>
      </c>
      <c r="H1438" s="211">
        <v>8.3499870693348258E-3</v>
      </c>
      <c r="I1438" s="211">
        <v>1.0684401203137897E-2</v>
      </c>
      <c r="J1438" s="211">
        <v>1.4066155100988582E-2</v>
      </c>
      <c r="K1438" s="211">
        <v>1.9315629373159542E-2</v>
      </c>
      <c r="L1438" s="211">
        <v>2.6083166087844823E-2</v>
      </c>
      <c r="M1438" s="211">
        <v>3.2842811458550732E-2</v>
      </c>
      <c r="N1438" s="211">
        <v>4.2613369120355488E-2</v>
      </c>
      <c r="P1438" s="212">
        <f t="array" ref="P1438:Z1438">(1+D1438:N1438)^-P$1:Z$1</f>
        <v>0.9999143565455787</v>
      </c>
      <c r="Q1438" s="212">
        <v>0.99937706870975085</v>
      </c>
      <c r="R1438" s="212">
        <v>0.99807671061771164</v>
      </c>
      <c r="S1438" s="212">
        <v>0.99388974773461058</v>
      </c>
      <c r="T1438" s="212">
        <v>0.98350688805761222</v>
      </c>
      <c r="U1438" s="212">
        <v>0.96861973062661488</v>
      </c>
      <c r="V1438" s="212">
        <v>0.93254233988830459</v>
      </c>
      <c r="W1438" s="212">
        <v>0.87465990027052587</v>
      </c>
      <c r="X1438" s="212">
        <v>0.77299088646729108</v>
      </c>
      <c r="Y1438" s="212">
        <v>0.61586643026757071</v>
      </c>
      <c r="Z1438" s="212">
        <v>0.43404445349545195</v>
      </c>
    </row>
    <row r="1439" spans="3:26" x14ac:dyDescent="0.3">
      <c r="C1439" s="210">
        <v>41751</v>
      </c>
      <c r="D1439" s="211">
        <v>8.7814337941870594E-4</v>
      </c>
      <c r="E1439" s="211">
        <v>2.3543892819510039E-3</v>
      </c>
      <c r="F1439" s="211">
        <v>3.5430796989626193E-3</v>
      </c>
      <c r="G1439" s="211">
        <v>5.6730059733259425E-3</v>
      </c>
      <c r="H1439" s="211">
        <v>7.5363157185431712E-3</v>
      </c>
      <c r="I1439" s="211">
        <v>9.8041112059577031E-3</v>
      </c>
      <c r="J1439" s="211">
        <v>1.2400994539522295E-2</v>
      </c>
      <c r="K1439" s="211">
        <v>1.5620112741212286E-2</v>
      </c>
      <c r="L1439" s="211">
        <v>2.1349992028773784E-2</v>
      </c>
      <c r="M1439" s="211">
        <v>2.7476457739504436E-2</v>
      </c>
      <c r="N1439" s="211">
        <v>3.6731274155936543E-2</v>
      </c>
      <c r="P1439" s="212">
        <f t="array" ref="P1439:Z1439">(1+D1439:N1439)^-P$1:Z$1</f>
        <v>0.99992978182244407</v>
      </c>
      <c r="Q1439" s="212">
        <v>0.99941226727006383</v>
      </c>
      <c r="R1439" s="212">
        <v>0.99823315382433431</v>
      </c>
      <c r="S1439" s="212">
        <v>0.99435899547901718</v>
      </c>
      <c r="T1439" s="212">
        <v>0.98509606057911314</v>
      </c>
      <c r="U1439" s="212">
        <v>0.971155102901057</v>
      </c>
      <c r="V1439" s="212">
        <v>0.94023666866449307</v>
      </c>
      <c r="W1439" s="212">
        <v>0.8971828234110224</v>
      </c>
      <c r="X1439" s="212">
        <v>0.80956943197995479</v>
      </c>
      <c r="Y1439" s="212">
        <v>0.66591960812308959</v>
      </c>
      <c r="Z1439" s="212">
        <v>0.48604446944115826</v>
      </c>
    </row>
    <row r="1440" spans="3:26" x14ac:dyDescent="0.3">
      <c r="C1440" s="210">
        <v>41750</v>
      </c>
      <c r="D1440" s="211">
        <v>1.0096222847649644E-3</v>
      </c>
      <c r="E1440" s="211">
        <v>2.3557567609520293E-3</v>
      </c>
      <c r="F1440" s="211">
        <v>3.8826777929967713E-3</v>
      </c>
      <c r="G1440" s="211">
        <v>6.2395912838386063E-3</v>
      </c>
      <c r="H1440" s="211">
        <v>8.2023430609972532E-3</v>
      </c>
      <c r="I1440" s="211">
        <v>1.0820936350448299E-2</v>
      </c>
      <c r="J1440" s="211">
        <v>1.3704548676051533E-2</v>
      </c>
      <c r="K1440" s="211">
        <v>1.8337749886091378E-2</v>
      </c>
      <c r="L1440" s="211">
        <v>2.2943826419700237E-2</v>
      </c>
      <c r="M1440" s="211">
        <v>2.9919736981814514E-2</v>
      </c>
      <c r="N1440" s="211">
        <v>3.7990294410360649E-2</v>
      </c>
      <c r="P1440" s="212">
        <f t="array" ref="P1440:Z1440">(1+D1440:N1440)^-P$1:Z$1</f>
        <v>0.99991927422178295</v>
      </c>
      <c r="Q1440" s="212">
        <v>0.99941192640406429</v>
      </c>
      <c r="R1440" s="212">
        <v>0.99806429606921443</v>
      </c>
      <c r="S1440" s="212">
        <v>0.99379909979900738</v>
      </c>
      <c r="T1440" s="212">
        <v>0.98379496422125412</v>
      </c>
      <c r="U1440" s="212">
        <v>0.96822727899616878</v>
      </c>
      <c r="V1440" s="212">
        <v>0.93420679906360249</v>
      </c>
      <c r="W1440" s="212">
        <v>0.88055623417189943</v>
      </c>
      <c r="X1440" s="212">
        <v>0.79704371818742115</v>
      </c>
      <c r="Y1440" s="212">
        <v>0.64261267420690449</v>
      </c>
      <c r="Z1440" s="212">
        <v>0.47438849256169158</v>
      </c>
    </row>
    <row r="1441" spans="3:26" x14ac:dyDescent="0.3">
      <c r="C1441" s="210">
        <v>41746</v>
      </c>
      <c r="D1441" s="211">
        <v>1.0675558269521125E-3</v>
      </c>
      <c r="E1441" s="211">
        <v>2.7179931275781435E-3</v>
      </c>
      <c r="F1441" s="211">
        <v>4.451044711003012E-3</v>
      </c>
      <c r="G1441" s="211">
        <v>6.9879383345187989E-3</v>
      </c>
      <c r="H1441" s="211">
        <v>8.9135007179334709E-3</v>
      </c>
      <c r="I1441" s="211">
        <v>1.1945317843746308E-2</v>
      </c>
      <c r="J1441" s="211">
        <v>1.5319423277740602E-2</v>
      </c>
      <c r="K1441" s="211">
        <v>2.0662403514995296E-2</v>
      </c>
      <c r="L1441" s="211">
        <v>2.6367670331719772E-2</v>
      </c>
      <c r="M1441" s="211">
        <v>3.3183935807548977E-2</v>
      </c>
      <c r="N1441" s="211">
        <v>4.4180411957447124E-2</v>
      </c>
      <c r="P1441" s="212">
        <f t="array" ref="P1441:Z1441">(1+D1441:N1441)^-P$1:Z$1</f>
        <v>0.99991464473141123</v>
      </c>
      <c r="Q1441" s="212">
        <v>0.99932165366505366</v>
      </c>
      <c r="R1441" s="212">
        <v>0.99778187961877773</v>
      </c>
      <c r="S1441" s="212">
        <v>0.99306055408560667</v>
      </c>
      <c r="T1441" s="212">
        <v>0.98240854854888882</v>
      </c>
      <c r="U1441" s="212">
        <v>0.96500344571300156</v>
      </c>
      <c r="V1441" s="212">
        <v>0.92680107306292303</v>
      </c>
      <c r="W1441" s="212">
        <v>0.86661295366900382</v>
      </c>
      <c r="X1441" s="212">
        <v>0.77085086321628504</v>
      </c>
      <c r="Y1441" s="212">
        <v>0.61282337800538389</v>
      </c>
      <c r="Z1441" s="212">
        <v>0.42120077515157622</v>
      </c>
    </row>
    <row r="1442" spans="3:26" x14ac:dyDescent="0.3">
      <c r="C1442" s="210">
        <v>41745</v>
      </c>
      <c r="D1442" s="211">
        <v>1.0472052955845476E-3</v>
      </c>
      <c r="E1442" s="211">
        <v>2.6084537386717216E-3</v>
      </c>
      <c r="F1442" s="211">
        <v>3.9391058523562412E-3</v>
      </c>
      <c r="G1442" s="211">
        <v>6.3297812661713051E-3</v>
      </c>
      <c r="H1442" s="211">
        <v>8.6233792320799425E-3</v>
      </c>
      <c r="I1442" s="211">
        <v>1.1070040280165104E-2</v>
      </c>
      <c r="J1442" s="211">
        <v>1.4515365874161775E-2</v>
      </c>
      <c r="K1442" s="211">
        <v>1.8407732484119973E-2</v>
      </c>
      <c r="L1442" s="211">
        <v>2.5294364873329891E-2</v>
      </c>
      <c r="M1442" s="211">
        <v>3.443381564124029E-2</v>
      </c>
      <c r="N1442" s="211">
        <v>4.6460981818055663E-2</v>
      </c>
      <c r="P1442" s="212">
        <f t="array" ref="P1442:Z1442">(1+D1442:N1442)^-P$1:Z$1</f>
        <v>0.99991627091678581</v>
      </c>
      <c r="Q1442" s="212">
        <v>0.99934894761971582</v>
      </c>
      <c r="R1442" s="212">
        <v>0.99803624674709401</v>
      </c>
      <c r="S1442" s="212">
        <v>0.99371003285005921</v>
      </c>
      <c r="T1442" s="212">
        <v>0.98297379187975542</v>
      </c>
      <c r="U1442" s="212">
        <v>0.967511809863565</v>
      </c>
      <c r="V1442" s="212">
        <v>0.93047959509127409</v>
      </c>
      <c r="W1442" s="212">
        <v>0.88013275312395745</v>
      </c>
      <c r="X1442" s="212">
        <v>0.77895845476539405</v>
      </c>
      <c r="Y1442" s="212">
        <v>0.60180994762040108</v>
      </c>
      <c r="Z1442" s="212">
        <v>0.40321734085343253</v>
      </c>
    </row>
    <row r="1443" spans="3:26" x14ac:dyDescent="0.3">
      <c r="C1443" s="210">
        <v>41744</v>
      </c>
      <c r="D1443" s="211">
        <v>1.114645419079388E-3</v>
      </c>
      <c r="E1443" s="211">
        <v>2.7284185514338511E-3</v>
      </c>
      <c r="F1443" s="211">
        <v>4.4450214321967874E-3</v>
      </c>
      <c r="G1443" s="211">
        <v>7.240588350531897E-3</v>
      </c>
      <c r="H1443" s="211">
        <v>9.6086853953887726E-3</v>
      </c>
      <c r="I1443" s="211">
        <v>1.3070398781859536E-2</v>
      </c>
      <c r="J1443" s="211">
        <v>1.7270322650215435E-2</v>
      </c>
      <c r="K1443" s="211">
        <v>2.2783445556514854E-2</v>
      </c>
      <c r="L1443" s="211">
        <v>2.8587294559662239E-2</v>
      </c>
      <c r="M1443" s="211">
        <v>3.8292458275183607E-2</v>
      </c>
      <c r="N1443" s="211">
        <v>5.1615095227846131E-2</v>
      </c>
      <c r="P1443" s="212">
        <f t="array" ref="P1443:Z1443">(1+D1443:N1443)^-P$1:Z$1</f>
        <v>0.99991088199819589</v>
      </c>
      <c r="Q1443" s="212">
        <v>0.99931905615404393</v>
      </c>
      <c r="R1443" s="212">
        <v>0.99778487127551885</v>
      </c>
      <c r="S1443" s="212">
        <v>0.99281146090191896</v>
      </c>
      <c r="T1443" s="212">
        <v>0.98105610329149084</v>
      </c>
      <c r="U1443" s="212">
        <v>0.96179191663951691</v>
      </c>
      <c r="V1443" s="212">
        <v>0.9179480974857388</v>
      </c>
      <c r="W1443" s="212">
        <v>0.85411071373930803</v>
      </c>
      <c r="X1443" s="212">
        <v>0.75437701115864375</v>
      </c>
      <c r="Y1443" s="212">
        <v>0.56912086463165412</v>
      </c>
      <c r="Z1443" s="212">
        <v>0.36548012965862264</v>
      </c>
    </row>
    <row r="1444" spans="3:26" x14ac:dyDescent="0.3">
      <c r="C1444" s="210">
        <v>41743</v>
      </c>
      <c r="D1444" s="211">
        <v>8.1620683646383156E-4</v>
      </c>
      <c r="E1444" s="211">
        <v>2.1001622283242771E-3</v>
      </c>
      <c r="F1444" s="211">
        <v>3.1874870954754194E-3</v>
      </c>
      <c r="G1444" s="211">
        <v>5.0177441644788595E-3</v>
      </c>
      <c r="H1444" s="211">
        <v>6.5745053681533286E-3</v>
      </c>
      <c r="I1444" s="211">
        <v>8.913652267203958E-3</v>
      </c>
      <c r="J1444" s="211">
        <v>1.1365808025049761E-2</v>
      </c>
      <c r="K1444" s="211">
        <v>1.4232314904975719E-2</v>
      </c>
      <c r="L1444" s="211">
        <v>1.93957466008285E-2</v>
      </c>
      <c r="M1444" s="211">
        <v>2.4951343121680351E-2</v>
      </c>
      <c r="N1444" s="211">
        <v>3.1434579635669792E-2</v>
      </c>
      <c r="P1444" s="212">
        <f t="array" ref="P1444:Z1444">(1+D1444:N1444)^-P$1:Z$1</f>
        <v>0.99993473221637019</v>
      </c>
      <c r="Q1444" s="212">
        <v>0.99947564752820928</v>
      </c>
      <c r="R1444" s="212">
        <v>0.99841005638780644</v>
      </c>
      <c r="S1444" s="212">
        <v>0.99500730788723513</v>
      </c>
      <c r="T1444" s="212">
        <v>0.98697953418582729</v>
      </c>
      <c r="U1444" s="212">
        <v>0.97372877372152722</v>
      </c>
      <c r="V1444" s="212">
        <v>0.94505843959257418</v>
      </c>
      <c r="W1444" s="212">
        <v>0.90581163376704188</v>
      </c>
      <c r="X1444" s="212">
        <v>0.82522395851948505</v>
      </c>
      <c r="Y1444" s="212">
        <v>0.69095739089402686</v>
      </c>
      <c r="Z1444" s="212">
        <v>0.5384758774128211</v>
      </c>
    </row>
    <row r="1445" spans="3:26" x14ac:dyDescent="0.3">
      <c r="C1445" s="210">
        <v>41740</v>
      </c>
      <c r="D1445" s="211">
        <v>1.0355463586815673E-3</v>
      </c>
      <c r="E1445" s="211">
        <v>2.5661268239213055E-3</v>
      </c>
      <c r="F1445" s="211">
        <v>3.8567885405960609E-3</v>
      </c>
      <c r="G1445" s="211">
        <v>6.3422616281761501E-3</v>
      </c>
      <c r="H1445" s="211">
        <v>8.6245507863221289E-3</v>
      </c>
      <c r="I1445" s="211">
        <v>1.1788734650296583E-2</v>
      </c>
      <c r="J1445" s="211">
        <v>1.6173034486322214E-2</v>
      </c>
      <c r="K1445" s="211">
        <v>2.0718420324148092E-2</v>
      </c>
      <c r="L1445" s="211">
        <v>2.6466422069750976E-2</v>
      </c>
      <c r="M1445" s="211">
        <v>3.5162994548333749E-2</v>
      </c>
      <c r="N1445" s="211">
        <v>4.4549423889450233E-2</v>
      </c>
      <c r="P1445" s="212">
        <f t="array" ref="P1445:Z1445">(1+D1445:N1445)^-P$1:Z$1</f>
        <v>0.99991720258386163</v>
      </c>
      <c r="Q1445" s="212">
        <v>0.99935949522523382</v>
      </c>
      <c r="R1445" s="212">
        <v>0.99807716591886531</v>
      </c>
      <c r="S1445" s="212">
        <v>0.99369770914925615</v>
      </c>
      <c r="T1445" s="212">
        <v>0.98297150836118341</v>
      </c>
      <c r="U1445" s="212">
        <v>0.96545154333007333</v>
      </c>
      <c r="V1445" s="212">
        <v>0.92291492504293038</v>
      </c>
      <c r="W1445" s="212">
        <v>0.86628009173705767</v>
      </c>
      <c r="X1445" s="212">
        <v>0.77010958309407151</v>
      </c>
      <c r="Y1445" s="212">
        <v>0.59548239464947472</v>
      </c>
      <c r="Z1445" s="212">
        <v>0.41823475784624714</v>
      </c>
    </row>
    <row r="1446" spans="3:26" x14ac:dyDescent="0.3">
      <c r="C1446" s="210">
        <v>41739</v>
      </c>
      <c r="D1446" s="211">
        <v>1.2394111588102884E-3</v>
      </c>
      <c r="E1446" s="211">
        <v>2.8929561923666017E-3</v>
      </c>
      <c r="F1446" s="211">
        <v>4.7559934839394536E-3</v>
      </c>
      <c r="G1446" s="211">
        <v>7.2877909282418486E-3</v>
      </c>
      <c r="H1446" s="211">
        <v>9.3841384440086946E-3</v>
      </c>
      <c r="I1446" s="211">
        <v>1.2261702127003305E-2</v>
      </c>
      <c r="J1446" s="211">
        <v>1.5735533888876708E-2</v>
      </c>
      <c r="K1446" s="211">
        <v>2.0889806527716704E-2</v>
      </c>
      <c r="L1446" s="211">
        <v>2.7647317878708118E-2</v>
      </c>
      <c r="M1446" s="211">
        <v>3.5514707394577044E-2</v>
      </c>
      <c r="N1446" s="211">
        <v>4.8821252897526278E-2</v>
      </c>
      <c r="P1446" s="212">
        <f t="array" ref="P1446:Z1446">(1+D1446:N1446)^-P$1:Z$1</f>
        <v>0.9999009134115725</v>
      </c>
      <c r="Q1446" s="212">
        <v>0.99927806580805245</v>
      </c>
      <c r="R1446" s="212">
        <v>0.9976304520819459</v>
      </c>
      <c r="S1446" s="212">
        <v>0.99276493670043797</v>
      </c>
      <c r="T1446" s="212">
        <v>0.98149264207167009</v>
      </c>
      <c r="U1446" s="212">
        <v>0.96409888761206275</v>
      </c>
      <c r="V1446" s="212">
        <v>0.92490424115176673</v>
      </c>
      <c r="W1446" s="212">
        <v>0.86526259120699522</v>
      </c>
      <c r="X1446" s="212">
        <v>0.76130567849339881</v>
      </c>
      <c r="Y1446" s="212">
        <v>0.59245576083726526</v>
      </c>
      <c r="Z1446" s="212">
        <v>0.38545210092517973</v>
      </c>
    </row>
    <row r="1447" spans="3:26" x14ac:dyDescent="0.3">
      <c r="C1447" s="210">
        <v>41738</v>
      </c>
      <c r="D1447" s="211">
        <v>1.040479396247646E-3</v>
      </c>
      <c r="E1447" s="211">
        <v>2.501569815774526E-3</v>
      </c>
      <c r="F1447" s="211">
        <v>3.8559902069781483E-3</v>
      </c>
      <c r="G1447" s="211">
        <v>6.3452208724075875E-3</v>
      </c>
      <c r="H1447" s="211">
        <v>8.5672591926673168E-3</v>
      </c>
      <c r="I1447" s="211">
        <v>1.1128067016337324E-2</v>
      </c>
      <c r="J1447" s="211">
        <v>1.4343939665009731E-2</v>
      </c>
      <c r="K1447" s="211">
        <v>1.9256174740062752E-2</v>
      </c>
      <c r="L1447" s="211">
        <v>2.5267026952958183E-2</v>
      </c>
      <c r="M1447" s="211">
        <v>3.4561886549721844E-2</v>
      </c>
      <c r="N1447" s="211">
        <v>4.3922464109350884E-2</v>
      </c>
      <c r="P1447" s="212">
        <f t="array" ref="P1447:Z1447">(1+D1447:N1447)^-P$1:Z$1</f>
        <v>0.99991680838279517</v>
      </c>
      <c r="Q1447" s="212">
        <v>0.99937558350457456</v>
      </c>
      <c r="R1447" s="212">
        <v>0.99807756278774096</v>
      </c>
      <c r="S1447" s="212">
        <v>0.99369478709611514</v>
      </c>
      <c r="T1447" s="212">
        <v>0.98308318679062134</v>
      </c>
      <c r="U1447" s="212">
        <v>0.96734524837871649</v>
      </c>
      <c r="V1447" s="212">
        <v>0.93126612571028344</v>
      </c>
      <c r="W1447" s="212">
        <v>0.87501710369047858</v>
      </c>
      <c r="X1447" s="212">
        <v>0.77916618269389248</v>
      </c>
      <c r="Y1447" s="212">
        <v>0.60069342291066186</v>
      </c>
      <c r="Z1447" s="212">
        <v>0.42328719930370906</v>
      </c>
    </row>
    <row r="1448" spans="3:26" x14ac:dyDescent="0.3">
      <c r="C1448" s="210">
        <v>41737</v>
      </c>
      <c r="D1448" s="211">
        <v>8.037370779101163E-4</v>
      </c>
      <c r="E1448" s="211">
        <v>1.9658669161117751E-3</v>
      </c>
      <c r="F1448" s="211">
        <v>3.0617381108814126E-3</v>
      </c>
      <c r="G1448" s="211">
        <v>4.6631513366824995E-3</v>
      </c>
      <c r="H1448" s="211">
        <v>6.0683130721365707E-3</v>
      </c>
      <c r="I1448" s="211">
        <v>7.9318642532042235E-3</v>
      </c>
      <c r="J1448" s="211">
        <v>1.0423975048094085E-2</v>
      </c>
      <c r="K1448" s="211">
        <v>1.3960795897014412E-2</v>
      </c>
      <c r="L1448" s="211">
        <v>1.9032723316880731E-2</v>
      </c>
      <c r="M1448" s="211">
        <v>2.615796625687801E-2</v>
      </c>
      <c r="N1448" s="211">
        <v>3.5169707675138231E-2</v>
      </c>
      <c r="P1448" s="212">
        <f t="array" ref="P1448:Z1448">(1+D1448:N1448)^-P$1:Z$1</f>
        <v>0.9999357289251356</v>
      </c>
      <c r="Q1448" s="212">
        <v>0.99950913623094118</v>
      </c>
      <c r="R1448" s="212">
        <v>0.99847263733941038</v>
      </c>
      <c r="S1448" s="212">
        <v>0.99535849271422128</v>
      </c>
      <c r="T1448" s="212">
        <v>0.98797296000899304</v>
      </c>
      <c r="U1448" s="212">
        <v>0.97657696249421899</v>
      </c>
      <c r="V1448" s="212">
        <v>0.94947118168468292</v>
      </c>
      <c r="W1448" s="212">
        <v>0.90751090971873616</v>
      </c>
      <c r="X1448" s="212">
        <v>0.82816847844143537</v>
      </c>
      <c r="Y1448" s="212">
        <v>0.67887010598419273</v>
      </c>
      <c r="Z1448" s="212">
        <v>0.50092061633377538</v>
      </c>
    </row>
    <row r="1449" spans="3:26" x14ac:dyDescent="0.3">
      <c r="C1449" s="210">
        <v>41736</v>
      </c>
      <c r="D1449" s="211">
        <v>1.0836122826273016E-3</v>
      </c>
      <c r="E1449" s="211">
        <v>2.7315368176467651E-3</v>
      </c>
      <c r="F1449" s="211">
        <v>4.4517425886435478E-3</v>
      </c>
      <c r="G1449" s="211">
        <v>6.9883273978099689E-3</v>
      </c>
      <c r="H1449" s="211">
        <v>8.906184289307879E-3</v>
      </c>
      <c r="I1449" s="211">
        <v>1.1361929856537768E-2</v>
      </c>
      <c r="J1449" s="211">
        <v>1.4893036679965242E-2</v>
      </c>
      <c r="K1449" s="211">
        <v>1.902324297347446E-2</v>
      </c>
      <c r="L1449" s="211">
        <v>2.4309710935342076E-2</v>
      </c>
      <c r="M1449" s="211">
        <v>3.2052895451553792E-2</v>
      </c>
      <c r="N1449" s="211">
        <v>4.1109445717376195E-2</v>
      </c>
      <c r="P1449" s="212">
        <f t="array" ref="P1449:Z1449">(1+D1449:N1449)^-P$1:Z$1</f>
        <v>0.99991336170542389</v>
      </c>
      <c r="Q1449" s="212">
        <v>0.99931827923959371</v>
      </c>
      <c r="R1449" s="212">
        <v>0.99778153299695649</v>
      </c>
      <c r="S1449" s="212">
        <v>0.99306017040349537</v>
      </c>
      <c r="T1449" s="212">
        <v>0.98242279714444836</v>
      </c>
      <c r="U1449" s="212">
        <v>0.9666743496833774</v>
      </c>
      <c r="V1449" s="212">
        <v>0.92874959242155231</v>
      </c>
      <c r="W1449" s="212">
        <v>0.87641816468160261</v>
      </c>
      <c r="X1449" s="212">
        <v>0.78647894312218047</v>
      </c>
      <c r="Y1449" s="212">
        <v>0.62297504609087351</v>
      </c>
      <c r="Z1449" s="212">
        <v>0.4467579251063209</v>
      </c>
    </row>
    <row r="1450" spans="3:26" x14ac:dyDescent="0.3">
      <c r="C1450" s="210">
        <v>41733</v>
      </c>
      <c r="D1450" s="211">
        <v>8.9606180381653761E-4</v>
      </c>
      <c r="E1450" s="211">
        <v>2.2497824449933881E-3</v>
      </c>
      <c r="F1450" s="211">
        <v>3.5312229252265513E-3</v>
      </c>
      <c r="G1450" s="211">
        <v>5.6402045980716896E-3</v>
      </c>
      <c r="H1450" s="211">
        <v>7.2901736746622398E-3</v>
      </c>
      <c r="I1450" s="211">
        <v>9.85000431601518E-3</v>
      </c>
      <c r="J1450" s="211">
        <v>1.3367891299732986E-2</v>
      </c>
      <c r="K1450" s="211">
        <v>1.7968127244381571E-2</v>
      </c>
      <c r="L1450" s="211">
        <v>2.3123438775860719E-2</v>
      </c>
      <c r="M1450" s="211">
        <v>2.9716542612559162E-2</v>
      </c>
      <c r="N1450" s="211">
        <v>3.7610715451665291E-2</v>
      </c>
      <c r="P1450" s="212">
        <f t="array" ref="P1450:Z1450">(1+D1450:N1450)^-P$1:Z$1</f>
        <v>0.99992834972059574</v>
      </c>
      <c r="Q1450" s="212">
        <v>0.99943834391939868</v>
      </c>
      <c r="R1450" s="212">
        <v>0.99823905089530252</v>
      </c>
      <c r="S1450" s="212">
        <v>0.99439142889048882</v>
      </c>
      <c r="T1450" s="212">
        <v>0.98557755675489511</v>
      </c>
      <c r="U1450" s="212">
        <v>0.97102270511211886</v>
      </c>
      <c r="V1450" s="212">
        <v>0.93575962430695736</v>
      </c>
      <c r="W1450" s="212">
        <v>0.88279677378116472</v>
      </c>
      <c r="X1450" s="212">
        <v>0.79564558914620409</v>
      </c>
      <c r="Y1450" s="212">
        <v>0.64451740902297838</v>
      </c>
      <c r="Z1450" s="212">
        <v>0.47787139904107923</v>
      </c>
    </row>
    <row r="1451" spans="3:26" x14ac:dyDescent="0.3">
      <c r="C1451" s="210">
        <v>41732</v>
      </c>
      <c r="D1451" s="211">
        <v>8.7505883477123918E-4</v>
      </c>
      <c r="E1451" s="211">
        <v>2.1640279466677414E-3</v>
      </c>
      <c r="F1451" s="211">
        <v>3.3057283852818004E-3</v>
      </c>
      <c r="G1451" s="211">
        <v>5.0327721148840264E-3</v>
      </c>
      <c r="H1451" s="211">
        <v>6.8992145281684169E-3</v>
      </c>
      <c r="I1451" s="211">
        <v>8.805315409394535E-3</v>
      </c>
      <c r="J1451" s="211">
        <v>1.1353883640914039E-2</v>
      </c>
      <c r="K1451" s="211">
        <v>1.5361244350644569E-2</v>
      </c>
      <c r="L1451" s="211">
        <v>2.0308854935045022E-2</v>
      </c>
      <c r="M1451" s="211">
        <v>2.6379569510105349E-2</v>
      </c>
      <c r="N1451" s="211">
        <v>3.462404720798367E-2</v>
      </c>
      <c r="P1451" s="212">
        <f t="array" ref="P1451:Z1451">(1+D1451:N1451)^-P$1:Z$1</f>
        <v>0.99993002835261036</v>
      </c>
      <c r="Q1451" s="212">
        <v>0.99945972354921719</v>
      </c>
      <c r="R1451" s="212">
        <v>0.99835122249107722</v>
      </c>
      <c r="S1451" s="212">
        <v>0.99499242984455771</v>
      </c>
      <c r="T1451" s="212">
        <v>0.98634306607504629</v>
      </c>
      <c r="U1451" s="212">
        <v>0.97404251724550561</v>
      </c>
      <c r="V1451" s="212">
        <v>0.9451141545395888</v>
      </c>
      <c r="W1451" s="212">
        <v>0.89878521854794624</v>
      </c>
      <c r="X1451" s="212">
        <v>0.81786842563203799</v>
      </c>
      <c r="Y1451" s="212">
        <v>0.67667482648079569</v>
      </c>
      <c r="Z1451" s="212">
        <v>0.5062308814321419</v>
      </c>
    </row>
    <row r="1452" spans="3:26" x14ac:dyDescent="0.3">
      <c r="C1452" s="210">
        <v>41731</v>
      </c>
      <c r="D1452" s="211">
        <v>1.2065156795015002E-3</v>
      </c>
      <c r="E1452" s="211">
        <v>2.9282559390161403E-3</v>
      </c>
      <c r="F1452" s="211">
        <v>4.5850056555389266E-3</v>
      </c>
      <c r="G1452" s="211">
        <v>7.379314392122617E-3</v>
      </c>
      <c r="H1452" s="211">
        <v>9.561779405665858E-3</v>
      </c>
      <c r="I1452" s="211">
        <v>1.2957677978577989E-2</v>
      </c>
      <c r="J1452" s="211">
        <v>1.6973064632560896E-2</v>
      </c>
      <c r="K1452" s="211">
        <v>2.2073771363079291E-2</v>
      </c>
      <c r="L1452" s="211">
        <v>2.7884501850417964E-2</v>
      </c>
      <c r="M1452" s="211">
        <v>3.5120376420505001E-2</v>
      </c>
      <c r="N1452" s="211">
        <v>4.3927207485858467E-2</v>
      </c>
      <c r="P1452" s="212">
        <f t="array" ref="P1452:Z1452">(1+D1452:N1452)^-P$1:Z$1</f>
        <v>0.99990354157846362</v>
      </c>
      <c r="Q1452" s="212">
        <v>0.99926927287397849</v>
      </c>
      <c r="R1452" s="212">
        <v>0.99771535052538074</v>
      </c>
      <c r="S1452" s="212">
        <v>0.99267474099706376</v>
      </c>
      <c r="T1452" s="212">
        <v>0.98114726854251633</v>
      </c>
      <c r="U1452" s="212">
        <v>0.96211303377329982</v>
      </c>
      <c r="V1452" s="212">
        <v>0.91929044864760701</v>
      </c>
      <c r="W1452" s="212">
        <v>0.85827071763316187</v>
      </c>
      <c r="X1452" s="212">
        <v>0.75955079143214133</v>
      </c>
      <c r="Y1452" s="212">
        <v>0.5958502599847274</v>
      </c>
      <c r="Z1452" s="212">
        <v>0.42324873447826628</v>
      </c>
    </row>
    <row r="1453" spans="3:26" x14ac:dyDescent="0.3">
      <c r="C1453" s="210">
        <v>41730</v>
      </c>
      <c r="D1453" s="211">
        <v>9.4495693844419643E-4</v>
      </c>
      <c r="E1453" s="211">
        <v>2.2275950898487207E-3</v>
      </c>
      <c r="F1453" s="211">
        <v>3.6418854934180218E-3</v>
      </c>
      <c r="G1453" s="211">
        <v>5.7830781222898021E-3</v>
      </c>
      <c r="H1453" s="211">
        <v>7.5590450144511464E-3</v>
      </c>
      <c r="I1453" s="211">
        <v>1.0241452310919087E-2</v>
      </c>
      <c r="J1453" s="211">
        <v>1.320309139079822E-2</v>
      </c>
      <c r="K1453" s="211">
        <v>1.6546286170400736E-2</v>
      </c>
      <c r="L1453" s="211">
        <v>2.2671993386811126E-2</v>
      </c>
      <c r="M1453" s="211">
        <v>2.9562659466365319E-2</v>
      </c>
      <c r="N1453" s="211">
        <v>3.8406585065008735E-2</v>
      </c>
      <c r="P1453" s="212">
        <f t="array" ref="P1453:Z1453">(1+D1453:N1453)^-P$1:Z$1</f>
        <v>0.99992444199483388</v>
      </c>
      <c r="Q1453" s="212">
        <v>0.99944387527512601</v>
      </c>
      <c r="R1453" s="212">
        <v>0.99818401595511341</v>
      </c>
      <c r="S1453" s="212">
        <v>0.99425017357312639</v>
      </c>
      <c r="T1453" s="212">
        <v>0.98505161596335</v>
      </c>
      <c r="U1453" s="212">
        <v>0.96989438783855131</v>
      </c>
      <c r="V1453" s="212">
        <v>0.93652088962780999</v>
      </c>
      <c r="W1453" s="212">
        <v>0.89147648825785419</v>
      </c>
      <c r="X1453" s="212">
        <v>0.79916484943312827</v>
      </c>
      <c r="Y1453" s="212">
        <v>0.64596390964141182</v>
      </c>
      <c r="Z1453" s="212">
        <v>0.47059935657122526</v>
      </c>
    </row>
    <row r="1454" spans="3:26" x14ac:dyDescent="0.3">
      <c r="C1454" s="210">
        <v>41729</v>
      </c>
      <c r="D1454" s="211">
        <v>9.7093523134428067E-4</v>
      </c>
      <c r="E1454" s="211">
        <v>2.3296057200556512E-3</v>
      </c>
      <c r="F1454" s="211">
        <v>3.7225291498543954E-3</v>
      </c>
      <c r="G1454" s="211">
        <v>5.9292515719860011E-3</v>
      </c>
      <c r="H1454" s="211">
        <v>8.1359012242419593E-3</v>
      </c>
      <c r="I1454" s="211">
        <v>1.0577425775346707E-2</v>
      </c>
      <c r="J1454" s="211">
        <v>1.4449433258529768E-2</v>
      </c>
      <c r="K1454" s="211">
        <v>1.8356472973770927E-2</v>
      </c>
      <c r="L1454" s="211">
        <v>2.4121923042438209E-2</v>
      </c>
      <c r="M1454" s="211">
        <v>3.2528927096757504E-2</v>
      </c>
      <c r="N1454" s="211">
        <v>4.1666554734343129E-2</v>
      </c>
      <c r="P1454" s="212">
        <f t="array" ref="P1454:Z1454">(1+D1454:N1454)^-P$1:Z$1</f>
        <v>0.99992236587939509</v>
      </c>
      <c r="Q1454" s="212">
        <v>0.99941844506975741</v>
      </c>
      <c r="R1454" s="212">
        <v>0.99814391581615614</v>
      </c>
      <c r="S1454" s="212">
        <v>0.99410569723196718</v>
      </c>
      <c r="T1454" s="212">
        <v>0.98392464375810962</v>
      </c>
      <c r="U1454" s="212">
        <v>0.96892736508314259</v>
      </c>
      <c r="V1454" s="212">
        <v>0.93078201000999305</v>
      </c>
      <c r="W1454" s="212">
        <v>0.88044291358247273</v>
      </c>
      <c r="X1454" s="212">
        <v>0.78792225905932778</v>
      </c>
      <c r="Y1454" s="212">
        <v>0.6186807254177219</v>
      </c>
      <c r="Z1454" s="212">
        <v>0.44200338378818049</v>
      </c>
    </row>
    <row r="1455" spans="3:26" x14ac:dyDescent="0.3">
      <c r="C1455" s="210">
        <v>41726</v>
      </c>
      <c r="D1455" s="211">
        <v>8.9921153603200429E-4</v>
      </c>
      <c r="E1455" s="211">
        <v>2.2485196170821337E-3</v>
      </c>
      <c r="F1455" s="211">
        <v>3.5080196613502201E-3</v>
      </c>
      <c r="G1455" s="211">
        <v>5.5684307402974692E-3</v>
      </c>
      <c r="H1455" s="211">
        <v>7.3350049725310522E-3</v>
      </c>
      <c r="I1455" s="211">
        <v>9.3504726907347579E-3</v>
      </c>
      <c r="J1455" s="211">
        <v>1.2469057721908988E-2</v>
      </c>
      <c r="K1455" s="211">
        <v>1.6926335819020515E-2</v>
      </c>
      <c r="L1455" s="211">
        <v>2.2459114890141175E-2</v>
      </c>
      <c r="M1455" s="211">
        <v>2.8887015180081511E-2</v>
      </c>
      <c r="N1455" s="211">
        <v>3.786348701705769E-2</v>
      </c>
      <c r="P1455" s="212">
        <f t="array" ref="P1455:Z1455">(1+D1455:N1455)^-P$1:Z$1</f>
        <v>0.99992809798607074</v>
      </c>
      <c r="Q1455" s="212">
        <v>0.99943865874102589</v>
      </c>
      <c r="R1455" s="212">
        <v>0.99825059154558438</v>
      </c>
      <c r="S1455" s="212">
        <v>0.99446240497407223</v>
      </c>
      <c r="T1455" s="212">
        <v>0.98548983273540913</v>
      </c>
      <c r="U1455" s="212">
        <v>0.97246510790256602</v>
      </c>
      <c r="V1455" s="212">
        <v>0.93992067433475091</v>
      </c>
      <c r="W1455" s="212">
        <v>0.88914693906381459</v>
      </c>
      <c r="X1455" s="212">
        <v>0.80083029003401551</v>
      </c>
      <c r="Y1455" s="212">
        <v>0.6523560655500007</v>
      </c>
      <c r="Z1455" s="212">
        <v>0.47554906607515202</v>
      </c>
    </row>
    <row r="1456" spans="3:26" x14ac:dyDescent="0.3">
      <c r="C1456" s="210">
        <v>41725</v>
      </c>
      <c r="D1456" s="211">
        <v>8.7711302539821945E-4</v>
      </c>
      <c r="E1456" s="211">
        <v>2.3215022326503062E-3</v>
      </c>
      <c r="F1456" s="211">
        <v>3.8293200044384069E-3</v>
      </c>
      <c r="G1456" s="211">
        <v>6.0103747888071678E-3</v>
      </c>
      <c r="H1456" s="211">
        <v>8.0083508686529473E-3</v>
      </c>
      <c r="I1456" s="211">
        <v>1.0835975608123096E-2</v>
      </c>
      <c r="J1456" s="211">
        <v>1.3846451073592024E-2</v>
      </c>
      <c r="K1456" s="211">
        <v>1.8457264220355346E-2</v>
      </c>
      <c r="L1456" s="211">
        <v>2.3197214116847078E-2</v>
      </c>
      <c r="M1456" s="211">
        <v>3.1194821494897322E-2</v>
      </c>
      <c r="N1456" s="211">
        <v>4.0725382590584044E-2</v>
      </c>
      <c r="P1456" s="212">
        <f t="array" ref="P1456:Z1456">(1+D1456:N1456)^-P$1:Z$1</f>
        <v>0.99992986417270813</v>
      </c>
      <c r="Q1456" s="212">
        <v>0.9994204650678844</v>
      </c>
      <c r="R1456" s="212">
        <v>0.99809082139327054</v>
      </c>
      <c r="S1456" s="212">
        <v>0.99402553399106952</v>
      </c>
      <c r="T1456" s="212">
        <v>0.98417366526327632</v>
      </c>
      <c r="U1456" s="212">
        <v>0.96818406366773668</v>
      </c>
      <c r="V1456" s="212">
        <v>0.93355320363724714</v>
      </c>
      <c r="W1456" s="212">
        <v>0.87983316568496128</v>
      </c>
      <c r="X1456" s="212">
        <v>0.79507209283612457</v>
      </c>
      <c r="Y1456" s="212">
        <v>0.63079631727583407</v>
      </c>
      <c r="Z1456" s="212">
        <v>0.45006688870323464</v>
      </c>
    </row>
    <row r="1457" spans="3:26" x14ac:dyDescent="0.3">
      <c r="C1457" s="210">
        <v>41724</v>
      </c>
      <c r="D1457" s="211">
        <v>1.1294319126382312E-3</v>
      </c>
      <c r="E1457" s="211">
        <v>2.7984789241616709E-3</v>
      </c>
      <c r="F1457" s="211">
        <v>4.2754564863073889E-3</v>
      </c>
      <c r="G1457" s="211">
        <v>6.461318777916697E-3</v>
      </c>
      <c r="H1457" s="211">
        <v>8.5058539493043355E-3</v>
      </c>
      <c r="I1457" s="211">
        <v>1.0934052499906198E-2</v>
      </c>
      <c r="J1457" s="211">
        <v>1.3763136498256777E-2</v>
      </c>
      <c r="K1457" s="211">
        <v>1.7428897369884549E-2</v>
      </c>
      <c r="L1457" s="211">
        <v>2.3231019679082088E-2</v>
      </c>
      <c r="M1457" s="211">
        <v>2.9597851664873744E-2</v>
      </c>
      <c r="N1457" s="211">
        <v>3.9323162885737915E-2</v>
      </c>
      <c r="P1457" s="212">
        <f t="array" ref="P1457:Z1457">(1+D1457:N1457)^-P$1:Z$1</f>
        <v>0.99990970051050443</v>
      </c>
      <c r="Q1457" s="212">
        <v>0.99930160137589574</v>
      </c>
      <c r="R1457" s="212">
        <v>0.99786910224801051</v>
      </c>
      <c r="S1457" s="212">
        <v>0.99358016184291875</v>
      </c>
      <c r="T1457" s="212">
        <v>0.9832029050845138</v>
      </c>
      <c r="U1457" s="212">
        <v>0.9679023026426945</v>
      </c>
      <c r="V1457" s="212">
        <v>0.93393687991819074</v>
      </c>
      <c r="W1457" s="212">
        <v>0.88607711660508759</v>
      </c>
      <c r="X1457" s="212">
        <v>0.79480945553344162</v>
      </c>
      <c r="Y1457" s="212">
        <v>0.64563279805618223</v>
      </c>
      <c r="Z1457" s="212">
        <v>0.46236811132225292</v>
      </c>
    </row>
    <row r="1458" spans="3:26" x14ac:dyDescent="0.3">
      <c r="C1458" s="210">
        <v>41723</v>
      </c>
      <c r="D1458" s="211">
        <v>1.0651450591982628E-3</v>
      </c>
      <c r="E1458" s="211">
        <v>2.4949663497201039E-3</v>
      </c>
      <c r="F1458" s="211">
        <v>3.9170524827586047E-3</v>
      </c>
      <c r="G1458" s="211">
        <v>6.4277555442606169E-3</v>
      </c>
      <c r="H1458" s="211">
        <v>8.3491846957962964E-3</v>
      </c>
      <c r="I1458" s="211">
        <v>1.1123638717677036E-2</v>
      </c>
      <c r="J1458" s="211">
        <v>1.4689280917486794E-2</v>
      </c>
      <c r="K1458" s="211">
        <v>1.9505914093022561E-2</v>
      </c>
      <c r="L1458" s="211">
        <v>2.4643064990423531E-2</v>
      </c>
      <c r="M1458" s="211">
        <v>3.2573187842818076E-2</v>
      </c>
      <c r="N1458" s="211">
        <v>4.4442889140741001E-2</v>
      </c>
      <c r="P1458" s="212">
        <f t="array" ref="P1458:Z1458">(1+D1458:N1458)^-P$1:Z$1</f>
        <v>0.9999148373709672</v>
      </c>
      <c r="Q1458" s="212">
        <v>0.9993772292301546</v>
      </c>
      <c r="R1458" s="212">
        <v>0.99804720877891373</v>
      </c>
      <c r="S1458" s="212">
        <v>0.9936132966237754</v>
      </c>
      <c r="T1458" s="212">
        <v>0.9835084532697983</v>
      </c>
      <c r="U1458" s="212">
        <v>0.96735795813723946</v>
      </c>
      <c r="V1458" s="212">
        <v>0.92968245975585773</v>
      </c>
      <c r="W1458" s="212">
        <v>0.87351778942879144</v>
      </c>
      <c r="X1458" s="212">
        <v>0.78392398074501735</v>
      </c>
      <c r="Y1458" s="212">
        <v>0.61828305304057374</v>
      </c>
      <c r="Z1458" s="212">
        <v>0.41908879663856419</v>
      </c>
    </row>
    <row r="1459" spans="3:26" x14ac:dyDescent="0.3">
      <c r="C1459" s="210">
        <v>41722</v>
      </c>
      <c r="D1459" s="211">
        <v>1.0825726690011639E-3</v>
      </c>
      <c r="E1459" s="211">
        <v>2.706499136840321E-3</v>
      </c>
      <c r="F1459" s="211">
        <v>4.4255382246779712E-3</v>
      </c>
      <c r="G1459" s="211">
        <v>6.7984058358709293E-3</v>
      </c>
      <c r="H1459" s="211">
        <v>8.6226847627451746E-3</v>
      </c>
      <c r="I1459" s="211">
        <v>1.1536230492480438E-2</v>
      </c>
      <c r="J1459" s="211">
        <v>1.5015339461976149E-2</v>
      </c>
      <c r="K1459" s="211">
        <v>1.9642650778815371E-2</v>
      </c>
      <c r="L1459" s="211">
        <v>2.531171149227212E-2</v>
      </c>
      <c r="M1459" s="211">
        <v>3.2449512983750713E-2</v>
      </c>
      <c r="N1459" s="211">
        <v>4.3942129741966637E-2</v>
      </c>
      <c r="P1459" s="212">
        <f t="array" ref="P1459:Z1459">(1+D1459:N1459)^-P$1:Z$1</f>
        <v>0.99991344477733723</v>
      </c>
      <c r="Q1459" s="212">
        <v>0.99932451745033535</v>
      </c>
      <c r="R1459" s="212">
        <v>0.99779454842663462</v>
      </c>
      <c r="S1459" s="212">
        <v>0.99324750039683785</v>
      </c>
      <c r="T1459" s="212">
        <v>0.9829751454987069</v>
      </c>
      <c r="U1459" s="212">
        <v>0.96617472470553978</v>
      </c>
      <c r="V1459" s="212">
        <v>0.92819018565975098</v>
      </c>
      <c r="W1459" s="212">
        <v>0.87269813246342109</v>
      </c>
      <c r="X1459" s="212">
        <v>0.77882667760286362</v>
      </c>
      <c r="Y1459" s="212">
        <v>0.61939492659513251</v>
      </c>
      <c r="Z1459" s="212">
        <v>0.42312775136524688</v>
      </c>
    </row>
    <row r="1460" spans="3:26" x14ac:dyDescent="0.3">
      <c r="C1460" s="210">
        <v>41719</v>
      </c>
      <c r="D1460" s="211">
        <v>9.7952128527469657E-4</v>
      </c>
      <c r="E1460" s="211">
        <v>2.5238915692748897E-3</v>
      </c>
      <c r="F1460" s="211">
        <v>4.0705154980856095E-3</v>
      </c>
      <c r="G1460" s="211">
        <v>6.1946002363686406E-3</v>
      </c>
      <c r="H1460" s="211">
        <v>8.2293963902892002E-3</v>
      </c>
      <c r="I1460" s="211">
        <v>1.0777387559473392E-2</v>
      </c>
      <c r="J1460" s="211">
        <v>1.4446453789319748E-2</v>
      </c>
      <c r="K1460" s="211">
        <v>1.8311534236611953E-2</v>
      </c>
      <c r="L1460" s="211">
        <v>2.3377786419302507E-2</v>
      </c>
      <c r="M1460" s="211">
        <v>3.0401467607477806E-2</v>
      </c>
      <c r="N1460" s="211">
        <v>3.9307075493787931E-2</v>
      </c>
      <c r="P1460" s="212">
        <f t="array" ref="P1460:Z1460">(1+D1460:N1460)^-P$1:Z$1</f>
        <v>0.9999216797178061</v>
      </c>
      <c r="Q1460" s="212">
        <v>0.99937002054445956</v>
      </c>
      <c r="R1460" s="212">
        <v>0.99797093466042019</v>
      </c>
      <c r="S1460" s="212">
        <v>0.99384353659330571</v>
      </c>
      <c r="T1460" s="212">
        <v>0.98374216954546767</v>
      </c>
      <c r="U1460" s="212">
        <v>0.96835243101657109</v>
      </c>
      <c r="V1460" s="212">
        <v>0.93079567880749325</v>
      </c>
      <c r="W1460" s="212">
        <v>0.88071493114256527</v>
      </c>
      <c r="X1460" s="212">
        <v>0.79367032255074388</v>
      </c>
      <c r="Y1460" s="212">
        <v>0.63812090320703529</v>
      </c>
      <c r="Z1460" s="212">
        <v>0.4625112719166819</v>
      </c>
    </row>
    <row r="1461" spans="3:26" x14ac:dyDescent="0.3">
      <c r="C1461" s="210">
        <v>41718</v>
      </c>
      <c r="D1461" s="211">
        <v>1.064050999457726E-3</v>
      </c>
      <c r="E1461" s="211">
        <v>2.5643271994192254E-3</v>
      </c>
      <c r="F1461" s="211">
        <v>3.8982367364531131E-3</v>
      </c>
      <c r="G1461" s="211">
        <v>6.0982375825178294E-3</v>
      </c>
      <c r="H1461" s="211">
        <v>8.3348105983275956E-3</v>
      </c>
      <c r="I1461" s="211">
        <v>1.087303693369223E-2</v>
      </c>
      <c r="J1461" s="211">
        <v>1.4566483090605714E-2</v>
      </c>
      <c r="K1461" s="211">
        <v>1.8288177734422064E-2</v>
      </c>
      <c r="L1461" s="211">
        <v>2.3544987771946139E-2</v>
      </c>
      <c r="M1461" s="211">
        <v>3.1997124227834593E-2</v>
      </c>
      <c r="N1461" s="211">
        <v>4.2767644618025055E-2</v>
      </c>
      <c r="P1461" s="212">
        <f t="array" ref="P1461:Z1461">(1+D1461:N1461)^-P$1:Z$1</f>
        <v>0.99991492479522481</v>
      </c>
      <c r="Q1461" s="212">
        <v>0.99935994369287184</v>
      </c>
      <c r="R1461" s="212">
        <v>0.99805656177626068</v>
      </c>
      <c r="S1461" s="212">
        <v>0.9939387255093789</v>
      </c>
      <c r="T1461" s="212">
        <v>0.98353649385112851</v>
      </c>
      <c r="U1461" s="212">
        <v>0.96807757887302337</v>
      </c>
      <c r="V1461" s="212">
        <v>0.93024521550611383</v>
      </c>
      <c r="W1461" s="212">
        <v>0.8808563477408935</v>
      </c>
      <c r="X1461" s="212">
        <v>0.79237477378645127</v>
      </c>
      <c r="Y1461" s="212">
        <v>0.62348023975491229</v>
      </c>
      <c r="Z1461" s="212">
        <v>0.43276193592298662</v>
      </c>
    </row>
    <row r="1462" spans="3:26" x14ac:dyDescent="0.3">
      <c r="C1462" s="210">
        <v>41717</v>
      </c>
      <c r="D1462" s="211">
        <v>1.0060367368269778E-3</v>
      </c>
      <c r="E1462" s="211">
        <v>2.6163329700994689E-3</v>
      </c>
      <c r="F1462" s="211">
        <v>3.9756262490201946E-3</v>
      </c>
      <c r="G1462" s="211">
        <v>6.531866256525699E-3</v>
      </c>
      <c r="H1462" s="211">
        <v>8.4679672136312549E-3</v>
      </c>
      <c r="I1462" s="211">
        <v>1.1006042819348002E-2</v>
      </c>
      <c r="J1462" s="211">
        <v>1.4369381283719916E-2</v>
      </c>
      <c r="K1462" s="211">
        <v>1.9139694801691354E-2</v>
      </c>
      <c r="L1462" s="211">
        <v>2.5511803465161836E-2</v>
      </c>
      <c r="M1462" s="211">
        <v>3.2961572758408289E-2</v>
      </c>
      <c r="N1462" s="211">
        <v>4.3571052408104043E-2</v>
      </c>
      <c r="P1462" s="212">
        <f t="array" ref="P1462:Z1462">(1+D1462:N1462)^-P$1:Z$1</f>
        <v>0.99991956075372812</v>
      </c>
      <c r="Q1462" s="212">
        <v>0.99934698422539892</v>
      </c>
      <c r="R1462" s="212">
        <v>0.99801809440846567</v>
      </c>
      <c r="S1462" s="212">
        <v>0.99351052214489854</v>
      </c>
      <c r="T1462" s="212">
        <v>0.98327678159722609</v>
      </c>
      <c r="U1462" s="212">
        <v>0.96769555422139686</v>
      </c>
      <c r="V1462" s="212">
        <v>0.93114934512886749</v>
      </c>
      <c r="W1462" s="212">
        <v>0.87571739850327435</v>
      </c>
      <c r="X1462" s="212">
        <v>0.77730840926075506</v>
      </c>
      <c r="Y1462" s="212">
        <v>0.61480517690194925</v>
      </c>
      <c r="Z1462" s="212">
        <v>0.42614708864754458</v>
      </c>
    </row>
    <row r="1463" spans="3:26" x14ac:dyDescent="0.3">
      <c r="C1463" s="210">
        <v>41716</v>
      </c>
      <c r="D1463" s="211">
        <v>1.0362678853913388E-3</v>
      </c>
      <c r="E1463" s="211">
        <v>2.4263973594138115E-3</v>
      </c>
      <c r="F1463" s="211">
        <v>3.6854391117384826E-3</v>
      </c>
      <c r="G1463" s="211">
        <v>5.645403226691971E-3</v>
      </c>
      <c r="H1463" s="211">
        <v>7.1944559075603539E-3</v>
      </c>
      <c r="I1463" s="211">
        <v>9.0290372398133933E-3</v>
      </c>
      <c r="J1463" s="211">
        <v>1.1579960956318898E-2</v>
      </c>
      <c r="K1463" s="211">
        <v>1.5421949849772519E-2</v>
      </c>
      <c r="L1463" s="211">
        <v>1.9721849202122686E-2</v>
      </c>
      <c r="M1463" s="211">
        <v>2.6933985085588235E-2</v>
      </c>
      <c r="N1463" s="211">
        <v>3.5353369644546648E-2</v>
      </c>
      <c r="P1463" s="212">
        <f t="array" ref="P1463:Z1463">(1+D1463:N1463)^-P$1:Z$1</f>
        <v>0.99991714492623363</v>
      </c>
      <c r="Q1463" s="212">
        <v>0.99939431889629304</v>
      </c>
      <c r="R1463" s="212">
        <v>0.99816235827453403</v>
      </c>
      <c r="S1463" s="212">
        <v>0.99438628843867016</v>
      </c>
      <c r="T1463" s="212">
        <v>0.98576489250741428</v>
      </c>
      <c r="U1463" s="212">
        <v>0.9733947670191192</v>
      </c>
      <c r="V1463" s="212">
        <v>0.94405851190640844</v>
      </c>
      <c r="W1463" s="212">
        <v>0.89840915818712097</v>
      </c>
      <c r="X1463" s="212">
        <v>0.8225887228204104</v>
      </c>
      <c r="Y1463" s="212">
        <v>0.67121569364067735</v>
      </c>
      <c r="Z1463" s="212">
        <v>0.49914643574986939</v>
      </c>
    </row>
    <row r="1464" spans="3:26" x14ac:dyDescent="0.3">
      <c r="C1464" s="210">
        <v>41715</v>
      </c>
      <c r="D1464" s="211">
        <v>8.2615470368694016E-4</v>
      </c>
      <c r="E1464" s="211">
        <v>2.1192257108272809E-3</v>
      </c>
      <c r="F1464" s="211">
        <v>3.3849118317896172E-3</v>
      </c>
      <c r="G1464" s="211">
        <v>5.518044848254914E-3</v>
      </c>
      <c r="H1464" s="211">
        <v>7.2073676173917594E-3</v>
      </c>
      <c r="I1464" s="211">
        <v>9.3898359824529393E-3</v>
      </c>
      <c r="J1464" s="211">
        <v>1.1761087354034635E-2</v>
      </c>
      <c r="K1464" s="211">
        <v>1.5059646808681316E-2</v>
      </c>
      <c r="L1464" s="211">
        <v>2.0426513462415672E-2</v>
      </c>
      <c r="M1464" s="211">
        <v>2.7973856323555202E-2</v>
      </c>
      <c r="N1464" s="211">
        <v>3.5220640672258365E-2</v>
      </c>
      <c r="P1464" s="212">
        <f t="array" ref="P1464:Z1464">(1+D1464:N1464)^-P$1:Z$1</f>
        <v>0.99993393709219147</v>
      </c>
      <c r="Q1464" s="212">
        <v>0.99947089419598267</v>
      </c>
      <c r="R1464" s="212">
        <v>0.99831182861072654</v>
      </c>
      <c r="S1464" s="212">
        <v>0.99451223687478651</v>
      </c>
      <c r="T1464" s="212">
        <v>0.98573961900548845</v>
      </c>
      <c r="U1464" s="212">
        <v>0.97235134233767995</v>
      </c>
      <c r="V1464" s="212">
        <v>0.94321378330588102</v>
      </c>
      <c r="W1464" s="212">
        <v>0.90065623381773952</v>
      </c>
      <c r="X1464" s="212">
        <v>0.81692588563838053</v>
      </c>
      <c r="Y1464" s="212">
        <v>0.66110273555608923</v>
      </c>
      <c r="Z1464" s="212">
        <v>0.5004279393944655</v>
      </c>
    </row>
    <row r="1465" spans="3:26" x14ac:dyDescent="0.3">
      <c r="C1465" s="210">
        <v>41712</v>
      </c>
      <c r="D1465" s="211">
        <v>1.1041078859951852E-3</v>
      </c>
      <c r="E1465" s="211">
        <v>2.5720092889425549E-3</v>
      </c>
      <c r="F1465" s="211">
        <v>4.0479013053883748E-3</v>
      </c>
      <c r="G1465" s="211">
        <v>6.6012468501497126E-3</v>
      </c>
      <c r="H1465" s="211">
        <v>8.566338039589616E-3</v>
      </c>
      <c r="I1465" s="211">
        <v>1.072812786544884E-2</v>
      </c>
      <c r="J1465" s="211">
        <v>1.4132301019750326E-2</v>
      </c>
      <c r="K1465" s="211">
        <v>1.8396748356852562E-2</v>
      </c>
      <c r="L1465" s="211">
        <v>2.3130309447943878E-2</v>
      </c>
      <c r="M1465" s="211">
        <v>2.910781387630992E-2</v>
      </c>
      <c r="N1465" s="211">
        <v>3.8890749183668062E-2</v>
      </c>
      <c r="P1465" s="212">
        <f t="array" ref="P1465:Z1465">(1+D1465:N1465)^-P$1:Z$1</f>
        <v>0.99991172399198258</v>
      </c>
      <c r="Q1465" s="212">
        <v>0.99935802931800866</v>
      </c>
      <c r="R1465" s="212">
        <v>0.99798217325766159</v>
      </c>
      <c r="S1465" s="212">
        <v>0.9934420438373126</v>
      </c>
      <c r="T1465" s="212">
        <v>0.98308498254858478</v>
      </c>
      <c r="U1465" s="212">
        <v>0.96849402122653805</v>
      </c>
      <c r="V1465" s="212">
        <v>0.93223825814392702</v>
      </c>
      <c r="W1465" s="212">
        <v>0.8801992052419948</v>
      </c>
      <c r="X1465" s="212">
        <v>0.79559216042169323</v>
      </c>
      <c r="Y1465" s="212">
        <v>0.65025973649571855</v>
      </c>
      <c r="Z1465" s="212">
        <v>0.46623236471034712</v>
      </c>
    </row>
    <row r="1466" spans="3:26" x14ac:dyDescent="0.3">
      <c r="C1466" s="210">
        <v>41711</v>
      </c>
      <c r="D1466" s="211">
        <v>1.0695126668878174E-3</v>
      </c>
      <c r="E1466" s="211">
        <v>2.5896796329794225E-3</v>
      </c>
      <c r="F1466" s="211">
        <v>3.9222556496387971E-3</v>
      </c>
      <c r="G1466" s="211">
        <v>6.0054261042224097E-3</v>
      </c>
      <c r="H1466" s="211">
        <v>7.6868828939237882E-3</v>
      </c>
      <c r="I1466" s="211">
        <v>1.0356153152365852E-2</v>
      </c>
      <c r="J1466" s="211">
        <v>1.374891557127848E-2</v>
      </c>
      <c r="K1466" s="211">
        <v>1.8321953310358068E-2</v>
      </c>
      <c r="L1466" s="211">
        <v>2.3591608870078055E-2</v>
      </c>
      <c r="M1466" s="211">
        <v>3.2042746505220224E-2</v>
      </c>
      <c r="N1466" s="211">
        <v>4.1175685140175902E-2</v>
      </c>
      <c r="P1466" s="212">
        <f t="array" ref="P1466:Z1466">(1+D1466:N1466)^-P$1:Z$1</f>
        <v>0.99991448836467411</v>
      </c>
      <c r="Q1466" s="212">
        <v>0.99935362594211441</v>
      </c>
      <c r="R1466" s="212">
        <v>0.99804462241683178</v>
      </c>
      <c r="S1466" s="212">
        <v>0.9940304237448514</v>
      </c>
      <c r="T1466" s="212">
        <v>0.98480169920015792</v>
      </c>
      <c r="U1466" s="212">
        <v>0.96956410309751961</v>
      </c>
      <c r="V1466" s="212">
        <v>0.93400238835227445</v>
      </c>
      <c r="W1466" s="212">
        <v>0.88065185515279398</v>
      </c>
      <c r="X1466" s="212">
        <v>0.79201394812909043</v>
      </c>
      <c r="Y1466" s="212">
        <v>0.62306694599871115</v>
      </c>
      <c r="Z1466" s="212">
        <v>0.44618981525359602</v>
      </c>
    </row>
    <row r="1467" spans="3:26" x14ac:dyDescent="0.3">
      <c r="C1467" s="210">
        <v>41710</v>
      </c>
      <c r="D1467" s="211">
        <v>1.0006059438691641E-3</v>
      </c>
      <c r="E1467" s="211">
        <v>2.5730826280048421E-3</v>
      </c>
      <c r="F1467" s="211">
        <v>4.1707948563683029E-3</v>
      </c>
      <c r="G1467" s="211">
        <v>6.4934006699827072E-3</v>
      </c>
      <c r="H1467" s="211">
        <v>8.5985502730238396E-3</v>
      </c>
      <c r="I1467" s="211">
        <v>1.1392788906469447E-2</v>
      </c>
      <c r="J1467" s="211">
        <v>1.4551408241065876E-2</v>
      </c>
      <c r="K1467" s="211">
        <v>1.9182981441176906E-2</v>
      </c>
      <c r="L1467" s="211">
        <v>2.546704374621141E-2</v>
      </c>
      <c r="M1467" s="211">
        <v>3.2726571916953093E-2</v>
      </c>
      <c r="N1467" s="211">
        <v>4.3063146906727787E-2</v>
      </c>
      <c r="P1467" s="212">
        <f t="array" ref="P1467:Z1467">(1+D1467:N1467)^-P$1:Z$1</f>
        <v>0.99991999474687654</v>
      </c>
      <c r="Q1467" s="212">
        <v>0.99935776184363201</v>
      </c>
      <c r="R1467" s="212">
        <v>0.99792110330502937</v>
      </c>
      <c r="S1467" s="212">
        <v>0.99354849155924896</v>
      </c>
      <c r="T1467" s="212">
        <v>0.98302218876954384</v>
      </c>
      <c r="U1467" s="212">
        <v>0.96658586850518913</v>
      </c>
      <c r="V1467" s="212">
        <v>0.93031432843270245</v>
      </c>
      <c r="W1467" s="212">
        <v>0.87545707799070882</v>
      </c>
      <c r="X1467" s="212">
        <v>0.77764775649468731</v>
      </c>
      <c r="Y1467" s="212">
        <v>0.61690704156726395</v>
      </c>
      <c r="Z1467" s="212">
        <v>0.43031647423205155</v>
      </c>
    </row>
    <row r="1468" spans="3:26" x14ac:dyDescent="0.3">
      <c r="C1468" s="210">
        <v>41709</v>
      </c>
      <c r="D1468" s="211">
        <v>8.2053555388187391E-4</v>
      </c>
      <c r="E1468" s="211">
        <v>1.9280044222971322E-3</v>
      </c>
      <c r="F1468" s="211">
        <v>2.982881577149551E-3</v>
      </c>
      <c r="G1468" s="211">
        <v>4.8145437767070556E-3</v>
      </c>
      <c r="H1468" s="211">
        <v>6.4022340191356502E-3</v>
      </c>
      <c r="I1468" s="211">
        <v>8.1708012694153235E-3</v>
      </c>
      <c r="J1468" s="211">
        <v>1.0446294249877367E-2</v>
      </c>
      <c r="K1468" s="211">
        <v>1.3313675765819048E-2</v>
      </c>
      <c r="L1468" s="211">
        <v>1.7632932698129659E-2</v>
      </c>
      <c r="M1468" s="211">
        <v>2.2972494821172147E-2</v>
      </c>
      <c r="N1468" s="211">
        <v>2.9017749383884992E-2</v>
      </c>
      <c r="P1468" s="212">
        <f t="array" ref="P1468:Z1468">(1+D1468:N1468)^-P$1:Z$1</f>
        <v>0.99993438622478825</v>
      </c>
      <c r="Q1468" s="212">
        <v>0.99951857886854667</v>
      </c>
      <c r="R1468" s="212">
        <v>0.99851188753256725</v>
      </c>
      <c r="S1468" s="212">
        <v>0.99520852498948598</v>
      </c>
      <c r="T1468" s="212">
        <v>0.98731745642485591</v>
      </c>
      <c r="U1468" s="212">
        <v>0.97588277926316813</v>
      </c>
      <c r="V1468" s="212">
        <v>0.94936632453957726</v>
      </c>
      <c r="W1468" s="212">
        <v>0.91157555858573325</v>
      </c>
      <c r="X1468" s="212">
        <v>0.83963100629592746</v>
      </c>
      <c r="Y1468" s="212">
        <v>0.71128008378245433</v>
      </c>
      <c r="Z1468" s="212">
        <v>0.56434240127686752</v>
      </c>
    </row>
    <row r="1469" spans="3:26" x14ac:dyDescent="0.3">
      <c r="C1469" s="210">
        <v>41708</v>
      </c>
      <c r="D1469" s="211">
        <v>1.1154645551763318E-3</v>
      </c>
      <c r="E1469" s="211">
        <v>2.7757160052563758E-3</v>
      </c>
      <c r="F1469" s="211">
        <v>4.3887582235071698E-3</v>
      </c>
      <c r="G1469" s="211">
        <v>6.6670173887987466E-3</v>
      </c>
      <c r="H1469" s="211">
        <v>8.354385425439273E-3</v>
      </c>
      <c r="I1469" s="211">
        <v>1.1099059383446351E-2</v>
      </c>
      <c r="J1469" s="211">
        <v>1.4753585196501684E-2</v>
      </c>
      <c r="K1469" s="211">
        <v>2.0284977558547627E-2</v>
      </c>
      <c r="L1469" s="211">
        <v>2.5967122957243311E-2</v>
      </c>
      <c r="M1469" s="211">
        <v>3.3748298551424735E-2</v>
      </c>
      <c r="N1469" s="211">
        <v>4.406317381325197E-2</v>
      </c>
      <c r="P1469" s="212">
        <f t="array" ref="P1469:Z1469">(1+D1469:N1469)^-P$1:Z$1</f>
        <v>0.99991081654613301</v>
      </c>
      <c r="Q1469" s="212">
        <v>0.99930727234182559</v>
      </c>
      <c r="R1469" s="212">
        <v>0.99781281752233753</v>
      </c>
      <c r="S1469" s="212">
        <v>0.99337713735164146</v>
      </c>
      <c r="T1469" s="212">
        <v>0.98349830812945793</v>
      </c>
      <c r="U1469" s="212">
        <v>0.9674285078792223</v>
      </c>
      <c r="V1469" s="212">
        <v>0.92938793020269794</v>
      </c>
      <c r="W1469" s="212">
        <v>0.86885950053745131</v>
      </c>
      <c r="X1469" s="212">
        <v>0.773865631374553</v>
      </c>
      <c r="Y1469" s="212">
        <v>0.60782405517927107</v>
      </c>
      <c r="Z1469" s="212">
        <v>0.42214771995918821</v>
      </c>
    </row>
    <row r="1470" spans="3:26" x14ac:dyDescent="0.3">
      <c r="C1470" s="210">
        <v>41705</v>
      </c>
      <c r="D1470" s="211">
        <v>1.05826217048653E-3</v>
      </c>
      <c r="E1470" s="211">
        <v>2.7338302912545093E-3</v>
      </c>
      <c r="F1470" s="211">
        <v>4.2114329183751791E-3</v>
      </c>
      <c r="G1470" s="211">
        <v>6.6654145842590436E-3</v>
      </c>
      <c r="H1470" s="211">
        <v>8.8490046932953766E-3</v>
      </c>
      <c r="I1470" s="211">
        <v>1.1677555345711734E-2</v>
      </c>
      <c r="J1470" s="211">
        <v>1.5653529603731026E-2</v>
      </c>
      <c r="K1470" s="211">
        <v>2.151645444874534E-2</v>
      </c>
      <c r="L1470" s="211">
        <v>2.8396300243496712E-2</v>
      </c>
      <c r="M1470" s="211">
        <v>3.7829604799669549E-2</v>
      </c>
      <c r="N1470" s="211">
        <v>5.044919714645052E-2</v>
      </c>
      <c r="P1470" s="212">
        <f t="array" ref="P1470:Z1470">(1+D1470:N1470)^-P$1:Z$1</f>
        <v>0.99991538737138497</v>
      </c>
      <c r="Q1470" s="212">
        <v>0.99931770782373142</v>
      </c>
      <c r="R1470" s="212">
        <v>0.997900911347126</v>
      </c>
      <c r="S1470" s="212">
        <v>0.99337871899869357</v>
      </c>
      <c r="T1470" s="212">
        <v>0.98253416392049608</v>
      </c>
      <c r="U1470" s="212">
        <v>0.96576987606495557</v>
      </c>
      <c r="V1470" s="212">
        <v>0.92527768720199144</v>
      </c>
      <c r="W1470" s="212">
        <v>0.86155386277139923</v>
      </c>
      <c r="X1470" s="212">
        <v>0.75577921569989392</v>
      </c>
      <c r="Y1470" s="212">
        <v>0.57294003961987749</v>
      </c>
      <c r="Z1470" s="212">
        <v>0.37367920516166303</v>
      </c>
    </row>
    <row r="1471" spans="3:26" x14ac:dyDescent="0.3">
      <c r="C1471" s="210">
        <v>41704</v>
      </c>
      <c r="D1471" s="211">
        <v>1.1084772899949825E-3</v>
      </c>
      <c r="E1471" s="211">
        <v>2.6138507207189225E-3</v>
      </c>
      <c r="F1471" s="211">
        <v>4.0941603648152781E-3</v>
      </c>
      <c r="G1471" s="211">
        <v>6.3374961959942015E-3</v>
      </c>
      <c r="H1471" s="211">
        <v>8.2576483062849516E-3</v>
      </c>
      <c r="I1471" s="211">
        <v>1.0424482398669865E-2</v>
      </c>
      <c r="J1471" s="211">
        <v>1.329234396541275E-2</v>
      </c>
      <c r="K1471" s="211">
        <v>1.6967628091475808E-2</v>
      </c>
      <c r="L1471" s="211">
        <v>2.2579955495332781E-2</v>
      </c>
      <c r="M1471" s="211">
        <v>2.9648242483307434E-2</v>
      </c>
      <c r="N1471" s="211">
        <v>3.9149870805473115E-2</v>
      </c>
      <c r="P1471" s="212">
        <f t="array" ref="P1471:Z1471">(1+D1471:N1471)^-P$1:Z$1</f>
        <v>0.99991137485682646</v>
      </c>
      <c r="Q1471" s="212">
        <v>0.99934760276516077</v>
      </c>
      <c r="R1471" s="212">
        <v>0.99795918425413344</v>
      </c>
      <c r="S1471" s="212">
        <v>0.99370241472671927</v>
      </c>
      <c r="T1471" s="212">
        <v>0.98368704035939036</v>
      </c>
      <c r="U1471" s="212">
        <v>0.96936741812328919</v>
      </c>
      <c r="V1471" s="212">
        <v>0.93610851023201525</v>
      </c>
      <c r="W1471" s="212">
        <v>0.88889425355745699</v>
      </c>
      <c r="X1471" s="212">
        <v>0.79988443371043827</v>
      </c>
      <c r="Y1471" s="212">
        <v>0.6451590029190557</v>
      </c>
      <c r="Z1471" s="212">
        <v>0.46391267768257288</v>
      </c>
    </row>
    <row r="1472" spans="3:26" x14ac:dyDescent="0.3">
      <c r="C1472" s="210">
        <v>41703</v>
      </c>
      <c r="D1472" s="211">
        <v>1.0996266497582091E-3</v>
      </c>
      <c r="E1472" s="211">
        <v>2.8543117803665843E-3</v>
      </c>
      <c r="F1472" s="211">
        <v>4.5689698237068284E-3</v>
      </c>
      <c r="G1472" s="211">
        <v>7.2593406530516158E-3</v>
      </c>
      <c r="H1472" s="211">
        <v>9.3164938280335327E-3</v>
      </c>
      <c r="I1472" s="211">
        <v>1.2508176496503076E-2</v>
      </c>
      <c r="J1472" s="211">
        <v>1.7146620088417115E-2</v>
      </c>
      <c r="K1472" s="211">
        <v>2.2626985360743465E-2</v>
      </c>
      <c r="L1472" s="211">
        <v>2.9284832702695007E-2</v>
      </c>
      <c r="M1472" s="211">
        <v>3.7668856781538224E-2</v>
      </c>
      <c r="N1472" s="211">
        <v>4.9541410148840656E-2</v>
      </c>
      <c r="P1472" s="212">
        <f t="array" ref="P1472:Z1472">(1+D1472:N1472)^-P$1:Z$1</f>
        <v>0.99991208206475035</v>
      </c>
      <c r="Q1472" s="212">
        <v>0.99928769231980308</v>
      </c>
      <c r="R1472" s="212">
        <v>0.99772331370770573</v>
      </c>
      <c r="S1472" s="212">
        <v>0.99279297757780527</v>
      </c>
      <c r="T1472" s="212">
        <v>0.9816242061907311</v>
      </c>
      <c r="U1472" s="212">
        <v>0.96339498862960882</v>
      </c>
      <c r="V1472" s="212">
        <v>0.91850642483138911</v>
      </c>
      <c r="W1472" s="212">
        <v>0.85502587615103753</v>
      </c>
      <c r="X1472" s="212">
        <v>0.74928022072814759</v>
      </c>
      <c r="Y1472" s="212">
        <v>0.57427281905255356</v>
      </c>
      <c r="Z1472" s="212">
        <v>0.38019677531085022</v>
      </c>
    </row>
    <row r="1473" spans="3:26" x14ac:dyDescent="0.3">
      <c r="C1473" s="210">
        <v>41702</v>
      </c>
      <c r="D1473" s="211">
        <v>9.8178440218127882E-4</v>
      </c>
      <c r="E1473" s="211">
        <v>2.2978716528878197E-3</v>
      </c>
      <c r="F1473" s="211">
        <v>3.4801549788300323E-3</v>
      </c>
      <c r="G1473" s="211">
        <v>5.2291560750409539E-3</v>
      </c>
      <c r="H1473" s="211">
        <v>6.9497847735337315E-3</v>
      </c>
      <c r="I1473" s="211">
        <v>9.3550192638468047E-3</v>
      </c>
      <c r="J1473" s="211">
        <v>1.1886161153143018E-2</v>
      </c>
      <c r="K1473" s="211">
        <v>1.6112989708611993E-2</v>
      </c>
      <c r="L1473" s="211">
        <v>2.0150538809062299E-2</v>
      </c>
      <c r="M1473" s="211">
        <v>2.6133857071449728E-2</v>
      </c>
      <c r="N1473" s="211">
        <v>3.2805148522486081E-2</v>
      </c>
      <c r="P1473" s="212">
        <f t="array" ref="P1473:Z1473">(1+D1473:N1473)^-P$1:Z$1</f>
        <v>0.99992149886000836</v>
      </c>
      <c r="Q1473" s="212">
        <v>0.99942635570102012</v>
      </c>
      <c r="R1473" s="212">
        <v>0.9982644511832538</v>
      </c>
      <c r="S1473" s="212">
        <v>0.99479804575559816</v>
      </c>
      <c r="T1473" s="212">
        <v>0.98624399786109418</v>
      </c>
      <c r="U1473" s="212">
        <v>0.97245196674694157</v>
      </c>
      <c r="V1473" s="212">
        <v>0.94263099951171458</v>
      </c>
      <c r="W1473" s="212">
        <v>0.89414093286075114</v>
      </c>
      <c r="X1473" s="212">
        <v>0.81913855407734448</v>
      </c>
      <c r="Y1473" s="212">
        <v>0.67910939782579849</v>
      </c>
      <c r="Z1473" s="212">
        <v>0.52436309195794595</v>
      </c>
    </row>
    <row r="1474" spans="3:26" x14ac:dyDescent="0.3">
      <c r="C1474" s="210">
        <v>41701</v>
      </c>
      <c r="D1474" s="211">
        <v>7.9821303949448622E-4</v>
      </c>
      <c r="E1474" s="211">
        <v>1.888584885957826E-3</v>
      </c>
      <c r="F1474" s="211">
        <v>2.9008706089204985E-3</v>
      </c>
      <c r="G1474" s="211">
        <v>4.4372590565513017E-3</v>
      </c>
      <c r="H1474" s="211">
        <v>5.8226419881709677E-3</v>
      </c>
      <c r="I1474" s="211">
        <v>7.966959000124325E-3</v>
      </c>
      <c r="J1474" s="211">
        <v>1.0398935079909688E-2</v>
      </c>
      <c r="K1474" s="211">
        <v>1.3116991175779641E-2</v>
      </c>
      <c r="L1474" s="211">
        <v>1.6775370961176494E-2</v>
      </c>
      <c r="M1474" s="211">
        <v>2.1191471463935522E-2</v>
      </c>
      <c r="N1474" s="211">
        <v>2.8300235068908535E-2</v>
      </c>
      <c r="P1474" s="212">
        <f t="array" ref="P1474:Z1474">(1+D1474:N1474)^-P$1:Z$1</f>
        <v>0.99993617046624017</v>
      </c>
      <c r="Q1474" s="212">
        <v>0.99952841029546757</v>
      </c>
      <c r="R1474" s="212">
        <v>0.99855271273028212</v>
      </c>
      <c r="S1474" s="212">
        <v>0.99558234323095585</v>
      </c>
      <c r="T1474" s="212">
        <v>0.98845564158621579</v>
      </c>
      <c r="U1474" s="212">
        <v>0.97647496055525973</v>
      </c>
      <c r="V1474" s="212">
        <v>0.94958883772017633</v>
      </c>
      <c r="W1474" s="212">
        <v>0.91281508103155307</v>
      </c>
      <c r="X1474" s="212">
        <v>0.84673950236422713</v>
      </c>
      <c r="Y1474" s="212">
        <v>0.73011675228864492</v>
      </c>
      <c r="Z1474" s="212">
        <v>0.57227042001772288</v>
      </c>
    </row>
    <row r="1475" spans="3:26" x14ac:dyDescent="0.3">
      <c r="C1475" s="210">
        <v>41698</v>
      </c>
      <c r="D1475" s="211">
        <v>1.069314522602125E-3</v>
      </c>
      <c r="E1475" s="211">
        <v>2.7005477327079626E-3</v>
      </c>
      <c r="F1475" s="211">
        <v>4.2791956310210396E-3</v>
      </c>
      <c r="G1475" s="211">
        <v>6.594241893301267E-3</v>
      </c>
      <c r="H1475" s="211">
        <v>9.0332446715542525E-3</v>
      </c>
      <c r="I1475" s="211">
        <v>1.183234844389262E-2</v>
      </c>
      <c r="J1475" s="211">
        <v>1.6094859295675779E-2</v>
      </c>
      <c r="K1475" s="211">
        <v>2.1815672636564792E-2</v>
      </c>
      <c r="L1475" s="211">
        <v>2.8733517864547035E-2</v>
      </c>
      <c r="M1475" s="211">
        <v>3.8654972934866978E-2</v>
      </c>
      <c r="N1475" s="211">
        <v>4.8623128104046169E-2</v>
      </c>
      <c r="P1475" s="212">
        <f t="array" ref="P1475:Z1475">(1+D1475:N1475)^-P$1:Z$1</f>
        <v>0.99991450419792915</v>
      </c>
      <c r="Q1475" s="212">
        <v>0.99932600028856644</v>
      </c>
      <c r="R1475" s="212">
        <v>0.99786724460699394</v>
      </c>
      <c r="S1475" s="212">
        <v>0.99344895726713267</v>
      </c>
      <c r="T1475" s="212">
        <v>0.98217539368672779</v>
      </c>
      <c r="U1475" s="212">
        <v>0.96532670489377126</v>
      </c>
      <c r="V1475" s="212">
        <v>0.92327001075298287</v>
      </c>
      <c r="W1475" s="212">
        <v>0.85978939228666518</v>
      </c>
      <c r="X1475" s="212">
        <v>0.75330543169748687</v>
      </c>
      <c r="Y1475" s="212">
        <v>0.56614858755258879</v>
      </c>
      <c r="Z1475" s="212">
        <v>0.38691124948789196</v>
      </c>
    </row>
    <row r="1476" spans="3:26" x14ac:dyDescent="0.3">
      <c r="C1476" s="210">
        <v>41697</v>
      </c>
      <c r="D1476" s="211">
        <v>1.0207374206458605E-3</v>
      </c>
      <c r="E1476" s="211">
        <v>2.567539581377475E-3</v>
      </c>
      <c r="F1476" s="211">
        <v>3.9667662404928175E-3</v>
      </c>
      <c r="G1476" s="211">
        <v>6.3795725947104779E-3</v>
      </c>
      <c r="H1476" s="211">
        <v>8.2704384846290883E-3</v>
      </c>
      <c r="I1476" s="211">
        <v>1.0699748582582304E-2</v>
      </c>
      <c r="J1476" s="211">
        <v>1.4565780938024117E-2</v>
      </c>
      <c r="K1476" s="211">
        <v>1.9670929401804281E-2</v>
      </c>
      <c r="L1476" s="211">
        <v>2.5363029985794698E-2</v>
      </c>
      <c r="M1476" s="211">
        <v>3.2559005972763587E-2</v>
      </c>
      <c r="N1476" s="211">
        <v>4.2796945228645598E-2</v>
      </c>
      <c r="P1476" s="212">
        <f t="array" ref="P1476:Z1476">(1+D1476:N1476)^-P$1:Z$1</f>
        <v>0.99991838598480987</v>
      </c>
      <c r="Q1476" s="212">
        <v>0.99935914316582919</v>
      </c>
      <c r="R1476" s="212">
        <v>0.99802249815449384</v>
      </c>
      <c r="S1476" s="212">
        <v>0.99366086835580114</v>
      </c>
      <c r="T1476" s="212">
        <v>0.9836620838548642</v>
      </c>
      <c r="U1476" s="212">
        <v>0.96857560610151261</v>
      </c>
      <c r="V1476" s="212">
        <v>0.93024843449396033</v>
      </c>
      <c r="W1476" s="212">
        <v>0.87252872826326977</v>
      </c>
      <c r="X1476" s="212">
        <v>0.77843696966368026</v>
      </c>
      <c r="Y1476" s="212">
        <v>0.61841044410879253</v>
      </c>
      <c r="Z1476" s="212">
        <v>0.43251880508419449</v>
      </c>
    </row>
    <row r="1477" spans="3:26" x14ac:dyDescent="0.3">
      <c r="C1477" s="210">
        <v>41696</v>
      </c>
      <c r="D1477" s="211">
        <v>1.1337920923468357E-3</v>
      </c>
      <c r="E1477" s="211">
        <v>2.6972823403268345E-3</v>
      </c>
      <c r="F1477" s="211">
        <v>4.0462604026536963E-3</v>
      </c>
      <c r="G1477" s="211">
        <v>6.339758349871061E-3</v>
      </c>
      <c r="H1477" s="211">
        <v>8.4561124635628444E-3</v>
      </c>
      <c r="I1477" s="211">
        <v>1.0672697864747286E-2</v>
      </c>
      <c r="J1477" s="211">
        <v>1.384776751410397E-2</v>
      </c>
      <c r="K1477" s="211">
        <v>1.8038976044331561E-2</v>
      </c>
      <c r="L1477" s="211">
        <v>2.414170737876108E-2</v>
      </c>
      <c r="M1477" s="211">
        <v>3.2508662196579496E-2</v>
      </c>
      <c r="N1477" s="211">
        <v>4.369921711872464E-2</v>
      </c>
      <c r="P1477" s="212">
        <f t="array" ref="P1477:Z1477">(1+D1477:N1477)^-P$1:Z$1</f>
        <v>0.99990935212192689</v>
      </c>
      <c r="Q1477" s="212">
        <v>0.99932681389093181</v>
      </c>
      <c r="R1477" s="212">
        <v>0.99798298875345726</v>
      </c>
      <c r="S1477" s="212">
        <v>0.99370018098036139</v>
      </c>
      <c r="T1477" s="212">
        <v>0.9832998992497699</v>
      </c>
      <c r="U1477" s="212">
        <v>0.96865338014274271</v>
      </c>
      <c r="V1477" s="212">
        <v>0.93354714274672124</v>
      </c>
      <c r="W1477" s="212">
        <v>0.88236680571725834</v>
      </c>
      <c r="X1477" s="212">
        <v>0.78777006172370689</v>
      </c>
      <c r="Y1477" s="212">
        <v>0.61886289181860643</v>
      </c>
      <c r="Z1477" s="212">
        <v>0.42510170413670723</v>
      </c>
    </row>
    <row r="1478" spans="3:26" x14ac:dyDescent="0.3">
      <c r="C1478" s="210">
        <v>41695</v>
      </c>
      <c r="D1478" s="211">
        <v>9.1260703878052432E-4</v>
      </c>
      <c r="E1478" s="211">
        <v>2.2092412405220778E-3</v>
      </c>
      <c r="F1478" s="211">
        <v>3.5016192548755773E-3</v>
      </c>
      <c r="G1478" s="211">
        <v>5.4803866859075177E-3</v>
      </c>
      <c r="H1478" s="211">
        <v>7.4547712158264919E-3</v>
      </c>
      <c r="I1478" s="211">
        <v>9.4497397058160848E-3</v>
      </c>
      <c r="J1478" s="211">
        <v>1.2914123212452323E-2</v>
      </c>
      <c r="K1478" s="211">
        <v>1.7038901290864689E-2</v>
      </c>
      <c r="L1478" s="211">
        <v>2.2766255621029987E-2</v>
      </c>
      <c r="M1478" s="211">
        <v>2.9252213415586981E-2</v>
      </c>
      <c r="N1478" s="211">
        <v>3.6581855833727916E-2</v>
      </c>
      <c r="P1478" s="212">
        <f t="array" ref="P1478:Z1478">(1+D1478:N1478)^-P$1:Z$1</f>
        <v>0.99992702739333739</v>
      </c>
      <c r="Q1478" s="212">
        <v>0.99944845104522684</v>
      </c>
      <c r="R1478" s="212">
        <v>0.9982537749980267</v>
      </c>
      <c r="S1478" s="212">
        <v>0.9945494842480509</v>
      </c>
      <c r="T1478" s="212">
        <v>0.98525553656086273</v>
      </c>
      <c r="U1478" s="212">
        <v>0.97217824602483449</v>
      </c>
      <c r="V1478" s="212">
        <v>0.9378575241120003</v>
      </c>
      <c r="W1478" s="212">
        <v>0.8884582946813897</v>
      </c>
      <c r="X1478" s="212">
        <v>0.79842861249899344</v>
      </c>
      <c r="Y1478" s="212">
        <v>0.64889265103845062</v>
      </c>
      <c r="Z1478" s="212">
        <v>0.48744760966694478</v>
      </c>
    </row>
    <row r="1479" spans="3:26" x14ac:dyDescent="0.3">
      <c r="C1479" s="210">
        <v>41694</v>
      </c>
      <c r="D1479" s="211">
        <v>8.5058890143180246E-4</v>
      </c>
      <c r="E1479" s="211">
        <v>2.0117513190689249E-3</v>
      </c>
      <c r="F1479" s="211">
        <v>3.3095237612287181E-3</v>
      </c>
      <c r="G1479" s="211">
        <v>5.2730415154491313E-3</v>
      </c>
      <c r="H1479" s="211">
        <v>6.7797828946360083E-3</v>
      </c>
      <c r="I1479" s="211">
        <v>8.8906358120664393E-3</v>
      </c>
      <c r="J1479" s="211">
        <v>1.1473830718114145E-2</v>
      </c>
      <c r="K1479" s="211">
        <v>1.560289448337452E-2</v>
      </c>
      <c r="L1479" s="211">
        <v>2.0741864263374741E-2</v>
      </c>
      <c r="M1479" s="211">
        <v>2.7298460649311226E-2</v>
      </c>
      <c r="N1479" s="211">
        <v>3.6910675670414832E-2</v>
      </c>
      <c r="P1479" s="212">
        <f t="array" ref="P1479:Z1479">(1+D1479:N1479)^-P$1:Z$1</f>
        <v>0.99993198412472883</v>
      </c>
      <c r="Q1479" s="212">
        <v>0.99949769358381846</v>
      </c>
      <c r="R1479" s="212">
        <v>0.99834933417958915</v>
      </c>
      <c r="S1479" s="212">
        <v>0.99475461760369099</v>
      </c>
      <c r="T1479" s="212">
        <v>0.98657709451461439</v>
      </c>
      <c r="U1479" s="212">
        <v>0.9737954180984465</v>
      </c>
      <c r="V1479" s="212">
        <v>0.94455389883442908</v>
      </c>
      <c r="W1479" s="212">
        <v>0.89728930299759035</v>
      </c>
      <c r="X1479" s="212">
        <v>0.81440555817377791</v>
      </c>
      <c r="Y1479" s="212">
        <v>0.66765243887357884</v>
      </c>
      <c r="Z1479" s="212">
        <v>0.48436536740426295</v>
      </c>
    </row>
    <row r="1480" spans="3:26" x14ac:dyDescent="0.3">
      <c r="C1480" s="210">
        <v>41691</v>
      </c>
      <c r="D1480" s="211">
        <v>9.5515394107131227E-4</v>
      </c>
      <c r="E1480" s="211">
        <v>2.2825358566281565E-3</v>
      </c>
      <c r="F1480" s="211">
        <v>3.4449526401900388E-3</v>
      </c>
      <c r="G1480" s="211">
        <v>5.5828047218591239E-3</v>
      </c>
      <c r="H1480" s="211">
        <v>7.1625289311396875E-3</v>
      </c>
      <c r="I1480" s="211">
        <v>9.5867632510245847E-3</v>
      </c>
      <c r="J1480" s="211">
        <v>1.2503260088655066E-2</v>
      </c>
      <c r="K1480" s="211">
        <v>1.5687173391863235E-2</v>
      </c>
      <c r="L1480" s="211">
        <v>2.1364072188802433E-2</v>
      </c>
      <c r="M1480" s="211">
        <v>2.7824081824383909E-2</v>
      </c>
      <c r="N1480" s="211">
        <v>3.7725152760314525E-2</v>
      </c>
      <c r="P1480" s="212">
        <f t="array" ref="P1480:Z1480">(1+D1480:N1480)^-P$1:Z$1</f>
        <v>0.99992362707081628</v>
      </c>
      <c r="Q1480" s="212">
        <v>0.99943017870263806</v>
      </c>
      <c r="R1480" s="212">
        <v>0.99828196132916358</v>
      </c>
      <c r="S1480" s="212">
        <v>0.99444818994950568</v>
      </c>
      <c r="T1480" s="212">
        <v>0.98582739084390547</v>
      </c>
      <c r="U1480" s="212">
        <v>0.97178246063297524</v>
      </c>
      <c r="V1480" s="212">
        <v>0.93976193242709605</v>
      </c>
      <c r="W1480" s="212">
        <v>0.89676825065046473</v>
      </c>
      <c r="X1480" s="212">
        <v>0.80945783455490661</v>
      </c>
      <c r="Y1480" s="212">
        <v>0.66254924859188813</v>
      </c>
      <c r="Z1480" s="212">
        <v>0.47681853714644534</v>
      </c>
    </row>
    <row r="1481" spans="3:26" x14ac:dyDescent="0.3">
      <c r="C1481" s="210">
        <v>41690</v>
      </c>
      <c r="D1481" s="211">
        <v>1.0343653012676911E-3</v>
      </c>
      <c r="E1481" s="211">
        <v>2.4636627365960213E-3</v>
      </c>
      <c r="F1481" s="211">
        <v>3.8661174249102676E-3</v>
      </c>
      <c r="G1481" s="211">
        <v>5.9481886064972405E-3</v>
      </c>
      <c r="H1481" s="211">
        <v>7.455807352366675E-3</v>
      </c>
      <c r="I1481" s="211">
        <v>9.4599802427085683E-3</v>
      </c>
      <c r="J1481" s="211">
        <v>1.2673685776206095E-2</v>
      </c>
      <c r="K1481" s="211">
        <v>1.7410994418502433E-2</v>
      </c>
      <c r="L1481" s="211">
        <v>2.2140216530083544E-2</v>
      </c>
      <c r="M1481" s="211">
        <v>2.8260912774293701E-2</v>
      </c>
      <c r="N1481" s="211">
        <v>3.6976301109984518E-2</v>
      </c>
      <c r="P1481" s="212">
        <f t="array" ref="P1481:Z1481">(1+D1481:N1481)^-P$1:Z$1</f>
        <v>0.99991729696295772</v>
      </c>
      <c r="Q1481" s="212">
        <v>0.99938503094730946</v>
      </c>
      <c r="R1481" s="212">
        <v>0.99807252836417171</v>
      </c>
      <c r="S1481" s="212">
        <v>0.99408698313306076</v>
      </c>
      <c r="T1481" s="212">
        <v>0.98525350995338157</v>
      </c>
      <c r="U1481" s="212">
        <v>0.97214865933573102</v>
      </c>
      <c r="V1481" s="212">
        <v>0.93897142272301615</v>
      </c>
      <c r="W1481" s="212">
        <v>0.88618626583929927</v>
      </c>
      <c r="X1481" s="212">
        <v>0.80333231772393854</v>
      </c>
      <c r="Y1481" s="212">
        <v>0.65833976848126452</v>
      </c>
      <c r="Z1481" s="212">
        <v>0.48375267091626201</v>
      </c>
    </row>
    <row r="1482" spans="3:26" x14ac:dyDescent="0.3">
      <c r="C1482" s="210">
        <v>41689</v>
      </c>
      <c r="D1482" s="211">
        <v>8.8296113399982592E-4</v>
      </c>
      <c r="E1482" s="211">
        <v>2.0186986181945565E-3</v>
      </c>
      <c r="F1482" s="211">
        <v>3.0392608619644974E-3</v>
      </c>
      <c r="G1482" s="211">
        <v>4.912567878242481E-3</v>
      </c>
      <c r="H1482" s="211">
        <v>6.4388494748784369E-3</v>
      </c>
      <c r="I1482" s="211">
        <v>8.3922654781430073E-3</v>
      </c>
      <c r="J1482" s="211">
        <v>1.1302424935157504E-2</v>
      </c>
      <c r="K1482" s="211">
        <v>1.444119471655851E-2</v>
      </c>
      <c r="L1482" s="211">
        <v>1.8434004889600234E-2</v>
      </c>
      <c r="M1482" s="211">
        <v>2.5337651259176159E-2</v>
      </c>
      <c r="N1482" s="211">
        <v>3.2928762387680936E-2</v>
      </c>
      <c r="P1482" s="212">
        <f t="array" ref="P1482:Z1482">(1+D1482:N1482)^-P$1:Z$1</f>
        <v>0.99992939676827564</v>
      </c>
      <c r="Q1482" s="212">
        <v>0.99949596112425565</v>
      </c>
      <c r="R1482" s="212">
        <v>0.99848382473413744</v>
      </c>
      <c r="S1482" s="212">
        <v>0.99511144746789781</v>
      </c>
      <c r="T1482" s="212">
        <v>0.98724561813872713</v>
      </c>
      <c r="U1482" s="212">
        <v>0.97523994714356532</v>
      </c>
      <c r="V1482" s="212">
        <v>0.94535463305332956</v>
      </c>
      <c r="W1482" s="212">
        <v>0.90450685385511864</v>
      </c>
      <c r="X1482" s="212">
        <v>0.83305002709724951</v>
      </c>
      <c r="Y1482" s="212">
        <v>0.68706277656381198</v>
      </c>
      <c r="Z1482" s="212">
        <v>0.52310947385935025</v>
      </c>
    </row>
    <row r="1483" spans="3:26" x14ac:dyDescent="0.3">
      <c r="C1483" s="210">
        <v>41688</v>
      </c>
      <c r="D1483" s="211">
        <v>1.2634786127242031E-3</v>
      </c>
      <c r="E1483" s="211">
        <v>3.1453227394751299E-3</v>
      </c>
      <c r="F1483" s="211">
        <v>4.7194530122901908E-3</v>
      </c>
      <c r="G1483" s="211">
        <v>7.7723209307931857E-3</v>
      </c>
      <c r="H1483" s="211">
        <v>1.0249403545834273E-2</v>
      </c>
      <c r="I1483" s="211">
        <v>1.346380394405924E-2</v>
      </c>
      <c r="J1483" s="211">
        <v>1.7015886815181222E-2</v>
      </c>
      <c r="K1483" s="211">
        <v>2.1979753536202899E-2</v>
      </c>
      <c r="L1483" s="211">
        <v>2.7722372484928669E-2</v>
      </c>
      <c r="M1483" s="211">
        <v>3.5864768290017453E-2</v>
      </c>
      <c r="N1483" s="211">
        <v>4.9023788126795684E-2</v>
      </c>
      <c r="P1483" s="212">
        <f t="array" ref="P1483:Z1483">(1+D1483:N1483)^-P$1:Z$1</f>
        <v>0.99989899061416632</v>
      </c>
      <c r="Q1483" s="212">
        <v>0.99921521146778425</v>
      </c>
      <c r="R1483" s="212">
        <v>0.99764859324349153</v>
      </c>
      <c r="S1483" s="212">
        <v>0.99228762214503519</v>
      </c>
      <c r="T1483" s="212">
        <v>0.97981209142407644</v>
      </c>
      <c r="U1483" s="212">
        <v>0.96067230966656059</v>
      </c>
      <c r="V1483" s="212">
        <v>0.91909692802981868</v>
      </c>
      <c r="W1483" s="212">
        <v>0.85882357119742692</v>
      </c>
      <c r="X1483" s="212">
        <v>0.76074987932964344</v>
      </c>
      <c r="Y1483" s="212">
        <v>0.58945963084594943</v>
      </c>
      <c r="Z1483" s="212">
        <v>0.3839664414541068</v>
      </c>
    </row>
    <row r="1484" spans="3:26" x14ac:dyDescent="0.3">
      <c r="C1484" s="210">
        <v>41684</v>
      </c>
      <c r="D1484" s="211">
        <v>9.678195855355252E-4</v>
      </c>
      <c r="E1484" s="211">
        <v>2.4885496178352093E-3</v>
      </c>
      <c r="F1484" s="211">
        <v>3.9726269044852922E-3</v>
      </c>
      <c r="G1484" s="211">
        <v>6.3985852083519017E-3</v>
      </c>
      <c r="H1484" s="211">
        <v>8.680976072947157E-3</v>
      </c>
      <c r="I1484" s="211">
        <v>1.1195878143820198E-2</v>
      </c>
      <c r="J1484" s="211">
        <v>1.4139056754802709E-2</v>
      </c>
      <c r="K1484" s="211">
        <v>1.869200305116266E-2</v>
      </c>
      <c r="L1484" s="211">
        <v>2.3613680118217375E-2</v>
      </c>
      <c r="M1484" s="211">
        <v>3.0697809793089535E-2</v>
      </c>
      <c r="N1484" s="211">
        <v>4.0834225278962397E-2</v>
      </c>
      <c r="P1484" s="212">
        <f t="array" ref="P1484:Z1484">(1+D1484:N1484)^-P$1:Z$1</f>
        <v>0.99992261487037404</v>
      </c>
      <c r="Q1484" s="212">
        <v>0.99937882843055004</v>
      </c>
      <c r="R1484" s="212">
        <v>0.99801958518510714</v>
      </c>
      <c r="S1484" s="212">
        <v>0.99364209637970902</v>
      </c>
      <c r="T1484" s="212">
        <v>0.9828615372224635</v>
      </c>
      <c r="U1484" s="212">
        <v>0.96715064995955935</v>
      </c>
      <c r="V1484" s="212">
        <v>0.9322072078124749</v>
      </c>
      <c r="W1484" s="212">
        <v>0.87841495682198378</v>
      </c>
      <c r="X1484" s="212">
        <v>0.79184318995468617</v>
      </c>
      <c r="Y1484" s="212">
        <v>0.63537438489033649</v>
      </c>
      <c r="Z1484" s="212">
        <v>0.44912653039548123</v>
      </c>
    </row>
    <row r="1485" spans="3:26" x14ac:dyDescent="0.3">
      <c r="C1485" s="210">
        <v>41683</v>
      </c>
      <c r="D1485" s="211">
        <v>1.0479638833657714E-3</v>
      </c>
      <c r="E1485" s="211">
        <v>2.3931604574450199E-3</v>
      </c>
      <c r="F1485" s="211">
        <v>3.8386335938799046E-3</v>
      </c>
      <c r="G1485" s="211">
        <v>6.1811623459977951E-3</v>
      </c>
      <c r="H1485" s="211">
        <v>8.3844811519608268E-3</v>
      </c>
      <c r="I1485" s="211">
        <v>1.075388906921195E-2</v>
      </c>
      <c r="J1485" s="211">
        <v>1.3867152763431354E-2</v>
      </c>
      <c r="K1485" s="211">
        <v>1.8022235984960687E-2</v>
      </c>
      <c r="L1485" s="211">
        <v>2.3557494000764963E-2</v>
      </c>
      <c r="M1485" s="211">
        <v>3.1194681122607443E-2</v>
      </c>
      <c r="N1485" s="211">
        <v>3.9569369291353233E-2</v>
      </c>
      <c r="P1485" s="212">
        <f t="array" ref="P1485:Z1485">(1+D1485:N1485)^-P$1:Z$1</f>
        <v>0.99991621029834921</v>
      </c>
      <c r="Q1485" s="212">
        <v>0.99940260316021867</v>
      </c>
      <c r="R1485" s="212">
        <v>0.99808619125183839</v>
      </c>
      <c r="S1485" s="212">
        <v>0.99385680971050394</v>
      </c>
      <c r="T1485" s="212">
        <v>0.9834396030324053</v>
      </c>
      <c r="U1485" s="212">
        <v>0.96841997074934394</v>
      </c>
      <c r="V1485" s="212">
        <v>0.93345789854914585</v>
      </c>
      <c r="W1485" s="212">
        <v>0.88246837639630027</v>
      </c>
      <c r="X1485" s="212">
        <v>0.79227796363705927</v>
      </c>
      <c r="Y1485" s="212">
        <v>0.63079760529267803</v>
      </c>
      <c r="Z1485" s="212">
        <v>0.46018293292204043</v>
      </c>
    </row>
    <row r="1486" spans="3:26" x14ac:dyDescent="0.3">
      <c r="C1486" s="210">
        <v>41682</v>
      </c>
      <c r="D1486" s="211">
        <v>9.6469076815443918E-4</v>
      </c>
      <c r="E1486" s="211">
        <v>2.4998701896581715E-3</v>
      </c>
      <c r="F1486" s="211">
        <v>3.9801826925169826E-3</v>
      </c>
      <c r="G1486" s="211">
        <v>6.1842670374312866E-3</v>
      </c>
      <c r="H1486" s="211">
        <v>7.8001388494830862E-3</v>
      </c>
      <c r="I1486" s="211">
        <v>9.8036736263442982E-3</v>
      </c>
      <c r="J1486" s="211">
        <v>1.2420004238124454E-2</v>
      </c>
      <c r="K1486" s="211">
        <v>1.5546237107597151E-2</v>
      </c>
      <c r="L1486" s="211">
        <v>2.1012583382531522E-2</v>
      </c>
      <c r="M1486" s="211">
        <v>2.7011297153873067E-2</v>
      </c>
      <c r="N1486" s="211">
        <v>3.3944714322820278E-2</v>
      </c>
      <c r="P1486" s="212">
        <f t="array" ref="P1486:Z1486">(1+D1486:N1486)^-P$1:Z$1</f>
        <v>0.99992286491481919</v>
      </c>
      <c r="Q1486" s="212">
        <v>0.99937600708661511</v>
      </c>
      <c r="R1486" s="212">
        <v>0.99801582971325853</v>
      </c>
      <c r="S1486" s="212">
        <v>0.9938537430567862</v>
      </c>
      <c r="T1486" s="212">
        <v>0.98458036882703703</v>
      </c>
      <c r="U1486" s="212">
        <v>0.9711563653975297</v>
      </c>
      <c r="V1486" s="212">
        <v>0.9401484002362912</v>
      </c>
      <c r="W1486" s="212">
        <v>0.89763978036089831</v>
      </c>
      <c r="X1486" s="212">
        <v>0.81224875539091979</v>
      </c>
      <c r="Y1486" s="212">
        <v>0.67045816929547619</v>
      </c>
      <c r="Z1486" s="212">
        <v>0.51292474643671193</v>
      </c>
    </row>
    <row r="1487" spans="3:26" x14ac:dyDescent="0.3">
      <c r="C1487" s="210">
        <v>41681</v>
      </c>
      <c r="D1487" s="211">
        <v>1.0309862305198092E-3</v>
      </c>
      <c r="E1487" s="211">
        <v>2.5367827228473284E-3</v>
      </c>
      <c r="F1487" s="211">
        <v>4.0056178326524187E-3</v>
      </c>
      <c r="G1487" s="211">
        <v>6.0157308572563314E-3</v>
      </c>
      <c r="H1487" s="211">
        <v>7.8720451553651455E-3</v>
      </c>
      <c r="I1487" s="211">
        <v>1.0188466142974934E-2</v>
      </c>
      <c r="J1487" s="211">
        <v>1.3483252492266822E-2</v>
      </c>
      <c r="K1487" s="211">
        <v>1.7014151485450289E-2</v>
      </c>
      <c r="L1487" s="211">
        <v>2.2819481857693669E-2</v>
      </c>
      <c r="M1487" s="211">
        <v>2.985747601988226E-2</v>
      </c>
      <c r="N1487" s="211">
        <v>4.0538630826660316E-2</v>
      </c>
      <c r="P1487" s="212">
        <f t="array" ref="P1487:Z1487">(1+D1487:N1487)^-P$1:Z$1</f>
        <v>0.9999175669874496</v>
      </c>
      <c r="Q1487" s="212">
        <v>0.99936680792055543</v>
      </c>
      <c r="R1487" s="212">
        <v>0.99800318793476217</v>
      </c>
      <c r="S1487" s="212">
        <v>0.99402024175891346</v>
      </c>
      <c r="T1487" s="212">
        <v>0.98443988470111465</v>
      </c>
      <c r="U1487" s="212">
        <v>0.9700470138610402</v>
      </c>
      <c r="V1487" s="212">
        <v>0.93522717459203042</v>
      </c>
      <c r="W1487" s="212">
        <v>0.88860965484407739</v>
      </c>
      <c r="X1487" s="212">
        <v>0.79801321759662835</v>
      </c>
      <c r="Y1487" s="212">
        <v>0.64319566681070828</v>
      </c>
      <c r="Z1487" s="212">
        <v>0.45168517073089848</v>
      </c>
    </row>
    <row r="1488" spans="3:26" x14ac:dyDescent="0.3">
      <c r="C1488" s="210">
        <v>41680</v>
      </c>
      <c r="D1488" s="211">
        <v>9.500783991804318E-4</v>
      </c>
      <c r="E1488" s="211">
        <v>2.3064767713652694E-3</v>
      </c>
      <c r="F1488" s="211">
        <v>3.6577900555442334E-3</v>
      </c>
      <c r="G1488" s="211">
        <v>5.6862891384870358E-3</v>
      </c>
      <c r="H1488" s="211">
        <v>7.6383569521199391E-3</v>
      </c>
      <c r="I1488" s="211">
        <v>9.8011174929436944E-3</v>
      </c>
      <c r="J1488" s="211">
        <v>1.284359039178205E-2</v>
      </c>
      <c r="K1488" s="211">
        <v>1.6620547569713557E-2</v>
      </c>
      <c r="L1488" s="211">
        <v>2.2666486455664745E-2</v>
      </c>
      <c r="M1488" s="211">
        <v>3.1055484134417218E-2</v>
      </c>
      <c r="N1488" s="211">
        <v>3.8851369291948226E-2</v>
      </c>
      <c r="P1488" s="212">
        <f t="array" ref="P1488:Z1488">(1+D1488:N1488)^-P$1:Z$1</f>
        <v>0.99992403269683316</v>
      </c>
      <c r="Q1488" s="212">
        <v>0.99942421059618247</v>
      </c>
      <c r="R1488" s="212">
        <v>0.99817610701306803</v>
      </c>
      <c r="S1488" s="212">
        <v>0.99434586192543395</v>
      </c>
      <c r="T1488" s="212">
        <v>0.98489655382793961</v>
      </c>
      <c r="U1488" s="212">
        <v>0.97116374034928066</v>
      </c>
      <c r="V1488" s="212">
        <v>0.93818412414658192</v>
      </c>
      <c r="W1488" s="212">
        <v>0.8910207484049768</v>
      </c>
      <c r="X1488" s="212">
        <v>0.79920788450373681</v>
      </c>
      <c r="Y1488" s="212">
        <v>0.63207621961445504</v>
      </c>
      <c r="Z1488" s="212">
        <v>0.46658596280753334</v>
      </c>
    </row>
    <row r="1489" spans="3:26" x14ac:dyDescent="0.3">
      <c r="C1489" s="210">
        <v>41677</v>
      </c>
      <c r="D1489" s="211">
        <v>1.1973806007782308E-3</v>
      </c>
      <c r="E1489" s="211">
        <v>3.0008543892552806E-3</v>
      </c>
      <c r="F1489" s="211">
        <v>4.7979982473474658E-3</v>
      </c>
      <c r="G1489" s="211">
        <v>7.7489220279291886E-3</v>
      </c>
      <c r="H1489" s="211">
        <v>1.0154321475740953E-2</v>
      </c>
      <c r="I1489" s="211">
        <v>1.3551309251214963E-2</v>
      </c>
      <c r="J1489" s="211">
        <v>1.8517590758406578E-2</v>
      </c>
      <c r="K1489" s="211">
        <v>2.3708286316713515E-2</v>
      </c>
      <c r="L1489" s="211">
        <v>3.2365216251125956E-2</v>
      </c>
      <c r="M1489" s="211">
        <v>4.345577142843373E-2</v>
      </c>
      <c r="N1489" s="211">
        <v>5.4469443298431272E-2</v>
      </c>
      <c r="P1489" s="212">
        <f t="array" ref="P1489:Z1489">(1+D1489:N1489)^-P$1:Z$1</f>
        <v>0.99990427143728333</v>
      </c>
      <c r="Q1489" s="212">
        <v>0.99925119029472498</v>
      </c>
      <c r="R1489" s="212">
        <v>0.99760959929902626</v>
      </c>
      <c r="S1489" s="212">
        <v>0.99231066205227414</v>
      </c>
      <c r="T1489" s="212">
        <v>0.97999655224258131</v>
      </c>
      <c r="U1489" s="212">
        <v>0.96042351120726277</v>
      </c>
      <c r="V1489" s="212">
        <v>0.91234128866779829</v>
      </c>
      <c r="W1489" s="212">
        <v>0.84872397296281477</v>
      </c>
      <c r="X1489" s="212">
        <v>0.72722092505354685</v>
      </c>
      <c r="Y1489" s="212">
        <v>0.52831059132194047</v>
      </c>
      <c r="Z1489" s="212">
        <v>0.34619438278932796</v>
      </c>
    </row>
    <row r="1490" spans="3:26" x14ac:dyDescent="0.3">
      <c r="C1490" s="210">
        <v>41676</v>
      </c>
      <c r="D1490" s="211">
        <v>9.3986379118156166E-4</v>
      </c>
      <c r="E1490" s="211">
        <v>2.2396394237285933E-3</v>
      </c>
      <c r="F1490" s="211">
        <v>3.38708360985526E-3</v>
      </c>
      <c r="G1490" s="211">
        <v>5.2012767400888638E-3</v>
      </c>
      <c r="H1490" s="211">
        <v>7.1181862222622124E-3</v>
      </c>
      <c r="I1490" s="211">
        <v>9.3653007571310939E-3</v>
      </c>
      <c r="J1490" s="211">
        <v>1.241360398355368E-2</v>
      </c>
      <c r="K1490" s="211">
        <v>1.5680944353446337E-2</v>
      </c>
      <c r="L1490" s="211">
        <v>2.1429560256587904E-2</v>
      </c>
      <c r="M1490" s="211">
        <v>2.7022545627080882E-2</v>
      </c>
      <c r="N1490" s="211">
        <v>3.4831011469355772E-2</v>
      </c>
      <c r="P1490" s="212">
        <f t="array" ref="P1490:Z1490">(1+D1490:N1490)^-P$1:Z$1</f>
        <v>0.99992484903231516</v>
      </c>
      <c r="Q1490" s="212">
        <v>0.99944087257759173</v>
      </c>
      <c r="R1490" s="212">
        <v>0.99831074821366927</v>
      </c>
      <c r="S1490" s="212">
        <v>0.99482563655613643</v>
      </c>
      <c r="T1490" s="212">
        <v>0.98591420333512592</v>
      </c>
      <c r="U1490" s="212">
        <v>0.9724222505782314</v>
      </c>
      <c r="V1490" s="212">
        <v>0.94017811766181403</v>
      </c>
      <c r="W1490" s="212">
        <v>0.89680674969570029</v>
      </c>
      <c r="X1490" s="212">
        <v>0.80893900741146574</v>
      </c>
      <c r="Y1490" s="212">
        <v>0.67034802975741759</v>
      </c>
      <c r="Z1490" s="212">
        <v>0.50420981956584021</v>
      </c>
    </row>
    <row r="1491" spans="3:26" x14ac:dyDescent="0.3">
      <c r="C1491" s="210">
        <v>41675</v>
      </c>
      <c r="D1491" s="211">
        <v>1.0161659490891084E-3</v>
      </c>
      <c r="E1491" s="211">
        <v>2.3782731154579468E-3</v>
      </c>
      <c r="F1491" s="211">
        <v>3.8852636192253393E-3</v>
      </c>
      <c r="G1491" s="211">
        <v>5.8680318143561443E-3</v>
      </c>
      <c r="H1491" s="211">
        <v>7.6113958428561685E-3</v>
      </c>
      <c r="I1491" s="211">
        <v>9.6690785376006508E-3</v>
      </c>
      <c r="J1491" s="211">
        <v>1.2772916194489238E-2</v>
      </c>
      <c r="K1491" s="211">
        <v>1.606979548577106E-2</v>
      </c>
      <c r="L1491" s="211">
        <v>2.047637720923965E-2</v>
      </c>
      <c r="M1491" s="211">
        <v>2.7312740482133568E-2</v>
      </c>
      <c r="N1491" s="211">
        <v>3.6265919988001848E-2</v>
      </c>
      <c r="P1491" s="212">
        <f t="array" ref="P1491:Z1491">(1+D1491:N1491)^-P$1:Z$1</f>
        <v>0.99991875130069707</v>
      </c>
      <c r="Q1491" s="212">
        <v>0.99940631392637103</v>
      </c>
      <c r="R1491" s="212">
        <v>0.99806301065215031</v>
      </c>
      <c r="S1491" s="212">
        <v>0.99416620110316889</v>
      </c>
      <c r="T1491" s="212">
        <v>0.98494926116921866</v>
      </c>
      <c r="U1491" s="212">
        <v>0.97154480049641645</v>
      </c>
      <c r="V1491" s="212">
        <v>0.93851151572388181</v>
      </c>
      <c r="W1491" s="212">
        <v>0.8944070430644534</v>
      </c>
      <c r="X1491" s="212">
        <v>0.8165267972261151</v>
      </c>
      <c r="Y1491" s="212">
        <v>0.66751324507371723</v>
      </c>
      <c r="Z1491" s="212">
        <v>0.4904284861249214</v>
      </c>
    </row>
    <row r="1492" spans="3:26" x14ac:dyDescent="0.3">
      <c r="C1492" s="210">
        <v>41674</v>
      </c>
      <c r="D1492" s="211">
        <v>1.0696453272894307E-3</v>
      </c>
      <c r="E1492" s="211">
        <v>2.5657904125494825E-3</v>
      </c>
      <c r="F1492" s="211">
        <v>4.1896074636602445E-3</v>
      </c>
      <c r="G1492" s="211">
        <v>6.7895055605335878E-3</v>
      </c>
      <c r="H1492" s="211">
        <v>8.7838167272779426E-3</v>
      </c>
      <c r="I1492" s="211">
        <v>1.1677048278472565E-2</v>
      </c>
      <c r="J1492" s="211">
        <v>1.5978849950371177E-2</v>
      </c>
      <c r="K1492" s="211">
        <v>1.9986697707163825E-2</v>
      </c>
      <c r="L1492" s="211">
        <v>2.6910392545019136E-2</v>
      </c>
      <c r="M1492" s="211">
        <v>3.6321486431113451E-2</v>
      </c>
      <c r="N1492" s="211">
        <v>4.9066166521432905E-2</v>
      </c>
      <c r="P1492" s="212">
        <f t="array" ref="P1492:Z1492">(1+D1492:N1492)^-P$1:Z$1</f>
        <v>0.99991447776408759</v>
      </c>
      <c r="Q1492" s="212">
        <v>0.99935957905909789</v>
      </c>
      <c r="R1492" s="212">
        <v>0.99791175567505375</v>
      </c>
      <c r="S1492" s="212">
        <v>0.99325628095740481</v>
      </c>
      <c r="T1492" s="212">
        <v>0.98266115143174293</v>
      </c>
      <c r="U1492" s="212">
        <v>0.96577132823937573</v>
      </c>
      <c r="V1492" s="212">
        <v>0.92379724816784359</v>
      </c>
      <c r="W1492" s="212">
        <v>0.8706396564118396</v>
      </c>
      <c r="X1492" s="212">
        <v>0.76678659109674197</v>
      </c>
      <c r="Y1492" s="212">
        <v>0.58557491022615504</v>
      </c>
      <c r="Z1492" s="212">
        <v>0.38365634398191234</v>
      </c>
    </row>
    <row r="1493" spans="3:26" x14ac:dyDescent="0.3">
      <c r="C1493" s="210">
        <v>41673</v>
      </c>
      <c r="D1493" s="211">
        <v>1.0733619298969801E-3</v>
      </c>
      <c r="E1493" s="211">
        <v>2.6705246132772286E-3</v>
      </c>
      <c r="F1493" s="211">
        <v>4.3399308213072606E-3</v>
      </c>
      <c r="G1493" s="211">
        <v>6.7164872521590646E-3</v>
      </c>
      <c r="H1493" s="211">
        <v>8.7073901605056372E-3</v>
      </c>
      <c r="I1493" s="211">
        <v>1.1446540690317381E-2</v>
      </c>
      <c r="J1493" s="211">
        <v>1.4800992287330251E-2</v>
      </c>
      <c r="K1493" s="211">
        <v>1.8586900209215537E-2</v>
      </c>
      <c r="L1493" s="211">
        <v>2.5071996638911635E-2</v>
      </c>
      <c r="M1493" s="211">
        <v>3.2720704112722807E-2</v>
      </c>
      <c r="N1493" s="211">
        <v>4.3588373749380273E-2</v>
      </c>
      <c r="P1493" s="212">
        <f t="array" ref="P1493:Z1493">(1+D1493:N1493)^-P$1:Z$1</f>
        <v>0.99991418077957139</v>
      </c>
      <c r="Q1493" s="212">
        <v>0.99933348094802366</v>
      </c>
      <c r="R1493" s="212">
        <v>0.99783707226623708</v>
      </c>
      <c r="S1493" s="212">
        <v>0.99332832298148632</v>
      </c>
      <c r="T1493" s="212">
        <v>0.9828100633242014</v>
      </c>
      <c r="U1493" s="212">
        <v>0.96643177349909859</v>
      </c>
      <c r="V1493" s="212">
        <v>0.92917086566489571</v>
      </c>
      <c r="W1493" s="212">
        <v>0.87904962770580608</v>
      </c>
      <c r="X1493" s="212">
        <v>0.78064989502223803</v>
      </c>
      <c r="Y1493" s="212">
        <v>0.61695962161691364</v>
      </c>
      <c r="Z1493" s="212">
        <v>0.42600564829511345</v>
      </c>
    </row>
    <row r="1494" spans="3:26" x14ac:dyDescent="0.3">
      <c r="C1494" s="210">
        <v>41670</v>
      </c>
      <c r="D1494" s="211">
        <v>8.475120092423749E-4</v>
      </c>
      <c r="E1494" s="211">
        <v>2.0450632379570197E-3</v>
      </c>
      <c r="F1494" s="211">
        <v>3.2883114432037341E-3</v>
      </c>
      <c r="G1494" s="211">
        <v>5.3313462477945685E-3</v>
      </c>
      <c r="H1494" s="211">
        <v>7.1317154160616585E-3</v>
      </c>
      <c r="I1494" s="211">
        <v>9.3650100512506704E-3</v>
      </c>
      <c r="J1494" s="211">
        <v>1.2692310490901002E-2</v>
      </c>
      <c r="K1494" s="211">
        <v>1.7087129521801771E-2</v>
      </c>
      <c r="L1494" s="211">
        <v>2.1630956140971221E-2</v>
      </c>
      <c r="M1494" s="211">
        <v>2.72847144494343E-2</v>
      </c>
      <c r="N1494" s="211">
        <v>3.4615893427700932E-2</v>
      </c>
      <c r="P1494" s="212">
        <f t="array" ref="P1494:Z1494">(1+D1494:N1494)^-P$1:Z$1</f>
        <v>0.99993223005058873</v>
      </c>
      <c r="Q1494" s="212">
        <v>0.99948938667168441</v>
      </c>
      <c r="R1494" s="212">
        <v>0.99835988807092779</v>
      </c>
      <c r="S1494" s="212">
        <v>0.99469692627441408</v>
      </c>
      <c r="T1494" s="212">
        <v>0.98588771517169915</v>
      </c>
      <c r="U1494" s="212">
        <v>0.97242309077660904</v>
      </c>
      <c r="V1494" s="212">
        <v>0.93888508143539617</v>
      </c>
      <c r="W1494" s="212">
        <v>0.88816343426136701</v>
      </c>
      <c r="X1494" s="212">
        <v>0.80734574578122409</v>
      </c>
      <c r="Y1494" s="212">
        <v>0.66778646029110322</v>
      </c>
      <c r="Z1494" s="212">
        <v>0.50631067924808149</v>
      </c>
    </row>
    <row r="1495" spans="3:26" x14ac:dyDescent="0.3">
      <c r="C1495" s="210">
        <v>41669</v>
      </c>
      <c r="D1495" s="211">
        <v>1.0005216427847804E-3</v>
      </c>
      <c r="E1495" s="211">
        <v>2.3699599564445083E-3</v>
      </c>
      <c r="F1495" s="211">
        <v>3.8848066097645789E-3</v>
      </c>
      <c r="G1495" s="211">
        <v>6.217538413404642E-3</v>
      </c>
      <c r="H1495" s="211">
        <v>8.1705555180670401E-3</v>
      </c>
      <c r="I1495" s="211">
        <v>1.0991619029988919E-2</v>
      </c>
      <c r="J1495" s="211">
        <v>1.427476748099153E-2</v>
      </c>
      <c r="K1495" s="211">
        <v>1.8605990761392441E-2</v>
      </c>
      <c r="L1495" s="211">
        <v>2.4462693499046128E-2</v>
      </c>
      <c r="M1495" s="211">
        <v>3.3308099929857275E-2</v>
      </c>
      <c r="N1495" s="211">
        <v>4.5034532980420615E-2</v>
      </c>
      <c r="P1495" s="212">
        <f t="array" ref="P1495:Z1495">(1+D1495:N1495)^-P$1:Z$1</f>
        <v>0.99992000148368321</v>
      </c>
      <c r="Q1495" s="212">
        <v>0.99940838606492743</v>
      </c>
      <c r="R1495" s="212">
        <v>0.99806323783169504</v>
      </c>
      <c r="S1495" s="212">
        <v>0.99382088049945105</v>
      </c>
      <c r="T1495" s="212">
        <v>0.98385700316396474</v>
      </c>
      <c r="U1495" s="212">
        <v>0.96773697306912587</v>
      </c>
      <c r="V1495" s="212">
        <v>0.93158372455472993</v>
      </c>
      <c r="W1495" s="212">
        <v>0.87893430912737514</v>
      </c>
      <c r="X1495" s="212">
        <v>0.78530528646676645</v>
      </c>
      <c r="Y1495" s="212">
        <v>0.61171973755414222</v>
      </c>
      <c r="Z1495" s="212">
        <v>0.41436890970232676</v>
      </c>
    </row>
    <row r="1496" spans="3:26" x14ac:dyDescent="0.3">
      <c r="C1496" s="210">
        <v>41668</v>
      </c>
      <c r="D1496" s="211">
        <v>1.0462429844649251E-3</v>
      </c>
      <c r="E1496" s="211">
        <v>2.5932514263697897E-3</v>
      </c>
      <c r="F1496" s="211">
        <v>4.1490225513233954E-3</v>
      </c>
      <c r="G1496" s="211">
        <v>6.4657958540680184E-3</v>
      </c>
      <c r="H1496" s="211">
        <v>8.6034080460072292E-3</v>
      </c>
      <c r="I1496" s="211">
        <v>1.1804494618784101E-2</v>
      </c>
      <c r="J1496" s="211">
        <v>1.5754751589871663E-2</v>
      </c>
      <c r="K1496" s="211">
        <v>2.077643888166978E-2</v>
      </c>
      <c r="L1496" s="211">
        <v>2.6125050448221415E-2</v>
      </c>
      <c r="M1496" s="211">
        <v>3.4530315279733402E-2</v>
      </c>
      <c r="N1496" s="211">
        <v>4.5100508823893437E-2</v>
      </c>
      <c r="P1496" s="212">
        <f t="array" ref="P1496:Z1496">(1+D1496:N1496)^-P$1:Z$1</f>
        <v>0.99991634781474148</v>
      </c>
      <c r="Q1496" s="212">
        <v>0.99935273587791351</v>
      </c>
      <c r="R1496" s="212">
        <v>0.99793192188096391</v>
      </c>
      <c r="S1496" s="212">
        <v>0.9935757420861171</v>
      </c>
      <c r="T1496" s="212">
        <v>0.98301271966187931</v>
      </c>
      <c r="U1496" s="212">
        <v>0.96540643012198812</v>
      </c>
      <c r="V1496" s="212">
        <v>0.92481675024628329</v>
      </c>
      <c r="W1496" s="212">
        <v>0.86593548908819562</v>
      </c>
      <c r="X1496" s="212">
        <v>0.77267542508572529</v>
      </c>
      <c r="Y1496" s="212">
        <v>0.60096845650464714</v>
      </c>
      <c r="Z1496" s="212">
        <v>0.41384605187416978</v>
      </c>
    </row>
    <row r="1497" spans="3:26" x14ac:dyDescent="0.3">
      <c r="C1497" s="210">
        <v>41667</v>
      </c>
      <c r="D1497" s="211">
        <v>1.037013955810917E-3</v>
      </c>
      <c r="E1497" s="211">
        <v>2.6548492583506073E-3</v>
      </c>
      <c r="F1497" s="211">
        <v>4.2376846624621123E-3</v>
      </c>
      <c r="G1497" s="211">
        <v>6.5606366134127935E-3</v>
      </c>
      <c r="H1497" s="211">
        <v>8.457185748446212E-3</v>
      </c>
      <c r="I1497" s="211">
        <v>1.0747899111927242E-2</v>
      </c>
      <c r="J1497" s="211">
        <v>1.3492096351100435E-2</v>
      </c>
      <c r="K1497" s="211">
        <v>1.8371602620461842E-2</v>
      </c>
      <c r="L1497" s="211">
        <v>2.3334064678093153E-2</v>
      </c>
      <c r="M1497" s="211">
        <v>3.1677469388873093E-2</v>
      </c>
      <c r="N1497" s="211">
        <v>4.0805862588048449E-2</v>
      </c>
      <c r="P1497" s="212">
        <f t="array" ref="P1497:Z1497">(1+D1497:N1497)^-P$1:Z$1</f>
        <v>0.99991708530735035</v>
      </c>
      <c r="Q1497" s="212">
        <v>0.99933738678241368</v>
      </c>
      <c r="R1497" s="212">
        <v>0.9978878682145329</v>
      </c>
      <c r="S1497" s="212">
        <v>0.99348212479728382</v>
      </c>
      <c r="T1497" s="212">
        <v>0.9832978062301142</v>
      </c>
      <c r="U1497" s="212">
        <v>0.96843718818400015</v>
      </c>
      <c r="V1497" s="212">
        <v>0.93518637075748334</v>
      </c>
      <c r="W1497" s="212">
        <v>0.880351354297632</v>
      </c>
      <c r="X1497" s="212">
        <v>0.794009481795102</v>
      </c>
      <c r="Y1497" s="212">
        <v>0.62638421871336458</v>
      </c>
      <c r="Z1497" s="212">
        <v>0.44937137404419625</v>
      </c>
    </row>
    <row r="1498" spans="3:26" x14ac:dyDescent="0.3">
      <c r="C1498" s="210">
        <v>41666</v>
      </c>
      <c r="D1498" s="211">
        <v>1.1437588827710042E-3</v>
      </c>
      <c r="E1498" s="211">
        <v>2.9022213237818837E-3</v>
      </c>
      <c r="F1498" s="211">
        <v>4.422901435028429E-3</v>
      </c>
      <c r="G1498" s="211">
        <v>6.712234176111222E-3</v>
      </c>
      <c r="H1498" s="211">
        <v>8.7135077033061361E-3</v>
      </c>
      <c r="I1498" s="211">
        <v>1.1623250394898818E-2</v>
      </c>
      <c r="J1498" s="211">
        <v>1.4844631259812885E-2</v>
      </c>
      <c r="K1498" s="211">
        <v>1.8791883374781333E-2</v>
      </c>
      <c r="L1498" s="211">
        <v>2.5643423417333777E-2</v>
      </c>
      <c r="M1498" s="211">
        <v>3.4786186969752289E-2</v>
      </c>
      <c r="N1498" s="211">
        <v>4.4036856569373221E-2</v>
      </c>
      <c r="P1498" s="212">
        <f t="array" ref="P1498:Z1498">(1+D1498:N1498)^-P$1:Z$1</f>
        <v>0.99990855575816739</v>
      </c>
      <c r="Q1498" s="212">
        <v>0.99927575788748002</v>
      </c>
      <c r="R1498" s="212">
        <v>0.99779585812029425</v>
      </c>
      <c r="S1498" s="212">
        <v>0.99333251951427359</v>
      </c>
      <c r="T1498" s="212">
        <v>0.98279814246788422</v>
      </c>
      <c r="U1498" s="212">
        <v>0.96592541490119177</v>
      </c>
      <c r="V1498" s="212">
        <v>0.92897110811800609</v>
      </c>
      <c r="W1498" s="212">
        <v>0.87781230774402097</v>
      </c>
      <c r="X1498" s="212">
        <v>0.77631147180827165</v>
      </c>
      <c r="Y1498" s="212">
        <v>0.59874328756083806</v>
      </c>
      <c r="Z1498" s="212">
        <v>0.42236059415551241</v>
      </c>
    </row>
    <row r="1499" spans="3:26" x14ac:dyDescent="0.3">
      <c r="C1499" s="210">
        <v>41663</v>
      </c>
      <c r="D1499" s="211">
        <v>9.6771957777871118E-4</v>
      </c>
      <c r="E1499" s="211">
        <v>2.3215184164756962E-3</v>
      </c>
      <c r="F1499" s="211">
        <v>3.7149255492496249E-3</v>
      </c>
      <c r="G1499" s="211">
        <v>5.9294223467024612E-3</v>
      </c>
      <c r="H1499" s="211">
        <v>7.6542993308826449E-3</v>
      </c>
      <c r="I1499" s="211">
        <v>9.5851666576361842E-3</v>
      </c>
      <c r="J1499" s="211">
        <v>1.2074142494218319E-2</v>
      </c>
      <c r="K1499" s="211">
        <v>1.6117324906028067E-2</v>
      </c>
      <c r="L1499" s="211">
        <v>2.0950164921675382E-2</v>
      </c>
      <c r="M1499" s="211">
        <v>2.7301282098078739E-2</v>
      </c>
      <c r="N1499" s="211">
        <v>3.6536970137990669E-2</v>
      </c>
      <c r="P1499" s="212">
        <f t="array" ref="P1499:Z1499">(1+D1499:N1499)^-P$1:Z$1</f>
        <v>0.99992262286264089</v>
      </c>
      <c r="Q1499" s="212">
        <v>0.99942046103363835</v>
      </c>
      <c r="R1499" s="212">
        <v>0.99814769650782253</v>
      </c>
      <c r="S1499" s="212">
        <v>0.99410552846454203</v>
      </c>
      <c r="T1499" s="212">
        <v>0.98486538943018154</v>
      </c>
      <c r="U1499" s="212">
        <v>0.97178707107285622</v>
      </c>
      <c r="V1499" s="212">
        <v>0.94175590934036468</v>
      </c>
      <c r="W1499" s="212">
        <v>0.89411422965013498</v>
      </c>
      <c r="X1499" s="212">
        <v>0.81274548157325444</v>
      </c>
      <c r="Y1499" s="212">
        <v>0.66762493412445845</v>
      </c>
      <c r="Z1499" s="212">
        <v>0.48786994729497635</v>
      </c>
    </row>
    <row r="1500" spans="3:26" x14ac:dyDescent="0.3">
      <c r="C1500" s="210">
        <v>41662</v>
      </c>
      <c r="D1500" s="211">
        <v>1.0439059765462494E-3</v>
      </c>
      <c r="E1500" s="211">
        <v>2.4988057324574183E-3</v>
      </c>
      <c r="F1500" s="211">
        <v>3.8725503698337311E-3</v>
      </c>
      <c r="G1500" s="211">
        <v>5.8476201218127027E-3</v>
      </c>
      <c r="H1500" s="211">
        <v>7.3173631432209944E-3</v>
      </c>
      <c r="I1500" s="211">
        <v>9.9341818875148258E-3</v>
      </c>
      <c r="J1500" s="211">
        <v>1.3110530761582003E-2</v>
      </c>
      <c r="K1500" s="211">
        <v>1.6801321605160572E-2</v>
      </c>
      <c r="L1500" s="211">
        <v>2.1783907732351004E-2</v>
      </c>
      <c r="M1500" s="211">
        <v>2.9431273123457589E-2</v>
      </c>
      <c r="N1500" s="211">
        <v>3.9955504824930321E-2</v>
      </c>
      <c r="P1500" s="212">
        <f t="array" ref="P1500:Z1500">(1+D1500:N1500)^-P$1:Z$1</f>
        <v>0.99991653456458518</v>
      </c>
      <c r="Q1500" s="212">
        <v>0.99937627237185955</v>
      </c>
      <c r="R1500" s="212">
        <v>0.99806933047023161</v>
      </c>
      <c r="S1500" s="212">
        <v>0.99418637574436519</v>
      </c>
      <c r="T1500" s="212">
        <v>0.9855243521357433</v>
      </c>
      <c r="U1500" s="212">
        <v>0.97077992239819144</v>
      </c>
      <c r="V1500" s="212">
        <v>0.93694878372819201</v>
      </c>
      <c r="W1500" s="212">
        <v>0.88991245645370676</v>
      </c>
      <c r="X1500" s="212">
        <v>0.80613803768884185</v>
      </c>
      <c r="Y1500" s="212">
        <v>0.64720168098727282</v>
      </c>
      <c r="Z1500" s="212">
        <v>0.45677764124855463</v>
      </c>
    </row>
    <row r="1501" spans="3:26" x14ac:dyDescent="0.3">
      <c r="C1501" s="210">
        <v>41661</v>
      </c>
      <c r="D1501" s="211">
        <v>9.9237778799405262E-4</v>
      </c>
      <c r="E1501" s="211">
        <v>2.4752680007792786E-3</v>
      </c>
      <c r="F1501" s="211">
        <v>3.8519560567051763E-3</v>
      </c>
      <c r="G1501" s="211">
        <v>6.3397634428428934E-3</v>
      </c>
      <c r="H1501" s="211">
        <v>8.3077683633540362E-3</v>
      </c>
      <c r="I1501" s="211">
        <v>1.1352830769717992E-2</v>
      </c>
      <c r="J1501" s="211">
        <v>1.4205640717876312E-2</v>
      </c>
      <c r="K1501" s="211">
        <v>1.9294426614246775E-2</v>
      </c>
      <c r="L1501" s="211">
        <v>2.6229410944149652E-2</v>
      </c>
      <c r="M1501" s="211">
        <v>3.4854481300423297E-2</v>
      </c>
      <c r="N1501" s="211">
        <v>4.6990685042586314E-2</v>
      </c>
      <c r="P1501" s="212">
        <f t="array" ref="P1501:Z1501">(1+D1501:N1501)^-P$1:Z$1</f>
        <v>0.99992065229166127</v>
      </c>
      <c r="Q1501" s="212">
        <v>0.9993821385623235</v>
      </c>
      <c r="R1501" s="212">
        <v>0.99807956825817046</v>
      </c>
      <c r="S1501" s="212">
        <v>0.99370017595135707</v>
      </c>
      <c r="T1501" s="212">
        <v>0.98358925032581779</v>
      </c>
      <c r="U1501" s="212">
        <v>0.96670044126893273</v>
      </c>
      <c r="V1501" s="212">
        <v>0.93190124471001878</v>
      </c>
      <c r="W1501" s="212">
        <v>0.87478726731870848</v>
      </c>
      <c r="X1501" s="212">
        <v>0.77189002662842598</v>
      </c>
      <c r="Y1501" s="212">
        <v>0.59815085806932966</v>
      </c>
      <c r="Z1501" s="212">
        <v>0.3991569021866746</v>
      </c>
    </row>
    <row r="1502" spans="3:26" x14ac:dyDescent="0.3">
      <c r="C1502" s="210">
        <v>41660</v>
      </c>
      <c r="D1502" s="211">
        <v>1.0761146076048536E-3</v>
      </c>
      <c r="E1502" s="211">
        <v>2.4958734903439733E-3</v>
      </c>
      <c r="F1502" s="211">
        <v>3.8319450259425014E-3</v>
      </c>
      <c r="G1502" s="211">
        <v>6.1040495523699782E-3</v>
      </c>
      <c r="H1502" s="211">
        <v>8.2382272570734241E-3</v>
      </c>
      <c r="I1502" s="211">
        <v>1.1236105196323764E-2</v>
      </c>
      <c r="J1502" s="211">
        <v>1.4187042226368112E-2</v>
      </c>
      <c r="K1502" s="211">
        <v>1.7880563475712642E-2</v>
      </c>
      <c r="L1502" s="211">
        <v>2.3115981741821758E-2</v>
      </c>
      <c r="M1502" s="211">
        <v>2.9077299025400336E-2</v>
      </c>
      <c r="N1502" s="211">
        <v>3.6553448732512643E-2</v>
      </c>
      <c r="P1502" s="212">
        <f t="array" ref="P1502:Z1502">(1+D1502:N1502)^-P$1:Z$1</f>
        <v>0.99991396082067585</v>
      </c>
      <c r="Q1502" s="212">
        <v>0.99937700315042333</v>
      </c>
      <c r="R1502" s="212">
        <v>0.99808951638818733</v>
      </c>
      <c r="S1502" s="212">
        <v>0.99393298381505801</v>
      </c>
      <c r="T1502" s="212">
        <v>0.98372493699512498</v>
      </c>
      <c r="U1502" s="212">
        <v>0.96703523456212648</v>
      </c>
      <c r="V1502" s="212">
        <v>0.93198669538309153</v>
      </c>
      <c r="W1502" s="212">
        <v>0.88332851274344548</v>
      </c>
      <c r="X1502" s="212">
        <v>0.79570358209079095</v>
      </c>
      <c r="Y1502" s="212">
        <v>0.65054902523261982</v>
      </c>
      <c r="Z1502" s="212">
        <v>0.48771485260100911</v>
      </c>
    </row>
    <row r="1503" spans="3:26" x14ac:dyDescent="0.3">
      <c r="C1503" s="210">
        <v>41656</v>
      </c>
      <c r="D1503" s="211">
        <v>1.134981682146904E-3</v>
      </c>
      <c r="E1503" s="211">
        <v>2.742476092855418E-3</v>
      </c>
      <c r="F1503" s="211">
        <v>4.1779822423197504E-3</v>
      </c>
      <c r="G1503" s="211">
        <v>6.539073481073931E-3</v>
      </c>
      <c r="H1503" s="211">
        <v>8.3624402025828399E-3</v>
      </c>
      <c r="I1503" s="211">
        <v>1.0762355761956022E-2</v>
      </c>
      <c r="J1503" s="211">
        <v>1.3615333826890114E-2</v>
      </c>
      <c r="K1503" s="211">
        <v>1.8461475983002743E-2</v>
      </c>
      <c r="L1503" s="211">
        <v>2.3559584391660688E-2</v>
      </c>
      <c r="M1503" s="211">
        <v>3.1386891971221735E-2</v>
      </c>
      <c r="N1503" s="211">
        <v>4.098271683670799E-2</v>
      </c>
      <c r="P1503" s="212">
        <f t="array" ref="P1503:Z1503">(1+D1503:N1503)^-P$1:Z$1</f>
        <v>0.99990925707119849</v>
      </c>
      <c r="Q1503" s="212">
        <v>0.99931555374858749</v>
      </c>
      <c r="R1503" s="212">
        <v>0.99791753199741295</v>
      </c>
      <c r="S1503" s="212">
        <v>0.99350340821001726</v>
      </c>
      <c r="T1503" s="212">
        <v>0.98348259586621345</v>
      </c>
      <c r="U1503" s="212">
        <v>0.96839563492318914</v>
      </c>
      <c r="V1503" s="212">
        <v>0.93461799939108781</v>
      </c>
      <c r="W1503" s="212">
        <v>0.87980769666326086</v>
      </c>
      <c r="X1503" s="212">
        <v>0.79226178328520902</v>
      </c>
      <c r="Y1503" s="212">
        <v>0.6290365575864898</v>
      </c>
      <c r="Z1503" s="212">
        <v>0.44784694719943952</v>
      </c>
    </row>
    <row r="1504" spans="3:26" x14ac:dyDescent="0.3">
      <c r="C1504" s="210">
        <v>41655</v>
      </c>
      <c r="D1504" s="211">
        <v>8.8010268232925474E-4</v>
      </c>
      <c r="E1504" s="211">
        <v>2.21161425263856E-3</v>
      </c>
      <c r="F1504" s="211">
        <v>3.387210609007187E-3</v>
      </c>
      <c r="G1504" s="211">
        <v>5.4841198708034597E-3</v>
      </c>
      <c r="H1504" s="211">
        <v>7.1966969078771405E-3</v>
      </c>
      <c r="I1504" s="211">
        <v>9.2699581676500328E-3</v>
      </c>
      <c r="J1504" s="211">
        <v>1.2242648631190114E-2</v>
      </c>
      <c r="K1504" s="211">
        <v>1.6601895716459612E-2</v>
      </c>
      <c r="L1504" s="211">
        <v>2.1448874964676005E-2</v>
      </c>
      <c r="M1504" s="211">
        <v>2.9049243053140744E-2</v>
      </c>
      <c r="N1504" s="211">
        <v>3.9670315413756055E-2</v>
      </c>
      <c r="P1504" s="212">
        <f t="array" ref="P1504:Z1504">(1+D1504:N1504)^-P$1:Z$1</f>
        <v>0.99992962522689643</v>
      </c>
      <c r="Q1504" s="212">
        <v>0.99944785942731007</v>
      </c>
      <c r="R1504" s="212">
        <v>0.99831068503535625</v>
      </c>
      <c r="S1504" s="212">
        <v>0.99454579166152501</v>
      </c>
      <c r="T1504" s="212">
        <v>0.98576050588266528</v>
      </c>
      <c r="U1504" s="212">
        <v>0.97269786171664974</v>
      </c>
      <c r="V1504" s="212">
        <v>0.94097230856510028</v>
      </c>
      <c r="W1504" s="212">
        <v>0.89113518919212342</v>
      </c>
      <c r="X1504" s="212">
        <v>0.8087860571097879</v>
      </c>
      <c r="Y1504" s="212">
        <v>0.65081512429328492</v>
      </c>
      <c r="Z1504" s="212">
        <v>0.45929013338302715</v>
      </c>
    </row>
    <row r="1505" spans="3:26" x14ac:dyDescent="0.3">
      <c r="C1505" s="210">
        <v>41654</v>
      </c>
      <c r="D1505" s="211">
        <v>1.081619384932058E-3</v>
      </c>
      <c r="E1505" s="211">
        <v>2.5404175684179647E-3</v>
      </c>
      <c r="F1505" s="211">
        <v>4.088710957246282E-3</v>
      </c>
      <c r="G1505" s="211">
        <v>6.4433190715714782E-3</v>
      </c>
      <c r="H1505" s="211">
        <v>8.3252086954898469E-3</v>
      </c>
      <c r="I1505" s="211">
        <v>1.064675681037835E-2</v>
      </c>
      <c r="J1505" s="211">
        <v>1.449262593753097E-2</v>
      </c>
      <c r="K1505" s="211">
        <v>1.9444039441427231E-2</v>
      </c>
      <c r="L1505" s="211">
        <v>2.660507976631998E-2</v>
      </c>
      <c r="M1505" s="211">
        <v>3.629726195251607E-2</v>
      </c>
      <c r="N1505" s="211">
        <v>4.5898450395765941E-2</v>
      </c>
      <c r="P1505" s="212">
        <f t="array" ref="P1505:Z1505">(1+D1505:N1505)^-P$1:Z$1</f>
        <v>0.99991352095103747</v>
      </c>
      <c r="Q1505" s="212">
        <v>0.99936590208451848</v>
      </c>
      <c r="R1505" s="212">
        <v>0.99796189232110688</v>
      </c>
      <c r="S1505" s="212">
        <v>0.99359793149850162</v>
      </c>
      <c r="T1505" s="212">
        <v>0.98355522563872033</v>
      </c>
      <c r="U1505" s="212">
        <v>0.96872797159068136</v>
      </c>
      <c r="V1505" s="212">
        <v>0.93058388365420952</v>
      </c>
      <c r="W1505" s="212">
        <v>0.87388898112155355</v>
      </c>
      <c r="X1505" s="212">
        <v>0.76907007193599641</v>
      </c>
      <c r="Y1505" s="212">
        <v>0.58578026976142983</v>
      </c>
      <c r="Z1505" s="212">
        <v>0.40757694437932401</v>
      </c>
    </row>
    <row r="1506" spans="3:26" x14ac:dyDescent="0.3">
      <c r="C1506" s="210">
        <v>41653</v>
      </c>
      <c r="D1506" s="211">
        <v>1.0311395035475629E-3</v>
      </c>
      <c r="E1506" s="211">
        <v>2.5765035122346444E-3</v>
      </c>
      <c r="F1506" s="211">
        <v>3.8715415098361464E-3</v>
      </c>
      <c r="G1506" s="211">
        <v>6.165670451886018E-3</v>
      </c>
      <c r="H1506" s="211">
        <v>7.8186492925506161E-3</v>
      </c>
      <c r="I1506" s="211">
        <v>9.7927783347805004E-3</v>
      </c>
      <c r="J1506" s="211">
        <v>1.2993046699433698E-2</v>
      </c>
      <c r="K1506" s="211">
        <v>1.6320544187840437E-2</v>
      </c>
      <c r="L1506" s="211">
        <v>2.222838788491837E-2</v>
      </c>
      <c r="M1506" s="211">
        <v>2.885660782919082E-2</v>
      </c>
      <c r="N1506" s="211">
        <v>3.7337284462014855E-2</v>
      </c>
      <c r="P1506" s="212">
        <f t="array" ref="P1506:Z1506">(1+D1506:N1506)^-P$1:Z$1</f>
        <v>0.99991755473924693</v>
      </c>
      <c r="Q1506" s="212">
        <v>0.99935690936714527</v>
      </c>
      <c r="R1506" s="212">
        <v>0.99806983198458277</v>
      </c>
      <c r="S1506" s="212">
        <v>0.99387211208556059</v>
      </c>
      <c r="T1506" s="212">
        <v>0.98454420190056169</v>
      </c>
      <c r="U1506" s="212">
        <v>0.97118780099346957</v>
      </c>
      <c r="V1506" s="212">
        <v>0.93749223308941765</v>
      </c>
      <c r="W1506" s="212">
        <v>0.89286349626115946</v>
      </c>
      <c r="X1506" s="212">
        <v>0.80263967982168927</v>
      </c>
      <c r="Y1506" s="212">
        <v>0.65264532632679362</v>
      </c>
      <c r="Z1506" s="212">
        <v>0.48039695301843982</v>
      </c>
    </row>
    <row r="1507" spans="3:26" x14ac:dyDescent="0.3">
      <c r="C1507" s="210">
        <v>41652</v>
      </c>
      <c r="D1507" s="211">
        <v>9.400717763280497E-4</v>
      </c>
      <c r="E1507" s="211">
        <v>2.3848214710590061E-3</v>
      </c>
      <c r="F1507" s="211">
        <v>3.8648108371272978E-3</v>
      </c>
      <c r="G1507" s="211">
        <v>6.3569641076362494E-3</v>
      </c>
      <c r="H1507" s="211">
        <v>8.6970039394169401E-3</v>
      </c>
      <c r="I1507" s="211">
        <v>1.1488269010211187E-2</v>
      </c>
      <c r="J1507" s="211">
        <v>1.4842959954042997E-2</v>
      </c>
      <c r="K1507" s="211">
        <v>1.9348968853716262E-2</v>
      </c>
      <c r="L1507" s="211">
        <v>2.5116038862518137E-2</v>
      </c>
      <c r="M1507" s="211">
        <v>3.234853360073342E-2</v>
      </c>
      <c r="N1507" s="211">
        <v>4.4267056823771231E-2</v>
      </c>
      <c r="P1507" s="212">
        <f t="array" ref="P1507:Z1507">(1+D1507:N1507)^-P$1:Z$1</f>
        <v>0.99992483241037788</v>
      </c>
      <c r="Q1507" s="212">
        <v>0.99940468169795293</v>
      </c>
      <c r="R1507" s="212">
        <v>0.99807317788835737</v>
      </c>
      <c r="S1507" s="212">
        <v>0.99368319161653229</v>
      </c>
      <c r="T1507" s="212">
        <v>0.98283030277196159</v>
      </c>
      <c r="U1507" s="212">
        <v>0.96631216980688761</v>
      </c>
      <c r="V1507" s="212">
        <v>0.92897875757683002</v>
      </c>
      <c r="W1507" s="212">
        <v>0.87445966960784205</v>
      </c>
      <c r="X1507" s="212">
        <v>0.78031456800010657</v>
      </c>
      <c r="Y1507" s="212">
        <v>0.62030434273776025</v>
      </c>
      <c r="Z1507" s="212">
        <v>0.42050236888764314</v>
      </c>
    </row>
    <row r="1508" spans="3:26" x14ac:dyDescent="0.3">
      <c r="C1508" s="210">
        <v>41649</v>
      </c>
      <c r="D1508" s="211">
        <v>1.0840303240934462E-3</v>
      </c>
      <c r="E1508" s="211">
        <v>2.5686226701941376E-3</v>
      </c>
      <c r="F1508" s="211">
        <v>4.0613915496066034E-3</v>
      </c>
      <c r="G1508" s="211">
        <v>6.3403647380887128E-3</v>
      </c>
      <c r="H1508" s="211">
        <v>8.520636459635E-3</v>
      </c>
      <c r="I1508" s="211">
        <v>1.1710347866364627E-2</v>
      </c>
      <c r="J1508" s="211">
        <v>1.5640993418230571E-2</v>
      </c>
      <c r="K1508" s="211">
        <v>1.9756917080179955E-2</v>
      </c>
      <c r="L1508" s="211">
        <v>2.6047322319372256E-2</v>
      </c>
      <c r="M1508" s="211">
        <v>3.3063700605185792E-2</v>
      </c>
      <c r="N1508" s="211">
        <v>4.4879977255413067E-2</v>
      </c>
      <c r="P1508" s="212">
        <f t="array" ref="P1508:Z1508">(1+D1508:N1508)^-P$1:Z$1</f>
        <v>0.99991332830120871</v>
      </c>
      <c r="Q1508" s="212">
        <v>0.99935887326032702</v>
      </c>
      <c r="R1508" s="212">
        <v>0.99797546895223876</v>
      </c>
      <c r="S1508" s="212">
        <v>0.99369958220871046</v>
      </c>
      <c r="T1508" s="212">
        <v>0.98317408247036453</v>
      </c>
      <c r="U1508" s="212">
        <v>0.96567596874603112</v>
      </c>
      <c r="V1508" s="212">
        <v>0.92533479271049202</v>
      </c>
      <c r="W1508" s="212">
        <v>0.87201384653662029</v>
      </c>
      <c r="X1508" s="212">
        <v>0.77326096428687385</v>
      </c>
      <c r="Y1508" s="212">
        <v>0.61389412035083779</v>
      </c>
      <c r="Z1508" s="212">
        <v>0.41559647962007878</v>
      </c>
    </row>
    <row r="1509" spans="3:26" x14ac:dyDescent="0.3">
      <c r="C1509" s="210">
        <v>41648</v>
      </c>
      <c r="D1509" s="211">
        <v>9.6494516988426869E-4</v>
      </c>
      <c r="E1509" s="211">
        <v>2.4381896647423596E-3</v>
      </c>
      <c r="F1509" s="211">
        <v>3.8085978722724482E-3</v>
      </c>
      <c r="G1509" s="211">
        <v>5.8101889666068492E-3</v>
      </c>
      <c r="H1509" s="211">
        <v>7.8395157753844268E-3</v>
      </c>
      <c r="I1509" s="211">
        <v>9.873535596003985E-3</v>
      </c>
      <c r="J1509" s="211">
        <v>1.2471855408132547E-2</v>
      </c>
      <c r="K1509" s="211">
        <v>1.5672981640603934E-2</v>
      </c>
      <c r="L1509" s="211">
        <v>2.1155295853404334E-2</v>
      </c>
      <c r="M1509" s="211">
        <v>2.9027704592640605E-2</v>
      </c>
      <c r="N1509" s="211">
        <v>3.7879206453653919E-2</v>
      </c>
      <c r="P1509" s="212">
        <f t="array" ref="P1509:Z1509">(1+D1509:N1509)^-P$1:Z$1</f>
        <v>0.9999228445838666</v>
      </c>
      <c r="Q1509" s="212">
        <v>0.99939137975873271</v>
      </c>
      <c r="R1509" s="212">
        <v>0.99810112338870061</v>
      </c>
      <c r="S1509" s="212">
        <v>0.99422337432018215</v>
      </c>
      <c r="T1509" s="212">
        <v>0.98450343397730933</v>
      </c>
      <c r="U1509" s="212">
        <v>0.97095482866839822</v>
      </c>
      <c r="V1509" s="212">
        <v>0.93990768835111482</v>
      </c>
      <c r="W1509" s="212">
        <v>0.89685596659814093</v>
      </c>
      <c r="X1509" s="212">
        <v>0.81111430352591463</v>
      </c>
      <c r="Y1509" s="212">
        <v>0.65101948628135708</v>
      </c>
      <c r="Z1509" s="212">
        <v>0.47540503605980061</v>
      </c>
    </row>
    <row r="1510" spans="3:26" x14ac:dyDescent="0.3">
      <c r="C1510" s="210">
        <v>41647</v>
      </c>
      <c r="D1510" s="211">
        <v>9.7632583229700703E-4</v>
      </c>
      <c r="E1510" s="211">
        <v>2.3896076349265109E-3</v>
      </c>
      <c r="F1510" s="211">
        <v>3.6699174836900598E-3</v>
      </c>
      <c r="G1510" s="211">
        <v>5.51160616432321E-3</v>
      </c>
      <c r="H1510" s="211">
        <v>7.4897760066124711E-3</v>
      </c>
      <c r="I1510" s="211">
        <v>9.4626402512812558E-3</v>
      </c>
      <c r="J1510" s="211">
        <v>1.2157374248174792E-2</v>
      </c>
      <c r="K1510" s="211">
        <v>1.5665280056907087E-2</v>
      </c>
      <c r="L1510" s="211">
        <v>2.0895401017632324E-2</v>
      </c>
      <c r="M1510" s="211">
        <v>2.6779161507310238E-2</v>
      </c>
      <c r="N1510" s="211">
        <v>3.4566276589461473E-2</v>
      </c>
      <c r="P1510" s="212">
        <f t="array" ref="P1510:Z1510">(1+D1510:N1510)^-P$1:Z$1</f>
        <v>0.99992193508432647</v>
      </c>
      <c r="Q1510" s="212">
        <v>0.99940348871792151</v>
      </c>
      <c r="R1510" s="212">
        <v>0.99817007647186551</v>
      </c>
      <c r="S1510" s="212">
        <v>0.99451860512545642</v>
      </c>
      <c r="T1510" s="212">
        <v>0.98518707320648902</v>
      </c>
      <c r="U1510" s="212">
        <v>0.97214097430554647</v>
      </c>
      <c r="V1510" s="212">
        <v>0.94136876052419516</v>
      </c>
      <c r="W1510" s="212">
        <v>0.89690357241857555</v>
      </c>
      <c r="X1510" s="212">
        <v>0.81318156798593355</v>
      </c>
      <c r="Y1510" s="212">
        <v>0.67273544265724394</v>
      </c>
      <c r="Z1510" s="212">
        <v>0.5067965443799044</v>
      </c>
    </row>
    <row r="1511" spans="3:26" x14ac:dyDescent="0.3">
      <c r="C1511" s="210">
        <v>41646</v>
      </c>
      <c r="D1511" s="211">
        <v>1.0189650353278111E-3</v>
      </c>
      <c r="E1511" s="211">
        <v>2.4301493842374799E-3</v>
      </c>
      <c r="F1511" s="211">
        <v>3.9518427264607124E-3</v>
      </c>
      <c r="G1511" s="211">
        <v>6.2345692821118882E-3</v>
      </c>
      <c r="H1511" s="211">
        <v>8.4565422508420911E-3</v>
      </c>
      <c r="I1511" s="211">
        <v>1.0641267204626962E-2</v>
      </c>
      <c r="J1511" s="211">
        <v>1.3419734495400175E-2</v>
      </c>
      <c r="K1511" s="211">
        <v>1.7048925680685553E-2</v>
      </c>
      <c r="L1511" s="211">
        <v>2.3406748953059289E-2</v>
      </c>
      <c r="M1511" s="211">
        <v>3.1166669218282404E-2</v>
      </c>
      <c r="N1511" s="211">
        <v>4.1405569346994686E-2</v>
      </c>
      <c r="P1511" s="212">
        <f t="array" ref="P1511:Z1511">(1+D1511:N1511)^-P$1:Z$1</f>
        <v>0.99991852761962685</v>
      </c>
      <c r="Q1511" s="212">
        <v>0.99939338372949904</v>
      </c>
      <c r="R1511" s="212">
        <v>0.99802991581477052</v>
      </c>
      <c r="S1511" s="212">
        <v>0.99380405973672725</v>
      </c>
      <c r="T1511" s="212">
        <v>0.98329906111806986</v>
      </c>
      <c r="U1511" s="212">
        <v>0.96874375749920139</v>
      </c>
      <c r="V1511" s="212">
        <v>0.93552029698581884</v>
      </c>
      <c r="W1511" s="212">
        <v>0.88839699780470183</v>
      </c>
      <c r="X1511" s="212">
        <v>0.79344574149942637</v>
      </c>
      <c r="Y1511" s="212">
        <v>0.63105469083177601</v>
      </c>
      <c r="Z1511" s="212">
        <v>0.44422406475632736</v>
      </c>
    </row>
    <row r="1512" spans="3:26" x14ac:dyDescent="0.3">
      <c r="C1512" s="210">
        <v>41645</v>
      </c>
      <c r="D1512" s="211">
        <v>1.0915170697047875E-3</v>
      </c>
      <c r="E1512" s="211">
        <v>2.633700404248773E-3</v>
      </c>
      <c r="F1512" s="211">
        <v>4.0270834339063465E-3</v>
      </c>
      <c r="G1512" s="211">
        <v>6.6438514612469444E-3</v>
      </c>
      <c r="H1512" s="211">
        <v>8.7935704624677591E-3</v>
      </c>
      <c r="I1512" s="211">
        <v>1.1639211229639065E-2</v>
      </c>
      <c r="J1512" s="211">
        <v>1.5930314817819625E-2</v>
      </c>
      <c r="K1512" s="211">
        <v>2.0678451140523649E-2</v>
      </c>
      <c r="L1512" s="211">
        <v>2.6382736814147333E-2</v>
      </c>
      <c r="M1512" s="211">
        <v>3.4856180294608685E-2</v>
      </c>
      <c r="N1512" s="211">
        <v>4.371501032110859E-2</v>
      </c>
      <c r="P1512" s="212">
        <f t="array" ref="P1512:Z1512">(1+D1512:N1512)^-P$1:Z$1</f>
        <v>0.9999127300643964</v>
      </c>
      <c r="Q1512" s="212">
        <v>0.99934265657172183</v>
      </c>
      <c r="R1512" s="212">
        <v>0.9979925194710626</v>
      </c>
      <c r="S1512" s="212">
        <v>0.99339999797187184</v>
      </c>
      <c r="T1512" s="212">
        <v>0.98264214938692918</v>
      </c>
      <c r="U1512" s="212">
        <v>0.96587969682548225</v>
      </c>
      <c r="V1512" s="212">
        <v>0.9240179370551509</v>
      </c>
      <c r="W1512" s="212">
        <v>0.86651758086145392</v>
      </c>
      <c r="X1512" s="212">
        <v>0.7707377159134462</v>
      </c>
      <c r="Y1512" s="212">
        <v>0.59813612786087023</v>
      </c>
      <c r="Z1512" s="212">
        <v>0.4249730722369528</v>
      </c>
    </row>
    <row r="1513" spans="3:26" x14ac:dyDescent="0.3">
      <c r="C1513" s="210">
        <v>41642</v>
      </c>
      <c r="D1513" s="211">
        <v>7.9566811309643795E-4</v>
      </c>
      <c r="E1513" s="211">
        <v>1.9615679754105921E-3</v>
      </c>
      <c r="F1513" s="211">
        <v>3.0104051285854746E-3</v>
      </c>
      <c r="G1513" s="211">
        <v>4.6352439052937972E-3</v>
      </c>
      <c r="H1513" s="211">
        <v>6.2972256879176543E-3</v>
      </c>
      <c r="I1513" s="211">
        <v>8.2705291376500411E-3</v>
      </c>
      <c r="J1513" s="211">
        <v>1.1241237166601956E-2</v>
      </c>
      <c r="K1513" s="211">
        <v>1.440018575832476E-2</v>
      </c>
      <c r="L1513" s="211">
        <v>1.8893876699789543E-2</v>
      </c>
      <c r="M1513" s="211">
        <v>2.4023083555788114E-2</v>
      </c>
      <c r="N1513" s="211">
        <v>3.2909527069719745E-2</v>
      </c>
      <c r="P1513" s="212">
        <f t="array" ref="P1513:Z1513">(1+D1513:N1513)^-P$1:Z$1</f>
        <v>0.99993637388526457</v>
      </c>
      <c r="Q1513" s="212">
        <v>0.99951020833383686</v>
      </c>
      <c r="R1513" s="212">
        <v>0.99849818738464502</v>
      </c>
      <c r="S1513" s="212">
        <v>0.99538614244979562</v>
      </c>
      <c r="T1513" s="212">
        <v>0.9875235227146596</v>
      </c>
      <c r="U1513" s="212">
        <v>0.97559323469981296</v>
      </c>
      <c r="V1513" s="212">
        <v>0.94564067331160961</v>
      </c>
      <c r="W1513" s="212">
        <v>0.90476284915440386</v>
      </c>
      <c r="X1513" s="212">
        <v>0.82929773177655453</v>
      </c>
      <c r="Y1513" s="212">
        <v>0.70041235873542573</v>
      </c>
      <c r="Z1513" s="212">
        <v>0.52330434005289683</v>
      </c>
    </row>
    <row r="1514" spans="3:26" x14ac:dyDescent="0.3">
      <c r="C1514" s="210">
        <v>41641</v>
      </c>
      <c r="D1514" s="211">
        <v>1.0100944494146667E-3</v>
      </c>
      <c r="E1514" s="211">
        <v>2.6120972154622607E-3</v>
      </c>
      <c r="F1514" s="211">
        <v>4.09575246642635E-3</v>
      </c>
      <c r="G1514" s="211">
        <v>6.202377432679357E-3</v>
      </c>
      <c r="H1514" s="211">
        <v>8.4839621815989402E-3</v>
      </c>
      <c r="I1514" s="211">
        <v>1.1087192629916949E-2</v>
      </c>
      <c r="J1514" s="211">
        <v>1.4880502225697187E-2</v>
      </c>
      <c r="K1514" s="211">
        <v>1.8837559202892203E-2</v>
      </c>
      <c r="L1514" s="211">
        <v>2.5691794627473164E-2</v>
      </c>
      <c r="M1514" s="211">
        <v>3.5265028161722438E-2</v>
      </c>
      <c r="N1514" s="211">
        <v>4.5224789593240493E-2</v>
      </c>
      <c r="P1514" s="212">
        <f t="array" ref="P1514:Z1514">(1+D1514:N1514)^-P$1:Z$1</f>
        <v>0.99991923648976511</v>
      </c>
      <c r="Q1514" s="212">
        <v>0.99934803971383968</v>
      </c>
      <c r="R1514" s="212">
        <v>0.99795839306810796</v>
      </c>
      <c r="S1514" s="212">
        <v>0.99383585492164639</v>
      </c>
      <c r="T1514" s="212">
        <v>0.98324559150101709</v>
      </c>
      <c r="U1514" s="212">
        <v>0.9674625713224656</v>
      </c>
      <c r="V1514" s="212">
        <v>0.92880694723735646</v>
      </c>
      <c r="W1514" s="212">
        <v>0.87753687042695228</v>
      </c>
      <c r="X1514" s="212">
        <v>0.77594544414281097</v>
      </c>
      <c r="Y1514" s="212">
        <v>0.59460265875752072</v>
      </c>
      <c r="Z1514" s="212">
        <v>0.4128630088056025</v>
      </c>
    </row>
    <row r="1515" spans="3:26" x14ac:dyDescent="0.3">
      <c r="C1515" s="210">
        <v>41639</v>
      </c>
      <c r="D1515" s="211">
        <v>8.4159125406464057E-4</v>
      </c>
      <c r="E1515" s="211">
        <v>2.1064685829413395E-3</v>
      </c>
      <c r="F1515" s="211">
        <v>3.3877072477998087E-3</v>
      </c>
      <c r="G1515" s="211">
        <v>5.154090923535453E-3</v>
      </c>
      <c r="H1515" s="211">
        <v>6.8413198957587781E-3</v>
      </c>
      <c r="I1515" s="211">
        <v>8.67715867980106E-3</v>
      </c>
      <c r="J1515" s="211">
        <v>1.1477640846343258E-2</v>
      </c>
      <c r="K1515" s="211">
        <v>1.4975116355315387E-2</v>
      </c>
      <c r="L1515" s="211">
        <v>2.0475037748805412E-2</v>
      </c>
      <c r="M1515" s="211">
        <v>2.6975981663530886E-2</v>
      </c>
      <c r="N1515" s="211">
        <v>3.4622135039428605E-2</v>
      </c>
      <c r="P1515" s="212">
        <f t="array" ref="P1515:Z1515">(1+D1515:N1515)^-P$1:Z$1</f>
        <v>0.99993270327934891</v>
      </c>
      <c r="Q1515" s="212">
        <v>0.9994740750748482</v>
      </c>
      <c r="R1515" s="212">
        <v>0.99831043797239571</v>
      </c>
      <c r="S1515" s="212">
        <v>0.99487233751513671</v>
      </c>
      <c r="T1515" s="212">
        <v>0.98645650125075135</v>
      </c>
      <c r="U1515" s="212">
        <v>0.97441383317138619</v>
      </c>
      <c r="V1515" s="212">
        <v>0.94453610880024763</v>
      </c>
      <c r="W1515" s="212">
        <v>0.90118143223965474</v>
      </c>
      <c r="X1515" s="212">
        <v>0.81653751489933557</v>
      </c>
      <c r="Y1515" s="212">
        <v>0.67080408672416436</v>
      </c>
      <c r="Z1515" s="212">
        <v>0.50624959388253976</v>
      </c>
    </row>
    <row r="1516" spans="3:26" x14ac:dyDescent="0.3">
      <c r="C1516" s="210">
        <v>41638</v>
      </c>
      <c r="D1516" s="211">
        <v>1.0115009879112021E-3</v>
      </c>
      <c r="E1516" s="211">
        <v>2.5682865029453428E-3</v>
      </c>
      <c r="F1516" s="211">
        <v>3.9583666367010934E-3</v>
      </c>
      <c r="G1516" s="211">
        <v>6.5305515370767467E-3</v>
      </c>
      <c r="H1516" s="211">
        <v>8.9107743555888637E-3</v>
      </c>
      <c r="I1516" s="211">
        <v>1.1710667071955155E-2</v>
      </c>
      <c r="J1516" s="211">
        <v>1.6100176254667215E-2</v>
      </c>
      <c r="K1516" s="211">
        <v>2.1856052344347707E-2</v>
      </c>
      <c r="L1516" s="211">
        <v>2.8008156113446165E-2</v>
      </c>
      <c r="M1516" s="211">
        <v>3.6736699137421204E-2</v>
      </c>
      <c r="N1516" s="211">
        <v>4.8602509053548036E-2</v>
      </c>
      <c r="P1516" s="212">
        <f t="array" ref="P1516:Z1516">(1+D1516:N1516)^-P$1:Z$1</f>
        <v>0.99991912408939332</v>
      </c>
      <c r="Q1516" s="212">
        <v>0.99935895703309474</v>
      </c>
      <c r="R1516" s="212">
        <v>0.99802667311647653</v>
      </c>
      <c r="S1516" s="212">
        <v>0.99351181985772419</v>
      </c>
      <c r="T1516" s="212">
        <v>0.98241385804772796</v>
      </c>
      <c r="U1516" s="212">
        <v>0.96567505470287474</v>
      </c>
      <c r="V1516" s="212">
        <v>0.92324585497816036</v>
      </c>
      <c r="W1516" s="212">
        <v>0.85955159215627286</v>
      </c>
      <c r="X1516" s="212">
        <v>0.75863765790494908</v>
      </c>
      <c r="Y1516" s="212">
        <v>0.5820669170043552</v>
      </c>
      <c r="Z1516" s="212">
        <v>0.38706343743244076</v>
      </c>
    </row>
    <row r="1517" spans="3:26" x14ac:dyDescent="0.3">
      <c r="C1517" s="210">
        <v>41635</v>
      </c>
      <c r="D1517" s="211">
        <v>1.1004874818756956E-3</v>
      </c>
      <c r="E1517" s="211">
        <v>2.8767472958126147E-3</v>
      </c>
      <c r="F1517" s="211">
        <v>4.5894200439241129E-3</v>
      </c>
      <c r="G1517" s="211">
        <v>7.1715435595690775E-3</v>
      </c>
      <c r="H1517" s="211">
        <v>9.2662037410292265E-3</v>
      </c>
      <c r="I1517" s="211">
        <v>1.1993060929080052E-2</v>
      </c>
      <c r="J1517" s="211">
        <v>1.6389838999524783E-2</v>
      </c>
      <c r="K1517" s="211">
        <v>2.2172729718943043E-2</v>
      </c>
      <c r="L1517" s="211">
        <v>2.7889785550413083E-2</v>
      </c>
      <c r="M1517" s="211">
        <v>3.6866946414895407E-2</v>
      </c>
      <c r="N1517" s="211">
        <v>4.8362736163928749E-2</v>
      </c>
      <c r="P1517" s="212">
        <f t="array" ref="P1517:Z1517">(1+D1517:N1517)^-P$1:Z$1</f>
        <v>0.99991201327990509</v>
      </c>
      <c r="Q1517" s="212">
        <v>0.9992821034668854</v>
      </c>
      <c r="R1517" s="212">
        <v>0.9977131584318718</v>
      </c>
      <c r="S1517" s="212">
        <v>0.99287952126385215</v>
      </c>
      <c r="T1517" s="212">
        <v>0.98172203409077285</v>
      </c>
      <c r="U1517" s="212">
        <v>0.96486687342775856</v>
      </c>
      <c r="V1517" s="212">
        <v>0.92193101725029969</v>
      </c>
      <c r="W1517" s="212">
        <v>0.85768925155470288</v>
      </c>
      <c r="X1517" s="212">
        <v>0.75951174886416994</v>
      </c>
      <c r="Y1517" s="212">
        <v>0.58097112542678542</v>
      </c>
      <c r="Z1517" s="212">
        <v>0.3888378088561506</v>
      </c>
    </row>
    <row r="1518" spans="3:26" x14ac:dyDescent="0.3">
      <c r="C1518" s="210">
        <v>41634</v>
      </c>
      <c r="D1518" s="211">
        <v>9.8057449433479565E-4</v>
      </c>
      <c r="E1518" s="211">
        <v>2.3943742611503096E-3</v>
      </c>
      <c r="F1518" s="211">
        <v>3.7664348606489006E-3</v>
      </c>
      <c r="G1518" s="211">
        <v>5.9132389159531869E-3</v>
      </c>
      <c r="H1518" s="211">
        <v>7.5487823869810084E-3</v>
      </c>
      <c r="I1518" s="211">
        <v>1.0245015328673644E-2</v>
      </c>
      <c r="J1518" s="211">
        <v>1.4007262415212331E-2</v>
      </c>
      <c r="K1518" s="211">
        <v>1.832992520670269E-2</v>
      </c>
      <c r="L1518" s="211">
        <v>2.3506612699178406E-2</v>
      </c>
      <c r="M1518" s="211">
        <v>3.0205956125480243E-2</v>
      </c>
      <c r="N1518" s="211">
        <v>4.0284946547323577E-2</v>
      </c>
      <c r="P1518" s="212">
        <f t="array" ref="P1518:Z1518">(1+D1518:N1518)^-P$1:Z$1</f>
        <v>0.99992159555017224</v>
      </c>
      <c r="Q1518" s="212">
        <v>0.99940230061484192</v>
      </c>
      <c r="R1518" s="212">
        <v>0.99812208568923833</v>
      </c>
      <c r="S1518" s="212">
        <v>0.99412152192934089</v>
      </c>
      <c r="T1518" s="212">
        <v>0.98507168302002268</v>
      </c>
      <c r="U1518" s="212">
        <v>0.96988412575752081</v>
      </c>
      <c r="V1518" s="212">
        <v>0.93281317770578409</v>
      </c>
      <c r="W1518" s="212">
        <v>0.88060359760698903</v>
      </c>
      <c r="X1518" s="212">
        <v>0.79267191471486009</v>
      </c>
      <c r="Y1518" s="212">
        <v>0.63993984781053193</v>
      </c>
      <c r="Z1518" s="212">
        <v>0.4538932440716979</v>
      </c>
    </row>
    <row r="1519" spans="3:26" x14ac:dyDescent="0.3">
      <c r="C1519" s="210">
        <v>41632</v>
      </c>
      <c r="D1519" s="211">
        <v>9.8087117455144678E-4</v>
      </c>
      <c r="E1519" s="211">
        <v>2.5267012161247905E-3</v>
      </c>
      <c r="F1519" s="211">
        <v>3.9354171801582417E-3</v>
      </c>
      <c r="G1519" s="211">
        <v>6.463638873877498E-3</v>
      </c>
      <c r="H1519" s="211">
        <v>8.4614616807452206E-3</v>
      </c>
      <c r="I1519" s="211">
        <v>1.1298547492761176E-2</v>
      </c>
      <c r="J1519" s="211">
        <v>1.4952465733364456E-2</v>
      </c>
      <c r="K1519" s="211">
        <v>1.8952320014577705E-2</v>
      </c>
      <c r="L1519" s="211">
        <v>2.5767511772057147E-2</v>
      </c>
      <c r="M1519" s="211">
        <v>3.477232684209728E-2</v>
      </c>
      <c r="N1519" s="211">
        <v>4.5216181292259849E-2</v>
      </c>
      <c r="P1519" s="212">
        <f t="array" ref="P1519:Z1519">(1+D1519:N1519)^-P$1:Z$1</f>
        <v>0.99992157184086816</v>
      </c>
      <c r="Q1519" s="212">
        <v>0.99936932034371251</v>
      </c>
      <c r="R1519" s="212">
        <v>0.99803808024410556</v>
      </c>
      <c r="S1519" s="212">
        <v>0.99357787144589782</v>
      </c>
      <c r="T1519" s="212">
        <v>0.9832894677737718</v>
      </c>
      <c r="U1519" s="212">
        <v>0.96685611780390202</v>
      </c>
      <c r="V1519" s="212">
        <v>0.92847771640925836</v>
      </c>
      <c r="W1519" s="212">
        <v>0.87684526813249952</v>
      </c>
      <c r="X1519" s="212">
        <v>0.77537286935474592</v>
      </c>
      <c r="Y1519" s="212">
        <v>0.59886359571436354</v>
      </c>
      <c r="Z1519" s="212">
        <v>0.41293102013557748</v>
      </c>
    </row>
    <row r="1520" spans="3:26" x14ac:dyDescent="0.3">
      <c r="C1520" s="210">
        <v>41631</v>
      </c>
      <c r="D1520" s="211">
        <v>8.813151039301153E-4</v>
      </c>
      <c r="E1520" s="211">
        <v>2.0984270706170083E-3</v>
      </c>
      <c r="F1520" s="211">
        <v>3.4474259223855547E-3</v>
      </c>
      <c r="G1520" s="211">
        <v>5.5900194994031645E-3</v>
      </c>
      <c r="H1520" s="211">
        <v>7.3275173114922725E-3</v>
      </c>
      <c r="I1520" s="211">
        <v>9.5908390403281023E-3</v>
      </c>
      <c r="J1520" s="211">
        <v>1.2066509305949023E-2</v>
      </c>
      <c r="K1520" s="211">
        <v>1.5681300545594558E-2</v>
      </c>
      <c r="L1520" s="211">
        <v>2.0842651375035152E-2</v>
      </c>
      <c r="M1520" s="211">
        <v>2.6990085125109399E-2</v>
      </c>
      <c r="N1520" s="211">
        <v>3.4888843278594442E-2</v>
      </c>
      <c r="P1520" s="212">
        <f t="array" ref="P1520:Z1520">(1+D1520:N1520)^-P$1:Z$1</f>
        <v>0.9999295283253411</v>
      </c>
      <c r="Q1520" s="212">
        <v>0.99947608018200362</v>
      </c>
      <c r="R1520" s="212">
        <v>0.99828073105318782</v>
      </c>
      <c r="S1520" s="212">
        <v>0.99444105511092284</v>
      </c>
      <c r="T1520" s="212">
        <v>0.98550448346443809</v>
      </c>
      <c r="U1520" s="212">
        <v>0.97177069121783577</v>
      </c>
      <c r="V1520" s="212">
        <v>0.94179142434125518</v>
      </c>
      <c r="W1520" s="212">
        <v>0.89680454817214672</v>
      </c>
      <c r="X1520" s="212">
        <v>0.81360185815156572</v>
      </c>
      <c r="Y1520" s="212">
        <v>0.67066591961225941</v>
      </c>
      <c r="Z1520" s="212">
        <v>0.50364659209760843</v>
      </c>
    </row>
    <row r="1521" spans="3:26" x14ac:dyDescent="0.3">
      <c r="C1521" s="210">
        <v>41628</v>
      </c>
      <c r="D1521" s="211">
        <v>9.0515930109134164E-4</v>
      </c>
      <c r="E1521" s="211">
        <v>2.3087565572951644E-3</v>
      </c>
      <c r="F1521" s="211">
        <v>3.8069432093775371E-3</v>
      </c>
      <c r="G1521" s="211">
        <v>6.0702396781273874E-3</v>
      </c>
      <c r="H1521" s="211">
        <v>7.6643409492103401E-3</v>
      </c>
      <c r="I1521" s="211">
        <v>9.7035161888314094E-3</v>
      </c>
      <c r="J1521" s="211">
        <v>1.2316668383925984E-2</v>
      </c>
      <c r="K1521" s="211">
        <v>1.5790044950046874E-2</v>
      </c>
      <c r="L1521" s="211">
        <v>2.0882644380360693E-2</v>
      </c>
      <c r="M1521" s="211">
        <v>2.7244124503639434E-2</v>
      </c>
      <c r="N1521" s="211">
        <v>3.7305471657987338E-2</v>
      </c>
      <c r="P1521" s="212">
        <f t="array" ref="P1521:Z1521">(1+D1521:N1521)^-P$1:Z$1</f>
        <v>0.99992762262805268</v>
      </c>
      <c r="Q1521" s="212">
        <v>0.99942364228946512</v>
      </c>
      <c r="R1521" s="212">
        <v>0.99810194601710767</v>
      </c>
      <c r="S1521" s="212">
        <v>0.9939663858061546</v>
      </c>
      <c r="T1521" s="212">
        <v>0.9848457606854365</v>
      </c>
      <c r="U1521" s="212">
        <v>0.9714453953363702</v>
      </c>
      <c r="V1521" s="212">
        <v>0.94062834330723155</v>
      </c>
      <c r="W1521" s="212">
        <v>0.89613271826557794</v>
      </c>
      <c r="X1521" s="212">
        <v>0.81328318638136421</v>
      </c>
      <c r="Y1521" s="212">
        <v>0.66818236785669438</v>
      </c>
      <c r="Z1521" s="212">
        <v>0.48069170182744164</v>
      </c>
    </row>
    <row r="1522" spans="3:26" x14ac:dyDescent="0.3">
      <c r="C1522" s="210">
        <v>41627</v>
      </c>
      <c r="D1522" s="211">
        <v>9.3819610893475474E-4</v>
      </c>
      <c r="E1522" s="211">
        <v>2.1777098608236397E-3</v>
      </c>
      <c r="F1522" s="211">
        <v>3.3486375621044257E-3</v>
      </c>
      <c r="G1522" s="211">
        <v>5.192638826447305E-3</v>
      </c>
      <c r="H1522" s="211">
        <v>6.7176063371873372E-3</v>
      </c>
      <c r="I1522" s="211">
        <v>8.977021471066925E-3</v>
      </c>
      <c r="J1522" s="211">
        <v>1.1763920108758621E-2</v>
      </c>
      <c r="K1522" s="211">
        <v>1.4723922643364274E-2</v>
      </c>
      <c r="L1522" s="211">
        <v>2.0004429716459247E-2</v>
      </c>
      <c r="M1522" s="211">
        <v>2.5535465072089543E-2</v>
      </c>
      <c r="N1522" s="211">
        <v>3.3155868686191456E-2</v>
      </c>
      <c r="P1522" s="212">
        <f t="array" ref="P1522:Z1522">(1+D1522:N1522)^-P$1:Z$1</f>
        <v>0.99992498231172422</v>
      </c>
      <c r="Q1522" s="212">
        <v>0.99945631232982635</v>
      </c>
      <c r="R1522" s="212">
        <v>0.99832987453407107</v>
      </c>
      <c r="S1522" s="212">
        <v>0.99483418538310253</v>
      </c>
      <c r="T1522" s="212">
        <v>0.98669896356964937</v>
      </c>
      <c r="U1522" s="212">
        <v>0.97354531897310315</v>
      </c>
      <c r="V1522" s="212">
        <v>0.94320057924569556</v>
      </c>
      <c r="W1522" s="212">
        <v>0.90274419725379129</v>
      </c>
      <c r="X1522" s="212">
        <v>0.82031267415388931</v>
      </c>
      <c r="Y1522" s="212">
        <v>0.68507756264459929</v>
      </c>
      <c r="Z1522" s="212">
        <v>0.52081449210223707</v>
      </c>
    </row>
    <row r="1523" spans="3:26" x14ac:dyDescent="0.3">
      <c r="C1523" s="210">
        <v>41626</v>
      </c>
      <c r="D1523" s="211">
        <v>9.6143743667262405E-4</v>
      </c>
      <c r="E1523" s="211">
        <v>2.4339676141347361E-3</v>
      </c>
      <c r="F1523" s="211">
        <v>3.7724512046433552E-3</v>
      </c>
      <c r="G1523" s="211">
        <v>6.0319361272388192E-3</v>
      </c>
      <c r="H1523" s="211">
        <v>8.2303635878549566E-3</v>
      </c>
      <c r="I1523" s="211">
        <v>1.1179412659082909E-2</v>
      </c>
      <c r="J1523" s="211">
        <v>1.4248589737177495E-2</v>
      </c>
      <c r="K1523" s="211">
        <v>1.9077846222852867E-2</v>
      </c>
      <c r="L1523" s="211">
        <v>2.4548601135499629E-2</v>
      </c>
      <c r="M1523" s="211">
        <v>3.2717774021481384E-2</v>
      </c>
      <c r="N1523" s="211">
        <v>4.4958990997155571E-2</v>
      </c>
      <c r="P1523" s="212">
        <f t="array" ref="P1523:Z1523">(1+D1523:N1523)^-P$1:Z$1</f>
        <v>0.99992312491090307</v>
      </c>
      <c r="Q1523" s="212">
        <v>0.99939243206603012</v>
      </c>
      <c r="R1523" s="212">
        <v>0.99811909444614999</v>
      </c>
      <c r="S1523" s="212">
        <v>0.99400422997458815</v>
      </c>
      <c r="T1523" s="212">
        <v>0.98374028213439679</v>
      </c>
      <c r="U1523" s="212">
        <v>0.96719789636323894</v>
      </c>
      <c r="V1523" s="212">
        <v>0.93170395158391117</v>
      </c>
      <c r="W1523" s="212">
        <v>0.87608950174731948</v>
      </c>
      <c r="X1523" s="212">
        <v>0.78464706223856784</v>
      </c>
      <c r="Y1523" s="212">
        <v>0.61698587928284465</v>
      </c>
      <c r="Z1523" s="212">
        <v>0.41496843095351238</v>
      </c>
    </row>
    <row r="1524" spans="3:26" x14ac:dyDescent="0.3">
      <c r="C1524" s="210">
        <v>41625</v>
      </c>
      <c r="D1524" s="211">
        <v>9.4720455333001201E-4</v>
      </c>
      <c r="E1524" s="211">
        <v>2.3715315608550821E-3</v>
      </c>
      <c r="F1524" s="211">
        <v>3.7682976829715872E-3</v>
      </c>
      <c r="G1524" s="211">
        <v>6.1160234844011537E-3</v>
      </c>
      <c r="H1524" s="211">
        <v>8.1917293450654224E-3</v>
      </c>
      <c r="I1524" s="211">
        <v>1.0820842748863305E-2</v>
      </c>
      <c r="J1524" s="211">
        <v>1.4347097170569067E-2</v>
      </c>
      <c r="K1524" s="211">
        <v>1.8073985574377237E-2</v>
      </c>
      <c r="L1524" s="211">
        <v>2.2679406172948679E-2</v>
      </c>
      <c r="M1524" s="211">
        <v>3.0650262720090436E-2</v>
      </c>
      <c r="N1524" s="211">
        <v>4.0307138983645047E-2</v>
      </c>
      <c r="P1524" s="212">
        <f t="array" ref="P1524:Z1524">(1+D1524:N1524)^-P$1:Z$1</f>
        <v>0.9999242623691853</v>
      </c>
      <c r="Q1524" s="212">
        <v>0.99940799432506322</v>
      </c>
      <c r="R1524" s="212">
        <v>0.99812115951684921</v>
      </c>
      <c r="S1524" s="212">
        <v>0.99392115487514054</v>
      </c>
      <c r="T1524" s="212">
        <v>0.98381567808934844</v>
      </c>
      <c r="U1524" s="212">
        <v>0.96822754796851007</v>
      </c>
      <c r="V1524" s="212">
        <v>0.93125163136376854</v>
      </c>
      <c r="W1524" s="212">
        <v>0.88215442780891318</v>
      </c>
      <c r="X1524" s="212">
        <v>0.79910692468313749</v>
      </c>
      <c r="Y1524" s="212">
        <v>0.63581420358240937</v>
      </c>
      <c r="Z1524" s="212">
        <v>0.45369962902454447</v>
      </c>
    </row>
    <row r="1525" spans="3:26" x14ac:dyDescent="0.3">
      <c r="C1525" s="210">
        <v>41624</v>
      </c>
      <c r="D1525" s="211">
        <v>9.7119292691604452E-4</v>
      </c>
      <c r="E1525" s="211">
        <v>2.2841559622856977E-3</v>
      </c>
      <c r="F1525" s="211">
        <v>3.676445600013819E-3</v>
      </c>
      <c r="G1525" s="211">
        <v>6.0095962790581228E-3</v>
      </c>
      <c r="H1525" s="211">
        <v>8.1136906363709765E-3</v>
      </c>
      <c r="I1525" s="211">
        <v>1.08152698106275E-2</v>
      </c>
      <c r="J1525" s="211">
        <v>1.3892520014237665E-2</v>
      </c>
      <c r="K1525" s="211">
        <v>1.9090743139651156E-2</v>
      </c>
      <c r="L1525" s="211">
        <v>2.5828759475469806E-2</v>
      </c>
      <c r="M1525" s="211">
        <v>3.3234324563650497E-2</v>
      </c>
      <c r="N1525" s="211">
        <v>4.5537386373055308E-2</v>
      </c>
      <c r="P1525" s="212">
        <f t="array" ref="P1525:Z1525">(1+D1525:N1525)^-P$1:Z$1</f>
        <v>0.99992234528534807</v>
      </c>
      <c r="Q1525" s="212">
        <v>0.99942977482928075</v>
      </c>
      <c r="R1525" s="212">
        <v>0.99816683031569908</v>
      </c>
      <c r="S1525" s="212">
        <v>0.99402630322684216</v>
      </c>
      <c r="T1525" s="212">
        <v>0.98396799955358838</v>
      </c>
      <c r="U1525" s="212">
        <v>0.9682435624735346</v>
      </c>
      <c r="V1525" s="212">
        <v>0.93334113037452371</v>
      </c>
      <c r="W1525" s="212">
        <v>0.87601189435889315</v>
      </c>
      <c r="X1525" s="212">
        <v>0.7749100528290882</v>
      </c>
      <c r="Y1525" s="212">
        <v>0.61237523858915066</v>
      </c>
      <c r="Z1525" s="212">
        <v>0.4104012368264422</v>
      </c>
    </row>
    <row r="1526" spans="3:26" x14ac:dyDescent="0.3">
      <c r="C1526" s="210">
        <v>41621</v>
      </c>
      <c r="D1526" s="211">
        <v>1.0884094882531881E-3</v>
      </c>
      <c r="E1526" s="211">
        <v>2.4852818770269712E-3</v>
      </c>
      <c r="F1526" s="211">
        <v>3.7590591053411585E-3</v>
      </c>
      <c r="G1526" s="211">
        <v>5.9061100417608422E-3</v>
      </c>
      <c r="H1526" s="211">
        <v>7.7274418042859415E-3</v>
      </c>
      <c r="I1526" s="211">
        <v>1.0273739640155486E-2</v>
      </c>
      <c r="J1526" s="211">
        <v>1.410709204937759E-2</v>
      </c>
      <c r="K1526" s="211">
        <v>1.7744385422121631E-2</v>
      </c>
      <c r="L1526" s="211">
        <v>2.2701643420090477E-2</v>
      </c>
      <c r="M1526" s="211">
        <v>3.0865043971352112E-2</v>
      </c>
      <c r="N1526" s="211">
        <v>4.1472011581593152E-2</v>
      </c>
      <c r="P1526" s="212">
        <f t="array" ref="P1526:Z1526">(1+D1526:N1526)^-P$1:Z$1</f>
        <v>0.99991297837859427</v>
      </c>
      <c r="Q1526" s="212">
        <v>0.99937964283327685</v>
      </c>
      <c r="R1526" s="212">
        <v>0.99812575284953964</v>
      </c>
      <c r="S1526" s="212">
        <v>0.99412856728595123</v>
      </c>
      <c r="T1526" s="212">
        <v>0.98472242840056523</v>
      </c>
      <c r="U1526" s="212">
        <v>0.96980140027270267</v>
      </c>
      <c r="V1526" s="212">
        <v>0.93235413315959859</v>
      </c>
      <c r="W1526" s="212">
        <v>0.88415619382974886</v>
      </c>
      <c r="X1526" s="212">
        <v>0.79893318682255565</v>
      </c>
      <c r="Y1526" s="212">
        <v>0.6338300158913388</v>
      </c>
      <c r="Z1526" s="212">
        <v>0.44365760962654444</v>
      </c>
    </row>
    <row r="1527" spans="3:26" x14ac:dyDescent="0.3">
      <c r="C1527" s="210">
        <v>41620</v>
      </c>
      <c r="D1527" s="211">
        <v>1.0066586688387666E-3</v>
      </c>
      <c r="E1527" s="211">
        <v>2.4382441924309119E-3</v>
      </c>
      <c r="F1527" s="211">
        <v>3.9709740790098945E-3</v>
      </c>
      <c r="G1527" s="211">
        <v>6.4460821990114815E-3</v>
      </c>
      <c r="H1527" s="211">
        <v>8.1120836992049881E-3</v>
      </c>
      <c r="I1527" s="211">
        <v>1.0191437993075845E-2</v>
      </c>
      <c r="J1527" s="211">
        <v>1.2983978796380573E-2</v>
      </c>
      <c r="K1527" s="211">
        <v>1.6988593225234876E-2</v>
      </c>
      <c r="L1527" s="211">
        <v>2.1684832680655006E-2</v>
      </c>
      <c r="M1527" s="211">
        <v>2.8392668947609775E-2</v>
      </c>
      <c r="N1527" s="211">
        <v>3.568709727750833E-2</v>
      </c>
      <c r="P1527" s="212">
        <f t="array" ref="P1527:Z1527">(1+D1527:N1527)^-P$1:Z$1</f>
        <v>0.99991951105318666</v>
      </c>
      <c r="Q1527" s="212">
        <v>0.99939136616824376</v>
      </c>
      <c r="R1527" s="212">
        <v>0.99802040669865633</v>
      </c>
      <c r="S1527" s="212">
        <v>0.99359520364476228</v>
      </c>
      <c r="T1527" s="212">
        <v>0.98397113645876866</v>
      </c>
      <c r="U1527" s="212">
        <v>0.97003845263474187</v>
      </c>
      <c r="V1527" s="212">
        <v>0.93753419446817587</v>
      </c>
      <c r="W1527" s="212">
        <v>0.88876599013156243</v>
      </c>
      <c r="X1527" s="212">
        <v>0.80692010889797794</v>
      </c>
      <c r="Y1527" s="212">
        <v>0.65707571949814936</v>
      </c>
      <c r="Z1527" s="212">
        <v>0.49593948227444223</v>
      </c>
    </row>
    <row r="1528" spans="3:26" x14ac:dyDescent="0.3">
      <c r="C1528" s="210">
        <v>41619</v>
      </c>
      <c r="D1528" s="211">
        <v>1.0275747553326517E-3</v>
      </c>
      <c r="E1528" s="211">
        <v>2.4410693884035052E-3</v>
      </c>
      <c r="F1528" s="211">
        <v>3.7447115607018352E-3</v>
      </c>
      <c r="G1528" s="211">
        <v>5.9751029462316897E-3</v>
      </c>
      <c r="H1528" s="211">
        <v>8.0418891761204966E-3</v>
      </c>
      <c r="I1528" s="211">
        <v>1.0243641066081851E-2</v>
      </c>
      <c r="J1528" s="211">
        <v>1.316893425425707E-2</v>
      </c>
      <c r="K1528" s="211">
        <v>1.656751908787692E-2</v>
      </c>
      <c r="L1528" s="211">
        <v>2.1428990379467387E-2</v>
      </c>
      <c r="M1528" s="211">
        <v>2.7905314607780396E-2</v>
      </c>
      <c r="N1528" s="211">
        <v>3.6165870792395742E-2</v>
      </c>
      <c r="P1528" s="212">
        <f t="array" ref="P1528:Z1528">(1+D1528:N1528)^-P$1:Z$1</f>
        <v>0.9999178396024071</v>
      </c>
      <c r="Q1528" s="212">
        <v>0.99939066201726356</v>
      </c>
      <c r="R1528" s="212">
        <v>0.99813288643761988</v>
      </c>
      <c r="S1528" s="212">
        <v>0.99406038685377784</v>
      </c>
      <c r="T1528" s="212">
        <v>0.98410817796508199</v>
      </c>
      <c r="U1528" s="212">
        <v>0.96988808384415903</v>
      </c>
      <c r="V1528" s="212">
        <v>0.93667876571236153</v>
      </c>
      <c r="W1528" s="212">
        <v>0.89134615532650829</v>
      </c>
      <c r="X1528" s="212">
        <v>0.80894352066685615</v>
      </c>
      <c r="Y1528" s="212">
        <v>0.66176428879336957</v>
      </c>
      <c r="Z1528" s="212">
        <v>0.49137644265942276</v>
      </c>
    </row>
    <row r="1529" spans="3:26" x14ac:dyDescent="0.3">
      <c r="C1529" s="210">
        <v>41618</v>
      </c>
      <c r="D1529" s="211">
        <v>8.8308526572090983E-4</v>
      </c>
      <c r="E1529" s="211">
        <v>2.1001257694681979E-3</v>
      </c>
      <c r="F1529" s="211">
        <v>3.1759193094845792E-3</v>
      </c>
      <c r="G1529" s="211">
        <v>4.8597500004271422E-3</v>
      </c>
      <c r="H1529" s="211">
        <v>6.3012807204018582E-3</v>
      </c>
      <c r="I1529" s="211">
        <v>8.115901536777409E-3</v>
      </c>
      <c r="J1529" s="211">
        <v>1.0845503696702785E-2</v>
      </c>
      <c r="K1529" s="211">
        <v>1.3678633728828635E-2</v>
      </c>
      <c r="L1529" s="211">
        <v>1.7295255466319253E-2</v>
      </c>
      <c r="M1529" s="211">
        <v>2.3183037961207742E-2</v>
      </c>
      <c r="N1529" s="211">
        <v>3.0750112395070778E-2</v>
      </c>
      <c r="P1529" s="212">
        <f t="array" ref="P1529:Z1529">(1+D1529:N1529)^-P$1:Z$1</f>
        <v>0.99992938684719956</v>
      </c>
      <c r="Q1529" s="212">
        <v>0.99947565661905202</v>
      </c>
      <c r="R1529" s="212">
        <v>0.99841581278623404</v>
      </c>
      <c r="S1529" s="212">
        <v>0.99516375295117054</v>
      </c>
      <c r="T1529" s="212">
        <v>0.98751556400095808</v>
      </c>
      <c r="U1529" s="212">
        <v>0.97604222111281513</v>
      </c>
      <c r="V1529" s="212">
        <v>0.9474931561320008</v>
      </c>
      <c r="W1529" s="212">
        <v>0.9092806562365261</v>
      </c>
      <c r="X1529" s="212">
        <v>0.84242221319003752</v>
      </c>
      <c r="Y1529" s="212">
        <v>0.70908781289370926</v>
      </c>
      <c r="Z1529" s="212">
        <v>0.54567264575527974</v>
      </c>
    </row>
    <row r="1530" spans="3:26" x14ac:dyDescent="0.3">
      <c r="C1530" s="210">
        <v>41617</v>
      </c>
      <c r="D1530" s="211">
        <v>9.8755857247896108E-4</v>
      </c>
      <c r="E1530" s="211">
        <v>2.4609381610038042E-3</v>
      </c>
      <c r="F1530" s="211">
        <v>3.7160420242086899E-3</v>
      </c>
      <c r="G1530" s="211">
        <v>5.8058898939891065E-3</v>
      </c>
      <c r="H1530" s="211">
        <v>7.637355719420467E-3</v>
      </c>
      <c r="I1530" s="211">
        <v>9.7090311707463163E-3</v>
      </c>
      <c r="J1530" s="211">
        <v>1.2744178308167821E-2</v>
      </c>
      <c r="K1530" s="211">
        <v>1.5936640241847162E-2</v>
      </c>
      <c r="L1530" s="211">
        <v>2.1314080330733322E-2</v>
      </c>
      <c r="M1530" s="211">
        <v>2.6831273664376164E-2</v>
      </c>
      <c r="N1530" s="211">
        <v>3.6057135900696057E-2</v>
      </c>
      <c r="P1530" s="212">
        <f t="array" ref="P1530:Z1530">(1+D1530:N1530)^-P$1:Z$1</f>
        <v>0.99992103741712324</v>
      </c>
      <c r="Q1530" s="212">
        <v>0.99938571000052334</v>
      </c>
      <c r="R1530" s="212">
        <v>0.99814714136713922</v>
      </c>
      <c r="S1530" s="212">
        <v>0.99422762388615471</v>
      </c>
      <c r="T1530" s="212">
        <v>0.98489851110179327</v>
      </c>
      <c r="U1530" s="212">
        <v>0.97142947745995567</v>
      </c>
      <c r="V1530" s="212">
        <v>0.9386446804881623</v>
      </c>
      <c r="W1530" s="212">
        <v>0.89522795329750771</v>
      </c>
      <c r="X1530" s="212">
        <v>0.80985413983037613</v>
      </c>
      <c r="Y1530" s="212">
        <v>0.67222350007723508</v>
      </c>
      <c r="Z1530" s="212">
        <v>0.49240887739944927</v>
      </c>
    </row>
    <row r="1531" spans="3:26" x14ac:dyDescent="0.3">
      <c r="C1531" s="210">
        <v>41614</v>
      </c>
      <c r="D1531" s="211">
        <v>1.0550514523979954E-3</v>
      </c>
      <c r="E1531" s="211">
        <v>2.8072949187625948E-3</v>
      </c>
      <c r="F1531" s="211">
        <v>4.215406529716091E-3</v>
      </c>
      <c r="G1531" s="211">
        <v>6.8522788111018262E-3</v>
      </c>
      <c r="H1531" s="211">
        <v>8.690034670910932E-3</v>
      </c>
      <c r="I1531" s="211">
        <v>1.189773772557938E-2</v>
      </c>
      <c r="J1531" s="211">
        <v>1.6275467440846649E-2</v>
      </c>
      <c r="K1531" s="211">
        <v>2.207618616937158E-2</v>
      </c>
      <c r="L1531" s="211">
        <v>2.8801696433211288E-2</v>
      </c>
      <c r="M1531" s="211">
        <v>3.7495206869145078E-2</v>
      </c>
      <c r="N1531" s="211">
        <v>4.944856909205949E-2</v>
      </c>
      <c r="P1531" s="212">
        <f t="array" ref="P1531:Z1531">(1+D1531:N1531)^-P$1:Z$1</f>
        <v>0.99991564393603083</v>
      </c>
      <c r="Q1531" s="212">
        <v>0.99929940507491888</v>
      </c>
      <c r="R1531" s="212">
        <v>0.99789893703251409</v>
      </c>
      <c r="S1531" s="212">
        <v>0.99319435536343714</v>
      </c>
      <c r="T1531" s="212">
        <v>0.9828438840143715</v>
      </c>
      <c r="U1531" s="212">
        <v>0.96513957746402912</v>
      </c>
      <c r="V1531" s="212">
        <v>0.92244990423768347</v>
      </c>
      <c r="W1531" s="212">
        <v>0.85825652319240209</v>
      </c>
      <c r="X1531" s="212">
        <v>0.75280636591151795</v>
      </c>
      <c r="Y1531" s="212">
        <v>0.57571628614843307</v>
      </c>
      <c r="Z1531" s="212">
        <v>0.38087003463299762</v>
      </c>
    </row>
    <row r="1532" spans="3:26" x14ac:dyDescent="0.3">
      <c r="C1532" s="210">
        <v>41613</v>
      </c>
      <c r="D1532" s="211">
        <v>1.1055357632689541E-3</v>
      </c>
      <c r="E1532" s="211">
        <v>2.5760648550533613E-3</v>
      </c>
      <c r="F1532" s="211">
        <v>3.975511713397873E-3</v>
      </c>
      <c r="G1532" s="211">
        <v>6.5318184269905774E-3</v>
      </c>
      <c r="H1532" s="211">
        <v>8.2982910108574236E-3</v>
      </c>
      <c r="I1532" s="211">
        <v>1.1224322506720048E-2</v>
      </c>
      <c r="J1532" s="211">
        <v>1.4373871760081258E-2</v>
      </c>
      <c r="K1532" s="211">
        <v>1.8254293002780718E-2</v>
      </c>
      <c r="L1532" s="211">
        <v>2.4937585661717811E-2</v>
      </c>
      <c r="M1532" s="211">
        <v>3.2378430336444851E-2</v>
      </c>
      <c r="N1532" s="211">
        <v>4.1175819366986256E-2</v>
      </c>
      <c r="P1532" s="212">
        <f t="array" ref="P1532:Z1532">(1+D1532:N1532)^-P$1:Z$1</f>
        <v>0.99991160989794459</v>
      </c>
      <c r="Q1532" s="212">
        <v>0.99935701867930327</v>
      </c>
      <c r="R1532" s="212">
        <v>0.99801815133645799</v>
      </c>
      <c r="S1532" s="212">
        <v>0.99351056935567261</v>
      </c>
      <c r="T1532" s="212">
        <v>0.98360774061967238</v>
      </c>
      <c r="U1532" s="212">
        <v>0.96706903836366609</v>
      </c>
      <c r="V1532" s="212">
        <v>0.93112873504012372</v>
      </c>
      <c r="W1532" s="212">
        <v>0.88106155573998468</v>
      </c>
      <c r="X1532" s="212">
        <v>0.78167424869781854</v>
      </c>
      <c r="Y1532" s="212">
        <v>0.62003494565065331</v>
      </c>
      <c r="Z1532" s="212">
        <v>0.4461886648126962</v>
      </c>
    </row>
    <row r="1533" spans="3:26" x14ac:dyDescent="0.3">
      <c r="C1533" s="210">
        <v>41612</v>
      </c>
      <c r="D1533" s="211">
        <v>1.0360886433337039E-3</v>
      </c>
      <c r="E1533" s="211">
        <v>2.7129077830486199E-3</v>
      </c>
      <c r="F1533" s="211">
        <v>4.265244618732328E-3</v>
      </c>
      <c r="G1533" s="211">
        <v>6.8107540493703607E-3</v>
      </c>
      <c r="H1533" s="211">
        <v>9.0892740289601915E-3</v>
      </c>
      <c r="I1533" s="211">
        <v>1.235057157543242E-2</v>
      </c>
      <c r="J1533" s="211">
        <v>1.555483923547361E-2</v>
      </c>
      <c r="K1533" s="211">
        <v>2.0856212997979552E-2</v>
      </c>
      <c r="L1533" s="211">
        <v>2.7262576249393048E-2</v>
      </c>
      <c r="M1533" s="211">
        <v>3.5644084006873737E-2</v>
      </c>
      <c r="N1533" s="211">
        <v>4.885251851555876E-2</v>
      </c>
      <c r="P1533" s="212">
        <f t="array" ref="P1533:Z1533">(1+D1533:N1533)^-P$1:Z$1</f>
        <v>0.99991715924956859</v>
      </c>
      <c r="Q1533" s="212">
        <v>0.99932292069901729</v>
      </c>
      <c r="R1533" s="212">
        <v>0.99787417564932535</v>
      </c>
      <c r="S1533" s="212">
        <v>0.99323531853232838</v>
      </c>
      <c r="T1533" s="212">
        <v>0.98206632676905314</v>
      </c>
      <c r="U1533" s="212">
        <v>0.96384500891336344</v>
      </c>
      <c r="V1533" s="212">
        <v>0.92572736132020916</v>
      </c>
      <c r="W1533" s="212">
        <v>0.86546192452894144</v>
      </c>
      <c r="X1533" s="212">
        <v>0.76416181428487706</v>
      </c>
      <c r="Y1533" s="212">
        <v>0.59134655359720689</v>
      </c>
      <c r="Z1533" s="212">
        <v>0.38522236441345731</v>
      </c>
    </row>
    <row r="1534" spans="3:26" x14ac:dyDescent="0.3">
      <c r="C1534" s="210">
        <v>41611</v>
      </c>
      <c r="D1534" s="211">
        <v>1.0362966226802805E-3</v>
      </c>
      <c r="E1534" s="211">
        <v>2.6109982669561219E-3</v>
      </c>
      <c r="F1534" s="211">
        <v>4.2086596882779425E-3</v>
      </c>
      <c r="G1534" s="211">
        <v>6.778073557001987E-3</v>
      </c>
      <c r="H1534" s="211">
        <v>9.041401550502294E-3</v>
      </c>
      <c r="I1534" s="211">
        <v>1.1935032104797003E-2</v>
      </c>
      <c r="J1534" s="211">
        <v>1.5664768124488831E-2</v>
      </c>
      <c r="K1534" s="211">
        <v>2.0511167495610775E-2</v>
      </c>
      <c r="L1534" s="211">
        <v>2.7641662147858351E-2</v>
      </c>
      <c r="M1534" s="211">
        <v>3.5233711581600734E-2</v>
      </c>
      <c r="N1534" s="211">
        <v>4.6108223085917388E-2</v>
      </c>
      <c r="P1534" s="212">
        <f t="array" ref="P1534:Z1534">(1+D1534:N1534)^-P$1:Z$1</f>
        <v>0.99991714262982079</v>
      </c>
      <c r="Q1534" s="212">
        <v>0.99934831355673215</v>
      </c>
      <c r="R1534" s="212">
        <v>0.99790228925146096</v>
      </c>
      <c r="S1534" s="212">
        <v>0.9932675594204643</v>
      </c>
      <c r="T1534" s="212">
        <v>0.9821595143513544</v>
      </c>
      <c r="U1534" s="212">
        <v>0.96503287213101152</v>
      </c>
      <c r="V1534" s="212">
        <v>0.92522649648092381</v>
      </c>
      <c r="W1534" s="212">
        <v>0.86751235552632611</v>
      </c>
      <c r="X1534" s="212">
        <v>0.76134757876670511</v>
      </c>
      <c r="Y1534" s="212">
        <v>0.59487252340530028</v>
      </c>
      <c r="Z1534" s="212">
        <v>0.40594545289581641</v>
      </c>
    </row>
    <row r="1535" spans="3:26" x14ac:dyDescent="0.3">
      <c r="C1535" s="210">
        <v>41610</v>
      </c>
      <c r="D1535" s="211">
        <v>1.063574158532418E-3</v>
      </c>
      <c r="E1535" s="211">
        <v>2.7052843155996602E-3</v>
      </c>
      <c r="F1535" s="211">
        <v>4.1161068365711791E-3</v>
      </c>
      <c r="G1535" s="211">
        <v>6.5730030796406682E-3</v>
      </c>
      <c r="H1535" s="211">
        <v>8.6790956492902929E-3</v>
      </c>
      <c r="I1535" s="211">
        <v>1.1614700663523851E-2</v>
      </c>
      <c r="J1535" s="211">
        <v>1.5869204405313999E-2</v>
      </c>
      <c r="K1535" s="211">
        <v>2.0208949429651259E-2</v>
      </c>
      <c r="L1535" s="211">
        <v>2.7524686192143644E-2</v>
      </c>
      <c r="M1535" s="211">
        <v>3.6695052789204687E-2</v>
      </c>
      <c r="N1535" s="211">
        <v>4.8089912497884656E-2</v>
      </c>
      <c r="P1535" s="212">
        <f t="array" ref="P1535:Z1535">(1+D1535:N1535)^-P$1:Z$1</f>
        <v>0.99991496289871906</v>
      </c>
      <c r="Q1535" s="212">
        <v>0.99932482013152146</v>
      </c>
      <c r="R1535" s="212">
        <v>0.99794827824307708</v>
      </c>
      <c r="S1535" s="212">
        <v>0.99346991916181893</v>
      </c>
      <c r="T1535" s="212">
        <v>0.98286520181275117</v>
      </c>
      <c r="U1535" s="212">
        <v>0.96594990586385798</v>
      </c>
      <c r="V1535" s="212">
        <v>0.9242958956304661</v>
      </c>
      <c r="W1535" s="212">
        <v>0.86931284661507979</v>
      </c>
      <c r="X1535" s="212">
        <v>0.76221475986736464</v>
      </c>
      <c r="Y1535" s="212">
        <v>0.58241775951092656</v>
      </c>
      <c r="Z1535" s="212">
        <v>0.39086715579026454</v>
      </c>
    </row>
    <row r="1536" spans="3:26" x14ac:dyDescent="0.3">
      <c r="C1536" s="210">
        <v>41607</v>
      </c>
      <c r="D1536" s="211">
        <v>1.1273146764985828E-3</v>
      </c>
      <c r="E1536" s="211">
        <v>2.86487019710212E-3</v>
      </c>
      <c r="F1536" s="211">
        <v>4.479775811091144E-3</v>
      </c>
      <c r="G1536" s="211">
        <v>7.097223073574176E-3</v>
      </c>
      <c r="H1536" s="211">
        <v>8.9696284544281014E-3</v>
      </c>
      <c r="I1536" s="211">
        <v>1.2256099130674533E-2</v>
      </c>
      <c r="J1536" s="211">
        <v>1.6747256523598764E-2</v>
      </c>
      <c r="K1536" s="211">
        <v>2.189445971853245E-2</v>
      </c>
      <c r="L1536" s="211">
        <v>2.918710128379081E-2</v>
      </c>
      <c r="M1536" s="211">
        <v>3.9768648834690674E-2</v>
      </c>
      <c r="N1536" s="211">
        <v>4.9746430925451501E-2</v>
      </c>
      <c r="P1536" s="212">
        <f t="array" ref="P1536:Z1536">(1+D1536:N1536)^-P$1:Z$1</f>
        <v>0.99990986968322493</v>
      </c>
      <c r="Q1536" s="212">
        <v>0.99928506212059454</v>
      </c>
      <c r="R1536" s="212">
        <v>0.99776760975653889</v>
      </c>
      <c r="S1536" s="212">
        <v>0.992952792529887</v>
      </c>
      <c r="T1536" s="212">
        <v>0.98229925123627881</v>
      </c>
      <c r="U1536" s="212">
        <v>0.96411489701649855</v>
      </c>
      <c r="V1536" s="212">
        <v>0.92031172242405135</v>
      </c>
      <c r="W1536" s="212">
        <v>0.859325477041888</v>
      </c>
      <c r="X1536" s="212">
        <v>0.74999203997641528</v>
      </c>
      <c r="Y1536" s="212">
        <v>0.55712060834852895</v>
      </c>
      <c r="Z1536" s="212">
        <v>0.37871444052635161</v>
      </c>
    </row>
    <row r="1537" spans="3:26" x14ac:dyDescent="0.3">
      <c r="C1537" s="210">
        <v>41605</v>
      </c>
      <c r="D1537" s="211">
        <v>8.3159052517919668E-4</v>
      </c>
      <c r="E1537" s="211">
        <v>2.0427336193841413E-3</v>
      </c>
      <c r="F1537" s="211">
        <v>3.1167359783196326E-3</v>
      </c>
      <c r="G1537" s="211">
        <v>5.1244722674707692E-3</v>
      </c>
      <c r="H1537" s="211">
        <v>6.4731861868494158E-3</v>
      </c>
      <c r="I1537" s="211">
        <v>8.6800162103735871E-3</v>
      </c>
      <c r="J1537" s="211">
        <v>1.1385966738666407E-2</v>
      </c>
      <c r="K1537" s="211">
        <v>1.5567253729968691E-2</v>
      </c>
      <c r="L1537" s="211">
        <v>2.0364798978553113E-2</v>
      </c>
      <c r="M1537" s="211">
        <v>2.6034264715541808E-2</v>
      </c>
      <c r="N1537" s="211">
        <v>3.4850948399433902E-2</v>
      </c>
      <c r="P1537" s="212">
        <f t="array" ref="P1537:Z1537">(1+D1537:N1537)^-P$1:Z$1</f>
        <v>0.99993350261542091</v>
      </c>
      <c r="Q1537" s="212">
        <v>0.99948996759177156</v>
      </c>
      <c r="R1537" s="212">
        <v>0.99844526534147104</v>
      </c>
      <c r="S1537" s="212">
        <v>0.99490165406488362</v>
      </c>
      <c r="T1537" s="212">
        <v>0.98717825779439428</v>
      </c>
      <c r="U1537" s="212">
        <v>0.9744055518253133</v>
      </c>
      <c r="V1537" s="212">
        <v>0.94496425990435673</v>
      </c>
      <c r="W1537" s="212">
        <v>0.89750975519984078</v>
      </c>
      <c r="X1537" s="212">
        <v>0.81742011950002658</v>
      </c>
      <c r="Y1537" s="212">
        <v>0.68009883961636863</v>
      </c>
      <c r="Z1537" s="212">
        <v>0.50401557794423069</v>
      </c>
    </row>
    <row r="1538" spans="3:26" x14ac:dyDescent="0.3">
      <c r="C1538" s="210">
        <v>41604</v>
      </c>
      <c r="D1538" s="211">
        <v>8.7588797019198328E-4</v>
      </c>
      <c r="E1538" s="211">
        <v>2.2896328549185823E-3</v>
      </c>
      <c r="F1538" s="211">
        <v>3.4586229783562287E-3</v>
      </c>
      <c r="G1538" s="211">
        <v>5.2186272408219006E-3</v>
      </c>
      <c r="H1538" s="211">
        <v>6.7600737157903828E-3</v>
      </c>
      <c r="I1538" s="211">
        <v>8.6775845565807055E-3</v>
      </c>
      <c r="J1538" s="211">
        <v>1.1913080257309777E-2</v>
      </c>
      <c r="K1538" s="211">
        <v>1.5404437732305059E-2</v>
      </c>
      <c r="L1538" s="211">
        <v>1.9665494870691767E-2</v>
      </c>
      <c r="M1538" s="211">
        <v>2.6370857782835821E-2</v>
      </c>
      <c r="N1538" s="211">
        <v>3.565067760480229E-2</v>
      </c>
      <c r="P1538" s="212">
        <f t="array" ref="P1538:Z1538">(1+D1538:N1538)^-P$1:Z$1</f>
        <v>0.99992996208443619</v>
      </c>
      <c r="Q1538" s="212">
        <v>0.99942840951016321</v>
      </c>
      <c r="R1538" s="212">
        <v>0.99827516139832295</v>
      </c>
      <c r="S1538" s="212">
        <v>0.99480846544283974</v>
      </c>
      <c r="T1538" s="212">
        <v>0.9866157230125866</v>
      </c>
      <c r="U1538" s="212">
        <v>0.97441259894137133</v>
      </c>
      <c r="V1538" s="212">
        <v>0.94250562593690923</v>
      </c>
      <c r="W1538" s="212">
        <v>0.89851762435210614</v>
      </c>
      <c r="X1538" s="212">
        <v>0.8230434598735239</v>
      </c>
      <c r="Y1538" s="212">
        <v>0.67676098476500657</v>
      </c>
      <c r="Z1538" s="212">
        <v>0.49628840280084452</v>
      </c>
    </row>
    <row r="1539" spans="3:26" x14ac:dyDescent="0.3">
      <c r="C1539" s="210">
        <v>41603</v>
      </c>
      <c r="D1539" s="211">
        <v>9.9692305246221972E-4</v>
      </c>
      <c r="E1539" s="211">
        <v>2.6142579200909071E-3</v>
      </c>
      <c r="F1539" s="211">
        <v>4.2382424055338189E-3</v>
      </c>
      <c r="G1539" s="211">
        <v>6.7699344466519151E-3</v>
      </c>
      <c r="H1539" s="211">
        <v>9.1750906110544643E-3</v>
      </c>
      <c r="I1539" s="211">
        <v>1.2392780417759831E-2</v>
      </c>
      <c r="J1539" s="211">
        <v>1.6114816891508201E-2</v>
      </c>
      <c r="K1539" s="211">
        <v>2.01626135076622E-2</v>
      </c>
      <c r="L1539" s="211">
        <v>2.6564638053434775E-2</v>
      </c>
      <c r="M1539" s="211">
        <v>3.3900124139817349E-2</v>
      </c>
      <c r="N1539" s="211">
        <v>4.4532928627211213E-2</v>
      </c>
      <c r="P1539" s="212">
        <f t="array" ref="P1539:Z1539">(1+D1539:N1539)^-P$1:Z$1</f>
        <v>0.99992028906071018</v>
      </c>
      <c r="Q1539" s="212">
        <v>0.99934750129698002</v>
      </c>
      <c r="R1539" s="212">
        <v>0.997887591106423</v>
      </c>
      <c r="S1539" s="212">
        <v>0.99327558937248872</v>
      </c>
      <c r="T1539" s="212">
        <v>0.98189931116787976</v>
      </c>
      <c r="U1539" s="212">
        <v>0.96372445959693176</v>
      </c>
      <c r="V1539" s="212">
        <v>0.92317934419835879</v>
      </c>
      <c r="W1539" s="212">
        <v>0.86958927441714251</v>
      </c>
      <c r="X1539" s="212">
        <v>0.76937310229829914</v>
      </c>
      <c r="Y1539" s="212">
        <v>0.60648656944792578</v>
      </c>
      <c r="Z1539" s="212">
        <v>0.41836687291732566</v>
      </c>
    </row>
    <row r="1540" spans="3:26" x14ac:dyDescent="0.3">
      <c r="C1540" s="210">
        <v>41600</v>
      </c>
      <c r="D1540" s="211">
        <v>1.1410958734064771E-3</v>
      </c>
      <c r="E1540" s="211">
        <v>2.8906651986973656E-3</v>
      </c>
      <c r="F1540" s="211">
        <v>4.5070626119187301E-3</v>
      </c>
      <c r="G1540" s="211">
        <v>7.2661202641798473E-3</v>
      </c>
      <c r="H1540" s="211">
        <v>9.7721020920701306E-3</v>
      </c>
      <c r="I1540" s="211">
        <v>1.3247319240147637E-2</v>
      </c>
      <c r="J1540" s="211">
        <v>1.776110242913799E-2</v>
      </c>
      <c r="K1540" s="211">
        <v>2.4216902409210546E-2</v>
      </c>
      <c r="L1540" s="211">
        <v>3.205515889639695E-2</v>
      </c>
      <c r="M1540" s="211">
        <v>4.2518347473531254E-2</v>
      </c>
      <c r="N1540" s="211">
        <v>5.5481275767098437E-2</v>
      </c>
      <c r="P1540" s="212">
        <f t="array" ref="P1540:Z1540">(1+D1540:N1540)^-P$1:Z$1</f>
        <v>0.99990876853637434</v>
      </c>
      <c r="Q1540" s="212">
        <v>0.9992786364928341</v>
      </c>
      <c r="R1540" s="212">
        <v>0.99775405780058501</v>
      </c>
      <c r="S1540" s="212">
        <v>0.99278629538113106</v>
      </c>
      <c r="T1540" s="212">
        <v>0.98073859011294606</v>
      </c>
      <c r="U1540" s="212">
        <v>0.9612881967069975</v>
      </c>
      <c r="V1540" s="212">
        <v>0.91573698877402665</v>
      </c>
      <c r="W1540" s="212">
        <v>0.84577808841604718</v>
      </c>
      <c r="X1540" s="212">
        <v>0.72940864990878396</v>
      </c>
      <c r="Y1540" s="212">
        <v>0.53548140702924485</v>
      </c>
      <c r="Z1540" s="212">
        <v>0.33961693124108305</v>
      </c>
    </row>
    <row r="1541" spans="3:26" x14ac:dyDescent="0.3">
      <c r="C1541" s="210">
        <v>41599</v>
      </c>
      <c r="D1541" s="211">
        <v>1.1724302959742702E-3</v>
      </c>
      <c r="E1541" s="211">
        <v>3.0125229961613601E-3</v>
      </c>
      <c r="F1541" s="211">
        <v>4.5672176292695368E-3</v>
      </c>
      <c r="G1541" s="211">
        <v>7.1168196935669191E-3</v>
      </c>
      <c r="H1541" s="211">
        <v>9.0198197950214481E-3</v>
      </c>
      <c r="I1541" s="211">
        <v>1.1925911150742291E-2</v>
      </c>
      <c r="J1541" s="211">
        <v>1.6299426800311195E-2</v>
      </c>
      <c r="K1541" s="211">
        <v>2.1220141764772455E-2</v>
      </c>
      <c r="L1541" s="211">
        <v>2.8865027684653124E-2</v>
      </c>
      <c r="M1541" s="211">
        <v>3.7486592121456726E-2</v>
      </c>
      <c r="N1541" s="211">
        <v>4.7404401837707742E-2</v>
      </c>
      <c r="P1541" s="212">
        <f t="array" ref="P1541:Z1541">(1+D1541:N1541)^-P$1:Z$1</f>
        <v>0.99990626491050327</v>
      </c>
      <c r="Q1541" s="212">
        <v>0.99924828406974275</v>
      </c>
      <c r="R1541" s="212">
        <v>0.99772418383588002</v>
      </c>
      <c r="S1541" s="212">
        <v>0.99293347151551659</v>
      </c>
      <c r="T1541" s="212">
        <v>0.98220152929051119</v>
      </c>
      <c r="U1541" s="212">
        <v>0.96505896722274054</v>
      </c>
      <c r="V1541" s="212">
        <v>0.92234117512594627</v>
      </c>
      <c r="W1541" s="212">
        <v>0.8633052791286725</v>
      </c>
      <c r="X1541" s="212">
        <v>0.75234310820459205</v>
      </c>
      <c r="Y1541" s="212">
        <v>0.57578799703418915</v>
      </c>
      <c r="Z1541" s="212">
        <v>0.39601542766103459</v>
      </c>
    </row>
    <row r="1542" spans="3:26" x14ac:dyDescent="0.3">
      <c r="C1542" s="210">
        <v>41598</v>
      </c>
      <c r="D1542" s="211">
        <v>1.0163051136521913E-3</v>
      </c>
      <c r="E1542" s="211">
        <v>2.6619248099862295E-3</v>
      </c>
      <c r="F1542" s="211">
        <v>4.1564238666427162E-3</v>
      </c>
      <c r="G1542" s="211">
        <v>6.5060882268419854E-3</v>
      </c>
      <c r="H1542" s="211">
        <v>8.3811761414202979E-3</v>
      </c>
      <c r="I1542" s="211">
        <v>1.1013524763975907E-2</v>
      </c>
      <c r="J1542" s="211">
        <v>1.4040076393680287E-2</v>
      </c>
      <c r="K1542" s="211">
        <v>1.8002870277377844E-2</v>
      </c>
      <c r="L1542" s="211">
        <v>2.4609254076580631E-2</v>
      </c>
      <c r="M1542" s="211">
        <v>3.2292103320242981E-2</v>
      </c>
      <c r="N1542" s="211">
        <v>4.425372197945017E-2</v>
      </c>
      <c r="P1542" s="212">
        <f t="array" ref="P1542:Z1542">(1+D1542:N1542)^-P$1:Z$1</f>
        <v>0.99991874017973814</v>
      </c>
      <c r="Q1542" s="212">
        <v>0.99933562375496188</v>
      </c>
      <c r="R1542" s="212">
        <v>0.9979282441559324</v>
      </c>
      <c r="S1542" s="212">
        <v>0.99353596733994554</v>
      </c>
      <c r="T1542" s="212">
        <v>0.98344604956999937</v>
      </c>
      <c r="U1542" s="212">
        <v>0.967674070262591</v>
      </c>
      <c r="V1542" s="212">
        <v>0.9326622599497133</v>
      </c>
      <c r="W1542" s="212">
        <v>0.88258589492449557</v>
      </c>
      <c r="X1542" s="212">
        <v>0.78418270495909892</v>
      </c>
      <c r="Y1542" s="212">
        <v>0.62081317176330031</v>
      </c>
      <c r="Z1542" s="212">
        <v>0.42060977600144112</v>
      </c>
    </row>
    <row r="1543" spans="3:26" x14ac:dyDescent="0.3">
      <c r="C1543" s="210">
        <v>41597</v>
      </c>
      <c r="D1543" s="211">
        <v>1.0549970274983025E-3</v>
      </c>
      <c r="E1543" s="211">
        <v>2.6430772366382101E-3</v>
      </c>
      <c r="F1543" s="211">
        <v>3.9998760392473531E-3</v>
      </c>
      <c r="G1543" s="211">
        <v>6.4639040972261303E-3</v>
      </c>
      <c r="H1543" s="211">
        <v>8.8875148592169068E-3</v>
      </c>
      <c r="I1543" s="211">
        <v>1.1721588895716353E-2</v>
      </c>
      <c r="J1543" s="211">
        <v>1.6052314352183746E-2</v>
      </c>
      <c r="K1543" s="211">
        <v>2.1811431598632715E-2</v>
      </c>
      <c r="L1543" s="211">
        <v>2.9217358288328332E-2</v>
      </c>
      <c r="M1543" s="211">
        <v>3.7212668656553337E-2</v>
      </c>
      <c r="N1543" s="211">
        <v>4.9577893794966722E-2</v>
      </c>
      <c r="P1543" s="212">
        <f t="array" ref="P1543:Z1543">(1+D1543:N1543)^-P$1:Z$1</f>
        <v>0.99991564828506718</v>
      </c>
      <c r="Q1543" s="212">
        <v>0.99934032007190765</v>
      </c>
      <c r="R1543" s="212">
        <v>0.99800604168009932</v>
      </c>
      <c r="S1543" s="212">
        <v>0.99357760961827635</v>
      </c>
      <c r="T1543" s="212">
        <v>0.9824591568835932</v>
      </c>
      <c r="U1543" s="212">
        <v>0.96564378082570224</v>
      </c>
      <c r="V1543" s="212">
        <v>0.92346332639029693</v>
      </c>
      <c r="W1543" s="212">
        <v>0.85981437254527315</v>
      </c>
      <c r="X1543" s="212">
        <v>0.74977158595290938</v>
      </c>
      <c r="Y1543" s="212">
        <v>0.57807316608785797</v>
      </c>
      <c r="Z1543" s="212">
        <v>0.37993254746962124</v>
      </c>
    </row>
    <row r="1544" spans="3:26" x14ac:dyDescent="0.3">
      <c r="C1544" s="210">
        <v>41596</v>
      </c>
      <c r="D1544" s="211">
        <v>1.0263943384818514E-3</v>
      </c>
      <c r="E1544" s="211">
        <v>2.561894003410527E-3</v>
      </c>
      <c r="F1544" s="211">
        <v>4.1995132855269712E-3</v>
      </c>
      <c r="G1544" s="211">
        <v>6.7885827932207829E-3</v>
      </c>
      <c r="H1544" s="211">
        <v>8.5178495795104857E-3</v>
      </c>
      <c r="I1544" s="211">
        <v>1.0713083473883859E-2</v>
      </c>
      <c r="J1544" s="211">
        <v>1.4709824552738063E-2</v>
      </c>
      <c r="K1544" s="211">
        <v>1.8616190517698441E-2</v>
      </c>
      <c r="L1544" s="211">
        <v>2.5115159420393253E-2</v>
      </c>
      <c r="M1544" s="211">
        <v>3.1887423050125582E-2</v>
      </c>
      <c r="N1544" s="211">
        <v>4.120217855285626E-2</v>
      </c>
      <c r="P1544" s="212">
        <f t="array" ref="P1544:Z1544">(1+D1544:N1544)^-P$1:Z$1</f>
        <v>0.99991793393112671</v>
      </c>
      <c r="Q1544" s="212">
        <v>0.99936055004855617</v>
      </c>
      <c r="R1544" s="212">
        <v>0.99790683376444878</v>
      </c>
      <c r="S1544" s="212">
        <v>0.99325719132175039</v>
      </c>
      <c r="T1544" s="212">
        <v>0.98317951617110944</v>
      </c>
      <c r="U1544" s="212">
        <v>0.96853726976186139</v>
      </c>
      <c r="V1544" s="212">
        <v>0.92958835263501383</v>
      </c>
      <c r="W1544" s="212">
        <v>0.87887270346490365</v>
      </c>
      <c r="X1544" s="212">
        <v>0.78032126231288423</v>
      </c>
      <c r="Y1544" s="212">
        <v>0.62447522386428256</v>
      </c>
      <c r="Z1544" s="212">
        <v>0.44596280393718452</v>
      </c>
    </row>
    <row r="1545" spans="3:26" x14ac:dyDescent="0.3">
      <c r="C1545" s="210">
        <v>41593</v>
      </c>
      <c r="D1545" s="211">
        <v>9.6799329016742611E-4</v>
      </c>
      <c r="E1545" s="211">
        <v>2.4503626234053167E-3</v>
      </c>
      <c r="F1545" s="211">
        <v>3.9820155297757894E-3</v>
      </c>
      <c r="G1545" s="211">
        <v>6.0323662176738155E-3</v>
      </c>
      <c r="H1545" s="211">
        <v>8.1595028368003329E-3</v>
      </c>
      <c r="I1545" s="211">
        <v>1.0649985231368821E-2</v>
      </c>
      <c r="J1545" s="211">
        <v>1.4244708826363375E-2</v>
      </c>
      <c r="K1545" s="211">
        <v>1.9459581988248056E-2</v>
      </c>
      <c r="L1545" s="211">
        <v>2.6372795763594033E-2</v>
      </c>
      <c r="M1545" s="211">
        <v>3.4316822151842667E-2</v>
      </c>
      <c r="N1545" s="211">
        <v>4.5592672612459868E-2</v>
      </c>
      <c r="P1545" s="212">
        <f t="array" ref="P1545:Z1545">(1+D1545:N1545)^-P$1:Z$1</f>
        <v>0.99992260098851526</v>
      </c>
      <c r="Q1545" s="212">
        <v>0.99938834579171387</v>
      </c>
      <c r="R1545" s="212">
        <v>0.99801491874005177</v>
      </c>
      <c r="S1545" s="212">
        <v>0.99400380502632002</v>
      </c>
      <c r="T1545" s="212">
        <v>0.98387857577711968</v>
      </c>
      <c r="U1545" s="212">
        <v>0.96871868810449013</v>
      </c>
      <c r="V1545" s="212">
        <v>0.93172177710265214</v>
      </c>
      <c r="W1545" s="212">
        <v>0.87379572301105712</v>
      </c>
      <c r="X1545" s="212">
        <v>0.77081236984606594</v>
      </c>
      <c r="Y1545" s="212">
        <v>0.60283183403783869</v>
      </c>
      <c r="Z1545" s="212">
        <v>0.40996745132102508</v>
      </c>
    </row>
    <row r="1546" spans="3:26" x14ac:dyDescent="0.3">
      <c r="C1546" s="210">
        <v>41592</v>
      </c>
      <c r="D1546" s="211">
        <v>1.1278539965178273E-3</v>
      </c>
      <c r="E1546" s="211">
        <v>2.9357906765346774E-3</v>
      </c>
      <c r="F1546" s="211">
        <v>4.4096166955092568E-3</v>
      </c>
      <c r="G1546" s="211">
        <v>6.8174363438982992E-3</v>
      </c>
      <c r="H1546" s="211">
        <v>8.5816728936606787E-3</v>
      </c>
      <c r="I1546" s="211">
        <v>1.0967590443024903E-2</v>
      </c>
      <c r="J1546" s="211">
        <v>1.3868271421466682E-2</v>
      </c>
      <c r="K1546" s="211">
        <v>1.8856099706034177E-2</v>
      </c>
      <c r="L1546" s="211">
        <v>2.5074641414526092E-2</v>
      </c>
      <c r="M1546" s="211">
        <v>3.2374800557980643E-2</v>
      </c>
      <c r="N1546" s="211">
        <v>4.2866831936582694E-2</v>
      </c>
      <c r="P1546" s="212">
        <f t="array" ref="P1546:Z1546">(1+D1546:N1546)^-P$1:Z$1</f>
        <v>0.9999098265901043</v>
      </c>
      <c r="Q1546" s="212">
        <v>0.99926739607065695</v>
      </c>
      <c r="R1546" s="212">
        <v>0.99780245673007351</v>
      </c>
      <c r="S1546" s="212">
        <v>0.99322872638295312</v>
      </c>
      <c r="T1546" s="212">
        <v>0.98305508839019318</v>
      </c>
      <c r="U1546" s="212">
        <v>0.96780597796579193</v>
      </c>
      <c r="V1546" s="212">
        <v>0.93345274887682672</v>
      </c>
      <c r="W1546" s="212">
        <v>0.87742509447698447</v>
      </c>
      <c r="X1546" s="212">
        <v>0.78062975385640188</v>
      </c>
      <c r="Y1546" s="212">
        <v>0.62006764663603853</v>
      </c>
      <c r="Z1546" s="212">
        <v>0.43193947743652572</v>
      </c>
    </row>
    <row r="1547" spans="3:26" x14ac:dyDescent="0.3">
      <c r="C1547" s="210">
        <v>41591</v>
      </c>
      <c r="D1547" s="211">
        <v>1.1041981618583464E-3</v>
      </c>
      <c r="E1547" s="211">
        <v>2.8374258693752044E-3</v>
      </c>
      <c r="F1547" s="211">
        <v>4.6142069702154341E-3</v>
      </c>
      <c r="G1547" s="211">
        <v>7.1303541655726383E-3</v>
      </c>
      <c r="H1547" s="211">
        <v>9.4340754204492693E-3</v>
      </c>
      <c r="I1547" s="211">
        <v>1.2377916867777634E-2</v>
      </c>
      <c r="J1547" s="211">
        <v>1.624576605187238E-2</v>
      </c>
      <c r="K1547" s="211">
        <v>2.2038295813397335E-2</v>
      </c>
      <c r="L1547" s="211">
        <v>2.8313806149335954E-2</v>
      </c>
      <c r="M1547" s="211">
        <v>3.7593785792905093E-2</v>
      </c>
      <c r="N1547" s="211">
        <v>4.725656447202764E-2</v>
      </c>
      <c r="P1547" s="212">
        <f t="array" ref="P1547:Z1547">(1+D1547:N1547)^-P$1:Z$1</f>
        <v>0.99991171677851598</v>
      </c>
      <c r="Q1547" s="212">
        <v>0.99929189882826741</v>
      </c>
      <c r="R1547" s="212">
        <v>0.99770085002786413</v>
      </c>
      <c r="S1547" s="212">
        <v>0.99292012783044314</v>
      </c>
      <c r="T1547" s="212">
        <v>0.98139553506131783</v>
      </c>
      <c r="U1547" s="212">
        <v>0.96376690790623765</v>
      </c>
      <c r="V1547" s="212">
        <v>0.92258471240062745</v>
      </c>
      <c r="W1547" s="212">
        <v>0.85847927691562542</v>
      </c>
      <c r="X1547" s="212">
        <v>0.75638574100122069</v>
      </c>
      <c r="Y1547" s="212">
        <v>0.57489637332356047</v>
      </c>
      <c r="Z1547" s="212">
        <v>0.39713500925809403</v>
      </c>
    </row>
    <row r="1548" spans="3:26" x14ac:dyDescent="0.3">
      <c r="C1548" s="210">
        <v>41590</v>
      </c>
      <c r="D1548" s="211">
        <v>8.936496212356101E-4</v>
      </c>
      <c r="E1548" s="211">
        <v>2.2110285099453883E-3</v>
      </c>
      <c r="F1548" s="211">
        <v>3.3698987385122293E-3</v>
      </c>
      <c r="G1548" s="211">
        <v>5.405262662798279E-3</v>
      </c>
      <c r="H1548" s="211">
        <v>6.9761049193872108E-3</v>
      </c>
      <c r="I1548" s="211">
        <v>9.3811860250098064E-3</v>
      </c>
      <c r="J1548" s="211">
        <v>1.274693907368143E-2</v>
      </c>
      <c r="K1548" s="211">
        <v>1.7491688388786817E-2</v>
      </c>
      <c r="L1548" s="211">
        <v>2.2531122692272372E-2</v>
      </c>
      <c r="M1548" s="211">
        <v>2.9007982087622213E-2</v>
      </c>
      <c r="N1548" s="211">
        <v>3.8804538211989238E-2</v>
      </c>
      <c r="P1548" s="212">
        <f t="array" ref="P1548:Z1548">(1+D1548:N1548)^-P$1:Z$1</f>
        <v>0.99992854250887653</v>
      </c>
      <c r="Q1548" s="212">
        <v>0.99944800545921741</v>
      </c>
      <c r="R1548" s="212">
        <v>0.99831929728830904</v>
      </c>
      <c r="S1548" s="212">
        <v>0.99462379712586491</v>
      </c>
      <c r="T1548" s="212">
        <v>0.9861924420267496</v>
      </c>
      <c r="U1548" s="212">
        <v>0.97237634043530052</v>
      </c>
      <c r="V1548" s="212">
        <v>0.93863188675048137</v>
      </c>
      <c r="W1548" s="212">
        <v>0.88569441893450773</v>
      </c>
      <c r="X1548" s="212">
        <v>0.80026651493578238</v>
      </c>
      <c r="Y1548" s="212">
        <v>0.65120667809284216</v>
      </c>
      <c r="Z1548" s="212">
        <v>0.46700683284429056</v>
      </c>
    </row>
    <row r="1549" spans="3:26" x14ac:dyDescent="0.3">
      <c r="C1549" s="210">
        <v>41589</v>
      </c>
      <c r="D1549" s="211">
        <v>1.1572358581165034E-3</v>
      </c>
      <c r="E1549" s="211">
        <v>3.0428728771926933E-3</v>
      </c>
      <c r="F1549" s="211">
        <v>5.018818698835574E-3</v>
      </c>
      <c r="G1549" s="211">
        <v>7.5316606489187303E-3</v>
      </c>
      <c r="H1549" s="211">
        <v>1.0174831239845264E-2</v>
      </c>
      <c r="I1549" s="211">
        <v>1.3783398786245012E-2</v>
      </c>
      <c r="J1549" s="211">
        <v>1.8030958146683471E-2</v>
      </c>
      <c r="K1549" s="211">
        <v>2.2971273478925913E-2</v>
      </c>
      <c r="L1549" s="211">
        <v>2.9791702925219706E-2</v>
      </c>
      <c r="M1549" s="211">
        <v>3.9170583316359725E-2</v>
      </c>
      <c r="N1549" s="211">
        <v>5.0023024930793303E-2</v>
      </c>
      <c r="P1549" s="212">
        <f t="array" ref="P1549:Z1549">(1+D1549:N1549)^-P$1:Z$1</f>
        <v>0.99990747893819021</v>
      </c>
      <c r="Q1549" s="212">
        <v>0.99924072521770368</v>
      </c>
      <c r="R1549" s="212">
        <v>0.99749999702098702</v>
      </c>
      <c r="S1549" s="212">
        <v>0.99252464121666639</v>
      </c>
      <c r="T1549" s="212">
        <v>0.9799567585485669</v>
      </c>
      <c r="U1549" s="212">
        <v>0.95976404128517234</v>
      </c>
      <c r="V1549" s="212">
        <v>0.91452393191476911</v>
      </c>
      <c r="W1549" s="212">
        <v>0.85301355438367421</v>
      </c>
      <c r="X1549" s="212">
        <v>0.74560037235645238</v>
      </c>
      <c r="Y1549" s="212">
        <v>0.56194956006333652</v>
      </c>
      <c r="Z1549" s="212">
        <v>0.37672422846326303</v>
      </c>
    </row>
    <row r="1550" spans="3:26" x14ac:dyDescent="0.3">
      <c r="C1550" s="210">
        <v>41586</v>
      </c>
      <c r="D1550" s="211">
        <v>9.9015945665693579E-4</v>
      </c>
      <c r="E1550" s="211">
        <v>2.3987976333796632E-3</v>
      </c>
      <c r="F1550" s="211">
        <v>3.805800718966764E-3</v>
      </c>
      <c r="G1550" s="211">
        <v>5.7527116392897554E-3</v>
      </c>
      <c r="H1550" s="211">
        <v>7.432753805488016E-3</v>
      </c>
      <c r="I1550" s="211">
        <v>9.4532336756220914E-3</v>
      </c>
      <c r="J1550" s="211">
        <v>1.2928645777068643E-2</v>
      </c>
      <c r="K1550" s="211">
        <v>1.618302526302871E-2</v>
      </c>
      <c r="L1550" s="211">
        <v>2.189769133580801E-2</v>
      </c>
      <c r="M1550" s="211">
        <v>2.9696334460651973E-2</v>
      </c>
      <c r="N1550" s="211">
        <v>3.982582363066068E-2</v>
      </c>
      <c r="P1550" s="212">
        <f t="array" ref="P1550:Z1550">(1+D1550:N1550)^-P$1:Z$1</f>
        <v>0.99992082956837347</v>
      </c>
      <c r="Q1550" s="212">
        <v>0.99940119807568573</v>
      </c>
      <c r="R1550" s="212">
        <v>0.99810251401620531</v>
      </c>
      <c r="S1550" s="212">
        <v>0.99428019276238067</v>
      </c>
      <c r="T1550" s="212">
        <v>0.98529860248740175</v>
      </c>
      <c r="U1550" s="212">
        <v>0.9721681512044883</v>
      </c>
      <c r="V1550" s="212">
        <v>0.937790294766632</v>
      </c>
      <c r="W1550" s="212">
        <v>0.89370965133235503</v>
      </c>
      <c r="X1550" s="212">
        <v>0.80524088970736507</v>
      </c>
      <c r="Y1550" s="212">
        <v>0.64470716829517438</v>
      </c>
      <c r="Z1550" s="212">
        <v>0.45791832659410708</v>
      </c>
    </row>
    <row r="1551" spans="3:26" x14ac:dyDescent="0.3">
      <c r="C1551" s="210">
        <v>41585</v>
      </c>
      <c r="D1551" s="211">
        <v>9.6221739331449016E-4</v>
      </c>
      <c r="E1551" s="211">
        <v>2.4536941333494736E-3</v>
      </c>
      <c r="F1551" s="211">
        <v>3.734290828471674E-3</v>
      </c>
      <c r="G1551" s="211">
        <v>5.6022854817037926E-3</v>
      </c>
      <c r="H1551" s="211">
        <v>7.3240529657516169E-3</v>
      </c>
      <c r="I1551" s="211">
        <v>9.7217906982985589E-3</v>
      </c>
      <c r="J1551" s="211">
        <v>1.2358869999731766E-2</v>
      </c>
      <c r="K1551" s="211">
        <v>1.6724478583472358E-2</v>
      </c>
      <c r="L1551" s="211">
        <v>2.1224111111449135E-2</v>
      </c>
      <c r="M1551" s="211">
        <v>2.7036979619577982E-2</v>
      </c>
      <c r="N1551" s="211">
        <v>3.5982205934371854E-2</v>
      </c>
      <c r="P1551" s="212">
        <f t="array" ref="P1551:Z1551">(1+D1551:N1551)^-P$1:Z$1</f>
        <v>0.99992306257912289</v>
      </c>
      <c r="Q1551" s="212">
        <v>0.99938751546000348</v>
      </c>
      <c r="R1551" s="212">
        <v>0.99813806771350067</v>
      </c>
      <c r="S1551" s="212">
        <v>0.9944289252693771</v>
      </c>
      <c r="T1551" s="212">
        <v>0.98551126208571749</v>
      </c>
      <c r="U1551" s="212">
        <v>0.97139265100538374</v>
      </c>
      <c r="V1551" s="212">
        <v>0.94043230251723442</v>
      </c>
      <c r="W1551" s="212">
        <v>0.89038337408644841</v>
      </c>
      <c r="X1551" s="212">
        <v>0.81056789929420159</v>
      </c>
      <c r="Y1551" s="212">
        <v>0.67020672744608212</v>
      </c>
      <c r="Z1551" s="212">
        <v>0.49312166074965036</v>
      </c>
    </row>
    <row r="1552" spans="3:26" x14ac:dyDescent="0.3">
      <c r="C1552" s="210">
        <v>41584</v>
      </c>
      <c r="D1552" s="211">
        <v>9.2343085085607791E-4</v>
      </c>
      <c r="E1552" s="211">
        <v>2.4253627725915835E-3</v>
      </c>
      <c r="F1552" s="211">
        <v>3.897482478337393E-3</v>
      </c>
      <c r="G1552" s="211">
        <v>6.2614849883354286E-3</v>
      </c>
      <c r="H1552" s="211">
        <v>8.5877488595496928E-3</v>
      </c>
      <c r="I1552" s="211">
        <v>1.114389107257166E-2</v>
      </c>
      <c r="J1552" s="211">
        <v>1.3938651185504514E-2</v>
      </c>
      <c r="K1552" s="211">
        <v>1.7668072217970128E-2</v>
      </c>
      <c r="L1552" s="211">
        <v>2.3431899826523751E-2</v>
      </c>
      <c r="M1552" s="211">
        <v>2.9638964961236476E-2</v>
      </c>
      <c r="N1552" s="211">
        <v>3.9752218964602452E-2</v>
      </c>
      <c r="P1552" s="212">
        <f t="array" ref="P1552:Z1552">(1+D1552:N1552)^-P$1:Z$1</f>
        <v>0.99992616234606302</v>
      </c>
      <c r="Q1552" s="212">
        <v>0.9993945767608261</v>
      </c>
      <c r="R1552" s="212">
        <v>0.99805693671101914</v>
      </c>
      <c r="S1552" s="212">
        <v>0.99377747724448784</v>
      </c>
      <c r="T1552" s="212">
        <v>0.9830432441233965</v>
      </c>
      <c r="U1552" s="212">
        <v>0.96729983322210922</v>
      </c>
      <c r="V1552" s="212">
        <v>0.93312882856605361</v>
      </c>
      <c r="W1552" s="212">
        <v>0.88462040787370433</v>
      </c>
      <c r="X1552" s="212">
        <v>0.7932507735028036</v>
      </c>
      <c r="Y1552" s="212">
        <v>0.64524620612275996</v>
      </c>
      <c r="Z1552" s="212">
        <v>0.45856708889427822</v>
      </c>
    </row>
    <row r="1553" spans="3:26" x14ac:dyDescent="0.3">
      <c r="C1553" s="210">
        <v>41583</v>
      </c>
      <c r="D1553" s="211">
        <v>9.1545973829475474E-4</v>
      </c>
      <c r="E1553" s="211">
        <v>2.2887511511139901E-3</v>
      </c>
      <c r="F1553" s="211">
        <v>3.7182264493670334E-3</v>
      </c>
      <c r="G1553" s="211">
        <v>5.5978054934194598E-3</v>
      </c>
      <c r="H1553" s="211">
        <v>7.6475952870506854E-3</v>
      </c>
      <c r="I1553" s="211">
        <v>1.0076820154819081E-2</v>
      </c>
      <c r="J1553" s="211">
        <v>1.3780114411160628E-2</v>
      </c>
      <c r="K1553" s="211">
        <v>1.7575545948258237E-2</v>
      </c>
      <c r="L1553" s="211">
        <v>2.2383560542393505E-2</v>
      </c>
      <c r="M1553" s="211">
        <v>2.8454846568152867E-2</v>
      </c>
      <c r="N1553" s="211">
        <v>3.6440396148285481E-2</v>
      </c>
      <c r="P1553" s="212">
        <f t="array" ref="P1553:Z1553">(1+D1553:N1553)^-P$1:Z$1</f>
        <v>0.999926799402447</v>
      </c>
      <c r="Q1553" s="212">
        <v>0.99942862930698806</v>
      </c>
      <c r="R1553" s="212">
        <v>0.99814605521623767</v>
      </c>
      <c r="S1553" s="212">
        <v>0.9944333554997441</v>
      </c>
      <c r="T1553" s="212">
        <v>0.98487849441397568</v>
      </c>
      <c r="U1553" s="212">
        <v>0.97036871363636357</v>
      </c>
      <c r="V1553" s="212">
        <v>0.93385867870032613</v>
      </c>
      <c r="W1553" s="212">
        <v>0.88518361981820337</v>
      </c>
      <c r="X1553" s="212">
        <v>0.80142230205294951</v>
      </c>
      <c r="Y1553" s="212">
        <v>0.6564800960826469</v>
      </c>
      <c r="Z1553" s="212">
        <v>0.48877993261132185</v>
      </c>
    </row>
    <row r="1554" spans="3:26" x14ac:dyDescent="0.3">
      <c r="C1554" s="210">
        <v>41582</v>
      </c>
      <c r="D1554" s="211">
        <v>9.6731578655653611E-4</v>
      </c>
      <c r="E1554" s="211">
        <v>2.3985823492233024E-3</v>
      </c>
      <c r="F1554" s="211">
        <v>3.6620332317440353E-3</v>
      </c>
      <c r="G1554" s="211">
        <v>6.0043237134602091E-3</v>
      </c>
      <c r="H1554" s="211">
        <v>8.002705044099093E-3</v>
      </c>
      <c r="I1554" s="211">
        <v>1.0178120850798522E-2</v>
      </c>
      <c r="J1554" s="211">
        <v>1.360228526306452E-2</v>
      </c>
      <c r="K1554" s="211">
        <v>1.7551309878797029E-2</v>
      </c>
      <c r="L1554" s="211">
        <v>2.3192073133695094E-2</v>
      </c>
      <c r="M1554" s="211">
        <v>3.08650500844759E-2</v>
      </c>
      <c r="N1554" s="211">
        <v>3.9621781487945283E-2</v>
      </c>
      <c r="P1554" s="212">
        <f t="array" ref="P1554:Z1554">(1+D1554:N1554)^-P$1:Z$1</f>
        <v>0.99992265513221834</v>
      </c>
      <c r="Q1554" s="212">
        <v>0.9994012517357842</v>
      </c>
      <c r="R1554" s="212">
        <v>0.99817399701914744</v>
      </c>
      <c r="S1554" s="212">
        <v>0.99403151301448045</v>
      </c>
      <c r="T1554" s="212">
        <v>0.98418469001028908</v>
      </c>
      <c r="U1554" s="212">
        <v>0.97007681708786664</v>
      </c>
      <c r="V1554" s="212">
        <v>0.93467815975572655</v>
      </c>
      <c r="W1554" s="212">
        <v>0.88533121368532153</v>
      </c>
      <c r="X1554" s="212">
        <v>0.79511204178373562</v>
      </c>
      <c r="Y1554" s="212">
        <v>0.63382995951129362</v>
      </c>
      <c r="Z1554" s="212">
        <v>0.45971915560155424</v>
      </c>
    </row>
    <row r="1555" spans="3:26" x14ac:dyDescent="0.3">
      <c r="C1555" s="210">
        <v>41579</v>
      </c>
      <c r="D1555" s="211">
        <v>9.9833093491960827E-4</v>
      </c>
      <c r="E1555" s="211">
        <v>2.4491007316935305E-3</v>
      </c>
      <c r="F1555" s="211">
        <v>3.9207689412660666E-3</v>
      </c>
      <c r="G1555" s="211">
        <v>6.3718348277889397E-3</v>
      </c>
      <c r="H1555" s="211">
        <v>8.691975760725076E-3</v>
      </c>
      <c r="I1555" s="211">
        <v>1.1599289257722811E-2</v>
      </c>
      <c r="J1555" s="211">
        <v>1.4852680855437112E-2</v>
      </c>
      <c r="K1555" s="211">
        <v>1.8918731689416796E-2</v>
      </c>
      <c r="L1555" s="211">
        <v>2.4127899968275319E-2</v>
      </c>
      <c r="M1555" s="211">
        <v>3.2723344473478216E-2</v>
      </c>
      <c r="N1555" s="211">
        <v>4.1879085236109455E-2</v>
      </c>
      <c r="P1555" s="212">
        <f t="array" ref="P1555:Z1555">(1+D1555:N1555)^-P$1:Z$1</f>
        <v>0.99992017655134013</v>
      </c>
      <c r="Q1555" s="212">
        <v>0.99938866030126705</v>
      </c>
      <c r="R1555" s="212">
        <v>0.99804536141974576</v>
      </c>
      <c r="S1555" s="212">
        <v>0.99366850839095733</v>
      </c>
      <c r="T1555" s="212">
        <v>0.98284010132062061</v>
      </c>
      <c r="U1555" s="212">
        <v>0.96599405439065777</v>
      </c>
      <c r="V1555" s="212">
        <v>0.92893426669617418</v>
      </c>
      <c r="W1555" s="212">
        <v>0.8770476225802154</v>
      </c>
      <c r="X1555" s="212">
        <v>0.78787627623598666</v>
      </c>
      <c r="Y1555" s="212">
        <v>0.61693596135745021</v>
      </c>
      <c r="Z1555" s="212">
        <v>0.44020360909836465</v>
      </c>
    </row>
    <row r="1556" spans="3:26" x14ac:dyDescent="0.3">
      <c r="C1556" s="210">
        <v>41578</v>
      </c>
      <c r="D1556" s="211">
        <v>9.1758270049118731E-4</v>
      </c>
      <c r="E1556" s="211">
        <v>2.3221387517223129E-3</v>
      </c>
      <c r="F1556" s="211">
        <v>3.6433554511578906E-3</v>
      </c>
      <c r="G1556" s="211">
        <v>5.9581018278051442E-3</v>
      </c>
      <c r="H1556" s="211">
        <v>8.0881843024747189E-3</v>
      </c>
      <c r="I1556" s="211">
        <v>1.0735901424107285E-2</v>
      </c>
      <c r="J1556" s="211">
        <v>1.4279769668463586E-2</v>
      </c>
      <c r="K1556" s="211">
        <v>1.8025281760058614E-2</v>
      </c>
      <c r="L1556" s="211">
        <v>2.4519035761908788E-2</v>
      </c>
      <c r="M1556" s="211">
        <v>3.1515075767706409E-2</v>
      </c>
      <c r="N1556" s="211">
        <v>4.0109833780983546E-2</v>
      </c>
      <c r="P1556" s="212">
        <f t="array" ref="P1556:Z1556">(1+D1556:N1556)^-P$1:Z$1</f>
        <v>0.99992662973342317</v>
      </c>
      <c r="Q1556" s="212">
        <v>0.99942030639875146</v>
      </c>
      <c r="R1556" s="212">
        <v>0.99818328497390885</v>
      </c>
      <c r="S1556" s="212">
        <v>0.99407718689577684</v>
      </c>
      <c r="T1556" s="212">
        <v>0.98401779228845865</v>
      </c>
      <c r="U1556" s="212">
        <v>0.96847167536792744</v>
      </c>
      <c r="V1556" s="212">
        <v>0.93156075303044172</v>
      </c>
      <c r="W1556" s="212">
        <v>0.88244989509440508</v>
      </c>
      <c r="X1556" s="212">
        <v>0.78487352358774054</v>
      </c>
      <c r="Y1556" s="212">
        <v>0.62786504501366358</v>
      </c>
      <c r="Z1556" s="212">
        <v>0.4554240392498195</v>
      </c>
    </row>
    <row r="1557" spans="3:26" x14ac:dyDescent="0.3">
      <c r="C1557" s="210">
        <v>41577</v>
      </c>
      <c r="D1557" s="211">
        <v>8.9053275009436344E-4</v>
      </c>
      <c r="E1557" s="211">
        <v>2.0399682228467567E-3</v>
      </c>
      <c r="F1557" s="211">
        <v>3.2587000705285212E-3</v>
      </c>
      <c r="G1557" s="211">
        <v>4.9378327485134115E-3</v>
      </c>
      <c r="H1557" s="211">
        <v>6.7094606286469301E-3</v>
      </c>
      <c r="I1557" s="211">
        <v>8.6229353356289343E-3</v>
      </c>
      <c r="J1557" s="211">
        <v>1.1781375504845478E-2</v>
      </c>
      <c r="K1557" s="211">
        <v>1.6169156027459906E-2</v>
      </c>
      <c r="L1557" s="211">
        <v>2.1903367540490451E-2</v>
      </c>
      <c r="M1557" s="211">
        <v>2.8357574410070887E-2</v>
      </c>
      <c r="N1557" s="211">
        <v>3.5581224483923972E-2</v>
      </c>
      <c r="P1557" s="212">
        <f t="array" ref="P1557:Z1557">(1+D1557:N1557)^-P$1:Z$1</f>
        <v>0.99992879161855241</v>
      </c>
      <c r="Q1557" s="212">
        <v>0.99949065718084062</v>
      </c>
      <c r="R1557" s="212">
        <v>0.99837462135386512</v>
      </c>
      <c r="S1557" s="212">
        <v>0.99508642964012173</v>
      </c>
      <c r="T1557" s="212">
        <v>0.98671493122467957</v>
      </c>
      <c r="U1557" s="212">
        <v>0.97457099443143391</v>
      </c>
      <c r="V1557" s="212">
        <v>0.94311922090074118</v>
      </c>
      <c r="W1557" s="212">
        <v>0.89379503971481611</v>
      </c>
      <c r="X1557" s="212">
        <v>0.8051961633857907</v>
      </c>
      <c r="Y1557" s="212">
        <v>0.65741215808599296</v>
      </c>
      <c r="Z1557" s="212">
        <v>0.4969545166257478</v>
      </c>
    </row>
    <row r="1558" spans="3:26" x14ac:dyDescent="0.3">
      <c r="C1558" s="210">
        <v>41576</v>
      </c>
      <c r="D1558" s="211">
        <v>8.7512434204368148E-4</v>
      </c>
      <c r="E1558" s="211">
        <v>2.1822736425857656E-3</v>
      </c>
      <c r="F1558" s="211">
        <v>3.3605508013860733E-3</v>
      </c>
      <c r="G1558" s="211">
        <v>5.0854021021903908E-3</v>
      </c>
      <c r="H1558" s="211">
        <v>6.789005255663008E-3</v>
      </c>
      <c r="I1558" s="211">
        <v>8.9342720616382848E-3</v>
      </c>
      <c r="J1558" s="211">
        <v>1.1406873163905864E-2</v>
      </c>
      <c r="K1558" s="211">
        <v>1.5317952652992992E-2</v>
      </c>
      <c r="L1558" s="211">
        <v>2.0793866092042198E-2</v>
      </c>
      <c r="M1558" s="211">
        <v>2.7455028829795929E-2</v>
      </c>
      <c r="N1558" s="211">
        <v>3.4422656654617009E-2</v>
      </c>
      <c r="P1558" s="212">
        <f t="array" ref="P1558:Z1558">(1+D1558:N1558)^-P$1:Z$1</f>
        <v>0.99993002311697687</v>
      </c>
      <c r="Q1558" s="212">
        <v>0.99945517448584342</v>
      </c>
      <c r="R1558" s="212">
        <v>0.99832394776229827</v>
      </c>
      <c r="S1558" s="212">
        <v>0.99494032836259083</v>
      </c>
      <c r="T1558" s="212">
        <v>0.9865590201645239</v>
      </c>
      <c r="U1558" s="212">
        <v>0.97366907406407321</v>
      </c>
      <c r="V1558" s="212">
        <v>0.94486659887167235</v>
      </c>
      <c r="W1558" s="212">
        <v>0.89905351323105509</v>
      </c>
      <c r="X1558" s="212">
        <v>0.81399077442045931</v>
      </c>
      <c r="Y1558" s="212">
        <v>0.666127967821603</v>
      </c>
      <c r="Z1558" s="212">
        <v>0.50820568154628254</v>
      </c>
    </row>
    <row r="1559" spans="3:26" x14ac:dyDescent="0.3">
      <c r="C1559" s="210">
        <v>41575</v>
      </c>
      <c r="D1559" s="211">
        <v>1.099471575916779E-3</v>
      </c>
      <c r="E1559" s="211">
        <v>2.833307202695751E-3</v>
      </c>
      <c r="F1559" s="211">
        <v>4.6136347930070525E-3</v>
      </c>
      <c r="G1559" s="211">
        <v>7.4005584929823232E-3</v>
      </c>
      <c r="H1559" s="211">
        <v>9.3074458512668618E-3</v>
      </c>
      <c r="I1559" s="211">
        <v>1.2760956242393456E-2</v>
      </c>
      <c r="J1559" s="211">
        <v>1.6528924693994126E-2</v>
      </c>
      <c r="K1559" s="211">
        <v>2.2022616552238802E-2</v>
      </c>
      <c r="L1559" s="211">
        <v>2.9255532283376472E-2</v>
      </c>
      <c r="M1559" s="211">
        <v>3.9072846563792125E-2</v>
      </c>
      <c r="N1559" s="211">
        <v>5.3026974877058541E-2</v>
      </c>
      <c r="P1559" s="212">
        <f t="array" ref="P1559:Z1559">(1+D1559:N1559)^-P$1:Z$1</f>
        <v>0.99991209445594231</v>
      </c>
      <c r="Q1559" s="212">
        <v>0.99929292485718924</v>
      </c>
      <c r="R1559" s="212">
        <v>0.99770113414784123</v>
      </c>
      <c r="S1559" s="212">
        <v>0.99265380743479714</v>
      </c>
      <c r="T1559" s="212">
        <v>0.98164180588814287</v>
      </c>
      <c r="U1559" s="212">
        <v>0.96267379387680319</v>
      </c>
      <c r="V1559" s="212">
        <v>0.92130047773360535</v>
      </c>
      <c r="W1559" s="212">
        <v>0.85857147309657389</v>
      </c>
      <c r="X1559" s="212">
        <v>0.74949355003856832</v>
      </c>
      <c r="Y1559" s="212">
        <v>0.56274294961867199</v>
      </c>
      <c r="Z1559" s="212">
        <v>0.3558033815150633</v>
      </c>
    </row>
    <row r="1560" spans="3:26" x14ac:dyDescent="0.3">
      <c r="C1560" s="210">
        <v>41572</v>
      </c>
      <c r="D1560" s="211">
        <v>9.6010660662117773E-4</v>
      </c>
      <c r="E1560" s="211">
        <v>2.3436468249234226E-3</v>
      </c>
      <c r="F1560" s="211">
        <v>3.8131210224139011E-3</v>
      </c>
      <c r="G1560" s="211">
        <v>5.8182427928045264E-3</v>
      </c>
      <c r="H1560" s="211">
        <v>7.3015294143529757E-3</v>
      </c>
      <c r="I1560" s="211">
        <v>9.2622838548458829E-3</v>
      </c>
      <c r="J1560" s="211">
        <v>1.2482643286768508E-2</v>
      </c>
      <c r="K1560" s="211">
        <v>1.7004089617918567E-2</v>
      </c>
      <c r="L1560" s="211">
        <v>2.1473108888121834E-2</v>
      </c>
      <c r="M1560" s="211">
        <v>2.8781720518959737E-2</v>
      </c>
      <c r="N1560" s="211">
        <v>3.5984856970724989E-2</v>
      </c>
      <c r="P1560" s="212">
        <f t="array" ref="P1560:Z1560">(1+D1560:N1560)^-P$1:Z$1</f>
        <v>0.99992323126694427</v>
      </c>
      <c r="Q1560" s="212">
        <v>0.99941494501941153</v>
      </c>
      <c r="R1560" s="212">
        <v>0.99809887468013681</v>
      </c>
      <c r="S1560" s="212">
        <v>0.99421541333685759</v>
      </c>
      <c r="T1560" s="212">
        <v>0.98555533520798588</v>
      </c>
      <c r="U1560" s="212">
        <v>0.97272005072896772</v>
      </c>
      <c r="V1560" s="212">
        <v>0.93985761641127519</v>
      </c>
      <c r="W1560" s="212">
        <v>0.88867119772946401</v>
      </c>
      <c r="X1560" s="212">
        <v>0.80859419726689941</v>
      </c>
      <c r="Y1560" s="212">
        <v>0.65335830212919732</v>
      </c>
      <c r="Z1560" s="212">
        <v>0.4930964238620501</v>
      </c>
    </row>
    <row r="1561" spans="3:26" x14ac:dyDescent="0.3">
      <c r="C1561" s="210">
        <v>41571</v>
      </c>
      <c r="D1561" s="211">
        <v>1.0230622892586708E-3</v>
      </c>
      <c r="E1561" s="211">
        <v>2.6139911849776898E-3</v>
      </c>
      <c r="F1561" s="211">
        <v>4.0958571090127299E-3</v>
      </c>
      <c r="G1561" s="211">
        <v>6.2697725557462588E-3</v>
      </c>
      <c r="H1561" s="211">
        <v>7.9279893591735796E-3</v>
      </c>
      <c r="I1561" s="211">
        <v>1.0657086264859046E-2</v>
      </c>
      <c r="J1561" s="211">
        <v>1.4112779776544484E-2</v>
      </c>
      <c r="K1561" s="211">
        <v>1.8467191042857808E-2</v>
      </c>
      <c r="L1561" s="211">
        <v>2.5036197430185213E-2</v>
      </c>
      <c r="M1561" s="211">
        <v>3.4033104937346695E-2</v>
      </c>
      <c r="N1561" s="211">
        <v>4.4263490219247345E-2</v>
      </c>
      <c r="P1561" s="212">
        <f t="array" ref="P1561:Z1561">(1+D1561:N1561)^-P$1:Z$1</f>
        <v>0.9999182002003707</v>
      </c>
      <c r="Q1561" s="212">
        <v>0.99934756776349787</v>
      </c>
      <c r="R1561" s="212">
        <v>0.99795834106662362</v>
      </c>
      <c r="S1561" s="212">
        <v>0.9937692925627466</v>
      </c>
      <c r="T1561" s="212">
        <v>0.98433060670165828</v>
      </c>
      <c r="U1561" s="212">
        <v>0.96869826914456381</v>
      </c>
      <c r="V1561" s="212">
        <v>0.93232798756438318</v>
      </c>
      <c r="W1561" s="212">
        <v>0.87977313837475835</v>
      </c>
      <c r="X1561" s="212">
        <v>0.7809225784763093</v>
      </c>
      <c r="Y1561" s="212">
        <v>0.60531767306435735</v>
      </c>
      <c r="Z1561" s="212">
        <v>0.42053109371290853</v>
      </c>
    </row>
    <row r="1562" spans="3:26" x14ac:dyDescent="0.3">
      <c r="C1562" s="210">
        <v>41570</v>
      </c>
      <c r="D1562" s="211">
        <v>8.6761775932072392E-4</v>
      </c>
      <c r="E1562" s="211">
        <v>2.1820700403705185E-3</v>
      </c>
      <c r="F1562" s="211">
        <v>3.501453855124678E-3</v>
      </c>
      <c r="G1562" s="211">
        <v>5.4575557199106599E-3</v>
      </c>
      <c r="H1562" s="211">
        <v>7.11872783211219E-3</v>
      </c>
      <c r="I1562" s="211">
        <v>8.9655180589155378E-3</v>
      </c>
      <c r="J1562" s="211">
        <v>1.1660675527311969E-2</v>
      </c>
      <c r="K1562" s="211">
        <v>1.5888599647931111E-2</v>
      </c>
      <c r="L1562" s="211">
        <v>2.1162660884987031E-2</v>
      </c>
      <c r="M1562" s="211">
        <v>2.9010874880690742E-2</v>
      </c>
      <c r="N1562" s="211">
        <v>3.8669664176412363E-2</v>
      </c>
      <c r="P1562" s="212">
        <f t="array" ref="P1562:Z1562">(1+D1562:N1562)^-P$1:Z$1</f>
        <v>0.99993062307896241</v>
      </c>
      <c r="Q1562" s="212">
        <v>0.99945522524789498</v>
      </c>
      <c r="R1562" s="212">
        <v>0.99825385726543092</v>
      </c>
      <c r="S1562" s="212">
        <v>0.99457206752402094</v>
      </c>
      <c r="T1562" s="212">
        <v>0.98591314292251431</v>
      </c>
      <c r="U1562" s="212">
        <v>0.97357861809146351</v>
      </c>
      <c r="V1562" s="212">
        <v>0.94368196707476704</v>
      </c>
      <c r="W1562" s="212">
        <v>0.89552433785271202</v>
      </c>
      <c r="X1562" s="212">
        <v>0.81105580463236671</v>
      </c>
      <c r="Y1562" s="212">
        <v>0.65117921819216984</v>
      </c>
      <c r="Z1562" s="212">
        <v>0.46822117191363649</v>
      </c>
    </row>
    <row r="1563" spans="3:26" x14ac:dyDescent="0.3">
      <c r="C1563" s="210">
        <v>41569</v>
      </c>
      <c r="D1563" s="211">
        <v>1.0634689248466794E-3</v>
      </c>
      <c r="E1563" s="211">
        <v>2.5300775770224137E-3</v>
      </c>
      <c r="F1563" s="211">
        <v>4.1264189577702084E-3</v>
      </c>
      <c r="G1563" s="211">
        <v>6.7982859556133682E-3</v>
      </c>
      <c r="H1563" s="211">
        <v>8.7702272446007808E-3</v>
      </c>
      <c r="I1563" s="211">
        <v>1.1343128300613485E-2</v>
      </c>
      <c r="J1563" s="211">
        <v>1.4212364662448513E-2</v>
      </c>
      <c r="K1563" s="211">
        <v>1.855362478573783E-2</v>
      </c>
      <c r="L1563" s="211">
        <v>2.3241500399486553E-2</v>
      </c>
      <c r="M1563" s="211">
        <v>2.9181295815439719E-2</v>
      </c>
      <c r="N1563" s="211">
        <v>3.9476001590537477E-2</v>
      </c>
      <c r="P1563" s="212">
        <f t="array" ref="P1563:Z1563">(1+D1563:N1563)^-P$1:Z$1</f>
        <v>0.99991497130775486</v>
      </c>
      <c r="Q1563" s="212">
        <v>0.99936847891365643</v>
      </c>
      <c r="R1563" s="212">
        <v>0.9979431538932827</v>
      </c>
      <c r="S1563" s="212">
        <v>0.99324761866359301</v>
      </c>
      <c r="T1563" s="212">
        <v>0.98268762712716162</v>
      </c>
      <c r="U1563" s="212">
        <v>0.96672826408460699</v>
      </c>
      <c r="V1563" s="212">
        <v>0.93187035389537909</v>
      </c>
      <c r="W1563" s="212">
        <v>0.8792506728978049</v>
      </c>
      <c r="X1563" s="212">
        <v>0.79472804961185717</v>
      </c>
      <c r="Y1563" s="212">
        <v>0.64956367148469329</v>
      </c>
      <c r="Z1563" s="212">
        <v>0.46101032875460329</v>
      </c>
    </row>
    <row r="1564" spans="3:26" x14ac:dyDescent="0.3">
      <c r="C1564" s="210">
        <v>41568</v>
      </c>
      <c r="D1564" s="211">
        <v>1.1289009877196753E-3</v>
      </c>
      <c r="E1564" s="211">
        <v>2.6336944749246823E-3</v>
      </c>
      <c r="F1564" s="211">
        <v>4.1885083399250903E-3</v>
      </c>
      <c r="G1564" s="211">
        <v>6.3682147004092355E-3</v>
      </c>
      <c r="H1564" s="211">
        <v>8.3938553373905603E-3</v>
      </c>
      <c r="I1564" s="211">
        <v>1.1186263348155067E-2</v>
      </c>
      <c r="J1564" s="211">
        <v>1.4424410893248214E-2</v>
      </c>
      <c r="K1564" s="211">
        <v>1.9173651507329723E-2</v>
      </c>
      <c r="L1564" s="211">
        <v>2.433620448892258E-2</v>
      </c>
      <c r="M1564" s="211">
        <v>3.1051507652200262E-2</v>
      </c>
      <c r="N1564" s="211">
        <v>4.1132220567225299E-2</v>
      </c>
      <c r="P1564" s="212">
        <f t="array" ref="P1564:Z1564">(1+D1564:N1564)^-P$1:Z$1</f>
        <v>0.99990974293276158</v>
      </c>
      <c r="Q1564" s="212">
        <v>0.9993426580491872</v>
      </c>
      <c r="R1564" s="212">
        <v>0.99791230180169599</v>
      </c>
      <c r="S1564" s="212">
        <v>0.99367208283470587</v>
      </c>
      <c r="T1564" s="212">
        <v>0.98342131870372063</v>
      </c>
      <c r="U1564" s="212">
        <v>0.96717823847999129</v>
      </c>
      <c r="V1564" s="212">
        <v>0.93089681164635396</v>
      </c>
      <c r="W1564" s="212">
        <v>0.87551317958491093</v>
      </c>
      <c r="X1564" s="212">
        <v>0.78627555094535762</v>
      </c>
      <c r="Y1564" s="212">
        <v>0.63211278676486093</v>
      </c>
      <c r="Z1564" s="212">
        <v>0.44656250841913797</v>
      </c>
    </row>
    <row r="1565" spans="3:26" x14ac:dyDescent="0.3">
      <c r="C1565" s="210">
        <v>41565</v>
      </c>
      <c r="D1565" s="211">
        <v>1.0799354132119366E-3</v>
      </c>
      <c r="E1565" s="211">
        <v>2.6147645495366192E-3</v>
      </c>
      <c r="F1565" s="211">
        <v>3.9313525048414316E-3</v>
      </c>
      <c r="G1565" s="211">
        <v>6.4110726348154193E-3</v>
      </c>
      <c r="H1565" s="211">
        <v>8.0346913777029193E-3</v>
      </c>
      <c r="I1565" s="211">
        <v>1.070543522487531E-2</v>
      </c>
      <c r="J1565" s="211">
        <v>1.4469591003777191E-2</v>
      </c>
      <c r="K1565" s="211">
        <v>1.8446071742700822E-2</v>
      </c>
      <c r="L1565" s="211">
        <v>2.4443017902893219E-2</v>
      </c>
      <c r="M1565" s="211">
        <v>3.0979777588209953E-2</v>
      </c>
      <c r="N1565" s="211">
        <v>4.1466960240248825E-2</v>
      </c>
      <c r="P1565" s="212">
        <f t="array" ref="P1565:Z1565">(1+D1565:N1565)^-P$1:Z$1</f>
        <v>0.99991365551170386</v>
      </c>
      <c r="Q1565" s="212">
        <v>0.99934737505233839</v>
      </c>
      <c r="R1565" s="212">
        <v>0.99804010064950166</v>
      </c>
      <c r="S1565" s="212">
        <v>0.99362976738915332</v>
      </c>
      <c r="T1565" s="212">
        <v>0.98412223192103376</v>
      </c>
      <c r="U1565" s="212">
        <v>0.96855925738558546</v>
      </c>
      <c r="V1565" s="212">
        <v>0.93068953941653942</v>
      </c>
      <c r="W1565" s="212">
        <v>0.87990085200232071</v>
      </c>
      <c r="X1565" s="212">
        <v>0.78545612633677631</v>
      </c>
      <c r="Y1565" s="212">
        <v>0.63277279359456873</v>
      </c>
      <c r="Z1565" s="212">
        <v>0.44370064832823219</v>
      </c>
    </row>
    <row r="1566" spans="3:26" x14ac:dyDescent="0.3">
      <c r="C1566" s="210">
        <v>41564</v>
      </c>
      <c r="D1566" s="211">
        <v>8.4813594111243155E-4</v>
      </c>
      <c r="E1566" s="211">
        <v>2.2311717140315419E-3</v>
      </c>
      <c r="F1566" s="211">
        <v>3.5468547443235805E-3</v>
      </c>
      <c r="G1566" s="211">
        <v>5.69226711219218E-3</v>
      </c>
      <c r="H1566" s="211">
        <v>7.1497331426392217E-3</v>
      </c>
      <c r="I1566" s="211">
        <v>9.2381333089554419E-3</v>
      </c>
      <c r="J1566" s="211">
        <v>1.2148714400794578E-2</v>
      </c>
      <c r="K1566" s="211">
        <v>1.5931423100152862E-2</v>
      </c>
      <c r="L1566" s="211">
        <v>2.0782133610121951E-2</v>
      </c>
      <c r="M1566" s="211">
        <v>2.7120481640265742E-2</v>
      </c>
      <c r="N1566" s="211">
        <v>3.6697930046890093E-2</v>
      </c>
      <c r="P1566" s="212">
        <f t="array" ref="P1566:Z1566">(1+D1566:N1566)^-P$1:Z$1</f>
        <v>0.99993218018170305</v>
      </c>
      <c r="Q1566" s="212">
        <v>0.9994429836046167</v>
      </c>
      <c r="R1566" s="212">
        <v>0.99823127629417074</v>
      </c>
      <c r="S1566" s="212">
        <v>0.99433995139632791</v>
      </c>
      <c r="T1566" s="212">
        <v>0.98585244078138567</v>
      </c>
      <c r="U1566" s="212">
        <v>0.97278988246123455</v>
      </c>
      <c r="V1566" s="212">
        <v>0.94140903251771413</v>
      </c>
      <c r="W1566" s="212">
        <v>0.89526013482128786</v>
      </c>
      <c r="X1566" s="212">
        <v>0.81408433626573429</v>
      </c>
      <c r="Y1566" s="212">
        <v>0.66938990341561</v>
      </c>
      <c r="Z1566" s="212">
        <v>0.48635722540088566</v>
      </c>
    </row>
    <row r="1567" spans="3:26" x14ac:dyDescent="0.3">
      <c r="C1567" s="210">
        <v>41563</v>
      </c>
      <c r="D1567" s="211">
        <v>1.1582481019261914E-3</v>
      </c>
      <c r="E1567" s="211">
        <v>2.7367754942778451E-3</v>
      </c>
      <c r="F1567" s="211">
        <v>4.2928380204972074E-3</v>
      </c>
      <c r="G1567" s="211">
        <v>6.9612676506408339E-3</v>
      </c>
      <c r="H1567" s="211">
        <v>9.5072277443955522E-3</v>
      </c>
      <c r="I1567" s="211">
        <v>1.2498655549365903E-2</v>
      </c>
      <c r="J1567" s="211">
        <v>1.6396770675204238E-2</v>
      </c>
      <c r="K1567" s="211">
        <v>2.1685961360697378E-2</v>
      </c>
      <c r="L1567" s="211">
        <v>2.8145288403442253E-2</v>
      </c>
      <c r="M1567" s="211">
        <v>3.8591458402679371E-2</v>
      </c>
      <c r="N1567" s="211">
        <v>4.9036401710206387E-2</v>
      </c>
      <c r="P1567" s="212">
        <f t="array" ref="P1567:Z1567">(1+D1567:N1567)^-P$1:Z$1</f>
        <v>0.99990739805981732</v>
      </c>
      <c r="Q1567" s="212">
        <v>0.99931697403275865</v>
      </c>
      <c r="R1567" s="212">
        <v>0.99786046703211129</v>
      </c>
      <c r="S1567" s="212">
        <v>0.99308685659093698</v>
      </c>
      <c r="T1567" s="212">
        <v>0.98125330970422431</v>
      </c>
      <c r="U1567" s="212">
        <v>0.96342216649980528</v>
      </c>
      <c r="V1567" s="212">
        <v>0.92189958051304111</v>
      </c>
      <c r="W1567" s="212">
        <v>0.86055378377595693</v>
      </c>
      <c r="X1567" s="212">
        <v>0.75762640685521299</v>
      </c>
      <c r="Y1567" s="212">
        <v>0.56666814786254749</v>
      </c>
      <c r="Z1567" s="212">
        <v>0.38387411597252552</v>
      </c>
    </row>
    <row r="1568" spans="3:26" x14ac:dyDescent="0.3">
      <c r="C1568" s="210">
        <v>41562</v>
      </c>
      <c r="D1568" s="211">
        <v>8.4257662765448052E-4</v>
      </c>
      <c r="E1568" s="211">
        <v>2.0051021387026101E-3</v>
      </c>
      <c r="F1568" s="211">
        <v>3.1729536521114396E-3</v>
      </c>
      <c r="G1568" s="211">
        <v>4.9801182119381801E-3</v>
      </c>
      <c r="H1568" s="211">
        <v>6.45865011050736E-3</v>
      </c>
      <c r="I1568" s="211">
        <v>8.1701077013128457E-3</v>
      </c>
      <c r="J1568" s="211">
        <v>1.1081431667886544E-2</v>
      </c>
      <c r="K1568" s="211">
        <v>1.394155973416817E-2</v>
      </c>
      <c r="L1568" s="211">
        <v>1.8366702516470133E-2</v>
      </c>
      <c r="M1568" s="211">
        <v>2.3123452286666832E-2</v>
      </c>
      <c r="N1568" s="211">
        <v>3.0388931436561514E-2</v>
      </c>
      <c r="P1568" s="212">
        <f t="array" ref="P1568:Z1568">(1+D1568:N1568)^-P$1:Z$1</f>
        <v>0.99993262452109088</v>
      </c>
      <c r="Q1568" s="212">
        <v>0.99949935171507165</v>
      </c>
      <c r="R1568" s="212">
        <v>0.9984172885821162</v>
      </c>
      <c r="S1568" s="212">
        <v>0.99504456046274936</v>
      </c>
      <c r="T1568" s="212">
        <v>0.9872067732274763</v>
      </c>
      <c r="U1568" s="212">
        <v>0.97588479333290079</v>
      </c>
      <c r="V1568" s="212">
        <v>0.94638822119461152</v>
      </c>
      <c r="W1568" s="212">
        <v>0.90763143554936643</v>
      </c>
      <c r="X1568" s="212">
        <v>0.83360074149682772</v>
      </c>
      <c r="Y1568" s="212">
        <v>0.70970751383999686</v>
      </c>
      <c r="Z1568" s="212">
        <v>0.54951089068259318</v>
      </c>
    </row>
    <row r="1569" spans="3:26" x14ac:dyDescent="0.3">
      <c r="C1569" s="210">
        <v>41561</v>
      </c>
      <c r="D1569" s="211">
        <v>1.0825181963348589E-3</v>
      </c>
      <c r="E1569" s="211">
        <v>2.6258870042533658E-3</v>
      </c>
      <c r="F1569" s="211">
        <v>4.2337220176551418E-3</v>
      </c>
      <c r="G1569" s="211">
        <v>6.5240864876016024E-3</v>
      </c>
      <c r="H1569" s="211">
        <v>8.5408655305763293E-3</v>
      </c>
      <c r="I1569" s="211">
        <v>1.1019051364077641E-2</v>
      </c>
      <c r="J1569" s="211">
        <v>1.5104310398813983E-2</v>
      </c>
      <c r="K1569" s="211">
        <v>1.918964396660067E-2</v>
      </c>
      <c r="L1569" s="211">
        <v>2.4783090759441583E-2</v>
      </c>
      <c r="M1569" s="211">
        <v>3.3926929129827782E-2</v>
      </c>
      <c r="N1569" s="211">
        <v>4.4784411348723852E-2</v>
      </c>
      <c r="P1569" s="212">
        <f t="array" ref="P1569:Z1569">(1+D1569:N1569)^-P$1:Z$1</f>
        <v>0.99991344913006119</v>
      </c>
      <c r="Q1569" s="212">
        <v>0.99934460351952925</v>
      </c>
      <c r="R1569" s="212">
        <v>0.99788983701481881</v>
      </c>
      <c r="S1569" s="212">
        <v>0.99351820132753288</v>
      </c>
      <c r="T1569" s="212">
        <v>0.98313464232573522</v>
      </c>
      <c r="U1569" s="212">
        <v>0.96765820136761638</v>
      </c>
      <c r="V1569" s="212">
        <v>0.92778349112269765</v>
      </c>
      <c r="W1569" s="212">
        <v>0.87541701823851814</v>
      </c>
      <c r="X1569" s="212">
        <v>0.78285348993567772</v>
      </c>
      <c r="Y1569" s="212">
        <v>0.60625076095827768</v>
      </c>
      <c r="Z1569" s="212">
        <v>0.41635742867857611</v>
      </c>
    </row>
    <row r="1570" spans="3:26" x14ac:dyDescent="0.3">
      <c r="C1570" s="210">
        <v>41558</v>
      </c>
      <c r="D1570" s="211">
        <v>1.0339854465496222E-3</v>
      </c>
      <c r="E1570" s="211">
        <v>2.5159015857738483E-3</v>
      </c>
      <c r="F1570" s="211">
        <v>3.9089119218968611E-3</v>
      </c>
      <c r="G1570" s="211">
        <v>5.9551053735049046E-3</v>
      </c>
      <c r="H1570" s="211">
        <v>7.9820982344576772E-3</v>
      </c>
      <c r="I1570" s="211">
        <v>1.0501588218062784E-2</v>
      </c>
      <c r="J1570" s="211">
        <v>1.3515944008510906E-2</v>
      </c>
      <c r="K1570" s="211">
        <v>1.7372788211842991E-2</v>
      </c>
      <c r="L1570" s="211">
        <v>2.2291551164197409E-2</v>
      </c>
      <c r="M1570" s="211">
        <v>2.8026016850970711E-2</v>
      </c>
      <c r="N1570" s="211">
        <v>3.6631254570880782E-2</v>
      </c>
      <c r="P1570" s="212">
        <f t="array" ref="P1570:Z1570">(1+D1570:N1570)^-P$1:Z$1</f>
        <v>0.99991732731743055</v>
      </c>
      <c r="Q1570" s="212">
        <v>0.99937201176626922</v>
      </c>
      <c r="R1570" s="212">
        <v>0.99805125528526462</v>
      </c>
      <c r="S1570" s="212">
        <v>0.99408014796913435</v>
      </c>
      <c r="T1570" s="212">
        <v>0.98422493103024811</v>
      </c>
      <c r="U1570" s="212">
        <v>0.96914553376370993</v>
      </c>
      <c r="V1570" s="212">
        <v>0.93507635297816105</v>
      </c>
      <c r="W1570" s="212">
        <v>0.88641924967273167</v>
      </c>
      <c r="X1570" s="212">
        <v>0.80214389893817106</v>
      </c>
      <c r="Y1570" s="212">
        <v>0.66059976352025918</v>
      </c>
      <c r="Z1570" s="212">
        <v>0.48698325170858076</v>
      </c>
    </row>
    <row r="1571" spans="3:26" x14ac:dyDescent="0.3">
      <c r="C1571" s="210">
        <v>41557</v>
      </c>
      <c r="D1571" s="211">
        <v>9.8746363517429321E-4</v>
      </c>
      <c r="E1571" s="211">
        <v>2.4557799824586179E-3</v>
      </c>
      <c r="F1571" s="211">
        <v>3.9507119758934606E-3</v>
      </c>
      <c r="G1571" s="211">
        <v>5.9756037608856864E-3</v>
      </c>
      <c r="H1571" s="211">
        <v>7.7047327249320065E-3</v>
      </c>
      <c r="I1571" s="211">
        <v>1.0408354077945152E-2</v>
      </c>
      <c r="J1571" s="211">
        <v>1.3515071623004634E-2</v>
      </c>
      <c r="K1571" s="211">
        <v>1.8271203217247043E-2</v>
      </c>
      <c r="L1571" s="211">
        <v>2.4049402704857694E-2</v>
      </c>
      <c r="M1571" s="211">
        <v>3.2578232438958243E-2</v>
      </c>
      <c r="N1571" s="211">
        <v>4.3826082918743271E-2</v>
      </c>
      <c r="P1571" s="212">
        <f t="array" ref="P1571:Z1571">(1+D1571:N1571)^-P$1:Z$1</f>
        <v>0.99992104500401591</v>
      </c>
      <c r="Q1571" s="212">
        <v>0.99938699559338517</v>
      </c>
      <c r="R1571" s="212">
        <v>0.99803047785559684</v>
      </c>
      <c r="S1571" s="212">
        <v>0.99405989197099243</v>
      </c>
      <c r="T1571" s="212">
        <v>0.98476681122623289</v>
      </c>
      <c r="U1571" s="212">
        <v>0.96941383851791929</v>
      </c>
      <c r="V1571" s="212">
        <v>0.93508037733105331</v>
      </c>
      <c r="W1571" s="212">
        <v>0.88095913962237471</v>
      </c>
      <c r="X1571" s="212">
        <v>0.78848042159386311</v>
      </c>
      <c r="Y1571" s="212">
        <v>0.61823774584431823</v>
      </c>
      <c r="Z1571" s="212">
        <v>0.42406956584743455</v>
      </c>
    </row>
    <row r="1572" spans="3:26" x14ac:dyDescent="0.3">
      <c r="C1572" s="210">
        <v>41556</v>
      </c>
      <c r="D1572" s="211">
        <v>1.0573628143458987E-3</v>
      </c>
      <c r="E1572" s="211">
        <v>2.5709720694888256E-3</v>
      </c>
      <c r="F1572" s="211">
        <v>4.2016024335794879E-3</v>
      </c>
      <c r="G1572" s="211">
        <v>6.4458907106499201E-3</v>
      </c>
      <c r="H1572" s="211">
        <v>8.1386333822533082E-3</v>
      </c>
      <c r="I1572" s="211">
        <v>1.0418118732469506E-2</v>
      </c>
      <c r="J1572" s="211">
        <v>1.3104611567768229E-2</v>
      </c>
      <c r="K1572" s="211">
        <v>1.646401395511805E-2</v>
      </c>
      <c r="L1572" s="211">
        <v>2.0808939546974037E-2</v>
      </c>
      <c r="M1572" s="211">
        <v>2.6190827395664633E-2</v>
      </c>
      <c r="N1572" s="211">
        <v>3.5097662467530107E-2</v>
      </c>
      <c r="P1572" s="212">
        <f t="array" ref="P1572:Z1572">(1+D1572:N1572)^-P$1:Z$1</f>
        <v>0.99991545923776981</v>
      </c>
      <c r="Q1572" s="212">
        <v>0.99935828779177649</v>
      </c>
      <c r="R1572" s="212">
        <v>0.99790579573772287</v>
      </c>
      <c r="S1572" s="212">
        <v>0.99359539268812702</v>
      </c>
      <c r="T1572" s="212">
        <v>0.98391931069405214</v>
      </c>
      <c r="U1572" s="212">
        <v>0.96938573361885849</v>
      </c>
      <c r="V1572" s="212">
        <v>0.93697615526607547</v>
      </c>
      <c r="W1572" s="212">
        <v>0.89198170132336074</v>
      </c>
      <c r="X1572" s="212">
        <v>0.81387058701302228</v>
      </c>
      <c r="Y1572" s="212">
        <v>0.67854409286451733</v>
      </c>
      <c r="Z1572" s="212">
        <v>0.50161838242630052</v>
      </c>
    </row>
    <row r="1573" spans="3:26" x14ac:dyDescent="0.3">
      <c r="C1573" s="210">
        <v>41555</v>
      </c>
      <c r="D1573" s="211">
        <v>9.7436442697899917E-4</v>
      </c>
      <c r="E1573" s="211">
        <v>2.4754079462462972E-3</v>
      </c>
      <c r="F1573" s="211">
        <v>3.9016160907743192E-3</v>
      </c>
      <c r="G1573" s="211">
        <v>6.0832159356502494E-3</v>
      </c>
      <c r="H1573" s="211">
        <v>7.9443808605819139E-3</v>
      </c>
      <c r="I1573" s="211">
        <v>1.0694199844509067E-2</v>
      </c>
      <c r="J1573" s="211">
        <v>1.3680122125400086E-2</v>
      </c>
      <c r="K1573" s="211">
        <v>1.7880725014435266E-2</v>
      </c>
      <c r="L1573" s="211">
        <v>2.2533563003970931E-2</v>
      </c>
      <c r="M1573" s="211">
        <v>2.9996186210913708E-2</v>
      </c>
      <c r="N1573" s="211">
        <v>4.0306643241705617E-2</v>
      </c>
      <c r="P1573" s="212">
        <f t="array" ref="P1573:Z1573">(1+D1573:N1573)^-P$1:Z$1</f>
        <v>0.99992209183163216</v>
      </c>
      <c r="Q1573" s="212">
        <v>0.99938210368391001</v>
      </c>
      <c r="R1573" s="212">
        <v>0.99805488193555769</v>
      </c>
      <c r="S1573" s="212">
        <v>0.99395356582905225</v>
      </c>
      <c r="T1573" s="212">
        <v>0.98429859198807068</v>
      </c>
      <c r="U1573" s="212">
        <v>0.96859155870670843</v>
      </c>
      <c r="V1573" s="212">
        <v>0.93431936193714038</v>
      </c>
      <c r="W1573" s="212">
        <v>0.88332753144788045</v>
      </c>
      <c r="X1573" s="212">
        <v>0.80024741650384634</v>
      </c>
      <c r="Y1573" s="212">
        <v>0.64189759786181044</v>
      </c>
      <c r="Z1573" s="212">
        <v>0.45370395311405692</v>
      </c>
    </row>
    <row r="1574" spans="3:26" x14ac:dyDescent="0.3">
      <c r="C1574" s="210">
        <v>41554</v>
      </c>
      <c r="D1574" s="211">
        <v>9.2390744517967228E-4</v>
      </c>
      <c r="E1574" s="211">
        <v>2.1730252391624159E-3</v>
      </c>
      <c r="F1574" s="211">
        <v>3.4491086294485816E-3</v>
      </c>
      <c r="G1574" s="211">
        <v>5.1909675458248622E-3</v>
      </c>
      <c r="H1574" s="211">
        <v>7.0935517843257441E-3</v>
      </c>
      <c r="I1574" s="211">
        <v>9.2269116846122184E-3</v>
      </c>
      <c r="J1574" s="211">
        <v>1.2680321603314297E-2</v>
      </c>
      <c r="K1574" s="211">
        <v>1.6984263985193652E-2</v>
      </c>
      <c r="L1574" s="211">
        <v>2.1387451845258289E-2</v>
      </c>
      <c r="M1574" s="211">
        <v>2.8096775622243931E-2</v>
      </c>
      <c r="N1574" s="211">
        <v>3.8342904040213836E-2</v>
      </c>
      <c r="P1574" s="212">
        <f t="array" ref="P1574:Z1574">(1+D1574:N1574)^-P$1:Z$1</f>
        <v>0.99992612425651539</v>
      </c>
      <c r="Q1574" s="212">
        <v>0.99945748030839998</v>
      </c>
      <c r="R1574" s="212">
        <v>0.99827989403279149</v>
      </c>
      <c r="S1574" s="212">
        <v>0.99483583944402265</v>
      </c>
      <c r="T1574" s="212">
        <v>0.98596243666807937</v>
      </c>
      <c r="U1574" s="212">
        <v>0.97282233226180514</v>
      </c>
      <c r="V1574" s="212">
        <v>0.93894065896554024</v>
      </c>
      <c r="W1574" s="212">
        <v>0.88879247442842479</v>
      </c>
      <c r="X1574" s="212">
        <v>0.80927256796669511</v>
      </c>
      <c r="Y1574" s="212">
        <v>0.65991810520261451</v>
      </c>
      <c r="Z1574" s="212">
        <v>0.47117692523386401</v>
      </c>
    </row>
    <row r="1575" spans="3:26" x14ac:dyDescent="0.3">
      <c r="C1575" s="210">
        <v>41551</v>
      </c>
      <c r="D1575" s="211">
        <v>9.3214695675805528E-4</v>
      </c>
      <c r="E1575" s="211">
        <v>2.3049229888098825E-3</v>
      </c>
      <c r="F1575" s="211">
        <v>3.6215153087336771E-3</v>
      </c>
      <c r="G1575" s="211">
        <v>5.7869852211687237E-3</v>
      </c>
      <c r="H1575" s="211">
        <v>7.8974444320661641E-3</v>
      </c>
      <c r="I1575" s="211">
        <v>1.07963714501797E-2</v>
      </c>
      <c r="J1575" s="211">
        <v>1.4494112771169784E-2</v>
      </c>
      <c r="K1575" s="211">
        <v>1.9794973347975479E-2</v>
      </c>
      <c r="L1575" s="211">
        <v>2.4998854861598002E-2</v>
      </c>
      <c r="M1575" s="211">
        <v>3.1912845815584026E-2</v>
      </c>
      <c r="N1575" s="211">
        <v>4.0432528796908652E-2</v>
      </c>
      <c r="P1575" s="212">
        <f t="array" ref="P1575:Z1575">(1+D1575:N1575)^-P$1:Z$1</f>
        <v>0.99992546575560881</v>
      </c>
      <c r="Q1575" s="212">
        <v>0.99942459792516913</v>
      </c>
      <c r="R1575" s="212">
        <v>0.99819414581446297</v>
      </c>
      <c r="S1575" s="212">
        <v>0.99424631129036112</v>
      </c>
      <c r="T1575" s="212">
        <v>0.98439026904604843</v>
      </c>
      <c r="U1575" s="212">
        <v>0.96829787180371163</v>
      </c>
      <c r="V1575" s="212">
        <v>0.93057706439646815</v>
      </c>
      <c r="W1575" s="212">
        <v>0.87178608198744389</v>
      </c>
      <c r="X1575" s="212">
        <v>0.78120712939193437</v>
      </c>
      <c r="Y1575" s="212">
        <v>0.62424448999535209</v>
      </c>
      <c r="Z1575" s="212">
        <v>0.45260730974325036</v>
      </c>
    </row>
    <row r="1576" spans="3:26" x14ac:dyDescent="0.3">
      <c r="C1576" s="210">
        <v>41550</v>
      </c>
      <c r="D1576" s="211">
        <v>9.6980704576989497E-4</v>
      </c>
      <c r="E1576" s="211">
        <v>2.453149729587253E-3</v>
      </c>
      <c r="F1576" s="211">
        <v>4.0267150891565634E-3</v>
      </c>
      <c r="G1576" s="211">
        <v>6.3064272514693001E-3</v>
      </c>
      <c r="H1576" s="211">
        <v>8.1832015963593276E-3</v>
      </c>
      <c r="I1576" s="211">
        <v>1.0490494912748238E-2</v>
      </c>
      <c r="J1576" s="211">
        <v>1.3708794153531696E-2</v>
      </c>
      <c r="K1576" s="211">
        <v>1.7449526535612332E-2</v>
      </c>
      <c r="L1576" s="211">
        <v>2.3080006408664321E-2</v>
      </c>
      <c r="M1576" s="211">
        <v>3.1718298242907721E-2</v>
      </c>
      <c r="N1576" s="211">
        <v>4.1875055396883229E-2</v>
      </c>
      <c r="P1576" s="212">
        <f t="array" ref="P1576:Z1576">(1+D1576:N1576)^-P$1:Z$1</f>
        <v>0.99992245603974927</v>
      </c>
      <c r="Q1576" s="212">
        <v>0.99938765114470174</v>
      </c>
      <c r="R1576" s="212">
        <v>0.99799270253654571</v>
      </c>
      <c r="S1576" s="212">
        <v>0.9937330945319568</v>
      </c>
      <c r="T1576" s="212">
        <v>0.98383232143025112</v>
      </c>
      <c r="U1576" s="212">
        <v>0.96917745235784147</v>
      </c>
      <c r="V1576" s="212">
        <v>0.93418723663734593</v>
      </c>
      <c r="W1576" s="212">
        <v>0.8859513654637966</v>
      </c>
      <c r="X1576" s="212">
        <v>0.79598342561571434</v>
      </c>
      <c r="Y1576" s="212">
        <v>0.62601249709303708</v>
      </c>
      <c r="Z1576" s="212">
        <v>0.44023766337286224</v>
      </c>
    </row>
    <row r="1577" spans="3:26" x14ac:dyDescent="0.3">
      <c r="C1577" s="210">
        <v>41549</v>
      </c>
      <c r="D1577" s="211">
        <v>9.8847412013426022E-4</v>
      </c>
      <c r="E1577" s="211">
        <v>2.4423463833836796E-3</v>
      </c>
      <c r="F1577" s="211">
        <v>3.6694303648145449E-3</v>
      </c>
      <c r="G1577" s="211">
        <v>5.810647132952566E-3</v>
      </c>
      <c r="H1577" s="211">
        <v>7.9470142847755249E-3</v>
      </c>
      <c r="I1577" s="211">
        <v>1.029794440980035E-2</v>
      </c>
      <c r="J1577" s="211">
        <v>1.2912871728784022E-2</v>
      </c>
      <c r="K1577" s="211">
        <v>1.7401410881684606E-2</v>
      </c>
      <c r="L1577" s="211">
        <v>2.3847837541575229E-2</v>
      </c>
      <c r="M1577" s="211">
        <v>3.1292823343487944E-2</v>
      </c>
      <c r="N1577" s="211">
        <v>4.0556852157444818E-2</v>
      </c>
      <c r="P1577" s="212">
        <f t="array" ref="P1577:Z1577">(1+D1577:N1577)^-P$1:Z$1</f>
        <v>0.9999209642513861</v>
      </c>
      <c r="Q1577" s="212">
        <v>0.99939034374023916</v>
      </c>
      <c r="R1577" s="212">
        <v>0.99817031869675132</v>
      </c>
      <c r="S1577" s="212">
        <v>0.99422292143206492</v>
      </c>
      <c r="T1577" s="212">
        <v>0.9842934487170395</v>
      </c>
      <c r="U1577" s="212">
        <v>0.9697316982885239</v>
      </c>
      <c r="V1577" s="212">
        <v>0.93786331787920196</v>
      </c>
      <c r="W1577" s="212">
        <v>0.8862447002687297</v>
      </c>
      <c r="X1577" s="212">
        <v>0.79003408075918091</v>
      </c>
      <c r="Y1577" s="212">
        <v>0.62989776404117337</v>
      </c>
      <c r="Z1577" s="212">
        <v>0.45152700665030387</v>
      </c>
    </row>
    <row r="1578" spans="3:26" x14ac:dyDescent="0.3">
      <c r="C1578" s="210">
        <v>41548</v>
      </c>
      <c r="D1578" s="211">
        <v>8.9412363491494682E-4</v>
      </c>
      <c r="E1578" s="211">
        <v>2.2877300319821903E-3</v>
      </c>
      <c r="F1578" s="211">
        <v>3.7188041198881272E-3</v>
      </c>
      <c r="G1578" s="211">
        <v>5.8829578564121203E-3</v>
      </c>
      <c r="H1578" s="211">
        <v>7.6427028541492534E-3</v>
      </c>
      <c r="I1578" s="211">
        <v>1.019384786053631E-2</v>
      </c>
      <c r="J1578" s="211">
        <v>1.3901146801732616E-2</v>
      </c>
      <c r="K1578" s="211">
        <v>1.8522993256133217E-2</v>
      </c>
      <c r="L1578" s="211">
        <v>2.4354357235632715E-2</v>
      </c>
      <c r="M1578" s="211">
        <v>3.0589103939086575E-2</v>
      </c>
      <c r="N1578" s="211">
        <v>3.9513729576279577E-2</v>
      </c>
      <c r="P1578" s="212">
        <f t="array" ref="P1578:Z1578">(1+D1578:N1578)^-P$1:Z$1</f>
        <v>0.99992850462435712</v>
      </c>
      <c r="Q1578" s="212">
        <v>0.99942888385846906</v>
      </c>
      <c r="R1578" s="212">
        <v>0.99814576798457844</v>
      </c>
      <c r="S1578" s="212">
        <v>0.99415144892309437</v>
      </c>
      <c r="T1578" s="212">
        <v>0.98488805824773129</v>
      </c>
      <c r="U1578" s="212">
        <v>0.97003151042697433</v>
      </c>
      <c r="V1578" s="212">
        <v>0.93330142434104035</v>
      </c>
      <c r="W1578" s="212">
        <v>0.87943579052695187</v>
      </c>
      <c r="X1578" s="212">
        <v>0.78613622491364599</v>
      </c>
      <c r="Y1578" s="212">
        <v>0.63638041050583583</v>
      </c>
      <c r="Z1578" s="212">
        <v>0.46067580704585487</v>
      </c>
    </row>
    <row r="1579" spans="3:26" x14ac:dyDescent="0.3">
      <c r="C1579" s="210">
        <v>41547</v>
      </c>
      <c r="D1579" s="211">
        <v>1.0358817165420041E-3</v>
      </c>
      <c r="E1579" s="211">
        <v>2.5952420345282693E-3</v>
      </c>
      <c r="F1579" s="211">
        <v>4.2332500206530904E-3</v>
      </c>
      <c r="G1579" s="211">
        <v>6.3880593958115274E-3</v>
      </c>
      <c r="H1579" s="211">
        <v>8.2948333914256312E-3</v>
      </c>
      <c r="I1579" s="211">
        <v>1.1345525807198702E-2</v>
      </c>
      <c r="J1579" s="211">
        <v>1.5065418928609247E-2</v>
      </c>
      <c r="K1579" s="211">
        <v>1.9990339025904965E-2</v>
      </c>
      <c r="L1579" s="211">
        <v>2.5646411936681757E-2</v>
      </c>
      <c r="M1579" s="211">
        <v>3.4615453116600935E-2</v>
      </c>
      <c r="N1579" s="211">
        <v>4.4093907040858846E-2</v>
      </c>
      <c r="P1579" s="212">
        <f t="array" ref="P1579:Z1579">(1+D1579:N1579)^-P$1:Z$1</f>
        <v>0.99991717578521022</v>
      </c>
      <c r="Q1579" s="212">
        <v>0.99935223983496757</v>
      </c>
      <c r="R1579" s="212">
        <v>0.99789007152256681</v>
      </c>
      <c r="S1579" s="212">
        <v>0.99365248888222446</v>
      </c>
      <c r="T1579" s="212">
        <v>0.98361448655737949</v>
      </c>
      <c r="U1579" s="212">
        <v>0.96672138889163239</v>
      </c>
      <c r="V1579" s="212">
        <v>0.92796124138593283</v>
      </c>
      <c r="W1579" s="212">
        <v>0.87061789963928737</v>
      </c>
      <c r="X1579" s="212">
        <v>0.77628885201058595</v>
      </c>
      <c r="Y1579" s="212">
        <v>0.60022708406042713</v>
      </c>
      <c r="Z1579" s="212">
        <v>0.42189926846388109</v>
      </c>
    </row>
    <row r="1580" spans="3:26" x14ac:dyDescent="0.3">
      <c r="C1580" s="210">
        <v>41544</v>
      </c>
      <c r="D1580" s="211">
        <v>1.1637815089220141E-3</v>
      </c>
      <c r="E1580" s="211">
        <v>3.007847320972657E-3</v>
      </c>
      <c r="F1580" s="211">
        <v>4.7162589019840596E-3</v>
      </c>
      <c r="G1580" s="211">
        <v>7.4269152404305644E-3</v>
      </c>
      <c r="H1580" s="211">
        <v>9.7002356512843179E-3</v>
      </c>
      <c r="I1580" s="211">
        <v>1.2390383332519324E-2</v>
      </c>
      <c r="J1580" s="211">
        <v>1.6157068641226794E-2</v>
      </c>
      <c r="K1580" s="211">
        <v>2.0287528312877886E-2</v>
      </c>
      <c r="L1580" s="211">
        <v>2.6192233367569855E-2</v>
      </c>
      <c r="M1580" s="211">
        <v>3.3421577471831693E-2</v>
      </c>
      <c r="N1580" s="211">
        <v>4.5349448994963008E-2</v>
      </c>
      <c r="P1580" s="212">
        <f t="array" ref="P1580:Z1580">(1+D1580:N1580)^-P$1:Z$1</f>
        <v>0.99990695594165357</v>
      </c>
      <c r="Q1580" s="212">
        <v>0.99924944860505882</v>
      </c>
      <c r="R1580" s="212">
        <v>0.99765017906291698</v>
      </c>
      <c r="S1580" s="212">
        <v>0.99262783718791359</v>
      </c>
      <c r="T1580" s="212">
        <v>0.98087820521383384</v>
      </c>
      <c r="U1580" s="212">
        <v>0.96373130518294037</v>
      </c>
      <c r="V1580" s="212">
        <v>0.92298743145078477</v>
      </c>
      <c r="W1580" s="212">
        <v>0.86884429539855768</v>
      </c>
      <c r="X1580" s="212">
        <v>0.77216971768959586</v>
      </c>
      <c r="Y1580" s="212">
        <v>0.61071293952645167</v>
      </c>
      <c r="Z1580" s="212">
        <v>0.41187943358568291</v>
      </c>
    </row>
    <row r="1581" spans="3:26" x14ac:dyDescent="0.3">
      <c r="C1581" s="210">
        <v>41543</v>
      </c>
      <c r="D1581" s="211">
        <v>9.9699776185262689E-4</v>
      </c>
      <c r="E1581" s="211">
        <v>2.4453091742985219E-3</v>
      </c>
      <c r="F1581" s="211">
        <v>4.0124655941839284E-3</v>
      </c>
      <c r="G1581" s="211">
        <v>6.3648696294835525E-3</v>
      </c>
      <c r="H1581" s="211">
        <v>8.5855401659883299E-3</v>
      </c>
      <c r="I1581" s="211">
        <v>1.075620053182841E-2</v>
      </c>
      <c r="J1581" s="211">
        <v>1.4081651809632527E-2</v>
      </c>
      <c r="K1581" s="211">
        <v>1.8222552096064437E-2</v>
      </c>
      <c r="L1581" s="211">
        <v>2.3792935137894374E-2</v>
      </c>
      <c r="M1581" s="211">
        <v>2.9925316510281831E-2</v>
      </c>
      <c r="N1581" s="211">
        <v>4.005330485717E-2</v>
      </c>
      <c r="P1581" s="212">
        <f t="array" ref="P1581:Z1581">(1+D1581:N1581)^-P$1:Z$1</f>
        <v>0.9999202830903875</v>
      </c>
      <c r="Q1581" s="212">
        <v>0.99938960529897825</v>
      </c>
      <c r="R1581" s="212">
        <v>0.99799978454101668</v>
      </c>
      <c r="S1581" s="212">
        <v>0.99367538571589153</v>
      </c>
      <c r="T1581" s="212">
        <v>0.98304754964548624</v>
      </c>
      <c r="U1581" s="212">
        <v>0.96841332682836934</v>
      </c>
      <c r="V1581" s="212">
        <v>0.93247108874573859</v>
      </c>
      <c r="W1581" s="212">
        <v>0.88125383016593861</v>
      </c>
      <c r="X1581" s="212">
        <v>0.7904578504219032</v>
      </c>
      <c r="Y1581" s="212">
        <v>0.6425604567351102</v>
      </c>
      <c r="Z1581" s="212">
        <v>0.45591935863597788</v>
      </c>
    </row>
    <row r="1582" spans="3:26" x14ac:dyDescent="0.3">
      <c r="C1582" s="210">
        <v>41542</v>
      </c>
      <c r="D1582" s="211">
        <v>1.1191607748760805E-3</v>
      </c>
      <c r="E1582" s="211">
        <v>2.7636328446238694E-3</v>
      </c>
      <c r="F1582" s="211">
        <v>4.1589984995923793E-3</v>
      </c>
      <c r="G1582" s="211">
        <v>6.6444632327922392E-3</v>
      </c>
      <c r="H1582" s="211">
        <v>8.9433508242117796E-3</v>
      </c>
      <c r="I1582" s="211">
        <v>1.1822404966418223E-2</v>
      </c>
      <c r="J1582" s="211">
        <v>1.5990332322039634E-2</v>
      </c>
      <c r="K1582" s="211">
        <v>2.0377718488893446E-2</v>
      </c>
      <c r="L1582" s="211">
        <v>2.6450874559820294E-2</v>
      </c>
      <c r="M1582" s="211">
        <v>3.5546650285270577E-2</v>
      </c>
      <c r="N1582" s="211">
        <v>4.7221712019011791E-2</v>
      </c>
      <c r="P1582" s="212">
        <f t="array" ref="P1582:Z1582">(1+D1582:N1582)^-P$1:Z$1</f>
        <v>0.99991052120496049</v>
      </c>
      <c r="Q1582" s="212">
        <v>0.99931028270621647</v>
      </c>
      <c r="R1582" s="212">
        <v>0.99792696482636933</v>
      </c>
      <c r="S1582" s="212">
        <v>0.99339939424943158</v>
      </c>
      <c r="T1582" s="212">
        <v>0.98235041928769418</v>
      </c>
      <c r="U1582" s="212">
        <v>0.96535516482496508</v>
      </c>
      <c r="V1582" s="212">
        <v>0.92374504716133299</v>
      </c>
      <c r="W1582" s="212">
        <v>0.86830686391673462</v>
      </c>
      <c r="X1582" s="212">
        <v>0.7702262384823656</v>
      </c>
      <c r="Y1582" s="212">
        <v>0.59218169307083235</v>
      </c>
      <c r="Z1582" s="212">
        <v>0.39739943284848556</v>
      </c>
    </row>
    <row r="1583" spans="3:26" x14ac:dyDescent="0.3">
      <c r="C1583" s="210">
        <v>41541</v>
      </c>
      <c r="D1583" s="211">
        <v>1.0389941860266326E-3</v>
      </c>
      <c r="E1583" s="211">
        <v>2.5016316118516842E-3</v>
      </c>
      <c r="F1583" s="211">
        <v>3.7640405475559894E-3</v>
      </c>
      <c r="G1583" s="211">
        <v>5.8822497054836567E-3</v>
      </c>
      <c r="H1583" s="211">
        <v>8.0700755754614002E-3</v>
      </c>
      <c r="I1583" s="211">
        <v>1.0099906666389814E-2</v>
      </c>
      <c r="J1583" s="211">
        <v>1.3311763746657939E-2</v>
      </c>
      <c r="K1583" s="211">
        <v>1.7808466294717582E-2</v>
      </c>
      <c r="L1583" s="211">
        <v>2.4028610457702888E-2</v>
      </c>
      <c r="M1583" s="211">
        <v>3.1968002904095551E-2</v>
      </c>
      <c r="N1583" s="211">
        <v>4.3083678129074855E-2</v>
      </c>
      <c r="P1583" s="212">
        <f t="array" ref="P1583:Z1583">(1+D1583:N1583)^-P$1:Z$1</f>
        <v>0.99991692706633573</v>
      </c>
      <c r="Q1583" s="212">
        <v>0.99937556810372896</v>
      </c>
      <c r="R1583" s="212">
        <v>0.99812327611609963</v>
      </c>
      <c r="S1583" s="212">
        <v>0.99415214881542457</v>
      </c>
      <c r="T1583" s="212">
        <v>0.98405314592122561</v>
      </c>
      <c r="U1583" s="212">
        <v>0.97030217987162792</v>
      </c>
      <c r="V1583" s="212">
        <v>0.93601881263664266</v>
      </c>
      <c r="W1583" s="212">
        <v>0.88376660422227316</v>
      </c>
      <c r="X1583" s="212">
        <v>0.78864053213819074</v>
      </c>
      <c r="Y1583" s="212">
        <v>0.62374420370790562</v>
      </c>
      <c r="Z1583" s="212">
        <v>0.43014710581901289</v>
      </c>
    </row>
    <row r="1584" spans="3:26" x14ac:dyDescent="0.3">
      <c r="C1584" s="210">
        <v>41540</v>
      </c>
      <c r="D1584" s="211">
        <v>9.8447887816777873E-4</v>
      </c>
      <c r="E1584" s="211">
        <v>2.4096998248072507E-3</v>
      </c>
      <c r="F1584" s="211">
        <v>3.7828360713172689E-3</v>
      </c>
      <c r="G1584" s="211">
        <v>5.9122601197546124E-3</v>
      </c>
      <c r="H1584" s="211">
        <v>7.7937330521762188E-3</v>
      </c>
      <c r="I1584" s="211">
        <v>1.0411764384230471E-2</v>
      </c>
      <c r="J1584" s="211">
        <v>1.3106514267824866E-2</v>
      </c>
      <c r="K1584" s="211">
        <v>1.6699120337513716E-2</v>
      </c>
      <c r="L1584" s="211">
        <v>2.1068112319104246E-2</v>
      </c>
      <c r="M1584" s="211">
        <v>2.7176760277708253E-2</v>
      </c>
      <c r="N1584" s="211">
        <v>3.6807400579420287E-2</v>
      </c>
      <c r="P1584" s="212">
        <f t="array" ref="P1584:Z1584">(1+D1584:N1584)^-P$1:Z$1</f>
        <v>0.99992128353057141</v>
      </c>
      <c r="Q1584" s="212">
        <v>0.99939848069684989</v>
      </c>
      <c r="R1584" s="212">
        <v>0.99811393129723081</v>
      </c>
      <c r="S1584" s="212">
        <v>0.99412248925264046</v>
      </c>
      <c r="T1584" s="212">
        <v>0.98459288536115053</v>
      </c>
      <c r="U1584" s="212">
        <v>0.96940402275646986</v>
      </c>
      <c r="V1584" s="212">
        <v>0.93696735669523346</v>
      </c>
      <c r="W1584" s="212">
        <v>0.89053883969828307</v>
      </c>
      <c r="X1584" s="212">
        <v>0.81180713672906291</v>
      </c>
      <c r="Y1584" s="212">
        <v>0.66883997995275646</v>
      </c>
      <c r="Z1584" s="212">
        <v>0.48533122165015524</v>
      </c>
    </row>
    <row r="1585" spans="3:26" x14ac:dyDescent="0.3">
      <c r="C1585" s="210">
        <v>41537</v>
      </c>
      <c r="D1585" s="211">
        <v>9.5093811219768779E-4</v>
      </c>
      <c r="E1585" s="211">
        <v>2.2580669138148909E-3</v>
      </c>
      <c r="F1585" s="211">
        <v>3.674321135092262E-3</v>
      </c>
      <c r="G1585" s="211">
        <v>5.8536258935358238E-3</v>
      </c>
      <c r="H1585" s="211">
        <v>7.6962009906746251E-3</v>
      </c>
      <c r="I1585" s="211">
        <v>9.9340724057009801E-3</v>
      </c>
      <c r="J1585" s="211">
        <v>1.3367025692326543E-2</v>
      </c>
      <c r="K1585" s="211">
        <v>1.7968301188255768E-2</v>
      </c>
      <c r="L1585" s="211">
        <v>2.439131459074181E-2</v>
      </c>
      <c r="M1585" s="211">
        <v>3.2455936208152909E-2</v>
      </c>
      <c r="N1585" s="211">
        <v>4.3609684406764944E-2</v>
      </c>
      <c r="P1585" s="212">
        <f t="array" ref="P1585:Z1585">(1+D1585:N1585)^-P$1:Z$1</f>
        <v>0.99992396399032513</v>
      </c>
      <c r="Q1585" s="212">
        <v>0.99943627862261086</v>
      </c>
      <c r="R1585" s="212">
        <v>0.99816788671878243</v>
      </c>
      <c r="S1585" s="212">
        <v>0.99418043963570168</v>
      </c>
      <c r="T1585" s="212">
        <v>0.98478348649859693</v>
      </c>
      <c r="U1585" s="212">
        <v>0.97078023811016056</v>
      </c>
      <c r="V1585" s="212">
        <v>0.93576362089370557</v>
      </c>
      <c r="W1585" s="212">
        <v>0.88279571785527244</v>
      </c>
      <c r="X1585" s="212">
        <v>0.78585265359786138</v>
      </c>
      <c r="Y1585" s="212">
        <v>0.61933712743085689</v>
      </c>
      <c r="Z1585" s="212">
        <v>0.42583170012994259</v>
      </c>
    </row>
    <row r="1586" spans="3:26" x14ac:dyDescent="0.3">
      <c r="C1586" s="210">
        <v>41536</v>
      </c>
      <c r="D1586" s="211">
        <v>1.0694968367866398E-3</v>
      </c>
      <c r="E1586" s="211">
        <v>2.6569735349355325E-3</v>
      </c>
      <c r="F1586" s="211">
        <v>4.0600968980248134E-3</v>
      </c>
      <c r="G1586" s="211">
        <v>6.2045891544846767E-3</v>
      </c>
      <c r="H1586" s="211">
        <v>7.909836087147069E-3</v>
      </c>
      <c r="I1586" s="211">
        <v>1.0765860239971966E-2</v>
      </c>
      <c r="J1586" s="211">
        <v>1.4542704736285215E-2</v>
      </c>
      <c r="K1586" s="211">
        <v>1.8901183247565085E-2</v>
      </c>
      <c r="L1586" s="211">
        <v>2.4107942133213621E-2</v>
      </c>
      <c r="M1586" s="211">
        <v>3.1901988241882534E-2</v>
      </c>
      <c r="N1586" s="211">
        <v>4.0114871719313556E-2</v>
      </c>
      <c r="P1586" s="212">
        <f t="array" ref="P1586:Z1586">(1+D1586:N1586)^-P$1:Z$1</f>
        <v>0.99991448962962104</v>
      </c>
      <c r="Q1586" s="212">
        <v>0.99933685747110534</v>
      </c>
      <c r="R1586" s="212">
        <v>0.99797611235501271</v>
      </c>
      <c r="S1586" s="212">
        <v>0.99383367038735293</v>
      </c>
      <c r="T1586" s="212">
        <v>0.98436606420300132</v>
      </c>
      <c r="U1586" s="212">
        <v>0.96838556223599126</v>
      </c>
      <c r="V1586" s="212">
        <v>0.93035423377179027</v>
      </c>
      <c r="W1586" s="212">
        <v>0.87715336522036647</v>
      </c>
      <c r="X1586" s="212">
        <v>0.78802983118029291</v>
      </c>
      <c r="Y1586" s="212">
        <v>0.6243430208616163</v>
      </c>
      <c r="Z1586" s="212">
        <v>0.45537992311008291</v>
      </c>
    </row>
    <row r="1587" spans="3:26" x14ac:dyDescent="0.3">
      <c r="C1587" s="210">
        <v>41535</v>
      </c>
      <c r="D1587" s="211">
        <v>7.1125574649740625E-4</v>
      </c>
      <c r="E1587" s="211">
        <v>1.8985921812063309E-3</v>
      </c>
      <c r="F1587" s="211">
        <v>2.9190886909612021E-3</v>
      </c>
      <c r="G1587" s="211">
        <v>4.6742251547294651E-3</v>
      </c>
      <c r="H1587" s="211">
        <v>5.8497750536063344E-3</v>
      </c>
      <c r="I1587" s="211">
        <v>8.0261629637014796E-3</v>
      </c>
      <c r="J1587" s="211">
        <v>1.0262238790318269E-2</v>
      </c>
      <c r="K1587" s="211">
        <v>1.4078454265805682E-2</v>
      </c>
      <c r="L1587" s="211">
        <v>1.8644220234088807E-2</v>
      </c>
      <c r="M1587" s="211">
        <v>2.432103590688443E-2</v>
      </c>
      <c r="N1587" s="211">
        <v>3.1768021087229439E-2</v>
      </c>
      <c r="P1587" s="212">
        <f t="array" ref="P1587:Z1587">(1+D1587:N1587)^-P$1:Z$1</f>
        <v>0.99994312138372965</v>
      </c>
      <c r="Q1587" s="212">
        <v>0.99952591438084726</v>
      </c>
      <c r="R1587" s="212">
        <v>0.99854364330580825</v>
      </c>
      <c r="S1587" s="212">
        <v>0.9953475215769475</v>
      </c>
      <c r="T1587" s="212">
        <v>0.98840231459737082</v>
      </c>
      <c r="U1587" s="212">
        <v>0.97630291801869773</v>
      </c>
      <c r="V1587" s="212">
        <v>0.95023144514345026</v>
      </c>
      <c r="W1587" s="212">
        <v>0.90677410907237688</v>
      </c>
      <c r="X1587" s="212">
        <v>0.83133247588122616</v>
      </c>
      <c r="Y1587" s="212">
        <v>0.69736255626098931</v>
      </c>
      <c r="Z1587" s="212">
        <v>0.53500610525401227</v>
      </c>
    </row>
    <row r="1588" spans="3:26" x14ac:dyDescent="0.3">
      <c r="C1588" s="210">
        <v>41534</v>
      </c>
      <c r="D1588" s="211">
        <v>1.0512530458367043E-3</v>
      </c>
      <c r="E1588" s="211">
        <v>2.5451469791316723E-3</v>
      </c>
      <c r="F1588" s="211">
        <v>3.9824619480997312E-3</v>
      </c>
      <c r="G1588" s="211">
        <v>5.9954772051145017E-3</v>
      </c>
      <c r="H1588" s="211">
        <v>7.8468177168629846E-3</v>
      </c>
      <c r="I1588" s="211">
        <v>1.0763613492765438E-2</v>
      </c>
      <c r="J1588" s="211">
        <v>1.4319603439980098E-2</v>
      </c>
      <c r="K1588" s="211">
        <v>1.9395926627951466E-2</v>
      </c>
      <c r="L1588" s="211">
        <v>2.5161815083547506E-2</v>
      </c>
      <c r="M1588" s="211">
        <v>3.2695364194866218E-2</v>
      </c>
      <c r="N1588" s="211">
        <v>4.4612876783998605E-2</v>
      </c>
      <c r="P1588" s="212">
        <f t="array" ref="P1588:Z1588">(1+D1588:N1588)^-P$1:Z$1</f>
        <v>0.99991594746330781</v>
      </c>
      <c r="Q1588" s="212">
        <v>0.99936472347920091</v>
      </c>
      <c r="R1588" s="212">
        <v>0.99801469685759203</v>
      </c>
      <c r="S1588" s="212">
        <v>0.99404025431429244</v>
      </c>
      <c r="T1588" s="212">
        <v>0.98448916839588907</v>
      </c>
      <c r="U1588" s="212">
        <v>0.9683920198954209</v>
      </c>
      <c r="V1588" s="212">
        <v>0.9313778488272495</v>
      </c>
      <c r="W1588" s="212">
        <v>0.87417773887637917</v>
      </c>
      <c r="X1588" s="212">
        <v>0.77996620664851846</v>
      </c>
      <c r="Y1588" s="212">
        <v>0.61718674171826993</v>
      </c>
      <c r="Z1588" s="212">
        <v>0.41772695446636798</v>
      </c>
    </row>
    <row r="1589" spans="3:26" x14ac:dyDescent="0.3">
      <c r="C1589" s="210">
        <v>41533</v>
      </c>
      <c r="D1589" s="211">
        <v>9.6600751910574402E-4</v>
      </c>
      <c r="E1589" s="211">
        <v>2.5377149984861648E-3</v>
      </c>
      <c r="F1589" s="211">
        <v>4.1019099399711616E-3</v>
      </c>
      <c r="G1589" s="211">
        <v>6.3213045770754888E-3</v>
      </c>
      <c r="H1589" s="211">
        <v>8.4145577797529094E-3</v>
      </c>
      <c r="I1589" s="211">
        <v>1.0521737939962921E-2</v>
      </c>
      <c r="J1589" s="211">
        <v>1.4306089045609748E-2</v>
      </c>
      <c r="K1589" s="211">
        <v>1.8266555534483191E-2</v>
      </c>
      <c r="L1589" s="211">
        <v>2.4263536929896232E-2</v>
      </c>
      <c r="M1589" s="211">
        <v>3.0799945084652953E-2</v>
      </c>
      <c r="N1589" s="211">
        <v>4.1413834644653279E-2</v>
      </c>
      <c r="P1589" s="212">
        <f t="array" ref="P1589:Z1589">(1+D1589:N1589)^-P$1:Z$1</f>
        <v>0.9999227596844581</v>
      </c>
      <c r="Q1589" s="212">
        <v>0.99936657558873365</v>
      </c>
      <c r="R1589" s="212">
        <v>0.99795533316364815</v>
      </c>
      <c r="S1589" s="212">
        <v>0.99371840330883965</v>
      </c>
      <c r="T1589" s="212">
        <v>0.98338094044058066</v>
      </c>
      <c r="U1589" s="212">
        <v>0.96908756086851566</v>
      </c>
      <c r="V1589" s="212">
        <v>0.93143989786309056</v>
      </c>
      <c r="W1589" s="212">
        <v>0.88098728679323179</v>
      </c>
      <c r="X1589" s="212">
        <v>0.78683356133759785</v>
      </c>
      <c r="Y1589" s="212">
        <v>0.63443071257891526</v>
      </c>
      <c r="Z1589" s="212">
        <v>0.44415355739067719</v>
      </c>
    </row>
    <row r="1590" spans="3:26" x14ac:dyDescent="0.3">
      <c r="C1590" s="210">
        <v>41530</v>
      </c>
      <c r="D1590" s="211">
        <v>7.4898905281063437E-4</v>
      </c>
      <c r="E1590" s="211">
        <v>1.9156500643086206E-3</v>
      </c>
      <c r="F1590" s="211">
        <v>3.0170861226157084E-3</v>
      </c>
      <c r="G1590" s="211">
        <v>4.8047832011937379E-3</v>
      </c>
      <c r="H1590" s="211">
        <v>6.2975827656976072E-3</v>
      </c>
      <c r="I1590" s="211">
        <v>8.0377959064045473E-3</v>
      </c>
      <c r="J1590" s="211">
        <v>1.0673664121796652E-2</v>
      </c>
      <c r="K1590" s="211">
        <v>1.3930722162979692E-2</v>
      </c>
      <c r="L1590" s="211">
        <v>1.797981127592874E-2</v>
      </c>
      <c r="M1590" s="211">
        <v>2.3760852143142754E-2</v>
      </c>
      <c r="N1590" s="211">
        <v>3.0147860842720645E-2</v>
      </c>
      <c r="P1590" s="212">
        <f t="array" ref="P1590:Z1590">(1+D1590:N1590)^-P$1:Z$1</f>
        <v>0.99994010509773212</v>
      </c>
      <c r="Q1590" s="212">
        <v>0.99952166005438281</v>
      </c>
      <c r="R1590" s="212">
        <v>0.99849486193205317</v>
      </c>
      <c r="S1590" s="212">
        <v>0.99521819234788456</v>
      </c>
      <c r="T1590" s="212">
        <v>0.98752282188291618</v>
      </c>
      <c r="U1590" s="212">
        <v>0.97626911825973695</v>
      </c>
      <c r="V1590" s="212">
        <v>0.94829891669628208</v>
      </c>
      <c r="W1590" s="212">
        <v>0.90769934733912627</v>
      </c>
      <c r="X1590" s="212">
        <v>0.83677433061645778</v>
      </c>
      <c r="Y1590" s="212">
        <v>0.70310829809304121</v>
      </c>
      <c r="Z1590" s="212">
        <v>0.55208849799690596</v>
      </c>
    </row>
    <row r="1591" spans="3:26" x14ac:dyDescent="0.3">
      <c r="C1591" s="210">
        <v>41529</v>
      </c>
      <c r="D1591" s="211">
        <v>9.6639250597521599E-4</v>
      </c>
      <c r="E1591" s="211">
        <v>2.312014440027725E-3</v>
      </c>
      <c r="F1591" s="211">
        <v>3.7441996830362991E-3</v>
      </c>
      <c r="G1591" s="211">
        <v>5.9927877811250252E-3</v>
      </c>
      <c r="H1591" s="211">
        <v>7.7145174879984339E-3</v>
      </c>
      <c r="I1591" s="211">
        <v>1.0217009327212591E-2</v>
      </c>
      <c r="J1591" s="211">
        <v>1.3924314509511818E-2</v>
      </c>
      <c r="K1591" s="211">
        <v>1.764690788452947E-2</v>
      </c>
      <c r="L1591" s="211">
        <v>2.2461010821379995E-2</v>
      </c>
      <c r="M1591" s="211">
        <v>3.016786213796992E-2</v>
      </c>
      <c r="N1591" s="211">
        <v>3.8680216340273327E-2</v>
      </c>
      <c r="P1591" s="212">
        <f t="array" ref="P1591:Z1591">(1+D1591:N1591)^-P$1:Z$1</f>
        <v>0.9999227289176148</v>
      </c>
      <c r="Q1591" s="212">
        <v>0.99942283016486011</v>
      </c>
      <c r="R1591" s="212">
        <v>0.99813314094562455</v>
      </c>
      <c r="S1591" s="212">
        <v>0.9940429117843449</v>
      </c>
      <c r="T1591" s="212">
        <v>0.98474768743080121</v>
      </c>
      <c r="U1591" s="212">
        <v>0.96996479158185578</v>
      </c>
      <c r="V1591" s="212">
        <v>0.93319480165601487</v>
      </c>
      <c r="W1591" s="212">
        <v>0.88474920007572022</v>
      </c>
      <c r="X1591" s="212">
        <v>0.80081544050451126</v>
      </c>
      <c r="Y1591" s="212">
        <v>0.6402948992443116</v>
      </c>
      <c r="Z1591" s="212">
        <v>0.46812604600987751</v>
      </c>
    </row>
    <row r="1592" spans="3:26" x14ac:dyDescent="0.3">
      <c r="C1592" s="210">
        <v>41528</v>
      </c>
      <c r="D1592" s="211">
        <v>1.2323621193726648E-3</v>
      </c>
      <c r="E1592" s="211">
        <v>3.0952542468244176E-3</v>
      </c>
      <c r="F1592" s="211">
        <v>4.9682112046251876E-3</v>
      </c>
      <c r="G1592" s="211">
        <v>8.1038411162918603E-3</v>
      </c>
      <c r="H1592" s="211">
        <v>1.0864465528144072E-2</v>
      </c>
      <c r="I1592" s="211">
        <v>1.4490472144657963E-2</v>
      </c>
      <c r="J1592" s="211">
        <v>1.9090891027466625E-2</v>
      </c>
      <c r="K1592" s="211">
        <v>2.4688135418399169E-2</v>
      </c>
      <c r="L1592" s="211">
        <v>3.2252275539881733E-2</v>
      </c>
      <c r="M1592" s="211">
        <v>4.2353487249548592E-2</v>
      </c>
      <c r="N1592" s="211">
        <v>5.7505217458907243E-2</v>
      </c>
      <c r="P1592" s="212">
        <f t="array" ref="P1592:Z1592">(1+D1592:N1592)^-P$1:Z$1</f>
        <v>0.999901476582993</v>
      </c>
      <c r="Q1592" s="212">
        <v>0.99922767994045747</v>
      </c>
      <c r="R1592" s="212">
        <v>0.99752511241232766</v>
      </c>
      <c r="S1592" s="212">
        <v>0.99196130320531428</v>
      </c>
      <c r="T1592" s="212">
        <v>0.97862011792492887</v>
      </c>
      <c r="U1592" s="212">
        <v>0.95775864824437873</v>
      </c>
      <c r="V1592" s="212">
        <v>0.90977793856642397</v>
      </c>
      <c r="W1592" s="212">
        <v>0.84305915017338473</v>
      </c>
      <c r="X1592" s="212">
        <v>0.72801698334922527</v>
      </c>
      <c r="Y1592" s="212">
        <v>0.53675320287163775</v>
      </c>
      <c r="Z1592" s="212">
        <v>0.32685085473188852</v>
      </c>
    </row>
    <row r="1593" spans="3:26" x14ac:dyDescent="0.3">
      <c r="C1593" s="210">
        <v>41527</v>
      </c>
      <c r="D1593" s="211">
        <v>8.6293290265445233E-4</v>
      </c>
      <c r="E1593" s="211">
        <v>2.3151587743849913E-3</v>
      </c>
      <c r="F1593" s="211">
        <v>3.5903274667478426E-3</v>
      </c>
      <c r="G1593" s="211">
        <v>5.4703401651908772E-3</v>
      </c>
      <c r="H1593" s="211">
        <v>7.0183219559482183E-3</v>
      </c>
      <c r="I1593" s="211">
        <v>9.6184775154895298E-3</v>
      </c>
      <c r="J1593" s="211">
        <v>1.3204053342636598E-2</v>
      </c>
      <c r="K1593" s="211">
        <v>1.6761490354101349E-2</v>
      </c>
      <c r="L1593" s="211">
        <v>2.195262505938797E-2</v>
      </c>
      <c r="M1593" s="211">
        <v>2.9495652894849327E-2</v>
      </c>
      <c r="N1593" s="211">
        <v>3.8092748909839755E-2</v>
      </c>
      <c r="P1593" s="212">
        <f t="array" ref="P1593:Z1593">(1+D1593:N1593)^-P$1:Z$1</f>
        <v>0.99993099751757175</v>
      </c>
      <c r="Q1593" s="212">
        <v>0.99942204634870913</v>
      </c>
      <c r="R1593" s="212">
        <v>0.99820965576836529</v>
      </c>
      <c r="S1593" s="212">
        <v>0.99455942164908406</v>
      </c>
      <c r="T1593" s="212">
        <v>0.98610975584564653</v>
      </c>
      <c r="U1593" s="212">
        <v>0.97169088624555955</v>
      </c>
      <c r="V1593" s="212">
        <v>0.93651644389805888</v>
      </c>
      <c r="W1593" s="212">
        <v>0.89015651904862414</v>
      </c>
      <c r="X1593" s="212">
        <v>0.80480814771078191</v>
      </c>
      <c r="Y1593" s="212">
        <v>0.64659485285309271</v>
      </c>
      <c r="Z1593" s="212">
        <v>0.47345297515050433</v>
      </c>
    </row>
    <row r="1594" spans="3:26" x14ac:dyDescent="0.3">
      <c r="C1594" s="210">
        <v>41526</v>
      </c>
      <c r="D1594" s="211">
        <v>1.3073203358635777E-3</v>
      </c>
      <c r="E1594" s="211">
        <v>3.2527346047055918E-3</v>
      </c>
      <c r="F1594" s="211">
        <v>5.0469556911992364E-3</v>
      </c>
      <c r="G1594" s="211">
        <v>8.0583312270565855E-3</v>
      </c>
      <c r="H1594" s="211">
        <v>1.106448246138291E-2</v>
      </c>
      <c r="I1594" s="211">
        <v>1.4731463607220571E-2</v>
      </c>
      <c r="J1594" s="211">
        <v>1.9892965948049127E-2</v>
      </c>
      <c r="K1594" s="211">
        <v>2.7180326961294257E-2</v>
      </c>
      <c r="L1594" s="211">
        <v>3.5428452970962747E-2</v>
      </c>
      <c r="M1594" s="211">
        <v>4.695879969739896E-2</v>
      </c>
      <c r="N1594" s="211">
        <v>6.2798183500655094E-2</v>
      </c>
      <c r="P1594" s="212">
        <f t="array" ref="P1594:Z1594">(1+D1594:N1594)^-P$1:Z$1</f>
        <v>0.9998954881388108</v>
      </c>
      <c r="Q1594" s="212">
        <v>0.99918846549558882</v>
      </c>
      <c r="R1594" s="212">
        <v>0.99748603406827174</v>
      </c>
      <c r="S1594" s="212">
        <v>0.99200608637672028</v>
      </c>
      <c r="T1594" s="212">
        <v>0.97823295916958464</v>
      </c>
      <c r="U1594" s="212">
        <v>0.95707642781290281</v>
      </c>
      <c r="V1594" s="212">
        <v>0.90620617534263748</v>
      </c>
      <c r="W1594" s="212">
        <v>0.82884467004000284</v>
      </c>
      <c r="X1594" s="212">
        <v>0.70599081406751951</v>
      </c>
      <c r="Y1594" s="212">
        <v>0.50240751562411823</v>
      </c>
      <c r="Z1594" s="212">
        <v>0.29579030204282231</v>
      </c>
    </row>
    <row r="1595" spans="3:26" x14ac:dyDescent="0.3">
      <c r="C1595" s="210">
        <v>41523</v>
      </c>
      <c r="D1595" s="211">
        <v>9.0651416286783931E-4</v>
      </c>
      <c r="E1595" s="211">
        <v>2.2498503814987166E-3</v>
      </c>
      <c r="F1595" s="211">
        <v>3.6019336822490245E-3</v>
      </c>
      <c r="G1595" s="211">
        <v>5.5374003774701693E-3</v>
      </c>
      <c r="H1595" s="211">
        <v>7.5655322979659772E-3</v>
      </c>
      <c r="I1595" s="211">
        <v>1.0376868002464975E-2</v>
      </c>
      <c r="J1595" s="211">
        <v>1.3650083382395204E-2</v>
      </c>
      <c r="K1595" s="211">
        <v>1.7860095218262432E-2</v>
      </c>
      <c r="L1595" s="211">
        <v>2.3885642801483899E-2</v>
      </c>
      <c r="M1595" s="211">
        <v>2.9928514846328774E-2</v>
      </c>
      <c r="N1595" s="211">
        <v>3.7857809278636162E-2</v>
      </c>
      <c r="P1595" s="212">
        <f t="array" ref="P1595:Z1595">(1+D1595:N1595)^-P$1:Z$1</f>
        <v>0.9999275143450479</v>
      </c>
      <c r="Q1595" s="212">
        <v>0.99943832698291568</v>
      </c>
      <c r="R1595" s="212">
        <v>0.99820388382358982</v>
      </c>
      <c r="S1595" s="212">
        <v>0.99449309356828353</v>
      </c>
      <c r="T1595" s="212">
        <v>0.98503893135211151</v>
      </c>
      <c r="U1595" s="212">
        <v>0.96950447001230955</v>
      </c>
      <c r="V1595" s="212">
        <v>0.93445780933197087</v>
      </c>
      <c r="W1595" s="212">
        <v>0.883452860877185</v>
      </c>
      <c r="X1595" s="212">
        <v>0.78974242239054548</v>
      </c>
      <c r="Y1595" s="212">
        <v>0.64253052631418706</v>
      </c>
      <c r="Z1595" s="212">
        <v>0.47560109986067134</v>
      </c>
    </row>
    <row r="1596" spans="3:26" x14ac:dyDescent="0.3">
      <c r="C1596" s="210">
        <v>41522</v>
      </c>
      <c r="D1596" s="211">
        <v>8.894257015269702E-4</v>
      </c>
      <c r="E1596" s="211">
        <v>2.2963068584251093E-3</v>
      </c>
      <c r="F1596" s="211">
        <v>3.7143440174201171E-3</v>
      </c>
      <c r="G1596" s="211">
        <v>5.8563790412375621E-3</v>
      </c>
      <c r="H1596" s="211">
        <v>7.4668747998748964E-3</v>
      </c>
      <c r="I1596" s="211">
        <v>1.0257889294968981E-2</v>
      </c>
      <c r="J1596" s="211">
        <v>1.4080698043327467E-2</v>
      </c>
      <c r="K1596" s="211">
        <v>1.9056810573778719E-2</v>
      </c>
      <c r="L1596" s="211">
        <v>2.4900941438212604E-2</v>
      </c>
      <c r="M1596" s="211">
        <v>3.3662244600486071E-2</v>
      </c>
      <c r="N1596" s="211">
        <v>4.2755188621477584E-2</v>
      </c>
      <c r="P1596" s="212">
        <f t="array" ref="P1596:Z1596">(1+D1596:N1596)^-P$1:Z$1</f>
        <v>0.99992888009739078</v>
      </c>
      <c r="Q1596" s="212">
        <v>0.99942674577925861</v>
      </c>
      <c r="R1596" s="212">
        <v>0.99814798566109364</v>
      </c>
      <c r="S1596" s="212">
        <v>0.994177718446425</v>
      </c>
      <c r="T1596" s="212">
        <v>0.98523186322358314</v>
      </c>
      <c r="U1596" s="212">
        <v>0.96984704780971309</v>
      </c>
      <c r="V1596" s="212">
        <v>0.93247547380690543</v>
      </c>
      <c r="W1596" s="212">
        <v>0.87621610093879154</v>
      </c>
      <c r="X1596" s="212">
        <v>0.78195377283271061</v>
      </c>
      <c r="Y1596" s="212">
        <v>0.60858353180293978</v>
      </c>
      <c r="Z1596" s="212">
        <v>0.43286533685533835</v>
      </c>
    </row>
    <row r="1597" spans="3:26" x14ac:dyDescent="0.3">
      <c r="C1597" s="210">
        <v>41521</v>
      </c>
      <c r="D1597" s="211">
        <v>9.8516191791161198E-4</v>
      </c>
      <c r="E1597" s="211">
        <v>2.5510765229538545E-3</v>
      </c>
      <c r="F1597" s="211">
        <v>4.1709056404782919E-3</v>
      </c>
      <c r="G1597" s="211">
        <v>6.7207618781579695E-3</v>
      </c>
      <c r="H1597" s="211">
        <v>8.6767689197561216E-3</v>
      </c>
      <c r="I1597" s="211">
        <v>1.0880189381106785E-2</v>
      </c>
      <c r="J1597" s="211">
        <v>1.4046298215828892E-2</v>
      </c>
      <c r="K1597" s="211">
        <v>1.790025890804128E-2</v>
      </c>
      <c r="L1597" s="211">
        <v>2.2408207154930308E-2</v>
      </c>
      <c r="M1597" s="211">
        <v>2.9411893331761588E-2</v>
      </c>
      <c r="N1597" s="211">
        <v>3.7288226391224227E-2</v>
      </c>
      <c r="P1597" s="212">
        <f t="array" ref="P1597:Z1597">(1+D1597:N1597)^-P$1:Z$1</f>
        <v>0.99992122894545143</v>
      </c>
      <c r="Q1597" s="212">
        <v>0.99936324580135394</v>
      </c>
      <c r="R1597" s="212">
        <v>0.99792104825772432</v>
      </c>
      <c r="S1597" s="212">
        <v>0.99332410522097547</v>
      </c>
      <c r="T1597" s="212">
        <v>0.98286973619720652</v>
      </c>
      <c r="U1597" s="212">
        <v>0.96805703022129119</v>
      </c>
      <c r="V1597" s="212">
        <v>0.93263364790552816</v>
      </c>
      <c r="W1597" s="212">
        <v>0.8832088785370128</v>
      </c>
      <c r="X1597" s="212">
        <v>0.80122912869769602</v>
      </c>
      <c r="Y1597" s="212">
        <v>0.6473844691434929</v>
      </c>
      <c r="Z1597" s="212">
        <v>0.48085156030886739</v>
      </c>
    </row>
    <row r="1598" spans="3:26" x14ac:dyDescent="0.3">
      <c r="C1598" s="210">
        <v>41520</v>
      </c>
      <c r="D1598" s="211">
        <v>8.8320452362546781E-4</v>
      </c>
      <c r="E1598" s="211">
        <v>2.1941228091354715E-3</v>
      </c>
      <c r="F1598" s="211">
        <v>3.2956346296630183E-3</v>
      </c>
      <c r="G1598" s="211">
        <v>5.009010404460299E-3</v>
      </c>
      <c r="H1598" s="211">
        <v>6.5391861119609776E-3</v>
      </c>
      <c r="I1598" s="211">
        <v>8.6889943194771047E-3</v>
      </c>
      <c r="J1598" s="211">
        <v>1.1570805711510177E-2</v>
      </c>
      <c r="K1598" s="211">
        <v>1.5885161726815172E-2</v>
      </c>
      <c r="L1598" s="211">
        <v>2.1368190577152238E-2</v>
      </c>
      <c r="M1598" s="211">
        <v>2.9376799237674882E-2</v>
      </c>
      <c r="N1598" s="211">
        <v>3.6909354567875703E-2</v>
      </c>
      <c r="P1598" s="212">
        <f t="array" ref="P1598:Z1598">(1+D1598:N1598)^-P$1:Z$1</f>
        <v>0.99992937731565879</v>
      </c>
      <c r="Q1598" s="212">
        <v>0.99945222027690839</v>
      </c>
      <c r="R1598" s="212">
        <v>0.99835624448438021</v>
      </c>
      <c r="S1598" s="212">
        <v>0.9950159547301527</v>
      </c>
      <c r="T1598" s="212">
        <v>0.98704880122502425</v>
      </c>
      <c r="U1598" s="212">
        <v>0.97437953317673665</v>
      </c>
      <c r="V1598" s="212">
        <v>0.94410123379592803</v>
      </c>
      <c r="W1598" s="212">
        <v>0.89554555227125909</v>
      </c>
      <c r="X1598" s="212">
        <v>0.80942519597013707</v>
      </c>
      <c r="Y1598" s="212">
        <v>0.64771561310680692</v>
      </c>
      <c r="Z1598" s="212">
        <v>0.48437770993081075</v>
      </c>
    </row>
    <row r="1599" spans="3:26" x14ac:dyDescent="0.3">
      <c r="C1599" s="210">
        <v>41516</v>
      </c>
      <c r="D1599" s="211">
        <v>1.0660643197676863E-3</v>
      </c>
      <c r="E1599" s="211">
        <v>2.6503796043613726E-3</v>
      </c>
      <c r="F1599" s="211">
        <v>4.2590969547106321E-3</v>
      </c>
      <c r="G1599" s="211">
        <v>6.6083690075332251E-3</v>
      </c>
      <c r="H1599" s="211">
        <v>8.8958245556864431E-3</v>
      </c>
      <c r="I1599" s="211">
        <v>1.16638256598223E-2</v>
      </c>
      <c r="J1599" s="211">
        <v>1.5549859257464027E-2</v>
      </c>
      <c r="K1599" s="211">
        <v>2.1062509758674991E-2</v>
      </c>
      <c r="L1599" s="211">
        <v>2.7197669312684556E-2</v>
      </c>
      <c r="M1599" s="211">
        <v>3.4677027647564973E-2</v>
      </c>
      <c r="N1599" s="211">
        <v>4.5414757080169399E-2</v>
      </c>
      <c r="P1599" s="212">
        <f t="array" ref="P1599:Z1599">(1+D1599:N1599)^-P$1:Z$1</f>
        <v>0.99991476391466261</v>
      </c>
      <c r="Q1599" s="212">
        <v>0.99933850050185191</v>
      </c>
      <c r="R1599" s="212">
        <v>0.99787722993372152</v>
      </c>
      <c r="S1599" s="212">
        <v>0.99343501483695329</v>
      </c>
      <c r="T1599" s="212">
        <v>0.98244297304465189</v>
      </c>
      <c r="U1599" s="212">
        <v>0.96580919712198254</v>
      </c>
      <c r="V1599" s="212">
        <v>0.9257500591083766</v>
      </c>
      <c r="W1599" s="212">
        <v>0.864238653030867</v>
      </c>
      <c r="X1599" s="212">
        <v>0.76464481293105702</v>
      </c>
      <c r="Y1599" s="212">
        <v>0.5996915066573737</v>
      </c>
      <c r="Z1599" s="212">
        <v>0.41136512863554292</v>
      </c>
    </row>
    <row r="1600" spans="3:26" x14ac:dyDescent="0.3">
      <c r="C1600" s="210">
        <v>41515</v>
      </c>
      <c r="D1600" s="211">
        <v>1.1236469526751649E-3</v>
      </c>
      <c r="E1600" s="211">
        <v>2.9528419424876399E-3</v>
      </c>
      <c r="F1600" s="211">
        <v>4.5934964006472062E-3</v>
      </c>
      <c r="G1600" s="211">
        <v>7.0664048620519091E-3</v>
      </c>
      <c r="H1600" s="211">
        <v>9.690546396910785E-3</v>
      </c>
      <c r="I1600" s="211">
        <v>1.3132814459973396E-2</v>
      </c>
      <c r="J1600" s="211">
        <v>1.794118929741861E-2</v>
      </c>
      <c r="K1600" s="211">
        <v>2.3966218314287604E-2</v>
      </c>
      <c r="L1600" s="211">
        <v>3.0642132257791842E-2</v>
      </c>
      <c r="M1600" s="211">
        <v>4.0952236423490003E-2</v>
      </c>
      <c r="N1600" s="211">
        <v>5.1592519745381052E-2</v>
      </c>
      <c r="P1600" s="212">
        <f t="array" ref="P1600:Z1600">(1+D1600:N1600)^-P$1:Z$1</f>
        <v>0.99991016274489275</v>
      </c>
      <c r="Q1600" s="212">
        <v>0.99926314889121681</v>
      </c>
      <c r="R1600" s="212">
        <v>0.99771113421069113</v>
      </c>
      <c r="S1600" s="212">
        <v>0.99298317883712961</v>
      </c>
      <c r="T1600" s="212">
        <v>0.98089703083139557</v>
      </c>
      <c r="U1600" s="212">
        <v>0.96161416937202893</v>
      </c>
      <c r="V1600" s="212">
        <v>0.91492724716833151</v>
      </c>
      <c r="W1600" s="212">
        <v>0.84722857795718343</v>
      </c>
      <c r="X1600" s="212">
        <v>0.7394708814034513</v>
      </c>
      <c r="Y1600" s="212">
        <v>0.54769397230011152</v>
      </c>
      <c r="Z1600" s="212">
        <v>0.36563708347958301</v>
      </c>
    </row>
    <row r="1601" spans="3:26" x14ac:dyDescent="0.3">
      <c r="C1601" s="210">
        <v>41514</v>
      </c>
      <c r="D1601" s="211">
        <v>8.3540134475574668E-4</v>
      </c>
      <c r="E1601" s="211">
        <v>2.081870004275507E-3</v>
      </c>
      <c r="F1601" s="211">
        <v>3.148596829051407E-3</v>
      </c>
      <c r="G1601" s="211">
        <v>4.908291224418773E-3</v>
      </c>
      <c r="H1601" s="211">
        <v>6.3831473270773336E-3</v>
      </c>
      <c r="I1601" s="211">
        <v>8.6123250215981752E-3</v>
      </c>
      <c r="J1601" s="211">
        <v>1.1801086914056529E-2</v>
      </c>
      <c r="K1601" s="211">
        <v>1.489413101888603E-2</v>
      </c>
      <c r="L1601" s="211">
        <v>1.9010294108387917E-2</v>
      </c>
      <c r="M1601" s="211">
        <v>2.5146509758994656E-2</v>
      </c>
      <c r="N1601" s="211">
        <v>3.2288944954757086E-2</v>
      </c>
      <c r="P1601" s="212">
        <f t="array" ref="P1601:Z1601">(1+D1601:N1601)^-P$1:Z$1</f>
        <v>0.99993319802404956</v>
      </c>
      <c r="Q1601" s="212">
        <v>0.99948020865935894</v>
      </c>
      <c r="R1601" s="212">
        <v>0.99842940948110492</v>
      </c>
      <c r="S1601" s="212">
        <v>0.995115682428654</v>
      </c>
      <c r="T1601" s="212">
        <v>0.98735490697836492</v>
      </c>
      <c r="U1601" s="212">
        <v>0.97460175138180782</v>
      </c>
      <c r="V1601" s="212">
        <v>0.94302735756504186</v>
      </c>
      <c r="W1601" s="212">
        <v>0.90168493272325434</v>
      </c>
      <c r="X1601" s="212">
        <v>0.82835078281586261</v>
      </c>
      <c r="Y1601" s="212">
        <v>0.68898685888049627</v>
      </c>
      <c r="Z1601" s="212">
        <v>0.52963231109699493</v>
      </c>
    </row>
    <row r="1602" spans="3:26" x14ac:dyDescent="0.3">
      <c r="C1602" s="210">
        <v>41513</v>
      </c>
      <c r="D1602" s="211">
        <v>9.0849010849936463E-4</v>
      </c>
      <c r="E1602" s="211">
        <v>2.1615300960008904E-3</v>
      </c>
      <c r="F1602" s="211">
        <v>3.4059934320351958E-3</v>
      </c>
      <c r="G1602" s="211">
        <v>5.4808981906520476E-3</v>
      </c>
      <c r="H1602" s="211">
        <v>7.1551604429755779E-3</v>
      </c>
      <c r="I1602" s="211">
        <v>9.6635546183354293E-3</v>
      </c>
      <c r="J1602" s="211">
        <v>1.2165287896772924E-2</v>
      </c>
      <c r="K1602" s="211">
        <v>1.6500735050123318E-2</v>
      </c>
      <c r="L1602" s="211">
        <v>2.1207901239211801E-2</v>
      </c>
      <c r="M1602" s="211">
        <v>2.6542887297592962E-2</v>
      </c>
      <c r="N1602" s="211">
        <v>3.524615331757866E-2</v>
      </c>
      <c r="P1602" s="212">
        <f t="array" ref="P1602:Z1602">(1+D1602:N1602)^-P$1:Z$1</f>
        <v>0.99992735642418173</v>
      </c>
      <c r="Q1602" s="212">
        <v>0.99946034632776348</v>
      </c>
      <c r="R1602" s="212">
        <v>0.99830134126982251</v>
      </c>
      <c r="S1602" s="212">
        <v>0.99454897830429723</v>
      </c>
      <c r="T1602" s="212">
        <v>0.98584181579910402</v>
      </c>
      <c r="U1602" s="212">
        <v>0.97156074669268411</v>
      </c>
      <c r="V1602" s="212">
        <v>0.94133196048189494</v>
      </c>
      <c r="W1602" s="212">
        <v>0.89175616585766759</v>
      </c>
      <c r="X1602" s="212">
        <v>0.81069657182638855</v>
      </c>
      <c r="Y1602" s="212">
        <v>0.67506179042710279</v>
      </c>
      <c r="Z1602" s="212">
        <v>0.50018134583057206</v>
      </c>
    </row>
    <row r="1603" spans="3:26" x14ac:dyDescent="0.3">
      <c r="C1603" s="210">
        <v>41512</v>
      </c>
      <c r="D1603" s="211">
        <v>1.0445426641760907E-3</v>
      </c>
      <c r="E1603" s="211">
        <v>2.7312658295701991E-3</v>
      </c>
      <c r="F1603" s="211">
        <v>4.1372771056186804E-3</v>
      </c>
      <c r="G1603" s="211">
        <v>6.6083850392421387E-3</v>
      </c>
      <c r="H1603" s="211">
        <v>8.771139802793702E-3</v>
      </c>
      <c r="I1603" s="211">
        <v>1.1554749053732031E-2</v>
      </c>
      <c r="J1603" s="211">
        <v>1.5353688138043121E-2</v>
      </c>
      <c r="K1603" s="211">
        <v>2.0804651410251597E-2</v>
      </c>
      <c r="L1603" s="211">
        <v>2.7965270273517702E-2</v>
      </c>
      <c r="M1603" s="211">
        <v>3.8052140811763557E-2</v>
      </c>
      <c r="N1603" s="211">
        <v>4.7820661451390661E-2</v>
      </c>
      <c r="P1603" s="212">
        <f t="array" ref="P1603:Z1603">(1+D1603:N1603)^-P$1:Z$1</f>
        <v>0.99991648368695507</v>
      </c>
      <c r="Q1603" s="212">
        <v>0.99931834675601605</v>
      </c>
      <c r="R1603" s="212">
        <v>0.99793775829456832</v>
      </c>
      <c r="S1603" s="212">
        <v>0.99343499901504939</v>
      </c>
      <c r="T1603" s="212">
        <v>0.9826858492031032</v>
      </c>
      <c r="U1603" s="212">
        <v>0.96612166231335916</v>
      </c>
      <c r="V1603" s="212">
        <v>0.92664470111898711</v>
      </c>
      <c r="W1603" s="212">
        <v>0.86576797669535155</v>
      </c>
      <c r="X1603" s="212">
        <v>0.75895421453135337</v>
      </c>
      <c r="Y1603" s="212">
        <v>0.57110041184368998</v>
      </c>
      <c r="Z1603" s="212">
        <v>0.39288083429311943</v>
      </c>
    </row>
    <row r="1604" spans="3:26" x14ac:dyDescent="0.3">
      <c r="C1604" s="210">
        <v>41509</v>
      </c>
      <c r="D1604" s="211">
        <v>8.1063972986665121E-4</v>
      </c>
      <c r="E1604" s="211">
        <v>1.9505011140799684E-3</v>
      </c>
      <c r="F1604" s="211">
        <v>3.032223356391067E-3</v>
      </c>
      <c r="G1604" s="211">
        <v>4.6676634897345505E-3</v>
      </c>
      <c r="H1604" s="211">
        <v>6.1340827138801008E-3</v>
      </c>
      <c r="I1604" s="211">
        <v>7.9397460795625919E-3</v>
      </c>
      <c r="J1604" s="211">
        <v>1.0020904613145564E-2</v>
      </c>
      <c r="K1604" s="211">
        <v>1.3612934315777571E-2</v>
      </c>
      <c r="L1604" s="211">
        <v>1.8074611264365596E-2</v>
      </c>
      <c r="M1604" s="211">
        <v>2.3796606506106731E-2</v>
      </c>
      <c r="N1604" s="211">
        <v>3.2586604290409257E-2</v>
      </c>
      <c r="P1604" s="212">
        <f t="array" ref="P1604:Z1604">(1+D1604:N1604)^-P$1:Z$1</f>
        <v>0.99993517719397373</v>
      </c>
      <c r="Q1604" s="212">
        <v>0.99951296829928571</v>
      </c>
      <c r="R1604" s="212">
        <v>0.99848732752447289</v>
      </c>
      <c r="S1604" s="212">
        <v>0.99535402237042125</v>
      </c>
      <c r="T1604" s="212">
        <v>0.98784379928386645</v>
      </c>
      <c r="U1604" s="212">
        <v>0.97655405294069531</v>
      </c>
      <c r="V1604" s="212">
        <v>0.951367228264417</v>
      </c>
      <c r="W1604" s="212">
        <v>0.90969329477638172</v>
      </c>
      <c r="X1604" s="212">
        <v>0.83599547841362376</v>
      </c>
      <c r="Y1604" s="212">
        <v>0.70274006511896236</v>
      </c>
      <c r="Z1604" s="212">
        <v>0.52658716178709197</v>
      </c>
    </row>
    <row r="1605" spans="3:26" x14ac:dyDescent="0.3">
      <c r="C1605" s="210">
        <v>41508</v>
      </c>
      <c r="D1605" s="211">
        <v>1.0590714443739202E-3</v>
      </c>
      <c r="E1605" s="211">
        <v>2.7945509855375897E-3</v>
      </c>
      <c r="F1605" s="211">
        <v>4.4723048892649679E-3</v>
      </c>
      <c r="G1605" s="211">
        <v>7.3210106638644627E-3</v>
      </c>
      <c r="H1605" s="211">
        <v>9.6758584980215969E-3</v>
      </c>
      <c r="I1605" s="211">
        <v>1.3303459124480069E-2</v>
      </c>
      <c r="J1605" s="211">
        <v>1.6693989436891186E-2</v>
      </c>
      <c r="K1605" s="211">
        <v>2.2792487877296229E-2</v>
      </c>
      <c r="L1605" s="211">
        <v>2.9684940979801403E-2</v>
      </c>
      <c r="M1605" s="211">
        <v>3.9702799960629025E-2</v>
      </c>
      <c r="N1605" s="211">
        <v>5.1169190435823818E-2</v>
      </c>
      <c r="P1605" s="212">
        <f t="array" ref="P1605:Z1605">(1+D1605:N1605)^-P$1:Z$1</f>
        <v>0.99991532270341599</v>
      </c>
      <c r="Q1605" s="212">
        <v>0.99930257993865024</v>
      </c>
      <c r="R1605" s="212">
        <v>0.9977713202769366</v>
      </c>
      <c r="S1605" s="212">
        <v>0.99273219699940585</v>
      </c>
      <c r="T1605" s="212">
        <v>0.98092556953731969</v>
      </c>
      <c r="U1605" s="212">
        <v>0.96112843128478542</v>
      </c>
      <c r="V1605" s="212">
        <v>0.92055283460674431</v>
      </c>
      <c r="W1605" s="212">
        <v>0.85405785788809596</v>
      </c>
      <c r="X1605" s="212">
        <v>0.74637380210971271</v>
      </c>
      <c r="Y1605" s="212">
        <v>0.55765011591817892</v>
      </c>
      <c r="Z1605" s="212">
        <v>0.36859338232382688</v>
      </c>
    </row>
    <row r="1606" spans="3:26" x14ac:dyDescent="0.3">
      <c r="C1606" s="210">
        <v>41507</v>
      </c>
      <c r="D1606" s="211">
        <v>1.0344217034267027E-3</v>
      </c>
      <c r="E1606" s="211">
        <v>2.7789006869347391E-3</v>
      </c>
      <c r="F1606" s="211">
        <v>4.4866013183718296E-3</v>
      </c>
      <c r="G1606" s="211">
        <v>6.9484670911060184E-3</v>
      </c>
      <c r="H1606" s="211">
        <v>8.8203178606131496E-3</v>
      </c>
      <c r="I1606" s="211">
        <v>1.1680414072806865E-2</v>
      </c>
      <c r="J1606" s="211">
        <v>1.6006003284415045E-2</v>
      </c>
      <c r="K1606" s="211">
        <v>2.1209870904417154E-2</v>
      </c>
      <c r="L1606" s="211">
        <v>2.7803559531485469E-2</v>
      </c>
      <c r="M1606" s="211">
        <v>3.7987731039189197E-2</v>
      </c>
      <c r="N1606" s="211">
        <v>4.7946988834509659E-2</v>
      </c>
      <c r="P1606" s="212">
        <f t="array" ref="P1606:Z1606">(1+D1606:N1606)^-P$1:Z$1</f>
        <v>0.99991729245582039</v>
      </c>
      <c r="Q1606" s="212">
        <v>0.99930647892680935</v>
      </c>
      <c r="R1606" s="212">
        <v>0.99776421982498331</v>
      </c>
      <c r="S1606" s="212">
        <v>0.99309948093850442</v>
      </c>
      <c r="T1606" s="212">
        <v>0.9825900434332534</v>
      </c>
      <c r="U1606" s="212">
        <v>0.96576168909798732</v>
      </c>
      <c r="V1606" s="212">
        <v>0.92367380975091673</v>
      </c>
      <c r="W1606" s="212">
        <v>0.86336606006148775</v>
      </c>
      <c r="X1606" s="212">
        <v>0.76014917031560592</v>
      </c>
      <c r="Y1606" s="212">
        <v>0.57163221624973803</v>
      </c>
      <c r="Z1606" s="212">
        <v>0.39193470226325622</v>
      </c>
    </row>
    <row r="1607" spans="3:26" x14ac:dyDescent="0.3">
      <c r="C1607" s="210">
        <v>41506</v>
      </c>
      <c r="D1607" s="211">
        <v>9.1475346742196846E-4</v>
      </c>
      <c r="E1607" s="211">
        <v>2.2530489946847479E-3</v>
      </c>
      <c r="F1607" s="211">
        <v>3.5368822919571354E-3</v>
      </c>
      <c r="G1607" s="211">
        <v>5.791859393799878E-3</v>
      </c>
      <c r="H1607" s="211">
        <v>7.3839648493248507E-3</v>
      </c>
      <c r="I1607" s="211">
        <v>9.500652493520256E-3</v>
      </c>
      <c r="J1607" s="211">
        <v>1.2573737251361921E-2</v>
      </c>
      <c r="K1607" s="211">
        <v>1.5911483621488788E-2</v>
      </c>
      <c r="L1607" s="211">
        <v>2.0228847331170367E-2</v>
      </c>
      <c r="M1607" s="211">
        <v>2.7795193562743133E-2</v>
      </c>
      <c r="N1607" s="211">
        <v>3.7825277601499785E-2</v>
      </c>
      <c r="P1607" s="212">
        <f t="array" ref="P1607:Z1607">(1+D1607:N1607)^-P$1:Z$1</f>
        <v>0.99992685584832874</v>
      </c>
      <c r="Q1607" s="212">
        <v>0.9994375295744069</v>
      </c>
      <c r="R1607" s="212">
        <v>0.99823623614631896</v>
      </c>
      <c r="S1607" s="212">
        <v>0.99424149306866472</v>
      </c>
      <c r="T1607" s="212">
        <v>0.98539404346341475</v>
      </c>
      <c r="U1607" s="212">
        <v>0.97203116199385908</v>
      </c>
      <c r="V1607" s="212">
        <v>0.9394349313747431</v>
      </c>
      <c r="W1607" s="212">
        <v>0.89538314209349967</v>
      </c>
      <c r="X1607" s="212">
        <v>0.81851003452189752</v>
      </c>
      <c r="Y1607" s="212">
        <v>0.66282863784735668</v>
      </c>
      <c r="Z1607" s="212">
        <v>0.47589935256309823</v>
      </c>
    </row>
    <row r="1608" spans="3:26" x14ac:dyDescent="0.3">
      <c r="C1608" s="210">
        <v>41505</v>
      </c>
      <c r="D1608" s="211">
        <v>9.6384422035126474E-4</v>
      </c>
      <c r="E1608" s="211">
        <v>2.328958589822851E-3</v>
      </c>
      <c r="F1608" s="211">
        <v>3.5494885137938212E-3</v>
      </c>
      <c r="G1608" s="211">
        <v>5.7274536327556148E-3</v>
      </c>
      <c r="H1608" s="211">
        <v>7.4430951281763249E-3</v>
      </c>
      <c r="I1608" s="211">
        <v>9.7890870791214474E-3</v>
      </c>
      <c r="J1608" s="211">
        <v>1.2578012799544373E-2</v>
      </c>
      <c r="K1608" s="211">
        <v>1.7280932377819878E-2</v>
      </c>
      <c r="L1608" s="211">
        <v>2.3400950056088898E-2</v>
      </c>
      <c r="M1608" s="211">
        <v>3.0578773886527941E-2</v>
      </c>
      <c r="N1608" s="211">
        <v>4.1494985095012593E-2</v>
      </c>
      <c r="P1608" s="212">
        <f t="array" ref="P1608:Z1608">(1+D1608:N1608)^-P$1:Z$1</f>
        <v>0.99992293256818598</v>
      </c>
      <c r="Q1608" s="212">
        <v>0.99941860638250024</v>
      </c>
      <c r="R1608" s="212">
        <v>0.9982299663872779</v>
      </c>
      <c r="S1608" s="212">
        <v>0.99430516328050145</v>
      </c>
      <c r="T1608" s="212">
        <v>0.98527837456873124</v>
      </c>
      <c r="U1608" s="212">
        <v>0.97119845148162609</v>
      </c>
      <c r="V1608" s="212">
        <v>0.93941509801206369</v>
      </c>
      <c r="W1608" s="212">
        <v>0.88697967880850903</v>
      </c>
      <c r="X1608" s="212">
        <v>0.79349070166317104</v>
      </c>
      <c r="Y1608" s="212">
        <v>0.63647609903339275</v>
      </c>
      <c r="Z1608" s="212">
        <v>0.44346192479590169</v>
      </c>
    </row>
    <row r="1609" spans="3:26" x14ac:dyDescent="0.3">
      <c r="C1609" s="210">
        <v>41502</v>
      </c>
      <c r="D1609" s="211">
        <v>9.7916965764011056E-4</v>
      </c>
      <c r="E1609" s="211">
        <v>2.4134271678502208E-3</v>
      </c>
      <c r="F1609" s="211">
        <v>3.8487540966500029E-3</v>
      </c>
      <c r="G1609" s="211">
        <v>6.0188880630652258E-3</v>
      </c>
      <c r="H1609" s="211">
        <v>8.2497957297492774E-3</v>
      </c>
      <c r="I1609" s="211">
        <v>1.1124560959117217E-2</v>
      </c>
      <c r="J1609" s="211">
        <v>1.4941317538719865E-2</v>
      </c>
      <c r="K1609" s="211">
        <v>1.893621127482939E-2</v>
      </c>
      <c r="L1609" s="211">
        <v>2.489544736896818E-2</v>
      </c>
      <c r="M1609" s="211">
        <v>3.1883825611302062E-2</v>
      </c>
      <c r="N1609" s="211">
        <v>4.1611376598113065E-2</v>
      </c>
      <c r="P1609" s="212">
        <f t="array" ref="P1609:Z1609">(1+D1609:N1609)^-P$1:Z$1</f>
        <v>0.99992170781829393</v>
      </c>
      <c r="Q1609" s="212">
        <v>0.99939755166246458</v>
      </c>
      <c r="R1609" s="212">
        <v>0.99808116003598968</v>
      </c>
      <c r="S1609" s="212">
        <v>0.9940171222086559</v>
      </c>
      <c r="T1609" s="212">
        <v>0.98370236296671387</v>
      </c>
      <c r="U1609" s="212">
        <v>0.9673553111732035</v>
      </c>
      <c r="V1609" s="212">
        <v>0.92852870988798664</v>
      </c>
      <c r="W1609" s="212">
        <v>0.87694230933489159</v>
      </c>
      <c r="X1609" s="212">
        <v>0.78199569137006419</v>
      </c>
      <c r="Y1609" s="212">
        <v>0.62450788111963729</v>
      </c>
      <c r="Z1609" s="212">
        <v>0.44247191170814387</v>
      </c>
    </row>
    <row r="1610" spans="3:26" x14ac:dyDescent="0.3">
      <c r="C1610" s="210">
        <v>41501</v>
      </c>
      <c r="D1610" s="211">
        <v>9.4048835137584515E-4</v>
      </c>
      <c r="E1610" s="211">
        <v>2.2464126706456923E-3</v>
      </c>
      <c r="F1610" s="211">
        <v>3.5827587484913419E-3</v>
      </c>
      <c r="G1610" s="211">
        <v>5.8019514809123911E-3</v>
      </c>
      <c r="H1610" s="211">
        <v>7.903426837729469E-3</v>
      </c>
      <c r="I1610" s="211">
        <v>1.0672188862908528E-2</v>
      </c>
      <c r="J1610" s="211">
        <v>1.3803667782398235E-2</v>
      </c>
      <c r="K1610" s="211">
        <v>1.7496774256740427E-2</v>
      </c>
      <c r="L1610" s="211">
        <v>2.2312506530813118E-2</v>
      </c>
      <c r="M1610" s="211">
        <v>2.7970698885721068E-2</v>
      </c>
      <c r="N1610" s="211">
        <v>3.7398411525535399E-2</v>
      </c>
      <c r="P1610" s="212">
        <f t="array" ref="P1610:Z1610">(1+D1610:N1610)^-P$1:Z$1</f>
        <v>0.99992479911818377</v>
      </c>
      <c r="Q1610" s="212">
        <v>0.99943918400158926</v>
      </c>
      <c r="R1610" s="212">
        <v>0.99821341985923639</v>
      </c>
      <c r="S1610" s="212">
        <v>0.9942315169777014</v>
      </c>
      <c r="T1610" s="212">
        <v>0.98437858339385886</v>
      </c>
      <c r="U1610" s="212">
        <v>0.96865484366357213</v>
      </c>
      <c r="V1610" s="212">
        <v>0.93375020356437943</v>
      </c>
      <c r="W1610" s="212">
        <v>0.88566342994072333</v>
      </c>
      <c r="X1610" s="212">
        <v>0.80197949060942042</v>
      </c>
      <c r="Y1610" s="212">
        <v>0.66113319511596702</v>
      </c>
      <c r="Z1610" s="212">
        <v>0.47983113717210729</v>
      </c>
    </row>
    <row r="1611" spans="3:26" x14ac:dyDescent="0.3">
      <c r="C1611" s="210">
        <v>41500</v>
      </c>
      <c r="D1611" s="211">
        <v>1.0340707703883026E-3</v>
      </c>
      <c r="E1611" s="211">
        <v>2.5985613120884377E-3</v>
      </c>
      <c r="F1611" s="211">
        <v>3.9507509583374392E-3</v>
      </c>
      <c r="G1611" s="211">
        <v>6.0921074812054438E-3</v>
      </c>
      <c r="H1611" s="211">
        <v>7.8051138856861466E-3</v>
      </c>
      <c r="I1611" s="211">
        <v>1.0019343805733744E-2</v>
      </c>
      <c r="J1611" s="211">
        <v>1.3249002798596804E-2</v>
      </c>
      <c r="K1611" s="211">
        <v>1.6900532930706359E-2</v>
      </c>
      <c r="L1611" s="211">
        <v>2.2798592622781839E-2</v>
      </c>
      <c r="M1611" s="211">
        <v>3.0935194306062393E-2</v>
      </c>
      <c r="N1611" s="211">
        <v>3.9172693779765941E-2</v>
      </c>
      <c r="P1611" s="212">
        <f t="array" ref="P1611:Z1611">(1+D1611:N1611)^-P$1:Z$1</f>
        <v>0.99991732049913817</v>
      </c>
      <c r="Q1611" s="212">
        <v>0.99935141270142902</v>
      </c>
      <c r="R1611" s="212">
        <v>0.99803045847931393</v>
      </c>
      <c r="S1611" s="212">
        <v>0.99394478156035104</v>
      </c>
      <c r="T1611" s="212">
        <v>0.98457064807682082</v>
      </c>
      <c r="U1611" s="212">
        <v>0.97053438301241624</v>
      </c>
      <c r="V1611" s="212">
        <v>0.93630873498441547</v>
      </c>
      <c r="W1611" s="212">
        <v>0.88930487991891416</v>
      </c>
      <c r="X1611" s="212">
        <v>0.79817621564761365</v>
      </c>
      <c r="Y1611" s="212">
        <v>0.63318338627433035</v>
      </c>
      <c r="Z1611" s="212">
        <v>0.46370894526417805</v>
      </c>
    </row>
    <row r="1612" spans="3:26" x14ac:dyDescent="0.3">
      <c r="C1612" s="210">
        <v>41499</v>
      </c>
      <c r="D1612" s="211">
        <v>7.9992881191036477E-4</v>
      </c>
      <c r="E1612" s="211">
        <v>2.0381868115059731E-3</v>
      </c>
      <c r="F1612" s="211">
        <v>3.2961799971428052E-3</v>
      </c>
      <c r="G1612" s="211">
        <v>5.0732598803936756E-3</v>
      </c>
      <c r="H1612" s="211">
        <v>6.5099019141087603E-3</v>
      </c>
      <c r="I1612" s="211">
        <v>8.9367999585580216E-3</v>
      </c>
      <c r="J1612" s="211">
        <v>1.1851420743833482E-2</v>
      </c>
      <c r="K1612" s="211">
        <v>1.6170053038268992E-2</v>
      </c>
      <c r="L1612" s="211">
        <v>2.1093667345048542E-2</v>
      </c>
      <c r="M1612" s="211">
        <v>2.6932361270212059E-2</v>
      </c>
      <c r="N1612" s="211">
        <v>3.4686995089486215E-2</v>
      </c>
      <c r="P1612" s="212">
        <f t="array" ref="P1612:Z1612">(1+D1612:N1612)^-P$1:Z$1</f>
        <v>0.99993603332280501</v>
      </c>
      <c r="Q1612" s="212">
        <v>0.99949110140113784</v>
      </c>
      <c r="R1612" s="212">
        <v>0.998355973143218</v>
      </c>
      <c r="S1612" s="212">
        <v>0.99495234816913003</v>
      </c>
      <c r="T1612" s="212">
        <v>0.98710623802285691</v>
      </c>
      <c r="U1612" s="212">
        <v>0.9736617554821172</v>
      </c>
      <c r="V1612" s="212">
        <v>0.9427928297706949</v>
      </c>
      <c r="W1612" s="212">
        <v>0.89378951682836449</v>
      </c>
      <c r="X1612" s="212">
        <v>0.81160398772489351</v>
      </c>
      <c r="Y1612" s="212">
        <v>0.67123161400411924</v>
      </c>
      <c r="Z1612" s="212">
        <v>0.50561527978392218</v>
      </c>
    </row>
    <row r="1613" spans="3:26" x14ac:dyDescent="0.3">
      <c r="C1613" s="210">
        <v>41498</v>
      </c>
      <c r="D1613" s="211">
        <v>9.1875030376137594E-4</v>
      </c>
      <c r="E1613" s="211">
        <v>2.3802996970927639E-3</v>
      </c>
      <c r="F1613" s="211">
        <v>3.6378085443460034E-3</v>
      </c>
      <c r="G1613" s="211">
        <v>5.4676970087812393E-3</v>
      </c>
      <c r="H1613" s="211">
        <v>7.3793128220611933E-3</v>
      </c>
      <c r="I1613" s="211">
        <v>9.8575448876107256E-3</v>
      </c>
      <c r="J1613" s="211">
        <v>1.2330080421680076E-2</v>
      </c>
      <c r="K1613" s="211">
        <v>1.6775484901231871E-2</v>
      </c>
      <c r="L1613" s="211">
        <v>2.2297212179076167E-2</v>
      </c>
      <c r="M1613" s="211">
        <v>2.8355623846244557E-2</v>
      </c>
      <c r="N1613" s="211">
        <v>3.6384801637528379E-2</v>
      </c>
      <c r="P1613" s="212">
        <f t="array" ref="P1613:Z1613">(1+D1613:N1613)^-P$1:Z$1</f>
        <v>0.9999265364176988</v>
      </c>
      <c r="Q1613" s="212">
        <v>0.9994058087837574</v>
      </c>
      <c r="R1613" s="212">
        <v>0.99818604335046934</v>
      </c>
      <c r="S1613" s="212">
        <v>0.9945620361300046</v>
      </c>
      <c r="T1613" s="212">
        <v>0.98540314448520816</v>
      </c>
      <c r="U1613" s="212">
        <v>0.97100095349499504</v>
      </c>
      <c r="V1613" s="212">
        <v>0.94056603453651699</v>
      </c>
      <c r="W1613" s="212">
        <v>0.89007075993831475</v>
      </c>
      <c r="X1613" s="212">
        <v>0.80209948098086292</v>
      </c>
      <c r="Y1613" s="212">
        <v>0.65743086282252905</v>
      </c>
      <c r="Z1613" s="212">
        <v>0.48930458973489149</v>
      </c>
    </row>
    <row r="1614" spans="3:26" x14ac:dyDescent="0.3">
      <c r="C1614" s="210">
        <v>41495</v>
      </c>
      <c r="D1614" s="211">
        <v>9.2338672801534798E-4</v>
      </c>
      <c r="E1614" s="211">
        <v>2.288051114147181E-3</v>
      </c>
      <c r="F1614" s="211">
        <v>3.5805662477886536E-3</v>
      </c>
      <c r="G1614" s="211">
        <v>5.7999046586843092E-3</v>
      </c>
      <c r="H1614" s="211">
        <v>7.3274474585666959E-3</v>
      </c>
      <c r="I1614" s="211">
        <v>9.7327352785722982E-3</v>
      </c>
      <c r="J1614" s="211">
        <v>1.273718578861097E-2</v>
      </c>
      <c r="K1614" s="211">
        <v>1.6384243374893193E-2</v>
      </c>
      <c r="L1614" s="211">
        <v>2.0957831923644626E-2</v>
      </c>
      <c r="M1614" s="211">
        <v>2.7991258014277629E-2</v>
      </c>
      <c r="N1614" s="211">
        <v>3.7783909227860159E-2</v>
      </c>
      <c r="P1614" s="212">
        <f t="array" ref="P1614:Z1614">(1+D1614:N1614)^-P$1:Z$1</f>
        <v>0.99992616587237348</v>
      </c>
      <c r="Q1614" s="212">
        <v>0.99942880381690136</v>
      </c>
      <c r="R1614" s="212">
        <v>0.99821451024624785</v>
      </c>
      <c r="S1614" s="212">
        <v>0.99423354025803723</v>
      </c>
      <c r="T1614" s="212">
        <v>0.98550462014367513</v>
      </c>
      <c r="U1614" s="212">
        <v>0.97136106432138403</v>
      </c>
      <c r="V1614" s="212">
        <v>0.93867708564724162</v>
      </c>
      <c r="W1614" s="212">
        <v>0.89247186493808905</v>
      </c>
      <c r="X1614" s="212">
        <v>0.81268444956546515</v>
      </c>
      <c r="Y1614" s="212">
        <v>0.66093488964085245</v>
      </c>
      <c r="Z1614" s="212">
        <v>0.47627890439852366</v>
      </c>
    </row>
    <row r="1615" spans="3:26" x14ac:dyDescent="0.3">
      <c r="C1615" s="210">
        <v>41494</v>
      </c>
      <c r="D1615" s="211">
        <v>9.9920919289351348E-4</v>
      </c>
      <c r="E1615" s="211">
        <v>2.2697895812443946E-3</v>
      </c>
      <c r="F1615" s="211">
        <v>3.5990814583376717E-3</v>
      </c>
      <c r="G1615" s="211">
        <v>5.8343700192586348E-3</v>
      </c>
      <c r="H1615" s="211">
        <v>7.6662498513048313E-3</v>
      </c>
      <c r="I1615" s="211">
        <v>1.0283761441703433E-2</v>
      </c>
      <c r="J1615" s="211">
        <v>1.3798625562027819E-2</v>
      </c>
      <c r="K1615" s="211">
        <v>1.8671690736271552E-2</v>
      </c>
      <c r="L1615" s="211">
        <v>2.4640307826672311E-2</v>
      </c>
      <c r="M1615" s="211">
        <v>3.3694784927391162E-2</v>
      </c>
      <c r="N1615" s="211">
        <v>4.2930984951596078E-2</v>
      </c>
      <c r="P1615" s="212">
        <f t="array" ref="P1615:Z1615">(1+D1615:N1615)^-P$1:Z$1</f>
        <v>0.99992010636641171</v>
      </c>
      <c r="Q1615" s="212">
        <v>0.9994333562282065</v>
      </c>
      <c r="R1615" s="212">
        <v>0.99820530226797455</v>
      </c>
      <c r="S1615" s="212">
        <v>0.99419947240503725</v>
      </c>
      <c r="T1615" s="212">
        <v>0.98484202934610665</v>
      </c>
      <c r="U1615" s="212">
        <v>0.9697725398837691</v>
      </c>
      <c r="V1615" s="212">
        <v>0.93377342425639898</v>
      </c>
      <c r="W1615" s="212">
        <v>0.87853757332469762</v>
      </c>
      <c r="X1615" s="212">
        <v>0.78394507529828861</v>
      </c>
      <c r="Y1615" s="212">
        <v>0.60829622537397399</v>
      </c>
      <c r="Z1615" s="212">
        <v>0.43140839660301611</v>
      </c>
    </row>
    <row r="1616" spans="3:26" x14ac:dyDescent="0.3">
      <c r="C1616" s="210">
        <v>41493</v>
      </c>
      <c r="D1616" s="211">
        <v>9.9724728447987904E-4</v>
      </c>
      <c r="E1616" s="211">
        <v>2.5771340617169562E-3</v>
      </c>
      <c r="F1616" s="211">
        <v>4.1285255588665894E-3</v>
      </c>
      <c r="G1616" s="211">
        <v>6.2597066390714089E-3</v>
      </c>
      <c r="H1616" s="211">
        <v>8.418993943330769E-3</v>
      </c>
      <c r="I1616" s="211">
        <v>1.1080953005103646E-2</v>
      </c>
      <c r="J1616" s="211">
        <v>1.468754968976888E-2</v>
      </c>
      <c r="K1616" s="211">
        <v>1.9993360111839689E-2</v>
      </c>
      <c r="L1616" s="211">
        <v>2.5584730600343136E-2</v>
      </c>
      <c r="M1616" s="211">
        <v>3.2235858923797642E-2</v>
      </c>
      <c r="N1616" s="211">
        <v>4.2591667439194784E-2</v>
      </c>
      <c r="P1616" s="212">
        <f t="array" ref="P1616:Z1616">(1+D1616:N1616)^-P$1:Z$1</f>
        <v>0.99992026315005167</v>
      </c>
      <c r="Q1616" s="212">
        <v>0.99935675223606057</v>
      </c>
      <c r="R1616" s="212">
        <v>0.99794210708045383</v>
      </c>
      <c r="S1616" s="212">
        <v>0.99377923353407538</v>
      </c>
      <c r="T1616" s="212">
        <v>0.98337228842362767</v>
      </c>
      <c r="U1616" s="212">
        <v>0.96748048276872944</v>
      </c>
      <c r="V1616" s="212">
        <v>0.92969039075656734</v>
      </c>
      <c r="W1616" s="212">
        <v>0.8705998492111553</v>
      </c>
      <c r="X1616" s="212">
        <v>0.77675585871844222</v>
      </c>
      <c r="Y1616" s="212">
        <v>0.6213207677208511</v>
      </c>
      <c r="Z1616" s="212">
        <v>0.43422518306604307</v>
      </c>
    </row>
    <row r="1617" spans="3:26" x14ac:dyDescent="0.3">
      <c r="C1617" s="210">
        <v>41492</v>
      </c>
      <c r="D1617" s="211">
        <v>9.9660422293544279E-4</v>
      </c>
      <c r="E1617" s="211">
        <v>2.5920658005230994E-3</v>
      </c>
      <c r="F1617" s="211">
        <v>3.8995663046800873E-3</v>
      </c>
      <c r="G1617" s="211">
        <v>5.9102826029905943E-3</v>
      </c>
      <c r="H1617" s="211">
        <v>7.7304701895785565E-3</v>
      </c>
      <c r="I1617" s="211">
        <v>9.8539442819878913E-3</v>
      </c>
      <c r="J1617" s="211">
        <v>1.3062049834849794E-2</v>
      </c>
      <c r="K1617" s="211">
        <v>1.7213745145871987E-2</v>
      </c>
      <c r="L1617" s="211">
        <v>2.2809580921114177E-2</v>
      </c>
      <c r="M1617" s="211">
        <v>3.0765662305012861E-2</v>
      </c>
      <c r="N1617" s="211">
        <v>3.912187701701323E-2</v>
      </c>
      <c r="P1617" s="212">
        <f t="array" ref="P1617:Z1617">(1+D1617:N1617)^-P$1:Z$1</f>
        <v>0.99992031453964303</v>
      </c>
      <c r="Q1617" s="212">
        <v>0.99935303132656828</v>
      </c>
      <c r="R1617" s="212">
        <v>0.99805590086117657</v>
      </c>
      <c r="S1617" s="212">
        <v>0.99412444359580798</v>
      </c>
      <c r="T1617" s="212">
        <v>0.98471650992429205</v>
      </c>
      <c r="U1617" s="212">
        <v>0.9710113397611827</v>
      </c>
      <c r="V1617" s="212">
        <v>0.93717299750251992</v>
      </c>
      <c r="W1617" s="212">
        <v>0.88738985674481985</v>
      </c>
      <c r="X1617" s="212">
        <v>0.79809046973220754</v>
      </c>
      <c r="Y1617" s="212">
        <v>0.63474729927193718</v>
      </c>
      <c r="Z1617" s="212">
        <v>0.46416269643106522</v>
      </c>
    </row>
    <row r="1618" spans="3:26" x14ac:dyDescent="0.3">
      <c r="C1618" s="210">
        <v>41491</v>
      </c>
      <c r="D1618" s="211">
        <v>9.1827635015910732E-4</v>
      </c>
      <c r="E1618" s="211">
        <v>2.1312161763475256E-3</v>
      </c>
      <c r="F1618" s="211">
        <v>3.3627464595297378E-3</v>
      </c>
      <c r="G1618" s="211">
        <v>5.2060221401486429E-3</v>
      </c>
      <c r="H1618" s="211">
        <v>7.0026672772702248E-3</v>
      </c>
      <c r="I1618" s="211">
        <v>8.8318036028632464E-3</v>
      </c>
      <c r="J1618" s="211">
        <v>1.2137186488439197E-2</v>
      </c>
      <c r="K1618" s="211">
        <v>1.6375041443547875E-2</v>
      </c>
      <c r="L1618" s="211">
        <v>2.1244847863418622E-2</v>
      </c>
      <c r="M1618" s="211">
        <v>2.7949852659796104E-2</v>
      </c>
      <c r="N1618" s="211">
        <v>3.5443431370487624E-2</v>
      </c>
      <c r="P1618" s="212">
        <f t="array" ref="P1618:Z1618">(1+D1618:N1618)^-P$1:Z$1</f>
        <v>0.99992657429641019</v>
      </c>
      <c r="Q1618" s="212">
        <v>0.99946790452385381</v>
      </c>
      <c r="R1618" s="212">
        <v>0.9983228554458291</v>
      </c>
      <c r="S1618" s="212">
        <v>0.9948209401600433</v>
      </c>
      <c r="T1618" s="212">
        <v>0.98614041584658385</v>
      </c>
      <c r="U1618" s="212">
        <v>0.97396579499370473</v>
      </c>
      <c r="V1618" s="212">
        <v>0.94146264544774738</v>
      </c>
      <c r="W1618" s="212">
        <v>0.89252842753840156</v>
      </c>
      <c r="X1618" s="212">
        <v>0.8104033255415517</v>
      </c>
      <c r="Y1618" s="212">
        <v>0.66133433462501379</v>
      </c>
      <c r="Z1618" s="212">
        <v>0.49827884874204653</v>
      </c>
    </row>
    <row r="1619" spans="3:26" x14ac:dyDescent="0.3">
      <c r="C1619" s="210">
        <v>41488</v>
      </c>
      <c r="D1619" s="211">
        <v>8.8819334733738673E-4</v>
      </c>
      <c r="E1619" s="211">
        <v>2.1458947680835965E-3</v>
      </c>
      <c r="F1619" s="211">
        <v>3.3021822193986606E-3</v>
      </c>
      <c r="G1619" s="211">
        <v>5.2865996521134478E-3</v>
      </c>
      <c r="H1619" s="211">
        <v>7.0997563649712369E-3</v>
      </c>
      <c r="I1619" s="211">
        <v>9.1691243126370506E-3</v>
      </c>
      <c r="J1619" s="211">
        <v>1.1683649253668511E-2</v>
      </c>
      <c r="K1619" s="211">
        <v>1.5039379303977416E-2</v>
      </c>
      <c r="L1619" s="211">
        <v>2.0073543439673519E-2</v>
      </c>
      <c r="M1619" s="211">
        <v>2.6252379675770765E-2</v>
      </c>
      <c r="N1619" s="211">
        <v>3.5089464555119819E-2</v>
      </c>
      <c r="P1619" s="212">
        <f t="array" ref="P1619:Z1619">(1+D1619:N1619)^-P$1:Z$1</f>
        <v>0.99992897859117702</v>
      </c>
      <c r="Q1619" s="212">
        <v>0.9994642446620553</v>
      </c>
      <c r="R1619" s="212">
        <v>0.99835298682289009</v>
      </c>
      <c r="S1619" s="212">
        <v>0.99474120151015355</v>
      </c>
      <c r="T1619" s="212">
        <v>0.98595028799150874</v>
      </c>
      <c r="U1619" s="212">
        <v>0.97298946004186071</v>
      </c>
      <c r="V1619" s="212">
        <v>0.94357482435932494</v>
      </c>
      <c r="W1619" s="212">
        <v>0.90078212650543377</v>
      </c>
      <c r="X1619" s="212">
        <v>0.81975705166160984</v>
      </c>
      <c r="Y1619" s="212">
        <v>0.67793388616090566</v>
      </c>
      <c r="Z1619" s="212">
        <v>0.50169784479398638</v>
      </c>
    </row>
    <row r="1620" spans="3:26" x14ac:dyDescent="0.3">
      <c r="C1620" s="210">
        <v>41487</v>
      </c>
      <c r="D1620" s="211">
        <v>9.5466835860463437E-4</v>
      </c>
      <c r="E1620" s="211">
        <v>2.3381414779057494E-3</v>
      </c>
      <c r="F1620" s="211">
        <v>3.5388736045070196E-3</v>
      </c>
      <c r="G1620" s="211">
        <v>5.6349264651517524E-3</v>
      </c>
      <c r="H1620" s="211">
        <v>7.0672088665356654E-3</v>
      </c>
      <c r="I1620" s="211">
        <v>9.096498869534661E-3</v>
      </c>
      <c r="J1620" s="211">
        <v>1.2296060453657026E-2</v>
      </c>
      <c r="K1620" s="211">
        <v>1.5823565665425358E-2</v>
      </c>
      <c r="L1620" s="211">
        <v>2.0669081858354938E-2</v>
      </c>
      <c r="M1620" s="211">
        <v>2.7117689081739813E-2</v>
      </c>
      <c r="N1620" s="211">
        <v>3.4271169208599364E-2</v>
      </c>
      <c r="P1620" s="212">
        <f t="array" ref="P1620:Z1620">(1+D1620:N1620)^-P$1:Z$1</f>
        <v>0.99992366587739046</v>
      </c>
      <c r="Q1620" s="212">
        <v>0.9994163173394216</v>
      </c>
      <c r="R1620" s="212">
        <v>0.9982352457505389</v>
      </c>
      <c r="S1620" s="212">
        <v>0.99439664801126304</v>
      </c>
      <c r="T1620" s="212">
        <v>0.98601401905878372</v>
      </c>
      <c r="U1620" s="212">
        <v>0.97319955553797299</v>
      </c>
      <c r="V1620" s="212">
        <v>0.94072409193908668</v>
      </c>
      <c r="W1620" s="212">
        <v>0.89592574112834789</v>
      </c>
      <c r="X1620" s="212">
        <v>0.81498648513942928</v>
      </c>
      <c r="Y1620" s="212">
        <v>0.66941720329680154</v>
      </c>
      <c r="Z1620" s="212">
        <v>0.50969647042373678</v>
      </c>
    </row>
    <row r="1621" spans="3:26" x14ac:dyDescent="0.3">
      <c r="C1621" s="210">
        <v>41486</v>
      </c>
      <c r="D1621" s="211">
        <v>1.0138473785052367E-3</v>
      </c>
      <c r="E1621" s="211">
        <v>2.5401611441768579E-3</v>
      </c>
      <c r="F1621" s="211">
        <v>3.9490860662317129E-3</v>
      </c>
      <c r="G1621" s="211">
        <v>6.1123868887945484E-3</v>
      </c>
      <c r="H1621" s="211">
        <v>7.9817601027096056E-3</v>
      </c>
      <c r="I1621" s="211">
        <v>1.0437041614258027E-2</v>
      </c>
      <c r="J1621" s="211">
        <v>1.4155787901253885E-2</v>
      </c>
      <c r="K1621" s="211">
        <v>1.8753796266140359E-2</v>
      </c>
      <c r="L1621" s="211">
        <v>2.4024653713214484E-2</v>
      </c>
      <c r="M1621" s="211">
        <v>3.2993090951535395E-2</v>
      </c>
      <c r="N1621" s="211">
        <v>4.1828028578063413E-2</v>
      </c>
      <c r="P1621" s="212">
        <f t="array" ref="P1621:Z1621">(1+D1621:N1621)^-P$1:Z$1</f>
        <v>0.99991893658322739</v>
      </c>
      <c r="Q1621" s="212">
        <v>0.99936596598759908</v>
      </c>
      <c r="R1621" s="212">
        <v>0.99803128601746594</v>
      </c>
      <c r="S1621" s="212">
        <v>0.99392474740551018</v>
      </c>
      <c r="T1621" s="212">
        <v>0.98422559135519716</v>
      </c>
      <c r="U1621" s="212">
        <v>0.96933127234904071</v>
      </c>
      <c r="V1621" s="212">
        <v>0.93213031439586036</v>
      </c>
      <c r="W1621" s="212">
        <v>0.87804205862230889</v>
      </c>
      <c r="X1621" s="212">
        <v>0.78867100506992494</v>
      </c>
      <c r="Y1621" s="212">
        <v>0.61452385735080628</v>
      </c>
      <c r="Z1621" s="212">
        <v>0.44063526943609382</v>
      </c>
    </row>
    <row r="1622" spans="3:26" x14ac:dyDescent="0.3">
      <c r="C1622" s="210">
        <v>41485</v>
      </c>
      <c r="D1622" s="211">
        <v>8.0563802183922998E-4</v>
      </c>
      <c r="E1622" s="211">
        <v>2.0688553519732748E-3</v>
      </c>
      <c r="F1622" s="211">
        <v>3.2964954203529738E-3</v>
      </c>
      <c r="G1622" s="211">
        <v>5.290899358441313E-3</v>
      </c>
      <c r="H1622" s="211">
        <v>6.8569364857891443E-3</v>
      </c>
      <c r="I1622" s="211">
        <v>9.4252494028281442E-3</v>
      </c>
      <c r="J1622" s="211">
        <v>1.2336909319143247E-2</v>
      </c>
      <c r="K1622" s="211">
        <v>1.647912257257643E-2</v>
      </c>
      <c r="L1622" s="211">
        <v>2.1425992910830215E-2</v>
      </c>
      <c r="M1622" s="211">
        <v>2.8187367960157875E-2</v>
      </c>
      <c r="N1622" s="211">
        <v>3.6101752728050461E-2</v>
      </c>
      <c r="P1622" s="212">
        <f t="array" ref="P1622:Z1622">(1+D1622:N1622)^-P$1:Z$1</f>
        <v>0.9999355769816739</v>
      </c>
      <c r="Q1622" s="212">
        <v>0.99948345390143389</v>
      </c>
      <c r="R1622" s="212">
        <v>0.99835581620821823</v>
      </c>
      <c r="S1622" s="212">
        <v>0.99473694692569303</v>
      </c>
      <c r="T1622" s="212">
        <v>0.98642590113918416</v>
      </c>
      <c r="U1622" s="212">
        <v>0.97224900763139999</v>
      </c>
      <c r="V1622" s="212">
        <v>0.94053431119277053</v>
      </c>
      <c r="W1622" s="212">
        <v>0.89188889856569031</v>
      </c>
      <c r="X1622" s="212">
        <v>0.80896726017290277</v>
      </c>
      <c r="Y1622" s="212">
        <v>0.65904647419823836</v>
      </c>
      <c r="Z1622" s="212">
        <v>0.49198496659107399</v>
      </c>
    </row>
    <row r="1623" spans="3:26" x14ac:dyDescent="0.3">
      <c r="C1623" s="210">
        <v>41484</v>
      </c>
      <c r="D1623" s="211">
        <v>8.7922613338080411E-4</v>
      </c>
      <c r="E1623" s="211">
        <v>2.2610536426200521E-3</v>
      </c>
      <c r="F1623" s="211">
        <v>3.3950202327941953E-3</v>
      </c>
      <c r="G1623" s="211">
        <v>5.1792766240165026E-3</v>
      </c>
      <c r="H1623" s="211">
        <v>6.5927009458025343E-3</v>
      </c>
      <c r="I1623" s="211">
        <v>9.0442121412585771E-3</v>
      </c>
      <c r="J1623" s="211">
        <v>1.1393717719404426E-2</v>
      </c>
      <c r="K1623" s="211">
        <v>1.5571790081339158E-2</v>
      </c>
      <c r="L1623" s="211">
        <v>2.0445816473930498E-2</v>
      </c>
      <c r="M1623" s="211">
        <v>2.6647149501821642E-2</v>
      </c>
      <c r="N1623" s="211">
        <v>3.3704180329981438E-2</v>
      </c>
      <c r="P1623" s="212">
        <f t="array" ref="P1623:Z1623">(1+D1623:N1623)^-P$1:Z$1</f>
        <v>0.99992969528425291</v>
      </c>
      <c r="Q1623" s="212">
        <v>0.99943553404402852</v>
      </c>
      <c r="R1623" s="212">
        <v>0.99830680000210126</v>
      </c>
      <c r="S1623" s="212">
        <v>0.99484741006458921</v>
      </c>
      <c r="T1623" s="212">
        <v>0.98694385242413496</v>
      </c>
      <c r="U1623" s="212">
        <v>0.9733508513591167</v>
      </c>
      <c r="V1623" s="212">
        <v>0.94492805102058752</v>
      </c>
      <c r="W1623" s="212">
        <v>0.89748169262895461</v>
      </c>
      <c r="X1623" s="212">
        <v>0.81677136702237452</v>
      </c>
      <c r="Y1623" s="212">
        <v>0.67403417226330153</v>
      </c>
      <c r="Z1623" s="212">
        <v>0.51531709332690367</v>
      </c>
    </row>
    <row r="1624" spans="3:26" x14ac:dyDescent="0.3">
      <c r="C1624" s="210">
        <v>41481</v>
      </c>
      <c r="D1624" s="211">
        <v>1.0671370216714178E-3</v>
      </c>
      <c r="E1624" s="211">
        <v>2.8403962755294268E-3</v>
      </c>
      <c r="F1624" s="211">
        <v>4.4145536615193097E-3</v>
      </c>
      <c r="G1624" s="211">
        <v>7.2366662356451693E-3</v>
      </c>
      <c r="H1624" s="211">
        <v>9.8931468014014402E-3</v>
      </c>
      <c r="I1624" s="211">
        <v>1.352389784722219E-2</v>
      </c>
      <c r="J1624" s="211">
        <v>1.7047786206571203E-2</v>
      </c>
      <c r="K1624" s="211">
        <v>2.3148295913960431E-2</v>
      </c>
      <c r="L1624" s="211">
        <v>3.1011300608864409E-2</v>
      </c>
      <c r="M1624" s="211">
        <v>4.1399645076586805E-2</v>
      </c>
      <c r="N1624" s="211">
        <v>5.6206274571996701E-2</v>
      </c>
      <c r="P1624" s="212">
        <f t="array" ref="P1624:Z1624">(1+D1624:N1624)^-P$1:Z$1</f>
        <v>0.99991467819725488</v>
      </c>
      <c r="Q1624" s="212">
        <v>0.99929115885356301</v>
      </c>
      <c r="R1624" s="212">
        <v>0.99780000449416684</v>
      </c>
      <c r="S1624" s="212">
        <v>0.99281532684598273</v>
      </c>
      <c r="T1624" s="212">
        <v>0.98050350365151828</v>
      </c>
      <c r="U1624" s="212">
        <v>0.96050143912475139</v>
      </c>
      <c r="V1624" s="212">
        <v>0.91895280110703326</v>
      </c>
      <c r="W1624" s="212">
        <v>0.85198098728594085</v>
      </c>
      <c r="X1624" s="212">
        <v>0.7368273623571413</v>
      </c>
      <c r="Y1624" s="212">
        <v>0.54417504282007556</v>
      </c>
      <c r="Z1624" s="212">
        <v>0.33498482739224983</v>
      </c>
    </row>
    <row r="1625" spans="3:26" x14ac:dyDescent="0.3">
      <c r="C1625" s="210">
        <v>41480</v>
      </c>
      <c r="D1625" s="211">
        <v>1.2284062372962035E-3</v>
      </c>
      <c r="E1625" s="211">
        <v>2.9635778507039021E-3</v>
      </c>
      <c r="F1625" s="211">
        <v>4.5912299114006273E-3</v>
      </c>
      <c r="G1625" s="211">
        <v>7.1635684430527372E-3</v>
      </c>
      <c r="H1625" s="211">
        <v>9.7164849113461314E-3</v>
      </c>
      <c r="I1625" s="211">
        <v>1.2259657217529177E-2</v>
      </c>
      <c r="J1625" s="211">
        <v>1.5909900230294545E-2</v>
      </c>
      <c r="K1625" s="211">
        <v>2.1475990817297137E-2</v>
      </c>
      <c r="L1625" s="211">
        <v>2.9098850334642299E-2</v>
      </c>
      <c r="M1625" s="211">
        <v>3.873205612660207E-2</v>
      </c>
      <c r="N1625" s="211">
        <v>5.216670545172563E-2</v>
      </c>
      <c r="P1625" s="212">
        <f t="array" ref="P1625:Z1625">(1+D1625:N1625)^-P$1:Z$1</f>
        <v>0.99990179263356582</v>
      </c>
      <c r="Q1625" s="212">
        <v>0.99926047480594815</v>
      </c>
      <c r="R1625" s="212">
        <v>0.99771225969348165</v>
      </c>
      <c r="S1625" s="212">
        <v>0.99288738327367554</v>
      </c>
      <c r="T1625" s="212">
        <v>0.98084663513047909</v>
      </c>
      <c r="U1625" s="212">
        <v>0.96410473047733358</v>
      </c>
      <c r="V1625" s="212">
        <v>0.92411078093421473</v>
      </c>
      <c r="W1625" s="212">
        <v>0.86179279172351664</v>
      </c>
      <c r="X1625" s="212">
        <v>0.75063544810930205</v>
      </c>
      <c r="Y1625" s="212">
        <v>0.56551871562076494</v>
      </c>
      <c r="Z1625" s="212">
        <v>0.3616670143316813</v>
      </c>
    </row>
    <row r="1626" spans="3:26" x14ac:dyDescent="0.3">
      <c r="C1626" s="210">
        <v>41479</v>
      </c>
      <c r="D1626" s="211">
        <v>1.0421281358377443E-3</v>
      </c>
      <c r="E1626" s="211">
        <v>2.8199593398951666E-3</v>
      </c>
      <c r="F1626" s="211">
        <v>4.598617564413863E-3</v>
      </c>
      <c r="G1626" s="211">
        <v>7.2299921843732773E-3</v>
      </c>
      <c r="H1626" s="211">
        <v>9.0422062482479366E-3</v>
      </c>
      <c r="I1626" s="211">
        <v>1.1873136362615003E-2</v>
      </c>
      <c r="J1626" s="211">
        <v>1.5540691584294213E-2</v>
      </c>
      <c r="K1626" s="211">
        <v>1.9721418425671138E-2</v>
      </c>
      <c r="L1626" s="211">
        <v>2.6749923400099813E-2</v>
      </c>
      <c r="M1626" s="211">
        <v>3.556096678923093E-2</v>
      </c>
      <c r="N1626" s="211">
        <v>4.4481430773110661E-2</v>
      </c>
      <c r="P1626" s="212">
        <f t="array" ref="P1626:Z1626">(1+D1626:N1626)^-P$1:Z$1</f>
        <v>0.9999166766318025</v>
      </c>
      <c r="Q1626" s="212">
        <v>0.9992962500697955</v>
      </c>
      <c r="R1626" s="212">
        <v>0.99770859118080202</v>
      </c>
      <c r="S1626" s="212">
        <v>0.99282190538360204</v>
      </c>
      <c r="T1626" s="212">
        <v>0.98215794783366639</v>
      </c>
      <c r="U1626" s="212">
        <v>0.96520997460814462</v>
      </c>
      <c r="V1626" s="212">
        <v>0.92579184535722436</v>
      </c>
      <c r="W1626" s="212">
        <v>0.87222636522581498</v>
      </c>
      <c r="X1626" s="212">
        <v>0.76798583308929824</v>
      </c>
      <c r="Y1626" s="212">
        <v>0.59205890235990444</v>
      </c>
      <c r="Z1626" s="212">
        <v>0.41877961535765801</v>
      </c>
    </row>
    <row r="1627" spans="3:26" x14ac:dyDescent="0.3">
      <c r="C1627" s="210">
        <v>41478</v>
      </c>
      <c r="D1627" s="211">
        <v>8.4777989490849692E-4</v>
      </c>
      <c r="E1627" s="211">
        <v>1.9656934964774652E-3</v>
      </c>
      <c r="F1627" s="211">
        <v>3.0042085562446024E-3</v>
      </c>
      <c r="G1627" s="211">
        <v>4.8354288450934797E-3</v>
      </c>
      <c r="H1627" s="211">
        <v>6.3013687722650296E-3</v>
      </c>
      <c r="I1627" s="211">
        <v>7.9780596724825098E-3</v>
      </c>
      <c r="J1627" s="211">
        <v>1.0323507944265261E-2</v>
      </c>
      <c r="K1627" s="211">
        <v>1.3906308228056647E-2</v>
      </c>
      <c r="L1627" s="211">
        <v>1.88987762972215E-2</v>
      </c>
      <c r="M1627" s="211">
        <v>2.4601716749671182E-2</v>
      </c>
      <c r="N1627" s="211">
        <v>3.1003003085085148E-2</v>
      </c>
      <c r="P1627" s="212">
        <f t="array" ref="P1627:Z1627">(1+D1627:N1627)^-P$1:Z$1</f>
        <v>0.99993220863933707</v>
      </c>
      <c r="Q1627" s="212">
        <v>0.99950917947955209</v>
      </c>
      <c r="R1627" s="212">
        <v>0.9985012717469246</v>
      </c>
      <c r="S1627" s="212">
        <v>0.99518784001211902</v>
      </c>
      <c r="T1627" s="212">
        <v>0.98751539118477361</v>
      </c>
      <c r="U1627" s="212">
        <v>0.97644269970654618</v>
      </c>
      <c r="V1627" s="212">
        <v>0.94994335516335893</v>
      </c>
      <c r="W1627" s="212">
        <v>0.90785235437188816</v>
      </c>
      <c r="X1627" s="212">
        <v>0.82925785404573771</v>
      </c>
      <c r="Y1627" s="212">
        <v>0.6945024974198305</v>
      </c>
      <c r="Z1627" s="212">
        <v>0.54300195624998826</v>
      </c>
    </row>
    <row r="1628" spans="3:26" x14ac:dyDescent="0.3">
      <c r="C1628" s="210">
        <v>41477</v>
      </c>
      <c r="D1628" s="211">
        <v>9.9893944021858415E-4</v>
      </c>
      <c r="E1628" s="211">
        <v>2.5445169255352818E-3</v>
      </c>
      <c r="F1628" s="211">
        <v>4.1291774044054748E-3</v>
      </c>
      <c r="G1628" s="211">
        <v>6.541627321973574E-3</v>
      </c>
      <c r="H1628" s="211">
        <v>8.915816741583267E-3</v>
      </c>
      <c r="I1628" s="211">
        <v>1.2132246840260747E-2</v>
      </c>
      <c r="J1628" s="211">
        <v>1.5795469631283907E-2</v>
      </c>
      <c r="K1628" s="211">
        <v>2.0988759905856705E-2</v>
      </c>
      <c r="L1628" s="211">
        <v>2.8362782956998116E-2</v>
      </c>
      <c r="M1628" s="211">
        <v>3.6091141116631413E-2</v>
      </c>
      <c r="N1628" s="211">
        <v>4.6765144365362186E-2</v>
      </c>
      <c r="P1628" s="212">
        <f t="array" ref="P1628:Z1628">(1+D1628:N1628)^-P$1:Z$1</f>
        <v>0.99992012792336493</v>
      </c>
      <c r="Q1628" s="212">
        <v>0.99936488049297412</v>
      </c>
      <c r="R1628" s="212">
        <v>0.9979417831658467</v>
      </c>
      <c r="S1628" s="212">
        <v>0.99350088745025045</v>
      </c>
      <c r="T1628" s="212">
        <v>0.98240403820465017</v>
      </c>
      <c r="U1628" s="212">
        <v>0.9644688698817494</v>
      </c>
      <c r="V1628" s="212">
        <v>0.92463140925466158</v>
      </c>
      <c r="W1628" s="212">
        <v>0.86467573816571908</v>
      </c>
      <c r="X1628" s="212">
        <v>0.75602558191021663</v>
      </c>
      <c r="Y1628" s="212">
        <v>0.58753074038150166</v>
      </c>
      <c r="Z1628" s="212">
        <v>0.40088051005683861</v>
      </c>
    </row>
    <row r="1629" spans="3:26" x14ac:dyDescent="0.3">
      <c r="C1629" s="210">
        <v>41474</v>
      </c>
      <c r="D1629" s="211">
        <v>1.1335740567508083E-3</v>
      </c>
      <c r="E1629" s="211">
        <v>2.9675892982708807E-3</v>
      </c>
      <c r="F1629" s="211">
        <v>4.8281529995871939E-3</v>
      </c>
      <c r="G1629" s="211">
        <v>7.6070051469338323E-3</v>
      </c>
      <c r="H1629" s="211">
        <v>9.6654623851559606E-3</v>
      </c>
      <c r="I1629" s="211">
        <v>1.2596574425505918E-2</v>
      </c>
      <c r="J1629" s="211">
        <v>1.7246194716462434E-2</v>
      </c>
      <c r="K1629" s="211">
        <v>2.2708332134364583E-2</v>
      </c>
      <c r="L1629" s="211">
        <v>3.0237337720042716E-2</v>
      </c>
      <c r="M1629" s="211">
        <v>3.9922318549751791E-2</v>
      </c>
      <c r="N1629" s="211">
        <v>5.0508488896021546E-2</v>
      </c>
      <c r="P1629" s="212">
        <f t="array" ref="P1629:Z1629">(1+D1629:N1629)^-P$1:Z$1</f>
        <v>0.99990936954344323</v>
      </c>
      <c r="Q1629" s="212">
        <v>0.99925947564928175</v>
      </c>
      <c r="R1629" s="212">
        <v>0.99759463012449279</v>
      </c>
      <c r="S1629" s="212">
        <v>0.99245042451265553</v>
      </c>
      <c r="T1629" s="212">
        <v>0.980945770021173</v>
      </c>
      <c r="U1629" s="212">
        <v>0.96314270250796563</v>
      </c>
      <c r="V1629" s="212">
        <v>0.9180569661238569</v>
      </c>
      <c r="W1629" s="212">
        <v>0.85454992519231843</v>
      </c>
      <c r="X1629" s="212">
        <v>0.74238150765739341</v>
      </c>
      <c r="Y1629" s="212">
        <v>0.55588699603989311</v>
      </c>
      <c r="Z1629" s="212">
        <v>0.37325761469868995</v>
      </c>
    </row>
    <row r="1630" spans="3:26" x14ac:dyDescent="0.3">
      <c r="C1630" s="210">
        <v>41473</v>
      </c>
      <c r="D1630" s="211">
        <v>1.0100522266893667E-3</v>
      </c>
      <c r="E1630" s="211">
        <v>2.3698785315399875E-3</v>
      </c>
      <c r="F1630" s="211">
        <v>3.7816691104558642E-3</v>
      </c>
      <c r="G1630" s="211">
        <v>5.9741925230291813E-3</v>
      </c>
      <c r="H1630" s="211">
        <v>7.9342659158684135E-3</v>
      </c>
      <c r="I1630" s="211">
        <v>1.0700464828075837E-2</v>
      </c>
      <c r="J1630" s="211">
        <v>1.4113895392583047E-2</v>
      </c>
      <c r="K1630" s="211">
        <v>1.8369513514488491E-2</v>
      </c>
      <c r="L1630" s="211">
        <v>2.3343344217342136E-2</v>
      </c>
      <c r="M1630" s="211">
        <v>3.0163731719908767E-2</v>
      </c>
      <c r="N1630" s="211">
        <v>3.921044272547141E-2</v>
      </c>
      <c r="P1630" s="212">
        <f t="array" ref="P1630:Z1630">(1+D1630:N1630)^-P$1:Z$1</f>
        <v>0.99991923986390208</v>
      </c>
      <c r="Q1630" s="212">
        <v>0.99940840636101069</v>
      </c>
      <c r="R1630" s="212">
        <v>0.99811451148293762</v>
      </c>
      <c r="S1630" s="212">
        <v>0.99406128649478998</v>
      </c>
      <c r="T1630" s="212">
        <v>0.98431834759343639</v>
      </c>
      <c r="U1630" s="212">
        <v>0.9685735469234118</v>
      </c>
      <c r="V1630" s="212">
        <v>0.93232285935456238</v>
      </c>
      <c r="W1630" s="212">
        <v>0.88036399618249783</v>
      </c>
      <c r="X1630" s="212">
        <v>0.79393748502546058</v>
      </c>
      <c r="Y1630" s="212">
        <v>0.64033340904274594</v>
      </c>
      <c r="Z1630" s="212">
        <v>0.46337218027679411</v>
      </c>
    </row>
    <row r="1631" spans="3:26" x14ac:dyDescent="0.3">
      <c r="C1631" s="210">
        <v>41472</v>
      </c>
      <c r="D1631" s="211">
        <v>1.0741453144919202E-3</v>
      </c>
      <c r="E1631" s="211">
        <v>2.6667144498878359E-3</v>
      </c>
      <c r="F1631" s="211">
        <v>4.1871515360269989E-3</v>
      </c>
      <c r="G1631" s="211">
        <v>6.4037125364683634E-3</v>
      </c>
      <c r="H1631" s="211">
        <v>8.643239624023585E-3</v>
      </c>
      <c r="I1631" s="211">
        <v>1.087176784903641E-2</v>
      </c>
      <c r="J1631" s="211">
        <v>1.4808835867114584E-2</v>
      </c>
      <c r="K1631" s="211">
        <v>2.021254512693851E-2</v>
      </c>
      <c r="L1631" s="211">
        <v>2.7717382661188887E-2</v>
      </c>
      <c r="M1631" s="211">
        <v>3.7225656475645005E-2</v>
      </c>
      <c r="N1631" s="211">
        <v>4.8815202880234006E-2</v>
      </c>
      <c r="P1631" s="212">
        <f t="array" ref="P1631:Z1631">(1+D1631:N1631)^-P$1:Z$1</f>
        <v>0.99991411818139908</v>
      </c>
      <c r="Q1631" s="212">
        <v>0.99933443032092162</v>
      </c>
      <c r="R1631" s="212">
        <v>0.99791297596429673</v>
      </c>
      <c r="S1631" s="212">
        <v>0.99363703406823789</v>
      </c>
      <c r="T1631" s="212">
        <v>0.98293508235033666</v>
      </c>
      <c r="U1631" s="212">
        <v>0.96808122495549132</v>
      </c>
      <c r="V1631" s="212">
        <v>0.92913495785200817</v>
      </c>
      <c r="W1631" s="212">
        <v>0.86929139983943926</v>
      </c>
      <c r="X1631" s="212">
        <v>0.76078681643716495</v>
      </c>
      <c r="Y1631" s="212">
        <v>0.57796459880151585</v>
      </c>
      <c r="Z1631" s="212">
        <v>0.38549657243297825</v>
      </c>
    </row>
    <row r="1632" spans="3:26" x14ac:dyDescent="0.3">
      <c r="C1632" s="210">
        <v>41471</v>
      </c>
      <c r="D1632" s="211">
        <v>9.7633780604763616E-4</v>
      </c>
      <c r="E1632" s="211">
        <v>2.3329902366992874E-3</v>
      </c>
      <c r="F1632" s="211">
        <v>3.5436936719161422E-3</v>
      </c>
      <c r="G1632" s="211">
        <v>5.4993689636170682E-3</v>
      </c>
      <c r="H1632" s="211">
        <v>7.4171940288374665E-3</v>
      </c>
      <c r="I1632" s="211">
        <v>9.9957770149209299E-3</v>
      </c>
      <c r="J1632" s="211">
        <v>1.3511344198670838E-2</v>
      </c>
      <c r="K1632" s="211">
        <v>1.7283483825837404E-2</v>
      </c>
      <c r="L1632" s="211">
        <v>2.2181522577690328E-2</v>
      </c>
      <c r="M1632" s="211">
        <v>2.9455953994050651E-2</v>
      </c>
      <c r="N1632" s="211">
        <v>3.9609700961759503E-2</v>
      </c>
      <c r="P1632" s="212">
        <f t="array" ref="P1632:Z1632">(1+D1632:N1632)^-P$1:Z$1</f>
        <v>0.99992193412743546</v>
      </c>
      <c r="Q1632" s="212">
        <v>0.9994176013998699</v>
      </c>
      <c r="R1632" s="212">
        <v>0.99823284846231786</v>
      </c>
      <c r="S1632" s="212">
        <v>0.994530708687281</v>
      </c>
      <c r="T1632" s="212">
        <v>0.98532903902288105</v>
      </c>
      <c r="U1632" s="212">
        <v>0.97060232264642188</v>
      </c>
      <c r="V1632" s="212">
        <v>0.93509757233833957</v>
      </c>
      <c r="W1632" s="212">
        <v>0.88696410649375401</v>
      </c>
      <c r="X1632" s="212">
        <v>0.80300775257720414</v>
      </c>
      <c r="Y1632" s="212">
        <v>0.64696897330653724</v>
      </c>
      <c r="Z1632" s="212">
        <v>0.45982600844095289</v>
      </c>
    </row>
    <row r="1633" spans="3:26" x14ac:dyDescent="0.3">
      <c r="C1633" s="210">
        <v>41470</v>
      </c>
      <c r="D1633" s="211">
        <v>1.1569036538145328E-3</v>
      </c>
      <c r="E1633" s="211">
        <v>2.7879544453725132E-3</v>
      </c>
      <c r="F1633" s="211">
        <v>4.5237189178936581E-3</v>
      </c>
      <c r="G1633" s="211">
        <v>7.328946907310673E-3</v>
      </c>
      <c r="H1633" s="211">
        <v>9.6957514508179011E-3</v>
      </c>
      <c r="I1633" s="211">
        <v>1.2396692044189795E-2</v>
      </c>
      <c r="J1633" s="211">
        <v>1.5578490057458497E-2</v>
      </c>
      <c r="K1633" s="211">
        <v>2.1042525494110332E-2</v>
      </c>
      <c r="L1633" s="211">
        <v>2.7135548423011007E-2</v>
      </c>
      <c r="M1633" s="211">
        <v>3.4255636869163796E-2</v>
      </c>
      <c r="N1633" s="211">
        <v>4.419435730182017E-2</v>
      </c>
      <c r="P1633" s="212">
        <f t="array" ref="P1633:Z1633">(1+D1633:N1633)^-P$1:Z$1</f>
        <v>0.99990750548136342</v>
      </c>
      <c r="Q1633" s="212">
        <v>0.99930422333776436</v>
      </c>
      <c r="R1633" s="212">
        <v>0.99774578573818729</v>
      </c>
      <c r="S1633" s="212">
        <v>0.99272437575648764</v>
      </c>
      <c r="T1633" s="212">
        <v>0.98088691766858316</v>
      </c>
      <c r="U1633" s="212">
        <v>0.96371328892974639</v>
      </c>
      <c r="V1633" s="212">
        <v>0.92561957450943599</v>
      </c>
      <c r="W1633" s="212">
        <v>0.86435706662603717</v>
      </c>
      <c r="X1633" s="212">
        <v>0.76510739399817274</v>
      </c>
      <c r="Y1633" s="212">
        <v>0.60336699739161681</v>
      </c>
      <c r="Z1633" s="212">
        <v>0.4210882856586185</v>
      </c>
    </row>
    <row r="1634" spans="3:26" x14ac:dyDescent="0.3">
      <c r="C1634" s="210">
        <v>41467</v>
      </c>
      <c r="D1634" s="211">
        <v>9.6043248553390279E-4</v>
      </c>
      <c r="E1634" s="211">
        <v>2.4716189456334948E-3</v>
      </c>
      <c r="F1634" s="211">
        <v>3.8313936613136174E-3</v>
      </c>
      <c r="G1634" s="211">
        <v>6.1798441073996711E-3</v>
      </c>
      <c r="H1634" s="211">
        <v>8.2282861252933881E-3</v>
      </c>
      <c r="I1634" s="211">
        <v>1.1049233272158784E-2</v>
      </c>
      <c r="J1634" s="211">
        <v>1.4846192702832188E-2</v>
      </c>
      <c r="K1634" s="211">
        <v>1.9573690087565002E-2</v>
      </c>
      <c r="L1634" s="211">
        <v>2.549952466454394E-2</v>
      </c>
      <c r="M1634" s="211">
        <v>3.4759804022089912E-2</v>
      </c>
      <c r="N1634" s="211">
        <v>4.3812131013350054E-2</v>
      </c>
      <c r="P1634" s="212">
        <f t="array" ref="P1634:Z1634">(1+D1634:N1634)^-P$1:Z$1</f>
        <v>0.99992320522364153</v>
      </c>
      <c r="Q1634" s="212">
        <v>0.99938304801339639</v>
      </c>
      <c r="R1634" s="212">
        <v>0.99808979049357172</v>
      </c>
      <c r="S1634" s="212">
        <v>0.9938581118041756</v>
      </c>
      <c r="T1634" s="212">
        <v>0.98374433614823487</v>
      </c>
      <c r="U1634" s="212">
        <v>0.9675715441661189</v>
      </c>
      <c r="V1634" s="212">
        <v>0.92896396156220873</v>
      </c>
      <c r="W1634" s="212">
        <v>0.87311140181283697</v>
      </c>
      <c r="X1634" s="212">
        <v>0.77740148516203256</v>
      </c>
      <c r="Y1634" s="212">
        <v>0.59897231799473449</v>
      </c>
      <c r="Z1634" s="212">
        <v>0.42418294505875997</v>
      </c>
    </row>
    <row r="1635" spans="3:26" x14ac:dyDescent="0.3">
      <c r="C1635" s="210">
        <v>41466</v>
      </c>
      <c r="D1635" s="211">
        <v>9.7397334389188247E-4</v>
      </c>
      <c r="E1635" s="211">
        <v>2.4253765856476644E-3</v>
      </c>
      <c r="F1635" s="211">
        <v>3.8694860632759983E-3</v>
      </c>
      <c r="G1635" s="211">
        <v>5.8727725384433681E-3</v>
      </c>
      <c r="H1635" s="211">
        <v>7.7477154265744768E-3</v>
      </c>
      <c r="I1635" s="211">
        <v>9.7378553542723564E-3</v>
      </c>
      <c r="J1635" s="211">
        <v>1.3171124058404305E-2</v>
      </c>
      <c r="K1635" s="211">
        <v>1.7476850402367933E-2</v>
      </c>
      <c r="L1635" s="211">
        <v>2.2427235655704467E-2</v>
      </c>
      <c r="M1635" s="211">
        <v>3.0687744850065098E-2</v>
      </c>
      <c r="N1635" s="211">
        <v>4.0017286753165557E-2</v>
      </c>
      <c r="P1635" s="212">
        <f t="array" ref="P1635:Z1635">(1+D1635:N1635)^-P$1:Z$1</f>
        <v>0.99992212308539574</v>
      </c>
      <c r="Q1635" s="212">
        <v>0.99939457331800285</v>
      </c>
      <c r="R1635" s="212">
        <v>0.99807085376987514</v>
      </c>
      <c r="S1635" s="212">
        <v>0.99416151555268495</v>
      </c>
      <c r="T1635" s="212">
        <v>0.98468280798872498</v>
      </c>
      <c r="U1635" s="212">
        <v>0.97134628796056033</v>
      </c>
      <c r="V1635" s="212">
        <v>0.936668643364169</v>
      </c>
      <c r="W1635" s="212">
        <v>0.88578483620250947</v>
      </c>
      <c r="X1635" s="212">
        <v>0.80108002359016839</v>
      </c>
      <c r="Y1635" s="212">
        <v>0.63546746027873069</v>
      </c>
      <c r="Z1635" s="212">
        <v>0.45623525251453106</v>
      </c>
    </row>
    <row r="1636" spans="3:26" x14ac:dyDescent="0.3">
      <c r="C1636" s="210">
        <v>41465</v>
      </c>
      <c r="D1636" s="211">
        <v>1.0624602574894936E-3</v>
      </c>
      <c r="E1636" s="211">
        <v>2.7482767521457788E-3</v>
      </c>
      <c r="F1636" s="211">
        <v>4.1756773057854005E-3</v>
      </c>
      <c r="G1636" s="211">
        <v>6.3591112872251384E-3</v>
      </c>
      <c r="H1636" s="211">
        <v>8.088352208414664E-3</v>
      </c>
      <c r="I1636" s="211">
        <v>1.0566793111987839E-2</v>
      </c>
      <c r="J1636" s="211">
        <v>1.3966832735887445E-2</v>
      </c>
      <c r="K1636" s="211">
        <v>1.9008570722490275E-2</v>
      </c>
      <c r="L1636" s="211">
        <v>2.5483490811371953E-2</v>
      </c>
      <c r="M1636" s="211">
        <v>3.369161998561538E-2</v>
      </c>
      <c r="N1636" s="211">
        <v>4.5942505375640451E-2</v>
      </c>
      <c r="P1636" s="212">
        <f t="array" ref="P1636:Z1636">(1+D1636:N1636)^-P$1:Z$1</f>
        <v>0.99991505190860963</v>
      </c>
      <c r="Q1636" s="212">
        <v>0.99931410854500047</v>
      </c>
      <c r="R1636" s="212">
        <v>0.99791867728270001</v>
      </c>
      <c r="S1636" s="212">
        <v>0.99368107148243401</v>
      </c>
      <c r="T1636" s="212">
        <v>0.98401746449493088</v>
      </c>
      <c r="U1636" s="212">
        <v>0.96895794906915311</v>
      </c>
      <c r="V1636" s="212">
        <v>0.93299916182290854</v>
      </c>
      <c r="W1636" s="212">
        <v>0.87650650258357343</v>
      </c>
      <c r="X1636" s="212">
        <v>0.77752304361156477</v>
      </c>
      <c r="Y1636" s="212">
        <v>0.60832416305908277</v>
      </c>
      <c r="Z1636" s="212">
        <v>0.4072337398342763</v>
      </c>
    </row>
    <row r="1637" spans="3:26" x14ac:dyDescent="0.3">
      <c r="C1637" s="210">
        <v>41464</v>
      </c>
      <c r="D1637" s="211">
        <v>1.1374619107135664E-3</v>
      </c>
      <c r="E1637" s="211">
        <v>2.9011761541489611E-3</v>
      </c>
      <c r="F1637" s="211">
        <v>4.7527647672066849E-3</v>
      </c>
      <c r="G1637" s="211">
        <v>7.7775054251875541E-3</v>
      </c>
      <c r="H1637" s="211">
        <v>1.0255775562012785E-2</v>
      </c>
      <c r="I1637" s="211">
        <v>1.3544265066618781E-2</v>
      </c>
      <c r="J1637" s="211">
        <v>1.7228285831964656E-2</v>
      </c>
      <c r="K1637" s="211">
        <v>2.2989192617395193E-2</v>
      </c>
      <c r="L1637" s="211">
        <v>3.1339307713849802E-2</v>
      </c>
      <c r="M1637" s="211">
        <v>4.0081835902424659E-2</v>
      </c>
      <c r="N1637" s="211">
        <v>5.4555790685108158E-2</v>
      </c>
      <c r="P1637" s="212">
        <f t="array" ref="P1637:Z1637">(1+D1637:N1637)^-P$1:Z$1</f>
        <v>0.99990905889610859</v>
      </c>
      <c r="Q1637" s="212">
        <v>0.9992760182352326</v>
      </c>
      <c r="R1637" s="212">
        <v>0.99763205499544794</v>
      </c>
      <c r="S1637" s="212">
        <v>0.99228251733808426</v>
      </c>
      <c r="T1637" s="212">
        <v>0.97979973146740007</v>
      </c>
      <c r="U1637" s="212">
        <v>0.96044353632433899</v>
      </c>
      <c r="V1637" s="212">
        <v>0.91813778355357001</v>
      </c>
      <c r="W1637" s="212">
        <v>0.8529089674982</v>
      </c>
      <c r="X1637" s="212">
        <v>0.73448730795158845</v>
      </c>
      <c r="Y1637" s="212">
        <v>0.55460952224319127</v>
      </c>
      <c r="Z1637" s="212">
        <v>0.34562789329167543</v>
      </c>
    </row>
    <row r="1638" spans="3:26" x14ac:dyDescent="0.3">
      <c r="C1638" s="210">
        <v>41463</v>
      </c>
      <c r="D1638" s="211">
        <v>9.3771714424737849E-4</v>
      </c>
      <c r="E1638" s="211">
        <v>2.1388828164117641E-3</v>
      </c>
      <c r="F1638" s="211">
        <v>3.3998300345562393E-3</v>
      </c>
      <c r="G1638" s="211">
        <v>5.203671213633073E-3</v>
      </c>
      <c r="H1638" s="211">
        <v>7.1443181509051323E-3</v>
      </c>
      <c r="I1638" s="211">
        <v>9.0699737512889983E-3</v>
      </c>
      <c r="J1638" s="211">
        <v>1.1620271790929053E-2</v>
      </c>
      <c r="K1638" s="211">
        <v>1.5171074410804265E-2</v>
      </c>
      <c r="L1638" s="211">
        <v>1.9018896879308845E-2</v>
      </c>
      <c r="M1638" s="211">
        <v>2.596261727833471E-2</v>
      </c>
      <c r="N1638" s="211">
        <v>3.5132487225946439E-2</v>
      </c>
      <c r="P1638" s="212">
        <f t="array" ref="P1638:Z1638">(1+D1638:N1638)^-P$1:Z$1</f>
        <v>0.999925020590122</v>
      </c>
      <c r="Q1638" s="212">
        <v>0.99946599296678451</v>
      </c>
      <c r="R1638" s="212">
        <v>0.99830440730508452</v>
      </c>
      <c r="S1638" s="212">
        <v>0.99482326680388034</v>
      </c>
      <c r="T1638" s="212">
        <v>0.98586304183839923</v>
      </c>
      <c r="U1638" s="212">
        <v>0.97327630416552791</v>
      </c>
      <c r="V1638" s="212">
        <v>0.94387043365788204</v>
      </c>
      <c r="W1638" s="212">
        <v>0.8999644543874662</v>
      </c>
      <c r="X1638" s="212">
        <v>0.82828085436474075</v>
      </c>
      <c r="Y1638" s="212">
        <v>0.68081160193135015</v>
      </c>
      <c r="Z1638" s="212">
        <v>0.50128097330809029</v>
      </c>
    </row>
    <row r="1639" spans="3:26" x14ac:dyDescent="0.3">
      <c r="C1639" s="210">
        <v>41460</v>
      </c>
      <c r="D1639" s="211">
        <v>9.8572789360623398E-4</v>
      </c>
      <c r="E1639" s="211">
        <v>2.5458668331892523E-3</v>
      </c>
      <c r="F1639" s="211">
        <v>3.906059558547584E-3</v>
      </c>
      <c r="G1639" s="211">
        <v>6.3612717131192736E-3</v>
      </c>
      <c r="H1639" s="211">
        <v>8.2019282769861118E-3</v>
      </c>
      <c r="I1639" s="211">
        <v>1.1233000838059452E-2</v>
      </c>
      <c r="J1639" s="211">
        <v>1.4275772119717707E-2</v>
      </c>
      <c r="K1639" s="211">
        <v>1.8906527137100722E-2</v>
      </c>
      <c r="L1639" s="211">
        <v>2.3817832392421957E-2</v>
      </c>
      <c r="M1639" s="211">
        <v>3.1326255678759435E-2</v>
      </c>
      <c r="N1639" s="211">
        <v>4.1994069982881459E-2</v>
      </c>
      <c r="P1639" s="212">
        <f t="array" ref="P1639:Z1639">(1+D1639:N1639)^-P$1:Z$1</f>
        <v>0.99992118371553507</v>
      </c>
      <c r="Q1639" s="212">
        <v>0.9993645440866743</v>
      </c>
      <c r="R1639" s="212">
        <v>0.99805267314840618</v>
      </c>
      <c r="S1639" s="212">
        <v>0.99367893827800979</v>
      </c>
      <c r="T1639" s="212">
        <v>0.98379577370692128</v>
      </c>
      <c r="U1639" s="212">
        <v>0.96704414061949084</v>
      </c>
      <c r="V1639" s="212">
        <v>0.93157911090202294</v>
      </c>
      <c r="W1639" s="212">
        <v>0.8771211626996358</v>
      </c>
      <c r="X1639" s="212">
        <v>0.79026564751059869</v>
      </c>
      <c r="Y1639" s="212">
        <v>0.62959154413544172</v>
      </c>
      <c r="Z1639" s="212">
        <v>0.43923309162580887</v>
      </c>
    </row>
    <row r="1640" spans="3:26" x14ac:dyDescent="0.3">
      <c r="C1640" s="210">
        <v>41458</v>
      </c>
      <c r="D1640" s="211">
        <v>9.9045342170529208E-4</v>
      </c>
      <c r="E1640" s="211">
        <v>2.4058060520940889E-3</v>
      </c>
      <c r="F1640" s="211">
        <v>3.8227912314519616E-3</v>
      </c>
      <c r="G1640" s="211">
        <v>6.0346047356467508E-3</v>
      </c>
      <c r="H1640" s="211">
        <v>8.0674520659600839E-3</v>
      </c>
      <c r="I1640" s="211">
        <v>1.0408263267766837E-2</v>
      </c>
      <c r="J1640" s="211">
        <v>1.3158932509192972E-2</v>
      </c>
      <c r="K1640" s="211">
        <v>1.8035432783852199E-2</v>
      </c>
      <c r="L1640" s="211">
        <v>2.4104492632792483E-2</v>
      </c>
      <c r="M1640" s="211">
        <v>3.1593375613535382E-2</v>
      </c>
      <c r="N1640" s="211">
        <v>4.0590702571398525E-2</v>
      </c>
      <c r="P1640" s="212">
        <f t="array" ref="P1640:Z1640">(1+D1640:N1640)^-P$1:Z$1</f>
        <v>0.99992080607629619</v>
      </c>
      <c r="Q1640" s="212">
        <v>0.9993994512181803</v>
      </c>
      <c r="R1640" s="212">
        <v>0.99809406713437876</v>
      </c>
      <c r="S1640" s="212">
        <v>0.99400159327796433</v>
      </c>
      <c r="T1640" s="212">
        <v>0.98405826795176499</v>
      </c>
      <c r="U1640" s="212">
        <v>0.96941409989538818</v>
      </c>
      <c r="V1640" s="212">
        <v>0.93672500034984041</v>
      </c>
      <c r="W1640" s="212">
        <v>0.88238830341353436</v>
      </c>
      <c r="X1640" s="212">
        <v>0.78805637486266999</v>
      </c>
      <c r="Y1640" s="212">
        <v>0.62715058291489323</v>
      </c>
      <c r="Z1640" s="212">
        <v>0.45123333395914078</v>
      </c>
    </row>
    <row r="1641" spans="3:26" x14ac:dyDescent="0.3">
      <c r="C1641" s="210">
        <v>41457</v>
      </c>
      <c r="D1641" s="211">
        <v>1.0676736763282418E-3</v>
      </c>
      <c r="E1641" s="211">
        <v>2.7947816138912847E-3</v>
      </c>
      <c r="F1641" s="211">
        <v>4.2965998929426494E-3</v>
      </c>
      <c r="G1641" s="211">
        <v>6.7525585960851418E-3</v>
      </c>
      <c r="H1641" s="211">
        <v>8.802561869615427E-3</v>
      </c>
      <c r="I1641" s="211">
        <v>1.2067064855057012E-2</v>
      </c>
      <c r="J1641" s="211">
        <v>1.6416137890669584E-2</v>
      </c>
      <c r="K1641" s="211">
        <v>2.060524784173233E-2</v>
      </c>
      <c r="L1641" s="211">
        <v>2.6821253932389356E-2</v>
      </c>
      <c r="M1641" s="211">
        <v>3.5793230238836217E-2</v>
      </c>
      <c r="N1641" s="211">
        <v>4.5489958583869054E-2</v>
      </c>
      <c r="P1641" s="212">
        <f t="array" ref="P1641:Z1641">(1+D1641:N1641)^-P$1:Z$1</f>
        <v>0.99991463531431968</v>
      </c>
      <c r="Q1641" s="212">
        <v>0.99930252248234586</v>
      </c>
      <c r="R1641" s="212">
        <v>0.9978585981483018</v>
      </c>
      <c r="S1641" s="212">
        <v>0.99329273261991857</v>
      </c>
      <c r="T1641" s="212">
        <v>0.9826246329836108</v>
      </c>
      <c r="U1641" s="212">
        <v>0.9646552311815545</v>
      </c>
      <c r="V1641" s="212">
        <v>0.92181175257160186</v>
      </c>
      <c r="W1641" s="212">
        <v>0.86695273360371827</v>
      </c>
      <c r="X1641" s="212">
        <v>0.76745250056843994</v>
      </c>
      <c r="Y1641" s="212">
        <v>0.59007060007863721</v>
      </c>
      <c r="Z1641" s="212">
        <v>0.41077374760661689</v>
      </c>
    </row>
    <row r="1642" spans="3:26" x14ac:dyDescent="0.3">
      <c r="C1642" s="210">
        <v>41456</v>
      </c>
      <c r="D1642" s="211">
        <v>9.4861325072803063E-4</v>
      </c>
      <c r="E1642" s="211">
        <v>2.1880145961391891E-3</v>
      </c>
      <c r="F1642" s="211">
        <v>3.3915460918104551E-3</v>
      </c>
      <c r="G1642" s="211">
        <v>5.5505135999587884E-3</v>
      </c>
      <c r="H1642" s="211">
        <v>7.5370642554144964E-3</v>
      </c>
      <c r="I1642" s="211">
        <v>9.5019919915812958E-3</v>
      </c>
      <c r="J1642" s="211">
        <v>1.2553262121062607E-2</v>
      </c>
      <c r="K1642" s="211">
        <v>1.6760567706031192E-2</v>
      </c>
      <c r="L1642" s="211">
        <v>2.2033626323338738E-2</v>
      </c>
      <c r="M1642" s="211">
        <v>2.9986103979603135E-2</v>
      </c>
      <c r="N1642" s="211">
        <v>3.8796427740699274E-2</v>
      </c>
      <c r="P1642" s="212">
        <f t="array" ref="P1642:Z1642">(1+D1642:N1642)^-P$1:Z$1</f>
        <v>0.99992414978865141</v>
      </c>
      <c r="Q1642" s="212">
        <v>0.99945374315809399</v>
      </c>
      <c r="R1642" s="212">
        <v>0.99830852826838956</v>
      </c>
      <c r="S1642" s="212">
        <v>0.99448012454383083</v>
      </c>
      <c r="T1642" s="212">
        <v>0.98509459685043188</v>
      </c>
      <c r="U1642" s="212">
        <v>0.97202729266381449</v>
      </c>
      <c r="V1642" s="212">
        <v>0.93952991813384967</v>
      </c>
      <c r="W1642" s="212">
        <v>0.89016217340245574</v>
      </c>
      <c r="X1642" s="212">
        <v>0.80417052454047167</v>
      </c>
      <c r="Y1642" s="212">
        <v>0.64199185452465546</v>
      </c>
      <c r="Z1642" s="212">
        <v>0.4670797619834125</v>
      </c>
    </row>
    <row r="1643" spans="3:26" x14ac:dyDescent="0.3">
      <c r="C1643" s="210">
        <v>41453</v>
      </c>
      <c r="D1643" s="211">
        <v>9.857910874534778E-4</v>
      </c>
      <c r="E1643" s="211">
        <v>2.5251725753966054E-3</v>
      </c>
      <c r="F1643" s="211">
        <v>3.8041937246657679E-3</v>
      </c>
      <c r="G1643" s="211">
        <v>6.1357902983293243E-3</v>
      </c>
      <c r="H1643" s="211">
        <v>8.164129691784941E-3</v>
      </c>
      <c r="I1643" s="211">
        <v>1.0739115566853925E-2</v>
      </c>
      <c r="J1643" s="211">
        <v>1.4512980770725856E-2</v>
      </c>
      <c r="K1643" s="211">
        <v>1.8157526621780867E-2</v>
      </c>
      <c r="L1643" s="211">
        <v>2.446483579287085E-2</v>
      </c>
      <c r="M1643" s="211">
        <v>3.2132150375618986E-2</v>
      </c>
      <c r="N1643" s="211">
        <v>4.0904577300456442E-2</v>
      </c>
      <c r="P1643" s="212">
        <f t="array" ref="P1643:Z1643">(1+D1643:N1643)^-P$1:Z$1</f>
        <v>0.99992117866540386</v>
      </c>
      <c r="Q1643" s="212">
        <v>0.99936970130067326</v>
      </c>
      <c r="R1643" s="212">
        <v>0.99810331294911458</v>
      </c>
      <c r="S1643" s="212">
        <v>0.99390162803322013</v>
      </c>
      <c r="T1643" s="212">
        <v>0.98386954499946655</v>
      </c>
      <c r="U1643" s="212">
        <v>0.96846243619948902</v>
      </c>
      <c r="V1643" s="212">
        <v>0.93049053285430106</v>
      </c>
      <c r="W1643" s="212">
        <v>0.88164787970211866</v>
      </c>
      <c r="X1643" s="212">
        <v>0.78528886483104077</v>
      </c>
      <c r="Y1643" s="212">
        <v>0.62225788051714326</v>
      </c>
      <c r="Z1643" s="212">
        <v>0.44851981426699389</v>
      </c>
    </row>
    <row r="1644" spans="3:26" x14ac:dyDescent="0.3">
      <c r="C1644" s="210">
        <v>41452</v>
      </c>
      <c r="D1644" s="211">
        <v>1.1370210051075669E-3</v>
      </c>
      <c r="E1644" s="211">
        <v>2.8978858420044694E-3</v>
      </c>
      <c r="F1644" s="211">
        <v>4.7176159202441401E-3</v>
      </c>
      <c r="G1644" s="211">
        <v>7.6428814270374339E-3</v>
      </c>
      <c r="H1644" s="211">
        <v>1.0099680899647018E-2</v>
      </c>
      <c r="I1644" s="211">
        <v>1.3350680097613997E-2</v>
      </c>
      <c r="J1644" s="211">
        <v>1.6943088169457683E-2</v>
      </c>
      <c r="K1644" s="211">
        <v>2.1737056711653595E-2</v>
      </c>
      <c r="L1644" s="211">
        <v>2.9632154830842389E-2</v>
      </c>
      <c r="M1644" s="211">
        <v>3.793606477235853E-2</v>
      </c>
      <c r="N1644" s="211">
        <v>5.1397660770869436E-2</v>
      </c>
      <c r="P1644" s="212">
        <f t="array" ref="P1644:Z1644">(1+D1644:N1644)^-P$1:Z$1</f>
        <v>0.99990909412528584</v>
      </c>
      <c r="Q1644" s="212">
        <v>0.99927683784160015</v>
      </c>
      <c r="R1644" s="212">
        <v>0.99764950532636365</v>
      </c>
      <c r="S1644" s="212">
        <v>0.99241508914724474</v>
      </c>
      <c r="T1644" s="212">
        <v>0.98010257945059842</v>
      </c>
      <c r="U1644" s="212">
        <v>0.96099407511614232</v>
      </c>
      <c r="V1644" s="212">
        <v>0.91942594640153852</v>
      </c>
      <c r="W1644" s="212">
        <v>0.86025258503942825</v>
      </c>
      <c r="X1644" s="212">
        <v>0.74675653383558271</v>
      </c>
      <c r="Y1644" s="212">
        <v>0.57205918468527683</v>
      </c>
      <c r="Z1644" s="212">
        <v>0.36699476673780251</v>
      </c>
    </row>
    <row r="1645" spans="3:26" x14ac:dyDescent="0.3">
      <c r="C1645" s="210">
        <v>41451</v>
      </c>
      <c r="D1645" s="211">
        <v>1.0868390558121848E-3</v>
      </c>
      <c r="E1645" s="211">
        <v>2.7162447268201432E-3</v>
      </c>
      <c r="F1645" s="211">
        <v>4.1155716177321694E-3</v>
      </c>
      <c r="G1645" s="211">
        <v>6.2449794616836847E-3</v>
      </c>
      <c r="H1645" s="211">
        <v>8.5650042766129472E-3</v>
      </c>
      <c r="I1645" s="211">
        <v>1.1237644762945568E-2</v>
      </c>
      <c r="J1645" s="211">
        <v>1.4406009629097816E-2</v>
      </c>
      <c r="K1645" s="211">
        <v>1.8875599028441048E-2</v>
      </c>
      <c r="L1645" s="211">
        <v>2.5536910496351789E-2</v>
      </c>
      <c r="M1645" s="211">
        <v>3.465256475085926E-2</v>
      </c>
      <c r="N1645" s="211">
        <v>4.3952515199476939E-2</v>
      </c>
      <c r="P1645" s="212">
        <f t="array" ref="P1645:Z1645">(1+D1645:N1645)^-P$1:Z$1</f>
        <v>0.99991310386578147</v>
      </c>
      <c r="Q1645" s="212">
        <v>0.99932208928520128</v>
      </c>
      <c r="R1645" s="212">
        <v>0.99794854420880008</v>
      </c>
      <c r="S1645" s="212">
        <v>0.99379377826558246</v>
      </c>
      <c r="T1645" s="212">
        <v>0.98308758268484597</v>
      </c>
      <c r="U1645" s="212">
        <v>0.96703081775789512</v>
      </c>
      <c r="V1645" s="212">
        <v>0.93098124677114247</v>
      </c>
      <c r="W1645" s="212">
        <v>0.87730755560590912</v>
      </c>
      <c r="X1645" s="212">
        <v>0.77711813081848369</v>
      </c>
      <c r="Y1645" s="212">
        <v>0.59990422472510196</v>
      </c>
      <c r="Z1645" s="212">
        <v>0.4230435720574629</v>
      </c>
    </row>
    <row r="1646" spans="3:26" x14ac:dyDescent="0.3">
      <c r="C1646" s="210">
        <v>41450</v>
      </c>
      <c r="D1646" s="211">
        <v>9.8018718009461672E-4</v>
      </c>
      <c r="E1646" s="211">
        <v>2.4465301068509688E-3</v>
      </c>
      <c r="F1646" s="211">
        <v>3.7279671840380938E-3</v>
      </c>
      <c r="G1646" s="211">
        <v>6.1058613825249559E-3</v>
      </c>
      <c r="H1646" s="211">
        <v>7.804850291468126E-3</v>
      </c>
      <c r="I1646" s="211">
        <v>1.0317309984127864E-2</v>
      </c>
      <c r="J1646" s="211">
        <v>1.2956356123894036E-2</v>
      </c>
      <c r="K1646" s="211">
        <v>1.6489621485807102E-2</v>
      </c>
      <c r="L1646" s="211">
        <v>2.2630262883318597E-2</v>
      </c>
      <c r="M1646" s="211">
        <v>2.996344896069154E-2</v>
      </c>
      <c r="N1646" s="211">
        <v>4.0072828831743207E-2</v>
      </c>
      <c r="P1646" s="212">
        <f t="array" ref="P1646:Z1646">(1+D1646:N1646)^-P$1:Z$1</f>
        <v>0.99992162650253735</v>
      </c>
      <c r="Q1646" s="212">
        <v>0.99938930099649881</v>
      </c>
      <c r="R1646" s="212">
        <v>0.99814121192214122</v>
      </c>
      <c r="S1646" s="212">
        <v>0.99393119390624107</v>
      </c>
      <c r="T1646" s="212">
        <v>0.98457116311138126</v>
      </c>
      <c r="U1646" s="212">
        <v>0.96967593644676187</v>
      </c>
      <c r="V1646" s="212">
        <v>0.93766203123172842</v>
      </c>
      <c r="W1646" s="212">
        <v>0.89182441682704439</v>
      </c>
      <c r="X1646" s="212">
        <v>0.79949102476208189</v>
      </c>
      <c r="Y1646" s="212">
        <v>0.6422037054002675</v>
      </c>
      <c r="Z1646" s="212">
        <v>0.45574822118281472</v>
      </c>
    </row>
    <row r="1647" spans="3:26" x14ac:dyDescent="0.3">
      <c r="C1647" s="210">
        <v>41449</v>
      </c>
      <c r="D1647" s="211">
        <v>7.385793821028286E-4</v>
      </c>
      <c r="E1647" s="211">
        <v>1.7208516584638755E-3</v>
      </c>
      <c r="F1647" s="211">
        <v>2.6130846878667669E-3</v>
      </c>
      <c r="G1647" s="211">
        <v>4.2334368178836047E-3</v>
      </c>
      <c r="H1647" s="211">
        <v>5.4721198274174845E-3</v>
      </c>
      <c r="I1647" s="211">
        <v>6.8898925725471719E-3</v>
      </c>
      <c r="J1647" s="211">
        <v>9.088972934905867E-3</v>
      </c>
      <c r="K1647" s="211">
        <v>1.2466944465447442E-2</v>
      </c>
      <c r="L1647" s="211">
        <v>1.6636777857952784E-2</v>
      </c>
      <c r="M1647" s="211">
        <v>2.1963536300191107E-2</v>
      </c>
      <c r="N1647" s="211">
        <v>2.9833292780019477E-2</v>
      </c>
      <c r="P1647" s="212">
        <f t="array" ref="P1647:Z1647">(1+D1647:N1647)^-P$1:Z$1</f>
        <v>0.99994093720294974</v>
      </c>
      <c r="Q1647" s="212">
        <v>0.99957024919690884</v>
      </c>
      <c r="R1647" s="212">
        <v>0.99869601267228802</v>
      </c>
      <c r="S1647" s="212">
        <v>0.99578440961765013</v>
      </c>
      <c r="T1647" s="212">
        <v>0.98914494165466071</v>
      </c>
      <c r="U1647" s="212">
        <v>0.97961190880444482</v>
      </c>
      <c r="V1647" s="212">
        <v>0.95576846754406852</v>
      </c>
      <c r="W1647" s="212">
        <v>0.91692545327511343</v>
      </c>
      <c r="X1647" s="212">
        <v>0.84789452916678354</v>
      </c>
      <c r="Y1647" s="212">
        <v>0.7218866219929313</v>
      </c>
      <c r="Z1647" s="212">
        <v>0.55547107056726541</v>
      </c>
    </row>
    <row r="1648" spans="3:26" x14ac:dyDescent="0.3">
      <c r="C1648" s="210">
        <v>41446</v>
      </c>
      <c r="D1648" s="211">
        <v>9.7585390800513218E-4</v>
      </c>
      <c r="E1648" s="211">
        <v>2.3266007890409769E-3</v>
      </c>
      <c r="F1648" s="211">
        <v>3.5372500318311133E-3</v>
      </c>
      <c r="G1648" s="211">
        <v>5.3681638719859561E-3</v>
      </c>
      <c r="H1648" s="211">
        <v>7.2537040790423635E-3</v>
      </c>
      <c r="I1648" s="211">
        <v>9.5907755402409138E-3</v>
      </c>
      <c r="J1648" s="211">
        <v>1.2674671839254492E-2</v>
      </c>
      <c r="K1648" s="211">
        <v>1.688600778895637E-2</v>
      </c>
      <c r="L1648" s="211">
        <v>2.1233607534167115E-2</v>
      </c>
      <c r="M1648" s="211">
        <v>2.9029088319930719E-2</v>
      </c>
      <c r="N1648" s="211">
        <v>3.738712680458476E-2</v>
      </c>
      <c r="P1648" s="212">
        <f t="array" ref="P1648:Z1648">(1+D1648:N1648)^-P$1:Z$1</f>
        <v>0.99992197279851092</v>
      </c>
      <c r="Q1648" s="212">
        <v>0.99941919412203817</v>
      </c>
      <c r="R1648" s="212">
        <v>0.99823605324762654</v>
      </c>
      <c r="S1648" s="212">
        <v>0.99466049944200385</v>
      </c>
      <c r="T1648" s="212">
        <v>0.98564892758332856</v>
      </c>
      <c r="U1648" s="212">
        <v>0.97177087458181544</v>
      </c>
      <c r="V1648" s="212">
        <v>0.93896685124884971</v>
      </c>
      <c r="W1648" s="212">
        <v>0.88939380319072803</v>
      </c>
      <c r="X1648" s="212">
        <v>0.81049252796623117</v>
      </c>
      <c r="Y1648" s="212">
        <v>0.65100635509351656</v>
      </c>
      <c r="Z1648" s="212">
        <v>0.47993554024307405</v>
      </c>
    </row>
    <row r="1649" spans="3:26" x14ac:dyDescent="0.3">
      <c r="C1649" s="210">
        <v>41445</v>
      </c>
      <c r="D1649" s="211">
        <v>9.021360421299265E-4</v>
      </c>
      <c r="E1649" s="211">
        <v>2.4313079544175187E-3</v>
      </c>
      <c r="F1649" s="211">
        <v>3.8036549104348998E-3</v>
      </c>
      <c r="G1649" s="211">
        <v>6.1132667784734021E-3</v>
      </c>
      <c r="H1649" s="211">
        <v>7.89173669348304E-3</v>
      </c>
      <c r="I1649" s="211">
        <v>1.0360422249205995E-2</v>
      </c>
      <c r="J1649" s="211">
        <v>1.3342740324213611E-2</v>
      </c>
      <c r="K1649" s="211">
        <v>1.6736402954511752E-2</v>
      </c>
      <c r="L1649" s="211">
        <v>2.1744316084141711E-2</v>
      </c>
      <c r="M1649" s="211">
        <v>2.9245833167017565E-2</v>
      </c>
      <c r="N1649" s="211">
        <v>3.7152176837114741E-2</v>
      </c>
      <c r="P1649" s="212">
        <f t="array" ref="P1649:Z1649">(1+D1649:N1649)^-P$1:Z$1</f>
        <v>0.99992786425294977</v>
      </c>
      <c r="Q1649" s="212">
        <v>0.99939309496460693</v>
      </c>
      <c r="R1649" s="212">
        <v>0.99810358082630046</v>
      </c>
      <c r="S1649" s="212">
        <v>0.99392387817521999</v>
      </c>
      <c r="T1649" s="212">
        <v>0.98440141837493822</v>
      </c>
      <c r="U1649" s="212">
        <v>0.96955181299152871</v>
      </c>
      <c r="V1649" s="212">
        <v>0.93587575695772374</v>
      </c>
      <c r="W1649" s="212">
        <v>0.89031027921451111</v>
      </c>
      <c r="X1649" s="212">
        <v>0.80645046320417668</v>
      </c>
      <c r="Y1649" s="212">
        <v>0.6489529905015291</v>
      </c>
      <c r="Z1649" s="212">
        <v>0.48211465805301151</v>
      </c>
    </row>
    <row r="1650" spans="3:26" x14ac:dyDescent="0.3">
      <c r="C1650" s="210">
        <v>41444</v>
      </c>
      <c r="D1650" s="211">
        <v>9.10872708224068E-4</v>
      </c>
      <c r="E1650" s="211">
        <v>2.2150578670068616E-3</v>
      </c>
      <c r="F1650" s="211">
        <v>3.3296393560717681E-3</v>
      </c>
      <c r="G1650" s="211">
        <v>5.3701952883859483E-3</v>
      </c>
      <c r="H1650" s="211">
        <v>6.9939757004890612E-3</v>
      </c>
      <c r="I1650" s="211">
        <v>9.5327214449403164E-3</v>
      </c>
      <c r="J1650" s="211">
        <v>1.2757041805024424E-2</v>
      </c>
      <c r="K1650" s="211">
        <v>1.7143540860250883E-2</v>
      </c>
      <c r="L1650" s="211">
        <v>2.2196198376812557E-2</v>
      </c>
      <c r="M1650" s="211">
        <v>2.9156207019437382E-2</v>
      </c>
      <c r="N1650" s="211">
        <v>3.6973322626496795E-2</v>
      </c>
      <c r="P1650" s="212">
        <f t="array" ref="P1650:Z1650">(1+D1650:N1650)^-P$1:Z$1</f>
        <v>0.99992716600329079</v>
      </c>
      <c r="Q1650" s="212">
        <v>0.99944700089963756</v>
      </c>
      <c r="R1650" s="212">
        <v>0.99833932625667487</v>
      </c>
      <c r="S1650" s="212">
        <v>0.9946584896652465</v>
      </c>
      <c r="T1650" s="212">
        <v>0.98615743909068998</v>
      </c>
      <c r="U1650" s="212">
        <v>0.97193853192081636</v>
      </c>
      <c r="V1650" s="212">
        <v>0.93858507119550361</v>
      </c>
      <c r="W1650" s="212">
        <v>0.88781868540834485</v>
      </c>
      <c r="X1650" s="212">
        <v>0.80289247119444851</v>
      </c>
      <c r="Y1650" s="212">
        <v>0.64980123821570113</v>
      </c>
      <c r="Z1650" s="212">
        <v>0.48378046119066537</v>
      </c>
    </row>
    <row r="1651" spans="3:26" x14ac:dyDescent="0.3">
      <c r="C1651" s="210">
        <v>41443</v>
      </c>
      <c r="D1651" s="211">
        <v>1.1360074043098101E-3</v>
      </c>
      <c r="E1651" s="211">
        <v>2.6843577993250771E-3</v>
      </c>
      <c r="F1651" s="211">
        <v>4.3036734434573291E-3</v>
      </c>
      <c r="G1651" s="211">
        <v>6.7821893738536192E-3</v>
      </c>
      <c r="H1651" s="211">
        <v>8.6738199062235087E-3</v>
      </c>
      <c r="I1651" s="211">
        <v>1.1793808071706952E-2</v>
      </c>
      <c r="J1651" s="211">
        <v>1.4988582753262363E-2</v>
      </c>
      <c r="K1651" s="211">
        <v>1.8989721004843411E-2</v>
      </c>
      <c r="L1651" s="211">
        <v>2.3755176319695637E-2</v>
      </c>
      <c r="M1651" s="211">
        <v>3.1347726463163965E-2</v>
      </c>
      <c r="N1651" s="211">
        <v>4.307059079705907E-2</v>
      </c>
      <c r="P1651" s="212">
        <f t="array" ref="P1651:Z1651">(1+D1651:N1651)^-P$1:Z$1</f>
        <v>0.99990917511393684</v>
      </c>
      <c r="Q1651" s="212">
        <v>0.99933003419098143</v>
      </c>
      <c r="R1651" s="212">
        <v>0.99785508406395884</v>
      </c>
      <c r="S1651" s="212">
        <v>0.99326349885264498</v>
      </c>
      <c r="T1651" s="212">
        <v>0.9828754833482336</v>
      </c>
      <c r="U1651" s="212">
        <v>0.96543702025848188</v>
      </c>
      <c r="V1651" s="212">
        <v>0.92831253493678567</v>
      </c>
      <c r="W1651" s="212">
        <v>0.87662000688754793</v>
      </c>
      <c r="X1651" s="212">
        <v>0.79074944072758024</v>
      </c>
      <c r="Y1651" s="212">
        <v>0.62939496851566534</v>
      </c>
      <c r="Z1651" s="212">
        <v>0.43025505918477763</v>
      </c>
    </row>
    <row r="1652" spans="3:26" x14ac:dyDescent="0.3">
      <c r="C1652" s="210">
        <v>41442</v>
      </c>
      <c r="D1652" s="211">
        <v>1.1544773743003313E-3</v>
      </c>
      <c r="E1652" s="211">
        <v>2.9617464637106314E-3</v>
      </c>
      <c r="F1652" s="211">
        <v>4.7053720036406366E-3</v>
      </c>
      <c r="G1652" s="211">
        <v>7.2881389234657808E-3</v>
      </c>
      <c r="H1652" s="211">
        <v>9.5985136732022174E-3</v>
      </c>
      <c r="I1652" s="211">
        <v>1.2284986593714926E-2</v>
      </c>
      <c r="J1652" s="211">
        <v>1.559427919351263E-2</v>
      </c>
      <c r="K1652" s="211">
        <v>1.954048697203813E-2</v>
      </c>
      <c r="L1652" s="211">
        <v>2.5973736231586213E-2</v>
      </c>
      <c r="M1652" s="211">
        <v>3.4808775465071023E-2</v>
      </c>
      <c r="N1652" s="211">
        <v>4.5798180320454317E-2</v>
      </c>
      <c r="P1652" s="212">
        <f t="array" ref="P1652:Z1652">(1+D1652:N1652)^-P$1:Z$1</f>
        <v>0.9999076993417475</v>
      </c>
      <c r="Q1652" s="212">
        <v>0.99926093096277324</v>
      </c>
      <c r="R1652" s="212">
        <v>0.99765558427272349</v>
      </c>
      <c r="S1652" s="212">
        <v>0.99276459372265125</v>
      </c>
      <c r="T1652" s="212">
        <v>0.9810758717049074</v>
      </c>
      <c r="U1652" s="212">
        <v>0.96403236085606603</v>
      </c>
      <c r="V1652" s="212">
        <v>0.9255476251134952</v>
      </c>
      <c r="W1652" s="212">
        <v>0.87331046203769946</v>
      </c>
      <c r="X1652" s="212">
        <v>0.77381575059204999</v>
      </c>
      <c r="Y1652" s="212">
        <v>0.5985472710037758</v>
      </c>
      <c r="Z1652" s="212">
        <v>0.40835921800586816</v>
      </c>
    </row>
    <row r="1653" spans="3:26" x14ac:dyDescent="0.3">
      <c r="C1653" s="210">
        <v>41439</v>
      </c>
      <c r="D1653" s="211">
        <v>1.0578052444030872E-3</v>
      </c>
      <c r="E1653" s="211">
        <v>2.7266223738226102E-3</v>
      </c>
      <c r="F1653" s="211">
        <v>4.1024492411153995E-3</v>
      </c>
      <c r="G1653" s="211">
        <v>6.5004829522143778E-3</v>
      </c>
      <c r="H1653" s="211">
        <v>8.8736244353152059E-3</v>
      </c>
      <c r="I1653" s="211">
        <v>1.1782191687104898E-2</v>
      </c>
      <c r="J1653" s="211">
        <v>1.5296384195302916E-2</v>
      </c>
      <c r="K1653" s="211">
        <v>2.0968154248145375E-2</v>
      </c>
      <c r="L1653" s="211">
        <v>2.830010052005524E-2</v>
      </c>
      <c r="M1653" s="211">
        <v>3.8441240082995834E-2</v>
      </c>
      <c r="N1653" s="211">
        <v>4.8341772380252369E-2</v>
      </c>
      <c r="P1653" s="212">
        <f t="array" ref="P1653:Z1653">(1+D1653:N1653)^-P$1:Z$1</f>
        <v>0.99991542388374799</v>
      </c>
      <c r="Q1653" s="212">
        <v>0.99931950367215816</v>
      </c>
      <c r="R1653" s="212">
        <v>0.99795506516384103</v>
      </c>
      <c r="S1653" s="212">
        <v>0.99354150041423972</v>
      </c>
      <c r="T1653" s="212">
        <v>0.98248621055567031</v>
      </c>
      <c r="U1653" s="212">
        <v>0.96547027351176651</v>
      </c>
      <c r="V1653" s="212">
        <v>0.92690623257962945</v>
      </c>
      <c r="W1653" s="212">
        <v>0.86479790459890271</v>
      </c>
      <c r="X1653" s="212">
        <v>0.75648656141689763</v>
      </c>
      <c r="Y1653" s="212">
        <v>0.56789898574443709</v>
      </c>
      <c r="Z1653" s="212">
        <v>0.38899335088781367</v>
      </c>
    </row>
    <row r="1654" spans="3:26" x14ac:dyDescent="0.3">
      <c r="C1654" s="210">
        <v>41438</v>
      </c>
      <c r="D1654" s="211">
        <v>1.1153171698494904E-3</v>
      </c>
      <c r="E1654" s="211">
        <v>2.7489927602326564E-3</v>
      </c>
      <c r="F1654" s="211">
        <v>4.2159469463055261E-3</v>
      </c>
      <c r="G1654" s="211">
        <v>6.4338278464152751E-3</v>
      </c>
      <c r="H1654" s="211">
        <v>8.4986548387024283E-3</v>
      </c>
      <c r="I1654" s="211">
        <v>1.114336840142072E-2</v>
      </c>
      <c r="J1654" s="211">
        <v>1.3933777503811393E-2</v>
      </c>
      <c r="K1654" s="211">
        <v>1.8873149872283394E-2</v>
      </c>
      <c r="L1654" s="211">
        <v>2.568543386361417E-2</v>
      </c>
      <c r="M1654" s="211">
        <v>3.2330952185909603E-2</v>
      </c>
      <c r="N1654" s="211">
        <v>4.3990150438958063E-2</v>
      </c>
      <c r="P1654" s="212">
        <f t="array" ref="P1654:Z1654">(1+D1654:N1654)^-P$1:Z$1</f>
        <v>0.99991082832277212</v>
      </c>
      <c r="Q1654" s="212">
        <v>0.99931393015609671</v>
      </c>
      <c r="R1654" s="212">
        <v>0.99789866852392584</v>
      </c>
      <c r="S1654" s="212">
        <v>0.99360730167408762</v>
      </c>
      <c r="T1654" s="212">
        <v>0.98321694221126155</v>
      </c>
      <c r="U1654" s="212">
        <v>0.96730133324671763</v>
      </c>
      <c r="V1654" s="212">
        <v>0.93315125516190112</v>
      </c>
      <c r="W1654" s="212">
        <v>0.87732231774865488</v>
      </c>
      <c r="X1654" s="212">
        <v>0.77599356555814081</v>
      </c>
      <c r="Y1654" s="212">
        <v>0.62046282575404232</v>
      </c>
      <c r="Z1654" s="212">
        <v>0.42273866698259033</v>
      </c>
    </row>
    <row r="1655" spans="3:26" x14ac:dyDescent="0.3">
      <c r="C1655" s="210">
        <v>41437</v>
      </c>
      <c r="D1655" s="211">
        <v>9.0981706950234739E-4</v>
      </c>
      <c r="E1655" s="211">
        <v>2.1826784596696686E-3</v>
      </c>
      <c r="F1655" s="211">
        <v>3.5155805810932412E-3</v>
      </c>
      <c r="G1655" s="211">
        <v>5.2897057458339992E-3</v>
      </c>
      <c r="H1655" s="211">
        <v>7.0187385054427025E-3</v>
      </c>
      <c r="I1655" s="211">
        <v>9.340851618163528E-3</v>
      </c>
      <c r="J1655" s="211">
        <v>1.2158637472599727E-2</v>
      </c>
      <c r="K1655" s="211">
        <v>1.6266238233644609E-2</v>
      </c>
      <c r="L1655" s="211">
        <v>2.1137835069090085E-2</v>
      </c>
      <c r="M1655" s="211">
        <v>2.7149916947317918E-2</v>
      </c>
      <c r="N1655" s="211">
        <v>3.4542820853137826E-2</v>
      </c>
      <c r="P1655" s="212">
        <f t="array" ref="P1655:Z1655">(1+D1655:N1655)^-P$1:Z$1</f>
        <v>0.99992725037143693</v>
      </c>
      <c r="Q1655" s="212">
        <v>0.99945507355699081</v>
      </c>
      <c r="R1655" s="212">
        <v>0.99824683091297994</v>
      </c>
      <c r="S1655" s="212">
        <v>0.99473812800867223</v>
      </c>
      <c r="T1655" s="212">
        <v>0.98610894004466976</v>
      </c>
      <c r="U1655" s="212">
        <v>0.97249291688268813</v>
      </c>
      <c r="V1655" s="212">
        <v>0.94136288616320718</v>
      </c>
      <c r="W1655" s="212">
        <v>0.89319753180482409</v>
      </c>
      <c r="X1655" s="212">
        <v>0.8112530094013457</v>
      </c>
      <c r="Y1655" s="212">
        <v>0.6691022178752819</v>
      </c>
      <c r="Z1655" s="212">
        <v>0.50702640140695221</v>
      </c>
    </row>
    <row r="1656" spans="3:26" x14ac:dyDescent="0.3">
      <c r="C1656" s="210">
        <v>41436</v>
      </c>
      <c r="D1656" s="211">
        <v>8.8344023411766968E-4</v>
      </c>
      <c r="E1656" s="211">
        <v>2.1570360309949477E-3</v>
      </c>
      <c r="F1656" s="211">
        <v>3.4178323188822444E-3</v>
      </c>
      <c r="G1656" s="211">
        <v>5.2714838835436033E-3</v>
      </c>
      <c r="H1656" s="211">
        <v>7.0803276678414774E-3</v>
      </c>
      <c r="I1656" s="211">
        <v>9.3229356239794385E-3</v>
      </c>
      <c r="J1656" s="211">
        <v>1.2651144725118085E-2</v>
      </c>
      <c r="K1656" s="211">
        <v>1.6315952433300956E-2</v>
      </c>
      <c r="L1656" s="211">
        <v>2.0740514373153402E-2</v>
      </c>
      <c r="M1656" s="211">
        <v>2.6023421089058835E-2</v>
      </c>
      <c r="N1656" s="211">
        <v>3.3767305330820077E-2</v>
      </c>
      <c r="P1656" s="212">
        <f t="array" ref="P1656:Z1656">(1+D1656:N1656)^-P$1:Z$1</f>
        <v>0.99992935847679199</v>
      </c>
      <c r="Q1656" s="212">
        <v>0.99946146681887738</v>
      </c>
      <c r="R1656" s="212">
        <v>0.99829545199264436</v>
      </c>
      <c r="S1656" s="212">
        <v>0.99475615894009151</v>
      </c>
      <c r="T1656" s="212">
        <v>0.98598833046693257</v>
      </c>
      <c r="U1656" s="212">
        <v>0.97254470452993158</v>
      </c>
      <c r="V1656" s="212">
        <v>0.93907593228290409</v>
      </c>
      <c r="W1656" s="212">
        <v>0.89289173458508198</v>
      </c>
      <c r="X1656" s="212">
        <v>0.8144163284393463</v>
      </c>
      <c r="Y1656" s="212">
        <v>0.68020666293569154</v>
      </c>
      <c r="Z1656" s="212">
        <v>0.51468812144085252</v>
      </c>
    </row>
    <row r="1657" spans="3:26" x14ac:dyDescent="0.3">
      <c r="C1657" s="210">
        <v>41435</v>
      </c>
      <c r="D1657" s="211">
        <v>8.7233453855541467E-4</v>
      </c>
      <c r="E1657" s="211">
        <v>2.2161989004942204E-3</v>
      </c>
      <c r="F1657" s="211">
        <v>3.3364487481991421E-3</v>
      </c>
      <c r="G1657" s="211">
        <v>5.1592361379190106E-3</v>
      </c>
      <c r="H1657" s="211">
        <v>6.5953080234576579E-3</v>
      </c>
      <c r="I1657" s="211">
        <v>8.4740001227037402E-3</v>
      </c>
      <c r="J1657" s="211">
        <v>1.1014317127108592E-2</v>
      </c>
      <c r="K1657" s="211">
        <v>1.4403111433738939E-2</v>
      </c>
      <c r="L1657" s="211">
        <v>1.9409310492600106E-2</v>
      </c>
      <c r="M1657" s="211">
        <v>2.6074258881777713E-2</v>
      </c>
      <c r="N1657" s="211">
        <v>3.4329250505042971E-2</v>
      </c>
      <c r="P1657" s="212">
        <f t="array" ref="P1657:Z1657">(1+D1657:N1657)^-P$1:Z$1</f>
        <v>0.99993024609084424</v>
      </c>
      <c r="Q1657" s="212">
        <v>0.99944671642933425</v>
      </c>
      <c r="R1657" s="212">
        <v>0.99833593851197</v>
      </c>
      <c r="S1657" s="212">
        <v>0.99486724495738399</v>
      </c>
      <c r="T1657" s="212">
        <v>0.98693874006982107</v>
      </c>
      <c r="U1657" s="212">
        <v>0.97500284307283014</v>
      </c>
      <c r="V1657" s="212">
        <v>0.94670238511501259</v>
      </c>
      <c r="W1657" s="212">
        <v>0.90474458310569661</v>
      </c>
      <c r="X1657" s="212">
        <v>0.82511416377688984</v>
      </c>
      <c r="Y1657" s="212">
        <v>0.67970131625456498</v>
      </c>
      <c r="Z1657" s="212">
        <v>0.5091243499955922</v>
      </c>
    </row>
    <row r="1658" spans="3:26" x14ac:dyDescent="0.3">
      <c r="C1658" s="210">
        <v>41432</v>
      </c>
      <c r="D1658" s="211">
        <v>1.1870392661835743E-3</v>
      </c>
      <c r="E1658" s="211">
        <v>3.021488147861759E-3</v>
      </c>
      <c r="F1658" s="211">
        <v>4.8261919083782134E-3</v>
      </c>
      <c r="G1658" s="211">
        <v>7.4032190222100688E-3</v>
      </c>
      <c r="H1658" s="211">
        <v>9.4788199593961679E-3</v>
      </c>
      <c r="I1658" s="211">
        <v>1.2196820708679916E-2</v>
      </c>
      <c r="J1658" s="211">
        <v>1.635585028941642E-2</v>
      </c>
      <c r="K1658" s="211">
        <v>2.2136755756328289E-2</v>
      </c>
      <c r="L1658" s="211">
        <v>2.7745541668813815E-2</v>
      </c>
      <c r="M1658" s="211">
        <v>3.776918710608055E-2</v>
      </c>
      <c r="N1658" s="211">
        <v>4.772146333602717E-2</v>
      </c>
      <c r="P1658" s="212">
        <f t="array" ref="P1658:Z1658">(1+D1658:N1658)^-P$1:Z$1</f>
        <v>0.99990509768014091</v>
      </c>
      <c r="Q1658" s="212">
        <v>0.99924605120569499</v>
      </c>
      <c r="R1658" s="212">
        <v>0.99759560361280386</v>
      </c>
      <c r="S1658" s="212">
        <v>0.99265118585843359</v>
      </c>
      <c r="T1658" s="212">
        <v>0.98130853746080482</v>
      </c>
      <c r="U1658" s="212">
        <v>0.96428429457522413</v>
      </c>
      <c r="V1658" s="212">
        <v>0.92208518245708637</v>
      </c>
      <c r="W1658" s="212">
        <v>0.85790057765360161</v>
      </c>
      <c r="X1658" s="212">
        <v>0.76057839558056395</v>
      </c>
      <c r="Y1658" s="212">
        <v>0.57344058193820457</v>
      </c>
      <c r="Z1658" s="212">
        <v>0.39362546183481345</v>
      </c>
    </row>
    <row r="1659" spans="3:26" x14ac:dyDescent="0.3">
      <c r="C1659" s="210">
        <v>41431</v>
      </c>
      <c r="D1659" s="211">
        <v>1.0348737165854574E-3</v>
      </c>
      <c r="E1659" s="211">
        <v>2.4204901641867028E-3</v>
      </c>
      <c r="F1659" s="211">
        <v>3.8115711640131092E-3</v>
      </c>
      <c r="G1659" s="211">
        <v>6.1826587060826504E-3</v>
      </c>
      <c r="H1659" s="211">
        <v>8.1958048778950181E-3</v>
      </c>
      <c r="I1659" s="211">
        <v>1.0402886829293892E-2</v>
      </c>
      <c r="J1659" s="211">
        <v>1.4148906831194579E-2</v>
      </c>
      <c r="K1659" s="211">
        <v>1.9411735960124691E-2</v>
      </c>
      <c r="L1659" s="211">
        <v>2.603937531567635E-2</v>
      </c>
      <c r="M1659" s="211">
        <v>3.2962414182563265E-2</v>
      </c>
      <c r="N1659" s="211">
        <v>4.1850437458867136E-2</v>
      </c>
      <c r="P1659" s="212">
        <f t="array" ref="P1659:Z1659">(1+D1659:N1659)^-P$1:Z$1</f>
        <v>0.99991725633513129</v>
      </c>
      <c r="Q1659" s="212">
        <v>0.99939579123359135</v>
      </c>
      <c r="R1659" s="212">
        <v>0.99809964519891381</v>
      </c>
      <c r="S1659" s="212">
        <v>0.99385533168099582</v>
      </c>
      <c r="T1659" s="212">
        <v>0.98380772414831696</v>
      </c>
      <c r="U1659" s="212">
        <v>0.96942957497883597</v>
      </c>
      <c r="V1659" s="212">
        <v>0.93216193766634226</v>
      </c>
      <c r="W1659" s="212">
        <v>0.87408284428217375</v>
      </c>
      <c r="X1659" s="212">
        <v>0.77332085791351868</v>
      </c>
      <c r="Y1659" s="212">
        <v>0.61479766488162302</v>
      </c>
      <c r="Z1659" s="212">
        <v>0.44044575805282193</v>
      </c>
    </row>
    <row r="1660" spans="3:26" x14ac:dyDescent="0.3">
      <c r="C1660" s="210">
        <v>41430</v>
      </c>
      <c r="D1660" s="211">
        <v>1.0871562435555576E-3</v>
      </c>
      <c r="E1660" s="211">
        <v>2.7027334429178683E-3</v>
      </c>
      <c r="F1660" s="211">
        <v>4.3751791349785985E-3</v>
      </c>
      <c r="G1660" s="211">
        <v>6.8551012727722602E-3</v>
      </c>
      <c r="H1660" s="211">
        <v>9.1713916112680979E-3</v>
      </c>
      <c r="I1660" s="211">
        <v>1.1995107193296807E-2</v>
      </c>
      <c r="J1660" s="211">
        <v>1.5493775068876879E-2</v>
      </c>
      <c r="K1660" s="211">
        <v>2.1151345658284387E-2</v>
      </c>
      <c r="L1660" s="211">
        <v>2.6786549402706434E-2</v>
      </c>
      <c r="M1660" s="211">
        <v>3.4189636788728127E-2</v>
      </c>
      <c r="N1660" s="211">
        <v>4.6042645034474014E-2</v>
      </c>
      <c r="P1660" s="212">
        <f t="array" ref="P1660:Z1660">(1+D1660:N1660)^-P$1:Z$1</f>
        <v>0.99991307852051758</v>
      </c>
      <c r="Q1660" s="212">
        <v>0.99932545570073528</v>
      </c>
      <c r="R1660" s="212">
        <v>0.99781956268244743</v>
      </c>
      <c r="S1660" s="212">
        <v>0.9931915711961864</v>
      </c>
      <c r="T1660" s="212">
        <v>0.98190650925539735</v>
      </c>
      <c r="U1660" s="212">
        <v>0.96486102052822154</v>
      </c>
      <c r="V1660" s="212">
        <v>0.9260057262400283</v>
      </c>
      <c r="W1660" s="212">
        <v>0.86371249430992603</v>
      </c>
      <c r="X1660" s="212">
        <v>0.76771193257414971</v>
      </c>
      <c r="Y1660" s="212">
        <v>0.60394484206659393</v>
      </c>
      <c r="Z1660" s="212">
        <v>0.40645474326972708</v>
      </c>
    </row>
    <row r="1661" spans="3:26" x14ac:dyDescent="0.3">
      <c r="C1661" s="210">
        <v>41429</v>
      </c>
      <c r="D1661" s="211">
        <v>9.2727030603344121E-4</v>
      </c>
      <c r="E1661" s="211">
        <v>2.4329169296115585E-3</v>
      </c>
      <c r="F1661" s="211">
        <v>3.8145917951987523E-3</v>
      </c>
      <c r="G1661" s="211">
        <v>5.9081812515400893E-3</v>
      </c>
      <c r="H1661" s="211">
        <v>8.0029810373644771E-3</v>
      </c>
      <c r="I1661" s="211">
        <v>1.0179170156362126E-2</v>
      </c>
      <c r="J1661" s="211">
        <v>1.2811058911466135E-2</v>
      </c>
      <c r="K1661" s="211">
        <v>1.6267766472407626E-2</v>
      </c>
      <c r="L1661" s="211">
        <v>2.1784208605070479E-2</v>
      </c>
      <c r="M1661" s="211">
        <v>2.7510636415243574E-2</v>
      </c>
      <c r="N1661" s="211">
        <v>3.5974830912905674E-2</v>
      </c>
      <c r="P1661" s="212">
        <f t="array" ref="P1661:Z1661">(1+D1661:N1661)^-P$1:Z$1</f>
        <v>0.99992585549631929</v>
      </c>
      <c r="Q1661" s="212">
        <v>0.9993926939403488</v>
      </c>
      <c r="R1661" s="212">
        <v>0.99809814348076431</v>
      </c>
      <c r="S1661" s="212">
        <v>0.99412652033092208</v>
      </c>
      <c r="T1661" s="212">
        <v>0.984184151066825</v>
      </c>
      <c r="U1661" s="212">
        <v>0.97007379414112438</v>
      </c>
      <c r="V1661" s="212">
        <v>0.93833480614595033</v>
      </c>
      <c r="W1661" s="212">
        <v>0.89318812966609085</v>
      </c>
      <c r="X1661" s="212">
        <v>0.80613566395258374</v>
      </c>
      <c r="Y1661" s="212">
        <v>0.6655874224886893</v>
      </c>
      <c r="Z1661" s="212">
        <v>0.49319187536664844</v>
      </c>
    </row>
    <row r="1662" spans="3:26" x14ac:dyDescent="0.3">
      <c r="C1662" s="210">
        <v>41428</v>
      </c>
      <c r="D1662" s="211">
        <v>1.0270177052427833E-3</v>
      </c>
      <c r="E1662" s="211">
        <v>2.6138877344106101E-3</v>
      </c>
      <c r="F1662" s="211">
        <v>4.2577891588374932E-3</v>
      </c>
      <c r="G1662" s="211">
        <v>6.7800245507648651E-3</v>
      </c>
      <c r="H1662" s="211">
        <v>8.6649532564144569E-3</v>
      </c>
      <c r="I1662" s="211">
        <v>1.1376626112368232E-2</v>
      </c>
      <c r="J1662" s="211">
        <v>1.4872142886794448E-2</v>
      </c>
      <c r="K1662" s="211">
        <v>2.0191801203095265E-2</v>
      </c>
      <c r="L1662" s="211">
        <v>2.615920561014071E-2</v>
      </c>
      <c r="M1662" s="211">
        <v>3.3648990296438551E-2</v>
      </c>
      <c r="N1662" s="211">
        <v>4.404367635745636E-2</v>
      </c>
      <c r="P1662" s="212">
        <f t="array" ref="P1662:Z1662">(1+D1662:N1662)^-P$1:Z$1</f>
        <v>0.99991788411702431</v>
      </c>
      <c r="Q1662" s="212">
        <v>0.99934759354188307</v>
      </c>
      <c r="R1662" s="212">
        <v>0.99787787967690122</v>
      </c>
      <c r="S1662" s="212">
        <v>0.99326563461190043</v>
      </c>
      <c r="T1662" s="212">
        <v>0.98289276332012576</v>
      </c>
      <c r="U1662" s="212">
        <v>0.96663221022687362</v>
      </c>
      <c r="V1662" s="212">
        <v>0.9288452000360361</v>
      </c>
      <c r="W1662" s="212">
        <v>0.8694151366722348</v>
      </c>
      <c r="X1662" s="212">
        <v>0.77241828270823887</v>
      </c>
      <c r="Y1662" s="212">
        <v>0.60870059874712013</v>
      </c>
      <c r="Z1662" s="212">
        <v>0.42230541962449281</v>
      </c>
    </row>
    <row r="1663" spans="3:26" x14ac:dyDescent="0.3">
      <c r="C1663" s="210">
        <v>41425</v>
      </c>
      <c r="D1663" s="211">
        <v>1.0000554244011318E-3</v>
      </c>
      <c r="E1663" s="211">
        <v>2.4461827272534288E-3</v>
      </c>
      <c r="F1663" s="211">
        <v>3.7439419941047219E-3</v>
      </c>
      <c r="G1663" s="211">
        <v>5.9805275898392055E-3</v>
      </c>
      <c r="H1663" s="211">
        <v>8.0216906207856205E-3</v>
      </c>
      <c r="I1663" s="211">
        <v>1.1029277516771166E-2</v>
      </c>
      <c r="J1663" s="211">
        <v>1.393553973256279E-2</v>
      </c>
      <c r="K1663" s="211">
        <v>1.8138984506300141E-2</v>
      </c>
      <c r="L1663" s="211">
        <v>2.2692858926686384E-2</v>
      </c>
      <c r="M1663" s="211">
        <v>2.8428246465128426E-2</v>
      </c>
      <c r="N1663" s="211">
        <v>3.7518766817352563E-2</v>
      </c>
      <c r="P1663" s="212">
        <f t="array" ref="P1663:Z1663">(1+D1663:N1663)^-P$1:Z$1</f>
        <v>0.99992003874090274</v>
      </c>
      <c r="Q1663" s="212">
        <v>0.99938938757655993</v>
      </c>
      <c r="R1663" s="212">
        <v>0.99813326906985778</v>
      </c>
      <c r="S1663" s="212">
        <v>0.99405502648826849</v>
      </c>
      <c r="T1663" s="212">
        <v>0.98414761712164855</v>
      </c>
      <c r="U1663" s="212">
        <v>0.9676288392492649</v>
      </c>
      <c r="V1663" s="212">
        <v>0.93314314606526283</v>
      </c>
      <c r="W1663" s="212">
        <v>0.88176028043681431</v>
      </c>
      <c r="X1663" s="212">
        <v>0.79900181441226381</v>
      </c>
      <c r="Y1663" s="212">
        <v>0.65673483821330769</v>
      </c>
      <c r="Z1663" s="212">
        <v>0.47871912608814465</v>
      </c>
    </row>
    <row r="1664" spans="3:26" x14ac:dyDescent="0.3">
      <c r="C1664" s="210">
        <v>41424</v>
      </c>
      <c r="D1664" s="211">
        <v>1.1283596616247335E-3</v>
      </c>
      <c r="E1664" s="211">
        <v>3.0279056147702842E-3</v>
      </c>
      <c r="F1664" s="211">
        <v>4.834084023131683E-3</v>
      </c>
      <c r="G1664" s="211">
        <v>7.7496983400385418E-3</v>
      </c>
      <c r="H1664" s="211">
        <v>1.0220723375223145E-2</v>
      </c>
      <c r="I1664" s="211">
        <v>1.3079468578214147E-2</v>
      </c>
      <c r="J1664" s="211">
        <v>1.6498379004273728E-2</v>
      </c>
      <c r="K1664" s="211">
        <v>2.1649134892677599E-2</v>
      </c>
      <c r="L1664" s="211">
        <v>2.720620198156088E-2</v>
      </c>
      <c r="M1664" s="211">
        <v>3.6333609375954541E-2</v>
      </c>
      <c r="N1664" s="211">
        <v>4.7873159689402943E-2</v>
      </c>
      <c r="P1664" s="212">
        <f t="array" ref="P1664:Z1664">(1+D1664:N1664)^-P$1:Z$1</f>
        <v>0.99990978618612447</v>
      </c>
      <c r="Q1664" s="212">
        <v>0.99924445288429808</v>
      </c>
      <c r="R1664" s="212">
        <v>0.99759168597377978</v>
      </c>
      <c r="S1664" s="212">
        <v>0.99230989763350586</v>
      </c>
      <c r="T1664" s="212">
        <v>0.97986772595264016</v>
      </c>
      <c r="U1664" s="212">
        <v>0.96176608496788563</v>
      </c>
      <c r="V1664" s="212">
        <v>0.92143891105764808</v>
      </c>
      <c r="W1664" s="212">
        <v>0.86077094451915381</v>
      </c>
      <c r="X1664" s="212">
        <v>0.76458129873979785</v>
      </c>
      <c r="Y1664" s="212">
        <v>0.58547216853651307</v>
      </c>
      <c r="Z1664" s="212">
        <v>0.39248735655936351</v>
      </c>
    </row>
    <row r="1665" spans="3:26" x14ac:dyDescent="0.3">
      <c r="C1665" s="210">
        <v>41423</v>
      </c>
      <c r="D1665" s="211">
        <v>1.0789913219997199E-3</v>
      </c>
      <c r="E1665" s="211">
        <v>2.7692977984324686E-3</v>
      </c>
      <c r="F1665" s="211">
        <v>4.2121747728939025E-3</v>
      </c>
      <c r="G1665" s="211">
        <v>6.6157954414413087E-3</v>
      </c>
      <c r="H1665" s="211">
        <v>8.342200558305193E-3</v>
      </c>
      <c r="I1665" s="211">
        <v>1.1194504085408839E-2</v>
      </c>
      <c r="J1665" s="211">
        <v>1.4045450966073578E-2</v>
      </c>
      <c r="K1665" s="211">
        <v>1.8737016645054869E-2</v>
      </c>
      <c r="L1665" s="211">
        <v>2.4293950991864953E-2</v>
      </c>
      <c r="M1665" s="211">
        <v>3.1636249382033889E-2</v>
      </c>
      <c r="N1665" s="211">
        <v>4.0922478384452378E-2</v>
      </c>
      <c r="P1665" s="212">
        <f t="array" ref="P1665:Z1665">(1+D1665:N1665)^-P$1:Z$1</f>
        <v>0.99991373095104819</v>
      </c>
      <c r="Q1665" s="212">
        <v>0.99930887135003588</v>
      </c>
      <c r="R1665" s="212">
        <v>0.99790054275099882</v>
      </c>
      <c r="S1665" s="212">
        <v>0.99342768564590211</v>
      </c>
      <c r="T1665" s="212">
        <v>0.98352207757719312</v>
      </c>
      <c r="U1665" s="212">
        <v>0.96715459259360059</v>
      </c>
      <c r="V1665" s="212">
        <v>0.93263754405707422</v>
      </c>
      <c r="W1665" s="212">
        <v>0.87814329926226509</v>
      </c>
      <c r="X1665" s="212">
        <v>0.78659996035463042</v>
      </c>
      <c r="Y1665" s="212">
        <v>0.6267597403843197</v>
      </c>
      <c r="Z1665" s="212">
        <v>0.44836557263156218</v>
      </c>
    </row>
    <row r="1666" spans="3:26" x14ac:dyDescent="0.3">
      <c r="C1666" s="210">
        <v>41422</v>
      </c>
      <c r="D1666" s="211">
        <v>9.9059458955380467E-4</v>
      </c>
      <c r="E1666" s="211">
        <v>2.505306204276882E-3</v>
      </c>
      <c r="F1666" s="211">
        <v>4.0003565433456116E-3</v>
      </c>
      <c r="G1666" s="211">
        <v>6.2842524840964423E-3</v>
      </c>
      <c r="H1666" s="211">
        <v>8.0434184428807478E-3</v>
      </c>
      <c r="I1666" s="211">
        <v>1.0634529048328987E-2</v>
      </c>
      <c r="J1666" s="211">
        <v>1.3396288780834834E-2</v>
      </c>
      <c r="K1666" s="211">
        <v>1.7505772325031185E-2</v>
      </c>
      <c r="L1666" s="211">
        <v>2.3560334111119196E-2</v>
      </c>
      <c r="M1666" s="211">
        <v>3.2132157984064887E-2</v>
      </c>
      <c r="N1666" s="211">
        <v>4.1461413909961074E-2</v>
      </c>
      <c r="P1666" s="212">
        <f t="array" ref="P1666:Z1666">(1+D1666:N1666)^-P$1:Z$1</f>
        <v>0.99992079479493723</v>
      </c>
      <c r="Q1666" s="212">
        <v>0.9993746523223066</v>
      </c>
      <c r="R1666" s="212">
        <v>0.99800580286243012</v>
      </c>
      <c r="S1666" s="212">
        <v>0.99375499271842593</v>
      </c>
      <c r="T1666" s="212">
        <v>0.98410519205642744</v>
      </c>
      <c r="U1666" s="212">
        <v>0.96876313420814253</v>
      </c>
      <c r="V1666" s="212">
        <v>0.93562852195682611</v>
      </c>
      <c r="W1666" s="212">
        <v>0.8856086063301295</v>
      </c>
      <c r="X1666" s="212">
        <v>0.79225598028466693</v>
      </c>
      <c r="Y1666" s="212">
        <v>0.62225781171177841</v>
      </c>
      <c r="Z1666" s="212">
        <v>0.44374790950986098</v>
      </c>
    </row>
    <row r="1667" spans="3:26" x14ac:dyDescent="0.3">
      <c r="C1667" s="210">
        <v>41418</v>
      </c>
      <c r="D1667" s="211">
        <v>1.0240209565424759E-3</v>
      </c>
      <c r="E1667" s="211">
        <v>2.5309145529713068E-3</v>
      </c>
      <c r="F1667" s="211">
        <v>3.9862922143714787E-3</v>
      </c>
      <c r="G1667" s="211">
        <v>6.4294251869288863E-3</v>
      </c>
      <c r="H1667" s="211">
        <v>8.2827564506375677E-3</v>
      </c>
      <c r="I1667" s="211">
        <v>1.0494512986615369E-2</v>
      </c>
      <c r="J1667" s="211">
        <v>1.3898689916500579E-2</v>
      </c>
      <c r="K1667" s="211">
        <v>1.8823247165936391E-2</v>
      </c>
      <c r="L1667" s="211">
        <v>2.4665192551859061E-2</v>
      </c>
      <c r="M1667" s="211">
        <v>3.2472314619603398E-2</v>
      </c>
      <c r="N1667" s="211">
        <v>4.0967062471989842E-2</v>
      </c>
      <c r="P1667" s="212">
        <f t="array" ref="P1667:Z1667">(1+D1667:N1667)^-P$1:Z$1</f>
        <v>0.99991812359167653</v>
      </c>
      <c r="Q1667" s="212">
        <v>0.99936827032965392</v>
      </c>
      <c r="R1667" s="212">
        <v>0.99801279311363267</v>
      </c>
      <c r="S1667" s="212">
        <v>0.99361164824276216</v>
      </c>
      <c r="T1667" s="212">
        <v>0.98363804964021218</v>
      </c>
      <c r="U1667" s="212">
        <v>0.96916589105475914</v>
      </c>
      <c r="V1667" s="212">
        <v>0.93331273230317857</v>
      </c>
      <c r="W1667" s="212">
        <v>0.87762316516568384</v>
      </c>
      <c r="X1667" s="212">
        <v>0.78375470944936221</v>
      </c>
      <c r="Y1667" s="212">
        <v>0.61918977289399213</v>
      </c>
      <c r="Z1667" s="212">
        <v>0.44798166349116453</v>
      </c>
    </row>
    <row r="1668" spans="3:26" x14ac:dyDescent="0.3">
      <c r="C1668" s="210">
        <v>41417</v>
      </c>
      <c r="D1668" s="211">
        <v>8.9620518951910675E-4</v>
      </c>
      <c r="E1668" s="211">
        <v>2.2720486189832423E-3</v>
      </c>
      <c r="F1668" s="211">
        <v>3.6679769529379133E-3</v>
      </c>
      <c r="G1668" s="211">
        <v>5.7067260239192516E-3</v>
      </c>
      <c r="H1668" s="211">
        <v>7.4198530867995846E-3</v>
      </c>
      <c r="I1668" s="211">
        <v>9.4384352335825667E-3</v>
      </c>
      <c r="J1668" s="211">
        <v>1.1814337999469762E-2</v>
      </c>
      <c r="K1668" s="211">
        <v>1.5192736254836643E-2</v>
      </c>
      <c r="L1668" s="211">
        <v>1.9697161215506076E-2</v>
      </c>
      <c r="M1668" s="211">
        <v>2.6197497424747911E-2</v>
      </c>
      <c r="N1668" s="211">
        <v>3.5482777262250152E-2</v>
      </c>
      <c r="P1668" s="212">
        <f t="array" ref="P1668:Z1668">(1+D1668:N1668)^-P$1:Z$1</f>
        <v>0.99992833826083105</v>
      </c>
      <c r="Q1668" s="212">
        <v>0.99943279306783994</v>
      </c>
      <c r="R1668" s="212">
        <v>0.99817104142184776</v>
      </c>
      <c r="S1668" s="212">
        <v>0.99432565590320665</v>
      </c>
      <c r="T1668" s="212">
        <v>0.98532383753005626</v>
      </c>
      <c r="U1668" s="212">
        <v>0.97221090800206622</v>
      </c>
      <c r="V1668" s="212">
        <v>0.94296560805088092</v>
      </c>
      <c r="W1668" s="212">
        <v>0.89983004100223085</v>
      </c>
      <c r="X1668" s="212">
        <v>0.82278790227149712</v>
      </c>
      <c r="Y1668" s="212">
        <v>0.67847794035104192</v>
      </c>
      <c r="Z1668" s="212">
        <v>0.49790031709191152</v>
      </c>
    </row>
    <row r="1669" spans="3:26" x14ac:dyDescent="0.3">
      <c r="C1669" s="210">
        <v>41416</v>
      </c>
      <c r="D1669" s="211">
        <v>1.0821663562089118E-3</v>
      </c>
      <c r="E1669" s="211">
        <v>2.7255088820373951E-3</v>
      </c>
      <c r="F1669" s="211">
        <v>4.1877754667180951E-3</v>
      </c>
      <c r="G1669" s="211">
        <v>6.3082766374169793E-3</v>
      </c>
      <c r="H1669" s="211">
        <v>8.3023958768014845E-3</v>
      </c>
      <c r="I1669" s="211">
        <v>1.1380215752523647E-2</v>
      </c>
      <c r="J1669" s="211">
        <v>1.4834152563160575E-2</v>
      </c>
      <c r="K1669" s="211">
        <v>2.0352099349204782E-2</v>
      </c>
      <c r="L1669" s="211">
        <v>2.773475565575264E-2</v>
      </c>
      <c r="M1669" s="211">
        <v>3.5147855116741476E-2</v>
      </c>
      <c r="N1669" s="211">
        <v>4.7870571905688136E-2</v>
      </c>
      <c r="P1669" s="212">
        <f t="array" ref="P1669:Z1669">(1+D1669:N1669)^-P$1:Z$1</f>
        <v>0.99991347724440638</v>
      </c>
      <c r="Q1669" s="212">
        <v>0.99931978109942643</v>
      </c>
      <c r="R1669" s="212">
        <v>0.99791266594825967</v>
      </c>
      <c r="S1669" s="212">
        <v>0.99373126825658631</v>
      </c>
      <c r="T1669" s="212">
        <v>0.98359973197124528</v>
      </c>
      <c r="U1669" s="212">
        <v>0.96662191780837114</v>
      </c>
      <c r="V1669" s="212">
        <v>0.92901906968613024</v>
      </c>
      <c r="W1669" s="212">
        <v>0.86845948638279324</v>
      </c>
      <c r="X1669" s="212">
        <v>0.76065822158535878</v>
      </c>
      <c r="Y1669" s="212">
        <v>0.59561304537662396</v>
      </c>
      <c r="Z1669" s="212">
        <v>0.39250674246914413</v>
      </c>
    </row>
    <row r="1670" spans="3:26" x14ac:dyDescent="0.3">
      <c r="C1670" s="210">
        <v>41415</v>
      </c>
      <c r="D1670" s="211">
        <v>1.0859423433886492E-3</v>
      </c>
      <c r="E1670" s="211">
        <v>2.873363418473582E-3</v>
      </c>
      <c r="F1670" s="211">
        <v>4.7079414202495628E-3</v>
      </c>
      <c r="G1670" s="211">
        <v>7.1054405418908327E-3</v>
      </c>
      <c r="H1670" s="211">
        <v>9.3824470956647543E-3</v>
      </c>
      <c r="I1670" s="211">
        <v>1.28264989115064E-2</v>
      </c>
      <c r="J1670" s="211">
        <v>1.6831794466337247E-2</v>
      </c>
      <c r="K1670" s="211">
        <v>2.1682061347341273E-2</v>
      </c>
      <c r="L1670" s="211">
        <v>2.7179957542209518E-2</v>
      </c>
      <c r="M1670" s="211">
        <v>3.4430050603740145E-2</v>
      </c>
      <c r="N1670" s="211">
        <v>4.5519294057228807E-2</v>
      </c>
      <c r="P1670" s="212">
        <f t="array" ref="P1670:Z1670">(1+D1670:N1670)^-P$1:Z$1</f>
        <v>0.99991317551870118</v>
      </c>
      <c r="Q1670" s="212">
        <v>0.99928294640576243</v>
      </c>
      <c r="R1670" s="212">
        <v>0.99765430858137027</v>
      </c>
      <c r="S1670" s="212">
        <v>0.99294469053998191</v>
      </c>
      <c r="T1670" s="212">
        <v>0.98149593130530111</v>
      </c>
      <c r="U1670" s="212">
        <v>0.96248691450416679</v>
      </c>
      <c r="V1670" s="212">
        <v>0.9199292190217222</v>
      </c>
      <c r="W1670" s="212">
        <v>0.86057677866710969</v>
      </c>
      <c r="X1670" s="212">
        <v>0.76477667165982144</v>
      </c>
      <c r="Y1670" s="212">
        <v>0.60184280476839547</v>
      </c>
      <c r="Z1670" s="212">
        <v>0.41054329694152153</v>
      </c>
    </row>
    <row r="1671" spans="3:26" x14ac:dyDescent="0.3">
      <c r="C1671" s="210">
        <v>41414</v>
      </c>
      <c r="D1671" s="211">
        <v>9.5637583904717319E-4</v>
      </c>
      <c r="E1671" s="211">
        <v>2.3599720406414304E-3</v>
      </c>
      <c r="F1671" s="211">
        <v>3.7802171488154511E-3</v>
      </c>
      <c r="G1671" s="211">
        <v>5.8939290131434577E-3</v>
      </c>
      <c r="H1671" s="211">
        <v>7.6785422164835169E-3</v>
      </c>
      <c r="I1671" s="211">
        <v>1.0301902375236E-2</v>
      </c>
      <c r="J1671" s="211">
        <v>1.2991858279780642E-2</v>
      </c>
      <c r="K1671" s="211">
        <v>1.7318910182567385E-2</v>
      </c>
      <c r="L1671" s="211">
        <v>2.3797997816324447E-2</v>
      </c>
      <c r="M1671" s="211">
        <v>3.0148317163821384E-2</v>
      </c>
      <c r="N1671" s="211">
        <v>3.9470246511061582E-2</v>
      </c>
      <c r="P1671" s="212">
        <f t="array" ref="P1671:Z1671">(1+D1671:N1671)^-P$1:Z$1</f>
        <v>0.99992352941977991</v>
      </c>
      <c r="Q1671" s="212">
        <v>0.99941087568187947</v>
      </c>
      <c r="R1671" s="212">
        <v>0.99811523336579333</v>
      </c>
      <c r="S1671" s="212">
        <v>0.994140605840095</v>
      </c>
      <c r="T1671" s="212">
        <v>0.98481800191370272</v>
      </c>
      <c r="U1671" s="212">
        <v>0.96972030125116837</v>
      </c>
      <c r="V1671" s="212">
        <v>0.93749773232813072</v>
      </c>
      <c r="W1671" s="212">
        <v>0.88674792023341642</v>
      </c>
      <c r="X1671" s="212">
        <v>0.79041876317160253</v>
      </c>
      <c r="Y1671" s="212">
        <v>0.6404771478960084</v>
      </c>
      <c r="Z1671" s="212">
        <v>0.46106137957867677</v>
      </c>
    </row>
    <row r="1672" spans="3:26" x14ac:dyDescent="0.3">
      <c r="C1672" s="210">
        <v>41411</v>
      </c>
      <c r="D1672" s="211">
        <v>1.0102069531084787E-3</v>
      </c>
      <c r="E1672" s="211">
        <v>2.361426074694362E-3</v>
      </c>
      <c r="F1672" s="211">
        <v>3.6840464290517866E-3</v>
      </c>
      <c r="G1672" s="211">
        <v>5.8579519774313105E-3</v>
      </c>
      <c r="H1672" s="211">
        <v>7.357634188798025E-3</v>
      </c>
      <c r="I1672" s="211">
        <v>9.9413805183676991E-3</v>
      </c>
      <c r="J1672" s="211">
        <v>1.2588939573504801E-2</v>
      </c>
      <c r="K1672" s="211">
        <v>1.5985704103854349E-2</v>
      </c>
      <c r="L1672" s="211">
        <v>2.1320675291030624E-2</v>
      </c>
      <c r="M1672" s="211">
        <v>2.8200293334276486E-2</v>
      </c>
      <c r="N1672" s="211">
        <v>3.5813767542855118E-2</v>
      </c>
      <c r="P1672" s="212">
        <f t="array" ref="P1672:Z1672">(1+D1672:N1672)^-P$1:Z$1</f>
        <v>0.99991922749927808</v>
      </c>
      <c r="Q1672" s="212">
        <v>0.99941051324319263</v>
      </c>
      <c r="R1672" s="212">
        <v>0.99816305078477041</v>
      </c>
      <c r="S1672" s="212">
        <v>0.99417616377549622</v>
      </c>
      <c r="T1672" s="212">
        <v>0.98544555727391592</v>
      </c>
      <c r="U1672" s="212">
        <v>0.97075916405530693</v>
      </c>
      <c r="V1672" s="212">
        <v>0.93936441330428455</v>
      </c>
      <c r="W1672" s="212">
        <v>0.8949253714366171</v>
      </c>
      <c r="X1672" s="212">
        <v>0.80980184674717137</v>
      </c>
      <c r="Y1672" s="212">
        <v>0.65892221330157397</v>
      </c>
      <c r="Z1672" s="212">
        <v>0.49472791589838</v>
      </c>
    </row>
    <row r="1673" spans="3:26" x14ac:dyDescent="0.3">
      <c r="C1673" s="210">
        <v>41410</v>
      </c>
      <c r="D1673" s="211">
        <v>9.4969612526156933E-4</v>
      </c>
      <c r="E1673" s="211">
        <v>2.3225312311445662E-3</v>
      </c>
      <c r="F1673" s="211">
        <v>3.5070231240296231E-3</v>
      </c>
      <c r="G1673" s="211">
        <v>5.6128703947914936E-3</v>
      </c>
      <c r="H1673" s="211">
        <v>7.3866671019662137E-3</v>
      </c>
      <c r="I1673" s="211">
        <v>9.5086190230594843E-3</v>
      </c>
      <c r="J1673" s="211">
        <v>1.2848834809236952E-2</v>
      </c>
      <c r="K1673" s="211">
        <v>1.6717505361589221E-2</v>
      </c>
      <c r="L1673" s="211">
        <v>2.2913799568012899E-2</v>
      </c>
      <c r="M1673" s="211">
        <v>2.87522343041842E-2</v>
      </c>
      <c r="N1673" s="211">
        <v>3.8893191388779259E-2</v>
      </c>
      <c r="P1673" s="212">
        <f t="array" ref="P1673:Z1673">(1+D1673:N1673)^-P$1:Z$1</f>
        <v>0.99992406324740446</v>
      </c>
      <c r="Q1673" s="212">
        <v>0.99942020856298774</v>
      </c>
      <c r="R1673" s="212">
        <v>0.99825108720415945</v>
      </c>
      <c r="S1673" s="212">
        <v>0.99441845807662743</v>
      </c>
      <c r="T1673" s="212">
        <v>0.98538875695293693</v>
      </c>
      <c r="U1673" s="212">
        <v>0.97200814984603789</v>
      </c>
      <c r="V1673" s="212">
        <v>0.93815983533824698</v>
      </c>
      <c r="W1673" s="212">
        <v>0.89042612222429374</v>
      </c>
      <c r="X1673" s="212">
        <v>0.79727771517857549</v>
      </c>
      <c r="Y1673" s="212">
        <v>0.65363925795561162</v>
      </c>
      <c r="Z1673" s="212">
        <v>0.46621044504342629</v>
      </c>
    </row>
    <row r="1674" spans="3:26" x14ac:dyDescent="0.3">
      <c r="C1674" s="210">
        <v>41409</v>
      </c>
      <c r="D1674" s="211">
        <v>1.0399411297171721E-3</v>
      </c>
      <c r="E1674" s="211">
        <v>2.624234661296865E-3</v>
      </c>
      <c r="F1674" s="211">
        <v>3.9418024057349095E-3</v>
      </c>
      <c r="G1674" s="211">
        <v>6.3859415318470178E-3</v>
      </c>
      <c r="H1674" s="211">
        <v>8.2325788039805201E-3</v>
      </c>
      <c r="I1674" s="211">
        <v>1.1108479393889896E-2</v>
      </c>
      <c r="J1674" s="211">
        <v>1.5035701480368837E-2</v>
      </c>
      <c r="K1674" s="211">
        <v>1.8949559654691885E-2</v>
      </c>
      <c r="L1674" s="211">
        <v>2.4175671418789527E-2</v>
      </c>
      <c r="M1674" s="211">
        <v>3.1189115265582677E-2</v>
      </c>
      <c r="N1674" s="211">
        <v>4.0958675116866086E-2</v>
      </c>
      <c r="P1674" s="212">
        <f t="array" ref="P1674:Z1674">(1+D1674:N1674)^-P$1:Z$1</f>
        <v>0.99991685139579356</v>
      </c>
      <c r="Q1674" s="212">
        <v>0.99934501525379105</v>
      </c>
      <c r="R1674" s="212">
        <v>0.99803490640056514</v>
      </c>
      <c r="S1674" s="212">
        <v>0.99365457994958994</v>
      </c>
      <c r="T1674" s="212">
        <v>0.98373595933232072</v>
      </c>
      <c r="U1674" s="212">
        <v>0.96740146893553736</v>
      </c>
      <c r="V1674" s="212">
        <v>0.92809709008023544</v>
      </c>
      <c r="W1674" s="212">
        <v>0.87686189603823539</v>
      </c>
      <c r="X1674" s="212">
        <v>0.78750885788708525</v>
      </c>
      <c r="Y1674" s="212">
        <v>0.63084867829983604</v>
      </c>
      <c r="Z1674" s="212">
        <v>0.44805385980427487</v>
      </c>
    </row>
    <row r="1675" spans="3:26" x14ac:dyDescent="0.3">
      <c r="C1675" s="210">
        <v>41408</v>
      </c>
      <c r="D1675" s="211">
        <v>1.0838882623166524E-3</v>
      </c>
      <c r="E1675" s="211">
        <v>2.5666651270932934E-3</v>
      </c>
      <c r="F1675" s="211">
        <v>4.0196381959752663E-3</v>
      </c>
      <c r="G1675" s="211">
        <v>6.414092261209807E-3</v>
      </c>
      <c r="H1675" s="211">
        <v>8.4474946860784352E-3</v>
      </c>
      <c r="I1675" s="211">
        <v>1.0713508886444734E-2</v>
      </c>
      <c r="J1675" s="211">
        <v>1.4676188310902238E-2</v>
      </c>
      <c r="K1675" s="211">
        <v>1.8592479182143434E-2</v>
      </c>
      <c r="L1675" s="211">
        <v>2.5179786943460295E-2</v>
      </c>
      <c r="M1675" s="211">
        <v>3.3807999920271566E-2</v>
      </c>
      <c r="N1675" s="211">
        <v>4.4028020109040729E-2</v>
      </c>
      <c r="P1675" s="212">
        <f t="array" ref="P1675:Z1675">(1+D1675:N1675)^-P$1:Z$1</f>
        <v>0.99991333965286133</v>
      </c>
      <c r="Q1675" s="212">
        <v>0.99935936107991641</v>
      </c>
      <c r="R1675" s="212">
        <v>0.99799621973632846</v>
      </c>
      <c r="S1675" s="212">
        <v>0.99362678612061306</v>
      </c>
      <c r="T1675" s="212">
        <v>0.98331670507453339</v>
      </c>
      <c r="U1675" s="212">
        <v>0.96853604678103655</v>
      </c>
      <c r="V1675" s="212">
        <v>0.92974244086586066</v>
      </c>
      <c r="W1675" s="212">
        <v>0.87901592551856855</v>
      </c>
      <c r="X1675" s="212">
        <v>0.77982948587194345</v>
      </c>
      <c r="Y1675" s="212">
        <v>0.6072977495792955</v>
      </c>
      <c r="Z1675" s="212">
        <v>0.42243209554569622</v>
      </c>
    </row>
    <row r="1676" spans="3:26" x14ac:dyDescent="0.3">
      <c r="C1676" s="210">
        <v>41407</v>
      </c>
      <c r="D1676" s="211">
        <v>8.7594894931639381E-4</v>
      </c>
      <c r="E1676" s="211">
        <v>2.2031621659177446E-3</v>
      </c>
      <c r="F1676" s="211">
        <v>3.3666503210761185E-3</v>
      </c>
      <c r="G1676" s="211">
        <v>5.5025008450160307E-3</v>
      </c>
      <c r="H1676" s="211">
        <v>7.4657594170294359E-3</v>
      </c>
      <c r="I1676" s="211">
        <v>1.0089333339325766E-2</v>
      </c>
      <c r="J1676" s="211">
        <v>1.3744852827075606E-2</v>
      </c>
      <c r="K1676" s="211">
        <v>1.8515366575454148E-2</v>
      </c>
      <c r="L1676" s="211">
        <v>2.4944139646213507E-2</v>
      </c>
      <c r="M1676" s="211">
        <v>3.2355376755078102E-2</v>
      </c>
      <c r="N1676" s="211">
        <v>4.3316719340514162E-2</v>
      </c>
      <c r="P1676" s="212">
        <f t="array" ref="P1676:Z1676">(1+D1676:N1676)^-P$1:Z$1</f>
        <v>0.99992995721071698</v>
      </c>
      <c r="Q1676" s="212">
        <v>0.99944996663311014</v>
      </c>
      <c r="R1676" s="212">
        <v>0.9983209133252714</v>
      </c>
      <c r="S1676" s="212">
        <v>0.99452761098018971</v>
      </c>
      <c r="T1676" s="212">
        <v>0.98523404475941601</v>
      </c>
      <c r="U1676" s="212">
        <v>0.97033265073005281</v>
      </c>
      <c r="V1676" s="212">
        <v>0.93402110432007057</v>
      </c>
      <c r="W1676" s="212">
        <v>0.87948188829622953</v>
      </c>
      <c r="X1676" s="212">
        <v>0.78162426613492964</v>
      </c>
      <c r="Y1676" s="212">
        <v>0.620242668606513</v>
      </c>
      <c r="Z1676" s="212">
        <v>0.42822957541602524</v>
      </c>
    </row>
    <row r="1677" spans="3:26" x14ac:dyDescent="0.3">
      <c r="C1677" s="210">
        <v>41404</v>
      </c>
      <c r="D1677" s="211">
        <v>1.002038512335567E-3</v>
      </c>
      <c r="E1677" s="211">
        <v>2.4708886611925587E-3</v>
      </c>
      <c r="F1677" s="211">
        <v>3.9474037918191558E-3</v>
      </c>
      <c r="G1677" s="211">
        <v>6.3931111060373455E-3</v>
      </c>
      <c r="H1677" s="211">
        <v>8.6676979870461048E-3</v>
      </c>
      <c r="I1677" s="211">
        <v>1.1715106239445503E-2</v>
      </c>
      <c r="J1677" s="211">
        <v>1.552626113401563E-2</v>
      </c>
      <c r="K1677" s="211">
        <v>2.030264891573692E-2</v>
      </c>
      <c r="L1677" s="211">
        <v>2.5962911022574052E-2</v>
      </c>
      <c r="M1677" s="211">
        <v>3.2732809011696805E-2</v>
      </c>
      <c r="N1677" s="211">
        <v>4.2515434195586357E-2</v>
      </c>
      <c r="P1677" s="212">
        <f t="array" ref="P1677:Z1677">(1+D1677:N1677)^-P$1:Z$1</f>
        <v>0.99991988026520773</v>
      </c>
      <c r="Q1677" s="212">
        <v>0.99938323002209606</v>
      </c>
      <c r="R1677" s="212">
        <v>0.99803212219762116</v>
      </c>
      <c r="S1677" s="212">
        <v>0.99364750112507105</v>
      </c>
      <c r="T1677" s="212">
        <v>0.98288741414078751</v>
      </c>
      <c r="U1677" s="212">
        <v>0.96566234329487055</v>
      </c>
      <c r="V1677" s="212">
        <v>0.92585762392634796</v>
      </c>
      <c r="W1677" s="212">
        <v>0.86875416718179976</v>
      </c>
      <c r="X1677" s="212">
        <v>0.77389740183782674</v>
      </c>
      <c r="Y1677" s="212">
        <v>0.61685115763041509</v>
      </c>
      <c r="Z1677" s="212">
        <v>0.43486067293557296</v>
      </c>
    </row>
    <row r="1678" spans="3:26" x14ac:dyDescent="0.3">
      <c r="C1678" s="210">
        <v>41403</v>
      </c>
      <c r="D1678" s="211">
        <v>9.9042065268379492E-4</v>
      </c>
      <c r="E1678" s="211">
        <v>2.4510624958441361E-3</v>
      </c>
      <c r="F1678" s="211">
        <v>3.9288202489105887E-3</v>
      </c>
      <c r="G1678" s="211">
        <v>6.004080165574608E-3</v>
      </c>
      <c r="H1678" s="211">
        <v>7.7876476001502801E-3</v>
      </c>
      <c r="I1678" s="211">
        <v>1.060781399335025E-2</v>
      </c>
      <c r="J1678" s="211">
        <v>1.4401579405406924E-2</v>
      </c>
      <c r="K1678" s="211">
        <v>1.8628724371240708E-2</v>
      </c>
      <c r="L1678" s="211">
        <v>2.3770604934296835E-2</v>
      </c>
      <c r="M1678" s="211">
        <v>3.0159851895670834E-2</v>
      </c>
      <c r="N1678" s="211">
        <v>4.0740122057174463E-2</v>
      </c>
      <c r="P1678" s="212">
        <f t="array" ref="P1678:Z1678">(1+D1678:N1678)^-P$1:Z$1</f>
        <v>0.99992080869501654</v>
      </c>
      <c r="Q1678" s="212">
        <v>0.99938817135812597</v>
      </c>
      <c r="R1678" s="212">
        <v>0.99804135934997906</v>
      </c>
      <c r="S1678" s="212">
        <v>0.99403175366387542</v>
      </c>
      <c r="T1678" s="212">
        <v>0.98460477618135123</v>
      </c>
      <c r="U1678" s="212">
        <v>0.96883996295669161</v>
      </c>
      <c r="V1678" s="212">
        <v>0.93100157644769754</v>
      </c>
      <c r="W1678" s="212">
        <v>0.87879700681112971</v>
      </c>
      <c r="X1678" s="212">
        <v>0.79063027984362755</v>
      </c>
      <c r="Y1678" s="212">
        <v>0.64036958468929039</v>
      </c>
      <c r="Z1678" s="212">
        <v>0.44993942454044078</v>
      </c>
    </row>
    <row r="1679" spans="3:26" x14ac:dyDescent="0.3">
      <c r="C1679" s="210">
        <v>41402</v>
      </c>
      <c r="D1679" s="211">
        <v>8.309452265289199E-4</v>
      </c>
      <c r="E1679" s="211">
        <v>2.1053135040911314E-3</v>
      </c>
      <c r="F1679" s="211">
        <v>3.350254102502856E-3</v>
      </c>
      <c r="G1679" s="211">
        <v>5.0256991875829845E-3</v>
      </c>
      <c r="H1679" s="211">
        <v>6.6324157429683431E-3</v>
      </c>
      <c r="I1679" s="211">
        <v>8.5827821725759004E-3</v>
      </c>
      <c r="J1679" s="211">
        <v>1.1282398431356205E-2</v>
      </c>
      <c r="K1679" s="211">
        <v>1.5169594888746774E-2</v>
      </c>
      <c r="L1679" s="211">
        <v>1.9890022412950233E-2</v>
      </c>
      <c r="M1679" s="211">
        <v>2.5039423989224364E-2</v>
      </c>
      <c r="N1679" s="211">
        <v>3.3962599451666561E-2</v>
      </c>
      <c r="P1679" s="212">
        <f t="array" ref="P1679:Z1679">(1+D1679:N1679)^-P$1:Z$1</f>
        <v>0.99993355419300667</v>
      </c>
      <c r="Q1679" s="212">
        <v>0.99947436308621063</v>
      </c>
      <c r="R1679" s="212">
        <v>0.99832907030782181</v>
      </c>
      <c r="S1679" s="212">
        <v>0.99499943216213715</v>
      </c>
      <c r="T1679" s="212">
        <v>0.98686597791683262</v>
      </c>
      <c r="U1679" s="212">
        <v>0.9746873963768129</v>
      </c>
      <c r="V1679" s="212">
        <v>0.94544824141646444</v>
      </c>
      <c r="W1679" s="212">
        <v>0.89997363577117551</v>
      </c>
      <c r="X1679" s="212">
        <v>0.82123333371377794</v>
      </c>
      <c r="Y1679" s="212">
        <v>0.69006732465400311</v>
      </c>
      <c r="Z1679" s="212">
        <v>0.51274732768206099</v>
      </c>
    </row>
    <row r="1680" spans="3:26" x14ac:dyDescent="0.3">
      <c r="C1680" s="210">
        <v>41401</v>
      </c>
      <c r="D1680" s="211">
        <v>1.0585695313724208E-3</v>
      </c>
      <c r="E1680" s="211">
        <v>2.6769261648798043E-3</v>
      </c>
      <c r="F1680" s="211">
        <v>4.2005340774310777E-3</v>
      </c>
      <c r="G1680" s="211">
        <v>6.7271419078422353E-3</v>
      </c>
      <c r="H1680" s="211">
        <v>9.0579312520859632E-3</v>
      </c>
      <c r="I1680" s="211">
        <v>1.2236573986584093E-2</v>
      </c>
      <c r="J1680" s="211">
        <v>1.563820126710384E-2</v>
      </c>
      <c r="K1680" s="211">
        <v>1.9739813679566343E-2</v>
      </c>
      <c r="L1680" s="211">
        <v>2.7116750533096944E-2</v>
      </c>
      <c r="M1680" s="211">
        <v>3.4268991494851173E-2</v>
      </c>
      <c r="N1680" s="211">
        <v>4.4285335077184511E-2</v>
      </c>
      <c r="P1680" s="212">
        <f t="array" ref="P1680:Z1680">(1+D1680:N1680)^-P$1:Z$1</f>
        <v>0.99991536281059046</v>
      </c>
      <c r="Q1680" s="212">
        <v>0.99933188589282795</v>
      </c>
      <c r="R1680" s="212">
        <v>0.99790632656721001</v>
      </c>
      <c r="S1680" s="212">
        <v>0.99331781013165721</v>
      </c>
      <c r="T1680" s="212">
        <v>0.98212733647493455</v>
      </c>
      <c r="U1680" s="212">
        <v>0.96417068885175994</v>
      </c>
      <c r="V1680" s="212">
        <v>0.92534751224381973</v>
      </c>
      <c r="W1680" s="212">
        <v>0.87211623154403306</v>
      </c>
      <c r="X1680" s="212">
        <v>0.76524743250022453</v>
      </c>
      <c r="Y1680" s="212">
        <v>0.6032501465692891</v>
      </c>
      <c r="Z1680" s="212">
        <v>0.42035519127819254</v>
      </c>
    </row>
    <row r="1681" spans="3:26" x14ac:dyDescent="0.3">
      <c r="C1681" s="210">
        <v>41400</v>
      </c>
      <c r="D1681" s="211">
        <v>9.6791314717479691E-4</v>
      </c>
      <c r="E1681" s="211">
        <v>2.272364411816598E-3</v>
      </c>
      <c r="F1681" s="211">
        <v>3.6686869486968585E-3</v>
      </c>
      <c r="G1681" s="211">
        <v>5.7581942713899412E-3</v>
      </c>
      <c r="H1681" s="211">
        <v>7.7086580012384869E-3</v>
      </c>
      <c r="I1681" s="211">
        <v>1.0536789032884174E-2</v>
      </c>
      <c r="J1681" s="211">
        <v>1.3309967313659445E-2</v>
      </c>
      <c r="K1681" s="211">
        <v>1.7016798483659307E-2</v>
      </c>
      <c r="L1681" s="211">
        <v>2.2163930706106255E-2</v>
      </c>
      <c r="M1681" s="211">
        <v>3.0400202105503846E-2</v>
      </c>
      <c r="N1681" s="211">
        <v>4.1517050291093184E-2</v>
      </c>
      <c r="P1681" s="212">
        <f t="array" ref="P1681:Z1681">(1+D1681:N1681)^-P$1:Z$1</f>
        <v>0.99992260739325911</v>
      </c>
      <c r="Q1681" s="212">
        <v>0.99943271434329317</v>
      </c>
      <c r="R1681" s="212">
        <v>0.9981706883684246</v>
      </c>
      <c r="S1681" s="212">
        <v>0.99427477269965325</v>
      </c>
      <c r="T1681" s="212">
        <v>0.98475913941698057</v>
      </c>
      <c r="U1681" s="212">
        <v>0.96904426028853685</v>
      </c>
      <c r="V1681" s="212">
        <v>0.93602710970811442</v>
      </c>
      <c r="W1681" s="212">
        <v>0.88859346542752282</v>
      </c>
      <c r="X1681" s="212">
        <v>0.80314596429585827</v>
      </c>
      <c r="Y1681" s="212">
        <v>0.63813265907922201</v>
      </c>
      <c r="Z1681" s="212">
        <v>0.44327406219309262</v>
      </c>
    </row>
    <row r="1682" spans="3:26" x14ac:dyDescent="0.3">
      <c r="C1682" s="210">
        <v>41397</v>
      </c>
      <c r="D1682" s="211">
        <v>9.2467212151831979E-4</v>
      </c>
      <c r="E1682" s="211">
        <v>2.2989459913012036E-3</v>
      </c>
      <c r="F1682" s="211">
        <v>3.6659304563388343E-3</v>
      </c>
      <c r="G1682" s="211">
        <v>6.0255307227202312E-3</v>
      </c>
      <c r="H1682" s="211">
        <v>7.9132981441147002E-3</v>
      </c>
      <c r="I1682" s="211">
        <v>1.0474288697192274E-2</v>
      </c>
      <c r="J1682" s="211">
        <v>1.4329270395632917E-2</v>
      </c>
      <c r="K1682" s="211">
        <v>1.919738037834114E-2</v>
      </c>
      <c r="L1682" s="211">
        <v>2.4260130309861423E-2</v>
      </c>
      <c r="M1682" s="211">
        <v>3.2904287137840632E-2</v>
      </c>
      <c r="N1682" s="211">
        <v>4.369240534428051E-2</v>
      </c>
      <c r="P1682" s="212">
        <f t="array" ref="P1682:Z1682">(1+D1682:N1682)^-P$1:Z$1</f>
        <v>0.9999260631434157</v>
      </c>
      <c r="Q1682" s="212">
        <v>0.99942608788607301</v>
      </c>
      <c r="R1682" s="212">
        <v>0.99817205906752948</v>
      </c>
      <c r="S1682" s="212">
        <v>0.99401055883900735</v>
      </c>
      <c r="T1682" s="212">
        <v>0.98435930186432641</v>
      </c>
      <c r="U1682" s="212">
        <v>0.96922408476835276</v>
      </c>
      <c r="V1682" s="212">
        <v>0.93133346769279257</v>
      </c>
      <c r="W1682" s="212">
        <v>0.8753705041610389</v>
      </c>
      <c r="X1682" s="212">
        <v>0.78685973128224751</v>
      </c>
      <c r="Y1682" s="212">
        <v>0.61531683862468378</v>
      </c>
      <c r="Z1682" s="212">
        <v>0.4251571970474155</v>
      </c>
    </row>
    <row r="1683" spans="3:26" x14ac:dyDescent="0.3">
      <c r="C1683" s="210">
        <v>41396</v>
      </c>
      <c r="D1683" s="211">
        <v>1.2416059428139912E-3</v>
      </c>
      <c r="E1683" s="211">
        <v>3.191646659762144E-3</v>
      </c>
      <c r="F1683" s="211">
        <v>5.0734768049301802E-3</v>
      </c>
      <c r="G1683" s="211">
        <v>8.117829876506279E-3</v>
      </c>
      <c r="H1683" s="211">
        <v>1.067388644599533E-2</v>
      </c>
      <c r="I1683" s="211">
        <v>1.3749172981205062E-2</v>
      </c>
      <c r="J1683" s="211">
        <v>1.8303541779289403E-2</v>
      </c>
      <c r="K1683" s="211">
        <v>2.4974606777412794E-2</v>
      </c>
      <c r="L1683" s="211">
        <v>3.1750119247903802E-2</v>
      </c>
      <c r="M1683" s="211">
        <v>4.3047341091285454E-2</v>
      </c>
      <c r="N1683" s="211">
        <v>5.8933016232432398E-2</v>
      </c>
      <c r="P1683" s="212">
        <f t="array" ref="P1683:Z1683">(1+D1683:N1683)^-P$1:Z$1</f>
        <v>0.9999007380637861</v>
      </c>
      <c r="Q1683" s="212">
        <v>0.99920367619246919</v>
      </c>
      <c r="R1683" s="212">
        <v>0.99747287353041936</v>
      </c>
      <c r="S1683" s="212">
        <v>0.99194753863494234</v>
      </c>
      <c r="T1683" s="212">
        <v>0.97898922236224739</v>
      </c>
      <c r="U1683" s="212">
        <v>0.95986125410726153</v>
      </c>
      <c r="V1683" s="212">
        <v>0.91330056961601502</v>
      </c>
      <c r="W1683" s="212">
        <v>0.84141113934403922</v>
      </c>
      <c r="X1683" s="212">
        <v>0.73156803722373887</v>
      </c>
      <c r="Y1683" s="212">
        <v>0.53142220266874129</v>
      </c>
      <c r="Z1683" s="212">
        <v>0.31814874491056588</v>
      </c>
    </row>
    <row r="1684" spans="3:26" x14ac:dyDescent="0.3">
      <c r="C1684" s="210">
        <v>41395</v>
      </c>
      <c r="D1684" s="211">
        <v>1.0786335043098856E-3</v>
      </c>
      <c r="E1684" s="211">
        <v>2.4746246972679551E-3</v>
      </c>
      <c r="F1684" s="211">
        <v>3.7535310683851175E-3</v>
      </c>
      <c r="G1684" s="211">
        <v>6.1223297253453768E-3</v>
      </c>
      <c r="H1684" s="211">
        <v>8.2975192292003268E-3</v>
      </c>
      <c r="I1684" s="211">
        <v>1.1330131465085247E-2</v>
      </c>
      <c r="J1684" s="211">
        <v>1.5501553977162129E-2</v>
      </c>
      <c r="K1684" s="211">
        <v>2.0732262547061453E-2</v>
      </c>
      <c r="L1684" s="211">
        <v>2.7046617740771026E-2</v>
      </c>
      <c r="M1684" s="211">
        <v>3.4443487723858586E-2</v>
      </c>
      <c r="N1684" s="211">
        <v>4.6332036705883366E-2</v>
      </c>
      <c r="P1684" s="212">
        <f t="array" ref="P1684:Z1684">(1+D1684:N1684)^-P$1:Z$1</f>
        <v>0.99991375954314876</v>
      </c>
      <c r="Q1684" s="212">
        <v>0.99938229889203867</v>
      </c>
      <c r="R1684" s="212">
        <v>0.99812850136711917</v>
      </c>
      <c r="S1684" s="212">
        <v>0.99391492510953738</v>
      </c>
      <c r="T1684" s="212">
        <v>0.98360924638694436</v>
      </c>
      <c r="U1684" s="212">
        <v>0.96676553550368183</v>
      </c>
      <c r="V1684" s="212">
        <v>0.92597026000547855</v>
      </c>
      <c r="W1684" s="212">
        <v>0.8661978612803487</v>
      </c>
      <c r="X1684" s="212">
        <v>0.7657701491235821</v>
      </c>
      <c r="Y1684" s="212">
        <v>0.60172554898506903</v>
      </c>
      <c r="Z1684" s="212">
        <v>0.40421231794324225</v>
      </c>
    </row>
    <row r="1685" spans="3:26" x14ac:dyDescent="0.3">
      <c r="C1685" s="210">
        <v>41394</v>
      </c>
      <c r="D1685" s="211">
        <v>9.2686215881818406E-4</v>
      </c>
      <c r="E1685" s="211">
        <v>2.1730362996244907E-3</v>
      </c>
      <c r="F1685" s="211">
        <v>3.4451586601162648E-3</v>
      </c>
      <c r="G1685" s="211">
        <v>5.4442830846997909E-3</v>
      </c>
      <c r="H1685" s="211">
        <v>7.4564708072844465E-3</v>
      </c>
      <c r="I1685" s="211">
        <v>9.8764871254925866E-3</v>
      </c>
      <c r="J1685" s="211">
        <v>1.269381861461821E-2</v>
      </c>
      <c r="K1685" s="211">
        <v>1.605376274831747E-2</v>
      </c>
      <c r="L1685" s="211">
        <v>2.0087529868935017E-2</v>
      </c>
      <c r="M1685" s="211">
        <v>2.7298613827356703E-2</v>
      </c>
      <c r="N1685" s="211">
        <v>3.4870198552971472E-2</v>
      </c>
      <c r="P1685" s="212">
        <f t="array" ref="P1685:Z1685">(1+D1685:N1685)^-P$1:Z$1</f>
        <v>0.99992588811543603</v>
      </c>
      <c r="Q1685" s="212">
        <v>0.99945747755077707</v>
      </c>
      <c r="R1685" s="212">
        <v>0.99828185884923015</v>
      </c>
      <c r="S1685" s="212">
        <v>0.99458519663765288</v>
      </c>
      <c r="T1685" s="212">
        <v>0.98525221228724891</v>
      </c>
      <c r="U1685" s="212">
        <v>0.97094631536958476</v>
      </c>
      <c r="V1685" s="212">
        <v>0.93887809042480785</v>
      </c>
      <c r="W1685" s="212">
        <v>0.89450584030199887</v>
      </c>
      <c r="X1685" s="212">
        <v>0.81964466163339789</v>
      </c>
      <c r="Y1685" s="212">
        <v>0.66765094559420146</v>
      </c>
      <c r="Z1685" s="212">
        <v>0.50382810200925854</v>
      </c>
    </row>
    <row r="1686" spans="3:26" x14ac:dyDescent="0.3">
      <c r="C1686" s="210">
        <v>41393</v>
      </c>
      <c r="D1686" s="211">
        <v>8.9264292627588859E-4</v>
      </c>
      <c r="E1686" s="211">
        <v>2.1903338267404665E-3</v>
      </c>
      <c r="F1686" s="211">
        <v>3.5593180266848276E-3</v>
      </c>
      <c r="G1686" s="211">
        <v>5.3597648446028646E-3</v>
      </c>
      <c r="H1686" s="211">
        <v>7.0792087981689147E-3</v>
      </c>
      <c r="I1686" s="211">
        <v>9.6015858074793119E-3</v>
      </c>
      <c r="J1686" s="211">
        <v>1.286445273217687E-2</v>
      </c>
      <c r="K1686" s="211">
        <v>1.7092376500355135E-2</v>
      </c>
      <c r="L1686" s="211">
        <v>2.1451300312981859E-2</v>
      </c>
      <c r="M1686" s="211">
        <v>2.9412273074899801E-2</v>
      </c>
      <c r="N1686" s="211">
        <v>3.8515454462940288E-2</v>
      </c>
      <c r="P1686" s="212">
        <f t="array" ref="P1686:Z1686">(1+D1686:N1686)^-P$1:Z$1</f>
        <v>0.9999286229668608</v>
      </c>
      <c r="Q1686" s="212">
        <v>0.99945316493317049</v>
      </c>
      <c r="R1686" s="212">
        <v>0.99822507771843028</v>
      </c>
      <c r="S1686" s="212">
        <v>0.99466880908504296</v>
      </c>
      <c r="T1686" s="212">
        <v>0.98599052134336751</v>
      </c>
      <c r="U1686" s="212">
        <v>0.9717396593266675</v>
      </c>
      <c r="V1686" s="212">
        <v>0.93808750751529446</v>
      </c>
      <c r="W1686" s="212">
        <v>0.88813136174038543</v>
      </c>
      <c r="X1686" s="212">
        <v>0.80876685338530552</v>
      </c>
      <c r="Y1686" s="212">
        <v>0.64738088691728113</v>
      </c>
      <c r="Z1686" s="212">
        <v>0.46961366345360173</v>
      </c>
    </row>
    <row r="1687" spans="3:26" x14ac:dyDescent="0.3">
      <c r="C1687" s="210">
        <v>41390</v>
      </c>
      <c r="D1687" s="211">
        <v>9.9145542307442643E-4</v>
      </c>
      <c r="E1687" s="211">
        <v>2.356438347795128E-3</v>
      </c>
      <c r="F1687" s="211">
        <v>3.8632700224620438E-3</v>
      </c>
      <c r="G1687" s="211">
        <v>5.9634025067087622E-3</v>
      </c>
      <c r="H1687" s="211">
        <v>7.947975511951956E-3</v>
      </c>
      <c r="I1687" s="211">
        <v>1.0349528519475295E-2</v>
      </c>
      <c r="J1687" s="211">
        <v>1.3454836252087718E-2</v>
      </c>
      <c r="K1687" s="211">
        <v>1.7533905598758268E-2</v>
      </c>
      <c r="L1687" s="211">
        <v>2.3799239766801705E-2</v>
      </c>
      <c r="M1687" s="211">
        <v>3.2603142170534408E-2</v>
      </c>
      <c r="N1687" s="211">
        <v>4.3597937377076894E-2</v>
      </c>
      <c r="P1687" s="212">
        <f t="array" ref="P1687:Z1687">(1+D1687:N1687)^-P$1:Z$1</f>
        <v>0.99992072600188819</v>
      </c>
      <c r="Q1687" s="212">
        <v>0.99941175650786562</v>
      </c>
      <c r="R1687" s="212">
        <v>0.99807394385183323</v>
      </c>
      <c r="S1687" s="212">
        <v>0.99407194884838868</v>
      </c>
      <c r="T1687" s="212">
        <v>0.98429157137974732</v>
      </c>
      <c r="U1687" s="212">
        <v>0.96958317485886558</v>
      </c>
      <c r="V1687" s="212">
        <v>0.9353582960264254</v>
      </c>
      <c r="W1687" s="212">
        <v>0.88543722037539929</v>
      </c>
      <c r="X1687" s="212">
        <v>0.79040917481127637</v>
      </c>
      <c r="Y1687" s="212">
        <v>0.61801407517016316</v>
      </c>
      <c r="Z1687" s="212">
        <v>0.42592757599161724</v>
      </c>
    </row>
    <row r="1688" spans="3:26" x14ac:dyDescent="0.3">
      <c r="C1688" s="210">
        <v>41389</v>
      </c>
      <c r="D1688" s="211">
        <v>1.0220697333280903E-3</v>
      </c>
      <c r="E1688" s="211">
        <v>2.4617686765118951E-3</v>
      </c>
      <c r="F1688" s="211">
        <v>3.724195469330999E-3</v>
      </c>
      <c r="G1688" s="211">
        <v>6.0689582157066593E-3</v>
      </c>
      <c r="H1688" s="211">
        <v>8.2701567382216026E-3</v>
      </c>
      <c r="I1688" s="211">
        <v>1.0840413506772196E-2</v>
      </c>
      <c r="J1688" s="211">
        <v>1.4042306298507872E-2</v>
      </c>
      <c r="K1688" s="211">
        <v>1.9202616933312058E-2</v>
      </c>
      <c r="L1688" s="211">
        <v>2.4834149071518288E-2</v>
      </c>
      <c r="M1688" s="211">
        <v>3.1381189925543847E-2</v>
      </c>
      <c r="N1688" s="211">
        <v>4.0218253112749423E-2</v>
      </c>
      <c r="P1688" s="212">
        <f t="array" ref="P1688:Z1688">(1+D1688:N1688)^-P$1:Z$1</f>
        <v>0.99991827951724632</v>
      </c>
      <c r="Q1688" s="212">
        <v>0.99938550300869211</v>
      </c>
      <c r="R1688" s="212">
        <v>0.99814308728808787</v>
      </c>
      <c r="S1688" s="212">
        <v>0.99396765185313918</v>
      </c>
      <c r="T1688" s="212">
        <v>0.98366263359502115</v>
      </c>
      <c r="U1688" s="212">
        <v>0.96817131185104965</v>
      </c>
      <c r="V1688" s="212">
        <v>0.93265200525463743</v>
      </c>
      <c r="W1688" s="212">
        <v>0.87533902172051148</v>
      </c>
      <c r="X1688" s="212">
        <v>0.78246355154711766</v>
      </c>
      <c r="Y1688" s="212">
        <v>0.62908872453549813</v>
      </c>
      <c r="Z1688" s="212">
        <v>0.4544756246365943</v>
      </c>
    </row>
    <row r="1689" spans="3:26" x14ac:dyDescent="0.3">
      <c r="C1689" s="210">
        <v>41388</v>
      </c>
      <c r="D1689" s="211">
        <v>8.7629393365419952E-4</v>
      </c>
      <c r="E1689" s="211">
        <v>2.191182055978594E-3</v>
      </c>
      <c r="F1689" s="211">
        <v>3.5388814930262143E-3</v>
      </c>
      <c r="G1689" s="211">
        <v>5.3454046792174095E-3</v>
      </c>
      <c r="H1689" s="211">
        <v>6.7348377704913778E-3</v>
      </c>
      <c r="I1689" s="211">
        <v>8.8799415533198367E-3</v>
      </c>
      <c r="J1689" s="211">
        <v>1.1770452678883379E-2</v>
      </c>
      <c r="K1689" s="211">
        <v>1.6021324336652334E-2</v>
      </c>
      <c r="L1689" s="211">
        <v>2.0862757553565252E-2</v>
      </c>
      <c r="M1689" s="211">
        <v>2.8257018742361424E-2</v>
      </c>
      <c r="N1689" s="211">
        <v>3.6522117928084172E-2</v>
      </c>
      <c r="P1689" s="212">
        <f t="array" ref="P1689:Z1689">(1+D1689:N1689)^-P$1:Z$1</f>
        <v>0.99992992963806027</v>
      </c>
      <c r="Q1689" s="212">
        <v>0.99945295345514085</v>
      </c>
      <c r="R1689" s="212">
        <v>0.99823524182712442</v>
      </c>
      <c r="S1689" s="212">
        <v>0.99468301674793747</v>
      </c>
      <c r="T1689" s="212">
        <v>0.98666518686651483</v>
      </c>
      <c r="U1689" s="212">
        <v>0.97382638550139144</v>
      </c>
      <c r="V1689" s="212">
        <v>0.9431701304203467</v>
      </c>
      <c r="W1689" s="212">
        <v>0.89470577104302385</v>
      </c>
      <c r="X1689" s="212">
        <v>0.81344163118334056</v>
      </c>
      <c r="Y1689" s="212">
        <v>0.65837716668026403</v>
      </c>
      <c r="Z1689" s="212">
        <v>0.48800977901056203</v>
      </c>
    </row>
    <row r="1690" spans="3:26" x14ac:dyDescent="0.3">
      <c r="C1690" s="210">
        <v>41387</v>
      </c>
      <c r="D1690" s="211">
        <v>1.0571780918308467E-3</v>
      </c>
      <c r="E1690" s="211">
        <v>2.4184384763122901E-3</v>
      </c>
      <c r="F1690" s="211">
        <v>3.8361896607179598E-3</v>
      </c>
      <c r="G1690" s="211">
        <v>6.2326741149676236E-3</v>
      </c>
      <c r="H1690" s="211">
        <v>8.3434873082230653E-3</v>
      </c>
      <c r="I1690" s="211">
        <v>1.0521785706729226E-2</v>
      </c>
      <c r="J1690" s="211">
        <v>1.3665352435363525E-2</v>
      </c>
      <c r="K1690" s="211">
        <v>1.8273465012754071E-2</v>
      </c>
      <c r="L1690" s="211">
        <v>2.3110666383895046E-2</v>
      </c>
      <c r="M1690" s="211">
        <v>2.9260735874354068E-2</v>
      </c>
      <c r="N1690" s="211">
        <v>3.742306401566077E-2</v>
      </c>
      <c r="P1690" s="212">
        <f t="array" ref="P1690:Z1690">(1+D1690:N1690)^-P$1:Z$1</f>
        <v>0.9999154739987155</v>
      </c>
      <c r="Q1690" s="212">
        <v>0.99939630260852574</v>
      </c>
      <c r="R1690" s="212">
        <v>0.99808740621822523</v>
      </c>
      <c r="S1690" s="212">
        <v>0.99380593149546692</v>
      </c>
      <c r="T1690" s="212">
        <v>0.98351956742829827</v>
      </c>
      <c r="U1690" s="212">
        <v>0.96908742344393706</v>
      </c>
      <c r="V1690" s="212">
        <v>0.93438743178622896</v>
      </c>
      <c r="W1690" s="212">
        <v>0.8809454421692795</v>
      </c>
      <c r="X1690" s="212">
        <v>0.79574492217610304</v>
      </c>
      <c r="Y1690" s="212">
        <v>0.64881206154135174</v>
      </c>
      <c r="Z1690" s="212">
        <v>0.47960314219583916</v>
      </c>
    </row>
    <row r="1691" spans="3:26" x14ac:dyDescent="0.3">
      <c r="C1691" s="210">
        <v>41386</v>
      </c>
      <c r="D1691" s="211">
        <v>1.0684198956736155E-3</v>
      </c>
      <c r="E1691" s="211">
        <v>2.657504204650146E-3</v>
      </c>
      <c r="F1691" s="211">
        <v>4.1418474309220668E-3</v>
      </c>
      <c r="G1691" s="211">
        <v>6.2848025689119227E-3</v>
      </c>
      <c r="H1691" s="211">
        <v>7.9166200644229072E-3</v>
      </c>
      <c r="I1691" s="211">
        <v>1.0249912515219105E-2</v>
      </c>
      <c r="J1691" s="211">
        <v>1.3030777602045207E-2</v>
      </c>
      <c r="K1691" s="211">
        <v>1.7349944257767518E-2</v>
      </c>
      <c r="L1691" s="211">
        <v>2.2743134936961455E-2</v>
      </c>
      <c r="M1691" s="211">
        <v>3.0004411574318074E-2</v>
      </c>
      <c r="N1691" s="211">
        <v>4.0594451838082017E-2</v>
      </c>
      <c r="P1691" s="212">
        <f t="array" ref="P1691:Z1691">(1+D1691:N1691)^-P$1:Z$1</f>
        <v>0.99991457568555631</v>
      </c>
      <c r="Q1691" s="212">
        <v>0.99933672524302442</v>
      </c>
      <c r="R1691" s="212">
        <v>0.99793548724820713</v>
      </c>
      <c r="S1691" s="212">
        <v>0.99375444948302138</v>
      </c>
      <c r="T1691" s="212">
        <v>0.98435281331616342</v>
      </c>
      <c r="U1691" s="212">
        <v>0.96987002128572186</v>
      </c>
      <c r="V1691" s="212">
        <v>0.93731765895951991</v>
      </c>
      <c r="W1691" s="212">
        <v>0.88655858697154077</v>
      </c>
      <c r="X1691" s="212">
        <v>0.79860912794936056</v>
      </c>
      <c r="Y1691" s="212">
        <v>0.64182071160068765</v>
      </c>
      <c r="Z1691" s="212">
        <v>0.45120081915577698</v>
      </c>
    </row>
    <row r="1692" spans="3:26" x14ac:dyDescent="0.3">
      <c r="C1692" s="210">
        <v>41383</v>
      </c>
      <c r="D1692" s="211">
        <v>1.0162312629038426E-3</v>
      </c>
      <c r="E1692" s="211">
        <v>2.5451671937473989E-3</v>
      </c>
      <c r="F1692" s="211">
        <v>3.8367721219694909E-3</v>
      </c>
      <c r="G1692" s="211">
        <v>5.852849357294224E-3</v>
      </c>
      <c r="H1692" s="211">
        <v>7.6492957885578739E-3</v>
      </c>
      <c r="I1692" s="211">
        <v>1.0120153414124578E-2</v>
      </c>
      <c r="J1692" s="211">
        <v>1.3505283426604831E-2</v>
      </c>
      <c r="K1692" s="211">
        <v>1.7436277951160831E-2</v>
      </c>
      <c r="L1692" s="211">
        <v>2.3729697424422855E-2</v>
      </c>
      <c r="M1692" s="211">
        <v>3.2449170802892072E-2</v>
      </c>
      <c r="N1692" s="211">
        <v>4.1111599506726638E-2</v>
      </c>
      <c r="P1692" s="212">
        <f t="array" ref="P1692:Z1692">(1+D1692:N1692)^-P$1:Z$1</f>
        <v>0.99991874608132025</v>
      </c>
      <c r="Q1692" s="212">
        <v>0.99936471844157904</v>
      </c>
      <c r="R1692" s="212">
        <v>0.99808711665554917</v>
      </c>
      <c r="S1692" s="212">
        <v>0.99418120716063585</v>
      </c>
      <c r="T1692" s="212">
        <v>0.98487517026943872</v>
      </c>
      <c r="U1692" s="212">
        <v>0.97024383512038148</v>
      </c>
      <c r="V1692" s="212">
        <v>0.93512553213845562</v>
      </c>
      <c r="W1692" s="212">
        <v>0.88603212375984053</v>
      </c>
      <c r="X1692" s="212">
        <v>0.79094626689024872</v>
      </c>
      <c r="Y1692" s="212">
        <v>0.61939800585925853</v>
      </c>
      <c r="Z1692" s="212">
        <v>0.44673944094859203</v>
      </c>
    </row>
    <row r="1693" spans="3:26" x14ac:dyDescent="0.3">
      <c r="C1693" s="210">
        <v>41382</v>
      </c>
      <c r="D1693" s="211">
        <v>1.0249702540049243E-3</v>
      </c>
      <c r="E1693" s="211">
        <v>2.458901979945546E-3</v>
      </c>
      <c r="F1693" s="211">
        <v>3.9335424496655079E-3</v>
      </c>
      <c r="G1693" s="211">
        <v>6.3807156149952547E-3</v>
      </c>
      <c r="H1693" s="211">
        <v>8.5381567809792586E-3</v>
      </c>
      <c r="I1693" s="211">
        <v>1.1007625583732149E-2</v>
      </c>
      <c r="J1693" s="211">
        <v>1.4612747695428092E-2</v>
      </c>
      <c r="K1693" s="211">
        <v>1.9205386082733981E-2</v>
      </c>
      <c r="L1693" s="211">
        <v>2.4072726786168515E-2</v>
      </c>
      <c r="M1693" s="211">
        <v>3.1911583201012873E-2</v>
      </c>
      <c r="N1693" s="211">
        <v>4.0719200537428328E-2</v>
      </c>
      <c r="P1693" s="212">
        <f t="array" ref="P1693:Z1693">(1+D1693:N1693)^-P$1:Z$1</f>
        <v>0.99991804773181858</v>
      </c>
      <c r="Q1693" s="212">
        <v>0.99938621748484469</v>
      </c>
      <c r="R1693" s="212">
        <v>0.99803901210436785</v>
      </c>
      <c r="S1693" s="212">
        <v>0.99365973978237843</v>
      </c>
      <c r="T1693" s="212">
        <v>0.98313992337360567</v>
      </c>
      <c r="U1693" s="212">
        <v>0.96769100935460817</v>
      </c>
      <c r="V1693" s="212">
        <v>0.93003314689819483</v>
      </c>
      <c r="W1693" s="212">
        <v>0.87532237397340229</v>
      </c>
      <c r="X1693" s="212">
        <v>0.78830085723063625</v>
      </c>
      <c r="Y1693" s="212">
        <v>0.62425594718246924</v>
      </c>
      <c r="Z1693" s="212">
        <v>0.45012036123349275</v>
      </c>
    </row>
    <row r="1694" spans="3:26" x14ac:dyDescent="0.3">
      <c r="C1694" s="210">
        <v>41381</v>
      </c>
      <c r="D1694" s="211">
        <v>1.0056387779411454E-3</v>
      </c>
      <c r="E1694" s="211">
        <v>2.5165215767363651E-3</v>
      </c>
      <c r="F1694" s="211">
        <v>3.9647609249290703E-3</v>
      </c>
      <c r="G1694" s="211">
        <v>6.2762548336877623E-3</v>
      </c>
      <c r="H1694" s="211">
        <v>8.1336925063545742E-3</v>
      </c>
      <c r="I1694" s="211">
        <v>1.0732850512233346E-2</v>
      </c>
      <c r="J1694" s="211">
        <v>1.4679917307342716E-2</v>
      </c>
      <c r="K1694" s="211">
        <v>1.9769860179650829E-2</v>
      </c>
      <c r="L1694" s="211">
        <v>2.5760149376093805E-2</v>
      </c>
      <c r="M1694" s="211">
        <v>3.4332971301373104E-2</v>
      </c>
      <c r="N1694" s="211">
        <v>4.7191660056026673E-2</v>
      </c>
      <c r="P1694" s="212">
        <f t="array" ref="P1694:Z1694">(1+D1694:N1694)^-P$1:Z$1</f>
        <v>0.9999195925558908</v>
      </c>
      <c r="Q1694" s="212">
        <v>0.99937185725466116</v>
      </c>
      <c r="R1694" s="212">
        <v>0.99802349487725084</v>
      </c>
      <c r="S1694" s="212">
        <v>0.99376289085274605</v>
      </c>
      <c r="T1694" s="212">
        <v>0.98392895511950385</v>
      </c>
      <c r="U1694" s="212">
        <v>0.96848044543209866</v>
      </c>
      <c r="V1694" s="212">
        <v>0.92972535675534185</v>
      </c>
      <c r="W1694" s="212">
        <v>0.87193637520846423</v>
      </c>
      <c r="X1694" s="212">
        <v>0.77542852355881298</v>
      </c>
      <c r="Y1694" s="212">
        <v>0.60269066831375762</v>
      </c>
      <c r="Z1694" s="212">
        <v>0.3976275838156369</v>
      </c>
    </row>
    <row r="1695" spans="3:26" x14ac:dyDescent="0.3">
      <c r="C1695" s="210">
        <v>41380</v>
      </c>
      <c r="D1695" s="211">
        <v>9.9136491782497987E-4</v>
      </c>
      <c r="E1695" s="211">
        <v>2.412805948121724E-3</v>
      </c>
      <c r="F1695" s="211">
        <v>3.7236218679160002E-3</v>
      </c>
      <c r="G1695" s="211">
        <v>6.1348581333995561E-3</v>
      </c>
      <c r="H1695" s="211">
        <v>8.3683239236904336E-3</v>
      </c>
      <c r="I1695" s="211">
        <v>1.1422544690416689E-2</v>
      </c>
      <c r="J1695" s="211">
        <v>1.493563093797888E-2</v>
      </c>
      <c r="K1695" s="211">
        <v>2.009476828693723E-2</v>
      </c>
      <c r="L1695" s="211">
        <v>2.5679051290845103E-2</v>
      </c>
      <c r="M1695" s="211">
        <v>3.2341751301755026E-2</v>
      </c>
      <c r="N1695" s="211">
        <v>4.1501940554435145E-2</v>
      </c>
      <c r="P1695" s="212">
        <f t="array" ref="P1695:Z1695">(1+D1695:N1695)^-P$1:Z$1</f>
        <v>0.99992073323456365</v>
      </c>
      <c r="Q1695" s="212">
        <v>0.99939770650020421</v>
      </c>
      <c r="R1695" s="212">
        <v>0.99814337249419083</v>
      </c>
      <c r="S1695" s="212">
        <v>0.99390254886429341</v>
      </c>
      <c r="T1695" s="212">
        <v>0.98347111886859451</v>
      </c>
      <c r="U1695" s="212">
        <v>0.96650056091261338</v>
      </c>
      <c r="V1695" s="212">
        <v>0.92855472252887583</v>
      </c>
      <c r="W1695" s="212">
        <v>0.86999420223034596</v>
      </c>
      <c r="X1695" s="212">
        <v>0.77604185526522074</v>
      </c>
      <c r="Y1695" s="212">
        <v>0.62036547486269411</v>
      </c>
      <c r="Z1695" s="212">
        <v>0.44340269714360803</v>
      </c>
    </row>
    <row r="1696" spans="3:26" x14ac:dyDescent="0.3">
      <c r="C1696" s="210">
        <v>41379</v>
      </c>
      <c r="D1696" s="211">
        <v>9.8905752346147382E-4</v>
      </c>
      <c r="E1696" s="211">
        <v>2.4882061263068115E-3</v>
      </c>
      <c r="F1696" s="211">
        <v>3.7778756133231752E-3</v>
      </c>
      <c r="G1696" s="211">
        <v>6.1325600420772996E-3</v>
      </c>
      <c r="H1696" s="211">
        <v>8.2905550485499538E-3</v>
      </c>
      <c r="I1696" s="211">
        <v>1.0823417851636943E-2</v>
      </c>
      <c r="J1696" s="211">
        <v>1.4342679547404671E-2</v>
      </c>
      <c r="K1696" s="211">
        <v>1.8531702149030108E-2</v>
      </c>
      <c r="L1696" s="211">
        <v>2.3702965530617157E-2</v>
      </c>
      <c r="M1696" s="211">
        <v>3.0481428921645837E-2</v>
      </c>
      <c r="N1696" s="211">
        <v>3.8760481826008088E-2</v>
      </c>
      <c r="P1696" s="212">
        <f t="array" ref="P1696:Z1696">(1+D1696:N1696)^-P$1:Z$1</f>
        <v>0.99992091762890833</v>
      </c>
      <c r="Q1696" s="212">
        <v>0.99937891403707269</v>
      </c>
      <c r="R1696" s="212">
        <v>0.99811639752817349</v>
      </c>
      <c r="S1696" s="212">
        <v>0.99390481902124217</v>
      </c>
      <c r="T1696" s="212">
        <v>0.98362283385159577</v>
      </c>
      <c r="U1696" s="212">
        <v>0.96822014822178371</v>
      </c>
      <c r="V1696" s="212">
        <v>0.93127191028279266</v>
      </c>
      <c r="W1696" s="212">
        <v>0.87938315494433483</v>
      </c>
      <c r="X1696" s="212">
        <v>0.79115283048371043</v>
      </c>
      <c r="Y1696" s="212">
        <v>0.63737857134349263</v>
      </c>
      <c r="Z1696" s="212">
        <v>0.46740313065598293</v>
      </c>
    </row>
    <row r="1697" spans="3:26" x14ac:dyDescent="0.3">
      <c r="C1697" s="210">
        <v>41376</v>
      </c>
      <c r="D1697" s="211">
        <v>1.040366895031203E-3</v>
      </c>
      <c r="E1697" s="211">
        <v>2.4352518738906697E-3</v>
      </c>
      <c r="F1697" s="211">
        <v>3.8599296530012878E-3</v>
      </c>
      <c r="G1697" s="211">
        <v>5.8952885838502783E-3</v>
      </c>
      <c r="H1697" s="211">
        <v>7.4500582510533073E-3</v>
      </c>
      <c r="I1697" s="211">
        <v>9.9702870926601985E-3</v>
      </c>
      <c r="J1697" s="211">
        <v>1.3352976006466961E-2</v>
      </c>
      <c r="K1697" s="211">
        <v>1.8008819103462359E-2</v>
      </c>
      <c r="L1697" s="211">
        <v>2.4011397187905674E-2</v>
      </c>
      <c r="M1697" s="211">
        <v>3.1673742407898275E-2</v>
      </c>
      <c r="N1697" s="211">
        <v>3.9857798294571228E-2</v>
      </c>
      <c r="P1697" s="212">
        <f t="array" ref="P1697:Z1697">(1+D1697:N1697)^-P$1:Z$1</f>
        <v>0.99991681737279037</v>
      </c>
      <c r="Q1697" s="212">
        <v>0.99939211197550692</v>
      </c>
      <c r="R1697" s="212">
        <v>0.99807560440867482</v>
      </c>
      <c r="S1697" s="212">
        <v>0.99413926215704818</v>
      </c>
      <c r="T1697" s="212">
        <v>0.98526475485502951</v>
      </c>
      <c r="U1697" s="212">
        <v>0.9706758135277328</v>
      </c>
      <c r="V1697" s="212">
        <v>0.93582849241324761</v>
      </c>
      <c r="W1697" s="212">
        <v>0.88254979326705107</v>
      </c>
      <c r="X1697" s="212">
        <v>0.78877310985364968</v>
      </c>
      <c r="Y1697" s="212">
        <v>0.62641816230918612</v>
      </c>
      <c r="Z1697" s="212">
        <v>0.45763679755615994</v>
      </c>
    </row>
    <row r="1698" spans="3:26" x14ac:dyDescent="0.3">
      <c r="C1698" s="210">
        <v>41375</v>
      </c>
      <c r="D1698" s="211">
        <v>9.4061935518662833E-4</v>
      </c>
      <c r="E1698" s="211">
        <v>2.4256453471237058E-3</v>
      </c>
      <c r="F1698" s="211">
        <v>3.6941592900427735E-3</v>
      </c>
      <c r="G1698" s="211">
        <v>5.9667156761947738E-3</v>
      </c>
      <c r="H1698" s="211">
        <v>7.7975634685997081E-3</v>
      </c>
      <c r="I1698" s="211">
        <v>1.0426610537882474E-2</v>
      </c>
      <c r="J1698" s="211">
        <v>1.3242409880285263E-2</v>
      </c>
      <c r="K1698" s="211">
        <v>1.7252891884371471E-2</v>
      </c>
      <c r="L1698" s="211">
        <v>2.267332331738563E-2</v>
      </c>
      <c r="M1698" s="211">
        <v>3.0246892778418889E-2</v>
      </c>
      <c r="N1698" s="211">
        <v>4.0637366612247212E-2</v>
      </c>
      <c r="P1698" s="212">
        <f t="array" ref="P1698:Z1698">(1+D1698:N1698)^-P$1:Z$1</f>
        <v>0.99992478864851442</v>
      </c>
      <c r="Q1698" s="212">
        <v>0.9993945063307933</v>
      </c>
      <c r="R1698" s="212">
        <v>0.99815802220633743</v>
      </c>
      <c r="S1698" s="212">
        <v>0.99406867485453143</v>
      </c>
      <c r="T1698" s="212">
        <v>0.98458540093426161</v>
      </c>
      <c r="U1698" s="212">
        <v>0.96936129315256647</v>
      </c>
      <c r="V1698" s="212">
        <v>0.93633919703020474</v>
      </c>
      <c r="W1698" s="212">
        <v>0.88715083962237118</v>
      </c>
      <c r="X1698" s="212">
        <v>0.79915445679333275</v>
      </c>
      <c r="Y1698" s="212">
        <v>0.63955853566540644</v>
      </c>
      <c r="Z1698" s="212">
        <v>0.4508288241103533</v>
      </c>
    </row>
    <row r="1699" spans="3:26" x14ac:dyDescent="0.3">
      <c r="C1699" s="210">
        <v>41374</v>
      </c>
      <c r="D1699" s="211">
        <v>1.0534114979977032E-3</v>
      </c>
      <c r="E1699" s="211">
        <v>2.410938041412276E-3</v>
      </c>
      <c r="F1699" s="211">
        <v>3.6548446943196564E-3</v>
      </c>
      <c r="G1699" s="211">
        <v>5.5425462550134164E-3</v>
      </c>
      <c r="H1699" s="211">
        <v>7.5284890093695487E-3</v>
      </c>
      <c r="I1699" s="211">
        <v>1.020314965219705E-2</v>
      </c>
      <c r="J1699" s="211">
        <v>1.3307918609305172E-2</v>
      </c>
      <c r="K1699" s="211">
        <v>1.7012860934179738E-2</v>
      </c>
      <c r="L1699" s="211">
        <v>2.2743098872630811E-2</v>
      </c>
      <c r="M1699" s="211">
        <v>3.0703810720943782E-2</v>
      </c>
      <c r="N1699" s="211">
        <v>4.0148274860869582E-2</v>
      </c>
      <c r="P1699" s="212">
        <f t="array" ref="P1699:Z1699">(1+D1699:N1699)^-P$1:Z$1</f>
        <v>0.99991577498317019</v>
      </c>
      <c r="Q1699" s="212">
        <v>0.99939817207283155</v>
      </c>
      <c r="R1699" s="212">
        <v>0.99817757165355647</v>
      </c>
      <c r="S1699" s="212">
        <v>0.99448800423646344</v>
      </c>
      <c r="T1699" s="212">
        <v>0.98511136553655099</v>
      </c>
      <c r="U1699" s="212">
        <v>0.9700047149811224</v>
      </c>
      <c r="V1699" s="212">
        <v>0.93603657203705826</v>
      </c>
      <c r="W1699" s="212">
        <v>0.88861754816096827</v>
      </c>
      <c r="X1699" s="212">
        <v>0.79860940955779558</v>
      </c>
      <c r="Y1699" s="212">
        <v>0.63531889833228128</v>
      </c>
      <c r="Z1699" s="212">
        <v>0.45508753248336503</v>
      </c>
    </row>
    <row r="1700" spans="3:26" x14ac:dyDescent="0.3">
      <c r="C1700" s="210">
        <v>41373</v>
      </c>
      <c r="D1700" s="211">
        <v>1.0064120731411513E-3</v>
      </c>
      <c r="E1700" s="211">
        <v>2.4593672353309705E-3</v>
      </c>
      <c r="F1700" s="211">
        <v>3.9809705021322242E-3</v>
      </c>
      <c r="G1700" s="211">
        <v>6.2707665102786714E-3</v>
      </c>
      <c r="H1700" s="211">
        <v>8.5406550997182331E-3</v>
      </c>
      <c r="I1700" s="211">
        <v>1.1122821577631907E-2</v>
      </c>
      <c r="J1700" s="211">
        <v>1.5232988021523453E-2</v>
      </c>
      <c r="K1700" s="211">
        <v>1.9071562058517164E-2</v>
      </c>
      <c r="L1700" s="211">
        <v>2.4224221396772747E-2</v>
      </c>
      <c r="M1700" s="211">
        <v>3.1857524444139577E-2</v>
      </c>
      <c r="N1700" s="211">
        <v>4.1013732094754202E-2</v>
      </c>
      <c r="P1700" s="212">
        <f t="array" ref="P1700:Z1700">(1+D1700:N1700)^-P$1:Z$1</f>
        <v>0.99991953075941964</v>
      </c>
      <c r="Q1700" s="212">
        <v>0.99938610152755103</v>
      </c>
      <c r="R1700" s="212">
        <v>0.99801543814875482</v>
      </c>
      <c r="S1700" s="212">
        <v>0.99376831095667673</v>
      </c>
      <c r="T1700" s="212">
        <v>0.98313505258562306</v>
      </c>
      <c r="U1700" s="212">
        <v>0.96736030345339907</v>
      </c>
      <c r="V1700" s="212">
        <v>0.9271956717949057</v>
      </c>
      <c r="W1700" s="212">
        <v>0.87612731964667323</v>
      </c>
      <c r="X1700" s="212">
        <v>0.78713564484997167</v>
      </c>
      <c r="Y1700" s="212">
        <v>0.62474669631615298</v>
      </c>
      <c r="Z1700" s="212">
        <v>0.44758016574393789</v>
      </c>
    </row>
    <row r="1701" spans="3:26" x14ac:dyDescent="0.3">
      <c r="C1701" s="210">
        <v>41372</v>
      </c>
      <c r="D1701" s="211">
        <v>7.7885314969033828E-4</v>
      </c>
      <c r="E1701" s="211">
        <v>1.9607113675444441E-3</v>
      </c>
      <c r="F1701" s="211">
        <v>3.0411992424609771E-3</v>
      </c>
      <c r="G1701" s="211">
        <v>4.7004390939703201E-3</v>
      </c>
      <c r="H1701" s="211">
        <v>6.2918043361365056E-3</v>
      </c>
      <c r="I1701" s="211">
        <v>8.420953122042156E-3</v>
      </c>
      <c r="J1701" s="211">
        <v>1.1315780125760852E-2</v>
      </c>
      <c r="K1701" s="211">
        <v>1.4833727981091329E-2</v>
      </c>
      <c r="L1701" s="211">
        <v>1.8545038498407627E-2</v>
      </c>
      <c r="M1701" s="211">
        <v>2.5239905255524952E-2</v>
      </c>
      <c r="N1701" s="211">
        <v>3.3980881233883514E-2</v>
      </c>
      <c r="P1701" s="212">
        <f t="array" ref="P1701:Z1701">(1+D1701:N1701)^-P$1:Z$1</f>
        <v>0.99993771793953035</v>
      </c>
      <c r="Q1701" s="212">
        <v>0.99951042196198181</v>
      </c>
      <c r="R1701" s="212">
        <v>0.99848285994699371</v>
      </c>
      <c r="S1701" s="212">
        <v>0.99532155166747116</v>
      </c>
      <c r="T1701" s="212">
        <v>0.9875341632203406</v>
      </c>
      <c r="U1701" s="212">
        <v>0.9751567183877391</v>
      </c>
      <c r="V1701" s="212">
        <v>0.9452922140833645</v>
      </c>
      <c r="W1701" s="212">
        <v>0.90206067865695905</v>
      </c>
      <c r="X1701" s="212">
        <v>0.83214234814368981</v>
      </c>
      <c r="Y1701" s="212">
        <v>0.68804599734473981</v>
      </c>
      <c r="Z1701" s="212">
        <v>0.51256604075921963</v>
      </c>
    </row>
    <row r="1702" spans="3:26" x14ac:dyDescent="0.3">
      <c r="C1702" s="210">
        <v>41369</v>
      </c>
      <c r="D1702" s="211">
        <v>1.0606567128357842E-3</v>
      </c>
      <c r="E1702" s="211">
        <v>2.6320314844887668E-3</v>
      </c>
      <c r="F1702" s="211">
        <v>4.1177510403457409E-3</v>
      </c>
      <c r="G1702" s="211">
        <v>6.2647934866451871E-3</v>
      </c>
      <c r="H1702" s="211">
        <v>8.0966384095576931E-3</v>
      </c>
      <c r="I1702" s="211">
        <v>1.0265898388652956E-2</v>
      </c>
      <c r="J1702" s="211">
        <v>1.3746392263892224E-2</v>
      </c>
      <c r="K1702" s="211">
        <v>1.8423128383746212E-2</v>
      </c>
      <c r="L1702" s="211">
        <v>2.337078191163287E-2</v>
      </c>
      <c r="M1702" s="211">
        <v>3.1960220947106183E-2</v>
      </c>
      <c r="N1702" s="211">
        <v>4.3620184940364411E-2</v>
      </c>
      <c r="P1702" s="212">
        <f t="array" ref="P1702:Z1702">(1+D1702:N1702)^-P$1:Z$1</f>
        <v>0.99991519602694556</v>
      </c>
      <c r="Q1702" s="212">
        <v>0.99934307243257936</v>
      </c>
      <c r="R1702" s="212">
        <v>0.99794746119199118</v>
      </c>
      <c r="S1702" s="212">
        <v>0.99377420980322884</v>
      </c>
      <c r="T1702" s="212">
        <v>0.98400128800387265</v>
      </c>
      <c r="U1702" s="212">
        <v>0.96982398199813313</v>
      </c>
      <c r="V1702" s="212">
        <v>0.93401401249651628</v>
      </c>
      <c r="W1702" s="212">
        <v>0.88003962017720083</v>
      </c>
      <c r="X1702" s="212">
        <v>0.79372464734866588</v>
      </c>
      <c r="Y1702" s="212">
        <v>0.62381476175896955</v>
      </c>
      <c r="Z1702" s="212">
        <v>0.42574601699046427</v>
      </c>
    </row>
    <row r="1703" spans="3:26" x14ac:dyDescent="0.3">
      <c r="C1703" s="210">
        <v>41368</v>
      </c>
      <c r="D1703" s="211">
        <v>9.5192030572745169E-4</v>
      </c>
      <c r="E1703" s="211">
        <v>2.223325339194259E-3</v>
      </c>
      <c r="F1703" s="211">
        <v>3.5373494525917457E-3</v>
      </c>
      <c r="G1703" s="211">
        <v>5.8028328156639131E-3</v>
      </c>
      <c r="H1703" s="211">
        <v>7.973068756712956E-3</v>
      </c>
      <c r="I1703" s="211">
        <v>1.0624056255881179E-2</v>
      </c>
      <c r="J1703" s="211">
        <v>1.3971099310754811E-2</v>
      </c>
      <c r="K1703" s="211">
        <v>1.9134867822336643E-2</v>
      </c>
      <c r="L1703" s="211">
        <v>2.5362954621605503E-2</v>
      </c>
      <c r="M1703" s="211">
        <v>3.3386885921170166E-2</v>
      </c>
      <c r="N1703" s="211">
        <v>4.5325289464568166E-2</v>
      </c>
      <c r="P1703" s="212">
        <f t="array" ref="P1703:Z1703">(1+D1703:N1703)^-P$1:Z$1</f>
        <v>0.99992388549550271</v>
      </c>
      <c r="Q1703" s="212">
        <v>0.99944493975078108</v>
      </c>
      <c r="R1703" s="212">
        <v>0.99823600379984578</v>
      </c>
      <c r="S1703" s="212">
        <v>0.99423064578231568</v>
      </c>
      <c r="T1703" s="212">
        <v>0.98424256459049142</v>
      </c>
      <c r="U1703" s="212">
        <v>0.96879325152123097</v>
      </c>
      <c r="V1703" s="212">
        <v>0.93297953267727496</v>
      </c>
      <c r="W1703" s="212">
        <v>0.87574643284406428</v>
      </c>
      <c r="X1703" s="212">
        <v>0.77843754181513458</v>
      </c>
      <c r="Y1703" s="212">
        <v>0.61102054298024699</v>
      </c>
      <c r="Z1703" s="212">
        <v>0.41206986232467974</v>
      </c>
    </row>
    <row r="1704" spans="3:26" x14ac:dyDescent="0.3">
      <c r="C1704" s="210">
        <v>41367</v>
      </c>
      <c r="D1704" s="211">
        <v>9.4331510507994639E-4</v>
      </c>
      <c r="E1704" s="211">
        <v>2.2793984170439634E-3</v>
      </c>
      <c r="F1704" s="211">
        <v>3.4845862040832139E-3</v>
      </c>
      <c r="G1704" s="211">
        <v>5.5419391142316624E-3</v>
      </c>
      <c r="H1704" s="211">
        <v>6.980799405281869E-3</v>
      </c>
      <c r="I1704" s="211">
        <v>9.0167940723318903E-3</v>
      </c>
      <c r="J1704" s="211">
        <v>1.1297888504922433E-2</v>
      </c>
      <c r="K1704" s="211">
        <v>1.5131372511768083E-2</v>
      </c>
      <c r="L1704" s="211">
        <v>2.0498748109307546E-2</v>
      </c>
      <c r="M1704" s="211">
        <v>2.7350077014528622E-2</v>
      </c>
      <c r="N1704" s="211">
        <v>3.4788049948818824E-2</v>
      </c>
      <c r="P1704" s="212">
        <f t="array" ref="P1704:Z1704">(1+D1704:N1704)^-P$1:Z$1</f>
        <v>0.99992457320770445</v>
      </c>
      <c r="Q1704" s="212">
        <v>0.99943096083188454</v>
      </c>
      <c r="R1704" s="212">
        <v>0.99826224709382894</v>
      </c>
      <c r="S1704" s="212">
        <v>0.99448860470293909</v>
      </c>
      <c r="T1704" s="212">
        <v>0.98618324690461878</v>
      </c>
      <c r="U1704" s="212">
        <v>0.97343020026413218</v>
      </c>
      <c r="V1704" s="212">
        <v>0.94537583636969991</v>
      </c>
      <c r="W1704" s="212">
        <v>0.90021086725554267</v>
      </c>
      <c r="X1704" s="212">
        <v>0.8163478196664179</v>
      </c>
      <c r="Y1704" s="212">
        <v>0.66714945052321395</v>
      </c>
      <c r="Z1704" s="212">
        <v>0.50462865251012967</v>
      </c>
    </row>
    <row r="1705" spans="3:26" x14ac:dyDescent="0.3">
      <c r="C1705" s="210">
        <v>41366</v>
      </c>
      <c r="D1705" s="211">
        <v>1.0184369438182921E-3</v>
      </c>
      <c r="E1705" s="211">
        <v>2.6775403947900981E-3</v>
      </c>
      <c r="F1705" s="211">
        <v>4.2303942516835873E-3</v>
      </c>
      <c r="G1705" s="211">
        <v>6.82439104172576E-3</v>
      </c>
      <c r="H1705" s="211">
        <v>8.6616504002957045E-3</v>
      </c>
      <c r="I1705" s="211">
        <v>1.1454459121961183E-2</v>
      </c>
      <c r="J1705" s="211">
        <v>1.5236559853025923E-2</v>
      </c>
      <c r="K1705" s="211">
        <v>1.9191320132966389E-2</v>
      </c>
      <c r="L1705" s="211">
        <v>2.4226284754632923E-2</v>
      </c>
      <c r="M1705" s="211">
        <v>3.3297530980522891E-2</v>
      </c>
      <c r="N1705" s="211">
        <v>4.3856594640246417E-2</v>
      </c>
      <c r="P1705" s="212">
        <f t="array" ref="P1705:Z1705">(1+D1705:N1705)^-P$1:Z$1</f>
        <v>0.99991856982051641</v>
      </c>
      <c r="Q1705" s="212">
        <v>0.9993317328476935</v>
      </c>
      <c r="R1705" s="212">
        <v>0.99789149039093183</v>
      </c>
      <c r="S1705" s="212">
        <v>0.99322186559796699</v>
      </c>
      <c r="T1705" s="212">
        <v>0.98289920028279065</v>
      </c>
      <c r="U1705" s="212">
        <v>0.96640907579692104</v>
      </c>
      <c r="V1705" s="212">
        <v>0.92717936149079838</v>
      </c>
      <c r="W1705" s="212">
        <v>0.87540694028646615</v>
      </c>
      <c r="X1705" s="212">
        <v>0.78711978773108704</v>
      </c>
      <c r="Y1705" s="212">
        <v>0.61181359771021637</v>
      </c>
      <c r="Z1705" s="212">
        <v>0.42382172528734247</v>
      </c>
    </row>
    <row r="1706" spans="3:26" x14ac:dyDescent="0.3">
      <c r="C1706" s="210">
        <v>41365</v>
      </c>
      <c r="D1706" s="211">
        <v>1.0036477446092927E-3</v>
      </c>
      <c r="E1706" s="211">
        <v>2.5748309626771504E-3</v>
      </c>
      <c r="F1706" s="211">
        <v>3.8968130761065085E-3</v>
      </c>
      <c r="G1706" s="211">
        <v>6.3010264317765879E-3</v>
      </c>
      <c r="H1706" s="211">
        <v>8.0870798497953596E-3</v>
      </c>
      <c r="I1706" s="211">
        <v>1.08106939262455E-2</v>
      </c>
      <c r="J1706" s="211">
        <v>1.4376491150590217E-2</v>
      </c>
      <c r="K1706" s="211">
        <v>1.9082366189262522E-2</v>
      </c>
      <c r="L1706" s="211">
        <v>2.6063256151504347E-2</v>
      </c>
      <c r="M1706" s="211">
        <v>3.3250747444304403E-2</v>
      </c>
      <c r="N1706" s="211">
        <v>4.3704494773512279E-2</v>
      </c>
      <c r="P1706" s="212">
        <f t="array" ref="P1706:Z1706">(1+D1706:N1706)^-P$1:Z$1</f>
        <v>0.99991975166591363</v>
      </c>
      <c r="Q1706" s="212">
        <v>0.9993573261621963</v>
      </c>
      <c r="R1706" s="212">
        <v>0.99805726946505313</v>
      </c>
      <c r="S1706" s="212">
        <v>0.99373842789953282</v>
      </c>
      <c r="T1706" s="212">
        <v>0.98401994845473484</v>
      </c>
      <c r="U1706" s="212">
        <v>0.96825671208902342</v>
      </c>
      <c r="V1706" s="212">
        <v>0.93111671298915832</v>
      </c>
      <c r="W1706" s="212">
        <v>0.87606230188798673</v>
      </c>
      <c r="X1706" s="212">
        <v>0.7731408922605385</v>
      </c>
      <c r="Y1706" s="212">
        <v>0.61222925495522407</v>
      </c>
      <c r="Z1706" s="212">
        <v>0.42505871433867815</v>
      </c>
    </row>
    <row r="1707" spans="3:26" x14ac:dyDescent="0.3">
      <c r="C1707" s="210">
        <v>41361</v>
      </c>
      <c r="D1707" s="211">
        <v>1.0068998592438589E-3</v>
      </c>
      <c r="E1707" s="211">
        <v>2.6471268294805668E-3</v>
      </c>
      <c r="F1707" s="211">
        <v>4.304324056654602E-3</v>
      </c>
      <c r="G1707" s="211">
        <v>6.6477804683099133E-3</v>
      </c>
      <c r="H1707" s="211">
        <v>8.7347478572597018E-3</v>
      </c>
      <c r="I1707" s="211">
        <v>1.1277544806595969E-2</v>
      </c>
      <c r="J1707" s="211">
        <v>1.4326107671198475E-2</v>
      </c>
      <c r="K1707" s="211">
        <v>1.856651732623623E-2</v>
      </c>
      <c r="L1707" s="211">
        <v>2.4377694189058892E-2</v>
      </c>
      <c r="M1707" s="211">
        <v>3.2961565356905184E-2</v>
      </c>
      <c r="N1707" s="211">
        <v>4.1812377979582552E-2</v>
      </c>
      <c r="P1707" s="212">
        <f t="array" ref="P1707:Z1707">(1+D1707:N1707)^-P$1:Z$1</f>
        <v>0.99991949177891248</v>
      </c>
      <c r="Q1707" s="212">
        <v>0.99933931101113549</v>
      </c>
      <c r="R1707" s="212">
        <v>0.99785476084629643</v>
      </c>
      <c r="S1707" s="212">
        <v>0.99339612067170391</v>
      </c>
      <c r="T1707" s="212">
        <v>0.98275675485013114</v>
      </c>
      <c r="U1707" s="212">
        <v>0.96691635941844012</v>
      </c>
      <c r="V1707" s="212">
        <v>0.93134798752749526</v>
      </c>
      <c r="W1707" s="212">
        <v>0.87917277183790288</v>
      </c>
      <c r="X1707" s="212">
        <v>0.78595714893509194</v>
      </c>
      <c r="Y1707" s="212">
        <v>0.61480524298111716</v>
      </c>
      <c r="Z1707" s="212">
        <v>0.4407676769615681</v>
      </c>
    </row>
    <row r="1708" spans="3:26" x14ac:dyDescent="0.3">
      <c r="C1708" s="210">
        <v>41360</v>
      </c>
      <c r="D1708" s="211">
        <v>8.6471397915247354E-4</v>
      </c>
      <c r="E1708" s="211">
        <v>2.0250128954878129E-3</v>
      </c>
      <c r="F1708" s="211">
        <v>3.2123736300192951E-3</v>
      </c>
      <c r="G1708" s="211">
        <v>4.8311625523968756E-3</v>
      </c>
      <c r="H1708" s="211">
        <v>6.3813526695787335E-3</v>
      </c>
      <c r="I1708" s="211">
        <v>8.0426702550420691E-3</v>
      </c>
      <c r="J1708" s="211">
        <v>1.0344445183953407E-2</v>
      </c>
      <c r="K1708" s="211">
        <v>1.3659727371317361E-2</v>
      </c>
      <c r="L1708" s="211">
        <v>1.7189723493218279E-2</v>
      </c>
      <c r="M1708" s="211">
        <v>2.2664534930697262E-2</v>
      </c>
      <c r="N1708" s="211">
        <v>2.8589372568230291E-2</v>
      </c>
      <c r="P1708" s="212">
        <f t="array" ref="P1708:Z1708">(1+D1708:N1708)^-P$1:Z$1</f>
        <v>0.99993085516426206</v>
      </c>
      <c r="Q1708" s="212">
        <v>0.99949438653542699</v>
      </c>
      <c r="R1708" s="212">
        <v>0.99839767260890477</v>
      </c>
      <c r="S1708" s="212">
        <v>0.9951920653613836</v>
      </c>
      <c r="T1708" s="212">
        <v>0.98735842843762611</v>
      </c>
      <c r="U1708" s="212">
        <v>0.97625495620139424</v>
      </c>
      <c r="V1708" s="212">
        <v>0.94984493146485338</v>
      </c>
      <c r="W1708" s="212">
        <v>0.90939937953845196</v>
      </c>
      <c r="X1708" s="212">
        <v>0.84329662229527114</v>
      </c>
      <c r="Y1708" s="212">
        <v>0.71449973306646819</v>
      </c>
      <c r="Z1708" s="212">
        <v>0.56906168152983105</v>
      </c>
    </row>
    <row r="1709" spans="3:26" x14ac:dyDescent="0.3">
      <c r="C1709" s="210">
        <v>41359</v>
      </c>
      <c r="D1709" s="211">
        <v>8.4764824807252964E-4</v>
      </c>
      <c r="E1709" s="211">
        <v>2.0487478730282886E-3</v>
      </c>
      <c r="F1709" s="211">
        <v>3.2267996712338713E-3</v>
      </c>
      <c r="G1709" s="211">
        <v>5.2455004581902749E-3</v>
      </c>
      <c r="H1709" s="211">
        <v>6.5645718089874083E-3</v>
      </c>
      <c r="I1709" s="211">
        <v>8.4729136316199962E-3</v>
      </c>
      <c r="J1709" s="211">
        <v>1.1432147851278569E-2</v>
      </c>
      <c r="K1709" s="211">
        <v>1.437115931894291E-2</v>
      </c>
      <c r="L1709" s="211">
        <v>1.9027514663709628E-2</v>
      </c>
      <c r="M1709" s="211">
        <v>2.5322590982684134E-2</v>
      </c>
      <c r="N1709" s="211">
        <v>3.273509653336263E-2</v>
      </c>
      <c r="P1709" s="212">
        <f t="array" ref="P1709:Z1709">(1+D1709:N1709)^-P$1:Z$1</f>
        <v>0.99993221916145025</v>
      </c>
      <c r="Q1709" s="212">
        <v>0.99948846786440748</v>
      </c>
      <c r="R1709" s="212">
        <v>0.99839049428304871</v>
      </c>
      <c r="S1709" s="212">
        <v>0.99478187123861861</v>
      </c>
      <c r="T1709" s="212">
        <v>0.98699901483962893</v>
      </c>
      <c r="U1709" s="212">
        <v>0.97500599437126156</v>
      </c>
      <c r="V1709" s="212">
        <v>0.94474854837050626</v>
      </c>
      <c r="W1709" s="212">
        <v>0.90494409453821134</v>
      </c>
      <c r="X1709" s="212">
        <v>0.82821081038566757</v>
      </c>
      <c r="Y1709" s="212">
        <v>0.68721416920021661</v>
      </c>
      <c r="Z1709" s="212">
        <v>0.52507491743750112</v>
      </c>
    </row>
    <row r="1710" spans="3:26" x14ac:dyDescent="0.3">
      <c r="C1710" s="210">
        <v>41358</v>
      </c>
      <c r="D1710" s="211">
        <v>9.6252760837483653E-4</v>
      </c>
      <c r="E1710" s="211">
        <v>2.3694525388064723E-3</v>
      </c>
      <c r="F1710" s="211">
        <v>3.7846385427352325E-3</v>
      </c>
      <c r="G1710" s="211">
        <v>5.9028193380975544E-3</v>
      </c>
      <c r="H1710" s="211">
        <v>7.9347011721026799E-3</v>
      </c>
      <c r="I1710" s="211">
        <v>1.0626469271349777E-2</v>
      </c>
      <c r="J1710" s="211">
        <v>1.3556349412882586E-2</v>
      </c>
      <c r="K1710" s="211">
        <v>1.7923279237000163E-2</v>
      </c>
      <c r="L1710" s="211">
        <v>2.2563929831550866E-2</v>
      </c>
      <c r="M1710" s="211">
        <v>3.0242829335179276E-2</v>
      </c>
      <c r="N1710" s="211">
        <v>4.0493298591725901E-2</v>
      </c>
      <c r="P1710" s="212">
        <f t="array" ref="P1710:Z1710">(1+D1710:N1710)^-P$1:Z$1</f>
        <v>0.99992303778768621</v>
      </c>
      <c r="Q1710" s="212">
        <v>0.99940851254457652</v>
      </c>
      <c r="R1710" s="212">
        <v>0.99811303515249461</v>
      </c>
      <c r="S1710" s="212">
        <v>0.99413181947140594</v>
      </c>
      <c r="T1710" s="212">
        <v>0.98431749747764141</v>
      </c>
      <c r="U1710" s="212">
        <v>0.96878631213979405</v>
      </c>
      <c r="V1710" s="212">
        <v>0.93488998383384048</v>
      </c>
      <c r="W1710" s="212">
        <v>0.88306907167742421</v>
      </c>
      <c r="X1710" s="212">
        <v>0.80000980076759454</v>
      </c>
      <c r="Y1710" s="212">
        <v>0.63959637453435425</v>
      </c>
      <c r="Z1710" s="212">
        <v>0.45207891426420566</v>
      </c>
    </row>
    <row r="1711" spans="3:26" x14ac:dyDescent="0.3">
      <c r="C1711" s="210">
        <v>41355</v>
      </c>
      <c r="D1711" s="211">
        <v>1.0084789309307732E-3</v>
      </c>
      <c r="E1711" s="211">
        <v>2.510374641423473E-3</v>
      </c>
      <c r="F1711" s="211">
        <v>3.8346184720840239E-3</v>
      </c>
      <c r="G1711" s="211">
        <v>5.9370378637282331E-3</v>
      </c>
      <c r="H1711" s="211">
        <v>7.7170615228069391E-3</v>
      </c>
      <c r="I1711" s="211">
        <v>9.9013691947604111E-3</v>
      </c>
      <c r="J1711" s="211">
        <v>1.2760023586906418E-2</v>
      </c>
      <c r="K1711" s="211">
        <v>1.6188706975892666E-2</v>
      </c>
      <c r="L1711" s="211">
        <v>2.1991784488704796E-2</v>
      </c>
      <c r="M1711" s="211">
        <v>2.926748800206945E-2</v>
      </c>
      <c r="N1711" s="211">
        <v>3.6651710352771628E-2</v>
      </c>
      <c r="P1711" s="212">
        <f t="array" ref="P1711:Z1711">(1+D1711:N1711)^-P$1:Z$1</f>
        <v>0.99991936559051442</v>
      </c>
      <c r="Q1711" s="212">
        <v>0.99937338917397844</v>
      </c>
      <c r="R1711" s="212">
        <v>0.9980881873145061</v>
      </c>
      <c r="S1711" s="212">
        <v>0.99409800251878933</v>
      </c>
      <c r="T1711" s="212">
        <v>0.98474271534225011</v>
      </c>
      <c r="U1711" s="212">
        <v>0.97087455026762481</v>
      </c>
      <c r="V1711" s="212">
        <v>0.93857125430198962</v>
      </c>
      <c r="W1711" s="212">
        <v>0.89367467356207575</v>
      </c>
      <c r="X1711" s="212">
        <v>0.80449982434972089</v>
      </c>
      <c r="Y1711" s="212">
        <v>0.6487482201086846</v>
      </c>
      <c r="Z1711" s="212">
        <v>0.48679109930281239</v>
      </c>
    </row>
    <row r="1712" spans="3:26" x14ac:dyDescent="0.3">
      <c r="C1712" s="210">
        <v>41354</v>
      </c>
      <c r="D1712" s="211">
        <v>1.169046252885522E-3</v>
      </c>
      <c r="E1712" s="211">
        <v>2.9363324095775939E-3</v>
      </c>
      <c r="F1712" s="211">
        <v>4.8438381749945801E-3</v>
      </c>
      <c r="G1712" s="211">
        <v>7.4875909192751635E-3</v>
      </c>
      <c r="H1712" s="211">
        <v>1.006549597709808E-2</v>
      </c>
      <c r="I1712" s="211">
        <v>1.3741673644174505E-2</v>
      </c>
      <c r="J1712" s="211">
        <v>1.8886894740132009E-2</v>
      </c>
      <c r="K1712" s="211">
        <v>2.4581586635043493E-2</v>
      </c>
      <c r="L1712" s="211">
        <v>3.1974037272229812E-2</v>
      </c>
      <c r="M1712" s="211">
        <v>4.370650600859461E-2</v>
      </c>
      <c r="N1712" s="211">
        <v>5.8685289971542633E-2</v>
      </c>
      <c r="P1712" s="212">
        <f t="array" ref="P1712:Z1712">(1+D1712:N1712)^-P$1:Z$1</f>
        <v>0.99990653529206486</v>
      </c>
      <c r="Q1712" s="212">
        <v>0.99926726113280995</v>
      </c>
      <c r="R1712" s="212">
        <v>0.99758684408489773</v>
      </c>
      <c r="S1712" s="212">
        <v>0.99256805643388313</v>
      </c>
      <c r="T1712" s="212">
        <v>0.98016892227266972</v>
      </c>
      <c r="U1712" s="212">
        <v>0.95988255650555121</v>
      </c>
      <c r="V1712" s="212">
        <v>0.91068905860282412</v>
      </c>
      <c r="W1712" s="212">
        <v>0.84367304436909585</v>
      </c>
      <c r="X1712" s="212">
        <v>0.72998222780428812</v>
      </c>
      <c r="Y1712" s="212">
        <v>0.52641001096008488</v>
      </c>
      <c r="Z1712" s="212">
        <v>0.31964095878588289</v>
      </c>
    </row>
    <row r="1713" spans="3:26" x14ac:dyDescent="0.3">
      <c r="C1713" s="210">
        <v>41353</v>
      </c>
      <c r="D1713" s="211">
        <v>8.8468593184496064E-4</v>
      </c>
      <c r="E1713" s="211">
        <v>2.2089099308802728E-3</v>
      </c>
      <c r="F1713" s="211">
        <v>3.3830375425681573E-3</v>
      </c>
      <c r="G1713" s="211">
        <v>5.3135585858422882E-3</v>
      </c>
      <c r="H1713" s="211">
        <v>6.6543749926913191E-3</v>
      </c>
      <c r="I1713" s="211">
        <v>8.5460452903717721E-3</v>
      </c>
      <c r="J1713" s="211">
        <v>1.0810483387449891E-2</v>
      </c>
      <c r="K1713" s="211">
        <v>1.3620579759073402E-2</v>
      </c>
      <c r="L1713" s="211">
        <v>1.7683680068957559E-2</v>
      </c>
      <c r="M1713" s="211">
        <v>2.2303378945334181E-2</v>
      </c>
      <c r="N1713" s="211">
        <v>2.8595891390900702E-2</v>
      </c>
      <c r="P1713" s="212">
        <f t="array" ref="P1713:Z1713">(1+D1713:N1713)^-P$1:Z$1</f>
        <v>0.99992925891603657</v>
      </c>
      <c r="Q1713" s="212">
        <v>0.99944853364448938</v>
      </c>
      <c r="R1713" s="212">
        <v>0.99831276101846944</v>
      </c>
      <c r="S1713" s="212">
        <v>0.99471452608943534</v>
      </c>
      <c r="T1713" s="212">
        <v>0.98682292321876386</v>
      </c>
      <c r="U1713" s="212">
        <v>0.97479391093965218</v>
      </c>
      <c r="V1713" s="212">
        <v>0.9476573006633715</v>
      </c>
      <c r="W1713" s="212">
        <v>0.90964526501174692</v>
      </c>
      <c r="X1713" s="212">
        <v>0.83921241349663656</v>
      </c>
      <c r="Y1713" s="212">
        <v>0.71829535239360076</v>
      </c>
      <c r="Z1713" s="212">
        <v>0.56898955623971736</v>
      </c>
    </row>
    <row r="1714" spans="3:26" x14ac:dyDescent="0.3">
      <c r="C1714" s="210">
        <v>41352</v>
      </c>
      <c r="D1714" s="211">
        <v>1.1098374223838449E-3</v>
      </c>
      <c r="E1714" s="211">
        <v>2.6735128384109083E-3</v>
      </c>
      <c r="F1714" s="211">
        <v>4.2855623923552903E-3</v>
      </c>
      <c r="G1714" s="211">
        <v>6.6427396282671899E-3</v>
      </c>
      <c r="H1714" s="211">
        <v>8.451391611137624E-3</v>
      </c>
      <c r="I1714" s="211">
        <v>1.0863768618868652E-2</v>
      </c>
      <c r="J1714" s="211">
        <v>1.437339485091412E-2</v>
      </c>
      <c r="K1714" s="211">
        <v>1.8874602439537161E-2</v>
      </c>
      <c r="L1714" s="211">
        <v>2.4533577120869923E-2</v>
      </c>
      <c r="M1714" s="211">
        <v>3.1940973646058003E-2</v>
      </c>
      <c r="N1714" s="211">
        <v>4.0116864375627691E-2</v>
      </c>
      <c r="P1714" s="212">
        <f t="array" ref="P1714:Z1714">(1+D1714:N1714)^-P$1:Z$1</f>
        <v>0.99991126617642834</v>
      </c>
      <c r="Q1714" s="212">
        <v>0.99933273637944675</v>
      </c>
      <c r="R1714" s="212">
        <v>0.99786408156607376</v>
      </c>
      <c r="S1714" s="212">
        <v>0.99340109517829522</v>
      </c>
      <c r="T1714" s="212">
        <v>0.98330910549335893</v>
      </c>
      <c r="U1714" s="212">
        <v>0.96810420717938639</v>
      </c>
      <c r="V1714" s="212">
        <v>0.93113092390001151</v>
      </c>
      <c r="W1714" s="212">
        <v>0.87731356245186531</v>
      </c>
      <c r="X1714" s="212">
        <v>0.78476213242418058</v>
      </c>
      <c r="Y1714" s="212">
        <v>0.6239893112520557</v>
      </c>
      <c r="Z1714" s="212">
        <v>0.45536247508678174</v>
      </c>
    </row>
    <row r="1715" spans="3:26" x14ac:dyDescent="0.3">
      <c r="C1715" s="210">
        <v>41351</v>
      </c>
      <c r="D1715" s="211">
        <v>9.3656348802987081E-4</v>
      </c>
      <c r="E1715" s="211">
        <v>2.3126805478920036E-3</v>
      </c>
      <c r="F1715" s="211">
        <v>3.4902611519567099E-3</v>
      </c>
      <c r="G1715" s="211">
        <v>5.2411463233102444E-3</v>
      </c>
      <c r="H1715" s="211">
        <v>6.7437710974933571E-3</v>
      </c>
      <c r="I1715" s="211">
        <v>8.6175532135393321E-3</v>
      </c>
      <c r="J1715" s="211">
        <v>1.1168360792731832E-2</v>
      </c>
      <c r="K1715" s="211">
        <v>1.4735898328326259E-2</v>
      </c>
      <c r="L1715" s="211">
        <v>1.9555837055442914E-2</v>
      </c>
      <c r="M1715" s="211">
        <v>2.6597022172718691E-2</v>
      </c>
      <c r="N1715" s="211">
        <v>3.5005669543377568E-2</v>
      </c>
      <c r="P1715" s="212">
        <f t="array" ref="P1715:Z1715">(1+D1715:N1715)^-P$1:Z$1</f>
        <v>0.99992511278929985</v>
      </c>
      <c r="Q1715" s="212">
        <v>0.9994226641179802</v>
      </c>
      <c r="R1715" s="212">
        <v>0.99825942439865945</v>
      </c>
      <c r="S1715" s="212">
        <v>0.99478618006984709</v>
      </c>
      <c r="T1715" s="212">
        <v>0.98664767662428143</v>
      </c>
      <c r="U1715" s="212">
        <v>0.97458659584958229</v>
      </c>
      <c r="V1715" s="212">
        <v>0.94598149092533435</v>
      </c>
      <c r="W1715" s="212">
        <v>0.90266962200562317</v>
      </c>
      <c r="X1715" s="212">
        <v>0.82392910869242364</v>
      </c>
      <c r="Y1715" s="212">
        <v>0.67452802354701058</v>
      </c>
      <c r="Z1715" s="212">
        <v>0.50251082829246518</v>
      </c>
    </row>
    <row r="1716" spans="3:26" x14ac:dyDescent="0.3">
      <c r="C1716" s="210">
        <v>41348</v>
      </c>
      <c r="D1716" s="211">
        <v>1.0507291413156049E-3</v>
      </c>
      <c r="E1716" s="211">
        <v>2.5478749644668999E-3</v>
      </c>
      <c r="F1716" s="211">
        <v>4.0986630133447253E-3</v>
      </c>
      <c r="G1716" s="211">
        <v>6.1615761967956494E-3</v>
      </c>
      <c r="H1716" s="211">
        <v>7.8208907302616953E-3</v>
      </c>
      <c r="I1716" s="211">
        <v>1.0039998159226099E-2</v>
      </c>
      <c r="J1716" s="211">
        <v>1.3213883839760226E-2</v>
      </c>
      <c r="K1716" s="211">
        <v>1.706784235101021E-2</v>
      </c>
      <c r="L1716" s="211">
        <v>2.1586696978230891E-2</v>
      </c>
      <c r="M1716" s="211">
        <v>2.9002286212119324E-2</v>
      </c>
      <c r="N1716" s="211">
        <v>3.8855517433181844E-2</v>
      </c>
      <c r="P1716" s="212">
        <f t="array" ref="P1716:Z1716">(1+D1716:N1716)^-P$1:Z$1</f>
        <v>0.99991598932814807</v>
      </c>
      <c r="Q1716" s="212">
        <v>0.99936404364755393</v>
      </c>
      <c r="R1716" s="212">
        <v>0.99795694669289736</v>
      </c>
      <c r="S1716" s="212">
        <v>0.99387615633257842</v>
      </c>
      <c r="T1716" s="212">
        <v>0.98453982256675643</v>
      </c>
      <c r="U1716" s="212">
        <v>0.97047484472577628</v>
      </c>
      <c r="V1716" s="212">
        <v>0.93647101299886881</v>
      </c>
      <c r="W1716" s="212">
        <v>0.88828133980902035</v>
      </c>
      <c r="X1716" s="212">
        <v>0.80769558798236119</v>
      </c>
      <c r="Y1716" s="212">
        <v>0.65126074992445337</v>
      </c>
      <c r="Z1716" s="212">
        <v>0.46654870274543819</v>
      </c>
    </row>
    <row r="1717" spans="3:26" x14ac:dyDescent="0.3">
      <c r="C1717" s="210">
        <v>41347</v>
      </c>
      <c r="D1717" s="211">
        <v>9.9453945577516545E-4</v>
      </c>
      <c r="E1717" s="211">
        <v>2.3732824315724874E-3</v>
      </c>
      <c r="F1717" s="211">
        <v>3.8300544080203994E-3</v>
      </c>
      <c r="G1717" s="211">
        <v>5.8587975510107715E-3</v>
      </c>
      <c r="H1717" s="211">
        <v>7.5887610527990397E-3</v>
      </c>
      <c r="I1717" s="211">
        <v>1.0221196762906882E-2</v>
      </c>
      <c r="J1717" s="211">
        <v>1.3496790096715769E-2</v>
      </c>
      <c r="K1717" s="211">
        <v>1.8511565030503507E-2</v>
      </c>
      <c r="L1717" s="211">
        <v>2.3733886680397834E-2</v>
      </c>
      <c r="M1717" s="211">
        <v>3.2550157733065598E-2</v>
      </c>
      <c r="N1717" s="211">
        <v>4.226117536288778E-2</v>
      </c>
      <c r="P1717" s="212">
        <f t="array" ref="P1717:Z1717">(1+D1717:N1717)^-P$1:Z$1</f>
        <v>0.99992047954359353</v>
      </c>
      <c r="Q1717" s="212">
        <v>0.99940755790198377</v>
      </c>
      <c r="R1717" s="212">
        <v>0.99809045629082871</v>
      </c>
      <c r="S1717" s="212">
        <v>0.99417532802290409</v>
      </c>
      <c r="T1717" s="212">
        <v>0.98499351408472613</v>
      </c>
      <c r="U1717" s="212">
        <v>0.96995272992139703</v>
      </c>
      <c r="V1717" s="212">
        <v>0.93516471560123382</v>
      </c>
      <c r="W1717" s="212">
        <v>0.87950486691756913</v>
      </c>
      <c r="X1717" s="212">
        <v>0.79091390090723335</v>
      </c>
      <c r="Y1717" s="212">
        <v>0.61848993911504224</v>
      </c>
      <c r="Z1717" s="212">
        <v>0.43698727587430009</v>
      </c>
    </row>
    <row r="1718" spans="3:26" x14ac:dyDescent="0.3">
      <c r="C1718" s="210">
        <v>41346</v>
      </c>
      <c r="D1718" s="211">
        <v>7.7892980261173666E-4</v>
      </c>
      <c r="E1718" s="211">
        <v>1.8909551218483278E-3</v>
      </c>
      <c r="F1718" s="211">
        <v>3.1051728806917754E-3</v>
      </c>
      <c r="G1718" s="211">
        <v>5.003546292057702E-3</v>
      </c>
      <c r="H1718" s="211">
        <v>6.4499285478025461E-3</v>
      </c>
      <c r="I1718" s="211">
        <v>8.5907178810243432E-3</v>
      </c>
      <c r="J1718" s="211">
        <v>1.0967148505192112E-2</v>
      </c>
      <c r="K1718" s="211">
        <v>1.4275174124472779E-2</v>
      </c>
      <c r="L1718" s="211">
        <v>1.89316011381414E-2</v>
      </c>
      <c r="M1718" s="211">
        <v>2.5310799789708391E-2</v>
      </c>
      <c r="N1718" s="211">
        <v>3.175194060062303E-2</v>
      </c>
      <c r="P1718" s="212">
        <f t="array" ref="P1718:Z1718">(1+D1718:N1718)^-P$1:Z$1</f>
        <v>0.99993771181245095</v>
      </c>
      <c r="Q1718" s="212">
        <v>0.99952781913327537</v>
      </c>
      <c r="R1718" s="212">
        <v>0.99845102001561725</v>
      </c>
      <c r="S1718" s="212">
        <v>0.99502136454093304</v>
      </c>
      <c r="T1718" s="212">
        <v>0.98722388291736063</v>
      </c>
      <c r="U1718" s="212">
        <v>0.97466438969825531</v>
      </c>
      <c r="V1718" s="212">
        <v>0.94692325685168943</v>
      </c>
      <c r="W1718" s="212">
        <v>0.90554373584668746</v>
      </c>
      <c r="X1718" s="212">
        <v>0.82899074768254921</v>
      </c>
      <c r="Y1718" s="212">
        <v>0.68733272438206505</v>
      </c>
      <c r="Z1718" s="212">
        <v>0.53517289791226075</v>
      </c>
    </row>
    <row r="1719" spans="3:26" x14ac:dyDescent="0.3">
      <c r="C1719" s="210">
        <v>41345</v>
      </c>
      <c r="D1719" s="211">
        <v>9.650514595538252E-4</v>
      </c>
      <c r="E1719" s="211">
        <v>2.4179583938657681E-3</v>
      </c>
      <c r="F1719" s="211">
        <v>3.72887845665004E-3</v>
      </c>
      <c r="G1719" s="211">
        <v>5.7954486412845124E-3</v>
      </c>
      <c r="H1719" s="211">
        <v>7.3008441589290261E-3</v>
      </c>
      <c r="I1719" s="211">
        <v>9.6836718808558705E-3</v>
      </c>
      <c r="J1719" s="211">
        <v>1.2996701475603303E-2</v>
      </c>
      <c r="K1719" s="211">
        <v>1.7422430171759675E-2</v>
      </c>
      <c r="L1719" s="211">
        <v>2.3842072358384706E-2</v>
      </c>
      <c r="M1719" s="211">
        <v>3.0723651151214119E-2</v>
      </c>
      <c r="N1719" s="211">
        <v>4.1209738900971064E-2</v>
      </c>
      <c r="P1719" s="212">
        <f t="array" ref="P1719:Z1719">(1+D1719:N1719)^-P$1:Z$1</f>
        <v>0.99992283608954613</v>
      </c>
      <c r="Q1719" s="212">
        <v>0.99939642226732961</v>
      </c>
      <c r="R1719" s="212">
        <v>0.99814075882221798</v>
      </c>
      <c r="S1719" s="212">
        <v>0.99423794505223351</v>
      </c>
      <c r="T1719" s="212">
        <v>0.98555667613284015</v>
      </c>
      <c r="U1719" s="212">
        <v>0.97150267478248387</v>
      </c>
      <c r="V1719" s="212">
        <v>0.93747532138800593</v>
      </c>
      <c r="W1719" s="212">
        <v>0.88611654351137426</v>
      </c>
      <c r="X1719" s="212">
        <v>0.79007856815366351</v>
      </c>
      <c r="Y1719" s="212">
        <v>0.63513548396135122</v>
      </c>
      <c r="Z1719" s="212">
        <v>0.4458980446221148</v>
      </c>
    </row>
    <row r="1720" spans="3:26" x14ac:dyDescent="0.3">
      <c r="C1720" s="210">
        <v>41344</v>
      </c>
      <c r="D1720" s="211">
        <v>1.0583788129830641E-3</v>
      </c>
      <c r="E1720" s="211">
        <v>2.5212233564083733E-3</v>
      </c>
      <c r="F1720" s="211">
        <v>4.096516379079383E-3</v>
      </c>
      <c r="G1720" s="211">
        <v>6.4730763935710667E-3</v>
      </c>
      <c r="H1720" s="211">
        <v>8.7744665177636252E-3</v>
      </c>
      <c r="I1720" s="211">
        <v>1.1983490986656005E-2</v>
      </c>
      <c r="J1720" s="211">
        <v>1.6438732910552849E-2</v>
      </c>
      <c r="K1720" s="211">
        <v>2.1109900477908051E-2</v>
      </c>
      <c r="L1720" s="211">
        <v>2.788756824592865E-2</v>
      </c>
      <c r="M1720" s="211">
        <v>3.5918734904198696E-2</v>
      </c>
      <c r="N1720" s="211">
        <v>4.5245143336440925E-2</v>
      </c>
      <c r="P1720" s="212">
        <f t="array" ref="P1720:Z1720">(1+D1720:N1720)^-P$1:Z$1</f>
        <v>0.99991537805063913</v>
      </c>
      <c r="Q1720" s="212">
        <v>0.99937068550027885</v>
      </c>
      <c r="R1720" s="212">
        <v>0.99795801344663926</v>
      </c>
      <c r="S1720" s="212">
        <v>0.99356855484225615</v>
      </c>
      <c r="T1720" s="212">
        <v>0.98267936785282461</v>
      </c>
      <c r="U1720" s="212">
        <v>0.9648942468221704</v>
      </c>
      <c r="V1720" s="212">
        <v>0.92170929962381209</v>
      </c>
      <c r="W1720" s="212">
        <v>0.8639579209327829</v>
      </c>
      <c r="X1720" s="212">
        <v>0.75952813280737741</v>
      </c>
      <c r="Y1720" s="212">
        <v>0.58899917663966861</v>
      </c>
      <c r="Z1720" s="212">
        <v>0.41270224741177736</v>
      </c>
    </row>
    <row r="1721" spans="3:26" x14ac:dyDescent="0.3">
      <c r="C1721" s="210">
        <v>41341</v>
      </c>
      <c r="D1721" s="211">
        <v>1.0491506429610128E-3</v>
      </c>
      <c r="E1721" s="211">
        <v>2.667820828947553E-3</v>
      </c>
      <c r="F1721" s="211">
        <v>4.396018751360818E-3</v>
      </c>
      <c r="G1721" s="211">
        <v>6.9791656010125625E-3</v>
      </c>
      <c r="H1721" s="211">
        <v>9.2862751229455635E-3</v>
      </c>
      <c r="I1721" s="211">
        <v>1.2285840973764183E-2</v>
      </c>
      <c r="J1721" s="211">
        <v>1.5876104005486561E-2</v>
      </c>
      <c r="K1721" s="211">
        <v>2.1622174538282836E-2</v>
      </c>
      <c r="L1721" s="211">
        <v>2.7485544753945081E-2</v>
      </c>
      <c r="M1721" s="211">
        <v>3.6420818305646682E-2</v>
      </c>
      <c r="N1721" s="211">
        <v>4.7053298667022798E-2</v>
      </c>
      <c r="P1721" s="212">
        <f t="array" ref="P1721:Z1721">(1+D1721:N1721)^-P$1:Z$1</f>
        <v>0.99991611546497938</v>
      </c>
      <c r="Q1721" s="212">
        <v>0.99933415464558761</v>
      </c>
      <c r="R1721" s="212">
        <v>0.99780921104605147</v>
      </c>
      <c r="S1721" s="212">
        <v>0.99306920556112299</v>
      </c>
      <c r="T1721" s="212">
        <v>0.98168298803924381</v>
      </c>
      <c r="U1721" s="212">
        <v>0.96402991989733422</v>
      </c>
      <c r="V1721" s="212">
        <v>0.92426450801601878</v>
      </c>
      <c r="W1721" s="212">
        <v>0.8609299658221633</v>
      </c>
      <c r="X1721" s="212">
        <v>0.7625051707340389</v>
      </c>
      <c r="Y1721" s="212">
        <v>0.58473364123194427</v>
      </c>
      <c r="Z1721" s="212">
        <v>0.39867978288059508</v>
      </c>
    </row>
    <row r="1722" spans="3:26" x14ac:dyDescent="0.3">
      <c r="C1722" s="210">
        <v>41340</v>
      </c>
      <c r="D1722" s="211">
        <v>1.1194804824653281E-3</v>
      </c>
      <c r="E1722" s="211">
        <v>2.9079960937795067E-3</v>
      </c>
      <c r="F1722" s="211">
        <v>4.7296020279953043E-3</v>
      </c>
      <c r="G1722" s="211">
        <v>7.5208803133600816E-3</v>
      </c>
      <c r="H1722" s="211">
        <v>1.0008737887936282E-2</v>
      </c>
      <c r="I1722" s="211">
        <v>1.3405422607953755E-2</v>
      </c>
      <c r="J1722" s="211">
        <v>1.6861511890403892E-2</v>
      </c>
      <c r="K1722" s="211">
        <v>2.1605684468246081E-2</v>
      </c>
      <c r="L1722" s="211">
        <v>2.7579929735821414E-2</v>
      </c>
      <c r="M1722" s="211">
        <v>3.4954625011969435E-2</v>
      </c>
      <c r="N1722" s="211">
        <v>4.4032024280670899E-2</v>
      </c>
      <c r="P1722" s="212">
        <f t="array" ref="P1722:Z1722">(1+D1722:N1722)^-P$1:Z$1</f>
        <v>0.99991049565923606</v>
      </c>
      <c r="Q1722" s="212">
        <v>0.99927431942050482</v>
      </c>
      <c r="R1722" s="212">
        <v>0.99764355448640218</v>
      </c>
      <c r="S1722" s="212">
        <v>0.9925352610945184</v>
      </c>
      <c r="T1722" s="212">
        <v>0.98027908781114348</v>
      </c>
      <c r="U1722" s="212">
        <v>0.96083834952434721</v>
      </c>
      <c r="V1722" s="212">
        <v>0.91979480382084555</v>
      </c>
      <c r="W1722" s="212">
        <v>0.86102724638934103</v>
      </c>
      <c r="X1722" s="212">
        <v>0.76180508605191199</v>
      </c>
      <c r="Y1722" s="212">
        <v>0.59728327668315373</v>
      </c>
      <c r="Z1722" s="212">
        <v>0.42239969368551017</v>
      </c>
    </row>
    <row r="1723" spans="3:26" x14ac:dyDescent="0.3">
      <c r="C1723" s="210">
        <v>41339</v>
      </c>
      <c r="D1723" s="211">
        <v>9.4620238202659335E-4</v>
      </c>
      <c r="E1723" s="211">
        <v>2.4151470144817429E-3</v>
      </c>
      <c r="F1723" s="211">
        <v>3.9453853847869367E-3</v>
      </c>
      <c r="G1723" s="211">
        <v>6.3056025967258957E-3</v>
      </c>
      <c r="H1723" s="211">
        <v>8.5294615302849291E-3</v>
      </c>
      <c r="I1723" s="211">
        <v>1.1299236656545799E-2</v>
      </c>
      <c r="J1723" s="211">
        <v>1.4792621170770194E-2</v>
      </c>
      <c r="K1723" s="211">
        <v>1.9339155560576974E-2</v>
      </c>
      <c r="L1723" s="211">
        <v>2.4343775839340574E-2</v>
      </c>
      <c r="M1723" s="211">
        <v>3.127201976869598E-2</v>
      </c>
      <c r="N1723" s="211">
        <v>4.1103163755135806E-2</v>
      </c>
      <c r="P1723" s="212">
        <f t="array" ref="P1723:Z1723">(1+D1723:N1723)^-P$1:Z$1</f>
        <v>0.99992434246099748</v>
      </c>
      <c r="Q1723" s="212">
        <v>0.99939712299485539</v>
      </c>
      <c r="R1723" s="212">
        <v>0.99803312545639933</v>
      </c>
      <c r="S1723" s="212">
        <v>0.99373390888368851</v>
      </c>
      <c r="T1723" s="212">
        <v>0.98315687614549663</v>
      </c>
      <c r="U1723" s="212">
        <v>0.96685414117302015</v>
      </c>
      <c r="V1723" s="212">
        <v>0.92920919037176408</v>
      </c>
      <c r="W1723" s="212">
        <v>0.8745186009636291</v>
      </c>
      <c r="X1723" s="212">
        <v>0.78621743598576077</v>
      </c>
      <c r="Y1723" s="212">
        <v>0.63008839234648217</v>
      </c>
      <c r="Z1723" s="212">
        <v>0.44681184247774391</v>
      </c>
    </row>
    <row r="1724" spans="3:26" x14ac:dyDescent="0.3">
      <c r="C1724" s="210">
        <v>41338</v>
      </c>
      <c r="D1724" s="211">
        <v>7.5895293443156145E-4</v>
      </c>
      <c r="E1724" s="211">
        <v>1.9151947840804759E-3</v>
      </c>
      <c r="F1724" s="211">
        <v>2.931811786279655E-3</v>
      </c>
      <c r="G1724" s="211">
        <v>4.5995123336355654E-3</v>
      </c>
      <c r="H1724" s="211">
        <v>6.2460066407824923E-3</v>
      </c>
      <c r="I1724" s="211">
        <v>8.4649872687563282E-3</v>
      </c>
      <c r="J1724" s="211">
        <v>1.1284939053344238E-2</v>
      </c>
      <c r="K1724" s="211">
        <v>1.4519835629127559E-2</v>
      </c>
      <c r="L1724" s="211">
        <v>1.8321043481352505E-2</v>
      </c>
      <c r="M1724" s="211">
        <v>2.4167078524598727E-2</v>
      </c>
      <c r="N1724" s="211">
        <v>3.1623517762660938E-2</v>
      </c>
      <c r="P1724" s="212">
        <f t="array" ref="P1724:Z1724">(1+D1724:N1724)^-P$1:Z$1</f>
        <v>0.99993930863577207</v>
      </c>
      <c r="Q1724" s="212">
        <v>0.99952177360250916</v>
      </c>
      <c r="R1724" s="212">
        <v>0.99853730957200082</v>
      </c>
      <c r="S1724" s="212">
        <v>0.99542154632053215</v>
      </c>
      <c r="T1724" s="212">
        <v>0.9876240573767856</v>
      </c>
      <c r="U1724" s="212">
        <v>0.97502898469461241</v>
      </c>
      <c r="V1724" s="212">
        <v>0.9454363653643798</v>
      </c>
      <c r="W1724" s="212">
        <v>0.90401617548762536</v>
      </c>
      <c r="X1724" s="212">
        <v>0.83397458318757312</v>
      </c>
      <c r="Y1724" s="212">
        <v>0.69893667193596909</v>
      </c>
      <c r="Z1724" s="212">
        <v>0.53650690710076865</v>
      </c>
    </row>
    <row r="1725" spans="3:26" x14ac:dyDescent="0.3">
      <c r="C1725" s="210">
        <v>41337</v>
      </c>
      <c r="D1725" s="211">
        <v>9.7506955978294066E-4</v>
      </c>
      <c r="E1725" s="211">
        <v>2.3061978154249761E-3</v>
      </c>
      <c r="F1725" s="211">
        <v>3.6644196419825369E-3</v>
      </c>
      <c r="G1725" s="211">
        <v>6.0059883825148925E-3</v>
      </c>
      <c r="H1725" s="211">
        <v>7.801508698823653E-3</v>
      </c>
      <c r="I1725" s="211">
        <v>1.010270817676168E-2</v>
      </c>
      <c r="J1725" s="211">
        <v>1.3271997216777551E-2</v>
      </c>
      <c r="K1725" s="211">
        <v>1.7963211515405142E-2</v>
      </c>
      <c r="L1725" s="211">
        <v>2.2824035841837717E-2</v>
      </c>
      <c r="M1725" s="211">
        <v>2.9774722100068027E-2</v>
      </c>
      <c r="N1725" s="211">
        <v>4.0926470685619873E-2</v>
      </c>
      <c r="P1725" s="212">
        <f t="array" ref="P1725:Z1725">(1+D1725:N1725)^-P$1:Z$1</f>
        <v>0.99992203548033087</v>
      </c>
      <c r="Q1725" s="212">
        <v>0.9994242801346358</v>
      </c>
      <c r="R1725" s="212">
        <v>0.99817281034060445</v>
      </c>
      <c r="S1725" s="212">
        <v>0.99402986815995842</v>
      </c>
      <c r="T1725" s="212">
        <v>0.98457769225661973</v>
      </c>
      <c r="U1725" s="212">
        <v>0.9702941065220777</v>
      </c>
      <c r="V1725" s="212">
        <v>0.9362025004416914</v>
      </c>
      <c r="W1725" s="212">
        <v>0.88282661529950246</v>
      </c>
      <c r="X1725" s="212">
        <v>0.79797768786129852</v>
      </c>
      <c r="Y1725" s="212">
        <v>0.64397142261820506</v>
      </c>
      <c r="Z1725" s="212">
        <v>0.44833118124598897</v>
      </c>
    </row>
    <row r="1726" spans="3:26" x14ac:dyDescent="0.3">
      <c r="C1726" s="210">
        <v>41334</v>
      </c>
      <c r="D1726" s="211">
        <v>1.0319584667041102E-3</v>
      </c>
      <c r="E1726" s="211">
        <v>2.7098611842756738E-3</v>
      </c>
      <c r="F1726" s="211">
        <v>4.1874191470523091E-3</v>
      </c>
      <c r="G1726" s="211">
        <v>6.8585398188672191E-3</v>
      </c>
      <c r="H1726" s="211">
        <v>9.2021487028612955E-3</v>
      </c>
      <c r="I1726" s="211">
        <v>1.20612662105144E-2</v>
      </c>
      <c r="J1726" s="211">
        <v>1.6508080244237448E-2</v>
      </c>
      <c r="K1726" s="211">
        <v>2.0692751685539006E-2</v>
      </c>
      <c r="L1726" s="211">
        <v>2.7221259757580687E-2</v>
      </c>
      <c r="M1726" s="211">
        <v>3.5890973499170802E-2</v>
      </c>
      <c r="N1726" s="211">
        <v>4.5864938804511535E-2</v>
      </c>
      <c r="P1726" s="212">
        <f t="array" ref="P1726:Z1726">(1+D1726:N1726)^-P$1:Z$1</f>
        <v>0.99991748929510693</v>
      </c>
      <c r="Q1726" s="212">
        <v>0.99932367977515513</v>
      </c>
      <c r="R1726" s="212">
        <v>0.99791284299482941</v>
      </c>
      <c r="S1726" s="212">
        <v>0.9931881793244749</v>
      </c>
      <c r="T1726" s="212">
        <v>0.9818466597430402</v>
      </c>
      <c r="U1726" s="212">
        <v>0.96467181236599808</v>
      </c>
      <c r="V1726" s="212">
        <v>0.92139494225140117</v>
      </c>
      <c r="W1726" s="212">
        <v>0.86643260125350896</v>
      </c>
      <c r="X1726" s="212">
        <v>0.76446922809849205</v>
      </c>
      <c r="Y1726" s="212">
        <v>0.58923599469712629</v>
      </c>
      <c r="Z1726" s="212">
        <v>0.40783821540783277</v>
      </c>
    </row>
    <row r="1727" spans="3:26" x14ac:dyDescent="0.3">
      <c r="C1727" s="210">
        <v>41333</v>
      </c>
      <c r="D1727" s="211">
        <v>1.0756571029601702E-3</v>
      </c>
      <c r="E1727" s="211">
        <v>2.6783805972250795E-3</v>
      </c>
      <c r="F1727" s="211">
        <v>4.0259901030335627E-3</v>
      </c>
      <c r="G1727" s="211">
        <v>6.5065269468346093E-3</v>
      </c>
      <c r="H1727" s="211">
        <v>8.5292125896609498E-3</v>
      </c>
      <c r="I1727" s="211">
        <v>1.0687191199293494E-2</v>
      </c>
      <c r="J1727" s="211">
        <v>1.4085771099675565E-2</v>
      </c>
      <c r="K1727" s="211">
        <v>1.7739235439684111E-2</v>
      </c>
      <c r="L1727" s="211">
        <v>2.284814218769032E-2</v>
      </c>
      <c r="M1727" s="211">
        <v>2.8963606534825916E-2</v>
      </c>
      <c r="N1727" s="211">
        <v>3.7941445920460698E-2</v>
      </c>
      <c r="P1727" s="212">
        <f t="array" ref="P1727:Z1727">(1+D1727:N1727)^-P$1:Z$1</f>
        <v>0.99991399737856679</v>
      </c>
      <c r="Q1727" s="212">
        <v>0.99933152349810672</v>
      </c>
      <c r="R1727" s="212">
        <v>0.99799306285128708</v>
      </c>
      <c r="S1727" s="212">
        <v>0.99353553427361108</v>
      </c>
      <c r="T1727" s="212">
        <v>0.98315736150122723</v>
      </c>
      <c r="U1727" s="212">
        <v>0.96861170904123817</v>
      </c>
      <c r="V1727" s="212">
        <v>0.93245215007321636</v>
      </c>
      <c r="W1727" s="212">
        <v>0.88418751246702731</v>
      </c>
      <c r="X1727" s="212">
        <v>0.79778964150969334</v>
      </c>
      <c r="Y1727" s="212">
        <v>0.65162806882346935</v>
      </c>
      <c r="Z1727" s="212">
        <v>0.47483521381285965</v>
      </c>
    </row>
    <row r="1728" spans="3:26" x14ac:dyDescent="0.3">
      <c r="C1728" s="210">
        <v>41332</v>
      </c>
      <c r="D1728" s="211">
        <v>8.1330111741542547E-4</v>
      </c>
      <c r="E1728" s="211">
        <v>2.0148212816658928E-3</v>
      </c>
      <c r="F1728" s="211">
        <v>3.027112822895799E-3</v>
      </c>
      <c r="G1728" s="211">
        <v>4.8884556903854952E-3</v>
      </c>
      <c r="H1728" s="211">
        <v>6.1738556921511426E-3</v>
      </c>
      <c r="I1728" s="211">
        <v>8.470154630859851E-3</v>
      </c>
      <c r="J1728" s="211">
        <v>1.1449329656772134E-2</v>
      </c>
      <c r="K1728" s="211">
        <v>1.4318468542266257E-2</v>
      </c>
      <c r="L1728" s="211">
        <v>1.8630814144512932E-2</v>
      </c>
      <c r="M1728" s="211">
        <v>2.4082320340571409E-2</v>
      </c>
      <c r="N1728" s="211">
        <v>3.2343289041315351E-2</v>
      </c>
      <c r="P1728" s="212">
        <f t="array" ref="P1728:Z1728">(1+D1728:N1728)^-P$1:Z$1</f>
        <v>0.9999349644695199</v>
      </c>
      <c r="Q1728" s="212">
        <v>0.99949692802027723</v>
      </c>
      <c r="R1728" s="212">
        <v>0.99848987122262745</v>
      </c>
      <c r="S1728" s="212">
        <v>0.995135325057519</v>
      </c>
      <c r="T1728" s="212">
        <v>0.98776570400598573</v>
      </c>
      <c r="U1728" s="212">
        <v>0.97501399673888767</v>
      </c>
      <c r="V1728" s="212">
        <v>0.9446683074042056</v>
      </c>
      <c r="W1728" s="212">
        <v>0.90527320958547064</v>
      </c>
      <c r="X1728" s="212">
        <v>0.83144189312596517</v>
      </c>
      <c r="Y1728" s="212">
        <v>0.69980488734515589</v>
      </c>
      <c r="Z1728" s="212">
        <v>0.52907497721188901</v>
      </c>
    </row>
    <row r="1729" spans="3:26" x14ac:dyDescent="0.3">
      <c r="C1729" s="210">
        <v>41331</v>
      </c>
      <c r="D1729" s="211">
        <v>1.0620413902446516E-3</v>
      </c>
      <c r="E1729" s="211">
        <v>2.7218794747191698E-3</v>
      </c>
      <c r="F1729" s="211">
        <v>4.2568352606461293E-3</v>
      </c>
      <c r="G1729" s="211">
        <v>6.7130655556183159E-3</v>
      </c>
      <c r="H1729" s="211">
        <v>9.0613181358982272E-3</v>
      </c>
      <c r="I1729" s="211">
        <v>1.1973580580814706E-2</v>
      </c>
      <c r="J1729" s="211">
        <v>1.5720934883749257E-2</v>
      </c>
      <c r="K1729" s="211">
        <v>1.9676307322621548E-2</v>
      </c>
      <c r="L1729" s="211">
        <v>2.5050104870614223E-2</v>
      </c>
      <c r="M1729" s="211">
        <v>3.2497635823720047E-2</v>
      </c>
      <c r="N1729" s="211">
        <v>4.097563274541545E-2</v>
      </c>
      <c r="P1729" s="212">
        <f t="array" ref="P1729:Z1729">(1+D1729:N1729)^-P$1:Z$1</f>
        <v>0.99991508537958862</v>
      </c>
      <c r="Q1729" s="212">
        <v>0.99932068537150787</v>
      </c>
      <c r="R1729" s="212">
        <v>0.99787835359634369</v>
      </c>
      <c r="S1729" s="212">
        <v>0.99333169918489816</v>
      </c>
      <c r="T1729" s="212">
        <v>0.98212074352456513</v>
      </c>
      <c r="U1729" s="212">
        <v>0.96492259515283041</v>
      </c>
      <c r="V1729" s="212">
        <v>0.92497071152492816</v>
      </c>
      <c r="W1729" s="212">
        <v>0.87249651587103005</v>
      </c>
      <c r="X1729" s="212">
        <v>0.78081663271691337</v>
      </c>
      <c r="Y1729" s="212">
        <v>0.61896203475458034</v>
      </c>
      <c r="Z1729" s="212">
        <v>0.44790790527905067</v>
      </c>
    </row>
    <row r="1730" spans="3:26" x14ac:dyDescent="0.3">
      <c r="C1730" s="210">
        <v>41330</v>
      </c>
      <c r="D1730" s="211">
        <v>9.6510062809195137E-4</v>
      </c>
      <c r="E1730" s="211">
        <v>2.3964352977592991E-3</v>
      </c>
      <c r="F1730" s="211">
        <v>3.7436367542344044E-3</v>
      </c>
      <c r="G1730" s="211">
        <v>5.9626018681744955E-3</v>
      </c>
      <c r="H1730" s="211">
        <v>7.4841542516871831E-3</v>
      </c>
      <c r="I1730" s="211">
        <v>9.5692614077319722E-3</v>
      </c>
      <c r="J1730" s="211">
        <v>1.2999607104387781E-2</v>
      </c>
      <c r="K1730" s="211">
        <v>1.7811075380155701E-2</v>
      </c>
      <c r="L1730" s="211">
        <v>2.3740385422796124E-2</v>
      </c>
      <c r="M1730" s="211">
        <v>3.1467973502923463E-2</v>
      </c>
      <c r="N1730" s="211">
        <v>4.1516681268335631E-2</v>
      </c>
      <c r="P1730" s="212">
        <f t="array" ref="P1730:Z1730">(1+D1730:N1730)^-P$1:Z$1</f>
        <v>0.99992283216015876</v>
      </c>
      <c r="Q1730" s="212">
        <v>0.99940178689436077</v>
      </c>
      <c r="R1730" s="212">
        <v>0.99813342083672096</v>
      </c>
      <c r="S1730" s="212">
        <v>0.9940727400232362</v>
      </c>
      <c r="T1730" s="212">
        <v>0.98519806791188458</v>
      </c>
      <c r="U1730" s="212">
        <v>0.97183300182863674</v>
      </c>
      <c r="V1730" s="212">
        <v>0.9374618764684175</v>
      </c>
      <c r="W1730" s="212">
        <v>0.88375074603964143</v>
      </c>
      <c r="X1730" s="212">
        <v>0.79086369483010255</v>
      </c>
      <c r="Y1730" s="212">
        <v>0.6282952569308432</v>
      </c>
      <c r="Z1730" s="212">
        <v>0.4432772033577092</v>
      </c>
    </row>
    <row r="1731" spans="3:26" x14ac:dyDescent="0.3">
      <c r="C1731" s="210">
        <v>41327</v>
      </c>
      <c r="D1731" s="211">
        <v>1.0588946945965625E-3</v>
      </c>
      <c r="E1731" s="211">
        <v>2.7162383010347893E-3</v>
      </c>
      <c r="F1731" s="211">
        <v>4.380235108545725E-3</v>
      </c>
      <c r="G1731" s="211">
        <v>7.2092437418227505E-3</v>
      </c>
      <c r="H1731" s="211">
        <v>9.2076584202962688E-3</v>
      </c>
      <c r="I1731" s="211">
        <v>1.1786532089435827E-2</v>
      </c>
      <c r="J1731" s="211">
        <v>1.4915646515297303E-2</v>
      </c>
      <c r="K1731" s="211">
        <v>1.9988421659607316E-2</v>
      </c>
      <c r="L1731" s="211">
        <v>2.5974028995702038E-2</v>
      </c>
      <c r="M1731" s="211">
        <v>3.5494932426985142E-2</v>
      </c>
      <c r="N1731" s="211">
        <v>4.6697277632984299E-2</v>
      </c>
      <c r="P1731" s="212">
        <f t="array" ref="P1731:Z1731">(1+D1731:N1731)^-P$1:Z$1</f>
        <v>0.99991533682724387</v>
      </c>
      <c r="Q1731" s="212">
        <v>0.99932209088620971</v>
      </c>
      <c r="R1731" s="212">
        <v>0.99781705120546582</v>
      </c>
      <c r="S1731" s="212">
        <v>0.9928423574479518</v>
      </c>
      <c r="T1731" s="212">
        <v>0.98183593908937195</v>
      </c>
      <c r="U1731" s="212">
        <v>0.96545784842609039</v>
      </c>
      <c r="V1731" s="212">
        <v>0.92864614569750603</v>
      </c>
      <c r="W1731" s="212">
        <v>0.87062935576916134</v>
      </c>
      <c r="X1731" s="212">
        <v>0.77381354249333834</v>
      </c>
      <c r="Y1731" s="212">
        <v>0.5926254964786184</v>
      </c>
      <c r="Z1731" s="212">
        <v>0.40140068366858977</v>
      </c>
    </row>
    <row r="1732" spans="3:26" x14ac:dyDescent="0.3">
      <c r="C1732" s="210">
        <v>41326</v>
      </c>
      <c r="D1732" s="211">
        <v>9.660925347661979E-4</v>
      </c>
      <c r="E1732" s="211">
        <v>2.4338628587248839E-3</v>
      </c>
      <c r="F1732" s="211">
        <v>3.8614455972726279E-3</v>
      </c>
      <c r="G1732" s="211">
        <v>6.0142102792971113E-3</v>
      </c>
      <c r="H1732" s="211">
        <v>8.112014328949705E-3</v>
      </c>
      <c r="I1732" s="211">
        <v>1.1044564233256766E-2</v>
      </c>
      <c r="J1732" s="211">
        <v>1.4817833477839317E-2</v>
      </c>
      <c r="K1732" s="211">
        <v>1.8840481999322214E-2</v>
      </c>
      <c r="L1732" s="211">
        <v>2.5817562371910241E-2</v>
      </c>
      <c r="M1732" s="211">
        <v>3.5338097540824842E-2</v>
      </c>
      <c r="N1732" s="211">
        <v>4.5094711542172407E-2</v>
      </c>
      <c r="P1732" s="212">
        <f t="array" ref="P1732:Z1732">(1+D1732:N1732)^-P$1:Z$1</f>
        <v>0.9999227528902942</v>
      </c>
      <c r="Q1732" s="212">
        <v>0.99939245817542355</v>
      </c>
      <c r="R1732" s="212">
        <v>0.99807485080489189</v>
      </c>
      <c r="S1732" s="212">
        <v>0.9940217442081386</v>
      </c>
      <c r="T1732" s="212">
        <v>0.98397127187691746</v>
      </c>
      <c r="U1732" s="212">
        <v>0.9675849490649806</v>
      </c>
      <c r="V1732" s="212">
        <v>0.92909376895019902</v>
      </c>
      <c r="W1732" s="212">
        <v>0.87751924855461194</v>
      </c>
      <c r="X1732" s="212">
        <v>0.77499464071911173</v>
      </c>
      <c r="Y1732" s="212">
        <v>0.59397350501133184</v>
      </c>
      <c r="Z1732" s="212">
        <v>0.41389196749427726</v>
      </c>
    </row>
    <row r="1733" spans="3:26" x14ac:dyDescent="0.3">
      <c r="C1733" s="210">
        <v>41325</v>
      </c>
      <c r="D1733" s="211">
        <v>1.0045816463590046E-3</v>
      </c>
      <c r="E1733" s="211">
        <v>2.5570907585749634E-3</v>
      </c>
      <c r="F1733" s="211">
        <v>4.142729867529134E-3</v>
      </c>
      <c r="G1733" s="211">
        <v>6.771550352237545E-3</v>
      </c>
      <c r="H1733" s="211">
        <v>8.7700214434192018E-3</v>
      </c>
      <c r="I1733" s="211">
        <v>1.1941045420535206E-2</v>
      </c>
      <c r="J1733" s="211">
        <v>1.6020472703512895E-2</v>
      </c>
      <c r="K1733" s="211">
        <v>2.1775127276245247E-2</v>
      </c>
      <c r="L1733" s="211">
        <v>2.7503435558026527E-2</v>
      </c>
      <c r="M1733" s="211">
        <v>3.7590181476170888E-2</v>
      </c>
      <c r="N1733" s="211">
        <v>4.9417525883985632E-2</v>
      </c>
      <c r="P1733" s="212">
        <f t="array" ref="P1733:Z1733">(1+D1733:N1733)^-P$1:Z$1</f>
        <v>0.99991967703471019</v>
      </c>
      <c r="Q1733" s="212">
        <v>0.99936174702896297</v>
      </c>
      <c r="R1733" s="212">
        <v>0.99793504875725725</v>
      </c>
      <c r="S1733" s="212">
        <v>0.99327399512841963</v>
      </c>
      <c r="T1733" s="212">
        <v>0.98268802808732347</v>
      </c>
      <c r="U1733" s="212">
        <v>0.9650156685214718</v>
      </c>
      <c r="V1733" s="212">
        <v>0.92360804019627873</v>
      </c>
      <c r="W1733" s="212">
        <v>0.86002824361495878</v>
      </c>
      <c r="X1733" s="212">
        <v>0.76237241437224534</v>
      </c>
      <c r="Y1733" s="212">
        <v>0.57492632964507795</v>
      </c>
      <c r="Z1733" s="212">
        <v>0.38109543111604699</v>
      </c>
    </row>
    <row r="1734" spans="3:26" x14ac:dyDescent="0.3">
      <c r="C1734" s="210">
        <v>41324</v>
      </c>
      <c r="D1734" s="211">
        <v>8.7728044441681913E-4</v>
      </c>
      <c r="E1734" s="211">
        <v>2.0228240361552302E-3</v>
      </c>
      <c r="F1734" s="211">
        <v>3.2024993169263616E-3</v>
      </c>
      <c r="G1734" s="211">
        <v>5.1507585981745325E-3</v>
      </c>
      <c r="H1734" s="211">
        <v>7.0588405252491057E-3</v>
      </c>
      <c r="I1734" s="211">
        <v>9.0041582350330468E-3</v>
      </c>
      <c r="J1734" s="211">
        <v>1.2037767331501088E-2</v>
      </c>
      <c r="K1734" s="211">
        <v>1.6008390466012972E-2</v>
      </c>
      <c r="L1734" s="211">
        <v>2.0286003616001323E-2</v>
      </c>
      <c r="M1734" s="211">
        <v>2.7612235306457254E-2</v>
      </c>
      <c r="N1734" s="211">
        <v>3.6326659772464805E-2</v>
      </c>
      <c r="P1734" s="212">
        <f t="array" ref="P1734:Z1734">(1+D1734:N1734)^-P$1:Z$1</f>
        <v>0.99992985079186381</v>
      </c>
      <c r="Q1734" s="212">
        <v>0.99949493236900755</v>
      </c>
      <c r="R1734" s="212">
        <v>0.9984025861069068</v>
      </c>
      <c r="S1734" s="212">
        <v>0.99487563576496929</v>
      </c>
      <c r="T1734" s="212">
        <v>0.98603040605778614</v>
      </c>
      <c r="U1734" s="212">
        <v>0.97346677174771123</v>
      </c>
      <c r="V1734" s="212">
        <v>0.94192516679382343</v>
      </c>
      <c r="W1734" s="212">
        <v>0.8947855018359111</v>
      </c>
      <c r="X1734" s="212">
        <v>0.8180516218731938</v>
      </c>
      <c r="Y1734" s="212">
        <v>0.66460101689894746</v>
      </c>
      <c r="Z1734" s="212">
        <v>0.48985391941262746</v>
      </c>
    </row>
    <row r="1735" spans="3:26" x14ac:dyDescent="0.3">
      <c r="C1735" s="210">
        <v>41320</v>
      </c>
      <c r="D1735" s="211">
        <v>1.0438033582243341E-3</v>
      </c>
      <c r="E1735" s="211">
        <v>2.6673172740828209E-3</v>
      </c>
      <c r="F1735" s="211">
        <v>4.1651223073776141E-3</v>
      </c>
      <c r="G1735" s="211">
        <v>6.6431978698247695E-3</v>
      </c>
      <c r="H1735" s="211">
        <v>8.6199747585359726E-3</v>
      </c>
      <c r="I1735" s="211">
        <v>1.1777056105204534E-2</v>
      </c>
      <c r="J1735" s="211">
        <v>1.4823045126261401E-2</v>
      </c>
      <c r="K1735" s="211">
        <v>2.0359606590591019E-2</v>
      </c>
      <c r="L1735" s="211">
        <v>2.646742215644466E-2</v>
      </c>
      <c r="M1735" s="211">
        <v>3.461802062912929E-2</v>
      </c>
      <c r="N1735" s="211">
        <v>4.574692990489744E-2</v>
      </c>
      <c r="P1735" s="212">
        <f t="array" ref="P1735:Z1735">(1+D1735:N1735)^-P$1:Z$1</f>
        <v>0.9999165427648059</v>
      </c>
      <c r="Q1735" s="212">
        <v>0.99933428011578884</v>
      </c>
      <c r="R1735" s="212">
        <v>0.99792392193924973</v>
      </c>
      <c r="S1735" s="212">
        <v>0.99340064296477393</v>
      </c>
      <c r="T1735" s="212">
        <v>0.98298042770692606</v>
      </c>
      <c r="U1735" s="212">
        <v>0.96548497519965037</v>
      </c>
      <c r="V1735" s="212">
        <v>0.92906991227703328</v>
      </c>
      <c r="W1735" s="212">
        <v>0.86841475985954952</v>
      </c>
      <c r="X1735" s="212">
        <v>0.77010207995316859</v>
      </c>
      <c r="Y1735" s="212">
        <v>0.60020474155685921</v>
      </c>
      <c r="Z1735" s="212">
        <v>0.40875966529987967</v>
      </c>
    </row>
    <row r="1736" spans="3:26" x14ac:dyDescent="0.3">
      <c r="C1736" s="210">
        <v>41319</v>
      </c>
      <c r="D1736" s="211">
        <v>9.9806044723735939E-4</v>
      </c>
      <c r="E1736" s="211">
        <v>2.2945621994285648E-3</v>
      </c>
      <c r="F1736" s="211">
        <v>3.6135470243724489E-3</v>
      </c>
      <c r="G1736" s="211">
        <v>5.8519412338359977E-3</v>
      </c>
      <c r="H1736" s="211">
        <v>7.4669227479972041E-3</v>
      </c>
      <c r="I1736" s="211">
        <v>1.0193174520078244E-2</v>
      </c>
      <c r="J1736" s="211">
        <v>1.3736115236999594E-2</v>
      </c>
      <c r="K1736" s="211">
        <v>1.8185883657895995E-2</v>
      </c>
      <c r="L1736" s="211">
        <v>2.3810096553579855E-2</v>
      </c>
      <c r="M1736" s="211">
        <v>3.0152051357920054E-2</v>
      </c>
      <c r="N1736" s="211">
        <v>4.1425824463008368E-2</v>
      </c>
      <c r="P1736" s="212">
        <f t="array" ref="P1736:Z1736">(1+D1736:N1736)^-P$1:Z$1</f>
        <v>0.99992019816705091</v>
      </c>
      <c r="Q1736" s="212">
        <v>0.9994271806957471</v>
      </c>
      <c r="R1736" s="212">
        <v>0.99819810843485479</v>
      </c>
      <c r="S1736" s="212">
        <v>0.99418210474728741</v>
      </c>
      <c r="T1736" s="212">
        <v>0.98523176944379631</v>
      </c>
      <c r="U1736" s="212">
        <v>0.97003345014082332</v>
      </c>
      <c r="V1736" s="212">
        <v>0.93406135756790565</v>
      </c>
      <c r="W1736" s="212">
        <v>0.88147601341839776</v>
      </c>
      <c r="X1736" s="212">
        <v>0.79032536147103982</v>
      </c>
      <c r="Y1736" s="212">
        <v>0.64044232383343036</v>
      </c>
      <c r="Z1736" s="212">
        <v>0.44405129877663502</v>
      </c>
    </row>
    <row r="1737" spans="3:26" x14ac:dyDescent="0.3">
      <c r="C1737" s="210">
        <v>41318</v>
      </c>
      <c r="D1737" s="211">
        <v>1.0444629248432639E-3</v>
      </c>
      <c r="E1737" s="211">
        <v>2.6895857254174292E-3</v>
      </c>
      <c r="F1737" s="211">
        <v>4.2128985537450486E-3</v>
      </c>
      <c r="G1737" s="211">
        <v>6.6486479283638968E-3</v>
      </c>
      <c r="H1737" s="211">
        <v>8.3456492696452923E-3</v>
      </c>
      <c r="I1737" s="211">
        <v>1.0521049814715615E-2</v>
      </c>
      <c r="J1737" s="211">
        <v>1.3987646968180292E-2</v>
      </c>
      <c r="K1737" s="211">
        <v>1.804019957838757E-2</v>
      </c>
      <c r="L1737" s="211">
        <v>2.3634881245712124E-2</v>
      </c>
      <c r="M1737" s="211">
        <v>3.1726759645739684E-2</v>
      </c>
      <c r="N1737" s="211">
        <v>4.0749872286823453E-2</v>
      </c>
      <c r="P1737" s="212">
        <f t="array" ref="P1737:Z1737">(1+D1737:N1737)^-P$1:Z$1</f>
        <v>0.99991649005891337</v>
      </c>
      <c r="Q1737" s="212">
        <v>0.99932873158600521</v>
      </c>
      <c r="R1737" s="212">
        <v>0.99790018313530615</v>
      </c>
      <c r="S1737" s="212">
        <v>0.99339526463175964</v>
      </c>
      <c r="T1737" s="212">
        <v>0.98351534996758005</v>
      </c>
      <c r="U1737" s="212">
        <v>0.96908954060185704</v>
      </c>
      <c r="V1737" s="212">
        <v>0.93290340688891749</v>
      </c>
      <c r="W1737" s="212">
        <v>0.88235938242138856</v>
      </c>
      <c r="X1737" s="212">
        <v>0.79167920175788298</v>
      </c>
      <c r="Y1737" s="212">
        <v>0.62593549066006515</v>
      </c>
      <c r="Z1737" s="212">
        <v>0.44985512720041426</v>
      </c>
    </row>
    <row r="1738" spans="3:26" x14ac:dyDescent="0.3">
      <c r="C1738" s="210">
        <v>41317</v>
      </c>
      <c r="D1738" s="211">
        <v>1.0316028486892642E-3</v>
      </c>
      <c r="E1738" s="211">
        <v>2.6558997876146226E-3</v>
      </c>
      <c r="F1738" s="211">
        <v>4.1319248388152511E-3</v>
      </c>
      <c r="G1738" s="211">
        <v>6.5834718568574301E-3</v>
      </c>
      <c r="H1738" s="211">
        <v>8.8860009013221244E-3</v>
      </c>
      <c r="I1738" s="211">
        <v>1.1235747597894169E-2</v>
      </c>
      <c r="J1738" s="211">
        <v>1.493207723661252E-2</v>
      </c>
      <c r="K1738" s="211">
        <v>1.9515171629529586E-2</v>
      </c>
      <c r="L1738" s="211">
        <v>2.506756681056006E-2</v>
      </c>
      <c r="M1738" s="211">
        <v>3.2405906056261369E-2</v>
      </c>
      <c r="N1738" s="211">
        <v>4.3017919186945391E-2</v>
      </c>
      <c r="P1738" s="212">
        <f t="array" ref="P1738:Z1738">(1+D1738:N1738)^-P$1:Z$1</f>
        <v>0.99991751771288018</v>
      </c>
      <c r="Q1738" s="212">
        <v>0.999337125019235</v>
      </c>
      <c r="R1738" s="212">
        <v>0.99794041791622068</v>
      </c>
      <c r="S1738" s="212">
        <v>0.99345958676957735</v>
      </c>
      <c r="T1738" s="212">
        <v>0.98246210548811674</v>
      </c>
      <c r="U1738" s="212">
        <v>0.96703626046653379</v>
      </c>
      <c r="V1738" s="212">
        <v>0.92857097893345819</v>
      </c>
      <c r="W1738" s="212">
        <v>0.87346226811889704</v>
      </c>
      <c r="X1738" s="212">
        <v>0.78068363145484121</v>
      </c>
      <c r="Y1738" s="212">
        <v>0.61978747419047031</v>
      </c>
      <c r="Z1738" s="212">
        <v>0.43068981877315693</v>
      </c>
    </row>
    <row r="1739" spans="3:26" x14ac:dyDescent="0.3">
      <c r="C1739" s="210">
        <v>41316</v>
      </c>
      <c r="D1739" s="211">
        <v>1.1967362358096094E-3</v>
      </c>
      <c r="E1739" s="211">
        <v>3.0076705907157619E-3</v>
      </c>
      <c r="F1739" s="211">
        <v>4.5379594830718172E-3</v>
      </c>
      <c r="G1739" s="211">
        <v>6.8687389215012374E-3</v>
      </c>
      <c r="H1739" s="211">
        <v>9.3606687845282244E-3</v>
      </c>
      <c r="I1739" s="211">
        <v>1.2339558897589082E-2</v>
      </c>
      <c r="J1739" s="211">
        <v>1.6730940507956486E-2</v>
      </c>
      <c r="K1739" s="211">
        <v>2.1784495757588031E-2</v>
      </c>
      <c r="L1739" s="211">
        <v>2.8132544517627756E-2</v>
      </c>
      <c r="M1739" s="211">
        <v>3.8051389757220541E-2</v>
      </c>
      <c r="N1739" s="211">
        <v>5.0323170039563186E-2</v>
      </c>
      <c r="P1739" s="212">
        <f t="array" ref="P1739:Z1739">(1+D1739:N1739)^-P$1:Z$1</f>
        <v>0.99990432291991971</v>
      </c>
      <c r="Q1739" s="212">
        <v>0.99924949262207008</v>
      </c>
      <c r="R1739" s="212">
        <v>0.99773871357425603</v>
      </c>
      <c r="S1739" s="212">
        <v>0.99317811879941909</v>
      </c>
      <c r="T1739" s="212">
        <v>0.98153828594627901</v>
      </c>
      <c r="U1739" s="212">
        <v>0.9638764646535366</v>
      </c>
      <c r="V1739" s="212">
        <v>0.92038556842303665</v>
      </c>
      <c r="W1739" s="212">
        <v>0.85997304747645165</v>
      </c>
      <c r="X1739" s="212">
        <v>0.75772032123457722</v>
      </c>
      <c r="Y1739" s="212">
        <v>0.57110660994335216</v>
      </c>
      <c r="Z1739" s="212">
        <v>0.37457697512425014</v>
      </c>
    </row>
    <row r="1740" spans="3:26" x14ac:dyDescent="0.3">
      <c r="C1740" s="210">
        <v>41313</v>
      </c>
      <c r="D1740" s="211">
        <v>9.6168261019274946E-4</v>
      </c>
      <c r="E1740" s="211">
        <v>2.4995806539018146E-3</v>
      </c>
      <c r="F1740" s="211">
        <v>3.8078599351218014E-3</v>
      </c>
      <c r="G1740" s="211">
        <v>5.7777979284334077E-3</v>
      </c>
      <c r="H1740" s="211">
        <v>7.640793064181836E-3</v>
      </c>
      <c r="I1740" s="211">
        <v>9.7368279665010788E-3</v>
      </c>
      <c r="J1740" s="211">
        <v>1.3070431700010106E-2</v>
      </c>
      <c r="K1740" s="211">
        <v>1.7072798132927319E-2</v>
      </c>
      <c r="L1740" s="211">
        <v>2.2469307594471338E-2</v>
      </c>
      <c r="M1740" s="211">
        <v>2.8157976828879706E-2</v>
      </c>
      <c r="N1740" s="211">
        <v>3.6001586737537956E-2</v>
      </c>
      <c r="P1740" s="212">
        <f t="array" ref="P1740:Z1740">(1+D1740:N1740)^-P$1:Z$1</f>
        <v>0.99992310531736972</v>
      </c>
      <c r="Q1740" s="212">
        <v>0.99937607924501337</v>
      </c>
      <c r="R1740" s="212">
        <v>0.99810149025958927</v>
      </c>
      <c r="S1740" s="212">
        <v>0.99425539324855472</v>
      </c>
      <c r="T1740" s="212">
        <v>0.98489179158430951</v>
      </c>
      <c r="U1740" s="212">
        <v>0.97134925294198626</v>
      </c>
      <c r="V1740" s="212">
        <v>0.9371342285903701</v>
      </c>
      <c r="W1740" s="212">
        <v>0.88825104261709631</v>
      </c>
      <c r="X1740" s="212">
        <v>0.80075046113211046</v>
      </c>
      <c r="Y1740" s="212">
        <v>0.65932912528473098</v>
      </c>
      <c r="Z1740" s="212">
        <v>0.49293719393655921</v>
      </c>
    </row>
    <row r="1741" spans="3:26" x14ac:dyDescent="0.3">
      <c r="C1741" s="210">
        <v>41312</v>
      </c>
      <c r="D1741" s="211">
        <v>9.0754315992716008E-4</v>
      </c>
      <c r="E1741" s="211">
        <v>2.2334055948522737E-3</v>
      </c>
      <c r="F1741" s="211">
        <v>3.379912061579064E-3</v>
      </c>
      <c r="G1741" s="211">
        <v>5.519267685519409E-3</v>
      </c>
      <c r="H1741" s="211">
        <v>7.4686607401111618E-3</v>
      </c>
      <c r="I1741" s="211">
        <v>9.9811513625526899E-3</v>
      </c>
      <c r="J1741" s="211">
        <v>1.3228371701835906E-2</v>
      </c>
      <c r="K1741" s="211">
        <v>1.7272200595424544E-2</v>
      </c>
      <c r="L1741" s="211">
        <v>2.3017359463633549E-2</v>
      </c>
      <c r="M1741" s="211">
        <v>3.0938577601551911E-2</v>
      </c>
      <c r="N1741" s="211">
        <v>4.0014850413603961E-2</v>
      </c>
      <c r="P1741" s="212">
        <f t="array" ref="P1741:Z1741">(1+D1741:N1741)^-P$1:Z$1</f>
        <v>0.99992743210584711</v>
      </c>
      <c r="Q1741" s="212">
        <v>0.99944242668884087</v>
      </c>
      <c r="R1741" s="212">
        <v>0.99831431586578501</v>
      </c>
      <c r="S1741" s="212">
        <v>0.9945110274234491</v>
      </c>
      <c r="T1741" s="212">
        <v>0.98522837018457265</v>
      </c>
      <c r="U1741" s="212">
        <v>0.97064448946619863</v>
      </c>
      <c r="V1741" s="212">
        <v>0.93640406326046666</v>
      </c>
      <c r="W1741" s="212">
        <v>0.88703297407289483</v>
      </c>
      <c r="X1741" s="212">
        <v>0.79647099968439428</v>
      </c>
      <c r="Y1741" s="212">
        <v>0.63315221762864604</v>
      </c>
      <c r="Z1741" s="212">
        <v>0.45625662853107785</v>
      </c>
    </row>
    <row r="1742" spans="3:26" x14ac:dyDescent="0.3">
      <c r="C1742" s="210">
        <v>41311</v>
      </c>
      <c r="D1742" s="211">
        <v>9.7446024366335817E-4</v>
      </c>
      <c r="E1742" s="211">
        <v>2.3308566217530823E-3</v>
      </c>
      <c r="F1742" s="211">
        <v>3.7604763469726915E-3</v>
      </c>
      <c r="G1742" s="211">
        <v>5.8033282763622716E-3</v>
      </c>
      <c r="H1742" s="211">
        <v>7.7837880327325942E-3</v>
      </c>
      <c r="I1742" s="211">
        <v>1.0160441185814773E-2</v>
      </c>
      <c r="J1742" s="211">
        <v>1.3572337898713214E-2</v>
      </c>
      <c r="K1742" s="211">
        <v>1.7301287261530438E-2</v>
      </c>
      <c r="L1742" s="211">
        <v>2.2240762285234101E-2</v>
      </c>
      <c r="M1742" s="211">
        <v>2.943659156466388E-2</v>
      </c>
      <c r="N1742" s="211">
        <v>3.806890929260872E-2</v>
      </c>
      <c r="P1742" s="212">
        <f t="array" ref="P1742:Z1742">(1+D1742:N1742)^-P$1:Z$1</f>
        <v>0.99992208417435613</v>
      </c>
      <c r="Q1742" s="212">
        <v>0.99941813325285422</v>
      </c>
      <c r="R1742" s="212">
        <v>0.99812504820639847</v>
      </c>
      <c r="S1742" s="212">
        <v>0.99423015602234344</v>
      </c>
      <c r="T1742" s="212">
        <v>0.98461231779064395</v>
      </c>
      <c r="U1742" s="212">
        <v>0.97012775236291227</v>
      </c>
      <c r="V1742" s="212">
        <v>0.93481624956183251</v>
      </c>
      <c r="W1742" s="212">
        <v>0.88685545504784979</v>
      </c>
      <c r="X1742" s="212">
        <v>0.80254252419991534</v>
      </c>
      <c r="Y1742" s="212">
        <v>0.64715152763682038</v>
      </c>
      <c r="Z1742" s="212">
        <v>0.47367048287900643</v>
      </c>
    </row>
    <row r="1743" spans="3:26" x14ac:dyDescent="0.3">
      <c r="C1743" s="210">
        <v>41310</v>
      </c>
      <c r="D1743" s="211">
        <v>9.5973089867432983E-4</v>
      </c>
      <c r="E1743" s="211">
        <v>2.4607786302896888E-3</v>
      </c>
      <c r="F1743" s="211">
        <v>3.7448008990041766E-3</v>
      </c>
      <c r="G1743" s="211">
        <v>5.8817816253227927E-3</v>
      </c>
      <c r="H1743" s="211">
        <v>7.6336542159499343E-3</v>
      </c>
      <c r="I1743" s="211">
        <v>1.0045193893611561E-2</v>
      </c>
      <c r="J1743" s="211">
        <v>1.324214726350979E-2</v>
      </c>
      <c r="K1743" s="211">
        <v>1.7963845855680959E-2</v>
      </c>
      <c r="L1743" s="211">
        <v>2.3868920132753491E-2</v>
      </c>
      <c r="M1743" s="211">
        <v>3.2207837059524819E-2</v>
      </c>
      <c r="N1743" s="211">
        <v>4.2435182057892026E-2</v>
      </c>
      <c r="P1743" s="212">
        <f t="array" ref="P1743:Z1743">(1+D1743:N1743)^-P$1:Z$1</f>
        <v>0.99992326129245102</v>
      </c>
      <c r="Q1743" s="212">
        <v>0.99938574976085859</v>
      </c>
      <c r="R1743" s="212">
        <v>0.99813284201821195</v>
      </c>
      <c r="S1743" s="212">
        <v>0.99415261143728162</v>
      </c>
      <c r="T1743" s="212">
        <v>0.98490574708867762</v>
      </c>
      <c r="U1743" s="212">
        <v>0.97045986825656472</v>
      </c>
      <c r="V1743" s="212">
        <v>0.93634041045440342</v>
      </c>
      <c r="W1743" s="212">
        <v>0.88282276439650786</v>
      </c>
      <c r="X1743" s="212">
        <v>0.78987141909460978</v>
      </c>
      <c r="Y1743" s="212">
        <v>0.62157382540788753</v>
      </c>
      <c r="Z1743" s="212">
        <v>0.43553072003988824</v>
      </c>
    </row>
    <row r="1744" spans="3:26" x14ac:dyDescent="0.3">
      <c r="C1744" s="210">
        <v>41309</v>
      </c>
      <c r="D1744" s="211">
        <v>1.0660280391127791E-3</v>
      </c>
      <c r="E1744" s="211">
        <v>2.4705019925696341E-3</v>
      </c>
      <c r="F1744" s="211">
        <v>3.7076654980650148E-3</v>
      </c>
      <c r="G1744" s="211">
        <v>5.6891323875984745E-3</v>
      </c>
      <c r="H1744" s="211">
        <v>7.7068164215844765E-3</v>
      </c>
      <c r="I1744" s="211">
        <v>9.7288464949091876E-3</v>
      </c>
      <c r="J1744" s="211">
        <v>1.2240534410126009E-2</v>
      </c>
      <c r="K1744" s="211">
        <v>1.6818815908441326E-2</v>
      </c>
      <c r="L1744" s="211">
        <v>2.2492993401242639E-2</v>
      </c>
      <c r="M1744" s="211">
        <v>2.9412963661057594E-2</v>
      </c>
      <c r="N1744" s="211">
        <v>3.8177587076427717E-2</v>
      </c>
      <c r="P1744" s="212">
        <f t="array" ref="P1744:Z1744">(1+D1744:N1744)^-P$1:Z$1</f>
        <v>0.99991476681377711</v>
      </c>
      <c r="Q1744" s="212">
        <v>0.99938332639153538</v>
      </c>
      <c r="R1744" s="212">
        <v>0.99815130641861205</v>
      </c>
      <c r="S1744" s="212">
        <v>0.99434305074561957</v>
      </c>
      <c r="T1744" s="212">
        <v>0.98476273870602526</v>
      </c>
      <c r="U1744" s="212">
        <v>0.97137228741637327</v>
      </c>
      <c r="V1744" s="212">
        <v>0.94098213543785669</v>
      </c>
      <c r="W1744" s="212">
        <v>0.88980528577355966</v>
      </c>
      <c r="X1744" s="212">
        <v>0.80056498852885516</v>
      </c>
      <c r="Y1744" s="212">
        <v>0.64737437247367535</v>
      </c>
      <c r="Z1744" s="212">
        <v>0.47267977958877422</v>
      </c>
    </row>
    <row r="1745" spans="3:26" x14ac:dyDescent="0.3">
      <c r="C1745" s="210">
        <v>41306</v>
      </c>
      <c r="D1745" s="211">
        <v>9.0633555801909391E-4</v>
      </c>
      <c r="E1745" s="211">
        <v>2.2486123927130089E-3</v>
      </c>
      <c r="F1745" s="211">
        <v>3.7040381564099889E-3</v>
      </c>
      <c r="G1745" s="211">
        <v>5.6776970896072598E-3</v>
      </c>
      <c r="H1745" s="211">
        <v>7.6454512559304584E-3</v>
      </c>
      <c r="I1745" s="211">
        <v>9.9377943448893218E-3</v>
      </c>
      <c r="J1745" s="211">
        <v>1.3039772151307912E-2</v>
      </c>
      <c r="K1745" s="211">
        <v>1.7561779000052936E-2</v>
      </c>
      <c r="L1745" s="211">
        <v>2.2798478996779233E-2</v>
      </c>
      <c r="M1745" s="211">
        <v>2.9255188433301493E-2</v>
      </c>
      <c r="N1745" s="211">
        <v>3.8386825924702363E-2</v>
      </c>
      <c r="P1745" s="212">
        <f t="array" ref="P1745:Z1745">(1+D1745:N1745)^-P$1:Z$1</f>
        <v>0.99992752861946166</v>
      </c>
      <c r="Q1745" s="212">
        <v>0.99943863561214519</v>
      </c>
      <c r="R1745" s="212">
        <v>0.99815311005414742</v>
      </c>
      <c r="S1745" s="212">
        <v>0.99435435716031251</v>
      </c>
      <c r="T1745" s="212">
        <v>0.98488268559527958</v>
      </c>
      <c r="U1745" s="212">
        <v>0.97076950525597083</v>
      </c>
      <c r="V1745" s="212">
        <v>0.93727604854904123</v>
      </c>
      <c r="W1745" s="212">
        <v>0.88526745492628522</v>
      </c>
      <c r="X1745" s="212">
        <v>0.79817710236792039</v>
      </c>
      <c r="Y1745" s="212">
        <v>0.64886451766451825</v>
      </c>
      <c r="Z1745" s="212">
        <v>0.47077848672990918</v>
      </c>
    </row>
    <row r="1746" spans="3:26" x14ac:dyDescent="0.3">
      <c r="C1746" s="210">
        <v>41305</v>
      </c>
      <c r="D1746" s="211">
        <v>1.1724152449346355E-3</v>
      </c>
      <c r="E1746" s="211">
        <v>2.9902831696758405E-3</v>
      </c>
      <c r="F1746" s="211">
        <v>4.5074132229011637E-3</v>
      </c>
      <c r="G1746" s="211">
        <v>7.1630850723268004E-3</v>
      </c>
      <c r="H1746" s="211">
        <v>8.9561560039776063E-3</v>
      </c>
      <c r="I1746" s="211">
        <v>1.228757734887702E-2</v>
      </c>
      <c r="J1746" s="211">
        <v>1.5948972504733327E-2</v>
      </c>
      <c r="K1746" s="211">
        <v>2.1809022553201718E-2</v>
      </c>
      <c r="L1746" s="211">
        <v>2.7661026853677811E-2</v>
      </c>
      <c r="M1746" s="211">
        <v>3.5934823596461329E-2</v>
      </c>
      <c r="N1746" s="211">
        <v>4.7270880695726283E-2</v>
      </c>
      <c r="P1746" s="212">
        <f t="array" ref="P1746:Z1746">(1+D1746:N1746)^-P$1:Z$1</f>
        <v>0.99990626611306399</v>
      </c>
      <c r="Q1746" s="212">
        <v>0.99925382323698153</v>
      </c>
      <c r="R1746" s="212">
        <v>0.99775388367366646</v>
      </c>
      <c r="S1746" s="212">
        <v>0.99288785979302208</v>
      </c>
      <c r="T1746" s="212">
        <v>0.9823254844204794</v>
      </c>
      <c r="U1746" s="212">
        <v>0.96402495910933172</v>
      </c>
      <c r="V1746" s="212">
        <v>0.92393309320653672</v>
      </c>
      <c r="W1746" s="212">
        <v>0.85982856250193984</v>
      </c>
      <c r="X1746" s="212">
        <v>0.76120412658352754</v>
      </c>
      <c r="Y1746" s="212">
        <v>0.58886197887178482</v>
      </c>
      <c r="Z1746" s="212">
        <v>0.39702644641249657</v>
      </c>
    </row>
    <row r="1747" spans="3:26" x14ac:dyDescent="0.3">
      <c r="C1747" s="210">
        <v>41304</v>
      </c>
      <c r="D1747" s="211">
        <v>7.2696136652491603E-4</v>
      </c>
      <c r="E1747" s="211">
        <v>1.8003599335943091E-3</v>
      </c>
      <c r="F1747" s="211">
        <v>2.9066911975702591E-3</v>
      </c>
      <c r="G1747" s="211">
        <v>4.686552899844724E-3</v>
      </c>
      <c r="H1747" s="211">
        <v>5.9507434272292178E-3</v>
      </c>
      <c r="I1747" s="211">
        <v>7.8870988049634435E-3</v>
      </c>
      <c r="J1747" s="211">
        <v>1.0501759030360028E-2</v>
      </c>
      <c r="K1747" s="211">
        <v>1.350170101566507E-2</v>
      </c>
      <c r="L1747" s="211">
        <v>1.6962336225509158E-2</v>
      </c>
      <c r="M1747" s="211">
        <v>2.2621837900527696E-2</v>
      </c>
      <c r="N1747" s="211">
        <v>2.87874053842164E-2</v>
      </c>
      <c r="P1747" s="212">
        <f t="array" ref="P1747:Z1747">(1+D1747:N1747)^-P$1:Z$1</f>
        <v>0.99994186590920375</v>
      </c>
      <c r="Q1747" s="212">
        <v>0.9995504157862356</v>
      </c>
      <c r="R1747" s="212">
        <v>0.99854981506638685</v>
      </c>
      <c r="S1747" s="212">
        <v>0.99533530842398765</v>
      </c>
      <c r="T1747" s="212">
        <v>0.98820391051753631</v>
      </c>
      <c r="U1747" s="212">
        <v>0.97670709268610478</v>
      </c>
      <c r="V1747" s="212">
        <v>0.94910580735497496</v>
      </c>
      <c r="W1747" s="212">
        <v>0.91039240615372552</v>
      </c>
      <c r="X1747" s="212">
        <v>0.84518408618827401</v>
      </c>
      <c r="Y1747" s="212">
        <v>0.714947346250834</v>
      </c>
      <c r="Z1747" s="212">
        <v>0.56687489256862922</v>
      </c>
    </row>
    <row r="1748" spans="3:26" x14ac:dyDescent="0.3">
      <c r="C1748" s="210">
        <v>41303</v>
      </c>
      <c r="D1748" s="211">
        <v>1.1320158782190644E-3</v>
      </c>
      <c r="E1748" s="211">
        <v>2.712015113566636E-3</v>
      </c>
      <c r="F1748" s="211">
        <v>4.1797630712772068E-3</v>
      </c>
      <c r="G1748" s="211">
        <v>6.747498930115098E-3</v>
      </c>
      <c r="H1748" s="211">
        <v>8.5105391443852964E-3</v>
      </c>
      <c r="I1748" s="211">
        <v>1.1410410884332915E-2</v>
      </c>
      <c r="J1748" s="211">
        <v>1.4953029777088506E-2</v>
      </c>
      <c r="K1748" s="211">
        <v>1.9100667369106043E-2</v>
      </c>
      <c r="L1748" s="211">
        <v>2.5675724203642048E-2</v>
      </c>
      <c r="M1748" s="211">
        <v>3.24204667163513E-2</v>
      </c>
      <c r="N1748" s="211">
        <v>4.1143718967866241E-2</v>
      </c>
      <c r="P1748" s="212">
        <f t="array" ref="P1748:Z1748">(1+D1748:N1748)^-P$1:Z$1</f>
        <v>0.99990949404540075</v>
      </c>
      <c r="Q1748" s="212">
        <v>0.99932314311202397</v>
      </c>
      <c r="R1748" s="212">
        <v>0.99791664713531369</v>
      </c>
      <c r="S1748" s="212">
        <v>0.99329772466553357</v>
      </c>
      <c r="T1748" s="212">
        <v>0.98319376985679807</v>
      </c>
      <c r="U1748" s="212">
        <v>0.96653534640904115</v>
      </c>
      <c r="V1748" s="212">
        <v>0.92847513647978619</v>
      </c>
      <c r="W1748" s="212">
        <v>0.87595218050981294</v>
      </c>
      <c r="X1748" s="212">
        <v>0.77606702888056689</v>
      </c>
      <c r="Y1748" s="212">
        <v>0.61965637028247977</v>
      </c>
      <c r="Z1748" s="212">
        <v>0.44646388195966741</v>
      </c>
    </row>
    <row r="1749" spans="3:26" x14ac:dyDescent="0.3">
      <c r="C1749" s="210">
        <v>41302</v>
      </c>
      <c r="D1749" s="211">
        <v>9.7709808021011917E-4</v>
      </c>
      <c r="E1749" s="211">
        <v>2.40649479745308E-3</v>
      </c>
      <c r="F1749" s="211">
        <v>3.6974055779092395E-3</v>
      </c>
      <c r="G1749" s="211">
        <v>5.6772315724620531E-3</v>
      </c>
      <c r="H1749" s="211">
        <v>7.5817628750312642E-3</v>
      </c>
      <c r="I1749" s="211">
        <v>9.7620746435393251E-3</v>
      </c>
      <c r="J1749" s="211">
        <v>1.3156864692915146E-2</v>
      </c>
      <c r="K1749" s="211">
        <v>1.6760360728962011E-2</v>
      </c>
      <c r="L1749" s="211">
        <v>2.1149896632344282E-2</v>
      </c>
      <c r="M1749" s="211">
        <v>2.6672124475590236E-2</v>
      </c>
      <c r="N1749" s="211">
        <v>3.5680627950498735E-2</v>
      </c>
      <c r="P1749" s="212">
        <f t="array" ref="P1749:Z1749">(1+D1749:N1749)^-P$1:Z$1</f>
        <v>0.99992187336959582</v>
      </c>
      <c r="Q1749" s="212">
        <v>0.99939927954832497</v>
      </c>
      <c r="R1749" s="212">
        <v>0.99815640801919359</v>
      </c>
      <c r="S1749" s="212">
        <v>0.99435481743622134</v>
      </c>
      <c r="T1749" s="212">
        <v>0.9850071967135785</v>
      </c>
      <c r="U1749" s="212">
        <v>0.97127639599373861</v>
      </c>
      <c r="V1749" s="212">
        <v>0.93673455949698547</v>
      </c>
      <c r="W1749" s="212">
        <v>0.89016344184578111</v>
      </c>
      <c r="X1749" s="212">
        <v>0.81115719134919584</v>
      </c>
      <c r="Y1749" s="212">
        <v>0.67378826435661943</v>
      </c>
      <c r="Z1749" s="212">
        <v>0.49600144317239842</v>
      </c>
    </row>
    <row r="1750" spans="3:26" x14ac:dyDescent="0.3">
      <c r="C1750" s="210">
        <v>41299</v>
      </c>
      <c r="D1750" s="211">
        <v>1.0233246699022671E-3</v>
      </c>
      <c r="E1750" s="211">
        <v>2.6366795416066626E-3</v>
      </c>
      <c r="F1750" s="211">
        <v>4.060544424562349E-3</v>
      </c>
      <c r="G1750" s="211">
        <v>6.5839839199630847E-3</v>
      </c>
      <c r="H1750" s="211">
        <v>8.3315965651044946E-3</v>
      </c>
      <c r="I1750" s="211">
        <v>1.0706896015336887E-2</v>
      </c>
      <c r="J1750" s="211">
        <v>1.3501940950177923E-2</v>
      </c>
      <c r="K1750" s="211">
        <v>1.6989640937517946E-2</v>
      </c>
      <c r="L1750" s="211">
        <v>2.3222047885555017E-2</v>
      </c>
      <c r="M1750" s="211">
        <v>3.1227424952930821E-2</v>
      </c>
      <c r="N1750" s="211">
        <v>4.1289161147555896E-2</v>
      </c>
      <c r="P1750" s="212">
        <f t="array" ref="P1750:Z1750">(1+D1750:N1750)^-P$1:Z$1</f>
        <v>0.99991817923309001</v>
      </c>
      <c r="Q1750" s="212">
        <v>0.9993419142334401</v>
      </c>
      <c r="R1750" s="212">
        <v>0.9979758899476856</v>
      </c>
      <c r="S1750" s="212">
        <v>0.99345908138303285</v>
      </c>
      <c r="T1750" s="212">
        <v>0.98354276385995543</v>
      </c>
      <c r="U1750" s="212">
        <v>0.96855505777019124</v>
      </c>
      <c r="V1750" s="212">
        <v>0.93514095221579996</v>
      </c>
      <c r="W1750" s="212">
        <v>0.88875958084585893</v>
      </c>
      <c r="X1750" s="212">
        <v>0.79487914859479658</v>
      </c>
      <c r="Y1750" s="212">
        <v>0.63049723305116023</v>
      </c>
      <c r="Z1750" s="212">
        <v>0.44521833764742719</v>
      </c>
    </row>
    <row r="1751" spans="3:26" x14ac:dyDescent="0.3">
      <c r="C1751" s="210">
        <v>41298</v>
      </c>
      <c r="D1751" s="211">
        <v>9.4380892313809545E-4</v>
      </c>
      <c r="E1751" s="211">
        <v>2.4520130000063207E-3</v>
      </c>
      <c r="F1751" s="211">
        <v>3.6883964353777122E-3</v>
      </c>
      <c r="G1751" s="211">
        <v>5.9439632658401728E-3</v>
      </c>
      <c r="H1751" s="211">
        <v>7.8620668994056845E-3</v>
      </c>
      <c r="I1751" s="211">
        <v>1.0462459713462331E-2</v>
      </c>
      <c r="J1751" s="211">
        <v>1.3297090551059047E-2</v>
      </c>
      <c r="K1751" s="211">
        <v>1.7731714406734513E-2</v>
      </c>
      <c r="L1751" s="211">
        <v>2.3438750417865195E-2</v>
      </c>
      <c r="M1751" s="211">
        <v>3.2158508930906909E-2</v>
      </c>
      <c r="N1751" s="211">
        <v>4.3821615080337634E-2</v>
      </c>
      <c r="P1751" s="212">
        <f t="array" ref="P1751:Z1751">(1+D1751:N1751)^-P$1:Z$1</f>
        <v>0.99992453374247814</v>
      </c>
      <c r="Q1751" s="212">
        <v>0.99938793445826901</v>
      </c>
      <c r="R1751" s="212">
        <v>0.99816088775274503</v>
      </c>
      <c r="S1751" s="212">
        <v>0.99409115866996911</v>
      </c>
      <c r="T1751" s="212">
        <v>0.98445937753072854</v>
      </c>
      <c r="U1751" s="212">
        <v>0.96925812384630328</v>
      </c>
      <c r="V1751" s="212">
        <v>0.93608658538079415</v>
      </c>
      <c r="W1751" s="212">
        <v>0.88423325247421336</v>
      </c>
      <c r="X1751" s="212">
        <v>0.7931976772799656</v>
      </c>
      <c r="Y1751" s="212">
        <v>0.62201956120493218</v>
      </c>
      <c r="Z1751" s="212">
        <v>0.42410586996894173</v>
      </c>
    </row>
    <row r="1752" spans="3:26" x14ac:dyDescent="0.3">
      <c r="C1752" s="210">
        <v>41297</v>
      </c>
      <c r="D1752" s="211">
        <v>1.0877876067881085E-3</v>
      </c>
      <c r="E1752" s="211">
        <v>2.6641236620631174E-3</v>
      </c>
      <c r="F1752" s="211">
        <v>4.3162562831682546E-3</v>
      </c>
      <c r="G1752" s="211">
        <v>7.0935372086869241E-3</v>
      </c>
      <c r="H1752" s="211">
        <v>9.0464615764228873E-3</v>
      </c>
      <c r="I1752" s="211">
        <v>1.2329261680739818E-2</v>
      </c>
      <c r="J1752" s="211">
        <v>1.6019634781668304E-2</v>
      </c>
      <c r="K1752" s="211">
        <v>2.1087363743561415E-2</v>
      </c>
      <c r="L1752" s="211">
        <v>2.7988239832916453E-2</v>
      </c>
      <c r="M1752" s="211">
        <v>3.6318619974280077E-2</v>
      </c>
      <c r="N1752" s="211">
        <v>4.9744543615302873E-2</v>
      </c>
      <c r="P1752" s="212">
        <f t="array" ref="P1752:Z1752">(1+D1752:N1752)^-P$1:Z$1</f>
        <v>0.99991302807071336</v>
      </c>
      <c r="Q1752" s="212">
        <v>0.99933507586635029</v>
      </c>
      <c r="R1752" s="212">
        <v>0.99784883309976979</v>
      </c>
      <c r="S1752" s="212">
        <v>0.99295642664101713</v>
      </c>
      <c r="T1752" s="212">
        <v>0.98214966398206138</v>
      </c>
      <c r="U1752" s="212">
        <v>0.96390587804591621</v>
      </c>
      <c r="V1752" s="212">
        <v>0.9236118487478201</v>
      </c>
      <c r="W1752" s="212">
        <v>0.86409141054482763</v>
      </c>
      <c r="X1752" s="212">
        <v>0.75878464944793567</v>
      </c>
      <c r="Y1752" s="212">
        <v>0.58559920619561701</v>
      </c>
      <c r="Z1752" s="212">
        <v>0.37872805838832418</v>
      </c>
    </row>
    <row r="1753" spans="3:26" x14ac:dyDescent="0.3">
      <c r="C1753" s="210">
        <v>41296</v>
      </c>
      <c r="D1753" s="211">
        <v>1.000416873861017E-3</v>
      </c>
      <c r="E1753" s="211">
        <v>2.5441998402758359E-3</v>
      </c>
      <c r="F1753" s="211">
        <v>3.9885155995521811E-3</v>
      </c>
      <c r="G1753" s="211">
        <v>6.4823746075148821E-3</v>
      </c>
      <c r="H1753" s="211">
        <v>8.119934635698026E-3</v>
      </c>
      <c r="I1753" s="211">
        <v>1.0602534675692459E-2</v>
      </c>
      <c r="J1753" s="211">
        <v>1.3416554602502254E-2</v>
      </c>
      <c r="K1753" s="211">
        <v>1.7559972571585182E-2</v>
      </c>
      <c r="L1753" s="211">
        <v>2.2763363277929941E-2</v>
      </c>
      <c r="M1753" s="211">
        <v>3.1205252959173448E-2</v>
      </c>
      <c r="N1753" s="211">
        <v>3.9410668396894034E-2</v>
      </c>
      <c r="P1753" s="212">
        <f t="array" ref="P1753:Z1753">(1+D1753:N1753)^-P$1:Z$1</f>
        <v>0.99992000985615004</v>
      </c>
      <c r="Q1753" s="212">
        <v>0.9993649595128905</v>
      </c>
      <c r="R1753" s="212">
        <v>0.99801168803720575</v>
      </c>
      <c r="S1753" s="212">
        <v>0.99355937593041033</v>
      </c>
      <c r="T1753" s="212">
        <v>0.98395581077269223</v>
      </c>
      <c r="U1753" s="212">
        <v>0.96885514649463478</v>
      </c>
      <c r="V1753" s="212">
        <v>0.9355349744301712</v>
      </c>
      <c r="W1753" s="212">
        <v>0.88527845601343902</v>
      </c>
      <c r="X1753" s="212">
        <v>0.79845119210009641</v>
      </c>
      <c r="Y1753" s="212">
        <v>0.63070060892910129</v>
      </c>
      <c r="Z1753" s="212">
        <v>0.46159022022511492</v>
      </c>
    </row>
    <row r="1754" spans="3:26" x14ac:dyDescent="0.3">
      <c r="C1754" s="210">
        <v>41292</v>
      </c>
      <c r="D1754" s="211">
        <v>1.114315472603049E-3</v>
      </c>
      <c r="E1754" s="211">
        <v>2.8153166092552808E-3</v>
      </c>
      <c r="F1754" s="211">
        <v>4.615712456611399E-3</v>
      </c>
      <c r="G1754" s="211">
        <v>7.2067701595620072E-3</v>
      </c>
      <c r="H1754" s="211">
        <v>9.5166101257582632E-3</v>
      </c>
      <c r="I1754" s="211">
        <v>1.2377446560588857E-2</v>
      </c>
      <c r="J1754" s="211">
        <v>1.6685405606177123E-2</v>
      </c>
      <c r="K1754" s="211">
        <v>2.1054327610165648E-2</v>
      </c>
      <c r="L1754" s="211">
        <v>2.6393854971384627E-2</v>
      </c>
      <c r="M1754" s="211">
        <v>3.615560749840268E-2</v>
      </c>
      <c r="N1754" s="211">
        <v>4.9640169477910938E-2</v>
      </c>
      <c r="P1754" s="212">
        <f t="array" ref="P1754:Z1754">(1+D1754:N1754)^-P$1:Z$1</f>
        <v>0.99991090836218</v>
      </c>
      <c r="Q1754" s="212">
        <v>0.99929740667739475</v>
      </c>
      <c r="R1754" s="212">
        <v>0.99770010246558682</v>
      </c>
      <c r="S1754" s="212">
        <v>0.99284479575289164</v>
      </c>
      <c r="T1754" s="212">
        <v>0.98123507038078883</v>
      </c>
      <c r="U1754" s="212">
        <v>0.96376825108130693</v>
      </c>
      <c r="V1754" s="212">
        <v>0.92059169620091774</v>
      </c>
      <c r="W1754" s="212">
        <v>0.86428713281465663</v>
      </c>
      <c r="X1754" s="212">
        <v>0.77065423172870773</v>
      </c>
      <c r="Y1754" s="212">
        <v>0.58698266406694699</v>
      </c>
      <c r="Z1754" s="212">
        <v>0.37948196967606324</v>
      </c>
    </row>
    <row r="1755" spans="3:26" x14ac:dyDescent="0.3">
      <c r="C1755" s="210">
        <v>41291</v>
      </c>
      <c r="D1755" s="211">
        <v>9.974230549465524E-4</v>
      </c>
      <c r="E1755" s="211">
        <v>2.673461197831929E-3</v>
      </c>
      <c r="F1755" s="211">
        <v>4.0259701118409482E-3</v>
      </c>
      <c r="G1755" s="211">
        <v>6.0488311537149403E-3</v>
      </c>
      <c r="H1755" s="211">
        <v>7.7711554624265104E-3</v>
      </c>
      <c r="I1755" s="211">
        <v>1.0459050592322732E-2</v>
      </c>
      <c r="J1755" s="211">
        <v>1.382693500571603E-2</v>
      </c>
      <c r="K1755" s="211">
        <v>1.7320269902119524E-2</v>
      </c>
      <c r="L1755" s="211">
        <v>2.2036364085829898E-2</v>
      </c>
      <c r="M1755" s="211">
        <v>2.8811803601870259E-2</v>
      </c>
      <c r="N1755" s="211">
        <v>3.9457096737293515E-2</v>
      </c>
      <c r="P1755" s="212">
        <f t="array" ref="P1755:Z1755">(1+D1755:N1755)^-P$1:Z$1</f>
        <v>0.99992024910354493</v>
      </c>
      <c r="Q1755" s="212">
        <v>0.999332749246577</v>
      </c>
      <c r="R1755" s="212">
        <v>0.99799307278682248</v>
      </c>
      <c r="S1755" s="212">
        <v>0.99398753721846844</v>
      </c>
      <c r="T1755" s="212">
        <v>0.98463700248660613</v>
      </c>
      <c r="U1755" s="212">
        <v>0.96926793422755364</v>
      </c>
      <c r="V1755" s="212">
        <v>0.93364306112924844</v>
      </c>
      <c r="W1755" s="212">
        <v>0.88673962386323513</v>
      </c>
      <c r="X1755" s="212">
        <v>0.80414898321927175</v>
      </c>
      <c r="Y1755" s="212">
        <v>0.65307179186553388</v>
      </c>
      <c r="Z1755" s="212">
        <v>0.4611780478192018</v>
      </c>
    </row>
    <row r="1756" spans="3:26" x14ac:dyDescent="0.3">
      <c r="C1756" s="210">
        <v>41290</v>
      </c>
      <c r="D1756" s="211">
        <v>9.9519806704408869E-4</v>
      </c>
      <c r="E1756" s="211">
        <v>2.3084883839689335E-3</v>
      </c>
      <c r="F1756" s="211">
        <v>3.797078554317582E-3</v>
      </c>
      <c r="G1756" s="211">
        <v>6.1925339175393146E-3</v>
      </c>
      <c r="H1756" s="211">
        <v>8.1503843003341118E-3</v>
      </c>
      <c r="I1756" s="211">
        <v>1.051780638824909E-2</v>
      </c>
      <c r="J1756" s="211">
        <v>1.3561247192037178E-2</v>
      </c>
      <c r="K1756" s="211">
        <v>1.7371178149837459E-2</v>
      </c>
      <c r="L1756" s="211">
        <v>2.2757910690794605E-2</v>
      </c>
      <c r="M1756" s="211">
        <v>3.1040785033229774E-2</v>
      </c>
      <c r="N1756" s="211">
        <v>4.2649457464195205E-2</v>
      </c>
      <c r="P1756" s="212">
        <f t="array" ref="P1756:Z1756">(1+D1756:N1756)^-P$1:Z$1</f>
        <v>0.9999204269112455</v>
      </c>
      <c r="Q1756" s="212">
        <v>0.9994237091398257</v>
      </c>
      <c r="R1756" s="212">
        <v>0.99810685034858704</v>
      </c>
      <c r="S1756" s="212">
        <v>0.99384557755221148</v>
      </c>
      <c r="T1756" s="212">
        <v>0.98389637386237394</v>
      </c>
      <c r="U1756" s="212">
        <v>0.9690988719982947</v>
      </c>
      <c r="V1756" s="212">
        <v>0.93486739595158386</v>
      </c>
      <c r="W1756" s="212">
        <v>0.88642906946842825</v>
      </c>
      <c r="X1756" s="212">
        <v>0.79849376062096156</v>
      </c>
      <c r="Y1756" s="212">
        <v>0.63221140165141343</v>
      </c>
      <c r="Z1756" s="212">
        <v>0.43374408800081077</v>
      </c>
    </row>
    <row r="1757" spans="3:26" x14ac:dyDescent="0.3">
      <c r="C1757" s="210">
        <v>41289</v>
      </c>
      <c r="D1757" s="211">
        <v>9.7369050290992294E-4</v>
      </c>
      <c r="E1757" s="211">
        <v>2.5977250688648448E-3</v>
      </c>
      <c r="F1757" s="211">
        <v>4.0823475795164054E-3</v>
      </c>
      <c r="G1757" s="211">
        <v>6.4046084345939719E-3</v>
      </c>
      <c r="H1757" s="211">
        <v>8.7250202596145607E-3</v>
      </c>
      <c r="I1757" s="211">
        <v>1.1968736296151273E-2</v>
      </c>
      <c r="J1757" s="211">
        <v>1.6304645166556764E-2</v>
      </c>
      <c r="K1757" s="211">
        <v>2.0614859978539388E-2</v>
      </c>
      <c r="L1757" s="211">
        <v>2.8064321235011784E-2</v>
      </c>
      <c r="M1757" s="211">
        <v>3.5224681260793922E-2</v>
      </c>
      <c r="N1757" s="211">
        <v>4.6304112517667757E-2</v>
      </c>
      <c r="P1757" s="212">
        <f t="array" ref="P1757:Z1757">(1+D1757:N1757)^-P$1:Z$1</f>
        <v>0.99992214568890037</v>
      </c>
      <c r="Q1757" s="212">
        <v>0.99935162108525155</v>
      </c>
      <c r="R1757" s="212">
        <v>0.99796505461075125</v>
      </c>
      <c r="S1757" s="212">
        <v>0.99363614953576584</v>
      </c>
      <c r="T1757" s="212">
        <v>0.98277570928904623</v>
      </c>
      <c r="U1757" s="212">
        <v>0.96493645244487192</v>
      </c>
      <c r="V1757" s="212">
        <v>0.92231749588443646</v>
      </c>
      <c r="W1757" s="212">
        <v>0.86689558057553573</v>
      </c>
      <c r="X1757" s="212">
        <v>0.75822330150932427</v>
      </c>
      <c r="Y1757" s="212">
        <v>0.59495036473554685</v>
      </c>
      <c r="Z1757" s="212">
        <v>0.40442812829797753</v>
      </c>
    </row>
    <row r="1758" spans="3:26" x14ac:dyDescent="0.3">
      <c r="C1758" s="210">
        <v>41288</v>
      </c>
      <c r="D1758" s="211">
        <v>9.7794885260388351E-4</v>
      </c>
      <c r="E1758" s="211">
        <v>2.3794834541843563E-3</v>
      </c>
      <c r="F1758" s="211">
        <v>3.7592480847577574E-3</v>
      </c>
      <c r="G1758" s="211">
        <v>5.9969279796236166E-3</v>
      </c>
      <c r="H1758" s="211">
        <v>7.8575900274352722E-3</v>
      </c>
      <c r="I1758" s="211">
        <v>1.0002884570785062E-2</v>
      </c>
      <c r="J1758" s="211">
        <v>1.3211552373000141E-2</v>
      </c>
      <c r="K1758" s="211">
        <v>1.7476335822768429E-2</v>
      </c>
      <c r="L1758" s="211">
        <v>2.1966454238439431E-2</v>
      </c>
      <c r="M1758" s="211">
        <v>2.7612462581428417E-2</v>
      </c>
      <c r="N1758" s="211">
        <v>3.7370245235214553E-2</v>
      </c>
      <c r="P1758" s="212">
        <f t="array" ref="P1758:Z1758">(1+D1758:N1758)^-P$1:Z$1</f>
        <v>0.99992180537958575</v>
      </c>
      <c r="Q1758" s="212">
        <v>0.99940601223905268</v>
      </c>
      <c r="R1758" s="212">
        <v>0.99812565889014071</v>
      </c>
      <c r="S1758" s="212">
        <v>0.99403882078281536</v>
      </c>
      <c r="T1758" s="212">
        <v>0.98446812342583367</v>
      </c>
      <c r="U1758" s="212">
        <v>0.97058183192766512</v>
      </c>
      <c r="V1758" s="212">
        <v>0.9364817874569844</v>
      </c>
      <c r="W1758" s="212">
        <v>0.88578797205183735</v>
      </c>
      <c r="X1758" s="212">
        <v>0.8046992482628762</v>
      </c>
      <c r="Y1758" s="212">
        <v>0.6645988120754075</v>
      </c>
      <c r="Z1758" s="212">
        <v>0.48009176831757022</v>
      </c>
    </row>
    <row r="1759" spans="3:26" x14ac:dyDescent="0.3">
      <c r="C1759" s="210">
        <v>41285</v>
      </c>
      <c r="D1759" s="211">
        <v>1.0597500269416864E-3</v>
      </c>
      <c r="E1759" s="211">
        <v>2.7307237668585034E-3</v>
      </c>
      <c r="F1759" s="211">
        <v>4.4658811864275675E-3</v>
      </c>
      <c r="G1759" s="211">
        <v>6.8122038457785429E-3</v>
      </c>
      <c r="H1759" s="211">
        <v>9.3637654681004764E-3</v>
      </c>
      <c r="I1759" s="211">
        <v>1.2274063889485588E-2</v>
      </c>
      <c r="J1759" s="211">
        <v>1.5828648526385557E-2</v>
      </c>
      <c r="K1759" s="211">
        <v>2.0071697864021534E-2</v>
      </c>
      <c r="L1759" s="211">
        <v>2.7051584833023778E-2</v>
      </c>
      <c r="M1759" s="211">
        <v>3.4946431233441849E-2</v>
      </c>
      <c r="N1759" s="211">
        <v>4.7139142803961254E-2</v>
      </c>
      <c r="P1759" s="212">
        <f t="array" ref="P1759:Z1759">(1+D1759:N1759)^-P$1:Z$1</f>
        <v>0.99991526847885481</v>
      </c>
      <c r="Q1759" s="212">
        <v>0.99931848181049521</v>
      </c>
      <c r="R1759" s="212">
        <v>0.9977745107169177</v>
      </c>
      <c r="S1759" s="212">
        <v>0.99323388828645742</v>
      </c>
      <c r="T1759" s="212">
        <v>0.9815322633230642</v>
      </c>
      <c r="U1759" s="212">
        <v>0.96406356768336976</v>
      </c>
      <c r="V1759" s="212">
        <v>0.92448041801895686</v>
      </c>
      <c r="W1759" s="212">
        <v>0.8701319449719721</v>
      </c>
      <c r="X1759" s="212">
        <v>0.76573311526615351</v>
      </c>
      <c r="Y1759" s="212">
        <v>0.59735421192154203</v>
      </c>
      <c r="Z1759" s="212">
        <v>0.39802661885601431</v>
      </c>
    </row>
    <row r="1760" spans="3:26" x14ac:dyDescent="0.3">
      <c r="C1760" s="210">
        <v>41284</v>
      </c>
      <c r="D1760" s="211">
        <v>1.0321806421470347E-3</v>
      </c>
      <c r="E1760" s="211">
        <v>2.4603919920492732E-3</v>
      </c>
      <c r="F1760" s="211">
        <v>3.8874442765571698E-3</v>
      </c>
      <c r="G1760" s="211">
        <v>6.3312107095259114E-3</v>
      </c>
      <c r="H1760" s="211">
        <v>8.041905623818275E-3</v>
      </c>
      <c r="I1760" s="211">
        <v>1.0918792403090761E-2</v>
      </c>
      <c r="J1760" s="211">
        <v>1.3721620406105219E-2</v>
      </c>
      <c r="K1760" s="211">
        <v>1.7549180171471477E-2</v>
      </c>
      <c r="L1760" s="211">
        <v>2.289490211992911E-2</v>
      </c>
      <c r="M1760" s="211">
        <v>2.8972009822878189E-2</v>
      </c>
      <c r="N1760" s="211">
        <v>3.9251654131514539E-2</v>
      </c>
      <c r="P1760" s="212">
        <f t="array" ref="P1760:Z1760">(1+D1760:N1760)^-P$1:Z$1</f>
        <v>0.99991747154086186</v>
      </c>
      <c r="Q1760" s="212">
        <v>0.99938584612394055</v>
      </c>
      <c r="R1760" s="212">
        <v>0.99806192664885096</v>
      </c>
      <c r="S1760" s="212">
        <v>0.99370862133445903</v>
      </c>
      <c r="T1760" s="212">
        <v>0.98410814585071482</v>
      </c>
      <c r="U1760" s="212">
        <v>0.96794613555762266</v>
      </c>
      <c r="V1760" s="212">
        <v>0.93412813846877663</v>
      </c>
      <c r="W1760" s="212">
        <v>0.88534418461363462</v>
      </c>
      <c r="X1760" s="212">
        <v>0.79742502031049289</v>
      </c>
      <c r="Y1760" s="212">
        <v>0.65154824879013695</v>
      </c>
      <c r="Z1760" s="212">
        <v>0.46300481926753001</v>
      </c>
    </row>
    <row r="1761" spans="3:26" x14ac:dyDescent="0.3">
      <c r="C1761" s="210">
        <v>41283</v>
      </c>
      <c r="D1761" s="211">
        <v>9.4013985366569054E-4</v>
      </c>
      <c r="E1761" s="211">
        <v>2.3232476649898263E-3</v>
      </c>
      <c r="F1761" s="211">
        <v>3.8058665014993739E-3</v>
      </c>
      <c r="G1761" s="211">
        <v>6.1315705910417037E-3</v>
      </c>
      <c r="H1761" s="211">
        <v>8.405711753288303E-3</v>
      </c>
      <c r="I1761" s="211">
        <v>1.1525387480685368E-2</v>
      </c>
      <c r="J1761" s="211">
        <v>1.455156972976686E-2</v>
      </c>
      <c r="K1761" s="211">
        <v>1.8907338757417458E-2</v>
      </c>
      <c r="L1761" s="211">
        <v>2.423447659248603E-2</v>
      </c>
      <c r="M1761" s="211">
        <v>3.252275909539306E-2</v>
      </c>
      <c r="N1761" s="211">
        <v>4.3420184968080235E-2</v>
      </c>
      <c r="P1761" s="212">
        <f t="array" ref="P1761:Z1761">(1+D1761:N1761)^-P$1:Z$1</f>
        <v>0.99992482696971519</v>
      </c>
      <c r="Q1761" s="212">
        <v>0.99942002997323209</v>
      </c>
      <c r="R1761" s="212">
        <v>0.99810248131181778</v>
      </c>
      <c r="S1761" s="212">
        <v>0.99390579644823218</v>
      </c>
      <c r="T1761" s="212">
        <v>0.98339819352012536</v>
      </c>
      <c r="U1761" s="212">
        <v>0.96620579566935105</v>
      </c>
      <c r="V1761" s="212">
        <v>0.93031358803069075</v>
      </c>
      <c r="W1761" s="212">
        <v>0.87711627195698127</v>
      </c>
      <c r="X1761" s="212">
        <v>0.78705683607542964</v>
      </c>
      <c r="Y1761" s="212">
        <v>0.61873616511287577</v>
      </c>
      <c r="Z1761" s="212">
        <v>0.42738110939878754</v>
      </c>
    </row>
    <row r="1762" spans="3:26" x14ac:dyDescent="0.3">
      <c r="C1762" s="210">
        <v>41282</v>
      </c>
      <c r="D1762" s="211">
        <v>1.1978379511403323E-3</v>
      </c>
      <c r="E1762" s="211">
        <v>2.94217413276931E-3</v>
      </c>
      <c r="F1762" s="211">
        <v>4.5927626905855707E-3</v>
      </c>
      <c r="G1762" s="211">
        <v>6.9657635101113922E-3</v>
      </c>
      <c r="H1762" s="211">
        <v>8.8692344469972848E-3</v>
      </c>
      <c r="I1762" s="211">
        <v>1.156849769156274E-2</v>
      </c>
      <c r="J1762" s="211">
        <v>1.5719336727964217E-2</v>
      </c>
      <c r="K1762" s="211">
        <v>1.9937356072169635E-2</v>
      </c>
      <c r="L1762" s="211">
        <v>2.605284739864213E-2</v>
      </c>
      <c r="M1762" s="211">
        <v>3.3275552675822884E-2</v>
      </c>
      <c r="N1762" s="211">
        <v>4.377253455975294E-2</v>
      </c>
      <c r="P1762" s="212">
        <f t="array" ref="P1762:Z1762">(1+D1762:N1762)^-P$1:Z$1</f>
        <v>0.99990423489651914</v>
      </c>
      <c r="Q1762" s="212">
        <v>0.99926580605004589</v>
      </c>
      <c r="R1762" s="212">
        <v>0.99771149855263708</v>
      </c>
      <c r="S1762" s="212">
        <v>0.99308242269744107</v>
      </c>
      <c r="T1762" s="212">
        <v>0.9824947609450041</v>
      </c>
      <c r="U1762" s="212">
        <v>0.96608226999439928</v>
      </c>
      <c r="V1762" s="212">
        <v>0.92497798839705203</v>
      </c>
      <c r="W1762" s="212">
        <v>0.87093453249747965</v>
      </c>
      <c r="X1762" s="212">
        <v>0.77321932681555683</v>
      </c>
      <c r="Y1762" s="212">
        <v>0.61200883064594902</v>
      </c>
      <c r="Z1762" s="212">
        <v>0.42450489633265309</v>
      </c>
    </row>
    <row r="1763" spans="3:26" x14ac:dyDescent="0.3">
      <c r="C1763" s="210">
        <v>41281</v>
      </c>
      <c r="D1763" s="211">
        <v>9.6213012367167615E-4</v>
      </c>
      <c r="E1763" s="211">
        <v>2.3866594668099758E-3</v>
      </c>
      <c r="F1763" s="211">
        <v>3.7111078192451105E-3</v>
      </c>
      <c r="G1763" s="211">
        <v>5.8193860165520906E-3</v>
      </c>
      <c r="H1763" s="211">
        <v>7.6388885395548356E-3</v>
      </c>
      <c r="I1763" s="211">
        <v>1.0180517733882462E-2</v>
      </c>
      <c r="J1763" s="211">
        <v>1.3909236695503995E-2</v>
      </c>
      <c r="K1763" s="211">
        <v>1.8470189502127161E-2</v>
      </c>
      <c r="L1763" s="211">
        <v>2.3821391543293786E-2</v>
      </c>
      <c r="M1763" s="211">
        <v>3.2114125539051158E-2</v>
      </c>
      <c r="N1763" s="211">
        <v>4.2151223592426824E-2</v>
      </c>
      <c r="P1763" s="212">
        <f t="array" ref="P1763:Z1763">(1+D1763:N1763)^-P$1:Z$1</f>
        <v>0.99992306955344656</v>
      </c>
      <c r="Q1763" s="212">
        <v>0.99940422356565317</v>
      </c>
      <c r="R1763" s="212">
        <v>0.99814959479048404</v>
      </c>
      <c r="S1763" s="212">
        <v>0.99421428330229433</v>
      </c>
      <c r="T1763" s="212">
        <v>0.98489551464912151</v>
      </c>
      <c r="U1763" s="212">
        <v>0.97006991192045766</v>
      </c>
      <c r="V1763" s="212">
        <v>0.93326419128002902</v>
      </c>
      <c r="W1763" s="212">
        <v>0.87975500766798997</v>
      </c>
      <c r="X1763" s="212">
        <v>0.79023817562251442</v>
      </c>
      <c r="Y1763" s="212">
        <v>0.62242090707937903</v>
      </c>
      <c r="Z1763" s="212">
        <v>0.43791028420173905</v>
      </c>
    </row>
    <row r="1764" spans="3:26" x14ac:dyDescent="0.3">
      <c r="C1764" s="210">
        <v>41278</v>
      </c>
      <c r="D1764" s="211">
        <v>1.0043841314676567E-3</v>
      </c>
      <c r="E1764" s="211">
        <v>2.3693185703985964E-3</v>
      </c>
      <c r="F1764" s="211">
        <v>3.8404809400968531E-3</v>
      </c>
      <c r="G1764" s="211">
        <v>6.0523772890772685E-3</v>
      </c>
      <c r="H1764" s="211">
        <v>8.2629473142968798E-3</v>
      </c>
      <c r="I1764" s="211">
        <v>1.1127844719953938E-2</v>
      </c>
      <c r="J1764" s="211">
        <v>1.4166988304381713E-2</v>
      </c>
      <c r="K1764" s="211">
        <v>1.8237431663219505E-2</v>
      </c>
      <c r="L1764" s="211">
        <v>2.4181187015977084E-2</v>
      </c>
      <c r="M1764" s="211">
        <v>3.2701692741823905E-2</v>
      </c>
      <c r="N1764" s="211">
        <v>4.1860269444240115E-2</v>
      </c>
      <c r="P1764" s="212">
        <f t="array" ref="P1764:Z1764">(1+D1764:N1764)^-P$1:Z$1</f>
        <v>0.99991969281877757</v>
      </c>
      <c r="Q1764" s="212">
        <v>0.99940854593774764</v>
      </c>
      <c r="R1764" s="212">
        <v>0.99808527287305548</v>
      </c>
      <c r="S1764" s="212">
        <v>0.99398403360927778</v>
      </c>
      <c r="T1764" s="212">
        <v>0.98367670069189739</v>
      </c>
      <c r="U1764" s="212">
        <v>0.96734588639120533</v>
      </c>
      <c r="V1764" s="212">
        <v>0.93207884355915804</v>
      </c>
      <c r="W1764" s="212">
        <v>0.88116368939706979</v>
      </c>
      <c r="X1764" s="212">
        <v>0.78746644862947246</v>
      </c>
      <c r="Y1764" s="212">
        <v>0.61713001099306719</v>
      </c>
      <c r="Z1764" s="212">
        <v>0.44036263619531762</v>
      </c>
    </row>
    <row r="1765" spans="3:26" x14ac:dyDescent="0.3">
      <c r="C1765" s="210">
        <v>41277</v>
      </c>
      <c r="D1765" s="211">
        <v>1.0121844674494489E-3</v>
      </c>
      <c r="E1765" s="211">
        <v>2.6672416072549706E-3</v>
      </c>
      <c r="F1765" s="211">
        <v>4.0351292410683382E-3</v>
      </c>
      <c r="G1765" s="211">
        <v>6.0730923773294702E-3</v>
      </c>
      <c r="H1765" s="211">
        <v>7.6641669054497282E-3</v>
      </c>
      <c r="I1765" s="211">
        <v>9.8360842107790784E-3</v>
      </c>
      <c r="J1765" s="211">
        <v>1.2819361852909238E-2</v>
      </c>
      <c r="K1765" s="211">
        <v>1.6803328838328115E-2</v>
      </c>
      <c r="L1765" s="211">
        <v>2.2754008211109997E-2</v>
      </c>
      <c r="M1765" s="211">
        <v>3.0369698750893744E-2</v>
      </c>
      <c r="N1765" s="211">
        <v>4.0016711919232791E-2</v>
      </c>
      <c r="P1765" s="212">
        <f t="array" ref="P1765:Z1765">(1+D1765:N1765)^-P$1:Z$1</f>
        <v>0.99991906947071951</v>
      </c>
      <c r="Q1765" s="212">
        <v>0.99933429896961445</v>
      </c>
      <c r="R1765" s="212">
        <v>0.9979885207706124</v>
      </c>
      <c r="S1765" s="212">
        <v>0.99396356743526559</v>
      </c>
      <c r="T1765" s="212">
        <v>0.98484610089059654</v>
      </c>
      <c r="U1765" s="212">
        <v>0.97106286091000293</v>
      </c>
      <c r="V1765" s="212">
        <v>0.93829634513549665</v>
      </c>
      <c r="W1765" s="212">
        <v>0.88990015932781508</v>
      </c>
      <c r="X1765" s="212">
        <v>0.79852422893650721</v>
      </c>
      <c r="Y1765" s="212">
        <v>0.63841608969300268</v>
      </c>
      <c r="Z1765" s="212">
        <v>0.4562402959119799</v>
      </c>
    </row>
    <row r="1766" spans="3:26" x14ac:dyDescent="0.3">
      <c r="C1766" s="210">
        <v>41276</v>
      </c>
      <c r="D1766" s="211">
        <v>1.0402348901825762E-3</v>
      </c>
      <c r="E1766" s="211">
        <v>2.6626031414286959E-3</v>
      </c>
      <c r="F1766" s="211">
        <v>4.3860412853981194E-3</v>
      </c>
      <c r="G1766" s="211">
        <v>7.2109271569067782E-3</v>
      </c>
      <c r="H1766" s="211">
        <v>9.6081856279316823E-3</v>
      </c>
      <c r="I1766" s="211">
        <v>1.2051584595535781E-2</v>
      </c>
      <c r="J1766" s="211">
        <v>1.5246841772156662E-2</v>
      </c>
      <c r="K1766" s="211">
        <v>1.989529601134719E-2</v>
      </c>
      <c r="L1766" s="211">
        <v>2.5078178915137871E-2</v>
      </c>
      <c r="M1766" s="211">
        <v>3.4085612950425129E-2</v>
      </c>
      <c r="N1766" s="211">
        <v>4.5673157670892854E-2</v>
      </c>
      <c r="P1766" s="212">
        <f t="array" ref="P1766:Z1766">(1+D1766:N1766)^-P$1:Z$1</f>
        <v>0.99991682792132619</v>
      </c>
      <c r="Q1766" s="212">
        <v>0.99933545473475871</v>
      </c>
      <c r="R1766" s="212">
        <v>0.99781416709995252</v>
      </c>
      <c r="S1766" s="212">
        <v>0.99284069804796371</v>
      </c>
      <c r="T1766" s="212">
        <v>0.98105707455943858</v>
      </c>
      <c r="U1766" s="212">
        <v>0.96469949772479591</v>
      </c>
      <c r="V1766" s="212">
        <v>0.92713241236606569</v>
      </c>
      <c r="W1766" s="212">
        <v>0.87118598246800671</v>
      </c>
      <c r="X1766" s="212">
        <v>0.78060281507841178</v>
      </c>
      <c r="Y1766" s="212">
        <v>0.60485679149355454</v>
      </c>
      <c r="Z1766" s="212">
        <v>0.40933681185328585</v>
      </c>
    </row>
    <row r="1767" spans="3:26" x14ac:dyDescent="0.3">
      <c r="C1767" s="210">
        <v>41274</v>
      </c>
      <c r="D1767" s="211">
        <v>8.6381862596375102E-4</v>
      </c>
      <c r="E1767" s="211">
        <v>2.0997460005902835E-3</v>
      </c>
      <c r="F1767" s="211">
        <v>3.2793236735932608E-3</v>
      </c>
      <c r="G1767" s="211">
        <v>5.0744159762376364E-3</v>
      </c>
      <c r="H1767" s="211">
        <v>6.6116502024472969E-3</v>
      </c>
      <c r="I1767" s="211">
        <v>8.3442462099231306E-3</v>
      </c>
      <c r="J1767" s="211">
        <v>1.0749579659043766E-2</v>
      </c>
      <c r="K1767" s="211">
        <v>1.3675478157556214E-2</v>
      </c>
      <c r="L1767" s="211">
        <v>1.8703976873772926E-2</v>
      </c>
      <c r="M1767" s="211">
        <v>2.388279424711549E-2</v>
      </c>
      <c r="N1767" s="211">
        <v>3.0725333930577119E-2</v>
      </c>
      <c r="P1767" s="212">
        <f t="array" ref="P1767:Z1767">(1+D1767:N1767)^-P$1:Z$1</f>
        <v>0.99993092672571882</v>
      </c>
      <c r="Q1767" s="212">
        <v>0.99947575131264332</v>
      </c>
      <c r="R1767" s="212">
        <v>0.99836435991060135</v>
      </c>
      <c r="S1767" s="212">
        <v>0.9949512037162852</v>
      </c>
      <c r="T1767" s="212">
        <v>0.98690669474506232</v>
      </c>
      <c r="U1767" s="212">
        <v>0.975379282114614</v>
      </c>
      <c r="V1767" s="212">
        <v>0.94794284527252393</v>
      </c>
      <c r="W1767" s="212">
        <v>0.90930047055326657</v>
      </c>
      <c r="X1767" s="212">
        <v>0.83084494932680419</v>
      </c>
      <c r="Y1767" s="212">
        <v>0.70185326582187724</v>
      </c>
      <c r="Z1767" s="212">
        <v>0.54593506326199781</v>
      </c>
    </row>
    <row r="1768" spans="3:26" x14ac:dyDescent="0.3">
      <c r="C1768" s="210">
        <v>41271</v>
      </c>
      <c r="D1768" s="211">
        <v>1.1483273359665772E-3</v>
      </c>
      <c r="E1768" s="211">
        <v>2.8208485744562225E-3</v>
      </c>
      <c r="F1768" s="211">
        <v>4.2479668679801866E-3</v>
      </c>
      <c r="G1768" s="211">
        <v>6.7269983816563945E-3</v>
      </c>
      <c r="H1768" s="211">
        <v>8.947159160317214E-3</v>
      </c>
      <c r="I1768" s="211">
        <v>1.2147419543144201E-2</v>
      </c>
      <c r="J1768" s="211">
        <v>1.6563764209793844E-2</v>
      </c>
      <c r="K1768" s="211">
        <v>2.1205408859219003E-2</v>
      </c>
      <c r="L1768" s="211">
        <v>2.8358079293795677E-2</v>
      </c>
      <c r="M1768" s="211">
        <v>3.7539225305379356E-2</v>
      </c>
      <c r="N1768" s="211">
        <v>4.9145980815736748E-2</v>
      </c>
      <c r="P1768" s="212">
        <f t="array" ref="P1768:Z1768">(1+D1768:N1768)^-P$1:Z$1</f>
        <v>0.99990819073373294</v>
      </c>
      <c r="Q1768" s="212">
        <v>0.99929602854242627</v>
      </c>
      <c r="R1768" s="212">
        <v>0.99788275965830608</v>
      </c>
      <c r="S1768" s="212">
        <v>0.99331795174613347</v>
      </c>
      <c r="T1768" s="212">
        <v>0.98234300341169822</v>
      </c>
      <c r="U1768" s="212">
        <v>0.96442549661431309</v>
      </c>
      <c r="V1768" s="212">
        <v>0.92114261521841745</v>
      </c>
      <c r="W1768" s="212">
        <v>0.86339246709177686</v>
      </c>
      <c r="X1768" s="212">
        <v>0.75606016288912448</v>
      </c>
      <c r="Y1768" s="212">
        <v>0.57535001653749285</v>
      </c>
      <c r="Z1768" s="212">
        <v>0.3830730287808285</v>
      </c>
    </row>
    <row r="1769" spans="3:26" x14ac:dyDescent="0.3">
      <c r="C1769" s="210">
        <v>41270</v>
      </c>
      <c r="D1769" s="211">
        <v>1.0413315769233153E-3</v>
      </c>
      <c r="E1769" s="211">
        <v>2.4161140988206752E-3</v>
      </c>
      <c r="F1769" s="211">
        <v>3.7265122944532352E-3</v>
      </c>
      <c r="G1769" s="211">
        <v>5.8793151222427814E-3</v>
      </c>
      <c r="H1769" s="211">
        <v>7.6378335656568704E-3</v>
      </c>
      <c r="I1769" s="211">
        <v>9.9027170825227717E-3</v>
      </c>
      <c r="J1769" s="211">
        <v>1.3216214174031703E-2</v>
      </c>
      <c r="K1769" s="211">
        <v>1.7785563000549474E-2</v>
      </c>
      <c r="L1769" s="211">
        <v>2.3057114493175393E-2</v>
      </c>
      <c r="M1769" s="211">
        <v>3.1581896449496424E-2</v>
      </c>
      <c r="N1769" s="211">
        <v>4.1037277313695324E-2</v>
      </c>
      <c r="P1769" s="212">
        <f t="array" ref="P1769:Z1769">(1+D1769:N1769)^-P$1:Z$1</f>
        <v>0.99991674028489841</v>
      </c>
      <c r="Q1769" s="212">
        <v>0.99939688195182885</v>
      </c>
      <c r="R1769" s="212">
        <v>0.99814193531875839</v>
      </c>
      <c r="S1769" s="212">
        <v>0.99415504918546993</v>
      </c>
      <c r="T1769" s="212">
        <v>0.98489757697661562</v>
      </c>
      <c r="U1769" s="212">
        <v>0.9708706628788013</v>
      </c>
      <c r="V1769" s="212">
        <v>0.93646024392299365</v>
      </c>
      <c r="W1769" s="212">
        <v>0.88390582581899368</v>
      </c>
      <c r="X1769" s="212">
        <v>0.79616155272052536</v>
      </c>
      <c r="Y1769" s="212">
        <v>0.62725527249759983</v>
      </c>
      <c r="Z1769" s="212">
        <v>0.4473777501487462</v>
      </c>
    </row>
    <row r="1770" spans="3:26" x14ac:dyDescent="0.3">
      <c r="C1770" s="210">
        <v>41269</v>
      </c>
      <c r="D1770" s="211">
        <v>9.0982509647479534E-4</v>
      </c>
      <c r="E1770" s="211">
        <v>2.2175991780477161E-3</v>
      </c>
      <c r="F1770" s="211">
        <v>3.6010898622909318E-3</v>
      </c>
      <c r="G1770" s="211">
        <v>5.456055139132672E-3</v>
      </c>
      <c r="H1770" s="211">
        <v>7.39295785532705E-3</v>
      </c>
      <c r="I1770" s="211">
        <v>9.7019747913894595E-3</v>
      </c>
      <c r="J1770" s="211">
        <v>1.3103377056206868E-2</v>
      </c>
      <c r="K1770" s="211">
        <v>1.6583198204837259E-2</v>
      </c>
      <c r="L1770" s="211">
        <v>2.1833251127923302E-2</v>
      </c>
      <c r="M1770" s="211">
        <v>2.9285420355116401E-2</v>
      </c>
      <c r="N1770" s="211">
        <v>3.9814062209431143E-2</v>
      </c>
      <c r="P1770" s="212">
        <f t="array" ref="P1770:Z1770">(1+D1770:N1770)^-P$1:Z$1</f>
        <v>0.99992724972990954</v>
      </c>
      <c r="Q1770" s="212">
        <v>0.99944636732761793</v>
      </c>
      <c r="R1770" s="212">
        <v>0.9982043034645165</v>
      </c>
      <c r="S1770" s="212">
        <v>0.99457355186112262</v>
      </c>
      <c r="T1770" s="212">
        <v>0.98537645029895105</v>
      </c>
      <c r="U1770" s="212">
        <v>0.97144984432955006</v>
      </c>
      <c r="V1770" s="212">
        <v>0.93698186401575312</v>
      </c>
      <c r="W1770" s="212">
        <v>0.89124992698228211</v>
      </c>
      <c r="X1770" s="212">
        <v>0.80574884556338267</v>
      </c>
      <c r="Y1770" s="212">
        <v>0.64857870206404544</v>
      </c>
      <c r="Z1770" s="212">
        <v>0.45802192875322928</v>
      </c>
    </row>
    <row r="1771" spans="3:26" x14ac:dyDescent="0.3">
      <c r="C1771" s="210">
        <v>41267</v>
      </c>
      <c r="D1771" s="211">
        <v>1.1961268136496054E-3</v>
      </c>
      <c r="E1771" s="211">
        <v>3.0240141293108162E-3</v>
      </c>
      <c r="F1771" s="211">
        <v>4.7149097014116386E-3</v>
      </c>
      <c r="G1771" s="211">
        <v>7.1272873144584623E-3</v>
      </c>
      <c r="H1771" s="211">
        <v>9.2163525386028226E-3</v>
      </c>
      <c r="I1771" s="211">
        <v>1.2204149881784355E-2</v>
      </c>
      <c r="J1771" s="211">
        <v>1.5920081477394585E-2</v>
      </c>
      <c r="K1771" s="211">
        <v>2.1235904042515637E-2</v>
      </c>
      <c r="L1771" s="211">
        <v>2.6864704522942033E-2</v>
      </c>
      <c r="M1771" s="211">
        <v>3.5145539290325281E-2</v>
      </c>
      <c r="N1771" s="211">
        <v>4.5624496404855906E-2</v>
      </c>
      <c r="P1771" s="212">
        <f t="array" ref="P1771:Z1771">(1+D1771:N1771)^-P$1:Z$1</f>
        <v>0.99990437161077372</v>
      </c>
      <c r="Q1771" s="212">
        <v>0.9992454220883118</v>
      </c>
      <c r="R1771" s="212">
        <v>0.9976508489194742</v>
      </c>
      <c r="S1771" s="212">
        <v>0.99292315141866161</v>
      </c>
      <c r="T1771" s="212">
        <v>0.98181902267492394</v>
      </c>
      <c r="U1771" s="212">
        <v>0.96426334814259773</v>
      </c>
      <c r="V1771" s="212">
        <v>0.92406447605353725</v>
      </c>
      <c r="W1771" s="212">
        <v>0.86321201057802133</v>
      </c>
      <c r="X1771" s="212">
        <v>0.76712782375949062</v>
      </c>
      <c r="Y1771" s="212">
        <v>0.59563303326199524</v>
      </c>
      <c r="Z1771" s="212">
        <v>0.40971797462000759</v>
      </c>
    </row>
    <row r="1772" spans="3:26" x14ac:dyDescent="0.3">
      <c r="C1772" s="210">
        <v>41264</v>
      </c>
      <c r="D1772" s="211">
        <v>8.2925378080106363E-4</v>
      </c>
      <c r="E1772" s="211">
        <v>2.0558620385808316E-3</v>
      </c>
      <c r="F1772" s="211">
        <v>3.285208433893059E-3</v>
      </c>
      <c r="G1772" s="211">
        <v>5.4122924369459551E-3</v>
      </c>
      <c r="H1772" s="211">
        <v>6.7850414238947963E-3</v>
      </c>
      <c r="I1772" s="211">
        <v>8.7457498459475955E-3</v>
      </c>
      <c r="J1772" s="211">
        <v>1.1106573838359746E-2</v>
      </c>
      <c r="K1772" s="211">
        <v>1.4675525637004659E-2</v>
      </c>
      <c r="L1772" s="211">
        <v>1.9433593347488034E-2</v>
      </c>
      <c r="M1772" s="211">
        <v>2.6256971100239317E-2</v>
      </c>
      <c r="N1772" s="211">
        <v>3.4111929385681521E-2</v>
      </c>
      <c r="P1772" s="212">
        <f t="array" ref="P1772:Z1772">(1+D1772:N1772)^-P$1:Z$1</f>
        <v>0.99993368938745797</v>
      </c>
      <c r="Q1772" s="212">
        <v>0.99948669387514499</v>
      </c>
      <c r="R1772" s="212">
        <v>0.99836143195775418</v>
      </c>
      <c r="S1772" s="212">
        <v>0.99461684278414031</v>
      </c>
      <c r="T1772" s="212">
        <v>0.98656678857887747</v>
      </c>
      <c r="U1772" s="212">
        <v>0.9742150765373756</v>
      </c>
      <c r="V1772" s="212">
        <v>0.94627056262477971</v>
      </c>
      <c r="W1772" s="212">
        <v>0.90304564788899677</v>
      </c>
      <c r="X1772" s="212">
        <v>0.82491764308045268</v>
      </c>
      <c r="Y1772" s="212">
        <v>0.6778883919303087</v>
      </c>
      <c r="Z1772" s="212">
        <v>0.51126850176867378</v>
      </c>
    </row>
    <row r="1773" spans="3:26" x14ac:dyDescent="0.3">
      <c r="C1773" s="210">
        <v>41263</v>
      </c>
      <c r="D1773" s="211">
        <v>1.0126226842248488E-3</v>
      </c>
      <c r="E1773" s="211">
        <v>2.435899483106315E-3</v>
      </c>
      <c r="F1773" s="211">
        <v>3.9637546891708305E-3</v>
      </c>
      <c r="G1773" s="211">
        <v>6.1340369492388289E-3</v>
      </c>
      <c r="H1773" s="211">
        <v>8.1108009685031193E-3</v>
      </c>
      <c r="I1773" s="211">
        <v>1.0573991842662679E-2</v>
      </c>
      <c r="J1773" s="211">
        <v>1.4159070924895123E-2</v>
      </c>
      <c r="K1773" s="211">
        <v>1.8775783120951298E-2</v>
      </c>
      <c r="L1773" s="211">
        <v>2.4887898577363284E-2</v>
      </c>
      <c r="M1773" s="211">
        <v>3.1700360723495573E-2</v>
      </c>
      <c r="N1773" s="211">
        <v>4.1425169548375156E-2</v>
      </c>
      <c r="P1773" s="212">
        <f t="array" ref="P1773:Z1773">(1+D1773:N1773)^-P$1:Z$1</f>
        <v>0.99991903445166874</v>
      </c>
      <c r="Q1773" s="212">
        <v>0.99939195056476271</v>
      </c>
      <c r="R1773" s="212">
        <v>0.99802399501815342</v>
      </c>
      <c r="S1773" s="212">
        <v>0.99390336006538627</v>
      </c>
      <c r="T1773" s="212">
        <v>0.98397364049064351</v>
      </c>
      <c r="U1773" s="212">
        <v>0.96893724236876555</v>
      </c>
      <c r="V1773" s="212">
        <v>0.93211522708789429</v>
      </c>
      <c r="W1773" s="212">
        <v>0.87790942008113004</v>
      </c>
      <c r="X1773" s="212">
        <v>0.78205329101758747</v>
      </c>
      <c r="Y1773" s="212">
        <v>0.62617577819407089</v>
      </c>
      <c r="Z1773" s="212">
        <v>0.44405688376611602</v>
      </c>
    </row>
    <row r="1774" spans="3:26" x14ac:dyDescent="0.3">
      <c r="C1774" s="210">
        <v>41262</v>
      </c>
      <c r="D1774" s="211">
        <v>8.6884047617813149E-4</v>
      </c>
      <c r="E1774" s="211">
        <v>2.1735651846307301E-3</v>
      </c>
      <c r="F1774" s="211">
        <v>3.2836108745539095E-3</v>
      </c>
      <c r="G1774" s="211">
        <v>5.0902879382713276E-3</v>
      </c>
      <c r="H1774" s="211">
        <v>6.7334336374298897E-3</v>
      </c>
      <c r="I1774" s="211">
        <v>8.6103179376184804E-3</v>
      </c>
      <c r="J1774" s="211">
        <v>1.0972482692131E-2</v>
      </c>
      <c r="K1774" s="211">
        <v>1.4761776219959126E-2</v>
      </c>
      <c r="L1774" s="211">
        <v>1.963335979937126E-2</v>
      </c>
      <c r="M1774" s="211">
        <v>2.6943944886443062E-2</v>
      </c>
      <c r="N1774" s="211">
        <v>3.4124172749294926E-2</v>
      </c>
      <c r="P1774" s="212">
        <f t="array" ref="P1774:Z1774">(1+D1774:N1774)^-P$1:Z$1</f>
        <v>0.99993052535325311</v>
      </c>
      <c r="Q1774" s="212">
        <v>0.99945734568784506</v>
      </c>
      <c r="R1774" s="212">
        <v>0.99836222681823894</v>
      </c>
      <c r="S1774" s="212">
        <v>0.99493549186639452</v>
      </c>
      <c r="T1774" s="212">
        <v>0.98666793915451756</v>
      </c>
      <c r="U1774" s="212">
        <v>0.97460756961929618</v>
      </c>
      <c r="V1774" s="212">
        <v>0.94689827589299036</v>
      </c>
      <c r="W1774" s="212">
        <v>0.90250849867459138</v>
      </c>
      <c r="X1774" s="212">
        <v>0.82330288951426223</v>
      </c>
      <c r="Y1774" s="212">
        <v>0.67111805363550803</v>
      </c>
      <c r="Z1774" s="212">
        <v>0.51114745359400549</v>
      </c>
    </row>
    <row r="1775" spans="3:26" x14ac:dyDescent="0.3">
      <c r="C1775" s="210">
        <v>41261</v>
      </c>
      <c r="D1775" s="211">
        <v>9.6166592516012982E-4</v>
      </c>
      <c r="E1775" s="211">
        <v>2.3870277043042515E-3</v>
      </c>
      <c r="F1775" s="211">
        <v>3.7143207616651681E-3</v>
      </c>
      <c r="G1775" s="211">
        <v>5.9182389718166507E-3</v>
      </c>
      <c r="H1775" s="211">
        <v>7.5362951988287696E-3</v>
      </c>
      <c r="I1775" s="211">
        <v>1.0358667540220403E-2</v>
      </c>
      <c r="J1775" s="211">
        <v>1.4064558149841524E-2</v>
      </c>
      <c r="K1775" s="211">
        <v>1.9028879115520494E-2</v>
      </c>
      <c r="L1775" s="211">
        <v>2.4061271084895659E-2</v>
      </c>
      <c r="M1775" s="211">
        <v>3.0576861147580407E-2</v>
      </c>
      <c r="N1775" s="211">
        <v>4.0762059254529845E-2</v>
      </c>
      <c r="P1775" s="212">
        <f t="array" ref="P1775:Z1775">(1+D1775:N1775)^-P$1:Z$1</f>
        <v>0.99992310665078743</v>
      </c>
      <c r="Q1775" s="212">
        <v>0.99940413178020804</v>
      </c>
      <c r="R1775" s="212">
        <v>0.99814799722448588</v>
      </c>
      <c r="S1775" s="212">
        <v>0.99411658051069252</v>
      </c>
      <c r="T1775" s="212">
        <v>0.98509610070449649</v>
      </c>
      <c r="U1775" s="212">
        <v>0.96955686451715317</v>
      </c>
      <c r="V1775" s="212">
        <v>0.9325496827603037</v>
      </c>
      <c r="W1775" s="212">
        <v>0.87638423360481121</v>
      </c>
      <c r="X1775" s="212">
        <v>0.78838904525213627</v>
      </c>
      <c r="Y1775" s="212">
        <v>0.63649381864974952</v>
      </c>
      <c r="Z1775" s="212">
        <v>0.44974978592603698</v>
      </c>
    </row>
    <row r="1776" spans="3:26" x14ac:dyDescent="0.3">
      <c r="C1776" s="210">
        <v>41260</v>
      </c>
      <c r="D1776" s="211">
        <v>9.1039097806542072E-4</v>
      </c>
      <c r="E1776" s="211">
        <v>2.2722460475809612E-3</v>
      </c>
      <c r="F1776" s="211">
        <v>3.7148527838953829E-3</v>
      </c>
      <c r="G1776" s="211">
        <v>5.8086623915612782E-3</v>
      </c>
      <c r="H1776" s="211">
        <v>7.3974208652371623E-3</v>
      </c>
      <c r="I1776" s="211">
        <v>9.3456773657278388E-3</v>
      </c>
      <c r="J1776" s="211">
        <v>1.2379818543120091E-2</v>
      </c>
      <c r="K1776" s="211">
        <v>1.6334099869016721E-2</v>
      </c>
      <c r="L1776" s="211">
        <v>2.0612895289853338E-2</v>
      </c>
      <c r="M1776" s="211">
        <v>2.619331381723479E-2</v>
      </c>
      <c r="N1776" s="211">
        <v>3.5300799699739586E-2</v>
      </c>
      <c r="P1776" s="212">
        <f t="array" ref="P1776:Z1776">(1+D1776:N1776)^-P$1:Z$1</f>
        <v>0.99992720450383732</v>
      </c>
      <c r="Q1776" s="212">
        <v>0.9994327438505165</v>
      </c>
      <c r="R1776" s="212">
        <v>0.9981477326887005</v>
      </c>
      <c r="S1776" s="212">
        <v>0.9942248833115539</v>
      </c>
      <c r="T1776" s="212">
        <v>0.98536771941473367</v>
      </c>
      <c r="U1776" s="212">
        <v>0.97247896829304392</v>
      </c>
      <c r="V1776" s="212">
        <v>0.9403350076520014</v>
      </c>
      <c r="W1776" s="212">
        <v>0.89278013762916386</v>
      </c>
      <c r="X1776" s="212">
        <v>0.81543526096687113</v>
      </c>
      <c r="Y1776" s="212">
        <v>0.67851943204236209</v>
      </c>
      <c r="Z1776" s="212">
        <v>0.49965358811170696</v>
      </c>
    </row>
    <row r="1777" spans="3:26" x14ac:dyDescent="0.3">
      <c r="C1777" s="210">
        <v>41257</v>
      </c>
      <c r="D1777" s="211">
        <v>9.2884928214456025E-4</v>
      </c>
      <c r="E1777" s="211">
        <v>2.3575841737353085E-3</v>
      </c>
      <c r="F1777" s="211">
        <v>3.5968558500740675E-3</v>
      </c>
      <c r="G1777" s="211">
        <v>5.494287976681729E-3</v>
      </c>
      <c r="H1777" s="211">
        <v>7.0325957173781655E-3</v>
      </c>
      <c r="I1777" s="211">
        <v>9.6048228726201834E-3</v>
      </c>
      <c r="J1777" s="211">
        <v>1.2848203652552913E-2</v>
      </c>
      <c r="K1777" s="211">
        <v>1.6817956319916127E-2</v>
      </c>
      <c r="L1777" s="211">
        <v>2.241827928195271E-2</v>
      </c>
      <c r="M1777" s="211">
        <v>2.8024681833296802E-2</v>
      </c>
      <c r="N1777" s="211">
        <v>3.6152444560680584E-2</v>
      </c>
      <c r="P1777" s="212">
        <f t="array" ref="P1777:Z1777">(1+D1777:N1777)^-P$1:Z$1</f>
        <v>0.99992572930471746</v>
      </c>
      <c r="Q1777" s="212">
        <v>0.99941147089312488</v>
      </c>
      <c r="R1777" s="212">
        <v>0.99820640909325242</v>
      </c>
      <c r="S1777" s="212">
        <v>0.99453573427280462</v>
      </c>
      <c r="T1777" s="212">
        <v>0.98608180164494863</v>
      </c>
      <c r="U1777" s="212">
        <v>0.9717303123789699</v>
      </c>
      <c r="V1777" s="212">
        <v>0.93816275841490659</v>
      </c>
      <c r="W1777" s="212">
        <v>0.88981055129669218</v>
      </c>
      <c r="X1777" s="212">
        <v>0.80115020088528843</v>
      </c>
      <c r="Y1777" s="212">
        <v>0.66061263169928597</v>
      </c>
      <c r="Z1777" s="212">
        <v>0.49150380125806692</v>
      </c>
    </row>
    <row r="1778" spans="3:26" x14ac:dyDescent="0.3">
      <c r="C1778" s="210">
        <v>41256</v>
      </c>
      <c r="D1778" s="211">
        <v>1.1382260880917292E-3</v>
      </c>
      <c r="E1778" s="211">
        <v>2.8621319033880163E-3</v>
      </c>
      <c r="F1778" s="211">
        <v>4.4574749808454252E-3</v>
      </c>
      <c r="G1778" s="211">
        <v>7.0567402049775511E-3</v>
      </c>
      <c r="H1778" s="211">
        <v>9.4606987681316399E-3</v>
      </c>
      <c r="I1778" s="211">
        <v>1.2257022265044468E-2</v>
      </c>
      <c r="J1778" s="211">
        <v>1.6452075997422856E-2</v>
      </c>
      <c r="K1778" s="211">
        <v>2.2609709378980335E-2</v>
      </c>
      <c r="L1778" s="211">
        <v>2.9727901515352317E-2</v>
      </c>
      <c r="M1778" s="211">
        <v>4.0119747740869717E-2</v>
      </c>
      <c r="N1778" s="211">
        <v>5.073258563313443E-2</v>
      </c>
      <c r="P1778" s="212">
        <f t="array" ref="P1778:Z1778">(1+D1778:N1778)^-P$1:Z$1</f>
        <v>0.99990899783695575</v>
      </c>
      <c r="Q1778" s="212">
        <v>0.9992857442515467</v>
      </c>
      <c r="R1778" s="212">
        <v>0.99777868584643881</v>
      </c>
      <c r="S1778" s="212">
        <v>0.99299270843116427</v>
      </c>
      <c r="T1778" s="212">
        <v>0.98134376942046109</v>
      </c>
      <c r="U1778" s="212">
        <v>0.96411225932636646</v>
      </c>
      <c r="V1778" s="212">
        <v>0.92164880427601314</v>
      </c>
      <c r="W1778" s="212">
        <v>0.85512699500392908</v>
      </c>
      <c r="X1778" s="212">
        <v>0.74606247132970138</v>
      </c>
      <c r="Y1778" s="212">
        <v>0.55430637105233771</v>
      </c>
      <c r="Z1778" s="212">
        <v>0.37166869370724881</v>
      </c>
    </row>
    <row r="1779" spans="3:26" x14ac:dyDescent="0.3">
      <c r="C1779" s="210">
        <v>41255</v>
      </c>
      <c r="D1779" s="211">
        <v>1.0746668744950635E-3</v>
      </c>
      <c r="E1779" s="211">
        <v>2.7436538032228172E-3</v>
      </c>
      <c r="F1779" s="211">
        <v>4.3874069891057877E-3</v>
      </c>
      <c r="G1779" s="211">
        <v>6.6309027403115266E-3</v>
      </c>
      <c r="H1779" s="211">
        <v>8.6091914939260168E-3</v>
      </c>
      <c r="I1779" s="211">
        <v>1.1422109702713897E-2</v>
      </c>
      <c r="J1779" s="211">
        <v>1.490512849721764E-2</v>
      </c>
      <c r="K1779" s="211">
        <v>1.9760681477459449E-2</v>
      </c>
      <c r="L1779" s="211">
        <v>2.664421568675748E-2</v>
      </c>
      <c r="M1779" s="211">
        <v>3.3624670883470417E-2</v>
      </c>
      <c r="N1779" s="211">
        <v>4.452636522556562E-2</v>
      </c>
      <c r="P1779" s="212">
        <f t="array" ref="P1779:Z1779">(1+D1779:N1779)^-P$1:Z$1</f>
        <v>0.99991407650496056</v>
      </c>
      <c r="Q1779" s="212">
        <v>0.99931526032743201</v>
      </c>
      <c r="R1779" s="212">
        <v>0.99781348871680986</v>
      </c>
      <c r="S1779" s="212">
        <v>0.99341277649805859</v>
      </c>
      <c r="T1779" s="212">
        <v>0.98300144634290521</v>
      </c>
      <c r="U1779" s="212">
        <v>0.96650180791730744</v>
      </c>
      <c r="V1779" s="212">
        <v>0.92869426703973845</v>
      </c>
      <c r="W1779" s="212">
        <v>0.87199131380731354</v>
      </c>
      <c r="X1779" s="212">
        <v>0.76877695089052944</v>
      </c>
      <c r="Y1779" s="212">
        <v>0.60891545932414137</v>
      </c>
      <c r="Z1779" s="212">
        <v>0.41841945318403811</v>
      </c>
    </row>
    <row r="1780" spans="3:26" x14ac:dyDescent="0.3">
      <c r="C1780" s="210">
        <v>41254</v>
      </c>
      <c r="D1780" s="211">
        <v>8.6020856154525474E-4</v>
      </c>
      <c r="E1780" s="211">
        <v>2.0988257235969414E-3</v>
      </c>
      <c r="F1780" s="211">
        <v>3.4525808147300697E-3</v>
      </c>
      <c r="G1780" s="211">
        <v>5.6769530640629574E-3</v>
      </c>
      <c r="H1780" s="211">
        <v>7.3290455604691105E-3</v>
      </c>
      <c r="I1780" s="211">
        <v>9.583326245623601E-3</v>
      </c>
      <c r="J1780" s="211">
        <v>1.2367067464638379E-2</v>
      </c>
      <c r="K1780" s="211">
        <v>1.6752230392028476E-2</v>
      </c>
      <c r="L1780" s="211">
        <v>2.1724611619052404E-2</v>
      </c>
      <c r="M1780" s="211">
        <v>2.8275215551999546E-2</v>
      </c>
      <c r="N1780" s="211">
        <v>3.5451241944018788E-2</v>
      </c>
      <c r="P1780" s="212">
        <f t="array" ref="P1780:Z1780">(1+D1780:N1780)^-P$1:Z$1</f>
        <v>0.99993121526224293</v>
      </c>
      <c r="Q1780" s="212">
        <v>0.99947598077958766</v>
      </c>
      <c r="R1780" s="212">
        <v>0.99827816688802162</v>
      </c>
      <c r="S1780" s="212">
        <v>0.99435509280911061</v>
      </c>
      <c r="T1780" s="212">
        <v>0.98550149319014235</v>
      </c>
      <c r="U1780" s="212">
        <v>0.97179238561742054</v>
      </c>
      <c r="V1780" s="212">
        <v>0.94039422820506757</v>
      </c>
      <c r="W1780" s="212">
        <v>0.89021326963546155</v>
      </c>
      <c r="X1780" s="212">
        <v>0.80660600466766541</v>
      </c>
      <c r="Y1780" s="212">
        <v>0.6582024243568606</v>
      </c>
      <c r="Z1780" s="212">
        <v>0.49820368219528033</v>
      </c>
    </row>
    <row r="1781" spans="3:26" x14ac:dyDescent="0.3">
      <c r="C1781" s="210">
        <v>41253</v>
      </c>
      <c r="D1781" s="211">
        <v>1.0695810471730873E-3</v>
      </c>
      <c r="E1781" s="211">
        <v>2.5834883295287807E-3</v>
      </c>
      <c r="F1781" s="211">
        <v>3.9156632268212864E-3</v>
      </c>
      <c r="G1781" s="211">
        <v>6.1141942936358681E-3</v>
      </c>
      <c r="H1781" s="211">
        <v>8.3357879994177316E-3</v>
      </c>
      <c r="I1781" s="211">
        <v>1.1046228450367075E-2</v>
      </c>
      <c r="J1781" s="211">
        <v>1.5146784743971844E-2</v>
      </c>
      <c r="K1781" s="211">
        <v>1.9472226175068878E-2</v>
      </c>
      <c r="L1781" s="211">
        <v>2.5961902562167846E-2</v>
      </c>
      <c r="M1781" s="211">
        <v>3.3531708688808774E-2</v>
      </c>
      <c r="N1781" s="211">
        <v>4.239032389803473E-2</v>
      </c>
      <c r="P1781" s="212">
        <f t="array" ref="P1781:Z1781">(1+D1781:N1781)^-P$1:Z$1</f>
        <v>0.99991448290056328</v>
      </c>
      <c r="Q1781" s="212">
        <v>0.99935516877802189</v>
      </c>
      <c r="R1781" s="212">
        <v>0.99804789934615024</v>
      </c>
      <c r="S1781" s="212">
        <v>0.99392296189804941</v>
      </c>
      <c r="T1781" s="212">
        <v>0.98353458712682751</v>
      </c>
      <c r="U1781" s="212">
        <v>0.96758017103782812</v>
      </c>
      <c r="V1781" s="212">
        <v>0.92758941229912428</v>
      </c>
      <c r="W1781" s="212">
        <v>0.8737198639783208</v>
      </c>
      <c r="X1781" s="212">
        <v>0.77390500882926028</v>
      </c>
      <c r="Y1781" s="212">
        <v>0.609737520777064</v>
      </c>
      <c r="Z1781" s="212">
        <v>0.43590572536148181</v>
      </c>
    </row>
    <row r="1782" spans="3:26" x14ac:dyDescent="0.3">
      <c r="C1782" s="210">
        <v>41250</v>
      </c>
      <c r="D1782" s="211">
        <v>9.1541447420096986E-4</v>
      </c>
      <c r="E1782" s="211">
        <v>2.4442689091430676E-3</v>
      </c>
      <c r="F1782" s="211">
        <v>3.8608751965840981E-3</v>
      </c>
      <c r="G1782" s="211">
        <v>6.3270823629940067E-3</v>
      </c>
      <c r="H1782" s="211">
        <v>8.56491344196798E-3</v>
      </c>
      <c r="I1782" s="211">
        <v>1.0988808526248846E-2</v>
      </c>
      <c r="J1782" s="211">
        <v>1.4454853388974702E-2</v>
      </c>
      <c r="K1782" s="211">
        <v>1.9484022842980363E-2</v>
      </c>
      <c r="L1782" s="211">
        <v>2.5872206701428625E-2</v>
      </c>
      <c r="M1782" s="211">
        <v>3.4543732064576761E-2</v>
      </c>
      <c r="N1782" s="211">
        <v>4.4342199619725534E-2</v>
      </c>
      <c r="P1782" s="212">
        <f t="array" ref="P1782:Z1782">(1+D1782:N1782)^-P$1:Z$1</f>
        <v>0.99992680301999792</v>
      </c>
      <c r="Q1782" s="212">
        <v>0.99938986457268808</v>
      </c>
      <c r="R1782" s="212">
        <v>0.9980751343613663</v>
      </c>
      <c r="S1782" s="212">
        <v>0.99371269791513794</v>
      </c>
      <c r="T1782" s="212">
        <v>0.98308775976500085</v>
      </c>
      <c r="U1782" s="212">
        <v>0.96774504388826954</v>
      </c>
      <c r="V1782" s="212">
        <v>0.93075714490148642</v>
      </c>
      <c r="W1782" s="212">
        <v>0.87364909643762068</v>
      </c>
      <c r="X1782" s="212">
        <v>0.77458192934333514</v>
      </c>
      <c r="Y1782" s="212">
        <v>0.60085155957280811</v>
      </c>
      <c r="Z1782" s="212">
        <v>0.4198976603061082</v>
      </c>
    </row>
    <row r="1783" spans="3:26" x14ac:dyDescent="0.3">
      <c r="C1783" s="210">
        <v>41249</v>
      </c>
      <c r="D1783" s="211">
        <v>9.2148904152463372E-4</v>
      </c>
      <c r="E1783" s="211">
        <v>2.3542917643691072E-3</v>
      </c>
      <c r="F1783" s="211">
        <v>3.745937435438712E-3</v>
      </c>
      <c r="G1783" s="211">
        <v>5.9542557210286173E-3</v>
      </c>
      <c r="H1783" s="211">
        <v>7.9910644774612485E-3</v>
      </c>
      <c r="I1783" s="211">
        <v>1.0363666907141373E-2</v>
      </c>
      <c r="J1783" s="211">
        <v>1.3064000065428722E-2</v>
      </c>
      <c r="K1783" s="211">
        <v>1.6649197831377471E-2</v>
      </c>
      <c r="L1783" s="211">
        <v>2.2806524258842567E-2</v>
      </c>
      <c r="M1783" s="211">
        <v>3.1103746400603507E-2</v>
      </c>
      <c r="N1783" s="211">
        <v>4.0303593660801842E-2</v>
      </c>
      <c r="P1783" s="212">
        <f t="array" ref="P1783:Z1783">(1+D1783:N1783)^-P$1:Z$1</f>
        <v>0.99992631753619476</v>
      </c>
      <c r="Q1783" s="212">
        <v>0.99941229157790212</v>
      </c>
      <c r="R1783" s="212">
        <v>0.99813227692767437</v>
      </c>
      <c r="S1783" s="212">
        <v>0.99408098759246188</v>
      </c>
      <c r="T1783" s="212">
        <v>0.98420742142929263</v>
      </c>
      <c r="U1783" s="212">
        <v>0.96954247223438028</v>
      </c>
      <c r="V1783" s="212">
        <v>0.93716397686611141</v>
      </c>
      <c r="W1783" s="212">
        <v>0.89084499384116178</v>
      </c>
      <c r="X1783" s="212">
        <v>0.79811432102546276</v>
      </c>
      <c r="Y1783" s="212">
        <v>0.63163258669275113</v>
      </c>
      <c r="Z1783" s="212">
        <v>0.45373055391505479</v>
      </c>
    </row>
    <row r="1784" spans="3:26" x14ac:dyDescent="0.3">
      <c r="C1784" s="210">
        <v>41248</v>
      </c>
      <c r="D1784" s="211">
        <v>1.0699328896900686E-3</v>
      </c>
      <c r="E1784" s="211">
        <v>2.8388280885200856E-3</v>
      </c>
      <c r="F1784" s="211">
        <v>4.4521690161039018E-3</v>
      </c>
      <c r="G1784" s="211">
        <v>7.1530146280599895E-3</v>
      </c>
      <c r="H1784" s="211">
        <v>9.5646839976028762E-3</v>
      </c>
      <c r="I1784" s="211">
        <v>1.2524405462309488E-2</v>
      </c>
      <c r="J1784" s="211">
        <v>1.6937732512488032E-2</v>
      </c>
      <c r="K1784" s="211">
        <v>2.2060180700127635E-2</v>
      </c>
      <c r="L1784" s="211">
        <v>2.8882745552817297E-2</v>
      </c>
      <c r="M1784" s="211">
        <v>3.9648413013785383E-2</v>
      </c>
      <c r="N1784" s="211">
        <v>5.0402601287248328E-2</v>
      </c>
      <c r="P1784" s="212">
        <f t="array" ref="P1784:Z1784">(1+D1784:N1784)^-P$1:Z$1</f>
        <v>0.99991445478564533</v>
      </c>
      <c r="Q1784" s="212">
        <v>0.99929154951317123</v>
      </c>
      <c r="R1784" s="212">
        <v>0.99778132119917096</v>
      </c>
      <c r="S1784" s="212">
        <v>0.99289778760112068</v>
      </c>
      <c r="T1784" s="212">
        <v>0.98114162288475759</v>
      </c>
      <c r="U1784" s="212">
        <v>0.96334866484626369</v>
      </c>
      <c r="V1784" s="212">
        <v>0.9194501572341498</v>
      </c>
      <c r="W1784" s="212">
        <v>0.85835060973262411</v>
      </c>
      <c r="X1784" s="212">
        <v>0.75221356105118031</v>
      </c>
      <c r="Y1784" s="212">
        <v>0.55808785999798516</v>
      </c>
      <c r="Z1784" s="212">
        <v>0.37401087310092646</v>
      </c>
    </row>
    <row r="1785" spans="3:26" x14ac:dyDescent="0.3">
      <c r="C1785" s="210">
        <v>41247</v>
      </c>
      <c r="D1785" s="211">
        <v>8.4867682495039785E-4</v>
      </c>
      <c r="E1785" s="211">
        <v>1.9705214608988298E-3</v>
      </c>
      <c r="F1785" s="211">
        <v>3.0443085243790947E-3</v>
      </c>
      <c r="G1785" s="211">
        <v>4.7049980426363564E-3</v>
      </c>
      <c r="H1785" s="211">
        <v>6.1113500098399446E-3</v>
      </c>
      <c r="I1785" s="211">
        <v>8.27028193042657E-3</v>
      </c>
      <c r="J1785" s="211">
        <v>1.0874320856130215E-2</v>
      </c>
      <c r="K1785" s="211">
        <v>1.4428261708529068E-2</v>
      </c>
      <c r="L1785" s="211">
        <v>1.9235147484920525E-2</v>
      </c>
      <c r="M1785" s="211">
        <v>2.4153053142926015E-2</v>
      </c>
      <c r="N1785" s="211">
        <v>3.256135425714328E-2</v>
      </c>
      <c r="P1785" s="212">
        <f t="array" ref="P1785:Z1785">(1+D1785:N1785)^-P$1:Z$1</f>
        <v>0.99993213695060912</v>
      </c>
      <c r="Q1785" s="212">
        <v>0.99950797545124648</v>
      </c>
      <c r="R1785" s="212">
        <v>0.99848131237472715</v>
      </c>
      <c r="S1785" s="212">
        <v>0.99531703529712445</v>
      </c>
      <c r="T1785" s="212">
        <v>0.98788843969950879</v>
      </c>
      <c r="U1785" s="212">
        <v>0.97559395228643142</v>
      </c>
      <c r="V1785" s="212">
        <v>0.9473581121206186</v>
      </c>
      <c r="W1785" s="212">
        <v>0.90458757823543212</v>
      </c>
      <c r="X1785" s="212">
        <v>0.82652517197849318</v>
      </c>
      <c r="Y1785" s="212">
        <v>0.69908026072875884</v>
      </c>
      <c r="Z1785" s="212">
        <v>0.52684476260930391</v>
      </c>
    </row>
    <row r="1786" spans="3:26" x14ac:dyDescent="0.3">
      <c r="C1786" s="210">
        <v>41246</v>
      </c>
      <c r="D1786" s="211">
        <v>1.0142966390957449E-3</v>
      </c>
      <c r="E1786" s="211">
        <v>2.5490314698100049E-3</v>
      </c>
      <c r="F1786" s="211">
        <v>4.0736622560433554E-3</v>
      </c>
      <c r="G1786" s="211">
        <v>6.6346787445244818E-3</v>
      </c>
      <c r="H1786" s="211">
        <v>8.4414659488575312E-3</v>
      </c>
      <c r="I1786" s="211">
        <v>1.1532180054900233E-2</v>
      </c>
      <c r="J1786" s="211">
        <v>1.4815308634547346E-2</v>
      </c>
      <c r="K1786" s="211">
        <v>1.9665373572661172E-2</v>
      </c>
      <c r="L1786" s="211">
        <v>2.5161283845569881E-2</v>
      </c>
      <c r="M1786" s="211">
        <v>3.2538195705103592E-2</v>
      </c>
      <c r="N1786" s="211">
        <v>4.1225300114352985E-2</v>
      </c>
      <c r="P1786" s="212">
        <f t="array" ref="P1786:Z1786">(1+D1786:N1786)^-P$1:Z$1</f>
        <v>0.99991890068170108</v>
      </c>
      <c r="Q1786" s="212">
        <v>0.9993637554396162</v>
      </c>
      <c r="R1786" s="212">
        <v>0.99796937084316328</v>
      </c>
      <c r="S1786" s="212">
        <v>0.99340905009074476</v>
      </c>
      <c r="T1786" s="212">
        <v>0.98332846217881742</v>
      </c>
      <c r="U1786" s="212">
        <v>0.966186331195659</v>
      </c>
      <c r="V1786" s="212">
        <v>0.92910532685547964</v>
      </c>
      <c r="W1786" s="212">
        <v>0.87256200770897618</v>
      </c>
      <c r="X1786" s="212">
        <v>0.77997024843826412</v>
      </c>
      <c r="Y1786" s="212">
        <v>0.61859742657627825</v>
      </c>
      <c r="Z1786" s="212">
        <v>0.44576478375035716</v>
      </c>
    </row>
    <row r="1787" spans="3:26" x14ac:dyDescent="0.3">
      <c r="C1787" s="210">
        <v>41243</v>
      </c>
      <c r="D1787" s="211">
        <v>1.0939877449078113E-3</v>
      </c>
      <c r="E1787" s="211">
        <v>2.7361450606123478E-3</v>
      </c>
      <c r="F1787" s="211">
        <v>4.2233832809252933E-3</v>
      </c>
      <c r="G1787" s="211">
        <v>6.7988967973183221E-3</v>
      </c>
      <c r="H1787" s="211">
        <v>9.0576069439984586E-3</v>
      </c>
      <c r="I1787" s="211">
        <v>1.1413689375246184E-2</v>
      </c>
      <c r="J1787" s="211">
        <v>1.4858824044449786E-2</v>
      </c>
      <c r="K1787" s="211">
        <v>1.9278706571207331E-2</v>
      </c>
      <c r="L1787" s="211">
        <v>2.4408105042575897E-2</v>
      </c>
      <c r="M1787" s="211">
        <v>3.3123084730061071E-2</v>
      </c>
      <c r="N1787" s="211">
        <v>4.3786426996767248E-2</v>
      </c>
      <c r="P1787" s="212">
        <f t="array" ref="P1787:Z1787">(1+D1787:N1787)^-P$1:Z$1</f>
        <v>0.99991253264338109</v>
      </c>
      <c r="Q1787" s="212">
        <v>0.99931713110371823</v>
      </c>
      <c r="R1787" s="212">
        <v>0.9978949737672228</v>
      </c>
      <c r="S1787" s="212">
        <v>0.99324701604367471</v>
      </c>
      <c r="T1787" s="212">
        <v>0.98212796778059486</v>
      </c>
      <c r="U1787" s="212">
        <v>0.96652594738534114</v>
      </c>
      <c r="V1787" s="212">
        <v>0.92890615170343405</v>
      </c>
      <c r="W1787" s="212">
        <v>0.87488171283964322</v>
      </c>
      <c r="X1787" s="212">
        <v>0.78572385875624207</v>
      </c>
      <c r="Y1787" s="212">
        <v>0.61336503188623415</v>
      </c>
      <c r="Z1787" s="212">
        <v>0.42439191034695439</v>
      </c>
    </row>
    <row r="1788" spans="3:26" x14ac:dyDescent="0.3">
      <c r="C1788" s="210">
        <v>41242</v>
      </c>
      <c r="D1788" s="211">
        <v>1.1028712053318959E-3</v>
      </c>
      <c r="E1788" s="211">
        <v>2.6815811853646591E-3</v>
      </c>
      <c r="F1788" s="211">
        <v>4.1774646187815864E-3</v>
      </c>
      <c r="G1788" s="211">
        <v>6.7248258466595448E-3</v>
      </c>
      <c r="H1788" s="211">
        <v>8.5944026046890706E-3</v>
      </c>
      <c r="I1788" s="211">
        <v>1.1423711753996382E-2</v>
      </c>
      <c r="J1788" s="211">
        <v>1.5514625847370241E-2</v>
      </c>
      <c r="K1788" s="211">
        <v>2.0799681786347512E-2</v>
      </c>
      <c r="L1788" s="211">
        <v>2.7488193225646679E-2</v>
      </c>
      <c r="M1788" s="211">
        <v>3.5113172333469965E-2</v>
      </c>
      <c r="N1788" s="211">
        <v>4.6212437525907098E-2</v>
      </c>
      <c r="P1788" s="212">
        <f t="array" ref="P1788:Z1788">(1+D1788:N1788)^-P$1:Z$1</f>
        <v>0.99991182280866397</v>
      </c>
      <c r="Q1788" s="212">
        <v>0.99933072602348716</v>
      </c>
      <c r="R1788" s="212">
        <v>0.99791778919574459</v>
      </c>
      <c r="S1788" s="212">
        <v>0.99332009534879218</v>
      </c>
      <c r="T1788" s="212">
        <v>0.98303027380031083</v>
      </c>
      <c r="U1788" s="212">
        <v>0.9664972152337753</v>
      </c>
      <c r="V1788" s="212">
        <v>0.9259106653372301</v>
      </c>
      <c r="W1788" s="212">
        <v>0.86579748123874045</v>
      </c>
      <c r="X1788" s="212">
        <v>0.76248551649415419</v>
      </c>
      <c r="Y1788" s="212">
        <v>0.59591246718648816</v>
      </c>
      <c r="Z1788" s="212">
        <v>0.40513748375676367</v>
      </c>
    </row>
    <row r="1789" spans="3:26" x14ac:dyDescent="0.3">
      <c r="C1789" s="210">
        <v>41241</v>
      </c>
      <c r="D1789" s="211">
        <v>8.792260510230522E-4</v>
      </c>
      <c r="E1789" s="211">
        <v>2.3129009717970826E-3</v>
      </c>
      <c r="F1789" s="211">
        <v>3.4975392818913198E-3</v>
      </c>
      <c r="G1789" s="211">
        <v>5.7141533254790027E-3</v>
      </c>
      <c r="H1789" s="211">
        <v>7.709073342203691E-3</v>
      </c>
      <c r="I1789" s="211">
        <v>1.044744311743241E-2</v>
      </c>
      <c r="J1789" s="211">
        <v>1.4210269170074544E-2</v>
      </c>
      <c r="K1789" s="211">
        <v>1.7857956661515489E-2</v>
      </c>
      <c r="L1789" s="211">
        <v>2.4542277323302376E-2</v>
      </c>
      <c r="M1789" s="211">
        <v>3.3606393911995103E-2</v>
      </c>
      <c r="N1789" s="211">
        <v>4.5537025273702465E-2</v>
      </c>
      <c r="P1789" s="212">
        <f t="array" ref="P1789:Z1789">(1+D1789:N1789)^-P$1:Z$1</f>
        <v>0.99992969529083542</v>
      </c>
      <c r="Q1789" s="212">
        <v>0.99942260917090131</v>
      </c>
      <c r="R1789" s="212">
        <v>0.99825580432253147</v>
      </c>
      <c r="S1789" s="212">
        <v>0.99431831270686144</v>
      </c>
      <c r="T1789" s="212">
        <v>0.98475832765347071</v>
      </c>
      <c r="U1789" s="212">
        <v>0.96930133789202422</v>
      </c>
      <c r="V1789" s="212">
        <v>0.93187998077132739</v>
      </c>
      <c r="W1789" s="212">
        <v>0.88346585412619982</v>
      </c>
      <c r="X1789" s="212">
        <v>0.78469549458338828</v>
      </c>
      <c r="Y1789" s="212">
        <v>0.6090769885320455</v>
      </c>
      <c r="Z1789" s="212">
        <v>0.41040407165875648</v>
      </c>
    </row>
    <row r="1790" spans="3:26" x14ac:dyDescent="0.3">
      <c r="C1790" s="210">
        <v>41240</v>
      </c>
      <c r="D1790" s="211">
        <v>9.1449137886594493E-4</v>
      </c>
      <c r="E1790" s="211">
        <v>2.3246205913933665E-3</v>
      </c>
      <c r="F1790" s="211">
        <v>3.509007210634471E-3</v>
      </c>
      <c r="G1790" s="211">
        <v>5.3035881174164383E-3</v>
      </c>
      <c r="H1790" s="211">
        <v>6.7358391878309005E-3</v>
      </c>
      <c r="I1790" s="211">
        <v>9.1476718788421757E-3</v>
      </c>
      <c r="J1790" s="211">
        <v>1.206566329789184E-2</v>
      </c>
      <c r="K1790" s="211">
        <v>1.6089517965827787E-2</v>
      </c>
      <c r="L1790" s="211">
        <v>2.1431492519304669E-2</v>
      </c>
      <c r="M1790" s="211">
        <v>2.8132390821167808E-2</v>
      </c>
      <c r="N1790" s="211">
        <v>3.6510819564772833E-2</v>
      </c>
      <c r="P1790" s="212">
        <f t="array" ref="P1790:Z1790">(1+D1790:N1790)^-P$1:Z$1</f>
        <v>0.9999268767947217</v>
      </c>
      <c r="Q1790" s="212">
        <v>0.99941968773609047</v>
      </c>
      <c r="R1790" s="212">
        <v>0.99825010035821449</v>
      </c>
      <c r="S1790" s="212">
        <v>0.99472439153694048</v>
      </c>
      <c r="T1790" s="212">
        <v>0.98666322396205353</v>
      </c>
      <c r="U1790" s="212">
        <v>0.9730515127114856</v>
      </c>
      <c r="V1790" s="212">
        <v>0.94179536066917402</v>
      </c>
      <c r="W1790" s="212">
        <v>0.89428552593111132</v>
      </c>
      <c r="X1790" s="212">
        <v>0.80892370467810082</v>
      </c>
      <c r="Y1790" s="212">
        <v>0.65957528821947198</v>
      </c>
      <c r="Z1790" s="212">
        <v>0.488116179883199</v>
      </c>
    </row>
    <row r="1791" spans="3:26" x14ac:dyDescent="0.3">
      <c r="C1791" s="210">
        <v>41239</v>
      </c>
      <c r="D1791" s="211">
        <v>9.3883224965747862E-4</v>
      </c>
      <c r="E1791" s="211">
        <v>2.263684981765083E-3</v>
      </c>
      <c r="F1791" s="211">
        <v>3.592307509312013E-3</v>
      </c>
      <c r="G1791" s="211">
        <v>5.7704483968309787E-3</v>
      </c>
      <c r="H1791" s="211">
        <v>7.3783860609436076E-3</v>
      </c>
      <c r="I1791" s="211">
        <v>9.7706212496420954E-3</v>
      </c>
      <c r="J1791" s="211">
        <v>1.2440341924736033E-2</v>
      </c>
      <c r="K1791" s="211">
        <v>1.6872406527103319E-2</v>
      </c>
      <c r="L1791" s="211">
        <v>2.1344172392263543E-2</v>
      </c>
      <c r="M1791" s="211">
        <v>2.8937886881203384E-2</v>
      </c>
      <c r="N1791" s="211">
        <v>3.9158232231221647E-2</v>
      </c>
      <c r="P1791" s="212">
        <f t="array" ref="P1791:Z1791">(1+D1791:N1791)^-P$1:Z$1</f>
        <v>0.99992493147199912</v>
      </c>
      <c r="Q1791" s="212">
        <v>0.99943487806485065</v>
      </c>
      <c r="R1791" s="212">
        <v>0.9982086710564626</v>
      </c>
      <c r="S1791" s="212">
        <v>0.99426265863544805</v>
      </c>
      <c r="T1791" s="212">
        <v>0.9854049575750109</v>
      </c>
      <c r="U1791" s="212">
        <v>0.97125173381896668</v>
      </c>
      <c r="V1791" s="212">
        <v>0.94005397652270806</v>
      </c>
      <c r="W1791" s="212">
        <v>0.8894770796602679</v>
      </c>
      <c r="X1791" s="212">
        <v>0.80961556256706235</v>
      </c>
      <c r="Y1791" s="212">
        <v>0.65187243606747236</v>
      </c>
      <c r="Z1791" s="212">
        <v>0.46383802735902074</v>
      </c>
    </row>
    <row r="1792" spans="3:26" x14ac:dyDescent="0.3">
      <c r="C1792" s="210">
        <v>41236</v>
      </c>
      <c r="D1792" s="211">
        <v>9.5744184372335904E-4</v>
      </c>
      <c r="E1792" s="211">
        <v>2.5427093561627661E-3</v>
      </c>
      <c r="F1792" s="211">
        <v>4.126909660211067E-3</v>
      </c>
      <c r="G1792" s="211">
        <v>6.412339198100395E-3</v>
      </c>
      <c r="H1792" s="211">
        <v>8.4193362346379041E-3</v>
      </c>
      <c r="I1792" s="211">
        <v>1.0978674736955244E-2</v>
      </c>
      <c r="J1792" s="211">
        <v>1.3955924201228652E-2</v>
      </c>
      <c r="K1792" s="211">
        <v>1.7929968626229961E-2</v>
      </c>
      <c r="L1792" s="211">
        <v>2.443423978925699E-2</v>
      </c>
      <c r="M1792" s="211">
        <v>3.3457177081541285E-2</v>
      </c>
      <c r="N1792" s="211">
        <v>4.5359601950112509E-2</v>
      </c>
      <c r="P1792" s="212">
        <f t="array" ref="P1792:Z1792">(1+D1792:N1792)^-P$1:Z$1</f>
        <v>0.99992344422745227</v>
      </c>
      <c r="Q1792" s="212">
        <v>0.99936533095261848</v>
      </c>
      <c r="R1792" s="212">
        <v>0.99794291005298885</v>
      </c>
      <c r="S1792" s="212">
        <v>0.99362851691265064</v>
      </c>
      <c r="T1792" s="212">
        <v>0.98337162084474117</v>
      </c>
      <c r="U1792" s="212">
        <v>0.96777414545958496</v>
      </c>
      <c r="V1792" s="212">
        <v>0.93304935075342932</v>
      </c>
      <c r="W1792" s="212">
        <v>0.8830284504802538</v>
      </c>
      <c r="X1792" s="212">
        <v>0.78552343264821511</v>
      </c>
      <c r="Y1792" s="212">
        <v>0.61039745619845109</v>
      </c>
      <c r="Z1792" s="212">
        <v>0.41179943417522513</v>
      </c>
    </row>
    <row r="1793" spans="3:26" x14ac:dyDescent="0.3">
      <c r="C1793" s="210">
        <v>41234</v>
      </c>
      <c r="D1793" s="211">
        <v>1.0650490340092986E-3</v>
      </c>
      <c r="E1793" s="211">
        <v>2.5211166122631836E-3</v>
      </c>
      <c r="F1793" s="211">
        <v>4.0992825837679993E-3</v>
      </c>
      <c r="G1793" s="211">
        <v>6.3940031736802218E-3</v>
      </c>
      <c r="H1793" s="211">
        <v>8.2206574213884651E-3</v>
      </c>
      <c r="I1793" s="211">
        <v>1.066127726751101E-2</v>
      </c>
      <c r="J1793" s="211">
        <v>1.4030338514719198E-2</v>
      </c>
      <c r="K1793" s="211">
        <v>1.8937549312243888E-2</v>
      </c>
      <c r="L1793" s="211">
        <v>2.6004588178165193E-2</v>
      </c>
      <c r="M1793" s="211">
        <v>3.3486662043949018E-2</v>
      </c>
      <c r="N1793" s="211">
        <v>4.5024779546408281E-2</v>
      </c>
      <c r="P1793" s="212">
        <f t="array" ref="P1793:Z1793">(1+D1793:N1793)^-P$1:Z$1</f>
        <v>0.9999148450441554</v>
      </c>
      <c r="Q1793" s="212">
        <v>0.9993707121024531</v>
      </c>
      <c r="R1793" s="212">
        <v>0.99795663880267471</v>
      </c>
      <c r="S1793" s="212">
        <v>0.99364662035592755</v>
      </c>
      <c r="T1793" s="212">
        <v>0.98375922321208409</v>
      </c>
      <c r="U1793" s="212">
        <v>0.96868621822224854</v>
      </c>
      <c r="V1793" s="212">
        <v>0.93270704325791509</v>
      </c>
      <c r="W1793" s="212">
        <v>0.87693424835118494</v>
      </c>
      <c r="X1793" s="212">
        <v>0.7735830957651435</v>
      </c>
      <c r="Y1793" s="212">
        <v>0.61013629241789213</v>
      </c>
      <c r="Z1793" s="212">
        <v>0.41444626438826393</v>
      </c>
    </row>
    <row r="1794" spans="3:26" x14ac:dyDescent="0.3">
      <c r="C1794" s="210">
        <v>41233</v>
      </c>
      <c r="D1794" s="211">
        <v>1.1193552875472864E-3</v>
      </c>
      <c r="E1794" s="211">
        <v>2.8359208929011714E-3</v>
      </c>
      <c r="F1794" s="211">
        <v>4.2748778267523739E-3</v>
      </c>
      <c r="G1794" s="211">
        <v>6.6281622107899601E-3</v>
      </c>
      <c r="H1794" s="211">
        <v>8.5248938493618209E-3</v>
      </c>
      <c r="I1794" s="211">
        <v>1.0688102599631011E-2</v>
      </c>
      <c r="J1794" s="211">
        <v>1.3964871290344322E-2</v>
      </c>
      <c r="K1794" s="211">
        <v>1.7575884322531161E-2</v>
      </c>
      <c r="L1794" s="211">
        <v>2.3277383718564089E-2</v>
      </c>
      <c r="M1794" s="211">
        <v>3.0514623498228536E-2</v>
      </c>
      <c r="N1794" s="211">
        <v>4.1286124845980231E-2</v>
      </c>
      <c r="P1794" s="212">
        <f t="array" ref="P1794:Z1794">(1+D1794:N1794)^-P$1:Z$1</f>
        <v>0.99991050566273498</v>
      </c>
      <c r="Q1794" s="212">
        <v>0.99929227374252816</v>
      </c>
      <c r="R1794" s="212">
        <v>0.99786938973225414</v>
      </c>
      <c r="S1794" s="212">
        <v>0.99341548104889799</v>
      </c>
      <c r="T1794" s="212">
        <v>0.98316578174039948</v>
      </c>
      <c r="U1794" s="212">
        <v>0.96860908867129325</v>
      </c>
      <c r="V1794" s="212">
        <v>0.93300818597246049</v>
      </c>
      <c r="W1794" s="212">
        <v>0.8851815593709319</v>
      </c>
      <c r="X1794" s="212">
        <v>0.79444940590340751</v>
      </c>
      <c r="Y1794" s="212">
        <v>0.63707067554045937</v>
      </c>
      <c r="Z1794" s="212">
        <v>0.4452443027410844</v>
      </c>
    </row>
    <row r="1795" spans="3:26" x14ac:dyDescent="0.3">
      <c r="C1795" s="210">
        <v>41232</v>
      </c>
      <c r="D1795" s="211">
        <v>1.0343817215675668E-3</v>
      </c>
      <c r="E1795" s="211">
        <v>2.4786160676039701E-3</v>
      </c>
      <c r="F1795" s="211">
        <v>3.8560348517640911E-3</v>
      </c>
      <c r="G1795" s="211">
        <v>6.1257824747504566E-3</v>
      </c>
      <c r="H1795" s="211">
        <v>7.9671754485179588E-3</v>
      </c>
      <c r="I1795" s="211">
        <v>1.0770427529415177E-2</v>
      </c>
      <c r="J1795" s="211">
        <v>1.429599341682896E-2</v>
      </c>
      <c r="K1795" s="211">
        <v>1.9094726664808728E-2</v>
      </c>
      <c r="L1795" s="211">
        <v>2.4441372808444353E-2</v>
      </c>
      <c r="M1795" s="211">
        <v>3.3249159835859757E-2</v>
      </c>
      <c r="N1795" s="211">
        <v>4.4090419303412128E-2</v>
      </c>
      <c r="P1795" s="212">
        <f t="array" ref="P1795:Z1795">(1+D1795:N1795)^-P$1:Z$1</f>
        <v>0.99991729565079968</v>
      </c>
      <c r="Q1795" s="212">
        <v>0.99938130412996762</v>
      </c>
      <c r="R1795" s="212">
        <v>0.99807754059384157</v>
      </c>
      <c r="S1795" s="212">
        <v>0.993911514264466</v>
      </c>
      <c r="T1795" s="212">
        <v>0.98425407381791452</v>
      </c>
      <c r="U1795" s="212">
        <v>0.96837243499052761</v>
      </c>
      <c r="V1795" s="212">
        <v>0.93148625345699554</v>
      </c>
      <c r="W1795" s="212">
        <v>0.87598792502527922</v>
      </c>
      <c r="X1795" s="212">
        <v>0.78546873963886554</v>
      </c>
      <c r="Y1795" s="212">
        <v>0.612243365648377</v>
      </c>
      <c r="Z1795" s="212">
        <v>0.42192745607191312</v>
      </c>
    </row>
    <row r="1796" spans="3:26" x14ac:dyDescent="0.3">
      <c r="C1796" s="210">
        <v>41229</v>
      </c>
      <c r="D1796" s="211">
        <v>9.7808269942520993E-4</v>
      </c>
      <c r="E1796" s="211">
        <v>2.338958874576292E-3</v>
      </c>
      <c r="F1796" s="211">
        <v>3.7109033406921769E-3</v>
      </c>
      <c r="G1796" s="211">
        <v>5.5992469691916683E-3</v>
      </c>
      <c r="H1796" s="211">
        <v>7.2323688902124639E-3</v>
      </c>
      <c r="I1796" s="211">
        <v>9.4941510245184386E-3</v>
      </c>
      <c r="J1796" s="211">
        <v>1.2264514605478935E-2</v>
      </c>
      <c r="K1796" s="211">
        <v>1.5362076539414484E-2</v>
      </c>
      <c r="L1796" s="211">
        <v>2.0960929087959938E-2</v>
      </c>
      <c r="M1796" s="211">
        <v>2.75688825518908E-2</v>
      </c>
      <c r="N1796" s="211">
        <v>3.7553286177829194E-2</v>
      </c>
      <c r="P1796" s="212">
        <f t="array" ref="P1796:Z1796">(1+D1796:N1796)^-P$1:Z$1</f>
        <v>0.99992179468313869</v>
      </c>
      <c r="Q1796" s="212">
        <v>0.99941611358603744</v>
      </c>
      <c r="R1796" s="212">
        <v>0.99814969646327334</v>
      </c>
      <c r="S1796" s="212">
        <v>0.99443193002971375</v>
      </c>
      <c r="T1796" s="212">
        <v>0.9856906840426275</v>
      </c>
      <c r="U1796" s="212">
        <v>0.97204994270050105</v>
      </c>
      <c r="V1796" s="212">
        <v>0.94087068301598387</v>
      </c>
      <c r="W1796" s="212">
        <v>0.89878006206238747</v>
      </c>
      <c r="X1796" s="212">
        <v>0.8126597964877087</v>
      </c>
      <c r="Y1796" s="212">
        <v>0.66502173023321043</v>
      </c>
      <c r="Z1796" s="212">
        <v>0.4784006873852884</v>
      </c>
    </row>
    <row r="1797" spans="3:26" x14ac:dyDescent="0.3">
      <c r="C1797" s="210">
        <v>41228</v>
      </c>
      <c r="D1797" s="211">
        <v>1.0475571972806072E-3</v>
      </c>
      <c r="E1797" s="211">
        <v>2.6784946521598773E-3</v>
      </c>
      <c r="F1797" s="211">
        <v>4.1235098845627824E-3</v>
      </c>
      <c r="G1797" s="211">
        <v>6.5258999258120953E-3</v>
      </c>
      <c r="H1797" s="211">
        <v>8.8346374681272447E-3</v>
      </c>
      <c r="I1797" s="211">
        <v>1.1383945799455735E-2</v>
      </c>
      <c r="J1797" s="211">
        <v>1.4885319306116531E-2</v>
      </c>
      <c r="K1797" s="211">
        <v>1.9108722732910127E-2</v>
      </c>
      <c r="L1797" s="211">
        <v>2.6088530658821548E-2</v>
      </c>
      <c r="M1797" s="211">
        <v>3.5485185166600479E-2</v>
      </c>
      <c r="N1797" s="211">
        <v>4.52211125051818E-2</v>
      </c>
      <c r="P1797" s="212">
        <f t="array" ref="P1797:Z1797">(1+D1797:N1797)^-P$1:Z$1</f>
        <v>0.9999162427964603</v>
      </c>
      <c r="Q1797" s="212">
        <v>0.99933149507955132</v>
      </c>
      <c r="R1797" s="212">
        <v>0.99794459947620162</v>
      </c>
      <c r="S1797" s="212">
        <v>0.99351641132504087</v>
      </c>
      <c r="T1797" s="212">
        <v>0.98256214945858555</v>
      </c>
      <c r="U1797" s="212">
        <v>0.96661122296245228</v>
      </c>
      <c r="V1797" s="212">
        <v>0.92878490486862064</v>
      </c>
      <c r="W1797" s="212">
        <v>0.87590371500060171</v>
      </c>
      <c r="X1797" s="212">
        <v>0.77295047409747997</v>
      </c>
      <c r="Y1797" s="212">
        <v>0.59270917979562832</v>
      </c>
      <c r="Z1797" s="212">
        <v>0.41289205881923191</v>
      </c>
    </row>
    <row r="1798" spans="3:26" x14ac:dyDescent="0.3">
      <c r="C1798" s="210">
        <v>41227</v>
      </c>
      <c r="D1798" s="211">
        <v>1.0067004321173327E-3</v>
      </c>
      <c r="E1798" s="211">
        <v>2.3607795177724399E-3</v>
      </c>
      <c r="F1798" s="211">
        <v>3.7460348217550937E-3</v>
      </c>
      <c r="G1798" s="211">
        <v>6.145136314976837E-3</v>
      </c>
      <c r="H1798" s="211">
        <v>7.6822654209454371E-3</v>
      </c>
      <c r="I1798" s="211">
        <v>1.0351476200823875E-2</v>
      </c>
      <c r="J1798" s="211">
        <v>1.3935149289876146E-2</v>
      </c>
      <c r="K1798" s="211">
        <v>1.8992458815090041E-2</v>
      </c>
      <c r="L1798" s="211">
        <v>2.4454504894789297E-2</v>
      </c>
      <c r="M1798" s="211">
        <v>3.1966505368813472E-2</v>
      </c>
      <c r="N1798" s="211">
        <v>4.0568800835780766E-2</v>
      </c>
      <c r="P1798" s="212">
        <f t="array" ref="P1798:Z1798">(1+D1798:N1798)^-P$1:Z$1</f>
        <v>0.999919507715753</v>
      </c>
      <c r="Q1798" s="212">
        <v>0.99941067440662845</v>
      </c>
      <c r="R1798" s="212">
        <v>0.99813222850684657</v>
      </c>
      <c r="S1798" s="212">
        <v>0.99389239574572352</v>
      </c>
      <c r="T1798" s="212">
        <v>0.98481072447689377</v>
      </c>
      <c r="U1798" s="212">
        <v>0.96957756759603753</v>
      </c>
      <c r="V1798" s="212">
        <v>0.93314494272453674</v>
      </c>
      <c r="W1798" s="212">
        <v>0.87660352001455699</v>
      </c>
      <c r="X1798" s="212">
        <v>0.78536805924473996</v>
      </c>
      <c r="Y1798" s="212">
        <v>0.62375778101544066</v>
      </c>
      <c r="Z1798" s="212">
        <v>0.45142332177222144</v>
      </c>
    </row>
    <row r="1799" spans="3:26" x14ac:dyDescent="0.3">
      <c r="C1799" s="210">
        <v>41226</v>
      </c>
      <c r="D1799" s="211">
        <v>9.5132398025904734E-4</v>
      </c>
      <c r="E1799" s="211">
        <v>2.539521757057238E-3</v>
      </c>
      <c r="F1799" s="211">
        <v>3.9881506651317754E-3</v>
      </c>
      <c r="G1799" s="211">
        <v>6.4644752877688547E-3</v>
      </c>
      <c r="H1799" s="211">
        <v>8.8851815431285237E-3</v>
      </c>
      <c r="I1799" s="211">
        <v>1.1427129994906375E-2</v>
      </c>
      <c r="J1799" s="211">
        <v>1.4438604265292084E-2</v>
      </c>
      <c r="K1799" s="211">
        <v>1.8768808190145661E-2</v>
      </c>
      <c r="L1799" s="211">
        <v>2.5054322726552784E-2</v>
      </c>
      <c r="M1799" s="211">
        <v>3.1402023834285434E-2</v>
      </c>
      <c r="N1799" s="211">
        <v>4.1080654223914978E-2</v>
      </c>
      <c r="P1799" s="212">
        <f t="array" ref="P1799:Z1799">(1+D1799:N1799)^-P$1:Z$1</f>
        <v>0.99992393315255845</v>
      </c>
      <c r="Q1799" s="212">
        <v>0.99936612532834324</v>
      </c>
      <c r="R1799" s="212">
        <v>0.99801186941822295</v>
      </c>
      <c r="S1799" s="212">
        <v>0.99357704574131078</v>
      </c>
      <c r="T1799" s="212">
        <v>0.98246370128656335</v>
      </c>
      <c r="U1799" s="212">
        <v>0.96648741608248501</v>
      </c>
      <c r="V1799" s="212">
        <v>0.93083169092338391</v>
      </c>
      <c r="W1799" s="212">
        <v>0.87795149477193668</v>
      </c>
      <c r="X1799" s="212">
        <v>0.78078450455533832</v>
      </c>
      <c r="Y1799" s="212">
        <v>0.62889814137202293</v>
      </c>
      <c r="Z1799" s="212">
        <v>0.44700509534793903</v>
      </c>
    </row>
    <row r="1800" spans="3:26" x14ac:dyDescent="0.3">
      <c r="C1800" s="210">
        <v>41225</v>
      </c>
      <c r="D1800" s="211">
        <v>9.8996637618507235E-4</v>
      </c>
      <c r="E1800" s="211">
        <v>2.4033866935362531E-3</v>
      </c>
      <c r="F1800" s="211">
        <v>3.9550199359170519E-3</v>
      </c>
      <c r="G1800" s="211">
        <v>6.3992513877171864E-3</v>
      </c>
      <c r="H1800" s="211">
        <v>8.5072025979788836E-3</v>
      </c>
      <c r="I1800" s="211">
        <v>1.106519908765566E-2</v>
      </c>
      <c r="J1800" s="211">
        <v>1.4427364518032695E-2</v>
      </c>
      <c r="K1800" s="211">
        <v>1.8493058225706474E-2</v>
      </c>
      <c r="L1800" s="211">
        <v>2.4551437319943789E-2</v>
      </c>
      <c r="M1800" s="211">
        <v>3.1341924814744036E-2</v>
      </c>
      <c r="N1800" s="211">
        <v>4.0495586247506356E-2</v>
      </c>
      <c r="P1800" s="212">
        <f t="array" ref="P1800:Z1800">(1+D1800:N1800)^-P$1:Z$1</f>
        <v>0.9999208449983118</v>
      </c>
      <c r="Q1800" s="212">
        <v>0.999400054244731</v>
      </c>
      <c r="R1800" s="212">
        <v>0.99802833658436085</v>
      </c>
      <c r="S1800" s="212">
        <v>0.99364143864485865</v>
      </c>
      <c r="T1800" s="212">
        <v>0.98320027546639188</v>
      </c>
      <c r="U1800" s="212">
        <v>0.96752570787931702</v>
      </c>
      <c r="V1800" s="212">
        <v>0.93088325964657792</v>
      </c>
      <c r="W1800" s="212">
        <v>0.8796167419907559</v>
      </c>
      <c r="X1800" s="212">
        <v>0.78462534174714682</v>
      </c>
      <c r="Y1800" s="212">
        <v>0.62944807901221012</v>
      </c>
      <c r="Z1800" s="212">
        <v>0.45205903567261774</v>
      </c>
    </row>
    <row r="1801" spans="3:26" x14ac:dyDescent="0.3">
      <c r="C1801" s="210">
        <v>41222</v>
      </c>
      <c r="D1801" s="211">
        <v>1.1111768679173937E-3</v>
      </c>
      <c r="E1801" s="211">
        <v>2.7281949030634463E-3</v>
      </c>
      <c r="F1801" s="211">
        <v>4.5002808523833485E-3</v>
      </c>
      <c r="G1801" s="211">
        <v>6.8221958373652991E-3</v>
      </c>
      <c r="H1801" s="211">
        <v>8.5925694888825451E-3</v>
      </c>
      <c r="I1801" s="211">
        <v>1.0800309943940175E-2</v>
      </c>
      <c r="J1801" s="211">
        <v>1.4023005242622734E-2</v>
      </c>
      <c r="K1801" s="211">
        <v>1.9003076194896707E-2</v>
      </c>
      <c r="L1801" s="211">
        <v>2.5699034883400737E-2</v>
      </c>
      <c r="M1801" s="211">
        <v>3.3236240781130626E-2</v>
      </c>
      <c r="N1801" s="211">
        <v>4.5018869335310824E-2</v>
      </c>
      <c r="P1801" s="212">
        <f t="array" ref="P1801:Z1801">(1+D1801:N1801)^-P$1:Z$1</f>
        <v>0.99991115914915418</v>
      </c>
      <c r="Q1801" s="212">
        <v>0.99931911187603817</v>
      </c>
      <c r="R1801" s="212">
        <v>0.99775742590152217</v>
      </c>
      <c r="S1801" s="212">
        <v>0.99322403114912328</v>
      </c>
      <c r="T1801" s="212">
        <v>0.9830338471162865</v>
      </c>
      <c r="U1801" s="212">
        <v>0.96828655318747436</v>
      </c>
      <c r="V1801" s="212">
        <v>0.93274076977806686</v>
      </c>
      <c r="W1801" s="212">
        <v>0.87653958635954399</v>
      </c>
      <c r="X1801" s="212">
        <v>0.77589067305540904</v>
      </c>
      <c r="Y1801" s="212">
        <v>0.61235820334314284</v>
      </c>
      <c r="Z1801" s="212">
        <v>0.41449314577180302</v>
      </c>
    </row>
    <row r="1802" spans="3:26" x14ac:dyDescent="0.3">
      <c r="C1802" s="210">
        <v>41221</v>
      </c>
      <c r="D1802" s="211">
        <v>9.3383680763762362E-4</v>
      </c>
      <c r="E1802" s="211">
        <v>2.2076797532516652E-3</v>
      </c>
      <c r="F1802" s="211">
        <v>3.4422271301877182E-3</v>
      </c>
      <c r="G1802" s="211">
        <v>5.2909304931185288E-3</v>
      </c>
      <c r="H1802" s="211">
        <v>6.6787640415650901E-3</v>
      </c>
      <c r="I1802" s="211">
        <v>8.4534696037579446E-3</v>
      </c>
      <c r="J1802" s="211">
        <v>1.1385104744991338E-2</v>
      </c>
      <c r="K1802" s="211">
        <v>1.4648103782288681E-2</v>
      </c>
      <c r="L1802" s="211">
        <v>1.9283236955522896E-2</v>
      </c>
      <c r="M1802" s="211">
        <v>2.5833203235998359E-2</v>
      </c>
      <c r="N1802" s="211">
        <v>3.4232651347196344E-2</v>
      </c>
      <c r="P1802" s="212">
        <f t="array" ref="P1802:Z1802">(1+D1802:N1802)^-P$1:Z$1</f>
        <v>0.99992533070362621</v>
      </c>
      <c r="Q1802" s="212">
        <v>0.99944884034206471</v>
      </c>
      <c r="R1802" s="212">
        <v>0.99828331707518969</v>
      </c>
      <c r="S1802" s="212">
        <v>0.99473691611788118</v>
      </c>
      <c r="T1802" s="212">
        <v>0.98677510780471678</v>
      </c>
      <c r="U1802" s="212">
        <v>0.97506239283631124</v>
      </c>
      <c r="V1802" s="212">
        <v>0.94496828683040024</v>
      </c>
      <c r="W1802" s="212">
        <v>0.90321650156735955</v>
      </c>
      <c r="X1802" s="212">
        <v>0.82613530271628544</v>
      </c>
      <c r="Y1802" s="212">
        <v>0.68210105760573536</v>
      </c>
      <c r="Z1802" s="212">
        <v>0.51007625664759526</v>
      </c>
    </row>
    <row r="1803" spans="3:26" x14ac:dyDescent="0.3">
      <c r="C1803" s="210">
        <v>41220</v>
      </c>
      <c r="D1803" s="211">
        <v>1.1238511210804657E-3</v>
      </c>
      <c r="E1803" s="211">
        <v>2.9006647907160155E-3</v>
      </c>
      <c r="F1803" s="211">
        <v>4.4599279869792126E-3</v>
      </c>
      <c r="G1803" s="211">
        <v>7.1529797070492224E-3</v>
      </c>
      <c r="H1803" s="211">
        <v>9.1932015567325557E-3</v>
      </c>
      <c r="I1803" s="211">
        <v>1.2539390555872902E-2</v>
      </c>
      <c r="J1803" s="211">
        <v>1.6992661068525081E-2</v>
      </c>
      <c r="K1803" s="211">
        <v>2.3291037125688835E-2</v>
      </c>
      <c r="L1803" s="211">
        <v>3.0018178924742296E-2</v>
      </c>
      <c r="M1803" s="211">
        <v>3.9329348302213532E-2</v>
      </c>
      <c r="N1803" s="211">
        <v>5.3042718557224651E-2</v>
      </c>
      <c r="P1803" s="212">
        <f t="array" ref="P1803:Z1803">(1+D1803:N1803)^-P$1:Z$1</f>
        <v>0.99991014643122034</v>
      </c>
      <c r="Q1803" s="212">
        <v>0.99927614561402878</v>
      </c>
      <c r="R1803" s="212">
        <v>0.9977774675008072</v>
      </c>
      <c r="S1803" s="212">
        <v>0.99289782202786125</v>
      </c>
      <c r="T1803" s="212">
        <v>0.98186406922314418</v>
      </c>
      <c r="U1803" s="212">
        <v>0.96330589419545642</v>
      </c>
      <c r="V1803" s="212">
        <v>0.91920188300275407</v>
      </c>
      <c r="W1803" s="212">
        <v>0.85114942187942821</v>
      </c>
      <c r="X1803" s="212">
        <v>0.74396259922393293</v>
      </c>
      <c r="Y1803" s="212">
        <v>0.56066330884032911</v>
      </c>
      <c r="Z1803" s="212">
        <v>0.35569700674026544</v>
      </c>
    </row>
    <row r="1804" spans="3:26" x14ac:dyDescent="0.3">
      <c r="C1804" s="210">
        <v>41219</v>
      </c>
      <c r="D1804" s="211">
        <v>9.2474256185678786E-4</v>
      </c>
      <c r="E1804" s="211">
        <v>2.1766024787415674E-3</v>
      </c>
      <c r="F1804" s="211">
        <v>3.2977031066621378E-3</v>
      </c>
      <c r="G1804" s="211">
        <v>5.1092245991752484E-3</v>
      </c>
      <c r="H1804" s="211">
        <v>6.7526042470531138E-3</v>
      </c>
      <c r="I1804" s="211">
        <v>8.4636410536182097E-3</v>
      </c>
      <c r="J1804" s="211">
        <v>1.1536300861604409E-2</v>
      </c>
      <c r="K1804" s="211">
        <v>1.5666508308158748E-2</v>
      </c>
      <c r="L1804" s="211">
        <v>2.0615418360891039E-2</v>
      </c>
      <c r="M1804" s="211">
        <v>2.6126518273449324E-2</v>
      </c>
      <c r="N1804" s="211">
        <v>3.423169043718724E-2</v>
      </c>
      <c r="P1804" s="212">
        <f t="array" ref="P1804:Z1804">(1+D1804:N1804)^-P$1:Z$1</f>
        <v>0.99992605751381081</v>
      </c>
      <c r="Q1804" s="212">
        <v>0.99945658842376806</v>
      </c>
      <c r="R1804" s="212">
        <v>0.99835521533919902</v>
      </c>
      <c r="S1804" s="212">
        <v>0.99491674688269549</v>
      </c>
      <c r="T1804" s="212">
        <v>0.98663036319847952</v>
      </c>
      <c r="U1804" s="212">
        <v>0.97503288944777777</v>
      </c>
      <c r="V1804" s="212">
        <v>0.94426226753165421</v>
      </c>
      <c r="W1804" s="212">
        <v>0.89689598003218696</v>
      </c>
      <c r="X1804" s="212">
        <v>0.8154151027548191</v>
      </c>
      <c r="Y1804" s="212">
        <v>0.67918225574515523</v>
      </c>
      <c r="Z1804" s="212">
        <v>0.51008573502098409</v>
      </c>
    </row>
    <row r="1805" spans="3:26" x14ac:dyDescent="0.3">
      <c r="C1805" s="210">
        <v>41218</v>
      </c>
      <c r="D1805" s="211">
        <v>9.9117706664410038E-4</v>
      </c>
      <c r="E1805" s="211">
        <v>2.3178537283222982E-3</v>
      </c>
      <c r="F1805" s="211">
        <v>3.608614928620591E-3</v>
      </c>
      <c r="G1805" s="211">
        <v>5.4743344478784704E-3</v>
      </c>
      <c r="H1805" s="211">
        <v>7.5095178734912969E-3</v>
      </c>
      <c r="I1805" s="211">
        <v>9.417988398787179E-3</v>
      </c>
      <c r="J1805" s="211">
        <v>1.2305784516435752E-2</v>
      </c>
      <c r="K1805" s="211">
        <v>1.5581946112706125E-2</v>
      </c>
      <c r="L1805" s="211">
        <v>2.0960869460529531E-2</v>
      </c>
      <c r="M1805" s="211">
        <v>2.8820846198438554E-2</v>
      </c>
      <c r="N1805" s="211">
        <v>3.8794565336586137E-2</v>
      </c>
      <c r="P1805" s="212">
        <f t="array" ref="P1805:Z1805">(1+D1805:N1805)^-P$1:Z$1</f>
        <v>0.99992074824658606</v>
      </c>
      <c r="Q1805" s="212">
        <v>0.99942137455605262</v>
      </c>
      <c r="R1805" s="212">
        <v>0.99820056118512457</v>
      </c>
      <c r="S1805" s="212">
        <v>0.99455547072627715</v>
      </c>
      <c r="T1805" s="212">
        <v>0.98514846465510197</v>
      </c>
      <c r="U1805" s="212">
        <v>0.97226998869623704</v>
      </c>
      <c r="V1805" s="212">
        <v>0.94067891051008135</v>
      </c>
      <c r="W1805" s="212">
        <v>0.89741886948438476</v>
      </c>
      <c r="X1805" s="212">
        <v>0.81266027110754735</v>
      </c>
      <c r="Y1805" s="212">
        <v>0.65298569668026463</v>
      </c>
      <c r="Z1805" s="212">
        <v>0.46709651035917688</v>
      </c>
    </row>
    <row r="1806" spans="3:26" x14ac:dyDescent="0.3">
      <c r="C1806" s="210">
        <v>41215</v>
      </c>
      <c r="D1806" s="211">
        <v>9.6415700179775324E-4</v>
      </c>
      <c r="E1806" s="211">
        <v>2.5778469615972666E-3</v>
      </c>
      <c r="F1806" s="211">
        <v>3.9034421092760908E-3</v>
      </c>
      <c r="G1806" s="211">
        <v>5.9879162882089743E-3</v>
      </c>
      <c r="H1806" s="211">
        <v>7.6881897086478893E-3</v>
      </c>
      <c r="I1806" s="211">
        <v>1.0135190381733598E-2</v>
      </c>
      <c r="J1806" s="211">
        <v>1.3547102501911145E-2</v>
      </c>
      <c r="K1806" s="211">
        <v>1.7838294051437296E-2</v>
      </c>
      <c r="L1806" s="211">
        <v>2.3263441963723493E-2</v>
      </c>
      <c r="M1806" s="211">
        <v>3.0379060726253539E-2</v>
      </c>
      <c r="N1806" s="211">
        <v>3.8795300552141698E-2</v>
      </c>
      <c r="P1806" s="212">
        <f t="array" ref="P1806:Z1806">(1+D1806:N1806)^-P$1:Z$1</f>
        <v>0.99992290757169566</v>
      </c>
      <c r="Q1806" s="212">
        <v>0.99935657458364657</v>
      </c>
      <c r="R1806" s="212">
        <v>0.99805397424492104</v>
      </c>
      <c r="S1806" s="212">
        <v>0.99404772543361886</v>
      </c>
      <c r="T1806" s="212">
        <v>0.98479914493279752</v>
      </c>
      <c r="U1806" s="212">
        <v>0.97020050634197552</v>
      </c>
      <c r="V1806" s="212">
        <v>0.93493263109792901</v>
      </c>
      <c r="W1806" s="212">
        <v>0.88358532866387818</v>
      </c>
      <c r="X1806" s="212">
        <v>0.79455765464472794</v>
      </c>
      <c r="Y1806" s="212">
        <v>0.63832908595126736</v>
      </c>
      <c r="Z1806" s="212">
        <v>0.46708989857895072</v>
      </c>
    </row>
    <row r="1807" spans="3:26" x14ac:dyDescent="0.3">
      <c r="C1807" s="210">
        <v>41214</v>
      </c>
      <c r="D1807" s="211">
        <v>7.6831992706074723E-4</v>
      </c>
      <c r="E1807" s="211">
        <v>1.9473745127985E-3</v>
      </c>
      <c r="F1807" s="211">
        <v>2.9681623794584307E-3</v>
      </c>
      <c r="G1807" s="211">
        <v>4.4887928932382058E-3</v>
      </c>
      <c r="H1807" s="211">
        <v>5.6268986807530346E-3</v>
      </c>
      <c r="I1807" s="211">
        <v>7.3272411033366578E-3</v>
      </c>
      <c r="J1807" s="211">
        <v>9.9441692260480025E-3</v>
      </c>
      <c r="K1807" s="211">
        <v>1.3291814127691849E-2</v>
      </c>
      <c r="L1807" s="211">
        <v>1.688895954991854E-2</v>
      </c>
      <c r="M1807" s="211">
        <v>2.3077304124922187E-2</v>
      </c>
      <c r="N1807" s="211">
        <v>3.089006591840544E-2</v>
      </c>
      <c r="P1807" s="212">
        <f t="array" ref="P1807:Z1807">(1+D1807:N1807)^-P$1:Z$1</f>
        <v>0.99993855989388847</v>
      </c>
      <c r="Q1807" s="212">
        <v>0.99951374804953763</v>
      </c>
      <c r="R1807" s="212">
        <v>0.99851921440519298</v>
      </c>
      <c r="S1807" s="212">
        <v>0.99553126632671618</v>
      </c>
      <c r="T1807" s="212">
        <v>0.9888404809483563</v>
      </c>
      <c r="U1807" s="212">
        <v>0.97833651637756791</v>
      </c>
      <c r="V1807" s="212">
        <v>0.95172870679557087</v>
      </c>
      <c r="W1807" s="212">
        <v>0.91171323735936693</v>
      </c>
      <c r="X1807" s="212">
        <v>0.84579415220714915</v>
      </c>
      <c r="Y1807" s="212">
        <v>0.71018785936803885</v>
      </c>
      <c r="Z1807" s="212">
        <v>0.54419294587721256</v>
      </c>
    </row>
    <row r="1808" spans="3:26" x14ac:dyDescent="0.3">
      <c r="C1808" s="210">
        <v>41213</v>
      </c>
      <c r="D1808" s="211">
        <v>9.3642826486625762E-4</v>
      </c>
      <c r="E1808" s="211">
        <v>2.2777260161807823E-3</v>
      </c>
      <c r="F1808" s="211">
        <v>3.7221742362342838E-3</v>
      </c>
      <c r="G1808" s="211">
        <v>5.6276071018780153E-3</v>
      </c>
      <c r="H1808" s="211">
        <v>7.1561953285003829E-3</v>
      </c>
      <c r="I1808" s="211">
        <v>9.1393825825179867E-3</v>
      </c>
      <c r="J1808" s="211">
        <v>1.163857651672069E-2</v>
      </c>
      <c r="K1808" s="211">
        <v>1.4782991812610764E-2</v>
      </c>
      <c r="L1808" s="211">
        <v>1.9546994671861721E-2</v>
      </c>
      <c r="M1808" s="211">
        <v>2.5807886118825531E-2</v>
      </c>
      <c r="N1808" s="211">
        <v>3.2785332834201424E-2</v>
      </c>
      <c r="P1808" s="212">
        <f t="array" ref="P1808:Z1808">(1+D1808:N1808)^-P$1:Z$1</f>
        <v>0.99992512359622232</v>
      </c>
      <c r="Q1808" s="212">
        <v>0.99943137774431123</v>
      </c>
      <c r="R1808" s="212">
        <v>0.99814409228672163</v>
      </c>
      <c r="S1808" s="212">
        <v>0.9944038856310875</v>
      </c>
      <c r="T1808" s="212">
        <v>0.98583978983152221</v>
      </c>
      <c r="U1808" s="212">
        <v>0.97307549149594952</v>
      </c>
      <c r="V1808" s="212">
        <v>0.94378504414898057</v>
      </c>
      <c r="W1808" s="212">
        <v>0.90237642870128143</v>
      </c>
      <c r="X1808" s="212">
        <v>0.82400056966091917</v>
      </c>
      <c r="Y1808" s="212">
        <v>0.68235361682763784</v>
      </c>
      <c r="Z1808" s="212">
        <v>0.52456434403611163</v>
      </c>
    </row>
    <row r="1809" spans="3:26" x14ac:dyDescent="0.3">
      <c r="C1809" s="210">
        <v>41208</v>
      </c>
      <c r="D1809" s="211">
        <v>1.0460739330824054E-3</v>
      </c>
      <c r="E1809" s="211">
        <v>2.6057698045395244E-3</v>
      </c>
      <c r="F1809" s="211">
        <v>4.213827927137175E-3</v>
      </c>
      <c r="G1809" s="211">
        <v>6.9272006625847489E-3</v>
      </c>
      <c r="H1809" s="211">
        <v>9.0723945646324182E-3</v>
      </c>
      <c r="I1809" s="211">
        <v>1.1757113113748344E-2</v>
      </c>
      <c r="J1809" s="211">
        <v>1.5874975540170283E-2</v>
      </c>
      <c r="K1809" s="211">
        <v>2.1118120824219641E-2</v>
      </c>
      <c r="L1809" s="211">
        <v>2.7520947391692176E-2</v>
      </c>
      <c r="M1809" s="211">
        <v>3.6969952873802656E-2</v>
      </c>
      <c r="N1809" s="211">
        <v>4.7295990911026618E-2</v>
      </c>
      <c r="P1809" s="212">
        <f t="array" ref="P1809:Z1809">(1+D1809:N1809)^-P$1:Z$1</f>
        <v>0.99991636132358841</v>
      </c>
      <c r="Q1809" s="212">
        <v>0.99934961642298292</v>
      </c>
      <c r="R1809" s="212">
        <v>0.99789972137005911</v>
      </c>
      <c r="S1809" s="212">
        <v>0.99312045532385418</v>
      </c>
      <c r="T1809" s="212">
        <v>0.98209918247349015</v>
      </c>
      <c r="U1809" s="212">
        <v>0.96554206905517492</v>
      </c>
      <c r="V1809" s="212">
        <v>0.9242696415353131</v>
      </c>
      <c r="W1809" s="212">
        <v>0.86390923603383307</v>
      </c>
      <c r="X1809" s="212">
        <v>0.76224249473309225</v>
      </c>
      <c r="Y1809" s="212">
        <v>0.58010607358400557</v>
      </c>
      <c r="Z1809" s="212">
        <v>0.39683610577936967</v>
      </c>
    </row>
    <row r="1810" spans="3:26" x14ac:dyDescent="0.3">
      <c r="C1810" s="210">
        <v>41207</v>
      </c>
      <c r="D1810" s="211">
        <v>9.8490589871510158E-4</v>
      </c>
      <c r="E1810" s="211">
        <v>2.4533326442001688E-3</v>
      </c>
      <c r="F1810" s="211">
        <v>3.9269991342477106E-3</v>
      </c>
      <c r="G1810" s="211">
        <v>6.1585277418164169E-3</v>
      </c>
      <c r="H1810" s="211">
        <v>8.1801170297364726E-3</v>
      </c>
      <c r="I1810" s="211">
        <v>1.0569099038280946E-2</v>
      </c>
      <c r="J1810" s="211">
        <v>1.3217920583922974E-2</v>
      </c>
      <c r="K1810" s="211">
        <v>1.8167928148678701E-2</v>
      </c>
      <c r="L1810" s="211">
        <v>2.4382470830806944E-2</v>
      </c>
      <c r="M1810" s="211">
        <v>3.0964120619869383E-2</v>
      </c>
      <c r="N1810" s="211">
        <v>4.1369970156000649E-2</v>
      </c>
      <c r="P1810" s="212">
        <f t="array" ref="P1810:Z1810">(1+D1810:N1810)^-P$1:Z$1</f>
        <v>0.99992124940522031</v>
      </c>
      <c r="Q1810" s="212">
        <v>0.9993876055558919</v>
      </c>
      <c r="R1810" s="212">
        <v>0.99804226456865086</v>
      </c>
      <c r="S1810" s="212">
        <v>0.99387916757447925</v>
      </c>
      <c r="T1810" s="212">
        <v>0.98383834158663475</v>
      </c>
      <c r="U1810" s="212">
        <v>0.96895131615157604</v>
      </c>
      <c r="V1810" s="212">
        <v>0.93645235825689954</v>
      </c>
      <c r="W1810" s="212">
        <v>0.8815848336958364</v>
      </c>
      <c r="X1810" s="212">
        <v>0.78592050093435539</v>
      </c>
      <c r="Y1810" s="212">
        <v>0.63291695511314572</v>
      </c>
      <c r="Z1810" s="212">
        <v>0.44452787904994118</v>
      </c>
    </row>
    <row r="1811" spans="3:26" x14ac:dyDescent="0.3">
      <c r="C1811" s="210">
        <v>41206</v>
      </c>
      <c r="D1811" s="211">
        <v>1.128528251451613E-3</v>
      </c>
      <c r="E1811" s="211">
        <v>2.6928491944757946E-3</v>
      </c>
      <c r="F1811" s="211">
        <v>4.224186156584743E-3</v>
      </c>
      <c r="G1811" s="211">
        <v>6.5936476920507893E-3</v>
      </c>
      <c r="H1811" s="211">
        <v>8.6534407316532329E-3</v>
      </c>
      <c r="I1811" s="211">
        <v>1.1067233437647863E-2</v>
      </c>
      <c r="J1811" s="211">
        <v>1.4044654668388494E-2</v>
      </c>
      <c r="K1811" s="211">
        <v>1.9125855503638267E-2</v>
      </c>
      <c r="L1811" s="211">
        <v>2.4688958792724851E-2</v>
      </c>
      <c r="M1811" s="211">
        <v>3.3282375347015503E-2</v>
      </c>
      <c r="N1811" s="211">
        <v>4.5100346903123797E-2</v>
      </c>
      <c r="P1811" s="212">
        <f t="array" ref="P1811:Z1811">(1+D1811:N1811)^-P$1:Z$1</f>
        <v>0.99990977271535608</v>
      </c>
      <c r="Q1811" s="212">
        <v>0.99932791845505053</v>
      </c>
      <c r="R1811" s="212">
        <v>0.99789457485941102</v>
      </c>
      <c r="S1811" s="212">
        <v>0.99344954370895455</v>
      </c>
      <c r="T1811" s="212">
        <v>0.9829152004454953</v>
      </c>
      <c r="U1811" s="212">
        <v>0.96751986766842624</v>
      </c>
      <c r="V1811" s="212">
        <v>0.93264120591890831</v>
      </c>
      <c r="W1811" s="212">
        <v>0.87580064499762578</v>
      </c>
      <c r="X1811" s="212">
        <v>0.7835729473736478</v>
      </c>
      <c r="Y1811" s="212">
        <v>0.61194821785322862</v>
      </c>
      <c r="Z1811" s="212">
        <v>0.41384733424614623</v>
      </c>
    </row>
    <row r="1812" spans="3:26" x14ac:dyDescent="0.3">
      <c r="C1812" s="210">
        <v>41205</v>
      </c>
      <c r="D1812" s="211">
        <v>9.7988307648133816E-4</v>
      </c>
      <c r="E1812" s="211">
        <v>2.4047758223197783E-3</v>
      </c>
      <c r="F1812" s="211">
        <v>3.714531592450204E-3</v>
      </c>
      <c r="G1812" s="211">
        <v>6.0882398270627556E-3</v>
      </c>
      <c r="H1812" s="211">
        <v>8.1671070622923586E-3</v>
      </c>
      <c r="I1812" s="211">
        <v>1.0681096717531983E-2</v>
      </c>
      <c r="J1812" s="211">
        <v>1.443747324558386E-2</v>
      </c>
      <c r="K1812" s="211">
        <v>1.8051324801740487E-2</v>
      </c>
      <c r="L1812" s="211">
        <v>2.3228277691466324E-2</v>
      </c>
      <c r="M1812" s="211">
        <v>2.9450774826443048E-2</v>
      </c>
      <c r="N1812" s="211">
        <v>4.0138669259438646E-2</v>
      </c>
      <c r="P1812" s="212">
        <f t="array" ref="P1812:Z1812">(1+D1812:N1812)^-P$1:Z$1</f>
        <v>0.99992165080510265</v>
      </c>
      <c r="Q1812" s="212">
        <v>0.99939970800333799</v>
      </c>
      <c r="R1812" s="212">
        <v>0.99814789239371482</v>
      </c>
      <c r="S1812" s="212">
        <v>0.99394860253201123</v>
      </c>
      <c r="T1812" s="212">
        <v>0.98386373378063108</v>
      </c>
      <c r="U1812" s="212">
        <v>0.96862923154762703</v>
      </c>
      <c r="V1812" s="212">
        <v>0.93083687996343167</v>
      </c>
      <c r="W1812" s="212">
        <v>0.88229188792276425</v>
      </c>
      <c r="X1812" s="212">
        <v>0.79483075463172004</v>
      </c>
      <c r="Y1812" s="212">
        <v>0.64701779854672392</v>
      </c>
      <c r="Z1812" s="212">
        <v>0.45517159383236561</v>
      </c>
    </row>
    <row r="1813" spans="3:26" x14ac:dyDescent="0.3">
      <c r="C1813" s="210">
        <v>41204</v>
      </c>
      <c r="D1813" s="211">
        <v>9.9423447551044057E-4</v>
      </c>
      <c r="E1813" s="211">
        <v>2.591751757418363E-3</v>
      </c>
      <c r="F1813" s="211">
        <v>3.9652244202013709E-3</v>
      </c>
      <c r="G1813" s="211">
        <v>6.4351817514233401E-3</v>
      </c>
      <c r="H1813" s="211">
        <v>8.469835484903732E-3</v>
      </c>
      <c r="I1813" s="211">
        <v>1.1100579180809679E-2</v>
      </c>
      <c r="J1813" s="211">
        <v>1.4313231410015713E-2</v>
      </c>
      <c r="K1813" s="211">
        <v>1.8984364622673465E-2</v>
      </c>
      <c r="L1813" s="211">
        <v>2.4442397611943837E-2</v>
      </c>
      <c r="M1813" s="211">
        <v>3.1720577682388854E-2</v>
      </c>
      <c r="N1813" s="211">
        <v>4.3261282625670389E-2</v>
      </c>
      <c r="P1813" s="212">
        <f t="array" ref="P1813:Z1813">(1+D1813:N1813)^-P$1:Z$1</f>
        <v>0.99992050391583953</v>
      </c>
      <c r="Q1813" s="212">
        <v>0.99935310958371815</v>
      </c>
      <c r="R1813" s="212">
        <v>0.99802326450113166</v>
      </c>
      <c r="S1813" s="212">
        <v>0.99360596502576071</v>
      </c>
      <c r="T1813" s="212">
        <v>0.9832731384023623</v>
      </c>
      <c r="U1813" s="212">
        <v>0.96742414542572663</v>
      </c>
      <c r="V1813" s="212">
        <v>0.93140710429756945</v>
      </c>
      <c r="W1813" s="212">
        <v>0.87665226361483228</v>
      </c>
      <c r="X1813" s="212">
        <v>0.78546088221817001</v>
      </c>
      <c r="Y1813" s="212">
        <v>0.62599175113384875</v>
      </c>
      <c r="Z1813" s="212">
        <v>0.42868490964699496</v>
      </c>
    </row>
    <row r="1814" spans="3:26" x14ac:dyDescent="0.3">
      <c r="C1814" s="210">
        <v>41201</v>
      </c>
      <c r="D1814" s="211">
        <v>9.1570865551439558E-4</v>
      </c>
      <c r="E1814" s="211">
        <v>2.4153240250055527E-3</v>
      </c>
      <c r="F1814" s="211">
        <v>3.7825040233571117E-3</v>
      </c>
      <c r="G1814" s="211">
        <v>5.6835912951171391E-3</v>
      </c>
      <c r="H1814" s="211">
        <v>7.7137987253943106E-3</v>
      </c>
      <c r="I1814" s="211">
        <v>1.0079688732400097E-2</v>
      </c>
      <c r="J1814" s="211">
        <v>1.3061255053668295E-2</v>
      </c>
      <c r="K1814" s="211">
        <v>1.6509961424643699E-2</v>
      </c>
      <c r="L1814" s="211">
        <v>2.1790643802758754E-2</v>
      </c>
      <c r="M1814" s="211">
        <v>2.7953819891269552E-2</v>
      </c>
      <c r="N1814" s="211">
        <v>3.5703093847225871E-2</v>
      </c>
      <c r="P1814" s="212">
        <f t="array" ref="P1814:Z1814">(1+D1814:N1814)^-P$1:Z$1</f>
        <v>0.99992677950874187</v>
      </c>
      <c r="Q1814" s="212">
        <v>0.99939707887546303</v>
      </c>
      <c r="R1814" s="212">
        <v>0.99811409638362469</v>
      </c>
      <c r="S1814" s="212">
        <v>0.99434852935424956</v>
      </c>
      <c r="T1814" s="212">
        <v>0.98474909219486328</v>
      </c>
      <c r="U1814" s="212">
        <v>0.97036044625885942</v>
      </c>
      <c r="V1814" s="212">
        <v>0.93717667372953506</v>
      </c>
      <c r="W1814" s="212">
        <v>0.89169950909233675</v>
      </c>
      <c r="X1814" s="212">
        <v>0.80608489528120275</v>
      </c>
      <c r="Y1814" s="212">
        <v>0.6612960508695892</v>
      </c>
      <c r="Z1814" s="212">
        <v>0.49578630774766452</v>
      </c>
    </row>
    <row r="1815" spans="3:26" x14ac:dyDescent="0.3">
      <c r="C1815" s="210">
        <v>41200</v>
      </c>
      <c r="D1815" s="211">
        <v>1.1200396443155336E-3</v>
      </c>
      <c r="E1815" s="211">
        <v>2.8569059057105667E-3</v>
      </c>
      <c r="F1815" s="211">
        <v>4.3372637580153103E-3</v>
      </c>
      <c r="G1815" s="211">
        <v>7.0332432637794885E-3</v>
      </c>
      <c r="H1815" s="211">
        <v>9.1162776162693904E-3</v>
      </c>
      <c r="I1815" s="211">
        <v>1.2292435280891391E-2</v>
      </c>
      <c r="J1815" s="211">
        <v>1.6699560627675809E-2</v>
      </c>
      <c r="K1815" s="211">
        <v>2.1639316379466571E-2</v>
      </c>
      <c r="L1815" s="211">
        <v>2.9335953543715022E-2</v>
      </c>
      <c r="M1815" s="211">
        <v>3.6761333748340869E-2</v>
      </c>
      <c r="N1815" s="211">
        <v>4.7802951247433507E-2</v>
      </c>
      <c r="P1815" s="212">
        <f t="array" ref="P1815:Z1815">(1+D1815:N1815)^-P$1:Z$1</f>
        <v>0.9999104509803225</v>
      </c>
      <c r="Q1815" s="212">
        <v>0.99928704609599273</v>
      </c>
      <c r="R1815" s="212">
        <v>0.99783839716622658</v>
      </c>
      <c r="S1815" s="212">
        <v>0.99301587776687017</v>
      </c>
      <c r="T1815" s="212">
        <v>0.98201376799151097</v>
      </c>
      <c r="U1815" s="212">
        <v>0.964011080278253</v>
      </c>
      <c r="V1815" s="212">
        <v>0.92052761319689036</v>
      </c>
      <c r="W1815" s="212">
        <v>0.86082885354928174</v>
      </c>
      <c r="X1815" s="212">
        <v>0.74890818207920939</v>
      </c>
      <c r="Y1815" s="212">
        <v>0.58185949307512297</v>
      </c>
      <c r="Z1815" s="212">
        <v>0.39301366684651667</v>
      </c>
    </row>
    <row r="1816" spans="3:26" x14ac:dyDescent="0.3">
      <c r="C1816" s="210">
        <v>41199</v>
      </c>
      <c r="D1816" s="211">
        <v>8.8269797371656235E-4</v>
      </c>
      <c r="E1816" s="211">
        <v>2.1721110507690131E-3</v>
      </c>
      <c r="F1816" s="211">
        <v>3.524717918234002E-3</v>
      </c>
      <c r="G1816" s="211">
        <v>5.4946997894357212E-3</v>
      </c>
      <c r="H1816" s="211">
        <v>7.103450295654329E-3</v>
      </c>
      <c r="I1816" s="211">
        <v>9.2789715535842102E-3</v>
      </c>
      <c r="J1816" s="211">
        <v>1.254002416131033E-2</v>
      </c>
      <c r="K1816" s="211">
        <v>1.6248007070457596E-2</v>
      </c>
      <c r="L1816" s="211">
        <v>2.0718346796316345E-2</v>
      </c>
      <c r="M1816" s="211">
        <v>2.8094594927360675E-2</v>
      </c>
      <c r="N1816" s="211">
        <v>3.6877883824400201E-2</v>
      </c>
      <c r="P1816" s="212">
        <f t="array" ref="P1816:Z1816">(1+D1816:N1816)^-P$1:Z$1</f>
        <v>0.99992941780104361</v>
      </c>
      <c r="Q1816" s="212">
        <v>0.99945770823634417</v>
      </c>
      <c r="R1816" s="212">
        <v>0.99824228626228795</v>
      </c>
      <c r="S1816" s="212">
        <v>0.99453532694843017</v>
      </c>
      <c r="T1816" s="212">
        <v>0.98594305531776394</v>
      </c>
      <c r="U1816" s="212">
        <v>0.97267180185656432</v>
      </c>
      <c r="V1816" s="212">
        <v>0.93959133686380003</v>
      </c>
      <c r="W1816" s="212">
        <v>0.89330970358164508</v>
      </c>
      <c r="X1816" s="212">
        <v>0.81459321759849801</v>
      </c>
      <c r="Y1816" s="212">
        <v>0.65993910183185944</v>
      </c>
      <c r="Z1816" s="212">
        <v>0.48467182600850767</v>
      </c>
    </row>
    <row r="1817" spans="3:26" x14ac:dyDescent="0.3">
      <c r="C1817" s="210">
        <v>41198</v>
      </c>
      <c r="D1817" s="211">
        <v>8.1574537715588778E-4</v>
      </c>
      <c r="E1817" s="211">
        <v>2.00155623649124E-3</v>
      </c>
      <c r="F1817" s="211">
        <v>3.266382195722662E-3</v>
      </c>
      <c r="G1817" s="211">
        <v>5.2828219025852783E-3</v>
      </c>
      <c r="H1817" s="211">
        <v>6.6139503497054559E-3</v>
      </c>
      <c r="I1817" s="211">
        <v>8.8395713088068664E-3</v>
      </c>
      <c r="J1817" s="211">
        <v>1.1989087286173023E-2</v>
      </c>
      <c r="K1817" s="211">
        <v>1.5988769039793335E-2</v>
      </c>
      <c r="L1817" s="211">
        <v>2.1281652160528776E-2</v>
      </c>
      <c r="M1817" s="211">
        <v>2.8245188529656146E-2</v>
      </c>
      <c r="N1817" s="211">
        <v>3.7254641050896292E-2</v>
      </c>
      <c r="P1817" s="212">
        <f t="array" ref="P1817:Z1817">(1+D1817:N1817)^-P$1:Z$1</f>
        <v>0.99993476910060952</v>
      </c>
      <c r="Q1817" s="212">
        <v>0.99950023597573889</v>
      </c>
      <c r="R1817" s="212">
        <v>0.99837079901233661</v>
      </c>
      <c r="S1817" s="212">
        <v>0.9947449396453556</v>
      </c>
      <c r="T1817" s="212">
        <v>0.98690218451920375</v>
      </c>
      <c r="U1817" s="212">
        <v>0.97394329759612452</v>
      </c>
      <c r="V1817" s="212">
        <v>0.9421517372774566</v>
      </c>
      <c r="W1817" s="212">
        <v>0.89490647354191788</v>
      </c>
      <c r="X1817" s="212">
        <v>0.81011132491376547</v>
      </c>
      <c r="Y1817" s="212">
        <v>0.65849079768948182</v>
      </c>
      <c r="Z1817" s="212">
        <v>0.48116304663537818</v>
      </c>
    </row>
    <row r="1818" spans="3:26" x14ac:dyDescent="0.3">
      <c r="C1818" s="210">
        <v>41197</v>
      </c>
      <c r="D1818" s="211">
        <v>8.8428224658208647E-4</v>
      </c>
      <c r="E1818" s="211">
        <v>2.2500762393437368E-3</v>
      </c>
      <c r="F1818" s="211">
        <v>3.6571000962978399E-3</v>
      </c>
      <c r="G1818" s="211">
        <v>6.0157120124888011E-3</v>
      </c>
      <c r="H1818" s="211">
        <v>7.9208466278601706E-3</v>
      </c>
      <c r="I1818" s="211">
        <v>1.0020163591322774E-2</v>
      </c>
      <c r="J1818" s="211">
        <v>1.3511555341878216E-2</v>
      </c>
      <c r="K1818" s="211">
        <v>1.695034253028755E-2</v>
      </c>
      <c r="L1818" s="211">
        <v>2.2671680893369423E-2</v>
      </c>
      <c r="M1818" s="211">
        <v>2.8611655497873891E-2</v>
      </c>
      <c r="N1818" s="211">
        <v>3.7386195216609297E-2</v>
      </c>
      <c r="P1818" s="212">
        <f t="array" ref="P1818:Z1818">(1+D1818:N1818)^-P$1:Z$1</f>
        <v>0.99992929118003659</v>
      </c>
      <c r="Q1818" s="212">
        <v>0.99943827067685709</v>
      </c>
      <c r="R1818" s="212">
        <v>0.99817645010869116</v>
      </c>
      <c r="S1818" s="212">
        <v>0.99402026037898084</v>
      </c>
      <c r="T1818" s="212">
        <v>0.98434455786455544</v>
      </c>
      <c r="U1818" s="212">
        <v>0.97053201980378778</v>
      </c>
      <c r="V1818" s="212">
        <v>0.93509659830199299</v>
      </c>
      <c r="W1818" s="212">
        <v>0.88900002149146662</v>
      </c>
      <c r="X1818" s="212">
        <v>0.79916729141057241</v>
      </c>
      <c r="Y1818" s="212">
        <v>0.65498051904421284</v>
      </c>
      <c r="Z1818" s="212">
        <v>0.47994416009929802</v>
      </c>
    </row>
    <row r="1819" spans="3:26" x14ac:dyDescent="0.3">
      <c r="C1819" s="210">
        <v>41194</v>
      </c>
      <c r="D1819" s="211">
        <v>1.2270787982585098E-3</v>
      </c>
      <c r="E1819" s="211">
        <v>3.0189633461773901E-3</v>
      </c>
      <c r="F1819" s="211">
        <v>4.9545704009798268E-3</v>
      </c>
      <c r="G1819" s="211">
        <v>8.1733921610939089E-3</v>
      </c>
      <c r="H1819" s="211">
        <v>1.122419054488847E-2</v>
      </c>
      <c r="I1819" s="211">
        <v>1.4254426353323166E-2</v>
      </c>
      <c r="J1819" s="211">
        <v>1.8530307745344862E-2</v>
      </c>
      <c r="K1819" s="211">
        <v>2.3463983495088016E-2</v>
      </c>
      <c r="L1819" s="211">
        <v>3.0579338602325114E-2</v>
      </c>
      <c r="M1819" s="211">
        <v>3.9327994294901976E-2</v>
      </c>
      <c r="N1819" s="211">
        <v>5.1906884405057079E-2</v>
      </c>
      <c r="P1819" s="212">
        <f t="array" ref="P1819:Z1819">(1+D1819:N1819)^-P$1:Z$1</f>
        <v>0.99990189868805768</v>
      </c>
      <c r="Q1819" s="212">
        <v>0.99924668003122663</v>
      </c>
      <c r="R1819" s="212">
        <v>0.99753188236910817</v>
      </c>
      <c r="S1819" s="212">
        <v>0.99189287058690023</v>
      </c>
      <c r="T1819" s="212">
        <v>0.97792398836897709</v>
      </c>
      <c r="U1819" s="212">
        <v>0.95842749674121708</v>
      </c>
      <c r="V1819" s="212">
        <v>0.91228433433642264</v>
      </c>
      <c r="W1819" s="212">
        <v>0.85014313322309309</v>
      </c>
      <c r="X1819" s="212">
        <v>0.73992156784460461</v>
      </c>
      <c r="Y1819" s="212">
        <v>0.56067426518635044</v>
      </c>
      <c r="Z1819" s="212">
        <v>0.36345784826052729</v>
      </c>
    </row>
    <row r="1820" spans="3:26" x14ac:dyDescent="0.3">
      <c r="C1820" s="210">
        <v>41193</v>
      </c>
      <c r="D1820" s="211">
        <v>7.930734396842785E-4</v>
      </c>
      <c r="E1820" s="211">
        <v>1.9591483458383792E-3</v>
      </c>
      <c r="F1820" s="211">
        <v>3.1781116454459857E-3</v>
      </c>
      <c r="G1820" s="211">
        <v>4.8580091664695976E-3</v>
      </c>
      <c r="H1820" s="211">
        <v>6.5910293958619075E-3</v>
      </c>
      <c r="I1820" s="211">
        <v>8.763997540713454E-3</v>
      </c>
      <c r="J1820" s="211">
        <v>1.1315599058696725E-2</v>
      </c>
      <c r="K1820" s="211">
        <v>1.4238508048301986E-2</v>
      </c>
      <c r="L1820" s="211">
        <v>1.8900927189832054E-2</v>
      </c>
      <c r="M1820" s="211">
        <v>2.3648571950049435E-2</v>
      </c>
      <c r="N1820" s="211">
        <v>3.1682849653519668E-2</v>
      </c>
      <c r="P1820" s="212">
        <f t="array" ref="P1820:Z1820">(1+D1820:N1820)^-P$1:Z$1</f>
        <v>0.99993658128120266</v>
      </c>
      <c r="Q1820" s="212">
        <v>0.99951081176219814</v>
      </c>
      <c r="R1820" s="212">
        <v>0.99841472182139868</v>
      </c>
      <c r="S1820" s="212">
        <v>0.99516547699062541</v>
      </c>
      <c r="T1820" s="212">
        <v>0.98694713027434278</v>
      </c>
      <c r="U1820" s="212">
        <v>0.97416220929243824</v>
      </c>
      <c r="V1820" s="212">
        <v>0.94529306031448812</v>
      </c>
      <c r="W1820" s="212">
        <v>0.90577291700636942</v>
      </c>
      <c r="X1820" s="212">
        <v>0.8292403486377099</v>
      </c>
      <c r="Y1820" s="212">
        <v>0.70426600661980543</v>
      </c>
      <c r="Z1820" s="212">
        <v>0.53589015585622202</v>
      </c>
    </row>
    <row r="1821" spans="3:26" x14ac:dyDescent="0.3">
      <c r="C1821" s="210">
        <v>41192</v>
      </c>
      <c r="D1821" s="211">
        <v>9.4896925792541337E-4</v>
      </c>
      <c r="E1821" s="211">
        <v>2.3228324331556766E-3</v>
      </c>
      <c r="F1821" s="211">
        <v>3.8112275583688962E-3</v>
      </c>
      <c r="G1821" s="211">
        <v>5.8228585225663636E-3</v>
      </c>
      <c r="H1821" s="211">
        <v>7.2986539138022288E-3</v>
      </c>
      <c r="I1821" s="211">
        <v>9.9104231567589511E-3</v>
      </c>
      <c r="J1821" s="211">
        <v>1.2783091081281497E-2</v>
      </c>
      <c r="K1821" s="211">
        <v>1.6721078690556321E-2</v>
      </c>
      <c r="L1821" s="211">
        <v>2.1018276046695962E-2</v>
      </c>
      <c r="M1821" s="211">
        <v>2.661695208466942E-2</v>
      </c>
      <c r="N1821" s="211">
        <v>3.6220257046624037E-2</v>
      </c>
      <c r="P1821" s="212">
        <f t="array" ref="P1821:Z1821">(1+D1821:N1821)^-P$1:Z$1</f>
        <v>0.99992412133723063</v>
      </c>
      <c r="Q1821" s="212">
        <v>0.99942013348053893</v>
      </c>
      <c r="R1821" s="212">
        <v>0.99809981602418119</v>
      </c>
      <c r="S1821" s="212">
        <v>0.99421085087376171</v>
      </c>
      <c r="T1821" s="212">
        <v>0.98556096207732247</v>
      </c>
      <c r="U1821" s="212">
        <v>0.97084843849886859</v>
      </c>
      <c r="V1821" s="212">
        <v>0.93846437306994446</v>
      </c>
      <c r="W1821" s="212">
        <v>0.89040421625241672</v>
      </c>
      <c r="X1821" s="212">
        <v>0.81220346978260394</v>
      </c>
      <c r="Y1821" s="212">
        <v>0.67433162910693323</v>
      </c>
      <c r="Z1821" s="212">
        <v>0.49086089968987034</v>
      </c>
    </row>
    <row r="1822" spans="3:26" x14ac:dyDescent="0.3">
      <c r="C1822" s="210">
        <v>41191</v>
      </c>
      <c r="D1822" s="211">
        <v>1.0234122366232703E-3</v>
      </c>
      <c r="E1822" s="211">
        <v>2.5331609405848735E-3</v>
      </c>
      <c r="F1822" s="211">
        <v>4.1159200428414226E-3</v>
      </c>
      <c r="G1822" s="211">
        <v>6.5327001249256972E-3</v>
      </c>
      <c r="H1822" s="211">
        <v>8.5158710718999803E-3</v>
      </c>
      <c r="I1822" s="211">
        <v>1.1117104464351593E-2</v>
      </c>
      <c r="J1822" s="211">
        <v>1.5050984537280938E-2</v>
      </c>
      <c r="K1822" s="211">
        <v>1.9603878159951474E-2</v>
      </c>
      <c r="L1822" s="211">
        <v>2.5125362911145078E-2</v>
      </c>
      <c r="M1822" s="211">
        <v>3.2264057325260345E-2</v>
      </c>
      <c r="N1822" s="211">
        <v>4.3076406402513479E-2</v>
      </c>
      <c r="P1822" s="212">
        <f t="array" ref="P1822:Z1822">(1+D1822:N1822)^-P$1:Z$1</f>
        <v>0.99991817223548662</v>
      </c>
      <c r="Q1822" s="212">
        <v>0.99936771050518203</v>
      </c>
      <c r="R1822" s="212">
        <v>0.99794837106626044</v>
      </c>
      <c r="S1822" s="212">
        <v>0.99350969906480435</v>
      </c>
      <c r="T1822" s="212">
        <v>0.98318337378033316</v>
      </c>
      <c r="U1822" s="212">
        <v>0.96737671264977465</v>
      </c>
      <c r="V1822" s="212">
        <v>0.92802722298122153</v>
      </c>
      <c r="W1822" s="212">
        <v>0.87293046246171224</v>
      </c>
      <c r="X1822" s="212">
        <v>0.78024359723444503</v>
      </c>
      <c r="Y1822" s="212">
        <v>0.62106622670723366</v>
      </c>
      <c r="Z1822" s="212">
        <v>0.43020708453737233</v>
      </c>
    </row>
    <row r="1823" spans="3:26" x14ac:dyDescent="0.3">
      <c r="C1823" s="210">
        <v>41190</v>
      </c>
      <c r="D1823" s="211">
        <v>1.085605445551236E-3</v>
      </c>
      <c r="E1823" s="211">
        <v>2.5771841197063322E-3</v>
      </c>
      <c r="F1823" s="211">
        <v>4.1301926837815266E-3</v>
      </c>
      <c r="G1823" s="211">
        <v>6.5791594262445494E-3</v>
      </c>
      <c r="H1823" s="211">
        <v>8.292169239272569E-3</v>
      </c>
      <c r="I1823" s="211">
        <v>1.0777428153539657E-2</v>
      </c>
      <c r="J1823" s="211">
        <v>1.4191114189892556E-2</v>
      </c>
      <c r="K1823" s="211">
        <v>1.896341396105997E-2</v>
      </c>
      <c r="L1823" s="211">
        <v>2.5943757043170836E-2</v>
      </c>
      <c r="M1823" s="211">
        <v>3.3784007995519401E-2</v>
      </c>
      <c r="N1823" s="211">
        <v>4.2763456545474601E-2</v>
      </c>
      <c r="P1823" s="212">
        <f t="array" ref="P1823:Z1823">(1+D1823:N1823)^-P$1:Z$1</f>
        <v>0.9999132024389592</v>
      </c>
      <c r="Q1823" s="212">
        <v>0.99935673976176131</v>
      </c>
      <c r="R1823" s="212">
        <v>0.99794127865459181</v>
      </c>
      <c r="S1823" s="212">
        <v>0.99346384299274115</v>
      </c>
      <c r="T1823" s="212">
        <v>0.98361968445972192</v>
      </c>
      <c r="U1823" s="212">
        <v>0.96835231434589797</v>
      </c>
      <c r="V1823" s="212">
        <v>0.93196798596382158</v>
      </c>
      <c r="W1823" s="212">
        <v>0.87677844385172177</v>
      </c>
      <c r="X1823" s="212">
        <v>0.77404189767594944</v>
      </c>
      <c r="Y1823" s="212">
        <v>0.60750919523494573</v>
      </c>
      <c r="Z1823" s="212">
        <v>0.43279669946458676</v>
      </c>
    </row>
    <row r="1824" spans="3:26" x14ac:dyDescent="0.3">
      <c r="C1824" s="210">
        <v>41187</v>
      </c>
      <c r="D1824" s="211">
        <v>8.5671855959285417E-4</v>
      </c>
      <c r="E1824" s="211">
        <v>2.0214433140144186E-3</v>
      </c>
      <c r="F1824" s="211">
        <v>3.3283254568049377E-3</v>
      </c>
      <c r="G1824" s="211">
        <v>5.0142337798988598E-3</v>
      </c>
      <c r="H1824" s="211">
        <v>6.3453563323313568E-3</v>
      </c>
      <c r="I1824" s="211">
        <v>8.3002211936350784E-3</v>
      </c>
      <c r="J1824" s="211">
        <v>1.0532487563216715E-2</v>
      </c>
      <c r="K1824" s="211">
        <v>1.42064379896046E-2</v>
      </c>
      <c r="L1824" s="211">
        <v>1.8193157455358711E-2</v>
      </c>
      <c r="M1824" s="211">
        <v>2.2936100182800994E-2</v>
      </c>
      <c r="N1824" s="211">
        <v>3.0428725997444207E-2</v>
      </c>
      <c r="P1824" s="212">
        <f t="array" ref="P1824:Z1824">(1+D1824:N1824)^-P$1:Z$1</f>
        <v>0.99993149420377214</v>
      </c>
      <c r="Q1824" s="212">
        <v>0.99949527667902172</v>
      </c>
      <c r="R1824" s="212">
        <v>0.99833997993944568</v>
      </c>
      <c r="S1824" s="212">
        <v>0.99501078331891868</v>
      </c>
      <c r="T1824" s="212">
        <v>0.98742906407457753</v>
      </c>
      <c r="U1824" s="212">
        <v>0.97550705049994157</v>
      </c>
      <c r="V1824" s="212">
        <v>0.94896151285822472</v>
      </c>
      <c r="W1824" s="212">
        <v>0.90597342512463408</v>
      </c>
      <c r="X1824" s="212">
        <v>0.83502265541002629</v>
      </c>
      <c r="Y1824" s="212">
        <v>0.71165977362126576</v>
      </c>
      <c r="Z1824" s="212">
        <v>0.54908661051572472</v>
      </c>
    </row>
    <row r="1825" spans="3:26" x14ac:dyDescent="0.3">
      <c r="C1825" s="210">
        <v>41186</v>
      </c>
      <c r="D1825" s="211">
        <v>9.6697324872020479E-4</v>
      </c>
      <c r="E1825" s="211">
        <v>2.3028937768631917E-3</v>
      </c>
      <c r="F1825" s="211">
        <v>3.7795390628308999E-3</v>
      </c>
      <c r="G1825" s="211">
        <v>5.8152811389128008E-3</v>
      </c>
      <c r="H1825" s="211">
        <v>7.4358753045805498E-3</v>
      </c>
      <c r="I1825" s="211">
        <v>9.7346643532332678E-3</v>
      </c>
      <c r="J1825" s="211">
        <v>1.2372222940618224E-2</v>
      </c>
      <c r="K1825" s="211">
        <v>1.6550637457772934E-2</v>
      </c>
      <c r="L1825" s="211">
        <v>2.2462910792857782E-2</v>
      </c>
      <c r="M1825" s="211">
        <v>3.0657480680742005E-2</v>
      </c>
      <c r="N1825" s="211">
        <v>3.962149854203411E-2</v>
      </c>
      <c r="P1825" s="212">
        <f t="array" ref="P1825:Z1825">(1+D1825:N1825)^-P$1:Z$1</f>
        <v>0.99992268250665117</v>
      </c>
      <c r="Q1825" s="212">
        <v>0.99942510377095861</v>
      </c>
      <c r="R1825" s="212">
        <v>0.99811557049551669</v>
      </c>
      <c r="S1825" s="212">
        <v>0.9942183408345836</v>
      </c>
      <c r="T1825" s="212">
        <v>0.98529249668155505</v>
      </c>
      <c r="U1825" s="212">
        <v>0.97135549704365631</v>
      </c>
      <c r="V1825" s="212">
        <v>0.94037028379822241</v>
      </c>
      <c r="W1825" s="212">
        <v>0.89144977719888985</v>
      </c>
      <c r="X1825" s="212">
        <v>0.8008005596344393</v>
      </c>
      <c r="Y1825" s="212">
        <v>0.63574741528925804</v>
      </c>
      <c r="Z1825" s="212">
        <v>0.45972165797365633</v>
      </c>
    </row>
    <row r="1826" spans="3:26" x14ac:dyDescent="0.3">
      <c r="C1826" s="210">
        <v>41185</v>
      </c>
      <c r="D1826" s="211">
        <v>1.0731094339678422E-3</v>
      </c>
      <c r="E1826" s="211">
        <v>2.6645071103416863E-3</v>
      </c>
      <c r="F1826" s="211">
        <v>4.0254424906820694E-3</v>
      </c>
      <c r="G1826" s="211">
        <v>6.1900440404269392E-3</v>
      </c>
      <c r="H1826" s="211">
        <v>7.9531636160972488E-3</v>
      </c>
      <c r="I1826" s="211">
        <v>1.0872404870256079E-2</v>
      </c>
      <c r="J1826" s="211">
        <v>1.4072796212132449E-2</v>
      </c>
      <c r="K1826" s="211">
        <v>1.8866680790293466E-2</v>
      </c>
      <c r="L1826" s="211">
        <v>2.4448640245516046E-2</v>
      </c>
      <c r="M1826" s="211">
        <v>3.2659307168544892E-2</v>
      </c>
      <c r="N1826" s="211">
        <v>4.2289803972543186E-2</v>
      </c>
      <c r="P1826" s="212">
        <f t="array" ref="P1826:Z1826">(1+D1826:N1826)^-P$1:Z$1</f>
        <v>0.99991420095585837</v>
      </c>
      <c r="Q1826" s="212">
        <v>0.99933498032258472</v>
      </c>
      <c r="R1826" s="212">
        <v>0.99799333501234511</v>
      </c>
      <c r="S1826" s="212">
        <v>0.99384803688220724</v>
      </c>
      <c r="T1826" s="212">
        <v>0.98428143877790919</v>
      </c>
      <c r="U1826" s="212">
        <v>0.96807939479010863</v>
      </c>
      <c r="V1826" s="212">
        <v>0.93251180442658765</v>
      </c>
      <c r="W1826" s="212">
        <v>0.87736131111994864</v>
      </c>
      <c r="X1826" s="212">
        <v>0.78541302027735937</v>
      </c>
      <c r="Y1826" s="212">
        <v>0.61751007234371502</v>
      </c>
      <c r="Z1826" s="212">
        <v>0.43674728361441828</v>
      </c>
    </row>
    <row r="1827" spans="3:26" x14ac:dyDescent="0.3">
      <c r="C1827" s="210">
        <v>41184</v>
      </c>
      <c r="D1827" s="211">
        <v>1.1668510370128186E-3</v>
      </c>
      <c r="E1827" s="211">
        <v>2.7603502575521965E-3</v>
      </c>
      <c r="F1827" s="211">
        <v>4.3384511215556424E-3</v>
      </c>
      <c r="G1827" s="211">
        <v>6.6223386410267605E-3</v>
      </c>
      <c r="H1827" s="211">
        <v>9.0810806014257339E-3</v>
      </c>
      <c r="I1827" s="211">
        <v>1.1642298518074513E-2</v>
      </c>
      <c r="J1827" s="211">
        <v>1.5830047246315627E-2</v>
      </c>
      <c r="K1827" s="211">
        <v>2.0082285436104203E-2</v>
      </c>
      <c r="L1827" s="211">
        <v>2.6242773008194466E-2</v>
      </c>
      <c r="M1827" s="211">
        <v>3.389807674507516E-2</v>
      </c>
      <c r="N1827" s="211">
        <v>4.6341199359171879E-2</v>
      </c>
      <c r="P1827" s="212">
        <f t="array" ref="P1827:Z1827">(1+D1827:N1827)^-P$1:Z$1</f>
        <v>0.99990671068808246</v>
      </c>
      <c r="Q1827" s="212">
        <v>0.99931110052848748</v>
      </c>
      <c r="R1827" s="212">
        <v>0.99783780732657579</v>
      </c>
      <c r="S1827" s="212">
        <v>0.99342122821358503</v>
      </c>
      <c r="T1827" s="212">
        <v>0.9820822749859105</v>
      </c>
      <c r="U1827" s="212">
        <v>0.96587085395644989</v>
      </c>
      <c r="V1827" s="212">
        <v>0.92447405334394039</v>
      </c>
      <c r="W1827" s="212">
        <v>0.87006872841995053</v>
      </c>
      <c r="X1827" s="212">
        <v>0.77178952955359748</v>
      </c>
      <c r="Y1827" s="212">
        <v>0.60650458478213665</v>
      </c>
      <c r="Z1827" s="212">
        <v>0.40414153129668373</v>
      </c>
    </row>
    <row r="1828" spans="3:26" x14ac:dyDescent="0.3">
      <c r="C1828" s="210">
        <v>41183</v>
      </c>
      <c r="D1828" s="211">
        <v>1.0292205897422832E-3</v>
      </c>
      <c r="E1828" s="211">
        <v>2.5827722841875551E-3</v>
      </c>
      <c r="F1828" s="211">
        <v>4.2294895816090044E-3</v>
      </c>
      <c r="G1828" s="211">
        <v>6.7183325915076289E-3</v>
      </c>
      <c r="H1828" s="211">
        <v>8.5721582499768897E-3</v>
      </c>
      <c r="I1828" s="211">
        <v>1.1403536677545668E-2</v>
      </c>
      <c r="J1828" s="211">
        <v>1.5251210895745991E-2</v>
      </c>
      <c r="K1828" s="211">
        <v>2.0142349577993702E-2</v>
      </c>
      <c r="L1828" s="211">
        <v>2.7632927841406935E-2</v>
      </c>
      <c r="M1828" s="211">
        <v>3.703459512428614E-2</v>
      </c>
      <c r="N1828" s="211">
        <v>5.0269749808612305E-2</v>
      </c>
      <c r="P1828" s="212">
        <f t="array" ref="P1828:Z1828">(1+D1828:N1828)^-P$1:Z$1</f>
        <v>0.99991770808173619</v>
      </c>
      <c r="Q1828" s="212">
        <v>0.99935534721302033</v>
      </c>
      <c r="R1828" s="212">
        <v>0.9978919398710433</v>
      </c>
      <c r="S1828" s="212">
        <v>0.9933265021863531</v>
      </c>
      <c r="T1828" s="212">
        <v>0.98307363632041322</v>
      </c>
      <c r="U1828" s="212">
        <v>0.96655505429641553</v>
      </c>
      <c r="V1828" s="212">
        <v>0.92711246301173311</v>
      </c>
      <c r="W1828" s="212">
        <v>0.8697101952103321</v>
      </c>
      <c r="X1828" s="212">
        <v>0.76141229153752354</v>
      </c>
      <c r="Y1828" s="212">
        <v>0.57956390742511987</v>
      </c>
      <c r="Z1828" s="212">
        <v>0.37495820404828251</v>
      </c>
    </row>
    <row r="1829" spans="3:26" x14ac:dyDescent="0.3">
      <c r="C1829" s="210">
        <v>41180</v>
      </c>
      <c r="D1829" s="211">
        <v>1.0528407489620762E-3</v>
      </c>
      <c r="E1829" s="211">
        <v>2.560969830253515E-3</v>
      </c>
      <c r="F1829" s="211">
        <v>3.9063428443741324E-3</v>
      </c>
      <c r="G1829" s="211">
        <v>6.3767319674017196E-3</v>
      </c>
      <c r="H1829" s="211">
        <v>8.4506903882262951E-3</v>
      </c>
      <c r="I1829" s="211">
        <v>1.0932037395159891E-2</v>
      </c>
      <c r="J1829" s="211">
        <v>1.41644406836707E-2</v>
      </c>
      <c r="K1829" s="211">
        <v>1.92549512396465E-2</v>
      </c>
      <c r="L1829" s="211">
        <v>2.6081491964575758E-2</v>
      </c>
      <c r="M1829" s="211">
        <v>3.3917930099084767E-2</v>
      </c>
      <c r="N1829" s="211">
        <v>4.385664147281243E-2</v>
      </c>
      <c r="P1829" s="212">
        <f t="array" ref="P1829:Z1829">(1+D1829:N1829)^-P$1:Z$1</f>
        <v>0.99991582059121731</v>
      </c>
      <c r="Q1829" s="212">
        <v>0.99936078035421927</v>
      </c>
      <c r="R1829" s="212">
        <v>0.99805253233138747</v>
      </c>
      <c r="S1829" s="212">
        <v>0.99366367309095505</v>
      </c>
      <c r="T1829" s="212">
        <v>0.98331047297541874</v>
      </c>
      <c r="U1829" s="212">
        <v>0.96790809065318328</v>
      </c>
      <c r="V1829" s="212">
        <v>0.93209055071039049</v>
      </c>
      <c r="W1829" s="212">
        <v>0.87502445623118763</v>
      </c>
      <c r="X1829" s="212">
        <v>0.77300349844344729</v>
      </c>
      <c r="Y1829" s="212">
        <v>0.60632991620095456</v>
      </c>
      <c r="Z1829" s="212">
        <v>0.42382134499277474</v>
      </c>
    </row>
    <row r="1830" spans="3:26" x14ac:dyDescent="0.3">
      <c r="C1830" s="210">
        <v>41179</v>
      </c>
      <c r="D1830" s="211">
        <v>1.0495028699021927E-3</v>
      </c>
      <c r="E1830" s="211">
        <v>2.7173163457132271E-3</v>
      </c>
      <c r="F1830" s="211">
        <v>4.3783351578689893E-3</v>
      </c>
      <c r="G1830" s="211">
        <v>6.63181804139845E-3</v>
      </c>
      <c r="H1830" s="211">
        <v>8.4272695686631698E-3</v>
      </c>
      <c r="I1830" s="211">
        <v>1.0923480093527244E-2</v>
      </c>
      <c r="J1830" s="211">
        <v>1.3745833649460439E-2</v>
      </c>
      <c r="K1830" s="211">
        <v>1.8403143259009103E-2</v>
      </c>
      <c r="L1830" s="211">
        <v>2.4132432723602791E-2</v>
      </c>
      <c r="M1830" s="211">
        <v>3.1862044330464474E-2</v>
      </c>
      <c r="N1830" s="211">
        <v>4.2555144716754645E-2</v>
      </c>
      <c r="P1830" s="212">
        <f t="array" ref="P1830:Z1830">(1+D1830:N1830)^-P$1:Z$1</f>
        <v>0.99991608731872295</v>
      </c>
      <c r="Q1830" s="212">
        <v>0.99932182228750344</v>
      </c>
      <c r="R1830" s="212">
        <v>0.99781799497447132</v>
      </c>
      <c r="S1830" s="212">
        <v>0.99341187321666236</v>
      </c>
      <c r="T1830" s="212">
        <v>0.98335614846495223</v>
      </c>
      <c r="U1830" s="212">
        <v>0.96793267041147124</v>
      </c>
      <c r="V1830" s="212">
        <v>0.9340165858944266</v>
      </c>
      <c r="W1830" s="212">
        <v>0.88016051646477367</v>
      </c>
      <c r="X1830" s="212">
        <v>0.7878414059482427</v>
      </c>
      <c r="Y1830" s="212">
        <v>0.62470564871464129</v>
      </c>
      <c r="Z1830" s="212">
        <v>0.43452951929199257</v>
      </c>
    </row>
    <row r="1831" spans="3:26" x14ac:dyDescent="0.3">
      <c r="C1831" s="210">
        <v>41178</v>
      </c>
      <c r="D1831" s="211">
        <v>9.96188784647994E-4</v>
      </c>
      <c r="E1831" s="211">
        <v>2.4318154038624074E-3</v>
      </c>
      <c r="F1831" s="211">
        <v>3.9979617701895315E-3</v>
      </c>
      <c r="G1831" s="211">
        <v>6.3370783074079085E-3</v>
      </c>
      <c r="H1831" s="211">
        <v>8.2123354574909976E-3</v>
      </c>
      <c r="I1831" s="211">
        <v>1.0562300122275487E-2</v>
      </c>
      <c r="J1831" s="211">
        <v>1.4338295070796795E-2</v>
      </c>
      <c r="K1831" s="211">
        <v>1.96561339785443E-2</v>
      </c>
      <c r="L1831" s="211">
        <v>2.5281884989195029E-2</v>
      </c>
      <c r="M1831" s="211">
        <v>3.4506699308463819E-2</v>
      </c>
      <c r="N1831" s="211">
        <v>4.3862166720651435E-2</v>
      </c>
      <c r="P1831" s="212">
        <f t="array" ref="P1831:Z1831">(1+D1831:N1831)^-P$1:Z$1</f>
        <v>0.99992034773897842</v>
      </c>
      <c r="Q1831" s="212">
        <v>0.99939296848678549</v>
      </c>
      <c r="R1831" s="212">
        <v>0.99800699310193852</v>
      </c>
      <c r="S1831" s="212">
        <v>0.9937028273686721</v>
      </c>
      <c r="T1831" s="212">
        <v>0.9837754635262308</v>
      </c>
      <c r="U1831" s="212">
        <v>0.96897087317324559</v>
      </c>
      <c r="V1831" s="212">
        <v>0.93129203756786538</v>
      </c>
      <c r="W1831" s="212">
        <v>0.87261735613855151</v>
      </c>
      <c r="X1831" s="212">
        <v>0.77905327594484441</v>
      </c>
      <c r="Y1831" s="212">
        <v>0.6011742752097099</v>
      </c>
      <c r="Z1831" s="212">
        <v>0.42377648082780595</v>
      </c>
    </row>
    <row r="1832" spans="3:26" x14ac:dyDescent="0.3">
      <c r="C1832" s="210">
        <v>41177</v>
      </c>
      <c r="D1832" s="211">
        <v>8.2763538054796203E-4</v>
      </c>
      <c r="E1832" s="211">
        <v>2.095334340768743E-3</v>
      </c>
      <c r="F1832" s="211">
        <v>3.421774710038023E-3</v>
      </c>
      <c r="G1832" s="211">
        <v>5.5864578154784768E-3</v>
      </c>
      <c r="H1832" s="211">
        <v>7.6129619791695047E-3</v>
      </c>
      <c r="I1832" s="211">
        <v>9.9030015850319637E-3</v>
      </c>
      <c r="J1832" s="211">
        <v>1.2809270510277816E-2</v>
      </c>
      <c r="K1832" s="211">
        <v>1.6027528720040322E-2</v>
      </c>
      <c r="L1832" s="211">
        <v>2.1497541388252332E-2</v>
      </c>
      <c r="M1832" s="211">
        <v>2.8706033743906317E-2</v>
      </c>
      <c r="N1832" s="211">
        <v>3.797016377244386E-2</v>
      </c>
      <c r="P1832" s="212">
        <f t="array" ref="P1832:Z1832">(1+D1832:N1832)^-P$1:Z$1</f>
        <v>0.99993381874373677</v>
      </c>
      <c r="Q1832" s="212">
        <v>0.99947685134264652</v>
      </c>
      <c r="R1832" s="212">
        <v>0.99829349086566577</v>
      </c>
      <c r="S1832" s="212">
        <v>0.99444457731897618</v>
      </c>
      <c r="T1832" s="212">
        <v>0.98494619935150829</v>
      </c>
      <c r="U1832" s="212">
        <v>0.97086984235922269</v>
      </c>
      <c r="V1832" s="212">
        <v>0.93834309065250832</v>
      </c>
      <c r="W1832" s="212">
        <v>0.89466752702854913</v>
      </c>
      <c r="X1832" s="212">
        <v>0.8084008159734386</v>
      </c>
      <c r="Y1832" s="212">
        <v>0.65407973358098903</v>
      </c>
      <c r="Z1832" s="212">
        <v>0.47457253451219239</v>
      </c>
    </row>
    <row r="1833" spans="3:26" x14ac:dyDescent="0.3">
      <c r="C1833" s="210">
        <v>41176</v>
      </c>
      <c r="D1833" s="211">
        <v>9.043468119623642E-4</v>
      </c>
      <c r="E1833" s="211">
        <v>2.1475592016933242E-3</v>
      </c>
      <c r="F1833" s="211">
        <v>3.2670084500863155E-3</v>
      </c>
      <c r="G1833" s="211">
        <v>5.0287295766566799E-3</v>
      </c>
      <c r="H1833" s="211">
        <v>6.6993208027917323E-3</v>
      </c>
      <c r="I1833" s="211">
        <v>8.5267425416479022E-3</v>
      </c>
      <c r="J1833" s="211">
        <v>1.1383799692435588E-2</v>
      </c>
      <c r="K1833" s="211">
        <v>1.4882702755396167E-2</v>
      </c>
      <c r="L1833" s="211">
        <v>1.9450602133565524E-2</v>
      </c>
      <c r="M1833" s="211">
        <v>2.4870657161628319E-2</v>
      </c>
      <c r="N1833" s="211">
        <v>3.2458370696908344E-2</v>
      </c>
      <c r="P1833" s="212">
        <f t="array" ref="P1833:Z1833">(1+D1833:N1833)^-P$1:Z$1</f>
        <v>0.99992768756372996</v>
      </c>
      <c r="Q1833" s="212">
        <v>0.99946382966755132</v>
      </c>
      <c r="R1833" s="212">
        <v>0.99837048741324985</v>
      </c>
      <c r="S1833" s="212">
        <v>0.99499643201366506</v>
      </c>
      <c r="T1833" s="212">
        <v>0.98673480839704286</v>
      </c>
      <c r="U1833" s="212">
        <v>0.97484988336337486</v>
      </c>
      <c r="V1833" s="212">
        <v>0.94497438360820574</v>
      </c>
      <c r="W1833" s="212">
        <v>0.90175601018630946</v>
      </c>
      <c r="X1833" s="212">
        <v>0.8247800219508431</v>
      </c>
      <c r="Y1833" s="212">
        <v>0.69177380554727186</v>
      </c>
      <c r="Z1833" s="212">
        <v>0.52789677195444229</v>
      </c>
    </row>
    <row r="1834" spans="3:26" x14ac:dyDescent="0.3">
      <c r="C1834" s="210">
        <v>41173</v>
      </c>
      <c r="D1834" s="211">
        <v>1.1008860707431916E-3</v>
      </c>
      <c r="E1834" s="211">
        <v>2.7480655330630824E-3</v>
      </c>
      <c r="F1834" s="211">
        <v>4.3665925152039722E-3</v>
      </c>
      <c r="G1834" s="211">
        <v>6.8013654549500474E-3</v>
      </c>
      <c r="H1834" s="211">
        <v>8.7983336508279265E-3</v>
      </c>
      <c r="I1834" s="211">
        <v>1.1431011192403378E-2</v>
      </c>
      <c r="J1834" s="211">
        <v>1.4430728439525923E-2</v>
      </c>
      <c r="K1834" s="211">
        <v>1.9585642125693321E-2</v>
      </c>
      <c r="L1834" s="211">
        <v>2.6307930862810643E-2</v>
      </c>
      <c r="M1834" s="211">
        <v>3.4090987723483998E-2</v>
      </c>
      <c r="N1834" s="211">
        <v>4.6400904467428686E-2</v>
      </c>
      <c r="P1834" s="212">
        <f t="array" ref="P1834:Z1834">(1+D1834:N1834)^-P$1:Z$1</f>
        <v>0.99991198143065785</v>
      </c>
      <c r="Q1834" s="212">
        <v>0.99931416116893468</v>
      </c>
      <c r="R1834" s="212">
        <v>0.99782382799699521</v>
      </c>
      <c r="S1834" s="212">
        <v>0.99324458062104759</v>
      </c>
      <c r="T1834" s="212">
        <v>0.98263287003258826</v>
      </c>
      <c r="U1834" s="212">
        <v>0.9664762899232977</v>
      </c>
      <c r="V1834" s="212">
        <v>0.93086782538700119</v>
      </c>
      <c r="W1834" s="212">
        <v>0.87303975932056022</v>
      </c>
      <c r="X1834" s="212">
        <v>0.77129967866340654</v>
      </c>
      <c r="Y1834" s="212">
        <v>0.60480963631453655</v>
      </c>
      <c r="Z1834" s="212">
        <v>0.40368059440285609</v>
      </c>
    </row>
    <row r="1835" spans="3:26" x14ac:dyDescent="0.3">
      <c r="C1835" s="210">
        <v>41172</v>
      </c>
      <c r="D1835" s="211">
        <v>9.8255445933262712E-4</v>
      </c>
      <c r="E1835" s="211">
        <v>2.4558583311741814E-3</v>
      </c>
      <c r="F1835" s="211">
        <v>3.8844310858104662E-3</v>
      </c>
      <c r="G1835" s="211">
        <v>6.1197891130545089E-3</v>
      </c>
      <c r="H1835" s="211">
        <v>8.015156765668113E-3</v>
      </c>
      <c r="I1835" s="211">
        <v>1.0070466857983018E-2</v>
      </c>
      <c r="J1835" s="211">
        <v>1.3197912498290764E-2</v>
      </c>
      <c r="K1835" s="211">
        <v>1.7214771557458059E-2</v>
      </c>
      <c r="L1835" s="211">
        <v>2.3503697888327842E-2</v>
      </c>
      <c r="M1835" s="211">
        <v>2.9860531811211583E-2</v>
      </c>
      <c r="N1835" s="211">
        <v>4.0214626541587868E-2</v>
      </c>
      <c r="P1835" s="212">
        <f t="array" ref="P1835:Z1835">(1+D1835:N1835)^-P$1:Z$1</f>
        <v>0.99992143732071637</v>
      </c>
      <c r="Q1835" s="212">
        <v>0.999386976066169</v>
      </c>
      <c r="R1835" s="212">
        <v>0.99806342450488494</v>
      </c>
      <c r="S1835" s="212">
        <v>0.99391743490260798</v>
      </c>
      <c r="T1835" s="212">
        <v>0.98416037545914314</v>
      </c>
      <c r="U1835" s="212">
        <v>0.97038702447543423</v>
      </c>
      <c r="V1835" s="212">
        <v>0.93654482468798406</v>
      </c>
      <c r="W1835" s="212">
        <v>0.8873835888734819</v>
      </c>
      <c r="X1835" s="212">
        <v>0.79269448931144193</v>
      </c>
      <c r="Y1835" s="212">
        <v>0.64316704015411719</v>
      </c>
      <c r="Z1835" s="212">
        <v>0.45450731507320008</v>
      </c>
    </row>
    <row r="1836" spans="3:26" x14ac:dyDescent="0.3">
      <c r="C1836" s="210">
        <v>41171</v>
      </c>
      <c r="D1836" s="211">
        <v>1.0155885783572356E-3</v>
      </c>
      <c r="E1836" s="211">
        <v>2.4408446891323599E-3</v>
      </c>
      <c r="F1836" s="211">
        <v>4.0114798975830687E-3</v>
      </c>
      <c r="G1836" s="211">
        <v>6.2103401147469966E-3</v>
      </c>
      <c r="H1836" s="211">
        <v>8.3316525567911082E-3</v>
      </c>
      <c r="I1836" s="211">
        <v>1.1189490986205506E-2</v>
      </c>
      <c r="J1836" s="211">
        <v>1.5160310539142158E-2</v>
      </c>
      <c r="K1836" s="211">
        <v>2.0501204362340753E-2</v>
      </c>
      <c r="L1836" s="211">
        <v>2.7350729801616881E-2</v>
      </c>
      <c r="M1836" s="211">
        <v>3.5445211623072244E-2</v>
      </c>
      <c r="N1836" s="211">
        <v>4.7083516257424823E-2</v>
      </c>
      <c r="P1836" s="212">
        <f t="array" ref="P1836:Z1836">(1+D1836:N1836)^-P$1:Z$1</f>
        <v>0.99991879743973211</v>
      </c>
      <c r="Q1836" s="212">
        <v>0.99939071802115031</v>
      </c>
      <c r="R1836" s="212">
        <v>0.99800027443818107</v>
      </c>
      <c r="S1836" s="212">
        <v>0.99382799016551659</v>
      </c>
      <c r="T1836" s="212">
        <v>0.98354265462959145</v>
      </c>
      <c r="U1836" s="212">
        <v>0.96716897703686555</v>
      </c>
      <c r="V1836" s="212">
        <v>0.92752761885657131</v>
      </c>
      <c r="W1836" s="212">
        <v>0.86757164380574303</v>
      </c>
      <c r="X1836" s="212">
        <v>0.76350636555350415</v>
      </c>
      <c r="Y1836" s="212">
        <v>0.59305249718642827</v>
      </c>
      <c r="Z1836" s="212">
        <v>0.3984497374269913</v>
      </c>
    </row>
    <row r="1837" spans="3:26" x14ac:dyDescent="0.3">
      <c r="C1837" s="210">
        <v>41170</v>
      </c>
      <c r="D1837" s="211">
        <v>9.4522117102967588E-4</v>
      </c>
      <c r="E1837" s="211">
        <v>2.3043882171049608E-3</v>
      </c>
      <c r="F1837" s="211">
        <v>3.5496775235070934E-3</v>
      </c>
      <c r="G1837" s="211">
        <v>5.6259044393734137E-3</v>
      </c>
      <c r="H1837" s="211">
        <v>7.2968509653627079E-3</v>
      </c>
      <c r="I1837" s="211">
        <v>9.1302701950455988E-3</v>
      </c>
      <c r="J1837" s="211">
        <v>1.2540931661297073E-2</v>
      </c>
      <c r="K1837" s="211">
        <v>1.6889957785153117E-2</v>
      </c>
      <c r="L1837" s="211">
        <v>2.13315328447744E-2</v>
      </c>
      <c r="M1837" s="211">
        <v>2.698635932214025E-2</v>
      </c>
      <c r="N1837" s="211">
        <v>3.6672065464891615E-2</v>
      </c>
      <c r="P1837" s="212">
        <f t="array" ref="P1837:Z1837">(1+D1837:N1837)^-P$1:Z$1</f>
        <v>0.99992442087778177</v>
      </c>
      <c r="Q1837" s="212">
        <v>0.99942473123394637</v>
      </c>
      <c r="R1837" s="212">
        <v>0.99822987238337724</v>
      </c>
      <c r="S1837" s="212">
        <v>0.99440556929317592</v>
      </c>
      <c r="T1837" s="212">
        <v>0.98556449016775016</v>
      </c>
      <c r="U1837" s="212">
        <v>0.97310185217875567</v>
      </c>
      <c r="V1837" s="212">
        <v>0.9395871262804516</v>
      </c>
      <c r="W1837" s="212">
        <v>0.88936962021181043</v>
      </c>
      <c r="X1837" s="212">
        <v>0.80971576258954714</v>
      </c>
      <c r="Y1837" s="212">
        <v>0.67070241716419876</v>
      </c>
      <c r="Z1837" s="212">
        <v>0.48659997156520524</v>
      </c>
    </row>
    <row r="1838" spans="3:26" x14ac:dyDescent="0.3">
      <c r="C1838" s="210">
        <v>41169</v>
      </c>
      <c r="D1838" s="211">
        <v>9.9008510480555869E-4</v>
      </c>
      <c r="E1838" s="211">
        <v>2.490692909990014E-3</v>
      </c>
      <c r="F1838" s="211">
        <v>3.7471221434538086E-3</v>
      </c>
      <c r="G1838" s="211">
        <v>5.7880502125539392E-3</v>
      </c>
      <c r="H1838" s="211">
        <v>7.9508590571215308E-3</v>
      </c>
      <c r="I1838" s="211">
        <v>1.0031705204345579E-2</v>
      </c>
      <c r="J1838" s="211">
        <v>1.3336797161089646E-2</v>
      </c>
      <c r="K1838" s="211">
        <v>1.7566646618374211E-2</v>
      </c>
      <c r="L1838" s="211">
        <v>2.3807748596839085E-2</v>
      </c>
      <c r="M1838" s="211">
        <v>3.1516783769191987E-2</v>
      </c>
      <c r="N1838" s="211">
        <v>4.2820581420744942E-2</v>
      </c>
      <c r="P1838" s="212">
        <f t="array" ref="P1838:Z1838">(1+D1838:N1838)^-P$1:Z$1</f>
        <v>0.99992083551016775</v>
      </c>
      <c r="Q1838" s="212">
        <v>0.99937829427034919</v>
      </c>
      <c r="R1838" s="212">
        <v>0.99813168788705298</v>
      </c>
      <c r="S1838" s="212">
        <v>0.99424525852009193</v>
      </c>
      <c r="T1838" s="212">
        <v>0.98428593966641387</v>
      </c>
      <c r="U1838" s="212">
        <v>0.97049874943135661</v>
      </c>
      <c r="V1838" s="212">
        <v>0.93590320157211959</v>
      </c>
      <c r="W1838" s="212">
        <v>0.88523781207605334</v>
      </c>
      <c r="X1838" s="212">
        <v>0.79034348664066389</v>
      </c>
      <c r="Y1838" s="212">
        <v>0.62784945076425214</v>
      </c>
      <c r="Z1838" s="212">
        <v>0.43232278101694194</v>
      </c>
    </row>
    <row r="1839" spans="3:26" x14ac:dyDescent="0.3">
      <c r="C1839" s="210">
        <v>41166</v>
      </c>
      <c r="D1839" s="211">
        <v>9.3547840550240965E-4</v>
      </c>
      <c r="E1839" s="211">
        <v>2.4569758569922395E-3</v>
      </c>
      <c r="F1839" s="211">
        <v>4.0253595887165166E-3</v>
      </c>
      <c r="G1839" s="211">
        <v>6.4198602273633516E-3</v>
      </c>
      <c r="H1839" s="211">
        <v>8.5503245460724457E-3</v>
      </c>
      <c r="I1839" s="211">
        <v>1.0993406067653491E-2</v>
      </c>
      <c r="J1839" s="211">
        <v>1.4437859961240421E-2</v>
      </c>
      <c r="K1839" s="211">
        <v>1.813574538541942E-2</v>
      </c>
      <c r="L1839" s="211">
        <v>2.3732583921640106E-2</v>
      </c>
      <c r="M1839" s="211">
        <v>3.1494893461290994E-2</v>
      </c>
      <c r="N1839" s="211">
        <v>3.9391901034577188E-2</v>
      </c>
      <c r="P1839" s="212">
        <f t="array" ref="P1839:Z1839">(1+D1839:N1839)^-P$1:Z$1</f>
        <v>0.99992519950823444</v>
      </c>
      <c r="Q1839" s="212">
        <v>0.99938669754019671</v>
      </c>
      <c r="R1839" s="212">
        <v>0.99799337621429618</v>
      </c>
      <c r="S1839" s="212">
        <v>0.9936210914737782</v>
      </c>
      <c r="T1839" s="212">
        <v>0.98311620111961773</v>
      </c>
      <c r="U1839" s="212">
        <v>0.96773184134615031</v>
      </c>
      <c r="V1839" s="212">
        <v>0.93083510573489114</v>
      </c>
      <c r="W1839" s="212">
        <v>0.88177991739373618</v>
      </c>
      <c r="X1839" s="212">
        <v>0.79092396580042579</v>
      </c>
      <c r="Y1839" s="212">
        <v>0.62804934307239024</v>
      </c>
      <c r="Z1839" s="212">
        <v>0.46175693918873328</v>
      </c>
    </row>
    <row r="1840" spans="3:26" x14ac:dyDescent="0.3">
      <c r="C1840" s="210">
        <v>41165</v>
      </c>
      <c r="D1840" s="211">
        <v>9.9131232724253889E-4</v>
      </c>
      <c r="E1840" s="211">
        <v>2.3142965291764826E-3</v>
      </c>
      <c r="F1840" s="211">
        <v>3.6468689230744361E-3</v>
      </c>
      <c r="G1840" s="211">
        <v>5.6394366957049982E-3</v>
      </c>
      <c r="H1840" s="211">
        <v>7.4656488782663035E-3</v>
      </c>
      <c r="I1840" s="211">
        <v>9.4782366075156343E-3</v>
      </c>
      <c r="J1840" s="211">
        <v>1.2247980119644918E-2</v>
      </c>
      <c r="K1840" s="211">
        <v>1.681640042212788E-2</v>
      </c>
      <c r="L1840" s="211">
        <v>2.3008459067041694E-2</v>
      </c>
      <c r="M1840" s="211">
        <v>2.9149326305878073E-2</v>
      </c>
      <c r="N1840" s="211">
        <v>3.8511042734835882E-2</v>
      </c>
      <c r="P1840" s="212">
        <f t="array" ref="P1840:Z1840">(1+D1840:N1840)^-P$1:Z$1</f>
        <v>0.99992073743731025</v>
      </c>
      <c r="Q1840" s="212">
        <v>0.99942226128792422</v>
      </c>
      <c r="R1840" s="212">
        <v>0.99818153779962027</v>
      </c>
      <c r="S1840" s="212">
        <v>0.99439218820392028</v>
      </c>
      <c r="T1840" s="212">
        <v>0.98523426095846733</v>
      </c>
      <c r="U1840" s="212">
        <v>0.97209591650594052</v>
      </c>
      <c r="V1840" s="212">
        <v>0.94094752842104734</v>
      </c>
      <c r="W1840" s="212">
        <v>0.88982008224482145</v>
      </c>
      <c r="X1840" s="212">
        <v>0.79654029711055396</v>
      </c>
      <c r="Y1840" s="212">
        <v>0.64986640813808227</v>
      </c>
      <c r="Z1840" s="212">
        <v>0.46965356464533703</v>
      </c>
    </row>
    <row r="1841" spans="3:26" x14ac:dyDescent="0.3">
      <c r="C1841" s="210">
        <v>41164</v>
      </c>
      <c r="D1841" s="211">
        <v>1.0977380553380122E-3</v>
      </c>
      <c r="E1841" s="211">
        <v>2.9256955092165152E-3</v>
      </c>
      <c r="F1841" s="211">
        <v>4.7302327833366751E-3</v>
      </c>
      <c r="G1841" s="211">
        <v>7.2938261559172936E-3</v>
      </c>
      <c r="H1841" s="211">
        <v>9.6046367750686912E-3</v>
      </c>
      <c r="I1841" s="211">
        <v>1.28686159628176E-2</v>
      </c>
      <c r="J1841" s="211">
        <v>1.705977997636143E-2</v>
      </c>
      <c r="K1841" s="211">
        <v>2.3202669756039629E-2</v>
      </c>
      <c r="L1841" s="211">
        <v>3.050932982799481E-2</v>
      </c>
      <c r="M1841" s="211">
        <v>4.0292081490952009E-2</v>
      </c>
      <c r="N1841" s="211">
        <v>5.1282864120992068E-2</v>
      </c>
      <c r="P1841" s="212">
        <f t="array" ref="P1841:Z1841">(1+D1841:N1841)^-P$1:Z$1</f>
        <v>0.99991223297323162</v>
      </c>
      <c r="Q1841" s="212">
        <v>0.9992699106471421</v>
      </c>
      <c r="R1841" s="212">
        <v>0.99764324133314009</v>
      </c>
      <c r="S1841" s="212">
        <v>0.99275898852298905</v>
      </c>
      <c r="T1841" s="212">
        <v>0.98106397158268954</v>
      </c>
      <c r="U1841" s="212">
        <v>0.96236685325080096</v>
      </c>
      <c r="V1841" s="212">
        <v>0.91889861821328567</v>
      </c>
      <c r="W1841" s="212">
        <v>0.85166411295156197</v>
      </c>
      <c r="X1841" s="212">
        <v>0.74042439532654736</v>
      </c>
      <c r="Y1841" s="212">
        <v>0.55293057952291236</v>
      </c>
      <c r="Z1841" s="212">
        <v>0.36779709128706767</v>
      </c>
    </row>
    <row r="1842" spans="3:26" x14ac:dyDescent="0.3">
      <c r="C1842" s="210">
        <v>41163</v>
      </c>
      <c r="D1842" s="211">
        <v>1.0374362231497943E-3</v>
      </c>
      <c r="E1842" s="211">
        <v>2.4125770025481899E-3</v>
      </c>
      <c r="F1842" s="211">
        <v>3.8179061907326053E-3</v>
      </c>
      <c r="G1842" s="211">
        <v>5.9166471080279925E-3</v>
      </c>
      <c r="H1842" s="211">
        <v>7.4290697469547272E-3</v>
      </c>
      <c r="I1842" s="211">
        <v>1.0156098675568753E-2</v>
      </c>
      <c r="J1842" s="211">
        <v>1.2702654634604465E-2</v>
      </c>
      <c r="K1842" s="211">
        <v>1.7269568700870208E-2</v>
      </c>
      <c r="L1842" s="211">
        <v>2.3668098199307524E-2</v>
      </c>
      <c r="M1842" s="211">
        <v>3.1506469696986977E-2</v>
      </c>
      <c r="N1842" s="211">
        <v>4.1288975559988547E-2</v>
      </c>
      <c r="P1842" s="212">
        <f t="array" ref="P1842:Z1842">(1+D1842:N1842)^-P$1:Z$1</f>
        <v>0.99991705156376465</v>
      </c>
      <c r="Q1842" s="212">
        <v>0.99939776356444765</v>
      </c>
      <c r="R1842" s="212">
        <v>0.99809649572436376</v>
      </c>
      <c r="S1842" s="212">
        <v>0.99411815370086754</v>
      </c>
      <c r="T1842" s="212">
        <v>0.98530580876022067</v>
      </c>
      <c r="U1842" s="212">
        <v>0.9701402637197819</v>
      </c>
      <c r="V1842" s="212">
        <v>0.9388371317052483</v>
      </c>
      <c r="W1842" s="212">
        <v>0.88704903880944297</v>
      </c>
      <c r="X1842" s="212">
        <v>0.79142234768803565</v>
      </c>
      <c r="Y1842" s="212">
        <v>0.62794362571176843</v>
      </c>
      <c r="Z1842" s="212">
        <v>0.44521992466371296</v>
      </c>
    </row>
    <row r="1843" spans="3:26" x14ac:dyDescent="0.3">
      <c r="C1843" s="210">
        <v>41162</v>
      </c>
      <c r="D1843" s="211">
        <v>9.9191519120037227E-4</v>
      </c>
      <c r="E1843" s="211">
        <v>2.4274086144203053E-3</v>
      </c>
      <c r="F1843" s="211">
        <v>3.9031129788017955E-3</v>
      </c>
      <c r="G1843" s="211">
        <v>6.3508318448448637E-3</v>
      </c>
      <c r="H1843" s="211">
        <v>8.1773146151720537E-3</v>
      </c>
      <c r="I1843" s="211">
        <v>1.0367578972212854E-2</v>
      </c>
      <c r="J1843" s="211">
        <v>1.3745439879463217E-2</v>
      </c>
      <c r="K1843" s="211">
        <v>1.7214335887503287E-2</v>
      </c>
      <c r="L1843" s="211">
        <v>2.2592579957672495E-2</v>
      </c>
      <c r="M1843" s="211">
        <v>3.0699673633486069E-2</v>
      </c>
      <c r="N1843" s="211">
        <v>4.0435939848348583E-2</v>
      </c>
      <c r="P1843" s="212">
        <f t="array" ref="P1843:Z1843">(1+D1843:N1843)^-P$1:Z$1</f>
        <v>0.99992068925979116</v>
      </c>
      <c r="Q1843" s="212">
        <v>0.99939406684739596</v>
      </c>
      <c r="R1843" s="212">
        <v>0.99805413785132213</v>
      </c>
      <c r="S1843" s="212">
        <v>0.99368924668825231</v>
      </c>
      <c r="T1843" s="212">
        <v>0.98384381111404717</v>
      </c>
      <c r="U1843" s="212">
        <v>0.9695312102977327</v>
      </c>
      <c r="V1843" s="212">
        <v>0.93401839990009172</v>
      </c>
      <c r="W1843" s="212">
        <v>0.88738624932365262</v>
      </c>
      <c r="X1843" s="212">
        <v>0.79978568910651804</v>
      </c>
      <c r="Y1843" s="212">
        <v>0.63535715065393983</v>
      </c>
      <c r="Z1843" s="212">
        <v>0.45257763336102047</v>
      </c>
    </row>
    <row r="1844" spans="3:26" x14ac:dyDescent="0.3">
      <c r="C1844" s="210">
        <v>41159</v>
      </c>
      <c r="D1844" s="211">
        <v>1.1275178206417696E-3</v>
      </c>
      <c r="E1844" s="211">
        <v>2.963135999345634E-3</v>
      </c>
      <c r="F1844" s="211">
        <v>4.5129328416136484E-3</v>
      </c>
      <c r="G1844" s="211">
        <v>7.0372954020857161E-3</v>
      </c>
      <c r="H1844" s="211">
        <v>9.1165851276173767E-3</v>
      </c>
      <c r="I1844" s="211">
        <v>1.2424735050860112E-2</v>
      </c>
      <c r="J1844" s="211">
        <v>1.5865342900140175E-2</v>
      </c>
      <c r="K1844" s="211">
        <v>2.0517688012460455E-2</v>
      </c>
      <c r="L1844" s="211">
        <v>2.7494881145658828E-2</v>
      </c>
      <c r="M1844" s="211">
        <v>3.4450963652672979E-2</v>
      </c>
      <c r="N1844" s="211">
        <v>4.3846402630096259E-2</v>
      </c>
      <c r="P1844" s="212">
        <f t="array" ref="P1844:Z1844">(1+D1844:N1844)^-P$1:Z$1</f>
        <v>0.99990985345145844</v>
      </c>
      <c r="Q1844" s="212">
        <v>0.99926058486097169</v>
      </c>
      <c r="R1844" s="212">
        <v>0.99775114243042717</v>
      </c>
      <c r="S1844" s="212">
        <v>0.99301188204824542</v>
      </c>
      <c r="T1844" s="212">
        <v>0.98201316948716366</v>
      </c>
      <c r="U1844" s="212">
        <v>0.96363320988182932</v>
      </c>
      <c r="V1844" s="212">
        <v>0.92431346292195016</v>
      </c>
      <c r="W1844" s="212">
        <v>0.86747355596018549</v>
      </c>
      <c r="X1844" s="212">
        <v>0.76243588809330687</v>
      </c>
      <c r="Y1844" s="212">
        <v>0.60166032264813918</v>
      </c>
      <c r="Z1844" s="212">
        <v>0.42390449600938518</v>
      </c>
    </row>
    <row r="1845" spans="3:26" x14ac:dyDescent="0.3">
      <c r="C1845" s="210">
        <v>41158</v>
      </c>
      <c r="D1845" s="211">
        <v>1.0149728317446129E-3</v>
      </c>
      <c r="E1845" s="211">
        <v>2.4857265245291933E-3</v>
      </c>
      <c r="F1845" s="211">
        <v>3.7738510585766361E-3</v>
      </c>
      <c r="G1845" s="211">
        <v>5.8366543508241164E-3</v>
      </c>
      <c r="H1845" s="211">
        <v>7.8187083167751154E-3</v>
      </c>
      <c r="I1845" s="211">
        <v>1.0594861781025592E-2</v>
      </c>
      <c r="J1845" s="211">
        <v>1.4213496818894918E-2</v>
      </c>
      <c r="K1845" s="211">
        <v>1.7887892431664939E-2</v>
      </c>
      <c r="L1845" s="211">
        <v>2.4235753221162361E-2</v>
      </c>
      <c r="M1845" s="211">
        <v>3.216539761569908E-2</v>
      </c>
      <c r="N1845" s="211">
        <v>4.3213701795271328E-2</v>
      </c>
      <c r="P1845" s="212">
        <f t="array" ref="P1845:Z1845">(1+D1845:N1845)^-P$1:Z$1</f>
        <v>0.99991884664550468</v>
      </c>
      <c r="Q1845" s="212">
        <v>0.99937953201580476</v>
      </c>
      <c r="R1845" s="212">
        <v>0.99811839846197681</v>
      </c>
      <c r="S1845" s="212">
        <v>0.99419721450239729</v>
      </c>
      <c r="T1845" s="212">
        <v>0.98454408657832038</v>
      </c>
      <c r="U1845" s="212">
        <v>0.96887721462562204</v>
      </c>
      <c r="V1845" s="212">
        <v>0.93186515271891923</v>
      </c>
      <c r="W1845" s="212">
        <v>0.88328399295712512</v>
      </c>
      <c r="X1845" s="212">
        <v>0.78704702609088228</v>
      </c>
      <c r="Y1845" s="212">
        <v>0.62195729361886709</v>
      </c>
      <c r="Z1845" s="212">
        <v>0.42907612430100278</v>
      </c>
    </row>
    <row r="1846" spans="3:26" x14ac:dyDescent="0.3">
      <c r="C1846" s="210">
        <v>41157</v>
      </c>
      <c r="D1846" s="211">
        <v>1.1527241735362081E-3</v>
      </c>
      <c r="E1846" s="211">
        <v>2.8542626891135373E-3</v>
      </c>
      <c r="F1846" s="211">
        <v>4.5998963891173235E-3</v>
      </c>
      <c r="G1846" s="211">
        <v>6.920328104014768E-3</v>
      </c>
      <c r="H1846" s="211">
        <v>9.3560519750726916E-3</v>
      </c>
      <c r="I1846" s="211">
        <v>1.253287185688323E-2</v>
      </c>
      <c r="J1846" s="211">
        <v>1.5867484731935593E-2</v>
      </c>
      <c r="K1846" s="211">
        <v>2.1355207200514762E-2</v>
      </c>
      <c r="L1846" s="211">
        <v>2.8566363779548541E-2</v>
      </c>
      <c r="M1846" s="211">
        <v>3.8307041371723652E-2</v>
      </c>
      <c r="N1846" s="211">
        <v>5.2667988795083262E-2</v>
      </c>
      <c r="P1846" s="212">
        <f t="array" ref="P1846:Z1846">(1+D1846:N1846)^-P$1:Z$1</f>
        <v>0.99990783942327455</v>
      </c>
      <c r="Q1846" s="212">
        <v>0.99928770454896865</v>
      </c>
      <c r="R1846" s="212">
        <v>0.99770795615445795</v>
      </c>
      <c r="S1846" s="212">
        <v>0.9931272336938064</v>
      </c>
      <c r="T1846" s="212">
        <v>0.98154726510798196</v>
      </c>
      <c r="U1846" s="212">
        <v>0.96332449964055766</v>
      </c>
      <c r="V1846" s="212">
        <v>0.9243037189561002</v>
      </c>
      <c r="W1846" s="212">
        <v>0.86250644325085701</v>
      </c>
      <c r="X1846" s="212">
        <v>0.75453053693862171</v>
      </c>
      <c r="Y1846" s="212">
        <v>0.56900097627122215</v>
      </c>
      <c r="Z1846" s="212">
        <v>0.35823801651589354</v>
      </c>
    </row>
    <row r="1847" spans="3:26" x14ac:dyDescent="0.3">
      <c r="C1847" s="210">
        <v>41156</v>
      </c>
      <c r="D1847" s="211">
        <v>1.0340876902709536E-3</v>
      </c>
      <c r="E1847" s="211">
        <v>2.629672928765878E-3</v>
      </c>
      <c r="F1847" s="211">
        <v>4.0489266144932111E-3</v>
      </c>
      <c r="G1847" s="211">
        <v>6.5855375211087089E-3</v>
      </c>
      <c r="H1847" s="211">
        <v>8.2536650981218998E-3</v>
      </c>
      <c r="I1847" s="211">
        <v>1.0495328547796461E-2</v>
      </c>
      <c r="J1847" s="211">
        <v>1.4143087490584206E-2</v>
      </c>
      <c r="K1847" s="211">
        <v>1.8587242919814232E-2</v>
      </c>
      <c r="L1847" s="211">
        <v>2.3865866815797703E-2</v>
      </c>
      <c r="M1847" s="211">
        <v>3.2285720545750018E-2</v>
      </c>
      <c r="N1847" s="211">
        <v>4.1234809776545089E-2</v>
      </c>
      <c r="P1847" s="212">
        <f t="array" ref="P1847:Z1847">(1+D1847:N1847)^-P$1:Z$1</f>
        <v>0.9999173191470575</v>
      </c>
      <c r="Q1847" s="212">
        <v>0.99934366013816667</v>
      </c>
      <c r="R1847" s="212">
        <v>0.99798166370058583</v>
      </c>
      <c r="S1847" s="212">
        <v>0.99345754804174236</v>
      </c>
      <c r="T1847" s="212">
        <v>0.98369481268519376</v>
      </c>
      <c r="U1847" s="212">
        <v>0.96916354444289921</v>
      </c>
      <c r="V1847" s="212">
        <v>0.93218868256132337</v>
      </c>
      <c r="W1847" s="212">
        <v>0.87904755737235674</v>
      </c>
      <c r="X1847" s="212">
        <v>0.78989497452545165</v>
      </c>
      <c r="Y1847" s="212">
        <v>0.62087075294323235</v>
      </c>
      <c r="Z1847" s="212">
        <v>0.44568336686548687</v>
      </c>
    </row>
    <row r="1848" spans="3:26" x14ac:dyDescent="0.3">
      <c r="C1848" s="210">
        <v>41152</v>
      </c>
      <c r="D1848" s="211">
        <v>1.0106726615307729E-3</v>
      </c>
      <c r="E1848" s="211">
        <v>2.4137507443988656E-3</v>
      </c>
      <c r="F1848" s="211">
        <v>3.780695875795975E-3</v>
      </c>
      <c r="G1848" s="211">
        <v>6.0331931052750483E-3</v>
      </c>
      <c r="H1848" s="211">
        <v>7.8814569525701619E-3</v>
      </c>
      <c r="I1848" s="211">
        <v>1.0087263974384598E-2</v>
      </c>
      <c r="J1848" s="211">
        <v>1.3268531844375936E-2</v>
      </c>
      <c r="K1848" s="211">
        <v>1.6862356019589634E-2</v>
      </c>
      <c r="L1848" s="211">
        <v>2.1802481486175727E-2</v>
      </c>
      <c r="M1848" s="211">
        <v>2.8646534212759964E-2</v>
      </c>
      <c r="N1848" s="211">
        <v>3.9021278280398371E-2</v>
      </c>
      <c r="P1848" s="212">
        <f t="array" ref="P1848:Z1848">(1+D1848:N1848)^-P$1:Z$1</f>
        <v>0.99991919028321907</v>
      </c>
      <c r="Q1848" s="212">
        <v>0.99939747101172305</v>
      </c>
      <c r="R1848" s="212">
        <v>0.99811499535327208</v>
      </c>
      <c r="S1848" s="212">
        <v>0.99400298802601861</v>
      </c>
      <c r="T1848" s="212">
        <v>0.98442149899666365</v>
      </c>
      <c r="U1848" s="212">
        <v>0.97033861450136449</v>
      </c>
      <c r="V1848" s="212">
        <v>0.9362185095863379</v>
      </c>
      <c r="W1848" s="212">
        <v>0.88953862164546937</v>
      </c>
      <c r="X1848" s="212">
        <v>0.80599151441235772</v>
      </c>
      <c r="Y1848" s="212">
        <v>0.6546474679443568</v>
      </c>
      <c r="Z1848" s="212">
        <v>0.46506233450239376</v>
      </c>
    </row>
    <row r="1849" spans="3:26" x14ac:dyDescent="0.3">
      <c r="C1849" s="210">
        <v>41151</v>
      </c>
      <c r="D1849" s="211">
        <v>9.8350498673134426E-4</v>
      </c>
      <c r="E1849" s="211">
        <v>2.484380746729087E-3</v>
      </c>
      <c r="F1849" s="211">
        <v>4.045271381012008E-3</v>
      </c>
      <c r="G1849" s="211">
        <v>6.3027592271206424E-3</v>
      </c>
      <c r="H1849" s="211">
        <v>8.3700999579831379E-3</v>
      </c>
      <c r="I1849" s="211">
        <v>1.1415619786879876E-2</v>
      </c>
      <c r="J1849" s="211">
        <v>1.4362457168994038E-2</v>
      </c>
      <c r="K1849" s="211">
        <v>1.9102496279665992E-2</v>
      </c>
      <c r="L1849" s="211">
        <v>2.4102122318556685E-2</v>
      </c>
      <c r="M1849" s="211">
        <v>3.0645859364921764E-2</v>
      </c>
      <c r="N1849" s="211">
        <v>4.0269161756533153E-2</v>
      </c>
      <c r="P1849" s="212">
        <f t="array" ref="P1849:Z1849">(1+D1849:N1849)^-P$1:Z$1</f>
        <v>0.99992136135917398</v>
      </c>
      <c r="Q1849" s="212">
        <v>0.99937986741806561</v>
      </c>
      <c r="R1849" s="212">
        <v>0.99798348027837103</v>
      </c>
      <c r="S1849" s="212">
        <v>0.99373671673924324</v>
      </c>
      <c r="T1849" s="212">
        <v>0.98346765451181728</v>
      </c>
      <c r="U1849" s="212">
        <v>0.96652041319345583</v>
      </c>
      <c r="V1849" s="212">
        <v>0.93118112604144143</v>
      </c>
      <c r="W1849" s="212">
        <v>0.87594117650676595</v>
      </c>
      <c r="X1849" s="212">
        <v>0.78807461484732211</v>
      </c>
      <c r="Y1849" s="212">
        <v>0.63585495181033047</v>
      </c>
      <c r="Z1849" s="212">
        <v>0.45403100923940171</v>
      </c>
    </row>
    <row r="1850" spans="3:26" x14ac:dyDescent="0.3">
      <c r="C1850" s="210">
        <v>41150</v>
      </c>
      <c r="D1850" s="211">
        <v>9.3297788875691863E-4</v>
      </c>
      <c r="E1850" s="211">
        <v>2.2413488157574987E-3</v>
      </c>
      <c r="F1850" s="211">
        <v>3.5255710209471688E-3</v>
      </c>
      <c r="G1850" s="211">
        <v>5.3819424048347627E-3</v>
      </c>
      <c r="H1850" s="211">
        <v>7.0426999159869004E-3</v>
      </c>
      <c r="I1850" s="211">
        <v>9.1316297691417508E-3</v>
      </c>
      <c r="J1850" s="211">
        <v>1.241394635046981E-2</v>
      </c>
      <c r="K1850" s="211">
        <v>1.5923647480467606E-2</v>
      </c>
      <c r="L1850" s="211">
        <v>2.0643898554383731E-2</v>
      </c>
      <c r="M1850" s="211">
        <v>2.6371605694397064E-2</v>
      </c>
      <c r="N1850" s="211">
        <v>3.4353044891144331E-2</v>
      </c>
      <c r="P1850" s="212">
        <f t="array" ref="P1850:Z1850">(1+D1850:N1850)^-P$1:Z$1</f>
        <v>0.99992539934793501</v>
      </c>
      <c r="Q1850" s="212">
        <v>0.99944044642341368</v>
      </c>
      <c r="R1850" s="212">
        <v>0.99824186195651621</v>
      </c>
      <c r="S1850" s="212">
        <v>0.99464686784411371</v>
      </c>
      <c r="T1850" s="212">
        <v>0.98606201397083282</v>
      </c>
      <c r="U1850" s="212">
        <v>0.97309791908742305</v>
      </c>
      <c r="V1850" s="212">
        <v>0.94017652796786422</v>
      </c>
      <c r="W1850" s="212">
        <v>0.89530810056683718</v>
      </c>
      <c r="X1850" s="212">
        <v>0.8151875967260277</v>
      </c>
      <c r="Y1850" s="212">
        <v>0.67675358752047998</v>
      </c>
      <c r="Z1850" s="212">
        <v>0.50889016198148818</v>
      </c>
    </row>
    <row r="1851" spans="3:26" x14ac:dyDescent="0.3">
      <c r="C1851" s="210">
        <v>41149</v>
      </c>
      <c r="D1851" s="211">
        <v>1.0734982251344627E-3</v>
      </c>
      <c r="E1851" s="211">
        <v>2.4643361329470771E-3</v>
      </c>
      <c r="F1851" s="211">
        <v>3.8851390008197862E-3</v>
      </c>
      <c r="G1851" s="211">
        <v>5.8439453048402543E-3</v>
      </c>
      <c r="H1851" s="211">
        <v>7.4207861266804166E-3</v>
      </c>
      <c r="I1851" s="211">
        <v>9.5557702006765863E-3</v>
      </c>
      <c r="J1851" s="211">
        <v>1.2346449497403289E-2</v>
      </c>
      <c r="K1851" s="211">
        <v>1.6009061601419218E-2</v>
      </c>
      <c r="L1851" s="211">
        <v>2.0814053527578296E-2</v>
      </c>
      <c r="M1851" s="211">
        <v>2.740806115066147E-2</v>
      </c>
      <c r="N1851" s="211">
        <v>3.4563762411976361E-2</v>
      </c>
      <c r="P1851" s="212">
        <f t="array" ref="P1851:Z1851">(1+D1851:N1851)^-P$1:Z$1</f>
        <v>0.99991416988857884</v>
      </c>
      <c r="Q1851" s="212">
        <v>0.99938486311530328</v>
      </c>
      <c r="R1851" s="212">
        <v>0.99806307259998284</v>
      </c>
      <c r="S1851" s="212">
        <v>0.99419000797079993</v>
      </c>
      <c r="T1851" s="212">
        <v>0.9853220123820684</v>
      </c>
      <c r="U1851" s="212">
        <v>0.97187196364486461</v>
      </c>
      <c r="V1851" s="212">
        <v>0.94048999486273799</v>
      </c>
      <c r="W1851" s="212">
        <v>0.89478136442469236</v>
      </c>
      <c r="X1851" s="212">
        <v>0.8138298153900827</v>
      </c>
      <c r="Y1851" s="212">
        <v>0.66658489189481884</v>
      </c>
      <c r="Z1851" s="212">
        <v>0.50682117709805397</v>
      </c>
    </row>
    <row r="1852" spans="3:26" x14ac:dyDescent="0.3">
      <c r="C1852" s="210">
        <v>41148</v>
      </c>
      <c r="D1852" s="211">
        <v>8.0467763872175231E-4</v>
      </c>
      <c r="E1852" s="211">
        <v>2.1679674194941671E-3</v>
      </c>
      <c r="F1852" s="211">
        <v>3.479961126735476E-3</v>
      </c>
      <c r="G1852" s="211">
        <v>5.6770076661474865E-3</v>
      </c>
      <c r="H1852" s="211">
        <v>7.132050487049243E-3</v>
      </c>
      <c r="I1852" s="211">
        <v>9.1495911672520788E-3</v>
      </c>
      <c r="J1852" s="211">
        <v>1.2189353751577862E-2</v>
      </c>
      <c r="K1852" s="211">
        <v>1.5404541818427613E-2</v>
      </c>
      <c r="L1852" s="211">
        <v>2.0367614876213715E-2</v>
      </c>
      <c r="M1852" s="211">
        <v>2.6310233061937686E-2</v>
      </c>
      <c r="N1852" s="211">
        <v>3.4500978319534401E-2</v>
      </c>
      <c r="P1852" s="212">
        <f t="array" ref="P1852:Z1852">(1+D1852:N1852)^-P$1:Z$1</f>
        <v>0.99993565374556947</v>
      </c>
      <c r="Q1852" s="212">
        <v>0.99945874134105595</v>
      </c>
      <c r="R1852" s="212">
        <v>0.99826454760553063</v>
      </c>
      <c r="S1852" s="212">
        <v>0.9943550388217367</v>
      </c>
      <c r="T1852" s="212">
        <v>0.98588705916573571</v>
      </c>
      <c r="U1852" s="212">
        <v>0.973045960820205</v>
      </c>
      <c r="V1852" s="212">
        <v>0.94122006007026227</v>
      </c>
      <c r="W1852" s="212">
        <v>0.89851697962157639</v>
      </c>
      <c r="X1852" s="212">
        <v>0.81739756152401766</v>
      </c>
      <c r="Y1852" s="212">
        <v>0.67736088254226279</v>
      </c>
      <c r="Z1852" s="212">
        <v>0.50743671369411603</v>
      </c>
    </row>
    <row r="1853" spans="3:26" x14ac:dyDescent="0.3">
      <c r="C1853" s="210">
        <v>41145</v>
      </c>
      <c r="D1853" s="211">
        <v>1.0163643193752624E-3</v>
      </c>
      <c r="E1853" s="211">
        <v>2.5517821298592001E-3</v>
      </c>
      <c r="F1853" s="211">
        <v>3.8813219907622952E-3</v>
      </c>
      <c r="G1853" s="211">
        <v>5.9584886697897476E-3</v>
      </c>
      <c r="H1853" s="211">
        <v>7.937864145832401E-3</v>
      </c>
      <c r="I1853" s="211">
        <v>1.0742715564835593E-2</v>
      </c>
      <c r="J1853" s="211">
        <v>1.4100068541511041E-2</v>
      </c>
      <c r="K1853" s="211">
        <v>1.796720016958029E-2</v>
      </c>
      <c r="L1853" s="211">
        <v>2.3448785592554838E-2</v>
      </c>
      <c r="M1853" s="211">
        <v>3.0584437186122172E-2</v>
      </c>
      <c r="N1853" s="211">
        <v>3.9310790324584878E-2</v>
      </c>
      <c r="P1853" s="212">
        <f t="array" ref="P1853:Z1853">(1+D1853:N1853)^-P$1:Z$1</f>
        <v>0.99991873544847376</v>
      </c>
      <c r="Q1853" s="212">
        <v>0.99936306996061275</v>
      </c>
      <c r="R1853" s="212">
        <v>0.99806497004198202</v>
      </c>
      <c r="S1853" s="212">
        <v>0.99407680462275461</v>
      </c>
      <c r="T1853" s="212">
        <v>0.98431131978432951</v>
      </c>
      <c r="U1853" s="212">
        <v>0.96845208801588867</v>
      </c>
      <c r="V1853" s="212">
        <v>0.93238642034455577</v>
      </c>
      <c r="W1853" s="212">
        <v>0.88280240161097701</v>
      </c>
      <c r="X1853" s="212">
        <v>0.79311990566933477</v>
      </c>
      <c r="Y1853" s="212">
        <v>0.63642363730316109</v>
      </c>
      <c r="Z1853" s="212">
        <v>0.46247820976063703</v>
      </c>
    </row>
    <row r="1854" spans="3:26" x14ac:dyDescent="0.3">
      <c r="C1854" s="210">
        <v>41144</v>
      </c>
      <c r="D1854" s="211">
        <v>1.0806504507154739E-3</v>
      </c>
      <c r="E1854" s="211">
        <v>2.8262386639683582E-3</v>
      </c>
      <c r="F1854" s="211">
        <v>4.2395221879793074E-3</v>
      </c>
      <c r="G1854" s="211">
        <v>6.5947430773699257E-3</v>
      </c>
      <c r="H1854" s="211">
        <v>8.8244558761769974E-3</v>
      </c>
      <c r="I1854" s="211">
        <v>1.1478558062783747E-2</v>
      </c>
      <c r="J1854" s="211">
        <v>1.5603707807730632E-2</v>
      </c>
      <c r="K1854" s="211">
        <v>2.0127516677074447E-2</v>
      </c>
      <c r="L1854" s="211">
        <v>2.6950722389003864E-2</v>
      </c>
      <c r="M1854" s="211">
        <v>3.5536344050756709E-2</v>
      </c>
      <c r="N1854" s="211">
        <v>4.5162151436909007E-2</v>
      </c>
      <c r="P1854" s="212">
        <f t="array" ref="P1854:Z1854">(1+D1854:N1854)^-P$1:Z$1</f>
        <v>0.99991359837536831</v>
      </c>
      <c r="Q1854" s="212">
        <v>0.99929468576097202</v>
      </c>
      <c r="R1854" s="212">
        <v>0.99788695526238358</v>
      </c>
      <c r="S1854" s="212">
        <v>0.99344846262835795</v>
      </c>
      <c r="T1854" s="212">
        <v>0.98258198263629326</v>
      </c>
      <c r="U1854" s="212">
        <v>0.96634000202348747</v>
      </c>
      <c r="V1854" s="212">
        <v>0.92550466313235902</v>
      </c>
      <c r="W1854" s="212">
        <v>0.86979871964845257</v>
      </c>
      <c r="X1854" s="212">
        <v>0.76648551609399496</v>
      </c>
      <c r="Y1854" s="212">
        <v>0.59227010506117261</v>
      </c>
      <c r="Z1854" s="212">
        <v>0.4133581608139793</v>
      </c>
    </row>
    <row r="1855" spans="3:26" x14ac:dyDescent="0.3">
      <c r="C1855" s="210">
        <v>41143</v>
      </c>
      <c r="D1855" s="211">
        <v>9.065581438051167E-4</v>
      </c>
      <c r="E1855" s="211">
        <v>2.1745387724435988E-3</v>
      </c>
      <c r="F1855" s="211">
        <v>3.5482091891846207E-3</v>
      </c>
      <c r="G1855" s="211">
        <v>5.5079104766261973E-3</v>
      </c>
      <c r="H1855" s="211">
        <v>7.1642862930277633E-3</v>
      </c>
      <c r="I1855" s="211">
        <v>9.5064023420136697E-3</v>
      </c>
      <c r="J1855" s="211">
        <v>1.2907854939063022E-2</v>
      </c>
      <c r="K1855" s="211">
        <v>1.7407294422011364E-2</v>
      </c>
      <c r="L1855" s="211">
        <v>2.2176463233100352E-2</v>
      </c>
      <c r="M1855" s="211">
        <v>2.9367175481186059E-2</v>
      </c>
      <c r="N1855" s="211">
        <v>3.9987034705662873E-2</v>
      </c>
      <c r="P1855" s="212">
        <f t="array" ref="P1855:Z1855">(1+D1855:N1855)^-P$1:Z$1</f>
        <v>0.99992751083001463</v>
      </c>
      <c r="Q1855" s="212">
        <v>0.99945710295072487</v>
      </c>
      <c r="R1855" s="212">
        <v>0.99823060265952834</v>
      </c>
      <c r="S1855" s="212">
        <v>0.99452226042258041</v>
      </c>
      <c r="T1855" s="212">
        <v>0.9858239505829729</v>
      </c>
      <c r="U1855" s="212">
        <v>0.97201455288647909</v>
      </c>
      <c r="V1855" s="212">
        <v>0.93788654363284352</v>
      </c>
      <c r="W1855" s="212">
        <v>0.88620882558804059</v>
      </c>
      <c r="X1855" s="212">
        <v>0.8030474989768206</v>
      </c>
      <c r="Y1855" s="212">
        <v>0.64780645336445475</v>
      </c>
      <c r="Z1855" s="212">
        <v>0.45650075323433037</v>
      </c>
    </row>
    <row r="1856" spans="3:26" x14ac:dyDescent="0.3">
      <c r="C1856" s="210">
        <v>41142</v>
      </c>
      <c r="D1856" s="211">
        <v>1.0286444920285488E-3</v>
      </c>
      <c r="E1856" s="211">
        <v>2.4462657806013444E-3</v>
      </c>
      <c r="F1856" s="211">
        <v>3.7713400261073465E-3</v>
      </c>
      <c r="G1856" s="211">
        <v>5.7620559736970165E-3</v>
      </c>
      <c r="H1856" s="211">
        <v>7.7687228828001564E-3</v>
      </c>
      <c r="I1856" s="211">
        <v>1.0378077614493239E-2</v>
      </c>
      <c r="J1856" s="211">
        <v>1.4163701813238561E-2</v>
      </c>
      <c r="K1856" s="211">
        <v>1.8607588244093084E-2</v>
      </c>
      <c r="L1856" s="211">
        <v>2.502917843579958E-2</v>
      </c>
      <c r="M1856" s="211">
        <v>3.156493482607222E-2</v>
      </c>
      <c r="N1856" s="211">
        <v>4.0031554794316138E-2</v>
      </c>
      <c r="P1856" s="212">
        <f t="array" ref="P1856:Z1856">(1+D1856:N1856)^-P$1:Z$1</f>
        <v>0.99991775411839312</v>
      </c>
      <c r="Q1856" s="212">
        <v>0.99938936687653857</v>
      </c>
      <c r="R1856" s="212">
        <v>0.99811964690673671</v>
      </c>
      <c r="S1856" s="212">
        <v>0.99427095510367136</v>
      </c>
      <c r="T1856" s="212">
        <v>0.98464175597964099</v>
      </c>
      <c r="U1856" s="212">
        <v>0.96950098798051221</v>
      </c>
      <c r="V1856" s="212">
        <v>0.93209394609493379</v>
      </c>
      <c r="W1856" s="212">
        <v>0.87892466014149739</v>
      </c>
      <c r="X1856" s="212">
        <v>0.78097605461351527</v>
      </c>
      <c r="Y1856" s="212">
        <v>0.62740999604450354</v>
      </c>
      <c r="Z1856" s="212">
        <v>0.45611008833063987</v>
      </c>
    </row>
    <row r="1857" spans="3:26" x14ac:dyDescent="0.3">
      <c r="C1857" s="210">
        <v>41141</v>
      </c>
      <c r="D1857" s="211">
        <v>9.0229609184315095E-4</v>
      </c>
      <c r="E1857" s="211">
        <v>2.0961000778725323E-3</v>
      </c>
      <c r="F1857" s="211">
        <v>3.2849530331542087E-3</v>
      </c>
      <c r="G1857" s="211">
        <v>5.2551720021158039E-3</v>
      </c>
      <c r="H1857" s="211">
        <v>6.6974061295003856E-3</v>
      </c>
      <c r="I1857" s="211">
        <v>9.1984696970670542E-3</v>
      </c>
      <c r="J1857" s="211">
        <v>1.1757489035530649E-2</v>
      </c>
      <c r="K1857" s="211">
        <v>1.5985942559710656E-2</v>
      </c>
      <c r="L1857" s="211">
        <v>2.1553133521581631E-2</v>
      </c>
      <c r="M1857" s="211">
        <v>2.8322385211055207E-2</v>
      </c>
      <c r="N1857" s="211">
        <v>3.7965254318967891E-2</v>
      </c>
      <c r="P1857" s="212">
        <f t="array" ref="P1857:Z1857">(1+D1857:N1857)^-P$1:Z$1</f>
        <v>0.99992785146143726</v>
      </c>
      <c r="Q1857" s="212">
        <v>0.99947666040868088</v>
      </c>
      <c r="R1857" s="212">
        <v>0.99836155903143875</v>
      </c>
      <c r="S1857" s="212">
        <v>0.9947723004581519</v>
      </c>
      <c r="T1857" s="212">
        <v>0.98673856181205777</v>
      </c>
      <c r="U1857" s="212">
        <v>0.97290458500381116</v>
      </c>
      <c r="V1857" s="212">
        <v>0.9432305561382438</v>
      </c>
      <c r="W1857" s="212">
        <v>0.89492390114036957</v>
      </c>
      <c r="X1857" s="212">
        <v>0.80796099820293332</v>
      </c>
      <c r="Y1857" s="212">
        <v>0.65774968865851713</v>
      </c>
      <c r="Z1857" s="212">
        <v>0.47461742997402973</v>
      </c>
    </row>
    <row r="1858" spans="3:26" x14ac:dyDescent="0.3">
      <c r="C1858" s="210">
        <v>41138</v>
      </c>
      <c r="D1858" s="211">
        <v>9.651589966090103E-4</v>
      </c>
      <c r="E1858" s="211">
        <v>2.351833125358358E-3</v>
      </c>
      <c r="F1858" s="211">
        <v>3.7523708705031172E-3</v>
      </c>
      <c r="G1858" s="211">
        <v>5.7516015629775086E-3</v>
      </c>
      <c r="H1858" s="211">
        <v>7.9040105158091883E-3</v>
      </c>
      <c r="I1858" s="211">
        <v>1.0833373973487803E-2</v>
      </c>
      <c r="J1858" s="211">
        <v>1.3804325071309565E-2</v>
      </c>
      <c r="K1858" s="211">
        <v>1.783309490646813E-2</v>
      </c>
      <c r="L1858" s="211">
        <v>2.2882185312085468E-2</v>
      </c>
      <c r="M1858" s="211">
        <v>3.0362468783326175E-2</v>
      </c>
      <c r="N1858" s="211">
        <v>4.1609741119646299E-2</v>
      </c>
      <c r="P1858" s="212">
        <f t="array" ref="P1858:Z1858">(1+D1858:N1858)^-P$1:Z$1</f>
        <v>0.99992282749553973</v>
      </c>
      <c r="Q1858" s="212">
        <v>0.99941290443451258</v>
      </c>
      <c r="R1858" s="212">
        <v>0.99812907821568886</v>
      </c>
      <c r="S1858" s="212">
        <v>0.99428129017737654</v>
      </c>
      <c r="T1858" s="212">
        <v>0.98437744328521948</v>
      </c>
      <c r="U1858" s="212">
        <v>0.96819153928461232</v>
      </c>
      <c r="V1858" s="212">
        <v>0.933747176634805</v>
      </c>
      <c r="W1858" s="212">
        <v>0.88361692295027017</v>
      </c>
      <c r="X1858" s="212">
        <v>0.79752416435898488</v>
      </c>
      <c r="Y1858" s="212">
        <v>0.63848328868103388</v>
      </c>
      <c r="Z1858" s="212">
        <v>0.44248580681779009</v>
      </c>
    </row>
    <row r="1859" spans="3:26" x14ac:dyDescent="0.3">
      <c r="C1859" s="210">
        <v>41137</v>
      </c>
      <c r="D1859" s="211">
        <v>1.0891783722917535E-3</v>
      </c>
      <c r="E1859" s="211">
        <v>2.6632920358511786E-3</v>
      </c>
      <c r="F1859" s="211">
        <v>4.2271130536393909E-3</v>
      </c>
      <c r="G1859" s="211">
        <v>6.7828868470786244E-3</v>
      </c>
      <c r="H1859" s="211">
        <v>9.2404794796027648E-3</v>
      </c>
      <c r="I1859" s="211">
        <v>1.2145756605068206E-2</v>
      </c>
      <c r="J1859" s="211">
        <v>1.6363850810873253E-2</v>
      </c>
      <c r="K1859" s="211">
        <v>2.2209806956070381E-2</v>
      </c>
      <c r="L1859" s="211">
        <v>3.0292866550900424E-2</v>
      </c>
      <c r="M1859" s="211">
        <v>3.8115443873333862E-2</v>
      </c>
      <c r="N1859" s="211">
        <v>5.0137760621448216E-2</v>
      </c>
      <c r="P1859" s="212">
        <f t="array" ref="P1859:Z1859">(1+D1859:N1859)^-P$1:Z$1</f>
        <v>0.99991291694011952</v>
      </c>
      <c r="Q1859" s="212">
        <v>0.99933528308271868</v>
      </c>
      <c r="R1859" s="212">
        <v>0.9978931206381586</v>
      </c>
      <c r="S1859" s="212">
        <v>0.9932628107453032</v>
      </c>
      <c r="T1859" s="212">
        <v>0.98177208043079534</v>
      </c>
      <c r="U1859" s="212">
        <v>0.96443025022565076</v>
      </c>
      <c r="V1859" s="212">
        <v>0.92204889109282484</v>
      </c>
      <c r="W1859" s="212">
        <v>0.8574715066147689</v>
      </c>
      <c r="X1859" s="212">
        <v>0.74198148954721466</v>
      </c>
      <c r="Y1859" s="212">
        <v>0.57057825926751704</v>
      </c>
      <c r="Z1859" s="212">
        <v>0.37590188149966824</v>
      </c>
    </row>
    <row r="1860" spans="3:26" x14ac:dyDescent="0.3">
      <c r="C1860" s="210">
        <v>41136</v>
      </c>
      <c r="D1860" s="211">
        <v>8.8984097773066101E-4</v>
      </c>
      <c r="E1860" s="211">
        <v>2.3854877762192915E-3</v>
      </c>
      <c r="F1860" s="211">
        <v>3.717199980868665E-3</v>
      </c>
      <c r="G1860" s="211">
        <v>5.6884256731041406E-3</v>
      </c>
      <c r="H1860" s="211">
        <v>7.2111596362786426E-3</v>
      </c>
      <c r="I1860" s="211">
        <v>9.8567156123332781E-3</v>
      </c>
      <c r="J1860" s="211">
        <v>1.2778810498031654E-2</v>
      </c>
      <c r="K1860" s="211">
        <v>1.7436609248522302E-2</v>
      </c>
      <c r="L1860" s="211">
        <v>2.3706371535648446E-2</v>
      </c>
      <c r="M1860" s="211">
        <v>2.9722808015505045E-2</v>
      </c>
      <c r="N1860" s="211">
        <v>3.8745660866361185E-2</v>
      </c>
      <c r="P1860" s="212">
        <f t="array" ref="P1860:Z1860">(1+D1860:N1860)^-P$1:Z$1</f>
        <v>0.99992884690718509</v>
      </c>
      <c r="Q1860" s="212">
        <v>0.99940451561697141</v>
      </c>
      <c r="R1860" s="212">
        <v>0.99814656560164317</v>
      </c>
      <c r="S1860" s="212">
        <v>0.99434374948752446</v>
      </c>
      <c r="T1860" s="212">
        <v>0.98573219665679701</v>
      </c>
      <c r="U1860" s="212">
        <v>0.97100334559993617</v>
      </c>
      <c r="V1860" s="212">
        <v>0.93848420567698554</v>
      </c>
      <c r="W1860" s="212">
        <v>0.8860301041954689</v>
      </c>
      <c r="X1860" s="212">
        <v>0.79112650818806329</v>
      </c>
      <c r="Y1860" s="212">
        <v>0.64445858752383278</v>
      </c>
      <c r="Z1860" s="212">
        <v>0.46753652812303736</v>
      </c>
    </row>
    <row r="1861" spans="3:26" x14ac:dyDescent="0.3">
      <c r="C1861" s="210">
        <v>41135</v>
      </c>
      <c r="D1861" s="211">
        <v>1.0166379738828189E-3</v>
      </c>
      <c r="E1861" s="211">
        <v>2.6454744787807517E-3</v>
      </c>
      <c r="F1861" s="211">
        <v>4.2637438993935279E-3</v>
      </c>
      <c r="G1861" s="211">
        <v>6.6270327821825702E-3</v>
      </c>
      <c r="H1861" s="211">
        <v>8.3308556915498138E-3</v>
      </c>
      <c r="I1861" s="211">
        <v>1.1241120219917253E-2</v>
      </c>
      <c r="J1861" s="211">
        <v>1.5195463943265028E-2</v>
      </c>
      <c r="K1861" s="211">
        <v>2.0793964121360829E-2</v>
      </c>
      <c r="L1861" s="211">
        <v>2.8491115411203295E-2</v>
      </c>
      <c r="M1861" s="211">
        <v>3.6527410278099991E-2</v>
      </c>
      <c r="N1861" s="211">
        <v>4.9492915841439181E-2</v>
      </c>
      <c r="P1861" s="212">
        <f t="array" ref="P1861:Z1861">(1+D1861:N1861)^-P$1:Z$1</f>
        <v>0.99991871358012174</v>
      </c>
      <c r="Q1861" s="212">
        <v>0.99933972273642402</v>
      </c>
      <c r="R1861" s="212">
        <v>0.99787492123459742</v>
      </c>
      <c r="S1861" s="212">
        <v>0.99341659565423523</v>
      </c>
      <c r="T1861" s="212">
        <v>0.98354420918137409</v>
      </c>
      <c r="U1861" s="212">
        <v>0.96702084725023074</v>
      </c>
      <c r="V1861" s="212">
        <v>0.92736704142905513</v>
      </c>
      <c r="W1861" s="212">
        <v>0.86583142830652926</v>
      </c>
      <c r="X1861" s="212">
        <v>0.75508276230778892</v>
      </c>
      <c r="Y1861" s="212">
        <v>0.58383231824480619</v>
      </c>
      <c r="Z1861" s="212">
        <v>0.38054828745004687</v>
      </c>
    </row>
    <row r="1862" spans="3:26" x14ac:dyDescent="0.3">
      <c r="C1862" s="210">
        <v>41134</v>
      </c>
      <c r="D1862" s="211">
        <v>1.01084017513555E-3</v>
      </c>
      <c r="E1862" s="211">
        <v>2.5321079332493723E-3</v>
      </c>
      <c r="F1862" s="211">
        <v>3.9626116883255576E-3</v>
      </c>
      <c r="G1862" s="211">
        <v>6.1019385666910364E-3</v>
      </c>
      <c r="H1862" s="211">
        <v>8.1803658221141599E-3</v>
      </c>
      <c r="I1862" s="211">
        <v>1.0950969601531007E-2</v>
      </c>
      <c r="J1862" s="211">
        <v>1.4400786880078667E-2</v>
      </c>
      <c r="K1862" s="211">
        <v>1.8333398126176466E-2</v>
      </c>
      <c r="L1862" s="211">
        <v>2.3004444601107406E-2</v>
      </c>
      <c r="M1862" s="211">
        <v>2.977704381080792E-2</v>
      </c>
      <c r="N1862" s="211">
        <v>3.8908658617221974E-2</v>
      </c>
      <c r="P1862" s="212">
        <f t="array" ref="P1862:Z1862">(1+D1862:N1862)^-P$1:Z$1</f>
        <v>0.99991917689674414</v>
      </c>
      <c r="Q1862" s="212">
        <v>0.99936797292598301</v>
      </c>
      <c r="R1862" s="212">
        <v>0.99802456313788812</v>
      </c>
      <c r="S1862" s="212">
        <v>0.99393506926804664</v>
      </c>
      <c r="T1862" s="212">
        <v>0.98383785601588081</v>
      </c>
      <c r="U1862" s="212">
        <v>0.96785371326069025</v>
      </c>
      <c r="V1862" s="212">
        <v>0.93100521329169617</v>
      </c>
      <c r="W1862" s="212">
        <v>0.88058257537724349</v>
      </c>
      <c r="X1862" s="212">
        <v>0.79657155543374969</v>
      </c>
      <c r="Y1862" s="212">
        <v>0.64394964472296179</v>
      </c>
      <c r="Z1862" s="212">
        <v>0.46607164624533393</v>
      </c>
    </row>
    <row r="1863" spans="3:26" x14ac:dyDescent="0.3">
      <c r="C1863" s="210">
        <v>41131</v>
      </c>
      <c r="D1863" s="211">
        <v>9.9109425337327731E-4</v>
      </c>
      <c r="E1863" s="211">
        <v>2.5684180391061205E-3</v>
      </c>
      <c r="F1863" s="211">
        <v>4.0760794627072014E-3</v>
      </c>
      <c r="G1863" s="211">
        <v>6.115503957146739E-3</v>
      </c>
      <c r="H1863" s="211">
        <v>7.9011621961213446E-3</v>
      </c>
      <c r="I1863" s="211">
        <v>1.0605666818490041E-2</v>
      </c>
      <c r="J1863" s="211">
        <v>1.4323534690822039E-2</v>
      </c>
      <c r="K1863" s="211">
        <v>1.8846747494165702E-2</v>
      </c>
      <c r="L1863" s="211">
        <v>2.4744286324945713E-2</v>
      </c>
      <c r="M1863" s="211">
        <v>3.2069129611949417E-2</v>
      </c>
      <c r="N1863" s="211">
        <v>4.2386819650576314E-2</v>
      </c>
      <c r="P1863" s="212">
        <f t="array" ref="P1863:Z1863">(1+D1863:N1863)^-P$1:Z$1</f>
        <v>0.99992075486456322</v>
      </c>
      <c r="Q1863" s="212">
        <v>0.99935892425432249</v>
      </c>
      <c r="R1863" s="212">
        <v>0.99796816958973489</v>
      </c>
      <c r="S1863" s="212">
        <v>0.99392166810560623</v>
      </c>
      <c r="T1863" s="212">
        <v>0.98438300697681747</v>
      </c>
      <c r="U1863" s="212">
        <v>0.96884613828293498</v>
      </c>
      <c r="V1863" s="212">
        <v>0.93135980009109487</v>
      </c>
      <c r="W1863" s="212">
        <v>0.87748147453574432</v>
      </c>
      <c r="X1863" s="212">
        <v>0.78314998696860583</v>
      </c>
      <c r="Y1863" s="212">
        <v>0.6228280739109392</v>
      </c>
      <c r="Z1863" s="212">
        <v>0.43593503444878595</v>
      </c>
    </row>
    <row r="1864" spans="3:26" x14ac:dyDescent="0.3">
      <c r="C1864" s="210">
        <v>41130</v>
      </c>
      <c r="D1864" s="211">
        <v>1.0545130503249866E-3</v>
      </c>
      <c r="E1864" s="211">
        <v>2.6628602462565776E-3</v>
      </c>
      <c r="F1864" s="211">
        <v>4.1477739729878184E-3</v>
      </c>
      <c r="G1864" s="211">
        <v>6.7609808290592897E-3</v>
      </c>
      <c r="H1864" s="211">
        <v>9.0480757159109512E-3</v>
      </c>
      <c r="I1864" s="211">
        <v>1.226533491497684E-2</v>
      </c>
      <c r="J1864" s="211">
        <v>1.5919793434672268E-2</v>
      </c>
      <c r="K1864" s="211">
        <v>2.0423707077608738E-2</v>
      </c>
      <c r="L1864" s="211">
        <v>2.7485414655206486E-2</v>
      </c>
      <c r="M1864" s="211">
        <v>3.5882043433723684E-2</v>
      </c>
      <c r="N1864" s="211">
        <v>4.7091780848223803E-2</v>
      </c>
      <c r="P1864" s="212">
        <f t="array" ref="P1864:Z1864">(1+D1864:N1864)^-P$1:Z$1</f>
        <v>0.99991568695918409</v>
      </c>
      <c r="Q1864" s="212">
        <v>0.99933539067185062</v>
      </c>
      <c r="R1864" s="212">
        <v>0.99793254230547868</v>
      </c>
      <c r="S1864" s="212">
        <v>0.99328442305790243</v>
      </c>
      <c r="T1864" s="212">
        <v>0.98214652176252604</v>
      </c>
      <c r="U1864" s="212">
        <v>0.96408850786036837</v>
      </c>
      <c r="V1864" s="212">
        <v>0.92406578604966139</v>
      </c>
      <c r="W1864" s="212">
        <v>0.86803297018167536</v>
      </c>
      <c r="X1864" s="212">
        <v>0.76250613620776675</v>
      </c>
      <c r="Y1864" s="212">
        <v>0.58931219401305335</v>
      </c>
      <c r="Z1864" s="212">
        <v>0.39838684366378146</v>
      </c>
    </row>
    <row r="1865" spans="3:26" x14ac:dyDescent="0.3">
      <c r="C1865" s="210">
        <v>41129</v>
      </c>
      <c r="D1865" s="211">
        <v>9.8265795338021338E-4</v>
      </c>
      <c r="E1865" s="211">
        <v>2.4224916096825854E-3</v>
      </c>
      <c r="F1865" s="211">
        <v>3.6565760102197473E-3</v>
      </c>
      <c r="G1865" s="211">
        <v>5.5957390360508981E-3</v>
      </c>
      <c r="H1865" s="211">
        <v>7.5488622527909261E-3</v>
      </c>
      <c r="I1865" s="211">
        <v>1.0328227318813211E-2</v>
      </c>
      <c r="J1865" s="211">
        <v>1.3714917645055958E-2</v>
      </c>
      <c r="K1865" s="211">
        <v>1.7991273411262651E-2</v>
      </c>
      <c r="L1865" s="211">
        <v>2.3776618137746782E-2</v>
      </c>
      <c r="M1865" s="211">
        <v>3.0247239003807241E-2</v>
      </c>
      <c r="N1865" s="211">
        <v>3.8481388804201724E-2</v>
      </c>
      <c r="P1865" s="212">
        <f t="array" ref="P1865:Z1865">(1+D1865:N1865)^-P$1:Z$1</f>
        <v>0.99992142904996995</v>
      </c>
      <c r="Q1865" s="212">
        <v>0.9993952923826277</v>
      </c>
      <c r="R1865" s="212">
        <v>0.99817671072089909</v>
      </c>
      <c r="S1865" s="212">
        <v>0.99443539901887934</v>
      </c>
      <c r="T1865" s="212">
        <v>0.98507152685182575</v>
      </c>
      <c r="U1865" s="212">
        <v>0.96964450261548907</v>
      </c>
      <c r="V1865" s="212">
        <v>0.93415902151287866</v>
      </c>
      <c r="W1865" s="212">
        <v>0.88265627771038335</v>
      </c>
      <c r="X1865" s="212">
        <v>0.79058384300393492</v>
      </c>
      <c r="Y1865" s="212">
        <v>0.63955531171770119</v>
      </c>
      <c r="Z1865" s="212">
        <v>0.46992185742496589</v>
      </c>
    </row>
    <row r="1866" spans="3:26" x14ac:dyDescent="0.3">
      <c r="C1866" s="210">
        <v>41128</v>
      </c>
      <c r="D1866" s="211">
        <v>9.2617526255709532E-4</v>
      </c>
      <c r="E1866" s="211">
        <v>2.2369236596108968E-3</v>
      </c>
      <c r="F1866" s="211">
        <v>3.5927627936600207E-3</v>
      </c>
      <c r="G1866" s="211">
        <v>5.5626450574199453E-3</v>
      </c>
      <c r="H1866" s="211">
        <v>6.9806590890136386E-3</v>
      </c>
      <c r="I1866" s="211">
        <v>9.1606674320043515E-3</v>
      </c>
      <c r="J1866" s="211">
        <v>1.2341984110554515E-2</v>
      </c>
      <c r="K1866" s="211">
        <v>1.5636759525748396E-2</v>
      </c>
      <c r="L1866" s="211">
        <v>2.1485986684224967E-2</v>
      </c>
      <c r="M1866" s="211">
        <v>2.8860725705846798E-2</v>
      </c>
      <c r="N1866" s="211">
        <v>3.8720982115606109E-2</v>
      </c>
      <c r="P1866" s="212">
        <f t="array" ref="P1866:Z1866">(1+D1866:N1866)^-P$1:Z$1</f>
        <v>0.99992594301220283</v>
      </c>
      <c r="Q1866" s="212">
        <v>0.99944154962381648</v>
      </c>
      <c r="R1866" s="212">
        <v>0.9982084446355215</v>
      </c>
      <c r="S1866" s="212">
        <v>0.99446812678975127</v>
      </c>
      <c r="T1866" s="212">
        <v>0.98618352174120394</v>
      </c>
      <c r="U1866" s="212">
        <v>0.97301392153230959</v>
      </c>
      <c r="V1866" s="212">
        <v>0.94051073730338275</v>
      </c>
      <c r="W1866" s="212">
        <v>0.89707989160738999</v>
      </c>
      <c r="X1866" s="212">
        <v>0.80849226419467368</v>
      </c>
      <c r="Y1866" s="212">
        <v>0.65260614554760776</v>
      </c>
      <c r="Z1866" s="212">
        <v>0.46775874029146308</v>
      </c>
    </row>
    <row r="1867" spans="3:26" x14ac:dyDescent="0.3">
      <c r="C1867" s="210">
        <v>41127</v>
      </c>
      <c r="D1867" s="211">
        <v>1.0167645249206626E-3</v>
      </c>
      <c r="E1867" s="211">
        <v>2.5655455414190244E-3</v>
      </c>
      <c r="F1867" s="211">
        <v>3.861835133737885E-3</v>
      </c>
      <c r="G1867" s="211">
        <v>6.0396080894011099E-3</v>
      </c>
      <c r="H1867" s="211">
        <v>7.7276890988779495E-3</v>
      </c>
      <c r="I1867" s="211">
        <v>1.0030898953080852E-2</v>
      </c>
      <c r="J1867" s="211">
        <v>1.3263186242025932E-2</v>
      </c>
      <c r="K1867" s="211">
        <v>1.8114760395750412E-2</v>
      </c>
      <c r="L1867" s="211">
        <v>2.4094687196464949E-2</v>
      </c>
      <c r="M1867" s="211">
        <v>3.2163531860072085E-2</v>
      </c>
      <c r="N1867" s="211">
        <v>4.3267000485883188E-2</v>
      </c>
      <c r="P1867" s="212">
        <f t="array" ref="P1867:Z1867">(1+D1867:N1867)^-P$1:Z$1</f>
        <v>0.9999187034671434</v>
      </c>
      <c r="Q1867" s="212">
        <v>0.99935964008111489</v>
      </c>
      <c r="R1867" s="212">
        <v>0.99807465715942512</v>
      </c>
      <c r="S1867" s="212">
        <v>0.99399664979307212</v>
      </c>
      <c r="T1867" s="212">
        <v>0.98472194510234079</v>
      </c>
      <c r="U1867" s="212">
        <v>0.97050107351808346</v>
      </c>
      <c r="V1867" s="212">
        <v>0.93624320556236229</v>
      </c>
      <c r="W1867" s="212">
        <v>0.88190714961933392</v>
      </c>
      <c r="X1867" s="212">
        <v>0.78813183243167684</v>
      </c>
      <c r="Y1867" s="212">
        <v>0.62197415773440234</v>
      </c>
      <c r="Z1867" s="212">
        <v>0.42863792200591239</v>
      </c>
    </row>
    <row r="1868" spans="3:26" x14ac:dyDescent="0.3">
      <c r="C1868" s="210">
        <v>41124</v>
      </c>
      <c r="D1868" s="211">
        <v>9.3147240959814666E-4</v>
      </c>
      <c r="E1868" s="211">
        <v>2.3387708394477231E-3</v>
      </c>
      <c r="F1868" s="211">
        <v>3.6879753735688157E-3</v>
      </c>
      <c r="G1868" s="211">
        <v>5.9839443859003687E-3</v>
      </c>
      <c r="H1868" s="211">
        <v>7.9454888558735115E-3</v>
      </c>
      <c r="I1868" s="211">
        <v>1.0339471312698939E-2</v>
      </c>
      <c r="J1868" s="211">
        <v>1.3251853862465947E-2</v>
      </c>
      <c r="K1868" s="211">
        <v>1.6746842107291077E-2</v>
      </c>
      <c r="L1868" s="211">
        <v>2.1622454687052529E-2</v>
      </c>
      <c r="M1868" s="211">
        <v>2.7118617592158813E-2</v>
      </c>
      <c r="N1868" s="211">
        <v>3.5800520933533413E-2</v>
      </c>
      <c r="P1868" s="212">
        <f t="array" ref="P1868:Z1868">(1+D1868:N1868)^-P$1:Z$1</f>
        <v>0.99992551966512744</v>
      </c>
      <c r="Q1868" s="212">
        <v>0.99941616045774639</v>
      </c>
      <c r="R1868" s="212">
        <v>0.99816109712428058</v>
      </c>
      <c r="S1868" s="212">
        <v>0.99405165020844011</v>
      </c>
      <c r="T1868" s="212">
        <v>0.98429642798690575</v>
      </c>
      <c r="U1868" s="212">
        <v>0.96961212966807775</v>
      </c>
      <c r="V1868" s="212">
        <v>0.93629556224275245</v>
      </c>
      <c r="W1868" s="212">
        <v>0.89024629417063461</v>
      </c>
      <c r="X1868" s="212">
        <v>0.80741293175241324</v>
      </c>
      <c r="Y1868" s="212">
        <v>0.66940812610400136</v>
      </c>
      <c r="Z1868" s="212">
        <v>0.49485447045310704</v>
      </c>
    </row>
    <row r="1869" spans="3:26" x14ac:dyDescent="0.3">
      <c r="C1869" s="210">
        <v>41123</v>
      </c>
      <c r="D1869" s="211">
        <v>9.5447790127024064E-4</v>
      </c>
      <c r="E1869" s="211">
        <v>2.3706418698993745E-3</v>
      </c>
      <c r="F1869" s="211">
        <v>3.6776635969164194E-3</v>
      </c>
      <c r="G1869" s="211">
        <v>5.6429022266682978E-3</v>
      </c>
      <c r="H1869" s="211">
        <v>7.700519294590224E-3</v>
      </c>
      <c r="I1869" s="211">
        <v>1.0020728504359129E-2</v>
      </c>
      <c r="J1869" s="211">
        <v>1.3749207250216939E-2</v>
      </c>
      <c r="K1869" s="211">
        <v>1.8157750782379294E-2</v>
      </c>
      <c r="L1869" s="211">
        <v>2.4251568876590475E-2</v>
      </c>
      <c r="M1869" s="211">
        <v>3.0706228863344572E-2</v>
      </c>
      <c r="N1869" s="211">
        <v>3.9179365708393206E-2</v>
      </c>
      <c r="P1869" s="212">
        <f t="array" ref="P1869:Z1869">(1+D1869:N1869)^-P$1:Z$1</f>
        <v>0.999923681098285</v>
      </c>
      <c r="Q1869" s="212">
        <v>0.99940821609032648</v>
      </c>
      <c r="R1869" s="212">
        <v>0.99816622466085581</v>
      </c>
      <c r="S1869" s="212">
        <v>0.99438876144387456</v>
      </c>
      <c r="T1869" s="212">
        <v>0.98477504632179347</v>
      </c>
      <c r="U1869" s="212">
        <v>0.97053039132468399</v>
      </c>
      <c r="V1869" s="212">
        <v>0.93400104468331502</v>
      </c>
      <c r="W1869" s="212">
        <v>0.88164652095972318</v>
      </c>
      <c r="X1869" s="212">
        <v>0.78692550516717275</v>
      </c>
      <c r="Y1869" s="212">
        <v>0.63529654085116916</v>
      </c>
      <c r="Z1869" s="212">
        <v>0.46364940512333397</v>
      </c>
    </row>
    <row r="1870" spans="3:26" x14ac:dyDescent="0.3">
      <c r="C1870" s="210">
        <v>41122</v>
      </c>
      <c r="D1870" s="211">
        <v>9.3509375878320013E-4</v>
      </c>
      <c r="E1870" s="211">
        <v>2.3298768663479845E-3</v>
      </c>
      <c r="F1870" s="211">
        <v>3.7383677651745117E-3</v>
      </c>
      <c r="G1870" s="211">
        <v>5.9327728349215297E-3</v>
      </c>
      <c r="H1870" s="211">
        <v>7.4804762235135451E-3</v>
      </c>
      <c r="I1870" s="211">
        <v>1.0110372393230326E-2</v>
      </c>
      <c r="J1870" s="211">
        <v>1.3220696411740569E-2</v>
      </c>
      <c r="K1870" s="211">
        <v>1.6526574116622741E-2</v>
      </c>
      <c r="L1870" s="211">
        <v>2.0973410919753473E-2</v>
      </c>
      <c r="M1870" s="211">
        <v>2.6884810647707581E-2</v>
      </c>
      <c r="N1870" s="211">
        <v>3.5445626474663872E-2</v>
      </c>
      <c r="P1870" s="212">
        <f t="array" ref="P1870:Z1870">(1+D1870:N1870)^-P$1:Z$1</f>
        <v>0.99992523024891944</v>
      </c>
      <c r="Q1870" s="212">
        <v>0.99941837748007456</v>
      </c>
      <c r="R1870" s="212">
        <v>0.99813604061660677</v>
      </c>
      <c r="S1870" s="212">
        <v>0.9941022173696541</v>
      </c>
      <c r="T1870" s="212">
        <v>0.98520526128773744</v>
      </c>
      <c r="U1870" s="212">
        <v>0.9702720203584787</v>
      </c>
      <c r="V1870" s="212">
        <v>0.93643953076397357</v>
      </c>
      <c r="W1870" s="212">
        <v>0.89159750524528514</v>
      </c>
      <c r="X1870" s="212">
        <v>0.81256045085581363</v>
      </c>
      <c r="Y1870" s="212">
        <v>0.67169799292849619</v>
      </c>
      <c r="Z1870" s="212">
        <v>0.49825772253462675</v>
      </c>
    </row>
    <row r="1871" spans="3:26" x14ac:dyDescent="0.3">
      <c r="C1871" s="210">
        <v>41121</v>
      </c>
      <c r="D1871" s="211">
        <v>1.0422810444368138E-3</v>
      </c>
      <c r="E1871" s="211">
        <v>2.5776506977151646E-3</v>
      </c>
      <c r="F1871" s="211">
        <v>3.9041308975808629E-3</v>
      </c>
      <c r="G1871" s="211">
        <v>5.9892430640685317E-3</v>
      </c>
      <c r="H1871" s="211">
        <v>8.0699357903817968E-3</v>
      </c>
      <c r="I1871" s="211">
        <v>1.0973112435193194E-2</v>
      </c>
      <c r="J1871" s="211">
        <v>1.394671572822893E-2</v>
      </c>
      <c r="K1871" s="211">
        <v>1.9060276725468998E-2</v>
      </c>
      <c r="L1871" s="211">
        <v>2.4270576640874342E-2</v>
      </c>
      <c r="M1871" s="211">
        <v>3.174069791374301E-2</v>
      </c>
      <c r="N1871" s="211">
        <v>4.2096908644420734E-2</v>
      </c>
      <c r="P1871" s="212">
        <f t="array" ref="P1871:Z1871">(1+D1871:N1871)^-P$1:Z$1</f>
        <v>0.99991666441286853</v>
      </c>
      <c r="Q1871" s="212">
        <v>0.99935662349197463</v>
      </c>
      <c r="R1871" s="212">
        <v>0.9980536318576344</v>
      </c>
      <c r="S1871" s="212">
        <v>0.99404641440714991</v>
      </c>
      <c r="T1871" s="212">
        <v>0.98405341883077702</v>
      </c>
      <c r="U1871" s="212">
        <v>0.96779011941987791</v>
      </c>
      <c r="V1871" s="212">
        <v>0.93309172041488719</v>
      </c>
      <c r="W1871" s="212">
        <v>0.87619523910265773</v>
      </c>
      <c r="X1871" s="212">
        <v>0.78677948471296144</v>
      </c>
      <c r="Y1871" s="212">
        <v>0.62580866182146166</v>
      </c>
      <c r="Z1871" s="212">
        <v>0.43836699518383082</v>
      </c>
    </row>
    <row r="1872" spans="3:26" x14ac:dyDescent="0.3">
      <c r="C1872" s="210">
        <v>41120</v>
      </c>
      <c r="D1872" s="211">
        <v>9.9744844005512099E-4</v>
      </c>
      <c r="E1872" s="211">
        <v>2.3339887484974931E-3</v>
      </c>
      <c r="F1872" s="211">
        <v>3.5358097694220326E-3</v>
      </c>
      <c r="G1872" s="211">
        <v>5.3419676724583446E-3</v>
      </c>
      <c r="H1872" s="211">
        <v>6.8333294201251499E-3</v>
      </c>
      <c r="I1872" s="211">
        <v>8.7494380043943738E-3</v>
      </c>
      <c r="J1872" s="211">
        <v>1.1141174629654169E-2</v>
      </c>
      <c r="K1872" s="211">
        <v>1.4356195918635238E-2</v>
      </c>
      <c r="L1872" s="211">
        <v>1.8961735634798235E-2</v>
      </c>
      <c r="M1872" s="211">
        <v>2.5103541220146505E-2</v>
      </c>
      <c r="N1872" s="211">
        <v>3.4286005387642433E-2</v>
      </c>
      <c r="P1872" s="212">
        <f t="array" ref="P1872:Z1872">(1+D1872:N1872)^-P$1:Z$1</f>
        <v>0.99992024707492155</v>
      </c>
      <c r="Q1872" s="212">
        <v>0.9994173524981439</v>
      </c>
      <c r="R1872" s="212">
        <v>0.99823676957550111</v>
      </c>
      <c r="S1872" s="212">
        <v>0.9946864173144726</v>
      </c>
      <c r="T1872" s="212">
        <v>0.98647215883316242</v>
      </c>
      <c r="U1872" s="212">
        <v>0.97420439089149136</v>
      </c>
      <c r="V1872" s="212">
        <v>0.94610866896279333</v>
      </c>
      <c r="W1872" s="212">
        <v>0.90503754443330875</v>
      </c>
      <c r="X1872" s="212">
        <v>0.82874561684241654</v>
      </c>
      <c r="Y1872" s="212">
        <v>0.68942018261976745</v>
      </c>
      <c r="Z1872" s="212">
        <v>0.5095502648739344</v>
      </c>
    </row>
    <row r="1873" spans="3:26" x14ac:dyDescent="0.3">
      <c r="C1873" s="210">
        <v>41117</v>
      </c>
      <c r="D1873" s="211">
        <v>1.0092999697264731E-3</v>
      </c>
      <c r="E1873" s="211">
        <v>2.3486774993092883E-3</v>
      </c>
      <c r="F1873" s="211">
        <v>3.632810071705943E-3</v>
      </c>
      <c r="G1873" s="211">
        <v>5.5435208541370186E-3</v>
      </c>
      <c r="H1873" s="211">
        <v>7.3370683473410218E-3</v>
      </c>
      <c r="I1873" s="211">
        <v>9.3461521481585513E-3</v>
      </c>
      <c r="J1873" s="211">
        <v>1.2191046508400563E-2</v>
      </c>
      <c r="K1873" s="211">
        <v>1.6324689003442854E-2</v>
      </c>
      <c r="L1873" s="211">
        <v>2.137858842342617E-2</v>
      </c>
      <c r="M1873" s="211">
        <v>2.7250387880120176E-2</v>
      </c>
      <c r="N1873" s="211">
        <v>3.4095846515260098E-2</v>
      </c>
      <c r="P1873" s="212">
        <f t="array" ref="P1873:Z1873">(1+D1873:N1873)^-P$1:Z$1</f>
        <v>0.99991929997890416</v>
      </c>
      <c r="Q1873" s="212">
        <v>0.99941369102947264</v>
      </c>
      <c r="R1873" s="212">
        <v>0.99818852902021082</v>
      </c>
      <c r="S1873" s="212">
        <v>0.99448704035263613</v>
      </c>
      <c r="T1873" s="212">
        <v>0.98548579549131765</v>
      </c>
      <c r="U1873" s="212">
        <v>0.97247759597183336</v>
      </c>
      <c r="V1873" s="212">
        <v>0.94121218976082388</v>
      </c>
      <c r="W1873" s="212">
        <v>0.8928380073940787</v>
      </c>
      <c r="X1873" s="212">
        <v>0.80934279857796476</v>
      </c>
      <c r="Y1873" s="212">
        <v>0.66812125959389423</v>
      </c>
      <c r="Z1873" s="212">
        <v>0.51142755627220338</v>
      </c>
    </row>
    <row r="1874" spans="3:26" x14ac:dyDescent="0.3">
      <c r="C1874" s="210">
        <v>41116</v>
      </c>
      <c r="D1874" s="211">
        <v>1.1529420273997083E-3</v>
      </c>
      <c r="E1874" s="211">
        <v>2.8669289133336651E-3</v>
      </c>
      <c r="F1874" s="211">
        <v>4.7116531472179311E-3</v>
      </c>
      <c r="G1874" s="211">
        <v>7.2749157858399312E-3</v>
      </c>
      <c r="H1874" s="211">
        <v>9.1362518881181742E-3</v>
      </c>
      <c r="I1874" s="211">
        <v>1.1658629637302898E-2</v>
      </c>
      <c r="J1874" s="211">
        <v>1.5951042874827452E-2</v>
      </c>
      <c r="K1874" s="211">
        <v>2.1013145786961632E-2</v>
      </c>
      <c r="L1874" s="211">
        <v>2.6588130821025374E-2</v>
      </c>
      <c r="M1874" s="211">
        <v>3.5396788217015099E-2</v>
      </c>
      <c r="N1874" s="211">
        <v>4.5364689142686106E-2</v>
      </c>
      <c r="P1874" s="212">
        <f t="array" ref="P1874:Z1874">(1+D1874:N1874)^-P$1:Z$1</f>
        <v>0.99990782201663875</v>
      </c>
      <c r="Q1874" s="212">
        <v>0.99928454927938382</v>
      </c>
      <c r="R1874" s="212">
        <v>0.99765246575223077</v>
      </c>
      <c r="S1874" s="212">
        <v>0.99277762637406275</v>
      </c>
      <c r="T1874" s="212">
        <v>0.98197489352673928</v>
      </c>
      <c r="U1874" s="212">
        <v>0.96582407879836729</v>
      </c>
      <c r="V1874" s="212">
        <v>0.92392367899478756</v>
      </c>
      <c r="W1874" s="212">
        <v>0.86453118509769367</v>
      </c>
      <c r="X1874" s="212">
        <v>0.76919705465337473</v>
      </c>
      <c r="Y1874" s="212">
        <v>0.59346867133682868</v>
      </c>
      <c r="Z1874" s="212">
        <v>0.41175935617759746</v>
      </c>
    </row>
    <row r="1875" spans="3:26" x14ac:dyDescent="0.3">
      <c r="C1875" s="210">
        <v>41115</v>
      </c>
      <c r="D1875" s="211">
        <v>9.6751032930570986E-4</v>
      </c>
      <c r="E1875" s="211">
        <v>2.5865780606679437E-3</v>
      </c>
      <c r="F1875" s="211">
        <v>4.0282941620139387E-3</v>
      </c>
      <c r="G1875" s="211">
        <v>6.5881809700287586E-3</v>
      </c>
      <c r="H1875" s="211">
        <v>9.0164327192982889E-3</v>
      </c>
      <c r="I1875" s="211">
        <v>1.2251983547640555E-2</v>
      </c>
      <c r="J1875" s="211">
        <v>1.5478451650540485E-2</v>
      </c>
      <c r="K1875" s="211">
        <v>1.9646144871042801E-2</v>
      </c>
      <c r="L1875" s="211">
        <v>2.5120910637302589E-2</v>
      </c>
      <c r="M1875" s="211">
        <v>3.2808107630241327E-2</v>
      </c>
      <c r="N1875" s="211">
        <v>4.1318539147498237E-2</v>
      </c>
      <c r="P1875" s="212">
        <f t="array" ref="P1875:Z1875">(1+D1875:N1875)^-P$1:Z$1</f>
        <v>0.9999226395850429</v>
      </c>
      <c r="Q1875" s="212">
        <v>0.99935439883395427</v>
      </c>
      <c r="R1875" s="212">
        <v>0.99799191774600904</v>
      </c>
      <c r="S1875" s="212">
        <v>0.99345493907579974</v>
      </c>
      <c r="T1875" s="212">
        <v>0.98220812342799213</v>
      </c>
      <c r="U1875" s="212">
        <v>0.96412665667054775</v>
      </c>
      <c r="V1875" s="212">
        <v>0.92607559478990042</v>
      </c>
      <c r="W1875" s="212">
        <v>0.87267719893171936</v>
      </c>
      <c r="X1875" s="212">
        <v>0.78027748519846418</v>
      </c>
      <c r="Y1875" s="212">
        <v>0.61617691317175682</v>
      </c>
      <c r="Z1875" s="212">
        <v>0.44496719222287812</v>
      </c>
    </row>
    <row r="1876" spans="3:26" x14ac:dyDescent="0.3">
      <c r="C1876" s="210">
        <v>41114</v>
      </c>
      <c r="D1876" s="211">
        <v>1.1797380279216945E-3</v>
      </c>
      <c r="E1876" s="211">
        <v>2.8758646969810797E-3</v>
      </c>
      <c r="F1876" s="211">
        <v>4.3879376001546315E-3</v>
      </c>
      <c r="G1876" s="211">
        <v>6.7003053421918436E-3</v>
      </c>
      <c r="H1876" s="211">
        <v>8.7284255134871137E-3</v>
      </c>
      <c r="I1876" s="211">
        <v>1.1429293836539711E-2</v>
      </c>
      <c r="J1876" s="211">
        <v>1.4456252169626253E-2</v>
      </c>
      <c r="K1876" s="211">
        <v>1.9591589248857431E-2</v>
      </c>
      <c r="L1876" s="211">
        <v>2.5365286850550419E-2</v>
      </c>
      <c r="M1876" s="211">
        <v>3.2895858782794087E-2</v>
      </c>
      <c r="N1876" s="211">
        <v>4.232049056660464E-2</v>
      </c>
      <c r="P1876" s="212">
        <f t="array" ref="P1876:Z1876">(1+D1876:N1876)^-P$1:Z$1</f>
        <v>0.999905681033606</v>
      </c>
      <c r="Q1876" s="212">
        <v>0.99928232332583244</v>
      </c>
      <c r="R1876" s="212">
        <v>0.99781322514786819</v>
      </c>
      <c r="S1876" s="212">
        <v>0.9933442899474294</v>
      </c>
      <c r="T1876" s="212">
        <v>0.98276907401426539</v>
      </c>
      <c r="U1876" s="212">
        <v>0.96648121301545664</v>
      </c>
      <c r="V1876" s="212">
        <v>0.93075072805752501</v>
      </c>
      <c r="W1876" s="212">
        <v>0.8730041137844019</v>
      </c>
      <c r="X1876" s="212">
        <v>0.77841983616420207</v>
      </c>
      <c r="Y1876" s="212">
        <v>0.61539215703616212</v>
      </c>
      <c r="Z1876" s="212">
        <v>0.43649019303722009</v>
      </c>
    </row>
    <row r="1877" spans="3:26" x14ac:dyDescent="0.3">
      <c r="C1877" s="210">
        <v>41113</v>
      </c>
      <c r="D1877" s="211">
        <v>9.51268305843064E-4</v>
      </c>
      <c r="E1877" s="211">
        <v>2.2275638474049324E-3</v>
      </c>
      <c r="F1877" s="211">
        <v>3.5944790017110404E-3</v>
      </c>
      <c r="G1877" s="211">
        <v>5.5071957226256281E-3</v>
      </c>
      <c r="H1877" s="211">
        <v>7.1343553407603212E-3</v>
      </c>
      <c r="I1877" s="211">
        <v>9.7461959536873401E-3</v>
      </c>
      <c r="J1877" s="211">
        <v>1.2977504605342378E-2</v>
      </c>
      <c r="K1877" s="211">
        <v>1.6453019125893399E-2</v>
      </c>
      <c r="L1877" s="211">
        <v>2.1148161365979558E-2</v>
      </c>
      <c r="M1877" s="211">
        <v>2.7218504753876566E-2</v>
      </c>
      <c r="N1877" s="211">
        <v>3.5435540819929438E-2</v>
      </c>
      <c r="P1877" s="212">
        <f t="array" ref="P1877:Z1877">(1+D1877:N1877)^-P$1:Z$1</f>
        <v>0.99992393760194032</v>
      </c>
      <c r="Q1877" s="212">
        <v>0.99944388306404286</v>
      </c>
      <c r="R1877" s="212">
        <v>0.99820759113635571</v>
      </c>
      <c r="S1877" s="212">
        <v>0.99452296736805768</v>
      </c>
      <c r="T1877" s="212">
        <v>0.98588254671347997</v>
      </c>
      <c r="U1877" s="212">
        <v>0.9713222179217913</v>
      </c>
      <c r="V1877" s="212">
        <v>0.93756415492158962</v>
      </c>
      <c r="W1877" s="212">
        <v>0.89204924259859297</v>
      </c>
      <c r="X1877" s="212">
        <v>0.8111709756814558</v>
      </c>
      <c r="Y1877" s="212">
        <v>0.66843238750667267</v>
      </c>
      <c r="Z1877" s="212">
        <v>0.49835479705443703</v>
      </c>
    </row>
    <row r="1878" spans="3:26" x14ac:dyDescent="0.3">
      <c r="C1878" s="210">
        <v>41110</v>
      </c>
      <c r="D1878" s="211">
        <v>9.6460589474100763E-4</v>
      </c>
      <c r="E1878" s="211">
        <v>2.2934348520951345E-3</v>
      </c>
      <c r="F1878" s="211">
        <v>3.4631554346258699E-3</v>
      </c>
      <c r="G1878" s="211">
        <v>5.2555973322366834E-3</v>
      </c>
      <c r="H1878" s="211">
        <v>6.8001996893948839E-3</v>
      </c>
      <c r="I1878" s="211">
        <v>8.5365956270996839E-3</v>
      </c>
      <c r="J1878" s="211">
        <v>1.1500139159173981E-2</v>
      </c>
      <c r="K1878" s="211">
        <v>1.5627872559700988E-2</v>
      </c>
      <c r="L1878" s="211">
        <v>2.1460433866866316E-2</v>
      </c>
      <c r="M1878" s="211">
        <v>2.946925939901222E-2</v>
      </c>
      <c r="N1878" s="211">
        <v>3.761673772029888E-2</v>
      </c>
      <c r="P1878" s="212">
        <f t="array" ref="P1878:Z1878">(1+D1878:N1878)^-P$1:Z$1</f>
        <v>0.9999228716976255</v>
      </c>
      <c r="Q1878" s="212">
        <v>0.99942746172649422</v>
      </c>
      <c r="R1878" s="212">
        <v>0.99827290688424397</v>
      </c>
      <c r="S1878" s="212">
        <v>0.99477187956358171</v>
      </c>
      <c r="T1878" s="212">
        <v>0.98653708153523201</v>
      </c>
      <c r="U1878" s="212">
        <v>0.9748213117119201</v>
      </c>
      <c r="V1878" s="212">
        <v>0.94443106915306319</v>
      </c>
      <c r="W1878" s="212">
        <v>0.89713484056679726</v>
      </c>
      <c r="X1878" s="212">
        <v>0.80869453909718914</v>
      </c>
      <c r="Y1878" s="212">
        <v>0.64684355811775873</v>
      </c>
      <c r="Z1878" s="212">
        <v>0.47781593133012623</v>
      </c>
    </row>
    <row r="1879" spans="3:26" x14ac:dyDescent="0.3">
      <c r="C1879" s="210">
        <v>41109</v>
      </c>
      <c r="D1879" s="211">
        <v>1.0309940342741034E-3</v>
      </c>
      <c r="E1879" s="211">
        <v>2.661997830354423E-3</v>
      </c>
      <c r="F1879" s="211">
        <v>4.2342486167830096E-3</v>
      </c>
      <c r="G1879" s="211">
        <v>6.4469928304580404E-3</v>
      </c>
      <c r="H1879" s="211">
        <v>8.7385466046686951E-3</v>
      </c>
      <c r="I1879" s="211">
        <v>1.1227818020459236E-2</v>
      </c>
      <c r="J1879" s="211">
        <v>1.4571848993043953E-2</v>
      </c>
      <c r="K1879" s="211">
        <v>1.8596933412729392E-2</v>
      </c>
      <c r="L1879" s="211">
        <v>2.5518802614377108E-2</v>
      </c>
      <c r="M1879" s="211">
        <v>3.4615882147908859E-2</v>
      </c>
      <c r="N1879" s="211">
        <v>4.5709431415194603E-2</v>
      </c>
      <c r="P1879" s="212">
        <f t="array" ref="P1879:Z1879">(1+D1879:N1879)^-P$1:Z$1</f>
        <v>0.99991756636384355</v>
      </c>
      <c r="Q1879" s="212">
        <v>0.99933560556043133</v>
      </c>
      <c r="R1879" s="212">
        <v>0.99788957537865786</v>
      </c>
      <c r="S1879" s="212">
        <v>0.99359430464159171</v>
      </c>
      <c r="T1879" s="212">
        <v>0.98274935305576261</v>
      </c>
      <c r="U1879" s="212">
        <v>0.96705900978840853</v>
      </c>
      <c r="V1879" s="212">
        <v>0.93022061620210339</v>
      </c>
      <c r="W1879" s="212">
        <v>0.878989018881703</v>
      </c>
      <c r="X1879" s="212">
        <v>0.77725535971704129</v>
      </c>
      <c r="Y1879" s="212">
        <v>0.6002233505666571</v>
      </c>
      <c r="Z1879" s="212">
        <v>0.409052922535935</v>
      </c>
    </row>
    <row r="1880" spans="3:26" x14ac:dyDescent="0.3">
      <c r="C1880" s="210">
        <v>41108</v>
      </c>
      <c r="D1880" s="211">
        <v>1.0887816862408448E-3</v>
      </c>
      <c r="E1880" s="211">
        <v>2.6234795453178189E-3</v>
      </c>
      <c r="F1880" s="211">
        <v>3.9691574293907426E-3</v>
      </c>
      <c r="G1880" s="211">
        <v>6.3172557645609258E-3</v>
      </c>
      <c r="H1880" s="211">
        <v>8.3062679092232895E-3</v>
      </c>
      <c r="I1880" s="211">
        <v>1.1298907326604253E-2</v>
      </c>
      <c r="J1880" s="211">
        <v>1.4230550970923872E-2</v>
      </c>
      <c r="K1880" s="211">
        <v>1.9187498574909076E-2</v>
      </c>
      <c r="L1880" s="211">
        <v>2.4631834701633954E-2</v>
      </c>
      <c r="M1880" s="211">
        <v>3.1857371950262614E-2</v>
      </c>
      <c r="N1880" s="211">
        <v>4.1533961010067545E-2</v>
      </c>
      <c r="P1880" s="212">
        <f t="array" ref="P1880:Z1880">(1+D1880:N1880)^-P$1:Z$1</f>
        <v>0.99991294863772262</v>
      </c>
      <c r="Q1880" s="212">
        <v>0.99934520341544675</v>
      </c>
      <c r="R1880" s="212">
        <v>0.99802130964102154</v>
      </c>
      <c r="S1880" s="212">
        <v>0.9937224014311854</v>
      </c>
      <c r="T1880" s="212">
        <v>0.98359217767378448</v>
      </c>
      <c r="U1880" s="212">
        <v>0.96685508574277845</v>
      </c>
      <c r="V1880" s="212">
        <v>0.93178680940965242</v>
      </c>
      <c r="W1880" s="212">
        <v>0.8754299176018091</v>
      </c>
      <c r="X1880" s="212">
        <v>0.78400990552910099</v>
      </c>
      <c r="Y1880" s="212">
        <v>0.62474808124802772</v>
      </c>
      <c r="Z1880" s="212">
        <v>0.44313014126009881</v>
      </c>
    </row>
    <row r="1881" spans="3:26" x14ac:dyDescent="0.3">
      <c r="C1881" s="210">
        <v>41107</v>
      </c>
      <c r="D1881" s="211">
        <v>9.074844641405119E-4</v>
      </c>
      <c r="E1881" s="211">
        <v>2.2884155017372891E-3</v>
      </c>
      <c r="F1881" s="211">
        <v>3.7042628899149883E-3</v>
      </c>
      <c r="G1881" s="211">
        <v>5.7491684066834593E-3</v>
      </c>
      <c r="H1881" s="211">
        <v>7.2431818835480919E-3</v>
      </c>
      <c r="I1881" s="211">
        <v>9.6456929702999801E-3</v>
      </c>
      <c r="J1881" s="211">
        <v>1.2950073342215637E-2</v>
      </c>
      <c r="K1881" s="211">
        <v>1.7056846910332612E-2</v>
      </c>
      <c r="L1881" s="211">
        <v>2.3037448781751981E-2</v>
      </c>
      <c r="M1881" s="211">
        <v>2.880600477117027E-2</v>
      </c>
      <c r="N1881" s="211">
        <v>3.8001157653060544E-2</v>
      </c>
      <c r="P1881" s="212">
        <f t="array" ref="P1881:Z1881">(1+D1881:N1881)^-P$1:Z$1</f>
        <v>0.99992743679691209</v>
      </c>
      <c r="Q1881" s="212">
        <v>0.99942871297989833</v>
      </c>
      <c r="R1881" s="212">
        <v>0.99815299830885174</v>
      </c>
      <c r="S1881" s="212">
        <v>0.99428369559003327</v>
      </c>
      <c r="T1881" s="212">
        <v>0.98566952091185678</v>
      </c>
      <c r="U1881" s="212">
        <v>0.97161231126596714</v>
      </c>
      <c r="V1881" s="212">
        <v>0.93769111064573329</v>
      </c>
      <c r="W1881" s="212">
        <v>0.88834856469533308</v>
      </c>
      <c r="X1881" s="212">
        <v>0.79631461102560941</v>
      </c>
      <c r="Y1881" s="212">
        <v>0.65312700930440881</v>
      </c>
      <c r="Z1881" s="212">
        <v>0.47428920779772837</v>
      </c>
    </row>
    <row r="1882" spans="3:26" x14ac:dyDescent="0.3">
      <c r="C1882" s="210">
        <v>41106</v>
      </c>
      <c r="D1882" s="211">
        <v>9.6887088426925432E-4</v>
      </c>
      <c r="E1882" s="211">
        <v>2.3574434239257585E-3</v>
      </c>
      <c r="F1882" s="211">
        <v>3.8667177818043266E-3</v>
      </c>
      <c r="G1882" s="211">
        <v>6.1211235268222499E-3</v>
      </c>
      <c r="H1882" s="211">
        <v>7.9394557982303566E-3</v>
      </c>
      <c r="I1882" s="211">
        <v>1.0193131788212512E-2</v>
      </c>
      <c r="J1882" s="211">
        <v>1.3970776139690871E-2</v>
      </c>
      <c r="K1882" s="211">
        <v>1.9071046335234144E-2</v>
      </c>
      <c r="L1882" s="211">
        <v>2.4648027770963268E-2</v>
      </c>
      <c r="M1882" s="211">
        <v>3.3211161906586122E-2</v>
      </c>
      <c r="N1882" s="211">
        <v>4.2557137468185569E-2</v>
      </c>
      <c r="P1882" s="212">
        <f t="array" ref="P1882:Z1882">(1+D1882:N1882)^-P$1:Z$1</f>
        <v>0.99992253085434391</v>
      </c>
      <c r="Q1882" s="212">
        <v>0.99941150597715789</v>
      </c>
      <c r="R1882" s="212">
        <v>0.99807222991827127</v>
      </c>
      <c r="S1882" s="212">
        <v>0.99391611667453583</v>
      </c>
      <c r="T1882" s="212">
        <v>0.9843082111050796</v>
      </c>
      <c r="U1882" s="212">
        <v>0.97003357324007922</v>
      </c>
      <c r="V1882" s="212">
        <v>0.93298101946657719</v>
      </c>
      <c r="W1882" s="212">
        <v>0.87613042333568136</v>
      </c>
      <c r="X1882" s="212">
        <v>0.78388601299630101</v>
      </c>
      <c r="Y1882" s="212">
        <v>0.61258119547783241</v>
      </c>
      <c r="Z1882" s="212">
        <v>0.43451290833481998</v>
      </c>
    </row>
    <row r="1883" spans="3:26" x14ac:dyDescent="0.3">
      <c r="C1883" s="210">
        <v>41103</v>
      </c>
      <c r="D1883" s="211">
        <v>1.0347518936984236E-3</v>
      </c>
      <c r="E1883" s="211">
        <v>2.6057141163281726E-3</v>
      </c>
      <c r="F1883" s="211">
        <v>4.0288896748768713E-3</v>
      </c>
      <c r="G1883" s="211">
        <v>6.1181042087385335E-3</v>
      </c>
      <c r="H1883" s="211">
        <v>7.7112747738416754E-3</v>
      </c>
      <c r="I1883" s="211">
        <v>1.0504627533666298E-2</v>
      </c>
      <c r="J1883" s="211">
        <v>1.3671268971794919E-2</v>
      </c>
      <c r="K1883" s="211">
        <v>1.7500775104656967E-2</v>
      </c>
      <c r="L1883" s="211">
        <v>2.347229653110864E-2</v>
      </c>
      <c r="M1883" s="211">
        <v>3.0495004484991008E-2</v>
      </c>
      <c r="N1883" s="211">
        <v>3.8833990678899297E-2</v>
      </c>
      <c r="P1883" s="212">
        <f t="array" ref="P1883:Z1883">(1+D1883:N1883)^-P$1:Z$1</f>
        <v>0.99991726607008213</v>
      </c>
      <c r="Q1883" s="212">
        <v>0.99934963029982171</v>
      </c>
      <c r="R1883" s="212">
        <v>0.99799162177986778</v>
      </c>
      <c r="S1883" s="212">
        <v>0.99391909937496836</v>
      </c>
      <c r="T1883" s="212">
        <v>0.98475402508025422</v>
      </c>
      <c r="U1883" s="212">
        <v>0.9691367890329986</v>
      </c>
      <c r="V1883" s="212">
        <v>0.93436016321842119</v>
      </c>
      <c r="W1883" s="212">
        <v>0.88563905301557588</v>
      </c>
      <c r="X1883" s="212">
        <v>0.79293773106669141</v>
      </c>
      <c r="Y1883" s="212">
        <v>0.63725263222810991</v>
      </c>
      <c r="Z1883" s="212">
        <v>0.46674209758492552</v>
      </c>
    </row>
    <row r="1884" spans="3:26" x14ac:dyDescent="0.3">
      <c r="C1884" s="210">
        <v>41102</v>
      </c>
      <c r="D1884" s="211">
        <v>9.4653485778895094E-4</v>
      </c>
      <c r="E1884" s="211">
        <v>2.4443547816350958E-3</v>
      </c>
      <c r="F1884" s="211">
        <v>3.7701045231978568E-3</v>
      </c>
      <c r="G1884" s="211">
        <v>5.776515195349185E-3</v>
      </c>
      <c r="H1884" s="211">
        <v>7.6539122812471138E-3</v>
      </c>
      <c r="I1884" s="211">
        <v>9.8866046394990754E-3</v>
      </c>
      <c r="J1884" s="211">
        <v>1.3049141220126324E-2</v>
      </c>
      <c r="K1884" s="211">
        <v>1.7864636640171648E-2</v>
      </c>
      <c r="L1884" s="211">
        <v>2.3160633500681819E-2</v>
      </c>
      <c r="M1884" s="211">
        <v>3.0828234648362561E-2</v>
      </c>
      <c r="N1884" s="211">
        <v>4.1458408330170227E-2</v>
      </c>
      <c r="P1884" s="212">
        <f t="array" ref="P1884:Z1884">(1+D1884:N1884)^-P$1:Z$1</f>
        <v>0.99992431589009523</v>
      </c>
      <c r="Q1884" s="212">
        <v>0.99938984316997892</v>
      </c>
      <c r="R1884" s="212">
        <v>0.99812026118053443</v>
      </c>
      <c r="S1884" s="212">
        <v>0.99425666128799273</v>
      </c>
      <c r="T1884" s="212">
        <v>0.98486614602301259</v>
      </c>
      <c r="U1884" s="212">
        <v>0.97091713348574737</v>
      </c>
      <c r="V1884" s="212">
        <v>0.93723270790041235</v>
      </c>
      <c r="W1884" s="212">
        <v>0.88342526924238618</v>
      </c>
      <c r="X1884" s="212">
        <v>0.79535639723375395</v>
      </c>
      <c r="Y1884" s="212">
        <v>0.63416959748690749</v>
      </c>
      <c r="Z1884" s="212">
        <v>0.44377352275192339</v>
      </c>
    </row>
    <row r="1885" spans="3:26" x14ac:dyDescent="0.3">
      <c r="C1885" s="210">
        <v>41101</v>
      </c>
      <c r="D1885" s="211">
        <v>1.1650885831514981E-3</v>
      </c>
      <c r="E1885" s="211">
        <v>2.8783384865298601E-3</v>
      </c>
      <c r="F1885" s="211">
        <v>4.4930427339056759E-3</v>
      </c>
      <c r="G1885" s="211">
        <v>6.96469618162003E-3</v>
      </c>
      <c r="H1885" s="211">
        <v>9.0789296359381731E-3</v>
      </c>
      <c r="I1885" s="211">
        <v>1.2480633901549966E-2</v>
      </c>
      <c r="J1885" s="211">
        <v>1.6737408947484777E-2</v>
      </c>
      <c r="K1885" s="211">
        <v>2.2272363984546049E-2</v>
      </c>
      <c r="L1885" s="211">
        <v>2.911803651744254E-2</v>
      </c>
      <c r="M1885" s="211">
        <v>3.6651205617797382E-2</v>
      </c>
      <c r="N1885" s="211">
        <v>4.9730949501114306E-2</v>
      </c>
      <c r="P1885" s="212">
        <f t="array" ref="P1885:Z1885">(1+D1885:N1885)^-P$1:Z$1</f>
        <v>0.99990685150705716</v>
      </c>
      <c r="Q1885" s="212">
        <v>0.99928170709543829</v>
      </c>
      <c r="R1885" s="212">
        <v>0.99776102068672412</v>
      </c>
      <c r="S1885" s="212">
        <v>0.99308347531146823</v>
      </c>
      <c r="T1885" s="212">
        <v>0.98208646182852244</v>
      </c>
      <c r="U1885" s="212">
        <v>0.96347361271056564</v>
      </c>
      <c r="V1885" s="212">
        <v>0.92035629152917586</v>
      </c>
      <c r="W1885" s="212">
        <v>0.85710426871040823</v>
      </c>
      <c r="X1885" s="212">
        <v>0.75049551643740486</v>
      </c>
      <c r="Y1885" s="212">
        <v>0.58278738625202875</v>
      </c>
      <c r="Z1885" s="212">
        <v>0.37882616173412437</v>
      </c>
    </row>
    <row r="1886" spans="3:26" x14ac:dyDescent="0.3">
      <c r="C1886" s="210">
        <v>41100</v>
      </c>
      <c r="D1886" s="211">
        <v>8.9756967523886208E-4</v>
      </c>
      <c r="E1886" s="211">
        <v>2.2709313719819183E-3</v>
      </c>
      <c r="F1886" s="211">
        <v>3.7345397635229335E-3</v>
      </c>
      <c r="G1886" s="211">
        <v>6.0289602747787656E-3</v>
      </c>
      <c r="H1886" s="211">
        <v>8.2414222157467954E-3</v>
      </c>
      <c r="I1886" s="211">
        <v>1.1267775979626898E-2</v>
      </c>
      <c r="J1886" s="211">
        <v>1.5356369756594726E-2</v>
      </c>
      <c r="K1886" s="211">
        <v>1.9350307110572982E-2</v>
      </c>
      <c r="L1886" s="211">
        <v>2.4973796098256874E-2</v>
      </c>
      <c r="M1886" s="211">
        <v>3.210389278458383E-2</v>
      </c>
      <c r="N1886" s="211">
        <v>4.2929756248679292E-2</v>
      </c>
      <c r="P1886" s="212">
        <f t="array" ref="P1886:Z1886">(1+D1886:N1886)^-P$1:Z$1</f>
        <v>0.99992822920761038</v>
      </c>
      <c r="Q1886" s="212">
        <v>0.99943307158854466</v>
      </c>
      <c r="R1886" s="212">
        <v>0.99813794393995459</v>
      </c>
      <c r="S1886" s="212">
        <v>0.99400717025767127</v>
      </c>
      <c r="T1886" s="212">
        <v>0.98371870246543669</v>
      </c>
      <c r="U1886" s="212">
        <v>0.96694438086857859</v>
      </c>
      <c r="V1886" s="212">
        <v>0.92663246455569881</v>
      </c>
      <c r="W1886" s="212">
        <v>0.87445163338200305</v>
      </c>
      <c r="X1886" s="212">
        <v>0.78139814147917908</v>
      </c>
      <c r="Y1886" s="212">
        <v>0.62251347802697887</v>
      </c>
      <c r="Z1886" s="212">
        <v>0.43141856178786769</v>
      </c>
    </row>
    <row r="1887" spans="3:26" x14ac:dyDescent="0.3">
      <c r="C1887" s="210">
        <v>41099</v>
      </c>
      <c r="D1887" s="211">
        <v>9.9105992051427166E-4</v>
      </c>
      <c r="E1887" s="211">
        <v>2.4964103329575414E-3</v>
      </c>
      <c r="F1887" s="211">
        <v>3.8775945134031289E-3</v>
      </c>
      <c r="G1887" s="211">
        <v>5.8578142115051747E-3</v>
      </c>
      <c r="H1887" s="211">
        <v>7.8511839477286276E-3</v>
      </c>
      <c r="I1887" s="211">
        <v>1.0111862469937628E-2</v>
      </c>
      <c r="J1887" s="211">
        <v>1.387076077856157E-2</v>
      </c>
      <c r="K1887" s="211">
        <v>1.8791621387659371E-2</v>
      </c>
      <c r="L1887" s="211">
        <v>2.559565085953304E-2</v>
      </c>
      <c r="M1887" s="211">
        <v>3.4742952347928707E-2</v>
      </c>
      <c r="N1887" s="211">
        <v>4.4670323436713157E-2</v>
      </c>
      <c r="P1887" s="212">
        <f t="array" ref="P1887:Z1887">(1+D1887:N1887)^-P$1:Z$1</f>
        <v>0.99992075760825527</v>
      </c>
      <c r="Q1887" s="212">
        <v>0.99937686935735826</v>
      </c>
      <c r="R1887" s="212">
        <v>0.9980668229875731</v>
      </c>
      <c r="S1887" s="212">
        <v>0.99417629994146139</v>
      </c>
      <c r="T1887" s="212">
        <v>0.98448063837131528</v>
      </c>
      <c r="U1887" s="212">
        <v>0.97026772644512638</v>
      </c>
      <c r="V1887" s="212">
        <v>0.9334412893994336</v>
      </c>
      <c r="W1887" s="212">
        <v>0.87781388788057635</v>
      </c>
      <c r="X1887" s="212">
        <v>0.776673155863005</v>
      </c>
      <c r="Y1887" s="212">
        <v>0.59911865632566408</v>
      </c>
      <c r="Z1887" s="212">
        <v>0.41726777643347851</v>
      </c>
    </row>
    <row r="1888" spans="3:26" x14ac:dyDescent="0.3">
      <c r="C1888" s="210">
        <v>41096</v>
      </c>
      <c r="D1888" s="211">
        <v>9.958192781468209E-4</v>
      </c>
      <c r="E1888" s="211">
        <v>2.4242546110205799E-3</v>
      </c>
      <c r="F1888" s="211">
        <v>3.695058476468172E-3</v>
      </c>
      <c r="G1888" s="211">
        <v>5.6848604700072787E-3</v>
      </c>
      <c r="H1888" s="211">
        <v>7.7143665436835646E-3</v>
      </c>
      <c r="I1888" s="211">
        <v>9.9758630299273173E-3</v>
      </c>
      <c r="J1888" s="211">
        <v>1.323325591586846E-2</v>
      </c>
      <c r="K1888" s="211">
        <v>1.8019060425529351E-2</v>
      </c>
      <c r="L1888" s="211">
        <v>2.3252843243021976E-2</v>
      </c>
      <c r="M1888" s="211">
        <v>3.1152489576042899E-2</v>
      </c>
      <c r="N1888" s="211">
        <v>3.9957416136959578E-2</v>
      </c>
      <c r="P1888" s="212">
        <f t="array" ref="P1888:Z1888">(1+D1888:N1888)^-P$1:Z$1</f>
        <v>0.99992037726773364</v>
      </c>
      <c r="Q1888" s="212">
        <v>0.99939485296379116</v>
      </c>
      <c r="R1888" s="212">
        <v>0.99815757509327363</v>
      </c>
      <c r="S1888" s="212">
        <v>0.99434727448581617</v>
      </c>
      <c r="T1888" s="212">
        <v>0.98474798243915096</v>
      </c>
      <c r="U1888" s="212">
        <v>0.97065973671512784</v>
      </c>
      <c r="V1888" s="212">
        <v>0.93638149415436001</v>
      </c>
      <c r="W1888" s="212">
        <v>0.8824876456808971</v>
      </c>
      <c r="X1888" s="212">
        <v>0.79463995773579055</v>
      </c>
      <c r="Y1888" s="212">
        <v>0.63118487028477954</v>
      </c>
      <c r="Z1888" s="212">
        <v>0.45676085153497842</v>
      </c>
    </row>
    <row r="1889" spans="3:26" x14ac:dyDescent="0.3">
      <c r="C1889" s="210">
        <v>41095</v>
      </c>
      <c r="D1889" s="211">
        <v>9.6196043211264914E-4</v>
      </c>
      <c r="E1889" s="211">
        <v>2.5374950629381225E-3</v>
      </c>
      <c r="F1889" s="211">
        <v>3.9135230165535896E-3</v>
      </c>
      <c r="G1889" s="211">
        <v>6.1186796566710198E-3</v>
      </c>
      <c r="H1889" s="211">
        <v>8.3366843292712774E-3</v>
      </c>
      <c r="I1889" s="211">
        <v>1.0790783868212609E-2</v>
      </c>
      <c r="J1889" s="211">
        <v>1.376301910611104E-2</v>
      </c>
      <c r="K1889" s="211">
        <v>1.8813531036839741E-2</v>
      </c>
      <c r="L1889" s="211">
        <v>2.4432144721341108E-2</v>
      </c>
      <c r="M1889" s="211">
        <v>3.1035120683263109E-2</v>
      </c>
      <c r="N1889" s="211">
        <v>3.9673734635247933E-2</v>
      </c>
      <c r="P1889" s="212">
        <f t="array" ref="P1889:Z1889">(1+D1889:N1889)^-P$1:Z$1</f>
        <v>0.99992308311468048</v>
      </c>
      <c r="Q1889" s="212">
        <v>0.99936663039870788</v>
      </c>
      <c r="R1889" s="212">
        <v>0.99804896319835179</v>
      </c>
      <c r="S1889" s="212">
        <v>0.99391853090456594</v>
      </c>
      <c r="T1889" s="212">
        <v>0.9835328385620189</v>
      </c>
      <c r="U1889" s="212">
        <v>0.96831392994469068</v>
      </c>
      <c r="V1889" s="212">
        <v>0.93393742066034402</v>
      </c>
      <c r="W1889" s="212">
        <v>0.87768175430465334</v>
      </c>
      <c r="X1889" s="212">
        <v>0.78553949754909691</v>
      </c>
      <c r="Y1889" s="212">
        <v>0.6322635027527258</v>
      </c>
      <c r="Z1889" s="212">
        <v>0.4592599245669502</v>
      </c>
    </row>
    <row r="1890" spans="3:26" x14ac:dyDescent="0.3">
      <c r="C1890" s="210">
        <v>41093</v>
      </c>
      <c r="D1890" s="211">
        <v>1.2778217255039498E-3</v>
      </c>
      <c r="E1890" s="211">
        <v>2.9634656633473291E-3</v>
      </c>
      <c r="F1890" s="211">
        <v>4.7120602937803548E-3</v>
      </c>
      <c r="G1890" s="211">
        <v>7.7724976798872903E-3</v>
      </c>
      <c r="H1890" s="211">
        <v>1.058663231081206E-2</v>
      </c>
      <c r="I1890" s="211">
        <v>1.3861359032368398E-2</v>
      </c>
      <c r="J1890" s="211">
        <v>1.8142614791164316E-2</v>
      </c>
      <c r="K1890" s="211">
        <v>2.3333438320430964E-2</v>
      </c>
      <c r="L1890" s="211">
        <v>2.9640115815579061E-2</v>
      </c>
      <c r="M1890" s="211">
        <v>3.712469964456426E-2</v>
      </c>
      <c r="N1890" s="211">
        <v>4.7873338664484448E-2</v>
      </c>
      <c r="P1890" s="212">
        <f t="array" ref="P1890:Z1890">(1+D1890:N1890)^-P$1:Z$1</f>
        <v>0.99989784473771259</v>
      </c>
      <c r="Q1890" s="212">
        <v>0.99926050274923595</v>
      </c>
      <c r="R1890" s="212">
        <v>0.99765226360933368</v>
      </c>
      <c r="S1890" s="212">
        <v>0.99228744811177005</v>
      </c>
      <c r="T1890" s="212">
        <v>0.9791582816845098</v>
      </c>
      <c r="U1890" s="212">
        <v>0.95954265691089657</v>
      </c>
      <c r="V1890" s="212">
        <v>0.91402257641836304</v>
      </c>
      <c r="W1890" s="212">
        <v>0.85090258457600587</v>
      </c>
      <c r="X1890" s="212">
        <v>0.74669879802635886</v>
      </c>
      <c r="Y1890" s="212">
        <v>0.57880908621791094</v>
      </c>
      <c r="Z1890" s="212">
        <v>0.39248601583734877</v>
      </c>
    </row>
    <row r="1891" spans="3:26" x14ac:dyDescent="0.3">
      <c r="C1891" s="210">
        <v>41092</v>
      </c>
      <c r="D1891" s="211">
        <v>1.1906211750341653E-3</v>
      </c>
      <c r="E1891" s="211">
        <v>3.1135137118968727E-3</v>
      </c>
      <c r="F1891" s="211">
        <v>5.0715101331321672E-3</v>
      </c>
      <c r="G1891" s="211">
        <v>7.687900551317065E-3</v>
      </c>
      <c r="H1891" s="211">
        <v>1.0418653457677757E-2</v>
      </c>
      <c r="I1891" s="211">
        <v>1.3628934623234482E-2</v>
      </c>
      <c r="J1891" s="211">
        <v>1.7910619611139385E-2</v>
      </c>
      <c r="K1891" s="211">
        <v>2.4590083440142168E-2</v>
      </c>
      <c r="L1891" s="211">
        <v>3.3649764744137931E-2</v>
      </c>
      <c r="M1891" s="211">
        <v>4.2553596133710771E-2</v>
      </c>
      <c r="N1891" s="211">
        <v>5.5872572565972965E-2</v>
      </c>
      <c r="P1891" s="212">
        <f t="array" ref="P1891:Z1891">(1+D1891:N1891)^-P$1:Z$1</f>
        <v>0.99990481149489407</v>
      </c>
      <c r="Q1891" s="212">
        <v>0.99922313272640428</v>
      </c>
      <c r="R1891" s="212">
        <v>0.99747384943153194</v>
      </c>
      <c r="S1891" s="212">
        <v>0.99237075234592875</v>
      </c>
      <c r="T1891" s="212">
        <v>0.97948387258010805</v>
      </c>
      <c r="U1891" s="212">
        <v>0.96020287566536766</v>
      </c>
      <c r="V1891" s="212">
        <v>0.91506463997250742</v>
      </c>
      <c r="W1891" s="212">
        <v>0.84362407021796781</v>
      </c>
      <c r="X1891" s="212">
        <v>0.71823389859797093</v>
      </c>
      <c r="Y1891" s="212">
        <v>0.53520990248881428</v>
      </c>
      <c r="Z1891" s="212">
        <v>0.33710859449309022</v>
      </c>
    </row>
    <row r="1892" spans="3:26" x14ac:dyDescent="0.3">
      <c r="C1892" s="210">
        <v>41089</v>
      </c>
      <c r="D1892" s="211">
        <v>8.2475291628479673E-4</v>
      </c>
      <c r="E1892" s="211">
        <v>2.076290084201131E-3</v>
      </c>
      <c r="F1892" s="211">
        <v>3.1402795097455693E-3</v>
      </c>
      <c r="G1892" s="211">
        <v>5.1093439921295856E-3</v>
      </c>
      <c r="H1892" s="211">
        <v>6.8368833143399189E-3</v>
      </c>
      <c r="I1892" s="211">
        <v>9.2267904477792533E-3</v>
      </c>
      <c r="J1892" s="211">
        <v>1.2214566884751515E-2</v>
      </c>
      <c r="K1892" s="211">
        <v>1.5619710863361421E-2</v>
      </c>
      <c r="L1892" s="211">
        <v>2.1465844835260872E-2</v>
      </c>
      <c r="M1892" s="211">
        <v>2.7138403432610009E-2</v>
      </c>
      <c r="N1892" s="211">
        <v>3.5691980475932965E-2</v>
      </c>
      <c r="P1892" s="212">
        <f t="array" ref="P1892:Z1892">(1+D1892:N1892)^-P$1:Z$1</f>
        <v>0.99993404913529504</v>
      </c>
      <c r="Q1892" s="212">
        <v>0.9994816000224942</v>
      </c>
      <c r="R1892" s="212">
        <v>0.99843354860260158</v>
      </c>
      <c r="S1892" s="212">
        <v>0.99491662870047948</v>
      </c>
      <c r="T1892" s="212">
        <v>0.98646519482227024</v>
      </c>
      <c r="U1892" s="212">
        <v>0.97282268285271478</v>
      </c>
      <c r="V1892" s="212">
        <v>0.94110284221302398</v>
      </c>
      <c r="W1892" s="212">
        <v>0.89718530850293632</v>
      </c>
      <c r="X1892" s="212">
        <v>0.80865170147999099</v>
      </c>
      <c r="Y1892" s="212">
        <v>0.66921472933484538</v>
      </c>
      <c r="Z1892" s="212">
        <v>0.49589271813081331</v>
      </c>
    </row>
    <row r="1893" spans="3:26" x14ac:dyDescent="0.3">
      <c r="C1893" s="210">
        <v>41088</v>
      </c>
      <c r="D1893" s="211">
        <v>8.9972157749669155E-4</v>
      </c>
      <c r="E1893" s="211">
        <v>2.3514955169219596E-3</v>
      </c>
      <c r="F1893" s="211">
        <v>3.6917687364731548E-3</v>
      </c>
      <c r="G1893" s="211">
        <v>5.6610121042640401E-3</v>
      </c>
      <c r="H1893" s="211">
        <v>7.363588569547534E-3</v>
      </c>
      <c r="I1893" s="211">
        <v>9.6685775080207655E-3</v>
      </c>
      <c r="J1893" s="211">
        <v>1.308764796813454E-2</v>
      </c>
      <c r="K1893" s="211">
        <v>1.726163860792175E-2</v>
      </c>
      <c r="L1893" s="211">
        <v>2.1975343468975804E-2</v>
      </c>
      <c r="M1893" s="211">
        <v>2.9739896099292375E-2</v>
      </c>
      <c r="N1893" s="211">
        <v>3.89607780959964E-2</v>
      </c>
      <c r="P1893" s="212">
        <f t="array" ref="P1893:Z1893">(1+D1893:N1893)^-P$1:Z$1</f>
        <v>0.99992805722235378</v>
      </c>
      <c r="Q1893" s="212">
        <v>0.99941298858916949</v>
      </c>
      <c r="R1893" s="212">
        <v>0.99815921089238435</v>
      </c>
      <c r="S1893" s="212">
        <v>0.99437085455622987</v>
      </c>
      <c r="T1893" s="212">
        <v>0.98543390765548444</v>
      </c>
      <c r="U1893" s="212">
        <v>0.97154624683119084</v>
      </c>
      <c r="V1893" s="212">
        <v>0.93705460366436599</v>
      </c>
      <c r="W1893" s="212">
        <v>0.88709744505913268</v>
      </c>
      <c r="X1893" s="212">
        <v>0.8046292575610664</v>
      </c>
      <c r="Y1893" s="212">
        <v>0.6442981885254917</v>
      </c>
      <c r="Z1893" s="212">
        <v>0.46560425924151855</v>
      </c>
    </row>
    <row r="1894" spans="3:26" x14ac:dyDescent="0.3">
      <c r="C1894" s="210">
        <v>41087</v>
      </c>
      <c r="D1894" s="211">
        <v>1.1203816379399614E-3</v>
      </c>
      <c r="E1894" s="211">
        <v>2.7887890980765558E-3</v>
      </c>
      <c r="F1894" s="211">
        <v>4.5194046064515039E-3</v>
      </c>
      <c r="G1894" s="211">
        <v>7.1141186671584535E-3</v>
      </c>
      <c r="H1894" s="211">
        <v>9.1359593654006602E-3</v>
      </c>
      <c r="I1894" s="211">
        <v>1.2436561265358062E-2</v>
      </c>
      <c r="J1894" s="211">
        <v>1.5709622785572089E-2</v>
      </c>
      <c r="K1894" s="211">
        <v>2.0592410946475966E-2</v>
      </c>
      <c r="L1894" s="211">
        <v>2.7783420866025914E-2</v>
      </c>
      <c r="M1894" s="211">
        <v>3.6424173720813371E-2</v>
      </c>
      <c r="N1894" s="211">
        <v>4.6825814833850898E-2</v>
      </c>
      <c r="P1894" s="212">
        <f t="array" ref="P1894:Z1894">(1+D1894:N1894)^-P$1:Z$1</f>
        <v>0.99991042365389438</v>
      </c>
      <c r="Q1894" s="212">
        <v>0.99930401539960201</v>
      </c>
      <c r="R1894" s="212">
        <v>0.99774792834559645</v>
      </c>
      <c r="S1894" s="212">
        <v>0.99293613451018503</v>
      </c>
      <c r="T1894" s="212">
        <v>0.98197546282565973</v>
      </c>
      <c r="U1894" s="212">
        <v>0.9635994418403846</v>
      </c>
      <c r="V1894" s="212">
        <v>0.92502222030426495</v>
      </c>
      <c r="W1894" s="212">
        <v>0.86702906751412223</v>
      </c>
      <c r="X1894" s="212">
        <v>0.76029812912740635</v>
      </c>
      <c r="Y1894" s="212">
        <v>0.58470524581652006</v>
      </c>
      <c r="Z1894" s="212">
        <v>0.40041609235744724</v>
      </c>
    </row>
    <row r="1895" spans="3:26" x14ac:dyDescent="0.3">
      <c r="C1895" s="210">
        <v>41086</v>
      </c>
      <c r="D1895" s="211">
        <v>1.1403393511044907E-3</v>
      </c>
      <c r="E1895" s="211">
        <v>2.9569090151606329E-3</v>
      </c>
      <c r="F1895" s="211">
        <v>4.8290371596981727E-3</v>
      </c>
      <c r="G1895" s="211">
        <v>7.9239045068603808E-3</v>
      </c>
      <c r="H1895" s="211">
        <v>1.0287699018474171E-2</v>
      </c>
      <c r="I1895" s="211">
        <v>1.3578426197618336E-2</v>
      </c>
      <c r="J1895" s="211">
        <v>1.7338917502335644E-2</v>
      </c>
      <c r="K1895" s="211">
        <v>2.3476871311159431E-2</v>
      </c>
      <c r="L1895" s="211">
        <v>2.9730941725129238E-2</v>
      </c>
      <c r="M1895" s="211">
        <v>3.7875432143281776E-2</v>
      </c>
      <c r="N1895" s="211">
        <v>4.932930090942822E-2</v>
      </c>
      <c r="P1895" s="212">
        <f t="array" ref="P1895:Z1895">(1+D1895:N1895)^-P$1:Z$1</f>
        <v>0.99990882898368549</v>
      </c>
      <c r="Q1895" s="212">
        <v>0.99926213586613333</v>
      </c>
      <c r="R1895" s="212">
        <v>0.99759419122715798</v>
      </c>
      <c r="S1895" s="212">
        <v>0.99213839013894878</v>
      </c>
      <c r="T1895" s="212">
        <v>0.9797378122736452</v>
      </c>
      <c r="U1895" s="212">
        <v>0.96034642869807019</v>
      </c>
      <c r="V1895" s="212">
        <v>0.91763867246345621</v>
      </c>
      <c r="W1895" s="212">
        <v>0.85006819990191296</v>
      </c>
      <c r="X1895" s="212">
        <v>0.74604044464105057</v>
      </c>
      <c r="Y1895" s="212">
        <v>0.57256068475640398</v>
      </c>
      <c r="Z1895" s="212">
        <v>0.38173677418065466</v>
      </c>
    </row>
    <row r="1896" spans="3:26" x14ac:dyDescent="0.3">
      <c r="C1896" s="210">
        <v>41085</v>
      </c>
      <c r="D1896" s="211">
        <v>1.0105380576886601E-3</v>
      </c>
      <c r="E1896" s="211">
        <v>2.453283946969493E-3</v>
      </c>
      <c r="F1896" s="211">
        <v>4.035273226367226E-3</v>
      </c>
      <c r="G1896" s="211">
        <v>6.5896078386965609E-3</v>
      </c>
      <c r="H1896" s="211">
        <v>9.005607807377209E-3</v>
      </c>
      <c r="I1896" s="211">
        <v>1.1935261174144628E-2</v>
      </c>
      <c r="J1896" s="211">
        <v>1.4930368979312516E-2</v>
      </c>
      <c r="K1896" s="211">
        <v>1.9170342045723526E-2</v>
      </c>
      <c r="L1896" s="211">
        <v>2.5490965587158503E-2</v>
      </c>
      <c r="M1896" s="211">
        <v>3.4029449609448377E-2</v>
      </c>
      <c r="N1896" s="211">
        <v>4.4082122488829235E-2</v>
      </c>
      <c r="P1896" s="212">
        <f t="array" ref="P1896:Z1896">(1+D1896:N1896)^-P$1:Z$1</f>
        <v>0.99991920103978571</v>
      </c>
      <c r="Q1896" s="212">
        <v>0.99938761769296802</v>
      </c>
      <c r="R1896" s="212">
        <v>0.9979884492115324</v>
      </c>
      <c r="S1896" s="212">
        <v>0.99345353082588883</v>
      </c>
      <c r="T1896" s="212">
        <v>0.98222919838213563</v>
      </c>
      <c r="U1896" s="212">
        <v>0.96503221677465978</v>
      </c>
      <c r="V1896" s="212">
        <v>0.92857879347690653</v>
      </c>
      <c r="W1896" s="212">
        <v>0.87553308061374124</v>
      </c>
      <c r="X1896" s="212">
        <v>0.77746637202703506</v>
      </c>
      <c r="Y1896" s="212">
        <v>0.60534977112498178</v>
      </c>
      <c r="Z1896" s="212">
        <v>0.42199451819430112</v>
      </c>
    </row>
    <row r="1897" spans="3:26" x14ac:dyDescent="0.3">
      <c r="C1897" s="210">
        <v>41082</v>
      </c>
      <c r="D1897" s="211">
        <v>1.1582300226989622E-3</v>
      </c>
      <c r="E1897" s="211">
        <v>2.8544515105720343E-3</v>
      </c>
      <c r="F1897" s="211">
        <v>4.29786991402753E-3</v>
      </c>
      <c r="G1897" s="211">
        <v>6.8974736251670807E-3</v>
      </c>
      <c r="H1897" s="211">
        <v>9.1680664313810827E-3</v>
      </c>
      <c r="I1897" s="211">
        <v>1.2322225875063217E-2</v>
      </c>
      <c r="J1897" s="211">
        <v>1.5577325163173134E-2</v>
      </c>
      <c r="K1897" s="211">
        <v>2.1263313610976546E-2</v>
      </c>
      <c r="L1897" s="211">
        <v>2.7097033226569433E-2</v>
      </c>
      <c r="M1897" s="211">
        <v>3.6679190398749756E-2</v>
      </c>
      <c r="N1897" s="211">
        <v>4.644558154590063E-2</v>
      </c>
      <c r="P1897" s="212">
        <f t="array" ref="P1897:Z1897">(1+D1897:N1897)^-P$1:Z$1</f>
        <v>0.99990739950434826</v>
      </c>
      <c r="Q1897" s="212">
        <v>0.99928765751149129</v>
      </c>
      <c r="R1897" s="212">
        <v>0.99785796720906672</v>
      </c>
      <c r="S1897" s="212">
        <v>0.99314977561684226</v>
      </c>
      <c r="T1897" s="212">
        <v>0.98191297997373095</v>
      </c>
      <c r="U1897" s="212">
        <v>0.96392597609793007</v>
      </c>
      <c r="V1897" s="212">
        <v>0.92562488307334101</v>
      </c>
      <c r="W1897" s="212">
        <v>0.86304985010092317</v>
      </c>
      <c r="X1897" s="212">
        <v>0.76539435067091099</v>
      </c>
      <c r="Y1897" s="212">
        <v>0.58255144880819343</v>
      </c>
      <c r="Z1897" s="212">
        <v>0.403336038378451</v>
      </c>
    </row>
    <row r="1898" spans="3:26" x14ac:dyDescent="0.3">
      <c r="C1898" s="210">
        <v>41081</v>
      </c>
      <c r="D1898" s="211">
        <v>1.0306003938168806E-3</v>
      </c>
      <c r="E1898" s="211">
        <v>2.6208968885261725E-3</v>
      </c>
      <c r="F1898" s="211">
        <v>4.3178458011000126E-3</v>
      </c>
      <c r="G1898" s="211">
        <v>6.6767480560386856E-3</v>
      </c>
      <c r="H1898" s="211">
        <v>8.3920366186669305E-3</v>
      </c>
      <c r="I1898" s="211">
        <v>1.1386919131682098E-2</v>
      </c>
      <c r="J1898" s="211">
        <v>1.4316468508822126E-2</v>
      </c>
      <c r="K1898" s="211">
        <v>1.8403979035276186E-2</v>
      </c>
      <c r="L1898" s="211">
        <v>2.3500508726700297E-2</v>
      </c>
      <c r="M1898" s="211">
        <v>3.0590859915697384E-2</v>
      </c>
      <c r="N1898" s="211">
        <v>4.0569453082385645E-2</v>
      </c>
      <c r="P1898" s="212">
        <f t="array" ref="P1898:Z1898">(1+D1898:N1898)^-P$1:Z$1</f>
        <v>0.99991759782005973</v>
      </c>
      <c r="Q1898" s="212">
        <v>0.99934584696955375</v>
      </c>
      <c r="R1898" s="212">
        <v>0.99784804345969336</v>
      </c>
      <c r="S1898" s="212">
        <v>0.99336753524015331</v>
      </c>
      <c r="T1898" s="212">
        <v>0.98342486607084267</v>
      </c>
      <c r="U1898" s="212">
        <v>0.96660269789317632</v>
      </c>
      <c r="V1898" s="212">
        <v>0.93139224188689729</v>
      </c>
      <c r="W1898" s="212">
        <v>0.88015546021172986</v>
      </c>
      <c r="X1898" s="212">
        <v>0.79271918950722742</v>
      </c>
      <c r="Y1898" s="212">
        <v>0.63636414620786852</v>
      </c>
      <c r="Z1898" s="212">
        <v>0.45141766260983007</v>
      </c>
    </row>
    <row r="1899" spans="3:26" x14ac:dyDescent="0.3">
      <c r="C1899" s="210">
        <v>41080</v>
      </c>
      <c r="D1899" s="211">
        <v>1.0326076815646368E-3</v>
      </c>
      <c r="E1899" s="211">
        <v>2.7501745522440909E-3</v>
      </c>
      <c r="F1899" s="211">
        <v>4.1337956547255585E-3</v>
      </c>
      <c r="G1899" s="211">
        <v>6.3140253287951491E-3</v>
      </c>
      <c r="H1899" s="211">
        <v>8.4294241553393781E-3</v>
      </c>
      <c r="I1899" s="211">
        <v>1.1274283766742641E-2</v>
      </c>
      <c r="J1899" s="211">
        <v>1.5316029184933244E-2</v>
      </c>
      <c r="K1899" s="211">
        <v>2.0803338183508904E-2</v>
      </c>
      <c r="L1899" s="211">
        <v>2.6361300994092413E-2</v>
      </c>
      <c r="M1899" s="211">
        <v>3.4485353761068503E-2</v>
      </c>
      <c r="N1899" s="211">
        <v>4.3664465999579516E-2</v>
      </c>
      <c r="P1899" s="212">
        <f t="array" ref="P1899:Z1899">(1+D1899:N1899)^-P$1:Z$1</f>
        <v>0.999917437415759</v>
      </c>
      <c r="Q1899" s="212">
        <v>0.99931363572041076</v>
      </c>
      <c r="R1899" s="212">
        <v>0.99793948827731738</v>
      </c>
      <c r="S1899" s="212">
        <v>0.99372559144573958</v>
      </c>
      <c r="T1899" s="212">
        <v>0.98335194643803547</v>
      </c>
      <c r="U1899" s="212">
        <v>0.96692571344731715</v>
      </c>
      <c r="V1899" s="212">
        <v>0.92681656415041047</v>
      </c>
      <c r="W1899" s="212">
        <v>0.86577577318076415</v>
      </c>
      <c r="X1899" s="212">
        <v>0.77089870159947704</v>
      </c>
      <c r="Y1899" s="212">
        <v>0.6013603713335457</v>
      </c>
      <c r="Z1899" s="212">
        <v>0.4253848877528224</v>
      </c>
    </row>
    <row r="1900" spans="3:26" x14ac:dyDescent="0.3">
      <c r="C1900" s="210">
        <v>41079</v>
      </c>
      <c r="D1900" s="211">
        <v>9.9816365799568771E-4</v>
      </c>
      <c r="E1900" s="211">
        <v>2.3579381356904536E-3</v>
      </c>
      <c r="F1900" s="211">
        <v>3.5446793960833582E-3</v>
      </c>
      <c r="G1900" s="211">
        <v>5.4396061626119244E-3</v>
      </c>
      <c r="H1900" s="211">
        <v>6.8194140034316623E-3</v>
      </c>
      <c r="I1900" s="211">
        <v>9.2729320240594829E-3</v>
      </c>
      <c r="J1900" s="211">
        <v>1.1814450260985588E-2</v>
      </c>
      <c r="K1900" s="211">
        <v>1.4966502374823387E-2</v>
      </c>
      <c r="L1900" s="211">
        <v>2.0141343040308578E-2</v>
      </c>
      <c r="M1900" s="211">
        <v>2.5718020842872152E-2</v>
      </c>
      <c r="N1900" s="211">
        <v>3.2313397704330248E-2</v>
      </c>
      <c r="P1900" s="212">
        <f t="array" ref="P1900:Z1900">(1+D1900:N1900)^-P$1:Z$1</f>
        <v>0.9999201899190816</v>
      </c>
      <c r="Q1900" s="212">
        <v>0.99941138266274532</v>
      </c>
      <c r="R1900" s="212">
        <v>0.99823235820886691</v>
      </c>
      <c r="S1900" s="212">
        <v>0.99458982306916199</v>
      </c>
      <c r="T1900" s="212">
        <v>0.98649942740947016</v>
      </c>
      <c r="U1900" s="212">
        <v>0.97268926348175599</v>
      </c>
      <c r="V1900" s="212">
        <v>0.94296508493755171</v>
      </c>
      <c r="W1900" s="212">
        <v>0.90123497164056909</v>
      </c>
      <c r="X1900" s="212">
        <v>0.81921239594574546</v>
      </c>
      <c r="Y1900" s="212">
        <v>0.68325090315265502</v>
      </c>
      <c r="Z1900" s="212">
        <v>0.52938145602990594</v>
      </c>
    </row>
    <row r="1901" spans="3:26" x14ac:dyDescent="0.3">
      <c r="C1901" s="210">
        <v>41078</v>
      </c>
      <c r="D1901" s="211">
        <v>9.8976293747011167E-4</v>
      </c>
      <c r="E1901" s="211">
        <v>2.379649821557544E-3</v>
      </c>
      <c r="F1901" s="211">
        <v>3.8511457638434016E-3</v>
      </c>
      <c r="G1901" s="211">
        <v>6.3113282008949046E-3</v>
      </c>
      <c r="H1901" s="211">
        <v>8.578605511059401E-3</v>
      </c>
      <c r="I1901" s="211">
        <v>1.1393711152461697E-2</v>
      </c>
      <c r="J1901" s="211">
        <v>1.5589122318253138E-2</v>
      </c>
      <c r="K1901" s="211">
        <v>1.9631671898863542E-2</v>
      </c>
      <c r="L1901" s="211">
        <v>2.6336991319655657E-2</v>
      </c>
      <c r="M1901" s="211">
        <v>3.6137566032446465E-2</v>
      </c>
      <c r="N1901" s="211">
        <v>4.5694703148026102E-2</v>
      </c>
      <c r="P1901" s="212">
        <f t="array" ref="P1901:Z1901">(1+D1901:N1901)^-P$1:Z$1</f>
        <v>0.99992086125602797</v>
      </c>
      <c r="Q1901" s="212">
        <v>0.99940597077059223</v>
      </c>
      <c r="R1901" s="212">
        <v>0.99807997107515667</v>
      </c>
      <c r="S1901" s="212">
        <v>0.99372825484119476</v>
      </c>
      <c r="T1901" s="212">
        <v>0.98306106791552317</v>
      </c>
      <c r="U1901" s="212">
        <v>0.96658322434459953</v>
      </c>
      <c r="V1901" s="212">
        <v>0.92557112370173344</v>
      </c>
      <c r="W1901" s="212">
        <v>0.87276391200380621</v>
      </c>
      <c r="X1901" s="212">
        <v>0.7710813150510476</v>
      </c>
      <c r="Y1901" s="212">
        <v>0.58713599291488039</v>
      </c>
      <c r="Z1901" s="212">
        <v>0.40916816548213236</v>
      </c>
    </row>
    <row r="1902" spans="3:26" x14ac:dyDescent="0.3">
      <c r="C1902" s="210">
        <v>41075</v>
      </c>
      <c r="D1902" s="211">
        <v>9.9555280903732566E-4</v>
      </c>
      <c r="E1902" s="211">
        <v>2.347013362369576E-3</v>
      </c>
      <c r="F1902" s="211">
        <v>3.5886038766871214E-3</v>
      </c>
      <c r="G1902" s="211">
        <v>5.7506096379008132E-3</v>
      </c>
      <c r="H1902" s="211">
        <v>7.7403270586978911E-3</v>
      </c>
      <c r="I1902" s="211">
        <v>9.9663898203210931E-3</v>
      </c>
      <c r="J1902" s="211">
        <v>1.3081678756541487E-2</v>
      </c>
      <c r="K1902" s="211">
        <v>1.7067046614745771E-2</v>
      </c>
      <c r="L1902" s="211">
        <v>2.2714592580618583E-2</v>
      </c>
      <c r="M1902" s="211">
        <v>2.9466304835518806E-2</v>
      </c>
      <c r="N1902" s="211">
        <v>3.9356349309812369E-2</v>
      </c>
      <c r="P1902" s="212">
        <f t="array" ref="P1902:Z1902">(1+D1902:N1902)^-P$1:Z$1</f>
        <v>0.9999203985623627</v>
      </c>
      <c r="Q1902" s="212">
        <v>0.99941410584594415</v>
      </c>
      <c r="R1902" s="212">
        <v>0.99821051294405272</v>
      </c>
      <c r="S1902" s="212">
        <v>0.99428227079079656</v>
      </c>
      <c r="T1902" s="212">
        <v>0.98469724667952874</v>
      </c>
      <c r="U1902" s="212">
        <v>0.97068705054304605</v>
      </c>
      <c r="V1902" s="212">
        <v>0.93708221023961136</v>
      </c>
      <c r="W1902" s="212">
        <v>0.888286204655793</v>
      </c>
      <c r="X1902" s="212">
        <v>0.79883203519407753</v>
      </c>
      <c r="Y1902" s="212">
        <v>0.64687140524712505</v>
      </c>
      <c r="Z1902" s="212">
        <v>0.46207293458758808</v>
      </c>
    </row>
    <row r="1903" spans="3:26" x14ac:dyDescent="0.3">
      <c r="C1903" s="210">
        <v>41074</v>
      </c>
      <c r="D1903" s="211">
        <v>1.0086515297154681E-3</v>
      </c>
      <c r="E1903" s="211">
        <v>2.5247670090746085E-3</v>
      </c>
      <c r="F1903" s="211">
        <v>3.887147904795692E-3</v>
      </c>
      <c r="G1903" s="211">
        <v>6.1009366519330305E-3</v>
      </c>
      <c r="H1903" s="211">
        <v>8.3828708754297432E-3</v>
      </c>
      <c r="I1903" s="211">
        <v>1.113169059597019E-2</v>
      </c>
      <c r="J1903" s="211">
        <v>1.5032908312256968E-2</v>
      </c>
      <c r="K1903" s="211">
        <v>2.0573289200685803E-2</v>
      </c>
      <c r="L1903" s="211">
        <v>2.6924893481622605E-2</v>
      </c>
      <c r="M1903" s="211">
        <v>3.6144842228283521E-2</v>
      </c>
      <c r="N1903" s="211">
        <v>4.8873311986719223E-2</v>
      </c>
      <c r="P1903" s="212">
        <f t="array" ref="P1903:Z1903">(1+D1903:N1903)^-P$1:Z$1</f>
        <v>0.99991935179763625</v>
      </c>
      <c r="Q1903" s="212">
        <v>0.99936980237314699</v>
      </c>
      <c r="R1903" s="212">
        <v>0.99806207397484759</v>
      </c>
      <c r="S1903" s="212">
        <v>0.99393605906755678</v>
      </c>
      <c r="T1903" s="212">
        <v>0.98344274392466524</v>
      </c>
      <c r="U1903" s="212">
        <v>0.96733484842781725</v>
      </c>
      <c r="V1903" s="212">
        <v>0.92810985984091388</v>
      </c>
      <c r="W1903" s="212">
        <v>0.86714278819506752</v>
      </c>
      <c r="X1903" s="212">
        <v>0.76667832205684394</v>
      </c>
      <c r="Y1903" s="212">
        <v>0.58707414963346505</v>
      </c>
      <c r="Z1903" s="212">
        <v>0.38506965575664087</v>
      </c>
    </row>
    <row r="1904" spans="3:26" x14ac:dyDescent="0.3">
      <c r="C1904" s="210">
        <v>41073</v>
      </c>
      <c r="D1904" s="211">
        <v>8.2927809941317336E-4</v>
      </c>
      <c r="E1904" s="211">
        <v>2.0562799961280609E-3</v>
      </c>
      <c r="F1904" s="211">
        <v>3.1034619147938497E-3</v>
      </c>
      <c r="G1904" s="211">
        <v>4.8284540139423172E-3</v>
      </c>
      <c r="H1904" s="211">
        <v>6.3814444203995277E-3</v>
      </c>
      <c r="I1904" s="211">
        <v>8.7627351112402486E-3</v>
      </c>
      <c r="J1904" s="211">
        <v>1.177078637472599E-2</v>
      </c>
      <c r="K1904" s="211">
        <v>1.5674206761892073E-2</v>
      </c>
      <c r="L1904" s="211">
        <v>2.1517915765996414E-2</v>
      </c>
      <c r="M1904" s="211">
        <v>2.8463832488349043E-2</v>
      </c>
      <c r="N1904" s="211">
        <v>3.5937017607949318E-2</v>
      </c>
      <c r="P1904" s="212">
        <f t="array" ref="P1904:Z1904">(1+D1904:N1904)^-P$1:Z$1</f>
        <v>0.99993368744370992</v>
      </c>
      <c r="Q1904" s="212">
        <v>0.99948658965368531</v>
      </c>
      <c r="R1904" s="212">
        <v>0.99845187153043202</v>
      </c>
      <c r="S1904" s="212">
        <v>0.99519474792472862</v>
      </c>
      <c r="T1904" s="212">
        <v>0.98735824840461273</v>
      </c>
      <c r="U1904" s="212">
        <v>0.97416586668157723</v>
      </c>
      <c r="V1904" s="212">
        <v>0.94316857506933161</v>
      </c>
      <c r="W1904" s="212">
        <v>0.89684839401878735</v>
      </c>
      <c r="X1904" s="212">
        <v>0.80823959329569839</v>
      </c>
      <c r="Y1904" s="212">
        <v>0.65639406412716961</v>
      </c>
      <c r="Z1904" s="212">
        <v>0.49355204558499555</v>
      </c>
    </row>
    <row r="1905" spans="3:26" x14ac:dyDescent="0.3">
      <c r="C1905" s="210">
        <v>41072</v>
      </c>
      <c r="D1905" s="211">
        <v>9.8146579022269191E-4</v>
      </c>
      <c r="E1905" s="211">
        <v>2.5285373518345667E-3</v>
      </c>
      <c r="F1905" s="211">
        <v>3.999003043382964E-3</v>
      </c>
      <c r="G1905" s="211">
        <v>6.2772067247027861E-3</v>
      </c>
      <c r="H1905" s="211">
        <v>8.2845782319734707E-3</v>
      </c>
      <c r="I1905" s="211">
        <v>1.0740724739278154E-2</v>
      </c>
      <c r="J1905" s="211">
        <v>1.4527843055976708E-2</v>
      </c>
      <c r="K1905" s="211">
        <v>1.9505756626399435E-2</v>
      </c>
      <c r="L1905" s="211">
        <v>2.5955298153810893E-2</v>
      </c>
      <c r="M1905" s="211">
        <v>3.5629642575070633E-2</v>
      </c>
      <c r="N1905" s="211">
        <v>4.5783608714269036E-2</v>
      </c>
      <c r="P1905" s="212">
        <f t="array" ref="P1905:Z1905">(1+D1905:N1905)^-P$1:Z$1</f>
        <v>0.99992152432197057</v>
      </c>
      <c r="Q1905" s="212">
        <v>0.99936886275600068</v>
      </c>
      <c r="R1905" s="212">
        <v>0.9980064755724416</v>
      </c>
      <c r="S1905" s="212">
        <v>0.99376195079968643</v>
      </c>
      <c r="T1905" s="212">
        <v>0.98363449514407131</v>
      </c>
      <c r="U1905" s="212">
        <v>0.96845781061987124</v>
      </c>
      <c r="V1905" s="212">
        <v>0.9304223789310645</v>
      </c>
      <c r="W1905" s="212">
        <v>0.87351873385673173</v>
      </c>
      <c r="X1905" s="212">
        <v>0.773954829058077</v>
      </c>
      <c r="Y1905" s="212">
        <v>0.59147025695923017</v>
      </c>
      <c r="Z1905" s="212">
        <v>0.40847303194182033</v>
      </c>
    </row>
    <row r="1906" spans="3:26" x14ac:dyDescent="0.3">
      <c r="C1906" s="210">
        <v>41071</v>
      </c>
      <c r="D1906" s="211">
        <v>1.0131313859610643E-3</v>
      </c>
      <c r="E1906" s="211">
        <v>2.411942404356228E-3</v>
      </c>
      <c r="F1906" s="211">
        <v>3.7815025336572924E-3</v>
      </c>
      <c r="G1906" s="211">
        <v>6.1759379170687988E-3</v>
      </c>
      <c r="H1906" s="211">
        <v>8.3121657140081302E-3</v>
      </c>
      <c r="I1906" s="211">
        <v>1.1112075794788784E-2</v>
      </c>
      <c r="J1906" s="211">
        <v>1.526191975918869E-2</v>
      </c>
      <c r="K1906" s="211">
        <v>1.9558565624409892E-2</v>
      </c>
      <c r="L1906" s="211">
        <v>2.4559504587636748E-2</v>
      </c>
      <c r="M1906" s="211">
        <v>3.1346840188416568E-2</v>
      </c>
      <c r="N1906" s="211">
        <v>4.1727898375329919E-2</v>
      </c>
      <c r="P1906" s="212">
        <f t="array" ref="P1906:Z1906">(1+D1906:N1906)^-P$1:Z$1</f>
        <v>0.99991899380000082</v>
      </c>
      <c r="Q1906" s="212">
        <v>0.99939792173691055</v>
      </c>
      <c r="R1906" s="212">
        <v>0.99811459430111715</v>
      </c>
      <c r="S1906" s="212">
        <v>0.9938619701740693</v>
      </c>
      <c r="T1906" s="212">
        <v>0.98358067128145221</v>
      </c>
      <c r="U1906" s="212">
        <v>0.96739114618926392</v>
      </c>
      <c r="V1906" s="212">
        <v>0.92706356867655693</v>
      </c>
      <c r="W1906" s="212">
        <v>0.87320206997604588</v>
      </c>
      <c r="X1906" s="212">
        <v>0.78456356340858358</v>
      </c>
      <c r="Y1906" s="212">
        <v>0.62940308150249613</v>
      </c>
      <c r="Z1906" s="212">
        <v>0.44148311483710934</v>
      </c>
    </row>
    <row r="1907" spans="3:26" x14ac:dyDescent="0.3">
      <c r="C1907" s="210">
        <v>41068</v>
      </c>
      <c r="D1907" s="211">
        <v>1.1021625528896948E-3</v>
      </c>
      <c r="E1907" s="211">
        <v>2.7992210061712625E-3</v>
      </c>
      <c r="F1907" s="211">
        <v>4.3143721957898283E-3</v>
      </c>
      <c r="G1907" s="211">
        <v>6.9099208670409121E-3</v>
      </c>
      <c r="H1907" s="211">
        <v>9.448060345563225E-3</v>
      </c>
      <c r="I1907" s="211">
        <v>1.2083850762329477E-2</v>
      </c>
      <c r="J1907" s="211">
        <v>1.619623931234971E-2</v>
      </c>
      <c r="K1907" s="211">
        <v>2.199827420444166E-2</v>
      </c>
      <c r="L1907" s="211">
        <v>2.9985899814388182E-2</v>
      </c>
      <c r="M1907" s="211">
        <v>3.9486553740931289E-2</v>
      </c>
      <c r="N1907" s="211">
        <v>5.0582327282999953E-2</v>
      </c>
      <c r="P1907" s="212">
        <f t="array" ref="P1907:Z1907">(1+D1907:N1907)^-P$1:Z$1</f>
        <v>0.99991187943343207</v>
      </c>
      <c r="Q1907" s="212">
        <v>0.99930141650241089</v>
      </c>
      <c r="R1907" s="212">
        <v>0.99784976907836487</v>
      </c>
      <c r="S1907" s="212">
        <v>0.99313749847544375</v>
      </c>
      <c r="T1907" s="212">
        <v>0.98136834268058493</v>
      </c>
      <c r="U1907" s="212">
        <v>0.964607234136584</v>
      </c>
      <c r="V1907" s="212">
        <v>0.92280955611222593</v>
      </c>
      <c r="W1907" s="212">
        <v>0.85871463182361685</v>
      </c>
      <c r="X1907" s="212">
        <v>0.74419578530751929</v>
      </c>
      <c r="Y1907" s="212">
        <v>0.55939278627172506</v>
      </c>
      <c r="Z1907" s="212">
        <v>0.37273328937599959</v>
      </c>
    </row>
    <row r="1908" spans="3:26" x14ac:dyDescent="0.3">
      <c r="C1908" s="210">
        <v>41067</v>
      </c>
      <c r="D1908" s="211">
        <v>1.0669258279814651E-3</v>
      </c>
      <c r="E1908" s="211">
        <v>2.6171621827658547E-3</v>
      </c>
      <c r="F1908" s="211">
        <v>3.9414683749488507E-3</v>
      </c>
      <c r="G1908" s="211">
        <v>6.1750953975461586E-3</v>
      </c>
      <c r="H1908" s="211">
        <v>8.4622209038866195E-3</v>
      </c>
      <c r="I1908" s="211">
        <v>1.1259613896451647E-2</v>
      </c>
      <c r="J1908" s="211">
        <v>1.4404406199915187E-2</v>
      </c>
      <c r="K1908" s="211">
        <v>1.8722119467925114E-2</v>
      </c>
      <c r="L1908" s="211">
        <v>2.433128040376285E-2</v>
      </c>
      <c r="M1908" s="211">
        <v>3.2071954982310837E-2</v>
      </c>
      <c r="N1908" s="211">
        <v>4.1379031658984801E-2</v>
      </c>
      <c r="P1908" s="212">
        <f t="array" ref="P1908:Z1908">(1+D1908:N1908)^-P$1:Z$1</f>
        <v>0.99991469507330144</v>
      </c>
      <c r="Q1908" s="212">
        <v>0.99934677759831692</v>
      </c>
      <c r="R1908" s="212">
        <v>0.99803507243333056</v>
      </c>
      <c r="S1908" s="212">
        <v>0.99386280238321112</v>
      </c>
      <c r="T1908" s="212">
        <v>0.98328798723077826</v>
      </c>
      <c r="U1908" s="212">
        <v>0.96696779427514956</v>
      </c>
      <c r="V1908" s="212">
        <v>0.93098860462176714</v>
      </c>
      <c r="W1908" s="212">
        <v>0.87823319326730775</v>
      </c>
      <c r="X1908" s="212">
        <v>0.78631334898589078</v>
      </c>
      <c r="Y1908" s="212">
        <v>0.62280249885896877</v>
      </c>
      <c r="Z1908" s="212">
        <v>0.44445052474146174</v>
      </c>
    </row>
    <row r="1909" spans="3:26" x14ac:dyDescent="0.3">
      <c r="C1909" s="210">
        <v>41066</v>
      </c>
      <c r="D1909" s="211">
        <v>1.0684928963684997E-3</v>
      </c>
      <c r="E1909" s="211">
        <v>2.6796156260060879E-3</v>
      </c>
      <c r="F1909" s="211">
        <v>4.2258430782073399E-3</v>
      </c>
      <c r="G1909" s="211">
        <v>6.8629903953246552E-3</v>
      </c>
      <c r="H1909" s="211">
        <v>9.2447105988368167E-3</v>
      </c>
      <c r="I1909" s="211">
        <v>1.1626494539597972E-2</v>
      </c>
      <c r="J1909" s="211">
        <v>1.590121883589456E-2</v>
      </c>
      <c r="K1909" s="211">
        <v>2.1518085894680527E-2</v>
      </c>
      <c r="L1909" s="211">
        <v>2.7172386850040392E-2</v>
      </c>
      <c r="M1909" s="211">
        <v>3.4112353972948893E-2</v>
      </c>
      <c r="N1909" s="211">
        <v>4.5392879340554894E-2</v>
      </c>
      <c r="P1909" s="212">
        <f t="array" ref="P1909:Z1909">(1+D1909:N1909)^-P$1:Z$1</f>
        <v>0.99991456985223226</v>
      </c>
      <c r="Q1909" s="212">
        <v>0.99933121577175421</v>
      </c>
      <c r="R1909" s="212">
        <v>0.99789375162139549</v>
      </c>
      <c r="S1909" s="212">
        <v>0.99318378919396977</v>
      </c>
      <c r="T1909" s="212">
        <v>0.98176384856000742</v>
      </c>
      <c r="U1909" s="212">
        <v>0.96591612216780853</v>
      </c>
      <c r="V1909" s="212">
        <v>0.92415026660036492</v>
      </c>
      <c r="W1909" s="212">
        <v>0.86154423102544531</v>
      </c>
      <c r="X1909" s="212">
        <v>0.76483304078412684</v>
      </c>
      <c r="Y1909" s="212">
        <v>0.60462221985971265</v>
      </c>
      <c r="Z1909" s="212">
        <v>0.41153734195066299</v>
      </c>
    </row>
    <row r="1910" spans="3:26" x14ac:dyDescent="0.3">
      <c r="C1910" s="210">
        <v>41065</v>
      </c>
      <c r="D1910" s="211">
        <v>9.405998331583254E-4</v>
      </c>
      <c r="E1910" s="211">
        <v>2.4451118767994662E-3</v>
      </c>
      <c r="F1910" s="211">
        <v>3.8272226599406368E-3</v>
      </c>
      <c r="G1910" s="211">
        <v>6.1365015329375733E-3</v>
      </c>
      <c r="H1910" s="211">
        <v>8.2439404521279618E-3</v>
      </c>
      <c r="I1910" s="211">
        <v>1.076657405540747E-2</v>
      </c>
      <c r="J1910" s="211">
        <v>1.4470658387570516E-2</v>
      </c>
      <c r="K1910" s="211">
        <v>1.8355038071551578E-2</v>
      </c>
      <c r="L1910" s="211">
        <v>2.3815337535271156E-2</v>
      </c>
      <c r="M1910" s="211">
        <v>3.0257303651849289E-2</v>
      </c>
      <c r="N1910" s="211">
        <v>3.8735464755776446E-2</v>
      </c>
      <c r="P1910" s="212">
        <f t="array" ref="P1910:Z1910">(1+D1910:N1910)^-P$1:Z$1</f>
        <v>0.99992479020869152</v>
      </c>
      <c r="Q1910" s="212">
        <v>0.99938965447300598</v>
      </c>
      <c r="R1910" s="212">
        <v>0.99809186407230532</v>
      </c>
      <c r="S1910" s="212">
        <v>0.99390092544740394</v>
      </c>
      <c r="T1910" s="212">
        <v>0.98371378850953306</v>
      </c>
      <c r="U1910" s="212">
        <v>0.96838351058106531</v>
      </c>
      <c r="V1910" s="212">
        <v>0.93068464326290323</v>
      </c>
      <c r="W1910" s="212">
        <v>0.88045159766954051</v>
      </c>
      <c r="X1910" s="212">
        <v>0.79028490509982807</v>
      </c>
      <c r="Y1910" s="212">
        <v>0.63946160028851373</v>
      </c>
      <c r="Z1910" s="212">
        <v>0.46762832240297303</v>
      </c>
    </row>
    <row r="1911" spans="3:26" x14ac:dyDescent="0.3">
      <c r="C1911" s="210">
        <v>41064</v>
      </c>
      <c r="D1911" s="211">
        <v>9.9887337713892334E-4</v>
      </c>
      <c r="E1911" s="211">
        <v>2.46605370596797E-3</v>
      </c>
      <c r="F1911" s="211">
        <v>4.0499331144218031E-3</v>
      </c>
      <c r="G1911" s="211">
        <v>6.5299627815100852E-3</v>
      </c>
      <c r="H1911" s="211">
        <v>8.9363026488706015E-3</v>
      </c>
      <c r="I1911" s="211">
        <v>1.126464243077567E-2</v>
      </c>
      <c r="J1911" s="211">
        <v>1.5165833343727887E-2</v>
      </c>
      <c r="K1911" s="211">
        <v>1.9002184469123742E-2</v>
      </c>
      <c r="L1911" s="211">
        <v>2.485961736590243E-2</v>
      </c>
      <c r="M1911" s="211">
        <v>3.372729889116563E-2</v>
      </c>
      <c r="N1911" s="211">
        <v>4.2411765544925643E-2</v>
      </c>
      <c r="P1911" s="212">
        <f t="array" ref="P1911:Z1911">(1+D1911:N1911)^-P$1:Z$1</f>
        <v>0.99992013320271556</v>
      </c>
      <c r="Q1911" s="212">
        <v>0.99938443504156071</v>
      </c>
      <c r="R1911" s="212">
        <v>0.99798116349203458</v>
      </c>
      <c r="S1911" s="212">
        <v>0.99351240099851101</v>
      </c>
      <c r="T1911" s="212">
        <v>0.98236414424172191</v>
      </c>
      <c r="U1911" s="212">
        <v>0.9669533695448822</v>
      </c>
      <c r="V1911" s="212">
        <v>0.9275023889981463</v>
      </c>
      <c r="W1911" s="212">
        <v>0.87654495577388725</v>
      </c>
      <c r="X1911" s="212">
        <v>0.78226912702897822</v>
      </c>
      <c r="Y1911" s="212">
        <v>0.60800929620808231</v>
      </c>
      <c r="Z1911" s="212">
        <v>0.43572643516567411</v>
      </c>
    </row>
    <row r="1912" spans="3:26" x14ac:dyDescent="0.3">
      <c r="C1912" s="210">
        <v>41061</v>
      </c>
      <c r="D1912" s="211">
        <v>1.0141667312253625E-3</v>
      </c>
      <c r="E1912" s="211">
        <v>2.5106027206030276E-3</v>
      </c>
      <c r="F1912" s="211">
        <v>4.0379386707629708E-3</v>
      </c>
      <c r="G1912" s="211">
        <v>6.6195333375913511E-3</v>
      </c>
      <c r="H1912" s="211">
        <v>8.8963213895425011E-3</v>
      </c>
      <c r="I1912" s="211">
        <v>1.2195485028150535E-2</v>
      </c>
      <c r="J1912" s="211">
        <v>1.5900852370453567E-2</v>
      </c>
      <c r="K1912" s="211">
        <v>2.1098628306259051E-2</v>
      </c>
      <c r="L1912" s="211">
        <v>2.8736575003617058E-2</v>
      </c>
      <c r="M1912" s="211">
        <v>3.6116274700433562E-2</v>
      </c>
      <c r="N1912" s="211">
        <v>4.5635608739296209E-2</v>
      </c>
      <c r="P1912" s="212">
        <f t="array" ref="P1912:Z1912">(1+D1912:N1912)^-P$1:Z$1</f>
        <v>0.99991891106295894</v>
      </c>
      <c r="Q1912" s="212">
        <v>0.99937333233261405</v>
      </c>
      <c r="R1912" s="212">
        <v>0.99798712451832028</v>
      </c>
      <c r="S1912" s="212">
        <v>0.99342399673524773</v>
      </c>
      <c r="T1912" s="212">
        <v>0.98244200543123084</v>
      </c>
      <c r="U1912" s="212">
        <v>0.96428811195282327</v>
      </c>
      <c r="V1912" s="212">
        <v>0.92415193344304147</v>
      </c>
      <c r="W1912" s="212">
        <v>0.86402468532722254</v>
      </c>
      <c r="X1912" s="212">
        <v>0.75328304570746873</v>
      </c>
      <c r="Y1912" s="212">
        <v>0.58731699633134649</v>
      </c>
      <c r="Z1912" s="212">
        <v>0.40963089909409611</v>
      </c>
    </row>
    <row r="1913" spans="3:26" x14ac:dyDescent="0.3">
      <c r="C1913" s="210">
        <v>41060</v>
      </c>
      <c r="D1913" s="211">
        <v>8.139227119869655E-4</v>
      </c>
      <c r="E1913" s="211">
        <v>2.0766362564219694E-3</v>
      </c>
      <c r="F1913" s="211">
        <v>3.3882710570336807E-3</v>
      </c>
      <c r="G1913" s="211">
        <v>5.2604116222082524E-3</v>
      </c>
      <c r="H1913" s="211">
        <v>7.1197281168066577E-3</v>
      </c>
      <c r="I1913" s="211">
        <v>9.387073236721907E-3</v>
      </c>
      <c r="J1913" s="211">
        <v>1.2553641095126519E-2</v>
      </c>
      <c r="K1913" s="211">
        <v>1.6687029817989387E-2</v>
      </c>
      <c r="L1913" s="211">
        <v>2.2235605251481667E-2</v>
      </c>
      <c r="M1913" s="211">
        <v>2.9302934199968156E-2</v>
      </c>
      <c r="N1913" s="211">
        <v>3.8550937428934708E-2</v>
      </c>
      <c r="P1913" s="212">
        <f t="array" ref="P1913:Z1913">(1+D1913:N1913)^-P$1:Z$1</f>
        <v>0.99993491478561292</v>
      </c>
      <c r="Q1913" s="212">
        <v>0.99948151370354466</v>
      </c>
      <c r="R1913" s="212">
        <v>0.99831015749437046</v>
      </c>
      <c r="S1913" s="212">
        <v>0.99476711550421093</v>
      </c>
      <c r="T1913" s="212">
        <v>0.98591118447942216</v>
      </c>
      <c r="U1913" s="212">
        <v>0.97235932649047174</v>
      </c>
      <c r="V1913" s="212">
        <v>0.93952815991981387</v>
      </c>
      <c r="W1913" s="212">
        <v>0.89061297483264024</v>
      </c>
      <c r="X1913" s="212">
        <v>0.80258301225200579</v>
      </c>
      <c r="Y1913" s="212">
        <v>0.64841318586558194</v>
      </c>
      <c r="Z1913" s="212">
        <v>0.46929287267358183</v>
      </c>
    </row>
    <row r="1914" spans="3:26" x14ac:dyDescent="0.3">
      <c r="C1914" s="210">
        <v>41059</v>
      </c>
      <c r="D1914" s="211">
        <v>1.0830353485796736E-3</v>
      </c>
      <c r="E1914" s="211">
        <v>2.8506817381987789E-3</v>
      </c>
      <c r="F1914" s="211">
        <v>4.5934904335204986E-3</v>
      </c>
      <c r="G1914" s="211">
        <v>7.4316158874727549E-3</v>
      </c>
      <c r="H1914" s="211">
        <v>9.9800491521062143E-3</v>
      </c>
      <c r="I1914" s="211">
        <v>1.3454078359628084E-2</v>
      </c>
      <c r="J1914" s="211">
        <v>1.7407216715525125E-2</v>
      </c>
      <c r="K1914" s="211">
        <v>2.3116827342993196E-2</v>
      </c>
      <c r="L1914" s="211">
        <v>3.0257153476710985E-2</v>
      </c>
      <c r="M1914" s="211">
        <v>4.0846204234170708E-2</v>
      </c>
      <c r="N1914" s="211">
        <v>5.167996546922772E-2</v>
      </c>
      <c r="P1914" s="212">
        <f t="array" ref="P1914:Z1914">(1+D1914:N1914)^-P$1:Z$1</f>
        <v>0.99991340780620774</v>
      </c>
      <c r="Q1914" s="212">
        <v>0.99928859660485836</v>
      </c>
      <c r="R1914" s="212">
        <v>0.99771113717381443</v>
      </c>
      <c r="S1914" s="212">
        <v>0.99262320561487838</v>
      </c>
      <c r="T1914" s="212">
        <v>0.98033477874728325</v>
      </c>
      <c r="U1914" s="212">
        <v>0.96069996712885453</v>
      </c>
      <c r="V1914" s="212">
        <v>0.9173307053871308</v>
      </c>
      <c r="W1914" s="212">
        <v>0.85216443817074028</v>
      </c>
      <c r="X1914" s="212">
        <v>0.7422387318652357</v>
      </c>
      <c r="Y1914" s="212">
        <v>0.54853148250409611</v>
      </c>
      <c r="Z1914" s="212">
        <v>0.36502951926023214</v>
      </c>
    </row>
    <row r="1915" spans="3:26" x14ac:dyDescent="0.3">
      <c r="C1915" s="210">
        <v>41058</v>
      </c>
      <c r="D1915" s="211">
        <v>1.0884550264119064E-3</v>
      </c>
      <c r="E1915" s="211">
        <v>2.7722868188404613E-3</v>
      </c>
      <c r="F1915" s="211">
        <v>4.4162679692343314E-3</v>
      </c>
      <c r="G1915" s="211">
        <v>6.7042537960689454E-3</v>
      </c>
      <c r="H1915" s="211">
        <v>9.1007233321018562E-3</v>
      </c>
      <c r="I1915" s="211">
        <v>1.2108938000574479E-2</v>
      </c>
      <c r="J1915" s="211">
        <v>1.5444678011066646E-2</v>
      </c>
      <c r="K1915" s="211">
        <v>2.0396004521339314E-2</v>
      </c>
      <c r="L1915" s="211">
        <v>2.7096198644160335E-2</v>
      </c>
      <c r="M1915" s="211">
        <v>3.6822601093839703E-2</v>
      </c>
      <c r="N1915" s="211">
        <v>4.8970711433475665E-2</v>
      </c>
      <c r="P1915" s="212">
        <f t="array" ref="P1915:Z1915">(1+D1915:N1915)^-P$1:Z$1</f>
        <v>0.9999129747398191</v>
      </c>
      <c r="Q1915" s="212">
        <v>0.99930812667500146</v>
      </c>
      <c r="R1915" s="212">
        <v>0.9977991529861665</v>
      </c>
      <c r="S1915" s="212">
        <v>0.9933403938934513</v>
      </c>
      <c r="T1915" s="212">
        <v>0.98204404175620319</v>
      </c>
      <c r="U1915" s="212">
        <v>0.96453550648723418</v>
      </c>
      <c r="V1915" s="212">
        <v>0.92622961117577374</v>
      </c>
      <c r="W1915" s="212">
        <v>0.8681979461664191</v>
      </c>
      <c r="X1915" s="212">
        <v>0.7654005700201576</v>
      </c>
      <c r="Y1915" s="212">
        <v>0.58134396258108023</v>
      </c>
      <c r="Z1915" s="212">
        <v>0.38435519336284146</v>
      </c>
    </row>
    <row r="1916" spans="3:26" x14ac:dyDescent="0.3">
      <c r="C1916" s="210">
        <v>41054</v>
      </c>
      <c r="D1916" s="211">
        <v>1.0447614643217219E-3</v>
      </c>
      <c r="E1916" s="211">
        <v>2.7171233162183402E-3</v>
      </c>
      <c r="F1916" s="211">
        <v>4.3520241071712184E-3</v>
      </c>
      <c r="G1916" s="211">
        <v>6.9593469567603133E-3</v>
      </c>
      <c r="H1916" s="211">
        <v>8.8344078788352327E-3</v>
      </c>
      <c r="I1916" s="211">
        <v>1.1206706848953505E-2</v>
      </c>
      <c r="J1916" s="211">
        <v>1.4043898834564854E-2</v>
      </c>
      <c r="K1916" s="211">
        <v>1.8265724736242085E-2</v>
      </c>
      <c r="L1916" s="211">
        <v>2.4572305342911317E-2</v>
      </c>
      <c r="M1916" s="211">
        <v>3.3223414825125572E-2</v>
      </c>
      <c r="N1916" s="211">
        <v>4.1751300522430382E-2</v>
      </c>
      <c r="P1916" s="212">
        <f t="array" ref="P1916:Z1916">(1+D1916:N1916)^-P$1:Z$1</f>
        <v>0.9999164662026705</v>
      </c>
      <c r="Q1916" s="212">
        <v>0.99932187038146914</v>
      </c>
      <c r="R1916" s="212">
        <v>0.99783106482810979</v>
      </c>
      <c r="S1916" s="212">
        <v>0.99308875082415893</v>
      </c>
      <c r="T1916" s="212">
        <v>0.9825625966792042</v>
      </c>
      <c r="U1916" s="212">
        <v>0.96711957952563565</v>
      </c>
      <c r="V1916" s="212">
        <v>0.93264468171921877</v>
      </c>
      <c r="W1916" s="212">
        <v>0.88099231835938785</v>
      </c>
      <c r="X1916" s="212">
        <v>0.78446554747059649</v>
      </c>
      <c r="Y1916" s="212">
        <v>0.6124722362102506</v>
      </c>
      <c r="Z1916" s="212">
        <v>0.44128480554376537</v>
      </c>
    </row>
    <row r="1917" spans="3:26" x14ac:dyDescent="0.3">
      <c r="C1917" s="210">
        <v>41053</v>
      </c>
      <c r="D1917" s="211">
        <v>9.7439103061975122E-4</v>
      </c>
      <c r="E1917" s="211">
        <v>2.4783988986489154E-3</v>
      </c>
      <c r="F1917" s="211">
        <v>3.9561494192302087E-3</v>
      </c>
      <c r="G1917" s="211">
        <v>6.3549357900878969E-3</v>
      </c>
      <c r="H1917" s="211">
        <v>8.7176020089880322E-3</v>
      </c>
      <c r="I1917" s="211">
        <v>1.1954743250140013E-2</v>
      </c>
      <c r="J1917" s="211">
        <v>1.5370140018246197E-2</v>
      </c>
      <c r="K1917" s="211">
        <v>2.026986364364057E-2</v>
      </c>
      <c r="L1917" s="211">
        <v>2.5705227588481507E-2</v>
      </c>
      <c r="M1917" s="211">
        <v>3.2745608874088818E-2</v>
      </c>
      <c r="N1917" s="211">
        <v>4.3418785088246044E-2</v>
      </c>
      <c r="P1917" s="212">
        <f t="array" ref="P1917:Z1917">(1+D1917:N1917)^-P$1:Z$1</f>
        <v>0.99992208970557839</v>
      </c>
      <c r="Q1917" s="212">
        <v>0.9993813582544695</v>
      </c>
      <c r="R1917" s="212">
        <v>0.99802777517703745</v>
      </c>
      <c r="S1917" s="212">
        <v>0.99368519439406477</v>
      </c>
      <c r="T1917" s="212">
        <v>0.98279016428282073</v>
      </c>
      <c r="U1917" s="212">
        <v>0.96497648166646188</v>
      </c>
      <c r="V1917" s="212">
        <v>0.92656963217124744</v>
      </c>
      <c r="W1917" s="212">
        <v>0.86894960137099142</v>
      </c>
      <c r="X1917" s="212">
        <v>0.77584382985481282</v>
      </c>
      <c r="Y1917" s="212">
        <v>0.61673648866119024</v>
      </c>
      <c r="Z1917" s="212">
        <v>0.42739257727401653</v>
      </c>
    </row>
    <row r="1918" spans="3:26" x14ac:dyDescent="0.3">
      <c r="C1918" s="210">
        <v>41052</v>
      </c>
      <c r="D1918" s="211">
        <v>1.0127796011654626E-3</v>
      </c>
      <c r="E1918" s="211">
        <v>2.4973471525444519E-3</v>
      </c>
      <c r="F1918" s="211">
        <v>3.8734987878026816E-3</v>
      </c>
      <c r="G1918" s="211">
        <v>6.1127229576820345E-3</v>
      </c>
      <c r="H1918" s="211">
        <v>7.9390072130789188E-3</v>
      </c>
      <c r="I1918" s="211">
        <v>1.0790320919496115E-2</v>
      </c>
      <c r="J1918" s="211">
        <v>1.4610712570060237E-2</v>
      </c>
      <c r="K1918" s="211">
        <v>1.880359494788425E-2</v>
      </c>
      <c r="L1918" s="211">
        <v>2.5011941694251093E-2</v>
      </c>
      <c r="M1918" s="211">
        <v>3.3483396680945146E-2</v>
      </c>
      <c r="N1918" s="211">
        <v>4.3100517758977226E-2</v>
      </c>
      <c r="P1918" s="212">
        <f t="array" ref="P1918:Z1918">(1+D1918:N1918)^-P$1:Z$1</f>
        <v>0.99991902191202897</v>
      </c>
      <c r="Q1918" s="212">
        <v>0.99937663588139025</v>
      </c>
      <c r="R1918" s="212">
        <v>0.99806885900290432</v>
      </c>
      <c r="S1918" s="212">
        <v>0.99392441540773646</v>
      </c>
      <c r="T1918" s="212">
        <v>0.98430908724171695</v>
      </c>
      <c r="U1918" s="212">
        <v>0.96831526042803728</v>
      </c>
      <c r="V1918" s="212">
        <v>0.93004247432604303</v>
      </c>
      <c r="W1918" s="212">
        <v>0.87774167444460294</v>
      </c>
      <c r="X1918" s="212">
        <v>0.78110739455769207</v>
      </c>
      <c r="Y1918" s="212">
        <v>0.61016520958116227</v>
      </c>
      <c r="Z1918" s="212">
        <v>0.43000824274420579</v>
      </c>
    </row>
    <row r="1919" spans="3:26" x14ac:dyDescent="0.3">
      <c r="C1919" s="210">
        <v>41051</v>
      </c>
      <c r="D1919" s="211">
        <v>9.8505774324274937E-4</v>
      </c>
      <c r="E1919" s="211">
        <v>2.3828990530909743E-3</v>
      </c>
      <c r="F1919" s="211">
        <v>3.5952734546588106E-3</v>
      </c>
      <c r="G1919" s="211">
        <v>5.5539920643037878E-3</v>
      </c>
      <c r="H1919" s="211">
        <v>7.0987196012801297E-3</v>
      </c>
      <c r="I1919" s="211">
        <v>9.3239484702374743E-3</v>
      </c>
      <c r="J1919" s="211">
        <v>1.2669591180795593E-2</v>
      </c>
      <c r="K1919" s="211">
        <v>1.6979983688519752E-2</v>
      </c>
      <c r="L1919" s="211">
        <v>2.2628628570669298E-2</v>
      </c>
      <c r="M1919" s="211">
        <v>3.0296939810051011E-2</v>
      </c>
      <c r="N1919" s="211">
        <v>4.1000867529501557E-2</v>
      </c>
      <c r="P1919" s="212">
        <f t="array" ref="P1919:Z1919">(1+D1919:N1919)^-P$1:Z$1</f>
        <v>0.99992123727056725</v>
      </c>
      <c r="Q1919" s="212">
        <v>0.9994051608741582</v>
      </c>
      <c r="R1919" s="212">
        <v>0.99820719604226693</v>
      </c>
      <c r="S1919" s="212">
        <v>0.99447668438678072</v>
      </c>
      <c r="T1919" s="212">
        <v>0.98595231797718141</v>
      </c>
      <c r="U1919" s="212">
        <v>0.9725417767168808</v>
      </c>
      <c r="V1919" s="212">
        <v>0.93899040590964888</v>
      </c>
      <c r="W1919" s="212">
        <v>0.88881866019901778</v>
      </c>
      <c r="X1919" s="212">
        <v>0.79950380190967008</v>
      </c>
      <c r="Y1919" s="212">
        <v>0.63909269241596445</v>
      </c>
      <c r="Z1919" s="212">
        <v>0.44769080158406732</v>
      </c>
    </row>
    <row r="1920" spans="3:26" x14ac:dyDescent="0.3">
      <c r="C1920" s="210">
        <v>41050</v>
      </c>
      <c r="D1920" s="211">
        <v>1.017450541768496E-3</v>
      </c>
      <c r="E1920" s="211">
        <v>2.6538352668374092E-3</v>
      </c>
      <c r="F1920" s="211">
        <v>4.0519593235857432E-3</v>
      </c>
      <c r="G1920" s="211">
        <v>6.198485830126302E-3</v>
      </c>
      <c r="H1920" s="211">
        <v>8.0545737838015139E-3</v>
      </c>
      <c r="I1920" s="211">
        <v>1.0621676561732029E-2</v>
      </c>
      <c r="J1920" s="211">
        <v>1.3992730636615937E-2</v>
      </c>
      <c r="K1920" s="211">
        <v>1.8161465435771022E-2</v>
      </c>
      <c r="L1920" s="211">
        <v>2.2818359363237593E-2</v>
      </c>
      <c r="M1920" s="211">
        <v>3.0380358672531489E-2</v>
      </c>
      <c r="N1920" s="211">
        <v>3.8446092724578614E-2</v>
      </c>
      <c r="P1920" s="212">
        <f t="array" ref="P1920:Z1920">(1+D1920:N1920)^-P$1:Z$1</f>
        <v>0.99991864864601787</v>
      </c>
      <c r="Q1920" s="212">
        <v>0.99933763944170861</v>
      </c>
      <c r="R1920" s="212">
        <v>0.99798015651247518</v>
      </c>
      <c r="S1920" s="212">
        <v>0.99383969871012834</v>
      </c>
      <c r="T1920" s="212">
        <v>0.98408341155274803</v>
      </c>
      <c r="U1920" s="212">
        <v>0.96880009514169096</v>
      </c>
      <c r="V1920" s="212">
        <v>0.93288002149419968</v>
      </c>
      <c r="W1920" s="212">
        <v>0.881624005053812</v>
      </c>
      <c r="X1920" s="212">
        <v>0.79802197545503162</v>
      </c>
      <c r="Y1920" s="212">
        <v>0.63831702473209695</v>
      </c>
      <c r="Z1920" s="212">
        <v>0.47024140711039542</v>
      </c>
    </row>
    <row r="1921" spans="3:26" x14ac:dyDescent="0.3">
      <c r="C1921" s="210">
        <v>41047</v>
      </c>
      <c r="D1921" s="211">
        <v>8.7409830693247371E-4</v>
      </c>
      <c r="E1921" s="211">
        <v>2.0686854779498744E-3</v>
      </c>
      <c r="F1921" s="211">
        <v>3.3917707553499537E-3</v>
      </c>
      <c r="G1921" s="211">
        <v>5.5963793137570111E-3</v>
      </c>
      <c r="H1921" s="211">
        <v>7.138960209995329E-3</v>
      </c>
      <c r="I1921" s="211">
        <v>9.0362304663348381E-3</v>
      </c>
      <c r="J1921" s="211">
        <v>1.1787464370024047E-2</v>
      </c>
      <c r="K1921" s="211">
        <v>1.587121578789636E-2</v>
      </c>
      <c r="L1921" s="211">
        <v>2.1339627545798965E-2</v>
      </c>
      <c r="M1921" s="211">
        <v>2.7930559701479892E-2</v>
      </c>
      <c r="N1921" s="211">
        <v>3.6195407246807677E-2</v>
      </c>
      <c r="P1921" s="212">
        <f t="array" ref="P1921:Z1921">(1+D1921:N1921)^-P$1:Z$1</f>
        <v>0.99993010512232261</v>
      </c>
      <c r="Q1921" s="212">
        <v>0.99948349626037269</v>
      </c>
      <c r="R1921" s="212">
        <v>0.99830841650569302</v>
      </c>
      <c r="S1921" s="212">
        <v>0.9944347658475301</v>
      </c>
      <c r="T1921" s="212">
        <v>0.98587353137396982</v>
      </c>
      <c r="U1921" s="212">
        <v>0.97337394973150981</v>
      </c>
      <c r="V1921" s="212">
        <v>0.9430908431194891</v>
      </c>
      <c r="W1921" s="212">
        <v>0.89563161452425832</v>
      </c>
      <c r="X1921" s="212">
        <v>0.8096515902703908</v>
      </c>
      <c r="Y1921" s="212">
        <v>0.66152054524116533</v>
      </c>
      <c r="Z1921" s="212">
        <v>0.49109638759870289</v>
      </c>
    </row>
    <row r="1922" spans="3:26" x14ac:dyDescent="0.3">
      <c r="C1922" s="210">
        <v>41046</v>
      </c>
      <c r="D1922" s="211">
        <v>1.0595936123141976E-3</v>
      </c>
      <c r="E1922" s="211">
        <v>2.487405363023765E-3</v>
      </c>
      <c r="F1922" s="211">
        <v>3.8645425785331445E-3</v>
      </c>
      <c r="G1922" s="211">
        <v>5.8521531032567336E-3</v>
      </c>
      <c r="H1922" s="211">
        <v>8.02265772781258E-3</v>
      </c>
      <c r="I1922" s="211">
        <v>1.0632977320547602E-2</v>
      </c>
      <c r="J1922" s="211">
        <v>1.3566190834024777E-2</v>
      </c>
      <c r="K1922" s="211">
        <v>1.8403597877398786E-2</v>
      </c>
      <c r="L1922" s="211">
        <v>2.3414132515281925E-2</v>
      </c>
      <c r="M1922" s="211">
        <v>3.0828072024321765E-2</v>
      </c>
      <c r="N1922" s="211">
        <v>3.9548273492468679E-2</v>
      </c>
      <c r="P1922" s="212">
        <f t="array" ref="P1922:Z1922">(1+D1922:N1922)^-P$1:Z$1</f>
        <v>0.9999152809777202</v>
      </c>
      <c r="Q1922" s="212">
        <v>0.9993791136070862</v>
      </c>
      <c r="R1922" s="212">
        <v>0.99807331124384435</v>
      </c>
      <c r="S1922" s="212">
        <v>0.99418189533600776</v>
      </c>
      <c r="T1922" s="212">
        <v>0.98414572872040651</v>
      </c>
      <c r="U1922" s="212">
        <v>0.96876759653722966</v>
      </c>
      <c r="V1922" s="212">
        <v>0.93484459722038371</v>
      </c>
      <c r="W1922" s="212">
        <v>0.8801577661245823</v>
      </c>
      <c r="X1922" s="212">
        <v>0.7933884991219744</v>
      </c>
      <c r="Y1922" s="212">
        <v>0.63417109819307604</v>
      </c>
      <c r="Z1922" s="212">
        <v>0.46036974095449973</v>
      </c>
    </row>
    <row r="1923" spans="3:26" x14ac:dyDescent="0.3">
      <c r="C1923" s="210">
        <v>41045</v>
      </c>
      <c r="D1923" s="211">
        <v>8.154388943256277E-4</v>
      </c>
      <c r="E1923" s="211">
        <v>2.0309203495112566E-3</v>
      </c>
      <c r="F1923" s="211">
        <v>3.1183359624119347E-3</v>
      </c>
      <c r="G1923" s="211">
        <v>4.7503009223734292E-3</v>
      </c>
      <c r="H1923" s="211">
        <v>6.3432931121072842E-3</v>
      </c>
      <c r="I1923" s="211">
        <v>8.0450113331812373E-3</v>
      </c>
      <c r="J1923" s="211">
        <v>1.0632113472887257E-2</v>
      </c>
      <c r="K1923" s="211">
        <v>1.4002738461605655E-2</v>
      </c>
      <c r="L1923" s="211">
        <v>1.7759653890400649E-2</v>
      </c>
      <c r="M1923" s="211">
        <v>2.2835282913221035E-2</v>
      </c>
      <c r="N1923" s="211">
        <v>3.0598869561225497E-2</v>
      </c>
      <c r="P1923" s="212">
        <f t="array" ref="P1923:Z1923">(1+D1923:N1923)^-P$1:Z$1</f>
        <v>0.99993479359765725</v>
      </c>
      <c r="Q1923" s="212">
        <v>0.99949291340718582</v>
      </c>
      <c r="R1923" s="212">
        <v>0.99844446907590534</v>
      </c>
      <c r="S1923" s="212">
        <v>0.99527215775102262</v>
      </c>
      <c r="T1923" s="212">
        <v>0.9874331129627002</v>
      </c>
      <c r="U1923" s="212">
        <v>0.97624815446991597</v>
      </c>
      <c r="V1923" s="212">
        <v>0.94849387228349635</v>
      </c>
      <c r="W1923" s="212">
        <v>0.90724817839284144</v>
      </c>
      <c r="X1923" s="212">
        <v>0.83858616779455553</v>
      </c>
      <c r="Y1923" s="212">
        <v>0.71271268684614353</v>
      </c>
      <c r="Z1923" s="212">
        <v>0.54727645571128625</v>
      </c>
    </row>
    <row r="1924" spans="3:26" x14ac:dyDescent="0.3">
      <c r="C1924" s="210">
        <v>41044</v>
      </c>
      <c r="D1924" s="211">
        <v>9.2221420093664534E-4</v>
      </c>
      <c r="E1924" s="211">
        <v>2.2848573593243992E-3</v>
      </c>
      <c r="F1924" s="211">
        <v>3.6473569508249891E-3</v>
      </c>
      <c r="G1924" s="211">
        <v>5.4973178826139071E-3</v>
      </c>
      <c r="H1924" s="211">
        <v>7.2808261440907313E-3</v>
      </c>
      <c r="I1924" s="211">
        <v>9.3399419613182152E-3</v>
      </c>
      <c r="J1924" s="211">
        <v>1.1702976925643078E-2</v>
      </c>
      <c r="K1924" s="211">
        <v>1.5850729638664997E-2</v>
      </c>
      <c r="L1924" s="211">
        <v>2.0735695778945226E-2</v>
      </c>
      <c r="M1924" s="211">
        <v>2.6915056393207362E-2</v>
      </c>
      <c r="N1924" s="211">
        <v>3.541497142760363E-2</v>
      </c>
      <c r="P1924" s="212">
        <f t="array" ref="P1924:Z1924">(1+D1924:N1924)^-P$1:Z$1</f>
        <v>0.99992625958114389</v>
      </c>
      <c r="Q1924" s="212">
        <v>0.99942959997947034</v>
      </c>
      <c r="R1924" s="212">
        <v>0.99818129511460407</v>
      </c>
      <c r="S1924" s="212">
        <v>0.99453273739785786</v>
      </c>
      <c r="T1924" s="212">
        <v>0.9855958490897635</v>
      </c>
      <c r="U1924" s="212">
        <v>0.9724955462316297</v>
      </c>
      <c r="V1924" s="212">
        <v>0.94348469707734983</v>
      </c>
      <c r="W1924" s="212">
        <v>0.89575805443046141</v>
      </c>
      <c r="X1924" s="212">
        <v>0.81445477546521194</v>
      </c>
      <c r="Y1924" s="212">
        <v>0.67140130112743623</v>
      </c>
      <c r="Z1924" s="212">
        <v>0.49855283920081517</v>
      </c>
    </row>
    <row r="1925" spans="3:26" x14ac:dyDescent="0.3">
      <c r="C1925" s="210">
        <v>41043</v>
      </c>
      <c r="D1925" s="211">
        <v>9.7946257024845973E-4</v>
      </c>
      <c r="E1925" s="211">
        <v>2.4800383820164583E-3</v>
      </c>
      <c r="F1925" s="211">
        <v>3.8368197260639069E-3</v>
      </c>
      <c r="G1925" s="211">
        <v>6.1153557811740823E-3</v>
      </c>
      <c r="H1925" s="211">
        <v>8.3299064770326094E-3</v>
      </c>
      <c r="I1925" s="211">
        <v>1.1295577078422476E-2</v>
      </c>
      <c r="J1925" s="211">
        <v>1.5130027536651922E-2</v>
      </c>
      <c r="K1925" s="211">
        <v>1.9712251112182839E-2</v>
      </c>
      <c r="L1925" s="211">
        <v>2.6868666352412574E-2</v>
      </c>
      <c r="M1925" s="211">
        <v>3.6085358440873141E-2</v>
      </c>
      <c r="N1925" s="211">
        <v>4.625686589940934E-2</v>
      </c>
      <c r="P1925" s="212">
        <f t="array" ref="P1925:Z1925">(1+D1925:N1925)^-P$1:Z$1</f>
        <v>0.99992168441004436</v>
      </c>
      <c r="Q1925" s="212">
        <v>0.99938094965029345</v>
      </c>
      <c r="R1925" s="212">
        <v>0.99808709298983322</v>
      </c>
      <c r="S1925" s="212">
        <v>0.99392181448574946</v>
      </c>
      <c r="T1925" s="212">
        <v>0.98354606094610908</v>
      </c>
      <c r="U1925" s="212">
        <v>0.96686463748432949</v>
      </c>
      <c r="V1925" s="212">
        <v>0.92766597550213159</v>
      </c>
      <c r="W1925" s="212">
        <v>0.8722812565122513</v>
      </c>
      <c r="X1925" s="212">
        <v>0.76709822721074383</v>
      </c>
      <c r="Y1925" s="212">
        <v>0.58757992984955754</v>
      </c>
      <c r="Z1925" s="212">
        <v>0.40479354641820248</v>
      </c>
    </row>
    <row r="1926" spans="3:26" x14ac:dyDescent="0.3">
      <c r="C1926" s="210">
        <v>41040</v>
      </c>
      <c r="D1926" s="211">
        <v>9.3930292128829949E-4</v>
      </c>
      <c r="E1926" s="211">
        <v>2.3615247478637725E-3</v>
      </c>
      <c r="F1926" s="211">
        <v>3.7393553718948537E-3</v>
      </c>
      <c r="G1926" s="211">
        <v>5.9503839617321003E-3</v>
      </c>
      <c r="H1926" s="211">
        <v>7.8856612285115677E-3</v>
      </c>
      <c r="I1926" s="211">
        <v>9.8738635320695673E-3</v>
      </c>
      <c r="J1926" s="211">
        <v>1.267195291528048E-2</v>
      </c>
      <c r="K1926" s="211">
        <v>1.623219458424292E-2</v>
      </c>
      <c r="L1926" s="211">
        <v>2.135559611693567E-2</v>
      </c>
      <c r="M1926" s="211">
        <v>2.8385397063206152E-2</v>
      </c>
      <c r="N1926" s="211">
        <v>3.6993416797318372E-2</v>
      </c>
      <c r="P1926" s="212">
        <f t="array" ref="P1926:Z1926">(1+D1926:N1926)^-P$1:Z$1</f>
        <v>0.99992489385641958</v>
      </c>
      <c r="Q1926" s="212">
        <v>0.99941048864752424</v>
      </c>
      <c r="R1926" s="212">
        <v>0.99813554956975348</v>
      </c>
      <c r="S1926" s="212">
        <v>0.9940848136681476</v>
      </c>
      <c r="T1926" s="212">
        <v>0.98441328621787061</v>
      </c>
      <c r="U1926" s="212">
        <v>0.97095388277501105</v>
      </c>
      <c r="V1926" s="212">
        <v>0.93897945648188852</v>
      </c>
      <c r="W1926" s="212">
        <v>0.89340700688286445</v>
      </c>
      <c r="X1926" s="212">
        <v>0.80952501271532562</v>
      </c>
      <c r="Y1926" s="212">
        <v>0.65714541732556708</v>
      </c>
      <c r="Z1926" s="212">
        <v>0.48359300816040074</v>
      </c>
    </row>
    <row r="1927" spans="3:26" x14ac:dyDescent="0.3">
      <c r="C1927" s="210">
        <v>41039</v>
      </c>
      <c r="D1927" s="211">
        <v>1.0418579695378027E-3</v>
      </c>
      <c r="E1927" s="211">
        <v>2.3979879424831556E-3</v>
      </c>
      <c r="F1927" s="211">
        <v>3.8389586234402057E-3</v>
      </c>
      <c r="G1927" s="211">
        <v>6.0140537152277452E-3</v>
      </c>
      <c r="H1927" s="211">
        <v>8.1085441964510365E-3</v>
      </c>
      <c r="I1927" s="211">
        <v>1.0816008135456367E-2</v>
      </c>
      <c r="J1927" s="211">
        <v>1.4114756215195298E-2</v>
      </c>
      <c r="K1927" s="211">
        <v>1.9170625295699757E-2</v>
      </c>
      <c r="L1927" s="211">
        <v>2.4371344872355639E-2</v>
      </c>
      <c r="M1927" s="211">
        <v>3.3499538606030839E-2</v>
      </c>
      <c r="N1927" s="211">
        <v>4.2545475032323615E-2</v>
      </c>
      <c r="P1927" s="212">
        <f t="array" ref="P1927:Z1927">(1+D1927:N1927)^-P$1:Z$1</f>
        <v>0.99991669822081009</v>
      </c>
      <c r="Q1927" s="212">
        <v>0.99940139989318155</v>
      </c>
      <c r="R1927" s="212">
        <v>0.99808602966837945</v>
      </c>
      <c r="S1927" s="212">
        <v>0.99402189890586734</v>
      </c>
      <c r="T1927" s="212">
        <v>0.98397804598191763</v>
      </c>
      <c r="U1927" s="212">
        <v>0.96824144078847563</v>
      </c>
      <c r="V1927" s="212">
        <v>0.93231890238996906</v>
      </c>
      <c r="W1927" s="212">
        <v>0.87553137730559971</v>
      </c>
      <c r="X1927" s="212">
        <v>0.78600586593670529</v>
      </c>
      <c r="Y1927" s="212">
        <v>0.61002227534682774</v>
      </c>
      <c r="Z1927" s="212">
        <v>0.43461013224710232</v>
      </c>
    </row>
    <row r="1928" spans="3:26" x14ac:dyDescent="0.3">
      <c r="C1928" s="210">
        <v>41038</v>
      </c>
      <c r="D1928" s="211">
        <v>1.1741782140523775E-3</v>
      </c>
      <c r="E1928" s="211">
        <v>2.8600251427435028E-3</v>
      </c>
      <c r="F1928" s="211">
        <v>4.4023493551327078E-3</v>
      </c>
      <c r="G1928" s="211">
        <v>6.6050357171676868E-3</v>
      </c>
      <c r="H1928" s="211">
        <v>8.3757789140820882E-3</v>
      </c>
      <c r="I1928" s="211">
        <v>1.0972562629676328E-2</v>
      </c>
      <c r="J1928" s="211">
        <v>1.3932529458694477E-2</v>
      </c>
      <c r="K1928" s="211">
        <v>1.8766134315312932E-2</v>
      </c>
      <c r="L1928" s="211">
        <v>2.3540489806922808E-2</v>
      </c>
      <c r="M1928" s="211">
        <v>2.9712741226432981E-2</v>
      </c>
      <c r="N1928" s="211">
        <v>4.019231702275701E-2</v>
      </c>
      <c r="P1928" s="212">
        <f t="array" ref="P1928:Z1928">(1+D1928:N1928)^-P$1:Z$1</f>
        <v>0.99990612525403388</v>
      </c>
      <c r="Q1928" s="212">
        <v>0.99928626906412432</v>
      </c>
      <c r="R1928" s="212">
        <v>0.99780606651701276</v>
      </c>
      <c r="S1928" s="212">
        <v>0.99343830451587023</v>
      </c>
      <c r="T1928" s="212">
        <v>0.98345657718524027</v>
      </c>
      <c r="U1928" s="212">
        <v>0.9677916983844983</v>
      </c>
      <c r="V1928" s="212">
        <v>0.93315699823503706</v>
      </c>
      <c r="W1928" s="212">
        <v>0.8779676249275038</v>
      </c>
      <c r="X1928" s="212">
        <v>0.79240959551099421</v>
      </c>
      <c r="Y1928" s="212">
        <v>0.64455310037776692</v>
      </c>
      <c r="Z1928" s="212">
        <v>0.45470231566316349</v>
      </c>
    </row>
    <row r="1929" spans="3:26" x14ac:dyDescent="0.3">
      <c r="C1929" s="210">
        <v>41037</v>
      </c>
      <c r="D1929" s="211">
        <v>1.1215146537118703E-3</v>
      </c>
      <c r="E1929" s="211">
        <v>2.6931936466389572E-3</v>
      </c>
      <c r="F1929" s="211">
        <v>4.0609587391516599E-3</v>
      </c>
      <c r="G1929" s="211">
        <v>6.636780971519398E-3</v>
      </c>
      <c r="H1929" s="211">
        <v>8.7831223352798169E-3</v>
      </c>
      <c r="I1929" s="211">
        <v>1.1868963838491387E-2</v>
      </c>
      <c r="J1929" s="211">
        <v>1.5782121606637001E-2</v>
      </c>
      <c r="K1929" s="211">
        <v>2.0829391835495994E-2</v>
      </c>
      <c r="L1929" s="211">
        <v>2.6118568722965942E-2</v>
      </c>
      <c r="M1929" s="211">
        <v>3.5251932061556447E-2</v>
      </c>
      <c r="N1929" s="211">
        <v>4.7418148961828541E-2</v>
      </c>
      <c r="P1929" s="212">
        <f t="array" ref="P1929:Z1929">(1+D1929:N1929)^-P$1:Z$1</f>
        <v>0.9999103331222372</v>
      </c>
      <c r="Q1929" s="212">
        <v>0.99932783263101432</v>
      </c>
      <c r="R1929" s="212">
        <v>0.99797568404583781</v>
      </c>
      <c r="S1929" s="212">
        <v>0.99340697548810597</v>
      </c>
      <c r="T1929" s="212">
        <v>0.98266250425428758</v>
      </c>
      <c r="U1929" s="212">
        <v>0.96522191502332</v>
      </c>
      <c r="V1929" s="212">
        <v>0.92469216208218885</v>
      </c>
      <c r="W1929" s="212">
        <v>0.86562111045541712</v>
      </c>
      <c r="X1929" s="212">
        <v>0.77272423437866455</v>
      </c>
      <c r="Y1929" s="212">
        <v>0.59471549600978646</v>
      </c>
      <c r="Z1929" s="212">
        <v>0.39591148837946655</v>
      </c>
    </row>
    <row r="1930" spans="3:26" x14ac:dyDescent="0.3">
      <c r="C1930" s="210">
        <v>41036</v>
      </c>
      <c r="D1930" s="211">
        <v>1.1094288044308147E-3</v>
      </c>
      <c r="E1930" s="211">
        <v>2.8319800416917616E-3</v>
      </c>
      <c r="F1930" s="211">
        <v>4.5791138423445961E-3</v>
      </c>
      <c r="G1930" s="211">
        <v>6.8694392890050219E-3</v>
      </c>
      <c r="H1930" s="211">
        <v>8.6710017907555368E-3</v>
      </c>
      <c r="I1930" s="211">
        <v>1.1321138238242811E-2</v>
      </c>
      <c r="J1930" s="211">
        <v>1.5059574695155439E-2</v>
      </c>
      <c r="K1930" s="211">
        <v>1.971473607704493E-2</v>
      </c>
      <c r="L1930" s="211">
        <v>2.4935979831176562E-2</v>
      </c>
      <c r="M1930" s="211">
        <v>3.3414247994355564E-2</v>
      </c>
      <c r="N1930" s="211">
        <v>4.5659978392458223E-2</v>
      </c>
      <c r="P1930" s="212">
        <f t="array" ref="P1930:Z1930">(1+D1930:N1930)^-P$1:Z$1</f>
        <v>0.99991129882673457</v>
      </c>
      <c r="Q1930" s="212">
        <v>0.99929325547636827</v>
      </c>
      <c r="R1930" s="212">
        <v>0.99771827629984999</v>
      </c>
      <c r="S1930" s="212">
        <v>0.99317742795544994</v>
      </c>
      <c r="T1930" s="212">
        <v>0.98288097544717767</v>
      </c>
      <c r="U1930" s="212">
        <v>0.96679132677437929</v>
      </c>
      <c r="V1930" s="212">
        <v>0.92798795550555246</v>
      </c>
      <c r="W1930" s="212">
        <v>0.87226637685381059</v>
      </c>
      <c r="X1930" s="212">
        <v>0.78168649575769911</v>
      </c>
      <c r="Y1930" s="212">
        <v>0.61077791485917232</v>
      </c>
      <c r="Z1930" s="212">
        <v>0.4094400081106685</v>
      </c>
    </row>
    <row r="1931" spans="3:26" x14ac:dyDescent="0.3">
      <c r="C1931" s="210">
        <v>41033</v>
      </c>
      <c r="D1931" s="211">
        <v>9.1635697089504416E-4</v>
      </c>
      <c r="E1931" s="211">
        <v>2.3356895376613548E-3</v>
      </c>
      <c r="F1931" s="211">
        <v>3.774629702924661E-3</v>
      </c>
      <c r="G1931" s="211">
        <v>5.9100003678027643E-3</v>
      </c>
      <c r="H1931" s="211">
        <v>7.5826916092281539E-3</v>
      </c>
      <c r="I1931" s="211">
        <v>9.6898679191980194E-3</v>
      </c>
      <c r="J1931" s="211">
        <v>1.2325647769323041E-2</v>
      </c>
      <c r="K1931" s="211">
        <v>1.6252872052775091E-2</v>
      </c>
      <c r="L1931" s="211">
        <v>2.2180056393918082E-2</v>
      </c>
      <c r="M1931" s="211">
        <v>2.7734980658288021E-2</v>
      </c>
      <c r="N1931" s="211">
        <v>3.6938716328167698E-2</v>
      </c>
      <c r="P1931" s="212">
        <f t="array" ref="P1931:Z1931">(1+D1931:N1931)^-P$1:Z$1</f>
        <v>0.99992672769477364</v>
      </c>
      <c r="Q1931" s="212">
        <v>0.99941692853856057</v>
      </c>
      <c r="R1931" s="212">
        <v>0.99811801133354294</v>
      </c>
      <c r="S1931" s="212">
        <v>0.99412472252423989</v>
      </c>
      <c r="T1931" s="212">
        <v>0.9850053808637157</v>
      </c>
      <c r="U1931" s="212">
        <v>0.97148478979301878</v>
      </c>
      <c r="V1931" s="212">
        <v>0.94058662691590933</v>
      </c>
      <c r="W1931" s="212">
        <v>0.89327976899024208</v>
      </c>
      <c r="X1931" s="212">
        <v>0.80301927074885926</v>
      </c>
      <c r="Y1931" s="212">
        <v>0.66341138355144402</v>
      </c>
      <c r="Z1931" s="212">
        <v>0.48410347275814447</v>
      </c>
    </row>
    <row r="1932" spans="3:26" x14ac:dyDescent="0.3">
      <c r="C1932" s="210">
        <v>41032</v>
      </c>
      <c r="D1932" s="211">
        <v>1.1158419101437126E-3</v>
      </c>
      <c r="E1932" s="211">
        <v>2.5819184401047936E-3</v>
      </c>
      <c r="F1932" s="211">
        <v>4.0720147286068204E-3</v>
      </c>
      <c r="G1932" s="211">
        <v>6.1336928059143089E-3</v>
      </c>
      <c r="H1932" s="211">
        <v>7.7112988903838388E-3</v>
      </c>
      <c r="I1932" s="211">
        <v>9.7760157906949374E-3</v>
      </c>
      <c r="J1932" s="211">
        <v>1.3045346260660486E-2</v>
      </c>
      <c r="K1932" s="211">
        <v>1.7757239214163684E-2</v>
      </c>
      <c r="L1932" s="211">
        <v>2.3187341627186678E-2</v>
      </c>
      <c r="M1932" s="211">
        <v>2.910578882833452E-2</v>
      </c>
      <c r="N1932" s="211">
        <v>3.9326703683212616E-2</v>
      </c>
      <c r="P1932" s="212">
        <f t="array" ref="P1932:Z1932">(1+D1932:N1932)^-P$1:Z$1</f>
        <v>0.99991078639406761</v>
      </c>
      <c r="Q1932" s="212">
        <v>0.99935555998699954</v>
      </c>
      <c r="R1932" s="212">
        <v>0.99797018959979655</v>
      </c>
      <c r="S1932" s="212">
        <v>0.99390370002538264</v>
      </c>
      <c r="T1932" s="212">
        <v>0.98475397794599728</v>
      </c>
      <c r="U1932" s="212">
        <v>0.97123616770545795</v>
      </c>
      <c r="V1932" s="212">
        <v>0.93725026282427437</v>
      </c>
      <c r="W1932" s="212">
        <v>0.8840780314725839</v>
      </c>
      <c r="X1932" s="212">
        <v>0.79514881076957744</v>
      </c>
      <c r="Y1932" s="212">
        <v>0.6502789302265608</v>
      </c>
      <c r="Z1932" s="212">
        <v>0.4623366082568528</v>
      </c>
    </row>
    <row r="1933" spans="3:26" x14ac:dyDescent="0.3">
      <c r="C1933" s="210">
        <v>41031</v>
      </c>
      <c r="D1933" s="211">
        <v>8.4668017158003668E-4</v>
      </c>
      <c r="E1933" s="211">
        <v>2.0072881909091694E-3</v>
      </c>
      <c r="F1933" s="211">
        <v>3.1934630360134007E-3</v>
      </c>
      <c r="G1933" s="211">
        <v>4.9007045292884834E-3</v>
      </c>
      <c r="H1933" s="211">
        <v>6.4957553220601821E-3</v>
      </c>
      <c r="I1933" s="211">
        <v>8.5427618453906354E-3</v>
      </c>
      <c r="J1933" s="211">
        <v>1.1675657882383514E-2</v>
      </c>
      <c r="K1933" s="211">
        <v>1.5243131404586181E-2</v>
      </c>
      <c r="L1933" s="211">
        <v>1.9394938206836188E-2</v>
      </c>
      <c r="M1933" s="211">
        <v>2.4987732871915438E-2</v>
      </c>
      <c r="N1933" s="211">
        <v>3.4343958596016681E-2</v>
      </c>
      <c r="P1933" s="212">
        <f t="array" ref="P1933:Z1933">(1+D1933:N1933)^-P$1:Z$1</f>
        <v>0.99993229653677373</v>
      </c>
      <c r="Q1933" s="212">
        <v>0.99949880656944845</v>
      </c>
      <c r="R1933" s="212">
        <v>0.99840708266028788</v>
      </c>
      <c r="S1933" s="212">
        <v>0.99512319524983894</v>
      </c>
      <c r="T1933" s="212">
        <v>0.98713398635129168</v>
      </c>
      <c r="U1933" s="212">
        <v>0.9748034316839852</v>
      </c>
      <c r="V1933" s="212">
        <v>0.94361209211319952</v>
      </c>
      <c r="W1933" s="212">
        <v>0.89951742404223733</v>
      </c>
      <c r="X1933" s="212">
        <v>0.8252305026805955</v>
      </c>
      <c r="Y1933" s="212">
        <v>0.69058952035745025</v>
      </c>
      <c r="Z1933" s="212">
        <v>0.50897957734597998</v>
      </c>
    </row>
    <row r="1934" spans="3:26" x14ac:dyDescent="0.3">
      <c r="C1934" s="210">
        <v>41030</v>
      </c>
      <c r="D1934" s="211">
        <v>1.0441192793947771E-3</v>
      </c>
      <c r="E1934" s="211">
        <v>2.6798084755797601E-3</v>
      </c>
      <c r="F1934" s="211">
        <v>4.195326887871712E-3</v>
      </c>
      <c r="G1934" s="211">
        <v>6.5487615957911405E-3</v>
      </c>
      <c r="H1934" s="211">
        <v>8.6224195660066748E-3</v>
      </c>
      <c r="I1934" s="211">
        <v>1.1243927804082449E-2</v>
      </c>
      <c r="J1934" s="211">
        <v>1.5438926243493526E-2</v>
      </c>
      <c r="K1934" s="211">
        <v>2.0850626151445818E-2</v>
      </c>
      <c r="L1934" s="211">
        <v>2.6433389147560955E-2</v>
      </c>
      <c r="M1934" s="211">
        <v>3.533149918763881E-2</v>
      </c>
      <c r="N1934" s="211">
        <v>4.5025068716082507E-2</v>
      </c>
      <c r="P1934" s="212">
        <f t="array" ref="P1934:Z1934">(1+D1934:N1934)^-P$1:Z$1</f>
        <v>0.999916517519577</v>
      </c>
      <c r="Q1934" s="212">
        <v>0.99933116772036945</v>
      </c>
      <c r="R1934" s="212">
        <v>0.9979089138530346</v>
      </c>
      <c r="S1934" s="212">
        <v>0.99349384565790078</v>
      </c>
      <c r="T1934" s="212">
        <v>0.98297566240539391</v>
      </c>
      <c r="U1934" s="212">
        <v>0.96701279285858799</v>
      </c>
      <c r="V1934" s="212">
        <v>0.92625584376179249</v>
      </c>
      <c r="W1934" s="212">
        <v>0.86549508018904187</v>
      </c>
      <c r="X1934" s="212">
        <v>0.77035745747729567</v>
      </c>
      <c r="Y1934" s="212">
        <v>0.59403029003849794</v>
      </c>
      <c r="Z1934" s="212">
        <v>0.41444397075953188</v>
      </c>
    </row>
    <row r="1935" spans="3:26" x14ac:dyDescent="0.3">
      <c r="C1935" s="210">
        <v>41029</v>
      </c>
      <c r="D1935" s="211">
        <v>1.0866405731446462E-3</v>
      </c>
      <c r="E1935" s="211">
        <v>2.807159940686543E-3</v>
      </c>
      <c r="F1935" s="211">
        <v>4.5417511810132401E-3</v>
      </c>
      <c r="G1935" s="211">
        <v>6.8759542245363757E-3</v>
      </c>
      <c r="H1935" s="211">
        <v>8.7124472910366617E-3</v>
      </c>
      <c r="I1935" s="211">
        <v>1.1226208185449192E-2</v>
      </c>
      <c r="J1935" s="211">
        <v>1.5426213297202219E-2</v>
      </c>
      <c r="K1935" s="211">
        <v>2.071321632377934E-2</v>
      </c>
      <c r="L1935" s="211">
        <v>2.7785506371188089E-2</v>
      </c>
      <c r="M1935" s="211">
        <v>3.7768428906785861E-2</v>
      </c>
      <c r="N1935" s="211">
        <v>4.9790447769733459E-2</v>
      </c>
      <c r="P1935" s="212">
        <f t="array" ref="P1935:Z1935">(1+D1935:N1935)^-P$1:Z$1</f>
        <v>0.99991311972577945</v>
      </c>
      <c r="Q1935" s="212">
        <v>0.99929943870139992</v>
      </c>
      <c r="R1935" s="212">
        <v>0.99773683056272788</v>
      </c>
      <c r="S1935" s="212">
        <v>0.99317100165547989</v>
      </c>
      <c r="T1935" s="212">
        <v>0.98280020880851293</v>
      </c>
      <c r="U1935" s="212">
        <v>0.96706362836311444</v>
      </c>
      <c r="V1935" s="212">
        <v>0.92631382796338102</v>
      </c>
      <c r="W1935" s="212">
        <v>0.86631100868374378</v>
      </c>
      <c r="X1935" s="212">
        <v>0.76028270186962699</v>
      </c>
      <c r="Y1935" s="212">
        <v>0.57344686635276532</v>
      </c>
      <c r="Z1935" s="212">
        <v>0.37839698333816596</v>
      </c>
    </row>
    <row r="1936" spans="3:26" x14ac:dyDescent="0.3">
      <c r="C1936" s="210">
        <v>41026</v>
      </c>
      <c r="D1936" s="211">
        <v>1.1971529205794891E-3</v>
      </c>
      <c r="E1936" s="211">
        <v>2.8837877140289138E-3</v>
      </c>
      <c r="F1936" s="211">
        <v>4.5627877942850236E-3</v>
      </c>
      <c r="G1936" s="211">
        <v>7.2202475831660414E-3</v>
      </c>
      <c r="H1936" s="211">
        <v>9.8604408062922099E-3</v>
      </c>
      <c r="I1936" s="211">
        <v>1.2768889140469765E-2</v>
      </c>
      <c r="J1936" s="211">
        <v>1.7353820234040647E-2</v>
      </c>
      <c r="K1936" s="211">
        <v>2.309918352365169E-2</v>
      </c>
      <c r="L1936" s="211">
        <v>3.0218888977983603E-2</v>
      </c>
      <c r="M1936" s="211">
        <v>4.0052307903484907E-2</v>
      </c>
      <c r="N1936" s="211">
        <v>5.4912299550368977E-2</v>
      </c>
      <c r="P1936" s="212">
        <f t="array" ref="P1936:Z1936">(1+D1936:N1936)^-P$1:Z$1</f>
        <v>0.99990428962817646</v>
      </c>
      <c r="Q1936" s="212">
        <v>0.9992803496788264</v>
      </c>
      <c r="R1936" s="212">
        <v>0.99772638367280164</v>
      </c>
      <c r="S1936" s="212">
        <v>0.99283151068448927</v>
      </c>
      <c r="T1936" s="212">
        <v>0.98056701512457412</v>
      </c>
      <c r="U1936" s="212">
        <v>0.962651172526508</v>
      </c>
      <c r="V1936" s="212">
        <v>0.91757146417256952</v>
      </c>
      <c r="W1936" s="212">
        <v>0.85226731528644928</v>
      </c>
      <c r="X1936" s="212">
        <v>0.742514461040648</v>
      </c>
      <c r="Y1936" s="212">
        <v>0.55484575696328853</v>
      </c>
      <c r="Z1936" s="212">
        <v>0.34329927111669473</v>
      </c>
    </row>
    <row r="1937" spans="3:26" x14ac:dyDescent="0.3">
      <c r="C1937" s="210">
        <v>41025</v>
      </c>
      <c r="D1937" s="211">
        <v>9.4620459940584643E-4</v>
      </c>
      <c r="E1937" s="211">
        <v>2.2809212854903041E-3</v>
      </c>
      <c r="F1937" s="211">
        <v>3.6458457570787174E-3</v>
      </c>
      <c r="G1937" s="211">
        <v>5.9919655213987863E-3</v>
      </c>
      <c r="H1937" s="211">
        <v>8.1830130446884138E-3</v>
      </c>
      <c r="I1937" s="211">
        <v>1.0258557263337145E-2</v>
      </c>
      <c r="J1937" s="211">
        <v>1.4005112752081376E-2</v>
      </c>
      <c r="K1937" s="211">
        <v>1.813489624577598E-2</v>
      </c>
      <c r="L1937" s="211">
        <v>2.4276594031562019E-2</v>
      </c>
      <c r="M1937" s="211">
        <v>3.2284599167457358E-2</v>
      </c>
      <c r="N1937" s="211">
        <v>4.40642460343229E-2</v>
      </c>
      <c r="P1937" s="212">
        <f t="array" ref="P1937:Z1937">(1+D1937:N1937)^-P$1:Z$1</f>
        <v>0.99992434228378824</v>
      </c>
      <c r="Q1937" s="212">
        <v>0.99943058119711625</v>
      </c>
      <c r="R1937" s="212">
        <v>0.99818204659719612</v>
      </c>
      <c r="S1937" s="212">
        <v>0.99404372427736731</v>
      </c>
      <c r="T1937" s="212">
        <v>0.98383268942543267</v>
      </c>
      <c r="U1937" s="212">
        <v>0.96984512406440004</v>
      </c>
      <c r="V1937" s="212">
        <v>0.93282306543994409</v>
      </c>
      <c r="W1937" s="212">
        <v>0.88178506532956091</v>
      </c>
      <c r="X1937" s="212">
        <v>0.78673326443989922</v>
      </c>
      <c r="Y1937" s="212">
        <v>0.6208808698666034</v>
      </c>
      <c r="Z1937" s="212">
        <v>0.42213904939574137</v>
      </c>
    </row>
    <row r="1938" spans="3:26" x14ac:dyDescent="0.3">
      <c r="C1938" s="210">
        <v>41024</v>
      </c>
      <c r="D1938" s="211">
        <v>1.1676048039894462E-3</v>
      </c>
      <c r="E1938" s="211">
        <v>2.9103397035684648E-3</v>
      </c>
      <c r="F1938" s="211">
        <v>4.5209796081002659E-3</v>
      </c>
      <c r="G1938" s="211">
        <v>7.2265129084753106E-3</v>
      </c>
      <c r="H1938" s="211">
        <v>9.2593354401179981E-3</v>
      </c>
      <c r="I1938" s="211">
        <v>1.2457943365623924E-2</v>
      </c>
      <c r="J1938" s="211">
        <v>1.5926670977725842E-2</v>
      </c>
      <c r="K1938" s="211">
        <v>2.1733876018906625E-2</v>
      </c>
      <c r="L1938" s="211">
        <v>2.8293754972709997E-2</v>
      </c>
      <c r="M1938" s="211">
        <v>3.6082118324558862E-2</v>
      </c>
      <c r="N1938" s="211">
        <v>4.957751743020479E-2</v>
      </c>
      <c r="P1938" s="212">
        <f t="array" ref="P1938:Z1938">(1+D1938:N1938)^-P$1:Z$1</f>
        <v>0.99990665046264837</v>
      </c>
      <c r="Q1938" s="212">
        <v>0.99927373564171706</v>
      </c>
      <c r="R1938" s="212">
        <v>0.99774714615424343</v>
      </c>
      <c r="S1938" s="212">
        <v>0.99282533490147329</v>
      </c>
      <c r="T1938" s="212">
        <v>0.98173539593950243</v>
      </c>
      <c r="U1938" s="212">
        <v>0.96353839235712935</v>
      </c>
      <c r="V1938" s="212">
        <v>0.92403450812201682</v>
      </c>
      <c r="W1938" s="212">
        <v>0.86027133118598398</v>
      </c>
      <c r="X1938" s="212">
        <v>0.75653324510598741</v>
      </c>
      <c r="Y1938" s="212">
        <v>0.58760749333550355</v>
      </c>
      <c r="Z1938" s="212">
        <v>0.37993527225568996</v>
      </c>
    </row>
    <row r="1939" spans="3:26" x14ac:dyDescent="0.3">
      <c r="C1939" s="210">
        <v>41023</v>
      </c>
      <c r="D1939" s="211">
        <v>1.0866419743358392E-3</v>
      </c>
      <c r="E1939" s="211">
        <v>2.5955496439286777E-3</v>
      </c>
      <c r="F1939" s="211">
        <v>3.9928414136204682E-3</v>
      </c>
      <c r="G1939" s="211">
        <v>6.1568036136226646E-3</v>
      </c>
      <c r="H1939" s="211">
        <v>7.9206912960899326E-3</v>
      </c>
      <c r="I1939" s="211">
        <v>1.0726983972114138E-2</v>
      </c>
      <c r="J1939" s="211">
        <v>1.4352435707484503E-2</v>
      </c>
      <c r="K1939" s="211">
        <v>1.9432356524761343E-2</v>
      </c>
      <c r="L1939" s="211">
        <v>2.5293960845645218E-2</v>
      </c>
      <c r="M1939" s="211">
        <v>3.3540859644629467E-2</v>
      </c>
      <c r="N1939" s="211">
        <v>4.5525551980668842E-2</v>
      </c>
      <c r="P1939" s="212">
        <f t="array" ref="P1939:Z1939">(1+D1939:N1939)^-P$1:Z$1</f>
        <v>0.99991311961381557</v>
      </c>
      <c r="Q1939" s="212">
        <v>0.99935216318138098</v>
      </c>
      <c r="R1939" s="212">
        <v>0.99800953801308567</v>
      </c>
      <c r="S1939" s="212">
        <v>0.99388087066398556</v>
      </c>
      <c r="T1939" s="212">
        <v>0.9843448612614315</v>
      </c>
      <c r="U1939" s="212">
        <v>0.96849730951841129</v>
      </c>
      <c r="V1939" s="212">
        <v>0.93122712573482447</v>
      </c>
      <c r="W1939" s="212">
        <v>0.87395908823720792</v>
      </c>
      <c r="X1939" s="212">
        <v>0.77896152433715649</v>
      </c>
      <c r="Y1939" s="212">
        <v>0.60965654668795366</v>
      </c>
      <c r="Z1939" s="212">
        <v>0.41049415414562412</v>
      </c>
    </row>
    <row r="1940" spans="3:26" x14ac:dyDescent="0.3">
      <c r="C1940" s="210">
        <v>41022</v>
      </c>
      <c r="D1940" s="211">
        <v>9.3785641205749429E-4</v>
      </c>
      <c r="E1940" s="211">
        <v>2.1884162813191259E-3</v>
      </c>
      <c r="F1940" s="211">
        <v>3.3877743598077202E-3</v>
      </c>
      <c r="G1940" s="211">
        <v>5.4196800827738621E-3</v>
      </c>
      <c r="H1940" s="211">
        <v>7.436974336951928E-3</v>
      </c>
      <c r="I1940" s="211">
        <v>9.900539450594846E-3</v>
      </c>
      <c r="J1940" s="211">
        <v>1.3121097908480969E-2</v>
      </c>
      <c r="K1940" s="211">
        <v>1.7610367733104256E-2</v>
      </c>
      <c r="L1940" s="211">
        <v>2.2466556618667803E-2</v>
      </c>
      <c r="M1940" s="211">
        <v>3.0468965705197693E-2</v>
      </c>
      <c r="N1940" s="211">
        <v>4.1766807590160236E-2</v>
      </c>
      <c r="P1940" s="212">
        <f t="array" ref="P1940:Z1940">(1+D1940:N1940)^-P$1:Z$1</f>
        <v>0.99992500945997032</v>
      </c>
      <c r="Q1940" s="212">
        <v>0.99945364301080386</v>
      </c>
      <c r="R1940" s="212">
        <v>0.99831040458619136</v>
      </c>
      <c r="S1940" s="212">
        <v>0.99460953451564849</v>
      </c>
      <c r="T1940" s="212">
        <v>0.9852903469336578</v>
      </c>
      <c r="U1940" s="212">
        <v>0.9708769433096841</v>
      </c>
      <c r="V1940" s="212">
        <v>0.93689992150965196</v>
      </c>
      <c r="W1940" s="212">
        <v>0.88497160982592959</v>
      </c>
      <c r="X1940" s="212">
        <v>0.80077200581540575</v>
      </c>
      <c r="Y1940" s="212">
        <v>0.63749421470497902</v>
      </c>
      <c r="Z1940" s="212">
        <v>0.44115345050874027</v>
      </c>
    </row>
    <row r="1941" spans="3:26" x14ac:dyDescent="0.3">
      <c r="C1941" s="210">
        <v>41019</v>
      </c>
      <c r="D1941" s="211">
        <v>1.1102559900081016E-3</v>
      </c>
      <c r="E1941" s="211">
        <v>2.7364430085312723E-3</v>
      </c>
      <c r="F1941" s="211">
        <v>4.1098414830890804E-3</v>
      </c>
      <c r="G1941" s="211">
        <v>6.6345273980285193E-3</v>
      </c>
      <c r="H1941" s="211">
        <v>8.8788498843854202E-3</v>
      </c>
      <c r="I1941" s="211">
        <v>1.13309992660592E-2</v>
      </c>
      <c r="J1941" s="211">
        <v>1.5295133579365074E-2</v>
      </c>
      <c r="K1941" s="211">
        <v>2.0862460367897049E-2</v>
      </c>
      <c r="L1941" s="211">
        <v>2.6302063628077025E-2</v>
      </c>
      <c r="M1941" s="211">
        <v>3.600018125659226E-2</v>
      </c>
      <c r="N1941" s="211">
        <v>4.9203660204022809E-2</v>
      </c>
      <c r="P1941" s="212">
        <f t="array" ref="P1941:Z1941">(1+D1941:N1941)^-P$1:Z$1</f>
        <v>0.99991123273111593</v>
      </c>
      <c r="Q1941" s="212">
        <v>0.99931705687072925</v>
      </c>
      <c r="R1941" s="212">
        <v>0.99795139169177982</v>
      </c>
      <c r="S1941" s="212">
        <v>0.99340919944880324</v>
      </c>
      <c r="T1941" s="212">
        <v>0.98247603308320042</v>
      </c>
      <c r="U1941" s="212">
        <v>0.96676304682483971</v>
      </c>
      <c r="V1941" s="212">
        <v>0.92691194129685184</v>
      </c>
      <c r="W1941" s="212">
        <v>0.86542485065056285</v>
      </c>
      <c r="X1941" s="212">
        <v>0.77134377399212872</v>
      </c>
      <c r="Y1941" s="212">
        <v>0.58830498597015657</v>
      </c>
      <c r="Z1941" s="212">
        <v>0.3826520641364915</v>
      </c>
    </row>
    <row r="1942" spans="3:26" x14ac:dyDescent="0.3">
      <c r="C1942" s="210">
        <v>41018</v>
      </c>
      <c r="D1942" s="211">
        <v>1.0764281538423962E-3</v>
      </c>
      <c r="E1942" s="211">
        <v>2.5411244014050477E-3</v>
      </c>
      <c r="F1942" s="211">
        <v>3.8765375136246231E-3</v>
      </c>
      <c r="G1942" s="211">
        <v>6.0038343078787325E-3</v>
      </c>
      <c r="H1942" s="211">
        <v>7.9381993471704052E-3</v>
      </c>
      <c r="I1942" s="211">
        <v>1.0834792870403884E-2</v>
      </c>
      <c r="J1942" s="211">
        <v>1.368482305545806E-2</v>
      </c>
      <c r="K1942" s="211">
        <v>1.8365418738486371E-2</v>
      </c>
      <c r="L1942" s="211">
        <v>2.3473781868154922E-2</v>
      </c>
      <c r="M1942" s="211">
        <v>3.128275116065464E-2</v>
      </c>
      <c r="N1942" s="211">
        <v>4.2062423261280367E-2</v>
      </c>
      <c r="P1942" s="212">
        <f t="array" ref="P1942:Z1942">(1+D1942:N1942)^-P$1:Z$1</f>
        <v>0.99991393576610077</v>
      </c>
      <c r="Q1942" s="212">
        <v>0.99936572593589101</v>
      </c>
      <c r="R1942" s="212">
        <v>0.99806734842874711</v>
      </c>
      <c r="S1942" s="212">
        <v>0.9940319965957094</v>
      </c>
      <c r="T1942" s="212">
        <v>0.98431066509653853</v>
      </c>
      <c r="U1942" s="212">
        <v>0.96818746217308871</v>
      </c>
      <c r="V1942" s="212">
        <v>0.9342976977613755</v>
      </c>
      <c r="W1942" s="212">
        <v>0.88038877565505924</v>
      </c>
      <c r="X1942" s="212">
        <v>0.79292622347249142</v>
      </c>
      <c r="Y1942" s="212">
        <v>0.62999005026245947</v>
      </c>
      <c r="Z1942" s="212">
        <v>0.43865722745904173</v>
      </c>
    </row>
    <row r="1943" spans="3:26" x14ac:dyDescent="0.3">
      <c r="C1943" s="210">
        <v>41017</v>
      </c>
      <c r="D1943" s="211">
        <v>9.6047657462187573E-4</v>
      </c>
      <c r="E1943" s="211">
        <v>2.4403357898306562E-3</v>
      </c>
      <c r="F1943" s="211">
        <v>3.9442653894540278E-3</v>
      </c>
      <c r="G1943" s="211">
        <v>6.240768441939288E-3</v>
      </c>
      <c r="H1943" s="211">
        <v>8.3762946790507057E-3</v>
      </c>
      <c r="I1943" s="211">
        <v>1.0527263800705886E-2</v>
      </c>
      <c r="J1943" s="211">
        <v>1.432622517369715E-2</v>
      </c>
      <c r="K1943" s="211">
        <v>1.8883096881866485E-2</v>
      </c>
      <c r="L1943" s="211">
        <v>2.4701851862945365E-2</v>
      </c>
      <c r="M1943" s="211">
        <v>3.3171453635915289E-2</v>
      </c>
      <c r="N1943" s="211">
        <v>4.3862054059993036E-2</v>
      </c>
      <c r="P1943" s="212">
        <f t="array" ref="P1943:Z1943">(1+D1943:N1943)^-P$1:Z$1</f>
        <v>0.99992320170016968</v>
      </c>
      <c r="Q1943" s="212">
        <v>0.99939084485890906</v>
      </c>
      <c r="R1943" s="212">
        <v>0.99803368215669108</v>
      </c>
      <c r="S1943" s="212">
        <v>0.99379793719588361</v>
      </c>
      <c r="T1943" s="212">
        <v>0.98345557114746729</v>
      </c>
      <c r="U1943" s="212">
        <v>0.96907166318672699</v>
      </c>
      <c r="V1943" s="212">
        <v>0.9313474480773285</v>
      </c>
      <c r="W1943" s="212">
        <v>0.87726236450611672</v>
      </c>
      <c r="X1943" s="212">
        <v>0.78347436173120322</v>
      </c>
      <c r="Y1943" s="212">
        <v>0.61293444398816654</v>
      </c>
      <c r="Z1943" s="212">
        <v>0.42377739556526822</v>
      </c>
    </row>
    <row r="1944" spans="3:26" x14ac:dyDescent="0.3">
      <c r="C1944" s="210">
        <v>41016</v>
      </c>
      <c r="D1944" s="211">
        <v>1.0356473453051874E-3</v>
      </c>
      <c r="E1944" s="211">
        <v>2.571806381609038E-3</v>
      </c>
      <c r="F1944" s="211">
        <v>4.0164523878654986E-3</v>
      </c>
      <c r="G1944" s="211">
        <v>6.6083777309320765E-3</v>
      </c>
      <c r="H1944" s="211">
        <v>8.9422549879497378E-3</v>
      </c>
      <c r="I1944" s="211">
        <v>1.2031556733201779E-2</v>
      </c>
      <c r="J1944" s="211">
        <v>1.5355115441716385E-2</v>
      </c>
      <c r="K1944" s="211">
        <v>2.1021551642318104E-2</v>
      </c>
      <c r="L1944" s="211">
        <v>2.7607683285033231E-2</v>
      </c>
      <c r="M1944" s="211">
        <v>3.4704385161029513E-2</v>
      </c>
      <c r="N1944" s="211">
        <v>4.5641232401107977E-2</v>
      </c>
      <c r="P1944" s="212">
        <f t="array" ref="P1944:Z1944">(1+D1944:N1944)^-P$1:Z$1</f>
        <v>0.99991719451395766</v>
      </c>
      <c r="Q1944" s="212">
        <v>0.99935807988223158</v>
      </c>
      <c r="R1944" s="212">
        <v>0.99799780308783659</v>
      </c>
      <c r="S1944" s="212">
        <v>0.99343500622771641</v>
      </c>
      <c r="T1944" s="212">
        <v>0.98235255319732251</v>
      </c>
      <c r="U1944" s="212">
        <v>0.9647567723748699</v>
      </c>
      <c r="V1944" s="212">
        <v>0.92663818812837329</v>
      </c>
      <c r="W1944" s="212">
        <v>0.86448136380627827</v>
      </c>
      <c r="X1944" s="212">
        <v>0.76159936332454203</v>
      </c>
      <c r="Y1944" s="212">
        <v>0.5994537136322774</v>
      </c>
      <c r="Z1944" s="212">
        <v>0.40958683985316774</v>
      </c>
    </row>
    <row r="1945" spans="3:26" x14ac:dyDescent="0.3">
      <c r="C1945" s="210">
        <v>41015</v>
      </c>
      <c r="D1945" s="211">
        <v>1.018939363617209E-3</v>
      </c>
      <c r="E1945" s="211">
        <v>2.3910389784092324E-3</v>
      </c>
      <c r="F1945" s="211">
        <v>3.6196347327139902E-3</v>
      </c>
      <c r="G1945" s="211">
        <v>5.751503135928245E-3</v>
      </c>
      <c r="H1945" s="211">
        <v>7.4097376627273925E-3</v>
      </c>
      <c r="I1945" s="211">
        <v>9.9199804136589492E-3</v>
      </c>
      <c r="J1945" s="211">
        <v>1.3474881980829908E-2</v>
      </c>
      <c r="K1945" s="211">
        <v>1.8097545869452929E-2</v>
      </c>
      <c r="L1945" s="211">
        <v>2.3928031775781199E-2</v>
      </c>
      <c r="M1945" s="211">
        <v>3.1587383933255844E-2</v>
      </c>
      <c r="N1945" s="211">
        <v>4.1961753989068672E-2</v>
      </c>
      <c r="P1945" s="212">
        <f t="array" ref="P1945:Z1945">(1+D1945:N1945)^-P$1:Z$1</f>
        <v>0.99991852967110595</v>
      </c>
      <c r="Q1945" s="212">
        <v>0.99940313194836239</v>
      </c>
      <c r="R1945" s="212">
        <v>0.99819508101891152</v>
      </c>
      <c r="S1945" s="212">
        <v>0.99428138748190265</v>
      </c>
      <c r="T1945" s="212">
        <v>0.9853436249474925</v>
      </c>
      <c r="U1945" s="212">
        <v>0.9708208762355891</v>
      </c>
      <c r="V1945" s="212">
        <v>0.93526579646225683</v>
      </c>
      <c r="W1945" s="212">
        <v>0.88201153714878766</v>
      </c>
      <c r="X1945" s="212">
        <v>0.78941554262470126</v>
      </c>
      <c r="Y1945" s="212">
        <v>0.62720522450832983</v>
      </c>
      <c r="Z1945" s="212">
        <v>0.43950562440865881</v>
      </c>
    </row>
    <row r="1946" spans="3:26" x14ac:dyDescent="0.3">
      <c r="C1946" s="210">
        <v>41012</v>
      </c>
      <c r="D1946" s="211">
        <v>1.1541027569358382E-3</v>
      </c>
      <c r="E1946" s="211">
        <v>2.9026149561501517E-3</v>
      </c>
      <c r="F1946" s="211">
        <v>4.606451392228832E-3</v>
      </c>
      <c r="G1946" s="211">
        <v>7.402644710094294E-3</v>
      </c>
      <c r="H1946" s="211">
        <v>1.0128714935844406E-2</v>
      </c>
      <c r="I1946" s="211">
        <v>1.3412911457117795E-2</v>
      </c>
      <c r="J1946" s="211">
        <v>1.6952036209699355E-2</v>
      </c>
      <c r="K1946" s="211">
        <v>2.1962658139139345E-2</v>
      </c>
      <c r="L1946" s="211">
        <v>2.8929650430256075E-2</v>
      </c>
      <c r="M1946" s="211">
        <v>3.7480266561789405E-2</v>
      </c>
      <c r="N1946" s="211">
        <v>5.0385411915459033E-2</v>
      </c>
      <c r="P1946" s="212">
        <f t="array" ref="P1946:Z1946">(1+D1946:N1946)^-P$1:Z$1</f>
        <v>0.99990772927382054</v>
      </c>
      <c r="Q1946" s="212">
        <v>0.99927565983525257</v>
      </c>
      <c r="R1946" s="212">
        <v>0.99770470115374776</v>
      </c>
      <c r="S1946" s="212">
        <v>0.99265175176086162</v>
      </c>
      <c r="T1946" s="212">
        <v>0.98004623826478843</v>
      </c>
      <c r="U1946" s="212">
        <v>0.96081704866992979</v>
      </c>
      <c r="V1946" s="212">
        <v>0.91938549751457954</v>
      </c>
      <c r="W1946" s="212">
        <v>0.85892414108284576</v>
      </c>
      <c r="X1946" s="212">
        <v>0.75187072665043397</v>
      </c>
      <c r="Y1946" s="212">
        <v>0.57584065832662135</v>
      </c>
      <c r="Z1946" s="212">
        <v>0.37413330457165722</v>
      </c>
    </row>
    <row r="1947" spans="3:26" x14ac:dyDescent="0.3">
      <c r="C1947" s="210">
        <v>41011</v>
      </c>
      <c r="D1947" s="211">
        <v>9.9490068426685667E-4</v>
      </c>
      <c r="E1947" s="211">
        <v>2.6108751230690674E-3</v>
      </c>
      <c r="F1947" s="211">
        <v>4.0737709430859323E-3</v>
      </c>
      <c r="G1947" s="211">
        <v>6.2238457314764345E-3</v>
      </c>
      <c r="H1947" s="211">
        <v>8.3113670870469201E-3</v>
      </c>
      <c r="I1947" s="211">
        <v>1.0480388250157605E-2</v>
      </c>
      <c r="J1947" s="211">
        <v>1.3393026475255672E-2</v>
      </c>
      <c r="K1947" s="211">
        <v>1.7652729703725833E-2</v>
      </c>
      <c r="L1947" s="211">
        <v>2.3166927971210071E-2</v>
      </c>
      <c r="M1947" s="211">
        <v>3.083302560304876E-2</v>
      </c>
      <c r="N1947" s="211">
        <v>4.1197395207692313E-2</v>
      </c>
      <c r="P1947" s="212">
        <f t="array" ref="P1947:Z1947">(1+D1947:N1947)^-P$1:Z$1</f>
        <v>0.99992045067632751</v>
      </c>
      <c r="Q1947" s="212">
        <v>0.99934834424252306</v>
      </c>
      <c r="R1947" s="212">
        <v>0.9979693168300291</v>
      </c>
      <c r="S1947" s="212">
        <v>0.99381465092694954</v>
      </c>
      <c r="T1947" s="212">
        <v>0.98358222936039352</v>
      </c>
      <c r="U1947" s="212">
        <v>0.96920653332047613</v>
      </c>
      <c r="V1947" s="212">
        <v>0.93564358188776742</v>
      </c>
      <c r="W1947" s="212">
        <v>0.88471377017976116</v>
      </c>
      <c r="X1947" s="212">
        <v>0.79530746867016566</v>
      </c>
      <c r="Y1947" s="212">
        <v>0.63412538791728723</v>
      </c>
      <c r="Z1947" s="212">
        <v>0.4460037815104001</v>
      </c>
    </row>
    <row r="1948" spans="3:26" x14ac:dyDescent="0.3">
      <c r="C1948" s="210">
        <v>41010</v>
      </c>
      <c r="D1948" s="211">
        <v>1.0737585709214514E-3</v>
      </c>
      <c r="E1948" s="211">
        <v>2.5513293483250847E-3</v>
      </c>
      <c r="F1948" s="211">
        <v>3.8641754304426712E-3</v>
      </c>
      <c r="G1948" s="211">
        <v>5.8503358918502004E-3</v>
      </c>
      <c r="H1948" s="211">
        <v>8.0009905671608265E-3</v>
      </c>
      <c r="I1948" s="211">
        <v>1.0862938869931078E-2</v>
      </c>
      <c r="J1948" s="211">
        <v>1.3864268962643034E-2</v>
      </c>
      <c r="K1948" s="211">
        <v>1.8701071217776481E-2</v>
      </c>
      <c r="L1948" s="211">
        <v>2.5350896694724224E-2</v>
      </c>
      <c r="M1948" s="211">
        <v>3.36218416372219E-2</v>
      </c>
      <c r="N1948" s="211">
        <v>4.5009176855314234E-2</v>
      </c>
      <c r="P1948" s="212">
        <f t="array" ref="P1948:Z1948">(1+D1948:N1948)^-P$1:Z$1</f>
        <v>0.99991414908503906</v>
      </c>
      <c r="Q1948" s="212">
        <v>0.99936318279599956</v>
      </c>
      <c r="R1948" s="212">
        <v>0.9980734937589123</v>
      </c>
      <c r="S1948" s="212">
        <v>0.99418369146672003</v>
      </c>
      <c r="T1948" s="212">
        <v>0.98418803795023135</v>
      </c>
      <c r="U1948" s="212">
        <v>0.96810659113491337</v>
      </c>
      <c r="V1948" s="212">
        <v>0.93347117410298242</v>
      </c>
      <c r="W1948" s="212">
        <v>0.87836022260717561</v>
      </c>
      <c r="X1948" s="212">
        <v>0.778529089398734</v>
      </c>
      <c r="Y1948" s="212">
        <v>0.60894046080029851</v>
      </c>
      <c r="Z1948" s="212">
        <v>0.41457004118329926</v>
      </c>
    </row>
    <row r="1949" spans="3:26" x14ac:dyDescent="0.3">
      <c r="C1949" s="210">
        <v>41009</v>
      </c>
      <c r="D1949" s="211">
        <v>1.1328774990626953E-3</v>
      </c>
      <c r="E1949" s="211">
        <v>2.6204842688850381E-3</v>
      </c>
      <c r="F1949" s="211">
        <v>4.0031938521458291E-3</v>
      </c>
      <c r="G1949" s="211">
        <v>6.4366753068982995E-3</v>
      </c>
      <c r="H1949" s="211">
        <v>8.8213696981295324E-3</v>
      </c>
      <c r="I1949" s="211">
        <v>1.1456835406312442E-2</v>
      </c>
      <c r="J1949" s="211">
        <v>1.5713606151469283E-2</v>
      </c>
      <c r="K1949" s="211">
        <v>1.9946464250160736E-2</v>
      </c>
      <c r="L1949" s="211">
        <v>2.5485286478494174E-2</v>
      </c>
      <c r="M1949" s="211">
        <v>3.3355652498939306E-2</v>
      </c>
      <c r="N1949" s="211">
        <v>4.4250104871204482E-2</v>
      </c>
      <c r="P1949" s="212">
        <f t="array" ref="P1949:Z1949">(1+D1949:N1949)^-P$1:Z$1</f>
        <v>0.99990942519993786</v>
      </c>
      <c r="Q1949" s="212">
        <v>0.99934594978753621</v>
      </c>
      <c r="R1949" s="212">
        <v>0.99800439268133445</v>
      </c>
      <c r="S1949" s="212">
        <v>0.99360449051110389</v>
      </c>
      <c r="T1949" s="212">
        <v>0.98258799445894895</v>
      </c>
      <c r="U1949" s="212">
        <v>0.96640226446116806</v>
      </c>
      <c r="V1949" s="212">
        <v>0.9250040819577694</v>
      </c>
      <c r="W1949" s="212">
        <v>0.8708800915032332</v>
      </c>
      <c r="X1949" s="212">
        <v>0.77750942896898201</v>
      </c>
      <c r="Y1949" s="212">
        <v>0.61129762523471876</v>
      </c>
      <c r="Z1949" s="212">
        <v>0.42063891540293957</v>
      </c>
    </row>
    <row r="1950" spans="3:26" x14ac:dyDescent="0.3">
      <c r="C1950" s="210">
        <v>41008</v>
      </c>
      <c r="D1950" s="211">
        <v>1.0092083471818817E-3</v>
      </c>
      <c r="E1950" s="211">
        <v>2.5798830550281351E-3</v>
      </c>
      <c r="F1950" s="211">
        <v>4.0193561289972521E-3</v>
      </c>
      <c r="G1950" s="211">
        <v>6.2954632121133601E-3</v>
      </c>
      <c r="H1950" s="211">
        <v>8.1944807502529853E-3</v>
      </c>
      <c r="I1950" s="211">
        <v>1.0663028867685923E-2</v>
      </c>
      <c r="J1950" s="211">
        <v>1.4146616127711864E-2</v>
      </c>
      <c r="K1950" s="211">
        <v>1.8812640208109799E-2</v>
      </c>
      <c r="L1950" s="211">
        <v>2.4367919021114928E-2</v>
      </c>
      <c r="M1950" s="211">
        <v>3.2147611440152907E-2</v>
      </c>
      <c r="N1950" s="211">
        <v>4.0429166484286218E-2</v>
      </c>
      <c r="P1950" s="212">
        <f t="array" ref="P1950:Z1950">(1+D1950:N1950)^-P$1:Z$1</f>
        <v>0.99991930730072653</v>
      </c>
      <c r="Q1950" s="212">
        <v>0.99935606719641967</v>
      </c>
      <c r="R1950" s="212">
        <v>0.99799635992374425</v>
      </c>
      <c r="S1950" s="212">
        <v>0.99374392169868475</v>
      </c>
      <c r="T1950" s="212">
        <v>0.98381030834785854</v>
      </c>
      <c r="U1950" s="212">
        <v>0.96868118168298623</v>
      </c>
      <c r="V1950" s="212">
        <v>0.93217246531692732</v>
      </c>
      <c r="W1950" s="212">
        <v>0.87768712630633361</v>
      </c>
      <c r="X1950" s="212">
        <v>0.78603215316852948</v>
      </c>
      <c r="Y1950" s="212">
        <v>0.62211807841317779</v>
      </c>
      <c r="Z1950" s="212">
        <v>0.45263656409407343</v>
      </c>
    </row>
    <row r="1951" spans="3:26" x14ac:dyDescent="0.3">
      <c r="C1951" s="210">
        <v>41004</v>
      </c>
      <c r="D1951" s="211">
        <v>9.3244952065289722E-4</v>
      </c>
      <c r="E1951" s="211">
        <v>2.365571900033028E-3</v>
      </c>
      <c r="F1951" s="211">
        <v>3.5973489680126737E-3</v>
      </c>
      <c r="G1951" s="211">
        <v>5.7908422811126714E-3</v>
      </c>
      <c r="H1951" s="211">
        <v>7.4918425890102757E-3</v>
      </c>
      <c r="I1951" s="211">
        <v>9.9525069042130879E-3</v>
      </c>
      <c r="J1951" s="211">
        <v>1.3552970483747928E-2</v>
      </c>
      <c r="K1951" s="211">
        <v>1.8333204880712928E-2</v>
      </c>
      <c r="L1951" s="211">
        <v>2.4495255106398134E-2</v>
      </c>
      <c r="M1951" s="211">
        <v>3.0843628003670378E-2</v>
      </c>
      <c r="N1951" s="211">
        <v>3.9159334834913739E-2</v>
      </c>
      <c r="P1951" s="212">
        <f t="array" ref="P1951:Z1951">(1+D1951:N1951)^-P$1:Z$1</f>
        <v>0.99992544157484542</v>
      </c>
      <c r="Q1951" s="212">
        <v>0.99940947984081618</v>
      </c>
      <c r="R1951" s="212">
        <v>0.99820616385867311</v>
      </c>
      <c r="S1951" s="212">
        <v>0.99424249850199564</v>
      </c>
      <c r="T1951" s="212">
        <v>0.9851830315495943</v>
      </c>
      <c r="U1951" s="212">
        <v>0.9707270806000261</v>
      </c>
      <c r="V1951" s="212">
        <v>0.93490556737095398</v>
      </c>
      <c r="W1951" s="212">
        <v>0.88058374511303061</v>
      </c>
      <c r="X1951" s="212">
        <v>0.78505572801017254</v>
      </c>
      <c r="Y1951" s="212">
        <v>0.63402756366153767</v>
      </c>
      <c r="Z1951" s="212">
        <v>0.46382818431860956</v>
      </c>
    </row>
    <row r="1952" spans="3:26" x14ac:dyDescent="0.3">
      <c r="C1952" s="210">
        <v>41003</v>
      </c>
      <c r="D1952" s="211">
        <v>9.4043672448527386E-4</v>
      </c>
      <c r="E1952" s="211">
        <v>2.4081658335641065E-3</v>
      </c>
      <c r="F1952" s="211">
        <v>3.9327589501376818E-3</v>
      </c>
      <c r="G1952" s="211">
        <v>6.326147127640719E-3</v>
      </c>
      <c r="H1952" s="211">
        <v>8.3643222733381321E-3</v>
      </c>
      <c r="I1952" s="211">
        <v>1.1012469385009983E-2</v>
      </c>
      <c r="J1952" s="211">
        <v>1.4972268240206933E-2</v>
      </c>
      <c r="K1952" s="211">
        <v>1.9946692542901313E-2</v>
      </c>
      <c r="L1952" s="211">
        <v>2.7378987569681455E-2</v>
      </c>
      <c r="M1952" s="211">
        <v>3.6064010411595467E-2</v>
      </c>
      <c r="N1952" s="211">
        <v>4.8022708196837835E-2</v>
      </c>
      <c r="P1952" s="212">
        <f t="array" ref="P1952:Z1952">(1+D1952:N1952)^-P$1:Z$1</f>
        <v>0.99992480324414412</v>
      </c>
      <c r="Q1952" s="212">
        <v>0.99939886304300662</v>
      </c>
      <c r="R1952" s="212">
        <v>0.99803940155422666</v>
      </c>
      <c r="S1952" s="212">
        <v>0.99371362142810504</v>
      </c>
      <c r="T1952" s="212">
        <v>0.98347892460957786</v>
      </c>
      <c r="U1952" s="212">
        <v>0.96767710068196777</v>
      </c>
      <c r="V1952" s="212">
        <v>0.92838714512234632</v>
      </c>
      <c r="W1952" s="212">
        <v>0.87087872701203461</v>
      </c>
      <c r="X1952" s="212">
        <v>0.76329639128025106</v>
      </c>
      <c r="Y1952" s="212">
        <v>0.58776156171995864</v>
      </c>
      <c r="Z1952" s="212">
        <v>0.39136874725449944</v>
      </c>
    </row>
    <row r="1953" spans="3:26" x14ac:dyDescent="0.3">
      <c r="C1953" s="210">
        <v>41002</v>
      </c>
      <c r="D1953" s="211">
        <v>9.7287039253851875E-4</v>
      </c>
      <c r="E1953" s="211">
        <v>2.4489794390852994E-3</v>
      </c>
      <c r="F1953" s="211">
        <v>3.8964049953781909E-3</v>
      </c>
      <c r="G1953" s="211">
        <v>5.9849956370831283E-3</v>
      </c>
      <c r="H1953" s="211">
        <v>7.9317373428273424E-3</v>
      </c>
      <c r="I1953" s="211">
        <v>1.0568609082071691E-2</v>
      </c>
      <c r="J1953" s="211">
        <v>1.345134567294448E-2</v>
      </c>
      <c r="K1953" s="211">
        <v>1.7803878166292079E-2</v>
      </c>
      <c r="L1953" s="211">
        <v>2.2420748819171204E-2</v>
      </c>
      <c r="M1953" s="211">
        <v>3.0134469509686328E-2</v>
      </c>
      <c r="N1953" s="211">
        <v>3.8695719193810575E-2</v>
      </c>
      <c r="P1953" s="212">
        <f t="array" ref="P1953:Z1953">(1+D1953:N1953)^-P$1:Z$1</f>
        <v>0.99992221122883551</v>
      </c>
      <c r="Q1953" s="212">
        <v>0.99938869053184598</v>
      </c>
      <c r="R1953" s="212">
        <v>0.99805747231860165</v>
      </c>
      <c r="S1953" s="212">
        <v>0.99405061142756612</v>
      </c>
      <c r="T1953" s="212">
        <v>0.98432328626907728</v>
      </c>
      <c r="U1953" s="212">
        <v>0.96895272548867506</v>
      </c>
      <c r="V1953" s="212">
        <v>0.93537440417342332</v>
      </c>
      <c r="W1953" s="212">
        <v>0.88379449193935911</v>
      </c>
      <c r="X1953" s="212">
        <v>0.8011308502535972</v>
      </c>
      <c r="Y1953" s="212">
        <v>0.64060630492698378</v>
      </c>
      <c r="Z1953" s="212">
        <v>0.467986327313205</v>
      </c>
    </row>
    <row r="1954" spans="3:26" x14ac:dyDescent="0.3">
      <c r="C1954" s="210">
        <v>41001</v>
      </c>
      <c r="D1954" s="211">
        <v>9.641682204340542E-4</v>
      </c>
      <c r="E1954" s="211">
        <v>2.4487169704429665E-3</v>
      </c>
      <c r="F1954" s="211">
        <v>3.9657474842925986E-3</v>
      </c>
      <c r="G1954" s="211">
        <v>5.9995064029705987E-3</v>
      </c>
      <c r="H1954" s="211">
        <v>7.5746490778295737E-3</v>
      </c>
      <c r="I1954" s="211">
        <v>1.0305663384867783E-2</v>
      </c>
      <c r="J1954" s="211">
        <v>1.3873224897586469E-2</v>
      </c>
      <c r="K1954" s="211">
        <v>1.8736831920771212E-2</v>
      </c>
      <c r="L1954" s="211">
        <v>2.5407432887087762E-2</v>
      </c>
      <c r="M1954" s="211">
        <v>3.1982119183409465E-2</v>
      </c>
      <c r="N1954" s="211">
        <v>4.2218130456486903E-2</v>
      </c>
      <c r="P1954" s="212">
        <f t="array" ref="P1954:Z1954">(1+D1954:N1954)^-P$1:Z$1</f>
        <v>0.99992290667513828</v>
      </c>
      <c r="Q1954" s="212">
        <v>0.99938875594870025</v>
      </c>
      <c r="R1954" s="212">
        <v>0.99802300451706272</v>
      </c>
      <c r="S1954" s="212">
        <v>0.99403627301525999</v>
      </c>
      <c r="T1954" s="212">
        <v>0.9850211056903122</v>
      </c>
      <c r="U1954" s="212">
        <v>0.96970947151731157</v>
      </c>
      <c r="V1954" s="212">
        <v>0.93342994626893594</v>
      </c>
      <c r="W1954" s="212">
        <v>0.87814441387923592</v>
      </c>
      <c r="X1954" s="212">
        <v>0.77809995118483399</v>
      </c>
      <c r="Y1954" s="212">
        <v>0.62361623485750062</v>
      </c>
      <c r="Z1954" s="212">
        <v>0.43734837990854686</v>
      </c>
    </row>
    <row r="1955" spans="3:26" x14ac:dyDescent="0.3">
      <c r="C1955" s="210">
        <v>40998</v>
      </c>
      <c r="D1955" s="211">
        <v>9.4876801057819002E-4</v>
      </c>
      <c r="E1955" s="211">
        <v>2.3391572226433908E-3</v>
      </c>
      <c r="F1955" s="211">
        <v>3.7699223496565084E-3</v>
      </c>
      <c r="G1955" s="211">
        <v>5.7699798634533242E-3</v>
      </c>
      <c r="H1955" s="211">
        <v>7.3145237905032356E-3</v>
      </c>
      <c r="I1955" s="211">
        <v>9.7229892911860523E-3</v>
      </c>
      <c r="J1955" s="211">
        <v>1.2528500192037427E-2</v>
      </c>
      <c r="K1955" s="211">
        <v>1.6184362167236691E-2</v>
      </c>
      <c r="L1955" s="211">
        <v>2.1469548653928174E-2</v>
      </c>
      <c r="M1955" s="211">
        <v>2.7262671082017992E-2</v>
      </c>
      <c r="N1955" s="211">
        <v>3.6385164008408251E-2</v>
      </c>
      <c r="P1955" s="212">
        <f t="array" ref="P1955:Z1955">(1+D1955:N1955)^-P$1:Z$1</f>
        <v>0.99992413742053587</v>
      </c>
      <c r="Q1955" s="212">
        <v>0.99941606414362383</v>
      </c>
      <c r="R1955" s="212">
        <v>0.99812035175462421</v>
      </c>
      <c r="S1955" s="212">
        <v>0.99426312180819243</v>
      </c>
      <c r="T1955" s="212">
        <v>0.98552990800756957</v>
      </c>
      <c r="U1955" s="212">
        <v>0.97138919173104954</v>
      </c>
      <c r="V1955" s="212">
        <v>0.93964480730027111</v>
      </c>
      <c r="W1955" s="212">
        <v>0.89370142093966565</v>
      </c>
      <c r="X1955" s="212">
        <v>0.80862238048455759</v>
      </c>
      <c r="Y1955" s="212">
        <v>0.66800143656778721</v>
      </c>
      <c r="Z1955" s="212">
        <v>0.48930116805052298</v>
      </c>
    </row>
    <row r="1956" spans="3:26" x14ac:dyDescent="0.3">
      <c r="C1956" s="210">
        <v>40997</v>
      </c>
      <c r="D1956" s="211">
        <v>1.177170851924535E-3</v>
      </c>
      <c r="E1956" s="211">
        <v>3.0493774069569892E-3</v>
      </c>
      <c r="F1956" s="211">
        <v>5.0257805558605075E-3</v>
      </c>
      <c r="G1956" s="211">
        <v>8.2644276019110501E-3</v>
      </c>
      <c r="H1956" s="211">
        <v>1.0406538089871447E-2</v>
      </c>
      <c r="I1956" s="211">
        <v>1.408385736988027E-2</v>
      </c>
      <c r="J1956" s="211">
        <v>1.8276738970425546E-2</v>
      </c>
      <c r="K1956" s="211">
        <v>2.3707202766859531E-2</v>
      </c>
      <c r="L1956" s="211">
        <v>3.0416471319346283E-2</v>
      </c>
      <c r="M1956" s="211">
        <v>4.1078085456917379E-2</v>
      </c>
      <c r="N1956" s="211">
        <v>5.3465546714847559E-2</v>
      </c>
      <c r="P1956" s="212">
        <f t="array" ref="P1956:Z1956">(1+D1956:N1956)^-P$1:Z$1</f>
        <v>0.99990588614661979</v>
      </c>
      <c r="Q1956" s="212">
        <v>0.99923910525586757</v>
      </c>
      <c r="R1956" s="212">
        <v>0.99749654215220551</v>
      </c>
      <c r="S1956" s="212">
        <v>0.99180331332171723</v>
      </c>
      <c r="T1956" s="212">
        <v>0.97950736189470422</v>
      </c>
      <c r="U1956" s="212">
        <v>0.95891120082896819</v>
      </c>
      <c r="V1956" s="212">
        <v>0.91342077421443235</v>
      </c>
      <c r="W1956" s="212">
        <v>0.84873026134642948</v>
      </c>
      <c r="X1956" s="212">
        <v>0.74109191759281867</v>
      </c>
      <c r="Y1956" s="212">
        <v>0.54670170576644606</v>
      </c>
      <c r="Z1956" s="212">
        <v>0.35285255457144588</v>
      </c>
    </row>
    <row r="1957" spans="3:26" x14ac:dyDescent="0.3">
      <c r="C1957" s="210">
        <v>40996</v>
      </c>
      <c r="D1957" s="211">
        <v>9.9618101937702219E-4</v>
      </c>
      <c r="E1957" s="211">
        <v>2.4202642921200492E-3</v>
      </c>
      <c r="F1957" s="211">
        <v>3.9190240999147589E-3</v>
      </c>
      <c r="G1957" s="211">
        <v>6.2798248087820195E-3</v>
      </c>
      <c r="H1957" s="211">
        <v>8.1193351549449875E-3</v>
      </c>
      <c r="I1957" s="211">
        <v>1.0231492283598041E-2</v>
      </c>
      <c r="J1957" s="211">
        <v>1.3011090414179504E-2</v>
      </c>
      <c r="K1957" s="211">
        <v>1.7004063075450649E-2</v>
      </c>
      <c r="L1957" s="211">
        <v>2.1557473792894185E-2</v>
      </c>
      <c r="M1957" s="211">
        <v>2.9341614897542303E-2</v>
      </c>
      <c r="N1957" s="211">
        <v>3.930644140227043E-2</v>
      </c>
      <c r="P1957" s="212">
        <f t="array" ref="P1957:Z1957">(1+D1957:N1957)^-P$1:Z$1</f>
        <v>0.99992034835953236</v>
      </c>
      <c r="Q1957" s="212">
        <v>0.99939584753122956</v>
      </c>
      <c r="R1957" s="212">
        <v>0.99804622873574356</v>
      </c>
      <c r="S1957" s="212">
        <v>0.99375936528393038</v>
      </c>
      <c r="T1957" s="212">
        <v>0.98395698099674267</v>
      </c>
      <c r="U1957" s="212">
        <v>0.96992307513423581</v>
      </c>
      <c r="V1957" s="212">
        <v>0.93740874318495149</v>
      </c>
      <c r="W1957" s="212">
        <v>0.88867136008152015</v>
      </c>
      <c r="X1957" s="212">
        <v>0.80792667117790895</v>
      </c>
      <c r="Y1957" s="212">
        <v>0.64804779000141388</v>
      </c>
      <c r="Z1957" s="212">
        <v>0.4625169156067897</v>
      </c>
    </row>
    <row r="1958" spans="3:26" x14ac:dyDescent="0.3">
      <c r="C1958" s="210">
        <v>40995</v>
      </c>
      <c r="D1958" s="211">
        <v>9.2285566861641168E-4</v>
      </c>
      <c r="E1958" s="211">
        <v>2.2834984385825064E-3</v>
      </c>
      <c r="F1958" s="211">
        <v>3.5230219199909023E-3</v>
      </c>
      <c r="G1958" s="211">
        <v>5.6304596216734002E-3</v>
      </c>
      <c r="H1958" s="211">
        <v>7.6798695700470701E-3</v>
      </c>
      <c r="I1958" s="211">
        <v>9.8997439625327956E-3</v>
      </c>
      <c r="J1958" s="211">
        <v>1.3387391344540306E-2</v>
      </c>
      <c r="K1958" s="211">
        <v>1.7709795776636471E-2</v>
      </c>
      <c r="L1958" s="211">
        <v>2.4157736728098005E-2</v>
      </c>
      <c r="M1958" s="211">
        <v>3.102694558197492E-2</v>
      </c>
      <c r="N1958" s="211">
        <v>4.0603857153370601E-2</v>
      </c>
      <c r="P1958" s="212">
        <f t="array" ref="P1958:Z1958">(1+D1958:N1958)^-P$1:Z$1</f>
        <v>0.99992620831480994</v>
      </c>
      <c r="Q1958" s="212">
        <v>0.99942993874213726</v>
      </c>
      <c r="R1958" s="212">
        <v>0.99824312979871499</v>
      </c>
      <c r="S1958" s="212">
        <v>0.9944010649560161</v>
      </c>
      <c r="T1958" s="212">
        <v>0.98481540743729645</v>
      </c>
      <c r="U1958" s="212">
        <v>0.97087923756205241</v>
      </c>
      <c r="V1958" s="212">
        <v>0.93566959628546731</v>
      </c>
      <c r="W1958" s="212">
        <v>0.88436656851155071</v>
      </c>
      <c r="X1958" s="212">
        <v>0.78764677454105692</v>
      </c>
      <c r="Y1958" s="212">
        <v>0.63233870600171671</v>
      </c>
      <c r="Z1958" s="212">
        <v>0.45111926417069748</v>
      </c>
    </row>
    <row r="1959" spans="3:26" x14ac:dyDescent="0.3">
      <c r="C1959" s="210">
        <v>40994</v>
      </c>
      <c r="D1959" s="211">
        <v>9.1368436815623998E-4</v>
      </c>
      <c r="E1959" s="211">
        <v>2.2412399072150257E-3</v>
      </c>
      <c r="F1959" s="211">
        <v>3.5433636156433799E-3</v>
      </c>
      <c r="G1959" s="211">
        <v>5.6368430095726264E-3</v>
      </c>
      <c r="H1959" s="211">
        <v>7.5813676581663342E-3</v>
      </c>
      <c r="I1959" s="211">
        <v>9.6826164210973668E-3</v>
      </c>
      <c r="J1959" s="211">
        <v>1.2888859812451125E-2</v>
      </c>
      <c r="K1959" s="211">
        <v>1.7303132563760249E-2</v>
      </c>
      <c r="L1959" s="211">
        <v>2.3030843895617239E-2</v>
      </c>
      <c r="M1959" s="211">
        <v>3.094687312884762E-2</v>
      </c>
      <c r="N1959" s="211">
        <v>4.2406699664036193E-2</v>
      </c>
      <c r="P1959" s="212">
        <f t="array" ref="P1959:Z1959">(1+D1959:N1959)^-P$1:Z$1</f>
        <v>0.99992694129190351</v>
      </c>
      <c r="Q1959" s="212">
        <v>0.99944047357446097</v>
      </c>
      <c r="R1959" s="212">
        <v>0.99823301261715069</v>
      </c>
      <c r="S1959" s="212">
        <v>0.99439475288842527</v>
      </c>
      <c r="T1959" s="212">
        <v>0.9850079694383328</v>
      </c>
      <c r="U1959" s="212">
        <v>0.97150572143209546</v>
      </c>
      <c r="V1959" s="212">
        <v>0.93797448981607268</v>
      </c>
      <c r="W1959" s="212">
        <v>0.88684419434124517</v>
      </c>
      <c r="X1959" s="212">
        <v>0.79636602413962077</v>
      </c>
      <c r="Y1959" s="212">
        <v>0.63307580192076318</v>
      </c>
      <c r="Z1959" s="212">
        <v>0.4357687879274712</v>
      </c>
    </row>
    <row r="1960" spans="3:26" x14ac:dyDescent="0.3">
      <c r="C1960" s="210">
        <v>40991</v>
      </c>
      <c r="D1960" s="211">
        <v>1.0244365469765848E-3</v>
      </c>
      <c r="E1960" s="211">
        <v>2.57568267532143E-3</v>
      </c>
      <c r="F1960" s="211">
        <v>3.8701028920356171E-3</v>
      </c>
      <c r="G1960" s="211">
        <v>6.0399941635918258E-3</v>
      </c>
      <c r="H1960" s="211">
        <v>7.5711535965594405E-3</v>
      </c>
      <c r="I1960" s="211">
        <v>9.5386250063801189E-3</v>
      </c>
      <c r="J1960" s="211">
        <v>1.2728100813954679E-2</v>
      </c>
      <c r="K1960" s="211">
        <v>1.7073968943374058E-2</v>
      </c>
      <c r="L1960" s="211">
        <v>2.244514752637421E-2</v>
      </c>
      <c r="M1960" s="211">
        <v>2.9007267605319527E-2</v>
      </c>
      <c r="N1960" s="211">
        <v>3.6819769509989178E-2</v>
      </c>
      <c r="P1960" s="212">
        <f t="array" ref="P1960:Z1960">(1+D1960:N1960)^-P$1:Z$1</f>
        <v>0.99991809038117974</v>
      </c>
      <c r="Q1960" s="212">
        <v>0.99935711391748572</v>
      </c>
      <c r="R1960" s="212">
        <v>0.99807054713712484</v>
      </c>
      <c r="S1960" s="212">
        <v>0.99399626834059085</v>
      </c>
      <c r="T1960" s="212">
        <v>0.98502794020276496</v>
      </c>
      <c r="U1960" s="212">
        <v>0.97192148096761033</v>
      </c>
      <c r="V1960" s="212">
        <v>0.93871918979410718</v>
      </c>
      <c r="W1960" s="212">
        <v>0.88824388503536467</v>
      </c>
      <c r="X1960" s="212">
        <v>0.80093969615363103</v>
      </c>
      <c r="Y1960" s="212">
        <v>0.65121346052173656</v>
      </c>
      <c r="Z1960" s="212">
        <v>0.48521543782593379</v>
      </c>
    </row>
    <row r="1961" spans="3:26" x14ac:dyDescent="0.3">
      <c r="C1961" s="210">
        <v>40990</v>
      </c>
      <c r="D1961" s="211">
        <v>9.8223468740294643E-4</v>
      </c>
      <c r="E1961" s="211">
        <v>2.3481718227091361E-3</v>
      </c>
      <c r="F1961" s="211">
        <v>3.6123693952541096E-3</v>
      </c>
      <c r="G1961" s="211">
        <v>5.8948646903500667E-3</v>
      </c>
      <c r="H1961" s="211">
        <v>7.7706282864850248E-3</v>
      </c>
      <c r="I1961" s="211">
        <v>1.0575360570571655E-2</v>
      </c>
      <c r="J1961" s="211">
        <v>1.3658804681346559E-2</v>
      </c>
      <c r="K1961" s="211">
        <v>1.7278999628500463E-2</v>
      </c>
      <c r="L1961" s="211">
        <v>2.2260810851113508E-2</v>
      </c>
      <c r="M1961" s="211">
        <v>2.9488185091545525E-2</v>
      </c>
      <c r="N1961" s="211">
        <v>3.9599564086906638E-2</v>
      </c>
      <c r="P1961" s="212">
        <f t="array" ref="P1961:Z1961">(1+D1961:N1961)^-P$1:Z$1</f>
        <v>0.99992146287535666</v>
      </c>
      <c r="Q1961" s="212">
        <v>0.99941381707849308</v>
      </c>
      <c r="R1961" s="212">
        <v>0.99819869407272133</v>
      </c>
      <c r="S1961" s="212">
        <v>0.99413968109662765</v>
      </c>
      <c r="T1961" s="212">
        <v>0.98463803263584815</v>
      </c>
      <c r="U1961" s="212">
        <v>0.96893330537494637</v>
      </c>
      <c r="V1961" s="212">
        <v>0.93441761066926432</v>
      </c>
      <c r="W1961" s="212">
        <v>0.88699147521244148</v>
      </c>
      <c r="X1961" s="212">
        <v>0.80238514355321211</v>
      </c>
      <c r="Y1961" s="212">
        <v>0.64666521143187117</v>
      </c>
      <c r="Z1961" s="212">
        <v>0.45991568971179347</v>
      </c>
    </row>
    <row r="1962" spans="3:26" x14ac:dyDescent="0.3">
      <c r="C1962" s="210">
        <v>40989</v>
      </c>
      <c r="D1962" s="211">
        <v>1.0212033126255164E-3</v>
      </c>
      <c r="E1962" s="211">
        <v>2.6116324235324877E-3</v>
      </c>
      <c r="F1962" s="211">
        <v>3.9625147535930737E-3</v>
      </c>
      <c r="G1962" s="211">
        <v>6.1394437770683468E-3</v>
      </c>
      <c r="H1962" s="211">
        <v>7.9687261766866104E-3</v>
      </c>
      <c r="I1962" s="211">
        <v>1.0798723852915703E-2</v>
      </c>
      <c r="J1962" s="211">
        <v>1.3731122892194841E-2</v>
      </c>
      <c r="K1962" s="211">
        <v>1.8663897517930739E-2</v>
      </c>
      <c r="L1962" s="211">
        <v>2.5658657138180111E-2</v>
      </c>
      <c r="M1962" s="211">
        <v>3.2094817029433613E-2</v>
      </c>
      <c r="N1962" s="211">
        <v>4.2078470961553996E-2</v>
      </c>
      <c r="P1962" s="212">
        <f t="array" ref="P1962:Z1962">(1+D1962:N1962)^-P$1:Z$1</f>
        <v>0.99991834875450514</v>
      </c>
      <c r="Q1962" s="212">
        <v>0.99934815553356693</v>
      </c>
      <c r="R1962" s="212">
        <v>0.99802461131859221</v>
      </c>
      <c r="S1962" s="212">
        <v>0.99389801899225749</v>
      </c>
      <c r="T1962" s="212">
        <v>0.98425104533239982</v>
      </c>
      <c r="U1962" s="212">
        <v>0.96829111134426127</v>
      </c>
      <c r="V1962" s="212">
        <v>0.93408435776090704</v>
      </c>
      <c r="W1962" s="212">
        <v>0.87858462274503335</v>
      </c>
      <c r="X1962" s="212">
        <v>0.77619617690210807</v>
      </c>
      <c r="Y1962" s="212">
        <v>0.62259559443132761</v>
      </c>
      <c r="Z1962" s="212">
        <v>0.4385221433909946</v>
      </c>
    </row>
    <row r="1963" spans="3:26" x14ac:dyDescent="0.3">
      <c r="C1963" s="210">
        <v>40988</v>
      </c>
      <c r="D1963" s="211">
        <v>1.1416068150552456E-3</v>
      </c>
      <c r="E1963" s="211">
        <v>2.8977308846398417E-3</v>
      </c>
      <c r="F1963" s="211">
        <v>4.7413788446053094E-3</v>
      </c>
      <c r="G1963" s="211">
        <v>7.3102118694551932E-3</v>
      </c>
      <c r="H1963" s="211">
        <v>9.5570884679343875E-3</v>
      </c>
      <c r="I1963" s="211">
        <v>1.2574949031256598E-2</v>
      </c>
      <c r="J1963" s="211">
        <v>1.7215424643293419E-2</v>
      </c>
      <c r="K1963" s="211">
        <v>2.304565369817662E-2</v>
      </c>
      <c r="L1963" s="211">
        <v>3.148502852647557E-2</v>
      </c>
      <c r="M1963" s="211">
        <v>4.1923426422573878E-2</v>
      </c>
      <c r="N1963" s="211">
        <v>5.3518594630492668E-2</v>
      </c>
      <c r="P1963" s="212">
        <f t="array" ref="P1963:Z1963">(1+D1963:N1963)^-P$1:Z$1</f>
        <v>0.99990872771136807</v>
      </c>
      <c r="Q1963" s="212">
        <v>0.99927687644107333</v>
      </c>
      <c r="R1963" s="212">
        <v>0.99763770765862159</v>
      </c>
      <c r="S1963" s="212">
        <v>0.99274283951128783</v>
      </c>
      <c r="T1963" s="212">
        <v>0.98115638642497738</v>
      </c>
      <c r="U1963" s="212">
        <v>0.96320441285990743</v>
      </c>
      <c r="V1963" s="212">
        <v>0.91819582751149831</v>
      </c>
      <c r="W1963" s="212">
        <v>0.85257952244655844</v>
      </c>
      <c r="X1963" s="212">
        <v>0.73345033632281742</v>
      </c>
      <c r="Y1963" s="212">
        <v>0.54008604869348986</v>
      </c>
      <c r="Z1963" s="212">
        <v>0.35249738017833937</v>
      </c>
    </row>
    <row r="1964" spans="3:26" x14ac:dyDescent="0.3">
      <c r="C1964" s="210">
        <v>40987</v>
      </c>
      <c r="D1964" s="211">
        <v>9.7377663962318621E-4</v>
      </c>
      <c r="E1964" s="211">
        <v>2.4773101015120123E-3</v>
      </c>
      <c r="F1964" s="211">
        <v>3.8004206307820369E-3</v>
      </c>
      <c r="G1964" s="211">
        <v>6.1163482482085099E-3</v>
      </c>
      <c r="H1964" s="211">
        <v>7.8754148202728625E-3</v>
      </c>
      <c r="I1964" s="211">
        <v>1.0732982363955869E-2</v>
      </c>
      <c r="J1964" s="211">
        <v>1.4524895340421767E-2</v>
      </c>
      <c r="K1964" s="211">
        <v>1.9216709663753658E-2</v>
      </c>
      <c r="L1964" s="211">
        <v>2.4547318845955211E-2</v>
      </c>
      <c r="M1964" s="211">
        <v>3.2098575224534187E-2</v>
      </c>
      <c r="N1964" s="211">
        <v>4.0867220114265301E-2</v>
      </c>
      <c r="P1964" s="212">
        <f t="array" ref="P1964:Z1964">(1+D1964:N1964)^-P$1:Z$1</f>
        <v>0.99992213880520275</v>
      </c>
      <c r="Q1964" s="212">
        <v>0.9993816296130098</v>
      </c>
      <c r="R1964" s="212">
        <v>0.9981051887871244</v>
      </c>
      <c r="S1964" s="212">
        <v>0.99392083404781373</v>
      </c>
      <c r="T1964" s="212">
        <v>0.9844333020879481</v>
      </c>
      <c r="U1964" s="212">
        <v>0.96848006641271156</v>
      </c>
      <c r="V1964" s="212">
        <v>0.93043589578249486</v>
      </c>
      <c r="W1964" s="212">
        <v>0.87525430192004006</v>
      </c>
      <c r="X1964" s="212">
        <v>0.78465688267703904</v>
      </c>
      <c r="Y1964" s="212">
        <v>0.62256158930629535</v>
      </c>
      <c r="Z1964" s="212">
        <v>0.44884187556433458</v>
      </c>
    </row>
    <row r="1965" spans="3:26" x14ac:dyDescent="0.3">
      <c r="C1965" s="210">
        <v>40984</v>
      </c>
      <c r="D1965" s="211">
        <v>1.0357229161151997E-3</v>
      </c>
      <c r="E1965" s="211">
        <v>2.4739060915923306E-3</v>
      </c>
      <c r="F1965" s="211">
        <v>3.8847396403504119E-3</v>
      </c>
      <c r="G1965" s="211">
        <v>6.211821322123225E-3</v>
      </c>
      <c r="H1965" s="211">
        <v>8.5262483549511728E-3</v>
      </c>
      <c r="I1965" s="211">
        <v>1.1715908578073352E-2</v>
      </c>
      <c r="J1965" s="211">
        <v>1.5397842651668627E-2</v>
      </c>
      <c r="K1965" s="211">
        <v>2.0226223333396225E-2</v>
      </c>
      <c r="L1965" s="211">
        <v>2.6006317616497385E-2</v>
      </c>
      <c r="M1965" s="211">
        <v>3.3763065509339073E-2</v>
      </c>
      <c r="N1965" s="211">
        <v>4.283176650151433E-2</v>
      </c>
      <c r="P1965" s="212">
        <f t="array" ref="P1965:Z1965">(1+D1965:N1965)^-P$1:Z$1</f>
        <v>0.99991718847504796</v>
      </c>
      <c r="Q1965" s="212">
        <v>0.99938247798936841</v>
      </c>
      <c r="R1965" s="212">
        <v>0.99806327112222437</v>
      </c>
      <c r="S1965" s="212">
        <v>0.99382652718792241</v>
      </c>
      <c r="T1965" s="212">
        <v>0.98316314085196566</v>
      </c>
      <c r="U1965" s="212">
        <v>0.96566004584878395</v>
      </c>
      <c r="V1965" s="212">
        <v>0.92644324319728566</v>
      </c>
      <c r="W1965" s="212">
        <v>0.86920982079241638</v>
      </c>
      <c r="X1965" s="212">
        <v>0.77357005633168208</v>
      </c>
      <c r="Y1965" s="212">
        <v>0.60769382976652553</v>
      </c>
      <c r="Z1965" s="212">
        <v>0.43223005134191239</v>
      </c>
    </row>
    <row r="1966" spans="3:26" x14ac:dyDescent="0.3">
      <c r="C1966" s="210">
        <v>40983</v>
      </c>
      <c r="D1966" s="211">
        <v>9.3169880609419878E-4</v>
      </c>
      <c r="E1966" s="211">
        <v>2.2346344467882723E-3</v>
      </c>
      <c r="F1966" s="211">
        <v>3.3868508209425351E-3</v>
      </c>
      <c r="G1966" s="211">
        <v>5.4922384889153847E-3</v>
      </c>
      <c r="H1966" s="211">
        <v>7.1933379333865149E-3</v>
      </c>
      <c r="I1966" s="211">
        <v>9.3559443949866958E-3</v>
      </c>
      <c r="J1966" s="211">
        <v>1.2717651903125059E-2</v>
      </c>
      <c r="K1966" s="211">
        <v>1.712301342588627E-2</v>
      </c>
      <c r="L1966" s="211">
        <v>2.1996450732567559E-2</v>
      </c>
      <c r="M1966" s="211">
        <v>2.8876687631882503E-2</v>
      </c>
      <c r="N1966" s="211">
        <v>3.9105349423787114E-2</v>
      </c>
      <c r="P1966" s="212">
        <f t="array" ref="P1966:Z1966">(1+D1966:N1966)^-P$1:Z$1</f>
        <v>0.99992550157161253</v>
      </c>
      <c r="Q1966" s="212">
        <v>0.99944212033160584</v>
      </c>
      <c r="R1966" s="212">
        <v>0.99831086401928293</v>
      </c>
      <c r="S1966" s="212">
        <v>0.99453776142800543</v>
      </c>
      <c r="T1966" s="212">
        <v>0.9857670808862713</v>
      </c>
      <c r="U1966" s="212">
        <v>0.97244929282964732</v>
      </c>
      <c r="V1966" s="212">
        <v>0.93876761788013785</v>
      </c>
      <c r="W1966" s="212">
        <v>0.88794411783006111</v>
      </c>
      <c r="X1966" s="212">
        <v>0.80446309315328512</v>
      </c>
      <c r="Y1966" s="212">
        <v>0.65245429469926408</v>
      </c>
      <c r="Z1966" s="212">
        <v>0.46431037446080858</v>
      </c>
    </row>
    <row r="1967" spans="3:26" x14ac:dyDescent="0.3">
      <c r="C1967" s="210">
        <v>40982</v>
      </c>
      <c r="D1967" s="211">
        <v>9.3606145519060935E-4</v>
      </c>
      <c r="E1967" s="211">
        <v>2.1876759105554484E-3</v>
      </c>
      <c r="F1967" s="211">
        <v>3.2980653478205226E-3</v>
      </c>
      <c r="G1967" s="211">
        <v>5.0288248364499851E-3</v>
      </c>
      <c r="H1967" s="211">
        <v>6.7364279639349689E-3</v>
      </c>
      <c r="I1967" s="211">
        <v>8.6122655239525732E-3</v>
      </c>
      <c r="J1967" s="211">
        <v>1.1240338316810872E-2</v>
      </c>
      <c r="K1967" s="211">
        <v>1.4580256449429873E-2</v>
      </c>
      <c r="L1967" s="211">
        <v>1.8398430156449441E-2</v>
      </c>
      <c r="M1967" s="211">
        <v>2.504857758164351E-2</v>
      </c>
      <c r="N1967" s="211">
        <v>3.2374183809308864E-2</v>
      </c>
      <c r="P1967" s="212">
        <f t="array" ref="P1967:Z1967">(1+D1967:N1967)^-P$1:Z$1</f>
        <v>0.99992515291135353</v>
      </c>
      <c r="Q1967" s="212">
        <v>0.99945382759849866</v>
      </c>
      <c r="R1967" s="212">
        <v>0.99835503511091239</v>
      </c>
      <c r="S1967" s="212">
        <v>0.99499633770477336</v>
      </c>
      <c r="T1967" s="212">
        <v>0.98666206988926342</v>
      </c>
      <c r="U1967" s="212">
        <v>0.97460192385595346</v>
      </c>
      <c r="V1967" s="212">
        <v>0.94564487602386549</v>
      </c>
      <c r="W1967" s="212">
        <v>0.90363938766144336</v>
      </c>
      <c r="X1967" s="212">
        <v>0.83334107420125714</v>
      </c>
      <c r="Y1967" s="212">
        <v>0.68997489683635582</v>
      </c>
      <c r="Z1967" s="212">
        <v>0.52875840589979983</v>
      </c>
    </row>
    <row r="1968" spans="3:26" x14ac:dyDescent="0.3">
      <c r="C1968" s="210">
        <v>40981</v>
      </c>
      <c r="D1968" s="211">
        <v>1.038916469607371E-3</v>
      </c>
      <c r="E1968" s="211">
        <v>2.6886230067468841E-3</v>
      </c>
      <c r="F1968" s="211">
        <v>4.2990260456502042E-3</v>
      </c>
      <c r="G1968" s="211">
        <v>7.0874165974995169E-3</v>
      </c>
      <c r="H1968" s="211">
        <v>9.7264129635586394E-3</v>
      </c>
      <c r="I1968" s="211">
        <v>1.3105619071706319E-2</v>
      </c>
      <c r="J1968" s="211">
        <v>1.6926540900790557E-2</v>
      </c>
      <c r="K1968" s="211">
        <v>2.1986998898166302E-2</v>
      </c>
      <c r="L1968" s="211">
        <v>2.8329212776144416E-2</v>
      </c>
      <c r="M1968" s="211">
        <v>3.8654420618247171E-2</v>
      </c>
      <c r="N1968" s="211">
        <v>5.0099372299727801E-2</v>
      </c>
      <c r="P1968" s="212">
        <f t="array" ref="P1968:Z1968">(1+D1968:N1968)^-P$1:Z$1</f>
        <v>0.99991693327668052</v>
      </c>
      <c r="Q1968" s="212">
        <v>0.99932897145909727</v>
      </c>
      <c r="R1968" s="212">
        <v>0.99785739285050779</v>
      </c>
      <c r="S1968" s="212">
        <v>0.99296246137058819</v>
      </c>
      <c r="T1968" s="212">
        <v>0.98082734703697649</v>
      </c>
      <c r="U1968" s="212">
        <v>0.96169161097005906</v>
      </c>
      <c r="V1968" s="212">
        <v>0.91950075260764064</v>
      </c>
      <c r="W1968" s="212">
        <v>0.85878095178337333</v>
      </c>
      <c r="X1968" s="212">
        <v>0.75627242546905571</v>
      </c>
      <c r="Y1968" s="212">
        <v>0.56615310341126213</v>
      </c>
      <c r="Z1968" s="212">
        <v>0.37617681271707448</v>
      </c>
    </row>
    <row r="1969" spans="3:26" x14ac:dyDescent="0.3">
      <c r="C1969" s="210">
        <v>40980</v>
      </c>
      <c r="D1969" s="211">
        <v>8.5534683102981256E-4</v>
      </c>
      <c r="E1969" s="211">
        <v>2.0735771587836239E-3</v>
      </c>
      <c r="F1969" s="211">
        <v>3.3859477270325174E-3</v>
      </c>
      <c r="G1969" s="211">
        <v>5.2573104622961548E-3</v>
      </c>
      <c r="H1969" s="211">
        <v>7.1861204818952917E-3</v>
      </c>
      <c r="I1969" s="211">
        <v>9.2474015869187642E-3</v>
      </c>
      <c r="J1969" s="211">
        <v>1.250687448556905E-2</v>
      </c>
      <c r="K1969" s="211">
        <v>1.6098818834207263E-2</v>
      </c>
      <c r="L1969" s="211">
        <v>2.1470076299070225E-2</v>
      </c>
      <c r="M1969" s="211">
        <v>2.8178682524936431E-2</v>
      </c>
      <c r="N1969" s="211">
        <v>3.6830108928210724E-2</v>
      </c>
      <c r="P1969" s="212">
        <f t="array" ref="P1969:Z1969">(1+D1969:N1969)^-P$1:Z$1</f>
        <v>0.99993160384069268</v>
      </c>
      <c r="Q1969" s="212">
        <v>0.99948227649883925</v>
      </c>
      <c r="R1969" s="212">
        <v>0.99831131328223133</v>
      </c>
      <c r="S1969" s="212">
        <v>0.9947701843024862</v>
      </c>
      <c r="T1969" s="212">
        <v>0.98578120886408049</v>
      </c>
      <c r="U1969" s="212">
        <v>0.97276308228056907</v>
      </c>
      <c r="V1969" s="212">
        <v>0.93974515896874466</v>
      </c>
      <c r="W1969" s="212">
        <v>0.89422822655836154</v>
      </c>
      <c r="X1969" s="212">
        <v>0.80861820351756797</v>
      </c>
      <c r="Y1969" s="212">
        <v>0.65912998756093355</v>
      </c>
      <c r="Z1969" s="212">
        <v>0.48511867423753424</v>
      </c>
    </row>
    <row r="1970" spans="3:26" x14ac:dyDescent="0.3">
      <c r="C1970" s="210">
        <v>40977</v>
      </c>
      <c r="D1970" s="211">
        <v>1.0368215708328932E-3</v>
      </c>
      <c r="E1970" s="211">
        <v>2.5042086889128547E-3</v>
      </c>
      <c r="F1970" s="211">
        <v>4.0376297021063731E-3</v>
      </c>
      <c r="G1970" s="211">
        <v>6.6167417208367971E-3</v>
      </c>
      <c r="H1970" s="211">
        <v>9.0343196122478434E-3</v>
      </c>
      <c r="I1970" s="211">
        <v>1.1557749989539989E-2</v>
      </c>
      <c r="J1970" s="211">
        <v>1.5560625522234922E-2</v>
      </c>
      <c r="K1970" s="211">
        <v>2.0097795584269863E-2</v>
      </c>
      <c r="L1970" s="211">
        <v>2.6121521458939027E-2</v>
      </c>
      <c r="M1970" s="211">
        <v>3.4372324966698904E-2</v>
      </c>
      <c r="N1970" s="211">
        <v>4.3481196041160332E-2</v>
      </c>
      <c r="P1970" s="212">
        <f t="array" ref="P1970:Z1970">(1+D1970:N1970)^-P$1:Z$1</f>
        <v>0.99991710068093143</v>
      </c>
      <c r="Q1970" s="212">
        <v>0.99937492584449628</v>
      </c>
      <c r="R1970" s="212">
        <v>0.99798727807168741</v>
      </c>
      <c r="S1970" s="212">
        <v>0.99342675176500128</v>
      </c>
      <c r="T1970" s="212">
        <v>0.98217330103295764</v>
      </c>
      <c r="U1970" s="212">
        <v>0.96611306391008356</v>
      </c>
      <c r="V1970" s="212">
        <v>0.92570098936957346</v>
      </c>
      <c r="W1970" s="212">
        <v>0.8699761294986541</v>
      </c>
      <c r="X1970" s="212">
        <v>0.7727019989898597</v>
      </c>
      <c r="Y1970" s="212">
        <v>0.60234681092285358</v>
      </c>
      <c r="Z1970" s="212">
        <v>0.42688161785374823</v>
      </c>
    </row>
    <row r="1971" spans="3:26" x14ac:dyDescent="0.3">
      <c r="C1971" s="210">
        <v>40976</v>
      </c>
      <c r="D1971" s="211">
        <v>1.0713708321456498E-3</v>
      </c>
      <c r="E1971" s="211">
        <v>2.5189390115588281E-3</v>
      </c>
      <c r="F1971" s="211">
        <v>4.0866643395025349E-3</v>
      </c>
      <c r="G1971" s="211">
        <v>6.7208076621017871E-3</v>
      </c>
      <c r="H1971" s="211">
        <v>8.4887554044690283E-3</v>
      </c>
      <c r="I1971" s="211">
        <v>1.1640838221034245E-2</v>
      </c>
      <c r="J1971" s="211">
        <v>1.4969631365497274E-2</v>
      </c>
      <c r="K1971" s="211">
        <v>2.0303277903971413E-2</v>
      </c>
      <c r="L1971" s="211">
        <v>2.686889480168601E-2</v>
      </c>
      <c r="M1971" s="211">
        <v>3.6765853982837916E-2</v>
      </c>
      <c r="N1971" s="211">
        <v>4.9023736648781374E-2</v>
      </c>
      <c r="P1971" s="212">
        <f t="array" ref="P1971:Z1971">(1+D1971:N1971)^-P$1:Z$1</f>
        <v>0.99991433988311695</v>
      </c>
      <c r="Q1971" s="212">
        <v>0.99937125479259825</v>
      </c>
      <c r="R1971" s="212">
        <v>0.99796290938743604</v>
      </c>
      <c r="S1971" s="212">
        <v>0.99332406004629092</v>
      </c>
      <c r="T1971" s="212">
        <v>0.98323624503278728</v>
      </c>
      <c r="U1971" s="212">
        <v>0.96587503664757479</v>
      </c>
      <c r="V1971" s="212">
        <v>0.92839920485905225</v>
      </c>
      <c r="W1971" s="212">
        <v>0.86875041825140153</v>
      </c>
      <c r="X1971" s="212">
        <v>0.76709652063595035</v>
      </c>
      <c r="Y1971" s="212">
        <v>0.58182144116966483</v>
      </c>
      <c r="Z1971" s="212">
        <v>0.38396681829666035</v>
      </c>
    </row>
    <row r="1972" spans="3:26" x14ac:dyDescent="0.3">
      <c r="C1972" s="210">
        <v>40975</v>
      </c>
      <c r="D1972" s="211">
        <v>1.0371579125527434E-3</v>
      </c>
      <c r="E1972" s="211">
        <v>2.5708996422538323E-3</v>
      </c>
      <c r="F1972" s="211">
        <v>4.0510200733736689E-3</v>
      </c>
      <c r="G1972" s="211">
        <v>6.6153131195896856E-3</v>
      </c>
      <c r="H1972" s="211">
        <v>8.4654763596266596E-3</v>
      </c>
      <c r="I1972" s="211">
        <v>1.1062312913448478E-2</v>
      </c>
      <c r="J1972" s="211">
        <v>1.3922596379718035E-2</v>
      </c>
      <c r="K1972" s="211">
        <v>1.8863841983204576E-2</v>
      </c>
      <c r="L1972" s="211">
        <v>2.4656232433178195E-2</v>
      </c>
      <c r="M1972" s="211">
        <v>3.0878742240558556E-2</v>
      </c>
      <c r="N1972" s="211">
        <v>3.9286341518577544E-2</v>
      </c>
      <c r="P1972" s="212">
        <f t="array" ref="P1972:Z1972">(1+D1972:N1972)^-P$1:Z$1</f>
        <v>0.99991707380369632</v>
      </c>
      <c r="Q1972" s="212">
        <v>0.99935830584056395</v>
      </c>
      <c r="R1972" s="212">
        <v>0.99798062329794512</v>
      </c>
      <c r="S1972" s="212">
        <v>0.99342816164887437</v>
      </c>
      <c r="T1972" s="212">
        <v>0.98328163888186537</v>
      </c>
      <c r="U1972" s="212">
        <v>0.96753399358736436</v>
      </c>
      <c r="V1972" s="212">
        <v>0.93320270835043007</v>
      </c>
      <c r="W1972" s="212">
        <v>0.87737842308484626</v>
      </c>
      <c r="X1972" s="212">
        <v>0.78382324767063416</v>
      </c>
      <c r="Y1972" s="212">
        <v>0.63370369308125474</v>
      </c>
      <c r="Z1972" s="212">
        <v>0.46269585078752451</v>
      </c>
    </row>
    <row r="1973" spans="3:26" x14ac:dyDescent="0.3">
      <c r="C1973" s="210">
        <v>40974</v>
      </c>
      <c r="D1973" s="211">
        <v>1.2408942234295498E-3</v>
      </c>
      <c r="E1973" s="211">
        <v>3.2494417150173071E-3</v>
      </c>
      <c r="F1973" s="211">
        <v>5.330263229133843E-3</v>
      </c>
      <c r="G1973" s="211">
        <v>8.5700864304840557E-3</v>
      </c>
      <c r="H1973" s="211">
        <v>1.0887148816244018E-2</v>
      </c>
      <c r="I1973" s="211">
        <v>1.4039022498880607E-2</v>
      </c>
      <c r="J1973" s="211">
        <v>1.7563047532435441E-2</v>
      </c>
      <c r="K1973" s="211">
        <v>2.2978701603113581E-2</v>
      </c>
      <c r="L1973" s="211">
        <v>3.1027730713377628E-2</v>
      </c>
      <c r="M1973" s="211">
        <v>4.2527910969395573E-2</v>
      </c>
      <c r="N1973" s="211">
        <v>5.4547914697982508E-2</v>
      </c>
      <c r="P1973" s="212">
        <f t="array" ref="P1973:Z1973">(1+D1973:N1973)^-P$1:Z$1</f>
        <v>0.99990079492510742</v>
      </c>
      <c r="Q1973" s="212">
        <v>0.99918928538474294</v>
      </c>
      <c r="R1973" s="212">
        <v>0.9973454756693042</v>
      </c>
      <c r="S1973" s="212">
        <v>0.9915027358576386</v>
      </c>
      <c r="T1973" s="212">
        <v>0.97857619992073319</v>
      </c>
      <c r="U1973" s="212">
        <v>0.95903839877681962</v>
      </c>
      <c r="V1973" s="212">
        <v>0.91662851490530184</v>
      </c>
      <c r="W1973" s="212">
        <v>0.85297019759818771</v>
      </c>
      <c r="X1973" s="212">
        <v>0.73670995249404547</v>
      </c>
      <c r="Y1973" s="212">
        <v>0.53540772921201552</v>
      </c>
      <c r="Z1973" s="212">
        <v>0.34567952402272578</v>
      </c>
    </row>
    <row r="1974" spans="3:26" x14ac:dyDescent="0.3">
      <c r="C1974" s="210">
        <v>40973</v>
      </c>
      <c r="D1974" s="211">
        <v>8.362630939518802E-4</v>
      </c>
      <c r="E1974" s="211">
        <v>2.152574127740762E-3</v>
      </c>
      <c r="F1974" s="211">
        <v>3.2959020630814353E-3</v>
      </c>
      <c r="G1974" s="211">
        <v>5.0477315730358763E-3</v>
      </c>
      <c r="H1974" s="211">
        <v>6.8936861679753936E-3</v>
      </c>
      <c r="I1974" s="211">
        <v>9.2146894175031673E-3</v>
      </c>
      <c r="J1974" s="211">
        <v>1.2428134112834055E-2</v>
      </c>
      <c r="K1974" s="211">
        <v>1.6486501073080508E-2</v>
      </c>
      <c r="L1974" s="211">
        <v>2.2359421907259227E-2</v>
      </c>
      <c r="M1974" s="211">
        <v>2.8184344096763955E-2</v>
      </c>
      <c r="N1974" s="211">
        <v>3.5764792331484656E-2</v>
      </c>
      <c r="P1974" s="212">
        <f t="array" ref="P1974:Z1974">(1+D1974:N1974)^-P$1:Z$1</f>
        <v>0.99993312914629184</v>
      </c>
      <c r="Q1974" s="212">
        <v>0.99946257929741622</v>
      </c>
      <c r="R1974" s="212">
        <v>0.99835611142600711</v>
      </c>
      <c r="S1974" s="212">
        <v>0.99497762005279533</v>
      </c>
      <c r="T1974" s="212">
        <v>0.98635389715838218</v>
      </c>
      <c r="U1974" s="212">
        <v>0.97285767728358352</v>
      </c>
      <c r="V1974" s="212">
        <v>0.94011065352769274</v>
      </c>
      <c r="W1974" s="212">
        <v>0.89184358107684025</v>
      </c>
      <c r="X1974" s="212">
        <v>0.80161154368020582</v>
      </c>
      <c r="Y1974" s="212">
        <v>0.65907554837467863</v>
      </c>
      <c r="Z1974" s="212">
        <v>0.49519598145426741</v>
      </c>
    </row>
    <row r="1975" spans="3:26" x14ac:dyDescent="0.3">
      <c r="C1975" s="210">
        <v>40970</v>
      </c>
      <c r="D1975" s="211">
        <v>8.8753722946799266E-4</v>
      </c>
      <c r="E1975" s="211">
        <v>2.2100191505499858E-3</v>
      </c>
      <c r="F1975" s="211">
        <v>3.4076057423982555E-3</v>
      </c>
      <c r="G1975" s="211">
        <v>5.5081309844363935E-3</v>
      </c>
      <c r="H1975" s="211">
        <v>7.4060089382099016E-3</v>
      </c>
      <c r="I1975" s="211">
        <v>9.561634333255048E-3</v>
      </c>
      <c r="J1975" s="211">
        <v>1.2118883355691976E-2</v>
      </c>
      <c r="K1975" s="211">
        <v>1.5183466361417429E-2</v>
      </c>
      <c r="L1975" s="211">
        <v>1.9453875978457266E-2</v>
      </c>
      <c r="M1975" s="211">
        <v>2.5208229648919719E-2</v>
      </c>
      <c r="N1975" s="211">
        <v>3.1798165061772452E-2</v>
      </c>
      <c r="P1975" s="212">
        <f t="array" ref="P1975:Z1975">(1+D1975:N1975)^-P$1:Z$1</f>
        <v>0.99992903103032116</v>
      </c>
      <c r="Q1975" s="212">
        <v>0.99944825710354201</v>
      </c>
      <c r="R1975" s="212">
        <v>0.99830053921678086</v>
      </c>
      <c r="S1975" s="212">
        <v>0.99452204232397035</v>
      </c>
      <c r="T1975" s="212">
        <v>0.98535091909046801</v>
      </c>
      <c r="U1975" s="212">
        <v>0.97185502811736635</v>
      </c>
      <c r="V1975" s="212">
        <v>0.94154777546214941</v>
      </c>
      <c r="W1975" s="212">
        <v>0.8998875585854953</v>
      </c>
      <c r="X1975" s="212">
        <v>0.82475353558491094</v>
      </c>
      <c r="Y1975" s="212">
        <v>0.68836494213973709</v>
      </c>
      <c r="Z1975" s="212">
        <v>0.53469358802413969</v>
      </c>
    </row>
    <row r="1976" spans="3:26" x14ac:dyDescent="0.3">
      <c r="C1976" s="210">
        <v>40969</v>
      </c>
      <c r="D1976" s="211">
        <v>1.022110946132599E-3</v>
      </c>
      <c r="E1976" s="211">
        <v>2.3750204322353233E-3</v>
      </c>
      <c r="F1976" s="211">
        <v>3.6076902994716252E-3</v>
      </c>
      <c r="G1976" s="211">
        <v>5.8557191136361366E-3</v>
      </c>
      <c r="H1976" s="211">
        <v>7.9520073945820984E-3</v>
      </c>
      <c r="I1976" s="211">
        <v>1.0204853172800081E-2</v>
      </c>
      <c r="J1976" s="211">
        <v>1.398388622099446E-2</v>
      </c>
      <c r="K1976" s="211">
        <v>1.8792393811286747E-2</v>
      </c>
      <c r="L1976" s="211">
        <v>2.5213125030638755E-2</v>
      </c>
      <c r="M1976" s="211">
        <v>3.3547675069284598E-2</v>
      </c>
      <c r="N1976" s="211">
        <v>4.5154687494778287E-2</v>
      </c>
      <c r="P1976" s="212">
        <f t="array" ref="P1976:Z1976">(1+D1976:N1976)^-P$1:Z$1</f>
        <v>0.99991827622385754</v>
      </c>
      <c r="Q1976" s="212">
        <v>0.99940712468784454</v>
      </c>
      <c r="R1976" s="212">
        <v>0.99820102100878438</v>
      </c>
      <c r="S1976" s="212">
        <v>0.99417837071225656</v>
      </c>
      <c r="T1976" s="212">
        <v>0.98428369691722717</v>
      </c>
      <c r="U1976" s="212">
        <v>0.96999980779751938</v>
      </c>
      <c r="V1976" s="212">
        <v>0.93292070716328346</v>
      </c>
      <c r="W1976" s="212">
        <v>0.8778092291311137</v>
      </c>
      <c r="X1976" s="212">
        <v>0.77957593645144596</v>
      </c>
      <c r="Y1976" s="212">
        <v>0.60959624647293253</v>
      </c>
      <c r="Z1976" s="212">
        <v>0.41341720452789399</v>
      </c>
    </row>
    <row r="1977" spans="3:26" x14ac:dyDescent="0.3">
      <c r="C1977" s="210">
        <v>40968</v>
      </c>
      <c r="D1977" s="211">
        <v>9.4201054157223223E-4</v>
      </c>
      <c r="E1977" s="211">
        <v>2.3044050828976621E-3</v>
      </c>
      <c r="F1977" s="211">
        <v>3.7565297564045828E-3</v>
      </c>
      <c r="G1977" s="211">
        <v>6.1692252032598486E-3</v>
      </c>
      <c r="H1977" s="211">
        <v>7.8225468870260981E-3</v>
      </c>
      <c r="I1977" s="211">
        <v>1.0076217383061843E-2</v>
      </c>
      <c r="J1977" s="211">
        <v>1.27299762933753E-2</v>
      </c>
      <c r="K1977" s="211">
        <v>1.682474335085677E-2</v>
      </c>
      <c r="L1977" s="211">
        <v>2.1682246322710597E-2</v>
      </c>
      <c r="M1977" s="211">
        <v>2.7569140674752381E-2</v>
      </c>
      <c r="N1977" s="211">
        <v>3.5598604741266138E-2</v>
      </c>
      <c r="P1977" s="212">
        <f t="array" ref="P1977:Z1977">(1+D1977:N1977)^-P$1:Z$1</f>
        <v>0.9999246774666376</v>
      </c>
      <c r="Q1977" s="212">
        <v>0.99942472702961216</v>
      </c>
      <c r="R1977" s="212">
        <v>0.9981270104287665</v>
      </c>
      <c r="S1977" s="212">
        <v>0.99386860077934336</v>
      </c>
      <c r="T1977" s="212">
        <v>0.98453658677697919</v>
      </c>
      <c r="U1977" s="212">
        <v>0.97037045086527918</v>
      </c>
      <c r="V1977" s="212">
        <v>0.93871049773382087</v>
      </c>
      <c r="W1977" s="212">
        <v>0.88976897741094674</v>
      </c>
      <c r="X1977" s="212">
        <v>0.80694053607106242</v>
      </c>
      <c r="Y1977" s="212">
        <v>0.66501922446006778</v>
      </c>
      <c r="Z1977" s="212">
        <v>0.49678773732730036</v>
      </c>
    </row>
    <row r="1978" spans="3:26" x14ac:dyDescent="0.3">
      <c r="C1978" s="210">
        <v>40967</v>
      </c>
      <c r="D1978" s="211">
        <v>1.0319731695216945E-3</v>
      </c>
      <c r="E1978" s="211">
        <v>2.6858554382195128E-3</v>
      </c>
      <c r="F1978" s="211">
        <v>4.0366861800114479E-3</v>
      </c>
      <c r="G1978" s="211">
        <v>6.463947326279253E-3</v>
      </c>
      <c r="H1978" s="211">
        <v>8.4226889908012772E-3</v>
      </c>
      <c r="I1978" s="211">
        <v>1.1457445518030591E-2</v>
      </c>
      <c r="J1978" s="211">
        <v>1.5213846669521176E-2</v>
      </c>
      <c r="K1978" s="211">
        <v>2.0482302521052521E-2</v>
      </c>
      <c r="L1978" s="211">
        <v>2.7359815222550109E-2</v>
      </c>
      <c r="M1978" s="211">
        <v>3.5068498452490479E-2</v>
      </c>
      <c r="N1978" s="211">
        <v>4.38721187852609E-2</v>
      </c>
      <c r="P1978" s="212">
        <f t="array" ref="P1978:Z1978">(1+D1978:N1978)^-P$1:Z$1</f>
        <v>0.99991748812019099</v>
      </c>
      <c r="Q1978" s="212">
        <v>0.99932966103413545</v>
      </c>
      <c r="R1978" s="212">
        <v>0.9979877469902233</v>
      </c>
      <c r="S1978" s="212">
        <v>0.9935775669427096</v>
      </c>
      <c r="T1978" s="212">
        <v>0.98336508192050287</v>
      </c>
      <c r="U1978" s="212">
        <v>0.96640051565900287</v>
      </c>
      <c r="V1978" s="212">
        <v>0.92728308415660066</v>
      </c>
      <c r="W1978" s="212">
        <v>0.86768413697604529</v>
      </c>
      <c r="X1978" s="212">
        <v>0.76343884781953475</v>
      </c>
      <c r="Y1978" s="212">
        <v>0.59629838030031834</v>
      </c>
      <c r="Z1978" s="212">
        <v>0.42369568416920961</v>
      </c>
    </row>
    <row r="1979" spans="3:26" x14ac:dyDescent="0.3">
      <c r="C1979" s="210">
        <v>40966</v>
      </c>
      <c r="D1979" s="211">
        <v>1.0237375010348853E-3</v>
      </c>
      <c r="E1979" s="211">
        <v>2.5044292575737699E-3</v>
      </c>
      <c r="F1979" s="211">
        <v>3.8291681434392288E-3</v>
      </c>
      <c r="G1979" s="211">
        <v>5.8963133327810321E-3</v>
      </c>
      <c r="H1979" s="211">
        <v>8.0289647185622145E-3</v>
      </c>
      <c r="I1979" s="211">
        <v>1.0265614614387398E-2</v>
      </c>
      <c r="J1979" s="211">
        <v>1.2968208226742321E-2</v>
      </c>
      <c r="K1979" s="211">
        <v>1.6820348019986678E-2</v>
      </c>
      <c r="L1979" s="211">
        <v>2.1043929024837246E-2</v>
      </c>
      <c r="M1979" s="211">
        <v>2.8245117884355585E-2</v>
      </c>
      <c r="N1979" s="211">
        <v>3.7397226013445785E-2</v>
      </c>
      <c r="P1979" s="212">
        <f t="array" ref="P1979:Z1979">(1+D1979:N1979)^-P$1:Z$1</f>
        <v>0.99991814624306852</v>
      </c>
      <c r="Q1979" s="212">
        <v>0.99937487087446297</v>
      </c>
      <c r="R1979" s="212">
        <v>0.99809089688971386</v>
      </c>
      <c r="S1979" s="212">
        <v>0.99413824938552064</v>
      </c>
      <c r="T1979" s="212">
        <v>0.98413341364056905</v>
      </c>
      <c r="U1979" s="212">
        <v>0.96982479924211806</v>
      </c>
      <c r="V1979" s="212">
        <v>0.93760717755179424</v>
      </c>
      <c r="W1979" s="212">
        <v>0.88979590071006986</v>
      </c>
      <c r="X1979" s="212">
        <v>0.81199943270070718</v>
      </c>
      <c r="Y1979" s="212">
        <v>0.65849147631126892</v>
      </c>
      <c r="Z1979" s="212">
        <v>0.47984210407611422</v>
      </c>
    </row>
    <row r="1980" spans="3:26" x14ac:dyDescent="0.3">
      <c r="C1980" s="210">
        <v>40963</v>
      </c>
      <c r="D1980" s="211">
        <v>1.079197973195511E-3</v>
      </c>
      <c r="E1980" s="211">
        <v>2.7054427652660235E-3</v>
      </c>
      <c r="F1980" s="211">
        <v>4.0600910063891436E-3</v>
      </c>
      <c r="G1980" s="211">
        <v>6.22109024470193E-3</v>
      </c>
      <c r="H1980" s="211">
        <v>8.269367533718255E-3</v>
      </c>
      <c r="I1980" s="211">
        <v>1.0580591759214308E-2</v>
      </c>
      <c r="J1980" s="211">
        <v>1.3990311145867287E-2</v>
      </c>
      <c r="K1980" s="211">
        <v>1.7769996692667947E-2</v>
      </c>
      <c r="L1980" s="211">
        <v>2.2775435512489062E-2</v>
      </c>
      <c r="M1980" s="211">
        <v>3.0659424062790125E-2</v>
      </c>
      <c r="N1980" s="211">
        <v>3.8396516127781062E-2</v>
      </c>
      <c r="P1980" s="212">
        <f t="array" ref="P1980:Z1980">(1+D1980:N1980)^-P$1:Z$1</f>
        <v>0.99991371443819776</v>
      </c>
      <c r="Q1980" s="212">
        <v>0.99932478065265584</v>
      </c>
      <c r="R1980" s="212">
        <v>0.9979761152829808</v>
      </c>
      <c r="S1980" s="212">
        <v>0.99381737243930246</v>
      </c>
      <c r="T1980" s="212">
        <v>0.98366417348368385</v>
      </c>
      <c r="U1980" s="212">
        <v>0.96891825863832848</v>
      </c>
      <c r="V1980" s="212">
        <v>0.93289115131135947</v>
      </c>
      <c r="W1980" s="212">
        <v>0.88400046259470877</v>
      </c>
      <c r="X1980" s="212">
        <v>0.79835695266323881</v>
      </c>
      <c r="Y1980" s="212">
        <v>0.63572943431836737</v>
      </c>
      <c r="Z1980" s="212">
        <v>0.47069062944872975</v>
      </c>
    </row>
    <row r="1981" spans="3:26" x14ac:dyDescent="0.3">
      <c r="C1981" s="210">
        <v>40962</v>
      </c>
      <c r="D1981" s="211">
        <v>9.2866932286069068E-4</v>
      </c>
      <c r="E1981" s="211">
        <v>2.4557731964171274E-3</v>
      </c>
      <c r="F1981" s="211">
        <v>3.8914017836623122E-3</v>
      </c>
      <c r="G1981" s="211">
        <v>6.234964391821007E-3</v>
      </c>
      <c r="H1981" s="211">
        <v>8.3525243250672423E-3</v>
      </c>
      <c r="I1981" s="211">
        <v>1.0979307150139275E-2</v>
      </c>
      <c r="J1981" s="211">
        <v>1.4576615774992061E-2</v>
      </c>
      <c r="K1981" s="211">
        <v>1.8519792507546755E-2</v>
      </c>
      <c r="L1981" s="211">
        <v>2.5327181606259436E-2</v>
      </c>
      <c r="M1981" s="211">
        <v>3.3455909107890536E-2</v>
      </c>
      <c r="N1981" s="211">
        <v>4.5604657583100706E-2</v>
      </c>
      <c r="P1981" s="212">
        <f t="array" ref="P1981:Z1981">(1+D1981:N1981)^-P$1:Z$1</f>
        <v>0.99992574368703335</v>
      </c>
      <c r="Q1981" s="212">
        <v>0.99938699728470215</v>
      </c>
      <c r="R1981" s="212">
        <v>0.99805995938374048</v>
      </c>
      <c r="S1981" s="212">
        <v>0.99380366950815568</v>
      </c>
      <c r="T1981" s="212">
        <v>0.98350193858748158</v>
      </c>
      <c r="U1981" s="212">
        <v>0.96777232930150503</v>
      </c>
      <c r="V1981" s="212">
        <v>0.93019876414526392</v>
      </c>
      <c r="W1981" s="212">
        <v>0.87945513640118345</v>
      </c>
      <c r="X1981" s="212">
        <v>0.77870917638294435</v>
      </c>
      <c r="Y1981" s="212">
        <v>0.61040868998014464</v>
      </c>
      <c r="Z1981" s="212">
        <v>0.40987347865482993</v>
      </c>
    </row>
    <row r="1982" spans="3:26" x14ac:dyDescent="0.3">
      <c r="C1982" s="210">
        <v>40961</v>
      </c>
      <c r="D1982" s="211">
        <v>9.953657807811548E-4</v>
      </c>
      <c r="E1982" s="211">
        <v>2.4730735130244538E-3</v>
      </c>
      <c r="F1982" s="211">
        <v>3.9570007268335148E-3</v>
      </c>
      <c r="G1982" s="211">
        <v>6.3847463132908309E-3</v>
      </c>
      <c r="H1982" s="211">
        <v>8.4116338884824803E-3</v>
      </c>
      <c r="I1982" s="211">
        <v>1.0902151685725607E-2</v>
      </c>
      <c r="J1982" s="211">
        <v>1.4105294021337471E-2</v>
      </c>
      <c r="K1982" s="211">
        <v>1.8447537705581749E-2</v>
      </c>
      <c r="L1982" s="211">
        <v>2.315766569623906E-2</v>
      </c>
      <c r="M1982" s="211">
        <v>3.1283083290369398E-2</v>
      </c>
      <c r="N1982" s="211">
        <v>4.1453862999319337E-2</v>
      </c>
      <c r="P1982" s="212">
        <f t="array" ref="P1982:Z1982">(1+D1982:N1982)^-P$1:Z$1</f>
        <v>0.99992041350855398</v>
      </c>
      <c r="Q1982" s="212">
        <v>0.99938268549224185</v>
      </c>
      <c r="R1982" s="212">
        <v>0.99802735203699611</v>
      </c>
      <c r="S1982" s="212">
        <v>0.99365576004934464</v>
      </c>
      <c r="T1982" s="212">
        <v>0.98338664307831125</v>
      </c>
      <c r="U1982" s="212">
        <v>0.96799393716687177</v>
      </c>
      <c r="V1982" s="212">
        <v>0.93236239859726588</v>
      </c>
      <c r="W1982" s="212">
        <v>0.87989198627817689</v>
      </c>
      <c r="X1982" s="212">
        <v>0.79537946790154412</v>
      </c>
      <c r="Y1982" s="212">
        <v>0.62998700689908782</v>
      </c>
      <c r="Z1982" s="212">
        <v>0.44381226054320239</v>
      </c>
    </row>
    <row r="1983" spans="3:26" x14ac:dyDescent="0.3">
      <c r="C1983" s="210">
        <v>40960</v>
      </c>
      <c r="D1983" s="211">
        <v>9.2687724149144945E-4</v>
      </c>
      <c r="E1983" s="211">
        <v>2.2290446691272717E-3</v>
      </c>
      <c r="F1983" s="211">
        <v>3.5143298744275656E-3</v>
      </c>
      <c r="G1983" s="211">
        <v>5.454677135612567E-3</v>
      </c>
      <c r="H1983" s="211">
        <v>7.0421281630718606E-3</v>
      </c>
      <c r="I1983" s="211">
        <v>8.9782247456908978E-3</v>
      </c>
      <c r="J1983" s="211">
        <v>1.20248210237161E-2</v>
      </c>
      <c r="K1983" s="211">
        <v>1.5234947842491811E-2</v>
      </c>
      <c r="L1983" s="211">
        <v>2.0632373630021572E-2</v>
      </c>
      <c r="M1983" s="211">
        <v>2.6532949834657107E-2</v>
      </c>
      <c r="N1983" s="211">
        <v>3.4749154794699325E-2</v>
      </c>
      <c r="P1983" s="212">
        <f t="array" ref="P1983:Z1983">(1+D1983:N1983)^-P$1:Z$1</f>
        <v>0.99992588691002893</v>
      </c>
      <c r="Q1983" s="212">
        <v>0.99944351388719666</v>
      </c>
      <c r="R1983" s="212">
        <v>0.99824745298360662</v>
      </c>
      <c r="S1983" s="212">
        <v>0.99457491495175887</v>
      </c>
      <c r="T1983" s="212">
        <v>0.98606313365386322</v>
      </c>
      <c r="U1983" s="212">
        <v>0.97354183592177912</v>
      </c>
      <c r="V1983" s="212">
        <v>0.94198541613190778</v>
      </c>
      <c r="W1983" s="212">
        <v>0.89956818080851286</v>
      </c>
      <c r="X1983" s="212">
        <v>0.8152796519365455</v>
      </c>
      <c r="Y1983" s="212">
        <v>0.67515982219702864</v>
      </c>
      <c r="Z1983" s="212">
        <v>0.50500815742932059</v>
      </c>
    </row>
    <row r="1984" spans="3:26" x14ac:dyDescent="0.3">
      <c r="C1984" s="210">
        <v>40956</v>
      </c>
      <c r="D1984" s="211">
        <v>9.073615181913958E-4</v>
      </c>
      <c r="E1984" s="211">
        <v>2.2598119656919236E-3</v>
      </c>
      <c r="F1984" s="211">
        <v>3.5470056792249603E-3</v>
      </c>
      <c r="G1984" s="211">
        <v>5.5070574618641122E-3</v>
      </c>
      <c r="H1984" s="211">
        <v>7.1324679300705336E-3</v>
      </c>
      <c r="I1984" s="211">
        <v>9.4294239222429896E-3</v>
      </c>
      <c r="J1984" s="211">
        <v>1.2147025692222105E-2</v>
      </c>
      <c r="K1984" s="211">
        <v>1.6555198332856833E-2</v>
      </c>
      <c r="L1984" s="211">
        <v>2.2605292185488082E-2</v>
      </c>
      <c r="M1984" s="211">
        <v>2.973036534406168E-2</v>
      </c>
      <c r="N1984" s="211">
        <v>3.9980751428958974E-2</v>
      </c>
      <c r="P1984" s="212">
        <f t="array" ref="P1984:Z1984">(1+D1984:N1984)^-P$1:Z$1</f>
        <v>0.99992744662295796</v>
      </c>
      <c r="Q1984" s="212">
        <v>0.99943584358838322</v>
      </c>
      <c r="R1984" s="212">
        <v>0.99823120122646392</v>
      </c>
      <c r="S1984" s="212">
        <v>0.99452310411846812</v>
      </c>
      <c r="T1984" s="212">
        <v>0.98588624189174168</v>
      </c>
      <c r="U1984" s="212">
        <v>0.97223694540452965</v>
      </c>
      <c r="V1984" s="212">
        <v>0.94141688597560091</v>
      </c>
      <c r="W1984" s="212">
        <v>0.89142178053474541</v>
      </c>
      <c r="X1984" s="212">
        <v>0.799686271577291</v>
      </c>
      <c r="Y1984" s="212">
        <v>0.64438764465497878</v>
      </c>
      <c r="Z1984" s="212">
        <v>0.45655591743196189</v>
      </c>
    </row>
    <row r="1985" spans="3:26" x14ac:dyDescent="0.3">
      <c r="C1985" s="210">
        <v>40955</v>
      </c>
      <c r="D1985" s="211">
        <v>9.2380596370578204E-4</v>
      </c>
      <c r="E1985" s="211">
        <v>2.2610511126205535E-3</v>
      </c>
      <c r="F1985" s="211">
        <v>3.6429079779398089E-3</v>
      </c>
      <c r="G1985" s="211">
        <v>5.8787556924075274E-3</v>
      </c>
      <c r="H1985" s="211">
        <v>7.5419919765833451E-3</v>
      </c>
      <c r="I1985" s="211">
        <v>9.4558123975267121E-3</v>
      </c>
      <c r="J1985" s="211">
        <v>1.2881994170686396E-2</v>
      </c>
      <c r="K1985" s="211">
        <v>1.6568244051995137E-2</v>
      </c>
      <c r="L1985" s="211">
        <v>2.0731869352270768E-2</v>
      </c>
      <c r="M1985" s="211">
        <v>2.6203374504506907E-2</v>
      </c>
      <c r="N1985" s="211">
        <v>3.2970410933782578E-2</v>
      </c>
      <c r="P1985" s="212">
        <f t="array" ref="P1985:Z1985">(1+D1985:N1985)^-P$1:Z$1</f>
        <v>0.99992613236694061</v>
      </c>
      <c r="Q1985" s="212">
        <v>0.99943553467474522</v>
      </c>
      <c r="R1985" s="212">
        <v>0.99818350749340934</v>
      </c>
      <c r="S1985" s="212">
        <v>0.99415560209504483</v>
      </c>
      <c r="T1985" s="212">
        <v>0.98508496100464826</v>
      </c>
      <c r="U1985" s="212">
        <v>0.97216070081922645</v>
      </c>
      <c r="V1985" s="212">
        <v>0.93800627971939365</v>
      </c>
      <c r="W1985" s="212">
        <v>0.89134170570081317</v>
      </c>
      <c r="X1985" s="212">
        <v>0.81448530751916426</v>
      </c>
      <c r="Y1985" s="212">
        <v>0.67841965791084646</v>
      </c>
      <c r="Z1985" s="212">
        <v>0.5226878082279961</v>
      </c>
    </row>
    <row r="1986" spans="3:26" x14ac:dyDescent="0.3">
      <c r="C1986" s="210">
        <v>40954</v>
      </c>
      <c r="D1986" s="211">
        <v>1.0534883009877751E-3</v>
      </c>
      <c r="E1986" s="211">
        <v>2.6138713865644873E-3</v>
      </c>
      <c r="F1986" s="211">
        <v>3.9920748135273531E-3</v>
      </c>
      <c r="G1986" s="211">
        <v>6.1325920215853343E-3</v>
      </c>
      <c r="H1986" s="211">
        <v>7.7680441547279969E-3</v>
      </c>
      <c r="I1986" s="211">
        <v>1.0226159824753882E-2</v>
      </c>
      <c r="J1986" s="211">
        <v>1.3917920555479593E-2</v>
      </c>
      <c r="K1986" s="211">
        <v>1.8200768186692026E-2</v>
      </c>
      <c r="L1986" s="211">
        <v>2.4635048683546757E-2</v>
      </c>
      <c r="M1986" s="211">
        <v>3.082177749973166E-2</v>
      </c>
      <c r="N1986" s="211">
        <v>3.9656083777751892E-2</v>
      </c>
      <c r="P1986" s="212">
        <f t="array" ref="P1986:Z1986">(1+D1986:N1986)^-P$1:Z$1</f>
        <v>0.99991576884591382</v>
      </c>
      <c r="Q1986" s="212">
        <v>0.99934759761553038</v>
      </c>
      <c r="R1986" s="212">
        <v>0.99800991902907077</v>
      </c>
      <c r="S1986" s="212">
        <v>0.9939047874303889</v>
      </c>
      <c r="T1986" s="212">
        <v>0.98464308228529129</v>
      </c>
      <c r="U1986" s="212">
        <v>0.96993843437472993</v>
      </c>
      <c r="V1986" s="212">
        <v>0.93322422652266335</v>
      </c>
      <c r="W1986" s="212">
        <v>0.88138581661152759</v>
      </c>
      <c r="X1986" s="212">
        <v>0.78398531376745817</v>
      </c>
      <c r="Y1986" s="212">
        <v>0.63422918742280676</v>
      </c>
      <c r="Z1986" s="212">
        <v>0.45941589227952045</v>
      </c>
    </row>
    <row r="1987" spans="3:26" x14ac:dyDescent="0.3">
      <c r="C1987" s="210">
        <v>40953</v>
      </c>
      <c r="D1987" s="211">
        <v>9.2857030172890508E-4</v>
      </c>
      <c r="E1987" s="211">
        <v>2.2777870747270911E-3</v>
      </c>
      <c r="F1987" s="211">
        <v>3.4446191956034869E-3</v>
      </c>
      <c r="G1987" s="211">
        <v>5.6821526513468794E-3</v>
      </c>
      <c r="H1987" s="211">
        <v>7.3818725022062161E-3</v>
      </c>
      <c r="I1987" s="211">
        <v>9.3400024828817624E-3</v>
      </c>
      <c r="J1987" s="211">
        <v>1.2804087670593586E-2</v>
      </c>
      <c r="K1987" s="211">
        <v>1.6122922877240643E-2</v>
      </c>
      <c r="L1987" s="211">
        <v>2.0486964548497431E-2</v>
      </c>
      <c r="M1987" s="211">
        <v>2.6379135323598646E-2</v>
      </c>
      <c r="N1987" s="211">
        <v>3.5575055700745643E-2</v>
      </c>
      <c r="P1987" s="212">
        <f t="array" ref="P1987:Z1987">(1+D1987:N1987)^-P$1:Z$1</f>
        <v>0.99992575160078689</v>
      </c>
      <c r="Q1987" s="212">
        <v>0.99943136252302511</v>
      </c>
      <c r="R1987" s="212">
        <v>0.99828212719366782</v>
      </c>
      <c r="S1987" s="212">
        <v>0.99434995178509766</v>
      </c>
      <c r="T1987" s="212">
        <v>0.98539813682380784</v>
      </c>
      <c r="U1987" s="212">
        <v>0.97249537129469865</v>
      </c>
      <c r="V1987" s="212">
        <v>0.93836709989398515</v>
      </c>
      <c r="W1987" s="212">
        <v>0.89407974956885694</v>
      </c>
      <c r="X1987" s="212">
        <v>0.81644208823003017</v>
      </c>
      <c r="Y1987" s="212">
        <v>0.67667912027349375</v>
      </c>
      <c r="Z1987" s="212">
        <v>0.49701372581845993</v>
      </c>
    </row>
    <row r="1988" spans="3:26" x14ac:dyDescent="0.3">
      <c r="C1988" s="210">
        <v>40952</v>
      </c>
      <c r="D1988" s="211">
        <v>9.1942060673728834E-4</v>
      </c>
      <c r="E1988" s="211">
        <v>2.3054176147334457E-3</v>
      </c>
      <c r="F1988" s="211">
        <v>3.6182653794752397E-3</v>
      </c>
      <c r="G1988" s="211">
        <v>5.8510410245321493E-3</v>
      </c>
      <c r="H1988" s="211">
        <v>7.742783777120725E-3</v>
      </c>
      <c r="I1988" s="211">
        <v>1.0630286389312448E-2</v>
      </c>
      <c r="J1988" s="211">
        <v>1.3571471694830412E-2</v>
      </c>
      <c r="K1988" s="211">
        <v>1.7637939123904461E-2</v>
      </c>
      <c r="L1988" s="211">
        <v>2.3148521486847332E-2</v>
      </c>
      <c r="M1988" s="211">
        <v>3.1743594047411054E-2</v>
      </c>
      <c r="N1988" s="211">
        <v>4.2940052122452693E-2</v>
      </c>
      <c r="P1988" s="212">
        <f t="array" ref="P1988:Z1988">(1+D1988:N1988)^-P$1:Z$1</f>
        <v>0.99992648284663788</v>
      </c>
      <c r="Q1988" s="212">
        <v>0.99942447462407813</v>
      </c>
      <c r="R1988" s="212">
        <v>0.99819576199555793</v>
      </c>
      <c r="S1988" s="212">
        <v>0.99418299451321113</v>
      </c>
      <c r="T1988" s="212">
        <v>0.98469244561132585</v>
      </c>
      <c r="U1988" s="212">
        <v>0.96877533495738599</v>
      </c>
      <c r="V1988" s="212">
        <v>0.93482024406479414</v>
      </c>
      <c r="W1988" s="212">
        <v>0.88480378451388941</v>
      </c>
      <c r="X1988" s="212">
        <v>0.79545055639714768</v>
      </c>
      <c r="Y1988" s="212">
        <v>0.62578231239801774</v>
      </c>
      <c r="Z1988" s="212">
        <v>0.43133339074663773</v>
      </c>
    </row>
    <row r="1989" spans="3:26" x14ac:dyDescent="0.3">
      <c r="C1989" s="210">
        <v>40949</v>
      </c>
      <c r="D1989" s="211">
        <v>7.9489335353826233E-4</v>
      </c>
      <c r="E1989" s="211">
        <v>1.8343403030021443E-3</v>
      </c>
      <c r="F1989" s="211">
        <v>2.7555838982893524E-3</v>
      </c>
      <c r="G1989" s="211">
        <v>4.3758003528421331E-3</v>
      </c>
      <c r="H1989" s="211">
        <v>5.9155273418025813E-3</v>
      </c>
      <c r="I1989" s="211">
        <v>7.7603106253809704E-3</v>
      </c>
      <c r="J1989" s="211">
        <v>9.7801069518720501E-3</v>
      </c>
      <c r="K1989" s="211">
        <v>1.2274086482567762E-2</v>
      </c>
      <c r="L1989" s="211">
        <v>1.5994859940478928E-2</v>
      </c>
      <c r="M1989" s="211">
        <v>2.0614597449037472E-2</v>
      </c>
      <c r="N1989" s="211">
        <v>2.7878121512315199E-2</v>
      </c>
      <c r="P1989" s="212">
        <f t="array" ref="P1989:Z1989">(1+D1989:N1989)^-P$1:Z$1</f>
        <v>0.99993643581283775</v>
      </c>
      <c r="Q1989" s="212">
        <v>0.99954193995270091</v>
      </c>
      <c r="R1989" s="212">
        <v>0.99862504899387183</v>
      </c>
      <c r="S1989" s="212">
        <v>0.99564326385471957</v>
      </c>
      <c r="T1989" s="212">
        <v>0.98827310376797139</v>
      </c>
      <c r="U1989" s="212">
        <v>0.9770757830190534</v>
      </c>
      <c r="V1989" s="212">
        <v>0.95250211043691102</v>
      </c>
      <c r="W1989" s="212">
        <v>0.91814899786777204</v>
      </c>
      <c r="X1989" s="212">
        <v>0.85326688675031825</v>
      </c>
      <c r="Y1989" s="212">
        <v>0.73633147695205403</v>
      </c>
      <c r="Z1989" s="212">
        <v>0.5769890308674005</v>
      </c>
    </row>
    <row r="1990" spans="3:26" x14ac:dyDescent="0.3">
      <c r="C1990" s="210">
        <v>40948</v>
      </c>
      <c r="D1990" s="211">
        <v>1.0388300114695939E-3</v>
      </c>
      <c r="E1990" s="211">
        <v>2.6826283966562767E-3</v>
      </c>
      <c r="F1990" s="211">
        <v>4.3737442374637749E-3</v>
      </c>
      <c r="G1990" s="211">
        <v>7.0219583825087174E-3</v>
      </c>
      <c r="H1990" s="211">
        <v>9.1697720766579574E-3</v>
      </c>
      <c r="I1990" s="211">
        <v>1.2507109750035434E-2</v>
      </c>
      <c r="J1990" s="211">
        <v>1.6819940991808204E-2</v>
      </c>
      <c r="K1990" s="211">
        <v>2.2922615068135619E-2</v>
      </c>
      <c r="L1990" s="211">
        <v>2.975527064727488E-2</v>
      </c>
      <c r="M1990" s="211">
        <v>4.0243105983011423E-2</v>
      </c>
      <c r="N1990" s="211">
        <v>5.2360070141453552E-2</v>
      </c>
      <c r="P1990" s="212">
        <f t="array" ref="P1990:Z1990">(1+D1990:N1990)^-P$1:Z$1</f>
        <v>0.99991694018557964</v>
      </c>
      <c r="Q1990" s="212">
        <v>0.99933046509575152</v>
      </c>
      <c r="R1990" s="212">
        <v>0.99782027544913798</v>
      </c>
      <c r="S1990" s="212">
        <v>0.99302700569331437</v>
      </c>
      <c r="T1990" s="212">
        <v>0.98190966082195386</v>
      </c>
      <c r="U1990" s="212">
        <v>0.96339803364314225</v>
      </c>
      <c r="V1990" s="212">
        <v>0.91998284017607979</v>
      </c>
      <c r="W1990" s="212">
        <v>0.85329762812336007</v>
      </c>
      <c r="X1990" s="212">
        <v>0.74586420441341428</v>
      </c>
      <c r="Y1990" s="212">
        <v>0.55332119469229391</v>
      </c>
      <c r="Z1990" s="212">
        <v>0.36034024999193992</v>
      </c>
    </row>
    <row r="1991" spans="3:26" x14ac:dyDescent="0.3">
      <c r="C1991" s="210">
        <v>40947</v>
      </c>
      <c r="D1991" s="211">
        <v>1.0464514596459625E-3</v>
      </c>
      <c r="E1991" s="211">
        <v>2.6392345911021692E-3</v>
      </c>
      <c r="F1991" s="211">
        <v>4.3284415716937068E-3</v>
      </c>
      <c r="G1991" s="211">
        <v>6.6364916634294828E-3</v>
      </c>
      <c r="H1991" s="211">
        <v>8.4574235364842272E-3</v>
      </c>
      <c r="I1991" s="211">
        <v>1.0770935152166403E-2</v>
      </c>
      <c r="J1991" s="211">
        <v>1.4330330481301464E-2</v>
      </c>
      <c r="K1991" s="211">
        <v>1.8189209255425665E-2</v>
      </c>
      <c r="L1991" s="211">
        <v>2.4538237773560435E-2</v>
      </c>
      <c r="M1991" s="211">
        <v>3.3682384136754513E-2</v>
      </c>
      <c r="N1991" s="211">
        <v>4.466218254881827E-2</v>
      </c>
      <c r="P1991" s="212">
        <f t="array" ref="P1991:Z1991">(1+D1991:N1991)^-P$1:Z$1</f>
        <v>0.99991633115555345</v>
      </c>
      <c r="Q1991" s="212">
        <v>0.99934127757111801</v>
      </c>
      <c r="R1991" s="212">
        <v>0.99784277974495383</v>
      </c>
      <c r="S1991" s="212">
        <v>0.99340726099402299</v>
      </c>
      <c r="T1991" s="212">
        <v>0.98329734251905754</v>
      </c>
      <c r="U1991" s="212">
        <v>0.96837097600229727</v>
      </c>
      <c r="V1991" s="212">
        <v>0.9313286009784274</v>
      </c>
      <c r="W1991" s="212">
        <v>0.88145586015030608</v>
      </c>
      <c r="X1991" s="212">
        <v>0.78472643410918852</v>
      </c>
      <c r="Y1991" s="212">
        <v>0.60840569789308763</v>
      </c>
      <c r="Z1991" s="212">
        <v>0.41733281528986987</v>
      </c>
    </row>
    <row r="1992" spans="3:26" x14ac:dyDescent="0.3">
      <c r="C1992" s="210">
        <v>40946</v>
      </c>
      <c r="D1992" s="211">
        <v>9.921406566672712E-4</v>
      </c>
      <c r="E1992" s="211">
        <v>2.4739406266629641E-3</v>
      </c>
      <c r="F1992" s="211">
        <v>3.7248828942281808E-3</v>
      </c>
      <c r="G1992" s="211">
        <v>5.6056086327825379E-3</v>
      </c>
      <c r="H1992" s="211">
        <v>7.4353806993525846E-3</v>
      </c>
      <c r="I1992" s="211">
        <v>1.0189405703525771E-2</v>
      </c>
      <c r="J1992" s="211">
        <v>1.2966582823715003E-2</v>
      </c>
      <c r="K1992" s="211">
        <v>1.6747420010670588E-2</v>
      </c>
      <c r="L1992" s="211">
        <v>2.2686506695776321E-2</v>
      </c>
      <c r="M1992" s="211">
        <v>2.9562130484679847E-2</v>
      </c>
      <c r="N1992" s="211">
        <v>3.7102976918821931E-2</v>
      </c>
      <c r="P1992" s="212">
        <f t="array" ref="P1992:Z1992">(1+D1992:N1992)^-P$1:Z$1</f>
        <v>0.99992067124185879</v>
      </c>
      <c r="Q1992" s="212">
        <v>0.99938246938222586</v>
      </c>
      <c r="R1992" s="212">
        <v>0.99814274548699367</v>
      </c>
      <c r="S1992" s="212">
        <v>0.99442563905306391</v>
      </c>
      <c r="T1992" s="212">
        <v>0.98529346414993835</v>
      </c>
      <c r="U1992" s="212">
        <v>0.97004430718924073</v>
      </c>
      <c r="V1992" s="212">
        <v>0.93761469998373537</v>
      </c>
      <c r="W1992" s="212">
        <v>0.89024275216188997</v>
      </c>
      <c r="X1992" s="212">
        <v>0.79905144434142872</v>
      </c>
      <c r="Y1992" s="212">
        <v>0.64596888803411712</v>
      </c>
      <c r="Z1992" s="212">
        <v>0.48257229235610943</v>
      </c>
    </row>
    <row r="1993" spans="3:26" x14ac:dyDescent="0.3">
      <c r="C1993" s="210">
        <v>40945</v>
      </c>
      <c r="D1993" s="211">
        <v>9.7023099487790563E-4</v>
      </c>
      <c r="E1993" s="211">
        <v>2.4340686815200107E-3</v>
      </c>
      <c r="F1993" s="211">
        <v>4.0040487091884888E-3</v>
      </c>
      <c r="G1993" s="211">
        <v>6.0777021440388867E-3</v>
      </c>
      <c r="H1993" s="211">
        <v>7.975621802369123E-3</v>
      </c>
      <c r="I1993" s="211">
        <v>1.0248113689903965E-2</v>
      </c>
      <c r="J1993" s="211">
        <v>1.3791536869449323E-2</v>
      </c>
      <c r="K1993" s="211">
        <v>1.8656640370698075E-2</v>
      </c>
      <c r="L1993" s="211">
        <v>2.5020065144691222E-2</v>
      </c>
      <c r="M1993" s="211">
        <v>3.3676142639740961E-2</v>
      </c>
      <c r="N1993" s="211">
        <v>4.5737261234500719E-2</v>
      </c>
      <c r="P1993" s="212">
        <f t="array" ref="P1993:Z1993">(1+D1993:N1993)^-P$1:Z$1</f>
        <v>0.99992242215931582</v>
      </c>
      <c r="Q1993" s="212">
        <v>0.99939240687584874</v>
      </c>
      <c r="R1993" s="212">
        <v>0.99800396780691958</v>
      </c>
      <c r="S1993" s="212">
        <v>0.99395901317454238</v>
      </c>
      <c r="T1993" s="212">
        <v>0.9842375787297869</v>
      </c>
      <c r="U1993" s="212">
        <v>0.96987520208189282</v>
      </c>
      <c r="V1993" s="212">
        <v>0.93380607063915688</v>
      </c>
      <c r="W1993" s="212">
        <v>0.8786284383722992</v>
      </c>
      <c r="X1993" s="212">
        <v>0.78104549273610602</v>
      </c>
      <c r="Y1993" s="212">
        <v>0.60846080494302557</v>
      </c>
      <c r="Z1993" s="212">
        <v>0.40883525808555127</v>
      </c>
    </row>
    <row r="1994" spans="3:26" x14ac:dyDescent="0.3">
      <c r="C1994" s="210">
        <v>40942</v>
      </c>
      <c r="D1994" s="211">
        <v>9.1525468547978849E-4</v>
      </c>
      <c r="E1994" s="211">
        <v>2.246348888281157E-3</v>
      </c>
      <c r="F1994" s="211">
        <v>3.4216472335757515E-3</v>
      </c>
      <c r="G1994" s="211">
        <v>5.5852111027173777E-3</v>
      </c>
      <c r="H1994" s="211">
        <v>7.1760945520149173E-3</v>
      </c>
      <c r="I1994" s="211">
        <v>9.3515589330837433E-3</v>
      </c>
      <c r="J1994" s="211">
        <v>1.2652767608594954E-2</v>
      </c>
      <c r="K1994" s="211">
        <v>1.6523678064664035E-2</v>
      </c>
      <c r="L1994" s="211">
        <v>2.1720079840634759E-2</v>
      </c>
      <c r="M1994" s="211">
        <v>2.9578854397563872E-2</v>
      </c>
      <c r="N1994" s="211">
        <v>3.9071673136050311E-2</v>
      </c>
      <c r="P1994" s="212">
        <f t="array" ref="P1994:Z1994">(1+D1994:N1994)^-P$1:Z$1</f>
        <v>0.99992681579047082</v>
      </c>
      <c r="Q1994" s="212">
        <v>0.99943919990251828</v>
      </c>
      <c r="R1994" s="212">
        <v>0.99829355427815003</v>
      </c>
      <c r="S1994" s="212">
        <v>0.99444581021971001</v>
      </c>
      <c r="T1994" s="212">
        <v>0.98580083487093839</v>
      </c>
      <c r="U1994" s="212">
        <v>0.97246196826810405</v>
      </c>
      <c r="V1994" s="212">
        <v>0.93906840746305453</v>
      </c>
      <c r="W1994" s="212">
        <v>0.89161528637895149</v>
      </c>
      <c r="X1994" s="212">
        <v>0.80664178190954994</v>
      </c>
      <c r="Y1994" s="212">
        <v>0.6458115144766301</v>
      </c>
      <c r="Z1994" s="212">
        <v>0.46461143290422036</v>
      </c>
    </row>
    <row r="1995" spans="3:26" x14ac:dyDescent="0.3">
      <c r="C1995" s="210">
        <v>40941</v>
      </c>
      <c r="D1995" s="211">
        <v>1.1610706648033458E-3</v>
      </c>
      <c r="E1995" s="211">
        <v>2.9801065244772868E-3</v>
      </c>
      <c r="F1995" s="211">
        <v>4.673814256333792E-3</v>
      </c>
      <c r="G1995" s="211">
        <v>7.4770068728260445E-3</v>
      </c>
      <c r="H1995" s="211">
        <v>9.768504579858419E-3</v>
      </c>
      <c r="I1995" s="211">
        <v>1.2361505353801599E-2</v>
      </c>
      <c r="J1995" s="211">
        <v>1.6598499121649842E-2</v>
      </c>
      <c r="K1995" s="211">
        <v>2.2450448876413155E-2</v>
      </c>
      <c r="L1995" s="211">
        <v>3.0087687578268737E-2</v>
      </c>
      <c r="M1995" s="211">
        <v>3.9294582263494658E-2</v>
      </c>
      <c r="N1995" s="211">
        <v>5.103610716155365E-2</v>
      </c>
      <c r="P1995" s="212">
        <f t="array" ref="P1995:Z1995">(1+D1995:N1995)^-P$1:Z$1</f>
        <v>0.99990717253725192</v>
      </c>
      <c r="Q1995" s="212">
        <v>0.99925635793653955</v>
      </c>
      <c r="R1995" s="212">
        <v>0.99767125279874214</v>
      </c>
      <c r="S1995" s="212">
        <v>0.99257848385440139</v>
      </c>
      <c r="T1995" s="212">
        <v>0.9807455782994926</v>
      </c>
      <c r="U1995" s="212">
        <v>0.96381377988943429</v>
      </c>
      <c r="V1995" s="212">
        <v>0.92098525898979067</v>
      </c>
      <c r="W1995" s="212">
        <v>0.85605981407313292</v>
      </c>
      <c r="X1995" s="212">
        <v>0.7434607376877389</v>
      </c>
      <c r="Y1995" s="212">
        <v>0.56094470077059777</v>
      </c>
      <c r="Z1995" s="212">
        <v>0.36952793947736645</v>
      </c>
    </row>
    <row r="1996" spans="3:26" x14ac:dyDescent="0.3">
      <c r="C1996" s="210">
        <v>40940</v>
      </c>
      <c r="D1996" s="211">
        <v>1.0573984103604535E-3</v>
      </c>
      <c r="E1996" s="211">
        <v>2.6350433054975883E-3</v>
      </c>
      <c r="F1996" s="211">
        <v>4.1126022446896131E-3</v>
      </c>
      <c r="G1996" s="211">
        <v>6.7834499496164961E-3</v>
      </c>
      <c r="H1996" s="211">
        <v>8.7876596876818279E-3</v>
      </c>
      <c r="I1996" s="211">
        <v>1.1037391954034045E-2</v>
      </c>
      <c r="J1996" s="211">
        <v>1.4093331675695035E-2</v>
      </c>
      <c r="K1996" s="211">
        <v>1.9322214655980462E-2</v>
      </c>
      <c r="L1996" s="211">
        <v>2.480034751440207E-2</v>
      </c>
      <c r="M1996" s="211">
        <v>3.2475208787122921E-2</v>
      </c>
      <c r="N1996" s="211">
        <v>4.0868819082500889E-2</v>
      </c>
      <c r="P1996" s="212">
        <f t="array" ref="P1996:Z1996">(1+D1996:N1996)^-P$1:Z$1</f>
        <v>0.99991545639333701</v>
      </c>
      <c r="Q1996" s="212">
        <v>0.99934232194867401</v>
      </c>
      <c r="R1996" s="212">
        <v>0.99795001978001963</v>
      </c>
      <c r="S1996" s="212">
        <v>0.99326225520497391</v>
      </c>
      <c r="T1996" s="212">
        <v>0.9826536645822237</v>
      </c>
      <c r="U1996" s="212">
        <v>0.96760554129642296</v>
      </c>
      <c r="V1996" s="212">
        <v>0.93241739109184363</v>
      </c>
      <c r="W1996" s="212">
        <v>0.87462034614554385</v>
      </c>
      <c r="X1996" s="212">
        <v>0.78272167414125293</v>
      </c>
      <c r="Y1996" s="212">
        <v>0.61916373831585747</v>
      </c>
      <c r="Z1996" s="212">
        <v>0.44882808567237026</v>
      </c>
    </row>
    <row r="1997" spans="3:26" x14ac:dyDescent="0.3">
      <c r="C1997" s="210">
        <v>40939</v>
      </c>
      <c r="D1997" s="211">
        <v>1.0923861703570836E-3</v>
      </c>
      <c r="E1997" s="211">
        <v>2.702316352355268E-3</v>
      </c>
      <c r="F1997" s="211">
        <v>4.3818269545656376E-3</v>
      </c>
      <c r="G1997" s="211">
        <v>6.9129404106555419E-3</v>
      </c>
      <c r="H1997" s="211">
        <v>9.3506492959992398E-3</v>
      </c>
      <c r="I1997" s="211">
        <v>1.2617188049901199E-2</v>
      </c>
      <c r="J1997" s="211">
        <v>1.7302862072655717E-2</v>
      </c>
      <c r="K1997" s="211">
        <v>2.2833303991664746E-2</v>
      </c>
      <c r="L1997" s="211">
        <v>3.061179905869758E-2</v>
      </c>
      <c r="M1997" s="211">
        <v>4.1478449614225484E-2</v>
      </c>
      <c r="N1997" s="211">
        <v>5.3940656316452E-2</v>
      </c>
      <c r="P1997" s="212">
        <f t="array" ref="P1997:Z1997">(1+D1997:N1997)^-P$1:Z$1</f>
        <v>0.99991266061824613</v>
      </c>
      <c r="Q1997" s="212">
        <v>0.99932555962219449</v>
      </c>
      <c r="R1997" s="212">
        <v>0.99781626048440331</v>
      </c>
      <c r="S1997" s="212">
        <v>0.99313452024180338</v>
      </c>
      <c r="T1997" s="212">
        <v>0.98155777285187651</v>
      </c>
      <c r="U1997" s="212">
        <v>0.96308388425566349</v>
      </c>
      <c r="V1997" s="212">
        <v>0.91780129955914813</v>
      </c>
      <c r="W1997" s="212">
        <v>0.8538193184788172</v>
      </c>
      <c r="X1997" s="212">
        <v>0.7396885529703201</v>
      </c>
      <c r="Y1997" s="212">
        <v>0.54355773638867522</v>
      </c>
      <c r="Z1997" s="212">
        <v>0.34968486892470174</v>
      </c>
    </row>
    <row r="1998" spans="3:26" x14ac:dyDescent="0.3">
      <c r="C1998" s="210">
        <v>40938</v>
      </c>
      <c r="D1998" s="211">
        <v>8.9148054077200383E-4</v>
      </c>
      <c r="E1998" s="211">
        <v>2.2056137854633787E-3</v>
      </c>
      <c r="F1998" s="211">
        <v>3.5292931763573816E-3</v>
      </c>
      <c r="G1998" s="211">
        <v>5.5378372271804085E-3</v>
      </c>
      <c r="H1998" s="211">
        <v>7.1814696560012353E-3</v>
      </c>
      <c r="I1998" s="211">
        <v>8.9774460539798588E-3</v>
      </c>
      <c r="J1998" s="211">
        <v>1.1367132754352662E-2</v>
      </c>
      <c r="K1998" s="211">
        <v>1.4574672037807776E-2</v>
      </c>
      <c r="L1998" s="211">
        <v>1.9643226642595987E-2</v>
      </c>
      <c r="M1998" s="211">
        <v>2.5871806468909322E-2</v>
      </c>
      <c r="N1998" s="211">
        <v>3.2944121117175255E-2</v>
      </c>
      <c r="P1998" s="212">
        <f t="array" ref="P1998:Z1998">(1+D1998:N1998)^-P$1:Z$1</f>
        <v>0.99992871586819443</v>
      </c>
      <c r="Q1998" s="212">
        <v>0.99944935541289581</v>
      </c>
      <c r="R1998" s="212">
        <v>0.99824001068280777</v>
      </c>
      <c r="S1998" s="212">
        <v>0.99449266151689408</v>
      </c>
      <c r="T1998" s="212">
        <v>0.98579031289844832</v>
      </c>
      <c r="U1998" s="212">
        <v>0.97354408995494734</v>
      </c>
      <c r="V1998" s="212">
        <v>0.94505225023122552</v>
      </c>
      <c r="W1998" s="212">
        <v>0.90367420485564409</v>
      </c>
      <c r="X1998" s="212">
        <v>0.82322322393519209</v>
      </c>
      <c r="Y1998" s="212">
        <v>0.68171615028462662</v>
      </c>
      <c r="Z1998" s="212">
        <v>0.52295393471716456</v>
      </c>
    </row>
    <row r="1999" spans="3:26" x14ac:dyDescent="0.3">
      <c r="C1999" s="210">
        <v>40935</v>
      </c>
      <c r="D1999" s="211">
        <v>8.811960772339522E-4</v>
      </c>
      <c r="E1999" s="211">
        <v>2.1727900491128071E-3</v>
      </c>
      <c r="F1999" s="211">
        <v>3.5147839989024829E-3</v>
      </c>
      <c r="G1999" s="211">
        <v>5.720749467830368E-3</v>
      </c>
      <c r="H1999" s="211">
        <v>7.3287900382645495E-3</v>
      </c>
      <c r="I1999" s="211">
        <v>1.0023925520794213E-2</v>
      </c>
      <c r="J1999" s="211">
        <v>1.351475811507338E-2</v>
      </c>
      <c r="K1999" s="211">
        <v>1.8472868265355109E-2</v>
      </c>
      <c r="L1999" s="211">
        <v>2.4257823560120326E-2</v>
      </c>
      <c r="M1999" s="211">
        <v>3.0389189424576007E-2</v>
      </c>
      <c r="N1999" s="211">
        <v>3.8042015366787821E-2</v>
      </c>
      <c r="P1999" s="212">
        <f t="array" ref="P1999:Z1999">(1+D1999:N1999)^-P$1:Z$1</f>
        <v>0.99992953783842242</v>
      </c>
      <c r="Q1999" s="212">
        <v>0.99945753894660005</v>
      </c>
      <c r="R1999" s="212">
        <v>0.99824722711316638</v>
      </c>
      <c r="S1999" s="212">
        <v>0.99431179134878389</v>
      </c>
      <c r="T1999" s="212">
        <v>0.98550199316105258</v>
      </c>
      <c r="U1999" s="212">
        <v>0.97052117532975957</v>
      </c>
      <c r="V1999" s="212">
        <v>0.93508182356207037</v>
      </c>
      <c r="W1999" s="212">
        <v>0.87973881042022983</v>
      </c>
      <c r="X1999" s="212">
        <v>0.78687745247348451</v>
      </c>
      <c r="Y1999" s="212">
        <v>0.63823497105844595</v>
      </c>
      <c r="Z1999" s="212">
        <v>0.47391598343740809</v>
      </c>
    </row>
    <row r="2000" spans="3:26" x14ac:dyDescent="0.3">
      <c r="C2000" s="210">
        <v>40934</v>
      </c>
      <c r="D2000" s="211">
        <v>7.9831423028835268E-4</v>
      </c>
      <c r="E2000" s="211">
        <v>1.9527883022989092E-3</v>
      </c>
      <c r="F2000" s="211">
        <v>2.9402261954351271E-3</v>
      </c>
      <c r="G2000" s="211">
        <v>4.5468124808961093E-3</v>
      </c>
      <c r="H2000" s="211">
        <v>5.8369667689462737E-3</v>
      </c>
      <c r="I2000" s="211">
        <v>7.8125730589858073E-3</v>
      </c>
      <c r="J2000" s="211">
        <v>1.0570963442615411E-2</v>
      </c>
      <c r="K2000" s="211">
        <v>1.3282232271853345E-2</v>
      </c>
      <c r="L2000" s="211">
        <v>1.8031240138699809E-2</v>
      </c>
      <c r="M2000" s="211">
        <v>2.2871573353378478E-2</v>
      </c>
      <c r="N2000" s="211">
        <v>2.9507322521371417E-2</v>
      </c>
      <c r="P2000" s="212">
        <f t="array" ref="P2000:Z2000">(1+D2000:N2000)^-P$1:Z$1</f>
        <v>0.99993616237794991</v>
      </c>
      <c r="Q2000" s="212">
        <v>0.99951239789410562</v>
      </c>
      <c r="R2000" s="212">
        <v>0.99853312082830326</v>
      </c>
      <c r="S2000" s="212">
        <v>0.9954737674497548</v>
      </c>
      <c r="T2000" s="212">
        <v>0.98842748730274299</v>
      </c>
      <c r="U2000" s="212">
        <v>0.97692378538103553</v>
      </c>
      <c r="V2000" s="212">
        <v>0.94878087562508062</v>
      </c>
      <c r="W2000" s="212">
        <v>0.91177358882563475</v>
      </c>
      <c r="X2000" s="212">
        <v>0.83635170536876224</v>
      </c>
      <c r="Y2000" s="212">
        <v>0.71233348624250625</v>
      </c>
      <c r="Z2000" s="212">
        <v>0.55899921890005855</v>
      </c>
    </row>
    <row r="2001" spans="3:26" x14ac:dyDescent="0.3">
      <c r="C2001" s="210">
        <v>40933</v>
      </c>
      <c r="D2001" s="211">
        <v>1.1309449369411671E-3</v>
      </c>
      <c r="E2001" s="211">
        <v>2.8749859085334659E-3</v>
      </c>
      <c r="F2001" s="211">
        <v>4.6497228375045295E-3</v>
      </c>
      <c r="G2001" s="211">
        <v>7.3221946243218041E-3</v>
      </c>
      <c r="H2001" s="211">
        <v>9.7763177128793437E-3</v>
      </c>
      <c r="I2001" s="211">
        <v>1.2367585325492082E-2</v>
      </c>
      <c r="J2001" s="211">
        <v>1.6760392393959288E-2</v>
      </c>
      <c r="K2001" s="211">
        <v>2.2106332324844918E-2</v>
      </c>
      <c r="L2001" s="211">
        <v>2.9314103139106325E-2</v>
      </c>
      <c r="M2001" s="211">
        <v>3.8986638238487359E-2</v>
      </c>
      <c r="N2001" s="211">
        <v>5.0200000387940202E-2</v>
      </c>
      <c r="P2001" s="212">
        <f t="array" ref="P2001:Z2001">(1+D2001:N2001)^-P$1:Z$1</f>
        <v>0.99990957961613103</v>
      </c>
      <c r="Q2001" s="212">
        <v>0.99928254223583746</v>
      </c>
      <c r="R2001" s="212">
        <v>0.99768321476487309</v>
      </c>
      <c r="S2001" s="212">
        <v>0.99273103018736464</v>
      </c>
      <c r="T2001" s="212">
        <v>0.98073040134221279</v>
      </c>
      <c r="U2001" s="212">
        <v>0.96379641487679901</v>
      </c>
      <c r="V2001" s="212">
        <v>0.92025227487276418</v>
      </c>
      <c r="W2001" s="212">
        <v>0.85807934405563124</v>
      </c>
      <c r="X2001" s="212">
        <v>0.74906717640390552</v>
      </c>
      <c r="Y2001" s="212">
        <v>0.56344374757980098</v>
      </c>
      <c r="Z2001" s="212">
        <v>0.37545657817285844</v>
      </c>
    </row>
    <row r="2002" spans="3:26" x14ac:dyDescent="0.3">
      <c r="C2002" s="210">
        <v>40932</v>
      </c>
      <c r="D2002" s="211">
        <v>1.0462285470094661E-3</v>
      </c>
      <c r="E2002" s="211">
        <v>2.5317391256573589E-3</v>
      </c>
      <c r="F2002" s="211">
        <v>3.957225333440291E-3</v>
      </c>
      <c r="G2002" s="211">
        <v>6.2116503042344094E-3</v>
      </c>
      <c r="H2002" s="211">
        <v>8.2919746045788077E-3</v>
      </c>
      <c r="I2002" s="211">
        <v>1.1218871955194597E-2</v>
      </c>
      <c r="J2002" s="211">
        <v>1.5337514188381952E-2</v>
      </c>
      <c r="K2002" s="211">
        <v>2.0827968877930224E-2</v>
      </c>
      <c r="L2002" s="211">
        <v>2.7356098564880024E-2</v>
      </c>
      <c r="M2002" s="211">
        <v>3.7363726533058E-2</v>
      </c>
      <c r="N2002" s="211">
        <v>4.692481396847973E-2</v>
      </c>
      <c r="P2002" s="212">
        <f t="array" ref="P2002:Z2002">(1+D2002:N2002)^-P$1:Z$1</f>
        <v>0.99991634896843429</v>
      </c>
      <c r="Q2002" s="212">
        <v>0.99936806483689977</v>
      </c>
      <c r="R2002" s="212">
        <v>0.99802724039700585</v>
      </c>
      <c r="S2002" s="212">
        <v>0.99382669610080909</v>
      </c>
      <c r="T2002" s="212">
        <v>0.98362006420396131</v>
      </c>
      <c r="U2002" s="212">
        <v>0.96708467618900729</v>
      </c>
      <c r="V2002" s="212">
        <v>0.92671850900079278</v>
      </c>
      <c r="W2002" s="212">
        <v>0.86562955676672193</v>
      </c>
      <c r="X2002" s="212">
        <v>0.76346646713328759</v>
      </c>
      <c r="Y2002" s="212">
        <v>0.57681179243501557</v>
      </c>
      <c r="Z2002" s="212">
        <v>0.39965949063313411</v>
      </c>
    </row>
    <row r="2003" spans="3:26" x14ac:dyDescent="0.3">
      <c r="C2003" s="210">
        <v>40931</v>
      </c>
      <c r="D2003" s="211">
        <v>1.2571118270180899E-3</v>
      </c>
      <c r="E2003" s="211">
        <v>3.1564286089989912E-3</v>
      </c>
      <c r="F2003" s="211">
        <v>4.8449226963520548E-3</v>
      </c>
      <c r="G2003" s="211">
        <v>7.3629038231317282E-3</v>
      </c>
      <c r="H2003" s="211">
        <v>9.5934331620515061E-3</v>
      </c>
      <c r="I2003" s="211">
        <v>1.2571868808874667E-2</v>
      </c>
      <c r="J2003" s="211">
        <v>1.6048545497489144E-2</v>
      </c>
      <c r="K2003" s="211">
        <v>2.0737131405049361E-2</v>
      </c>
      <c r="L2003" s="211">
        <v>2.711271768357542E-2</v>
      </c>
      <c r="M2003" s="211">
        <v>3.6978379032775809E-2</v>
      </c>
      <c r="N2003" s="211">
        <v>4.9081692968193848E-2</v>
      </c>
      <c r="P2003" s="212">
        <f t="array" ref="P2003:Z2003">(1+D2003:N2003)^-P$1:Z$1</f>
        <v>0.99989949926465416</v>
      </c>
      <c r="Q2003" s="212">
        <v>0.99921244589715141</v>
      </c>
      <c r="R2003" s="212">
        <v>0.99758630574086782</v>
      </c>
      <c r="S2003" s="212">
        <v>0.99269091228673578</v>
      </c>
      <c r="T2003" s="212">
        <v>0.98108574573792584</v>
      </c>
      <c r="U2003" s="212">
        <v>0.96321320302949653</v>
      </c>
      <c r="V2003" s="212">
        <v>0.92348045364729814</v>
      </c>
      <c r="W2003" s="212">
        <v>0.86616893969292352</v>
      </c>
      <c r="X2003" s="212">
        <v>0.76527747966269721</v>
      </c>
      <c r="Y2003" s="212">
        <v>0.58003537122308091</v>
      </c>
      <c r="Z2003" s="212">
        <v>0.38354279739383018</v>
      </c>
    </row>
    <row r="2004" spans="3:26" x14ac:dyDescent="0.3">
      <c r="C2004" s="210">
        <v>40928</v>
      </c>
      <c r="D2004" s="211">
        <v>8.6436507851126115E-4</v>
      </c>
      <c r="E2004" s="211">
        <v>2.1280443974060932E-3</v>
      </c>
      <c r="F2004" s="211">
        <v>3.2783499649488156E-3</v>
      </c>
      <c r="G2004" s="211">
        <v>5.2769888832068096E-3</v>
      </c>
      <c r="H2004" s="211">
        <v>7.1079087797395017E-3</v>
      </c>
      <c r="I2004" s="211">
        <v>9.6920865037728697E-3</v>
      </c>
      <c r="J2004" s="211">
        <v>1.3086608171256947E-2</v>
      </c>
      <c r="K2004" s="211">
        <v>1.6602795479171057E-2</v>
      </c>
      <c r="L2004" s="211">
        <v>2.1478189439062562E-2</v>
      </c>
      <c r="M2004" s="211">
        <v>2.887715401742352E-2</v>
      </c>
      <c r="N2004" s="211">
        <v>3.6494674297296664E-2</v>
      </c>
      <c r="P2004" s="212">
        <f t="array" ref="P2004:Z2004">(1+D2004:N2004)^-P$1:Z$1</f>
        <v>0.99993088305027522</v>
      </c>
      <c r="Q2004" s="212">
        <v>0.99946869536278571</v>
      </c>
      <c r="R2004" s="212">
        <v>0.99836484438022621</v>
      </c>
      <c r="S2004" s="212">
        <v>0.99475071155356987</v>
      </c>
      <c r="T2004" s="212">
        <v>0.98593432576325957</v>
      </c>
      <c r="U2004" s="212">
        <v>0.97147838591070002</v>
      </c>
      <c r="V2004" s="212">
        <v>0.93705941247559366</v>
      </c>
      <c r="W2004" s="212">
        <v>0.89112966819944017</v>
      </c>
      <c r="X2004" s="212">
        <v>0.80855398092056363</v>
      </c>
      <c r="Y2004" s="212">
        <v>0.65244985839291048</v>
      </c>
      <c r="Z2004" s="212">
        <v>0.48826826812408397</v>
      </c>
    </row>
    <row r="2005" spans="3:26" x14ac:dyDescent="0.3">
      <c r="C2005" s="210">
        <v>40927</v>
      </c>
      <c r="D2005" s="211">
        <v>1.0701288160173143E-3</v>
      </c>
      <c r="E2005" s="211">
        <v>2.696336711596992E-3</v>
      </c>
      <c r="F2005" s="211">
        <v>4.0499867003156182E-3</v>
      </c>
      <c r="G2005" s="211">
        <v>6.1174890397582404E-3</v>
      </c>
      <c r="H2005" s="211">
        <v>8.2688288848283345E-3</v>
      </c>
      <c r="I2005" s="211">
        <v>1.0696230060103243E-2</v>
      </c>
      <c r="J2005" s="211">
        <v>1.3707604109812029E-2</v>
      </c>
      <c r="K2005" s="211">
        <v>1.8530051662281073E-2</v>
      </c>
      <c r="L2005" s="211">
        <v>2.3943056101521972E-2</v>
      </c>
      <c r="M2005" s="211">
        <v>3.0500277850361465E-2</v>
      </c>
      <c r="N2005" s="211">
        <v>3.8231345975416199E-2</v>
      </c>
      <c r="P2005" s="212">
        <f t="array" ref="P2005:Z2005">(1+D2005:N2005)^-P$1:Z$1</f>
        <v>0.99991443912963263</v>
      </c>
      <c r="Q2005" s="212">
        <v>0.99932704950359341</v>
      </c>
      <c r="R2005" s="212">
        <v>0.99798113686103307</v>
      </c>
      <c r="S2005" s="212">
        <v>0.99391970708550481</v>
      </c>
      <c r="T2005" s="212">
        <v>0.9836652244925842</v>
      </c>
      <c r="U2005" s="212">
        <v>0.96858572180236979</v>
      </c>
      <c r="V2005" s="212">
        <v>0.93419272010348353</v>
      </c>
      <c r="W2005" s="212">
        <v>0.87939313002664743</v>
      </c>
      <c r="X2005" s="212">
        <v>0.78929971925845255</v>
      </c>
      <c r="Y2005" s="212">
        <v>0.63720371891392713</v>
      </c>
      <c r="Z2005" s="212">
        <v>0.47219051967818076</v>
      </c>
    </row>
    <row r="2006" spans="3:26" x14ac:dyDescent="0.3">
      <c r="C2006" s="210">
        <v>40926</v>
      </c>
      <c r="D2006" s="211">
        <v>1.0330930915852451E-3</v>
      </c>
      <c r="E2006" s="211">
        <v>2.5422957027649222E-3</v>
      </c>
      <c r="F2006" s="211">
        <v>4.060418776117734E-3</v>
      </c>
      <c r="G2006" s="211">
        <v>6.5327535240822599E-3</v>
      </c>
      <c r="H2006" s="211">
        <v>8.7293895040190927E-3</v>
      </c>
      <c r="I2006" s="211">
        <v>1.1394929663598249E-2</v>
      </c>
      <c r="J2006" s="211">
        <v>1.5157572879539257E-2</v>
      </c>
      <c r="K2006" s="211">
        <v>2.0082058195204297E-2</v>
      </c>
      <c r="L2006" s="211">
        <v>2.5640550026083717E-2</v>
      </c>
      <c r="M2006" s="211">
        <v>3.3945204071869559E-2</v>
      </c>
      <c r="N2006" s="211">
        <v>4.603123628210537E-2</v>
      </c>
      <c r="P2006" s="212">
        <f t="array" ref="P2006:Z2006">(1+D2006:N2006)^-P$1:Z$1</f>
        <v>0.99991739862622797</v>
      </c>
      <c r="Q2006" s="212">
        <v>0.99936543403824452</v>
      </c>
      <c r="R2006" s="212">
        <v>0.99797595239119596</v>
      </c>
      <c r="S2006" s="212">
        <v>0.99350964635655459</v>
      </c>
      <c r="T2006" s="212">
        <v>0.98276719565196213</v>
      </c>
      <c r="U2006" s="212">
        <v>0.9665797307805043</v>
      </c>
      <c r="V2006" s="212">
        <v>0.92754012562722621</v>
      </c>
      <c r="W2006" s="212">
        <v>0.8700700851807317</v>
      </c>
      <c r="X2006" s="212">
        <v>0.77633322089680334</v>
      </c>
      <c r="Y2006" s="212">
        <v>0.60609004895715046</v>
      </c>
      <c r="Z2006" s="212">
        <v>0.40654341408292788</v>
      </c>
    </row>
    <row r="2007" spans="3:26" x14ac:dyDescent="0.3">
      <c r="C2007" s="210">
        <v>40925</v>
      </c>
      <c r="D2007" s="211">
        <v>1.02463127832724E-3</v>
      </c>
      <c r="E2007" s="211">
        <v>2.4894777448404471E-3</v>
      </c>
      <c r="F2007" s="211">
        <v>3.7353032237788892E-3</v>
      </c>
      <c r="G2007" s="211">
        <v>5.7373595818842977E-3</v>
      </c>
      <c r="H2007" s="211">
        <v>7.8168940661735298E-3</v>
      </c>
      <c r="I2007" s="211">
        <v>1.0268169598561543E-2</v>
      </c>
      <c r="J2007" s="211">
        <v>1.3640001178386115E-2</v>
      </c>
      <c r="K2007" s="211">
        <v>1.8534606491474471E-2</v>
      </c>
      <c r="L2007" s="211">
        <v>2.4460986866646564E-2</v>
      </c>
      <c r="M2007" s="211">
        <v>3.2811320447834455E-2</v>
      </c>
      <c r="N2007" s="211">
        <v>4.498470709297802E-2</v>
      </c>
      <c r="P2007" s="212">
        <f t="array" ref="P2007:Z2007">(1+D2007:N2007)^-P$1:Z$1</f>
        <v>0.99991807481989092</v>
      </c>
      <c r="Q2007" s="212">
        <v>0.99937859711869548</v>
      </c>
      <c r="R2007" s="212">
        <v>0.99813756433848366</v>
      </c>
      <c r="S2007" s="212">
        <v>0.99429536993209677</v>
      </c>
      <c r="T2007" s="212">
        <v>0.98454763129228495</v>
      </c>
      <c r="U2007" s="212">
        <v>0.9698174411539735</v>
      </c>
      <c r="V2007" s="212">
        <v>0.93450428333498359</v>
      </c>
      <c r="W2007" s="212">
        <v>0.8793656022213342</v>
      </c>
      <c r="X2007" s="212">
        <v>0.78531836883407669</v>
      </c>
      <c r="Y2007" s="212">
        <v>0.6161481622148175</v>
      </c>
      <c r="Z2007" s="212">
        <v>0.41476423899908355</v>
      </c>
    </row>
    <row r="2008" spans="3:26" x14ac:dyDescent="0.3">
      <c r="C2008" s="210">
        <v>40921</v>
      </c>
      <c r="D2008" s="211">
        <v>1.1466712929081467E-3</v>
      </c>
      <c r="E2008" s="211">
        <v>3.001428591327784E-3</v>
      </c>
      <c r="F2008" s="211">
        <v>4.7891728553433157E-3</v>
      </c>
      <c r="G2008" s="211">
        <v>7.3240719885964787E-3</v>
      </c>
      <c r="H2008" s="211">
        <v>9.7964737394853063E-3</v>
      </c>
      <c r="I2008" s="211">
        <v>1.3156485995470993E-2</v>
      </c>
      <c r="J2008" s="211">
        <v>1.7622707882960345E-2</v>
      </c>
      <c r="K2008" s="211">
        <v>2.2191454521467705E-2</v>
      </c>
      <c r="L2008" s="211">
        <v>2.9964056788015243E-2</v>
      </c>
      <c r="M2008" s="211">
        <v>3.9301555261579253E-2</v>
      </c>
      <c r="N2008" s="211">
        <v>5.1536178733267803E-2</v>
      </c>
      <c r="P2008" s="212">
        <f t="array" ref="P2008:Z2008">(1+D2008:N2008)^-P$1:Z$1</f>
        <v>0.99990832305318655</v>
      </c>
      <c r="Q2008" s="212">
        <v>0.99925104728091396</v>
      </c>
      <c r="R2008" s="212">
        <v>0.99761398045513638</v>
      </c>
      <c r="S2008" s="212">
        <v>0.9927291800203506</v>
      </c>
      <c r="T2008" s="212">
        <v>0.98069125002550483</v>
      </c>
      <c r="U2008" s="212">
        <v>0.96154676906685799</v>
      </c>
      <c r="V2008" s="212">
        <v>0.91635984968077333</v>
      </c>
      <c r="W2008" s="212">
        <v>0.85757927777759935</v>
      </c>
      <c r="X2008" s="212">
        <v>0.74435362615130851</v>
      </c>
      <c r="Y2008" s="212">
        <v>0.56088825012920129</v>
      </c>
      <c r="Z2008" s="212">
        <v>0.36602909761801605</v>
      </c>
    </row>
    <row r="2009" spans="3:26" x14ac:dyDescent="0.3">
      <c r="C2009" s="210">
        <v>40920</v>
      </c>
      <c r="D2009" s="211">
        <v>1.0344907175199502E-3</v>
      </c>
      <c r="E2009" s="211">
        <v>2.6032419648666467E-3</v>
      </c>
      <c r="F2009" s="211">
        <v>3.9676594513951124E-3</v>
      </c>
      <c r="G2009" s="211">
        <v>6.3275595757746978E-3</v>
      </c>
      <c r="H2009" s="211">
        <v>8.5265661276061524E-3</v>
      </c>
      <c r="I2009" s="211">
        <v>1.1327060875184841E-2</v>
      </c>
      <c r="J2009" s="211">
        <v>1.5489543817101463E-2</v>
      </c>
      <c r="K2009" s="211">
        <v>2.1199250769649933E-2</v>
      </c>
      <c r="L2009" s="211">
        <v>2.6778906142177795E-2</v>
      </c>
      <c r="M2009" s="211">
        <v>3.5592851362224918E-2</v>
      </c>
      <c r="N2009" s="211">
        <v>4.6420606388896946E-2</v>
      </c>
      <c r="P2009" s="212">
        <f t="array" ref="P2009:Z2009">(1+D2009:N2009)^-P$1:Z$1</f>
        <v>0.99991728694085458</v>
      </c>
      <c r="Q2009" s="212">
        <v>0.99935024633148328</v>
      </c>
      <c r="R2009" s="212">
        <v>0.99802205419359236</v>
      </c>
      <c r="S2009" s="212">
        <v>0.99371222668447812</v>
      </c>
      <c r="T2009" s="212">
        <v>0.9831625212900762</v>
      </c>
      <c r="U2009" s="212">
        <v>0.96677434140718477</v>
      </c>
      <c r="V2009" s="212">
        <v>0.92602501839349693</v>
      </c>
      <c r="W2009" s="212">
        <v>0.86342891307457503</v>
      </c>
      <c r="X2009" s="212">
        <v>0.76776908235428931</v>
      </c>
      <c r="Y2009" s="212">
        <v>0.59178553029143788</v>
      </c>
      <c r="Z2009" s="212">
        <v>0.40352861228561698</v>
      </c>
    </row>
    <row r="2010" spans="3:26" x14ac:dyDescent="0.3">
      <c r="C2010" s="210">
        <v>40919</v>
      </c>
      <c r="D2010" s="211">
        <v>1.1655706094837791E-3</v>
      </c>
      <c r="E2010" s="211">
        <v>3.1349901563431297E-3</v>
      </c>
      <c r="F2010" s="211">
        <v>4.980576495277428E-3</v>
      </c>
      <c r="G2010" s="211">
        <v>7.9712654077889623E-3</v>
      </c>
      <c r="H2010" s="211">
        <v>1.0087598583796398E-2</v>
      </c>
      <c r="I2010" s="211">
        <v>1.3383957913649984E-2</v>
      </c>
      <c r="J2010" s="211">
        <v>1.7298222732810647E-2</v>
      </c>
      <c r="K2010" s="211">
        <v>2.2877935040023962E-2</v>
      </c>
      <c r="L2010" s="211">
        <v>3.0138220913578949E-2</v>
      </c>
      <c r="M2010" s="211">
        <v>3.7792604455752131E-2</v>
      </c>
      <c r="N2010" s="211">
        <v>5.0986331575928107E-2</v>
      </c>
      <c r="P2010" s="212">
        <f t="array" ref="P2010:Z2010">(1+D2010:N2010)^-P$1:Z$1</f>
        <v>0.99990681299342432</v>
      </c>
      <c r="Q2010" s="212">
        <v>0.9992177845099125</v>
      </c>
      <c r="R2010" s="212">
        <v>0.99751897561417546</v>
      </c>
      <c r="S2010" s="212">
        <v>0.99209177316720021</v>
      </c>
      <c r="T2010" s="212">
        <v>0.9801260268818347</v>
      </c>
      <c r="U2010" s="212">
        <v>0.96089940596243306</v>
      </c>
      <c r="V2010" s="212">
        <v>0.91782222769448041</v>
      </c>
      <c r="W2010" s="212">
        <v>0.85355857080252406</v>
      </c>
      <c r="X2010" s="212">
        <v>0.7430961142061423</v>
      </c>
      <c r="Y2010" s="212">
        <v>0.57324652094200124</v>
      </c>
      <c r="Z2010" s="212">
        <v>0.36987812001020154</v>
      </c>
    </row>
    <row r="2011" spans="3:26" x14ac:dyDescent="0.3">
      <c r="C2011" s="210">
        <v>40918</v>
      </c>
      <c r="D2011" s="211">
        <v>1.0617531271969896E-3</v>
      </c>
      <c r="E2011" s="211">
        <v>2.5861730058289816E-3</v>
      </c>
      <c r="F2011" s="211">
        <v>4.111172132031056E-3</v>
      </c>
      <c r="G2011" s="211">
        <v>6.4844226534023315E-3</v>
      </c>
      <c r="H2011" s="211">
        <v>8.2251047216127457E-3</v>
      </c>
      <c r="I2011" s="211">
        <v>1.081938894512516E-2</v>
      </c>
      <c r="J2011" s="211">
        <v>1.414963671072177E-2</v>
      </c>
      <c r="K2011" s="211">
        <v>1.8239420943335364E-2</v>
      </c>
      <c r="L2011" s="211">
        <v>2.367283592090047E-2</v>
      </c>
      <c r="M2011" s="211">
        <v>3.0979868404888755E-2</v>
      </c>
      <c r="N2011" s="211">
        <v>4.2059575800194961E-2</v>
      </c>
      <c r="P2011" s="212">
        <f t="array" ref="P2011:Z2011">(1+D2011:N2011)^-P$1:Z$1</f>
        <v>0.99991510841421405</v>
      </c>
      <c r="Q2011" s="212">
        <v>0.99935449977123147</v>
      </c>
      <c r="R2011" s="212">
        <v>0.99795073044856286</v>
      </c>
      <c r="S2011" s="212">
        <v>0.99355735418506774</v>
      </c>
      <c r="T2011" s="212">
        <v>0.98375054446971988</v>
      </c>
      <c r="U2011" s="212">
        <v>0.96823172561350368</v>
      </c>
      <c r="V2011" s="212">
        <v>0.93215858330466705</v>
      </c>
      <c r="W2011" s="212">
        <v>0.88115163908976812</v>
      </c>
      <c r="X2011" s="212">
        <v>0.79138572015896091</v>
      </c>
      <c r="Y2011" s="212">
        <v>0.63277195750227544</v>
      </c>
      <c r="Z2011" s="212">
        <v>0.43868120097915392</v>
      </c>
    </row>
    <row r="2012" spans="3:26" x14ac:dyDescent="0.3">
      <c r="C2012" s="210">
        <v>40917</v>
      </c>
      <c r="D2012" s="211">
        <v>9.4041150683016783E-4</v>
      </c>
      <c r="E2012" s="211">
        <v>2.2192883804414468E-3</v>
      </c>
      <c r="F2012" s="211">
        <v>3.5521357629611909E-3</v>
      </c>
      <c r="G2012" s="211">
        <v>5.4315480580135207E-3</v>
      </c>
      <c r="H2012" s="211">
        <v>6.9247450968807226E-3</v>
      </c>
      <c r="I2012" s="211">
        <v>9.4719892045279259E-3</v>
      </c>
      <c r="J2012" s="211">
        <v>1.3023856223054206E-2</v>
      </c>
      <c r="K2012" s="211">
        <v>1.7407729581089295E-2</v>
      </c>
      <c r="L2012" s="211">
        <v>2.2259265802934768E-2</v>
      </c>
      <c r="M2012" s="211">
        <v>2.9592824811172522E-2</v>
      </c>
      <c r="N2012" s="211">
        <v>3.8937291556268287E-2</v>
      </c>
      <c r="P2012" s="212">
        <f t="array" ref="P2012:Z2012">(1+D2012:N2012)^-P$1:Z$1</f>
        <v>0.99992480525950944</v>
      </c>
      <c r="Q2012" s="212">
        <v>0.99944594619516658</v>
      </c>
      <c r="R2012" s="212">
        <v>0.99822864978144565</v>
      </c>
      <c r="S2012" s="212">
        <v>0.99459779428196315</v>
      </c>
      <c r="T2012" s="212">
        <v>0.98629304926832528</v>
      </c>
      <c r="U2012" s="212">
        <v>0.97211396488940216</v>
      </c>
      <c r="V2012" s="212">
        <v>0.93734968001886709</v>
      </c>
      <c r="W2012" s="212">
        <v>0.88620617228674803</v>
      </c>
      <c r="X2012" s="212">
        <v>0.8023972709281153</v>
      </c>
      <c r="Y2012" s="212">
        <v>0.64568008295072776</v>
      </c>
      <c r="Z2012" s="212">
        <v>0.46581481635276778</v>
      </c>
    </row>
    <row r="2013" spans="3:26" x14ac:dyDescent="0.3">
      <c r="C2013" s="210">
        <v>40914</v>
      </c>
      <c r="D2013" s="211">
        <v>9.9547149632709568E-4</v>
      </c>
      <c r="E2013" s="211">
        <v>2.4123437066816363E-3</v>
      </c>
      <c r="F2013" s="211">
        <v>3.9782886258016457E-3</v>
      </c>
      <c r="G2013" s="211">
        <v>6.2338299804649269E-3</v>
      </c>
      <c r="H2013" s="211">
        <v>8.4512803305944965E-3</v>
      </c>
      <c r="I2013" s="211">
        <v>1.1327577108676051E-2</v>
      </c>
      <c r="J2013" s="211">
        <v>1.50838947785716E-2</v>
      </c>
      <c r="K2013" s="211">
        <v>1.9695004082116708E-2</v>
      </c>
      <c r="L2013" s="211">
        <v>2.6753496108606816E-2</v>
      </c>
      <c r="M2013" s="211">
        <v>3.4337297925365898E-2</v>
      </c>
      <c r="N2013" s="211">
        <v>4.4761464223044535E-2</v>
      </c>
      <c r="P2013" s="212">
        <f t="array" ref="P2013:Z2013">(1+D2013:N2013)^-P$1:Z$1</f>
        <v>0.9999204050603927</v>
      </c>
      <c r="Q2013" s="212">
        <v>0.99939782171301006</v>
      </c>
      <c r="R2013" s="212">
        <v>0.99801677112189979</v>
      </c>
      <c r="S2013" s="212">
        <v>0.99380478990595456</v>
      </c>
      <c r="T2013" s="212">
        <v>0.98330932250568182</v>
      </c>
      <c r="U2013" s="212">
        <v>0.96677286093423975</v>
      </c>
      <c r="V2013" s="212">
        <v>0.92787679393952827</v>
      </c>
      <c r="W2013" s="212">
        <v>0.87238453756269496</v>
      </c>
      <c r="X2013" s="212">
        <v>0.7679591105452116</v>
      </c>
      <c r="Y2013" s="212">
        <v>0.60265285367303578</v>
      </c>
      <c r="Z2013" s="212">
        <v>0.41654036421733143</v>
      </c>
    </row>
    <row r="2014" spans="3:26" x14ac:dyDescent="0.3">
      <c r="C2014" s="210">
        <v>40913</v>
      </c>
      <c r="D2014" s="211">
        <v>1.0595613327193264E-3</v>
      </c>
      <c r="E2014" s="211">
        <v>2.5794931996045776E-3</v>
      </c>
      <c r="F2014" s="211">
        <v>3.9939125869621036E-3</v>
      </c>
      <c r="G2014" s="211">
        <v>6.519467024540696E-3</v>
      </c>
      <c r="H2014" s="211">
        <v>8.8163164091311814E-3</v>
      </c>
      <c r="I2014" s="211">
        <v>1.1597237490499132E-2</v>
      </c>
      <c r="J2014" s="211">
        <v>1.4754920327943764E-2</v>
      </c>
      <c r="K2014" s="211">
        <v>1.9156141855762698E-2</v>
      </c>
      <c r="L2014" s="211">
        <v>2.5821752076340295E-2</v>
      </c>
      <c r="M2014" s="211">
        <v>3.4778408252473442E-2</v>
      </c>
      <c r="N2014" s="211">
        <v>4.7639161569779674E-2</v>
      </c>
      <c r="P2014" s="212">
        <f t="array" ref="P2014:Z2014">(1+D2014:N2014)^-P$1:Z$1</f>
        <v>0.99991528355713588</v>
      </c>
      <c r="Q2014" s="212">
        <v>0.99935616434690222</v>
      </c>
      <c r="R2014" s="212">
        <v>0.99800900561867401</v>
      </c>
      <c r="S2014" s="212">
        <v>0.99352276112074267</v>
      </c>
      <c r="T2014" s="212">
        <v>0.98259783829961145</v>
      </c>
      <c r="U2014" s="212">
        <v>0.96599993222094116</v>
      </c>
      <c r="V2014" s="212">
        <v>0.92938181615605742</v>
      </c>
      <c r="W2014" s="212">
        <v>0.87561847752864674</v>
      </c>
      <c r="X2014" s="212">
        <v>0.77496298864313939</v>
      </c>
      <c r="Y2014" s="212">
        <v>0.59881080491248317</v>
      </c>
      <c r="Z2014" s="212">
        <v>0.39424438218351132</v>
      </c>
    </row>
    <row r="2015" spans="3:26" x14ac:dyDescent="0.3">
      <c r="C2015" s="210">
        <v>40912</v>
      </c>
      <c r="D2015" s="211">
        <v>1.0753391155792714E-3</v>
      </c>
      <c r="E2015" s="211">
        <v>2.7098560031792213E-3</v>
      </c>
      <c r="F2015" s="211">
        <v>4.41134960273659E-3</v>
      </c>
      <c r="G2015" s="211">
        <v>6.769732648209255E-3</v>
      </c>
      <c r="H2015" s="211">
        <v>8.9592326974273495E-3</v>
      </c>
      <c r="I2015" s="211">
        <v>1.1826243800070172E-2</v>
      </c>
      <c r="J2015" s="211">
        <v>1.5906685206381284E-2</v>
      </c>
      <c r="K2015" s="211">
        <v>2.1264536592958842E-2</v>
      </c>
      <c r="L2015" s="211">
        <v>2.8165768498802687E-2</v>
      </c>
      <c r="M2015" s="211">
        <v>3.7365817239431366E-2</v>
      </c>
      <c r="N2015" s="211">
        <v>5.0990378809165397E-2</v>
      </c>
      <c r="P2015" s="212">
        <f t="array" ref="P2015:Z2015">(1+D2015:N2015)^-P$1:Z$1</f>
        <v>0.99991402278804198</v>
      </c>
      <c r="Q2015" s="212">
        <v>0.99932368106605496</v>
      </c>
      <c r="R2015" s="212">
        <v>0.99780159597723783</v>
      </c>
      <c r="S2015" s="212">
        <v>0.99327578846614495</v>
      </c>
      <c r="T2015" s="212">
        <v>0.98231949347520175</v>
      </c>
      <c r="U2015" s="212">
        <v>0.9653441772946777</v>
      </c>
      <c r="V2015" s="212">
        <v>0.92412540362105744</v>
      </c>
      <c r="W2015" s="212">
        <v>0.86304261550684136</v>
      </c>
      <c r="X2015" s="212">
        <v>0.75747550832506305</v>
      </c>
      <c r="Y2015" s="212">
        <v>0.57679435508951704</v>
      </c>
      <c r="Z2015" s="212">
        <v>0.36984963395955889</v>
      </c>
    </row>
    <row r="2016" spans="3:26" x14ac:dyDescent="0.3">
      <c r="C2016" s="210">
        <v>40911</v>
      </c>
      <c r="D2016" s="211">
        <v>9.4568740134982551E-4</v>
      </c>
      <c r="E2016" s="211">
        <v>2.3935805221292164E-3</v>
      </c>
      <c r="F2016" s="211">
        <v>3.682247574678001E-3</v>
      </c>
      <c r="G2016" s="211">
        <v>5.5720263960744127E-3</v>
      </c>
      <c r="H2016" s="211">
        <v>7.1802848619407916E-3</v>
      </c>
      <c r="I2016" s="211">
        <v>9.4737237104322632E-3</v>
      </c>
      <c r="J2016" s="211">
        <v>1.2426623828281637E-2</v>
      </c>
      <c r="K2016" s="211">
        <v>1.662257768414574E-2</v>
      </c>
      <c r="L2016" s="211">
        <v>2.0880779814489162E-2</v>
      </c>
      <c r="M2016" s="211">
        <v>2.6399467906929888E-2</v>
      </c>
      <c r="N2016" s="211">
        <v>3.4559467293059871E-2</v>
      </c>
      <c r="P2016" s="212">
        <f t="array" ref="P2016:Z2016">(1+D2016:N2016)^-P$1:Z$1</f>
        <v>0.99992438361740399</v>
      </c>
      <c r="Q2016" s="212">
        <v>0.99940249845738205</v>
      </c>
      <c r="R2016" s="212">
        <v>0.998163945265653</v>
      </c>
      <c r="S2016" s="212">
        <v>0.99445884904332094</v>
      </c>
      <c r="T2016" s="212">
        <v>0.98579263216385116</v>
      </c>
      <c r="U2016" s="212">
        <v>0.97210895395803698</v>
      </c>
      <c r="V2016" s="212">
        <v>0.94011766558565379</v>
      </c>
      <c r="W2016" s="212">
        <v>0.89100829339661169</v>
      </c>
      <c r="X2016" s="212">
        <v>0.81329804054030719</v>
      </c>
      <c r="Y2016" s="212">
        <v>0.67647807681056138</v>
      </c>
      <c r="Z2016" s="212">
        <v>0.5068632615437052</v>
      </c>
    </row>
    <row r="2017" spans="3:26" x14ac:dyDescent="0.3">
      <c r="C2017" s="210">
        <v>40907</v>
      </c>
      <c r="D2017" s="211">
        <v>1.0104663502351649E-3</v>
      </c>
      <c r="E2017" s="211">
        <v>2.5504333392549297E-3</v>
      </c>
      <c r="F2017" s="211">
        <v>4.0068431374385956E-3</v>
      </c>
      <c r="G2017" s="211">
        <v>6.2910049066785267E-3</v>
      </c>
      <c r="H2017" s="211">
        <v>8.1744882544678987E-3</v>
      </c>
      <c r="I2017" s="211">
        <v>1.0457584444960331E-2</v>
      </c>
      <c r="J2017" s="211">
        <v>1.4206824865958213E-2</v>
      </c>
      <c r="K2017" s="211">
        <v>1.8299399354860895E-2</v>
      </c>
      <c r="L2017" s="211">
        <v>2.4326850518298557E-2</v>
      </c>
      <c r="M2017" s="211">
        <v>3.3099566096686683E-2</v>
      </c>
      <c r="N2017" s="211">
        <v>4.4595494826114572E-2</v>
      </c>
      <c r="P2017" s="212">
        <f t="array" ref="P2017:Z2017">(1+D2017:N2017)^-P$1:Z$1</f>
        <v>0.99991920677012791</v>
      </c>
      <c r="Q2017" s="212">
        <v>0.99936340608605712</v>
      </c>
      <c r="R2017" s="212">
        <v>0.99800257894565791</v>
      </c>
      <c r="S2017" s="212">
        <v>0.99374832441510108</v>
      </c>
      <c r="T2017" s="212">
        <v>0.98384932742380682</v>
      </c>
      <c r="U2017" s="212">
        <v>0.96927215338046724</v>
      </c>
      <c r="V2017" s="212">
        <v>0.93189580446613796</v>
      </c>
      <c r="W2017" s="212">
        <v>0.88078840096437672</v>
      </c>
      <c r="X2017" s="212">
        <v>0.78634735518090826</v>
      </c>
      <c r="Y2017" s="212">
        <v>0.61357451517514217</v>
      </c>
      <c r="Z2017" s="212">
        <v>0.41786599508597344</v>
      </c>
    </row>
    <row r="2018" spans="3:26" x14ac:dyDescent="0.3">
      <c r="C2018" s="210">
        <v>40906</v>
      </c>
      <c r="D2018" s="211">
        <v>1.0156717477701905E-3</v>
      </c>
      <c r="E2018" s="211">
        <v>2.3671946787521638E-3</v>
      </c>
      <c r="F2018" s="211">
        <v>3.8823392394057884E-3</v>
      </c>
      <c r="G2018" s="211">
        <v>5.9469503874928307E-3</v>
      </c>
      <c r="H2018" s="211">
        <v>7.5345228695807617E-3</v>
      </c>
      <c r="I2018" s="211">
        <v>9.9235107061730853E-3</v>
      </c>
      <c r="J2018" s="211">
        <v>1.2844586210373146E-2</v>
      </c>
      <c r="K2018" s="211">
        <v>1.725836817270638E-2</v>
      </c>
      <c r="L2018" s="211">
        <v>2.3102639053840072E-2</v>
      </c>
      <c r="M2018" s="211">
        <v>2.9304828028397827E-2</v>
      </c>
      <c r="N2018" s="211">
        <v>3.9077956430560744E-2</v>
      </c>
      <c r="P2018" s="212">
        <f t="array" ref="P2018:Z2018">(1+D2018:N2018)^-P$1:Z$1</f>
        <v>0.99991879079346968</v>
      </c>
      <c r="Q2018" s="212">
        <v>0.99940907534298629</v>
      </c>
      <c r="R2018" s="212">
        <v>0.99806446436494478</v>
      </c>
      <c r="S2018" s="212">
        <v>0.99408820675364429</v>
      </c>
      <c r="T2018" s="212">
        <v>0.98509956642428542</v>
      </c>
      <c r="U2018" s="212">
        <v>0.97081069545559362</v>
      </c>
      <c r="V2018" s="212">
        <v>0.93817951208976469</v>
      </c>
      <c r="W2018" s="212">
        <v>0.88711740907179193</v>
      </c>
      <c r="X2018" s="212">
        <v>0.79580735904630151</v>
      </c>
      <c r="Y2018" s="212">
        <v>0.64839529076575475</v>
      </c>
      <c r="Z2018" s="212">
        <v>0.46455524611378468</v>
      </c>
    </row>
    <row r="2019" spans="3:26" x14ac:dyDescent="0.3">
      <c r="C2019" s="210">
        <v>40905</v>
      </c>
      <c r="D2019" s="211">
        <v>9.7776094718789088E-4</v>
      </c>
      <c r="E2019" s="211">
        <v>2.4038279509774859E-3</v>
      </c>
      <c r="F2019" s="211">
        <v>3.8186845882595064E-3</v>
      </c>
      <c r="G2019" s="211">
        <v>5.9753323565866507E-3</v>
      </c>
      <c r="H2019" s="211">
        <v>7.8728712443110159E-3</v>
      </c>
      <c r="I2019" s="211">
        <v>1.03919716497115E-2</v>
      </c>
      <c r="J2019" s="211">
        <v>1.396054434836211E-2</v>
      </c>
      <c r="K2019" s="211">
        <v>1.9146015662465005E-2</v>
      </c>
      <c r="L2019" s="211">
        <v>2.5282207437168362E-2</v>
      </c>
      <c r="M2019" s="211">
        <v>3.2942375375418248E-2</v>
      </c>
      <c r="N2019" s="211">
        <v>4.2443090639036153E-2</v>
      </c>
      <c r="P2019" s="212">
        <f t="array" ref="P2019:Z2019">(1+D2019:N2019)^-P$1:Z$1</f>
        <v>0.99992182039615984</v>
      </c>
      <c r="Q2019" s="212">
        <v>0.99939994426091727</v>
      </c>
      <c r="R2019" s="212">
        <v>0.99809610874412213</v>
      </c>
      <c r="S2019" s="212">
        <v>0.9940601601605985</v>
      </c>
      <c r="T2019" s="212">
        <v>0.98443827093692571</v>
      </c>
      <c r="U2019" s="212">
        <v>0.96946099331700075</v>
      </c>
      <c r="V2019" s="212">
        <v>0.93302809358507743</v>
      </c>
      <c r="W2019" s="212">
        <v>0.87567938011067581</v>
      </c>
      <c r="X2019" s="212">
        <v>0.77905082585068852</v>
      </c>
      <c r="Y2019" s="212">
        <v>0.61497659284432915</v>
      </c>
      <c r="Z2019" s="212">
        <v>0.43546464100241333</v>
      </c>
    </row>
    <row r="2020" spans="3:26" x14ac:dyDescent="0.3">
      <c r="C2020" s="210">
        <v>40904</v>
      </c>
      <c r="D2020" s="211">
        <v>8.5235745414723586E-4</v>
      </c>
      <c r="E2020" s="211">
        <v>2.0605473311323987E-3</v>
      </c>
      <c r="F2020" s="211">
        <v>3.1721835007195933E-3</v>
      </c>
      <c r="G2020" s="211">
        <v>4.7912037581596227E-3</v>
      </c>
      <c r="H2020" s="211">
        <v>6.3849304536165103E-3</v>
      </c>
      <c r="I2020" s="211">
        <v>8.6587327714912812E-3</v>
      </c>
      <c r="J2020" s="211">
        <v>1.1227876969355233E-2</v>
      </c>
      <c r="K2020" s="211">
        <v>1.4452837818804517E-2</v>
      </c>
      <c r="L2020" s="211">
        <v>1.8306477957064162E-2</v>
      </c>
      <c r="M2020" s="211">
        <v>2.3936987106197429E-2</v>
      </c>
      <c r="N2020" s="211">
        <v>3.1547918057310012E-2</v>
      </c>
      <c r="P2020" s="212">
        <f t="array" ref="P2020:Z2020">(1+D2020:N2020)^-P$1:Z$1</f>
        <v>0.99993184277050406</v>
      </c>
      <c r="Q2020" s="212">
        <v>0.99948552555857317</v>
      </c>
      <c r="R2020" s="212">
        <v>0.99841767183253394</v>
      </c>
      <c r="S2020" s="212">
        <v>0.99523164241462359</v>
      </c>
      <c r="T2020" s="212">
        <v>0.98735140816369593</v>
      </c>
      <c r="U2020" s="212">
        <v>0.97446723514180011</v>
      </c>
      <c r="V2020" s="212">
        <v>0.94570314330501049</v>
      </c>
      <c r="W2020" s="212">
        <v>0.90443418776409157</v>
      </c>
      <c r="X2020" s="212">
        <v>0.83409387987494799</v>
      </c>
      <c r="Y2020" s="212">
        <v>0.70129627822296448</v>
      </c>
      <c r="Z2020" s="212">
        <v>0.53729384127673674</v>
      </c>
    </row>
    <row r="2021" spans="3:26" x14ac:dyDescent="0.3">
      <c r="C2021" s="210">
        <v>40900</v>
      </c>
      <c r="D2021" s="211">
        <v>9.0762220001481999E-4</v>
      </c>
      <c r="E2021" s="211">
        <v>2.1746257152242903E-3</v>
      </c>
      <c r="F2021" s="211">
        <v>3.545501578679602E-3</v>
      </c>
      <c r="G2021" s="211">
        <v>5.7838704733310688E-3</v>
      </c>
      <c r="H2021" s="211">
        <v>7.5948516772120899E-3</v>
      </c>
      <c r="I2021" s="211">
        <v>9.754543129008841E-3</v>
      </c>
      <c r="J2021" s="211">
        <v>1.2710257970115621E-2</v>
      </c>
      <c r="K2021" s="211">
        <v>1.6815363208727476E-2</v>
      </c>
      <c r="L2021" s="211">
        <v>2.2971211886939218E-2</v>
      </c>
      <c r="M2021" s="211">
        <v>3.000911691951088E-2</v>
      </c>
      <c r="N2021" s="211">
        <v>3.7636823266635935E-2</v>
      </c>
      <c r="P2021" s="212">
        <f t="array" ref="P2021:Z2021">(1+D2021:N2021)^-P$1:Z$1</f>
        <v>0.99992742578883209</v>
      </c>
      <c r="Q2021" s="212">
        <v>0.99945708127396815</v>
      </c>
      <c r="R2021" s="212">
        <v>0.99823194929395542</v>
      </c>
      <c r="S2021" s="212">
        <v>0.99424939030826864</v>
      </c>
      <c r="T2021" s="212">
        <v>0.98498160610921004</v>
      </c>
      <c r="U2021" s="212">
        <v>0.97129812970190066</v>
      </c>
      <c r="V2021" s="212">
        <v>0.93880188872009995</v>
      </c>
      <c r="W2021" s="212">
        <v>0.88982643595779276</v>
      </c>
      <c r="X2021" s="212">
        <v>0.79683037117358113</v>
      </c>
      <c r="Y2021" s="212">
        <v>0.64177673298856108</v>
      </c>
      <c r="Z2021" s="212">
        <v>0.47763098358779887</v>
      </c>
    </row>
    <row r="2022" spans="3:26" x14ac:dyDescent="0.3">
      <c r="C2022" s="210">
        <v>40899</v>
      </c>
      <c r="D2022" s="211">
        <v>9.5851866382077266E-4</v>
      </c>
      <c r="E2022" s="211">
        <v>2.4217652309490986E-3</v>
      </c>
      <c r="F2022" s="211">
        <v>3.9105599249274802E-3</v>
      </c>
      <c r="G2022" s="211">
        <v>6.0625041594243624E-3</v>
      </c>
      <c r="H2022" s="211">
        <v>7.9162050448896345E-3</v>
      </c>
      <c r="I2022" s="211">
        <v>9.9628927051769994E-3</v>
      </c>
      <c r="J2022" s="211">
        <v>1.345089673919949E-2</v>
      </c>
      <c r="K2022" s="211">
        <v>1.8027374746327662E-2</v>
      </c>
      <c r="L2022" s="211">
        <v>2.3914494880812515E-2</v>
      </c>
      <c r="M2022" s="211">
        <v>3.0561157959181798E-2</v>
      </c>
      <c r="N2022" s="211">
        <v>4.1617049875670491E-2</v>
      </c>
      <c r="P2022" s="212">
        <f t="array" ref="P2022:Z2022">(1+D2022:N2022)^-P$1:Z$1</f>
        <v>0.9999233581708834</v>
      </c>
      <c r="Q2022" s="212">
        <v>0.99939547342899837</v>
      </c>
      <c r="R2022" s="212">
        <v>0.99805043609268196</v>
      </c>
      <c r="S2022" s="212">
        <v>0.99397402831895643</v>
      </c>
      <c r="T2022" s="212">
        <v>0.98435362395047488</v>
      </c>
      <c r="U2022" s="212">
        <v>0.97069713393174317</v>
      </c>
      <c r="V2022" s="212">
        <v>0.93537647591418283</v>
      </c>
      <c r="W2022" s="212">
        <v>0.88243719542721022</v>
      </c>
      <c r="X2022" s="212">
        <v>0.78951991531521604</v>
      </c>
      <c r="Y2022" s="212">
        <v>0.6366393129044976</v>
      </c>
      <c r="Z2022" s="212">
        <v>0.44242371479963527</v>
      </c>
    </row>
    <row r="2023" spans="3:26" x14ac:dyDescent="0.3">
      <c r="C2023" s="210">
        <v>40898</v>
      </c>
      <c r="D2023" s="211">
        <v>1.0890115931220211E-3</v>
      </c>
      <c r="E2023" s="211">
        <v>2.7151180528638031E-3</v>
      </c>
      <c r="F2023" s="211">
        <v>4.1224522648029074E-3</v>
      </c>
      <c r="G2023" s="211">
        <v>6.4426435957504807E-3</v>
      </c>
      <c r="H2023" s="211">
        <v>8.6600265122968294E-3</v>
      </c>
      <c r="I2023" s="211">
        <v>1.1385464338849058E-2</v>
      </c>
      <c r="J2023" s="211">
        <v>1.467817418669262E-2</v>
      </c>
      <c r="K2023" s="211">
        <v>1.8536316341087846E-2</v>
      </c>
      <c r="L2023" s="211">
        <v>2.3811467480654269E-2</v>
      </c>
      <c r="M2023" s="211">
        <v>3.1269695674038346E-2</v>
      </c>
      <c r="N2023" s="211">
        <v>4.0252040259889252E-2</v>
      </c>
      <c r="P2023" s="212">
        <f t="array" ref="P2023:Z2023">(1+D2023:N2023)^-P$1:Z$1</f>
        <v>0.99991293026677741</v>
      </c>
      <c r="Q2023" s="212">
        <v>0.99932237000045054</v>
      </c>
      <c r="R2023" s="212">
        <v>0.99794512503244592</v>
      </c>
      <c r="S2023" s="212">
        <v>0.99359859835357067</v>
      </c>
      <c r="T2023" s="212">
        <v>0.98290236511426643</v>
      </c>
      <c r="U2023" s="212">
        <v>0.9666068690289582</v>
      </c>
      <c r="V2023" s="212">
        <v>0.92973334268170582</v>
      </c>
      <c r="W2023" s="212">
        <v>0.87935526873850189</v>
      </c>
      <c r="X2023" s="212">
        <v>0.79031477874227363</v>
      </c>
      <c r="Y2023" s="212">
        <v>0.63010969242211756</v>
      </c>
      <c r="Z2023" s="212">
        <v>0.45418049043659953</v>
      </c>
    </row>
    <row r="2024" spans="3:26" x14ac:dyDescent="0.3">
      <c r="C2024" s="210">
        <v>40897</v>
      </c>
      <c r="D2024" s="211">
        <v>9.416926574199215E-4</v>
      </c>
      <c r="E2024" s="211">
        <v>2.329013752090851E-3</v>
      </c>
      <c r="F2024" s="211">
        <v>3.7069819812436872E-3</v>
      </c>
      <c r="G2024" s="211">
        <v>5.5649217922991061E-3</v>
      </c>
      <c r="H2024" s="211">
        <v>7.479082813767763E-3</v>
      </c>
      <c r="I2024" s="211">
        <v>9.4198145890759932E-3</v>
      </c>
      <c r="J2024" s="211">
        <v>1.2569525422523188E-2</v>
      </c>
      <c r="K2024" s="211">
        <v>1.6372625933040993E-2</v>
      </c>
      <c r="L2024" s="211">
        <v>2.2396163742366658E-2</v>
      </c>
      <c r="M2024" s="211">
        <v>2.878479669522083E-2</v>
      </c>
      <c r="N2024" s="211">
        <v>3.6887396612554663E-2</v>
      </c>
      <c r="P2024" s="212">
        <f t="array" ref="P2024:Z2024">(1+D2024:N2024)^-P$1:Z$1</f>
        <v>0.9999247028715269</v>
      </c>
      <c r="Q2024" s="212">
        <v>0.99941859263197586</v>
      </c>
      <c r="R2024" s="212">
        <v>0.9981516462852783</v>
      </c>
      <c r="S2024" s="212">
        <v>0.99446587517951579</v>
      </c>
      <c r="T2024" s="212">
        <v>0.98520798649679664</v>
      </c>
      <c r="U2024" s="212">
        <v>0.9722647117635671</v>
      </c>
      <c r="V2024" s="212">
        <v>0.93945446964818236</v>
      </c>
      <c r="W2024" s="212">
        <v>0.89254327592153937</v>
      </c>
      <c r="X2024" s="212">
        <v>0.80132351524585976</v>
      </c>
      <c r="Y2024" s="212">
        <v>0.65332899857749605</v>
      </c>
      <c r="Z2024" s="212">
        <v>0.48458290259020059</v>
      </c>
    </row>
    <row r="2025" spans="3:26" x14ac:dyDescent="0.3">
      <c r="C2025" s="210">
        <v>40896</v>
      </c>
      <c r="D2025" s="211">
        <v>8.8856383475068761E-4</v>
      </c>
      <c r="E2025" s="211">
        <v>2.0783555163526794E-3</v>
      </c>
      <c r="F2025" s="211">
        <v>3.2751380570011177E-3</v>
      </c>
      <c r="G2025" s="211">
        <v>5.2532087160165747E-3</v>
      </c>
      <c r="H2025" s="211">
        <v>7.1318311989143866E-3</v>
      </c>
      <c r="I2025" s="211">
        <v>9.50608099096357E-3</v>
      </c>
      <c r="J2025" s="211">
        <v>1.2641200268537944E-2</v>
      </c>
      <c r="K2025" s="211">
        <v>1.7232647184750909E-2</v>
      </c>
      <c r="L2025" s="211">
        <v>2.1843181803512728E-2</v>
      </c>
      <c r="M2025" s="211">
        <v>2.9398162707191929E-2</v>
      </c>
      <c r="N2025" s="211">
        <v>3.7504863857355436E-2</v>
      </c>
      <c r="P2025" s="212">
        <f t="array" ref="P2025:Z2025">(1+D2025:N2025)^-P$1:Z$1</f>
        <v>0.99992894898059481</v>
      </c>
      <c r="Q2025" s="212">
        <v>0.99948108500213284</v>
      </c>
      <c r="R2025" s="212">
        <v>0.99836644247295792</v>
      </c>
      <c r="S2025" s="212">
        <v>0.99477424327476016</v>
      </c>
      <c r="T2025" s="212">
        <v>0.9858874884905795</v>
      </c>
      <c r="U2025" s="212">
        <v>0.9720154811364502</v>
      </c>
      <c r="V2025" s="212">
        <v>0.93912204330055482</v>
      </c>
      <c r="W2025" s="212">
        <v>0.88727443791883287</v>
      </c>
      <c r="X2025" s="212">
        <v>0.80567054313293285</v>
      </c>
      <c r="Y2025" s="212">
        <v>0.64751400827755157</v>
      </c>
      <c r="Z2025" s="212">
        <v>0.47884744279187325</v>
      </c>
    </row>
    <row r="2026" spans="3:26" x14ac:dyDescent="0.3">
      <c r="C2026" s="210">
        <v>40893</v>
      </c>
      <c r="D2026" s="211">
        <v>8.4332578560423327E-4</v>
      </c>
      <c r="E2026" s="211">
        <v>2.0189716842761323E-3</v>
      </c>
      <c r="F2026" s="211">
        <v>3.0688575182919991E-3</v>
      </c>
      <c r="G2026" s="211">
        <v>5.0020225419639078E-3</v>
      </c>
      <c r="H2026" s="211">
        <v>6.7965994939897063E-3</v>
      </c>
      <c r="I2026" s="211">
        <v>9.120265436979802E-3</v>
      </c>
      <c r="J2026" s="211">
        <v>1.1911137364380819E-2</v>
      </c>
      <c r="K2026" s="211">
        <v>1.5755157528878839E-2</v>
      </c>
      <c r="L2026" s="211">
        <v>1.9948376017790197E-2</v>
      </c>
      <c r="M2026" s="211">
        <v>2.5443625152116532E-2</v>
      </c>
      <c r="N2026" s="211">
        <v>3.2615278058756553E-2</v>
      </c>
      <c r="P2026" s="212">
        <f t="array" ref="P2026:Z2026">(1+D2026:N2026)^-P$1:Z$1</f>
        <v>0.99993256464296909</v>
      </c>
      <c r="Q2026" s="212">
        <v>0.99949589302961839</v>
      </c>
      <c r="R2026" s="212">
        <v>0.99846909394054317</v>
      </c>
      <c r="S2026" s="212">
        <v>0.99502287315869065</v>
      </c>
      <c r="T2026" s="212">
        <v>0.98654413704698096</v>
      </c>
      <c r="U2026" s="212">
        <v>0.97313079544387671</v>
      </c>
      <c r="V2026" s="212">
        <v>0.94251467413531498</v>
      </c>
      <c r="W2026" s="212">
        <v>0.89634819230604634</v>
      </c>
      <c r="X2026" s="212">
        <v>0.82076360808170723</v>
      </c>
      <c r="Y2026" s="212">
        <v>0.6859984849707067</v>
      </c>
      <c r="Z2026" s="212">
        <v>0.52629479238016086</v>
      </c>
    </row>
    <row r="2027" spans="3:26" x14ac:dyDescent="0.3">
      <c r="C2027" s="210">
        <v>40892</v>
      </c>
      <c r="D2027" s="211">
        <v>1.0816620143798965E-3</v>
      </c>
      <c r="E2027" s="211">
        <v>2.5406615136048046E-3</v>
      </c>
      <c r="F2027" s="211">
        <v>4.1406358217862893E-3</v>
      </c>
      <c r="G2027" s="211">
        <v>6.6040464231032813E-3</v>
      </c>
      <c r="H2027" s="211">
        <v>8.9350482069383945E-3</v>
      </c>
      <c r="I2027" s="211">
        <v>1.1983746360838479E-2</v>
      </c>
      <c r="J2027" s="211">
        <v>1.5506546208398721E-2</v>
      </c>
      <c r="K2027" s="211">
        <v>1.9908997467060086E-2</v>
      </c>
      <c r="L2027" s="211">
        <v>2.6020831616784854E-2</v>
      </c>
      <c r="M2027" s="211">
        <v>3.2961996447807805E-2</v>
      </c>
      <c r="N2027" s="211">
        <v>4.487697299784741E-2</v>
      </c>
      <c r="P2027" s="212">
        <f t="array" ref="P2027:Z2027">(1+D2027:N2027)^-P$1:Z$1</f>
        <v>0.99991351754466107</v>
      </c>
      <c r="Q2027" s="212">
        <v>0.99936584129134243</v>
      </c>
      <c r="R2027" s="212">
        <v>0.99793608930898703</v>
      </c>
      <c r="S2027" s="212">
        <v>0.9934392808705963</v>
      </c>
      <c r="T2027" s="212">
        <v>0.98236658705415791</v>
      </c>
      <c r="U2027" s="212">
        <v>0.96489351634892484</v>
      </c>
      <c r="V2027" s="212">
        <v>0.92594749987545422</v>
      </c>
      <c r="W2027" s="212">
        <v>0.87110406119275552</v>
      </c>
      <c r="X2027" s="212">
        <v>0.77346063475864546</v>
      </c>
      <c r="Y2027" s="212">
        <v>0.61480139429877667</v>
      </c>
      <c r="Z2027" s="212">
        <v>0.41562037894995246</v>
      </c>
    </row>
    <row r="2028" spans="3:26" x14ac:dyDescent="0.3">
      <c r="C2028" s="210">
        <v>40891</v>
      </c>
      <c r="D2028" s="211">
        <v>9.8545266184378458E-4</v>
      </c>
      <c r="E2028" s="211">
        <v>2.5558163401462382E-3</v>
      </c>
      <c r="F2028" s="211">
        <v>3.8772587617277982E-3</v>
      </c>
      <c r="G2028" s="211">
        <v>6.0592780697815629E-3</v>
      </c>
      <c r="H2028" s="211">
        <v>8.07942488308196E-3</v>
      </c>
      <c r="I2028" s="211">
        <v>1.0984672942837453E-2</v>
      </c>
      <c r="J2028" s="211">
        <v>1.3875214642519942E-2</v>
      </c>
      <c r="K2028" s="211">
        <v>1.8380210159419957E-2</v>
      </c>
      <c r="L2028" s="211">
        <v>2.517553112703344E-2</v>
      </c>
      <c r="M2028" s="211">
        <v>3.3086771827200677E-2</v>
      </c>
      <c r="N2028" s="211">
        <v>4.4531981722504638E-2</v>
      </c>
      <c r="P2028" s="212">
        <f t="array" ref="P2028:Z2028">(1+D2028:N2028)^-P$1:Z$1</f>
        <v>0.99992120571066279</v>
      </c>
      <c r="Q2028" s="212">
        <v>0.99936206461836763</v>
      </c>
      <c r="R2028" s="212">
        <v>0.99806698989173248</v>
      </c>
      <c r="S2028" s="212">
        <v>0.99397721565531727</v>
      </c>
      <c r="T2028" s="212">
        <v>0.98403489304811675</v>
      </c>
      <c r="U2028" s="212">
        <v>0.96775692005265246</v>
      </c>
      <c r="V2028" s="212">
        <v>0.93342078695529751</v>
      </c>
      <c r="W2028" s="212">
        <v>0.88029926936457981</v>
      </c>
      <c r="X2028" s="212">
        <v>0.77986185957804821</v>
      </c>
      <c r="Y2028" s="212">
        <v>0.61368850731738012</v>
      </c>
      <c r="Z2028" s="212">
        <v>0.41837445826616443</v>
      </c>
    </row>
    <row r="2029" spans="3:26" x14ac:dyDescent="0.3">
      <c r="C2029" s="210">
        <v>40890</v>
      </c>
      <c r="D2029" s="211">
        <v>1.049610969811425E-3</v>
      </c>
      <c r="E2029" s="211">
        <v>2.6215881869386219E-3</v>
      </c>
      <c r="F2029" s="211">
        <v>4.0038496960401069E-3</v>
      </c>
      <c r="G2029" s="211">
        <v>6.0883298477939782E-3</v>
      </c>
      <c r="H2029" s="211">
        <v>7.9185636007542172E-3</v>
      </c>
      <c r="I2029" s="211">
        <v>1.0650965723859429E-2</v>
      </c>
      <c r="J2029" s="211">
        <v>1.4034483517903321E-2</v>
      </c>
      <c r="K2029" s="211">
        <v>1.8245623447961504E-2</v>
      </c>
      <c r="L2029" s="211">
        <v>2.2983359016097112E-2</v>
      </c>
      <c r="M2029" s="211">
        <v>2.9858789984847658E-2</v>
      </c>
      <c r="N2029" s="211">
        <v>3.7583449453265257E-2</v>
      </c>
      <c r="P2029" s="212">
        <f t="array" ref="P2029:Z2029">(1+D2029:N2029)^-P$1:Z$1</f>
        <v>0.99991607868052212</v>
      </c>
      <c r="Q2029" s="212">
        <v>0.9993456747095546</v>
      </c>
      <c r="R2029" s="212">
        <v>0.99800406671884223</v>
      </c>
      <c r="S2029" s="212">
        <v>0.99394851359749381</v>
      </c>
      <c r="T2029" s="212">
        <v>0.98434901712928891</v>
      </c>
      <c r="U2029" s="212">
        <v>0.9687158686727283</v>
      </c>
      <c r="V2029" s="212">
        <v>0.9326879805824293</v>
      </c>
      <c r="W2029" s="212">
        <v>0.88111406786939606</v>
      </c>
      <c r="X2029" s="212">
        <v>0.79673575884026882</v>
      </c>
      <c r="Y2029" s="212">
        <v>0.64318335741889054</v>
      </c>
      <c r="Z2029" s="212">
        <v>0.4781226153475745</v>
      </c>
    </row>
    <row r="2030" spans="3:26" x14ac:dyDescent="0.3">
      <c r="C2030" s="210">
        <v>40889</v>
      </c>
      <c r="D2030" s="211">
        <v>1.0428216480992498E-3</v>
      </c>
      <c r="E2030" s="211">
        <v>2.587456559487741E-3</v>
      </c>
      <c r="F2030" s="211">
        <v>4.1804137034826931E-3</v>
      </c>
      <c r="G2030" s="211">
        <v>6.4894514073552305E-3</v>
      </c>
      <c r="H2030" s="211">
        <v>8.2328161874579125E-3</v>
      </c>
      <c r="I2030" s="211">
        <v>1.1209198332151097E-2</v>
      </c>
      <c r="J2030" s="211">
        <v>1.5180101156098027E-2</v>
      </c>
      <c r="K2030" s="211">
        <v>1.9712502920491783E-2</v>
      </c>
      <c r="L2030" s="211">
        <v>2.6915194423446628E-2</v>
      </c>
      <c r="M2030" s="211">
        <v>3.5863722579772238E-2</v>
      </c>
      <c r="N2030" s="211">
        <v>4.5741053175908271E-2</v>
      </c>
      <c r="P2030" s="212">
        <f t="array" ref="P2030:Z2030">(1+D2030:N2030)^-P$1:Z$1</f>
        <v>0.99991662121321845</v>
      </c>
      <c r="Q2030" s="212">
        <v>0.99935417991740416</v>
      </c>
      <c r="R2030" s="212">
        <v>0.99791632384837992</v>
      </c>
      <c r="S2030" s="212">
        <v>0.99355239004414686</v>
      </c>
      <c r="T2030" s="212">
        <v>0.98373549610075051</v>
      </c>
      <c r="U2030" s="212">
        <v>0.9671124309862934</v>
      </c>
      <c r="V2030" s="212">
        <v>0.92743721308467175</v>
      </c>
      <c r="W2030" s="212">
        <v>0.87227974870241853</v>
      </c>
      <c r="X2030" s="212">
        <v>0.76675073673862237</v>
      </c>
      <c r="Y2030" s="212">
        <v>0.58946855685114086</v>
      </c>
      <c r="Z2030" s="212">
        <v>0.40880560971443958</v>
      </c>
    </row>
    <row r="2031" spans="3:26" x14ac:dyDescent="0.3">
      <c r="C2031" s="210">
        <v>40886</v>
      </c>
      <c r="D2031" s="211">
        <v>9.2092274687735273E-4</v>
      </c>
      <c r="E2031" s="211">
        <v>2.2733318704571694E-3</v>
      </c>
      <c r="F2031" s="211">
        <v>3.6367243104377779E-3</v>
      </c>
      <c r="G2031" s="211">
        <v>5.9264740922231893E-3</v>
      </c>
      <c r="H2031" s="211">
        <v>7.8156430428670872E-3</v>
      </c>
      <c r="I2031" s="211">
        <v>9.7724701657976552E-3</v>
      </c>
      <c r="J2031" s="211">
        <v>1.3331228524224935E-2</v>
      </c>
      <c r="K2031" s="211">
        <v>1.7162776878133813E-2</v>
      </c>
      <c r="L2031" s="211">
        <v>2.1855210759339924E-2</v>
      </c>
      <c r="M2031" s="211">
        <v>2.7938998983443982E-2</v>
      </c>
      <c r="N2031" s="211">
        <v>3.6045477932904121E-2</v>
      </c>
      <c r="P2031" s="212">
        <f t="array" ref="P2031:Z2031">(1+D2031:N2031)^-P$1:Z$1</f>
        <v>0.99992636279473701</v>
      </c>
      <c r="Q2031" s="212">
        <v>0.99943247316403239</v>
      </c>
      <c r="R2031" s="212">
        <v>0.99818658252307857</v>
      </c>
      <c r="S2031" s="212">
        <v>0.99410844207319293</v>
      </c>
      <c r="T2031" s="212">
        <v>0.98455007557424479</v>
      </c>
      <c r="U2031" s="212">
        <v>0.97124639867727802</v>
      </c>
      <c r="V2031" s="212">
        <v>0.93592891755818719</v>
      </c>
      <c r="W2031" s="212">
        <v>0.8877011625365937</v>
      </c>
      <c r="X2031" s="212">
        <v>0.80557570717269555</v>
      </c>
      <c r="Y2031" s="212">
        <v>0.66143908460606138</v>
      </c>
      <c r="Z2031" s="212">
        <v>0.49251970459073963</v>
      </c>
    </row>
    <row r="2032" spans="3:26" x14ac:dyDescent="0.3">
      <c r="C2032" s="210">
        <v>40885</v>
      </c>
      <c r="D2032" s="211">
        <v>8.3952812328381629E-4</v>
      </c>
      <c r="E2032" s="211">
        <v>1.9612671967931344E-3</v>
      </c>
      <c r="F2032" s="211">
        <v>3.2287990066932263E-3</v>
      </c>
      <c r="G2032" s="211">
        <v>5.2886991748436049E-3</v>
      </c>
      <c r="H2032" s="211">
        <v>6.8917165088751677E-3</v>
      </c>
      <c r="I2032" s="211">
        <v>9.3206158313995716E-3</v>
      </c>
      <c r="J2032" s="211">
        <v>1.1837171356134168E-2</v>
      </c>
      <c r="K2032" s="211">
        <v>1.5447045666858278E-2</v>
      </c>
      <c r="L2032" s="211">
        <v>1.995811997423682E-2</v>
      </c>
      <c r="M2032" s="211">
        <v>2.5757095447895617E-2</v>
      </c>
      <c r="N2032" s="211">
        <v>3.3729787679704894E-2</v>
      </c>
      <c r="P2032" s="212">
        <f t="array" ref="P2032:Z2032">(1+D2032:N2032)^-P$1:Z$1</f>
        <v>0.99993286818010862</v>
      </c>
      <c r="Q2032" s="212">
        <v>0.99951028334453695</v>
      </c>
      <c r="R2032" s="212">
        <v>0.99838949943595401</v>
      </c>
      <c r="S2032" s="212">
        <v>0.99473912401563391</v>
      </c>
      <c r="T2032" s="212">
        <v>0.98635775612910948</v>
      </c>
      <c r="U2032" s="212">
        <v>0.97255141034909054</v>
      </c>
      <c r="V2032" s="212">
        <v>0.9428592169292066</v>
      </c>
      <c r="W2032" s="212">
        <v>0.89825374635836841</v>
      </c>
      <c r="X2032" s="212">
        <v>0.8206852015188103</v>
      </c>
      <c r="Y2032" s="212">
        <v>0.68286059669411325</v>
      </c>
      <c r="Z2032" s="212">
        <v>0.51506184673875643</v>
      </c>
    </row>
    <row r="2033" spans="3:26" x14ac:dyDescent="0.3">
      <c r="C2033" s="210">
        <v>40884</v>
      </c>
      <c r="D2033" s="211">
        <v>8.3939497287421861E-4</v>
      </c>
      <c r="E2033" s="211">
        <v>2.2100924265890743E-3</v>
      </c>
      <c r="F2033" s="211">
        <v>3.5889063131736209E-3</v>
      </c>
      <c r="G2033" s="211">
        <v>5.7979730548727024E-3</v>
      </c>
      <c r="H2033" s="211">
        <v>7.3162267365643081E-3</v>
      </c>
      <c r="I2033" s="211">
        <v>9.5459337110440339E-3</v>
      </c>
      <c r="J2033" s="211">
        <v>1.2009409879577019E-2</v>
      </c>
      <c r="K2033" s="211">
        <v>1.541196158529567E-2</v>
      </c>
      <c r="L2033" s="211">
        <v>1.9382200015429021E-2</v>
      </c>
      <c r="M2033" s="211">
        <v>2.4655869548726478E-2</v>
      </c>
      <c r="N2033" s="211">
        <v>3.2415204557147775E-2</v>
      </c>
      <c r="P2033" s="212">
        <f t="array" ref="P2033:Z2033">(1+D2033:N2033)^-P$1:Z$1</f>
        <v>0.99993287882249249</v>
      </c>
      <c r="Q2033" s="212">
        <v>0.99944823883501444</v>
      </c>
      <c r="R2033" s="212">
        <v>0.99821036253620088</v>
      </c>
      <c r="S2033" s="212">
        <v>0.99423544965271426</v>
      </c>
      <c r="T2033" s="212">
        <v>0.98552657578118097</v>
      </c>
      <c r="U2033" s="212">
        <v>0.97190037216394687</v>
      </c>
      <c r="V2033" s="212">
        <v>0.94205714231858872</v>
      </c>
      <c r="W2033" s="212">
        <v>0.89847102144463098</v>
      </c>
      <c r="X2033" s="212">
        <v>0.82533362921375253</v>
      </c>
      <c r="Y2033" s="212">
        <v>0.69395213687908519</v>
      </c>
      <c r="Z2033" s="212">
        <v>0.52833838341417627</v>
      </c>
    </row>
    <row r="2034" spans="3:26" x14ac:dyDescent="0.3">
      <c r="C2034" s="210">
        <v>40883</v>
      </c>
      <c r="D2034" s="211">
        <v>1.232684641289341E-3</v>
      </c>
      <c r="E2034" s="211">
        <v>2.9649559626120179E-3</v>
      </c>
      <c r="F2034" s="211">
        <v>4.8284528136630445E-3</v>
      </c>
      <c r="G2034" s="211">
        <v>7.6485373434072154E-3</v>
      </c>
      <c r="H2034" s="211">
        <v>1.0450590571419232E-2</v>
      </c>
      <c r="I2034" s="211">
        <v>1.4121436815871377E-2</v>
      </c>
      <c r="J2034" s="211">
        <v>1.7955634014460146E-2</v>
      </c>
      <c r="K2034" s="211">
        <v>2.3306608029425739E-2</v>
      </c>
      <c r="L2034" s="211">
        <v>3.1003574723620329E-2</v>
      </c>
      <c r="M2034" s="211">
        <v>4.062892255666295E-2</v>
      </c>
      <c r="N2034" s="211">
        <v>5.3115655319068311E-2</v>
      </c>
      <c r="P2034" s="212">
        <f t="array" ref="P2034:Z2034">(1+D2034:N2034)^-P$1:Z$1</f>
        <v>0.99990145081554105</v>
      </c>
      <c r="Q2034" s="212">
        <v>0.9992601315503189</v>
      </c>
      <c r="R2034" s="212">
        <v>0.99759448129663397</v>
      </c>
      <c r="S2034" s="212">
        <v>0.99240951873599492</v>
      </c>
      <c r="T2034" s="212">
        <v>0.97942195684909039</v>
      </c>
      <c r="U2034" s="212">
        <v>0.95880460407913615</v>
      </c>
      <c r="V2034" s="212">
        <v>0.91486233525224059</v>
      </c>
      <c r="W2034" s="212">
        <v>0.85105876681628445</v>
      </c>
      <c r="X2034" s="212">
        <v>0.73688257880596186</v>
      </c>
      <c r="Y2034" s="212">
        <v>0.5502519833933196</v>
      </c>
      <c r="Z2034" s="212">
        <v>0.35520463298562366</v>
      </c>
    </row>
    <row r="2035" spans="3:26" x14ac:dyDescent="0.3">
      <c r="C2035" s="210">
        <v>40882</v>
      </c>
      <c r="D2035" s="211">
        <v>1.0550731875360576E-3</v>
      </c>
      <c r="E2035" s="211">
        <v>2.5855787982857945E-3</v>
      </c>
      <c r="F2035" s="211">
        <v>4.0086710337282712E-3</v>
      </c>
      <c r="G2035" s="211">
        <v>6.3390916545684444E-3</v>
      </c>
      <c r="H2035" s="211">
        <v>8.2581322669504614E-3</v>
      </c>
      <c r="I2035" s="211">
        <v>1.0685279821265783E-2</v>
      </c>
      <c r="J2035" s="211">
        <v>1.4046842299540771E-2</v>
      </c>
      <c r="K2035" s="211">
        <v>1.759783302742713E-2</v>
      </c>
      <c r="L2035" s="211">
        <v>2.3721948139614247E-2</v>
      </c>
      <c r="M2035" s="211">
        <v>3.0003617414553211E-2</v>
      </c>
      <c r="N2035" s="211">
        <v>3.8783445555227204E-2</v>
      </c>
      <c r="P2035" s="212">
        <f t="array" ref="P2035:Z2035">(1+D2035:N2035)^-P$1:Z$1</f>
        <v>0.99991564219919882</v>
      </c>
      <c r="Q2035" s="212">
        <v>0.99935464784433936</v>
      </c>
      <c r="R2035" s="212">
        <v>0.99800167046443955</v>
      </c>
      <c r="S2035" s="212">
        <v>0.99370083930244024</v>
      </c>
      <c r="T2035" s="212">
        <v>0.98368609602637669</v>
      </c>
      <c r="U2035" s="212">
        <v>0.96861720448084598</v>
      </c>
      <c r="V2035" s="212">
        <v>0.9326311458996478</v>
      </c>
      <c r="W2035" s="212">
        <v>0.88504791981562869</v>
      </c>
      <c r="X2035" s="212">
        <v>0.79100614131895819</v>
      </c>
      <c r="Y2035" s="212">
        <v>0.64182813454942</v>
      </c>
      <c r="Z2035" s="212">
        <v>0.46719652233614967</v>
      </c>
    </row>
    <row r="2036" spans="3:26" x14ac:dyDescent="0.3">
      <c r="C2036" s="210">
        <v>40879</v>
      </c>
      <c r="D2036" s="211">
        <v>9.9052648940158136E-4</v>
      </c>
      <c r="E2036" s="211">
        <v>2.6334175324787103E-3</v>
      </c>
      <c r="F2036" s="211">
        <v>4.0653667801219184E-3</v>
      </c>
      <c r="G2036" s="211">
        <v>6.6712496673819646E-3</v>
      </c>
      <c r="H2036" s="211">
        <v>9.0200091573007773E-3</v>
      </c>
      <c r="I2036" s="211">
        <v>1.1746800912620332E-2</v>
      </c>
      <c r="J2036" s="211">
        <v>1.5693594364711284E-2</v>
      </c>
      <c r="K2036" s="211">
        <v>2.1515999938392386E-2</v>
      </c>
      <c r="L2036" s="211">
        <v>2.7739579463686374E-2</v>
      </c>
      <c r="M2036" s="211">
        <v>3.636560689242424E-2</v>
      </c>
      <c r="N2036" s="211">
        <v>4.7385901564742219E-2</v>
      </c>
      <c r="P2036" s="212">
        <f t="array" ref="P2036:Z2036">(1+D2036:N2036)^-P$1:Z$1</f>
        <v>0.99992080023712704</v>
      </c>
      <c r="Q2036" s="212">
        <v>0.99934272705755223</v>
      </c>
      <c r="R2036" s="212">
        <v>0.99797349339039021</v>
      </c>
      <c r="S2036" s="212">
        <v>0.99337296096457883</v>
      </c>
      <c r="T2036" s="212">
        <v>0.98220116063200891</v>
      </c>
      <c r="U2036" s="212">
        <v>0.96557159313814778</v>
      </c>
      <c r="V2036" s="212">
        <v>0.92509521039445552</v>
      </c>
      <c r="W2036" s="212">
        <v>0.86155654613584043</v>
      </c>
      <c r="X2036" s="212">
        <v>0.76062252001524355</v>
      </c>
      <c r="Y2036" s="212">
        <v>0.58520108263310866</v>
      </c>
      <c r="Z2036" s="212">
        <v>0.39615534978538502</v>
      </c>
    </row>
    <row r="2037" spans="3:26" x14ac:dyDescent="0.3">
      <c r="C2037" s="210">
        <v>40878</v>
      </c>
      <c r="D2037" s="211">
        <v>9.2505082636955608E-4</v>
      </c>
      <c r="E2037" s="211">
        <v>2.4040540639799161E-3</v>
      </c>
      <c r="F2037" s="211">
        <v>3.8198348010003817E-3</v>
      </c>
      <c r="G2037" s="211">
        <v>6.0970259268751737E-3</v>
      </c>
      <c r="H2037" s="211">
        <v>7.6563309985505298E-3</v>
      </c>
      <c r="I2037" s="211">
        <v>1.0055972238776089E-2</v>
      </c>
      <c r="J2037" s="211">
        <v>1.3161154894073178E-2</v>
      </c>
      <c r="K2037" s="211">
        <v>1.6646511321577576E-2</v>
      </c>
      <c r="L2037" s="211">
        <v>2.1756642811527133E-2</v>
      </c>
      <c r="M2037" s="211">
        <v>2.7281795767174873E-2</v>
      </c>
      <c r="N2037" s="211">
        <v>3.6521149849806221E-2</v>
      </c>
      <c r="P2037" s="212">
        <f t="array" ref="P2037:Z2037">(1+D2037:N2037)^-P$1:Z$1</f>
        <v>0.99992603287726001</v>
      </c>
      <c r="Q2037" s="212">
        <v>0.99939988790207157</v>
      </c>
      <c r="R2037" s="212">
        <v>0.99809553691681308</v>
      </c>
      <c r="S2037" s="212">
        <v>0.99393992252262331</v>
      </c>
      <c r="T2037" s="212">
        <v>0.9848614180024432</v>
      </c>
      <c r="U2037" s="212">
        <v>0.97042880114712382</v>
      </c>
      <c r="V2037" s="212">
        <v>0.93671472679002787</v>
      </c>
      <c r="W2037" s="212">
        <v>0.89086147250829506</v>
      </c>
      <c r="X2037" s="212">
        <v>0.80635317628742798</v>
      </c>
      <c r="Y2037" s="212">
        <v>0.66781492028036427</v>
      </c>
      <c r="Z2037" s="212">
        <v>0.48801889480831184</v>
      </c>
    </row>
    <row r="2038" spans="3:26" x14ac:dyDescent="0.3">
      <c r="C2038" s="210">
        <v>40877</v>
      </c>
      <c r="D2038" s="211">
        <v>1.0270868453713445E-3</v>
      </c>
      <c r="E2038" s="211">
        <v>2.4334517590926092E-3</v>
      </c>
      <c r="F2038" s="211">
        <v>3.7551087276982346E-3</v>
      </c>
      <c r="G2038" s="211">
        <v>5.6995778416333914E-3</v>
      </c>
      <c r="H2038" s="211">
        <v>7.8331777026834117E-3</v>
      </c>
      <c r="I2038" s="211">
        <v>9.9644119532752533E-3</v>
      </c>
      <c r="J2038" s="211">
        <v>1.2896921343910865E-2</v>
      </c>
      <c r="K2038" s="211">
        <v>1.6664634340957475E-2</v>
      </c>
      <c r="L2038" s="211">
        <v>2.2345521299659735E-2</v>
      </c>
      <c r="M2038" s="211">
        <v>2.8154891953262828E-2</v>
      </c>
      <c r="N2038" s="211">
        <v>3.6870466102754247E-2</v>
      </c>
      <c r="P2038" s="212">
        <f t="array" ref="P2038:Z2038">(1+D2038:N2038)^-P$1:Z$1</f>
        <v>0.99991787859194259</v>
      </c>
      <c r="Q2038" s="212">
        <v>0.99939256063853654</v>
      </c>
      <c r="R2038" s="212">
        <v>0.99812771695898483</v>
      </c>
      <c r="S2038" s="212">
        <v>0.99433272324339106</v>
      </c>
      <c r="T2038" s="212">
        <v>0.9845158167289344</v>
      </c>
      <c r="U2038" s="212">
        <v>0.97069275339851135</v>
      </c>
      <c r="V2038" s="212">
        <v>0.93793716424849782</v>
      </c>
      <c r="W2038" s="212">
        <v>0.89075031524891857</v>
      </c>
      <c r="X2038" s="212">
        <v>0.80172054371093693</v>
      </c>
      <c r="Y2038" s="212">
        <v>0.65935879967149724</v>
      </c>
      <c r="Z2038" s="212">
        <v>0.48474117710219156</v>
      </c>
    </row>
    <row r="2039" spans="3:26" x14ac:dyDescent="0.3">
      <c r="C2039" s="210">
        <v>40876</v>
      </c>
      <c r="D2039" s="211">
        <v>9.1238619286179289E-4</v>
      </c>
      <c r="E2039" s="211">
        <v>2.1881146566834634E-3</v>
      </c>
      <c r="F2039" s="211">
        <v>3.2986439110171727E-3</v>
      </c>
      <c r="G2039" s="211">
        <v>5.3441146645699022E-3</v>
      </c>
      <c r="H2039" s="211">
        <v>6.8456224261353952E-3</v>
      </c>
      <c r="I2039" s="211">
        <v>8.9496058827667115E-3</v>
      </c>
      <c r="J2039" s="211">
        <v>1.2134453187500296E-2</v>
      </c>
      <c r="K2039" s="211">
        <v>1.6213512679730167E-2</v>
      </c>
      <c r="L2039" s="211">
        <v>2.1372221659898282E-2</v>
      </c>
      <c r="M2039" s="211">
        <v>2.6920835360029718E-2</v>
      </c>
      <c r="N2039" s="211">
        <v>3.6842884347464383E-2</v>
      </c>
      <c r="P2039" s="212">
        <f t="array" ref="P2039:Z2039">(1+D2039:N2039)^-P$1:Z$1</f>
        <v>0.99992704504361596</v>
      </c>
      <c r="Q2039" s="212">
        <v>0.99945371821120832</v>
      </c>
      <c r="R2039" s="212">
        <v>0.99835474725466589</v>
      </c>
      <c r="S2039" s="212">
        <v>0.99468429308271933</v>
      </c>
      <c r="T2039" s="212">
        <v>0.98644807046474281</v>
      </c>
      <c r="U2039" s="212">
        <v>0.9736246818354729</v>
      </c>
      <c r="V2039" s="212">
        <v>0.94147535776389868</v>
      </c>
      <c r="W2039" s="212">
        <v>0.89352198297111396</v>
      </c>
      <c r="X2039" s="212">
        <v>0.80939325069177748</v>
      </c>
      <c r="Y2039" s="212">
        <v>0.67134462899354752</v>
      </c>
      <c r="Z2039" s="212">
        <v>0.48499914081263762</v>
      </c>
    </row>
    <row r="2040" spans="3:26" x14ac:dyDescent="0.3">
      <c r="C2040" s="210">
        <v>40875</v>
      </c>
      <c r="D2040" s="211">
        <v>1.0181787076594853E-3</v>
      </c>
      <c r="E2040" s="211">
        <v>2.4532841185487516E-3</v>
      </c>
      <c r="F2040" s="211">
        <v>3.8268271503149906E-3</v>
      </c>
      <c r="G2040" s="211">
        <v>6.1599622616127208E-3</v>
      </c>
      <c r="H2040" s="211">
        <v>8.2943295284094148E-3</v>
      </c>
      <c r="I2040" s="211">
        <v>1.1328653993134227E-2</v>
      </c>
      <c r="J2040" s="211">
        <v>1.5158363426205785E-2</v>
      </c>
      <c r="K2040" s="211">
        <v>1.9353333227395002E-2</v>
      </c>
      <c r="L2040" s="211">
        <v>2.5719235874418368E-2</v>
      </c>
      <c r="M2040" s="211">
        <v>3.2891452256479527E-2</v>
      </c>
      <c r="N2040" s="211">
        <v>4.4682587673223598E-2</v>
      </c>
      <c r="P2040" s="212">
        <f t="array" ref="P2040:Z2040">(1+D2040:N2040)^-P$1:Z$1</f>
        <v>0.99991859045671305</v>
      </c>
      <c r="Q2040" s="212">
        <v>0.99938761765020445</v>
      </c>
      <c r="R2040" s="212">
        <v>0.99809206069730583</v>
      </c>
      <c r="S2040" s="212">
        <v>0.99387775056387007</v>
      </c>
      <c r="T2040" s="212">
        <v>0.98361546961772472</v>
      </c>
      <c r="U2040" s="212">
        <v>0.9667697726160478</v>
      </c>
      <c r="V2040" s="212">
        <v>0.92753651405961868</v>
      </c>
      <c r="W2040" s="212">
        <v>0.87443346187658544</v>
      </c>
      <c r="X2040" s="212">
        <v>0.77573787908457104</v>
      </c>
      <c r="Y2040" s="212">
        <v>0.6154315390454419</v>
      </c>
      <c r="Z2040" s="212">
        <v>0.41716981557794053</v>
      </c>
    </row>
    <row r="2041" spans="3:26" x14ac:dyDescent="0.3">
      <c r="C2041" s="210">
        <v>40872</v>
      </c>
      <c r="D2041" s="211">
        <v>1.1325546046426405E-3</v>
      </c>
      <c r="E2041" s="211">
        <v>2.7697558869696458E-3</v>
      </c>
      <c r="F2041" s="211">
        <v>4.3684792533361808E-3</v>
      </c>
      <c r="G2041" s="211">
        <v>6.7605057262634842E-3</v>
      </c>
      <c r="H2041" s="211">
        <v>8.7474641404947859E-3</v>
      </c>
      <c r="I2041" s="211">
        <v>1.1840939685110692E-2</v>
      </c>
      <c r="J2041" s="211">
        <v>1.5406928588447784E-2</v>
      </c>
      <c r="K2041" s="211">
        <v>2.1146262614068014E-2</v>
      </c>
      <c r="L2041" s="211">
        <v>2.7349679684380731E-2</v>
      </c>
      <c r="M2041" s="211">
        <v>3.6720222300931984E-2</v>
      </c>
      <c r="N2041" s="211">
        <v>4.5948296696609291E-2</v>
      </c>
      <c r="P2041" s="212">
        <f t="array" ref="P2041:Z2041">(1+D2041:N2041)^-P$1:Z$1</f>
        <v>0.99990945099992823</v>
      </c>
      <c r="Q2041" s="212">
        <v>0.99930875722313506</v>
      </c>
      <c r="R2041" s="212">
        <v>0.99782289077465636</v>
      </c>
      <c r="S2041" s="212">
        <v>0.9932848918011673</v>
      </c>
      <c r="T2041" s="212">
        <v>0.98273197771824949</v>
      </c>
      <c r="U2041" s="212">
        <v>0.96530211619459605</v>
      </c>
      <c r="V2041" s="212">
        <v>0.92640179452356275</v>
      </c>
      <c r="W2041" s="212">
        <v>0.86374259037123735</v>
      </c>
      <c r="X2041" s="212">
        <v>0.76351416985712395</v>
      </c>
      <c r="Y2041" s="212">
        <v>0.58220569632397778</v>
      </c>
      <c r="Z2041" s="212">
        <v>0.4071886458797499</v>
      </c>
    </row>
    <row r="2042" spans="3:26" x14ac:dyDescent="0.3">
      <c r="C2042" s="210">
        <v>40870</v>
      </c>
      <c r="D2042" s="211">
        <v>9.9981801146877794E-4</v>
      </c>
      <c r="E2042" s="211">
        <v>2.5421590127594007E-3</v>
      </c>
      <c r="F2042" s="211">
        <v>4.1779113286788735E-3</v>
      </c>
      <c r="G2042" s="211">
        <v>6.7752745288564547E-3</v>
      </c>
      <c r="H2042" s="211">
        <v>8.4943131199533024E-3</v>
      </c>
      <c r="I2042" s="211">
        <v>1.0879035603321785E-2</v>
      </c>
      <c r="J2042" s="211">
        <v>1.3720833843698535E-2</v>
      </c>
      <c r="K2042" s="211">
        <v>1.8643628978398621E-2</v>
      </c>
      <c r="L2042" s="211">
        <v>2.3696881096620038E-2</v>
      </c>
      <c r="M2042" s="211">
        <v>3.0227405697007832E-2</v>
      </c>
      <c r="N2042" s="211">
        <v>3.9322816387222334E-2</v>
      </c>
      <c r="P2042" s="212">
        <f t="array" ref="P2042:Z2042">(1+D2042:N2042)^-P$1:Z$1</f>
        <v>0.99992005771344739</v>
      </c>
      <c r="Q2042" s="212">
        <v>0.99936546810246274</v>
      </c>
      <c r="R2042" s="212">
        <v>0.99791756723318303</v>
      </c>
      <c r="S2042" s="212">
        <v>0.9932703208945739</v>
      </c>
      <c r="T2042" s="212">
        <v>0.98322540802126368</v>
      </c>
      <c r="U2042" s="212">
        <v>0.96806034493234461</v>
      </c>
      <c r="V2042" s="212">
        <v>0.93413176250012953</v>
      </c>
      <c r="W2042" s="212">
        <v>0.87870700198317919</v>
      </c>
      <c r="X2042" s="212">
        <v>0.79119985461769016</v>
      </c>
      <c r="Y2042" s="212">
        <v>0.63974002151299725</v>
      </c>
      <c r="Z2042" s="212">
        <v>0.46237119429838308</v>
      </c>
    </row>
    <row r="2043" spans="3:26" x14ac:dyDescent="0.3">
      <c r="C2043" s="210">
        <v>40869</v>
      </c>
      <c r="D2043" s="211">
        <v>9.8117957784976976E-4</v>
      </c>
      <c r="E2043" s="211">
        <v>2.3321074797766879E-3</v>
      </c>
      <c r="F2043" s="211">
        <v>3.6578768424968119E-3</v>
      </c>
      <c r="G2043" s="211">
        <v>6.0199369038694767E-3</v>
      </c>
      <c r="H2043" s="211">
        <v>8.107477172555071E-3</v>
      </c>
      <c r="I2043" s="211">
        <v>1.0439041715161591E-2</v>
      </c>
      <c r="J2043" s="211">
        <v>1.3533688344081857E-2</v>
      </c>
      <c r="K2043" s="211">
        <v>1.8593596329277665E-2</v>
      </c>
      <c r="L2043" s="211">
        <v>2.4065052820624964E-2</v>
      </c>
      <c r="M2043" s="211">
        <v>3.3081939560785138E-2</v>
      </c>
      <c r="N2043" s="211">
        <v>4.4708712228596854E-2</v>
      </c>
      <c r="P2043" s="212">
        <f t="array" ref="P2043:Z2043">(1+D2043:N2043)^-P$1:Z$1</f>
        <v>0.99992154719471826</v>
      </c>
      <c r="Q2043" s="212">
        <v>0.99941782144732427</v>
      </c>
      <c r="R2043" s="212">
        <v>0.99817606385659685</v>
      </c>
      <c r="S2043" s="212">
        <v>0.99401608588156176</v>
      </c>
      <c r="T2043" s="212">
        <v>0.98398012895157638</v>
      </c>
      <c r="U2043" s="212">
        <v>0.96932551616850127</v>
      </c>
      <c r="V2043" s="212">
        <v>0.93499450208451851</v>
      </c>
      <c r="W2043" s="212">
        <v>0.8790091770879267</v>
      </c>
      <c r="X2043" s="212">
        <v>0.7883599315794515</v>
      </c>
      <c r="Y2043" s="212">
        <v>0.61373156687563846</v>
      </c>
      <c r="Z2043" s="212">
        <v>0.41696122562045018</v>
      </c>
    </row>
    <row r="2044" spans="3:26" x14ac:dyDescent="0.3">
      <c r="C2044" s="210">
        <v>40868</v>
      </c>
      <c r="D2044" s="211">
        <v>9.5018877603993417E-4</v>
      </c>
      <c r="E2044" s="211">
        <v>2.2961546319434597E-3</v>
      </c>
      <c r="F2044" s="211">
        <v>3.620198808996041E-3</v>
      </c>
      <c r="G2044" s="211">
        <v>5.6182464021572384E-3</v>
      </c>
      <c r="H2044" s="211">
        <v>7.6886382455496399E-3</v>
      </c>
      <c r="I2044" s="211">
        <v>9.7591887321365357E-3</v>
      </c>
      <c r="J2044" s="211">
        <v>1.2690616407352787E-2</v>
      </c>
      <c r="K2044" s="211">
        <v>1.5983932135496735E-2</v>
      </c>
      <c r="L2044" s="211">
        <v>2.025038588768013E-2</v>
      </c>
      <c r="M2044" s="211">
        <v>2.5595067420499648E-2</v>
      </c>
      <c r="N2044" s="211">
        <v>3.3632203826450095E-2</v>
      </c>
      <c r="P2044" s="212">
        <f t="array" ref="P2044:Z2044">(1+D2044:N2044)^-P$1:Z$1</f>
        <v>0.99992402387573631</v>
      </c>
      <c r="Q2044" s="212">
        <v>0.99942678372692706</v>
      </c>
      <c r="R2044" s="212">
        <v>0.99819480050530207</v>
      </c>
      <c r="S2044" s="212">
        <v>0.99441314194302077</v>
      </c>
      <c r="T2044" s="212">
        <v>0.98479826823608319</v>
      </c>
      <c r="U2044" s="212">
        <v>0.97128472379803776</v>
      </c>
      <c r="V2044" s="212">
        <v>0.93889293454998923</v>
      </c>
      <c r="W2044" s="212">
        <v>0.89493629731232593</v>
      </c>
      <c r="X2044" s="212">
        <v>0.8183372548771114</v>
      </c>
      <c r="Y2044" s="212">
        <v>0.68448060737935856</v>
      </c>
      <c r="Z2044" s="212">
        <v>0.51603524566893166</v>
      </c>
    </row>
    <row r="2045" spans="3:26" x14ac:dyDescent="0.3">
      <c r="C2045" s="210">
        <v>40865</v>
      </c>
      <c r="D2045" s="211">
        <v>9.5018691154643512E-4</v>
      </c>
      <c r="E2045" s="211">
        <v>2.2108977333212356E-3</v>
      </c>
      <c r="F2045" s="211">
        <v>3.5138647189969429E-3</v>
      </c>
      <c r="G2045" s="211">
        <v>5.2731797777869592E-3</v>
      </c>
      <c r="H2045" s="211">
        <v>7.1611425281384988E-3</v>
      </c>
      <c r="I2045" s="211">
        <v>9.8435885680643008E-3</v>
      </c>
      <c r="J2045" s="211">
        <v>1.3183801367417839E-2</v>
      </c>
      <c r="K2045" s="211">
        <v>1.7656691930883275E-2</v>
      </c>
      <c r="L2045" s="211">
        <v>2.4253798636241993E-2</v>
      </c>
      <c r="M2045" s="211">
        <v>3.3185694013059104E-2</v>
      </c>
      <c r="N2045" s="211">
        <v>4.3224801119158891E-2</v>
      </c>
      <c r="P2045" s="212">
        <f t="array" ref="P2045:Z2045">(1+D2045:N2045)^-P$1:Z$1</f>
        <v>0.9999240240247429</v>
      </c>
      <c r="Q2045" s="212">
        <v>0.99944803806324078</v>
      </c>
      <c r="R2045" s="212">
        <v>0.99824768434073397</v>
      </c>
      <c r="S2045" s="212">
        <v>0.99475448078804551</v>
      </c>
      <c r="T2045" s="212">
        <v>0.98583010491802159</v>
      </c>
      <c r="U2045" s="212">
        <v>0.97104121256192788</v>
      </c>
      <c r="V2045" s="212">
        <v>0.93661004520720614</v>
      </c>
      <c r="W2045" s="212">
        <v>0.88468965814662803</v>
      </c>
      <c r="X2045" s="212">
        <v>0.78690837428073301</v>
      </c>
      <c r="Y2045" s="212">
        <v>0.61280773527129562</v>
      </c>
      <c r="Z2045" s="212">
        <v>0.42898483096636991</v>
      </c>
    </row>
    <row r="2046" spans="3:26" x14ac:dyDescent="0.3">
      <c r="C2046" s="210">
        <v>40864</v>
      </c>
      <c r="D2046" s="211">
        <v>9.7015111616256496E-4</v>
      </c>
      <c r="E2046" s="211">
        <v>2.5341821866200964E-3</v>
      </c>
      <c r="F2046" s="211">
        <v>4.1501046613585165E-3</v>
      </c>
      <c r="G2046" s="211">
        <v>6.724741774577144E-3</v>
      </c>
      <c r="H2046" s="211">
        <v>8.8653130311790451E-3</v>
      </c>
      <c r="I2046" s="211">
        <v>1.1392878147279685E-2</v>
      </c>
      <c r="J2046" s="211">
        <v>1.5536328444168955E-2</v>
      </c>
      <c r="K2046" s="211">
        <v>2.0453800904835201E-2</v>
      </c>
      <c r="L2046" s="211">
        <v>2.5829101431545137E-2</v>
      </c>
      <c r="M2046" s="211">
        <v>3.2631392700469969E-2</v>
      </c>
      <c r="N2046" s="211">
        <v>4.4365780127976581E-2</v>
      </c>
      <c r="P2046" s="212">
        <f t="array" ref="P2046:Z2046">(1+D2046:N2046)^-P$1:Z$1</f>
        <v>0.99992242854292401</v>
      </c>
      <c r="Q2046" s="212">
        <v>0.99936745599996901</v>
      </c>
      <c r="R2046" s="212">
        <v>0.99793138417627547</v>
      </c>
      <c r="S2046" s="212">
        <v>0.99332017830144592</v>
      </c>
      <c r="T2046" s="212">
        <v>0.98250239878909484</v>
      </c>
      <c r="U2046" s="212">
        <v>0.96658561264349541</v>
      </c>
      <c r="V2046" s="212">
        <v>0.92581173334224443</v>
      </c>
      <c r="W2046" s="212">
        <v>0.86785379414985075</v>
      </c>
      <c r="X2046" s="212">
        <v>0.77490746970093927</v>
      </c>
      <c r="Y2046" s="212">
        <v>0.6177605110891915</v>
      </c>
      <c r="Z2046" s="212">
        <v>0.41970808541032584</v>
      </c>
    </row>
    <row r="2047" spans="3:26" x14ac:dyDescent="0.3">
      <c r="C2047" s="210">
        <v>40863</v>
      </c>
      <c r="D2047" s="211">
        <v>1.054917414239379E-3</v>
      </c>
      <c r="E2047" s="211">
        <v>2.5652206248749612E-3</v>
      </c>
      <c r="F2047" s="211">
        <v>4.047021075792424E-3</v>
      </c>
      <c r="G2047" s="211">
        <v>6.4790665210536962E-3</v>
      </c>
      <c r="H2047" s="211">
        <v>8.159965701555149E-3</v>
      </c>
      <c r="I2047" s="211">
        <v>1.0686626353203022E-2</v>
      </c>
      <c r="J2047" s="211">
        <v>1.4139030371589638E-2</v>
      </c>
      <c r="K2047" s="211">
        <v>1.942667313277649E-2</v>
      </c>
      <c r="L2047" s="211">
        <v>2.5468492450476832E-2</v>
      </c>
      <c r="M2047" s="211">
        <v>3.4901418335169923E-2</v>
      </c>
      <c r="N2047" s="211">
        <v>4.4412108864377228E-2</v>
      </c>
      <c r="P2047" s="212">
        <f t="array" ref="P2047:Z2047">(1+D2047:N2047)^-P$1:Z$1</f>
        <v>0.99991565464687915</v>
      </c>
      <c r="Q2047" s="212">
        <v>0.99935972105052084</v>
      </c>
      <c r="R2047" s="212">
        <v>0.99798261071389338</v>
      </c>
      <c r="S2047" s="212">
        <v>0.99356264155254725</v>
      </c>
      <c r="T2047" s="212">
        <v>0.98387767234388124</v>
      </c>
      <c r="U2047" s="212">
        <v>0.96861333303673325</v>
      </c>
      <c r="V2047" s="212">
        <v>0.93220732907110915</v>
      </c>
      <c r="W2047" s="212">
        <v>0.87399319559086874</v>
      </c>
      <c r="X2047" s="212">
        <v>0.7776367705456485</v>
      </c>
      <c r="Y2047" s="212">
        <v>0.59774405822089949</v>
      </c>
      <c r="Z2047" s="212">
        <v>0.41933588839739788</v>
      </c>
    </row>
    <row r="2048" spans="3:26" x14ac:dyDescent="0.3">
      <c r="C2048" s="210">
        <v>40862</v>
      </c>
      <c r="D2048" s="211">
        <v>9.7147983308661123E-4</v>
      </c>
      <c r="E2048" s="211">
        <v>2.2653339834711691E-3</v>
      </c>
      <c r="F2048" s="211">
        <v>3.6269847137492782E-3</v>
      </c>
      <c r="G2048" s="211">
        <v>5.8477379631031376E-3</v>
      </c>
      <c r="H2048" s="211">
        <v>7.3970275790156094E-3</v>
      </c>
      <c r="I2048" s="211">
        <v>1.0003537732912274E-2</v>
      </c>
      <c r="J2048" s="211">
        <v>1.2856250784650938E-2</v>
      </c>
      <c r="K2048" s="211">
        <v>1.6625361790038574E-2</v>
      </c>
      <c r="L2048" s="211">
        <v>2.241089385868798E-2</v>
      </c>
      <c r="M2048" s="211">
        <v>2.9319959757034362E-2</v>
      </c>
      <c r="N2048" s="211">
        <v>3.7339397978347608E-2</v>
      </c>
      <c r="P2048" s="212">
        <f t="array" ref="P2048:Z2048">(1+D2048:N2048)^-P$1:Z$1</f>
        <v>0.99992232235690837</v>
      </c>
      <c r="Q2048" s="212">
        <v>0.99943446697838978</v>
      </c>
      <c r="R2048" s="212">
        <v>0.99819142591175569</v>
      </c>
      <c r="S2048" s="212">
        <v>0.99418625926927551</v>
      </c>
      <c r="T2048" s="212">
        <v>0.98536848878691208</v>
      </c>
      <c r="U2048" s="212">
        <v>0.97057994892371469</v>
      </c>
      <c r="V2048" s="212">
        <v>0.93812549054160377</v>
      </c>
      <c r="W2048" s="212">
        <v>0.89099121287897876</v>
      </c>
      <c r="X2048" s="212">
        <v>0.80120807415036777</v>
      </c>
      <c r="Y2048" s="212">
        <v>0.64825232746374761</v>
      </c>
      <c r="Z2048" s="212">
        <v>0.4803773778021439</v>
      </c>
    </row>
    <row r="2049" spans="3:26" x14ac:dyDescent="0.3">
      <c r="C2049" s="210">
        <v>40861</v>
      </c>
      <c r="D2049" s="211">
        <v>1.0240393194276495E-3</v>
      </c>
      <c r="E2049" s="211">
        <v>2.6692475058983072E-3</v>
      </c>
      <c r="F2049" s="211">
        <v>4.066529009039449E-3</v>
      </c>
      <c r="G2049" s="211">
        <v>6.4960814835332949E-3</v>
      </c>
      <c r="H2049" s="211">
        <v>8.6206311749211333E-3</v>
      </c>
      <c r="I2049" s="211">
        <v>1.1439763145507431E-2</v>
      </c>
      <c r="J2049" s="211">
        <v>1.5256853854798379E-2</v>
      </c>
      <c r="K2049" s="211">
        <v>2.0004082278921951E-2</v>
      </c>
      <c r="L2049" s="211">
        <v>2.7332455128504001E-2</v>
      </c>
      <c r="M2049" s="211">
        <v>3.4944957851622202E-2</v>
      </c>
      <c r="N2049" s="211">
        <v>4.5029919435874116E-2</v>
      </c>
      <c r="P2049" s="212">
        <f t="array" ref="P2049:Z2049">(1+D2049:N2049)^-P$1:Z$1</f>
        <v>0.99991812212426867</v>
      </c>
      <c r="Q2049" s="212">
        <v>0.99933379916251863</v>
      </c>
      <c r="R2049" s="212">
        <v>0.99797291580217506</v>
      </c>
      <c r="S2049" s="212">
        <v>0.9935458452317486</v>
      </c>
      <c r="T2049" s="212">
        <v>0.98297914824817023</v>
      </c>
      <c r="U2049" s="212">
        <v>0.96645120148318775</v>
      </c>
      <c r="V2049" s="212">
        <v>0.92708669810559385</v>
      </c>
      <c r="W2049" s="212">
        <v>0.87053578970408851</v>
      </c>
      <c r="X2049" s="212">
        <v>0.76364219253075194</v>
      </c>
      <c r="Y2049" s="212">
        <v>0.59736696824640778</v>
      </c>
      <c r="Z2049" s="212">
        <v>0.41440549792946807</v>
      </c>
    </row>
    <row r="2050" spans="3:26" x14ac:dyDescent="0.3">
      <c r="C2050" s="210">
        <v>40858</v>
      </c>
      <c r="D2050" s="211">
        <v>8.7983252914564515E-4</v>
      </c>
      <c r="E2050" s="211">
        <v>2.1469365917781407E-3</v>
      </c>
      <c r="F2050" s="211">
        <v>3.3807548468374532E-3</v>
      </c>
      <c r="G2050" s="211">
        <v>5.5711815602384014E-3</v>
      </c>
      <c r="H2050" s="211">
        <v>7.2296810721076453E-3</v>
      </c>
      <c r="I2050" s="211">
        <v>9.5602452245577077E-3</v>
      </c>
      <c r="J2050" s="211">
        <v>1.2624264506105362E-2</v>
      </c>
      <c r="K2050" s="211">
        <v>1.5838339457571893E-2</v>
      </c>
      <c r="L2050" s="211">
        <v>2.0740435062119554E-2</v>
      </c>
      <c r="M2050" s="211">
        <v>2.6641531289117205E-2</v>
      </c>
      <c r="N2050" s="211">
        <v>3.5034645509434338E-2</v>
      </c>
      <c r="P2050" s="212">
        <f t="array" ref="P2050:Z2050">(1+D2050:N2050)^-P$1:Z$1</f>
        <v>0.99992964681863039</v>
      </c>
      <c r="Q2050" s="212">
        <v>0.99946398490325661</v>
      </c>
      <c r="R2050" s="212">
        <v>0.99831389660083458</v>
      </c>
      <c r="S2050" s="212">
        <v>0.9944596845430731</v>
      </c>
      <c r="T2050" s="212">
        <v>0.98569594473112976</v>
      </c>
      <c r="U2050" s="212">
        <v>0.97185903980701815</v>
      </c>
      <c r="V2050" s="212">
        <v>0.93920057825369008</v>
      </c>
      <c r="W2050" s="212">
        <v>0.8958345361612382</v>
      </c>
      <c r="X2050" s="212">
        <v>0.81441696123708085</v>
      </c>
      <c r="Y2050" s="212">
        <v>0.67408950334480944</v>
      </c>
      <c r="Z2050" s="212">
        <v>0.50222954563337474</v>
      </c>
    </row>
    <row r="2051" spans="3:26" x14ac:dyDescent="0.3">
      <c r="C2051" s="210">
        <v>40857</v>
      </c>
      <c r="D2051" s="211">
        <v>9.7690761381686816E-4</v>
      </c>
      <c r="E2051" s="211">
        <v>2.330644784649213E-3</v>
      </c>
      <c r="F2051" s="211">
        <v>3.5409297803295253E-3</v>
      </c>
      <c r="G2051" s="211">
        <v>5.6186148480972149E-3</v>
      </c>
      <c r="H2051" s="211">
        <v>7.0590566392846792E-3</v>
      </c>
      <c r="I2051" s="211">
        <v>9.6477776981694716E-3</v>
      </c>
      <c r="J2051" s="211">
        <v>1.2171813992537814E-2</v>
      </c>
      <c r="K2051" s="211">
        <v>1.6430199167175634E-2</v>
      </c>
      <c r="L2051" s="211">
        <v>2.1484132427827051E-2</v>
      </c>
      <c r="M2051" s="211">
        <v>2.8891244411703057E-2</v>
      </c>
      <c r="N2051" s="211">
        <v>3.9100146981375018E-2</v>
      </c>
      <c r="P2051" s="212">
        <f t="array" ref="P2051:Z2051">(1+D2051:N2051)^-P$1:Z$1</f>
        <v>0.99992188859084574</v>
      </c>
      <c r="Q2051" s="212">
        <v>0.99941818605824018</v>
      </c>
      <c r="R2051" s="212">
        <v>0.99823422309756693</v>
      </c>
      <c r="S2051" s="212">
        <v>0.99441277760262425</v>
      </c>
      <c r="T2051" s="212">
        <v>0.98602998285522225</v>
      </c>
      <c r="U2051" s="212">
        <v>0.971606292702486</v>
      </c>
      <c r="V2051" s="212">
        <v>0.94130161413546454</v>
      </c>
      <c r="W2051" s="212">
        <v>0.89218944434216108</v>
      </c>
      <c r="X2051" s="212">
        <v>0.80850694052837391</v>
      </c>
      <c r="Y2051" s="212">
        <v>0.65231584430894085</v>
      </c>
      <c r="Z2051" s="212">
        <v>0.46435686974592272</v>
      </c>
    </row>
    <row r="2052" spans="3:26" x14ac:dyDescent="0.3">
      <c r="C2052" s="210">
        <v>40856</v>
      </c>
      <c r="D2052" s="211">
        <v>9.3349870018628802E-4</v>
      </c>
      <c r="E2052" s="211">
        <v>2.381684747845511E-3</v>
      </c>
      <c r="F2052" s="211">
        <v>3.6585914681073481E-3</v>
      </c>
      <c r="G2052" s="211">
        <v>5.9700202693906274E-3</v>
      </c>
      <c r="H2052" s="211">
        <v>7.9012686612367523E-3</v>
      </c>
      <c r="I2052" s="211">
        <v>1.0043358098739073E-2</v>
      </c>
      <c r="J2052" s="211">
        <v>1.3115796481622703E-2</v>
      </c>
      <c r="K2052" s="211">
        <v>1.7295067538962695E-2</v>
      </c>
      <c r="L2052" s="211">
        <v>2.2962442989606337E-2</v>
      </c>
      <c r="M2052" s="211">
        <v>3.0658275217551434E-2</v>
      </c>
      <c r="N2052" s="211">
        <v>3.8855651646367118E-2</v>
      </c>
      <c r="P2052" s="212">
        <f t="array" ref="P2052:Z2052">(1+D2052:N2052)^-P$1:Z$1</f>
        <v>0.99992535772497393</v>
      </c>
      <c r="Q2052" s="212">
        <v>0.99940546354887683</v>
      </c>
      <c r="R2052" s="212">
        <v>0.99817570849556492</v>
      </c>
      <c r="S2052" s="212">
        <v>0.99406540935703835</v>
      </c>
      <c r="T2052" s="212">
        <v>0.98438279901508907</v>
      </c>
      <c r="U2052" s="212">
        <v>0.97046515981699255</v>
      </c>
      <c r="V2052" s="212">
        <v>0.93692443479039789</v>
      </c>
      <c r="W2052" s="212">
        <v>0.88689341126495325</v>
      </c>
      <c r="X2052" s="212">
        <v>0.79689867860071728</v>
      </c>
      <c r="Y2052" s="212">
        <v>0.63574006384199444</v>
      </c>
      <c r="Z2052" s="212">
        <v>0.46654749724762945</v>
      </c>
    </row>
    <row r="2053" spans="3:26" x14ac:dyDescent="0.3">
      <c r="C2053" s="210">
        <v>40855</v>
      </c>
      <c r="D2053" s="211">
        <v>1.0237649995143453E-3</v>
      </c>
      <c r="E2053" s="211">
        <v>2.7114696942973724E-3</v>
      </c>
      <c r="F2053" s="211">
        <v>4.3493719229523711E-3</v>
      </c>
      <c r="G2053" s="211">
        <v>6.8472069782789594E-3</v>
      </c>
      <c r="H2053" s="211">
        <v>8.7232965233896287E-3</v>
      </c>
      <c r="I2053" s="211">
        <v>1.1523795467847405E-2</v>
      </c>
      <c r="J2053" s="211">
        <v>1.4437768718708078E-2</v>
      </c>
      <c r="K2053" s="211">
        <v>1.9239406744958686E-2</v>
      </c>
      <c r="L2053" s="211">
        <v>2.5387119013023308E-2</v>
      </c>
      <c r="M2053" s="211">
        <v>3.3758414369275985E-2</v>
      </c>
      <c r="N2053" s="211">
        <v>4.6007839764743666E-2</v>
      </c>
      <c r="P2053" s="212">
        <f t="array" ref="P2053:Z2053">(1+D2053:N2053)^-P$1:Z$1</f>
        <v>0.99991814404561974</v>
      </c>
      <c r="Q2053" s="212">
        <v>0.99932327900604823</v>
      </c>
      <c r="R2053" s="212">
        <v>0.99783238231290661</v>
      </c>
      <c r="S2053" s="212">
        <v>0.99319935842218932</v>
      </c>
      <c r="T2053" s="212">
        <v>0.98277906808435567</v>
      </c>
      <c r="U2053" s="212">
        <v>0.9662103577403337</v>
      </c>
      <c r="V2053" s="212">
        <v>0.93083552434986283</v>
      </c>
      <c r="W2053" s="212">
        <v>0.8751178759389121</v>
      </c>
      <c r="X2053" s="212">
        <v>0.77825411377680875</v>
      </c>
      <c r="Y2053" s="212">
        <v>0.60773484357738106</v>
      </c>
      <c r="Z2053" s="212">
        <v>0.4067253194397159</v>
      </c>
    </row>
    <row r="2054" spans="3:26" x14ac:dyDescent="0.3">
      <c r="C2054" s="210">
        <v>40854</v>
      </c>
      <c r="D2054" s="211">
        <v>1.0255104343528125E-3</v>
      </c>
      <c r="E2054" s="211">
        <v>2.6010728832827215E-3</v>
      </c>
      <c r="F2054" s="211">
        <v>4.0524904347044362E-3</v>
      </c>
      <c r="G2054" s="211">
        <v>6.3274464034929071E-3</v>
      </c>
      <c r="H2054" s="211">
        <v>8.0340899255473257E-3</v>
      </c>
      <c r="I2054" s="211">
        <v>1.0105276955046613E-2</v>
      </c>
      <c r="J2054" s="211">
        <v>1.3365101611489447E-2</v>
      </c>
      <c r="K2054" s="211">
        <v>1.796772698356745E-2</v>
      </c>
      <c r="L2054" s="211">
        <v>2.3985479121206854E-2</v>
      </c>
      <c r="M2054" s="211">
        <v>3.1261812039460934E-2</v>
      </c>
      <c r="N2054" s="211">
        <v>4.0441161698689054E-2</v>
      </c>
      <c r="P2054" s="212">
        <f t="array" ref="P2054:Z2054">(1+D2054:N2054)^-P$1:Z$1</f>
        <v>0.99991800456518942</v>
      </c>
      <c r="Q2054" s="212">
        <v>0.99935078684318712</v>
      </c>
      <c r="R2054" s="212">
        <v>0.99797989256291442</v>
      </c>
      <c r="S2054" s="212">
        <v>0.99371233843804374</v>
      </c>
      <c r="T2054" s="212">
        <v>0.9841234062912666</v>
      </c>
      <c r="U2054" s="212">
        <v>0.97028670393499339</v>
      </c>
      <c r="V2054" s="212">
        <v>0.93577250462023909</v>
      </c>
      <c r="W2054" s="212">
        <v>0.88279920356900565</v>
      </c>
      <c r="X2054" s="212">
        <v>0.78897277872732241</v>
      </c>
      <c r="Y2054" s="212">
        <v>0.6301819508001939</v>
      </c>
      <c r="Z2054" s="212">
        <v>0.45253220686158951</v>
      </c>
    </row>
    <row r="2055" spans="3:26" x14ac:dyDescent="0.3">
      <c r="C2055" s="210">
        <v>40851</v>
      </c>
      <c r="D2055" s="211">
        <v>9.2313998437733259E-4</v>
      </c>
      <c r="E2055" s="211">
        <v>2.3373302980938403E-3</v>
      </c>
      <c r="F2055" s="211">
        <v>3.5558474141565905E-3</v>
      </c>
      <c r="G2055" s="211">
        <v>5.8603181775527379E-3</v>
      </c>
      <c r="H2055" s="211">
        <v>7.8586550752009227E-3</v>
      </c>
      <c r="I2055" s="211">
        <v>1.011585683881959E-2</v>
      </c>
      <c r="J2055" s="211">
        <v>1.3169719797103387E-2</v>
      </c>
      <c r="K2055" s="211">
        <v>1.6683833592586014E-2</v>
      </c>
      <c r="L2055" s="211">
        <v>2.1986119625352903E-2</v>
      </c>
      <c r="M2055" s="211">
        <v>2.8022494449874879E-2</v>
      </c>
      <c r="N2055" s="211">
        <v>3.5918966723912912E-2</v>
      </c>
      <c r="P2055" s="212">
        <f t="array" ref="P2055:Z2055">(1+D2055:N2055)^-P$1:Z$1</f>
        <v>0.99992618559220081</v>
      </c>
      <c r="Q2055" s="212">
        <v>0.99941651954332789</v>
      </c>
      <c r="R2055" s="212">
        <v>0.99822680380546103</v>
      </c>
      <c r="S2055" s="212">
        <v>0.99417382506134588</v>
      </c>
      <c r="T2055" s="212">
        <v>0.98446604276697181</v>
      </c>
      <c r="U2055" s="212">
        <v>0.97025621610640078</v>
      </c>
      <c r="V2055" s="212">
        <v>0.93667513453316031</v>
      </c>
      <c r="W2055" s="212">
        <v>0.89063257422625264</v>
      </c>
      <c r="X2055" s="212">
        <v>0.80454441884237249</v>
      </c>
      <c r="Y2055" s="212">
        <v>0.66063371637373702</v>
      </c>
      <c r="Z2055" s="212">
        <v>0.49372407691105391</v>
      </c>
    </row>
    <row r="2056" spans="3:26" x14ac:dyDescent="0.3">
      <c r="C2056" s="210">
        <v>40850</v>
      </c>
      <c r="D2056" s="211">
        <v>8.9982288474338E-4</v>
      </c>
      <c r="E2056" s="211">
        <v>2.3400269062673913E-3</v>
      </c>
      <c r="F2056" s="211">
        <v>3.7225812177594992E-3</v>
      </c>
      <c r="G2056" s="211">
        <v>5.9466194523823306E-3</v>
      </c>
      <c r="H2056" s="211">
        <v>7.5827873352452453E-3</v>
      </c>
      <c r="I2056" s="211">
        <v>1.0090087402769917E-2</v>
      </c>
      <c r="J2056" s="211">
        <v>1.3554229927635103E-2</v>
      </c>
      <c r="K2056" s="211">
        <v>1.8076551583017676E-2</v>
      </c>
      <c r="L2056" s="211">
        <v>2.3962032353832055E-2</v>
      </c>
      <c r="M2056" s="211">
        <v>3.1874599257398488E-2</v>
      </c>
      <c r="N2056" s="211">
        <v>3.9943369531041911E-2</v>
      </c>
      <c r="P2056" s="212">
        <f t="array" ref="P2056:Z2056">(1+D2056:N2056)^-P$1:Z$1</f>
        <v>0.99992804912564237</v>
      </c>
      <c r="Q2056" s="212">
        <v>0.99941584735689371</v>
      </c>
      <c r="R2056" s="212">
        <v>0.9981438899268994</v>
      </c>
      <c r="S2056" s="212">
        <v>0.99408853378758855</v>
      </c>
      <c r="T2056" s="212">
        <v>0.98500519370165085</v>
      </c>
      <c r="U2056" s="212">
        <v>0.97033047758180546</v>
      </c>
      <c r="V2056" s="212">
        <v>0.93489975881063736</v>
      </c>
      <c r="W2056" s="212">
        <v>0.88213886395828534</v>
      </c>
      <c r="X2056" s="212">
        <v>0.78915345698381789</v>
      </c>
      <c r="Y2056" s="212">
        <v>0.6245916455331777</v>
      </c>
      <c r="Z2056" s="212">
        <v>0.45688425754363515</v>
      </c>
    </row>
    <row r="2057" spans="3:26" x14ac:dyDescent="0.3">
      <c r="C2057" s="210">
        <v>40849</v>
      </c>
      <c r="D2057" s="211">
        <v>1.0304282264915392E-3</v>
      </c>
      <c r="E2057" s="211">
        <v>2.6016097477208049E-3</v>
      </c>
      <c r="F2057" s="211">
        <v>4.1396030286451873E-3</v>
      </c>
      <c r="G2057" s="211">
        <v>6.7379827702522621E-3</v>
      </c>
      <c r="H2057" s="211">
        <v>8.7901688828605062E-3</v>
      </c>
      <c r="I2057" s="211">
        <v>1.1715817599025935E-2</v>
      </c>
      <c r="J2057" s="211">
        <v>1.5229453875927196E-2</v>
      </c>
      <c r="K2057" s="211">
        <v>1.9644039298584774E-2</v>
      </c>
      <c r="L2057" s="211">
        <v>2.5167115050878937E-2</v>
      </c>
      <c r="M2057" s="211">
        <v>3.2085315598235048E-2</v>
      </c>
      <c r="N2057" s="211">
        <v>4.0449678325931854E-2</v>
      </c>
      <c r="P2057" s="212">
        <f t="array" ref="P2057:Z2057">(1+D2057:N2057)^-P$1:Z$1</f>
        <v>0.99991761157813319</v>
      </c>
      <c r="Q2057" s="212">
        <v>0.99935065306223148</v>
      </c>
      <c r="R2057" s="212">
        <v>0.9979366025151587</v>
      </c>
      <c r="S2057" s="212">
        <v>0.99330711378176939</v>
      </c>
      <c r="T2057" s="212">
        <v>0.98264877621822699</v>
      </c>
      <c r="U2057" s="212">
        <v>0.96566030636118527</v>
      </c>
      <c r="V2057" s="212">
        <v>0.92721181035009703</v>
      </c>
      <c r="W2057" s="212">
        <v>0.8726898136038117</v>
      </c>
      <c r="X2057" s="212">
        <v>0.77992588444948008</v>
      </c>
      <c r="Y2057" s="212">
        <v>0.62268157468425978</v>
      </c>
      <c r="Z2057" s="212">
        <v>0.45245812834504351</v>
      </c>
    </row>
    <row r="2058" spans="3:26" x14ac:dyDescent="0.3">
      <c r="C2058" s="210">
        <v>40848</v>
      </c>
      <c r="D2058" s="211">
        <v>9.6664891962537614E-4</v>
      </c>
      <c r="E2058" s="211">
        <v>2.3309516668290056E-3</v>
      </c>
      <c r="F2058" s="211">
        <v>3.8353154620994405E-3</v>
      </c>
      <c r="G2058" s="211">
        <v>6.230687602892567E-3</v>
      </c>
      <c r="H2058" s="211">
        <v>8.5375282488184354E-3</v>
      </c>
      <c r="I2058" s="211">
        <v>1.0697862046471987E-2</v>
      </c>
      <c r="J2058" s="211">
        <v>1.3854544113094709E-2</v>
      </c>
      <c r="K2058" s="211">
        <v>1.8401130407819506E-2</v>
      </c>
      <c r="L2058" s="211">
        <v>2.4934399116532446E-2</v>
      </c>
      <c r="M2058" s="211">
        <v>3.1701110071674386E-2</v>
      </c>
      <c r="N2058" s="211">
        <v>3.9773305105498903E-2</v>
      </c>
      <c r="P2058" s="212">
        <f t="array" ref="P2058:Z2058">(1+D2058:N2058)^-P$1:Z$1</f>
        <v>0.99992270842591369</v>
      </c>
      <c r="Q2058" s="212">
        <v>0.9994181095606357</v>
      </c>
      <c r="R2058" s="212">
        <v>0.99808784081463164</v>
      </c>
      <c r="S2058" s="212">
        <v>0.993807893478447</v>
      </c>
      <c r="T2058" s="212">
        <v>0.98314114878215153</v>
      </c>
      <c r="U2058" s="212">
        <v>0.9685810298478249</v>
      </c>
      <c r="V2058" s="212">
        <v>0.9335159440402947</v>
      </c>
      <c r="W2058" s="212">
        <v>0.88017269388500741</v>
      </c>
      <c r="X2058" s="212">
        <v>0.78169855147431311</v>
      </c>
      <c r="Y2058" s="212">
        <v>0.62616895614131607</v>
      </c>
      <c r="Z2058" s="212">
        <v>0.45838113398356239</v>
      </c>
    </row>
    <row r="2059" spans="3:26" x14ac:dyDescent="0.3">
      <c r="C2059" s="210">
        <v>40847</v>
      </c>
      <c r="D2059" s="211">
        <v>9.9709172977797706E-4</v>
      </c>
      <c r="E2059" s="211">
        <v>2.4427374627633662E-3</v>
      </c>
      <c r="F2059" s="211">
        <v>3.9418888020500047E-3</v>
      </c>
      <c r="G2059" s="211">
        <v>6.4398376578328198E-3</v>
      </c>
      <c r="H2059" s="211">
        <v>8.1245667405320937E-3</v>
      </c>
      <c r="I2059" s="211">
        <v>1.0748153813694084E-2</v>
      </c>
      <c r="J2059" s="211">
        <v>1.3501566644043055E-2</v>
      </c>
      <c r="K2059" s="211">
        <v>1.7351492059867343E-2</v>
      </c>
      <c r="L2059" s="211">
        <v>2.2442807750199977E-2</v>
      </c>
      <c r="M2059" s="211">
        <v>2.83226843304888E-2</v>
      </c>
      <c r="N2059" s="211">
        <v>3.5458504338135098E-2</v>
      </c>
      <c r="P2059" s="212">
        <f t="array" ref="P2059:Z2059">(1+D2059:N2059)^-P$1:Z$1</f>
        <v>0.99992027558103991</v>
      </c>
      <c r="Q2059" s="212">
        <v>0.99939024626808481</v>
      </c>
      <c r="R2059" s="212">
        <v>0.99803486345657544</v>
      </c>
      <c r="S2059" s="212">
        <v>0.99360136849032188</v>
      </c>
      <c r="T2059" s="212">
        <v>0.98394676868375408</v>
      </c>
      <c r="U2059" s="212">
        <v>0.96843645606512441</v>
      </c>
      <c r="V2059" s="212">
        <v>0.93514267904714166</v>
      </c>
      <c r="W2059" s="212">
        <v>0.88654914532140239</v>
      </c>
      <c r="X2059" s="212">
        <v>0.8009580251878079</v>
      </c>
      <c r="Y2059" s="212">
        <v>0.65774681876198393</v>
      </c>
      <c r="Z2059" s="212">
        <v>0.498133801839721</v>
      </c>
    </row>
    <row r="2060" spans="3:26" x14ac:dyDescent="0.3">
      <c r="C2060" s="210">
        <v>40844</v>
      </c>
      <c r="D2060" s="211">
        <v>9.3699991134416733E-4</v>
      </c>
      <c r="E2060" s="211">
        <v>2.2721546662525013E-3</v>
      </c>
      <c r="F2060" s="211">
        <v>3.4811826650856573E-3</v>
      </c>
      <c r="G2060" s="211">
        <v>5.6764436171162199E-3</v>
      </c>
      <c r="H2060" s="211">
        <v>7.1002272474066375E-3</v>
      </c>
      <c r="I2060" s="211">
        <v>9.5581176994640853E-3</v>
      </c>
      <c r="J2060" s="211">
        <v>1.2415491674847068E-2</v>
      </c>
      <c r="K2060" s="211">
        <v>1.6278540545229533E-2</v>
      </c>
      <c r="L2060" s="211">
        <v>2.0992003148577933E-2</v>
      </c>
      <c r="M2060" s="211">
        <v>2.8388145710687908E-2</v>
      </c>
      <c r="N2060" s="211">
        <v>3.8614035320169528E-2</v>
      </c>
      <c r="P2060" s="212">
        <f t="array" ref="P2060:Z2060">(1+D2060:N2060)^-P$1:Z$1</f>
        <v>0.99992507791072371</v>
      </c>
      <c r="Q2060" s="212">
        <v>0.99943276663112746</v>
      </c>
      <c r="R2060" s="212">
        <v>0.9982639400112775</v>
      </c>
      <c r="S2060" s="212">
        <v>0.99435559652098471</v>
      </c>
      <c r="T2060" s="212">
        <v>0.98594936600469629</v>
      </c>
      <c r="U2060" s="212">
        <v>0.9718651840561181</v>
      </c>
      <c r="V2060" s="212">
        <v>0.9401693526861522</v>
      </c>
      <c r="W2060" s="212">
        <v>0.89312184786186444</v>
      </c>
      <c r="X2060" s="212">
        <v>0.81241249600520327</v>
      </c>
      <c r="Y2060" s="212">
        <v>0.65711907181618601</v>
      </c>
      <c r="Z2060" s="212">
        <v>0.46872299193214795</v>
      </c>
    </row>
    <row r="2061" spans="3:26" x14ac:dyDescent="0.3">
      <c r="C2061" s="210">
        <v>40843</v>
      </c>
      <c r="D2061" s="211">
        <v>1.052970264100878E-3</v>
      </c>
      <c r="E2061" s="211">
        <v>2.6127872045105765E-3</v>
      </c>
      <c r="F2061" s="211">
        <v>4.0336875708202134E-3</v>
      </c>
      <c r="G2061" s="211">
        <v>6.4164479546778442E-3</v>
      </c>
      <c r="H2061" s="211">
        <v>8.131608623673018E-3</v>
      </c>
      <c r="I2061" s="211">
        <v>1.0528597895546811E-2</v>
      </c>
      <c r="J2061" s="211">
        <v>1.4296344247094011E-2</v>
      </c>
      <c r="K2061" s="211">
        <v>1.8324418633666156E-2</v>
      </c>
      <c r="L2061" s="211">
        <v>2.444258680072835E-2</v>
      </c>
      <c r="M2061" s="211">
        <v>3.0562952007751071E-2</v>
      </c>
      <c r="N2061" s="211">
        <v>3.8557625363302706E-2</v>
      </c>
      <c r="P2061" s="212">
        <f t="array" ref="P2061:Z2061">(1+D2061:N2061)^-P$1:Z$1</f>
        <v>0.99991581024177556</v>
      </c>
      <c r="Q2061" s="212">
        <v>0.99934786777822548</v>
      </c>
      <c r="R2061" s="212">
        <v>0.99798923726541711</v>
      </c>
      <c r="S2061" s="212">
        <v>0.99362446036358232</v>
      </c>
      <c r="T2061" s="212">
        <v>0.98393302283171724</v>
      </c>
      <c r="U2061" s="212">
        <v>0.96906782510098999</v>
      </c>
      <c r="V2061" s="212">
        <v>0.93148464252077867</v>
      </c>
      <c r="W2061" s="212">
        <v>0.88063693109700414</v>
      </c>
      <c r="X2061" s="212">
        <v>0.78545943167064292</v>
      </c>
      <c r="Y2061" s="212">
        <v>0.63662268876822259</v>
      </c>
      <c r="Z2061" s="212">
        <v>0.46923243485378713</v>
      </c>
    </row>
    <row r="2062" spans="3:26" x14ac:dyDescent="0.3">
      <c r="C2062" s="210">
        <v>40842</v>
      </c>
      <c r="D2062" s="211">
        <v>1.0488517969492715E-3</v>
      </c>
      <c r="E2062" s="211">
        <v>2.6223923929640509E-3</v>
      </c>
      <c r="F2062" s="211">
        <v>4.2044828649494661E-3</v>
      </c>
      <c r="G2062" s="211">
        <v>6.3209626821278623E-3</v>
      </c>
      <c r="H2062" s="211">
        <v>8.504629433552657E-3</v>
      </c>
      <c r="I2062" s="211">
        <v>1.1171572786658991E-2</v>
      </c>
      <c r="J2062" s="211">
        <v>1.4098695167010455E-2</v>
      </c>
      <c r="K2062" s="211">
        <v>1.8534546045281482E-2</v>
      </c>
      <c r="L2062" s="211">
        <v>2.500327747258823E-2</v>
      </c>
      <c r="M2062" s="211">
        <v>3.1402465043202418E-2</v>
      </c>
      <c r="N2062" s="211">
        <v>4.1307628886427299E-2</v>
      </c>
      <c r="P2062" s="212">
        <f t="array" ref="P2062:Z2062">(1+D2062:N2062)^-P$1:Z$1</f>
        <v>0.99991613934560442</v>
      </c>
      <c r="Q2062" s="212">
        <v>0.99934547431505383</v>
      </c>
      <c r="R2062" s="212">
        <v>0.9979043645544986</v>
      </c>
      <c r="S2062" s="212">
        <v>0.99371874092210033</v>
      </c>
      <c r="T2062" s="212">
        <v>0.98320529267528967</v>
      </c>
      <c r="U2062" s="212">
        <v>0.96722039333737597</v>
      </c>
      <c r="V2062" s="212">
        <v>0.93239273392729194</v>
      </c>
      <c r="W2062" s="212">
        <v>0.87936596753067786</v>
      </c>
      <c r="X2062" s="212">
        <v>0.78117342307869653</v>
      </c>
      <c r="Y2062" s="212">
        <v>0.62889410597391704</v>
      </c>
      <c r="Z2062" s="212">
        <v>0.4450604440410435</v>
      </c>
    </row>
    <row r="2063" spans="3:26" x14ac:dyDescent="0.3">
      <c r="C2063" s="210">
        <v>40841</v>
      </c>
      <c r="D2063" s="211">
        <v>9.1701815166278489E-4</v>
      </c>
      <c r="E2063" s="211">
        <v>2.4377146625202259E-3</v>
      </c>
      <c r="F2063" s="211">
        <v>3.7206049780290182E-3</v>
      </c>
      <c r="G2063" s="211">
        <v>5.7024833863503401E-3</v>
      </c>
      <c r="H2063" s="211">
        <v>7.3529814257351431E-3</v>
      </c>
      <c r="I2063" s="211">
        <v>1.0088321493867373E-2</v>
      </c>
      <c r="J2063" s="211">
        <v>1.3240656877238929E-2</v>
      </c>
      <c r="K2063" s="211">
        <v>1.7020930232440445E-2</v>
      </c>
      <c r="L2063" s="211">
        <v>2.1506215332252929E-2</v>
      </c>
      <c r="M2063" s="211">
        <v>2.7903624927473804E-2</v>
      </c>
      <c r="N2063" s="211">
        <v>3.773818571182623E-2</v>
      </c>
      <c r="P2063" s="212">
        <f t="array" ref="P2063:Z2063">(1+D2063:N2063)^-P$1:Z$1</f>
        <v>0.99992667485262898</v>
      </c>
      <c r="Q2063" s="212">
        <v>0.99939149814839279</v>
      </c>
      <c r="R2063" s="212">
        <v>0.99814487255624429</v>
      </c>
      <c r="S2063" s="212">
        <v>0.9943298505467052</v>
      </c>
      <c r="T2063" s="212">
        <v>0.98545466044899477</v>
      </c>
      <c r="U2063" s="212">
        <v>0.9703355667948611</v>
      </c>
      <c r="V2063" s="212">
        <v>0.93634729683913553</v>
      </c>
      <c r="W2063" s="212">
        <v>0.88856819573957035</v>
      </c>
      <c r="X2063" s="212">
        <v>0.80833217463408724</v>
      </c>
      <c r="Y2063" s="212">
        <v>0.66178060622224721</v>
      </c>
      <c r="Z2063" s="212">
        <v>0.47669878417641015</v>
      </c>
    </row>
    <row r="2064" spans="3:26" x14ac:dyDescent="0.3">
      <c r="C2064" s="210">
        <v>40840</v>
      </c>
      <c r="D2064" s="211">
        <v>9.6339680071704306E-4</v>
      </c>
      <c r="E2064" s="211">
        <v>2.3068793773771438E-3</v>
      </c>
      <c r="F2064" s="211">
        <v>3.6882973257907283E-3</v>
      </c>
      <c r="G2064" s="211">
        <v>5.5885759127937227E-3</v>
      </c>
      <c r="H2064" s="211">
        <v>7.6387508469247922E-3</v>
      </c>
      <c r="I2064" s="211">
        <v>9.6840602770439013E-3</v>
      </c>
      <c r="J2064" s="211">
        <v>1.2600129681979624E-2</v>
      </c>
      <c r="K2064" s="211">
        <v>1.7252413177703926E-2</v>
      </c>
      <c r="L2064" s="211">
        <v>2.2766439434975902E-2</v>
      </c>
      <c r="M2064" s="211">
        <v>3.1112419194128049E-2</v>
      </c>
      <c r="N2064" s="211">
        <v>3.9212328374069114E-2</v>
      </c>
      <c r="P2064" s="212">
        <f t="array" ref="P2064:Z2064">(1+D2064:N2064)^-P$1:Z$1</f>
        <v>0.99992296832454319</v>
      </c>
      <c r="Q2064" s="212">
        <v>0.99942411023414135</v>
      </c>
      <c r="R2064" s="212">
        <v>0.99816093703463427</v>
      </c>
      <c r="S2064" s="212">
        <v>0.99444248269455437</v>
      </c>
      <c r="T2064" s="212">
        <v>0.98489578381872789</v>
      </c>
      <c r="U2064" s="212">
        <v>0.97150155365616797</v>
      </c>
      <c r="V2064" s="212">
        <v>0.939312510499553</v>
      </c>
      <c r="W2064" s="212">
        <v>0.88715376200359486</v>
      </c>
      <c r="X2064" s="212">
        <v>0.79842717754581805</v>
      </c>
      <c r="Y2064" s="212">
        <v>0.6315529004764231</v>
      </c>
      <c r="Z2064" s="212">
        <v>0.46335536480960521</v>
      </c>
    </row>
    <row r="2065" spans="3:26" x14ac:dyDescent="0.3">
      <c r="C2065" s="210">
        <v>40837</v>
      </c>
      <c r="D2065" s="211">
        <v>9.6460380956216835E-4</v>
      </c>
      <c r="E2065" s="211">
        <v>2.3044237651971174E-3</v>
      </c>
      <c r="F2065" s="211">
        <v>3.4599348310988326E-3</v>
      </c>
      <c r="G2065" s="211">
        <v>5.6874910335767952E-3</v>
      </c>
      <c r="H2065" s="211">
        <v>7.5758916276576155E-3</v>
      </c>
      <c r="I2065" s="211">
        <v>9.8204130155508593E-3</v>
      </c>
      <c r="J2065" s="211">
        <v>1.2560548887267264E-2</v>
      </c>
      <c r="K2065" s="211">
        <v>1.5961131987702534E-2</v>
      </c>
      <c r="L2065" s="211">
        <v>2.1155216062261731E-2</v>
      </c>
      <c r="M2065" s="211">
        <v>2.8528333724352539E-2</v>
      </c>
      <c r="N2065" s="211">
        <v>3.7412656191512544E-2</v>
      </c>
      <c r="P2065" s="212">
        <f t="array" ref="P2065:Z2065">(1+D2065:N2065)^-P$1:Z$1</f>
        <v>0.99992287186426621</v>
      </c>
      <c r="Q2065" s="212">
        <v>0.99942472237245628</v>
      </c>
      <c r="R2065" s="212">
        <v>0.99827450886084201</v>
      </c>
      <c r="S2065" s="212">
        <v>0.99434467358470224</v>
      </c>
      <c r="T2065" s="212">
        <v>0.98501867622160244</v>
      </c>
      <c r="U2065" s="212">
        <v>0.9711080707858516</v>
      </c>
      <c r="V2065" s="212">
        <v>0.93949611256869481</v>
      </c>
      <c r="W2065" s="212">
        <v>0.89507689558042403</v>
      </c>
      <c r="X2065" s="212">
        <v>0.81111493731555517</v>
      </c>
      <c r="Y2065" s="212">
        <v>0.65577687674033747</v>
      </c>
      <c r="Z2065" s="212">
        <v>0.47969938356919267</v>
      </c>
    </row>
    <row r="2066" spans="3:26" x14ac:dyDescent="0.3">
      <c r="C2066" s="210">
        <v>40836</v>
      </c>
      <c r="D2066" s="211">
        <v>9.6966468805599767E-4</v>
      </c>
      <c r="E2066" s="211">
        <v>2.4918761909174833E-3</v>
      </c>
      <c r="F2066" s="211">
        <v>3.8017174303009494E-3</v>
      </c>
      <c r="G2066" s="211">
        <v>6.2104777378421266E-3</v>
      </c>
      <c r="H2066" s="211">
        <v>8.1805965078921832E-3</v>
      </c>
      <c r="I2066" s="211">
        <v>1.0539472298321804E-2</v>
      </c>
      <c r="J2066" s="211">
        <v>1.346549529239436E-2</v>
      </c>
      <c r="K2066" s="211">
        <v>1.6870774494071251E-2</v>
      </c>
      <c r="L2066" s="211">
        <v>2.225503585448035E-2</v>
      </c>
      <c r="M2066" s="211">
        <v>2.7847426194166865E-2</v>
      </c>
      <c r="N2066" s="211">
        <v>3.725445793978796E-2</v>
      </c>
      <c r="P2066" s="212">
        <f t="array" ref="P2066:Z2066">(1+D2066:N2066)^-P$1:Z$1</f>
        <v>0.99992246741645097</v>
      </c>
      <c r="Q2066" s="212">
        <v>0.99937799936875771</v>
      </c>
      <c r="R2066" s="212">
        <v>0.99810454406679561</v>
      </c>
      <c r="S2066" s="212">
        <v>0.99382785423601971</v>
      </c>
      <c r="T2066" s="212">
        <v>0.98383740578429313</v>
      </c>
      <c r="U2066" s="212">
        <v>0.96903654105696346</v>
      </c>
      <c r="V2066" s="212">
        <v>0.93530910928988042</v>
      </c>
      <c r="W2066" s="212">
        <v>0.88948707271052452</v>
      </c>
      <c r="X2066" s="212">
        <v>0.80243047362389086</v>
      </c>
      <c r="Y2066" s="212">
        <v>0.66232356817166116</v>
      </c>
      <c r="Z2066" s="212">
        <v>0.48116474547496041</v>
      </c>
    </row>
    <row r="2067" spans="3:26" x14ac:dyDescent="0.3">
      <c r="C2067" s="210">
        <v>40835</v>
      </c>
      <c r="D2067" s="211">
        <v>9.6800186073498808E-4</v>
      </c>
      <c r="E2067" s="211">
        <v>2.5186717811480452E-3</v>
      </c>
      <c r="F2067" s="211">
        <v>4.1018636557541384E-3</v>
      </c>
      <c r="G2067" s="211">
        <v>6.1965057253791072E-3</v>
      </c>
      <c r="H2067" s="211">
        <v>7.9445509156234138E-3</v>
      </c>
      <c r="I2067" s="211">
        <v>1.0718414732713705E-2</v>
      </c>
      <c r="J2067" s="211">
        <v>1.3514564100111353E-2</v>
      </c>
      <c r="K2067" s="211">
        <v>1.7456880060520097E-2</v>
      </c>
      <c r="L2067" s="211">
        <v>2.3809675813046684E-2</v>
      </c>
      <c r="M2067" s="211">
        <v>3.0478229890447239E-2</v>
      </c>
      <c r="N2067" s="211">
        <v>4.0250850725789808E-2</v>
      </c>
      <c r="P2067" s="212">
        <f t="array" ref="P2067:Z2067">(1+D2067:N2067)^-P$1:Z$1</f>
        <v>0.99992260030358593</v>
      </c>
      <c r="Q2067" s="212">
        <v>0.99937132139045093</v>
      </c>
      <c r="R2067" s="212">
        <v>0.9979553561640937</v>
      </c>
      <c r="S2067" s="212">
        <v>0.99384165449778439</v>
      </c>
      <c r="T2067" s="212">
        <v>0.98429825985685604</v>
      </c>
      <c r="U2067" s="212">
        <v>0.96852194354767474</v>
      </c>
      <c r="V2067" s="212">
        <v>0.93508271856615044</v>
      </c>
      <c r="W2067" s="212">
        <v>0.88590654482309272</v>
      </c>
      <c r="X2067" s="212">
        <v>0.79032860936502747</v>
      </c>
      <c r="Y2067" s="212">
        <v>0.63740825229432252</v>
      </c>
      <c r="Z2067" s="212">
        <v>0.45419087772057831</v>
      </c>
    </row>
    <row r="2068" spans="3:26" x14ac:dyDescent="0.3">
      <c r="C2068" s="210">
        <v>40834</v>
      </c>
      <c r="D2068" s="211">
        <v>9.2372481267483759E-4</v>
      </c>
      <c r="E2068" s="211">
        <v>2.3669004472823777E-3</v>
      </c>
      <c r="F2068" s="211">
        <v>3.6154238134482423E-3</v>
      </c>
      <c r="G2068" s="211">
        <v>5.9016372260976098E-3</v>
      </c>
      <c r="H2068" s="211">
        <v>7.4746353103642173E-3</v>
      </c>
      <c r="I2068" s="211">
        <v>9.4853375396726208E-3</v>
      </c>
      <c r="J2068" s="211">
        <v>1.2587672405033418E-2</v>
      </c>
      <c r="K2068" s="211">
        <v>1.5966409671895915E-2</v>
      </c>
      <c r="L2068" s="211">
        <v>2.1375352184287606E-2</v>
      </c>
      <c r="M2068" s="211">
        <v>2.7231783759275437E-2</v>
      </c>
      <c r="N2068" s="211">
        <v>3.74042903413878E-2</v>
      </c>
      <c r="P2068" s="212">
        <f t="array" ref="P2068:Z2068">(1+D2068:N2068)^-P$1:Z$1</f>
        <v>0.99992613885255233</v>
      </c>
      <c r="Q2068" s="212">
        <v>0.99940914868378816</v>
      </c>
      <c r="R2068" s="212">
        <v>0.99819717510514672</v>
      </c>
      <c r="S2068" s="212">
        <v>0.99413298775179237</v>
      </c>
      <c r="T2068" s="212">
        <v>0.98521668493026826</v>
      </c>
      <c r="U2068" s="212">
        <v>0.97207540286891925</v>
      </c>
      <c r="V2068" s="212">
        <v>0.93937029099754221</v>
      </c>
      <c r="W2068" s="212">
        <v>0.89504434822783041</v>
      </c>
      <c r="X2068" s="212">
        <v>0.80936844306000144</v>
      </c>
      <c r="Y2068" s="212">
        <v>0.6683027870463194</v>
      </c>
      <c r="Z2068" s="212">
        <v>0.47977675746562354</v>
      </c>
    </row>
    <row r="2069" spans="3:26" x14ac:dyDescent="0.3">
      <c r="C2069" s="210">
        <v>40833</v>
      </c>
      <c r="D2069" s="211">
        <v>1.0300399182633154E-3</v>
      </c>
      <c r="E2069" s="211">
        <v>2.5804682578133261E-3</v>
      </c>
      <c r="F2069" s="211">
        <v>4.2038359027114884E-3</v>
      </c>
      <c r="G2069" s="211">
        <v>6.8313949989561038E-3</v>
      </c>
      <c r="H2069" s="211">
        <v>8.8306260749506579E-3</v>
      </c>
      <c r="I2069" s="211">
        <v>1.1937273330306836E-2</v>
      </c>
      <c r="J2069" s="211">
        <v>1.5571994934625809E-2</v>
      </c>
      <c r="K2069" s="211">
        <v>2.0914148023966097E-2</v>
      </c>
      <c r="L2069" s="211">
        <v>2.8474450686662565E-2</v>
      </c>
      <c r="M2069" s="211">
        <v>3.7823182382964469E-2</v>
      </c>
      <c r="N2069" s="211">
        <v>4.8897666537854462E-2</v>
      </c>
      <c r="P2069" s="212">
        <f t="array" ref="P2069:Z2069">(1+D2069:N2069)^-P$1:Z$1</f>
        <v>0.9999176426082641</v>
      </c>
      <c r="Q2069" s="212">
        <v>0.99935592136620943</v>
      </c>
      <c r="R2069" s="212">
        <v>0.99790468600633619</v>
      </c>
      <c r="S2069" s="212">
        <v>0.99321495631454448</v>
      </c>
      <c r="T2069" s="212">
        <v>0.98256996335883051</v>
      </c>
      <c r="U2069" s="212">
        <v>0.96502646011845616</v>
      </c>
      <c r="V2069" s="212">
        <v>0.9256491740344488</v>
      </c>
      <c r="W2069" s="212">
        <v>0.8651181892923937</v>
      </c>
      <c r="X2069" s="212">
        <v>0.75520511988097438</v>
      </c>
      <c r="Y2069" s="212">
        <v>0.57299322525610419</v>
      </c>
      <c r="Z2069" s="212">
        <v>0.38489087510825987</v>
      </c>
    </row>
    <row r="2070" spans="3:26" x14ac:dyDescent="0.3">
      <c r="C2070" s="210">
        <v>40830</v>
      </c>
      <c r="D2070" s="211">
        <v>9.0953484641481739E-4</v>
      </c>
      <c r="E2070" s="211">
        <v>2.2806351594448757E-3</v>
      </c>
      <c r="F2070" s="211">
        <v>3.438612344113768E-3</v>
      </c>
      <c r="G2070" s="211">
        <v>5.4240337887563935E-3</v>
      </c>
      <c r="H2070" s="211">
        <v>7.3363108255419772E-3</v>
      </c>
      <c r="I2070" s="211">
        <v>9.7681062149700057E-3</v>
      </c>
      <c r="J2070" s="211">
        <v>1.297916908873117E-2</v>
      </c>
      <c r="K2070" s="211">
        <v>1.7352117281287188E-2</v>
      </c>
      <c r="L2070" s="211">
        <v>2.2240589069453368E-2</v>
      </c>
      <c r="M2070" s="211">
        <v>2.8818037987696894E-2</v>
      </c>
      <c r="N2070" s="211">
        <v>3.8985192287045799E-2</v>
      </c>
      <c r="P2070" s="212">
        <f t="array" ref="P2070:Z2070">(1+D2070:N2070)^-P$1:Z$1</f>
        <v>0.99992727292712336</v>
      </c>
      <c r="Q2070" s="212">
        <v>0.99943065252521524</v>
      </c>
      <c r="R2070" s="212">
        <v>0.99828511518089247</v>
      </c>
      <c r="S2070" s="212">
        <v>0.99460522763881343</v>
      </c>
      <c r="T2070" s="212">
        <v>0.98548727767208577</v>
      </c>
      <c r="U2070" s="212">
        <v>0.97125899114227177</v>
      </c>
      <c r="V2070" s="212">
        <v>0.93755645212334426</v>
      </c>
      <c r="W2070" s="212">
        <v>0.88654533148016879</v>
      </c>
      <c r="X2070" s="212">
        <v>0.80254388408659294</v>
      </c>
      <c r="Y2070" s="212">
        <v>0.65301243255216024</v>
      </c>
      <c r="Z2070" s="212">
        <v>0.46538549165516008</v>
      </c>
    </row>
    <row r="2071" spans="3:26" x14ac:dyDescent="0.3">
      <c r="C2071" s="210">
        <v>40829</v>
      </c>
      <c r="D2071" s="211">
        <v>9.0969010947628437E-4</v>
      </c>
      <c r="E2071" s="211">
        <v>2.4029043842441183E-3</v>
      </c>
      <c r="F2071" s="211">
        <v>3.9128643245583865E-3</v>
      </c>
      <c r="G2071" s="211">
        <v>5.9345204936574062E-3</v>
      </c>
      <c r="H2071" s="211">
        <v>8.0027929724991887E-3</v>
      </c>
      <c r="I2071" s="211">
        <v>1.086716528897904E-2</v>
      </c>
      <c r="J2071" s="211">
        <v>1.3592758666514066E-2</v>
      </c>
      <c r="K2071" s="211">
        <v>1.7940741696040957E-2</v>
      </c>
      <c r="L2071" s="211">
        <v>2.3531252588701996E-2</v>
      </c>
      <c r="M2071" s="211">
        <v>3.1750654888096107E-2</v>
      </c>
      <c r="N2071" s="211">
        <v>4.3022696585511319E-2</v>
      </c>
      <c r="P2071" s="212">
        <f t="array" ref="P2071:Z2071">(1+D2071:N2071)^-P$1:Z$1</f>
        <v>0.99992726051826897</v>
      </c>
      <c r="Q2071" s="212">
        <v>0.99940017446082463</v>
      </c>
      <c r="R2071" s="212">
        <v>0.99804929062057079</v>
      </c>
      <c r="S2071" s="212">
        <v>0.99410049026775116</v>
      </c>
      <c r="T2071" s="212">
        <v>0.98418451830881748</v>
      </c>
      <c r="U2071" s="212">
        <v>0.96809444827231739</v>
      </c>
      <c r="V2071" s="212">
        <v>0.93472208503556964</v>
      </c>
      <c r="W2071" s="212">
        <v>0.8829630356942233</v>
      </c>
      <c r="X2071" s="212">
        <v>0.79248111220975237</v>
      </c>
      <c r="Y2071" s="212">
        <v>0.62571807685535019</v>
      </c>
      <c r="Z2071" s="212">
        <v>0.43065036637389437</v>
      </c>
    </row>
    <row r="2072" spans="3:26" x14ac:dyDescent="0.3">
      <c r="C2072" s="210">
        <v>40828</v>
      </c>
      <c r="D2072" s="211">
        <v>1.0552915014941928E-3</v>
      </c>
      <c r="E2072" s="211">
        <v>2.6631533885039995E-3</v>
      </c>
      <c r="F2072" s="211">
        <v>4.2402761659453688E-3</v>
      </c>
      <c r="G2072" s="211">
        <v>6.833410732246587E-3</v>
      </c>
      <c r="H2072" s="211">
        <v>9.1655940132074881E-3</v>
      </c>
      <c r="I2072" s="211">
        <v>1.2477019769399168E-2</v>
      </c>
      <c r="J2072" s="211">
        <v>1.5717264133025571E-2</v>
      </c>
      <c r="K2072" s="211">
        <v>2.1551333075364925E-2</v>
      </c>
      <c r="L2072" s="211">
        <v>2.8663156723433048E-2</v>
      </c>
      <c r="M2072" s="211">
        <v>3.6197829654480776E-2</v>
      </c>
      <c r="N2072" s="211">
        <v>4.8573408862884318E-2</v>
      </c>
      <c r="P2072" s="212">
        <f t="array" ref="P2072:Z2072">(1+D2072:N2072)^-P$1:Z$1</f>
        <v>0.99991562475396367</v>
      </c>
      <c r="Q2072" s="212">
        <v>0.99933531762951011</v>
      </c>
      <c r="R2072" s="212">
        <v>0.99788658065834923</v>
      </c>
      <c r="S2072" s="212">
        <v>0.9932129678461139</v>
      </c>
      <c r="T2072" s="212">
        <v>0.98191779128019063</v>
      </c>
      <c r="U2072" s="212">
        <v>0.96348393037700741</v>
      </c>
      <c r="V2072" s="212">
        <v>0.92498742563213976</v>
      </c>
      <c r="W2072" s="212">
        <v>0.8613479728105351</v>
      </c>
      <c r="X2072" s="212">
        <v>0.75382085549780253</v>
      </c>
      <c r="Y2072" s="212">
        <v>0.58662399791546671</v>
      </c>
      <c r="Z2072" s="212">
        <v>0.3872783311124024</v>
      </c>
    </row>
    <row r="2073" spans="3:26" x14ac:dyDescent="0.3">
      <c r="C2073" s="210">
        <v>40827</v>
      </c>
      <c r="D2073" s="211">
        <v>8.792241814257818E-4</v>
      </c>
      <c r="E2073" s="211">
        <v>2.1671434607366323E-3</v>
      </c>
      <c r="F2073" s="211">
        <v>3.3783827747393318E-3</v>
      </c>
      <c r="G2073" s="211">
        <v>5.2733012866574619E-3</v>
      </c>
      <c r="H2073" s="211">
        <v>6.8406527095986507E-3</v>
      </c>
      <c r="I2073" s="211">
        <v>8.6262097426886408E-3</v>
      </c>
      <c r="J2073" s="211">
        <v>1.1639050700977257E-2</v>
      </c>
      <c r="K2073" s="211">
        <v>1.4745398013000193E-2</v>
      </c>
      <c r="L2073" s="211">
        <v>2.0025499218289972E-2</v>
      </c>
      <c r="M2073" s="211">
        <v>2.6806478141159201E-2</v>
      </c>
      <c r="N2073" s="211">
        <v>3.4712880806406478E-2</v>
      </c>
      <c r="P2073" s="212">
        <f t="array" ref="P2073:Z2073">(1+D2073:N2073)^-P$1:Z$1</f>
        <v>0.99992969544026122</v>
      </c>
      <c r="Q2073" s="212">
        <v>0.9994589467739855</v>
      </c>
      <c r="R2073" s="212">
        <v>0.99831507664974739</v>
      </c>
      <c r="S2073" s="212">
        <v>0.9947543605506004</v>
      </c>
      <c r="T2073" s="212">
        <v>0.98645780860825971</v>
      </c>
      <c r="U2073" s="212">
        <v>0.97456150291191823</v>
      </c>
      <c r="V2073" s="212">
        <v>0.94378283225537263</v>
      </c>
      <c r="W2073" s="212">
        <v>0.90261047036842768</v>
      </c>
      <c r="X2073" s="212">
        <v>0.8201432472821153</v>
      </c>
      <c r="Y2073" s="212">
        <v>0.67246703600523516</v>
      </c>
      <c r="Z2073" s="212">
        <v>0.50536235737208191</v>
      </c>
    </row>
    <row r="2074" spans="3:26" x14ac:dyDescent="0.3">
      <c r="C2074" s="210">
        <v>40826</v>
      </c>
      <c r="D2074" s="211">
        <v>9.273156781148329E-4</v>
      </c>
      <c r="E2074" s="211">
        <v>2.4387784662728003E-3</v>
      </c>
      <c r="F2074" s="211">
        <v>3.7695951724630505E-3</v>
      </c>
      <c r="G2074" s="211">
        <v>6.1776747217509231E-3</v>
      </c>
      <c r="H2074" s="211">
        <v>7.9378567366733092E-3</v>
      </c>
      <c r="I2074" s="211">
        <v>1.0458089390065237E-2</v>
      </c>
      <c r="J2074" s="211">
        <v>1.4235879350633498E-2</v>
      </c>
      <c r="K2074" s="211">
        <v>1.8522038107385154E-2</v>
      </c>
      <c r="L2074" s="211">
        <v>2.3338307141223126E-2</v>
      </c>
      <c r="M2074" s="211">
        <v>2.9883041344844173E-2</v>
      </c>
      <c r="N2074" s="211">
        <v>4.0687537939595113E-2</v>
      </c>
      <c r="P2074" s="212">
        <f t="array" ref="P2074:Z2074">(1+D2074:N2074)^-P$1:Z$1</f>
        <v>0.99992585187018435</v>
      </c>
      <c r="Q2074" s="212">
        <v>0.99939123300580468</v>
      </c>
      <c r="R2074" s="212">
        <v>0.99812051442252658</v>
      </c>
      <c r="S2074" s="212">
        <v>0.9938602546280314</v>
      </c>
      <c r="T2074" s="212">
        <v>0.98431133425529926</v>
      </c>
      <c r="U2074" s="212">
        <v>0.9692707002900629</v>
      </c>
      <c r="V2074" s="212">
        <v>0.93176233353642157</v>
      </c>
      <c r="W2074" s="212">
        <v>0.87944156355913283</v>
      </c>
      <c r="X2074" s="212">
        <v>0.79397656508431413</v>
      </c>
      <c r="Y2074" s="212">
        <v>0.64295621268946568</v>
      </c>
      <c r="Z2074" s="212">
        <v>0.4503943358804765</v>
      </c>
    </row>
    <row r="2075" spans="3:26" x14ac:dyDescent="0.3">
      <c r="C2075" s="210">
        <v>40823</v>
      </c>
      <c r="D2075" s="211">
        <v>1.0116153915729466E-3</v>
      </c>
      <c r="E2075" s="211">
        <v>2.4442265799939052E-3</v>
      </c>
      <c r="F2075" s="211">
        <v>3.9017597732907976E-3</v>
      </c>
      <c r="G2075" s="211">
        <v>6.3185202396557122E-3</v>
      </c>
      <c r="H2075" s="211">
        <v>8.0790504964209763E-3</v>
      </c>
      <c r="I2075" s="211">
        <v>1.0752553924431937E-2</v>
      </c>
      <c r="J2075" s="211">
        <v>1.3899753083733261E-2</v>
      </c>
      <c r="K2075" s="211">
        <v>1.8842473341743379E-2</v>
      </c>
      <c r="L2075" s="211">
        <v>2.3815337802052135E-2</v>
      </c>
      <c r="M2075" s="211">
        <v>3.1514790457705812E-2</v>
      </c>
      <c r="N2075" s="211">
        <v>4.2225353006663753E-2</v>
      </c>
      <c r="P2075" s="212">
        <f t="array" ref="P2075:Z2075">(1+D2075:N2075)^-P$1:Z$1</f>
        <v>0.99991911494708863</v>
      </c>
      <c r="Q2075" s="212">
        <v>0.99938987512273192</v>
      </c>
      <c r="R2075" s="212">
        <v>0.99805481051271128</v>
      </c>
      <c r="S2075" s="212">
        <v>0.9937211527835631</v>
      </c>
      <c r="T2075" s="212">
        <v>0.9840356239622372</v>
      </c>
      <c r="U2075" s="212">
        <v>0.96842380843218279</v>
      </c>
      <c r="V2075" s="212">
        <v>0.93330783899182879</v>
      </c>
      <c r="W2075" s="212">
        <v>0.87750724275613756</v>
      </c>
      <c r="X2075" s="212">
        <v>0.79028490304054222</v>
      </c>
      <c r="Y2075" s="212">
        <v>0.62786764996695643</v>
      </c>
      <c r="Z2075" s="212">
        <v>0.43728776801376501</v>
      </c>
    </row>
    <row r="2076" spans="3:26" x14ac:dyDescent="0.3">
      <c r="C2076" s="210">
        <v>40822</v>
      </c>
      <c r="D2076" s="211">
        <v>8.3787059184688389E-4</v>
      </c>
      <c r="E2076" s="211">
        <v>1.9493472994968526E-3</v>
      </c>
      <c r="F2076" s="211">
        <v>3.084871507614106E-3</v>
      </c>
      <c r="G2076" s="211">
        <v>4.795618967703091E-3</v>
      </c>
      <c r="H2076" s="211">
        <v>6.4508813350188828E-3</v>
      </c>
      <c r="I2076" s="211">
        <v>8.4978129799157236E-3</v>
      </c>
      <c r="J2076" s="211">
        <v>1.1684151939818933E-2</v>
      </c>
      <c r="K2076" s="211">
        <v>1.539551294474964E-2</v>
      </c>
      <c r="L2076" s="211">
        <v>1.9872797578729031E-2</v>
      </c>
      <c r="M2076" s="211">
        <v>2.550924869813671E-2</v>
      </c>
      <c r="N2076" s="211">
        <v>3.261653206225866E-2</v>
      </c>
      <c r="P2076" s="212">
        <f t="array" ref="P2076:Z2076">(1+D2076:N2076)^-P$1:Z$1</f>
        <v>0.99993300066261759</v>
      </c>
      <c r="Q2076" s="212">
        <v>0.99951325605139218</v>
      </c>
      <c r="R2076" s="212">
        <v>0.99846112375891627</v>
      </c>
      <c r="S2076" s="212">
        <v>0.99522726923050275</v>
      </c>
      <c r="T2076" s="212">
        <v>0.98722201374745389</v>
      </c>
      <c r="U2076" s="212">
        <v>0.97493377880227805</v>
      </c>
      <c r="V2076" s="212">
        <v>0.94357248014189354</v>
      </c>
      <c r="W2076" s="212">
        <v>0.8985729082605376</v>
      </c>
      <c r="X2076" s="212">
        <v>0.82137204398429453</v>
      </c>
      <c r="Y2076" s="212">
        <v>0.68534031206294843</v>
      </c>
      <c r="Z2076" s="212">
        <v>0.52628200994101826</v>
      </c>
    </row>
    <row r="2077" spans="3:26" x14ac:dyDescent="0.3">
      <c r="C2077" s="210">
        <v>40821</v>
      </c>
      <c r="D2077" s="211">
        <v>1.0887118758259675E-3</v>
      </c>
      <c r="E2077" s="211">
        <v>2.6896900575465047E-3</v>
      </c>
      <c r="F2077" s="211">
        <v>4.4076203537810671E-3</v>
      </c>
      <c r="G2077" s="211">
        <v>7.1669532577616421E-3</v>
      </c>
      <c r="H2077" s="211">
        <v>9.7483270453325062E-3</v>
      </c>
      <c r="I2077" s="211">
        <v>1.2802330349436921E-2</v>
      </c>
      <c r="J2077" s="211">
        <v>1.6113923640338413E-2</v>
      </c>
      <c r="K2077" s="211">
        <v>2.0390722864738333E-2</v>
      </c>
      <c r="L2077" s="211">
        <v>2.5501412491648126E-2</v>
      </c>
      <c r="M2077" s="211">
        <v>3.4806627618719214E-2</v>
      </c>
      <c r="N2077" s="211">
        <v>4.3571097806263205E-2</v>
      </c>
      <c r="P2077" s="212">
        <f t="array" ref="P2077:Z2077">(1+D2077:N2077)^-P$1:Z$1</f>
        <v>0.99991295421599613</v>
      </c>
      <c r="Q2077" s="212">
        <v>0.99932870559040077</v>
      </c>
      <c r="R2077" s="212">
        <v>0.99780344833629497</v>
      </c>
      <c r="S2077" s="212">
        <v>0.99288404644872474</v>
      </c>
      <c r="T2077" s="212">
        <v>0.98078477465160674</v>
      </c>
      <c r="U2077" s="212">
        <v>0.96255581979538374</v>
      </c>
      <c r="V2077" s="212">
        <v>0.92318340197406523</v>
      </c>
      <c r="W2077" s="212">
        <v>0.86822940388317116</v>
      </c>
      <c r="X2077" s="212">
        <v>0.77738717423647785</v>
      </c>
      <c r="Y2077" s="212">
        <v>0.5985659064601534</v>
      </c>
      <c r="Z2077" s="212">
        <v>0.42614671787673003</v>
      </c>
    </row>
    <row r="2078" spans="3:26" x14ac:dyDescent="0.3">
      <c r="C2078" s="210">
        <v>40820</v>
      </c>
      <c r="D2078" s="211">
        <v>1.030810228521014E-3</v>
      </c>
      <c r="E2078" s="211">
        <v>2.6130192396375154E-3</v>
      </c>
      <c r="F2078" s="211">
        <v>4.0056344456321042E-3</v>
      </c>
      <c r="G2078" s="211">
        <v>6.2099341892888687E-3</v>
      </c>
      <c r="H2078" s="211">
        <v>7.8790608095625891E-3</v>
      </c>
      <c r="I2078" s="211">
        <v>1.0014401062476941E-2</v>
      </c>
      <c r="J2078" s="211">
        <v>1.2626716010592714E-2</v>
      </c>
      <c r="K2078" s="211">
        <v>1.7169464395260098E-2</v>
      </c>
      <c r="L2078" s="211">
        <v>2.3316456487833807E-2</v>
      </c>
      <c r="M2078" s="211">
        <v>3.0197966087006558E-2</v>
      </c>
      <c r="N2078" s="211">
        <v>3.8000359571250787E-2</v>
      </c>
      <c r="P2078" s="212">
        <f t="array" ref="P2078:Z2078">(1+D2078:N2078)^-P$1:Z$1</f>
        <v>0.99991758105194983</v>
      </c>
      <c r="Q2078" s="212">
        <v>0.9993478099583526</v>
      </c>
      <c r="R2078" s="212">
        <v>0.99800317967793251</v>
      </c>
      <c r="S2078" s="212">
        <v>0.99382839109584786</v>
      </c>
      <c r="T2078" s="212">
        <v>0.98442617975170066</v>
      </c>
      <c r="U2078" s="212">
        <v>0.9705486316976264</v>
      </c>
      <c r="V2078" s="212">
        <v>0.93918920958620644</v>
      </c>
      <c r="W2078" s="212">
        <v>0.88766030916956185</v>
      </c>
      <c r="X2078" s="212">
        <v>0.79414611746199071</v>
      </c>
      <c r="Y2078" s="212">
        <v>0.64001430080567046</v>
      </c>
      <c r="Z2078" s="212">
        <v>0.4742965011353576</v>
      </c>
    </row>
    <row r="2079" spans="3:26" x14ac:dyDescent="0.3">
      <c r="C2079" s="210">
        <v>40819</v>
      </c>
      <c r="D2079" s="211">
        <v>9.5009840403048476E-4</v>
      </c>
      <c r="E2079" s="211">
        <v>2.1765207624012801E-3</v>
      </c>
      <c r="F2079" s="211">
        <v>3.5279574068055033E-3</v>
      </c>
      <c r="G2079" s="211">
        <v>5.3225337273793884E-3</v>
      </c>
      <c r="H2079" s="211">
        <v>6.8632956346651756E-3</v>
      </c>
      <c r="I2079" s="211">
        <v>9.4278950596609883E-3</v>
      </c>
      <c r="J2079" s="211">
        <v>1.2031928558853393E-2</v>
      </c>
      <c r="K2079" s="211">
        <v>1.6236791460552492E-2</v>
      </c>
      <c r="L2079" s="211">
        <v>2.1706341641075839E-2</v>
      </c>
      <c r="M2079" s="211">
        <v>2.745890721291757E-2</v>
      </c>
      <c r="N2079" s="211">
        <v>3.4937230759183077E-2</v>
      </c>
      <c r="P2079" s="212">
        <f t="array" ref="P2079:Z2079">(1+D2079:N2079)^-P$1:Z$1</f>
        <v>0.99992403109808581</v>
      </c>
      <c r="Q2079" s="212">
        <v>0.99945660879740739</v>
      </c>
      <c r="R2079" s="212">
        <v>0.99824067504803948</v>
      </c>
      <c r="S2079" s="212">
        <v>0.99470564565220143</v>
      </c>
      <c r="T2079" s="212">
        <v>0.9864134410378399</v>
      </c>
      <c r="U2079" s="212">
        <v>0.97224136301259845</v>
      </c>
      <c r="V2079" s="212">
        <v>0.94195233861619621</v>
      </c>
      <c r="W2079" s="212">
        <v>0.89337871841638017</v>
      </c>
      <c r="X2079" s="212">
        <v>0.80675025218019325</v>
      </c>
      <c r="Y2079" s="212">
        <v>0.66609025198908389</v>
      </c>
      <c r="Z2079" s="212">
        <v>0.50317585111606256</v>
      </c>
    </row>
    <row r="2080" spans="3:26" x14ac:dyDescent="0.3">
      <c r="C2080" s="210">
        <v>40816</v>
      </c>
      <c r="D2080" s="211">
        <v>1.1414838172856745E-3</v>
      </c>
      <c r="E2080" s="211">
        <v>2.7224346958643962E-3</v>
      </c>
      <c r="F2080" s="211">
        <v>4.1201076024140722E-3</v>
      </c>
      <c r="G2080" s="211">
        <v>6.662551426792388E-3</v>
      </c>
      <c r="H2080" s="211">
        <v>9.0187950623122938E-3</v>
      </c>
      <c r="I2080" s="211">
        <v>1.2329680451325426E-2</v>
      </c>
      <c r="J2080" s="211">
        <v>1.5575889237221011E-2</v>
      </c>
      <c r="K2080" s="211">
        <v>2.0381649182723713E-2</v>
      </c>
      <c r="L2080" s="211">
        <v>2.6048149930942243E-2</v>
      </c>
      <c r="M2080" s="211">
        <v>3.5676818468341483E-2</v>
      </c>
      <c r="N2080" s="211">
        <v>4.5388546845723958E-2</v>
      </c>
      <c r="P2080" s="212">
        <f t="array" ref="P2080:Z2080">(1+D2080:N2080)^-P$1:Z$1</f>
        <v>0.99990873753907261</v>
      </c>
      <c r="Q2080" s="212">
        <v>0.99932054703709161</v>
      </c>
      <c r="R2080" s="212">
        <v>0.99794629015353919</v>
      </c>
      <c r="S2080" s="212">
        <v>0.99338154437418058</v>
      </c>
      <c r="T2080" s="212">
        <v>0.98220352428713564</v>
      </c>
      <c r="U2080" s="212">
        <v>0.96390468182910127</v>
      </c>
      <c r="V2080" s="212">
        <v>0.92563142681154964</v>
      </c>
      <c r="W2080" s="212">
        <v>0.86828345006668173</v>
      </c>
      <c r="X2080" s="212">
        <v>0.77325472717804178</v>
      </c>
      <c r="Y2080" s="212">
        <v>0.59106625676479541</v>
      </c>
      <c r="Z2080" s="212">
        <v>0.41157145469492218</v>
      </c>
    </row>
    <row r="2081" spans="3:26" x14ac:dyDescent="0.3">
      <c r="C2081" s="210">
        <v>40815</v>
      </c>
      <c r="D2081" s="211">
        <v>1.1081777677222639E-3</v>
      </c>
      <c r="E2081" s="211">
        <v>2.6954444389740233E-3</v>
      </c>
      <c r="F2081" s="211">
        <v>4.1429403982808444E-3</v>
      </c>
      <c r="G2081" s="211">
        <v>6.6451711452335501E-3</v>
      </c>
      <c r="H2081" s="211">
        <v>9.0114097353589922E-3</v>
      </c>
      <c r="I2081" s="211">
        <v>1.1440262115602137E-2</v>
      </c>
      <c r="J2081" s="211">
        <v>1.5678164063331217E-2</v>
      </c>
      <c r="K2081" s="211">
        <v>2.0371774781652783E-2</v>
      </c>
      <c r="L2081" s="211">
        <v>2.7730264754152436E-2</v>
      </c>
      <c r="M2081" s="211">
        <v>3.585618502408193E-2</v>
      </c>
      <c r="N2081" s="211">
        <v>4.5122255489847121E-2</v>
      </c>
      <c r="P2081" s="212">
        <f t="array" ref="P2081:Z2081">(1+D2081:N2081)^-P$1:Z$1</f>
        <v>0.99991139878995916</v>
      </c>
      <c r="Q2081" s="212">
        <v>0.99932727182231329</v>
      </c>
      <c r="R2081" s="212">
        <v>0.99793494414265582</v>
      </c>
      <c r="S2081" s="212">
        <v>0.99339869565194105</v>
      </c>
      <c r="T2081" s="212">
        <v>0.98221790256004449</v>
      </c>
      <c r="U2081" s="212">
        <v>0.96644977115647113</v>
      </c>
      <c r="V2081" s="212">
        <v>0.92516548330241455</v>
      </c>
      <c r="W2081" s="212">
        <v>0.8683422699959471</v>
      </c>
      <c r="X2081" s="212">
        <v>0.76069146093341244</v>
      </c>
      <c r="Y2081" s="212">
        <v>0.5895329004125105</v>
      </c>
      <c r="Z2081" s="212">
        <v>0.41367386162557818</v>
      </c>
    </row>
    <row r="2082" spans="3:26" x14ac:dyDescent="0.3">
      <c r="C2082" s="210">
        <v>40814</v>
      </c>
      <c r="D2082" s="211">
        <v>8.758053617294809E-4</v>
      </c>
      <c r="E2082" s="211">
        <v>2.1595471142089278E-3</v>
      </c>
      <c r="F2082" s="211">
        <v>3.4402236094212145E-3</v>
      </c>
      <c r="G2082" s="211">
        <v>5.6097052095584049E-3</v>
      </c>
      <c r="H2082" s="211">
        <v>7.3814789942683754E-3</v>
      </c>
      <c r="I2082" s="211">
        <v>9.7348402041142392E-3</v>
      </c>
      <c r="J2082" s="211">
        <v>1.2859110243986286E-2</v>
      </c>
      <c r="K2082" s="211">
        <v>1.7319872821188662E-2</v>
      </c>
      <c r="L2082" s="211">
        <v>2.236505651699161E-2</v>
      </c>
      <c r="M2082" s="211">
        <v>2.8810071807399331E-2</v>
      </c>
      <c r="N2082" s="211">
        <v>3.9597130808114368E-2</v>
      </c>
      <c r="P2082" s="212">
        <f t="array" ref="P2082:Z2082">(1+D2082:N2082)^-P$1:Z$1</f>
        <v>0.99992996868686757</v>
      </c>
      <c r="Q2082" s="212">
        <v>0.99946084073761177</v>
      </c>
      <c r="R2082" s="212">
        <v>0.99828431368680193</v>
      </c>
      <c r="S2082" s="212">
        <v>0.99442158803709091</v>
      </c>
      <c r="T2082" s="212">
        <v>0.98539890666536745</v>
      </c>
      <c r="U2082" s="212">
        <v>0.97135498954302335</v>
      </c>
      <c r="V2082" s="212">
        <v>0.93811224824305417</v>
      </c>
      <c r="W2082" s="212">
        <v>0.88674204665543566</v>
      </c>
      <c r="X2082" s="212">
        <v>0.80156736517314608</v>
      </c>
      <c r="Y2082" s="212">
        <v>0.65308828178154288</v>
      </c>
      <c r="Z2082" s="212">
        <v>0.45993721974386442</v>
      </c>
    </row>
    <row r="2083" spans="3:26" x14ac:dyDescent="0.3">
      <c r="C2083" s="210">
        <v>40813</v>
      </c>
      <c r="D2083" s="211">
        <v>1.1233750328217783E-3</v>
      </c>
      <c r="E2083" s="211">
        <v>2.8540410280218447E-3</v>
      </c>
      <c r="F2083" s="211">
        <v>4.673909619831192E-3</v>
      </c>
      <c r="G2083" s="211">
        <v>7.1007151716446565E-3</v>
      </c>
      <c r="H2083" s="211">
        <v>9.0180194236915995E-3</v>
      </c>
      <c r="I2083" s="211">
        <v>1.2125691835319682E-2</v>
      </c>
      <c r="J2083" s="211">
        <v>1.5632629136972255E-2</v>
      </c>
      <c r="K2083" s="211">
        <v>2.0059740379874794E-2</v>
      </c>
      <c r="L2083" s="211">
        <v>2.5502880899420911E-2</v>
      </c>
      <c r="M2083" s="211">
        <v>3.473922960792155E-2</v>
      </c>
      <c r="N2083" s="211">
        <v>4.3451687817861004E-2</v>
      </c>
      <c r="P2083" s="212">
        <f t="array" ref="P2083:Z2083">(1+D2083:N2083)^-P$1:Z$1</f>
        <v>0.99991018447211621</v>
      </c>
      <c r="Q2083" s="212">
        <v>0.99928775976716999</v>
      </c>
      <c r="R2083" s="212">
        <v>0.99767120544933796</v>
      </c>
      <c r="S2083" s="212">
        <v>0.99294934948940583</v>
      </c>
      <c r="T2083" s="212">
        <v>0.98220503434000928</v>
      </c>
      <c r="U2083" s="212">
        <v>0.96448760907354225</v>
      </c>
      <c r="V2083" s="212">
        <v>0.92537289648800813</v>
      </c>
      <c r="W2083" s="212">
        <v>0.87020334734285187</v>
      </c>
      <c r="X2083" s="212">
        <v>0.77737604297556295</v>
      </c>
      <c r="Y2083" s="212">
        <v>0.5991509893874355</v>
      </c>
      <c r="Z2083" s="212">
        <v>0.42712312214064863</v>
      </c>
    </row>
    <row r="2084" spans="3:26" x14ac:dyDescent="0.3">
      <c r="C2084" s="210">
        <v>40812</v>
      </c>
      <c r="D2084" s="211">
        <v>1.0864960323550001E-3</v>
      </c>
      <c r="E2084" s="211">
        <v>2.7072123261842268E-3</v>
      </c>
      <c r="F2084" s="211">
        <v>4.2614467691603338E-3</v>
      </c>
      <c r="G2084" s="211">
        <v>6.954409837086087E-3</v>
      </c>
      <c r="H2084" s="211">
        <v>9.5487130996432489E-3</v>
      </c>
      <c r="I2084" s="211">
        <v>1.2028739169003379E-2</v>
      </c>
      <c r="J2084" s="211">
        <v>1.630974995082032E-2</v>
      </c>
      <c r="K2084" s="211">
        <v>2.2009093210226368E-2</v>
      </c>
      <c r="L2084" s="211">
        <v>3.0044261989279744E-2</v>
      </c>
      <c r="M2084" s="211">
        <v>3.7993030981464095E-2</v>
      </c>
      <c r="N2084" s="211">
        <v>5.0725889633338982E-2</v>
      </c>
      <c r="P2084" s="212">
        <f t="array" ref="P2084:Z2084">(1+D2084:N2084)^-P$1:Z$1</f>
        <v>0.99991313127548864</v>
      </c>
      <c r="Q2084" s="212">
        <v>0.99932433975444912</v>
      </c>
      <c r="R2084" s="212">
        <v>0.9978760624948475</v>
      </c>
      <c r="S2084" s="212">
        <v>0.99309361996020129</v>
      </c>
      <c r="T2084" s="212">
        <v>0.9811726661350455</v>
      </c>
      <c r="U2084" s="212">
        <v>0.96476483026375581</v>
      </c>
      <c r="V2084" s="212">
        <v>0.9222943327467128</v>
      </c>
      <c r="W2084" s="212">
        <v>0.85865100126971128</v>
      </c>
      <c r="X2084" s="212">
        <v>0.74377423243068008</v>
      </c>
      <c r="Y2084" s="212">
        <v>0.57158843691726258</v>
      </c>
      <c r="Z2084" s="212">
        <v>0.37171606751226105</v>
      </c>
    </row>
    <row r="2085" spans="3:26" x14ac:dyDescent="0.3">
      <c r="C2085" s="210">
        <v>40809</v>
      </c>
      <c r="D2085" s="211">
        <v>1.0299055300349307E-3</v>
      </c>
      <c r="E2085" s="211">
        <v>2.5278641857112327E-3</v>
      </c>
      <c r="F2085" s="211">
        <v>3.8975372540446993E-3</v>
      </c>
      <c r="G2085" s="211">
        <v>6.0001195546612899E-3</v>
      </c>
      <c r="H2085" s="211">
        <v>7.6449274729428474E-3</v>
      </c>
      <c r="I2085" s="211">
        <v>1.0418614081213487E-2</v>
      </c>
      <c r="J2085" s="211">
        <v>1.4047195997204468E-2</v>
      </c>
      <c r="K2085" s="211">
        <v>1.7800686483884245E-2</v>
      </c>
      <c r="L2085" s="211">
        <v>2.2662406497462942E-2</v>
      </c>
      <c r="M2085" s="211">
        <v>3.0481195539993008E-2</v>
      </c>
      <c r="N2085" s="211">
        <v>3.9119930785737139E-2</v>
      </c>
      <c r="P2085" s="212">
        <f t="array" ref="P2085:Z2085">(1+D2085:N2085)^-P$1:Z$1</f>
        <v>0.99991765334737603</v>
      </c>
      <c r="Q2085" s="212">
        <v>0.99936903051719683</v>
      </c>
      <c r="R2085" s="212">
        <v>0.99805690948250581</v>
      </c>
      <c r="S2085" s="212">
        <v>0.99403566715546965</v>
      </c>
      <c r="T2085" s="212">
        <v>0.98488370949748072</v>
      </c>
      <c r="U2085" s="212">
        <v>0.96938430792134023</v>
      </c>
      <c r="V2085" s="212">
        <v>0.93262951940125405</v>
      </c>
      <c r="W2085" s="212">
        <v>0.88381389232427343</v>
      </c>
      <c r="X2085" s="212">
        <v>0.79923976983835965</v>
      </c>
      <c r="Y2085" s="212">
        <v>0.63738073663337103</v>
      </c>
      <c r="Z2085" s="212">
        <v>0.46418008391453419</v>
      </c>
    </row>
    <row r="2086" spans="3:26" x14ac:dyDescent="0.3">
      <c r="C2086" s="210">
        <v>40808</v>
      </c>
      <c r="D2086" s="211">
        <v>9.1175018196285864E-4</v>
      </c>
      <c r="E2086" s="211">
        <v>2.1010006222534476E-3</v>
      </c>
      <c r="F2086" s="211">
        <v>3.3878790553832634E-3</v>
      </c>
      <c r="G2086" s="211">
        <v>5.3491267565510666E-3</v>
      </c>
      <c r="H2086" s="211">
        <v>7.1460200177778013E-3</v>
      </c>
      <c r="I2086" s="211">
        <v>9.6878425190949045E-3</v>
      </c>
      <c r="J2086" s="211">
        <v>1.2950504433748147E-2</v>
      </c>
      <c r="K2086" s="211">
        <v>1.6225769893487882E-2</v>
      </c>
      <c r="L2086" s="211">
        <v>2.0969477640157125E-2</v>
      </c>
      <c r="M2086" s="211">
        <v>2.7311952214973609E-2</v>
      </c>
      <c r="N2086" s="211">
        <v>3.6714232765552628E-2</v>
      </c>
      <c r="P2086" s="212">
        <f t="array" ref="P2086:Z2086">(1+D2086:N2086)^-P$1:Z$1</f>
        <v>0.99992709587441597</v>
      </c>
      <c r="Q2086" s="212">
        <v>0.99947543847877796</v>
      </c>
      <c r="R2086" s="212">
        <v>0.99831035250329914</v>
      </c>
      <c r="S2086" s="212">
        <v>0.99467933415945919</v>
      </c>
      <c r="T2086" s="212">
        <v>0.98585971003506412</v>
      </c>
      <c r="U2086" s="212">
        <v>0.97149063610291087</v>
      </c>
      <c r="V2086" s="212">
        <v>0.93768911533425436</v>
      </c>
      <c r="W2086" s="212">
        <v>0.89344654515222477</v>
      </c>
      <c r="X2086" s="212">
        <v>0.81259175524756755</v>
      </c>
      <c r="Y2086" s="212">
        <v>0.66752092796295548</v>
      </c>
      <c r="Z2086" s="212">
        <v>0.48620428526824616</v>
      </c>
    </row>
    <row r="2087" spans="3:26" x14ac:dyDescent="0.3">
      <c r="C2087" s="210">
        <v>40807</v>
      </c>
      <c r="D2087" s="211">
        <v>1.0754028302276896E-3</v>
      </c>
      <c r="E2087" s="211">
        <v>2.7897928486257453E-3</v>
      </c>
      <c r="F2087" s="211">
        <v>4.2246371302321652E-3</v>
      </c>
      <c r="G2087" s="211">
        <v>6.4091460116249572E-3</v>
      </c>
      <c r="H2087" s="211">
        <v>8.6911774593258478E-3</v>
      </c>
      <c r="I2087" s="211">
        <v>1.1221828989263631E-2</v>
      </c>
      <c r="J2087" s="211">
        <v>1.4538234766618023E-2</v>
      </c>
      <c r="K2087" s="211">
        <v>1.8677332558552539E-2</v>
      </c>
      <c r="L2087" s="211">
        <v>2.461074018307768E-2</v>
      </c>
      <c r="M2087" s="211">
        <v>3.3123467712692228E-2</v>
      </c>
      <c r="N2087" s="211">
        <v>4.4201149650038955E-2</v>
      </c>
      <c r="P2087" s="212">
        <f t="array" ref="P2087:Z2087">(1+D2087:N2087)^-P$1:Z$1</f>
        <v>0.99991401769678334</v>
      </c>
      <c r="Q2087" s="212">
        <v>0.99930376533415</v>
      </c>
      <c r="R2087" s="212">
        <v>0.99789435079390321</v>
      </c>
      <c r="S2087" s="212">
        <v>0.99363166954809168</v>
      </c>
      <c r="T2087" s="212">
        <v>0.98284165700576209</v>
      </c>
      <c r="U2087" s="212">
        <v>0.96707619231170971</v>
      </c>
      <c r="V2087" s="212">
        <v>0.93037472926278142</v>
      </c>
      <c r="W2087" s="212">
        <v>0.87850351416542294</v>
      </c>
      <c r="X2087" s="212">
        <v>0.78417133116258408</v>
      </c>
      <c r="Y2087" s="212">
        <v>0.61336162124532578</v>
      </c>
      <c r="Z2087" s="212">
        <v>0.42103350691167502</v>
      </c>
    </row>
    <row r="2088" spans="3:26" x14ac:dyDescent="0.3">
      <c r="C2088" s="210">
        <v>40806</v>
      </c>
      <c r="D2088" s="211">
        <v>9.2211268791525731E-4</v>
      </c>
      <c r="E2088" s="211">
        <v>2.4610668684815259E-3</v>
      </c>
      <c r="F2088" s="211">
        <v>4.025833745770392E-3</v>
      </c>
      <c r="G2088" s="211">
        <v>6.1618560146425756E-3</v>
      </c>
      <c r="H2088" s="211">
        <v>8.4371198354387372E-3</v>
      </c>
      <c r="I2088" s="211">
        <v>1.0752469731263547E-2</v>
      </c>
      <c r="J2088" s="211">
        <v>1.3862137560257622E-2</v>
      </c>
      <c r="K2088" s="211">
        <v>1.7695043020764429E-2</v>
      </c>
      <c r="L2088" s="211">
        <v>2.2333330293833904E-2</v>
      </c>
      <c r="M2088" s="211">
        <v>2.8426105224448897E-2</v>
      </c>
      <c r="N2088" s="211">
        <v>3.733044445432334E-2</v>
      </c>
      <c r="P2088" s="212">
        <f t="array" ref="P2088:Z2088">(1+D2088:N2088)^-P$1:Z$1</f>
        <v>0.99992626769410542</v>
      </c>
      <c r="Q2088" s="212">
        <v>0.99938567792236477</v>
      </c>
      <c r="R2088" s="212">
        <v>0.99799314056017296</v>
      </c>
      <c r="S2088" s="212">
        <v>0.99387587993143633</v>
      </c>
      <c r="T2088" s="212">
        <v>0.98333693799976818</v>
      </c>
      <c r="U2088" s="212">
        <v>0.96842405043409141</v>
      </c>
      <c r="V2088" s="212">
        <v>0.93348098614240504</v>
      </c>
      <c r="W2088" s="212">
        <v>0.88445631237054279</v>
      </c>
      <c r="X2088" s="212">
        <v>0.80181615151337937</v>
      </c>
      <c r="Y2088" s="212">
        <v>0.65675534889228371</v>
      </c>
      <c r="Z2088" s="212">
        <v>0.48046031035485171</v>
      </c>
    </row>
    <row r="2089" spans="3:26" x14ac:dyDescent="0.3">
      <c r="C2089" s="210">
        <v>40805</v>
      </c>
      <c r="D2089" s="211">
        <v>1.0008099255782799E-3</v>
      </c>
      <c r="E2089" s="211">
        <v>2.5907862226294443E-3</v>
      </c>
      <c r="F2089" s="211">
        <v>4.1907223751407119E-3</v>
      </c>
      <c r="G2089" s="211">
        <v>6.3518041368079677E-3</v>
      </c>
      <c r="H2089" s="211">
        <v>7.9705313672361298E-3</v>
      </c>
      <c r="I2089" s="211">
        <v>1.0259996530423742E-2</v>
      </c>
      <c r="J2089" s="211">
        <v>1.396570083499602E-2</v>
      </c>
      <c r="K2089" s="211">
        <v>1.8211787286474327E-2</v>
      </c>
      <c r="L2089" s="211">
        <v>2.3756838048072177E-2</v>
      </c>
      <c r="M2089" s="211">
        <v>3.1263575902192274E-2</v>
      </c>
      <c r="N2089" s="211">
        <v>4.1242860557857808E-2</v>
      </c>
      <c r="P2089" s="212">
        <f t="array" ref="P2089:Z2089">(1+D2089:N2089)^-P$1:Z$1</f>
        <v>0.99991997844595804</v>
      </c>
      <c r="Q2089" s="212">
        <v>0.99935335018782567</v>
      </c>
      <c r="R2089" s="212">
        <v>0.99791120170479852</v>
      </c>
      <c r="S2089" s="212">
        <v>0.99368828663028408</v>
      </c>
      <c r="T2089" s="212">
        <v>0.98424751991367188</v>
      </c>
      <c r="U2089" s="212">
        <v>0.96984097900021149</v>
      </c>
      <c r="V2089" s="212">
        <v>0.9330043694198713</v>
      </c>
      <c r="W2089" s="212">
        <v>0.88131905020642343</v>
      </c>
      <c r="X2089" s="212">
        <v>0.7907366056368853</v>
      </c>
      <c r="Y2089" s="212">
        <v>0.63016578314178018</v>
      </c>
      <c r="Z2089" s="212">
        <v>0.44561445238044628</v>
      </c>
    </row>
    <row r="2090" spans="3:26" x14ac:dyDescent="0.3">
      <c r="C2090" s="210">
        <v>40802</v>
      </c>
      <c r="D2090" s="211">
        <v>1.2298466343898915E-3</v>
      </c>
      <c r="E2090" s="211">
        <v>3.1196265173768722E-3</v>
      </c>
      <c r="F2090" s="211">
        <v>4.9101592591619201E-3</v>
      </c>
      <c r="G2090" s="211">
        <v>7.4128369463386957E-3</v>
      </c>
      <c r="H2090" s="211">
        <v>9.3782386412345729E-3</v>
      </c>
      <c r="I2090" s="211">
        <v>1.2586746754183951E-2</v>
      </c>
      <c r="J2090" s="211">
        <v>1.5924507101113018E-2</v>
      </c>
      <c r="K2090" s="211">
        <v>2.1459837894926063E-2</v>
      </c>
      <c r="L2090" s="211">
        <v>2.8421085609867509E-2</v>
      </c>
      <c r="M2090" s="211">
        <v>3.7456739352242203E-2</v>
      </c>
      <c r="N2090" s="211">
        <v>5.1080947810001685E-2</v>
      </c>
      <c r="P2090" s="212">
        <f t="array" ref="P2090:Z2090">(1+D2090:N2090)^-P$1:Z$1</f>
        <v>0.99990167755456827</v>
      </c>
      <c r="Q2090" s="212">
        <v>0.99922161045766422</v>
      </c>
      <c r="R2090" s="212">
        <v>0.99755392465817827</v>
      </c>
      <c r="S2090" s="212">
        <v>0.99264170886604108</v>
      </c>
      <c r="T2090" s="212">
        <v>0.98150411572884599</v>
      </c>
      <c r="U2090" s="212">
        <v>0.96317074615503295</v>
      </c>
      <c r="V2090" s="212">
        <v>0.92404434893777365</v>
      </c>
      <c r="W2090" s="212">
        <v>0.8618881923684939</v>
      </c>
      <c r="X2090" s="212">
        <v>0.75559708958831673</v>
      </c>
      <c r="Y2090" s="212">
        <v>0.57603657119010154</v>
      </c>
      <c r="Z2090" s="212">
        <v>0.36921277519478995</v>
      </c>
    </row>
    <row r="2091" spans="3:26" x14ac:dyDescent="0.3">
      <c r="C2091" s="210">
        <v>40801</v>
      </c>
      <c r="D2091" s="211">
        <v>1.0350787275874628E-3</v>
      </c>
      <c r="E2091" s="211">
        <v>2.4425770168011603E-3</v>
      </c>
      <c r="F2091" s="211">
        <v>3.7635749750590439E-3</v>
      </c>
      <c r="G2091" s="211">
        <v>6.2085489206987043E-3</v>
      </c>
      <c r="H2091" s="211">
        <v>7.997373660808894E-3</v>
      </c>
      <c r="I2091" s="211">
        <v>1.085669674175142E-2</v>
      </c>
      <c r="J2091" s="211">
        <v>1.3778627693130376E-2</v>
      </c>
      <c r="K2091" s="211">
        <v>1.8803578401998106E-2</v>
      </c>
      <c r="L2091" s="211">
        <v>2.5625931904909222E-2</v>
      </c>
      <c r="M2091" s="211">
        <v>3.3104726635529678E-2</v>
      </c>
      <c r="N2091" s="211">
        <v>4.2888595722036009E-2</v>
      </c>
      <c r="P2091" s="212">
        <f t="array" ref="P2091:Z2091">(1+D2091:N2091)^-P$1:Z$1</f>
        <v>0.99991723995256399</v>
      </c>
      <c r="Q2091" s="212">
        <v>0.99939028625743798</v>
      </c>
      <c r="R2091" s="212">
        <v>0.99812350759426027</v>
      </c>
      <c r="S2091" s="212">
        <v>0.99382975932041306</v>
      </c>
      <c r="T2091" s="212">
        <v>0.984195100909809</v>
      </c>
      <c r="U2091" s="212">
        <v>0.96812452567331841</v>
      </c>
      <c r="V2091" s="212">
        <v>0.93386552629293396</v>
      </c>
      <c r="W2091" s="212">
        <v>0.87774177422939248</v>
      </c>
      <c r="X2091" s="212">
        <v>0.77644387781996682</v>
      </c>
      <c r="Y2091" s="212">
        <v>0.61352854310198324</v>
      </c>
      <c r="Z2091" s="212">
        <v>0.431759232400166</v>
      </c>
    </row>
    <row r="2092" spans="3:26" x14ac:dyDescent="0.3">
      <c r="C2092" s="210">
        <v>40800</v>
      </c>
      <c r="D2092" s="211">
        <v>1.0980673130923171E-3</v>
      </c>
      <c r="E2092" s="211">
        <v>2.6503764580096748E-3</v>
      </c>
      <c r="F2092" s="211">
        <v>4.1030640030990584E-3</v>
      </c>
      <c r="G2092" s="211">
        <v>6.1747182027859157E-3</v>
      </c>
      <c r="H2092" s="211">
        <v>7.7690695327855257E-3</v>
      </c>
      <c r="I2092" s="211">
        <v>1.0082689519260292E-2</v>
      </c>
      <c r="J2092" s="211">
        <v>1.3639383199294955E-2</v>
      </c>
      <c r="K2092" s="211">
        <v>1.7930625362319281E-2</v>
      </c>
      <c r="L2092" s="211">
        <v>2.2910068074600994E-2</v>
      </c>
      <c r="M2092" s="211">
        <v>3.0332928122754902E-2</v>
      </c>
      <c r="N2092" s="211">
        <v>4.1433289496357849E-2</v>
      </c>
      <c r="P2092" s="212">
        <f t="array" ref="P2092:Z2092">(1+D2092:N2092)^-P$1:Z$1</f>
        <v>0.99991220666380864</v>
      </c>
      <c r="Q2092" s="212">
        <v>0.99933850128584178</v>
      </c>
      <c r="R2092" s="212">
        <v>0.99795475966485814</v>
      </c>
      <c r="S2092" s="212">
        <v>0.99386317496248067</v>
      </c>
      <c r="T2092" s="212">
        <v>0.98464107859034233</v>
      </c>
      <c r="U2092" s="212">
        <v>0.97035179794841009</v>
      </c>
      <c r="V2092" s="212">
        <v>0.93450713200494218</v>
      </c>
      <c r="W2092" s="212">
        <v>0.88302446257714873</v>
      </c>
      <c r="X2092" s="212">
        <v>0.79730679970391249</v>
      </c>
      <c r="Y2092" s="212">
        <v>0.63875793297495287</v>
      </c>
      <c r="Z2092" s="212">
        <v>0.44398764358013593</v>
      </c>
    </row>
    <row r="2093" spans="3:26" x14ac:dyDescent="0.3">
      <c r="C2093" s="210">
        <v>40799</v>
      </c>
      <c r="D2093" s="211">
        <v>1.0555135657349924E-3</v>
      </c>
      <c r="E2093" s="211">
        <v>2.6511656379343404E-3</v>
      </c>
      <c r="F2093" s="211">
        <v>4.0618105675726615E-3</v>
      </c>
      <c r="G2093" s="211">
        <v>6.155744119461474E-3</v>
      </c>
      <c r="H2093" s="211">
        <v>8.1528385948121274E-3</v>
      </c>
      <c r="I2093" s="211">
        <v>1.0927266837169746E-2</v>
      </c>
      <c r="J2093" s="211">
        <v>1.3747520300788485E-2</v>
      </c>
      <c r="K2093" s="211">
        <v>1.7929471742762697E-2</v>
      </c>
      <c r="L2093" s="211">
        <v>2.4372434200097395E-2</v>
      </c>
      <c r="M2093" s="211">
        <v>3.1490193887482407E-2</v>
      </c>
      <c r="N2093" s="211">
        <v>4.1466735409974219E-2</v>
      </c>
      <c r="P2093" s="212">
        <f t="array" ref="P2093:Z2093">(1+D2093:N2093)^-P$1:Z$1</f>
        <v>0.99991560700905147</v>
      </c>
      <c r="Q2093" s="212">
        <v>0.99933830464264639</v>
      </c>
      <c r="R2093" s="212">
        <v>0.99797526071321896</v>
      </c>
      <c r="S2093" s="212">
        <v>0.99388191723255659</v>
      </c>
      <c r="T2093" s="212">
        <v>0.98389158338139604</v>
      </c>
      <c r="U2093" s="212">
        <v>0.96792179337033235</v>
      </c>
      <c r="V2093" s="212">
        <v>0.93400881593671337</v>
      </c>
      <c r="W2093" s="212">
        <v>0.8830314677228529</v>
      </c>
      <c r="X2093" s="212">
        <v>0.7859975075128639</v>
      </c>
      <c r="Y2093" s="212">
        <v>0.62809226628769588</v>
      </c>
      <c r="Z2093" s="212">
        <v>0.44370256404075226</v>
      </c>
    </row>
    <row r="2094" spans="3:26" x14ac:dyDescent="0.3">
      <c r="C2094" s="210">
        <v>40798</v>
      </c>
      <c r="D2094" s="211">
        <v>9.7856721494430526E-4</v>
      </c>
      <c r="E2094" s="211">
        <v>2.3636034631845659E-3</v>
      </c>
      <c r="F2094" s="211">
        <v>3.8605149939900259E-3</v>
      </c>
      <c r="G2094" s="211">
        <v>6.1771047347444798E-3</v>
      </c>
      <c r="H2094" s="211">
        <v>8.1800753743363243E-3</v>
      </c>
      <c r="I2094" s="211">
        <v>1.0900129413686061E-2</v>
      </c>
      <c r="J2094" s="211">
        <v>1.434165179980109E-2</v>
      </c>
      <c r="K2094" s="211">
        <v>1.8842947783663709E-2</v>
      </c>
      <c r="L2094" s="211">
        <v>2.5107354719363085E-2</v>
      </c>
      <c r="M2094" s="211">
        <v>3.201657005388741E-2</v>
      </c>
      <c r="N2094" s="211">
        <v>4.2489277121903174E-2</v>
      </c>
      <c r="P2094" s="212">
        <f t="array" ref="P2094:Z2094">(1+D2094:N2094)^-P$1:Z$1</f>
        <v>0.99992175596281041</v>
      </c>
      <c r="Q2094" s="212">
        <v>0.99940997049934344</v>
      </c>
      <c r="R2094" s="212">
        <v>0.99807531342469968</v>
      </c>
      <c r="S2094" s="212">
        <v>0.99386081763769318</v>
      </c>
      <c r="T2094" s="212">
        <v>0.98383842288596124</v>
      </c>
      <c r="U2094" s="212">
        <v>0.96799974649738574</v>
      </c>
      <c r="V2094" s="212">
        <v>0.93127662819224544</v>
      </c>
      <c r="W2094" s="212">
        <v>0.87750438237467732</v>
      </c>
      <c r="X2094" s="212">
        <v>0.78038067445924553</v>
      </c>
      <c r="Y2094" s="212">
        <v>0.62330404361188407</v>
      </c>
      <c r="Z2094" s="212">
        <v>0.43507894653588364</v>
      </c>
    </row>
    <row r="2095" spans="3:26" x14ac:dyDescent="0.3">
      <c r="C2095" s="210">
        <v>40795</v>
      </c>
      <c r="D2095" s="211">
        <v>9.8684700878129568E-4</v>
      </c>
      <c r="E2095" s="211">
        <v>2.3325397678169079E-3</v>
      </c>
      <c r="F2095" s="211">
        <v>3.8067981393563191E-3</v>
      </c>
      <c r="G2095" s="211">
        <v>5.9764553703584014E-3</v>
      </c>
      <c r="H2095" s="211">
        <v>8.1905103418440928E-3</v>
      </c>
      <c r="I2095" s="211">
        <v>1.0961827345458917E-2</v>
      </c>
      <c r="J2095" s="211">
        <v>1.4101437723649576E-2</v>
      </c>
      <c r="K2095" s="211">
        <v>1.768685887372122E-2</v>
      </c>
      <c r="L2095" s="211">
        <v>2.4122280006045209E-2</v>
      </c>
      <c r="M2095" s="211">
        <v>3.0627018735506127E-2</v>
      </c>
      <c r="N2095" s="211">
        <v>3.908812270265493E-2</v>
      </c>
      <c r="P2095" s="212">
        <f t="array" ref="P2095:Z2095">(1+D2095:N2095)^-P$1:Z$1</f>
        <v>0.99992109428158882</v>
      </c>
      <c r="Q2095" s="212">
        <v>0.99941771368956323</v>
      </c>
      <c r="R2095" s="212">
        <v>0.99810201813988353</v>
      </c>
      <c r="S2095" s="212">
        <v>0.99405905044948795</v>
      </c>
      <c r="T2095" s="212">
        <v>0.98381805715400672</v>
      </c>
      <c r="U2095" s="212">
        <v>0.96782252930903967</v>
      </c>
      <c r="V2095" s="212">
        <v>0.93238012608572696</v>
      </c>
      <c r="W2095" s="212">
        <v>0.88450610260376994</v>
      </c>
      <c r="X2095" s="212">
        <v>0.78791951271608274</v>
      </c>
      <c r="Y2095" s="212">
        <v>0.63602933265457529</v>
      </c>
      <c r="Z2095" s="212">
        <v>0.46446435187699792</v>
      </c>
    </row>
    <row r="2096" spans="3:26" x14ac:dyDescent="0.3">
      <c r="C2096" s="210">
        <v>40794</v>
      </c>
      <c r="D2096" s="211">
        <v>1.1314289858861412E-3</v>
      </c>
      <c r="E2096" s="211">
        <v>2.8372275885274714E-3</v>
      </c>
      <c r="F2096" s="211">
        <v>4.3963679396713052E-3</v>
      </c>
      <c r="G2096" s="211">
        <v>6.8796826892130849E-3</v>
      </c>
      <c r="H2096" s="211">
        <v>9.1692213521592583E-3</v>
      </c>
      <c r="I2096" s="211">
        <v>1.167370705815686E-2</v>
      </c>
      <c r="J2096" s="211">
        <v>1.5886501556497911E-2</v>
      </c>
      <c r="K2096" s="211">
        <v>2.0800377908282805E-2</v>
      </c>
      <c r="L2096" s="211">
        <v>2.7350086464040139E-2</v>
      </c>
      <c r="M2096" s="211">
        <v>3.6972827626762655E-2</v>
      </c>
      <c r="N2096" s="211">
        <v>5.0093915636271531E-2</v>
      </c>
      <c r="P2096" s="212">
        <f t="array" ref="P2096:Z2096">(1+D2096:N2096)^-P$1:Z$1</f>
        <v>0.99990954093946793</v>
      </c>
      <c r="Q2096" s="212">
        <v>0.99929194822323009</v>
      </c>
      <c r="R2096" s="212">
        <v>0.99780903759692618</v>
      </c>
      <c r="S2096" s="212">
        <v>0.99316732395390228</v>
      </c>
      <c r="T2096" s="212">
        <v>0.98191073251903271</v>
      </c>
      <c r="U2096" s="212">
        <v>0.96578089713125281</v>
      </c>
      <c r="V2096" s="212">
        <v>0.92421720996333412</v>
      </c>
      <c r="W2096" s="212">
        <v>0.86579334830953392</v>
      </c>
      <c r="X2096" s="212">
        <v>0.76351114672523557</v>
      </c>
      <c r="Y2096" s="212">
        <v>0.58008195102390681</v>
      </c>
      <c r="Z2096" s="212">
        <v>0.37621590963155921</v>
      </c>
    </row>
    <row r="2097" spans="3:26" x14ac:dyDescent="0.3">
      <c r="C2097" s="210">
        <v>40793</v>
      </c>
      <c r="D2097" s="211">
        <v>1.1878931095525588E-3</v>
      </c>
      <c r="E2097" s="211">
        <v>3.008315270800253E-3</v>
      </c>
      <c r="F2097" s="211">
        <v>4.5796134443222393E-3</v>
      </c>
      <c r="G2097" s="211">
        <v>7.0029630938516748E-3</v>
      </c>
      <c r="H2097" s="211">
        <v>9.362840198364631E-3</v>
      </c>
      <c r="I2097" s="211">
        <v>1.2517277705607956E-2</v>
      </c>
      <c r="J2097" s="211">
        <v>1.5799673570776319E-2</v>
      </c>
      <c r="K2097" s="211">
        <v>2.0167718039158893E-2</v>
      </c>
      <c r="L2097" s="211">
        <v>2.5311847377436913E-2</v>
      </c>
      <c r="M2097" s="211">
        <v>3.3943347830852073E-2</v>
      </c>
      <c r="N2097" s="211">
        <v>4.4366688354158565E-2</v>
      </c>
      <c r="P2097" s="212">
        <f t="array" ref="P2097:Z2097">(1+D2097:N2097)^-P$1:Z$1</f>
        <v>0.99990502946016502</v>
      </c>
      <c r="Q2097" s="212">
        <v>0.99924933205600275</v>
      </c>
      <c r="R2097" s="212">
        <v>0.99771802820498545</v>
      </c>
      <c r="S2097" s="212">
        <v>0.99304573735082535</v>
      </c>
      <c r="T2097" s="212">
        <v>0.98153406283950806</v>
      </c>
      <c r="U2097" s="212">
        <v>0.96336900987164997</v>
      </c>
      <c r="V2097" s="212">
        <v>0.92461227623845399</v>
      </c>
      <c r="W2097" s="212">
        <v>0.86955881721493833</v>
      </c>
      <c r="X2097" s="212">
        <v>0.77882564542003385</v>
      </c>
      <c r="Y2097" s="212">
        <v>0.60610637088644415</v>
      </c>
      <c r="Z2097" s="212">
        <v>0.41970078554664991</v>
      </c>
    </row>
    <row r="2098" spans="3:26" x14ac:dyDescent="0.3">
      <c r="C2098" s="210">
        <v>40792</v>
      </c>
      <c r="D2098" s="211">
        <v>1.1132510026083842E-3</v>
      </c>
      <c r="E2098" s="211">
        <v>2.7349370858372832E-3</v>
      </c>
      <c r="F2098" s="211">
        <v>4.130592941496123E-3</v>
      </c>
      <c r="G2098" s="211">
        <v>6.5983500803303615E-3</v>
      </c>
      <c r="H2098" s="211">
        <v>8.2529117823724116E-3</v>
      </c>
      <c r="I2098" s="211">
        <v>1.091164323102194E-2</v>
      </c>
      <c r="J2098" s="211">
        <v>1.4570530158175481E-2</v>
      </c>
      <c r="K2098" s="211">
        <v>1.9123586513016363E-2</v>
      </c>
      <c r="L2098" s="211">
        <v>2.5873165925120473E-2</v>
      </c>
      <c r="M2098" s="211">
        <v>3.4697468528806036E-2</v>
      </c>
      <c r="N2098" s="211">
        <v>4.6874071842544107E-2</v>
      </c>
      <c r="P2098" s="212">
        <f t="array" ref="P2098:Z2098">(1+D2098:N2098)^-P$1:Z$1</f>
        <v>0.99991099341746315</v>
      </c>
      <c r="Q2098" s="212">
        <v>0.99931743206793522</v>
      </c>
      <c r="R2098" s="212">
        <v>0.99794107975927981</v>
      </c>
      <c r="S2098" s="212">
        <v>0.99344490274616104</v>
      </c>
      <c r="T2098" s="212">
        <v>0.98369628262009456</v>
      </c>
      <c r="U2098" s="212">
        <v>0.96796667166222061</v>
      </c>
      <c r="V2098" s="212">
        <v>0.93022666216212757</v>
      </c>
      <c r="W2098" s="212">
        <v>0.8758142943501136</v>
      </c>
      <c r="X2098" s="212">
        <v>0.77457468678902663</v>
      </c>
      <c r="Y2098" s="212">
        <v>0.59951382388213059</v>
      </c>
      <c r="Z2098" s="212">
        <v>0.40004710006058858</v>
      </c>
    </row>
    <row r="2099" spans="3:26" x14ac:dyDescent="0.3">
      <c r="C2099" s="210">
        <v>40788</v>
      </c>
      <c r="D2099" s="211">
        <v>1.1298850402525892E-3</v>
      </c>
      <c r="E2099" s="211">
        <v>2.8685594558662147E-3</v>
      </c>
      <c r="F2099" s="211">
        <v>4.5951741625634961E-3</v>
      </c>
      <c r="G2099" s="211">
        <v>7.2531181859038681E-3</v>
      </c>
      <c r="H2099" s="211">
        <v>9.1053492523007311E-3</v>
      </c>
      <c r="I2099" s="211">
        <v>1.2428453030251009E-2</v>
      </c>
      <c r="J2099" s="211">
        <v>1.5998514594726638E-2</v>
      </c>
      <c r="K2099" s="211">
        <v>2.1684585435422885E-2</v>
      </c>
      <c r="L2099" s="211">
        <v>2.8421735159464029E-2</v>
      </c>
      <c r="M2099" s="211">
        <v>3.7357072124472118E-2</v>
      </c>
      <c r="N2099" s="211">
        <v>4.9947044705280656E-2</v>
      </c>
      <c r="P2099" s="212">
        <f t="array" ref="P2099:Z2099">(1+D2099:N2099)^-P$1:Z$1</f>
        <v>0.9999096643044697</v>
      </c>
      <c r="Q2099" s="212">
        <v>0.99928414310029445</v>
      </c>
      <c r="R2099" s="212">
        <v>0.99771030107785996</v>
      </c>
      <c r="S2099" s="212">
        <v>0.99279911071512295</v>
      </c>
      <c r="T2099" s="212">
        <v>0.98203503804423264</v>
      </c>
      <c r="U2099" s="212">
        <v>0.96362259356050783</v>
      </c>
      <c r="V2099" s="212">
        <v>0.92370785118112031</v>
      </c>
      <c r="W2099" s="212">
        <v>0.86056189629670288</v>
      </c>
      <c r="X2099" s="212">
        <v>0.75559231726220821</v>
      </c>
      <c r="Y2099" s="212">
        <v>0.57686729666504255</v>
      </c>
      <c r="Z2099" s="212">
        <v>0.37726984223539001</v>
      </c>
    </row>
    <row r="2100" spans="3:26" x14ac:dyDescent="0.3">
      <c r="C2100" s="210">
        <v>40787</v>
      </c>
      <c r="D2100" s="211">
        <v>1.0939400375098648E-3</v>
      </c>
      <c r="E2100" s="211">
        <v>2.7756740729483948E-3</v>
      </c>
      <c r="F2100" s="211">
        <v>4.4944997811129043E-3</v>
      </c>
      <c r="G2100" s="211">
        <v>7.3577270444416445E-3</v>
      </c>
      <c r="H2100" s="211">
        <v>9.7719745617066631E-3</v>
      </c>
      <c r="I2100" s="211">
        <v>1.2996751678851688E-2</v>
      </c>
      <c r="J2100" s="211">
        <v>1.6965495194208244E-2</v>
      </c>
      <c r="K2100" s="211">
        <v>2.211939054594729E-2</v>
      </c>
      <c r="L2100" s="211">
        <v>2.8342388224545177E-2</v>
      </c>
      <c r="M2100" s="211">
        <v>3.7644837249240309E-2</v>
      </c>
      <c r="N2100" s="211">
        <v>5.0328077447493319E-2</v>
      </c>
      <c r="P2100" s="212">
        <f t="array" ref="P2100:Z2100">(1+D2100:N2100)^-P$1:Z$1</f>
        <v>0.99991253645546896</v>
      </c>
      <c r="Q2100" s="212">
        <v>0.99930728278864378</v>
      </c>
      <c r="R2100" s="212">
        <v>0.99776029704640723</v>
      </c>
      <c r="S2100" s="212">
        <v>0.99269601369314064</v>
      </c>
      <c r="T2100" s="212">
        <v>0.98073883784007621</v>
      </c>
      <c r="U2100" s="212">
        <v>0.9620017050858084</v>
      </c>
      <c r="V2100" s="212">
        <v>0.91932466129297041</v>
      </c>
      <c r="W2100" s="212">
        <v>0.85800260945573181</v>
      </c>
      <c r="X2100" s="212">
        <v>0.75617553503683455</v>
      </c>
      <c r="Y2100" s="212">
        <v>0.57447225145012015</v>
      </c>
      <c r="Z2100" s="212">
        <v>0.37454197424274432</v>
      </c>
    </row>
    <row r="2101" spans="3:26" x14ac:dyDescent="0.3">
      <c r="C2101" s="210">
        <v>40786</v>
      </c>
      <c r="D2101" s="211">
        <v>9.2448615218366126E-4</v>
      </c>
      <c r="E2101" s="211">
        <v>2.3357118185615639E-3</v>
      </c>
      <c r="F2101" s="211">
        <v>3.8389478550216495E-3</v>
      </c>
      <c r="G2101" s="211">
        <v>6.225702449016525E-3</v>
      </c>
      <c r="H2101" s="211">
        <v>8.2134958907361649E-3</v>
      </c>
      <c r="I2101" s="211">
        <v>1.0846722660607998E-2</v>
      </c>
      <c r="J2101" s="211">
        <v>1.4438920916159845E-2</v>
      </c>
      <c r="K2101" s="211">
        <v>1.8067939909992552E-2</v>
      </c>
      <c r="L2101" s="211">
        <v>2.4772653427553967E-2</v>
      </c>
      <c r="M2101" s="211">
        <v>3.1006188374829293E-2</v>
      </c>
      <c r="N2101" s="211">
        <v>4.0325741060010419E-2</v>
      </c>
      <c r="P2101" s="212">
        <f t="array" ref="P2101:Z2101">(1+D2101:N2101)^-P$1:Z$1</f>
        <v>0.99992607800612066</v>
      </c>
      <c r="Q2101" s="212">
        <v>0.99941692298455587</v>
      </c>
      <c r="R2101" s="212">
        <v>0.99808603502173221</v>
      </c>
      <c r="S2101" s="212">
        <v>0.99381281711065028</v>
      </c>
      <c r="T2101" s="212">
        <v>0.98377319891640125</v>
      </c>
      <c r="U2101" s="212">
        <v>0.96815318357259517</v>
      </c>
      <c r="V2101" s="212">
        <v>0.93083023815736343</v>
      </c>
      <c r="W2101" s="212">
        <v>0.88219109837957654</v>
      </c>
      <c r="X2101" s="212">
        <v>0.78293322738934967</v>
      </c>
      <c r="Y2101" s="212">
        <v>0.63252969567201611</v>
      </c>
      <c r="Z2101" s="212">
        <v>0.45353740441913731</v>
      </c>
    </row>
    <row r="2102" spans="3:26" x14ac:dyDescent="0.3">
      <c r="C2102" s="210">
        <v>40785</v>
      </c>
      <c r="D2102" s="211">
        <v>9.3928001026751136E-4</v>
      </c>
      <c r="E2102" s="211">
        <v>2.1412551710936882E-3</v>
      </c>
      <c r="F2102" s="211">
        <v>3.3820021051240924E-3</v>
      </c>
      <c r="G2102" s="211">
        <v>5.4984610032306602E-3</v>
      </c>
      <c r="H2102" s="211">
        <v>7.0997096655409375E-3</v>
      </c>
      <c r="I2102" s="211">
        <v>9.6178096973652538E-3</v>
      </c>
      <c r="J2102" s="211">
        <v>1.203898547220269E-2</v>
      </c>
      <c r="K2102" s="211">
        <v>1.521853508063623E-2</v>
      </c>
      <c r="L2102" s="211">
        <v>1.9485551140258614E-2</v>
      </c>
      <c r="M2102" s="211">
        <v>2.5298097230023315E-2</v>
      </c>
      <c r="N2102" s="211">
        <v>3.3451737375602489E-2</v>
      </c>
      <c r="P2102" s="212">
        <f t="array" ref="P2102:Z2102">(1+D2102:N2102)^-P$1:Z$1</f>
        <v>0.99992489568744358</v>
      </c>
      <c r="Q2102" s="212">
        <v>0.99946540146086649</v>
      </c>
      <c r="R2102" s="212">
        <v>0.99831327612146348</v>
      </c>
      <c r="S2102" s="212">
        <v>0.99453160674383867</v>
      </c>
      <c r="T2102" s="212">
        <v>0.98595037942896491</v>
      </c>
      <c r="U2102" s="212">
        <v>0.97169281444019373</v>
      </c>
      <c r="V2102" s="212">
        <v>0.94191949806644304</v>
      </c>
      <c r="W2102" s="212">
        <v>0.89966998726433245</v>
      </c>
      <c r="X2102" s="212">
        <v>0.8244973225426242</v>
      </c>
      <c r="Y2102" s="212">
        <v>0.6874604673603677</v>
      </c>
      <c r="Z2102" s="212">
        <v>0.51784049113550923</v>
      </c>
    </row>
    <row r="2103" spans="3:26" x14ac:dyDescent="0.3">
      <c r="C2103" s="210">
        <v>40784</v>
      </c>
      <c r="D2103" s="211">
        <v>1.0001300095903571E-3</v>
      </c>
      <c r="E2103" s="211">
        <v>2.5045600315054244E-3</v>
      </c>
      <c r="F2103" s="211">
        <v>3.9846036620987037E-3</v>
      </c>
      <c r="G2103" s="211">
        <v>6.3864439298632666E-3</v>
      </c>
      <c r="H2103" s="211">
        <v>8.0242299707599957E-3</v>
      </c>
      <c r="I2103" s="211">
        <v>1.0622806952191956E-2</v>
      </c>
      <c r="J2103" s="211">
        <v>1.3715228981002149E-2</v>
      </c>
      <c r="K2103" s="211">
        <v>1.7843771624709084E-2</v>
      </c>
      <c r="L2103" s="211">
        <v>2.3612416295887968E-2</v>
      </c>
      <c r="M2103" s="211">
        <v>3.0567409652614806E-2</v>
      </c>
      <c r="N2103" s="211">
        <v>3.9759370368128745E-2</v>
      </c>
      <c r="P2103" s="212">
        <f t="array" ref="P2103:Z2103">(1+D2103:N2103)^-P$1:Z$1</f>
        <v>0.99992003278052577</v>
      </c>
      <c r="Q2103" s="212">
        <v>0.9993748382830433</v>
      </c>
      <c r="R2103" s="212">
        <v>0.99801363236756901</v>
      </c>
      <c r="S2103" s="212">
        <v>0.99365408390744536</v>
      </c>
      <c r="T2103" s="212">
        <v>0.98414265872480822</v>
      </c>
      <c r="U2103" s="212">
        <v>0.96879684431115565</v>
      </c>
      <c r="V2103" s="212">
        <v>0.9341575870020028</v>
      </c>
      <c r="W2103" s="212">
        <v>0.88355204381443697</v>
      </c>
      <c r="X2103" s="212">
        <v>0.79185296664993921</v>
      </c>
      <c r="Y2103" s="212">
        <v>0.63658138503724371</v>
      </c>
      <c r="Z2103" s="212">
        <v>0.45850401306882205</v>
      </c>
    </row>
    <row r="2104" spans="3:26" x14ac:dyDescent="0.3">
      <c r="C2104" s="210">
        <v>40781</v>
      </c>
      <c r="D2104" s="211">
        <v>9.4218926648137274E-4</v>
      </c>
      <c r="E2104" s="211">
        <v>2.388842803320666E-3</v>
      </c>
      <c r="F2104" s="211">
        <v>3.7425545086528953E-3</v>
      </c>
      <c r="G2104" s="211">
        <v>5.7001343751152773E-3</v>
      </c>
      <c r="H2104" s="211">
        <v>7.492713142110051E-3</v>
      </c>
      <c r="I2104" s="211">
        <v>9.5296915497698788E-3</v>
      </c>
      <c r="J2104" s="211">
        <v>1.3053743695017815E-2</v>
      </c>
      <c r="K2104" s="211">
        <v>1.6404077764164426E-2</v>
      </c>
      <c r="L2104" s="211">
        <v>2.0563754545079607E-2</v>
      </c>
      <c r="M2104" s="211">
        <v>2.5938488376881289E-2</v>
      </c>
      <c r="N2104" s="211">
        <v>3.4711756356078045E-2</v>
      </c>
      <c r="P2104" s="212">
        <f t="array" ref="P2104:Z2104">(1+D2104:N2104)^-P$1:Z$1</f>
        <v>0.99992466318317841</v>
      </c>
      <c r="Q2104" s="212">
        <v>0.99940367935630559</v>
      </c>
      <c r="R2104" s="212">
        <v>0.99813395893545398</v>
      </c>
      <c r="S2104" s="212">
        <v>0.99433217300039733</v>
      </c>
      <c r="T2104" s="212">
        <v>0.9851813289987762</v>
      </c>
      <c r="U2104" s="212">
        <v>0.97194728316625389</v>
      </c>
      <c r="V2104" s="212">
        <v>0.9372114180584975</v>
      </c>
      <c r="W2104" s="212">
        <v>0.89234996048148407</v>
      </c>
      <c r="X2104" s="212">
        <v>0.81582798292555236</v>
      </c>
      <c r="Y2104" s="212">
        <v>0.68105182014562637</v>
      </c>
      <c r="Z2104" s="212">
        <v>0.5053733413148439</v>
      </c>
    </row>
    <row r="2105" spans="3:26" x14ac:dyDescent="0.3">
      <c r="C2105" s="210">
        <v>40780</v>
      </c>
      <c r="D2105" s="211">
        <v>9.1141386401770983E-4</v>
      </c>
      <c r="E2105" s="211">
        <v>2.2593363734824097E-3</v>
      </c>
      <c r="F2105" s="211">
        <v>3.4027974413149411E-3</v>
      </c>
      <c r="G2105" s="211">
        <v>5.2187693834406072E-3</v>
      </c>
      <c r="H2105" s="211">
        <v>6.5967745107096826E-3</v>
      </c>
      <c r="I2105" s="211">
        <v>8.4390859139090498E-3</v>
      </c>
      <c r="J2105" s="211">
        <v>1.0865829674392381E-2</v>
      </c>
      <c r="K2105" s="211">
        <v>1.4217494001073114E-2</v>
      </c>
      <c r="L2105" s="211">
        <v>1.9040722312829748E-2</v>
      </c>
      <c r="M2105" s="211">
        <v>2.5450801503538071E-2</v>
      </c>
      <c r="N2105" s="211">
        <v>3.308784533003295E-2</v>
      </c>
      <c r="P2105" s="212">
        <f t="array" ref="P2105:Z2105">(1+D2105:N2105)^-P$1:Z$1</f>
        <v>0.99992712275338813</v>
      </c>
      <c r="Q2105" s="212">
        <v>0.99943596215146357</v>
      </c>
      <c r="R2105" s="212">
        <v>0.99830293113945923</v>
      </c>
      <c r="S2105" s="212">
        <v>0.99480832477228653</v>
      </c>
      <c r="T2105" s="212">
        <v>0.98693586437607161</v>
      </c>
      <c r="U2105" s="212">
        <v>0.97510411631356009</v>
      </c>
      <c r="V2105" s="212">
        <v>0.94739790140227531</v>
      </c>
      <c r="W2105" s="212">
        <v>0.90590429510516235</v>
      </c>
      <c r="X2105" s="212">
        <v>0.82810347336198409</v>
      </c>
      <c r="Y2105" s="212">
        <v>0.68592647676165985</v>
      </c>
      <c r="Z2105" s="212">
        <v>0.52150077874109613</v>
      </c>
    </row>
    <row r="2106" spans="3:26" x14ac:dyDescent="0.3">
      <c r="C2106" s="210">
        <v>40779</v>
      </c>
      <c r="D2106" s="211">
        <v>7.5279764245071061E-4</v>
      </c>
      <c r="E2106" s="211">
        <v>1.7974969706607714E-3</v>
      </c>
      <c r="F2106" s="211">
        <v>2.9645198622025729E-3</v>
      </c>
      <c r="G2106" s="211">
        <v>4.563037065505769E-3</v>
      </c>
      <c r="H2106" s="211">
        <v>5.8355576121870076E-3</v>
      </c>
      <c r="I2106" s="211">
        <v>7.4575424754494838E-3</v>
      </c>
      <c r="J2106" s="211">
        <v>9.7337153130657439E-3</v>
      </c>
      <c r="K2106" s="211">
        <v>1.2475208843295395E-2</v>
      </c>
      <c r="L2106" s="211">
        <v>1.6656138909709298E-2</v>
      </c>
      <c r="M2106" s="211">
        <v>2.2853415049284037E-2</v>
      </c>
      <c r="N2106" s="211">
        <v>2.9328057276531618E-2</v>
      </c>
      <c r="P2106" s="212">
        <f t="array" ref="P2106:Z2106">(1+D2106:N2106)^-P$1:Z$1</f>
        <v>0.9999398006574588</v>
      </c>
      <c r="Q2106" s="212">
        <v>0.99955112992076189</v>
      </c>
      <c r="R2106" s="212">
        <v>0.9985210275900539</v>
      </c>
      <c r="S2106" s="212">
        <v>0.9954576896649161</v>
      </c>
      <c r="T2106" s="212">
        <v>0.98843025684144137</v>
      </c>
      <c r="U2106" s="212">
        <v>0.97795696062023441</v>
      </c>
      <c r="V2106" s="212">
        <v>0.95272094137116259</v>
      </c>
      <c r="W2106" s="212">
        <v>0.91687306341959551</v>
      </c>
      <c r="X2106" s="212">
        <v>0.84773307120191532</v>
      </c>
      <c r="Y2106" s="212">
        <v>0.71252319635208539</v>
      </c>
      <c r="Z2106" s="212">
        <v>0.56094952230781669</v>
      </c>
    </row>
    <row r="2107" spans="3:26" x14ac:dyDescent="0.3">
      <c r="C2107" s="210">
        <v>40778</v>
      </c>
      <c r="D2107" s="211">
        <v>9.6380891598532538E-4</v>
      </c>
      <c r="E2107" s="211">
        <v>2.3769053897432649E-3</v>
      </c>
      <c r="F2107" s="211">
        <v>3.8600707008693939E-3</v>
      </c>
      <c r="G2107" s="211">
        <v>6.2529852920276286E-3</v>
      </c>
      <c r="H2107" s="211">
        <v>8.2592305685445285E-3</v>
      </c>
      <c r="I2107" s="211">
        <v>1.0878974321597172E-2</v>
      </c>
      <c r="J2107" s="211">
        <v>1.4696498088204928E-2</v>
      </c>
      <c r="K2107" s="211">
        <v>1.8907545215116939E-2</v>
      </c>
      <c r="L2107" s="211">
        <v>2.3701065926615684E-2</v>
      </c>
      <c r="M2107" s="211">
        <v>2.9907285499090223E-2</v>
      </c>
      <c r="N2107" s="211">
        <v>4.0509640976138857E-2</v>
      </c>
      <c r="P2107" s="212">
        <f t="array" ref="P2107:Z2107">(1+D2107:N2107)^-P$1:Z$1</f>
        <v>0.9999229353895982</v>
      </c>
      <c r="Q2107" s="212">
        <v>0.99940665484429514</v>
      </c>
      <c r="R2107" s="212">
        <v>0.99807553429111306</v>
      </c>
      <c r="S2107" s="212">
        <v>0.99378587156169984</v>
      </c>
      <c r="T2107" s="212">
        <v>0.98368395295962141</v>
      </c>
      <c r="U2107" s="212">
        <v>0.96806052099024831</v>
      </c>
      <c r="V2107" s="212">
        <v>0.92964939774375877</v>
      </c>
      <c r="W2107" s="212">
        <v>0.87711502786855666</v>
      </c>
      <c r="X2107" s="212">
        <v>0.79116751142604835</v>
      </c>
      <c r="Y2107" s="212">
        <v>0.64272922097649454</v>
      </c>
      <c r="Z2107" s="212">
        <v>0.45193692720599798</v>
      </c>
    </row>
    <row r="2108" spans="3:26" x14ac:dyDescent="0.3">
      <c r="C2108" s="210">
        <v>40777</v>
      </c>
      <c r="D2108" s="211">
        <v>9.3693474757245332E-4</v>
      </c>
      <c r="E2108" s="211">
        <v>2.1786828504003555E-3</v>
      </c>
      <c r="F2108" s="211">
        <v>3.5209546821780248E-3</v>
      </c>
      <c r="G2108" s="211">
        <v>5.493311820802438E-3</v>
      </c>
      <c r="H2108" s="211">
        <v>7.1585154909432919E-3</v>
      </c>
      <c r="I2108" s="211">
        <v>8.973005765584692E-3</v>
      </c>
      <c r="J2108" s="211">
        <v>1.1294987732869155E-2</v>
      </c>
      <c r="K2108" s="211">
        <v>1.5518026449448023E-2</v>
      </c>
      <c r="L2108" s="211">
        <v>2.0225114812106898E-2</v>
      </c>
      <c r="M2108" s="211">
        <v>2.6524954291501094E-2</v>
      </c>
      <c r="N2108" s="211">
        <v>3.4943617685480759E-2</v>
      </c>
      <c r="P2108" s="212">
        <f t="array" ref="P2108:Z2108">(1+D2108:N2108)^-P$1:Z$1</f>
        <v>0.99992508311855532</v>
      </c>
      <c r="Q2108" s="212">
        <v>0.99945606974311363</v>
      </c>
      <c r="R2108" s="212">
        <v>0.99824415798097266</v>
      </c>
      <c r="S2108" s="212">
        <v>0.99453669979081727</v>
      </c>
      <c r="T2108" s="212">
        <v>0.98583524773455278</v>
      </c>
      <c r="U2108" s="212">
        <v>0.9735569431299792</v>
      </c>
      <c r="V2108" s="212">
        <v>0.94538939490391227</v>
      </c>
      <c r="W2108" s="212">
        <v>0.89781434726337639</v>
      </c>
      <c r="X2108" s="212">
        <v>0.81853998040894715</v>
      </c>
      <c r="Y2108" s="212">
        <v>0.67523870820672527</v>
      </c>
      <c r="Z2108" s="212">
        <v>0.50311374998098568</v>
      </c>
    </row>
    <row r="2109" spans="3:26" x14ac:dyDescent="0.3">
      <c r="C2109" s="210">
        <v>40774</v>
      </c>
      <c r="D2109" s="211">
        <v>9.5606228762305139E-4</v>
      </c>
      <c r="E2109" s="211">
        <v>2.3893895738385587E-3</v>
      </c>
      <c r="F2109" s="211">
        <v>3.7444847919870924E-3</v>
      </c>
      <c r="G2109" s="211">
        <v>6.1254073213939048E-3</v>
      </c>
      <c r="H2109" s="211">
        <v>7.7869688581111516E-3</v>
      </c>
      <c r="I2109" s="211">
        <v>1.0446649372936257E-2</v>
      </c>
      <c r="J2109" s="211">
        <v>1.4082224931183347E-2</v>
      </c>
      <c r="K2109" s="211">
        <v>1.8190482373046608E-2</v>
      </c>
      <c r="L2109" s="211">
        <v>2.2994394726979124E-2</v>
      </c>
      <c r="M2109" s="211">
        <v>2.9147707218244282E-2</v>
      </c>
      <c r="N2109" s="211">
        <v>3.7346847638594964E-2</v>
      </c>
      <c r="P2109" s="212">
        <f t="array" ref="P2109:Z2109">(1+D2109:N2109)^-P$1:Z$1</f>
        <v>0.99992355447801484</v>
      </c>
      <c r="Q2109" s="212">
        <v>0.99940354307080004</v>
      </c>
      <c r="R2109" s="212">
        <v>0.99813299918807707</v>
      </c>
      <c r="S2109" s="212">
        <v>0.99391188486363591</v>
      </c>
      <c r="T2109" s="212">
        <v>0.98460610243957702</v>
      </c>
      <c r="U2109" s="212">
        <v>0.9693036221636584</v>
      </c>
      <c r="V2109" s="212">
        <v>0.93246845375885412</v>
      </c>
      <c r="W2109" s="212">
        <v>0.88144814514060732</v>
      </c>
      <c r="X2109" s="212">
        <v>0.79664981390535783</v>
      </c>
      <c r="Y2109" s="212">
        <v>0.649881744161936</v>
      </c>
      <c r="Z2109" s="212">
        <v>0.48030838633367395</v>
      </c>
    </row>
    <row r="2110" spans="3:26" x14ac:dyDescent="0.3">
      <c r="C2110" s="210">
        <v>40773</v>
      </c>
      <c r="D2110" s="211">
        <v>1.0689970196249053E-3</v>
      </c>
      <c r="E2110" s="211">
        <v>2.4857273735297406E-3</v>
      </c>
      <c r="F2110" s="211">
        <v>3.9510337896624401E-3</v>
      </c>
      <c r="G2110" s="211">
        <v>6.3564322777882329E-3</v>
      </c>
      <c r="H2110" s="211">
        <v>8.6745289526747611E-3</v>
      </c>
      <c r="I2110" s="211">
        <v>1.1121130502046262E-2</v>
      </c>
      <c r="J2110" s="211">
        <v>1.4082464246871212E-2</v>
      </c>
      <c r="K2110" s="211">
        <v>1.901050362488545E-2</v>
      </c>
      <c r="L2110" s="211">
        <v>2.5689903117704051E-2</v>
      </c>
      <c r="M2110" s="211">
        <v>3.3860139035133789E-2</v>
      </c>
      <c r="N2110" s="211">
        <v>4.4561550192705128E-2</v>
      </c>
      <c r="P2110" s="212">
        <f t="array" ref="P2110:Z2110">(1+D2110:N2110)^-P$1:Z$1</f>
        <v>0.99991452956887072</v>
      </c>
      <c r="Q2110" s="212">
        <v>0.99937953180421235</v>
      </c>
      <c r="R2110" s="212">
        <v>0.99803031789760877</v>
      </c>
      <c r="S2110" s="212">
        <v>0.9936837167489444</v>
      </c>
      <c r="T2110" s="212">
        <v>0.98287410152662802</v>
      </c>
      <c r="U2110" s="212">
        <v>0.96736515712150606</v>
      </c>
      <c r="V2110" s="212">
        <v>0.932467353482338</v>
      </c>
      <c r="W2110" s="212">
        <v>0.87649486448651748</v>
      </c>
      <c r="X2110" s="212">
        <v>0.77595975373641546</v>
      </c>
      <c r="Y2110" s="212">
        <v>0.60683850770015746</v>
      </c>
      <c r="Z2110" s="212">
        <v>0.41813766290310261</v>
      </c>
    </row>
    <row r="2111" spans="3:26" x14ac:dyDescent="0.3">
      <c r="C2111" s="210">
        <v>40772</v>
      </c>
      <c r="D2111" s="211">
        <v>1.1750831086510152E-3</v>
      </c>
      <c r="E2111" s="211">
        <v>2.9833931926885457E-3</v>
      </c>
      <c r="F2111" s="211">
        <v>4.503937932493038E-3</v>
      </c>
      <c r="G2111" s="211">
        <v>7.0344884246697882E-3</v>
      </c>
      <c r="H2111" s="211">
        <v>8.8391228311596615E-3</v>
      </c>
      <c r="I2111" s="211">
        <v>1.1919299589048034E-2</v>
      </c>
      <c r="J2111" s="211">
        <v>1.5065777859007798E-2</v>
      </c>
      <c r="K2111" s="211">
        <v>1.9986865887343063E-2</v>
      </c>
      <c r="L2111" s="211">
        <v>2.5335859673493905E-2</v>
      </c>
      <c r="M2111" s="211">
        <v>3.1702223408536304E-2</v>
      </c>
      <c r="N2111" s="211">
        <v>4.2899997748072405E-2</v>
      </c>
      <c r="P2111" s="212">
        <f t="array" ref="P2111:Z2111">(1+D2111:N2111)^-P$1:Z$1</f>
        <v>0.99990605295418977</v>
      </c>
      <c r="Q2111" s="212">
        <v>0.99925553932175371</v>
      </c>
      <c r="R2111" s="212">
        <v>0.99775560964076893</v>
      </c>
      <c r="S2111" s="212">
        <v>0.99301464993947319</v>
      </c>
      <c r="T2111" s="212">
        <v>0.98255341241013971</v>
      </c>
      <c r="U2111" s="212">
        <v>0.96507788351949964</v>
      </c>
      <c r="V2111" s="212">
        <v>0.92795960073726802</v>
      </c>
      <c r="W2111" s="212">
        <v>0.87063865152652087</v>
      </c>
      <c r="X2111" s="212">
        <v>0.77864327180002191</v>
      </c>
      <c r="Y2111" s="212">
        <v>0.62615882048833293</v>
      </c>
      <c r="Z2111" s="212">
        <v>0.43166483372837156</v>
      </c>
    </row>
    <row r="2112" spans="3:26" x14ac:dyDescent="0.3">
      <c r="C2112" s="210">
        <v>40771</v>
      </c>
      <c r="D2112" s="211">
        <v>9.1545695313635937E-4</v>
      </c>
      <c r="E2112" s="211">
        <v>2.131386045061379E-3</v>
      </c>
      <c r="F2112" s="211">
        <v>3.3096818929195639E-3</v>
      </c>
      <c r="G2112" s="211">
        <v>5.3336657525057561E-3</v>
      </c>
      <c r="H2112" s="211">
        <v>6.8932132396144737E-3</v>
      </c>
      <c r="I2112" s="211">
        <v>9.1632673425914649E-3</v>
      </c>
      <c r="J2112" s="211">
        <v>1.2489721185170241E-2</v>
      </c>
      <c r="K2112" s="211">
        <v>1.6332779620575312E-2</v>
      </c>
      <c r="L2112" s="211">
        <v>2.2214929877750589E-2</v>
      </c>
      <c r="M2112" s="211">
        <v>2.8952779672676423E-2</v>
      </c>
      <c r="N2112" s="211">
        <v>3.8974272010359287E-2</v>
      </c>
      <c r="P2112" s="212">
        <f t="array" ref="P2112:Z2112">(1+D2112:N2112)^-P$1:Z$1</f>
        <v>0.99992679962503972</v>
      </c>
      <c r="Q2112" s="212">
        <v>0.99946786216954242</v>
      </c>
      <c r="R2112" s="212">
        <v>0.99834925550464082</v>
      </c>
      <c r="S2112" s="212">
        <v>0.99469463131077629</v>
      </c>
      <c r="T2112" s="212">
        <v>0.98635482372107075</v>
      </c>
      <c r="U2112" s="212">
        <v>0.97300640121495252</v>
      </c>
      <c r="V2112" s="212">
        <v>0.93982476608412258</v>
      </c>
      <c r="W2112" s="212">
        <v>0.89278825590835076</v>
      </c>
      <c r="X2112" s="212">
        <v>0.8027453578961371</v>
      </c>
      <c r="Y2112" s="212">
        <v>0.6517309249566603</v>
      </c>
      <c r="Z2112" s="212">
        <v>0.46548333134109676</v>
      </c>
    </row>
    <row r="2113" spans="3:26" x14ac:dyDescent="0.3">
      <c r="C2113" s="210">
        <v>40770</v>
      </c>
      <c r="D2113" s="211">
        <v>8.885918705330585E-4</v>
      </c>
      <c r="E2113" s="211">
        <v>2.2165028271618754E-3</v>
      </c>
      <c r="F2113" s="211">
        <v>3.4524888834046867E-3</v>
      </c>
      <c r="G2113" s="211">
        <v>5.2895806349557784E-3</v>
      </c>
      <c r="H2113" s="211">
        <v>6.6734624989518553E-3</v>
      </c>
      <c r="I2113" s="211">
        <v>8.7246043820235174E-3</v>
      </c>
      <c r="J2113" s="211">
        <v>1.0927704971523962E-2</v>
      </c>
      <c r="K2113" s="211">
        <v>1.3925909607452373E-2</v>
      </c>
      <c r="L2113" s="211">
        <v>1.8765915077987565E-2</v>
      </c>
      <c r="M2113" s="211">
        <v>2.4630886220914014E-2</v>
      </c>
      <c r="N2113" s="211">
        <v>3.214578945419725E-2</v>
      </c>
      <c r="P2113" s="212">
        <f t="array" ref="P2113:Z2113">(1+D2113:N2113)^-P$1:Z$1</f>
        <v>0.99992894673988275</v>
      </c>
      <c r="Q2113" s="212">
        <v>0.99944664065764632</v>
      </c>
      <c r="R2113" s="212">
        <v>0.9982782126166605</v>
      </c>
      <c r="S2113" s="212">
        <v>0.99473825180639519</v>
      </c>
      <c r="T2113" s="212">
        <v>0.98678550133202003</v>
      </c>
      <c r="U2113" s="212">
        <v>0.97427634398788454</v>
      </c>
      <c r="V2113" s="212">
        <v>0.94710800257522143</v>
      </c>
      <c r="W2113" s="212">
        <v>0.90772950625873694</v>
      </c>
      <c r="X2113" s="212">
        <v>0.83033995630976809</v>
      </c>
      <c r="Y2113" s="212">
        <v>0.69420598721741011</v>
      </c>
      <c r="Z2113" s="212">
        <v>0.53110341652265358</v>
      </c>
    </row>
    <row r="2114" spans="3:26" x14ac:dyDescent="0.3">
      <c r="C2114" s="210">
        <v>40767</v>
      </c>
      <c r="D2114" s="211">
        <v>8.2416687147120866E-4</v>
      </c>
      <c r="E2114" s="211">
        <v>2.0841495045245497E-3</v>
      </c>
      <c r="F2114" s="211">
        <v>3.3460980071131504E-3</v>
      </c>
      <c r="G2114" s="211">
        <v>5.144675162712573E-3</v>
      </c>
      <c r="H2114" s="211">
        <v>6.7781591235690922E-3</v>
      </c>
      <c r="I2114" s="211">
        <v>8.4768090584113279E-3</v>
      </c>
      <c r="J2114" s="211">
        <v>1.138617941551744E-2</v>
      </c>
      <c r="K2114" s="211">
        <v>1.4805966706369307E-2</v>
      </c>
      <c r="L2114" s="211">
        <v>1.8924083590258402E-2</v>
      </c>
      <c r="M2114" s="211">
        <v>2.5137367665425903E-2</v>
      </c>
      <c r="N2114" s="211">
        <v>3.2932601446559545E-2</v>
      </c>
      <c r="P2114" s="212">
        <f t="array" ref="P2114:Z2114">(1+D2114:N2114)^-P$1:Z$1</f>
        <v>0.99993409597716998</v>
      </c>
      <c r="Q2114" s="212">
        <v>0.99947964026464642</v>
      </c>
      <c r="R2114" s="212">
        <v>0.99833113796252138</v>
      </c>
      <c r="S2114" s="212">
        <v>0.99488165704914089</v>
      </c>
      <c r="T2114" s="212">
        <v>0.98658027689718553</v>
      </c>
      <c r="U2114" s="212">
        <v>0.97499469599602662</v>
      </c>
      <c r="V2114" s="212">
        <v>0.94496326635736816</v>
      </c>
      <c r="W2114" s="212">
        <v>0.90223343174767501</v>
      </c>
      <c r="X2114" s="212">
        <v>0.82905191204847606</v>
      </c>
      <c r="Y2114" s="212">
        <v>0.6890790295848781</v>
      </c>
      <c r="Z2114" s="212">
        <v>0.52307059083520735</v>
      </c>
    </row>
    <row r="2115" spans="3:26" x14ac:dyDescent="0.3">
      <c r="C2115" s="210">
        <v>40766</v>
      </c>
      <c r="D2115" s="211">
        <v>1.0073666528316769E-3</v>
      </c>
      <c r="E2115" s="211">
        <v>2.5102885637604349E-3</v>
      </c>
      <c r="F2115" s="211">
        <v>3.9864541066439848E-3</v>
      </c>
      <c r="G2115" s="211">
        <v>6.1232107711508147E-3</v>
      </c>
      <c r="H2115" s="211">
        <v>7.7908165597831919E-3</v>
      </c>
      <c r="I2115" s="211">
        <v>1.0319765345774778E-2</v>
      </c>
      <c r="J2115" s="211">
        <v>1.3359093686671038E-2</v>
      </c>
      <c r="K2115" s="211">
        <v>1.7651702782927922E-2</v>
      </c>
      <c r="L2115" s="211">
        <v>2.3442801910679798E-2</v>
      </c>
      <c r="M2115" s="211">
        <v>3.2173855710531836E-2</v>
      </c>
      <c r="N2115" s="211">
        <v>4.3775325416949923E-2</v>
      </c>
      <c r="P2115" s="212">
        <f t="array" ref="P2115:Z2115">(1+D2115:N2115)^-P$1:Z$1</f>
        <v>0.9999194544760015</v>
      </c>
      <c r="Q2115" s="212">
        <v>0.99937341062605844</v>
      </c>
      <c r="R2115" s="212">
        <v>0.99801271264911806</v>
      </c>
      <c r="S2115" s="212">
        <v>0.99391405475433003</v>
      </c>
      <c r="T2115" s="212">
        <v>0.98459858408705359</v>
      </c>
      <c r="U2115" s="212">
        <v>0.96966886670686447</v>
      </c>
      <c r="V2115" s="212">
        <v>0.93580024462648947</v>
      </c>
      <c r="W2115" s="212">
        <v>0.88472001960285107</v>
      </c>
      <c r="X2115" s="212">
        <v>0.79316627760197078</v>
      </c>
      <c r="Y2115" s="212">
        <v>0.62188084905479724</v>
      </c>
      <c r="Z2115" s="212">
        <v>0.42448219599814513</v>
      </c>
    </row>
    <row r="2116" spans="3:26" x14ac:dyDescent="0.3">
      <c r="C2116" s="210">
        <v>40765</v>
      </c>
      <c r="D2116" s="211">
        <v>9.4387925305953861E-4</v>
      </c>
      <c r="E2116" s="211">
        <v>2.4083870148809876E-3</v>
      </c>
      <c r="F2116" s="211">
        <v>3.7602082796167374E-3</v>
      </c>
      <c r="G2116" s="211">
        <v>5.8709630146916445E-3</v>
      </c>
      <c r="H2116" s="211">
        <v>7.7058618166921094E-3</v>
      </c>
      <c r="I2116" s="211">
        <v>1.0338185511274004E-2</v>
      </c>
      <c r="J2116" s="211">
        <v>1.3033169215154825E-2</v>
      </c>
      <c r="K2116" s="211">
        <v>1.7350038998498959E-2</v>
      </c>
      <c r="L2116" s="211">
        <v>2.2443665231678029E-2</v>
      </c>
      <c r="M2116" s="211">
        <v>2.9139512616916972E-2</v>
      </c>
      <c r="N2116" s="211">
        <v>3.9534038597205612E-2</v>
      </c>
      <c r="P2116" s="212">
        <f t="array" ref="P2116:Z2116">(1+D2116:N2116)^-P$1:Z$1</f>
        <v>0.9999245281218142</v>
      </c>
      <c r="Q2116" s="212">
        <v>0.99939880791368552</v>
      </c>
      <c r="R2116" s="212">
        <v>0.99812518148759588</v>
      </c>
      <c r="S2116" s="212">
        <v>0.99416330401158437</v>
      </c>
      <c r="T2116" s="212">
        <v>0.98476460444841907</v>
      </c>
      <c r="U2116" s="212">
        <v>0.96961583158767994</v>
      </c>
      <c r="V2116" s="212">
        <v>0.93730659470869115</v>
      </c>
      <c r="W2116" s="212">
        <v>0.88655800904626914</v>
      </c>
      <c r="X2116" s="212">
        <v>0.80095130790740698</v>
      </c>
      <c r="Y2116" s="212">
        <v>0.64995936947777933</v>
      </c>
      <c r="Z2116" s="212">
        <v>0.46049583913662429</v>
      </c>
    </row>
    <row r="2117" spans="3:26" x14ac:dyDescent="0.3">
      <c r="C2117" s="210">
        <v>40764</v>
      </c>
      <c r="D2117" s="211">
        <v>9.7234127559104016E-4</v>
      </c>
      <c r="E2117" s="211">
        <v>2.3807266611509136E-3</v>
      </c>
      <c r="F2117" s="211">
        <v>3.8748754728873212E-3</v>
      </c>
      <c r="G2117" s="211">
        <v>5.8888507688087816E-3</v>
      </c>
      <c r="H2117" s="211">
        <v>7.7386143631215905E-3</v>
      </c>
      <c r="I2117" s="211">
        <v>1.0539130081834092E-2</v>
      </c>
      <c r="J2117" s="211">
        <v>1.425239929854108E-2</v>
      </c>
      <c r="K2117" s="211">
        <v>1.9065879060927538E-2</v>
      </c>
      <c r="L2117" s="211">
        <v>2.5422231921969865E-2</v>
      </c>
      <c r="M2117" s="211">
        <v>3.4492429978137083E-2</v>
      </c>
      <c r="N2117" s="211">
        <v>4.3442089945508758E-2</v>
      </c>
      <c r="P2117" s="212">
        <f t="array" ref="P2117:Z2117">(1+D2117:N2117)^-P$1:Z$1</f>
        <v>0.99992225351377284</v>
      </c>
      <c r="Q2117" s="212">
        <v>0.99940570235951742</v>
      </c>
      <c r="R2117" s="212">
        <v>0.99806817464122921</v>
      </c>
      <c r="S2117" s="212">
        <v>0.99414562477324608</v>
      </c>
      <c r="T2117" s="212">
        <v>0.98470059375391417</v>
      </c>
      <c r="U2117" s="212">
        <v>0.96903752554252398</v>
      </c>
      <c r="V2117" s="212">
        <v>0.93168645418032858</v>
      </c>
      <c r="W2117" s="212">
        <v>0.87616152135034786</v>
      </c>
      <c r="X2117" s="212">
        <v>0.77798766202097436</v>
      </c>
      <c r="Y2117" s="212">
        <v>0.60129867219512911</v>
      </c>
      <c r="Z2117" s="212">
        <v>0.42720170496745302</v>
      </c>
    </row>
    <row r="2118" spans="3:26" x14ac:dyDescent="0.3">
      <c r="C2118" s="210">
        <v>40763</v>
      </c>
      <c r="D2118" s="211">
        <v>9.3354710750218246E-4</v>
      </c>
      <c r="E2118" s="211">
        <v>2.2844020315472809E-3</v>
      </c>
      <c r="F2118" s="211">
        <v>3.6585686244841897E-3</v>
      </c>
      <c r="G2118" s="211">
        <v>6.0154684277969146E-3</v>
      </c>
      <c r="H2118" s="211">
        <v>7.9319075999381376E-3</v>
      </c>
      <c r="I2118" s="211">
        <v>1.0582424290917179E-2</v>
      </c>
      <c r="J2118" s="211">
        <v>1.4455482699815074E-2</v>
      </c>
      <c r="K2118" s="211">
        <v>1.8581180820356057E-2</v>
      </c>
      <c r="L2118" s="211">
        <v>2.4121814891819988E-2</v>
      </c>
      <c r="M2118" s="211">
        <v>3.2147599978113749E-2</v>
      </c>
      <c r="N2118" s="211">
        <v>4.0388568633711035E-2</v>
      </c>
      <c r="P2118" s="212">
        <f t="array" ref="P2118:Z2118">(1+D2118:N2118)^-P$1:Z$1</f>
        <v>0.99992535385628911</v>
      </c>
      <c r="Q2118" s="212">
        <v>0.99942971348716847</v>
      </c>
      <c r="R2118" s="212">
        <v>0.99817571985498044</v>
      </c>
      <c r="S2118" s="212">
        <v>0.99402050105929496</v>
      </c>
      <c r="T2118" s="212">
        <v>0.98432295373069156</v>
      </c>
      <c r="U2118" s="212">
        <v>0.9689129877069409</v>
      </c>
      <c r="V2118" s="212">
        <v>0.93075425795945577</v>
      </c>
      <c r="W2118" s="212">
        <v>0.87908417966890962</v>
      </c>
      <c r="X2118" s="212">
        <v>0.78792309113143622</v>
      </c>
      <c r="Y2118" s="212">
        <v>0.62211818204286573</v>
      </c>
      <c r="Z2118" s="212">
        <v>0.45298994908668516</v>
      </c>
    </row>
    <row r="2119" spans="3:26" x14ac:dyDescent="0.3">
      <c r="C2119" s="210">
        <v>40760</v>
      </c>
      <c r="D2119" s="211">
        <v>1.1085884530906448E-3</v>
      </c>
      <c r="E2119" s="211">
        <v>2.8646964872826581E-3</v>
      </c>
      <c r="F2119" s="211">
        <v>4.3143588423201554E-3</v>
      </c>
      <c r="G2119" s="211">
        <v>6.501805362453073E-3</v>
      </c>
      <c r="H2119" s="211">
        <v>8.3239593720538518E-3</v>
      </c>
      <c r="I2119" s="211">
        <v>1.0971972280379279E-2</v>
      </c>
      <c r="J2119" s="211">
        <v>1.4408229425441637E-2</v>
      </c>
      <c r="K2119" s="211">
        <v>1.8814623155370747E-2</v>
      </c>
      <c r="L2119" s="211">
        <v>2.479006081115686E-2</v>
      </c>
      <c r="M2119" s="211">
        <v>3.2311267665599643E-2</v>
      </c>
      <c r="N2119" s="211">
        <v>4.437702594480903E-2</v>
      </c>
      <c r="P2119" s="212">
        <f t="array" ref="P2119:Z2119">(1+D2119:N2119)^-P$1:Z$1</f>
        <v>0.99991136597441344</v>
      </c>
      <c r="Q2119" s="212">
        <v>0.99928510539303639</v>
      </c>
      <c r="R2119" s="212">
        <v>0.99784977571212263</v>
      </c>
      <c r="S2119" s="212">
        <v>0.99354019503212743</v>
      </c>
      <c r="T2119" s="212">
        <v>0.98355766290968627</v>
      </c>
      <c r="U2119" s="212">
        <v>0.96779339378901419</v>
      </c>
      <c r="V2119" s="212">
        <v>0.93097106063668811</v>
      </c>
      <c r="W2119" s="212">
        <v>0.87767516850795679</v>
      </c>
      <c r="X2119" s="212">
        <v>0.78280024622736266</v>
      </c>
      <c r="Y2119" s="212">
        <v>0.62064031790961394</v>
      </c>
      <c r="Z2119" s="212">
        <v>0.41961770660393732</v>
      </c>
    </row>
    <row r="2120" spans="3:26" x14ac:dyDescent="0.3">
      <c r="C2120" s="210">
        <v>40759</v>
      </c>
      <c r="D2120" s="211">
        <v>1.1485324923838039E-3</v>
      </c>
      <c r="E2120" s="211">
        <v>2.7123702231743505E-3</v>
      </c>
      <c r="F2120" s="211">
        <v>4.1644838702997924E-3</v>
      </c>
      <c r="G2120" s="211">
        <v>6.4729765502643186E-3</v>
      </c>
      <c r="H2120" s="211">
        <v>8.1779543706542532E-3</v>
      </c>
      <c r="I2120" s="211">
        <v>1.0677282012956681E-2</v>
      </c>
      <c r="J2120" s="211">
        <v>1.3711244420542192E-2</v>
      </c>
      <c r="K2120" s="211">
        <v>1.8062493991353054E-2</v>
      </c>
      <c r="L2120" s="211">
        <v>2.4544432972448911E-2</v>
      </c>
      <c r="M2120" s="211">
        <v>3.2868675468973776E-2</v>
      </c>
      <c r="N2120" s="211">
        <v>4.1739724459855937E-2</v>
      </c>
      <c r="P2120" s="212">
        <f t="array" ref="P2120:Z2120">(1+D2120:N2120)^-P$1:Z$1</f>
        <v>0.99990817434155166</v>
      </c>
      <c r="Q2120" s="212">
        <v>0.99932305463468296</v>
      </c>
      <c r="R2120" s="212">
        <v>0.99792423917389672</v>
      </c>
      <c r="S2120" s="212">
        <v>0.99356865340542899</v>
      </c>
      <c r="T2120" s="212">
        <v>0.98384256248672042</v>
      </c>
      <c r="U2120" s="212">
        <v>0.96864019958373626</v>
      </c>
      <c r="V2120" s="212">
        <v>0.93417594645429525</v>
      </c>
      <c r="W2120" s="212">
        <v>0.88222413262504207</v>
      </c>
      <c r="X2120" s="212">
        <v>0.78467898468783437</v>
      </c>
      <c r="Y2120" s="212">
        <v>0.61563514262639218</v>
      </c>
      <c r="Z2120" s="212">
        <v>0.44138288915729512</v>
      </c>
    </row>
    <row r="2121" spans="3:26" x14ac:dyDescent="0.3">
      <c r="C2121" s="210">
        <v>40758</v>
      </c>
      <c r="D2121" s="211">
        <v>9.2717869217347096E-4</v>
      </c>
      <c r="E2121" s="211">
        <v>2.2914700707980999E-3</v>
      </c>
      <c r="F2121" s="211">
        <v>3.7105510862481881E-3</v>
      </c>
      <c r="G2121" s="211">
        <v>6.0077786162400799E-3</v>
      </c>
      <c r="H2121" s="211">
        <v>7.8198531859475021E-3</v>
      </c>
      <c r="I2121" s="211">
        <v>9.9700129254707819E-3</v>
      </c>
      <c r="J2121" s="211">
        <v>1.2694421490886858E-2</v>
      </c>
      <c r="K2121" s="211">
        <v>1.6370886645235012E-2</v>
      </c>
      <c r="L2121" s="211">
        <v>2.0963446821037363E-2</v>
      </c>
      <c r="M2121" s="211">
        <v>2.6760774783501157E-2</v>
      </c>
      <c r="N2121" s="211">
        <v>3.6457751734599066E-2</v>
      </c>
      <c r="P2121" s="212">
        <f t="array" ref="P2121:Z2121">(1+D2121:N2121)^-P$1:Z$1</f>
        <v>0.99992586281809581</v>
      </c>
      <c r="Q2121" s="212">
        <v>0.99942795151788721</v>
      </c>
      <c r="R2121" s="212">
        <v>0.99814987161468283</v>
      </c>
      <c r="S2121" s="212">
        <v>0.99402809924143554</v>
      </c>
      <c r="T2121" s="212">
        <v>0.98454184972313274</v>
      </c>
      <c r="U2121" s="212">
        <v>0.97067660402902034</v>
      </c>
      <c r="V2121" s="212">
        <v>0.93887529576812778</v>
      </c>
      <c r="W2121" s="212">
        <v>0.89255396767135542</v>
      </c>
      <c r="X2121" s="212">
        <v>0.81263975622327755</v>
      </c>
      <c r="Y2121" s="212">
        <v>0.67291617051139363</v>
      </c>
      <c r="Z2121" s="212">
        <v>0.48861626529429136</v>
      </c>
    </row>
    <row r="2122" spans="3:26" x14ac:dyDescent="0.3">
      <c r="C2122" s="210">
        <v>40757</v>
      </c>
      <c r="D2122" s="211">
        <v>9.2914410270577229E-4</v>
      </c>
      <c r="E2122" s="211">
        <v>2.4473818831695377E-3</v>
      </c>
      <c r="F2122" s="211">
        <v>3.7230621542681383E-3</v>
      </c>
      <c r="G2122" s="211">
        <v>6.0199947749901249E-3</v>
      </c>
      <c r="H2122" s="211">
        <v>7.6915394839111757E-3</v>
      </c>
      <c r="I2122" s="211">
        <v>1.0428846446199364E-2</v>
      </c>
      <c r="J2122" s="211">
        <v>1.4298339407317498E-2</v>
      </c>
      <c r="K2122" s="211">
        <v>1.8287051470530256E-2</v>
      </c>
      <c r="L2122" s="211">
        <v>2.4450714122762507E-2</v>
      </c>
      <c r="M2122" s="211">
        <v>3.3202046668241059E-2</v>
      </c>
      <c r="N2122" s="211">
        <v>4.3833852842853828E-2</v>
      </c>
      <c r="P2122" s="212">
        <f t="array" ref="P2122:Z2122">(1+D2122:N2122)^-P$1:Z$1</f>
        <v>0.99992570574271367</v>
      </c>
      <c r="Q2122" s="212">
        <v>0.99938908870196164</v>
      </c>
      <c r="R2122" s="212">
        <v>0.99814365079525391</v>
      </c>
      <c r="S2122" s="212">
        <v>0.99401602870096373</v>
      </c>
      <c r="T2122" s="212">
        <v>0.98479259759126914</v>
      </c>
      <c r="U2122" s="212">
        <v>0.96935485806852562</v>
      </c>
      <c r="V2122" s="212">
        <v>0.93147548124285851</v>
      </c>
      <c r="W2122" s="212">
        <v>0.88086316758596761</v>
      </c>
      <c r="X2122" s="212">
        <v>0.78539712068032397</v>
      </c>
      <c r="Y2122" s="212">
        <v>0.61266226628779041</v>
      </c>
      <c r="Z2122" s="212">
        <v>0.42400643788234826</v>
      </c>
    </row>
    <row r="2123" spans="3:26" x14ac:dyDescent="0.3">
      <c r="C2123" s="210">
        <v>40756</v>
      </c>
      <c r="D2123" s="211">
        <v>9.4104134010428609E-4</v>
      </c>
      <c r="E2123" s="211">
        <v>2.4250598670737368E-3</v>
      </c>
      <c r="F2123" s="211">
        <v>3.6635878968701188E-3</v>
      </c>
      <c r="G2123" s="211">
        <v>5.6448615104851239E-3</v>
      </c>
      <c r="H2123" s="211">
        <v>7.7076009654506294E-3</v>
      </c>
      <c r="I2123" s="211">
        <v>9.9081992847974351E-3</v>
      </c>
      <c r="J2123" s="211">
        <v>1.3515382913812149E-2</v>
      </c>
      <c r="K2123" s="211">
        <v>1.7198971710579068E-2</v>
      </c>
      <c r="L2123" s="211">
        <v>2.2952204693055575E-2</v>
      </c>
      <c r="M2123" s="211">
        <v>3.126062590416008E-2</v>
      </c>
      <c r="N2123" s="211">
        <v>4.0158049421742267E-2</v>
      </c>
      <c r="P2123" s="212">
        <f t="array" ref="P2123:Z2123">(1+D2123:N2123)^-P$1:Z$1</f>
        <v>0.99992475492398958</v>
      </c>
      <c r="Q2123" s="212">
        <v>0.99939465225826474</v>
      </c>
      <c r="R2123" s="212">
        <v>0.99817322393794639</v>
      </c>
      <c r="S2123" s="212">
        <v>0.99438682409015988</v>
      </c>
      <c r="T2123" s="212">
        <v>0.98476120534602141</v>
      </c>
      <c r="U2123" s="212">
        <v>0.97085485209381883</v>
      </c>
      <c r="V2123" s="212">
        <v>0.93507894133041658</v>
      </c>
      <c r="W2123" s="212">
        <v>0.88748007761358683</v>
      </c>
      <c r="X2123" s="212">
        <v>0.79697844041587862</v>
      </c>
      <c r="Y2123" s="212">
        <v>0.63019282322745251</v>
      </c>
      <c r="Z2123" s="212">
        <v>0.45500200925541229</v>
      </c>
    </row>
    <row r="2124" spans="3:26" x14ac:dyDescent="0.3">
      <c r="C2124" s="210">
        <v>40753</v>
      </c>
      <c r="D2124" s="211">
        <v>9.8583612823834998E-4</v>
      </c>
      <c r="E2124" s="211">
        <v>2.4654031679542492E-3</v>
      </c>
      <c r="F2124" s="211">
        <v>3.8305101425191723E-3</v>
      </c>
      <c r="G2124" s="211">
        <v>6.2755529294089198E-3</v>
      </c>
      <c r="H2124" s="211">
        <v>8.2974272336226659E-3</v>
      </c>
      <c r="I2124" s="211">
        <v>1.0419626371447882E-2</v>
      </c>
      <c r="J2124" s="211">
        <v>1.3365259763950754E-2</v>
      </c>
      <c r="K2124" s="211">
        <v>1.827728909046477E-2</v>
      </c>
      <c r="L2124" s="211">
        <v>2.4642396820821141E-2</v>
      </c>
      <c r="M2124" s="211">
        <v>3.2481595266143866E-2</v>
      </c>
      <c r="N2124" s="211">
        <v>4.3230945626579503E-2</v>
      </c>
      <c r="P2124" s="212">
        <f t="array" ref="P2124:Z2124">(1+D2124:N2124)^-P$1:Z$1</f>
        <v>0.99992117506597344</v>
      </c>
      <c r="Q2124" s="212">
        <v>0.99938459717618533</v>
      </c>
      <c r="R2124" s="212">
        <v>0.99809022972653272</v>
      </c>
      <c r="S2124" s="212">
        <v>0.99376358402910625</v>
      </c>
      <c r="T2124" s="212">
        <v>0.98360942587308098</v>
      </c>
      <c r="U2124" s="212">
        <v>0.96938139438741988</v>
      </c>
      <c r="V2124" s="212">
        <v>0.93577177440634507</v>
      </c>
      <c r="W2124" s="212">
        <v>0.88092228407532569</v>
      </c>
      <c r="X2124" s="212">
        <v>0.78392909273055666</v>
      </c>
      <c r="Y2124" s="212">
        <v>0.61910629266696537</v>
      </c>
      <c r="Z2124" s="212">
        <v>0.42893430039105168</v>
      </c>
    </row>
    <row r="2125" spans="3:26" x14ac:dyDescent="0.3">
      <c r="C2125" s="210">
        <v>40752</v>
      </c>
      <c r="D2125" s="211">
        <v>9.9645073601551011E-4</v>
      </c>
      <c r="E2125" s="211">
        <v>2.5051923345364292E-3</v>
      </c>
      <c r="F2125" s="211">
        <v>3.9596860907450118E-3</v>
      </c>
      <c r="G2125" s="211">
        <v>6.1656894717061648E-3</v>
      </c>
      <c r="H2125" s="211">
        <v>7.9964719880729913E-3</v>
      </c>
      <c r="I2125" s="211">
        <v>1.0393475988431234E-2</v>
      </c>
      <c r="J2125" s="211">
        <v>1.3972985278622393E-2</v>
      </c>
      <c r="K2125" s="211">
        <v>1.7510963083672788E-2</v>
      </c>
      <c r="L2125" s="211">
        <v>2.4075059658729955E-2</v>
      </c>
      <c r="M2125" s="211">
        <v>3.0108408249523183E-2</v>
      </c>
      <c r="N2125" s="211">
        <v>3.8026565992416349E-2</v>
      </c>
      <c r="P2125" s="212">
        <f t="array" ref="P2125:Z2125">(1+D2125:N2125)^-P$1:Z$1</f>
        <v>0.999920326805395</v>
      </c>
      <c r="Q2125" s="212">
        <v>0.99937468070084468</v>
      </c>
      <c r="R2125" s="212">
        <v>0.99802601728797036</v>
      </c>
      <c r="S2125" s="212">
        <v>0.9938720932981292</v>
      </c>
      <c r="T2125" s="212">
        <v>0.9841968616744764</v>
      </c>
      <c r="U2125" s="212">
        <v>0.96945666313601819</v>
      </c>
      <c r="V2125" s="212">
        <v>0.93297085610058295</v>
      </c>
      <c r="W2125" s="212">
        <v>0.88557698173601529</v>
      </c>
      <c r="X2125" s="212">
        <v>0.78828289969353038</v>
      </c>
      <c r="Y2125" s="212">
        <v>0.64084945357614309</v>
      </c>
      <c r="Z2125" s="212">
        <v>0.47405707309762407</v>
      </c>
    </row>
    <row r="2126" spans="3:26" x14ac:dyDescent="0.3">
      <c r="C2126" s="210">
        <v>40751</v>
      </c>
      <c r="D2126" s="211">
        <v>8.9774865522210831E-4</v>
      </c>
      <c r="E2126" s="211">
        <v>2.1994910267118997E-3</v>
      </c>
      <c r="F2126" s="211">
        <v>3.6129079081103012E-3</v>
      </c>
      <c r="G2126" s="211">
        <v>5.5782924927760243E-3</v>
      </c>
      <c r="H2126" s="211">
        <v>7.4432065207582759E-3</v>
      </c>
      <c r="I2126" s="211">
        <v>9.8652154978646732E-3</v>
      </c>
      <c r="J2126" s="211">
        <v>1.2476136755900723E-2</v>
      </c>
      <c r="K2126" s="211">
        <v>1.6849346851367953E-2</v>
      </c>
      <c r="L2126" s="211">
        <v>2.1402492099462166E-2</v>
      </c>
      <c r="M2126" s="211">
        <v>2.8948896113214759E-2</v>
      </c>
      <c r="N2126" s="211">
        <v>3.8947646112905042E-2</v>
      </c>
      <c r="P2126" s="212">
        <f t="array" ref="P2126:Z2126">(1+D2126:N2126)^-P$1:Z$1</f>
        <v>0.99992821490308015</v>
      </c>
      <c r="Q2126" s="212">
        <v>0.99945088189872111</v>
      </c>
      <c r="R2126" s="212">
        <v>0.99819842626882116</v>
      </c>
      <c r="S2126" s="212">
        <v>0.99445265223561286</v>
      </c>
      <c r="T2126" s="212">
        <v>0.985278156685092</v>
      </c>
      <c r="U2126" s="212">
        <v>0.97097882743347019</v>
      </c>
      <c r="V2126" s="212">
        <v>0.93988781609187966</v>
      </c>
      <c r="W2126" s="212">
        <v>0.88961828753928129</v>
      </c>
      <c r="X2126" s="212">
        <v>0.8091534096648717</v>
      </c>
      <c r="Y2126" s="212">
        <v>0.65176782332956795</v>
      </c>
      <c r="Z2126" s="212">
        <v>0.46572197530789805</v>
      </c>
    </row>
    <row r="2127" spans="3:26" x14ac:dyDescent="0.3">
      <c r="C2127" s="210">
        <v>40750</v>
      </c>
      <c r="D2127" s="211">
        <v>9.8112272317887796E-4</v>
      </c>
      <c r="E2127" s="211">
        <v>2.4431517500084661E-3</v>
      </c>
      <c r="F2127" s="211">
        <v>4.0149013146971377E-3</v>
      </c>
      <c r="G2127" s="211">
        <v>6.0994470543825523E-3</v>
      </c>
      <c r="H2127" s="211">
        <v>8.3445771623799347E-3</v>
      </c>
      <c r="I2127" s="211">
        <v>1.0443252240324993E-2</v>
      </c>
      <c r="J2127" s="211">
        <v>1.4175668708195366E-2</v>
      </c>
      <c r="K2127" s="211">
        <v>1.9347429024108371E-2</v>
      </c>
      <c r="L2127" s="211">
        <v>2.4333779607869029E-2</v>
      </c>
      <c r="M2127" s="211">
        <v>3.1405711863046172E-2</v>
      </c>
      <c r="N2127" s="211">
        <v>4.2638729347715794E-2</v>
      </c>
      <c r="P2127" s="212">
        <f t="array" ref="P2127:Z2127">(1+D2127:N2127)^-P$1:Z$1</f>
        <v>0.99992155173827713</v>
      </c>
      <c r="Q2127" s="212">
        <v>0.99939014301168194</v>
      </c>
      <c r="R2127" s="212">
        <v>0.99799857397630376</v>
      </c>
      <c r="S2127" s="212">
        <v>0.99393753065639767</v>
      </c>
      <c r="T2127" s="212">
        <v>0.9835174413846145</v>
      </c>
      <c r="U2127" s="212">
        <v>0.96931339865731625</v>
      </c>
      <c r="V2127" s="212">
        <v>0.93203895558659533</v>
      </c>
      <c r="W2127" s="212">
        <v>0.87446891638149116</v>
      </c>
      <c r="X2127" s="212">
        <v>0.78629416445821088</v>
      </c>
      <c r="Y2127" s="212">
        <v>0.62886441066325582</v>
      </c>
      <c r="Z2127" s="212">
        <v>0.43383335596770312</v>
      </c>
    </row>
    <row r="2128" spans="3:26" x14ac:dyDescent="0.3">
      <c r="C2128" s="210">
        <v>40749</v>
      </c>
      <c r="D2128" s="211">
        <v>1.1405467863916596E-3</v>
      </c>
      <c r="E2128" s="211">
        <v>2.8460315985695712E-3</v>
      </c>
      <c r="F2128" s="211">
        <v>4.3530165926421831E-3</v>
      </c>
      <c r="G2128" s="211">
        <v>6.6789175178994598E-3</v>
      </c>
      <c r="H2128" s="211">
        <v>8.8593905630060654E-3</v>
      </c>
      <c r="I2128" s="211">
        <v>1.2173546828613305E-2</v>
      </c>
      <c r="J2128" s="211">
        <v>1.629968938474877E-2</v>
      </c>
      <c r="K2128" s="211">
        <v>2.0594952667001305E-2</v>
      </c>
      <c r="L2128" s="211">
        <v>2.6477687868323982E-2</v>
      </c>
      <c r="M2128" s="211">
        <v>3.5748463337456057E-2</v>
      </c>
      <c r="N2128" s="211">
        <v>4.8585494650223111E-2</v>
      </c>
      <c r="P2128" s="212">
        <f t="array" ref="P2128:Z2128">(1+D2128:N2128)^-P$1:Z$1</f>
        <v>0.99990881240927787</v>
      </c>
      <c r="Q2128" s="212">
        <v>0.99928975501384576</v>
      </c>
      <c r="R2128" s="212">
        <v>0.99783057180769652</v>
      </c>
      <c r="S2128" s="212">
        <v>0.99336539446523109</v>
      </c>
      <c r="T2128" s="212">
        <v>0.98251393430399581</v>
      </c>
      <c r="U2128" s="212">
        <v>0.96435081425401303</v>
      </c>
      <c r="V2128" s="212">
        <v>0.92233998358610803</v>
      </c>
      <c r="W2128" s="212">
        <v>0.86701395269923387</v>
      </c>
      <c r="X2128" s="212">
        <v>0.77002506619644651</v>
      </c>
      <c r="Y2128" s="212">
        <v>0.59045327444760287</v>
      </c>
      <c r="Z2128" s="212">
        <v>0.38718906703024153</v>
      </c>
    </row>
    <row r="2129" spans="3:26" x14ac:dyDescent="0.3">
      <c r="C2129" s="210">
        <v>40746</v>
      </c>
      <c r="D2129" s="211">
        <v>1.12914635802106E-3</v>
      </c>
      <c r="E2129" s="211">
        <v>2.7862900873708565E-3</v>
      </c>
      <c r="F2129" s="211">
        <v>4.2073577209111573E-3</v>
      </c>
      <c r="G2129" s="211">
        <v>6.784823268201211E-3</v>
      </c>
      <c r="H2129" s="211">
        <v>8.723258217410287E-3</v>
      </c>
      <c r="I2129" s="211">
        <v>1.0914813049042332E-2</v>
      </c>
      <c r="J2129" s="211">
        <v>1.3746067699000749E-2</v>
      </c>
      <c r="K2129" s="211">
        <v>1.8392591523906737E-2</v>
      </c>
      <c r="L2129" s="211">
        <v>2.4254630025249222E-2</v>
      </c>
      <c r="M2129" s="211">
        <v>3.0732227717227528E-2</v>
      </c>
      <c r="N2129" s="211">
        <v>3.9419656067604357E-2</v>
      </c>
      <c r="P2129" s="212">
        <f t="array" ref="P2129:Z2129">(1+D2129:N2129)^-P$1:Z$1</f>
        <v>0.99990972332704464</v>
      </c>
      <c r="Q2129" s="212">
        <v>0.99930463798218117</v>
      </c>
      <c r="R2129" s="212">
        <v>0.9979029361476347</v>
      </c>
      <c r="S2129" s="212">
        <v>0.99326090033203263</v>
      </c>
      <c r="T2129" s="212">
        <v>0.98277914272586919</v>
      </c>
      <c r="U2129" s="212">
        <v>0.96795756624046236</v>
      </c>
      <c r="V2129" s="212">
        <v>0.93401550768530428</v>
      </c>
      <c r="W2129" s="212">
        <v>0.88022435487606177</v>
      </c>
      <c r="X2129" s="212">
        <v>0.78690198695707969</v>
      </c>
      <c r="Y2129" s="212">
        <v>0.63505621559287606</v>
      </c>
      <c r="Z2129" s="212">
        <v>0.46151040106625013</v>
      </c>
    </row>
    <row r="2130" spans="3:26" x14ac:dyDescent="0.3">
      <c r="C2130" s="210">
        <v>40745</v>
      </c>
      <c r="D2130" s="211">
        <v>1.1138357200581395E-3</v>
      </c>
      <c r="E2130" s="211">
        <v>2.8255350677357455E-3</v>
      </c>
      <c r="F2130" s="211">
        <v>4.4350344377310615E-3</v>
      </c>
      <c r="G2130" s="211">
        <v>6.9569098294069093E-3</v>
      </c>
      <c r="H2130" s="211">
        <v>9.2265177686800676E-3</v>
      </c>
      <c r="I2130" s="211">
        <v>1.255888261326518E-2</v>
      </c>
      <c r="J2130" s="211">
        <v>1.6302386806034321E-2</v>
      </c>
      <c r="K2130" s="211">
        <v>2.0549787810403786E-2</v>
      </c>
      <c r="L2130" s="211">
        <v>2.5710113518845733E-2</v>
      </c>
      <c r="M2130" s="211">
        <v>3.2702345277437761E-2</v>
      </c>
      <c r="N2130" s="211">
        <v>4.3605728420917991E-2</v>
      </c>
      <c r="P2130" s="212">
        <f t="array" ref="P2130:Z2130">(1+D2130:N2130)^-P$1:Z$1</f>
        <v>0.99991094669625791</v>
      </c>
      <c r="Q2130" s="212">
        <v>0.99929486104066101</v>
      </c>
      <c r="R2130" s="212">
        <v>0.99778983169947677</v>
      </c>
      <c r="S2130" s="212">
        <v>0.99309115438655116</v>
      </c>
      <c r="T2130" s="212">
        <v>0.9817992444272835</v>
      </c>
      <c r="U2130" s="212">
        <v>0.96325026349789922</v>
      </c>
      <c r="V2130" s="212">
        <v>0.92232774349728253</v>
      </c>
      <c r="W2130" s="212">
        <v>0.86728257881076587</v>
      </c>
      <c r="X2130" s="212">
        <v>0.77580687362691625</v>
      </c>
      <c r="Y2130" s="212">
        <v>0.61712416181206409</v>
      </c>
      <c r="Z2130" s="212">
        <v>0.42586398521230656</v>
      </c>
    </row>
    <row r="2131" spans="3:26" x14ac:dyDescent="0.3">
      <c r="C2131" s="210">
        <v>40744</v>
      </c>
      <c r="D2131" s="211">
        <v>9.2025191522254941E-4</v>
      </c>
      <c r="E2131" s="211">
        <v>2.2815997612400233E-3</v>
      </c>
      <c r="F2131" s="211">
        <v>3.6374538428201124E-3</v>
      </c>
      <c r="G2131" s="211">
        <v>5.7947037983871246E-3</v>
      </c>
      <c r="H2131" s="211">
        <v>7.8838447465396904E-3</v>
      </c>
      <c r="I2131" s="211">
        <v>1.0725130886301613E-2</v>
      </c>
      <c r="J2131" s="211">
        <v>1.3800363891564787E-2</v>
      </c>
      <c r="K2131" s="211">
        <v>1.8598387242288135E-2</v>
      </c>
      <c r="L2131" s="211">
        <v>2.548259441298277E-2</v>
      </c>
      <c r="M2131" s="211">
        <v>3.4139021289088405E-2</v>
      </c>
      <c r="N2131" s="211">
        <v>4.5754782897722029E-2</v>
      </c>
      <c r="P2131" s="212">
        <f t="array" ref="P2131:Z2131">(1+D2131:N2131)^-P$1:Z$1</f>
        <v>0.9999264164079632</v>
      </c>
      <c r="Q2131" s="212">
        <v>0.99943041206062178</v>
      </c>
      <c r="R2131" s="212">
        <v>0.998186219737909</v>
      </c>
      <c r="S2131" s="212">
        <v>0.99423868133675442</v>
      </c>
      <c r="T2131" s="212">
        <v>0.98441683458429807</v>
      </c>
      <c r="U2131" s="212">
        <v>0.96850263652135027</v>
      </c>
      <c r="V2131" s="212">
        <v>0.93376541873373586</v>
      </c>
      <c r="W2131" s="212">
        <v>0.87898023694828198</v>
      </c>
      <c r="X2131" s="212">
        <v>0.77752984014959581</v>
      </c>
      <c r="Y2131" s="212">
        <v>0.60438839140801459</v>
      </c>
      <c r="Z2131" s="212">
        <v>0.40869827886812454</v>
      </c>
    </row>
    <row r="2132" spans="3:26" x14ac:dyDescent="0.3">
      <c r="C2132" s="210">
        <v>40743</v>
      </c>
      <c r="D2132" s="211">
        <v>8.9797338873530343E-4</v>
      </c>
      <c r="E2132" s="211">
        <v>2.233934941709567E-3</v>
      </c>
      <c r="F2132" s="211">
        <v>3.5716300346872666E-3</v>
      </c>
      <c r="G2132" s="211">
        <v>5.4679609471596554E-3</v>
      </c>
      <c r="H2132" s="211">
        <v>7.456355762982694E-3</v>
      </c>
      <c r="I2132" s="211">
        <v>9.5515905087440942E-3</v>
      </c>
      <c r="J2132" s="211">
        <v>1.2830352797179359E-2</v>
      </c>
      <c r="K2132" s="211">
        <v>1.7365436092110973E-2</v>
      </c>
      <c r="L2132" s="211">
        <v>2.2845348267180182E-2</v>
      </c>
      <c r="M2132" s="211">
        <v>3.0110995161236234E-2</v>
      </c>
      <c r="N2132" s="211">
        <v>3.9847258440398034E-2</v>
      </c>
      <c r="P2132" s="212">
        <f t="array" ref="P2132:Z2132">(1+D2132:N2132)^-P$1:Z$1</f>
        <v>0.99992819694181634</v>
      </c>
      <c r="Q2132" s="212">
        <v>0.99944229472069612</v>
      </c>
      <c r="R2132" s="212">
        <v>0.99821895449191012</v>
      </c>
      <c r="S2132" s="212">
        <v>0.9945617750544643</v>
      </c>
      <c r="T2132" s="212">
        <v>0.98525243730475687</v>
      </c>
      <c r="U2132" s="212">
        <v>0.9718840347730624</v>
      </c>
      <c r="V2132" s="212">
        <v>0.93824543562735563</v>
      </c>
      <c r="W2132" s="212">
        <v>0.88646409138900428</v>
      </c>
      <c r="X2132" s="212">
        <v>0.79781143354545081</v>
      </c>
      <c r="Y2132" s="212">
        <v>0.64082531357827421</v>
      </c>
      <c r="Z2132" s="212">
        <v>0.45772957829016087</v>
      </c>
    </row>
    <row r="2133" spans="3:26" x14ac:dyDescent="0.3">
      <c r="C2133" s="210">
        <v>40742</v>
      </c>
      <c r="D2133" s="211">
        <v>9.0798609461426841E-4</v>
      </c>
      <c r="E2133" s="211">
        <v>2.3397787205766667E-3</v>
      </c>
      <c r="F2133" s="211">
        <v>3.5486836820886069E-3</v>
      </c>
      <c r="G2133" s="211">
        <v>5.3636050897011992E-3</v>
      </c>
      <c r="H2133" s="211">
        <v>6.9313484618309358E-3</v>
      </c>
      <c r="I2133" s="211">
        <v>8.7831831464260691E-3</v>
      </c>
      <c r="J2133" s="211">
        <v>1.1818861588950512E-2</v>
      </c>
      <c r="K2133" s="211">
        <v>1.5480029146894527E-2</v>
      </c>
      <c r="L2133" s="211">
        <v>1.9540221460219165E-2</v>
      </c>
      <c r="M2133" s="211">
        <v>2.5804413453828428E-2</v>
      </c>
      <c r="N2133" s="211">
        <v>3.3856081926826355E-2</v>
      </c>
      <c r="P2133" s="212">
        <f t="array" ref="P2133:Z2133">(1+D2133:N2133)^-P$1:Z$1</f>
        <v>0.99992739670577901</v>
      </c>
      <c r="Q2133" s="212">
        <v>0.99941590922231471</v>
      </c>
      <c r="R2133" s="212">
        <v>0.99823036667028275</v>
      </c>
      <c r="S2133" s="212">
        <v>0.99466500969147109</v>
      </c>
      <c r="T2133" s="212">
        <v>0.98628011326905041</v>
      </c>
      <c r="U2133" s="212">
        <v>0.97410662885580779</v>
      </c>
      <c r="V2133" s="212">
        <v>0.94294452942047247</v>
      </c>
      <c r="W2133" s="212">
        <v>0.89804953502191198</v>
      </c>
      <c r="X2133" s="212">
        <v>0.82405531293624068</v>
      </c>
      <c r="Y2133" s="212">
        <v>0.6823882673171906</v>
      </c>
      <c r="Z2133" s="212">
        <v>0.51380492298531655</v>
      </c>
    </row>
    <row r="2134" spans="3:26" x14ac:dyDescent="0.3">
      <c r="C2134" s="210">
        <v>40739</v>
      </c>
      <c r="D2134" s="211">
        <v>9.7466878522533813E-4</v>
      </c>
      <c r="E2134" s="211">
        <v>2.375356487967053E-3</v>
      </c>
      <c r="F2134" s="211">
        <v>3.7909551939507395E-3</v>
      </c>
      <c r="G2134" s="211">
        <v>6.1009431191387815E-3</v>
      </c>
      <c r="H2134" s="211">
        <v>7.6447644606455964E-3</v>
      </c>
      <c r="I2134" s="211">
        <v>1.018692727176683E-2</v>
      </c>
      <c r="J2134" s="211">
        <v>1.2863566975802737E-2</v>
      </c>
      <c r="K2134" s="211">
        <v>1.7032660322186793E-2</v>
      </c>
      <c r="L2134" s="211">
        <v>2.2544909579039835E-2</v>
      </c>
      <c r="M2134" s="211">
        <v>3.0486557274933976E-2</v>
      </c>
      <c r="N2134" s="211">
        <v>4.0143902802470738E-2</v>
      </c>
      <c r="P2134" s="212">
        <f t="array" ref="P2134:Z2134">(1+D2134:N2134)^-P$1:Z$1</f>
        <v>0.99992206750857304</v>
      </c>
      <c r="Q2134" s="212">
        <v>0.99940704092268284</v>
      </c>
      <c r="R2134" s="212">
        <v>0.998109894686941</v>
      </c>
      <c r="S2134" s="212">
        <v>0.9939360526785469</v>
      </c>
      <c r="T2134" s="212">
        <v>0.98488402815773612</v>
      </c>
      <c r="U2134" s="212">
        <v>0.97005144703965496</v>
      </c>
      <c r="V2134" s="212">
        <v>0.93809160934336666</v>
      </c>
      <c r="W2134" s="212">
        <v>0.88849645923478182</v>
      </c>
      <c r="X2134" s="212">
        <v>0.80015862222292256</v>
      </c>
      <c r="Y2134" s="212">
        <v>0.63733099301360085</v>
      </c>
      <c r="Z2134" s="212">
        <v>0.45512579158800937</v>
      </c>
    </row>
    <row r="2135" spans="3:26" x14ac:dyDescent="0.3">
      <c r="C2135" s="210">
        <v>40738</v>
      </c>
      <c r="D2135" s="211">
        <v>1.0431611398551018E-3</v>
      </c>
      <c r="E2135" s="211">
        <v>2.4544183436125129E-3</v>
      </c>
      <c r="F2135" s="211">
        <v>4.0357280258957375E-3</v>
      </c>
      <c r="G2135" s="211">
        <v>6.157568537751278E-3</v>
      </c>
      <c r="H2135" s="211">
        <v>7.9487083049886564E-3</v>
      </c>
      <c r="I2135" s="211">
        <v>1.0340570268396942E-2</v>
      </c>
      <c r="J2135" s="211">
        <v>1.3624990952468795E-2</v>
      </c>
      <c r="K2135" s="211">
        <v>1.7448504977985741E-2</v>
      </c>
      <c r="L2135" s="211">
        <v>2.3001514561545134E-2</v>
      </c>
      <c r="M2135" s="211">
        <v>3.0134899118213661E-2</v>
      </c>
      <c r="N2135" s="211">
        <v>4.0777744746189851E-2</v>
      </c>
      <c r="P2135" s="212">
        <f t="array" ref="P2135:Z2135">(1+D2135:N2135)^-P$1:Z$1</f>
        <v>0.99991659408443778</v>
      </c>
      <c r="Q2135" s="212">
        <v>0.99938733496130006</v>
      </c>
      <c r="R2135" s="212">
        <v>0.99798822318136504</v>
      </c>
      <c r="S2135" s="212">
        <v>0.99388011507312912</v>
      </c>
      <c r="T2135" s="212">
        <v>0.98429014019234373</v>
      </c>
      <c r="U2135" s="212">
        <v>0.96960896570639876</v>
      </c>
      <c r="V2135" s="212">
        <v>0.93457347823440462</v>
      </c>
      <c r="W2135" s="212">
        <v>0.88595759218846193</v>
      </c>
      <c r="X2135" s="212">
        <v>0.7965943708081229</v>
      </c>
      <c r="Y2135" s="212">
        <v>0.64060229755190967</v>
      </c>
      <c r="Z2135" s="212">
        <v>0.44961424235553926</v>
      </c>
    </row>
    <row r="2136" spans="3:26" x14ac:dyDescent="0.3">
      <c r="C2136" s="210">
        <v>40737</v>
      </c>
      <c r="D2136" s="211">
        <v>9.0861125421348818E-4</v>
      </c>
      <c r="E2136" s="211">
        <v>2.2405325599376153E-3</v>
      </c>
      <c r="F2136" s="211">
        <v>3.6339110755218462E-3</v>
      </c>
      <c r="G2136" s="211">
        <v>5.5527303514766252E-3</v>
      </c>
      <c r="H2136" s="211">
        <v>7.4670605956867865E-3</v>
      </c>
      <c r="I2136" s="211">
        <v>9.7242419335826814E-3</v>
      </c>
      <c r="J2136" s="211">
        <v>1.3352430927235259E-2</v>
      </c>
      <c r="K2136" s="211">
        <v>1.7109515067682865E-2</v>
      </c>
      <c r="L2136" s="211">
        <v>2.2691465838690132E-2</v>
      </c>
      <c r="M2136" s="211">
        <v>2.9118028662838448E-2</v>
      </c>
      <c r="N2136" s="211">
        <v>3.9096226698160007E-2</v>
      </c>
      <c r="P2136" s="212">
        <f t="array" ref="P2136:Z2136">(1+D2136:N2136)^-P$1:Z$1</f>
        <v>0.99992734674202544</v>
      </c>
      <c r="Q2136" s="212">
        <v>0.99944064991718717</v>
      </c>
      <c r="R2136" s="212">
        <v>0.99818798150499211</v>
      </c>
      <c r="S2136" s="212">
        <v>0.99447793220198832</v>
      </c>
      <c r="T2136" s="212">
        <v>0.98523149983316738</v>
      </c>
      <c r="U2136" s="212">
        <v>0.97138557648128576</v>
      </c>
      <c r="V2136" s="212">
        <v>0.93583100931264462</v>
      </c>
      <c r="W2136" s="212">
        <v>0.88802661027910912</v>
      </c>
      <c r="X2136" s="212">
        <v>0.7990126983073268</v>
      </c>
      <c r="Y2136" s="212">
        <v>0.65016292831544686</v>
      </c>
      <c r="Z2136" s="212">
        <v>0.4643919093436617</v>
      </c>
    </row>
    <row r="2137" spans="3:26" x14ac:dyDescent="0.3">
      <c r="C2137" s="210">
        <v>40736</v>
      </c>
      <c r="D2137" s="211">
        <v>1.066349127681181E-3</v>
      </c>
      <c r="E2137" s="211">
        <v>2.6321990539253564E-3</v>
      </c>
      <c r="F2137" s="211">
        <v>4.209592636004106E-3</v>
      </c>
      <c r="G2137" s="211">
        <v>6.726857135920826E-3</v>
      </c>
      <c r="H2137" s="211">
        <v>8.5902878878866291E-3</v>
      </c>
      <c r="I2137" s="211">
        <v>1.0757681378203422E-2</v>
      </c>
      <c r="J2137" s="211">
        <v>1.3579460352526414E-2</v>
      </c>
      <c r="K2137" s="211">
        <v>1.7658959998880213E-2</v>
      </c>
      <c r="L2137" s="211">
        <v>2.4065075059609961E-2</v>
      </c>
      <c r="M2137" s="211">
        <v>3.0177187870483079E-2</v>
      </c>
      <c r="N2137" s="211">
        <v>3.7852534135379513E-2</v>
      </c>
      <c r="P2137" s="212">
        <f t="array" ref="P2137:Z2137">(1+D2137:N2137)^-P$1:Z$1</f>
        <v>0.99991474115623713</v>
      </c>
      <c r="Q2137" s="212">
        <v>0.99934303067764507</v>
      </c>
      <c r="R2137" s="212">
        <v>0.99790182570734898</v>
      </c>
      <c r="S2137" s="212">
        <v>0.99331809111057345</v>
      </c>
      <c r="T2137" s="212">
        <v>0.98303829469736748</v>
      </c>
      <c r="U2137" s="212">
        <v>0.96840907040977409</v>
      </c>
      <c r="V2137" s="212">
        <v>0.93478340511180247</v>
      </c>
      <c r="W2137" s="212">
        <v>0.88467585621420697</v>
      </c>
      <c r="X2137" s="212">
        <v>0.78835976037624111</v>
      </c>
      <c r="Y2137" s="212">
        <v>0.64020796021098336</v>
      </c>
      <c r="Z2137" s="212">
        <v>0.47564944940936443</v>
      </c>
    </row>
    <row r="2138" spans="3:26" x14ac:dyDescent="0.3">
      <c r="C2138" s="210">
        <v>40735</v>
      </c>
      <c r="D2138" s="211">
        <v>1.0299091602394238E-3</v>
      </c>
      <c r="E2138" s="211">
        <v>2.6614787215828864E-3</v>
      </c>
      <c r="F2138" s="211">
        <v>4.1266064465477785E-3</v>
      </c>
      <c r="G2138" s="211">
        <v>6.7230003411553043E-3</v>
      </c>
      <c r="H2138" s="211">
        <v>8.6697779492735522E-3</v>
      </c>
      <c r="I2138" s="211">
        <v>1.185603990814647E-2</v>
      </c>
      <c r="J2138" s="211">
        <v>1.6255325716316018E-2</v>
      </c>
      <c r="K2138" s="211">
        <v>2.1268149437656588E-2</v>
      </c>
      <c r="L2138" s="211">
        <v>2.9031753377427034E-2</v>
      </c>
      <c r="M2138" s="211">
        <v>3.8403723504152845E-2</v>
      </c>
      <c r="N2138" s="211">
        <v>5.122027500979108E-2</v>
      </c>
      <c r="P2138" s="212">
        <f t="array" ref="P2138:Z2138">(1+D2138:N2138)^-P$1:Z$1</f>
        <v>0.99991765305728231</v>
      </c>
      <c r="Q2138" s="212">
        <v>0.99933573490712246</v>
      </c>
      <c r="R2138" s="212">
        <v>0.99794306072617123</v>
      </c>
      <c r="S2138" s="212">
        <v>0.99332189655061309</v>
      </c>
      <c r="T2138" s="212">
        <v>0.98288336055133341</v>
      </c>
      <c r="U2138" s="212">
        <v>0.96525890038379436</v>
      </c>
      <c r="V2138" s="212">
        <v>0.92254132057712535</v>
      </c>
      <c r="W2138" s="212">
        <v>0.86302124399835323</v>
      </c>
      <c r="X2138" s="212">
        <v>0.75112503587027879</v>
      </c>
      <c r="Y2138" s="212">
        <v>0.56820682867255234</v>
      </c>
      <c r="Z2138" s="212">
        <v>0.36823530807166155</v>
      </c>
    </row>
    <row r="2139" spans="3:26" x14ac:dyDescent="0.3">
      <c r="C2139" s="210">
        <v>40732</v>
      </c>
      <c r="D2139" s="211">
        <v>9.5807242710348867E-4</v>
      </c>
      <c r="E2139" s="211">
        <v>2.3039660798918286E-3</v>
      </c>
      <c r="F2139" s="211">
        <v>3.7170137745009706E-3</v>
      </c>
      <c r="G2139" s="211">
        <v>5.8913510102084395E-3</v>
      </c>
      <c r="H2139" s="211">
        <v>7.819533732321025E-3</v>
      </c>
      <c r="I2139" s="211">
        <v>1.0243470260910124E-2</v>
      </c>
      <c r="J2139" s="211">
        <v>1.3418752318456802E-2</v>
      </c>
      <c r="K2139" s="211">
        <v>1.8388412655631431E-2</v>
      </c>
      <c r="L2139" s="211">
        <v>2.5267692466093096E-2</v>
      </c>
      <c r="M2139" s="211">
        <v>3.2479418736951628E-2</v>
      </c>
      <c r="N2139" s="211">
        <v>4.3014738520106149E-2</v>
      </c>
      <c r="P2139" s="212">
        <f t="array" ref="P2139:Z2139">(1+D2139:N2139)^-P$1:Z$1</f>
        <v>0.99992339383291085</v>
      </c>
      <c r="Q2139" s="212">
        <v>0.99942483646507352</v>
      </c>
      <c r="R2139" s="212">
        <v>0.99814665818811676</v>
      </c>
      <c r="S2139" s="212">
        <v>0.99414315372699857</v>
      </c>
      <c r="T2139" s="212">
        <v>0.9845424738735955</v>
      </c>
      <c r="U2139" s="212">
        <v>0.96988857579070498</v>
      </c>
      <c r="V2139" s="212">
        <v>0.93552483039436607</v>
      </c>
      <c r="W2139" s="212">
        <v>0.88024963865587824</v>
      </c>
      <c r="X2139" s="212">
        <v>0.77916112505072366</v>
      </c>
      <c r="Y2139" s="212">
        <v>0.61912586965967575</v>
      </c>
      <c r="Z2139" s="212">
        <v>0.43071608725164351</v>
      </c>
    </row>
    <row r="2140" spans="3:26" x14ac:dyDescent="0.3">
      <c r="C2140" s="210">
        <v>40731</v>
      </c>
      <c r="D2140" s="211">
        <v>9.0900314823405895E-4</v>
      </c>
      <c r="E2140" s="211">
        <v>2.1627397955385282E-3</v>
      </c>
      <c r="F2140" s="211">
        <v>3.4787834659827737E-3</v>
      </c>
      <c r="G2140" s="211">
        <v>5.4871067919014058E-3</v>
      </c>
      <c r="H2140" s="211">
        <v>7.4354692962714224E-3</v>
      </c>
      <c r="I2140" s="211">
        <v>1.0041007561134005E-2</v>
      </c>
      <c r="J2140" s="211">
        <v>1.347342848831287E-2</v>
      </c>
      <c r="K2140" s="211">
        <v>1.7374074135996825E-2</v>
      </c>
      <c r="L2140" s="211">
        <v>2.3161517033811693E-2</v>
      </c>
      <c r="M2140" s="211">
        <v>3.0040882422814462E-2</v>
      </c>
      <c r="N2140" s="211">
        <v>3.7729695874495969E-2</v>
      </c>
      <c r="P2140" s="212">
        <f t="array" ref="P2140:Z2140">(1+D2140:N2140)^-P$1:Z$1</f>
        <v>0.99992731542124658</v>
      </c>
      <c r="Q2140" s="212">
        <v>0.9994600447182499</v>
      </c>
      <c r="R2140" s="212">
        <v>0.99826513337607858</v>
      </c>
      <c r="S2140" s="212">
        <v>0.99454283724292747</v>
      </c>
      <c r="T2140" s="212">
        <v>0.98529329085057782</v>
      </c>
      <c r="U2140" s="212">
        <v>0.97047193514634322</v>
      </c>
      <c r="V2140" s="212">
        <v>0.93527250312913901</v>
      </c>
      <c r="W2140" s="212">
        <v>0.88641140688863462</v>
      </c>
      <c r="X2140" s="212">
        <v>0.79534952910018275</v>
      </c>
      <c r="Y2140" s="212">
        <v>0.64147992009997357</v>
      </c>
      <c r="Z2140" s="212">
        <v>0.47677678926211348</v>
      </c>
    </row>
    <row r="2141" spans="3:26" x14ac:dyDescent="0.3">
      <c r="C2141" s="210">
        <v>40730</v>
      </c>
      <c r="D2141" s="211">
        <v>1.0659274875468652E-3</v>
      </c>
      <c r="E2141" s="211">
        <v>2.6661663555046888E-3</v>
      </c>
      <c r="F2141" s="211">
        <v>4.2655293742934258E-3</v>
      </c>
      <c r="G2141" s="211">
        <v>6.9386765370959341E-3</v>
      </c>
      <c r="H2141" s="211">
        <v>9.5035821975230552E-3</v>
      </c>
      <c r="I2141" s="211">
        <v>1.2866582126707131E-2</v>
      </c>
      <c r="J2141" s="211">
        <v>1.721420832077324E-2</v>
      </c>
      <c r="K2141" s="211">
        <v>2.3052948802657024E-2</v>
      </c>
      <c r="L2141" s="211">
        <v>2.9953399149173367E-2</v>
      </c>
      <c r="M2141" s="211">
        <v>4.0159283091517589E-2</v>
      </c>
      <c r="N2141" s="211">
        <v>5.1582791954527481E-2</v>
      </c>
      <c r="P2141" s="212">
        <f t="array" ref="P2141:Z2141">(1+D2141:N2141)^-P$1:Z$1</f>
        <v>0.99991477484865166</v>
      </c>
      <c r="Q2141" s="212">
        <v>0.99933456688917666</v>
      </c>
      <c r="R2141" s="212">
        <v>0.99787403417765641</v>
      </c>
      <c r="S2141" s="212">
        <v>0.99310913693278879</v>
      </c>
      <c r="T2141" s="212">
        <v>0.98126039677445642</v>
      </c>
      <c r="U2141" s="212">
        <v>0.96237265056040433</v>
      </c>
      <c r="V2141" s="212">
        <v>0.91820131713661712</v>
      </c>
      <c r="W2141" s="212">
        <v>0.85253696681387425</v>
      </c>
      <c r="X2141" s="212">
        <v>0.74443065314626189</v>
      </c>
      <c r="Y2141" s="212">
        <v>0.55399042616704397</v>
      </c>
      <c r="Z2141" s="212">
        <v>0.36570473680558274</v>
      </c>
    </row>
    <row r="2142" spans="3:26" x14ac:dyDescent="0.3">
      <c r="C2142" s="210">
        <v>40729</v>
      </c>
      <c r="D2142" s="211">
        <v>8.9162400379888887E-4</v>
      </c>
      <c r="E2142" s="211">
        <v>2.3165417447361994E-3</v>
      </c>
      <c r="F2142" s="211">
        <v>3.7994084441029048E-3</v>
      </c>
      <c r="G2142" s="211">
        <v>6.2100246167131785E-3</v>
      </c>
      <c r="H2142" s="211">
        <v>8.34788180050694E-3</v>
      </c>
      <c r="I2142" s="211">
        <v>1.1197341536571861E-2</v>
      </c>
      <c r="J2142" s="211">
        <v>1.4743874157919452E-2</v>
      </c>
      <c r="K2142" s="211">
        <v>1.9809070207863204E-2</v>
      </c>
      <c r="L2142" s="211">
        <v>2.6976666040797938E-2</v>
      </c>
      <c r="M2142" s="211">
        <v>3.469349218465239E-2</v>
      </c>
      <c r="N2142" s="211">
        <v>4.3746641438023627E-2</v>
      </c>
      <c r="P2142" s="212">
        <f t="array" ref="P2142:Z2142">(1+D2142:N2142)^-P$1:Z$1</f>
        <v>0.99992870440219306</v>
      </c>
      <c r="Q2142" s="212">
        <v>0.99942170160438015</v>
      </c>
      <c r="R2142" s="212">
        <v>0.99810569200943822</v>
      </c>
      <c r="S2142" s="212">
        <v>0.99382830178115278</v>
      </c>
      <c r="T2142" s="212">
        <v>0.98351099487152494</v>
      </c>
      <c r="U2142" s="212">
        <v>0.96714645101892383</v>
      </c>
      <c r="V2142" s="212">
        <v>0.92943240199022525</v>
      </c>
      <c r="W2142" s="212">
        <v>0.8717017303583815</v>
      </c>
      <c r="X2142" s="212">
        <v>0.76629190728501384</v>
      </c>
      <c r="Y2142" s="212">
        <v>0.59954838393450061</v>
      </c>
      <c r="Z2142" s="212">
        <v>0.42471556714841346</v>
      </c>
    </row>
    <row r="2143" spans="3:26" x14ac:dyDescent="0.3">
      <c r="C2143" s="210">
        <v>40725</v>
      </c>
      <c r="D2143" s="211">
        <v>1.0653782539529349E-3</v>
      </c>
      <c r="E2143" s="211">
        <v>2.5152829154977915E-3</v>
      </c>
      <c r="F2143" s="211">
        <v>3.788576279564007E-3</v>
      </c>
      <c r="G2143" s="211">
        <v>5.8400200985005996E-3</v>
      </c>
      <c r="H2143" s="211">
        <v>7.8501192727568544E-3</v>
      </c>
      <c r="I2143" s="211">
        <v>1.065883231378721E-2</v>
      </c>
      <c r="J2143" s="211">
        <v>1.4008241506061673E-2</v>
      </c>
      <c r="K2143" s="211">
        <v>1.7857732215632627E-2</v>
      </c>
      <c r="L2143" s="211">
        <v>2.3024065732988163E-2</v>
      </c>
      <c r="M2143" s="211">
        <v>3.0349735456560317E-2</v>
      </c>
      <c r="N2143" s="211">
        <v>4.023127431368799E-2</v>
      </c>
      <c r="P2143" s="212">
        <f t="array" ref="P2143:Z2143">(1+D2143:N2143)^-P$1:Z$1</f>
        <v>0.99991481873682597</v>
      </c>
      <c r="Q2143" s="212">
        <v>0.99937216594886014</v>
      </c>
      <c r="R2143" s="212">
        <v>0.99811107741437854</v>
      </c>
      <c r="S2143" s="212">
        <v>0.99419388771394401</v>
      </c>
      <c r="T2143" s="212">
        <v>0.98448271834814782</v>
      </c>
      <c r="U2143" s="212">
        <v>0.9686932484839853</v>
      </c>
      <c r="V2143" s="212">
        <v>0.93280867425578562</v>
      </c>
      <c r="W2143" s="212">
        <v>0.8834672178067916</v>
      </c>
      <c r="X2143" s="212">
        <v>0.79641878985205472</v>
      </c>
      <c r="Y2143" s="212">
        <v>0.63860165702845573</v>
      </c>
      <c r="Z2143" s="212">
        <v>0.45436185926732681</v>
      </c>
    </row>
    <row r="2144" spans="3:26" x14ac:dyDescent="0.3">
      <c r="C2144" s="210">
        <v>40724</v>
      </c>
      <c r="D2144" s="211">
        <v>9.1724369168554769E-4</v>
      </c>
      <c r="E2144" s="211">
        <v>2.3255536516203442E-3</v>
      </c>
      <c r="F2144" s="211">
        <v>3.8238215338138189E-3</v>
      </c>
      <c r="G2144" s="211">
        <v>6.2937791540845283E-3</v>
      </c>
      <c r="H2144" s="211">
        <v>7.9245273989626587E-3</v>
      </c>
      <c r="I2144" s="211">
        <v>1.0771730691148151E-2</v>
      </c>
      <c r="J2144" s="211">
        <v>1.3687571920596388E-2</v>
      </c>
      <c r="K2144" s="211">
        <v>1.7429303381381794E-2</v>
      </c>
      <c r="L2144" s="211">
        <v>2.1881389613428774E-2</v>
      </c>
      <c r="M2144" s="211">
        <v>2.9001373667452111E-2</v>
      </c>
      <c r="N2144" s="211">
        <v>3.9361691483754561E-2</v>
      </c>
      <c r="P2144" s="212">
        <f t="array" ref="P2144:Z2144">(1+D2144:N2144)^-P$1:Z$1</f>
        <v>0.99992665682728188</v>
      </c>
      <c r="Q2144" s="212">
        <v>0.99941945514721686</v>
      </c>
      <c r="R2144" s="212">
        <v>0.99809355492351237</v>
      </c>
      <c r="S2144" s="212">
        <v>0.99374558475421049</v>
      </c>
      <c r="T2144" s="212">
        <v>0.98433736855565468</v>
      </c>
      <c r="U2144" s="212">
        <v>0.96836868950308908</v>
      </c>
      <c r="V2144" s="212">
        <v>0.93428502993100815</v>
      </c>
      <c r="W2144" s="212">
        <v>0.88607464144592596</v>
      </c>
      <c r="X2144" s="212">
        <v>0.80536935623919437</v>
      </c>
      <c r="Y2144" s="212">
        <v>0.65126941329792609</v>
      </c>
      <c r="Z2144" s="212">
        <v>0.46202543709980914</v>
      </c>
    </row>
    <row r="2145" spans="3:26" x14ac:dyDescent="0.3">
      <c r="C2145" s="210">
        <v>40723</v>
      </c>
      <c r="D2145" s="211">
        <v>1.1600115877728415E-3</v>
      </c>
      <c r="E2145" s="211">
        <v>2.895158642794971E-3</v>
      </c>
      <c r="F2145" s="211">
        <v>4.3828536394430063E-3</v>
      </c>
      <c r="G2145" s="211">
        <v>6.6384713607590632E-3</v>
      </c>
      <c r="H2145" s="211">
        <v>8.6711833786422277E-3</v>
      </c>
      <c r="I2145" s="211">
        <v>1.086789160417157E-2</v>
      </c>
      <c r="J2145" s="211">
        <v>1.4248861827732981E-2</v>
      </c>
      <c r="K2145" s="211">
        <v>1.8506012555820035E-2</v>
      </c>
      <c r="L2145" s="211">
        <v>2.5430619455395889E-2</v>
      </c>
      <c r="M2145" s="211">
        <v>3.3871814234811767E-2</v>
      </c>
      <c r="N2145" s="211">
        <v>4.2564055792114849E-2</v>
      </c>
      <c r="P2145" s="212">
        <f t="array" ref="P2145:Z2145">(1+D2145:N2145)^-P$1:Z$1</f>
        <v>0.99990725715734796</v>
      </c>
      <c r="Q2145" s="212">
        <v>0.99927751718086089</v>
      </c>
      <c r="R2145" s="212">
        <v>0.9978157504980355</v>
      </c>
      <c r="S2145" s="212">
        <v>0.99340530731774512</v>
      </c>
      <c r="T2145" s="212">
        <v>0.98288062155729594</v>
      </c>
      <c r="U2145" s="212">
        <v>0.96809236152723566</v>
      </c>
      <c r="V2145" s="212">
        <v>0.93170270185261184</v>
      </c>
      <c r="W2145" s="212">
        <v>0.8795384303508792</v>
      </c>
      <c r="X2145" s="212">
        <v>0.77792402868278587</v>
      </c>
      <c r="Y2145" s="212">
        <v>0.60673572318729885</v>
      </c>
      <c r="Z2145" s="212">
        <v>0.43445524451004042</v>
      </c>
    </row>
    <row r="2146" spans="3:26" x14ac:dyDescent="0.3">
      <c r="C2146" s="210">
        <v>40722</v>
      </c>
      <c r="D2146" s="211">
        <v>1.0366334402612323E-3</v>
      </c>
      <c r="E2146" s="211">
        <v>2.6632732654200638E-3</v>
      </c>
      <c r="F2146" s="211">
        <v>4.1883502691697286E-3</v>
      </c>
      <c r="G2146" s="211">
        <v>6.6064611270679405E-3</v>
      </c>
      <c r="H2146" s="211">
        <v>9.0711252735124377E-3</v>
      </c>
      <c r="I2146" s="211">
        <v>1.16625217052718E-2</v>
      </c>
      <c r="J2146" s="211">
        <v>1.4652431066314895E-2</v>
      </c>
      <c r="K2146" s="211">
        <v>2.0107920938379788E-2</v>
      </c>
      <c r="L2146" s="211">
        <v>2.7149718623344372E-2</v>
      </c>
      <c r="M2146" s="211">
        <v>3.7063128569330417E-2</v>
      </c>
      <c r="N2146" s="211">
        <v>4.7801524393524461E-2</v>
      </c>
      <c r="P2146" s="212">
        <f t="array" ref="P2146:Z2146">(1+D2146:N2146)^-P$1:Z$1</f>
        <v>0.99991711571454389</v>
      </c>
      <c r="Q2146" s="212">
        <v>0.99933528775975089</v>
      </c>
      <c r="R2146" s="212">
        <v>0.99791238034310947</v>
      </c>
      <c r="S2146" s="212">
        <v>0.99343689775280108</v>
      </c>
      <c r="T2146" s="212">
        <v>0.98210165320231002</v>
      </c>
      <c r="U2146" s="212">
        <v>0.96581293168630711</v>
      </c>
      <c r="V2146" s="212">
        <v>0.92985129170122416</v>
      </c>
      <c r="W2146" s="212">
        <v>0.86991568503263772</v>
      </c>
      <c r="X2146" s="212">
        <v>0.76500184899515278</v>
      </c>
      <c r="Y2146" s="212">
        <v>0.57932476426387169</v>
      </c>
      <c r="Z2146" s="212">
        <v>0.39302437078859881</v>
      </c>
    </row>
    <row r="2147" spans="3:26" x14ac:dyDescent="0.3">
      <c r="C2147" s="210">
        <v>40721</v>
      </c>
      <c r="D2147" s="211">
        <v>1.0244313380428031E-3</v>
      </c>
      <c r="E2147" s="211">
        <v>2.4945796867836463E-3</v>
      </c>
      <c r="F2147" s="211">
        <v>3.978893705441907E-3</v>
      </c>
      <c r="G2147" s="211">
        <v>6.3581892784543969E-3</v>
      </c>
      <c r="H2147" s="211">
        <v>8.3043297060186212E-3</v>
      </c>
      <c r="I2147" s="211">
        <v>1.1002093704810683E-2</v>
      </c>
      <c r="J2147" s="211">
        <v>1.478287115702071E-2</v>
      </c>
      <c r="K2147" s="211">
        <v>2.0066591821000523E-2</v>
      </c>
      <c r="L2147" s="211">
        <v>2.5183602071118534E-2</v>
      </c>
      <c r="M2147" s="211">
        <v>3.2874295303531136E-2</v>
      </c>
      <c r="N2147" s="211">
        <v>4.1991089667859562E-2</v>
      </c>
      <c r="P2147" s="212">
        <f t="array" ref="P2147:Z2147">(1+D2147:N2147)^-P$1:Z$1</f>
        <v>0.99991809079743388</v>
      </c>
      <c r="Q2147" s="212">
        <v>0.99937732559528381</v>
      </c>
      <c r="R2147" s="212">
        <v>0.99801647037866514</v>
      </c>
      <c r="S2147" s="212">
        <v>0.9936819818766387</v>
      </c>
      <c r="T2147" s="212">
        <v>0.98359595907844</v>
      </c>
      <c r="U2147" s="212">
        <v>0.96770689412523681</v>
      </c>
      <c r="V2147" s="212">
        <v>0.92925383034714304</v>
      </c>
      <c r="W2147" s="212">
        <v>0.87016243414326644</v>
      </c>
      <c r="X2147" s="212">
        <v>0.77980046571192652</v>
      </c>
      <c r="Y2147" s="212">
        <v>0.61558489978614583</v>
      </c>
      <c r="Z2147" s="212">
        <v>0.4392582183003893</v>
      </c>
    </row>
    <row r="2148" spans="3:26" x14ac:dyDescent="0.3">
      <c r="C2148" s="210">
        <v>40718</v>
      </c>
      <c r="D2148" s="211">
        <v>1.0660231015579614E-3</v>
      </c>
      <c r="E2148" s="211">
        <v>2.6806201746573991E-3</v>
      </c>
      <c r="F2148" s="211">
        <v>4.1651985709271807E-3</v>
      </c>
      <c r="G2148" s="211">
        <v>6.7691933034987476E-3</v>
      </c>
      <c r="H2148" s="211">
        <v>9.2736667778499336E-3</v>
      </c>
      <c r="I2148" s="211">
        <v>1.2444173269705712E-2</v>
      </c>
      <c r="J2148" s="211">
        <v>1.6619519253748879E-2</v>
      </c>
      <c r="K2148" s="211">
        <v>2.0940788489093243E-2</v>
      </c>
      <c r="L2148" s="211">
        <v>2.8130295834951882E-2</v>
      </c>
      <c r="M2148" s="211">
        <v>3.517840730504674E-2</v>
      </c>
      <c r="N2148" s="211">
        <v>4.6641075888771678E-2</v>
      </c>
      <c r="P2148" s="212">
        <f t="array" ref="P2148:Z2148">(1+D2148:N2148)^-P$1:Z$1</f>
        <v>0.99991476720832706</v>
      </c>
      <c r="Q2148" s="212">
        <v>0.99933096547340838</v>
      </c>
      <c r="R2148" s="212">
        <v>0.99792388404447785</v>
      </c>
      <c r="S2148" s="212">
        <v>0.99327632058219106</v>
      </c>
      <c r="T2148" s="212">
        <v>0.98170751552986901</v>
      </c>
      <c r="U2148" s="212">
        <v>0.96357770769981466</v>
      </c>
      <c r="V2148" s="212">
        <v>0.92089004917484618</v>
      </c>
      <c r="W2148" s="212">
        <v>0.86496018068917113</v>
      </c>
      <c r="X2148" s="212">
        <v>0.75773689393296373</v>
      </c>
      <c r="Y2148" s="212">
        <v>0.59534941657469909</v>
      </c>
      <c r="Z2148" s="212">
        <v>0.40183198587669644</v>
      </c>
    </row>
    <row r="2149" spans="3:26" x14ac:dyDescent="0.3">
      <c r="C2149" s="210">
        <v>40717</v>
      </c>
      <c r="D2149" s="211">
        <v>1.2044006990695158E-3</v>
      </c>
      <c r="E2149" s="211">
        <v>2.9295417468861934E-3</v>
      </c>
      <c r="F2149" s="211">
        <v>4.626408564419148E-3</v>
      </c>
      <c r="G2149" s="211">
        <v>7.5181108079841385E-3</v>
      </c>
      <c r="H2149" s="211">
        <v>9.9603822583757065E-3</v>
      </c>
      <c r="I2149" s="211">
        <v>1.3456989306654456E-2</v>
      </c>
      <c r="J2149" s="211">
        <v>1.8250824895351736E-2</v>
      </c>
      <c r="K2149" s="211">
        <v>2.3246399152232249E-2</v>
      </c>
      <c r="L2149" s="211">
        <v>2.9150882516457404E-2</v>
      </c>
      <c r="M2149" s="211">
        <v>3.9188790577428814E-2</v>
      </c>
      <c r="N2149" s="211">
        <v>5.2211114011019397E-2</v>
      </c>
      <c r="P2149" s="212">
        <f t="array" ref="P2149:Z2149">(1+D2149:N2149)^-P$1:Z$1</f>
        <v>0.99990371055689542</v>
      </c>
      <c r="Q2149" s="212">
        <v>0.9992689525950208</v>
      </c>
      <c r="R2149" s="212">
        <v>0.99769479126922089</v>
      </c>
      <c r="S2149" s="212">
        <v>0.99253798941444848</v>
      </c>
      <c r="T2149" s="212">
        <v>0.98037295911152944</v>
      </c>
      <c r="U2149" s="212">
        <v>0.96069168891268031</v>
      </c>
      <c r="V2149" s="212">
        <v>0.91353701109230223</v>
      </c>
      <c r="W2149" s="212">
        <v>0.85140936895164587</v>
      </c>
      <c r="X2149" s="212">
        <v>0.75025602546129078</v>
      </c>
      <c r="Y2149" s="212">
        <v>0.56180189236776701</v>
      </c>
      <c r="Z2149" s="212">
        <v>0.36136185365039997</v>
      </c>
    </row>
    <row r="2150" spans="3:26" x14ac:dyDescent="0.3">
      <c r="C2150" s="210">
        <v>40716</v>
      </c>
      <c r="D2150" s="211">
        <v>9.5238836329024617E-4</v>
      </c>
      <c r="E2150" s="211">
        <v>2.2257973325853627E-3</v>
      </c>
      <c r="F2150" s="211">
        <v>3.4197219261858191E-3</v>
      </c>
      <c r="G2150" s="211">
        <v>5.2520727855973129E-3</v>
      </c>
      <c r="H2150" s="211">
        <v>6.8714708758155947E-3</v>
      </c>
      <c r="I2150" s="211">
        <v>9.0014289766962002E-3</v>
      </c>
      <c r="J2150" s="211">
        <v>1.1706699573454639E-2</v>
      </c>
      <c r="K2150" s="211">
        <v>1.4966240279066125E-2</v>
      </c>
      <c r="L2150" s="211">
        <v>1.9461100982134345E-2</v>
      </c>
      <c r="M2150" s="211">
        <v>2.6213683972018224E-2</v>
      </c>
      <c r="N2150" s="211">
        <v>3.5374540928294382E-2</v>
      </c>
      <c r="P2150" s="212">
        <f t="array" ref="P2150:Z2150">(1+D2150:N2150)^-P$1:Z$1</f>
        <v>0.99992384808936474</v>
      </c>
      <c r="Q2150" s="212">
        <v>0.99944432346661205</v>
      </c>
      <c r="R2150" s="212">
        <v>0.99829451201347907</v>
      </c>
      <c r="S2150" s="212">
        <v>0.99477536736527816</v>
      </c>
      <c r="T2150" s="212">
        <v>0.98639742283641241</v>
      </c>
      <c r="U2150" s="212">
        <v>0.97347467118991027</v>
      </c>
      <c r="V2150" s="212">
        <v>0.94346733910493963</v>
      </c>
      <c r="W2150" s="212">
        <v>0.9012366007295487</v>
      </c>
      <c r="X2150" s="212">
        <v>0.82469508649561918</v>
      </c>
      <c r="Y2150" s="212">
        <v>0.67831743280357193</v>
      </c>
      <c r="Z2150" s="212">
        <v>0.49894234500109558</v>
      </c>
    </row>
    <row r="2151" spans="3:26" x14ac:dyDescent="0.3">
      <c r="C2151" s="210">
        <v>40715</v>
      </c>
      <c r="D2151" s="211">
        <v>1.0881364637581709E-3</v>
      </c>
      <c r="E2151" s="211">
        <v>2.6873153030230186E-3</v>
      </c>
      <c r="F2151" s="211">
        <v>4.1439631048903304E-3</v>
      </c>
      <c r="G2151" s="211">
        <v>6.8293667077925467E-3</v>
      </c>
      <c r="H2151" s="211">
        <v>8.6157261305947995E-3</v>
      </c>
      <c r="I2151" s="211">
        <v>1.1360884527523187E-2</v>
      </c>
      <c r="J2151" s="211">
        <v>1.425829752436413E-2</v>
      </c>
      <c r="K2151" s="211">
        <v>1.8934613683007504E-2</v>
      </c>
      <c r="L2151" s="211">
        <v>2.413847957017827E-2</v>
      </c>
      <c r="M2151" s="211">
        <v>3.1492526741581123E-2</v>
      </c>
      <c r="N2151" s="211">
        <v>4.271204851344191E-2</v>
      </c>
      <c r="P2151" s="212">
        <f t="array" ref="P2151:Z2151">(1+D2151:N2151)^-P$1:Z$1</f>
        <v>0.99991300019491114</v>
      </c>
      <c r="Q2151" s="212">
        <v>0.99932929728988185</v>
      </c>
      <c r="R2151" s="212">
        <v>0.9979344359511213</v>
      </c>
      <c r="S2151" s="212">
        <v>0.99321695717902658</v>
      </c>
      <c r="T2151" s="212">
        <v>0.98298870901128943</v>
      </c>
      <c r="U2151" s="212">
        <v>0.9666773471113137</v>
      </c>
      <c r="V2151" s="212">
        <v>0.93165936427037599</v>
      </c>
      <c r="W2151" s="212">
        <v>0.8769519341106421</v>
      </c>
      <c r="X2151" s="212">
        <v>0.78779489046592488</v>
      </c>
      <c r="Y2151" s="212">
        <v>0.62807095894348686</v>
      </c>
      <c r="Z2151" s="212">
        <v>0.43322365627595016</v>
      </c>
    </row>
    <row r="2152" spans="3:26" x14ac:dyDescent="0.3">
      <c r="C2152" s="210">
        <v>40714</v>
      </c>
      <c r="D2152" s="211">
        <v>1.0256265918291078E-3</v>
      </c>
      <c r="E2152" s="211">
        <v>2.5171910048960495E-3</v>
      </c>
      <c r="F2152" s="211">
        <v>3.9773806250525748E-3</v>
      </c>
      <c r="G2152" s="211">
        <v>6.2040944377699508E-3</v>
      </c>
      <c r="H2152" s="211">
        <v>8.2675792792590453E-3</v>
      </c>
      <c r="I2152" s="211">
        <v>1.0712021212169463E-2</v>
      </c>
      <c r="J2152" s="211">
        <v>1.4143668739280923E-2</v>
      </c>
      <c r="K2152" s="211">
        <v>1.821852150602022E-2</v>
      </c>
      <c r="L2152" s="211">
        <v>2.4383111069836913E-2</v>
      </c>
      <c r="M2152" s="211">
        <v>3.225797756999324E-2</v>
      </c>
      <c r="N2152" s="211">
        <v>4.2713360347304392E-2</v>
      </c>
      <c r="P2152" s="212">
        <f t="array" ref="P2152:Z2152">(1+D2152:N2152)^-P$1:Z$1</f>
        <v>0.99991799528287295</v>
      </c>
      <c r="Q2152" s="212">
        <v>0.99937169042265162</v>
      </c>
      <c r="R2152" s="212">
        <v>0.99801722242677393</v>
      </c>
      <c r="S2152" s="212">
        <v>0.99383415902194616</v>
      </c>
      <c r="T2152" s="212">
        <v>0.9836676627229306</v>
      </c>
      <c r="U2152" s="212">
        <v>0.9685403235727994</v>
      </c>
      <c r="V2152" s="212">
        <v>0.932186011180273</v>
      </c>
      <c r="W2152" s="212">
        <v>0.88127824938945976</v>
      </c>
      <c r="X2152" s="212">
        <v>0.785915588948219</v>
      </c>
      <c r="Y2152" s="212">
        <v>0.62112109796651926</v>
      </c>
      <c r="Z2152" s="212">
        <v>0.43321275566430545</v>
      </c>
    </row>
    <row r="2153" spans="3:26" x14ac:dyDescent="0.3">
      <c r="C2153" s="210">
        <v>40711</v>
      </c>
      <c r="D2153" s="211">
        <v>1.1314794392337647E-3</v>
      </c>
      <c r="E2153" s="211">
        <v>2.7608522824130624E-3</v>
      </c>
      <c r="F2153" s="211">
        <v>4.2829776602568452E-3</v>
      </c>
      <c r="G2153" s="211">
        <v>6.7664976798885021E-3</v>
      </c>
      <c r="H2153" s="211">
        <v>8.7401454931964519E-3</v>
      </c>
      <c r="I2153" s="211">
        <v>1.198635793341167E-2</v>
      </c>
      <c r="J2153" s="211">
        <v>1.600578252871946E-2</v>
      </c>
      <c r="K2153" s="211">
        <v>2.0711690702017789E-2</v>
      </c>
      <c r="L2153" s="211">
        <v>2.610120703685358E-2</v>
      </c>
      <c r="M2153" s="211">
        <v>3.4727800562288261E-2</v>
      </c>
      <c r="N2153" s="211">
        <v>4.4308600766533722E-2</v>
      </c>
      <c r="P2153" s="212">
        <f t="array" ref="P2153:Z2153">(1+D2153:N2153)^-P$1:Z$1</f>
        <v>0.99990953690812667</v>
      </c>
      <c r="Q2153" s="212">
        <v>0.99931097545402214</v>
      </c>
      <c r="R2153" s="212">
        <v>0.9978653656711115</v>
      </c>
      <c r="S2153" s="212">
        <v>0.99327898008576765</v>
      </c>
      <c r="T2153" s="212">
        <v>0.98274623767381231</v>
      </c>
      <c r="U2153" s="212">
        <v>0.96488604623950902</v>
      </c>
      <c r="V2153" s="212">
        <v>0.92367481322130351</v>
      </c>
      <c r="W2153" s="212">
        <v>0.86632007263594357</v>
      </c>
      <c r="X2153" s="212">
        <v>0.77285498967886912</v>
      </c>
      <c r="Y2153" s="212">
        <v>0.59925026554694227</v>
      </c>
      <c r="Z2153" s="212">
        <v>0.42016793276674735</v>
      </c>
    </row>
    <row r="2154" spans="3:26" x14ac:dyDescent="0.3">
      <c r="C2154" s="210">
        <v>40710</v>
      </c>
      <c r="D2154" s="211">
        <v>9.1533735126111645E-4</v>
      </c>
      <c r="E2154" s="211">
        <v>2.350686459542672E-3</v>
      </c>
      <c r="F2154" s="211">
        <v>3.8513211187647333E-3</v>
      </c>
      <c r="G2154" s="211">
        <v>6.3480778709557612E-3</v>
      </c>
      <c r="H2154" s="211">
        <v>8.5700368169206939E-3</v>
      </c>
      <c r="I2154" s="211">
        <v>1.1171115454878408E-2</v>
      </c>
      <c r="J2154" s="211">
        <v>1.434673575133915E-2</v>
      </c>
      <c r="K2154" s="211">
        <v>1.888432677397036E-2</v>
      </c>
      <c r="L2154" s="211">
        <v>2.5160276662993752E-2</v>
      </c>
      <c r="M2154" s="211">
        <v>3.4110720331892129E-2</v>
      </c>
      <c r="N2154" s="211">
        <v>4.3174458013505376E-2</v>
      </c>
      <c r="P2154" s="212">
        <f t="array" ref="P2154:Z2154">(1+D2154:N2154)^-P$1:Z$1</f>
        <v>0.99992680918373944</v>
      </c>
      <c r="Q2154" s="212">
        <v>0.99941319026065534</v>
      </c>
      <c r="R2154" s="212">
        <v>0.99807988390176816</v>
      </c>
      <c r="S2154" s="212">
        <v>0.99369196601996224</v>
      </c>
      <c r="T2154" s="212">
        <v>0.98307777193227186</v>
      </c>
      <c r="U2154" s="212">
        <v>0.96722170569930377</v>
      </c>
      <c r="V2154" s="212">
        <v>0.93125329042410443</v>
      </c>
      <c r="W2154" s="212">
        <v>0.87725495194824543</v>
      </c>
      <c r="X2154" s="212">
        <v>0.77997791139531747</v>
      </c>
      <c r="Y2154" s="212">
        <v>0.60463654733817429</v>
      </c>
      <c r="Z2154" s="212">
        <v>0.42939907294839341</v>
      </c>
    </row>
    <row r="2155" spans="3:26" x14ac:dyDescent="0.3">
      <c r="C2155" s="210">
        <v>40709</v>
      </c>
      <c r="D2155" s="211">
        <v>1.0699772311538525E-3</v>
      </c>
      <c r="E2155" s="211">
        <v>2.5377442759363547E-3</v>
      </c>
      <c r="F2155" s="211">
        <v>4.1281544899820404E-3</v>
      </c>
      <c r="G2155" s="211">
        <v>6.5101179380077827E-3</v>
      </c>
      <c r="H2155" s="211">
        <v>8.581882345122336E-3</v>
      </c>
      <c r="I2155" s="211">
        <v>1.1154194884728902E-2</v>
      </c>
      <c r="J2155" s="211">
        <v>1.4166945300114822E-2</v>
      </c>
      <c r="K2155" s="211">
        <v>1.8785972911605775E-2</v>
      </c>
      <c r="L2155" s="211">
        <v>2.544383976538311E-2</v>
      </c>
      <c r="M2155" s="211">
        <v>3.1922750348299105E-2</v>
      </c>
      <c r="N2155" s="211">
        <v>4.1609943594964761E-2</v>
      </c>
      <c r="P2155" s="212">
        <f t="array" ref="P2155:Z2155">(1+D2155:N2155)^-P$1:Z$1</f>
        <v>0.99991445124242295</v>
      </c>
      <c r="Q2155" s="212">
        <v>0.99936656829252324</v>
      </c>
      <c r="R2155" s="212">
        <v>0.99794229147187274</v>
      </c>
      <c r="S2155" s="212">
        <v>0.99353198957269817</v>
      </c>
      <c r="T2155" s="212">
        <v>0.98305468008957353</v>
      </c>
      <c r="U2155" s="212">
        <v>0.9672702627344385</v>
      </c>
      <c r="V2155" s="212">
        <v>0.9320790411763803</v>
      </c>
      <c r="W2155" s="212">
        <v>0.8778479566185684</v>
      </c>
      <c r="X2155" s="212">
        <v>0.77782374235041585</v>
      </c>
      <c r="Y2155" s="212">
        <v>0.62415462230057861</v>
      </c>
      <c r="Z2155" s="212">
        <v>0.44248408655216159</v>
      </c>
    </row>
    <row r="2156" spans="3:26" x14ac:dyDescent="0.3">
      <c r="C2156" s="210">
        <v>40708</v>
      </c>
      <c r="D2156" s="211">
        <v>9.3423023343832995E-4</v>
      </c>
      <c r="E2156" s="211">
        <v>2.4280182254378556E-3</v>
      </c>
      <c r="F2156" s="211">
        <v>3.9946711645588006E-3</v>
      </c>
      <c r="G2156" s="211">
        <v>6.1035665943752126E-3</v>
      </c>
      <c r="H2156" s="211">
        <v>8.3606356417541532E-3</v>
      </c>
      <c r="I2156" s="211">
        <v>1.0654359729037187E-2</v>
      </c>
      <c r="J2156" s="211">
        <v>1.450270349137342E-2</v>
      </c>
      <c r="K2156" s="211">
        <v>1.8523599575151539E-2</v>
      </c>
      <c r="L2156" s="211">
        <v>2.3857678582445037E-2</v>
      </c>
      <c r="M2156" s="211">
        <v>3.104681901227797E-2</v>
      </c>
      <c r="N2156" s="211">
        <v>4.0860867334163178E-2</v>
      </c>
      <c r="P2156" s="212">
        <f t="array" ref="P2156:Z2156">(1+D2156:N2156)^-P$1:Z$1</f>
        <v>0.99992529926128093</v>
      </c>
      <c r="Q2156" s="212">
        <v>0.99939391490586948</v>
      </c>
      <c r="R2156" s="212">
        <v>0.99800862859106743</v>
      </c>
      <c r="S2156" s="212">
        <v>0.9939334609308309</v>
      </c>
      <c r="T2156" s="212">
        <v>0.98348611594760815</v>
      </c>
      <c r="U2156" s="212">
        <v>0.96870610920669176</v>
      </c>
      <c r="V2156" s="212">
        <v>0.93053766483759448</v>
      </c>
      <c r="W2156" s="212">
        <v>0.87943212588545316</v>
      </c>
      <c r="X2156" s="212">
        <v>0.78995814812158016</v>
      </c>
      <c r="Y2156" s="212">
        <v>0.63215590571257385</v>
      </c>
      <c r="Z2156" s="212">
        <v>0.44889666788407012</v>
      </c>
    </row>
    <row r="2157" spans="3:26" x14ac:dyDescent="0.3">
      <c r="C2157" s="210">
        <v>40707</v>
      </c>
      <c r="D2157" s="211">
        <v>1.1566033149110191E-3</v>
      </c>
      <c r="E2157" s="211">
        <v>2.8335656544586992E-3</v>
      </c>
      <c r="F2157" s="211">
        <v>4.6554563959903678E-3</v>
      </c>
      <c r="G2157" s="211">
        <v>7.4405920564460347E-3</v>
      </c>
      <c r="H2157" s="211">
        <v>1.018659405757872E-2</v>
      </c>
      <c r="I2157" s="211">
        <v>1.3235175893166407E-2</v>
      </c>
      <c r="J2157" s="211">
        <v>1.6846545825238316E-2</v>
      </c>
      <c r="K2157" s="211">
        <v>2.1869729145130693E-2</v>
      </c>
      <c r="L2157" s="211">
        <v>2.9474256358195706E-2</v>
      </c>
      <c r="M2157" s="211">
        <v>3.9094267047073868E-2</v>
      </c>
      <c r="N2157" s="211">
        <v>5.3743303772433179E-2</v>
      </c>
      <c r="P2157" s="212">
        <f t="array" ref="P2157:Z2157">(1+D2157:N2157)^-P$1:Z$1</f>
        <v>0.99990752947849493</v>
      </c>
      <c r="Q2157" s="212">
        <v>0.99929286047236709</v>
      </c>
      <c r="R2157" s="212">
        <v>0.99768036787682435</v>
      </c>
      <c r="S2157" s="212">
        <v>0.99261436146695481</v>
      </c>
      <c r="T2157" s="212">
        <v>0.97993393705065035</v>
      </c>
      <c r="U2157" s="212">
        <v>0.96132275945106915</v>
      </c>
      <c r="V2157" s="212">
        <v>0.91986249404532472</v>
      </c>
      <c r="W2157" s="212">
        <v>0.85947106515291882</v>
      </c>
      <c r="X2157" s="212">
        <v>0.74790268325470455</v>
      </c>
      <c r="Y2157" s="212">
        <v>0.56256896415316315</v>
      </c>
      <c r="Z2157" s="212">
        <v>0.35099703144012029</v>
      </c>
    </row>
    <row r="2158" spans="3:26" x14ac:dyDescent="0.3">
      <c r="C2158" s="210">
        <v>40704</v>
      </c>
      <c r="D2158" s="211">
        <v>9.388456839770176E-4</v>
      </c>
      <c r="E2158" s="211">
        <v>2.4460159777793572E-3</v>
      </c>
      <c r="F2158" s="211">
        <v>3.8969607957161975E-3</v>
      </c>
      <c r="G2158" s="211">
        <v>5.8622898155991348E-3</v>
      </c>
      <c r="H2158" s="211">
        <v>7.7771251511034416E-3</v>
      </c>
      <c r="I2158" s="211">
        <v>1.0258901715579699E-2</v>
      </c>
      <c r="J2158" s="211">
        <v>1.2933592751510327E-2</v>
      </c>
      <c r="K2158" s="211">
        <v>1.6672244523475613E-2</v>
      </c>
      <c r="L2158" s="211">
        <v>2.1309548961769429E-2</v>
      </c>
      <c r="M2158" s="211">
        <v>2.811773675278946E-2</v>
      </c>
      <c r="N2158" s="211">
        <v>3.6776656082372315E-2</v>
      </c>
      <c r="P2158" s="212">
        <f t="array" ref="P2158:Z2158">(1+D2158:N2158)^-P$1:Z$1</f>
        <v>0.9999249303983424</v>
      </c>
      <c r="Q2158" s="212">
        <v>0.99938942913681406</v>
      </c>
      <c r="R2158" s="212">
        <v>0.99805719603488985</v>
      </c>
      <c r="S2158" s="212">
        <v>0.99417187633440973</v>
      </c>
      <c r="T2158" s="212">
        <v>0.98462533729038659</v>
      </c>
      <c r="U2158" s="212">
        <v>0.96984413204577957</v>
      </c>
      <c r="V2158" s="212">
        <v>0.93776739504576545</v>
      </c>
      <c r="W2158" s="212">
        <v>0.89070364303765992</v>
      </c>
      <c r="X2158" s="212">
        <v>0.80989007233671773</v>
      </c>
      <c r="Y2158" s="212">
        <v>0.65971631913608431</v>
      </c>
      <c r="Z2158" s="212">
        <v>0.48561914226401587</v>
      </c>
    </row>
    <row r="2159" spans="3:26" x14ac:dyDescent="0.3">
      <c r="C2159" s="210">
        <v>40703</v>
      </c>
      <c r="D2159" s="211">
        <v>9.7203360345561075E-4</v>
      </c>
      <c r="E2159" s="211">
        <v>2.476256208246153E-3</v>
      </c>
      <c r="F2159" s="211">
        <v>4.0391845125670586E-3</v>
      </c>
      <c r="G2159" s="211">
        <v>6.5654019263610714E-3</v>
      </c>
      <c r="H2159" s="211">
        <v>8.5096246839176243E-3</v>
      </c>
      <c r="I2159" s="211">
        <v>1.1646019602811315E-2</v>
      </c>
      <c r="J2159" s="211">
        <v>1.5291910223091041E-2</v>
      </c>
      <c r="K2159" s="211">
        <v>1.9864798946591974E-2</v>
      </c>
      <c r="L2159" s="211">
        <v>2.5228648654274405E-2</v>
      </c>
      <c r="M2159" s="211">
        <v>3.4687140745931822E-2</v>
      </c>
      <c r="N2159" s="211">
        <v>4.360057774787035E-2</v>
      </c>
      <c r="P2159" s="212">
        <f t="array" ref="P2159:Z2159">(1+D2159:N2159)^-P$1:Z$1</f>
        <v>0.9999222781017264</v>
      </c>
      <c r="Q2159" s="212">
        <v>0.99938189227288521</v>
      </c>
      <c r="R2159" s="212">
        <v>0.99798650535201439</v>
      </c>
      <c r="S2159" s="212">
        <v>0.99347742142358941</v>
      </c>
      <c r="T2159" s="212">
        <v>0.98319555286852212</v>
      </c>
      <c r="U2159" s="212">
        <v>0.96586019585864791</v>
      </c>
      <c r="V2159" s="212">
        <v>0.92692665522475115</v>
      </c>
      <c r="W2159" s="212">
        <v>0.87136835663407841</v>
      </c>
      <c r="X2159" s="212">
        <v>0.77945790406037685</v>
      </c>
      <c r="Y2159" s="212">
        <v>0.59960359132477814</v>
      </c>
      <c r="Z2159" s="212">
        <v>0.42590602407365979</v>
      </c>
    </row>
    <row r="2160" spans="3:26" x14ac:dyDescent="0.3">
      <c r="C2160" s="210">
        <v>40702</v>
      </c>
      <c r="D2160" s="211">
        <v>1.0121638301787436E-3</v>
      </c>
      <c r="E2160" s="211">
        <v>2.3513953910097567E-3</v>
      </c>
      <c r="F2160" s="211">
        <v>3.834850373641448E-3</v>
      </c>
      <c r="G2160" s="211">
        <v>5.9343669839816253E-3</v>
      </c>
      <c r="H2160" s="211">
        <v>7.9179247249040741E-3</v>
      </c>
      <c r="I2160" s="211">
        <v>1.0006869608233047E-2</v>
      </c>
      <c r="J2160" s="211">
        <v>1.3186292103246962E-2</v>
      </c>
      <c r="K2160" s="211">
        <v>1.7607678071826293E-2</v>
      </c>
      <c r="L2160" s="211">
        <v>2.2217209948243659E-2</v>
      </c>
      <c r="M2160" s="211">
        <v>2.7786631055653935E-2</v>
      </c>
      <c r="N2160" s="211">
        <v>3.7985976025697546E-2</v>
      </c>
      <c r="P2160" s="212">
        <f t="array" ref="P2160:Z2160">(1+D2160:N2160)^-P$1:Z$1</f>
        <v>0.99991907111989831</v>
      </c>
      <c r="Q2160" s="212">
        <v>0.99941301354726664</v>
      </c>
      <c r="R2160" s="212">
        <v>0.99808807202750549</v>
      </c>
      <c r="S2160" s="212">
        <v>0.99410064197152936</v>
      </c>
      <c r="T2160" s="212">
        <v>0.98435026500274936</v>
      </c>
      <c r="U2160" s="212">
        <v>0.97057034352158966</v>
      </c>
      <c r="V2160" s="212">
        <v>0.9365985328291474</v>
      </c>
      <c r="W2160" s="212">
        <v>0.8849879835715051</v>
      </c>
      <c r="X2160" s="212">
        <v>0.80272745272280588</v>
      </c>
      <c r="Y2160" s="212">
        <v>0.66291147321991684</v>
      </c>
      <c r="Z2160" s="212">
        <v>0.47442796656244185</v>
      </c>
    </row>
    <row r="2161" spans="3:26" x14ac:dyDescent="0.3">
      <c r="C2161" s="210">
        <v>40701</v>
      </c>
      <c r="D2161" s="211">
        <v>9.7627850648878095E-4</v>
      </c>
      <c r="E2161" s="211">
        <v>2.4907265569770764E-3</v>
      </c>
      <c r="F2161" s="211">
        <v>3.8947730846157578E-3</v>
      </c>
      <c r="G2161" s="211">
        <v>6.0497869698044604E-3</v>
      </c>
      <c r="H2161" s="211">
        <v>8.0649034720763693E-3</v>
      </c>
      <c r="I2161" s="211">
        <v>1.0684121356182649E-2</v>
      </c>
      <c r="J2161" s="211">
        <v>1.3787587359940867E-2</v>
      </c>
      <c r="K2161" s="211">
        <v>1.7265846912981619E-2</v>
      </c>
      <c r="L2161" s="211">
        <v>2.3404750556603633E-2</v>
      </c>
      <c r="M2161" s="211">
        <v>2.9856701836428336E-2</v>
      </c>
      <c r="N2161" s="211">
        <v>3.8537398107534114E-2</v>
      </c>
      <c r="P2161" s="212">
        <f t="array" ref="P2161:Z2161">(1+D2161:N2161)^-P$1:Z$1</f>
        <v>0.99992193886640324</v>
      </c>
      <c r="Q2161" s="212">
        <v>0.99937828588471811</v>
      </c>
      <c r="R2161" s="212">
        <v>0.99805828352915493</v>
      </c>
      <c r="S2161" s="212">
        <v>0.99398659286234115</v>
      </c>
      <c r="T2161" s="212">
        <v>0.98406324375847065</v>
      </c>
      <c r="U2161" s="212">
        <v>0.96862053522624769</v>
      </c>
      <c r="V2161" s="212">
        <v>0.93382426037010757</v>
      </c>
      <c r="W2161" s="212">
        <v>0.88707175667843097</v>
      </c>
      <c r="X2161" s="212">
        <v>0.79346123520404166</v>
      </c>
      <c r="Y2161" s="212">
        <v>0.64320291957794629</v>
      </c>
      <c r="Z2161" s="212">
        <v>0.46941525043374743</v>
      </c>
    </row>
    <row r="2162" spans="3:26" x14ac:dyDescent="0.3">
      <c r="C2162" s="210">
        <v>40700</v>
      </c>
      <c r="D2162" s="211">
        <v>9.1490520979931804E-4</v>
      </c>
      <c r="E2162" s="211">
        <v>2.2362040443783212E-3</v>
      </c>
      <c r="F2162" s="211">
        <v>3.6268507076390026E-3</v>
      </c>
      <c r="G2162" s="211">
        <v>5.5764203177215733E-3</v>
      </c>
      <c r="H2162" s="211">
        <v>7.6488119766878263E-3</v>
      </c>
      <c r="I2162" s="211">
        <v>9.713607286833733E-3</v>
      </c>
      <c r="J2162" s="211">
        <v>1.244054758045173E-2</v>
      </c>
      <c r="K2162" s="211">
        <v>1.7050215273014969E-2</v>
      </c>
      <c r="L2162" s="211">
        <v>2.1803297743722427E-2</v>
      </c>
      <c r="M2162" s="211">
        <v>2.8089764772595928E-2</v>
      </c>
      <c r="N2162" s="211">
        <v>3.7839707209947615E-2</v>
      </c>
      <c r="P2162" s="212">
        <f t="array" ref="P2162:Z2162">(1+D2162:N2162)^-P$1:Z$1</f>
        <v>0.99992684372092089</v>
      </c>
      <c r="Q2162" s="212">
        <v>0.99944172902592898</v>
      </c>
      <c r="R2162" s="212">
        <v>0.99819149255193462</v>
      </c>
      <c r="S2162" s="212">
        <v>0.9944545037005148</v>
      </c>
      <c r="T2162" s="212">
        <v>0.98487611602436165</v>
      </c>
      <c r="U2162" s="212">
        <v>0.9714162696932761</v>
      </c>
      <c r="V2162" s="212">
        <v>0.94005302176346262</v>
      </c>
      <c r="W2162" s="212">
        <v>0.88838911259013742</v>
      </c>
      <c r="X2162" s="212">
        <v>0.80598507585130941</v>
      </c>
      <c r="Y2162" s="212">
        <v>0.6599856110901996</v>
      </c>
      <c r="Z2162" s="212">
        <v>0.47576703667029302</v>
      </c>
    </row>
    <row r="2163" spans="3:26" x14ac:dyDescent="0.3">
      <c r="C2163" s="210">
        <v>40697</v>
      </c>
      <c r="D2163" s="211">
        <v>7.6118898525897845E-4</v>
      </c>
      <c r="E2163" s="211">
        <v>1.8271894619163391E-3</v>
      </c>
      <c r="F2163" s="211">
        <v>2.7750849544704529E-3</v>
      </c>
      <c r="G2163" s="211">
        <v>4.1667286143619829E-3</v>
      </c>
      <c r="H2163" s="211">
        <v>5.4352727483186125E-3</v>
      </c>
      <c r="I2163" s="211">
        <v>7.0848651148818784E-3</v>
      </c>
      <c r="J2163" s="211">
        <v>9.4893015632289222E-3</v>
      </c>
      <c r="K2163" s="211">
        <v>1.2160050472957346E-2</v>
      </c>
      <c r="L2163" s="211">
        <v>1.6246666695176271E-2</v>
      </c>
      <c r="M2163" s="211">
        <v>2.076029705586423E-2</v>
      </c>
      <c r="N2163" s="211">
        <v>2.6407116217486454E-2</v>
      </c>
      <c r="P2163" s="212">
        <f t="array" ref="P2163:Z2163">(1+D2163:N2163)^-P$1:Z$1</f>
        <v>0.99993912989843159</v>
      </c>
      <c r="Q2163" s="212">
        <v>0.9995437235802852</v>
      </c>
      <c r="R2163" s="212">
        <v>0.99861533877163122</v>
      </c>
      <c r="S2163" s="212">
        <v>0.99585056097196956</v>
      </c>
      <c r="T2163" s="212">
        <v>0.98921744312889359</v>
      </c>
      <c r="U2163" s="212">
        <v>0.97904305768944655</v>
      </c>
      <c r="V2163" s="212">
        <v>0.95387484603475747</v>
      </c>
      <c r="W2163" s="212">
        <v>0.91887335179316065</v>
      </c>
      <c r="X2163" s="212">
        <v>0.85115500820174794</v>
      </c>
      <c r="Y2163" s="212">
        <v>0.73475653206878144</v>
      </c>
      <c r="Z2163" s="212">
        <v>0.59375449713788697</v>
      </c>
    </row>
    <row r="2164" spans="3:26" x14ac:dyDescent="0.3">
      <c r="C2164" s="210">
        <v>40696</v>
      </c>
      <c r="D2164" s="211">
        <v>9.9582578266141234E-4</v>
      </c>
      <c r="E2164" s="211">
        <v>2.2927732819068933E-3</v>
      </c>
      <c r="F2164" s="211">
        <v>3.6906324095431486E-3</v>
      </c>
      <c r="G2164" s="211">
        <v>5.7553444033394095E-3</v>
      </c>
      <c r="H2164" s="211">
        <v>7.7247670903543633E-3</v>
      </c>
      <c r="I2164" s="211">
        <v>9.83144914032715E-3</v>
      </c>
      <c r="J2164" s="211">
        <v>1.2661018899537387E-2</v>
      </c>
      <c r="K2164" s="211">
        <v>1.7393729071248702E-2</v>
      </c>
      <c r="L2164" s="211">
        <v>2.2953816885106341E-2</v>
      </c>
      <c r="M2164" s="211">
        <v>2.8866215056962796E-2</v>
      </c>
      <c r="N2164" s="211">
        <v>3.6102734769936376E-2</v>
      </c>
      <c r="P2164" s="212">
        <f t="array" ref="P2164:Z2164">(1+D2164:N2164)^-P$1:Z$1</f>
        <v>0.99992037674793166</v>
      </c>
      <c r="Q2164" s="212">
        <v>0.99942762664618334</v>
      </c>
      <c r="R2164" s="212">
        <v>0.99815977592449401</v>
      </c>
      <c r="S2164" s="212">
        <v>0.99427759003681582</v>
      </c>
      <c r="T2164" s="212">
        <v>0.98472765572925502</v>
      </c>
      <c r="U2164" s="212">
        <v>0.97107623234571094</v>
      </c>
      <c r="V2164" s="212">
        <v>0.93903014984165345</v>
      </c>
      <c r="W2164" s="212">
        <v>0.88629154233648988</v>
      </c>
      <c r="X2164" s="212">
        <v>0.79696587999357205</v>
      </c>
      <c r="Y2164" s="212">
        <v>0.6525539193626394</v>
      </c>
      <c r="Z2164" s="212">
        <v>0.4919756403828176</v>
      </c>
    </row>
    <row r="2165" spans="3:26" x14ac:dyDescent="0.3">
      <c r="C2165" s="210">
        <v>40695</v>
      </c>
      <c r="D2165" s="211">
        <v>9.301043679092602E-4</v>
      </c>
      <c r="E2165" s="211">
        <v>2.312971632700262E-3</v>
      </c>
      <c r="F2165" s="211">
        <v>3.5391962753799143E-3</v>
      </c>
      <c r="G2165" s="211">
        <v>5.7957233284627388E-3</v>
      </c>
      <c r="H2165" s="211">
        <v>7.6002296469447513E-3</v>
      </c>
      <c r="I2165" s="211">
        <v>9.9485804910407639E-3</v>
      </c>
      <c r="J2165" s="211">
        <v>1.3182539769126839E-2</v>
      </c>
      <c r="K2165" s="211">
        <v>1.7646668264042337E-2</v>
      </c>
      <c r="L2165" s="211">
        <v>2.2584250752627408E-2</v>
      </c>
      <c r="M2165" s="211">
        <v>2.9915626349621104E-2</v>
      </c>
      <c r="N2165" s="211">
        <v>3.8903871599003305E-2</v>
      </c>
      <c r="P2165" s="212">
        <f t="array" ref="P2165:Z2165">(1+D2165:N2165)^-P$1:Z$1</f>
        <v>0.99992562899855086</v>
      </c>
      <c r="Q2165" s="212">
        <v>0.99942259155661617</v>
      </c>
      <c r="R2165" s="212">
        <v>0.99823508526778681</v>
      </c>
      <c r="S2165" s="212">
        <v>0.9942376735215348</v>
      </c>
      <c r="T2165" s="212">
        <v>0.98497109164727892</v>
      </c>
      <c r="U2165" s="212">
        <v>0.97073840243508036</v>
      </c>
      <c r="V2165" s="212">
        <v>0.93661587647910838</v>
      </c>
      <c r="W2165" s="212">
        <v>0.88475065837095557</v>
      </c>
      <c r="X2165" s="212">
        <v>0.79985083604348794</v>
      </c>
      <c r="Y2165" s="212">
        <v>0.6426511475257074</v>
      </c>
      <c r="Z2165" s="212">
        <v>0.4661145990379601</v>
      </c>
    </row>
    <row r="2166" spans="3:26" x14ac:dyDescent="0.3">
      <c r="C2166" s="210">
        <v>40694</v>
      </c>
      <c r="D2166" s="211">
        <v>9.5516505462074001E-4</v>
      </c>
      <c r="E2166" s="211">
        <v>2.3561300494114993E-3</v>
      </c>
      <c r="F2166" s="211">
        <v>3.5956810841913647E-3</v>
      </c>
      <c r="G2166" s="211">
        <v>5.8856343141096895E-3</v>
      </c>
      <c r="H2166" s="211">
        <v>7.5280969151265255E-3</v>
      </c>
      <c r="I2166" s="211">
        <v>1.0335161292213896E-2</v>
      </c>
      <c r="J2166" s="211">
        <v>1.399156796523174E-2</v>
      </c>
      <c r="K2166" s="211">
        <v>1.8044324411914031E-2</v>
      </c>
      <c r="L2166" s="211">
        <v>2.4119493410197094E-2</v>
      </c>
      <c r="M2166" s="211">
        <v>3.2214188432017475E-2</v>
      </c>
      <c r="N2166" s="211">
        <v>4.163931797780502E-2</v>
      </c>
      <c r="P2166" s="212">
        <f t="array" ref="P2166:Z2166">(1+D2166:N2166)^-P$1:Z$1</f>
        <v>0.99992362618264852</v>
      </c>
      <c r="Q2166" s="212">
        <v>0.99941183335604977</v>
      </c>
      <c r="R2166" s="212">
        <v>0.99820699332179796</v>
      </c>
      <c r="S2166" s="212">
        <v>0.99414880368768477</v>
      </c>
      <c r="T2166" s="212">
        <v>0.98511213227759076</v>
      </c>
      <c r="U2166" s="212">
        <v>0.96962453861749143</v>
      </c>
      <c r="V2166" s="212">
        <v>0.93288536983942938</v>
      </c>
      <c r="W2166" s="212">
        <v>0.88233435719542053</v>
      </c>
      <c r="X2166" s="212">
        <v>0.78794095201238534</v>
      </c>
      <c r="Y2166" s="212">
        <v>0.62151645829013735</v>
      </c>
      <c r="Z2166" s="212">
        <v>0.44223459106514207</v>
      </c>
    </row>
    <row r="2167" spans="3:26" x14ac:dyDescent="0.3">
      <c r="C2167" s="210">
        <v>40690</v>
      </c>
      <c r="D2167" s="211">
        <v>9.2048062408137468E-4</v>
      </c>
      <c r="E2167" s="211">
        <v>2.3663940805595082E-3</v>
      </c>
      <c r="F2167" s="211">
        <v>3.6806609737016433E-3</v>
      </c>
      <c r="G2167" s="211">
        <v>6.0693830482553574E-3</v>
      </c>
      <c r="H2167" s="211">
        <v>8.3187382621851443E-3</v>
      </c>
      <c r="I2167" s="211">
        <v>1.0759668779228942E-2</v>
      </c>
      <c r="J2167" s="211">
        <v>1.3472660477178012E-2</v>
      </c>
      <c r="K2167" s="211">
        <v>1.7988076517558408E-2</v>
      </c>
      <c r="L2167" s="211">
        <v>2.3757889822529417E-2</v>
      </c>
      <c r="M2167" s="211">
        <v>3.179468595585512E-2</v>
      </c>
      <c r="N2167" s="211">
        <v>4.2262624895804082E-2</v>
      </c>
      <c r="P2167" s="212">
        <f t="array" ref="P2167:Z2167">(1+D2167:N2167)^-P$1:Z$1</f>
        <v>0.99992639812942397</v>
      </c>
      <c r="Q2167" s="212">
        <v>0.99940927490196596</v>
      </c>
      <c r="R2167" s="212">
        <v>0.99816473420546503</v>
      </c>
      <c r="S2167" s="212">
        <v>0.99396723213078408</v>
      </c>
      <c r="T2167" s="212">
        <v>0.9835678487283579</v>
      </c>
      <c r="U2167" s="212">
        <v>0.96840335803287148</v>
      </c>
      <c r="V2167" s="212">
        <v>0.93527604688918931</v>
      </c>
      <c r="W2167" s="212">
        <v>0.88267568117357509</v>
      </c>
      <c r="X2167" s="212">
        <v>0.79072848191224787</v>
      </c>
      <c r="Y2167" s="212">
        <v>0.62531766570430847</v>
      </c>
      <c r="Z2167" s="212">
        <v>0.43697512118207055</v>
      </c>
    </row>
    <row r="2168" spans="3:26" x14ac:dyDescent="0.3">
      <c r="C2168" s="210">
        <v>40689</v>
      </c>
      <c r="D2168" s="211">
        <v>1.0589369116498363E-3</v>
      </c>
      <c r="E2168" s="211">
        <v>2.5583097352783919E-3</v>
      </c>
      <c r="F2168" s="211">
        <v>4.04505622290653E-3</v>
      </c>
      <c r="G2168" s="211">
        <v>6.4090667127242942E-3</v>
      </c>
      <c r="H2168" s="211">
        <v>8.3990672999990062E-3</v>
      </c>
      <c r="I2168" s="211">
        <v>1.1104804921303526E-2</v>
      </c>
      <c r="J2168" s="211">
        <v>1.4477584119015613E-2</v>
      </c>
      <c r="K2168" s="211">
        <v>1.9046495902905324E-2</v>
      </c>
      <c r="L2168" s="211">
        <v>2.4075579534421972E-2</v>
      </c>
      <c r="M2168" s="211">
        <v>3.2062717941528075E-2</v>
      </c>
      <c r="N2168" s="211">
        <v>4.2899356095313208E-2</v>
      </c>
      <c r="P2168" s="212">
        <f t="array" ref="P2168:Z2168">(1+D2168:N2168)^-P$1:Z$1</f>
        <v>0.99991533345373795</v>
      </c>
      <c r="Q2168" s="212">
        <v>0.99936144325629672</v>
      </c>
      <c r="R2168" s="212">
        <v>0.99798358720794655</v>
      </c>
      <c r="S2168" s="212">
        <v>0.99363174784021124</v>
      </c>
      <c r="T2168" s="212">
        <v>0.98341115300233961</v>
      </c>
      <c r="U2168" s="212">
        <v>0.96741201592259041</v>
      </c>
      <c r="V2168" s="212">
        <v>0.93065287526727103</v>
      </c>
      <c r="W2168" s="212">
        <v>0.8762781855308498</v>
      </c>
      <c r="X2168" s="212">
        <v>0.78827889795586559</v>
      </c>
      <c r="Y2168" s="212">
        <v>0.62288611605220889</v>
      </c>
      <c r="Z2168" s="212">
        <v>0.4316701454691238</v>
      </c>
    </row>
    <row r="2169" spans="3:26" x14ac:dyDescent="0.3">
      <c r="C2169" s="210">
        <v>40688</v>
      </c>
      <c r="D2169" s="211">
        <v>1.0291515202937652E-3</v>
      </c>
      <c r="E2169" s="211">
        <v>2.4985351344228375E-3</v>
      </c>
      <c r="F2169" s="211">
        <v>4.0566547520417256E-3</v>
      </c>
      <c r="G2169" s="211">
        <v>6.3530417141696299E-3</v>
      </c>
      <c r="H2169" s="211">
        <v>8.0202816100782386E-3</v>
      </c>
      <c r="I2169" s="211">
        <v>1.0201960753528716E-2</v>
      </c>
      <c r="J2169" s="211">
        <v>1.3466275133962119E-2</v>
      </c>
      <c r="K2169" s="211">
        <v>1.7478979834873138E-2</v>
      </c>
      <c r="L2169" s="211">
        <v>2.3176082282676976E-2</v>
      </c>
      <c r="M2169" s="211">
        <v>3.0309263359912034E-2</v>
      </c>
      <c r="N2169" s="211">
        <v>3.9527285801212036E-2</v>
      </c>
      <c r="P2169" s="212">
        <f t="array" ref="P2169:Z2169">(1+D2169:N2169)^-P$1:Z$1</f>
        <v>0.999917713601157</v>
      </c>
      <c r="Q2169" s="212">
        <v>0.9993763398106682</v>
      </c>
      <c r="R2169" s="212">
        <v>0.99797782300376248</v>
      </c>
      <c r="S2169" s="212">
        <v>0.99368706462759004</v>
      </c>
      <c r="T2169" s="212">
        <v>0.98415036840656744</v>
      </c>
      <c r="U2169" s="212">
        <v>0.97000813975769995</v>
      </c>
      <c r="V2169" s="212">
        <v>0.93530551078928126</v>
      </c>
      <c r="W2169" s="212">
        <v>0.88577185957053661</v>
      </c>
      <c r="X2169" s="212">
        <v>0.79523631572502718</v>
      </c>
      <c r="Y2169" s="212">
        <v>0.63897803900728567</v>
      </c>
      <c r="Z2169" s="212">
        <v>0.4605556706852526</v>
      </c>
    </row>
    <row r="2170" spans="3:26" x14ac:dyDescent="0.3">
      <c r="C2170" s="210">
        <v>40687</v>
      </c>
      <c r="D2170" s="211">
        <v>1.219833951872414E-3</v>
      </c>
      <c r="E2170" s="211">
        <v>3.1639835628799657E-3</v>
      </c>
      <c r="F2170" s="211">
        <v>4.8562744104179477E-3</v>
      </c>
      <c r="G2170" s="211">
        <v>7.770410756164625E-3</v>
      </c>
      <c r="H2170" s="211">
        <v>1.006936455295101E-2</v>
      </c>
      <c r="I2170" s="211">
        <v>1.3139967664644916E-2</v>
      </c>
      <c r="J2170" s="211">
        <v>1.7193987654900794E-2</v>
      </c>
      <c r="K2170" s="211">
        <v>2.2917928753844199E-2</v>
      </c>
      <c r="L2170" s="211">
        <v>2.8811581379428051E-2</v>
      </c>
      <c r="M2170" s="211">
        <v>3.7092105791333901E-2</v>
      </c>
      <c r="N2170" s="211">
        <v>5.0666727007799763E-2</v>
      </c>
      <c r="P2170" s="212">
        <f t="array" ref="P2170:Z2170">(1+D2170:N2170)^-P$1:Z$1</f>
        <v>0.99990247751091343</v>
      </c>
      <c r="Q2170" s="212">
        <v>0.99921056459324953</v>
      </c>
      <c r="R2170" s="212">
        <v>0.99758067093180625</v>
      </c>
      <c r="S2170" s="212">
        <v>0.99228950297287033</v>
      </c>
      <c r="T2170" s="212">
        <v>0.9801614141733328</v>
      </c>
      <c r="U2170" s="212">
        <v>0.9615938012848283</v>
      </c>
      <c r="V2170" s="212">
        <v>0.91829258478293185</v>
      </c>
      <c r="W2170" s="212">
        <v>0.85332499310545729</v>
      </c>
      <c r="X2170" s="212">
        <v>0.75273403849181197</v>
      </c>
      <c r="Y2170" s="212">
        <v>0.57908200946032184</v>
      </c>
      <c r="Z2170" s="212">
        <v>0.37213491520554232</v>
      </c>
    </row>
    <row r="2171" spans="3:26" x14ac:dyDescent="0.3">
      <c r="C2171" s="210">
        <v>40686</v>
      </c>
      <c r="D2171" s="211">
        <v>1.0134814120469132E-3</v>
      </c>
      <c r="E2171" s="211">
        <v>2.453065637298702E-3</v>
      </c>
      <c r="F2171" s="211">
        <v>3.8362748926083412E-3</v>
      </c>
      <c r="G2171" s="211">
        <v>5.8379337571060324E-3</v>
      </c>
      <c r="H2171" s="211">
        <v>7.6540738922068101E-3</v>
      </c>
      <c r="I2171" s="211">
        <v>1.0458582112600603E-2</v>
      </c>
      <c r="J2171" s="211">
        <v>1.3835346386794513E-2</v>
      </c>
      <c r="K2171" s="211">
        <v>1.7693042955064419E-2</v>
      </c>
      <c r="L2171" s="211">
        <v>2.3474282423834512E-2</v>
      </c>
      <c r="M2171" s="211">
        <v>3.1913820391201865E-2</v>
      </c>
      <c r="N2171" s="211">
        <v>4.1312094327743104E-2</v>
      </c>
      <c r="P2171" s="212">
        <f t="array" ref="P2171:Z2171">(1+D2171:N2171)^-P$1:Z$1</f>
        <v>0.99991896582852635</v>
      </c>
      <c r="Q2171" s="212">
        <v>0.99938767210348656</v>
      </c>
      <c r="R2171" s="212">
        <v>0.99808736384633634</v>
      </c>
      <c r="S2171" s="212">
        <v>0.99419594990288396</v>
      </c>
      <c r="T2171" s="212">
        <v>0.98486583011072815</v>
      </c>
      <c r="U2171" s="212">
        <v>0.96926928237558585</v>
      </c>
      <c r="V2171" s="212">
        <v>0.93360433148099964</v>
      </c>
      <c r="W2171" s="212">
        <v>0.88446847995705524</v>
      </c>
      <c r="X2171" s="212">
        <v>0.79292234547713891</v>
      </c>
      <c r="Y2171" s="212">
        <v>0.62423564667783527</v>
      </c>
      <c r="Z2171" s="212">
        <v>0.44502227469020167</v>
      </c>
    </row>
    <row r="2172" spans="3:26" x14ac:dyDescent="0.3">
      <c r="C2172" s="210">
        <v>40683</v>
      </c>
      <c r="D2172" s="211">
        <v>1.1067666865132611E-3</v>
      </c>
      <c r="E2172" s="211">
        <v>2.8917189196718922E-3</v>
      </c>
      <c r="F2172" s="211">
        <v>4.6053937507279713E-3</v>
      </c>
      <c r="G2172" s="211">
        <v>6.9642990254714272E-3</v>
      </c>
      <c r="H2172" s="211">
        <v>9.2227979914756252E-3</v>
      </c>
      <c r="I2172" s="211">
        <v>1.2356651071119612E-2</v>
      </c>
      <c r="J2172" s="211">
        <v>1.6963448464750421E-2</v>
      </c>
      <c r="K2172" s="211">
        <v>2.2473104316368044E-2</v>
      </c>
      <c r="L2172" s="211">
        <v>3.0680375202212264E-2</v>
      </c>
      <c r="M2172" s="211">
        <v>4.134453026550855E-2</v>
      </c>
      <c r="N2172" s="211">
        <v>5.5212295893111399E-2</v>
      </c>
      <c r="P2172" s="212">
        <f t="array" ref="P2172:Z2172">(1+D2172:N2172)^-P$1:Z$1</f>
        <v>0.99991151154159119</v>
      </c>
      <c r="Q2172" s="212">
        <v>0.99927837401153785</v>
      </c>
      <c r="R2172" s="212">
        <v>0.99770522634185954</v>
      </c>
      <c r="S2172" s="212">
        <v>0.99308386699288997</v>
      </c>
      <c r="T2172" s="212">
        <v>0.98180648184044239</v>
      </c>
      <c r="U2172" s="212">
        <v>0.96382764451007807</v>
      </c>
      <c r="V2172" s="212">
        <v>0.91933391244374718</v>
      </c>
      <c r="W2172" s="212">
        <v>0.85592704592753965</v>
      </c>
      <c r="X2172" s="212">
        <v>0.73919654977635374</v>
      </c>
      <c r="Y2172" s="212">
        <v>0.54460722282410012</v>
      </c>
      <c r="Z2172" s="212">
        <v>0.34135253785701514</v>
      </c>
    </row>
    <row r="2173" spans="3:26" x14ac:dyDescent="0.3">
      <c r="C2173" s="210">
        <v>40682</v>
      </c>
      <c r="D2173" s="211">
        <v>1.0428723962702538E-3</v>
      </c>
      <c r="E2173" s="211">
        <v>2.5642604551948875E-3</v>
      </c>
      <c r="F2173" s="211">
        <v>3.9417244401258175E-3</v>
      </c>
      <c r="G2173" s="211">
        <v>6.0533524281133856E-3</v>
      </c>
      <c r="H2173" s="211">
        <v>8.1728974875110438E-3</v>
      </c>
      <c r="I2173" s="211">
        <v>1.0929750746737209E-2</v>
      </c>
      <c r="J2173" s="211">
        <v>1.4861720775502707E-2</v>
      </c>
      <c r="K2173" s="211">
        <v>1.9421745820626744E-2</v>
      </c>
      <c r="L2173" s="211">
        <v>2.4805864078825731E-2</v>
      </c>
      <c r="M2173" s="211">
        <v>3.1556161168615371E-2</v>
      </c>
      <c r="N2173" s="211">
        <v>4.0728852287157058E-2</v>
      </c>
      <c r="P2173" s="212">
        <f t="array" ref="P2173:Z2173">(1+D2173:N2173)^-P$1:Z$1</f>
        <v>0.99991661715793234</v>
      </c>
      <c r="Q2173" s="212">
        <v>0.99935996032559704</v>
      </c>
      <c r="R2173" s="212">
        <v>0.99803494515400848</v>
      </c>
      <c r="S2173" s="212">
        <v>0.9939830701686907</v>
      </c>
      <c r="T2173" s="212">
        <v>0.98385243220124974</v>
      </c>
      <c r="U2173" s="212">
        <v>0.96791465867785553</v>
      </c>
      <c r="V2173" s="212">
        <v>0.92889289484351412</v>
      </c>
      <c r="W2173" s="212">
        <v>0.87402276676519464</v>
      </c>
      <c r="X2173" s="212">
        <v>0.78267954099098525</v>
      </c>
      <c r="Y2173" s="212">
        <v>0.62749004512482764</v>
      </c>
      <c r="Z2173" s="212">
        <v>0.4500368800015484</v>
      </c>
    </row>
    <row r="2174" spans="3:26" x14ac:dyDescent="0.3">
      <c r="C2174" s="210">
        <v>40681</v>
      </c>
      <c r="D2174" s="211">
        <v>1.0582548766874967E-3</v>
      </c>
      <c r="E2174" s="211">
        <v>2.664122899555393E-3</v>
      </c>
      <c r="F2174" s="211">
        <v>4.3564644939369868E-3</v>
      </c>
      <c r="G2174" s="211">
        <v>7.1536061652162425E-3</v>
      </c>
      <c r="H2174" s="211">
        <v>9.5367067039476769E-3</v>
      </c>
      <c r="I2174" s="211">
        <v>1.3023524786163577E-2</v>
      </c>
      <c r="J2174" s="211">
        <v>1.6331867134260245E-2</v>
      </c>
      <c r="K2174" s="211">
        <v>2.1707992498624658E-2</v>
      </c>
      <c r="L2174" s="211">
        <v>2.9166447531538634E-2</v>
      </c>
      <c r="M2174" s="211">
        <v>3.9319245394129322E-2</v>
      </c>
      <c r="N2174" s="211">
        <v>5.319426882329914E-2</v>
      </c>
      <c r="P2174" s="212">
        <f t="array" ref="P2174:Z2174">(1+D2174:N2174)^-P$1:Z$1</f>
        <v>0.99991538795422263</v>
      </c>
      <c r="Q2174" s="212">
        <v>0.99933507605634408</v>
      </c>
      <c r="R2174" s="212">
        <v>0.99782885905709706</v>
      </c>
      <c r="S2174" s="212">
        <v>0.9928972044369142</v>
      </c>
      <c r="T2174" s="212">
        <v>0.98119600439951637</v>
      </c>
      <c r="U2174" s="212">
        <v>0.96192543313289702</v>
      </c>
      <c r="V2174" s="212">
        <v>0.92219398331458047</v>
      </c>
      <c r="W2174" s="212">
        <v>0.86042389904379046</v>
      </c>
      <c r="X2174" s="212">
        <v>0.75014256517843614</v>
      </c>
      <c r="Y2174" s="212">
        <v>0.56074506498039911</v>
      </c>
      <c r="Z2174" s="212">
        <v>0.35467473855746412</v>
      </c>
    </row>
    <row r="2175" spans="3:26" x14ac:dyDescent="0.3">
      <c r="C2175" s="210">
        <v>40680</v>
      </c>
      <c r="D2175" s="211">
        <v>1.0728417113131669E-3</v>
      </c>
      <c r="E2175" s="211">
        <v>2.6277828626839741E-3</v>
      </c>
      <c r="F2175" s="211">
        <v>4.0324229001375963E-3</v>
      </c>
      <c r="G2175" s="211">
        <v>6.2904882280720538E-3</v>
      </c>
      <c r="H2175" s="211">
        <v>8.5510110681285677E-3</v>
      </c>
      <c r="I2175" s="211">
        <v>1.1312870360160848E-2</v>
      </c>
      <c r="J2175" s="211">
        <v>1.5044363196794934E-2</v>
      </c>
      <c r="K2175" s="211">
        <v>2.0620342754617292E-2</v>
      </c>
      <c r="L2175" s="211">
        <v>2.6956530641808574E-2</v>
      </c>
      <c r="M2175" s="211">
        <v>3.6128406252394392E-2</v>
      </c>
      <c r="N2175" s="211">
        <v>4.5778601171189801E-2</v>
      </c>
      <c r="P2175" s="212">
        <f t="array" ref="P2175:Z2175">(1+D2175:N2175)^-P$1:Z$1</f>
        <v>0.99991422234887917</v>
      </c>
      <c r="Q2175" s="212">
        <v>0.99934413110661913</v>
      </c>
      <c r="R2175" s="212">
        <v>0.99798986579458793</v>
      </c>
      <c r="S2175" s="212">
        <v>0.99374883465394892</v>
      </c>
      <c r="T2175" s="212">
        <v>0.98311486270298098</v>
      </c>
      <c r="U2175" s="212">
        <v>0.96681503865940532</v>
      </c>
      <c r="V2175" s="212">
        <v>0.92805749192617815</v>
      </c>
      <c r="W2175" s="212">
        <v>0.86686298233809722</v>
      </c>
      <c r="X2175" s="212">
        <v>0.76644216636875451</v>
      </c>
      <c r="Y2175" s="212">
        <v>0.5872138554077494</v>
      </c>
      <c r="Z2175" s="212">
        <v>0.40851215187313944</v>
      </c>
    </row>
    <row r="2176" spans="3:26" x14ac:dyDescent="0.3">
      <c r="C2176" s="210">
        <v>40679</v>
      </c>
      <c r="D2176" s="211">
        <v>9.0066123414930994E-4</v>
      </c>
      <c r="E2176" s="211">
        <v>2.2773056599658423E-3</v>
      </c>
      <c r="F2176" s="211">
        <v>3.4324866756051541E-3</v>
      </c>
      <c r="G2176" s="211">
        <v>5.3607331290499915E-3</v>
      </c>
      <c r="H2176" s="211">
        <v>6.8327120285358103E-3</v>
      </c>
      <c r="I2176" s="211">
        <v>9.2749932439489466E-3</v>
      </c>
      <c r="J2176" s="211">
        <v>1.1611298276096119E-2</v>
      </c>
      <c r="K2176" s="211">
        <v>1.547127443664122E-2</v>
      </c>
      <c r="L2176" s="211">
        <v>2.001691058701181E-2</v>
      </c>
      <c r="M2176" s="211">
        <v>2.6565325743759281E-2</v>
      </c>
      <c r="N2176" s="211">
        <v>3.5348379511376045E-2</v>
      </c>
      <c r="P2176" s="212">
        <f t="array" ref="P2176:Z2176">(1+D2176:N2176)^-P$1:Z$1</f>
        <v>0.99992798212283662</v>
      </c>
      <c r="Q2176" s="212">
        <v>0.99943148253495229</v>
      </c>
      <c r="R2176" s="212">
        <v>0.99828816229888051</v>
      </c>
      <c r="S2176" s="212">
        <v>0.99466785109821687</v>
      </c>
      <c r="T2176" s="212">
        <v>0.98647336864645774</v>
      </c>
      <c r="U2176" s="212">
        <v>0.97268330398892722</v>
      </c>
      <c r="V2176" s="212">
        <v>0.94391229749242134</v>
      </c>
      <c r="W2176" s="212">
        <v>0.89810373307668756</v>
      </c>
      <c r="X2176" s="212">
        <v>0.82021230667491085</v>
      </c>
      <c r="Y2176" s="212">
        <v>0.67484049393667744</v>
      </c>
      <c r="Z2176" s="212">
        <v>0.49919455329729895</v>
      </c>
    </row>
    <row r="2177" spans="3:26" x14ac:dyDescent="0.3">
      <c r="C2177" s="210">
        <v>40676</v>
      </c>
      <c r="D2177" s="211">
        <v>8.7449406501897411E-4</v>
      </c>
      <c r="E2177" s="211">
        <v>2.1271791890428E-3</v>
      </c>
      <c r="F2177" s="211">
        <v>3.2247447757197067E-3</v>
      </c>
      <c r="G2177" s="211">
        <v>5.2306963841604968E-3</v>
      </c>
      <c r="H2177" s="211">
        <v>6.9892826193211754E-3</v>
      </c>
      <c r="I2177" s="211">
        <v>8.9248766858290758E-3</v>
      </c>
      <c r="J2177" s="211">
        <v>1.1306844567819276E-2</v>
      </c>
      <c r="K2177" s="211">
        <v>1.551659883726559E-2</v>
      </c>
      <c r="L2177" s="211">
        <v>1.9439227669977011E-2</v>
      </c>
      <c r="M2177" s="211">
        <v>2.667477470798902E-2</v>
      </c>
      <c r="N2177" s="211">
        <v>3.5589801906649024E-2</v>
      </c>
      <c r="P2177" s="212">
        <f t="array" ref="P2177:Z2177">(1+D2177:N2177)^-P$1:Z$1</f>
        <v>0.99993007349154372</v>
      </c>
      <c r="Q2177" s="212">
        <v>0.99946891109099179</v>
      </c>
      <c r="R2177" s="212">
        <v>0.99839151677930804</v>
      </c>
      <c r="S2177" s="212">
        <v>0.99479652143236841</v>
      </c>
      <c r="T2177" s="212">
        <v>0.98616663110051672</v>
      </c>
      <c r="U2177" s="212">
        <v>0.97369627551067728</v>
      </c>
      <c r="V2177" s="212">
        <v>0.94533397619869974</v>
      </c>
      <c r="W2177" s="212">
        <v>0.89782318232599123</v>
      </c>
      <c r="X2177" s="212">
        <v>0.82487205197205704</v>
      </c>
      <c r="Y2177" s="212">
        <v>0.67376217532727656</v>
      </c>
      <c r="Z2177" s="212">
        <v>0.49687220114580294</v>
      </c>
    </row>
    <row r="2178" spans="3:26" x14ac:dyDescent="0.3">
      <c r="C2178" s="210">
        <v>40675</v>
      </c>
      <c r="D2178" s="211">
        <v>1.0578068825663623E-3</v>
      </c>
      <c r="E2178" s="211">
        <v>2.6614503490195165E-3</v>
      </c>
      <c r="F2178" s="211">
        <v>4.1832533892117241E-3</v>
      </c>
      <c r="G2178" s="211">
        <v>6.7266313388510907E-3</v>
      </c>
      <c r="H2178" s="211">
        <v>8.8647437777200112E-3</v>
      </c>
      <c r="I2178" s="211">
        <v>1.113697322818265E-2</v>
      </c>
      <c r="J2178" s="211">
        <v>1.3981521824638661E-2</v>
      </c>
      <c r="K2178" s="211">
        <v>1.8355452496601605E-2</v>
      </c>
      <c r="L2178" s="211">
        <v>2.4449615177379466E-2</v>
      </c>
      <c r="M2178" s="211">
        <v>3.1379540127160023E-2</v>
      </c>
      <c r="N2178" s="211">
        <v>4.1917947445881384E-2</v>
      </c>
      <c r="P2178" s="212">
        <f t="array" ref="P2178:Z2178">(1+D2178:N2178)^-P$1:Z$1</f>
        <v>0.99991542375284459</v>
      </c>
      <c r="Q2178" s="212">
        <v>0.99933574197673603</v>
      </c>
      <c r="R2178" s="212">
        <v>0.99791491286550515</v>
      </c>
      <c r="S2178" s="212">
        <v>0.99331831390026382</v>
      </c>
      <c r="T2178" s="212">
        <v>0.98250350754633975</v>
      </c>
      <c r="U2178" s="212">
        <v>0.96731968713611716</v>
      </c>
      <c r="V2178" s="212">
        <v>0.93293158411005095</v>
      </c>
      <c r="W2178" s="212">
        <v>0.88044908954209111</v>
      </c>
      <c r="X2178" s="212">
        <v>0.78540554581605915</v>
      </c>
      <c r="Y2178" s="212">
        <v>0.62910381909296254</v>
      </c>
      <c r="Z2178" s="212">
        <v>0.43987534477316881</v>
      </c>
    </row>
    <row r="2179" spans="3:26" x14ac:dyDescent="0.3">
      <c r="C2179" s="210">
        <v>40674</v>
      </c>
      <c r="D2179" s="211">
        <v>1.0419361540951995E-3</v>
      </c>
      <c r="E2179" s="211">
        <v>2.4674094729442903E-3</v>
      </c>
      <c r="F2179" s="211">
        <v>3.7693938293345808E-3</v>
      </c>
      <c r="G2179" s="211">
        <v>6.1582158196932966E-3</v>
      </c>
      <c r="H2179" s="211">
        <v>8.0091120570071461E-3</v>
      </c>
      <c r="I2179" s="211">
        <v>1.0784356425024491E-2</v>
      </c>
      <c r="J2179" s="211">
        <v>1.3705839131127476E-2</v>
      </c>
      <c r="K2179" s="211">
        <v>1.8356177017896803E-2</v>
      </c>
      <c r="L2179" s="211">
        <v>2.4989960347203181E-2</v>
      </c>
      <c r="M2179" s="211">
        <v>3.2572177826461372E-2</v>
      </c>
      <c r="N2179" s="211">
        <v>4.1796288335354349E-2</v>
      </c>
      <c r="P2179" s="212">
        <f t="array" ref="P2179:Z2179">(1+D2179:N2179)^-P$1:Z$1</f>
        <v>0.99991669197307609</v>
      </c>
      <c r="Q2179" s="212">
        <v>0.99938409714202214</v>
      </c>
      <c r="R2179" s="212">
        <v>0.99812061452753986</v>
      </c>
      <c r="S2179" s="212">
        <v>0.99387947568993773</v>
      </c>
      <c r="T2179" s="212">
        <v>0.98417217888534481</v>
      </c>
      <c r="U2179" s="212">
        <v>0.96833240220034933</v>
      </c>
      <c r="V2179" s="212">
        <v>0.93420085281770981</v>
      </c>
      <c r="W2179" s="212">
        <v>0.88044470471154468</v>
      </c>
      <c r="X2179" s="212">
        <v>0.78127492253788122</v>
      </c>
      <c r="Y2179" s="212">
        <v>0.61829212475903528</v>
      </c>
      <c r="Z2179" s="212">
        <v>0.4409038424631842</v>
      </c>
    </row>
    <row r="2180" spans="3:26" x14ac:dyDescent="0.3">
      <c r="C2180" s="210">
        <v>40673</v>
      </c>
      <c r="D2180" s="211">
        <v>1.0334904683391964E-3</v>
      </c>
      <c r="E2180" s="211">
        <v>2.6333787631917659E-3</v>
      </c>
      <c r="F2180" s="211">
        <v>4.2916062107858496E-3</v>
      </c>
      <c r="G2180" s="211">
        <v>6.9684845959284538E-3</v>
      </c>
      <c r="H2180" s="211">
        <v>9.427619363335726E-3</v>
      </c>
      <c r="I2180" s="211">
        <v>1.2134449532209934E-2</v>
      </c>
      <c r="J2180" s="211">
        <v>1.6364460172742821E-2</v>
      </c>
      <c r="K2180" s="211">
        <v>2.2393547137487167E-2</v>
      </c>
      <c r="L2180" s="211">
        <v>2.8580300725923637E-2</v>
      </c>
      <c r="M2180" s="211">
        <v>3.7173145156462903E-2</v>
      </c>
      <c r="N2180" s="211">
        <v>5.0257948508931075E-2</v>
      </c>
      <c r="P2180" s="212">
        <f t="array" ref="P2180:Z2180">(1+D2180:N2180)^-P$1:Z$1</f>
        <v>0.99991736687152599</v>
      </c>
      <c r="Q2180" s="212">
        <v>0.99934273671806351</v>
      </c>
      <c r="R2180" s="212">
        <v>0.99786107899273568</v>
      </c>
      <c r="S2180" s="212">
        <v>0.993079739135307</v>
      </c>
      <c r="T2180" s="212">
        <v>0.98140808864270435</v>
      </c>
      <c r="U2180" s="212">
        <v>0.96446257302111205</v>
      </c>
      <c r="V2180" s="212">
        <v>0.92204612702154665</v>
      </c>
      <c r="W2180" s="212">
        <v>0.85639338032318069</v>
      </c>
      <c r="X2180" s="212">
        <v>0.75442830660757376</v>
      </c>
      <c r="Y2180" s="212">
        <v>0.57840368327986613</v>
      </c>
      <c r="Z2180" s="212">
        <v>0.37504247794554341</v>
      </c>
    </row>
    <row r="2181" spans="3:26" x14ac:dyDescent="0.3">
      <c r="C2181" s="210">
        <v>40672</v>
      </c>
      <c r="D2181" s="211">
        <v>1.0778212475153347E-3</v>
      </c>
      <c r="E2181" s="211">
        <v>2.6480389507627213E-3</v>
      </c>
      <c r="F2181" s="211">
        <v>4.0471358945977434E-3</v>
      </c>
      <c r="G2181" s="211">
        <v>6.3146618459004071E-3</v>
      </c>
      <c r="H2181" s="211">
        <v>8.1804695978937927E-3</v>
      </c>
      <c r="I2181" s="211">
        <v>1.065437302721303E-2</v>
      </c>
      <c r="J2181" s="211">
        <v>1.347797063371942E-2</v>
      </c>
      <c r="K2181" s="211">
        <v>1.7765351241862487E-2</v>
      </c>
      <c r="L2181" s="211">
        <v>2.3941799472508043E-2</v>
      </c>
      <c r="M2181" s="211">
        <v>3.1593972141535587E-2</v>
      </c>
      <c r="N2181" s="211">
        <v>3.9837378106255386E-2</v>
      </c>
      <c r="P2181" s="212">
        <f t="array" ref="P2181:Z2181">(1+D2181:N2181)^-P$1:Z$1</f>
        <v>0.99991382444810828</v>
      </c>
      <c r="Q2181" s="212">
        <v>0.99933908373323488</v>
      </c>
      <c r="R2181" s="212">
        <v>0.99798255365124633</v>
      </c>
      <c r="S2181" s="212">
        <v>0.99372496289151013</v>
      </c>
      <c r="T2181" s="212">
        <v>0.9838376534756843</v>
      </c>
      <c r="U2181" s="212">
        <v>0.96870607096802841</v>
      </c>
      <c r="V2181" s="212">
        <v>0.93525154507307351</v>
      </c>
      <c r="W2181" s="212">
        <v>0.8840287072762717</v>
      </c>
      <c r="X2181" s="212">
        <v>0.7893094059653154</v>
      </c>
      <c r="Y2181" s="212">
        <v>0.62714514310942326</v>
      </c>
      <c r="Z2181" s="212">
        <v>0.45781657130530257</v>
      </c>
    </row>
    <row r="2182" spans="3:26" x14ac:dyDescent="0.3">
      <c r="C2182" s="210">
        <v>40669</v>
      </c>
      <c r="D2182" s="211">
        <v>9.6063528728248452E-4</v>
      </c>
      <c r="E2182" s="211">
        <v>2.3700258517799838E-3</v>
      </c>
      <c r="F2182" s="211">
        <v>3.6171657997395934E-3</v>
      </c>
      <c r="G2182" s="211">
        <v>5.8107641670882802E-3</v>
      </c>
      <c r="H2182" s="211">
        <v>7.4500394384214522E-3</v>
      </c>
      <c r="I2182" s="211">
        <v>9.7296480567204257E-3</v>
      </c>
      <c r="J2182" s="211">
        <v>1.2399577921178816E-2</v>
      </c>
      <c r="K2182" s="211">
        <v>1.6866843334266707E-2</v>
      </c>
      <c r="L2182" s="211">
        <v>2.2898436867101989E-2</v>
      </c>
      <c r="M2182" s="211">
        <v>3.0446918268743035E-2</v>
      </c>
      <c r="N2182" s="211">
        <v>3.9204231823272651E-2</v>
      </c>
      <c r="P2182" s="212">
        <f t="array" ref="P2182:Z2182">(1+D2182:N2182)^-P$1:Z$1</f>
        <v>0.99992318901631538</v>
      </c>
      <c r="Q2182" s="212">
        <v>0.99940836963976731</v>
      </c>
      <c r="R2182" s="212">
        <v>0.99819630881538568</v>
      </c>
      <c r="S2182" s="212">
        <v>0.99422280574626754</v>
      </c>
      <c r="T2182" s="212">
        <v>0.98526479165173919</v>
      </c>
      <c r="U2182" s="212">
        <v>0.97136997408137293</v>
      </c>
      <c r="V2182" s="212">
        <v>0.9402432468983678</v>
      </c>
      <c r="W2182" s="212">
        <v>0.88951114399855158</v>
      </c>
      <c r="X2182" s="212">
        <v>0.79739746476926543</v>
      </c>
      <c r="Y2182" s="212">
        <v>0.63769884269013</v>
      </c>
      <c r="Z2182" s="212">
        <v>0.46342757117330607</v>
      </c>
    </row>
    <row r="2183" spans="3:26" x14ac:dyDescent="0.3">
      <c r="C2183" s="210">
        <v>40668</v>
      </c>
      <c r="D2183" s="211">
        <v>9.8309197122588808E-4</v>
      </c>
      <c r="E2183" s="211">
        <v>2.4376337625767268E-3</v>
      </c>
      <c r="F2183" s="211">
        <v>3.7838942974983778E-3</v>
      </c>
      <c r="G2183" s="211">
        <v>5.9652430306684073E-3</v>
      </c>
      <c r="H2183" s="211">
        <v>7.8216494816133759E-3</v>
      </c>
      <c r="I2183" s="211">
        <v>1.0422943387866557E-2</v>
      </c>
      <c r="J2183" s="211">
        <v>1.3732172073064456E-2</v>
      </c>
      <c r="K2183" s="211">
        <v>1.8279029047092721E-2</v>
      </c>
      <c r="L2183" s="211">
        <v>2.3592449953337393E-2</v>
      </c>
      <c r="M2183" s="211">
        <v>3.0057679707640412E-2</v>
      </c>
      <c r="N2183" s="211">
        <v>3.8709330508809155E-2</v>
      </c>
      <c r="P2183" s="212">
        <f t="array" ref="P2183:Z2183">(1+D2183:N2183)^-P$1:Z$1</f>
        <v>0.99992139436536154</v>
      </c>
      <c r="Q2183" s="212">
        <v>0.99939151831192008</v>
      </c>
      <c r="R2183" s="212">
        <v>0.99811340517274416</v>
      </c>
      <c r="S2183" s="212">
        <v>0.99407013008451761</v>
      </c>
      <c r="T2183" s="212">
        <v>0.98453834012065011</v>
      </c>
      <c r="U2183" s="212">
        <v>0.96937184756309247</v>
      </c>
      <c r="V2183" s="212">
        <v>0.93407952403146011</v>
      </c>
      <c r="W2183" s="212">
        <v>0.88091174736518918</v>
      </c>
      <c r="X2183" s="212">
        <v>0.79200744019510039</v>
      </c>
      <c r="Y2183" s="212">
        <v>0.6413230275601467</v>
      </c>
      <c r="Z2183" s="212">
        <v>0.46786369211180473</v>
      </c>
    </row>
    <row r="2184" spans="3:26" x14ac:dyDescent="0.3">
      <c r="C2184" s="210">
        <v>40667</v>
      </c>
      <c r="D2184" s="211">
        <v>1.1151007210953828E-3</v>
      </c>
      <c r="E2184" s="211">
        <v>2.8153260278089803E-3</v>
      </c>
      <c r="F2184" s="211">
        <v>4.3173261573327621E-3</v>
      </c>
      <c r="G2184" s="211">
        <v>6.5902009265398761E-3</v>
      </c>
      <c r="H2184" s="211">
        <v>9.0188642547284707E-3</v>
      </c>
      <c r="I2184" s="211">
        <v>1.2286614397682433E-2</v>
      </c>
      <c r="J2184" s="211">
        <v>1.5600753360334962E-2</v>
      </c>
      <c r="K2184" s="211">
        <v>2.1342758397112801E-2</v>
      </c>
      <c r="L2184" s="211">
        <v>2.8317947794129633E-2</v>
      </c>
      <c r="M2184" s="211">
        <v>3.5450097959843337E-2</v>
      </c>
      <c r="N2184" s="211">
        <v>4.5066217935307573E-2</v>
      </c>
      <c r="P2184" s="212">
        <f t="array" ref="P2184:Z2184">(1+D2184:N2184)^-P$1:Z$1</f>
        <v>0.99991084561784083</v>
      </c>
      <c r="Q2184" s="212">
        <v>0.99929740433101644</v>
      </c>
      <c r="R2184" s="212">
        <v>0.99784830160790794</v>
      </c>
      <c r="S2184" s="212">
        <v>0.99345294547823548</v>
      </c>
      <c r="T2184" s="212">
        <v>0.98220338957997622</v>
      </c>
      <c r="U2184" s="212">
        <v>0.96402771023689504</v>
      </c>
      <c r="V2184" s="212">
        <v>0.92551812497128261</v>
      </c>
      <c r="W2184" s="212">
        <v>0.86258003554860407</v>
      </c>
      <c r="X2184" s="212">
        <v>0.75635527742430564</v>
      </c>
      <c r="Y2184" s="212">
        <v>0.59301051894180756</v>
      </c>
      <c r="Z2184" s="212">
        <v>0.41411772027347893</v>
      </c>
    </row>
    <row r="2185" spans="3:26" x14ac:dyDescent="0.3">
      <c r="C2185" s="210">
        <v>40666</v>
      </c>
      <c r="D2185" s="211">
        <v>9.6918807706188384E-4</v>
      </c>
      <c r="E2185" s="211">
        <v>2.2111805623111313E-3</v>
      </c>
      <c r="F2185" s="211">
        <v>3.4966524909548916E-3</v>
      </c>
      <c r="G2185" s="211">
        <v>5.4074902714745625E-3</v>
      </c>
      <c r="H2185" s="211">
        <v>7.3645315866365567E-3</v>
      </c>
      <c r="I2185" s="211">
        <v>1.0015147582543632E-2</v>
      </c>
      <c r="J2185" s="211">
        <v>1.3330657212171963E-2</v>
      </c>
      <c r="K2185" s="211">
        <v>1.7652840665435772E-2</v>
      </c>
      <c r="L2185" s="211">
        <v>2.2626776433416634E-2</v>
      </c>
      <c r="M2185" s="211">
        <v>3.034967463954695E-2</v>
      </c>
      <c r="N2185" s="211">
        <v>3.987554100013016E-2</v>
      </c>
      <c r="P2185" s="212">
        <f t="array" ref="P2185:Z2185">(1+D2185:N2185)^-P$1:Z$1</f>
        <v>0.99992250550545048</v>
      </c>
      <c r="Q2185" s="212">
        <v>0.99944796755092891</v>
      </c>
      <c r="R2185" s="212">
        <v>0.99825624540223101</v>
      </c>
      <c r="S2185" s="212">
        <v>0.99462159340983791</v>
      </c>
      <c r="T2185" s="212">
        <v>0.98543206268169203</v>
      </c>
      <c r="U2185" s="212">
        <v>0.97054647965021756</v>
      </c>
      <c r="V2185" s="212">
        <v>0.93593155592736388</v>
      </c>
      <c r="W2185" s="212">
        <v>0.88471309491486116</v>
      </c>
      <c r="X2185" s="212">
        <v>0.79951828229369792</v>
      </c>
      <c r="Y2185" s="212">
        <v>0.63860222243643161</v>
      </c>
      <c r="Z2185" s="212">
        <v>0.45748065581372521</v>
      </c>
    </row>
    <row r="2186" spans="3:26" x14ac:dyDescent="0.3">
      <c r="C2186" s="210">
        <v>40665</v>
      </c>
      <c r="D2186" s="211">
        <v>1.1182143769887113E-3</v>
      </c>
      <c r="E2186" s="211">
        <v>2.8714732599057387E-3</v>
      </c>
      <c r="F2186" s="211">
        <v>4.6772250743717086E-3</v>
      </c>
      <c r="G2186" s="211">
        <v>7.4192253663103612E-3</v>
      </c>
      <c r="H2186" s="211">
        <v>1.0066161098163998E-2</v>
      </c>
      <c r="I2186" s="211">
        <v>1.3825771990009256E-2</v>
      </c>
      <c r="J2186" s="211">
        <v>1.8984143151322005E-2</v>
      </c>
      <c r="K2186" s="211">
        <v>2.4964348199406051E-2</v>
      </c>
      <c r="L2186" s="211">
        <v>3.3388734710163438E-2</v>
      </c>
      <c r="M2186" s="211">
        <v>4.2512119617393034E-2</v>
      </c>
      <c r="N2186" s="211">
        <v>5.513740819642779E-2</v>
      </c>
      <c r="P2186" s="212">
        <f t="array" ref="P2186:Z2186">(1+D2186:N2186)^-P$1:Z$1</f>
        <v>0.99991059682542416</v>
      </c>
      <c r="Q2186" s="212">
        <v>0.99928341725420566</v>
      </c>
      <c r="R2186" s="212">
        <v>0.99766955928071077</v>
      </c>
      <c r="S2186" s="212">
        <v>0.99263541415579737</v>
      </c>
      <c r="T2186" s="212">
        <v>0.98016763140518204</v>
      </c>
      <c r="U2186" s="212">
        <v>0.95964370529049958</v>
      </c>
      <c r="V2186" s="212">
        <v>0.91025457607468485</v>
      </c>
      <c r="W2186" s="212">
        <v>0.84147009123542083</v>
      </c>
      <c r="X2186" s="212">
        <v>0.72005019349498345</v>
      </c>
      <c r="Y2186" s="212">
        <v>0.53552939266746846</v>
      </c>
      <c r="Z2186" s="212">
        <v>0.34183741022619113</v>
      </c>
    </row>
    <row r="2187" spans="3:26" x14ac:dyDescent="0.3">
      <c r="C2187" s="210">
        <v>40662</v>
      </c>
      <c r="D2187" s="211">
        <v>1.0234553305630948E-3</v>
      </c>
      <c r="E2187" s="211">
        <v>2.6982908474033856E-3</v>
      </c>
      <c r="F2187" s="211">
        <v>4.0920968326153308E-3</v>
      </c>
      <c r="G2187" s="211">
        <v>6.558439500985668E-3</v>
      </c>
      <c r="H2187" s="211">
        <v>8.7848385560651727E-3</v>
      </c>
      <c r="I2187" s="211">
        <v>1.1628262783036743E-2</v>
      </c>
      <c r="J2187" s="211">
        <v>1.4737244555230906E-2</v>
      </c>
      <c r="K2187" s="211">
        <v>1.8659819335078816E-2</v>
      </c>
      <c r="L2187" s="211">
        <v>2.5470364742647935E-2</v>
      </c>
      <c r="M2187" s="211">
        <v>3.2038125426074829E-2</v>
      </c>
      <c r="N2187" s="211">
        <v>4.1084509269572689E-2</v>
      </c>
      <c r="P2187" s="212">
        <f t="array" ref="P2187:Z2187">(1+D2187:N2187)^-P$1:Z$1</f>
        <v>0.99991816879177808</v>
      </c>
      <c r="Q2187" s="212">
        <v>0.99932656261181985</v>
      </c>
      <c r="R2187" s="212">
        <v>0.99796020971776334</v>
      </c>
      <c r="S2187" s="212">
        <v>0.99348429336677446</v>
      </c>
      <c r="T2187" s="212">
        <v>0.98265916069812842</v>
      </c>
      <c r="U2187" s="212">
        <v>0.96591105714959191</v>
      </c>
      <c r="V2187" s="212">
        <v>0.92946276378140924</v>
      </c>
      <c r="W2187" s="212">
        <v>0.87860924480429103</v>
      </c>
      <c r="X2187" s="212">
        <v>0.77762257265826618</v>
      </c>
      <c r="Y2187" s="212">
        <v>0.62310879520727591</v>
      </c>
      <c r="Z2187" s="212">
        <v>0.44697199209035182</v>
      </c>
    </row>
    <row r="2188" spans="3:26" x14ac:dyDescent="0.3">
      <c r="C2188" s="210">
        <v>40661</v>
      </c>
      <c r="D2188" s="211">
        <v>9.4410278163957776E-4</v>
      </c>
      <c r="E2188" s="211">
        <v>2.2787546859991043E-3</v>
      </c>
      <c r="F2188" s="211">
        <v>3.5774110418356326E-3</v>
      </c>
      <c r="G2188" s="211">
        <v>5.6181920505915276E-3</v>
      </c>
      <c r="H2188" s="211">
        <v>7.1529892019677795E-3</v>
      </c>
      <c r="I2188" s="211">
        <v>9.2527212981977393E-3</v>
      </c>
      <c r="J2188" s="211">
        <v>1.2053176910086817E-2</v>
      </c>
      <c r="K2188" s="211">
        <v>1.513484536614388E-2</v>
      </c>
      <c r="L2188" s="211">
        <v>1.8952271777862843E-2</v>
      </c>
      <c r="M2188" s="211">
        <v>2.4235969945077752E-2</v>
      </c>
      <c r="N2188" s="211">
        <v>3.284097513405685E-2</v>
      </c>
      <c r="P2188" s="212">
        <f t="array" ref="P2188:Z2188">(1+D2188:N2188)^-P$1:Z$1</f>
        <v>0.99992451025774098</v>
      </c>
      <c r="Q2188" s="212">
        <v>0.9994311213073459</v>
      </c>
      <c r="R2188" s="212">
        <v>0.99821607941762158</v>
      </c>
      <c r="S2188" s="212">
        <v>0.9944131956889769</v>
      </c>
      <c r="T2188" s="212">
        <v>0.98584606639957473</v>
      </c>
      <c r="U2188" s="212">
        <v>0.97274770023198465</v>
      </c>
      <c r="V2188" s="212">
        <v>0.94185345994968173</v>
      </c>
      <c r="W2188" s="212">
        <v>0.90018930964253596</v>
      </c>
      <c r="X2188" s="212">
        <v>0.82882259255545565</v>
      </c>
      <c r="Y2188" s="212">
        <v>0.69823183324531102</v>
      </c>
      <c r="Z2188" s="212">
        <v>0.52399943552014228</v>
      </c>
    </row>
    <row r="2189" spans="3:26" x14ac:dyDescent="0.3">
      <c r="C2189" s="210">
        <v>40660</v>
      </c>
      <c r="D2189" s="211">
        <v>8.7829934149519446E-4</v>
      </c>
      <c r="E2189" s="211">
        <v>2.2768342876035535E-3</v>
      </c>
      <c r="F2189" s="211">
        <v>3.4739443996721847E-3</v>
      </c>
      <c r="G2189" s="211">
        <v>5.5027781848826837E-3</v>
      </c>
      <c r="H2189" s="211">
        <v>7.3214719270569524E-3</v>
      </c>
      <c r="I2189" s="211">
        <v>9.3819992857285869E-3</v>
      </c>
      <c r="J2189" s="211">
        <v>1.2606098273929991E-2</v>
      </c>
      <c r="K2189" s="211">
        <v>1.6104809612503389E-2</v>
      </c>
      <c r="L2189" s="211">
        <v>2.0599496077733512E-2</v>
      </c>
      <c r="M2189" s="211">
        <v>2.8013308454466711E-2</v>
      </c>
      <c r="N2189" s="211">
        <v>3.7971655288278866E-2</v>
      </c>
      <c r="P2189" s="212">
        <f t="array" ref="P2189:Z2189">(1+D2189:N2189)^-P$1:Z$1</f>
        <v>0.99992976935730127</v>
      </c>
      <c r="Q2189" s="212">
        <v>0.99943160004347875</v>
      </c>
      <c r="R2189" s="212">
        <v>0.99826754034707155</v>
      </c>
      <c r="S2189" s="212">
        <v>0.99452733666751658</v>
      </c>
      <c r="T2189" s="212">
        <v>0.98551631240189008</v>
      </c>
      <c r="U2189" s="212">
        <v>0.97237399010159575</v>
      </c>
      <c r="V2189" s="212">
        <v>0.93928482793370693</v>
      </c>
      <c r="W2189" s="212">
        <v>0.89419132170589588</v>
      </c>
      <c r="X2189" s="212">
        <v>0.8155423238804782</v>
      </c>
      <c r="Y2189" s="212">
        <v>0.66072227006031603</v>
      </c>
      <c r="Z2189" s="212">
        <v>0.47455889593576384</v>
      </c>
    </row>
    <row r="2190" spans="3:26" x14ac:dyDescent="0.3">
      <c r="C2190" s="210">
        <v>40659</v>
      </c>
      <c r="D2190" s="211">
        <v>8.1560017792738288E-4</v>
      </c>
      <c r="E2190" s="211">
        <v>1.9840783774198924E-3</v>
      </c>
      <c r="F2190" s="211">
        <v>3.182573686231204E-3</v>
      </c>
      <c r="G2190" s="211">
        <v>4.9911277520224917E-3</v>
      </c>
      <c r="H2190" s="211">
        <v>6.513843552693712E-3</v>
      </c>
      <c r="I2190" s="211">
        <v>8.1836557890450114E-3</v>
      </c>
      <c r="J2190" s="211">
        <v>1.1075368877941128E-2</v>
      </c>
      <c r="K2190" s="211">
        <v>1.4412208955762328E-2</v>
      </c>
      <c r="L2190" s="211">
        <v>1.9147551327792792E-2</v>
      </c>
      <c r="M2190" s="211">
        <v>2.5510879091399003E-2</v>
      </c>
      <c r="N2190" s="211">
        <v>3.2500613834667166E-2</v>
      </c>
      <c r="P2190" s="212">
        <f t="array" ref="P2190:Z2190">(1+D2190:N2190)^-P$1:Z$1</f>
        <v>0.99993478070632347</v>
      </c>
      <c r="Q2190" s="212">
        <v>0.99950459458042495</v>
      </c>
      <c r="R2190" s="212">
        <v>0.99841250140196558</v>
      </c>
      <c r="S2190" s="212">
        <v>0.99503365988594672</v>
      </c>
      <c r="T2190" s="212">
        <v>0.98709850676621969</v>
      </c>
      <c r="U2190" s="212">
        <v>0.97584545170585291</v>
      </c>
      <c r="V2190" s="212">
        <v>0.94641659604173156</v>
      </c>
      <c r="W2190" s="212">
        <v>0.90468778668137773</v>
      </c>
      <c r="X2190" s="212">
        <v>0.82723584864127264</v>
      </c>
      <c r="Y2190" s="212">
        <v>0.68532396857286659</v>
      </c>
      <c r="Z2190" s="212">
        <v>0.52746497849353569</v>
      </c>
    </row>
    <row r="2191" spans="3:26" x14ac:dyDescent="0.3">
      <c r="C2191" s="210">
        <v>40658</v>
      </c>
      <c r="D2191" s="211">
        <v>1.0836331287101819E-3</v>
      </c>
      <c r="E2191" s="211">
        <v>2.6203577205374602E-3</v>
      </c>
      <c r="F2191" s="211">
        <v>3.9485754091654239E-3</v>
      </c>
      <c r="G2191" s="211">
        <v>6.0486845452324741E-3</v>
      </c>
      <c r="H2191" s="211">
        <v>7.9889984981496593E-3</v>
      </c>
      <c r="I2191" s="211">
        <v>9.9873783416247544E-3</v>
      </c>
      <c r="J2191" s="211">
        <v>1.2899329111082738E-2</v>
      </c>
      <c r="K2191" s="211">
        <v>1.739208184968296E-2</v>
      </c>
      <c r="L2191" s="211">
        <v>2.3601364420155337E-2</v>
      </c>
      <c r="M2191" s="211">
        <v>3.0004966193566192E-2</v>
      </c>
      <c r="N2191" s="211">
        <v>4.0051571846769857E-2</v>
      </c>
      <c r="P2191" s="212">
        <f t="array" ref="P2191:Z2191">(1+D2191:N2191)^-P$1:Z$1</f>
        <v>0.99991336003968678</v>
      </c>
      <c r="Q2191" s="212">
        <v>0.99934598132129948</v>
      </c>
      <c r="R2191" s="212">
        <v>0.9980315398410563</v>
      </c>
      <c r="S2191" s="212">
        <v>0.99398768206931576</v>
      </c>
      <c r="T2191" s="212">
        <v>0.98421145590637105</v>
      </c>
      <c r="U2191" s="212">
        <v>0.97062653633395035</v>
      </c>
      <c r="V2191" s="212">
        <v>0.93792601642999329</v>
      </c>
      <c r="W2191" s="212">
        <v>0.8863015871162907</v>
      </c>
      <c r="X2191" s="212">
        <v>0.79193846756960506</v>
      </c>
      <c r="Y2191" s="212">
        <v>0.64181552767259342</v>
      </c>
      <c r="Z2191" s="212">
        <v>0.45593455260364135</v>
      </c>
    </row>
    <row r="2192" spans="3:26" x14ac:dyDescent="0.3">
      <c r="C2192" s="210">
        <v>40654</v>
      </c>
      <c r="D2192" s="211">
        <v>9.4801275685663414E-4</v>
      </c>
      <c r="E2192" s="211">
        <v>2.4490268212036931E-3</v>
      </c>
      <c r="F2192" s="211">
        <v>3.9257688453436575E-3</v>
      </c>
      <c r="G2192" s="211">
        <v>6.4104638956004279E-3</v>
      </c>
      <c r="H2192" s="211">
        <v>8.5118182652833933E-3</v>
      </c>
      <c r="I2192" s="211">
        <v>1.1041216646370727E-2</v>
      </c>
      <c r="J2192" s="211">
        <v>1.4024024882329053E-2</v>
      </c>
      <c r="K2192" s="211">
        <v>1.7741822190987827E-2</v>
      </c>
      <c r="L2192" s="211">
        <v>2.3046150238609127E-2</v>
      </c>
      <c r="M2192" s="211">
        <v>2.9667320313609892E-2</v>
      </c>
      <c r="N2192" s="211">
        <v>4.0588930246965013E-2</v>
      </c>
      <c r="P2192" s="212">
        <f t="array" ref="P2192:Z2192">(1+D2192:N2192)^-P$1:Z$1</f>
        <v>0.99992419777900865</v>
      </c>
      <c r="Q2192" s="212">
        <v>0.99938867872247894</v>
      </c>
      <c r="R2192" s="212">
        <v>0.99804287610786291</v>
      </c>
      <c r="S2192" s="212">
        <v>0.99363036839781371</v>
      </c>
      <c r="T2192" s="212">
        <v>0.98319127583961829</v>
      </c>
      <c r="U2192" s="212">
        <v>0.96759456020256251</v>
      </c>
      <c r="V2192" s="212">
        <v>0.93273608025598087</v>
      </c>
      <c r="W2192" s="212">
        <v>0.88417178147319664</v>
      </c>
      <c r="X2192" s="212">
        <v>0.79624688356258622</v>
      </c>
      <c r="Y2192" s="212">
        <v>0.6449797221331216</v>
      </c>
      <c r="Z2192" s="212">
        <v>0.4512487049626126</v>
      </c>
    </row>
    <row r="2193" spans="3:26" x14ac:dyDescent="0.3">
      <c r="C2193" s="210">
        <v>40653</v>
      </c>
      <c r="D2193" s="211">
        <v>9.0980483577060903E-4</v>
      </c>
      <c r="E2193" s="211">
        <v>2.3635491986518996E-3</v>
      </c>
      <c r="F2193" s="211">
        <v>3.8613064623050338E-3</v>
      </c>
      <c r="G2193" s="211">
        <v>6.0259600516304754E-3</v>
      </c>
      <c r="H2193" s="211">
        <v>7.7906379796853177E-3</v>
      </c>
      <c r="I2193" s="211">
        <v>1.0507855994451613E-2</v>
      </c>
      <c r="J2193" s="211">
        <v>1.3245718576980654E-2</v>
      </c>
      <c r="K2193" s="211">
        <v>1.7851859138055023E-2</v>
      </c>
      <c r="L2193" s="211">
        <v>2.3014435146899773E-2</v>
      </c>
      <c r="M2193" s="211">
        <v>3.1323986115550047E-2</v>
      </c>
      <c r="N2193" s="211">
        <v>4.2514932647210853E-2</v>
      </c>
      <c r="P2193" s="212">
        <f t="array" ref="P2193:Z2193">(1+D2193:N2193)^-P$1:Z$1</f>
        <v>0.99992725134917471</v>
      </c>
      <c r="Q2193" s="212">
        <v>0.99940998402550218</v>
      </c>
      <c r="R2193" s="212">
        <v>0.99807491997137243</v>
      </c>
      <c r="S2193" s="212">
        <v>0.99401013463775689</v>
      </c>
      <c r="T2193" s="212">
        <v>0.98459893302803481</v>
      </c>
      <c r="U2193" s="212">
        <v>0.96912750020826288</v>
      </c>
      <c r="V2193" s="212">
        <v>0.93632390931609344</v>
      </c>
      <c r="W2193" s="212">
        <v>0.88350290210500371</v>
      </c>
      <c r="X2193" s="212">
        <v>0.79649376733412747</v>
      </c>
      <c r="Y2193" s="212">
        <v>0.62961232693264646</v>
      </c>
      <c r="Z2193" s="212">
        <v>0.43486485713771811</v>
      </c>
    </row>
    <row r="2194" spans="3:26" x14ac:dyDescent="0.3">
      <c r="C2194" s="210">
        <v>40652</v>
      </c>
      <c r="D2194" s="211">
        <v>1.1140713182477668E-3</v>
      </c>
      <c r="E2194" s="211">
        <v>2.9499059804093193E-3</v>
      </c>
      <c r="F2194" s="211">
        <v>4.4928181453972029E-3</v>
      </c>
      <c r="G2194" s="211">
        <v>6.7732758449931046E-3</v>
      </c>
      <c r="H2194" s="211">
        <v>9.1790720909590649E-3</v>
      </c>
      <c r="I2194" s="211">
        <v>1.2388210151403707E-2</v>
      </c>
      <c r="J2194" s="211">
        <v>1.6874426224261489E-2</v>
      </c>
      <c r="K2194" s="211">
        <v>2.3194409019696893E-2</v>
      </c>
      <c r="L2194" s="211">
        <v>2.9352276658764047E-2</v>
      </c>
      <c r="M2194" s="211">
        <v>3.8374915080261134E-2</v>
      </c>
      <c r="N2194" s="211">
        <v>4.9155790281517286E-2</v>
      </c>
      <c r="P2194" s="212">
        <f t="array" ref="P2194:Z2194">(1+D2194:N2194)^-P$1:Z$1</f>
        <v>0.99991092787105174</v>
      </c>
      <c r="Q2194" s="212">
        <v>0.99926388018284795</v>
      </c>
      <c r="R2194" s="212">
        <v>0.99776113222841101</v>
      </c>
      <c r="S2194" s="212">
        <v>0.99327229277186724</v>
      </c>
      <c r="T2194" s="212">
        <v>0.98189156347518158</v>
      </c>
      <c r="U2194" s="212">
        <v>0.96373751140051911</v>
      </c>
      <c r="V2194" s="212">
        <v>0.91973639820477793</v>
      </c>
      <c r="W2194" s="212">
        <v>0.85171224535065271</v>
      </c>
      <c r="X2194" s="212">
        <v>0.74878943126477382</v>
      </c>
      <c r="Y2194" s="212">
        <v>0.56844333750448872</v>
      </c>
      <c r="Z2194" s="212">
        <v>0.38300140151547507</v>
      </c>
    </row>
    <row r="2195" spans="3:26" x14ac:dyDescent="0.3">
      <c r="C2195" s="210">
        <v>40651</v>
      </c>
      <c r="D2195" s="211">
        <v>9.264325055692266E-4</v>
      </c>
      <c r="E2195" s="211">
        <v>2.3502894775844197E-3</v>
      </c>
      <c r="F2195" s="211">
        <v>3.7972957128367601E-3</v>
      </c>
      <c r="G2195" s="211">
        <v>6.2351227902849513E-3</v>
      </c>
      <c r="H2195" s="211">
        <v>8.3165164276011484E-3</v>
      </c>
      <c r="I2195" s="211">
        <v>1.0908885172949264E-2</v>
      </c>
      <c r="J2195" s="211">
        <v>1.4416307105754068E-2</v>
      </c>
      <c r="K2195" s="211">
        <v>1.9802236120087607E-2</v>
      </c>
      <c r="L2195" s="211">
        <v>2.4965065578430048E-2</v>
      </c>
      <c r="M2195" s="211">
        <v>3.1230626439459858E-2</v>
      </c>
      <c r="N2195" s="211">
        <v>4.1667481526167768E-2</v>
      </c>
      <c r="P2195" s="212">
        <f t="array" ref="P2195:Z2195">(1+D2195:N2195)^-P$1:Z$1</f>
        <v>0.99992592245333012</v>
      </c>
      <c r="Q2195" s="212">
        <v>0.99941328921531991</v>
      </c>
      <c r="R2195" s="212">
        <v>0.99810674238484864</v>
      </c>
      <c r="S2195" s="212">
        <v>0.99380351306661308</v>
      </c>
      <c r="T2195" s="212">
        <v>0.98357218333447438</v>
      </c>
      <c r="U2195" s="212">
        <v>0.9679745943809217</v>
      </c>
      <c r="V2195" s="212">
        <v>0.93093399514990027</v>
      </c>
      <c r="W2195" s="212">
        <v>0.8717426224449768</v>
      </c>
      <c r="X2195" s="212">
        <v>0.78146470251323052</v>
      </c>
      <c r="Y2195" s="212">
        <v>0.63046787272456029</v>
      </c>
      <c r="Z2195" s="212">
        <v>0.44199551867445891</v>
      </c>
    </row>
    <row r="2196" spans="3:26" x14ac:dyDescent="0.3">
      <c r="C2196" s="210">
        <v>40648</v>
      </c>
      <c r="D2196" s="211">
        <v>1.1629147028619268E-3</v>
      </c>
      <c r="E2196" s="211">
        <v>2.8458459057730907E-3</v>
      </c>
      <c r="F2196" s="211">
        <v>4.6606233318924701E-3</v>
      </c>
      <c r="G2196" s="211">
        <v>7.0143476076324528E-3</v>
      </c>
      <c r="H2196" s="211">
        <v>9.179300391323697E-3</v>
      </c>
      <c r="I2196" s="211">
        <v>1.1639533191211587E-2</v>
      </c>
      <c r="J2196" s="211">
        <v>1.4559720245399655E-2</v>
      </c>
      <c r="K2196" s="211">
        <v>1.8271622657925205E-2</v>
      </c>
      <c r="L2196" s="211">
        <v>2.4474037661410892E-2</v>
      </c>
      <c r="M2196" s="211">
        <v>3.1747532857343504E-2</v>
      </c>
      <c r="N2196" s="211">
        <v>4.0834793310973935E-2</v>
      </c>
      <c r="P2196" s="212">
        <f t="array" ref="P2196:Z2196">(1+D2196:N2196)^-P$1:Z$1</f>
        <v>0.99990702519911812</v>
      </c>
      <c r="Q2196" s="212">
        <v>0.99928980127242506</v>
      </c>
      <c r="R2196" s="212">
        <v>0.99767780235518444</v>
      </c>
      <c r="S2196" s="212">
        <v>0.99303451075518778</v>
      </c>
      <c r="T2196" s="212">
        <v>0.9818911192207731</v>
      </c>
      <c r="U2196" s="212">
        <v>0.96587877463125138</v>
      </c>
      <c r="V2196" s="212">
        <v>0.93027622003025146</v>
      </c>
      <c r="W2196" s="212">
        <v>0.88095659946762728</v>
      </c>
      <c r="X2196" s="212">
        <v>0.78521833270853336</v>
      </c>
      <c r="Y2196" s="212">
        <v>0.62574647846129816</v>
      </c>
      <c r="Z2196" s="212">
        <v>0.4491216282356878</v>
      </c>
    </row>
    <row r="2197" spans="3:26" x14ac:dyDescent="0.3">
      <c r="C2197" s="210">
        <v>40647</v>
      </c>
      <c r="D2197" s="211">
        <v>1.0862770619767931E-3</v>
      </c>
      <c r="E2197" s="211">
        <v>2.515124145417524E-3</v>
      </c>
      <c r="F2197" s="211">
        <v>4.02062085012375E-3</v>
      </c>
      <c r="G2197" s="211">
        <v>6.5744146573819377E-3</v>
      </c>
      <c r="H2197" s="211">
        <v>8.6730415360750934E-3</v>
      </c>
      <c r="I2197" s="211">
        <v>1.0991376171099224E-2</v>
      </c>
      <c r="J2197" s="211">
        <v>1.4726335668957776E-2</v>
      </c>
      <c r="K2197" s="211">
        <v>1.9552395960040766E-2</v>
      </c>
      <c r="L2197" s="211">
        <v>2.5173840375128757E-2</v>
      </c>
      <c r="M2197" s="211">
        <v>3.2498788936287396E-2</v>
      </c>
      <c r="N2197" s="211">
        <v>4.3947193671611644E-2</v>
      </c>
      <c r="P2197" s="212">
        <f t="array" ref="P2197:Z2197">(1+D2197:N2197)^-P$1:Z$1</f>
        <v>0.99991314877258874</v>
      </c>
      <c r="Q2197" s="212">
        <v>0.99937220551693884</v>
      </c>
      <c r="R2197" s="212">
        <v>0.99799573135723285</v>
      </c>
      <c r="S2197" s="212">
        <v>0.99346852596127266</v>
      </c>
      <c r="T2197" s="212">
        <v>0.98287700027433245</v>
      </c>
      <c r="U2197" s="212">
        <v>0.96773767047443215</v>
      </c>
      <c r="V2197" s="212">
        <v>0.92951272612711755</v>
      </c>
      <c r="W2197" s="212">
        <v>0.87323905898284992</v>
      </c>
      <c r="X2197" s="212">
        <v>0.77987472142311598</v>
      </c>
      <c r="Y2197" s="212">
        <v>0.61895166582249772</v>
      </c>
      <c r="Z2197" s="212">
        <v>0.42308670349539496</v>
      </c>
    </row>
    <row r="2198" spans="3:26" x14ac:dyDescent="0.3">
      <c r="C2198" s="210">
        <v>40646</v>
      </c>
      <c r="D2198" s="211">
        <v>7.4512051636783829E-4</v>
      </c>
      <c r="E2198" s="211">
        <v>1.8443118674646077E-3</v>
      </c>
      <c r="F2198" s="211">
        <v>2.9736086861809259E-3</v>
      </c>
      <c r="G2198" s="211">
        <v>4.5034971490341942E-3</v>
      </c>
      <c r="H2198" s="211">
        <v>5.8475969466272306E-3</v>
      </c>
      <c r="I2198" s="211">
        <v>7.6714874124791197E-3</v>
      </c>
      <c r="J2198" s="211">
        <v>9.6072408599112494E-3</v>
      </c>
      <c r="K2198" s="211">
        <v>1.224579125955747E-2</v>
      </c>
      <c r="L2198" s="211">
        <v>1.6323777140513886E-2</v>
      </c>
      <c r="M2198" s="211">
        <v>2.1368183154720541E-2</v>
      </c>
      <c r="N2198" s="211">
        <v>2.9099318573353398E-2</v>
      </c>
      <c r="P2198" s="212">
        <f t="array" ref="P2198:Z2198">(1+D2198:N2198)^-P$1:Z$1</f>
        <v>0.99994041433114478</v>
      </c>
      <c r="Q2198" s="212">
        <v>0.9995394527812983</v>
      </c>
      <c r="R2198" s="212">
        <v>0.99851650334218733</v>
      </c>
      <c r="S2198" s="212">
        <v>0.99551669340941484</v>
      </c>
      <c r="T2198" s="212">
        <v>0.9884065952623885</v>
      </c>
      <c r="U2198" s="212">
        <v>0.97733418467560362</v>
      </c>
      <c r="V2198" s="212">
        <v>0.95331783216187271</v>
      </c>
      <c r="W2198" s="212">
        <v>0.91832866753589049</v>
      </c>
      <c r="X2198" s="212">
        <v>0.85050944092188818</v>
      </c>
      <c r="Y2198" s="212">
        <v>0.72822423162417516</v>
      </c>
      <c r="Z2198" s="212">
        <v>0.56344844856906884</v>
      </c>
    </row>
    <row r="2199" spans="3:26" x14ac:dyDescent="0.3">
      <c r="C2199" s="210">
        <v>40645</v>
      </c>
      <c r="D2199" s="211">
        <v>1.0038125144540744E-3</v>
      </c>
      <c r="E2199" s="211">
        <v>2.345456673614247E-3</v>
      </c>
      <c r="F2199" s="211">
        <v>3.7991250152816002E-3</v>
      </c>
      <c r="G2199" s="211">
        <v>5.902551672293377E-3</v>
      </c>
      <c r="H2199" s="211">
        <v>7.5378663696805759E-3</v>
      </c>
      <c r="I2199" s="211">
        <v>1.0029667444563678E-2</v>
      </c>
      <c r="J2199" s="211">
        <v>1.2984437298545103E-2</v>
      </c>
      <c r="K2199" s="211">
        <v>1.7258346611974777E-2</v>
      </c>
      <c r="L2199" s="211">
        <v>2.2736960389150088E-2</v>
      </c>
      <c r="M2199" s="211">
        <v>2.9859515162985944E-2</v>
      </c>
      <c r="N2199" s="211">
        <v>3.7627097287943646E-2</v>
      </c>
      <c r="P2199" s="212">
        <f t="array" ref="P2199:Z2199">(1+D2199:N2199)^-P$1:Z$1</f>
        <v>0.99991973849860027</v>
      </c>
      <c r="Q2199" s="212">
        <v>0.99941449387977632</v>
      </c>
      <c r="R2199" s="212">
        <v>0.99810583292005095</v>
      </c>
      <c r="S2199" s="212">
        <v>0.99413208400507524</v>
      </c>
      <c r="T2199" s="212">
        <v>0.9850930283572934</v>
      </c>
      <c r="U2199" s="212">
        <v>0.97050462345874489</v>
      </c>
      <c r="V2199" s="212">
        <v>0.93753207271263606</v>
      </c>
      <c r="W2199" s="212">
        <v>0.88711754068861426</v>
      </c>
      <c r="X2199" s="212">
        <v>0.79865734351603923</v>
      </c>
      <c r="Y2199" s="212">
        <v>0.64317656396497136</v>
      </c>
      <c r="Z2199" s="212">
        <v>0.47772053102661538</v>
      </c>
    </row>
    <row r="2200" spans="3:26" x14ac:dyDescent="0.3">
      <c r="C2200" s="210">
        <v>40644</v>
      </c>
      <c r="D2200" s="211">
        <v>9.0416247902841255E-4</v>
      </c>
      <c r="E2200" s="211">
        <v>2.2135644458050898E-3</v>
      </c>
      <c r="F2200" s="211">
        <v>3.3660153771837751E-3</v>
      </c>
      <c r="G2200" s="211">
        <v>5.1088777103366796E-3</v>
      </c>
      <c r="H2200" s="211">
        <v>6.9286252081235929E-3</v>
      </c>
      <c r="I2200" s="211">
        <v>9.3869759404571033E-3</v>
      </c>
      <c r="J2200" s="211">
        <v>1.1869769353644607E-2</v>
      </c>
      <c r="K2200" s="211">
        <v>1.5984990136148208E-2</v>
      </c>
      <c r="L2200" s="211">
        <v>2.1014213276314281E-2</v>
      </c>
      <c r="M2200" s="211">
        <v>2.6338909801434243E-2</v>
      </c>
      <c r="N2200" s="211">
        <v>3.5170759727530136E-2</v>
      </c>
      <c r="P2200" s="212">
        <f t="array" ref="P2200:Z2200">(1+D2200:N2200)^-P$1:Z$1</f>
        <v>0.99992770229597649</v>
      </c>
      <c r="Q2200" s="212">
        <v>0.99944737322410004</v>
      </c>
      <c r="R2200" s="212">
        <v>0.9983212292008623</v>
      </c>
      <c r="S2200" s="212">
        <v>0.99491709025396846</v>
      </c>
      <c r="T2200" s="212">
        <v>0.98628544809525309</v>
      </c>
      <c r="U2200" s="212">
        <v>0.97235960767184781</v>
      </c>
      <c r="V2200" s="212">
        <v>0.94270735281048923</v>
      </c>
      <c r="W2200" s="212">
        <v>0.89492977371044446</v>
      </c>
      <c r="X2200" s="212">
        <v>0.81223578916900885</v>
      </c>
      <c r="Y2200" s="212">
        <v>0.67707704789425938</v>
      </c>
      <c r="Z2200" s="212">
        <v>0.50091043463883123</v>
      </c>
    </row>
    <row r="2201" spans="3:26" x14ac:dyDescent="0.3">
      <c r="C2201" s="210">
        <v>40641</v>
      </c>
      <c r="D2201" s="211">
        <v>9.4888766371152154E-4</v>
      </c>
      <c r="E2201" s="211">
        <v>2.2358864317719726E-3</v>
      </c>
      <c r="F2201" s="211">
        <v>3.5263678043118362E-3</v>
      </c>
      <c r="G2201" s="211">
        <v>5.7494260473469746E-3</v>
      </c>
      <c r="H2201" s="211">
        <v>7.5861132291527925E-3</v>
      </c>
      <c r="I2201" s="211">
        <v>9.599644186372415E-3</v>
      </c>
      <c r="J2201" s="211">
        <v>1.2494181124546372E-2</v>
      </c>
      <c r="K2201" s="211">
        <v>1.5639274850021583E-2</v>
      </c>
      <c r="L2201" s="211">
        <v>2.0887085204335357E-2</v>
      </c>
      <c r="M2201" s="211">
        <v>2.613204047053802E-2</v>
      </c>
      <c r="N2201" s="211">
        <v>3.3697874732073044E-2</v>
      </c>
      <c r="P2201" s="212">
        <f t="array" ref="P2201:Z2201">(1+D2201:N2201)^-P$1:Z$1</f>
        <v>0.99992412785808471</v>
      </c>
      <c r="Q2201" s="212">
        <v>0.99944180820770134</v>
      </c>
      <c r="R2201" s="212">
        <v>0.99824146566266048</v>
      </c>
      <c r="S2201" s="212">
        <v>0.99428344088652132</v>
      </c>
      <c r="T2201" s="212">
        <v>0.98499869099717152</v>
      </c>
      <c r="U2201" s="212">
        <v>0.97174526576840636</v>
      </c>
      <c r="V2201" s="212">
        <v>0.93980406707847663</v>
      </c>
      <c r="W2201" s="212">
        <v>0.89706433981570466</v>
      </c>
      <c r="X2201" s="212">
        <v>0.81324780953285547</v>
      </c>
      <c r="Y2201" s="212">
        <v>0.67912743185052582</v>
      </c>
      <c r="Z2201" s="212">
        <v>0.51537996606322312</v>
      </c>
    </row>
    <row r="2202" spans="3:26" x14ac:dyDescent="0.3">
      <c r="C2202" s="210">
        <v>40640</v>
      </c>
      <c r="D2202" s="211">
        <v>9.9312195306442905E-4</v>
      </c>
      <c r="E2202" s="211">
        <v>2.3830826515325583E-3</v>
      </c>
      <c r="F2202" s="211">
        <v>3.9161224481340066E-3</v>
      </c>
      <c r="G2202" s="211">
        <v>6.2039053939676268E-3</v>
      </c>
      <c r="H2202" s="211">
        <v>8.0882102189639704E-3</v>
      </c>
      <c r="I2202" s="211">
        <v>1.0459762036576344E-2</v>
      </c>
      <c r="J2202" s="211">
        <v>1.310815952695083E-2</v>
      </c>
      <c r="K2202" s="211">
        <v>1.6669534556570133E-2</v>
      </c>
      <c r="L2202" s="211">
        <v>2.2628609244554846E-2</v>
      </c>
      <c r="M2202" s="211">
        <v>2.9059999260256059E-2</v>
      </c>
      <c r="N2202" s="211">
        <v>3.9139163357927428E-2</v>
      </c>
      <c r="P2202" s="212">
        <f t="array" ref="P2202:Z2202">(1+D2202:N2202)^-P$1:Z$1</f>
        <v>0.99992059282221946</v>
      </c>
      <c r="Q2202" s="212">
        <v>0.99940511511090513</v>
      </c>
      <c r="R2202" s="212">
        <v>0.99804767107761827</v>
      </c>
      <c r="S2202" s="212">
        <v>0.99383434574174256</v>
      </c>
      <c r="T2202" s="212">
        <v>0.98401774169311218</v>
      </c>
      <c r="U2202" s="212">
        <v>0.96926588690322935</v>
      </c>
      <c r="V2202" s="212">
        <v>0.93695974867691345</v>
      </c>
      <c r="W2202" s="212">
        <v>0.89072026257459624</v>
      </c>
      <c r="X2202" s="212">
        <v>0.79950395300365651</v>
      </c>
      <c r="Y2202" s="212">
        <v>0.65071309248601106</v>
      </c>
      <c r="Z2202" s="212">
        <v>0.4640082915736769</v>
      </c>
    </row>
    <row r="2203" spans="3:26" x14ac:dyDescent="0.3">
      <c r="C2203" s="210">
        <v>40639</v>
      </c>
      <c r="D2203" s="211">
        <v>9.7756632821893014E-4</v>
      </c>
      <c r="E2203" s="211">
        <v>2.4676232605982972E-3</v>
      </c>
      <c r="F2203" s="211">
        <v>3.8074007536120203E-3</v>
      </c>
      <c r="G2203" s="211">
        <v>5.7339106975560633E-3</v>
      </c>
      <c r="H2203" s="211">
        <v>7.2198428763843026E-3</v>
      </c>
      <c r="I2203" s="211">
        <v>9.5124238027677662E-3</v>
      </c>
      <c r="J2203" s="211">
        <v>1.2752083326124231E-2</v>
      </c>
      <c r="K2203" s="211">
        <v>1.5948750994759276E-2</v>
      </c>
      <c r="L2203" s="211">
        <v>2.1348536975256016E-2</v>
      </c>
      <c r="M2203" s="211">
        <v>2.8752927559397762E-2</v>
      </c>
      <c r="N2203" s="211">
        <v>3.9186201859320743E-2</v>
      </c>
      <c r="P2203" s="212">
        <f t="array" ref="P2203:Z2203">(1+D2203:N2203)^-P$1:Z$1</f>
        <v>0.99992183594925454</v>
      </c>
      <c r="Q2203" s="212">
        <v>0.99938404385950352</v>
      </c>
      <c r="R2203" s="212">
        <v>0.99810171854526286</v>
      </c>
      <c r="S2203" s="212">
        <v>0.99429877959113544</v>
      </c>
      <c r="T2203" s="212">
        <v>0.98571520073975083</v>
      </c>
      <c r="U2203" s="212">
        <v>0.97199715960106703</v>
      </c>
      <c r="V2203" s="212">
        <v>0.93860804819017163</v>
      </c>
      <c r="W2203" s="212">
        <v>0.89515325417740776</v>
      </c>
      <c r="X2203" s="212">
        <v>0.80958096550018999</v>
      </c>
      <c r="Y2203" s="212">
        <v>0.65363265087814326</v>
      </c>
      <c r="Z2203" s="212">
        <v>0.46358840779231053</v>
      </c>
    </row>
    <row r="2204" spans="3:26" x14ac:dyDescent="0.3">
      <c r="C2204" s="210">
        <v>40638</v>
      </c>
      <c r="D2204" s="211">
        <v>1.0970079533105779E-3</v>
      </c>
      <c r="E2204" s="211">
        <v>2.6849249924480348E-3</v>
      </c>
      <c r="F2204" s="211">
        <v>4.3248456402060487E-3</v>
      </c>
      <c r="G2204" s="211">
        <v>6.5043928769458366E-3</v>
      </c>
      <c r="H2204" s="211">
        <v>8.5310880658420237E-3</v>
      </c>
      <c r="I2204" s="211">
        <v>1.1575554788952405E-2</v>
      </c>
      <c r="J2204" s="211">
        <v>1.4836909942974645E-2</v>
      </c>
      <c r="K2204" s="211">
        <v>1.9017131820767964E-2</v>
      </c>
      <c r="L2204" s="211">
        <v>2.4985740918519163E-2</v>
      </c>
      <c r="M2204" s="211">
        <v>3.3579618326100791E-2</v>
      </c>
      <c r="N2204" s="211">
        <v>4.2607254437393383E-2</v>
      </c>
      <c r="P2204" s="212">
        <f t="array" ref="P2204:Z2204">(1+D2204:N2204)^-P$1:Z$1</f>
        <v>0.99991229131224957</v>
      </c>
      <c r="Q2204" s="212">
        <v>0.9993298928671146</v>
      </c>
      <c r="R2204" s="212">
        <v>0.99784456610475314</v>
      </c>
      <c r="S2204" s="212">
        <v>0.99353764084590424</v>
      </c>
      <c r="T2204" s="212">
        <v>0.98315370492282117</v>
      </c>
      <c r="U2204" s="212">
        <v>0.96606205097347442</v>
      </c>
      <c r="V2204" s="212">
        <v>0.92900644871972593</v>
      </c>
      <c r="W2204" s="212">
        <v>0.8764549571456649</v>
      </c>
      <c r="X2204" s="212">
        <v>0.78130708488662581</v>
      </c>
      <c r="Y2204" s="212">
        <v>0.60931370978640131</v>
      </c>
      <c r="Z2204" s="212">
        <v>0.43409536800981136</v>
      </c>
    </row>
    <row r="2205" spans="3:26" x14ac:dyDescent="0.3">
      <c r="C2205" s="210">
        <v>40637</v>
      </c>
      <c r="D2205" s="211">
        <v>1.1460731080062195E-3</v>
      </c>
      <c r="E2205" s="211">
        <v>2.7835352621506247E-3</v>
      </c>
      <c r="F2205" s="211">
        <v>4.557750107147384E-3</v>
      </c>
      <c r="G2205" s="211">
        <v>7.0677491694946361E-3</v>
      </c>
      <c r="H2205" s="211">
        <v>9.2134919917628531E-3</v>
      </c>
      <c r="I2205" s="211">
        <v>1.1953138662374059E-2</v>
      </c>
      <c r="J2205" s="211">
        <v>1.5672219689702983E-2</v>
      </c>
      <c r="K2205" s="211">
        <v>1.9665830163499331E-2</v>
      </c>
      <c r="L2205" s="211">
        <v>2.6424889094752109E-2</v>
      </c>
      <c r="M2205" s="211">
        <v>3.3788666715644386E-2</v>
      </c>
      <c r="N2205" s="211">
        <v>4.3798391356978578E-2</v>
      </c>
      <c r="P2205" s="212">
        <f t="array" ref="P2205:Z2205">(1+D2205:N2205)^-P$1:Z$1</f>
        <v>0.99990837084880124</v>
      </c>
      <c r="Q2205" s="212">
        <v>0.99930532429849128</v>
      </c>
      <c r="R2205" s="212">
        <v>0.99772888538416082</v>
      </c>
      <c r="S2205" s="212">
        <v>0.99298185333079803</v>
      </c>
      <c r="T2205" s="212">
        <v>0.98182458848098064</v>
      </c>
      <c r="U2205" s="212">
        <v>0.96498107197362026</v>
      </c>
      <c r="V2205" s="212">
        <v>0.92519255696637848</v>
      </c>
      <c r="W2205" s="212">
        <v>0.87255927267275046</v>
      </c>
      <c r="X2205" s="212">
        <v>0.77042125486922119</v>
      </c>
      <c r="Y2205" s="212">
        <v>0.60746813085505036</v>
      </c>
      <c r="Z2205" s="212">
        <v>0.42429463054928296</v>
      </c>
    </row>
    <row r="2206" spans="3:26" x14ac:dyDescent="0.3">
      <c r="C2206" s="210">
        <v>40634</v>
      </c>
      <c r="D2206" s="211">
        <v>8.7709087947223361E-4</v>
      </c>
      <c r="E2206" s="211">
        <v>2.1596266497851189E-3</v>
      </c>
      <c r="F2206" s="211">
        <v>3.2862211780204324E-3</v>
      </c>
      <c r="G2206" s="211">
        <v>5.0756311147460266E-3</v>
      </c>
      <c r="H2206" s="211">
        <v>6.6942448500034116E-3</v>
      </c>
      <c r="I2206" s="211">
        <v>8.6873980081948882E-3</v>
      </c>
      <c r="J2206" s="211">
        <v>1.1389885573492853E-2</v>
      </c>
      <c r="K2206" s="211">
        <v>1.4581819405925633E-2</v>
      </c>
      <c r="L2206" s="211">
        <v>1.9523905411960602E-2</v>
      </c>
      <c r="M2206" s="211">
        <v>2.6729804734395395E-2</v>
      </c>
      <c r="N2206" s="211">
        <v>3.4100210255108392E-2</v>
      </c>
      <c r="P2206" s="212">
        <f t="array" ref="P2206:Z2206">(1+D2206:N2206)^-P$1:Z$1</f>
        <v>0.9999298659427055</v>
      </c>
      <c r="Q2206" s="212">
        <v>0.99946082090726374</v>
      </c>
      <c r="R2206" s="212">
        <v>0.99836092807117083</v>
      </c>
      <c r="S2206" s="212">
        <v>0.99495000081823048</v>
      </c>
      <c r="T2206" s="212">
        <v>0.98674475904880199</v>
      </c>
      <c r="U2206" s="212">
        <v>0.97438415923483856</v>
      </c>
      <c r="V2206" s="212">
        <v>0.94494595276975368</v>
      </c>
      <c r="W2206" s="212">
        <v>0.90362964335351548</v>
      </c>
      <c r="X2206" s="212">
        <v>0.82418720091360453</v>
      </c>
      <c r="Y2206" s="212">
        <v>0.67322070020851432</v>
      </c>
      <c r="Z2206" s="212">
        <v>0.51138439512940548</v>
      </c>
    </row>
    <row r="2207" spans="3:26" x14ac:dyDescent="0.3">
      <c r="C2207" s="210">
        <v>40633</v>
      </c>
      <c r="D2207" s="211">
        <v>1.1726201620750366E-3</v>
      </c>
      <c r="E2207" s="211">
        <v>2.7882048799766422E-3</v>
      </c>
      <c r="F2207" s="211">
        <v>4.5541783363754803E-3</v>
      </c>
      <c r="G2207" s="211">
        <v>7.3752777578666379E-3</v>
      </c>
      <c r="H2207" s="211">
        <v>1.0132869746577003E-2</v>
      </c>
      <c r="I2207" s="211">
        <v>1.3537590421830527E-2</v>
      </c>
      <c r="J2207" s="211">
        <v>1.8472259946335671E-2</v>
      </c>
      <c r="K2207" s="211">
        <v>2.3515397326063597E-2</v>
      </c>
      <c r="L2207" s="211">
        <v>3.1063857709452251E-2</v>
      </c>
      <c r="M2207" s="211">
        <v>3.9946483769917558E-2</v>
      </c>
      <c r="N2207" s="211">
        <v>5.2977995919007911E-2</v>
      </c>
      <c r="P2207" s="212">
        <f t="array" ref="P2207:Z2207">(1+D2207:N2207)^-P$1:Z$1</f>
        <v>0.99990624974042652</v>
      </c>
      <c r="Q2207" s="212">
        <v>0.99930416094662855</v>
      </c>
      <c r="R2207" s="212">
        <v>0.99773065913403924</v>
      </c>
      <c r="S2207" s="212">
        <v>0.9926787187250794</v>
      </c>
      <c r="T2207" s="212">
        <v>0.98003817616053057</v>
      </c>
      <c r="U2207" s="212">
        <v>0.9604625114320865</v>
      </c>
      <c r="V2207" s="212">
        <v>0.91254434207825574</v>
      </c>
      <c r="W2207" s="212">
        <v>0.84984424401821157</v>
      </c>
      <c r="X2207" s="212">
        <v>0.73645186060909351</v>
      </c>
      <c r="Y2207" s="212">
        <v>0.55569327049163786</v>
      </c>
      <c r="Z2207" s="212">
        <v>0.35613452958981018</v>
      </c>
    </row>
    <row r="2208" spans="3:26" x14ac:dyDescent="0.3">
      <c r="C2208" s="210">
        <v>40632</v>
      </c>
      <c r="D2208" s="211">
        <v>1.0032467830290185E-3</v>
      </c>
      <c r="E2208" s="211">
        <v>2.4217153465402601E-3</v>
      </c>
      <c r="F2208" s="211">
        <v>3.8531640489897372E-3</v>
      </c>
      <c r="G2208" s="211">
        <v>6.0226148873499174E-3</v>
      </c>
      <c r="H2208" s="211">
        <v>7.8914722609328917E-3</v>
      </c>
      <c r="I2208" s="211">
        <v>9.8951609422827849E-3</v>
      </c>
      <c r="J2208" s="211">
        <v>1.2383767281211638E-2</v>
      </c>
      <c r="K2208" s="211">
        <v>1.5587271182248997E-2</v>
      </c>
      <c r="L2208" s="211">
        <v>2.0462400322493378E-2</v>
      </c>
      <c r="M2208" s="211">
        <v>2.5797240365244639E-2</v>
      </c>
      <c r="N2208" s="211">
        <v>3.4158396278118681E-2</v>
      </c>
      <c r="P2208" s="212">
        <f t="array" ref="P2208:Z2208">(1+D2208:N2208)^-P$1:Z$1</f>
        <v>0.99991978370811374</v>
      </c>
      <c r="Q2208" s="212">
        <v>0.99939548586245108</v>
      </c>
      <c r="R2208" s="212">
        <v>0.99807896773569182</v>
      </c>
      <c r="S2208" s="212">
        <v>0.99401343985888002</v>
      </c>
      <c r="T2208" s="212">
        <v>0.98440193491430505</v>
      </c>
      <c r="U2208" s="212">
        <v>0.97089245550656045</v>
      </c>
      <c r="V2208" s="212">
        <v>0.9403166692124787</v>
      </c>
      <c r="W2208" s="212">
        <v>0.89738593169559855</v>
      </c>
      <c r="X2208" s="212">
        <v>0.8166386407002052</v>
      </c>
      <c r="Y2208" s="212">
        <v>0.68245984682970684</v>
      </c>
      <c r="Z2208" s="212">
        <v>0.51080925064268556</v>
      </c>
    </row>
    <row r="2209" spans="3:26" x14ac:dyDescent="0.3">
      <c r="C2209" s="210">
        <v>40631</v>
      </c>
      <c r="D2209" s="211">
        <v>1.0525692169694361E-3</v>
      </c>
      <c r="E2209" s="211">
        <v>2.6969996471822586E-3</v>
      </c>
      <c r="F2209" s="211">
        <v>4.1675791552627812E-3</v>
      </c>
      <c r="G2209" s="211">
        <v>6.5530414272421825E-3</v>
      </c>
      <c r="H2209" s="211">
        <v>8.22382735138142E-3</v>
      </c>
      <c r="I2209" s="211">
        <v>1.0412206697806308E-2</v>
      </c>
      <c r="J2209" s="211">
        <v>1.3165118044363886E-2</v>
      </c>
      <c r="K2209" s="211">
        <v>1.7396583376524145E-2</v>
      </c>
      <c r="L2209" s="211">
        <v>2.3181188275654012E-2</v>
      </c>
      <c r="M2209" s="211">
        <v>3.1618480198481069E-2</v>
      </c>
      <c r="N2209" s="211">
        <v>4.1858737301642392E-2</v>
      </c>
      <c r="P2209" s="212">
        <f t="array" ref="P2209:Z2209">(1+D2209:N2209)^-P$1:Z$1</f>
        <v>0.9999158422891069</v>
      </c>
      <c r="Q2209" s="212">
        <v>0.99932688432666905</v>
      </c>
      <c r="R2209" s="212">
        <v>0.99792270115258619</v>
      </c>
      <c r="S2209" s="212">
        <v>0.99348962135373386</v>
      </c>
      <c r="T2209" s="212">
        <v>0.98375303719885865</v>
      </c>
      <c r="U2209" s="212">
        <v>0.96940274967098305</v>
      </c>
      <c r="V2209" s="212">
        <v>0.93669640641888074</v>
      </c>
      <c r="W2209" s="212">
        <v>0.88627413705164515</v>
      </c>
      <c r="X2209" s="212">
        <v>0.79519663184589162</v>
      </c>
      <c r="Y2209" s="212">
        <v>0.62692169490523486</v>
      </c>
      <c r="Z2209" s="212">
        <v>0.44037558819648964</v>
      </c>
    </row>
    <row r="2210" spans="3:26" x14ac:dyDescent="0.3">
      <c r="C2210" s="210">
        <v>40630</v>
      </c>
      <c r="D2210" s="211">
        <v>8.4680857050523257E-4</v>
      </c>
      <c r="E2210" s="211">
        <v>2.1686838327635905E-3</v>
      </c>
      <c r="F2210" s="211">
        <v>3.4524167224382354E-3</v>
      </c>
      <c r="G2210" s="211">
        <v>5.2883530576988448E-3</v>
      </c>
      <c r="H2210" s="211">
        <v>6.7960574390832891E-3</v>
      </c>
      <c r="I2210" s="211">
        <v>8.6889418205837645E-3</v>
      </c>
      <c r="J2210" s="211">
        <v>1.1574293134755281E-2</v>
      </c>
      <c r="K2210" s="211">
        <v>1.4970818893658496E-2</v>
      </c>
      <c r="L2210" s="211">
        <v>2.0165424224386261E-2</v>
      </c>
      <c r="M2210" s="211">
        <v>2.6129384206757245E-2</v>
      </c>
      <c r="N2210" s="211">
        <v>3.5794061644887964E-2</v>
      </c>
      <c r="P2210" s="212">
        <f t="array" ref="P2210:Z2210">(1+D2210:N2210)^-P$1:Z$1</f>
        <v>0.99993228627424502</v>
      </c>
      <c r="Q2210" s="212">
        <v>0.99945856272200007</v>
      </c>
      <c r="R2210" s="212">
        <v>0.99827824851109759</v>
      </c>
      <c r="S2210" s="212">
        <v>0.99473946650071721</v>
      </c>
      <c r="T2210" s="212">
        <v>0.98654519934997653</v>
      </c>
      <c r="U2210" s="212">
        <v>0.97437968531635344</v>
      </c>
      <c r="V2210" s="212">
        <v>0.94408495986573282</v>
      </c>
      <c r="W2210" s="212">
        <v>0.90120814226166179</v>
      </c>
      <c r="X2210" s="212">
        <v>0.81901903996015712</v>
      </c>
      <c r="Y2210" s="212">
        <v>0.67915380241815759</v>
      </c>
      <c r="Z2210" s="212">
        <v>0.4949161930937655</v>
      </c>
    </row>
    <row r="2211" spans="3:26" x14ac:dyDescent="0.3">
      <c r="C2211" s="210">
        <v>40627</v>
      </c>
      <c r="D2211" s="211">
        <v>7.62415006024273E-4</v>
      </c>
      <c r="E2211" s="211">
        <v>1.7987443046392465E-3</v>
      </c>
      <c r="F2211" s="211">
        <v>2.9329267733060357E-3</v>
      </c>
      <c r="G2211" s="211">
        <v>4.4039495092826455E-3</v>
      </c>
      <c r="H2211" s="211">
        <v>5.5896814645334377E-3</v>
      </c>
      <c r="I2211" s="211">
        <v>7.3463244301781045E-3</v>
      </c>
      <c r="J2211" s="211">
        <v>9.9509581899307302E-3</v>
      </c>
      <c r="K2211" s="211">
        <v>1.2922679362944179E-2</v>
      </c>
      <c r="L2211" s="211">
        <v>1.6794912556530962E-2</v>
      </c>
      <c r="M2211" s="211">
        <v>2.2034797704247353E-2</v>
      </c>
      <c r="N2211" s="211">
        <v>2.8778697735218482E-2</v>
      </c>
      <c r="P2211" s="212">
        <f t="array" ref="P2211:Z2211">(1+D2211:N2211)^-P$1:Z$1</f>
        <v>0.99993903189740285</v>
      </c>
      <c r="Q2211" s="212">
        <v>0.99955081878674501</v>
      </c>
      <c r="R2211" s="212">
        <v>0.9985367545216951</v>
      </c>
      <c r="S2211" s="212">
        <v>0.99561536022291197</v>
      </c>
      <c r="T2211" s="212">
        <v>0.98891367694805599</v>
      </c>
      <c r="U2211" s="212">
        <v>0.97828091614942425</v>
      </c>
      <c r="V2211" s="212">
        <v>0.95169671927727251</v>
      </c>
      <c r="W2211" s="212">
        <v>0.91404154190780795</v>
      </c>
      <c r="X2211" s="212">
        <v>0.84657678312198703</v>
      </c>
      <c r="Y2211" s="212">
        <v>0.72113198691490565</v>
      </c>
      <c r="Z2211" s="212">
        <v>0.56697086159539767</v>
      </c>
    </row>
    <row r="2212" spans="3:26" x14ac:dyDescent="0.3">
      <c r="C2212" s="210">
        <v>40626</v>
      </c>
      <c r="D2212" s="211">
        <v>1.0365101935888067E-3</v>
      </c>
      <c r="E2212" s="211">
        <v>2.5191402267064344E-3</v>
      </c>
      <c r="F2212" s="211">
        <v>3.8724910917208293E-3</v>
      </c>
      <c r="G2212" s="211">
        <v>6.1231943076588318E-3</v>
      </c>
      <c r="H2212" s="211">
        <v>8.0773891316444808E-3</v>
      </c>
      <c r="I2212" s="211">
        <v>1.0388512068678966E-2</v>
      </c>
      <c r="J2212" s="211">
        <v>1.2988541472591805E-2</v>
      </c>
      <c r="K2212" s="211">
        <v>1.6238074955944332E-2</v>
      </c>
      <c r="L2212" s="211">
        <v>2.1863433890675417E-2</v>
      </c>
      <c r="M2212" s="211">
        <v>2.8668977738866327E-2</v>
      </c>
      <c r="N2212" s="211">
        <v>3.9151248881369671E-2</v>
      </c>
      <c r="P2212" s="212">
        <f t="array" ref="P2212:Z2212">(1+D2212:N2212)^-P$1:Z$1</f>
        <v>0.99991712556325163</v>
      </c>
      <c r="Q2212" s="212">
        <v>0.9993712046467601</v>
      </c>
      <c r="R2212" s="212">
        <v>0.99806935993795109</v>
      </c>
      <c r="S2212" s="212">
        <v>0.99391407101804041</v>
      </c>
      <c r="T2212" s="212">
        <v>0.98403886745026536</v>
      </c>
      <c r="U2212" s="212">
        <v>0.96947095168541497</v>
      </c>
      <c r="V2212" s="212">
        <v>0.93751308057469729</v>
      </c>
      <c r="W2212" s="212">
        <v>0.89337082016688207</v>
      </c>
      <c r="X2212" s="212">
        <v>0.80551088329562304</v>
      </c>
      <c r="Y2212" s="212">
        <v>0.65443325393397633</v>
      </c>
      <c r="Z2212" s="212">
        <v>0.46390037343281698</v>
      </c>
    </row>
    <row r="2213" spans="3:26" x14ac:dyDescent="0.3">
      <c r="C2213" s="210">
        <v>40625</v>
      </c>
      <c r="D2213" s="211">
        <v>1.0489232417646339E-3</v>
      </c>
      <c r="E2213" s="211">
        <v>2.5923092576587881E-3</v>
      </c>
      <c r="F2213" s="211">
        <v>4.1350457192229793E-3</v>
      </c>
      <c r="G2213" s="211">
        <v>6.5412995999265654E-3</v>
      </c>
      <c r="H2213" s="211">
        <v>8.200587693223892E-3</v>
      </c>
      <c r="I2213" s="211">
        <v>1.1141170157288939E-2</v>
      </c>
      <c r="J2213" s="211">
        <v>1.4503573107782938E-2</v>
      </c>
      <c r="K2213" s="211">
        <v>1.8578777308016294E-2</v>
      </c>
      <c r="L2213" s="211">
        <v>2.3957152286725594E-2</v>
      </c>
      <c r="M2213" s="211">
        <v>3.0092383871516918E-2</v>
      </c>
      <c r="N2213" s="211">
        <v>3.9456638412107704E-2</v>
      </c>
      <c r="P2213" s="212">
        <f t="array" ref="P2213:Z2213">(1+D2213:N2213)^-P$1:Z$1</f>
        <v>0.99991613363648657</v>
      </c>
      <c r="Q2213" s="212">
        <v>0.99935297065892548</v>
      </c>
      <c r="R2213" s="212">
        <v>0.99793886710135182</v>
      </c>
      <c r="S2213" s="212">
        <v>0.99350121092644028</v>
      </c>
      <c r="T2213" s="212">
        <v>0.98379838997501801</v>
      </c>
      <c r="U2213" s="212">
        <v>0.96730764206639086</v>
      </c>
      <c r="V2213" s="212">
        <v>0.93053367663362352</v>
      </c>
      <c r="W2213" s="212">
        <v>0.8790987002271069</v>
      </c>
      <c r="X2213" s="212">
        <v>0.78919106797577065</v>
      </c>
      <c r="Y2213" s="212">
        <v>0.64099900810705701</v>
      </c>
      <c r="Z2213" s="212">
        <v>0.46118211475940912</v>
      </c>
    </row>
    <row r="2214" spans="3:26" x14ac:dyDescent="0.3">
      <c r="C2214" s="210">
        <v>40624</v>
      </c>
      <c r="D2214" s="211">
        <v>1.0421902304924018E-3</v>
      </c>
      <c r="E2214" s="211">
        <v>2.5958124510099745E-3</v>
      </c>
      <c r="F2214" s="211">
        <v>4.1278760588705065E-3</v>
      </c>
      <c r="G2214" s="211">
        <v>6.5368555873496813E-3</v>
      </c>
      <c r="H2214" s="211">
        <v>8.7980136547877816E-3</v>
      </c>
      <c r="I2214" s="211">
        <v>1.152592935311208E-2</v>
      </c>
      <c r="J2214" s="211">
        <v>1.4934219604618734E-2</v>
      </c>
      <c r="K2214" s="211">
        <v>1.9324419505504977E-2</v>
      </c>
      <c r="L2214" s="211">
        <v>2.6113541721691651E-2</v>
      </c>
      <c r="M2214" s="211">
        <v>3.4378577985377107E-2</v>
      </c>
      <c r="N2214" s="211">
        <v>4.3395488382918616E-2</v>
      </c>
      <c r="P2214" s="212">
        <f t="array" ref="P2214:Z2214">(1+D2214:N2214)^-P$1:Z$1</f>
        <v>0.99991667166981513</v>
      </c>
      <c r="Q2214" s="212">
        <v>0.99935209769216593</v>
      </c>
      <c r="R2214" s="212">
        <v>0.99794242982982928</v>
      </c>
      <c r="S2214" s="212">
        <v>0.99350559738467281</v>
      </c>
      <c r="T2214" s="212">
        <v>0.98263349342532469</v>
      </c>
      <c r="U2214" s="212">
        <v>0.9662042428866191</v>
      </c>
      <c r="V2214" s="212">
        <v>0.92856117863152809</v>
      </c>
      <c r="W2214" s="212">
        <v>0.87460710329966873</v>
      </c>
      <c r="X2214" s="212">
        <v>0.77276209150841491</v>
      </c>
      <c r="Y2214" s="212">
        <v>0.6022921936885085</v>
      </c>
      <c r="Z2214" s="212">
        <v>0.4275834723144849</v>
      </c>
    </row>
    <row r="2215" spans="3:26" x14ac:dyDescent="0.3">
      <c r="C2215" s="210">
        <v>40623</v>
      </c>
      <c r="D2215" s="211">
        <v>9.3675012821340612E-4</v>
      </c>
      <c r="E2215" s="211">
        <v>2.3219513818336069E-3</v>
      </c>
      <c r="F2215" s="211">
        <v>3.4961580228217758E-3</v>
      </c>
      <c r="G2215" s="211">
        <v>5.7204835323268893E-3</v>
      </c>
      <c r="H2215" s="211">
        <v>7.4074336455118269E-3</v>
      </c>
      <c r="I2215" s="211">
        <v>9.5871782306380243E-3</v>
      </c>
      <c r="J2215" s="211">
        <v>1.2936026516728141E-2</v>
      </c>
      <c r="K2215" s="211">
        <v>1.720563210113402E-2</v>
      </c>
      <c r="L2215" s="211">
        <v>2.3310903140654846E-2</v>
      </c>
      <c r="M2215" s="211">
        <v>2.9231191874746643E-2</v>
      </c>
      <c r="N2215" s="211">
        <v>3.9015886803399201E-2</v>
      </c>
      <c r="P2215" s="212">
        <f t="array" ref="P2215:Z2215">(1+D2215:N2215)^-P$1:Z$1</f>
        <v>0.99992509787317474</v>
      </c>
      <c r="Q2215" s="212">
        <v>0.99942035310561506</v>
      </c>
      <c r="R2215" s="212">
        <v>0.99825649134529582</v>
      </c>
      <c r="S2215" s="212">
        <v>0.9943120542675683</v>
      </c>
      <c r="T2215" s="212">
        <v>0.9853481320638694</v>
      </c>
      <c r="U2215" s="212">
        <v>0.97178126231225681</v>
      </c>
      <c r="V2215" s="212">
        <v>0.93775612930616581</v>
      </c>
      <c r="W2215" s="212">
        <v>0.88743940153648138</v>
      </c>
      <c r="X2215" s="212">
        <v>0.79418921557409861</v>
      </c>
      <c r="Y2215" s="212">
        <v>0.64909147916201604</v>
      </c>
      <c r="Z2215" s="212">
        <v>0.46511060126170173</v>
      </c>
    </row>
    <row r="2216" spans="3:26" x14ac:dyDescent="0.3">
      <c r="C2216" s="210">
        <v>40620</v>
      </c>
      <c r="D2216" s="211">
        <v>9.2854587873028929E-4</v>
      </c>
      <c r="E2216" s="211">
        <v>2.3766270464556202E-3</v>
      </c>
      <c r="F2216" s="211">
        <v>3.7491306368875313E-3</v>
      </c>
      <c r="G2216" s="211">
        <v>6.1366449064006023E-3</v>
      </c>
      <c r="H2216" s="211">
        <v>8.2502652649623729E-3</v>
      </c>
      <c r="I2216" s="211">
        <v>1.0907038724454308E-2</v>
      </c>
      <c r="J2216" s="211">
        <v>1.4067725384412222E-2</v>
      </c>
      <c r="K2216" s="211">
        <v>1.7943264428374378E-2</v>
      </c>
      <c r="L2216" s="211">
        <v>2.3571799474126926E-2</v>
      </c>
      <c r="M2216" s="211">
        <v>3.0750927068110209E-2</v>
      </c>
      <c r="N2216" s="211">
        <v>3.9310705410264012E-2</v>
      </c>
      <c r="P2216" s="212">
        <f t="array" ref="P2216:Z2216">(1+D2216:N2216)^-P$1:Z$1</f>
        <v>0.99992575355266922</v>
      </c>
      <c r="Q2216" s="212">
        <v>0.99940672422393195</v>
      </c>
      <c r="R2216" s="212">
        <v>0.99813068926006387</v>
      </c>
      <c r="S2216" s="212">
        <v>0.99390078381751856</v>
      </c>
      <c r="T2216" s="212">
        <v>0.98370144676007987</v>
      </c>
      <c r="U2216" s="212">
        <v>0.96797989848435273</v>
      </c>
      <c r="V2216" s="212">
        <v>0.93253511970366443</v>
      </c>
      <c r="W2216" s="212">
        <v>0.88294771829843555</v>
      </c>
      <c r="X2216" s="212">
        <v>0.79216724157024998</v>
      </c>
      <c r="Y2216" s="212">
        <v>0.63488342460937308</v>
      </c>
      <c r="Z2216" s="212">
        <v>0.46247896547407974</v>
      </c>
    </row>
    <row r="2217" spans="3:26" x14ac:dyDescent="0.3">
      <c r="C2217" s="210">
        <v>40619</v>
      </c>
      <c r="D2217" s="211">
        <v>9.8356880699660689E-4</v>
      </c>
      <c r="E2217" s="211">
        <v>2.2919936888035363E-3</v>
      </c>
      <c r="F2217" s="211">
        <v>3.7259392304373608E-3</v>
      </c>
      <c r="G2217" s="211">
        <v>6.0198551433423061E-3</v>
      </c>
      <c r="H2217" s="211">
        <v>7.8613858389828765E-3</v>
      </c>
      <c r="I2217" s="211">
        <v>9.9970999596219554E-3</v>
      </c>
      <c r="J2217" s="211">
        <v>1.337234035974582E-2</v>
      </c>
      <c r="K2217" s="211">
        <v>1.7984563932775654E-2</v>
      </c>
      <c r="L2217" s="211">
        <v>2.4015103918085152E-2</v>
      </c>
      <c r="M2217" s="211">
        <v>3.2545461205708781E-2</v>
      </c>
      <c r="N2217" s="211">
        <v>4.2259166878598334E-2</v>
      </c>
      <c r="P2217" s="212">
        <f t="array" ref="P2217:Z2217">(1+D2217:N2217)^-P$1:Z$1</f>
        <v>0.99992135625897038</v>
      </c>
      <c r="Q2217" s="212">
        <v>0.99942782098741889</v>
      </c>
      <c r="R2217" s="212">
        <v>0.99814222025666921</v>
      </c>
      <c r="S2217" s="212">
        <v>0.99401616666652703</v>
      </c>
      <c r="T2217" s="212">
        <v>0.98446070802429808</v>
      </c>
      <c r="U2217" s="212">
        <v>0.97059850862106167</v>
      </c>
      <c r="V2217" s="212">
        <v>0.93573908292249175</v>
      </c>
      <c r="W2217" s="212">
        <v>0.88269700127762629</v>
      </c>
      <c r="X2217" s="212">
        <v>0.78874455830734214</v>
      </c>
      <c r="Y2217" s="212">
        <v>0.61853213842997401</v>
      </c>
      <c r="Z2217" s="212">
        <v>0.43700411809884682</v>
      </c>
    </row>
    <row r="2218" spans="3:26" x14ac:dyDescent="0.3">
      <c r="C2218" s="210">
        <v>40618</v>
      </c>
      <c r="D2218" s="211">
        <v>9.6081923958143533E-4</v>
      </c>
      <c r="E2218" s="211">
        <v>2.3183247207007496E-3</v>
      </c>
      <c r="F2218" s="211">
        <v>3.4985165946383005E-3</v>
      </c>
      <c r="G2218" s="211">
        <v>5.4549692071459537E-3</v>
      </c>
      <c r="H2218" s="211">
        <v>7.4174302058612022E-3</v>
      </c>
      <c r="I2218" s="211">
        <v>9.8935442919592647E-3</v>
      </c>
      <c r="J2218" s="211">
        <v>1.299463093844384E-2</v>
      </c>
      <c r="K2218" s="211">
        <v>1.7549284061989672E-2</v>
      </c>
      <c r="L2218" s="211">
        <v>2.3250761613417142E-2</v>
      </c>
      <c r="M2218" s="211">
        <v>3.0223811280956907E-2</v>
      </c>
      <c r="N2218" s="211">
        <v>3.9868455337953503E-2</v>
      </c>
      <c r="P2218" s="212">
        <f t="array" ref="P2218:Z2218">(1+D2218:N2218)^-P$1:Z$1</f>
        <v>0.99992317431538558</v>
      </c>
      <c r="Q2218" s="212">
        <v>0.99942125714825869</v>
      </c>
      <c r="R2218" s="212">
        <v>0.99825531821899294</v>
      </c>
      <c r="S2218" s="212">
        <v>0.9945746260407391</v>
      </c>
      <c r="T2218" s="212">
        <v>0.9853285770256085</v>
      </c>
      <c r="U2218" s="212">
        <v>0.9708971181646906</v>
      </c>
      <c r="V2218" s="212">
        <v>0.93748490231452242</v>
      </c>
      <c r="W2218" s="212">
        <v>0.88534355186603653</v>
      </c>
      <c r="X2218" s="212">
        <v>0.79465612348192194</v>
      </c>
      <c r="Y2218" s="212">
        <v>0.63977350280032419</v>
      </c>
      <c r="Z2218" s="212">
        <v>0.4575430053004661</v>
      </c>
    </row>
    <row r="2219" spans="3:26" x14ac:dyDescent="0.3">
      <c r="C2219" s="210">
        <v>40617</v>
      </c>
      <c r="D2219" s="211">
        <v>1.1637803867696221E-3</v>
      </c>
      <c r="E2219" s="211">
        <v>3.1123162127756477E-3</v>
      </c>
      <c r="F2219" s="211">
        <v>4.7713117668273302E-3</v>
      </c>
      <c r="G2219" s="211">
        <v>7.4124555039258178E-3</v>
      </c>
      <c r="H2219" s="211">
        <v>1.0061548397230424E-2</v>
      </c>
      <c r="I2219" s="211">
        <v>1.2594849141762093E-2</v>
      </c>
      <c r="J2219" s="211">
        <v>1.6519847108879712E-2</v>
      </c>
      <c r="K2219" s="211">
        <v>2.121491211921148E-2</v>
      </c>
      <c r="L2219" s="211">
        <v>2.7475212530201232E-2</v>
      </c>
      <c r="M2219" s="211">
        <v>3.5493214406987238E-2</v>
      </c>
      <c r="N2219" s="211">
        <v>4.8426682104122119E-2</v>
      </c>
      <c r="P2219" s="212">
        <f t="array" ref="P2219:Z2219">(1+D2219:N2219)^-P$1:Z$1</f>
        <v>0.99990695603131297</v>
      </c>
      <c r="Q2219" s="212">
        <v>0.99922343094034016</v>
      </c>
      <c r="R2219" s="212">
        <v>0.99762284734465412</v>
      </c>
      <c r="S2219" s="212">
        <v>0.99264208471572046</v>
      </c>
      <c r="T2219" s="212">
        <v>0.98017658379126071</v>
      </c>
      <c r="U2219" s="212">
        <v>0.96314762559427325</v>
      </c>
      <c r="V2219" s="212">
        <v>0.92134161481959176</v>
      </c>
      <c r="W2219" s="212">
        <v>0.86333622653210074</v>
      </c>
      <c r="X2219" s="212">
        <v>0.76258185122669997</v>
      </c>
      <c r="Y2219" s="212">
        <v>0.5926402453093893</v>
      </c>
      <c r="Z2219" s="212">
        <v>0.38836376145251045</v>
      </c>
    </row>
    <row r="2220" spans="3:26" x14ac:dyDescent="0.3">
      <c r="C2220" s="210">
        <v>40616</v>
      </c>
      <c r="D2220" s="211">
        <v>8.6038212224977999E-4</v>
      </c>
      <c r="E2220" s="211">
        <v>2.0271896319634598E-3</v>
      </c>
      <c r="F2220" s="211">
        <v>3.1285454271272458E-3</v>
      </c>
      <c r="G2220" s="211">
        <v>4.814155587043306E-3</v>
      </c>
      <c r="H2220" s="211">
        <v>6.3287647045862892E-3</v>
      </c>
      <c r="I2220" s="211">
        <v>8.4863137234040091E-3</v>
      </c>
      <c r="J2220" s="211">
        <v>1.1555902834691628E-2</v>
      </c>
      <c r="K2220" s="211">
        <v>1.490260071946381E-2</v>
      </c>
      <c r="L2220" s="211">
        <v>2.0165187616871572E-2</v>
      </c>
      <c r="M2220" s="211">
        <v>2.6973394782477768E-2</v>
      </c>
      <c r="N2220" s="211">
        <v>3.4759703637063252E-2</v>
      </c>
      <c r="P2220" s="212">
        <f t="array" ref="P2220:Z2220">(1+D2220:N2220)^-P$1:Z$1</f>
        <v>0.99993120139027558</v>
      </c>
      <c r="Q2220" s="212">
        <v>0.99949384372638861</v>
      </c>
      <c r="R2220" s="212">
        <v>0.99843938816700262</v>
      </c>
      <c r="S2220" s="212">
        <v>0.99520890946820828</v>
      </c>
      <c r="T2220" s="212">
        <v>0.98746162438903262</v>
      </c>
      <c r="U2220" s="212">
        <v>0.97496712920461637</v>
      </c>
      <c r="V2220" s="212">
        <v>0.9441707813064969</v>
      </c>
      <c r="W2220" s="212">
        <v>0.90163226001224683</v>
      </c>
      <c r="X2220" s="212">
        <v>0.81902093951783805</v>
      </c>
      <c r="Y2220" s="212">
        <v>0.67082943286734298</v>
      </c>
      <c r="Z2220" s="212">
        <v>0.50490520143815887</v>
      </c>
    </row>
    <row r="2221" spans="3:26" x14ac:dyDescent="0.3">
      <c r="C2221" s="210">
        <v>40613</v>
      </c>
      <c r="D2221" s="211">
        <v>1.026280141291916E-3</v>
      </c>
      <c r="E2221" s="211">
        <v>2.6750625873743837E-3</v>
      </c>
      <c r="F2221" s="211">
        <v>4.100866681569738E-3</v>
      </c>
      <c r="G2221" s="211">
        <v>6.3016385666926893E-3</v>
      </c>
      <c r="H2221" s="211">
        <v>8.5637697903980514E-3</v>
      </c>
      <c r="I2221" s="211">
        <v>1.0929472665841903E-2</v>
      </c>
      <c r="J2221" s="211">
        <v>1.446374312369249E-2</v>
      </c>
      <c r="K2221" s="211">
        <v>1.958412040162269E-2</v>
      </c>
      <c r="L2221" s="211">
        <v>2.6002678775228025E-2</v>
      </c>
      <c r="M2221" s="211">
        <v>3.4939801725796589E-2</v>
      </c>
      <c r="N2221" s="211">
        <v>4.3817190473257932E-2</v>
      </c>
      <c r="P2221" s="212">
        <f t="array" ref="P2221:Z2221">(1+D2221:N2221)^-P$1:Z$1</f>
        <v>0.99991794305678627</v>
      </c>
      <c r="Q2221" s="212">
        <v>0.999332350233469</v>
      </c>
      <c r="R2221" s="212">
        <v>0.99795585160011668</v>
      </c>
      <c r="S2221" s="212">
        <v>0.99373782340683814</v>
      </c>
      <c r="T2221" s="212">
        <v>0.98308998929283276</v>
      </c>
      <c r="U2221" s="212">
        <v>0.9679154574239287</v>
      </c>
      <c r="V2221" s="212">
        <v>0.93071636454265694</v>
      </c>
      <c r="W2221" s="212">
        <v>0.87304888041294193</v>
      </c>
      <c r="X2221" s="212">
        <v>0.77359749235723452</v>
      </c>
      <c r="Y2221" s="212">
        <v>0.59741161151936861</v>
      </c>
      <c r="Z2221" s="212">
        <v>0.42414182602368516</v>
      </c>
    </row>
    <row r="2222" spans="3:26" x14ac:dyDescent="0.3">
      <c r="C2222" s="210">
        <v>40612</v>
      </c>
      <c r="D2222" s="211">
        <v>1.0290958699400268E-3</v>
      </c>
      <c r="E2222" s="211">
        <v>2.4971624846616752E-3</v>
      </c>
      <c r="F2222" s="211">
        <v>3.83847973778305E-3</v>
      </c>
      <c r="G2222" s="211">
        <v>6.1266783737100603E-3</v>
      </c>
      <c r="H2222" s="211">
        <v>7.7348895016192028E-3</v>
      </c>
      <c r="I2222" s="211">
        <v>1.011490797861957E-2</v>
      </c>
      <c r="J2222" s="211">
        <v>1.3837759392884195E-2</v>
      </c>
      <c r="K2222" s="211">
        <v>1.7367469272812925E-2</v>
      </c>
      <c r="L2222" s="211">
        <v>2.1786597372771468E-2</v>
      </c>
      <c r="M2222" s="211">
        <v>2.7933253539623091E-2</v>
      </c>
      <c r="N2222" s="211">
        <v>3.5566460143146683E-2</v>
      </c>
      <c r="P2222" s="212">
        <f t="array" ref="P2222:Z2222">(1+D2222:N2222)^-P$1:Z$1</f>
        <v>0.99991771804824237</v>
      </c>
      <c r="Q2222" s="212">
        <v>0.99937668190465145</v>
      </c>
      <c r="R2222" s="212">
        <v>0.99808626773906362</v>
      </c>
      <c r="S2222" s="212">
        <v>0.9939106292424198</v>
      </c>
      <c r="T2222" s="212">
        <v>0.98470787320836206</v>
      </c>
      <c r="U2222" s="212">
        <v>0.9702589503647453</v>
      </c>
      <c r="V2222" s="212">
        <v>0.93359322130980749</v>
      </c>
      <c r="W2222" s="212">
        <v>0.8864516904458577</v>
      </c>
      <c r="X2222" s="212">
        <v>0.80611681803521518</v>
      </c>
      <c r="Y2222" s="212">
        <v>0.66149454165706334</v>
      </c>
      <c r="Z2222" s="212">
        <v>0.49709624002027647</v>
      </c>
    </row>
    <row r="2223" spans="3:26" x14ac:dyDescent="0.3">
      <c r="C2223" s="210">
        <v>40611</v>
      </c>
      <c r="D2223" s="211">
        <v>9.6692868989190189E-4</v>
      </c>
      <c r="E2223" s="211">
        <v>2.5749055281268094E-3</v>
      </c>
      <c r="F2223" s="211">
        <v>3.9405902922864207E-3</v>
      </c>
      <c r="G2223" s="211">
        <v>6.3663735604233473E-3</v>
      </c>
      <c r="H2223" s="211">
        <v>8.3338372221086216E-3</v>
      </c>
      <c r="I2223" s="211">
        <v>1.1352631897847659E-2</v>
      </c>
      <c r="J2223" s="211">
        <v>1.5137531533004178E-2</v>
      </c>
      <c r="K2223" s="211">
        <v>1.9878629817262433E-2</v>
      </c>
      <c r="L2223" s="211">
        <v>2.6184947335085106E-2</v>
      </c>
      <c r="M2223" s="211">
        <v>3.4047533205592236E-2</v>
      </c>
      <c r="N2223" s="211">
        <v>4.5727960905435093E-2</v>
      </c>
      <c r="P2223" s="212">
        <f t="array" ref="P2223:Z2223">(1+D2223:N2223)^-P$1:Z$1</f>
        <v>0.99992268606763834</v>
      </c>
      <c r="Q2223" s="212">
        <v>0.99935730758065933</v>
      </c>
      <c r="R2223" s="212">
        <v>0.99803550889197656</v>
      </c>
      <c r="S2223" s="212">
        <v>0.99367390075057882</v>
      </c>
      <c r="T2223" s="212">
        <v>0.98353839272917931</v>
      </c>
      <c r="U2223" s="212">
        <v>0.96670101154350341</v>
      </c>
      <c r="V2223" s="212">
        <v>0.92763168901894566</v>
      </c>
      <c r="W2223" s="212">
        <v>0.87128564184160429</v>
      </c>
      <c r="X2223" s="212">
        <v>0.77222454438940591</v>
      </c>
      <c r="Y2223" s="212">
        <v>0.60519099369287732</v>
      </c>
      <c r="Z2223" s="212">
        <v>0.40890798491027203</v>
      </c>
    </row>
    <row r="2224" spans="3:26" x14ac:dyDescent="0.3">
      <c r="C2224" s="210">
        <v>40610</v>
      </c>
      <c r="D2224" s="211">
        <v>1.0259244914629197E-3</v>
      </c>
      <c r="E2224" s="211">
        <v>2.5405837909490271E-3</v>
      </c>
      <c r="F2224" s="211">
        <v>4.1623570619258084E-3</v>
      </c>
      <c r="G2224" s="211">
        <v>6.3620351472745062E-3</v>
      </c>
      <c r="H2224" s="211">
        <v>8.6621733340959874E-3</v>
      </c>
      <c r="I2224" s="211">
        <v>1.089564764097504E-2</v>
      </c>
      <c r="J2224" s="211">
        <v>1.4455227437493792E-2</v>
      </c>
      <c r="K2224" s="211">
        <v>1.851083742151784E-2</v>
      </c>
      <c r="L2224" s="211">
        <v>2.3460644025742234E-2</v>
      </c>
      <c r="M2224" s="211">
        <v>2.9384895381995867E-2</v>
      </c>
      <c r="N2224" s="211">
        <v>3.8058610891327858E-2</v>
      </c>
      <c r="P2224" s="212">
        <f t="array" ref="P2224:Z2224">(1+D2224:N2224)^-P$1:Z$1</f>
        <v>0.9999179714772759</v>
      </c>
      <c r="Q2224" s="212">
        <v>0.99936586066047473</v>
      </c>
      <c r="R2224" s="212">
        <v>0.99792529597138069</v>
      </c>
      <c r="S2224" s="212">
        <v>0.99367818446535161</v>
      </c>
      <c r="T2224" s="212">
        <v>0.98289818112871818</v>
      </c>
      <c r="U2224" s="212">
        <v>0.96801262133988508</v>
      </c>
      <c r="V2224" s="212">
        <v>0.93075542896535923</v>
      </c>
      <c r="W2224" s="212">
        <v>0.87950926506331628</v>
      </c>
      <c r="X2224" s="212">
        <v>0.7930280147979204</v>
      </c>
      <c r="Y2224" s="212">
        <v>0.64763920276107556</v>
      </c>
      <c r="Z2224" s="212">
        <v>0.47376447580829772</v>
      </c>
    </row>
    <row r="2225" spans="3:26" x14ac:dyDescent="0.3">
      <c r="C2225" s="210">
        <v>40609</v>
      </c>
      <c r="D2225" s="211">
        <v>9.1482786135169559E-4</v>
      </c>
      <c r="E2225" s="211">
        <v>2.2301160138700179E-3</v>
      </c>
      <c r="F2225" s="211">
        <v>3.678529980529515E-3</v>
      </c>
      <c r="G2225" s="211">
        <v>6.0636641920358064E-3</v>
      </c>
      <c r="H2225" s="211">
        <v>7.8261139738046402E-3</v>
      </c>
      <c r="I2225" s="211">
        <v>1.0084093339410795E-2</v>
      </c>
      <c r="J2225" s="211">
        <v>1.2724604205534343E-2</v>
      </c>
      <c r="K2225" s="211">
        <v>1.6820265953846274E-2</v>
      </c>
      <c r="L2225" s="211">
        <v>2.2297939802759067E-2</v>
      </c>
      <c r="M2225" s="211">
        <v>2.9864401458197777E-2</v>
      </c>
      <c r="N2225" s="211">
        <v>3.9207281429365692E-2</v>
      </c>
      <c r="P2225" s="212">
        <f t="array" ref="P2225:Z2225">(1+D2225:N2225)^-P$1:Z$1</f>
        <v>0.99992684990268865</v>
      </c>
      <c r="Q2225" s="212">
        <v>0.99944324679559582</v>
      </c>
      <c r="R2225" s="212">
        <v>0.99816579384809001</v>
      </c>
      <c r="S2225" s="212">
        <v>0.99397288222619051</v>
      </c>
      <c r="T2225" s="212">
        <v>0.98452961747706136</v>
      </c>
      <c r="U2225" s="212">
        <v>0.97034775215403657</v>
      </c>
      <c r="V2225" s="212">
        <v>0.93873539536507522</v>
      </c>
      <c r="W2225" s="212">
        <v>0.88979640340946331</v>
      </c>
      <c r="X2225" s="212">
        <v>0.80209377203157928</v>
      </c>
      <c r="Y2225" s="212">
        <v>0.64313079124695793</v>
      </c>
      <c r="Z2225" s="212">
        <v>0.46340037290071373</v>
      </c>
    </row>
    <row r="2226" spans="3:26" x14ac:dyDescent="0.3">
      <c r="C2226" s="210">
        <v>40606</v>
      </c>
      <c r="D2226" s="211">
        <v>1.0717668318485259E-3</v>
      </c>
      <c r="E2226" s="211">
        <v>2.7239267311758046E-3</v>
      </c>
      <c r="F2226" s="211">
        <v>4.490182157468995E-3</v>
      </c>
      <c r="G2226" s="211">
        <v>7.3755665402883809E-3</v>
      </c>
      <c r="H2226" s="211">
        <v>9.3015248190748603E-3</v>
      </c>
      <c r="I2226" s="211">
        <v>1.1682645482635009E-2</v>
      </c>
      <c r="J2226" s="211">
        <v>1.4780847434665782E-2</v>
      </c>
      <c r="K2226" s="211">
        <v>2.0242913348861104E-2</v>
      </c>
      <c r="L2226" s="211">
        <v>2.7372089277113265E-2</v>
      </c>
      <c r="M2226" s="211">
        <v>3.6166126931193421E-2</v>
      </c>
      <c r="N2226" s="211">
        <v>4.8525612509215478E-2</v>
      </c>
      <c r="P2226" s="212">
        <f t="array" ref="P2226:Z2226">(1+D2226:N2226)^-P$1:Z$1</f>
        <v>0.99991430823976291</v>
      </c>
      <c r="Q2226" s="212">
        <v>0.99932017529409845</v>
      </c>
      <c r="R2226" s="212">
        <v>0.99776244139231363</v>
      </c>
      <c r="S2226" s="212">
        <v>0.99267843415577484</v>
      </c>
      <c r="T2226" s="212">
        <v>0.98165332345675815</v>
      </c>
      <c r="U2226" s="212">
        <v>0.96575529873818045</v>
      </c>
      <c r="V2226" s="212">
        <v>0.92926309618643932</v>
      </c>
      <c r="W2226" s="212">
        <v>0.86911029067802581</v>
      </c>
      <c r="X2226" s="212">
        <v>0.76334764438492353</v>
      </c>
      <c r="Y2226" s="212">
        <v>0.58689328236843208</v>
      </c>
      <c r="Z2226" s="212">
        <v>0.38763156063863258</v>
      </c>
    </row>
    <row r="2227" spans="3:26" x14ac:dyDescent="0.3">
      <c r="C2227" s="210">
        <v>40605</v>
      </c>
      <c r="D2227" s="211">
        <v>9.9542564894960551E-4</v>
      </c>
      <c r="E2227" s="211">
        <v>2.4357149710784141E-3</v>
      </c>
      <c r="F2227" s="211">
        <v>3.6835670485867848E-3</v>
      </c>
      <c r="G2227" s="211">
        <v>5.8221248575027829E-3</v>
      </c>
      <c r="H2227" s="211">
        <v>7.7550077565856634E-3</v>
      </c>
      <c r="I2227" s="211">
        <v>9.7671574028191013E-3</v>
      </c>
      <c r="J2227" s="211">
        <v>1.2849866406730838E-2</v>
      </c>
      <c r="K2227" s="211">
        <v>1.6106142220203817E-2</v>
      </c>
      <c r="L2227" s="211">
        <v>2.1946377317102646E-2</v>
      </c>
      <c r="M2227" s="211">
        <v>2.8026341584613382E-2</v>
      </c>
      <c r="N2227" s="211">
        <v>3.6071197502620361E-2</v>
      </c>
      <c r="P2227" s="212">
        <f t="array" ref="P2227:Z2227">(1+D2227:N2227)^-P$1:Z$1</f>
        <v>0.99992040872424393</v>
      </c>
      <c r="Q2227" s="212">
        <v>0.99939199655270472</v>
      </c>
      <c r="R2227" s="212">
        <v>0.9981632891566169</v>
      </c>
      <c r="S2227" s="212">
        <v>0.99421157606934962</v>
      </c>
      <c r="T2227" s="212">
        <v>0.9846685572909728</v>
      </c>
      <c r="U2227" s="212">
        <v>0.97126172903048158</v>
      </c>
      <c r="V2227" s="212">
        <v>0.93815505772314478</v>
      </c>
      <c r="W2227" s="212">
        <v>0.89418311271027862</v>
      </c>
      <c r="X2227" s="212">
        <v>0.80485735158626892</v>
      </c>
      <c r="Y2227" s="212">
        <v>0.66059663346680864</v>
      </c>
      <c r="Z2227" s="212">
        <v>0.49227523475098611</v>
      </c>
    </row>
    <row r="2228" spans="3:26" x14ac:dyDescent="0.3">
      <c r="C2228" s="210">
        <v>40604</v>
      </c>
      <c r="D2228" s="211">
        <v>1.0439087642093977E-3</v>
      </c>
      <c r="E2228" s="211">
        <v>2.5665120019011706E-3</v>
      </c>
      <c r="F2228" s="211">
        <v>4.0110270790791099E-3</v>
      </c>
      <c r="G2228" s="211">
        <v>6.0385283349062083E-3</v>
      </c>
      <c r="H2228" s="211">
        <v>7.7717821036056333E-3</v>
      </c>
      <c r="I2228" s="211">
        <v>9.9792299591946396E-3</v>
      </c>
      <c r="J2228" s="211">
        <v>1.3484464404364007E-2</v>
      </c>
      <c r="K2228" s="211">
        <v>1.7193831391734568E-2</v>
      </c>
      <c r="L2228" s="211">
        <v>2.2129389755314019E-2</v>
      </c>
      <c r="M2228" s="211">
        <v>2.7865593417861365E-2</v>
      </c>
      <c r="N2228" s="211">
        <v>3.7015941775566399E-2</v>
      </c>
      <c r="P2228" s="212">
        <f t="array" ref="P2228:Z2228">(1+D2228:N2228)^-P$1:Z$1</f>
        <v>0.99991653434182326</v>
      </c>
      <c r="Q2228" s="212">
        <v>0.99935939923875261</v>
      </c>
      <c r="R2228" s="212">
        <v>0.99800049949195435</v>
      </c>
      <c r="S2228" s="212">
        <v>0.9939977166233378</v>
      </c>
      <c r="T2228" s="212">
        <v>0.98463577797543922</v>
      </c>
      <c r="U2228" s="212">
        <v>0.97065002919337628</v>
      </c>
      <c r="V2228" s="212">
        <v>0.93522158294037927</v>
      </c>
      <c r="W2228" s="212">
        <v>0.8875114718249062</v>
      </c>
      <c r="X2228" s="212">
        <v>0.80341741372782927</v>
      </c>
      <c r="Y2228" s="212">
        <v>0.66214799426531845</v>
      </c>
      <c r="Z2228" s="212">
        <v>0.48338296945030079</v>
      </c>
    </row>
    <row r="2229" spans="3:26" x14ac:dyDescent="0.3">
      <c r="C2229" s="210">
        <v>40603</v>
      </c>
      <c r="D2229" s="211">
        <v>1.0053487205532146E-3</v>
      </c>
      <c r="E2229" s="211">
        <v>2.3544363202780121E-3</v>
      </c>
      <c r="F2229" s="211">
        <v>3.6558758727016165E-3</v>
      </c>
      <c r="G2229" s="211">
        <v>5.7382220967169004E-3</v>
      </c>
      <c r="H2229" s="211">
        <v>7.3282168410174079E-3</v>
      </c>
      <c r="I2229" s="211">
        <v>9.8163804137622272E-3</v>
      </c>
      <c r="J2229" s="211">
        <v>1.2343198607252427E-2</v>
      </c>
      <c r="K2229" s="211">
        <v>1.566125029915762E-2</v>
      </c>
      <c r="L2229" s="211">
        <v>1.9845540032592441E-2</v>
      </c>
      <c r="M2229" s="211">
        <v>2.7214932794984482E-2</v>
      </c>
      <c r="N2229" s="211">
        <v>3.5491148365122661E-2</v>
      </c>
      <c r="P2229" s="212">
        <f t="array" ref="P2229:Z2229">(1+D2229:N2229)^-P$1:Z$1</f>
        <v>0.99991961573530941</v>
      </c>
      <c r="Q2229" s="212">
        <v>0.99941225554499924</v>
      </c>
      <c r="R2229" s="212">
        <v>0.99817705887849972</v>
      </c>
      <c r="S2229" s="212">
        <v>0.99429451723058304</v>
      </c>
      <c r="T2229" s="212">
        <v>0.98550311471643204</v>
      </c>
      <c r="U2229" s="212">
        <v>0.97111970490426436</v>
      </c>
      <c r="V2229" s="212">
        <v>0.94050509571639085</v>
      </c>
      <c r="W2229" s="212">
        <v>0.89692848272207404</v>
      </c>
      <c r="X2229" s="212">
        <v>0.82159159957795258</v>
      </c>
      <c r="Y2229" s="212">
        <v>0.66846725369269611</v>
      </c>
      <c r="Z2229" s="212">
        <v>0.49781982090037513</v>
      </c>
    </row>
    <row r="2230" spans="3:26" x14ac:dyDescent="0.3">
      <c r="C2230" s="210">
        <v>40602</v>
      </c>
      <c r="D2230" s="211">
        <v>7.097135594329693E-4</v>
      </c>
      <c r="E2230" s="211">
        <v>1.710890830777021E-3</v>
      </c>
      <c r="F2230" s="211">
        <v>2.8065686633793369E-3</v>
      </c>
      <c r="G2230" s="211">
        <v>4.5755843482464227E-3</v>
      </c>
      <c r="H2230" s="211">
        <v>5.9710695884921793E-3</v>
      </c>
      <c r="I2230" s="211">
        <v>7.809466523409264E-3</v>
      </c>
      <c r="J2230" s="211">
        <v>1.0034468318084079E-2</v>
      </c>
      <c r="K2230" s="211">
        <v>1.3088344040303783E-2</v>
      </c>
      <c r="L2230" s="211">
        <v>1.7468445617440865E-2</v>
      </c>
      <c r="M2230" s="211">
        <v>2.3551306459722868E-2</v>
      </c>
      <c r="N2230" s="211">
        <v>3.1753091339385545E-2</v>
      </c>
      <c r="P2230" s="212">
        <f t="array" ref="P2230:Z2230">(1+D2230:N2230)^-P$1:Z$1</f>
        <v>0.99994324466409612</v>
      </c>
      <c r="Q2230" s="212">
        <v>0.99957273407302871</v>
      </c>
      <c r="R2230" s="212">
        <v>0.99859966258721311</v>
      </c>
      <c r="S2230" s="212">
        <v>0.99544525626589364</v>
      </c>
      <c r="T2230" s="212">
        <v>0.98816397658757515</v>
      </c>
      <c r="U2230" s="212">
        <v>0.97693281940368715</v>
      </c>
      <c r="V2230" s="212">
        <v>0.95130335065327731</v>
      </c>
      <c r="W2230" s="212">
        <v>0.91299577829344836</v>
      </c>
      <c r="X2230" s="212">
        <v>0.84098936751756426</v>
      </c>
      <c r="Y2230" s="212">
        <v>0.70527054390552602</v>
      </c>
      <c r="Z2230" s="212">
        <v>0.53516096021751058</v>
      </c>
    </row>
    <row r="2231" spans="3:26" x14ac:dyDescent="0.3">
      <c r="C2231" s="210">
        <v>40599</v>
      </c>
      <c r="D2231" s="211">
        <v>9.3346002658794842E-4</v>
      </c>
      <c r="E2231" s="211">
        <v>2.4957901449599649E-3</v>
      </c>
      <c r="F2231" s="211">
        <v>3.8190500668927674E-3</v>
      </c>
      <c r="G2231" s="211">
        <v>6.0881791409929855E-3</v>
      </c>
      <c r="H2231" s="211">
        <v>7.698535897035166E-3</v>
      </c>
      <c r="I2231" s="211">
        <v>1.0400010079397653E-2</v>
      </c>
      <c r="J2231" s="211">
        <v>1.3150255998566111E-2</v>
      </c>
      <c r="K2231" s="211">
        <v>1.792429844534061E-2</v>
      </c>
      <c r="L2231" s="211">
        <v>2.3648616996589787E-2</v>
      </c>
      <c r="M2231" s="211">
        <v>2.9874657885868981E-2</v>
      </c>
      <c r="N2231" s="211">
        <v>3.752624440317949E-2</v>
      </c>
      <c r="P2231" s="212">
        <f t="array" ref="P2231:Z2231">(1+D2231:N2231)^-P$1:Z$1</f>
        <v>0.99992536081574557</v>
      </c>
      <c r="Q2231" s="212">
        <v>0.99937702392194638</v>
      </c>
      <c r="R2231" s="212">
        <v>0.99809592704661632</v>
      </c>
      <c r="S2231" s="212">
        <v>0.9939486624858358</v>
      </c>
      <c r="T2231" s="212">
        <v>0.98477892288263336</v>
      </c>
      <c r="U2231" s="212">
        <v>0.96943785530645288</v>
      </c>
      <c r="V2231" s="212">
        <v>0.93676511110132665</v>
      </c>
      <c r="W2231" s="212">
        <v>0.88306288241499331</v>
      </c>
      <c r="X2231" s="212">
        <v>0.79157297730243092</v>
      </c>
      <c r="Y2231" s="212">
        <v>0.64303472473185441</v>
      </c>
      <c r="Z2231" s="212">
        <v>0.47865012699938447</v>
      </c>
    </row>
    <row r="2232" spans="3:26" x14ac:dyDescent="0.3">
      <c r="C2232" s="210">
        <v>40598</v>
      </c>
      <c r="D2232" s="211">
        <v>7.9309916109694678E-4</v>
      </c>
      <c r="E2232" s="211">
        <v>1.9258332267935157E-3</v>
      </c>
      <c r="F2232" s="211">
        <v>2.9086367050416874E-3</v>
      </c>
      <c r="G2232" s="211">
        <v>4.3890098775386148E-3</v>
      </c>
      <c r="H2232" s="211">
        <v>5.9601056573131712E-3</v>
      </c>
      <c r="I2232" s="211">
        <v>8.0608127073686659E-3</v>
      </c>
      <c r="J2232" s="211">
        <v>1.0592411060176055E-2</v>
      </c>
      <c r="K2232" s="211">
        <v>1.3593718557835215E-2</v>
      </c>
      <c r="L2232" s="211">
        <v>1.7951574021583032E-2</v>
      </c>
      <c r="M2232" s="211">
        <v>2.3925120869307922E-2</v>
      </c>
      <c r="N2232" s="211">
        <v>3.1295014872465735E-2</v>
      </c>
      <c r="P2232" s="212">
        <f t="array" ref="P2232:Z2232">(1+D2232:N2232)^-P$1:Z$1</f>
        <v>0.9999365792252507</v>
      </c>
      <c r="Q2232" s="212">
        <v>0.99951912036283919</v>
      </c>
      <c r="R2232" s="212">
        <v>0.99854884653994436</v>
      </c>
      <c r="S2232" s="212">
        <v>0.99563016935233717</v>
      </c>
      <c r="T2232" s="212">
        <v>0.98818551664828458</v>
      </c>
      <c r="U2232" s="212">
        <v>0.97620224705919745</v>
      </c>
      <c r="V2232" s="212">
        <v>0.94868020088502292</v>
      </c>
      <c r="W2232" s="212">
        <v>0.90981402370391617</v>
      </c>
      <c r="X2232" s="212">
        <v>0.83700647485454216</v>
      </c>
      <c r="Y2232" s="212">
        <v>0.70141819762968804</v>
      </c>
      <c r="Z2232" s="212">
        <v>0.5399351873840087</v>
      </c>
    </row>
    <row r="2233" spans="3:26" x14ac:dyDescent="0.3">
      <c r="C2233" s="210">
        <v>40597</v>
      </c>
      <c r="D2233" s="211">
        <v>1.0533169904897003E-3</v>
      </c>
      <c r="E2233" s="211">
        <v>2.8038960919552301E-3</v>
      </c>
      <c r="F2233" s="211">
        <v>4.5123877260599124E-3</v>
      </c>
      <c r="G2233" s="211">
        <v>7.315099973683608E-3</v>
      </c>
      <c r="H2233" s="211">
        <v>9.9511649644491249E-3</v>
      </c>
      <c r="I2233" s="211">
        <v>1.3625532771467684E-2</v>
      </c>
      <c r="J2233" s="211">
        <v>1.8708013491394108E-2</v>
      </c>
      <c r="K2233" s="211">
        <v>2.523855895658611E-2</v>
      </c>
      <c r="L2233" s="211">
        <v>3.2630590392186382E-2</v>
      </c>
      <c r="M2233" s="211">
        <v>4.136242526243996E-2</v>
      </c>
      <c r="N2233" s="211">
        <v>5.5148016480859E-2</v>
      </c>
      <c r="P2233" s="212">
        <f t="array" ref="P2233:Z2233">(1+D2233:N2233)^-P$1:Z$1</f>
        <v>0.99991578253517899</v>
      </c>
      <c r="Q2233" s="212">
        <v>0.99930025181108095</v>
      </c>
      <c r="R2233" s="212">
        <v>0.99775141315361526</v>
      </c>
      <c r="S2233" s="212">
        <v>0.99273802212051165</v>
      </c>
      <c r="T2233" s="212">
        <v>0.9803908538915358</v>
      </c>
      <c r="U2233" s="212">
        <v>0.96021254337412076</v>
      </c>
      <c r="V2233" s="212">
        <v>0.91148890711175823</v>
      </c>
      <c r="W2233" s="212">
        <v>0.83989593502720983</v>
      </c>
      <c r="X2233" s="212">
        <v>0.72535421100147002</v>
      </c>
      <c r="Y2233" s="212">
        <v>0.54446685998612854</v>
      </c>
      <c r="Z2233" s="212">
        <v>0.34176868125002346</v>
      </c>
    </row>
    <row r="2234" spans="3:26" x14ac:dyDescent="0.3">
      <c r="C2234" s="210">
        <v>40596</v>
      </c>
      <c r="D2234" s="211">
        <v>9.5284861467190122E-4</v>
      </c>
      <c r="E2234" s="211">
        <v>2.3869763142726659E-3</v>
      </c>
      <c r="F2234" s="211">
        <v>3.6468147351144337E-3</v>
      </c>
      <c r="G2234" s="211">
        <v>6.0102104513294671E-3</v>
      </c>
      <c r="H2234" s="211">
        <v>8.0260128934264777E-3</v>
      </c>
      <c r="I2234" s="211">
        <v>1.0422482837460041E-2</v>
      </c>
      <c r="J2234" s="211">
        <v>1.3207006457083869E-2</v>
      </c>
      <c r="K2234" s="211">
        <v>1.7801807249371946E-2</v>
      </c>
      <c r="L2234" s="211">
        <v>2.2265028244126888E-2</v>
      </c>
      <c r="M2234" s="211">
        <v>2.8259109576494461E-2</v>
      </c>
      <c r="N2234" s="211">
        <v>3.8245151758565028E-2</v>
      </c>
      <c r="P2234" s="212">
        <f t="array" ref="P2234:Z2234">(1+D2234:N2234)^-P$1:Z$1</f>
        <v>0.99992381130709829</v>
      </c>
      <c r="Q2234" s="212">
        <v>0.9994041445894849</v>
      </c>
      <c r="R2234" s="212">
        <v>0.99818156474606179</v>
      </c>
      <c r="S2234" s="212">
        <v>0.9940256963707822</v>
      </c>
      <c r="T2234" s="212">
        <v>0.98413917736881329</v>
      </c>
      <c r="U2234" s="212">
        <v>0.96937317308229742</v>
      </c>
      <c r="V2234" s="212">
        <v>0.9365027960250103</v>
      </c>
      <c r="W2234" s="212">
        <v>0.88380707978591688</v>
      </c>
      <c r="X2234" s="212">
        <v>0.80235204146537398</v>
      </c>
      <c r="Y2234" s="212">
        <v>0.65835708607247112</v>
      </c>
      <c r="Z2234" s="212">
        <v>0.47206495903433249</v>
      </c>
    </row>
    <row r="2235" spans="3:26" x14ac:dyDescent="0.3">
      <c r="C2235" s="210">
        <v>40592</v>
      </c>
      <c r="D2235" s="211">
        <v>9.1832422693122813E-4</v>
      </c>
      <c r="E2235" s="211">
        <v>2.35469797088028E-3</v>
      </c>
      <c r="F2235" s="211">
        <v>3.5740009578696772E-3</v>
      </c>
      <c r="G2235" s="211">
        <v>5.4940902411188619E-3</v>
      </c>
      <c r="H2235" s="211">
        <v>6.9884325506816194E-3</v>
      </c>
      <c r="I2235" s="211">
        <v>8.9273327777232674E-3</v>
      </c>
      <c r="J2235" s="211">
        <v>1.2168460013630615E-2</v>
      </c>
      <c r="K2235" s="211">
        <v>1.5807451355242873E-2</v>
      </c>
      <c r="L2235" s="211">
        <v>2.1175336210877343E-2</v>
      </c>
      <c r="M2235" s="211">
        <v>2.8732595990299894E-2</v>
      </c>
      <c r="N2235" s="211">
        <v>3.7224931219303321E-2</v>
      </c>
      <c r="P2235" s="212">
        <f t="array" ref="P2235:Z2235">(1+D2235:N2235)^-P$1:Z$1</f>
        <v>0.99992657047006339</v>
      </c>
      <c r="Q2235" s="212">
        <v>0.99941219032436313</v>
      </c>
      <c r="R2235" s="212">
        <v>0.99821777535521672</v>
      </c>
      <c r="S2235" s="212">
        <v>0.9945359298533506</v>
      </c>
      <c r="T2235" s="212">
        <v>0.98616829608425072</v>
      </c>
      <c r="U2235" s="212">
        <v>0.97368916454748777</v>
      </c>
      <c r="V2235" s="212">
        <v>0.94131720999132695</v>
      </c>
      <c r="W2235" s="212">
        <v>0.89602523378966004</v>
      </c>
      <c r="X2235" s="212">
        <v>0.81095513805661257</v>
      </c>
      <c r="Y2235" s="212">
        <v>0.65382645074625245</v>
      </c>
      <c r="Z2235" s="212">
        <v>0.48143876626505688</v>
      </c>
    </row>
    <row r="2236" spans="3:26" x14ac:dyDescent="0.3">
      <c r="C2236" s="210">
        <v>40591</v>
      </c>
      <c r="D2236" s="211">
        <v>1.1784872776249378E-3</v>
      </c>
      <c r="E2236" s="211">
        <v>2.8507880676476799E-3</v>
      </c>
      <c r="F2236" s="211">
        <v>4.6306488496410418E-3</v>
      </c>
      <c r="G2236" s="211">
        <v>7.237710420828508E-3</v>
      </c>
      <c r="H2236" s="211">
        <v>9.6819323886143567E-3</v>
      </c>
      <c r="I2236" s="211">
        <v>1.2533742721456067E-2</v>
      </c>
      <c r="J2236" s="211">
        <v>1.5922314228817978E-2</v>
      </c>
      <c r="K2236" s="211">
        <v>2.0331739228697007E-2</v>
      </c>
      <c r="L2236" s="211">
        <v>2.5522361217206135E-2</v>
      </c>
      <c r="M2236" s="211">
        <v>3.34359275581394E-2</v>
      </c>
      <c r="N2236" s="211">
        <v>4.2285377753931347E-2</v>
      </c>
      <c r="P2236" s="212">
        <f t="array" ref="P2236:Z2236">(1+D2236:N2236)^-P$1:Z$1</f>
        <v>0.99990578096636518</v>
      </c>
      <c r="Q2236" s="212">
        <v>0.9992885701169173</v>
      </c>
      <c r="R2236" s="212">
        <v>0.99769268576161574</v>
      </c>
      <c r="S2236" s="212">
        <v>0.99281429761222439</v>
      </c>
      <c r="T2236" s="212">
        <v>0.98091376776791661</v>
      </c>
      <c r="U2236" s="212">
        <v>0.96332201402129791</v>
      </c>
      <c r="V2236" s="212">
        <v>0.92405432174756064</v>
      </c>
      <c r="W2236" s="212">
        <v>0.86858080083726563</v>
      </c>
      <c r="X2236" s="212">
        <v>0.77722838907226244</v>
      </c>
      <c r="Y2236" s="212">
        <v>0.61058574830882428</v>
      </c>
      <c r="Z2236" s="212">
        <v>0.43678437934630887</v>
      </c>
    </row>
    <row r="2237" spans="3:26" x14ac:dyDescent="0.3">
      <c r="C2237" s="210">
        <v>40590</v>
      </c>
      <c r="D2237" s="211">
        <v>1.1762892798691882E-3</v>
      </c>
      <c r="E2237" s="211">
        <v>3.008455259082415E-3</v>
      </c>
      <c r="F2237" s="211">
        <v>4.9431238223666537E-3</v>
      </c>
      <c r="G2237" s="211">
        <v>7.7638336485273598E-3</v>
      </c>
      <c r="H2237" s="211">
        <v>1.0357907190316219E-2</v>
      </c>
      <c r="I2237" s="211">
        <v>1.2966174974286346E-2</v>
      </c>
      <c r="J2237" s="211">
        <v>1.7534033101975231E-2</v>
      </c>
      <c r="K2237" s="211">
        <v>2.2300127560910803E-2</v>
      </c>
      <c r="L2237" s="211">
        <v>2.8102837064594113E-2</v>
      </c>
      <c r="M2237" s="211">
        <v>3.7238261750565174E-2</v>
      </c>
      <c r="N2237" s="211">
        <v>4.6963689588895734E-2</v>
      </c>
      <c r="P2237" s="212">
        <f t="array" ref="P2237:Z2237">(1+D2237:N2237)^-P$1:Z$1</f>
        <v>0.99990595658286474</v>
      </c>
      <c r="Q2237" s="212">
        <v>0.99924929719009425</v>
      </c>
      <c r="R2237" s="212">
        <v>0.99753756343419819</v>
      </c>
      <c r="S2237" s="212">
        <v>0.99229597908825629</v>
      </c>
      <c r="T2237" s="212">
        <v>0.97960165614462702</v>
      </c>
      <c r="U2237" s="212">
        <v>0.96208882269316665</v>
      </c>
      <c r="V2237" s="212">
        <v>0.91675920818037393</v>
      </c>
      <c r="W2237" s="212">
        <v>0.85694134161745461</v>
      </c>
      <c r="X2237" s="212">
        <v>0.75793929609995425</v>
      </c>
      <c r="Y2237" s="212">
        <v>0.57785925006149186</v>
      </c>
      <c r="Z2237" s="212">
        <v>0.39936279397938501</v>
      </c>
    </row>
    <row r="2238" spans="3:26" x14ac:dyDescent="0.3">
      <c r="C2238" s="210">
        <v>40589</v>
      </c>
      <c r="D2238" s="211">
        <v>8.4727987197356577E-4</v>
      </c>
      <c r="E2238" s="211">
        <v>2.1212283749641419E-3</v>
      </c>
      <c r="F2238" s="211">
        <v>3.2927371021636859E-3</v>
      </c>
      <c r="G2238" s="211">
        <v>5.4263663974544237E-3</v>
      </c>
      <c r="H2238" s="211">
        <v>7.3169913142743653E-3</v>
      </c>
      <c r="I2238" s="211">
        <v>9.2915964739949224E-3</v>
      </c>
      <c r="J2238" s="211">
        <v>1.2082673047059919E-2</v>
      </c>
      <c r="K2238" s="211">
        <v>1.6207201637346041E-2</v>
      </c>
      <c r="L2238" s="211">
        <v>2.1641062822289836E-2</v>
      </c>
      <c r="M2238" s="211">
        <v>2.8740597657210529E-2</v>
      </c>
      <c r="N2238" s="211">
        <v>3.6839276527258394E-2</v>
      </c>
      <c r="P2238" s="212">
        <f t="array" ref="P2238:Z2238">(1+D2238:N2238)^-P$1:Z$1</f>
        <v>0.99993224860458918</v>
      </c>
      <c r="Q2238" s="212">
        <v>0.99947039485369782</v>
      </c>
      <c r="R2238" s="212">
        <v>0.9983576861187492</v>
      </c>
      <c r="S2238" s="212">
        <v>0.99460292013536733</v>
      </c>
      <c r="T2238" s="212">
        <v>0.98552507970522274</v>
      </c>
      <c r="U2238" s="212">
        <v>0.97263530174939306</v>
      </c>
      <c r="V2238" s="212">
        <v>0.94171622106520547</v>
      </c>
      <c r="W2238" s="212">
        <v>0.89356082753068733</v>
      </c>
      <c r="X2238" s="212">
        <v>0.80726588189129933</v>
      </c>
      <c r="Y2238" s="212">
        <v>0.65375017179923489</v>
      </c>
      <c r="Z2238" s="212">
        <v>0.48503289430911184</v>
      </c>
    </row>
    <row r="2239" spans="3:26" x14ac:dyDescent="0.3">
      <c r="C2239" s="210">
        <v>40588</v>
      </c>
      <c r="D2239" s="211">
        <v>1.1010988713948085E-3</v>
      </c>
      <c r="E2239" s="211">
        <v>2.8957461633374731E-3</v>
      </c>
      <c r="F2239" s="211">
        <v>4.6040361519177073E-3</v>
      </c>
      <c r="G2239" s="211">
        <v>7.0643031260237748E-3</v>
      </c>
      <c r="H2239" s="211">
        <v>8.9626709267272859E-3</v>
      </c>
      <c r="I2239" s="211">
        <v>1.125860727027558E-2</v>
      </c>
      <c r="J2239" s="211">
        <v>1.4535570849975048E-2</v>
      </c>
      <c r="K2239" s="211">
        <v>1.8285116752505985E-2</v>
      </c>
      <c r="L2239" s="211">
        <v>2.300352664691176E-2</v>
      </c>
      <c r="M2239" s="211">
        <v>2.9874233415879636E-2</v>
      </c>
      <c r="N2239" s="211">
        <v>3.9255217999917505E-2</v>
      </c>
      <c r="P2239" s="212">
        <f t="array" ref="P2239:Z2239">(1+D2239:N2239)^-P$1:Z$1</f>
        <v>0.99991196442682551</v>
      </c>
      <c r="Q2239" s="212">
        <v>0.99927737083060475</v>
      </c>
      <c r="R2239" s="212">
        <v>0.9977059004795904</v>
      </c>
      <c r="S2239" s="212">
        <v>0.9929852511859516</v>
      </c>
      <c r="T2239" s="212">
        <v>0.98231279861124499</v>
      </c>
      <c r="U2239" s="212">
        <v>0.96697068189278268</v>
      </c>
      <c r="V2239" s="212">
        <v>0.93038694398354815</v>
      </c>
      <c r="W2239" s="212">
        <v>0.88087488298937677</v>
      </c>
      <c r="X2239" s="212">
        <v>0.79657870320142687</v>
      </c>
      <c r="Y2239" s="212">
        <v>0.6430387002133463</v>
      </c>
      <c r="Z2239" s="212">
        <v>0.46297306509469588</v>
      </c>
    </row>
    <row r="2240" spans="3:26" x14ac:dyDescent="0.3">
      <c r="C2240" s="210">
        <v>40585</v>
      </c>
      <c r="D2240" s="211">
        <v>1.0017256648640119E-3</v>
      </c>
      <c r="E2240" s="211">
        <v>2.5307182343449718E-3</v>
      </c>
      <c r="F2240" s="211">
        <v>3.9383796470785267E-3</v>
      </c>
      <c r="G2240" s="211">
        <v>6.4038274982906535E-3</v>
      </c>
      <c r="H2240" s="211">
        <v>8.6974369691175148E-3</v>
      </c>
      <c r="I2240" s="211">
        <v>1.1810669678445049E-2</v>
      </c>
      <c r="J2240" s="211">
        <v>1.5598030155143754E-2</v>
      </c>
      <c r="K2240" s="211">
        <v>2.031944888019778E-2</v>
      </c>
      <c r="L2240" s="211">
        <v>2.6067774400986597E-2</v>
      </c>
      <c r="M2240" s="211">
        <v>3.3520251966643294E-2</v>
      </c>
      <c r="N2240" s="211">
        <v>4.2337800873955979E-2</v>
      </c>
      <c r="P2240" s="212">
        <f t="array" ref="P2240:Z2240">(1+D2240:N2240)^-P$1:Z$1</f>
        <v>0.99991990526595298</v>
      </c>
      <c r="Q2240" s="212">
        <v>0.99936831925448699</v>
      </c>
      <c r="R2240" s="212">
        <v>0.99803660771499481</v>
      </c>
      <c r="S2240" s="212">
        <v>0.99363692056477038</v>
      </c>
      <c r="T2240" s="212">
        <v>0.9828294589220522</v>
      </c>
      <c r="U2240" s="212">
        <v>0.96538875466323093</v>
      </c>
      <c r="V2240" s="212">
        <v>0.92553053337108271</v>
      </c>
      <c r="W2240" s="212">
        <v>0.86865404145390845</v>
      </c>
      <c r="X2240" s="212">
        <v>0.77310684797707685</v>
      </c>
      <c r="Y2240" s="212">
        <v>0.60983891407975488</v>
      </c>
      <c r="Z2240" s="212">
        <v>0.43634523835080524</v>
      </c>
    </row>
    <row r="2241" spans="3:26" x14ac:dyDescent="0.3">
      <c r="C2241" s="210">
        <v>40584</v>
      </c>
      <c r="D2241" s="211">
        <v>9.8052824489992438E-4</v>
      </c>
      <c r="E2241" s="211">
        <v>2.5397410892739041E-3</v>
      </c>
      <c r="F2241" s="211">
        <v>3.9516467311946652E-3</v>
      </c>
      <c r="G2241" s="211">
        <v>6.0157466971567878E-3</v>
      </c>
      <c r="H2241" s="211">
        <v>7.6782876838894292E-3</v>
      </c>
      <c r="I2241" s="211">
        <v>9.7650181777571201E-3</v>
      </c>
      <c r="J2241" s="211">
        <v>1.2358833716846138E-2</v>
      </c>
      <c r="K2241" s="211">
        <v>1.6516817424583639E-2</v>
      </c>
      <c r="L2241" s="211">
        <v>2.1150973597027722E-2</v>
      </c>
      <c r="M2241" s="211">
        <v>2.7212053601462546E-2</v>
      </c>
      <c r="N2241" s="211">
        <v>3.4093538177029419E-2</v>
      </c>
      <c r="P2241" s="212">
        <f t="array" ref="P2241:Z2241">(1+D2241:N2241)^-P$1:Z$1</f>
        <v>0.99992159924621271</v>
      </c>
      <c r="Q2241" s="212">
        <v>0.99936607066886274</v>
      </c>
      <c r="R2241" s="212">
        <v>0.99803001323436735</v>
      </c>
      <c r="S2241" s="212">
        <v>0.99402022610788432</v>
      </c>
      <c r="T2241" s="212">
        <v>0.98481849943025224</v>
      </c>
      <c r="U2241" s="212">
        <v>0.97126790200675894</v>
      </c>
      <c r="V2241" s="212">
        <v>0.94043247104245953</v>
      </c>
      <c r="W2241" s="212">
        <v>0.89165741084482486</v>
      </c>
      <c r="X2241" s="212">
        <v>0.81114863645844582</v>
      </c>
      <c r="Y2241" s="212">
        <v>0.66849535915070413</v>
      </c>
      <c r="Z2241" s="212">
        <v>0.51145038927080855</v>
      </c>
    </row>
    <row r="2242" spans="3:26" x14ac:dyDescent="0.3">
      <c r="C2242" s="210">
        <v>40583</v>
      </c>
      <c r="D2242" s="211">
        <v>1.0270207990678638E-3</v>
      </c>
      <c r="E2242" s="211">
        <v>2.5426853149458444E-3</v>
      </c>
      <c r="F2242" s="211">
        <v>3.8528082589875745E-3</v>
      </c>
      <c r="G2242" s="211">
        <v>6.2455617625758273E-3</v>
      </c>
      <c r="H2242" s="211">
        <v>8.2888061490028562E-3</v>
      </c>
      <c r="I2242" s="211">
        <v>1.097602944278854E-2</v>
      </c>
      <c r="J2242" s="211">
        <v>1.4591666354994096E-2</v>
      </c>
      <c r="K2242" s="211">
        <v>1.8339361899983645E-2</v>
      </c>
      <c r="L2242" s="211">
        <v>2.3675956431393093E-2</v>
      </c>
      <c r="M2242" s="211">
        <v>3.1764197045735167E-2</v>
      </c>
      <c r="N2242" s="211">
        <v>4.1765016182688304E-2</v>
      </c>
      <c r="P2242" s="212">
        <f t="array" ref="P2242:Z2242">(1+D2242:N2242)^-P$1:Z$1</f>
        <v>0.99991788386979241</v>
      </c>
      <c r="Q2242" s="212">
        <v>0.99936533694387419</v>
      </c>
      <c r="R2242" s="212">
        <v>0.99807914460748204</v>
      </c>
      <c r="S2242" s="212">
        <v>0.99379320317037134</v>
      </c>
      <c r="T2242" s="212">
        <v>0.98362624608628468</v>
      </c>
      <c r="U2242" s="212">
        <v>0.96778174223911018</v>
      </c>
      <c r="V2242" s="212">
        <v>0.93012977276660591</v>
      </c>
      <c r="W2242" s="212">
        <v>0.88054647687942678</v>
      </c>
      <c r="X2242" s="212">
        <v>0.79136159637689496</v>
      </c>
      <c r="Y2242" s="212">
        <v>0.6255948976292407</v>
      </c>
      <c r="Z2242" s="212">
        <v>0.44116862280739833</v>
      </c>
    </row>
    <row r="2243" spans="3:26" x14ac:dyDescent="0.3">
      <c r="C2243" s="210">
        <v>40582</v>
      </c>
      <c r="D2243" s="211">
        <v>9.8724665302886644E-4</v>
      </c>
      <c r="E2243" s="211">
        <v>2.6464968766047358E-3</v>
      </c>
      <c r="F2243" s="211">
        <v>4.009431846322139E-3</v>
      </c>
      <c r="G2243" s="211">
        <v>6.0777726487213201E-3</v>
      </c>
      <c r="H2243" s="211">
        <v>8.0779311205967149E-3</v>
      </c>
      <c r="I2243" s="211">
        <v>1.0979382022171712E-2</v>
      </c>
      <c r="J2243" s="211">
        <v>1.5064054542774163E-2</v>
      </c>
      <c r="K2243" s="211">
        <v>1.9668154654161597E-2</v>
      </c>
      <c r="L2243" s="211">
        <v>2.4883022917391508E-2</v>
      </c>
      <c r="M2243" s="211">
        <v>3.3509142923746515E-2</v>
      </c>
      <c r="N2243" s="211">
        <v>4.5931399030127766E-2</v>
      </c>
      <c r="P2243" s="212">
        <f t="array" ref="P2243:Z2243">(1+D2243:N2243)^-P$1:Z$1</f>
        <v>0.99992106234409617</v>
      </c>
      <c r="Q2243" s="212">
        <v>0.99933946797984941</v>
      </c>
      <c r="R2243" s="212">
        <v>0.99800129233433466</v>
      </c>
      <c r="S2243" s="212">
        <v>0.9939589435191275</v>
      </c>
      <c r="T2243" s="212">
        <v>0.98403780932165297</v>
      </c>
      <c r="U2243" s="212">
        <v>0.96777211428502496</v>
      </c>
      <c r="V2243" s="212">
        <v>0.92796747794101075</v>
      </c>
      <c r="W2243" s="212">
        <v>0.87254534883487467</v>
      </c>
      <c r="X2243" s="212">
        <v>0.78209049631293326</v>
      </c>
      <c r="Y2243" s="212">
        <v>0.60993724755562251</v>
      </c>
      <c r="Z2243" s="212">
        <v>0.40732023374594412</v>
      </c>
    </row>
    <row r="2244" spans="3:26" x14ac:dyDescent="0.3">
      <c r="C2244" s="210">
        <v>40581</v>
      </c>
      <c r="D2244" s="211">
        <v>9.4160134853979471E-4</v>
      </c>
      <c r="E2244" s="211">
        <v>2.4431012077292262E-3</v>
      </c>
      <c r="F2244" s="211">
        <v>3.9372296400747783E-3</v>
      </c>
      <c r="G2244" s="211">
        <v>6.2109675597091267E-3</v>
      </c>
      <c r="H2244" s="211">
        <v>8.4375350009605124E-3</v>
      </c>
      <c r="I2244" s="211">
        <v>1.0972070570980432E-2</v>
      </c>
      <c r="J2244" s="211">
        <v>1.3940465441514458E-2</v>
      </c>
      <c r="K2244" s="211">
        <v>1.8988519809248362E-2</v>
      </c>
      <c r="L2244" s="211">
        <v>2.4447647778115165E-2</v>
      </c>
      <c r="M2244" s="211">
        <v>3.2073239945326286E-2</v>
      </c>
      <c r="N2244" s="211">
        <v>4.2100794743941114E-2</v>
      </c>
      <c r="P2244" s="212">
        <f t="array" ref="P2244:Z2244">(1+D2244:N2244)^-P$1:Z$1</f>
        <v>0.99992471016881579</v>
      </c>
      <c r="Q2244" s="212">
        <v>0.99939015560876954</v>
      </c>
      <c r="R2244" s="212">
        <v>0.99803717933876079</v>
      </c>
      <c r="S2244" s="212">
        <v>0.99382737044223235</v>
      </c>
      <c r="T2244" s="212">
        <v>0.98333612833631401</v>
      </c>
      <c r="U2244" s="212">
        <v>0.96779311151123082</v>
      </c>
      <c r="V2244" s="212">
        <v>0.93312048030210315</v>
      </c>
      <c r="W2244" s="212">
        <v>0.87662724050260699</v>
      </c>
      <c r="X2244" s="212">
        <v>0.7854206292578535</v>
      </c>
      <c r="Y2244" s="212">
        <v>0.6227908678355375</v>
      </c>
      <c r="Z2244" s="212">
        <v>0.43833430204264284</v>
      </c>
    </row>
    <row r="2245" spans="3:26" x14ac:dyDescent="0.3">
      <c r="C2245" s="210">
        <v>40578</v>
      </c>
      <c r="D2245" s="211">
        <v>1.1781166339061365E-3</v>
      </c>
      <c r="E2245" s="211">
        <v>2.8610434368754063E-3</v>
      </c>
      <c r="F2245" s="211">
        <v>4.6057386447060106E-3</v>
      </c>
      <c r="G2245" s="211">
        <v>6.9471204457529565E-3</v>
      </c>
      <c r="H2245" s="211">
        <v>9.4512703751827923E-3</v>
      </c>
      <c r="I2245" s="211">
        <v>1.2693487092318658E-2</v>
      </c>
      <c r="J2245" s="211">
        <v>1.7143953753221013E-2</v>
      </c>
      <c r="K2245" s="211">
        <v>2.3017736667706349E-2</v>
      </c>
      <c r="L2245" s="211">
        <v>3.1373848893704231E-2</v>
      </c>
      <c r="M2245" s="211">
        <v>4.1156851884132734E-2</v>
      </c>
      <c r="N2245" s="211">
        <v>5.2229118053872259E-2</v>
      </c>
      <c r="P2245" s="212">
        <f t="array" ref="P2245:Z2245">(1+D2245:N2245)^-P$1:Z$1</f>
        <v>0.99990581058017547</v>
      </c>
      <c r="Q2245" s="212">
        <v>0.9992860153979416</v>
      </c>
      <c r="R2245" s="212">
        <v>0.99770505507937279</v>
      </c>
      <c r="S2245" s="212">
        <v>0.99310080906465314</v>
      </c>
      <c r="T2245" s="212">
        <v>0.98136210123727519</v>
      </c>
      <c r="U2245" s="212">
        <v>0.96286621669034611</v>
      </c>
      <c r="V2245" s="212">
        <v>0.91851846373128754</v>
      </c>
      <c r="W2245" s="212">
        <v>0.8527423974916718</v>
      </c>
      <c r="X2245" s="212">
        <v>0.73424136187561517</v>
      </c>
      <c r="Y2245" s="212">
        <v>0.54608164150824001</v>
      </c>
      <c r="Z2245" s="212">
        <v>0.36123821295735548</v>
      </c>
    </row>
    <row r="2246" spans="3:26" x14ac:dyDescent="0.3">
      <c r="C2246" s="210">
        <v>40577</v>
      </c>
      <c r="D2246" s="211">
        <v>1.0853566151243416E-3</v>
      </c>
      <c r="E2246" s="211">
        <v>2.5242004123593228E-3</v>
      </c>
      <c r="F2246" s="211">
        <v>3.8610006563080828E-3</v>
      </c>
      <c r="G2246" s="211">
        <v>6.0339912293458598E-3</v>
      </c>
      <c r="H2246" s="211">
        <v>8.0582752857680847E-3</v>
      </c>
      <c r="I2246" s="211">
        <v>1.0320155057341495E-2</v>
      </c>
      <c r="J2246" s="211">
        <v>1.312176694405876E-2</v>
      </c>
      <c r="K2246" s="211">
        <v>1.7593055785957462E-2</v>
      </c>
      <c r="L2246" s="211">
        <v>2.2082961455748697E-2</v>
      </c>
      <c r="M2246" s="211">
        <v>2.9615263647076062E-2</v>
      </c>
      <c r="N2246" s="211">
        <v>3.8642813688934227E-2</v>
      </c>
      <c r="P2246" s="212">
        <f t="array" ref="P2246:Z2246">(1+D2246:N2246)^-P$1:Z$1</f>
        <v>0.99991322232208302</v>
      </c>
      <c r="Q2246" s="212">
        <v>0.99936994357660314</v>
      </c>
      <c r="R2246" s="212">
        <v>0.99807507199305301</v>
      </c>
      <c r="S2246" s="212">
        <v>0.99400219944658874</v>
      </c>
      <c r="T2246" s="212">
        <v>0.98407618462929569</v>
      </c>
      <c r="U2246" s="212">
        <v>0.96966774461395477</v>
      </c>
      <c r="V2246" s="212">
        <v>0.93689682800908314</v>
      </c>
      <c r="W2246" s="212">
        <v>0.88507700514600574</v>
      </c>
      <c r="X2246" s="212">
        <v>0.80378244212154959</v>
      </c>
      <c r="Y2246" s="212">
        <v>0.64546904150788187</v>
      </c>
      <c r="Z2246" s="212">
        <v>0.46846331588397883</v>
      </c>
    </row>
    <row r="2247" spans="3:26" x14ac:dyDescent="0.3">
      <c r="C2247" s="210">
        <v>40576</v>
      </c>
      <c r="D2247" s="211">
        <v>9.4251221825606855E-4</v>
      </c>
      <c r="E2247" s="211">
        <v>2.4375721679308427E-3</v>
      </c>
      <c r="F2247" s="211">
        <v>3.6808611489369796E-3</v>
      </c>
      <c r="G2247" s="211">
        <v>6.0504437122036996E-3</v>
      </c>
      <c r="H2247" s="211">
        <v>7.9332502972596364E-3</v>
      </c>
      <c r="I2247" s="211">
        <v>1.0374066087962309E-2</v>
      </c>
      <c r="J2247" s="211">
        <v>1.4096612399442371E-2</v>
      </c>
      <c r="K2247" s="211">
        <v>1.7723993747997043E-2</v>
      </c>
      <c r="L2247" s="211">
        <v>2.304815952356299E-2</v>
      </c>
      <c r="M2247" s="211">
        <v>3.0117684018732646E-2</v>
      </c>
      <c r="N2247" s="211">
        <v>4.0524496483168068E-2</v>
      </c>
      <c r="P2247" s="212">
        <f t="array" ref="P2247:Z2247">(1+D2247:N2247)^-P$1:Z$1</f>
        <v>0.99992463737330495</v>
      </c>
      <c r="Q2247" s="212">
        <v>0.99939153366379008</v>
      </c>
      <c r="R2247" s="212">
        <v>0.99816463466791361</v>
      </c>
      <c r="S2247" s="212">
        <v>0.99398594399513573</v>
      </c>
      <c r="T2247" s="212">
        <v>0.98432033124172702</v>
      </c>
      <c r="U2247" s="212">
        <v>0.96951253576615026</v>
      </c>
      <c r="V2247" s="212">
        <v>0.93240230878091024</v>
      </c>
      <c r="W2247" s="212">
        <v>0.88428020934091212</v>
      </c>
      <c r="X2247" s="212">
        <v>0.79623124526904288</v>
      </c>
      <c r="Y2247" s="212">
        <v>0.64076290040288852</v>
      </c>
      <c r="Z2247" s="212">
        <v>0.45180789916856062</v>
      </c>
    </row>
    <row r="2248" spans="3:26" x14ac:dyDescent="0.3">
      <c r="C2248" s="210">
        <v>40575</v>
      </c>
      <c r="D2248" s="211">
        <v>9.476753286185816E-4</v>
      </c>
      <c r="E2248" s="211">
        <v>2.3328848255690687E-3</v>
      </c>
      <c r="F2248" s="211">
        <v>3.6779051876322743E-3</v>
      </c>
      <c r="G2248" s="211">
        <v>5.7621617796459737E-3</v>
      </c>
      <c r="H2248" s="211">
        <v>7.6051409902933549E-3</v>
      </c>
      <c r="I2248" s="211">
        <v>9.8665598391277799E-3</v>
      </c>
      <c r="J2248" s="211">
        <v>1.273709469950093E-2</v>
      </c>
      <c r="K2248" s="211">
        <v>1.6632699527844422E-2</v>
      </c>
      <c r="L2248" s="211">
        <v>2.2234438058061478E-2</v>
      </c>
      <c r="M2248" s="211">
        <v>3.0011883799381564E-2</v>
      </c>
      <c r="N2248" s="211">
        <v>3.8630263166906598E-2</v>
      </c>
      <c r="P2248" s="212">
        <f t="array" ref="P2248:Z2248">(1+D2248:N2248)^-P$1:Z$1</f>
        <v>0.99992422474566156</v>
      </c>
      <c r="Q2248" s="212">
        <v>0.99941762767600439</v>
      </c>
      <c r="R2248" s="212">
        <v>0.99816610452883636</v>
      </c>
      <c r="S2248" s="212">
        <v>0.99427085050659481</v>
      </c>
      <c r="T2248" s="212">
        <v>0.98496148963309116</v>
      </c>
      <c r="U2248" s="212">
        <v>0.9709749497176875</v>
      </c>
      <c r="V2248" s="212">
        <v>0.93867750778678893</v>
      </c>
      <c r="W2248" s="212">
        <v>0.8909461975765659</v>
      </c>
      <c r="X2248" s="212">
        <v>0.80259217624012247</v>
      </c>
      <c r="Y2248" s="212">
        <v>0.64175087378593543</v>
      </c>
      <c r="Z2248" s="212">
        <v>0.46857654451513603</v>
      </c>
    </row>
    <row r="2249" spans="3:26" x14ac:dyDescent="0.3">
      <c r="C2249" s="210">
        <v>40574</v>
      </c>
      <c r="D2249" s="211">
        <v>9.2618622212513237E-4</v>
      </c>
      <c r="E2249" s="211">
        <v>2.1563600698229525E-3</v>
      </c>
      <c r="F2249" s="211">
        <v>3.4314141696985966E-3</v>
      </c>
      <c r="G2249" s="211">
        <v>5.2234434348371371E-3</v>
      </c>
      <c r="H2249" s="211">
        <v>7.0958867990834782E-3</v>
      </c>
      <c r="I2249" s="211">
        <v>9.7134318077381383E-3</v>
      </c>
      <c r="J2249" s="211">
        <v>1.3079297841227227E-2</v>
      </c>
      <c r="K2249" s="211">
        <v>1.7512016373623755E-2</v>
      </c>
      <c r="L2249" s="211">
        <v>2.2387432981922292E-2</v>
      </c>
      <c r="M2249" s="211">
        <v>3.0739713605442167E-2</v>
      </c>
      <c r="N2249" s="211">
        <v>3.8991876745226722E-2</v>
      </c>
      <c r="P2249" s="212">
        <f t="array" ref="P2249:Z2249">(1+D2249:N2249)^-P$1:Z$1</f>
        <v>0.99992594213631358</v>
      </c>
      <c r="Q2249" s="212">
        <v>0.99946163535469679</v>
      </c>
      <c r="R2249" s="212">
        <v>0.99828869580303892</v>
      </c>
      <c r="S2249" s="212">
        <v>0.9948036991487299</v>
      </c>
      <c r="T2249" s="212">
        <v>0.98595786464231416</v>
      </c>
      <c r="U2249" s="212">
        <v>0.97141677616354638</v>
      </c>
      <c r="V2249" s="212">
        <v>0.93709322183503552</v>
      </c>
      <c r="W2249" s="212">
        <v>0.88557056474538665</v>
      </c>
      <c r="X2249" s="212">
        <v>0.80139194754735243</v>
      </c>
      <c r="Y2249" s="212">
        <v>0.6349870363699236</v>
      </c>
      <c r="Z2249" s="212">
        <v>0.46532561323260074</v>
      </c>
    </row>
    <row r="2250" spans="3:26" x14ac:dyDescent="0.3">
      <c r="C2250" s="210">
        <v>40571</v>
      </c>
      <c r="D2250" s="211">
        <v>9.8094102714080624E-4</v>
      </c>
      <c r="E2250" s="211">
        <v>2.4205918374772752E-3</v>
      </c>
      <c r="F2250" s="211">
        <v>3.6813192450731828E-3</v>
      </c>
      <c r="G2250" s="211">
        <v>5.6911418106115347E-3</v>
      </c>
      <c r="H2250" s="211">
        <v>7.7817747663887164E-3</v>
      </c>
      <c r="I2250" s="211">
        <v>1.0454687958792348E-2</v>
      </c>
      <c r="J2250" s="211">
        <v>1.3402131342169776E-2</v>
      </c>
      <c r="K2250" s="211">
        <v>1.7180474711212822E-2</v>
      </c>
      <c r="L2250" s="211">
        <v>2.2329154521674503E-2</v>
      </c>
      <c r="M2250" s="211">
        <v>2.8949513011519958E-2</v>
      </c>
      <c r="N2250" s="211">
        <v>3.8863476787979738E-2</v>
      </c>
      <c r="P2250" s="212">
        <f t="array" ref="P2250:Z2250">(1+D2250:N2250)^-P$1:Z$1</f>
        <v>0.99992156625857509</v>
      </c>
      <c r="Q2250" s="212">
        <v>0.99939576589196744</v>
      </c>
      <c r="R2250" s="212">
        <v>0.99816440687877095</v>
      </c>
      <c r="S2250" s="212">
        <v>0.99434106399668043</v>
      </c>
      <c r="T2250" s="212">
        <v>0.9846162517550614</v>
      </c>
      <c r="U2250" s="212">
        <v>0.96928048871148154</v>
      </c>
      <c r="V2250" s="212">
        <v>0.93560155139979873</v>
      </c>
      <c r="W2250" s="212">
        <v>0.88759305294181212</v>
      </c>
      <c r="X2250" s="212">
        <v>0.80184890283510513</v>
      </c>
      <c r="Y2250" s="212">
        <v>0.65176196192276603</v>
      </c>
      <c r="Z2250" s="212">
        <v>0.46647721777232171</v>
      </c>
    </row>
    <row r="2251" spans="3:26" x14ac:dyDescent="0.3">
      <c r="C2251" s="210">
        <v>40570</v>
      </c>
      <c r="D2251" s="211">
        <v>1.0465422625217297E-3</v>
      </c>
      <c r="E2251" s="211">
        <v>2.8101087254486039E-3</v>
      </c>
      <c r="F2251" s="211">
        <v>4.3518675804123368E-3</v>
      </c>
      <c r="G2251" s="211">
        <v>7.1672335438556093E-3</v>
      </c>
      <c r="H2251" s="211">
        <v>9.8246369904715532E-3</v>
      </c>
      <c r="I2251" s="211">
        <v>1.3319582397479143E-2</v>
      </c>
      <c r="J2251" s="211">
        <v>1.7239545761968646E-2</v>
      </c>
      <c r="K2251" s="211">
        <v>2.205238768046941E-2</v>
      </c>
      <c r="L2251" s="211">
        <v>2.846322691115221E-2</v>
      </c>
      <c r="M2251" s="211">
        <v>3.5580299219864518E-2</v>
      </c>
      <c r="N2251" s="211">
        <v>4.5266364863531187E-2</v>
      </c>
      <c r="P2251" s="212">
        <f t="array" ref="P2251:Z2251">(1+D2251:N2251)^-P$1:Z$1</f>
        <v>0.99991632389952467</v>
      </c>
      <c r="Q2251" s="212">
        <v>0.99929870408519961</v>
      </c>
      <c r="R2251" s="212">
        <v>0.99783114258335759</v>
      </c>
      <c r="S2251" s="212">
        <v>0.9928837701375206</v>
      </c>
      <c r="T2251" s="212">
        <v>0.98063654930290445</v>
      </c>
      <c r="U2251" s="212">
        <v>0.96108255348931559</v>
      </c>
      <c r="V2251" s="212">
        <v>0.91808696986689209</v>
      </c>
      <c r="W2251" s="212">
        <v>0.85839642448134612</v>
      </c>
      <c r="X2251" s="212">
        <v>0.75528754061106929</v>
      </c>
      <c r="Y2251" s="212">
        <v>0.59189313382320496</v>
      </c>
      <c r="Z2251" s="212">
        <v>0.4125347019286012</v>
      </c>
    </row>
    <row r="2252" spans="3:26" x14ac:dyDescent="0.3">
      <c r="C2252" s="210">
        <v>40569</v>
      </c>
      <c r="D2252" s="211">
        <v>8.5796596151827258E-4</v>
      </c>
      <c r="E2252" s="211">
        <v>2.0378788725067981E-3</v>
      </c>
      <c r="F2252" s="211">
        <v>3.3377579805079134E-3</v>
      </c>
      <c r="G2252" s="211">
        <v>5.1634598755919189E-3</v>
      </c>
      <c r="H2252" s="211">
        <v>6.5694334983769104E-3</v>
      </c>
      <c r="I2252" s="211">
        <v>8.2381995191631689E-3</v>
      </c>
      <c r="J2252" s="211">
        <v>1.1034733589079393E-2</v>
      </c>
      <c r="K2252" s="211">
        <v>1.4851701003584615E-2</v>
      </c>
      <c r="L2252" s="211">
        <v>1.9062610025157023E-2</v>
      </c>
      <c r="M2252" s="211">
        <v>2.4302133470362187E-2</v>
      </c>
      <c r="N2252" s="211">
        <v>3.1685788223380279E-2</v>
      </c>
      <c r="P2252" s="212">
        <f t="array" ref="P2252:Z2252">(1+D2252:N2252)^-P$1:Z$1</f>
        <v>0.99993139450393631</v>
      </c>
      <c r="Q2252" s="212">
        <v>0.99949117819021449</v>
      </c>
      <c r="R2252" s="212">
        <v>0.99833528715898257</v>
      </c>
      <c r="S2252" s="212">
        <v>0.9948630644848242</v>
      </c>
      <c r="T2252" s="212">
        <v>0.986989480532526</v>
      </c>
      <c r="U2252" s="212">
        <v>0.97568708623746925</v>
      </c>
      <c r="V2252" s="212">
        <v>0.94660680218398441</v>
      </c>
      <c r="W2252" s="212">
        <v>0.90194885614293518</v>
      </c>
      <c r="X2252" s="212">
        <v>0.82792562816705784</v>
      </c>
      <c r="Y2252" s="212">
        <v>0.69755561777028574</v>
      </c>
      <c r="Z2252" s="212">
        <v>0.5358596289638673</v>
      </c>
    </row>
    <row r="2253" spans="3:26" x14ac:dyDescent="0.3">
      <c r="C2253" s="210">
        <v>40568</v>
      </c>
      <c r="D2253" s="211">
        <v>8.8503203617690924E-4</v>
      </c>
      <c r="E2253" s="211">
        <v>2.2387428755321201E-3</v>
      </c>
      <c r="F2253" s="211">
        <v>3.5134878854780694E-3</v>
      </c>
      <c r="G2253" s="211">
        <v>5.3678206940900083E-3</v>
      </c>
      <c r="H2253" s="211">
        <v>7.0598312142301214E-3</v>
      </c>
      <c r="I2253" s="211">
        <v>9.4948478791764147E-3</v>
      </c>
      <c r="J2253" s="211">
        <v>1.2593507000956785E-2</v>
      </c>
      <c r="K2253" s="211">
        <v>1.6094854520614987E-2</v>
      </c>
      <c r="L2253" s="211">
        <v>2.059140194084292E-2</v>
      </c>
      <c r="M2253" s="211">
        <v>2.7036448666645767E-2</v>
      </c>
      <c r="N2253" s="211">
        <v>3.395013802034328E-2</v>
      </c>
      <c r="P2253" s="212">
        <f t="array" ref="P2253:Z2253">(1+D2253:N2253)^-P$1:Z$1</f>
        <v>0.99992923125412603</v>
      </c>
      <c r="Q2253" s="212">
        <v>0.99944109608886045</v>
      </c>
      <c r="R2253" s="212">
        <v>0.99824787176878393</v>
      </c>
      <c r="S2253" s="212">
        <v>0.99466083896500279</v>
      </c>
      <c r="T2253" s="212">
        <v>0.98602846605591676</v>
      </c>
      <c r="U2253" s="212">
        <v>0.97204792968261144</v>
      </c>
      <c r="V2253" s="212">
        <v>0.93934322790227587</v>
      </c>
      <c r="W2253" s="212">
        <v>0.89425264878442845</v>
      </c>
      <c r="X2253" s="212">
        <v>0.81560700546399323</v>
      </c>
      <c r="Y2253" s="212">
        <v>0.67021192467421442</v>
      </c>
      <c r="Z2253" s="212">
        <v>0.51287093707114917</v>
      </c>
    </row>
    <row r="2254" spans="3:26" x14ac:dyDescent="0.3">
      <c r="C2254" s="210">
        <v>40567</v>
      </c>
      <c r="D2254" s="211">
        <v>8.687943713896857E-4</v>
      </c>
      <c r="E2254" s="211">
        <v>2.0050360336132085E-3</v>
      </c>
      <c r="F2254" s="211">
        <v>3.2719667443742067E-3</v>
      </c>
      <c r="G2254" s="211">
        <v>5.3658231211291306E-3</v>
      </c>
      <c r="H2254" s="211">
        <v>7.2582665313323819E-3</v>
      </c>
      <c r="I2254" s="211">
        <v>9.7661711701722016E-3</v>
      </c>
      <c r="J2254" s="211">
        <v>1.3269421814046802E-2</v>
      </c>
      <c r="K2254" s="211">
        <v>1.7579436262022349E-2</v>
      </c>
      <c r="L2254" s="211">
        <v>2.3732517487733775E-2</v>
      </c>
      <c r="M2254" s="211">
        <v>3.0514643487926763E-2</v>
      </c>
      <c r="N2254" s="211">
        <v>3.8720268725267279E-2</v>
      </c>
      <c r="P2254" s="212">
        <f t="array" ref="P2254:Z2254">(1+D2254:N2254)^-P$1:Z$1</f>
        <v>0.99993052903817836</v>
      </c>
      <c r="Q2254" s="212">
        <v>0.99949936820001695</v>
      </c>
      <c r="R2254" s="212">
        <v>0.99836802037491679</v>
      </c>
      <c r="S2254" s="212">
        <v>0.99466281526810707</v>
      </c>
      <c r="T2254" s="212">
        <v>0.98563999846123251</v>
      </c>
      <c r="U2254" s="212">
        <v>0.97126457491001905</v>
      </c>
      <c r="V2254" s="212">
        <v>0.93621439812004281</v>
      </c>
      <c r="W2254" s="212">
        <v>0.8851599310359729</v>
      </c>
      <c r="X2254" s="212">
        <v>0.79092447906129204</v>
      </c>
      <c r="Y2254" s="212">
        <v>0.63707049017411588</v>
      </c>
      <c r="Z2254" s="212">
        <v>0.46776516544274799</v>
      </c>
    </row>
    <row r="2255" spans="3:26" x14ac:dyDescent="0.3">
      <c r="C2255" s="210">
        <v>40564</v>
      </c>
      <c r="D2255" s="211">
        <v>9.8289926153685638E-4</v>
      </c>
      <c r="E2255" s="211">
        <v>2.5604673208570183E-3</v>
      </c>
      <c r="F2255" s="211">
        <v>3.918857619790753E-3</v>
      </c>
      <c r="G2255" s="211">
        <v>6.4102551674011495E-3</v>
      </c>
      <c r="H2255" s="211">
        <v>8.602103300012643E-3</v>
      </c>
      <c r="I2255" s="211">
        <v>1.1049059199704576E-2</v>
      </c>
      <c r="J2255" s="211">
        <v>1.5167347256867681E-2</v>
      </c>
      <c r="K2255" s="211">
        <v>1.9582300495174541E-2</v>
      </c>
      <c r="L2255" s="211">
        <v>2.4796191572870167E-2</v>
      </c>
      <c r="M2255" s="211">
        <v>3.1139603625997242E-2</v>
      </c>
      <c r="N2255" s="211">
        <v>3.9006508371643926E-2</v>
      </c>
      <c r="P2255" s="212">
        <f t="array" ref="P2255:Z2255">(1+D2255:N2255)^-P$1:Z$1</f>
        <v>0.99992140976578647</v>
      </c>
      <c r="Q2255" s="212">
        <v>0.9993609055806032</v>
      </c>
      <c r="R2255" s="212">
        <v>0.99804631148887235</v>
      </c>
      <c r="S2255" s="212">
        <v>0.99363057447548064</v>
      </c>
      <c r="T2255" s="212">
        <v>0.98301526294973096</v>
      </c>
      <c r="U2255" s="212">
        <v>0.96757204392697871</v>
      </c>
      <c r="V2255" s="212">
        <v>0.92749547312427794</v>
      </c>
      <c r="W2255" s="212">
        <v>0.8730597889296563</v>
      </c>
      <c r="X2255" s="212">
        <v>0.78275341708589452</v>
      </c>
      <c r="Y2255" s="212">
        <v>0.63130319754439601</v>
      </c>
      <c r="Z2255" s="212">
        <v>0.46519457344206949</v>
      </c>
    </row>
    <row r="2256" spans="3:26" x14ac:dyDescent="0.3">
      <c r="C2256" s="210">
        <v>40563</v>
      </c>
      <c r="D2256" s="211">
        <v>1.0708042198040565E-3</v>
      </c>
      <c r="E2256" s="211">
        <v>2.5313015158440512E-3</v>
      </c>
      <c r="F2256" s="211">
        <v>4.0175631253621296E-3</v>
      </c>
      <c r="G2256" s="211">
        <v>6.3507203723425967E-3</v>
      </c>
      <c r="H2256" s="211">
        <v>8.2035127338252745E-3</v>
      </c>
      <c r="I2256" s="211">
        <v>1.0369124191045612E-2</v>
      </c>
      <c r="J2256" s="211">
        <v>1.298396485095861E-2</v>
      </c>
      <c r="K2256" s="211">
        <v>1.6632884300855386E-2</v>
      </c>
      <c r="L2256" s="211">
        <v>2.2011680214477348E-2</v>
      </c>
      <c r="M2256" s="211">
        <v>2.8595055952636186E-2</v>
      </c>
      <c r="N2256" s="211">
        <v>3.86329686509541E-2</v>
      </c>
      <c r="P2256" s="212">
        <f t="array" ref="P2256:Z2256">(1+D2256:N2256)^-P$1:Z$1</f>
        <v>0.99991438515972708</v>
      </c>
      <c r="Q2256" s="212">
        <v>0.99936817389414312</v>
      </c>
      <c r="R2256" s="212">
        <v>0.99799725104874448</v>
      </c>
      <c r="S2256" s="212">
        <v>0.99368935675825543</v>
      </c>
      <c r="T2256" s="212">
        <v>0.98379268151234445</v>
      </c>
      <c r="U2256" s="212">
        <v>0.96952676201573973</v>
      </c>
      <c r="V2256" s="212">
        <v>0.93753425900182452</v>
      </c>
      <c r="W2256" s="212">
        <v>0.89094506407098095</v>
      </c>
      <c r="X2256" s="212">
        <v>0.80434322432158811</v>
      </c>
      <c r="Y2256" s="212">
        <v>0.65513908883793603</v>
      </c>
      <c r="Z2256" s="212">
        <v>0.46855213367832155</v>
      </c>
    </row>
    <row r="2257" spans="3:26" x14ac:dyDescent="0.3">
      <c r="C2257" s="210">
        <v>40562</v>
      </c>
      <c r="D2257" s="211">
        <v>9.1423869100835389E-4</v>
      </c>
      <c r="E2257" s="211">
        <v>2.252462251311327E-3</v>
      </c>
      <c r="F2257" s="211">
        <v>3.4981547537358284E-3</v>
      </c>
      <c r="G2257" s="211">
        <v>5.7273084788226495E-3</v>
      </c>
      <c r="H2257" s="211">
        <v>7.4055088354407486E-3</v>
      </c>
      <c r="I2257" s="211">
        <v>9.3966620916117391E-3</v>
      </c>
      <c r="J2257" s="211">
        <v>1.2002912665118609E-2</v>
      </c>
      <c r="K2257" s="211">
        <v>1.5910637917614153E-2</v>
      </c>
      <c r="L2257" s="211">
        <v>2.1706459788714091E-2</v>
      </c>
      <c r="M2257" s="211">
        <v>2.9701806480205664E-2</v>
      </c>
      <c r="N2257" s="211">
        <v>3.7886084074122653E-2</v>
      </c>
      <c r="P2257" s="212">
        <f t="array" ref="P2257:Z2257">(1+D2257:N2257)^-P$1:Z$1</f>
        <v>0.99992689698980664</v>
      </c>
      <c r="Q2257" s="212">
        <v>0.99943767584823529</v>
      </c>
      <c r="R2257" s="212">
        <v>0.99825549819419812</v>
      </c>
      <c r="S2257" s="212">
        <v>0.99430530678590667</v>
      </c>
      <c r="T2257" s="212">
        <v>0.98535189739928475</v>
      </c>
      <c r="U2257" s="212">
        <v>0.97233161570760329</v>
      </c>
      <c r="V2257" s="212">
        <v>0.94208738346612886</v>
      </c>
      <c r="W2257" s="212">
        <v>0.89538835969432795</v>
      </c>
      <c r="X2257" s="212">
        <v>0.8067493192744033</v>
      </c>
      <c r="Y2257" s="212">
        <v>0.64465577886895298</v>
      </c>
      <c r="Z2257" s="212">
        <v>0.47534203397059804</v>
      </c>
    </row>
    <row r="2258" spans="3:26" x14ac:dyDescent="0.3">
      <c r="C2258" s="210">
        <v>40561</v>
      </c>
      <c r="D2258" s="211">
        <v>1.035633472743527E-3</v>
      </c>
      <c r="E2258" s="211">
        <v>2.7162205386216877E-3</v>
      </c>
      <c r="F2258" s="211">
        <v>4.4392008823244695E-3</v>
      </c>
      <c r="G2258" s="211">
        <v>7.0391201685143694E-3</v>
      </c>
      <c r="H2258" s="211">
        <v>8.9961801756307455E-3</v>
      </c>
      <c r="I2258" s="211">
        <v>1.2241068516736113E-2</v>
      </c>
      <c r="J2258" s="211">
        <v>1.6184091134765731E-2</v>
      </c>
      <c r="K2258" s="211">
        <v>2.15101076173933E-2</v>
      </c>
      <c r="L2258" s="211">
        <v>2.7328176104274005E-2</v>
      </c>
      <c r="M2258" s="211">
        <v>3.7533916911084188E-2</v>
      </c>
      <c r="N2258" s="211">
        <v>5.0660551963210551E-2</v>
      </c>
      <c r="P2258" s="212">
        <f t="array" ref="P2258:Z2258">(1+D2258:N2258)^-P$1:Z$1</f>
        <v>0.99991719562252268</v>
      </c>
      <c r="Q2258" s="212">
        <v>0.99932209531178184</v>
      </c>
      <c r="R2258" s="212">
        <v>0.99778776226592747</v>
      </c>
      <c r="S2258" s="212">
        <v>0.99301008269933311</v>
      </c>
      <c r="T2258" s="212">
        <v>0.98224755353276216</v>
      </c>
      <c r="U2258" s="212">
        <v>0.96415784564140472</v>
      </c>
      <c r="V2258" s="212">
        <v>0.92286471699547656</v>
      </c>
      <c r="W2258" s="212">
        <v>0.86159133442504388</v>
      </c>
      <c r="X2258" s="212">
        <v>0.76367400032857347</v>
      </c>
      <c r="Y2258" s="212">
        <v>0.57539417356333489</v>
      </c>
      <c r="Z2258" s="212">
        <v>0.37217866059979521</v>
      </c>
    </row>
    <row r="2259" spans="3:26" x14ac:dyDescent="0.3">
      <c r="C2259" s="210">
        <v>40557</v>
      </c>
      <c r="D2259" s="211">
        <v>8.0651177833218352E-4</v>
      </c>
      <c r="E2259" s="211">
        <v>1.8758705128683584E-3</v>
      </c>
      <c r="F2259" s="211">
        <v>2.9839322278753491E-3</v>
      </c>
      <c r="G2259" s="211">
        <v>4.7441947717785571E-3</v>
      </c>
      <c r="H2259" s="211">
        <v>6.5182269230999934E-3</v>
      </c>
      <c r="I2259" s="211">
        <v>8.2474708547503016E-3</v>
      </c>
      <c r="J2259" s="211">
        <v>1.0893377525310343E-2</v>
      </c>
      <c r="K2259" s="211">
        <v>1.3865620242894146E-2</v>
      </c>
      <c r="L2259" s="211">
        <v>1.7540840317340479E-2</v>
      </c>
      <c r="M2259" s="211">
        <v>2.3987726845159839E-2</v>
      </c>
      <c r="N2259" s="211">
        <v>3.1335934799278709E-2</v>
      </c>
      <c r="P2259" s="212">
        <f t="array" ref="P2259:Z2259">(1+D2259:N2259)^-P$1:Z$1</f>
        <v>0.99993550714195611</v>
      </c>
      <c r="Q2259" s="212">
        <v>0.99953158142599818</v>
      </c>
      <c r="R2259" s="212">
        <v>0.99851136454935674</v>
      </c>
      <c r="S2259" s="212">
        <v>0.99527820633703068</v>
      </c>
      <c r="T2259" s="212">
        <v>0.98708990918925543</v>
      </c>
      <c r="U2259" s="212">
        <v>0.97566017070487099</v>
      </c>
      <c r="V2259" s="212">
        <v>0.94726882075771102</v>
      </c>
      <c r="W2259" s="212">
        <v>0.90810741964811192</v>
      </c>
      <c r="X2259" s="212">
        <v>0.84039122263931076</v>
      </c>
      <c r="Y2259" s="212">
        <v>0.70077520874094301</v>
      </c>
      <c r="Z2259" s="212">
        <v>0.53950689274785169</v>
      </c>
    </row>
    <row r="2260" spans="3:26" x14ac:dyDescent="0.3">
      <c r="C2260" s="210">
        <v>40556</v>
      </c>
      <c r="D2260" s="211">
        <v>9.951351102862663E-4</v>
      </c>
      <c r="E2260" s="211">
        <v>2.4662306570803171E-3</v>
      </c>
      <c r="F2260" s="211">
        <v>3.8647393008953779E-3</v>
      </c>
      <c r="G2260" s="211">
        <v>6.181570168694168E-3</v>
      </c>
      <c r="H2260" s="211">
        <v>7.7887794352748977E-3</v>
      </c>
      <c r="I2260" s="211">
        <v>1.0631863499308551E-2</v>
      </c>
      <c r="J2260" s="211">
        <v>1.3666927068590138E-2</v>
      </c>
      <c r="K2260" s="211">
        <v>1.7197862638720432E-2</v>
      </c>
      <c r="L2260" s="211">
        <v>2.3552561385651268E-2</v>
      </c>
      <c r="M2260" s="211">
        <v>3.1307055952568281E-2</v>
      </c>
      <c r="N2260" s="211">
        <v>4.0913650436444814E-2</v>
      </c>
      <c r="P2260" s="212">
        <f t="array" ref="P2260:Z2260">(1+D2260:N2260)^-P$1:Z$1</f>
        <v>0.99992043194237856</v>
      </c>
      <c r="Q2260" s="212">
        <v>0.99938439093977627</v>
      </c>
      <c r="R2260" s="212">
        <v>0.9980732134501169</v>
      </c>
      <c r="S2260" s="212">
        <v>0.99385640688324484</v>
      </c>
      <c r="T2260" s="212">
        <v>0.98460256458767925</v>
      </c>
      <c r="U2260" s="212">
        <v>0.96877079958817092</v>
      </c>
      <c r="V2260" s="212">
        <v>0.9343801744076653</v>
      </c>
      <c r="W2260" s="212">
        <v>0.88748685110087489</v>
      </c>
      <c r="X2260" s="212">
        <v>0.79231614523276039</v>
      </c>
      <c r="Y2260" s="212">
        <v>0.62976738256205067</v>
      </c>
      <c r="Z2260" s="212">
        <v>0.44844163017740463</v>
      </c>
    </row>
    <row r="2261" spans="3:26" x14ac:dyDescent="0.3">
      <c r="C2261" s="210">
        <v>40555</v>
      </c>
      <c r="D2261" s="211">
        <v>9.4049339542025777E-4</v>
      </c>
      <c r="E2261" s="211">
        <v>2.3499488804100666E-3</v>
      </c>
      <c r="F2261" s="211">
        <v>3.7357706526683371E-3</v>
      </c>
      <c r="G2261" s="211">
        <v>5.6620795049986596E-3</v>
      </c>
      <c r="H2261" s="211">
        <v>7.1438631300714999E-3</v>
      </c>
      <c r="I2261" s="211">
        <v>9.7503437989015437E-3</v>
      </c>
      <c r="J2261" s="211">
        <v>1.2226865269566714E-2</v>
      </c>
      <c r="K2261" s="211">
        <v>1.5956392946230726E-2</v>
      </c>
      <c r="L2261" s="211">
        <v>2.1189004252869199E-2</v>
      </c>
      <c r="M2261" s="211">
        <v>2.8664355842801626E-2</v>
      </c>
      <c r="N2261" s="211">
        <v>3.6842931247676673E-2</v>
      </c>
      <c r="P2261" s="212">
        <f t="array" ref="P2261:Z2261">(1+D2261:N2261)^-P$1:Z$1</f>
        <v>0.99992479871506967</v>
      </c>
      <c r="Q2261" s="212">
        <v>0.99941337411513442</v>
      </c>
      <c r="R2261" s="212">
        <v>0.99813733192752385</v>
      </c>
      <c r="S2261" s="212">
        <v>0.99436979913990031</v>
      </c>
      <c r="T2261" s="212">
        <v>0.98586393265120342</v>
      </c>
      <c r="U2261" s="212">
        <v>0.97131024799965771</v>
      </c>
      <c r="V2261" s="212">
        <v>0.9410456724022862</v>
      </c>
      <c r="W2261" s="212">
        <v>0.89510612228879705</v>
      </c>
      <c r="X2261" s="212">
        <v>0.81084660279762522</v>
      </c>
      <c r="Y2261" s="212">
        <v>0.65447736187256156</v>
      </c>
      <c r="Z2261" s="212">
        <v>0.48499870204699408</v>
      </c>
    </row>
    <row r="2262" spans="3:26" x14ac:dyDescent="0.3">
      <c r="C2262" s="210">
        <v>40554</v>
      </c>
      <c r="D2262" s="211">
        <v>1.0275975933185365E-3</v>
      </c>
      <c r="E2262" s="211">
        <v>2.4891508553303095E-3</v>
      </c>
      <c r="F2262" s="211">
        <v>3.9200501318996522E-3</v>
      </c>
      <c r="G2262" s="211">
        <v>6.4169892394071448E-3</v>
      </c>
      <c r="H2262" s="211">
        <v>8.8210229205208344E-3</v>
      </c>
      <c r="I2262" s="211">
        <v>1.1317900845115218E-2</v>
      </c>
      <c r="J2262" s="211">
        <v>1.4400256585036715E-2</v>
      </c>
      <c r="K2262" s="211">
        <v>1.89491254831975E-2</v>
      </c>
      <c r="L2262" s="211">
        <v>2.5064165707580244E-2</v>
      </c>
      <c r="M2262" s="211">
        <v>3.1623191411389209E-2</v>
      </c>
      <c r="N2262" s="211">
        <v>4.0074615633261451E-2</v>
      </c>
      <c r="P2262" s="212">
        <f t="array" ref="P2262:Z2262">(1+D2262:N2262)^-P$1:Z$1</f>
        <v>0.99991783777739374</v>
      </c>
      <c r="Q2262" s="212">
        <v>0.99937867858749219</v>
      </c>
      <c r="R2262" s="212">
        <v>0.99804571872121883</v>
      </c>
      <c r="S2262" s="212">
        <v>0.99362392595910309</v>
      </c>
      <c r="T2262" s="212">
        <v>0.98258866997931593</v>
      </c>
      <c r="U2262" s="212">
        <v>0.96680061137306117</v>
      </c>
      <c r="V2262" s="212">
        <v>0.9310076467885412</v>
      </c>
      <c r="W2262" s="212">
        <v>0.87686451144112221</v>
      </c>
      <c r="X2262" s="212">
        <v>0.78070953446811742</v>
      </c>
      <c r="Y2262" s="212">
        <v>0.62687875092351342</v>
      </c>
      <c r="Z2262" s="212">
        <v>0.45573256233851461</v>
      </c>
    </row>
    <row r="2263" spans="3:26" x14ac:dyDescent="0.3">
      <c r="C2263" s="210">
        <v>40553</v>
      </c>
      <c r="D2263" s="211">
        <v>9.3666967535568078E-4</v>
      </c>
      <c r="E2263" s="211">
        <v>2.3226753440993811E-3</v>
      </c>
      <c r="F2263" s="211">
        <v>3.8298455061653545E-3</v>
      </c>
      <c r="G2263" s="211">
        <v>5.898314831869921E-3</v>
      </c>
      <c r="H2263" s="211">
        <v>7.9087545814081946E-3</v>
      </c>
      <c r="I2263" s="211">
        <v>1.0131439123852649E-2</v>
      </c>
      <c r="J2263" s="211">
        <v>1.2681520116737524E-2</v>
      </c>
      <c r="K2263" s="211">
        <v>1.590873879266444E-2</v>
      </c>
      <c r="L2263" s="211">
        <v>2.011976180138449E-2</v>
      </c>
      <c r="M2263" s="211">
        <v>2.6417784007693929E-2</v>
      </c>
      <c r="N2263" s="211">
        <v>3.3665572364243272E-2</v>
      </c>
      <c r="P2263" s="212">
        <f t="array" ref="P2263:Z2263">(1+D2263:N2263)^-P$1:Z$1</f>
        <v>0.9999251043028986</v>
      </c>
      <c r="Q2263" s="212">
        <v>0.99942017263907534</v>
      </c>
      <c r="R2263" s="212">
        <v>0.99809056014455333</v>
      </c>
      <c r="S2263" s="212">
        <v>0.99413627128617299</v>
      </c>
      <c r="T2263" s="212">
        <v>0.98436817669208099</v>
      </c>
      <c r="U2263" s="212">
        <v>0.97021131528921756</v>
      </c>
      <c r="V2263" s="212">
        <v>0.93893510277488468</v>
      </c>
      <c r="W2263" s="212">
        <v>0.89540007654143827</v>
      </c>
      <c r="X2263" s="212">
        <v>0.81938572168950796</v>
      </c>
      <c r="Y2263" s="212">
        <v>0.6762970263668564</v>
      </c>
      <c r="Z2263" s="212">
        <v>0.5157021773669519</v>
      </c>
    </row>
    <row r="2264" spans="3:26" x14ac:dyDescent="0.3">
      <c r="C2264" s="210">
        <v>40550</v>
      </c>
      <c r="D2264" s="211">
        <v>9.4735137824915382E-4</v>
      </c>
      <c r="E2264" s="211">
        <v>2.2967419036029942E-3</v>
      </c>
      <c r="F2264" s="211">
        <v>3.5162424505954873E-3</v>
      </c>
      <c r="G2264" s="211">
        <v>5.2983151293149533E-3</v>
      </c>
      <c r="H2264" s="211">
        <v>6.6783972519666012E-3</v>
      </c>
      <c r="I2264" s="211">
        <v>8.5919081776588777E-3</v>
      </c>
      <c r="J2264" s="211">
        <v>1.1174029678477868E-2</v>
      </c>
      <c r="K2264" s="211">
        <v>1.4830233291635601E-2</v>
      </c>
      <c r="L2264" s="211">
        <v>1.9613210089684179E-2</v>
      </c>
      <c r="M2264" s="211">
        <v>2.5586985574483138E-2</v>
      </c>
      <c r="N2264" s="211">
        <v>3.4961569074618455E-2</v>
      </c>
      <c r="P2264" s="212">
        <f t="array" ref="P2264:Z2264">(1+D2264:N2264)^-P$1:Z$1</f>
        <v>0.99992425063519697</v>
      </c>
      <c r="Q2264" s="212">
        <v>0.99942663732937576</v>
      </c>
      <c r="R2264" s="212">
        <v>0.99824650171589557</v>
      </c>
      <c r="S2264" s="212">
        <v>0.99472960906272545</v>
      </c>
      <c r="T2264" s="212">
        <v>0.98677582688026744</v>
      </c>
      <c r="U2264" s="212">
        <v>0.97466093893180239</v>
      </c>
      <c r="V2264" s="212">
        <v>0.94595497421948438</v>
      </c>
      <c r="W2264" s="212">
        <v>0.90208242335951294</v>
      </c>
      <c r="X2264" s="212">
        <v>0.82346560601696295</v>
      </c>
      <c r="Y2264" s="212">
        <v>0.68456151965844048</v>
      </c>
      <c r="Z2264" s="212">
        <v>0.50293924876413187</v>
      </c>
    </row>
    <row r="2265" spans="3:26" x14ac:dyDescent="0.3">
      <c r="C2265" s="210">
        <v>40549</v>
      </c>
      <c r="D2265" s="211">
        <v>1.0601044118810645E-3</v>
      </c>
      <c r="E2265" s="211">
        <v>2.7275083612979902E-3</v>
      </c>
      <c r="F2265" s="211">
        <v>4.1819395171186474E-3</v>
      </c>
      <c r="G2265" s="211">
        <v>6.6640378609574627E-3</v>
      </c>
      <c r="H2265" s="211">
        <v>8.9924721040652283E-3</v>
      </c>
      <c r="I2265" s="211">
        <v>1.1867393023931142E-2</v>
      </c>
      <c r="J2265" s="211">
        <v>1.6233400176888162E-2</v>
      </c>
      <c r="K2265" s="211">
        <v>2.2193155570239154E-2</v>
      </c>
      <c r="L2265" s="211">
        <v>3.0283794522041864E-2</v>
      </c>
      <c r="M2265" s="211">
        <v>4.0861734638527832E-2</v>
      </c>
      <c r="N2265" s="211">
        <v>5.5487285500231645E-2</v>
      </c>
      <c r="P2265" s="212">
        <f t="array" ref="P2265:Z2265">(1+D2265:N2265)^-P$1:Z$1</f>
        <v>0.99991524016047761</v>
      </c>
      <c r="Q2265" s="212">
        <v>0.99931928292802541</v>
      </c>
      <c r="R2265" s="212">
        <v>0.99791556570144813</v>
      </c>
      <c r="S2265" s="212">
        <v>0.99338007755286684</v>
      </c>
      <c r="T2265" s="212">
        <v>0.98225477311272269</v>
      </c>
      <c r="U2265" s="212">
        <v>0.96522641023781774</v>
      </c>
      <c r="V2265" s="212">
        <v>0.92264084539558677</v>
      </c>
      <c r="W2265" s="212">
        <v>0.85756928804307342</v>
      </c>
      <c r="X2265" s="212">
        <v>0.74204682634324137</v>
      </c>
      <c r="Y2265" s="212">
        <v>0.54840872807272001</v>
      </c>
      <c r="Z2265" s="212">
        <v>0.33957825911767936</v>
      </c>
    </row>
    <row r="2266" spans="3:26" x14ac:dyDescent="0.3">
      <c r="C2266" s="210">
        <v>40548</v>
      </c>
      <c r="D2266" s="211">
        <v>1.0228035965129184E-3</v>
      </c>
      <c r="E2266" s="211">
        <v>2.5840555021322559E-3</v>
      </c>
      <c r="F2266" s="211">
        <v>3.9789478477023424E-3</v>
      </c>
      <c r="G2266" s="211">
        <v>6.1407578490292351E-3</v>
      </c>
      <c r="H2266" s="211">
        <v>7.8993296817842455E-3</v>
      </c>
      <c r="I2266" s="211">
        <v>1.0781215441812797E-2</v>
      </c>
      <c r="J2266" s="211">
        <v>1.4491509757631138E-2</v>
      </c>
      <c r="K2266" s="211">
        <v>1.8842149491478898E-2</v>
      </c>
      <c r="L2266" s="211">
        <v>2.5239773247126646E-2</v>
      </c>
      <c r="M2266" s="211">
        <v>3.3209677115057526E-2</v>
      </c>
      <c r="N2266" s="211">
        <v>4.562810145494163E-2</v>
      </c>
      <c r="P2266" s="212">
        <f t="array" ref="P2266:Z2266">(1+D2266:N2266)^-P$1:Z$1</f>
        <v>0.99991822087295101</v>
      </c>
      <c r="Q2266" s="212">
        <v>0.99935502744149507</v>
      </c>
      <c r="R2266" s="212">
        <v>0.99801644346830598</v>
      </c>
      <c r="S2266" s="212">
        <v>0.99389672090994774</v>
      </c>
      <c r="T2266" s="212">
        <v>0.98438658649624022</v>
      </c>
      <c r="U2266" s="212">
        <v>0.96834142945142132</v>
      </c>
      <c r="V2266" s="212">
        <v>0.93058900297409297</v>
      </c>
      <c r="W2266" s="212">
        <v>0.87750919523578919</v>
      </c>
      <c r="X2266" s="212">
        <v>0.77937333137143705</v>
      </c>
      <c r="Y2266" s="212">
        <v>0.61259440041395541</v>
      </c>
      <c r="Z2266" s="212">
        <v>0.40968972355369249</v>
      </c>
    </row>
    <row r="2267" spans="3:26" x14ac:dyDescent="0.3">
      <c r="C2267" s="210">
        <v>40547</v>
      </c>
      <c r="D2267" s="211">
        <v>1.0452286392127086E-3</v>
      </c>
      <c r="E2267" s="211">
        <v>2.4204377158820725E-3</v>
      </c>
      <c r="F2267" s="211">
        <v>3.6368795192513298E-3</v>
      </c>
      <c r="G2267" s="211">
        <v>5.7394503786562107E-3</v>
      </c>
      <c r="H2267" s="211">
        <v>7.3006965131824468E-3</v>
      </c>
      <c r="I2267" s="211">
        <v>9.5871381341128704E-3</v>
      </c>
      <c r="J2267" s="211">
        <v>1.2874041870685263E-2</v>
      </c>
      <c r="K2267" s="211">
        <v>1.6404597112581583E-2</v>
      </c>
      <c r="L2267" s="211">
        <v>2.1182686629899861E-2</v>
      </c>
      <c r="M2267" s="211">
        <v>2.6831802143068257E-2</v>
      </c>
      <c r="N2267" s="211">
        <v>3.6174364024188388E-2</v>
      </c>
      <c r="P2267" s="212">
        <f t="array" ref="P2267:Z2267">(1+D2267:N2267)^-P$1:Z$1</f>
        <v>0.99991642887081345</v>
      </c>
      <c r="Q2267" s="212">
        <v>0.99939580430610342</v>
      </c>
      <c r="R2267" s="212">
        <v>0.99818650534010311</v>
      </c>
      <c r="S2267" s="212">
        <v>0.9942933029260258</v>
      </c>
      <c r="T2267" s="212">
        <v>0.98555696505006696</v>
      </c>
      <c r="U2267" s="212">
        <v>0.97178137809736931</v>
      </c>
      <c r="V2267" s="212">
        <v>0.93804310278011649</v>
      </c>
      <c r="W2267" s="212">
        <v>0.89234676876155961</v>
      </c>
      <c r="X2267" s="212">
        <v>0.81089676782493736</v>
      </c>
      <c r="Y2267" s="212">
        <v>0.67221831050506475</v>
      </c>
      <c r="Z2267" s="212">
        <v>0.49129589542316598</v>
      </c>
    </row>
    <row r="2268" spans="3:26" x14ac:dyDescent="0.3">
      <c r="C2268" s="210">
        <v>40546</v>
      </c>
      <c r="D2268" s="211">
        <v>7.5665559858988855E-4</v>
      </c>
      <c r="E2268" s="211">
        <v>1.9578878124822487E-3</v>
      </c>
      <c r="F2268" s="211">
        <v>3.1075774892161353E-3</v>
      </c>
      <c r="G2268" s="211">
        <v>4.82985858329508E-3</v>
      </c>
      <c r="H2268" s="211">
        <v>6.2128787476116668E-3</v>
      </c>
      <c r="I2268" s="211">
        <v>7.8998661747185575E-3</v>
      </c>
      <c r="J2268" s="211">
        <v>9.9406875359051416E-3</v>
      </c>
      <c r="K2268" s="211">
        <v>1.3251989362929506E-2</v>
      </c>
      <c r="L2268" s="211">
        <v>1.7346092772548696E-2</v>
      </c>
      <c r="M2268" s="211">
        <v>2.382434244340189E-2</v>
      </c>
      <c r="N2268" s="211">
        <v>3.0214216827473505E-2</v>
      </c>
      <c r="P2268" s="212">
        <f t="array" ref="P2268:Z2268">(1+D2268:N2268)^-P$1:Z$1</f>
        <v>0.99993949227234136</v>
      </c>
      <c r="Q2268" s="212">
        <v>0.99951112612574067</v>
      </c>
      <c r="R2268" s="212">
        <v>0.99844982329189258</v>
      </c>
      <c r="S2268" s="212">
        <v>0.99519335682350774</v>
      </c>
      <c r="T2268" s="212">
        <v>0.98768909022132223</v>
      </c>
      <c r="U2268" s="212">
        <v>0.9766699764316451</v>
      </c>
      <c r="V2268" s="212">
        <v>0.95174511195354239</v>
      </c>
      <c r="W2268" s="212">
        <v>0.91196410420166996</v>
      </c>
      <c r="X2268" s="212">
        <v>0.84200134513599689</v>
      </c>
      <c r="Y2268" s="212">
        <v>0.70245455532258583</v>
      </c>
      <c r="Z2268" s="212">
        <v>0.5513777338147654</v>
      </c>
    </row>
    <row r="2269" spans="3:26" x14ac:dyDescent="0.3">
      <c r="C2269" s="210">
        <v>40543</v>
      </c>
      <c r="D2269" s="211">
        <v>1.039243989443724E-3</v>
      </c>
      <c r="E2269" s="211">
        <v>2.5136875282936615E-3</v>
      </c>
      <c r="F2269" s="211">
        <v>3.841682492730935E-3</v>
      </c>
      <c r="G2269" s="211">
        <v>5.8067499086682135E-3</v>
      </c>
      <c r="H2269" s="211">
        <v>7.8940854149993182E-3</v>
      </c>
      <c r="I2269" s="211">
        <v>1.0726981735103846E-2</v>
      </c>
      <c r="J2269" s="211">
        <v>1.357785126751019E-2</v>
      </c>
      <c r="K2269" s="211">
        <v>1.8583641576559614E-2</v>
      </c>
      <c r="L2269" s="211">
        <v>2.5399892210645408E-2</v>
      </c>
      <c r="M2269" s="211">
        <v>3.4486694994214424E-2</v>
      </c>
      <c r="N2269" s="211">
        <v>4.5816477705982891E-2</v>
      </c>
      <c r="P2269" s="212">
        <f t="array" ref="P2269:Z2269">(1+D2269:N2269)^-P$1:Z$1</f>
        <v>0.99991690710446535</v>
      </c>
      <c r="Q2269" s="212">
        <v>0.99937256354557968</v>
      </c>
      <c r="R2269" s="212">
        <v>0.99808467554163949</v>
      </c>
      <c r="S2269" s="212">
        <v>0.9942267737722027</v>
      </c>
      <c r="T2269" s="212">
        <v>0.98439683042838377</v>
      </c>
      <c r="U2269" s="212">
        <v>0.96849731594904542</v>
      </c>
      <c r="V2269" s="212">
        <v>0.93479082511779554</v>
      </c>
      <c r="W2269" s="212">
        <v>0.8790693135621156</v>
      </c>
      <c r="X2269" s="212">
        <v>0.77815717368102266</v>
      </c>
      <c r="Y2269" s="212">
        <v>0.60134867629947963</v>
      </c>
      <c r="Z2269" s="212">
        <v>0.40821635041045312</v>
      </c>
    </row>
    <row r="2270" spans="3:26" x14ac:dyDescent="0.3">
      <c r="C2270" s="210">
        <v>40542</v>
      </c>
      <c r="D2270" s="211">
        <v>9.7992347359214527E-4</v>
      </c>
      <c r="E2270" s="211">
        <v>2.409724493095484E-3</v>
      </c>
      <c r="F2270" s="211">
        <v>3.6959294764243463E-3</v>
      </c>
      <c r="G2270" s="211">
        <v>5.5963474332651536E-3</v>
      </c>
      <c r="H2270" s="211">
        <v>7.2650513144742052E-3</v>
      </c>
      <c r="I2270" s="211">
        <v>9.521287406275997E-3</v>
      </c>
      <c r="J2270" s="211">
        <v>1.2482454501349279E-2</v>
      </c>
      <c r="K2270" s="211">
        <v>1.6856554692053813E-2</v>
      </c>
      <c r="L2270" s="211">
        <v>2.2457930602121392E-2</v>
      </c>
      <c r="M2270" s="211">
        <v>2.9883251583913941E-2</v>
      </c>
      <c r="N2270" s="211">
        <v>3.7667548162706906E-2</v>
      </c>
      <c r="P2270" s="212">
        <f t="array" ref="P2270:Z2270">(1+D2270:N2270)^-P$1:Z$1</f>
        <v>0.99992164757675051</v>
      </c>
      <c r="Q2270" s="212">
        <v>0.99939847454830377</v>
      </c>
      <c r="R2270" s="212">
        <v>0.99815714199627326</v>
      </c>
      <c r="S2270" s="212">
        <v>0.99443479737416551</v>
      </c>
      <c r="T2270" s="212">
        <v>0.98562672026575771</v>
      </c>
      <c r="U2270" s="212">
        <v>0.97197155740159413</v>
      </c>
      <c r="V2270" s="212">
        <v>0.93985849263129972</v>
      </c>
      <c r="W2270" s="212">
        <v>0.88957414696357873</v>
      </c>
      <c r="X2270" s="212">
        <v>0.8008395659037939</v>
      </c>
      <c r="Y2270" s="212">
        <v>0.64295424390820655</v>
      </c>
      <c r="Z2270" s="212">
        <v>0.47734821411891459</v>
      </c>
    </row>
    <row r="2271" spans="3:26" x14ac:dyDescent="0.3">
      <c r="C2271" s="210">
        <v>40541</v>
      </c>
      <c r="D2271" s="211">
        <v>9.8966228769157638E-4</v>
      </c>
      <c r="E2271" s="211">
        <v>2.5276733537862649E-3</v>
      </c>
      <c r="F2271" s="211">
        <v>3.9715812874332648E-3</v>
      </c>
      <c r="G2271" s="211">
        <v>6.0688451408794754E-3</v>
      </c>
      <c r="H2271" s="211">
        <v>7.7583664372726869E-3</v>
      </c>
      <c r="I2271" s="211">
        <v>1.0458771323168858E-2</v>
      </c>
      <c r="J2271" s="211">
        <v>1.3314757501860321E-2</v>
      </c>
      <c r="K2271" s="211">
        <v>1.6959374220093408E-2</v>
      </c>
      <c r="L2271" s="211">
        <v>2.204839042195399E-2</v>
      </c>
      <c r="M2271" s="211">
        <v>2.8311949987772627E-2</v>
      </c>
      <c r="N2271" s="211">
        <v>3.8652606199301859E-2</v>
      </c>
      <c r="P2271" s="212">
        <f t="array" ref="P2271:Z2271">(1+D2271:N2271)^-P$1:Z$1</f>
        <v>0.99992086929941248</v>
      </c>
      <c r="Q2271" s="212">
        <v>0.99936907807486197</v>
      </c>
      <c r="R2271" s="212">
        <v>0.99802010489405324</v>
      </c>
      <c r="S2271" s="212">
        <v>0.99396776356788019</v>
      </c>
      <c r="T2271" s="212">
        <v>0.9846619938490494</v>
      </c>
      <c r="U2271" s="212">
        <v>0.96926873788244339</v>
      </c>
      <c r="V2271" s="212">
        <v>0.93600498576492563</v>
      </c>
      <c r="W2271" s="212">
        <v>0.88894475604920131</v>
      </c>
      <c r="X2271" s="212">
        <v>0.80405436486279125</v>
      </c>
      <c r="Y2271" s="212">
        <v>0.657849817599794</v>
      </c>
      <c r="Z2271" s="212">
        <v>0.46837498950821876</v>
      </c>
    </row>
    <row r="2272" spans="3:26" x14ac:dyDescent="0.3">
      <c r="C2272" s="210">
        <v>40540</v>
      </c>
      <c r="D2272" s="211">
        <v>9.9814774480696243E-4</v>
      </c>
      <c r="E2272" s="211">
        <v>2.6070409383960177E-3</v>
      </c>
      <c r="F2272" s="211">
        <v>4.0775237343761185E-3</v>
      </c>
      <c r="G2272" s="211">
        <v>6.6021344255882269E-3</v>
      </c>
      <c r="H2272" s="211">
        <v>8.9334950363601662E-3</v>
      </c>
      <c r="I2272" s="211">
        <v>1.1832399298234752E-2</v>
      </c>
      <c r="J2272" s="211">
        <v>1.6001679814638597E-2</v>
      </c>
      <c r="K2272" s="211">
        <v>2.1266772510889098E-2</v>
      </c>
      <c r="L2272" s="211">
        <v>2.7839427062245035E-2</v>
      </c>
      <c r="M2272" s="211">
        <v>3.556976183139475E-2</v>
      </c>
      <c r="N2272" s="211">
        <v>4.7583638549857595E-2</v>
      </c>
      <c r="P2272" s="212">
        <f t="array" ref="P2272:Z2272">(1+D2272:N2272)^-P$1:Z$1</f>
        <v>0.99992019119076592</v>
      </c>
      <c r="Q2272" s="212">
        <v>0.99934929967183217</v>
      </c>
      <c r="R2272" s="212">
        <v>0.9979674518475099</v>
      </c>
      <c r="S2272" s="212">
        <v>0.99344116786583636</v>
      </c>
      <c r="T2272" s="212">
        <v>0.98236961160247938</v>
      </c>
      <c r="U2272" s="212">
        <v>0.96532655934283218</v>
      </c>
      <c r="V2272" s="212">
        <v>0.92369346281777143</v>
      </c>
      <c r="W2272" s="212">
        <v>0.86302938903276727</v>
      </c>
      <c r="X2272" s="212">
        <v>0.75988394997089892</v>
      </c>
      <c r="Y2272" s="212">
        <v>0.59198348194436112</v>
      </c>
      <c r="Z2272" s="212">
        <v>0.39466249989812391</v>
      </c>
    </row>
    <row r="2273" spans="3:26" x14ac:dyDescent="0.3">
      <c r="C2273" s="210">
        <v>40539</v>
      </c>
      <c r="D2273" s="211">
        <v>1.0446453679697301E-3</v>
      </c>
      <c r="E2273" s="211">
        <v>2.6784771485909332E-3</v>
      </c>
      <c r="F2273" s="211">
        <v>4.3856487454829955E-3</v>
      </c>
      <c r="G2273" s="211">
        <v>6.9411168403875362E-3</v>
      </c>
      <c r="H2273" s="211">
        <v>8.6971782741653899E-3</v>
      </c>
      <c r="I2273" s="211">
        <v>1.1159839344783104E-2</v>
      </c>
      <c r="J2273" s="211">
        <v>1.4351114198954637E-2</v>
      </c>
      <c r="K2273" s="211">
        <v>1.8816918578112053E-2</v>
      </c>
      <c r="L2273" s="211">
        <v>2.4235852652394148E-2</v>
      </c>
      <c r="M2273" s="211">
        <v>3.3064644719488646E-2</v>
      </c>
      <c r="N2273" s="211">
        <v>4.1428749465171749E-2</v>
      </c>
      <c r="P2273" s="212">
        <f t="array" ref="P2273:Z2273">(1+D2273:N2273)^-P$1:Z$1</f>
        <v>0.9999164754799108</v>
      </c>
      <c r="Q2273" s="212">
        <v>0.99933149944083666</v>
      </c>
      <c r="R2273" s="212">
        <v>0.99781436208573848</v>
      </c>
      <c r="S2273" s="212">
        <v>0.99310673015104645</v>
      </c>
      <c r="T2273" s="212">
        <v>0.98282996304372117</v>
      </c>
      <c r="U2273" s="212">
        <v>0.96725406444114148</v>
      </c>
      <c r="V2273" s="212">
        <v>0.93123319181874276</v>
      </c>
      <c r="W2273" s="212">
        <v>0.87766132661623708</v>
      </c>
      <c r="X2273" s="212">
        <v>0.78704626203814043</v>
      </c>
      <c r="Y2273" s="212">
        <v>0.61388570486810723</v>
      </c>
      <c r="Z2273" s="212">
        <v>0.44402635580564959</v>
      </c>
    </row>
    <row r="2274" spans="3:26" x14ac:dyDescent="0.3">
      <c r="C2274" s="210">
        <v>40535</v>
      </c>
      <c r="D2274" s="211">
        <v>1.0866372107731035E-3</v>
      </c>
      <c r="E2274" s="211">
        <v>2.6229412992268275E-3</v>
      </c>
      <c r="F2274" s="211">
        <v>4.0502847818837074E-3</v>
      </c>
      <c r="G2274" s="211">
        <v>6.6645609707166494E-3</v>
      </c>
      <c r="H2274" s="211">
        <v>8.4365043250430472E-3</v>
      </c>
      <c r="I2274" s="211">
        <v>1.1017145536729797E-2</v>
      </c>
      <c r="J2274" s="211">
        <v>1.4722545541111652E-2</v>
      </c>
      <c r="K2274" s="211">
        <v>1.9264762240641557E-2</v>
      </c>
      <c r="L2274" s="211">
        <v>2.456550472476083E-2</v>
      </c>
      <c r="M2274" s="211">
        <v>3.1379912635287409E-2</v>
      </c>
      <c r="N2274" s="211">
        <v>4.0238054745025807E-2</v>
      </c>
      <c r="P2274" s="212">
        <f t="array" ref="P2274:Z2274">(1+D2274:N2274)^-P$1:Z$1</f>
        <v>0.99991311999445398</v>
      </c>
      <c r="Q2274" s="212">
        <v>0.99934533753703902</v>
      </c>
      <c r="R2274" s="212">
        <v>0.99798098872113949</v>
      </c>
      <c r="S2274" s="212">
        <v>0.99337956134634364</v>
      </c>
      <c r="T2274" s="212">
        <v>0.98333813838132911</v>
      </c>
      <c r="U2274" s="212">
        <v>0.96766367365742256</v>
      </c>
      <c r="V2274" s="212">
        <v>0.92953008554422911</v>
      </c>
      <c r="W2274" s="212">
        <v>0.87496549968955861</v>
      </c>
      <c r="X2274" s="212">
        <v>0.78451761842131196</v>
      </c>
      <c r="Y2274" s="212">
        <v>0.62910041085768997</v>
      </c>
      <c r="Z2274" s="212">
        <v>0.45430263092792939</v>
      </c>
    </row>
    <row r="2275" spans="3:26" x14ac:dyDescent="0.3">
      <c r="C2275" s="210">
        <v>40534</v>
      </c>
      <c r="D2275" s="211">
        <v>8.2458013632310287E-4</v>
      </c>
      <c r="E2275" s="211">
        <v>1.9259901259056063E-3</v>
      </c>
      <c r="F2275" s="211">
        <v>3.1730423350207725E-3</v>
      </c>
      <c r="G2275" s="211">
        <v>5.1813944686512226E-3</v>
      </c>
      <c r="H2275" s="211">
        <v>7.1081295639916437E-3</v>
      </c>
      <c r="I2275" s="211">
        <v>9.0609931312764982E-3</v>
      </c>
      <c r="J2275" s="211">
        <v>1.2151246163015347E-2</v>
      </c>
      <c r="K2275" s="211">
        <v>1.581288084941404E-2</v>
      </c>
      <c r="L2275" s="211">
        <v>2.0992380754870515E-2</v>
      </c>
      <c r="M2275" s="211">
        <v>2.7782304416227938E-2</v>
      </c>
      <c r="N2275" s="211">
        <v>3.5916689374764312E-2</v>
      </c>
      <c r="P2275" s="212">
        <f t="array" ref="P2275:Z2275">(1+D2275:N2275)^-P$1:Z$1</f>
        <v>0.99993406294539178</v>
      </c>
      <c r="Q2275" s="212">
        <v>0.99951908123228628</v>
      </c>
      <c r="R2275" s="212">
        <v>0.99841724445087066</v>
      </c>
      <c r="S2275" s="212">
        <v>0.99484531399291354</v>
      </c>
      <c r="T2275" s="212">
        <v>0.9859338934784978</v>
      </c>
      <c r="U2275" s="212">
        <v>0.97330229080807784</v>
      </c>
      <c r="V2275" s="212">
        <v>0.94139725852687905</v>
      </c>
      <c r="W2275" s="212">
        <v>0.89599170970164144</v>
      </c>
      <c r="X2275" s="212">
        <v>0.81240949136417162</v>
      </c>
      <c r="Y2275" s="212">
        <v>0.66295333417759428</v>
      </c>
      <c r="Z2275" s="212">
        <v>0.49374578532835112</v>
      </c>
    </row>
    <row r="2276" spans="3:26" x14ac:dyDescent="0.3">
      <c r="C2276" s="210">
        <v>40533</v>
      </c>
      <c r="D2276" s="211">
        <v>9.3200104676116429E-4</v>
      </c>
      <c r="E2276" s="211">
        <v>2.4671753827566999E-3</v>
      </c>
      <c r="F2276" s="211">
        <v>3.9196962206178628E-3</v>
      </c>
      <c r="G2276" s="211">
        <v>6.0218557525941827E-3</v>
      </c>
      <c r="H2276" s="211">
        <v>8.2627499968970439E-3</v>
      </c>
      <c r="I2276" s="211">
        <v>1.0479145851946215E-2</v>
      </c>
      <c r="J2276" s="211">
        <v>1.4134489716257234E-2</v>
      </c>
      <c r="K2276" s="211">
        <v>1.8833522238829708E-2</v>
      </c>
      <c r="L2276" s="211">
        <v>2.3979035677086511E-2</v>
      </c>
      <c r="M2276" s="211">
        <v>3.0921921015572573E-2</v>
      </c>
      <c r="N2276" s="211">
        <v>4.1827372874238565E-2</v>
      </c>
      <c r="P2276" s="212">
        <f t="array" ref="P2276:Z2276">(1+D2276:N2276)^-P$1:Z$1</f>
        <v>0.99992547741666959</v>
      </c>
      <c r="Q2276" s="212">
        <v>0.99938415548457826</v>
      </c>
      <c r="R2276" s="212">
        <v>0.99804589464146898</v>
      </c>
      <c r="S2276" s="212">
        <v>0.99401418993219659</v>
      </c>
      <c r="T2276" s="212">
        <v>0.98367708570373635</v>
      </c>
      <c r="U2276" s="212">
        <v>0.96921010828374665</v>
      </c>
      <c r="V2276" s="212">
        <v>0.93222819844359739</v>
      </c>
      <c r="W2276" s="212">
        <v>0.87756121040782475</v>
      </c>
      <c r="X2276" s="212">
        <v>0.78902242667703715</v>
      </c>
      <c r="Y2276" s="212">
        <v>0.63330568241066487</v>
      </c>
      <c r="Z2276" s="212">
        <v>0.44064081599719507</v>
      </c>
    </row>
    <row r="2277" spans="3:26" x14ac:dyDescent="0.3">
      <c r="C2277" s="210">
        <v>40532</v>
      </c>
      <c r="D2277" s="211">
        <v>1.0240887376074749E-3</v>
      </c>
      <c r="E2277" s="211">
        <v>2.5440668826217181E-3</v>
      </c>
      <c r="F2277" s="211">
        <v>3.8807580265883073E-3</v>
      </c>
      <c r="G2277" s="211">
        <v>6.1462081078050802E-3</v>
      </c>
      <c r="H2277" s="211">
        <v>8.4132047952470753E-3</v>
      </c>
      <c r="I2277" s="211">
        <v>1.1209946475135311E-2</v>
      </c>
      <c r="J2277" s="211">
        <v>1.4864126209942477E-2</v>
      </c>
      <c r="K2277" s="211">
        <v>2.0182071077721953E-2</v>
      </c>
      <c r="L2277" s="211">
        <v>2.6919337600198035E-2</v>
      </c>
      <c r="M2277" s="211">
        <v>3.5059066809018831E-2</v>
      </c>
      <c r="N2277" s="211">
        <v>4.5150468092211737E-2</v>
      </c>
      <c r="P2277" s="212">
        <f t="array" ref="P2277:Z2277">(1+D2277:N2277)^-P$1:Z$1</f>
        <v>0.99991811817518228</v>
      </c>
      <c r="Q2277" s="212">
        <v>0.99936499264689893</v>
      </c>
      <c r="R2277" s="212">
        <v>0.99806525039042138</v>
      </c>
      <c r="S2277" s="212">
        <v>0.99389133700621524</v>
      </c>
      <c r="T2277" s="212">
        <v>0.98338357923995789</v>
      </c>
      <c r="U2277" s="212">
        <v>0.96711028443547831</v>
      </c>
      <c r="V2277" s="212">
        <v>0.92888188657003878</v>
      </c>
      <c r="W2277" s="212">
        <v>0.86947318348959757</v>
      </c>
      <c r="X2277" s="212">
        <v>0.76671980221402591</v>
      </c>
      <c r="Y2277" s="212">
        <v>0.59637988916275653</v>
      </c>
      <c r="Z2277" s="212">
        <v>0.41345058614269781</v>
      </c>
    </row>
    <row r="2278" spans="3:26" x14ac:dyDescent="0.3">
      <c r="C2278" s="210">
        <v>40529</v>
      </c>
      <c r="D2278" s="211">
        <v>1.0931241900674854E-3</v>
      </c>
      <c r="E2278" s="211">
        <v>2.5556942375514237E-3</v>
      </c>
      <c r="F2278" s="211">
        <v>3.9570877395006775E-3</v>
      </c>
      <c r="G2278" s="211">
        <v>6.0284645673152832E-3</v>
      </c>
      <c r="H2278" s="211">
        <v>7.7178106074971596E-3</v>
      </c>
      <c r="I2278" s="211">
        <v>1.0557903042072034E-2</v>
      </c>
      <c r="J2278" s="211">
        <v>1.3901619054002176E-2</v>
      </c>
      <c r="K2278" s="211">
        <v>1.7911998363855743E-2</v>
      </c>
      <c r="L2278" s="211">
        <v>2.4576076657296188E-2</v>
      </c>
      <c r="M2278" s="211">
        <v>3.2970006849528999E-2</v>
      </c>
      <c r="N2278" s="211">
        <v>4.4261950997458756E-2</v>
      </c>
      <c r="P2278" s="212">
        <f t="array" ref="P2278:Z2278">(1+D2278:N2278)^-P$1:Z$1</f>
        <v>0.99991260164626972</v>
      </c>
      <c r="Q2278" s="212">
        <v>0.99936209504677587</v>
      </c>
      <c r="R2278" s="212">
        <v>0.99802730878762569</v>
      </c>
      <c r="S2278" s="212">
        <v>0.99400766004179808</v>
      </c>
      <c r="T2278" s="212">
        <v>0.98474125133038137</v>
      </c>
      <c r="U2278" s="212">
        <v>0.96898352161576462</v>
      </c>
      <c r="V2278" s="212">
        <v>0.93329925079038756</v>
      </c>
      <c r="W2278" s="212">
        <v>0.88313757941658588</v>
      </c>
      <c r="X2278" s="212">
        <v>0.78443667292171637</v>
      </c>
      <c r="Y2278" s="212">
        <v>0.61472988391430661</v>
      </c>
      <c r="Z2278" s="212">
        <v>0.42054349097943078</v>
      </c>
    </row>
    <row r="2279" spans="3:26" x14ac:dyDescent="0.3">
      <c r="C2279" s="210">
        <v>40528</v>
      </c>
      <c r="D2279" s="211">
        <v>7.7379796233987088E-4</v>
      </c>
      <c r="E2279" s="211">
        <v>1.8332717866617779E-3</v>
      </c>
      <c r="F2279" s="211">
        <v>2.9887333146630312E-3</v>
      </c>
      <c r="G2279" s="211">
        <v>4.7169235309666054E-3</v>
      </c>
      <c r="H2279" s="211">
        <v>6.2190317429934999E-3</v>
      </c>
      <c r="I2279" s="211">
        <v>8.1030503432730008E-3</v>
      </c>
      <c r="J2279" s="211">
        <v>1.0167255089077518E-2</v>
      </c>
      <c r="K2279" s="211">
        <v>1.3525578286815797E-2</v>
      </c>
      <c r="L2279" s="211">
        <v>1.7990019886557289E-2</v>
      </c>
      <c r="M2279" s="211">
        <v>2.451467852542628E-2</v>
      </c>
      <c r="N2279" s="211">
        <v>3.3419614828378276E-2</v>
      </c>
      <c r="P2279" s="212">
        <f t="array" ref="P2279:Z2279">(1+D2279:N2279)^-P$1:Z$1</f>
        <v>0.99993812201571775</v>
      </c>
      <c r="Q2279" s="212">
        <v>0.9995422064707179</v>
      </c>
      <c r="R2279" s="212">
        <v>0.99850897471919353</v>
      </c>
      <c r="S2279" s="212">
        <v>0.99530522138077515</v>
      </c>
      <c r="T2279" s="212">
        <v>0.98767701088742355</v>
      </c>
      <c r="U2279" s="212">
        <v>0.97607954904476335</v>
      </c>
      <c r="V2279" s="212">
        <v>0.95067826953841039</v>
      </c>
      <c r="W2279" s="212">
        <v>0.9102422835976518</v>
      </c>
      <c r="X2279" s="212">
        <v>0.83669042097411561</v>
      </c>
      <c r="Y2279" s="212">
        <v>0.69538805171977758</v>
      </c>
      <c r="Z2279" s="212">
        <v>0.51816251460708895</v>
      </c>
    </row>
    <row r="2280" spans="3:26" x14ac:dyDescent="0.3">
      <c r="C2280" s="210">
        <v>40527</v>
      </c>
      <c r="D2280" s="211">
        <v>9.6751588986156948E-4</v>
      </c>
      <c r="E2280" s="211">
        <v>2.4716098417514542E-3</v>
      </c>
      <c r="F2280" s="211">
        <v>3.7385459775448604E-3</v>
      </c>
      <c r="G2280" s="211">
        <v>5.6535037823970177E-3</v>
      </c>
      <c r="H2280" s="211">
        <v>7.1056450831268828E-3</v>
      </c>
      <c r="I2280" s="211">
        <v>9.0956371943579865E-3</v>
      </c>
      <c r="J2280" s="211">
        <v>1.2370673983214628E-2</v>
      </c>
      <c r="K2280" s="211">
        <v>1.6426102906360245E-2</v>
      </c>
      <c r="L2280" s="211">
        <v>2.1169405250625214E-2</v>
      </c>
      <c r="M2280" s="211">
        <v>2.7474791496489643E-2</v>
      </c>
      <c r="N2280" s="211">
        <v>3.6370987187215389E-2</v>
      </c>
      <c r="P2280" s="212">
        <f t="array" ref="P2280:Z2280">(1+D2280:N2280)^-P$1:Z$1</f>
        <v>0.99992263914066271</v>
      </c>
      <c r="Q2280" s="212">
        <v>0.99938305028235475</v>
      </c>
      <c r="R2280" s="212">
        <v>0.99813595200777627</v>
      </c>
      <c r="S2280" s="212">
        <v>0.99437827864057204</v>
      </c>
      <c r="T2280" s="212">
        <v>0.98593875798685549</v>
      </c>
      <c r="U2280" s="212">
        <v>0.97320204860974124</v>
      </c>
      <c r="V2280" s="212">
        <v>0.94037747779350467</v>
      </c>
      <c r="W2280" s="212">
        <v>0.89221461370159783</v>
      </c>
      <c r="X2280" s="212">
        <v>0.81100223962834839</v>
      </c>
      <c r="Y2280" s="212">
        <v>0.66593580700943367</v>
      </c>
      <c r="Z2280" s="212">
        <v>0.48943505131781151</v>
      </c>
    </row>
    <row r="2281" spans="3:26" x14ac:dyDescent="0.3">
      <c r="C2281" s="210">
        <v>40526</v>
      </c>
      <c r="D2281" s="211">
        <v>9.125152078777065E-4</v>
      </c>
      <c r="E2281" s="211">
        <v>2.3100741193442442E-3</v>
      </c>
      <c r="F2281" s="211">
        <v>3.6769317984104662E-3</v>
      </c>
      <c r="G2281" s="211">
        <v>6.0530372664749912E-3</v>
      </c>
      <c r="H2281" s="211">
        <v>8.007180366697203E-3</v>
      </c>
      <c r="I2281" s="211">
        <v>1.0978388540666541E-2</v>
      </c>
      <c r="J2281" s="211">
        <v>1.4686827379536672E-2</v>
      </c>
      <c r="K2281" s="211">
        <v>1.937213512484464E-2</v>
      </c>
      <c r="L2281" s="211">
        <v>2.5038324305573536E-2</v>
      </c>
      <c r="M2281" s="211">
        <v>3.2469744402663946E-2</v>
      </c>
      <c r="N2281" s="211">
        <v>4.3619668865269433E-2</v>
      </c>
      <c r="P2281" s="212">
        <f t="array" ref="P2281:Z2281">(1+D2281:N2281)^-P$1:Z$1</f>
        <v>0.99992703473257616</v>
      </c>
      <c r="Q2281" s="212">
        <v>0.99942331384736294</v>
      </c>
      <c r="R2281" s="212">
        <v>0.99816658855106566</v>
      </c>
      <c r="S2281" s="212">
        <v>0.99398338154922583</v>
      </c>
      <c r="T2281" s="212">
        <v>0.98417595091736976</v>
      </c>
      <c r="U2281" s="212">
        <v>0.96777496735681945</v>
      </c>
      <c r="V2281" s="212">
        <v>0.92969369978660499</v>
      </c>
      <c r="W2281" s="212">
        <v>0.87432056817862391</v>
      </c>
      <c r="X2281" s="212">
        <v>0.78090637508698379</v>
      </c>
      <c r="Y2281" s="212">
        <v>0.61921289434308113</v>
      </c>
      <c r="Z2281" s="212">
        <v>0.42575022768052462</v>
      </c>
    </row>
    <row r="2282" spans="3:26" x14ac:dyDescent="0.3">
      <c r="C2282" s="210">
        <v>40525</v>
      </c>
      <c r="D2282" s="211">
        <v>1.0226378657837906E-3</v>
      </c>
      <c r="E2282" s="211">
        <v>2.7246362557115256E-3</v>
      </c>
      <c r="F2282" s="211">
        <v>4.3375320187110829E-3</v>
      </c>
      <c r="G2282" s="211">
        <v>7.0070013290251454E-3</v>
      </c>
      <c r="H2282" s="211">
        <v>9.2331352262181501E-3</v>
      </c>
      <c r="I2282" s="211">
        <v>1.2486845690403845E-2</v>
      </c>
      <c r="J2282" s="211">
        <v>1.6369196265613527E-2</v>
      </c>
      <c r="K2282" s="211">
        <v>2.1638046168755646E-2</v>
      </c>
      <c r="L2282" s="211">
        <v>2.7065752380008148E-2</v>
      </c>
      <c r="M2282" s="211">
        <v>3.4980779687223247E-2</v>
      </c>
      <c r="N2282" s="211">
        <v>4.7613160039097886E-2</v>
      </c>
      <c r="P2282" s="212">
        <f t="array" ref="P2282:Z2282">(1+D2282:N2282)^-P$1:Z$1</f>
        <v>0.99991823411678038</v>
      </c>
      <c r="Q2282" s="212">
        <v>0.99931999851516373</v>
      </c>
      <c r="R2282" s="212">
        <v>0.99783826390383601</v>
      </c>
      <c r="S2282" s="212">
        <v>0.99304175510222137</v>
      </c>
      <c r="T2282" s="212">
        <v>0.98178636931788854</v>
      </c>
      <c r="U2282" s="212">
        <v>0.96345587956779244</v>
      </c>
      <c r="V2282" s="212">
        <v>0.92202464439787502</v>
      </c>
      <c r="W2282" s="212">
        <v>0.86083634550476207</v>
      </c>
      <c r="X2282" s="212">
        <v>0.76562749509066308</v>
      </c>
      <c r="Y2282" s="212">
        <v>0.59705691034854935</v>
      </c>
      <c r="Z2282" s="212">
        <v>0.3944401295300064</v>
      </c>
    </row>
    <row r="2283" spans="3:26" x14ac:dyDescent="0.3">
      <c r="C2283" s="210">
        <v>40522</v>
      </c>
      <c r="D2283" s="211">
        <v>9.4696794934980943E-4</v>
      </c>
      <c r="E2283" s="211">
        <v>2.303929586321756E-3</v>
      </c>
      <c r="F2283" s="211">
        <v>3.4676751679352598E-3</v>
      </c>
      <c r="G2283" s="211">
        <v>5.7012950773909212E-3</v>
      </c>
      <c r="H2283" s="211">
        <v>7.3087958020361093E-3</v>
      </c>
      <c r="I2283" s="211">
        <v>9.3780003918038351E-3</v>
      </c>
      <c r="J2283" s="211">
        <v>1.2813452782570529E-2</v>
      </c>
      <c r="K2283" s="211">
        <v>1.6802566602049734E-2</v>
      </c>
      <c r="L2283" s="211">
        <v>2.2038461646043023E-2</v>
      </c>
      <c r="M2283" s="211">
        <v>2.9149005033225955E-2</v>
      </c>
      <c r="N2283" s="211">
        <v>3.6867760217333283E-2</v>
      </c>
      <c r="P2283" s="212">
        <f t="array" ref="P2283:Z2283">(1+D2283:N2283)^-P$1:Z$1</f>
        <v>0.99992428127816191</v>
      </c>
      <c r="Q2283" s="212">
        <v>0.99942484556225908</v>
      </c>
      <c r="R2283" s="212">
        <v>0.99827065871397358</v>
      </c>
      <c r="S2283" s="212">
        <v>0.99433102541947882</v>
      </c>
      <c r="T2283" s="212">
        <v>0.98554111632823715</v>
      </c>
      <c r="U2283" s="212">
        <v>0.97238554702827285</v>
      </c>
      <c r="V2283" s="212">
        <v>0.93832371702606288</v>
      </c>
      <c r="W2283" s="212">
        <v>0.88990482907406987</v>
      </c>
      <c r="X2283" s="212">
        <v>0.80413247958072953</v>
      </c>
      <c r="Y2283" s="212">
        <v>0.64986945120705841</v>
      </c>
      <c r="Z2283" s="212">
        <v>0.48476647804515327</v>
      </c>
    </row>
    <row r="2284" spans="3:26" x14ac:dyDescent="0.3">
      <c r="C2284" s="210">
        <v>40521</v>
      </c>
      <c r="D2284" s="211">
        <v>1.0044148392009667E-3</v>
      </c>
      <c r="E2284" s="211">
        <v>2.456175315554828E-3</v>
      </c>
      <c r="F2284" s="211">
        <v>3.9272392374616024E-3</v>
      </c>
      <c r="G2284" s="211">
        <v>6.4075378025460275E-3</v>
      </c>
      <c r="H2284" s="211">
        <v>8.0823327554703853E-3</v>
      </c>
      <c r="I2284" s="211">
        <v>1.0737037975302711E-2</v>
      </c>
      <c r="J2284" s="211">
        <v>1.4529740819990729E-2</v>
      </c>
      <c r="K2284" s="211">
        <v>1.8233514123718448E-2</v>
      </c>
      <c r="L2284" s="211">
        <v>2.4475382026434508E-2</v>
      </c>
      <c r="M2284" s="211">
        <v>3.14736314143075E-2</v>
      </c>
      <c r="N2284" s="211">
        <v>4.2161153961765785E-2</v>
      </c>
      <c r="P2284" s="212">
        <f t="array" ref="P2284:Z2284">(1+D2284:N2284)^-P$1:Z$1</f>
        <v>0.99991969036482109</v>
      </c>
      <c r="Q2284" s="212">
        <v>0.99938689706269046</v>
      </c>
      <c r="R2284" s="212">
        <v>0.9980421452207735</v>
      </c>
      <c r="S2284" s="212">
        <v>0.99363325734171593</v>
      </c>
      <c r="T2284" s="212">
        <v>0.98402921604401739</v>
      </c>
      <c r="U2284" s="212">
        <v>0.96846840829738023</v>
      </c>
      <c r="V2284" s="212">
        <v>0.93041367679335696</v>
      </c>
      <c r="W2284" s="212">
        <v>0.88118742092180491</v>
      </c>
      <c r="X2284" s="212">
        <v>0.78520802876324314</v>
      </c>
      <c r="Y2284" s="212">
        <v>0.62824356337872023</v>
      </c>
      <c r="Z2284" s="212">
        <v>0.43782683804333145</v>
      </c>
    </row>
    <row r="2285" spans="3:26" x14ac:dyDescent="0.3">
      <c r="C2285" s="210">
        <v>40520</v>
      </c>
      <c r="D2285" s="211">
        <v>9.0755747772178707E-4</v>
      </c>
      <c r="E2285" s="211">
        <v>2.2471681513881662E-3</v>
      </c>
      <c r="F2285" s="211">
        <v>3.5543496638436854E-3</v>
      </c>
      <c r="G2285" s="211">
        <v>5.4371583796803749E-3</v>
      </c>
      <c r="H2285" s="211">
        <v>7.4404750112896162E-3</v>
      </c>
      <c r="I2285" s="211">
        <v>1.0216720491044939E-2</v>
      </c>
      <c r="J2285" s="211">
        <v>1.4041403744218113E-2</v>
      </c>
      <c r="K2285" s="211">
        <v>1.7599519038189328E-2</v>
      </c>
      <c r="L2285" s="211">
        <v>2.347895097239296E-2</v>
      </c>
      <c r="M2285" s="211">
        <v>3.0013636169905149E-2</v>
      </c>
      <c r="N2285" s="211">
        <v>3.7984096602381771E-2</v>
      </c>
      <c r="P2285" s="212">
        <f t="array" ref="P2285:Z2285">(1+D2285:N2285)^-P$1:Z$1</f>
        <v>0.99992743096154513</v>
      </c>
      <c r="Q2285" s="212">
        <v>0.99943899566050554</v>
      </c>
      <c r="R2285" s="212">
        <v>0.99822754870480324</v>
      </c>
      <c r="S2285" s="212">
        <v>0.99459224444375749</v>
      </c>
      <c r="T2285" s="212">
        <v>0.98528349953229666</v>
      </c>
      <c r="U2285" s="212">
        <v>0.96996562356469995</v>
      </c>
      <c r="V2285" s="212">
        <v>0.93265615582760009</v>
      </c>
      <c r="W2285" s="212">
        <v>0.88503765511904608</v>
      </c>
      <c r="X2285" s="212">
        <v>0.79288617745936629</v>
      </c>
      <c r="Y2285" s="212">
        <v>0.64173449674175209</v>
      </c>
      <c r="Z2285" s="212">
        <v>0.47444514729425813</v>
      </c>
    </row>
    <row r="2286" spans="3:26" x14ac:dyDescent="0.3">
      <c r="C2286" s="210">
        <v>40519</v>
      </c>
      <c r="D2286" s="211">
        <v>9.5515984011523239E-4</v>
      </c>
      <c r="E2286" s="211">
        <v>2.3509675719590398E-3</v>
      </c>
      <c r="F2286" s="211">
        <v>3.7164450556212512E-3</v>
      </c>
      <c r="G2286" s="211">
        <v>5.9982156219811466E-3</v>
      </c>
      <c r="H2286" s="211">
        <v>7.983657718496075E-3</v>
      </c>
      <c r="I2286" s="211">
        <v>1.0118289219286815E-2</v>
      </c>
      <c r="J2286" s="211">
        <v>1.318366492114378E-2</v>
      </c>
      <c r="K2286" s="211">
        <v>1.7402941781602344E-2</v>
      </c>
      <c r="L2286" s="211">
        <v>2.2633501886193442E-2</v>
      </c>
      <c r="M2286" s="211">
        <v>3.0504819974036521E-2</v>
      </c>
      <c r="N2286" s="211">
        <v>4.0311771174486755E-2</v>
      </c>
      <c r="P2286" s="212">
        <f t="array" ref="P2286:Z2286">(1+D2286:N2286)^-P$1:Z$1</f>
        <v>0.99992362659937895</v>
      </c>
      <c r="Q2286" s="212">
        <v>0.99941312018852091</v>
      </c>
      <c r="R2286" s="212">
        <v>0.99814694096955958</v>
      </c>
      <c r="S2286" s="212">
        <v>0.99403754844806302</v>
      </c>
      <c r="T2286" s="212">
        <v>0.98422188558031209</v>
      </c>
      <c r="U2286" s="212">
        <v>0.97024920694734329</v>
      </c>
      <c r="V2286" s="212">
        <v>0.93661067587758595</v>
      </c>
      <c r="W2286" s="212">
        <v>0.88623536550045934</v>
      </c>
      <c r="X2286" s="212">
        <v>0.79946570272036921</v>
      </c>
      <c r="Y2286" s="212">
        <v>0.63716159147194951</v>
      </c>
      <c r="Z2286" s="212">
        <v>0.45365922701378114</v>
      </c>
    </row>
    <row r="2287" spans="3:26" x14ac:dyDescent="0.3">
      <c r="C2287" s="210">
        <v>40518</v>
      </c>
      <c r="D2287" s="211">
        <v>9.0309416675357483E-4</v>
      </c>
      <c r="E2287" s="211">
        <v>2.1893570445051438E-3</v>
      </c>
      <c r="F2287" s="211">
        <v>3.3438330831210479E-3</v>
      </c>
      <c r="G2287" s="211">
        <v>5.1643422237907417E-3</v>
      </c>
      <c r="H2287" s="211">
        <v>6.8479302553434559E-3</v>
      </c>
      <c r="I2287" s="211">
        <v>8.8468880579293616E-3</v>
      </c>
      <c r="J2287" s="211">
        <v>1.1076270313735318E-2</v>
      </c>
      <c r="K2287" s="211">
        <v>1.3884945839837529E-2</v>
      </c>
      <c r="L2287" s="211">
        <v>1.7698516463185984E-2</v>
      </c>
      <c r="M2287" s="211">
        <v>2.2778107102263377E-2</v>
      </c>
      <c r="N2287" s="211">
        <v>2.9235000463085258E-2</v>
      </c>
      <c r="P2287" s="212">
        <f t="array" ref="P2287:Z2287">(1+D2287:N2287)^-P$1:Z$1</f>
        <v>0.99992778767763013</v>
      </c>
      <c r="Q2287" s="212">
        <v>0.99945340846193398</v>
      </c>
      <c r="R2287" s="212">
        <v>0.9983322647661137</v>
      </c>
      <c r="S2287" s="212">
        <v>0.99486219117924002</v>
      </c>
      <c r="T2287" s="212">
        <v>0.98644354832988623</v>
      </c>
      <c r="U2287" s="212">
        <v>0.97392210692635173</v>
      </c>
      <c r="V2287" s="212">
        <v>0.94641237711038251</v>
      </c>
      <c r="W2287" s="212">
        <v>0.90798626092912149</v>
      </c>
      <c r="X2287" s="212">
        <v>0.8390900779598669</v>
      </c>
      <c r="Y2287" s="212">
        <v>0.71331055664182041</v>
      </c>
      <c r="Z2287" s="212">
        <v>0.56196474304166055</v>
      </c>
    </row>
    <row r="2288" spans="3:26" x14ac:dyDescent="0.3">
      <c r="C2288" s="210">
        <v>40515</v>
      </c>
      <c r="D2288" s="211">
        <v>9.9903754005266419E-4</v>
      </c>
      <c r="E2288" s="211">
        <v>2.6454170241364387E-3</v>
      </c>
      <c r="F2288" s="211">
        <v>4.0834383102443892E-3</v>
      </c>
      <c r="G2288" s="211">
        <v>6.4549687197110947E-3</v>
      </c>
      <c r="H2288" s="211">
        <v>8.3553815308789643E-3</v>
      </c>
      <c r="I2288" s="211">
        <v>1.1403979559867343E-2</v>
      </c>
      <c r="J2288" s="211">
        <v>1.4587229796713451E-2</v>
      </c>
      <c r="K2288" s="211">
        <v>1.9287767278103159E-2</v>
      </c>
      <c r="L2288" s="211">
        <v>2.6037207755841826E-2</v>
      </c>
      <c r="M2288" s="211">
        <v>3.4944967480024722E-2</v>
      </c>
      <c r="N2288" s="211">
        <v>4.5258550350499721E-2</v>
      </c>
      <c r="P2288" s="212">
        <f t="array" ref="P2288:Z2288">(1+D2288:N2288)^-P$1:Z$1</f>
        <v>0.99992012008383668</v>
      </c>
      <c r="Q2288" s="212">
        <v>0.99933973705272838</v>
      </c>
      <c r="R2288" s="212">
        <v>0.99796451256842444</v>
      </c>
      <c r="S2288" s="212">
        <v>0.99358643066969776</v>
      </c>
      <c r="T2288" s="212">
        <v>0.98349636502973603</v>
      </c>
      <c r="U2288" s="212">
        <v>0.96655378456651231</v>
      </c>
      <c r="V2288" s="212">
        <v>0.93015010916999064</v>
      </c>
      <c r="W2288" s="212">
        <v>0.87482727497684598</v>
      </c>
      <c r="X2288" s="212">
        <v>0.77333719489577579</v>
      </c>
      <c r="Y2288" s="212">
        <v>0.59736688488416001</v>
      </c>
      <c r="Z2288" s="212">
        <v>0.41259638976221513</v>
      </c>
    </row>
    <row r="2289" spans="3:26" x14ac:dyDescent="0.3">
      <c r="C2289" s="210">
        <v>40514</v>
      </c>
      <c r="D2289" s="211">
        <v>9.5456125826513642E-4</v>
      </c>
      <c r="E2289" s="211">
        <v>2.161107647089499E-3</v>
      </c>
      <c r="F2289" s="211">
        <v>3.3275599976691538E-3</v>
      </c>
      <c r="G2289" s="211">
        <v>5.4087070071003789E-3</v>
      </c>
      <c r="H2289" s="211">
        <v>7.1474942208590818E-3</v>
      </c>
      <c r="I2289" s="211">
        <v>9.777859076071177E-3</v>
      </c>
      <c r="J2289" s="211">
        <v>1.2304602304886376E-2</v>
      </c>
      <c r="K2289" s="211">
        <v>1.5648854737226346E-2</v>
      </c>
      <c r="L2289" s="211">
        <v>2.08629030101436E-2</v>
      </c>
      <c r="M2289" s="211">
        <v>2.6356935726942012E-2</v>
      </c>
      <c r="N2289" s="211">
        <v>3.6218317075038121E-2</v>
      </c>
      <c r="P2289" s="212">
        <f t="array" ref="P2289:Z2289">(1+D2289:N2289)^-P$1:Z$1</f>
        <v>0.99992367443659314</v>
      </c>
      <c r="Q2289" s="212">
        <v>0.99946045165535646</v>
      </c>
      <c r="R2289" s="212">
        <v>0.99834036076637722</v>
      </c>
      <c r="S2289" s="212">
        <v>0.99462038972866973</v>
      </c>
      <c r="T2289" s="212">
        <v>0.98585682395061869</v>
      </c>
      <c r="U2289" s="212">
        <v>0.9712308489252709</v>
      </c>
      <c r="V2289" s="212">
        <v>0.9406844033433025</v>
      </c>
      <c r="W2289" s="212">
        <v>0.8970051119400021</v>
      </c>
      <c r="X2289" s="212">
        <v>0.81344047216031867</v>
      </c>
      <c r="Y2289" s="212">
        <v>0.67689869707454875</v>
      </c>
      <c r="Z2289" s="212">
        <v>0.49087927946793447</v>
      </c>
    </row>
    <row r="2290" spans="3:26" x14ac:dyDescent="0.3">
      <c r="C2290" s="210">
        <v>40513</v>
      </c>
      <c r="D2290" s="211">
        <v>9.6184870842020418E-4</v>
      </c>
      <c r="E2290" s="211">
        <v>2.5132541215857106E-3</v>
      </c>
      <c r="F2290" s="211">
        <v>4.0125834574694331E-3</v>
      </c>
      <c r="G2290" s="211">
        <v>6.0857933721713215E-3</v>
      </c>
      <c r="H2290" s="211">
        <v>8.1844340186959363E-3</v>
      </c>
      <c r="I2290" s="211">
        <v>1.0771008499528736E-2</v>
      </c>
      <c r="J2290" s="211">
        <v>1.3916001038499319E-2</v>
      </c>
      <c r="K2290" s="211">
        <v>1.7426597931356806E-2</v>
      </c>
      <c r="L2290" s="211">
        <v>2.2811350638930881E-2</v>
      </c>
      <c r="M2290" s="211">
        <v>2.9944504935557691E-2</v>
      </c>
      <c r="N2290" s="211">
        <v>3.8350221993764748E-2</v>
      </c>
      <c r="P2290" s="212">
        <f t="array" ref="P2290:Z2290">(1+D2290:N2290)^-P$1:Z$1</f>
        <v>0.99992309204329999</v>
      </c>
      <c r="Q2290" s="212">
        <v>0.9993726715577933</v>
      </c>
      <c r="R2290" s="212">
        <v>0.99799972596230024</v>
      </c>
      <c r="S2290" s="212">
        <v>0.99395101947342557</v>
      </c>
      <c r="T2290" s="212">
        <v>0.98382991612394755</v>
      </c>
      <c r="U2290" s="212">
        <v>0.96837076519059662</v>
      </c>
      <c r="V2290" s="212">
        <v>0.933233060324132</v>
      </c>
      <c r="W2290" s="212">
        <v>0.88609113477185697</v>
      </c>
      <c r="X2290" s="212">
        <v>0.7980766608912544</v>
      </c>
      <c r="Y2290" s="212">
        <v>0.64238091139921016</v>
      </c>
      <c r="Z2290" s="212">
        <v>0.47111051565580747</v>
      </c>
    </row>
    <row r="2291" spans="3:26" x14ac:dyDescent="0.3">
      <c r="C2291" s="210">
        <v>40512</v>
      </c>
      <c r="D2291" s="211">
        <v>9.4801259313185269E-4</v>
      </c>
      <c r="E2291" s="211">
        <v>2.3179325972282395E-3</v>
      </c>
      <c r="F2291" s="211">
        <v>3.5850602538331643E-3</v>
      </c>
      <c r="G2291" s="211">
        <v>5.8690746690809835E-3</v>
      </c>
      <c r="H2291" s="211">
        <v>7.7076011992942154E-3</v>
      </c>
      <c r="I2291" s="211">
        <v>9.9874436617726787E-3</v>
      </c>
      <c r="J2291" s="211">
        <v>1.271271432729709E-2</v>
      </c>
      <c r="K2291" s="211">
        <v>1.6735713496776203E-2</v>
      </c>
      <c r="L2291" s="211">
        <v>2.1547616579384206E-2</v>
      </c>
      <c r="M2291" s="211">
        <v>2.7896142226857757E-2</v>
      </c>
      <c r="N2291" s="211">
        <v>3.7391087124854318E-2</v>
      </c>
      <c r="P2291" s="212">
        <f t="array" ref="P2291:Z2291">(1+D2291:N2291)^-P$1:Z$1</f>
        <v>0.99992419779209307</v>
      </c>
      <c r="Q2291" s="212">
        <v>0.99942135489580541</v>
      </c>
      <c r="R2291" s="212">
        <v>0.99821227526525691</v>
      </c>
      <c r="S2291" s="212">
        <v>0.99416517038163055</v>
      </c>
      <c r="T2291" s="212">
        <v>0.98476120488898367</v>
      </c>
      <c r="U2291" s="212">
        <v>0.97062634801042635</v>
      </c>
      <c r="V2291" s="212">
        <v>0.93879050335116943</v>
      </c>
      <c r="W2291" s="212">
        <v>0.89031450531559864</v>
      </c>
      <c r="X2291" s="212">
        <v>0.80800463378469423</v>
      </c>
      <c r="Y2291" s="212">
        <v>0.66185287264524284</v>
      </c>
      <c r="Z2291" s="212">
        <v>0.47989889775518768</v>
      </c>
    </row>
    <row r="2292" spans="3:26" x14ac:dyDescent="0.3">
      <c r="C2292" s="210">
        <v>40511</v>
      </c>
      <c r="D2292" s="211">
        <v>1.0494127159456695E-3</v>
      </c>
      <c r="E2292" s="211">
        <v>2.5313900016307816E-3</v>
      </c>
      <c r="F2292" s="211">
        <v>4.0622863982952987E-3</v>
      </c>
      <c r="G2292" s="211">
        <v>6.3740454227822606E-3</v>
      </c>
      <c r="H2292" s="211">
        <v>8.395677690507683E-3</v>
      </c>
      <c r="I2292" s="211">
        <v>1.1323351539141333E-2</v>
      </c>
      <c r="J2292" s="211">
        <v>1.4431514742628731E-2</v>
      </c>
      <c r="K2292" s="211">
        <v>1.8150731814209314E-2</v>
      </c>
      <c r="L2292" s="211">
        <v>2.3598810702433536E-2</v>
      </c>
      <c r="M2292" s="211">
        <v>3.0712551088296878E-2</v>
      </c>
      <c r="N2292" s="211">
        <v>4.0798107242964357E-2</v>
      </c>
      <c r="P2292" s="212">
        <f t="array" ref="P2292:Z2292">(1+D2292:N2292)^-P$1:Z$1</f>
        <v>0.99991609452287389</v>
      </c>
      <c r="Q2292" s="212">
        <v>0.99936815184249395</v>
      </c>
      <c r="R2292" s="212">
        <v>0.99797502424016715</v>
      </c>
      <c r="S2292" s="212">
        <v>0.99366632570486801</v>
      </c>
      <c r="T2292" s="212">
        <v>0.98341776426705296</v>
      </c>
      <c r="U2292" s="212">
        <v>0.96678497926319196</v>
      </c>
      <c r="V2292" s="212">
        <v>0.93086421773525674</v>
      </c>
      <c r="W2292" s="212">
        <v>0.88168906734957353</v>
      </c>
      <c r="X2292" s="212">
        <v>0.7919582254081553</v>
      </c>
      <c r="Y2292" s="212">
        <v>0.63523809125936692</v>
      </c>
      <c r="Z2292" s="212">
        <v>0.44943834720183201</v>
      </c>
    </row>
    <row r="2293" spans="3:26" x14ac:dyDescent="0.3">
      <c r="C2293" s="210">
        <v>40508</v>
      </c>
      <c r="D2293" s="211">
        <v>1.020604123372194E-3</v>
      </c>
      <c r="E2293" s="211">
        <v>2.5444584608879765E-3</v>
      </c>
      <c r="F2293" s="211">
        <v>4.0462730946132491E-3</v>
      </c>
      <c r="G2293" s="211">
        <v>6.1250661764823758E-3</v>
      </c>
      <c r="H2293" s="211">
        <v>8.0032234697740099E-3</v>
      </c>
      <c r="I2293" s="211">
        <v>1.0806146500009458E-2</v>
      </c>
      <c r="J2293" s="211">
        <v>1.3715135881107917E-2</v>
      </c>
      <c r="K2293" s="211">
        <v>1.8777806626881902E-2</v>
      </c>
      <c r="L2293" s="211">
        <v>2.5126436337904661E-2</v>
      </c>
      <c r="M2293" s="211">
        <v>3.2508945485940369E-2</v>
      </c>
      <c r="N2293" s="211">
        <v>4.1568751689628911E-2</v>
      </c>
      <c r="P2293" s="212">
        <f t="array" ref="P2293:Z2293">(1+D2293:N2293)^-P$1:Z$1</f>
        <v>0.99991839663684934</v>
      </c>
      <c r="Q2293" s="212">
        <v>0.99936489506278037</v>
      </c>
      <c r="R2293" s="212">
        <v>0.99798298244579997</v>
      </c>
      <c r="S2293" s="212">
        <v>0.99391222186744721</v>
      </c>
      <c r="T2293" s="212">
        <v>0.98418367765939763</v>
      </c>
      <c r="U2293" s="212">
        <v>0.96826978016087761</v>
      </c>
      <c r="V2293" s="212">
        <v>0.93415801596861026</v>
      </c>
      <c r="W2293" s="212">
        <v>0.87789721417102007</v>
      </c>
      <c r="X2293" s="212">
        <v>0.78023542721384864</v>
      </c>
      <c r="Y2293" s="212">
        <v>0.61886034486338914</v>
      </c>
      <c r="Z2293" s="212">
        <v>0.44283420481552882</v>
      </c>
    </row>
    <row r="2294" spans="3:26" x14ac:dyDescent="0.3">
      <c r="C2294" s="210">
        <v>40506</v>
      </c>
      <c r="D2294" s="211">
        <v>8.6129975812816099E-4</v>
      </c>
      <c r="E2294" s="211">
        <v>2.0652261683453553E-3</v>
      </c>
      <c r="F2294" s="211">
        <v>3.2360666498176E-3</v>
      </c>
      <c r="G2294" s="211">
        <v>5.2979726998505904E-3</v>
      </c>
      <c r="H2294" s="211">
        <v>6.6900289447010099E-3</v>
      </c>
      <c r="I2294" s="211">
        <v>8.7748688570297249E-3</v>
      </c>
      <c r="J2294" s="211">
        <v>1.1050036927355646E-2</v>
      </c>
      <c r="K2294" s="211">
        <v>1.4229818576471905E-2</v>
      </c>
      <c r="L2294" s="211">
        <v>1.848045154949244E-2</v>
      </c>
      <c r="M2294" s="211">
        <v>2.3622280502372115E-2</v>
      </c>
      <c r="N2294" s="211">
        <v>3.2362786242689644E-2</v>
      </c>
      <c r="P2294" s="212">
        <f t="array" ref="P2294:Z2294">(1+D2294:N2294)^-P$1:Z$1</f>
        <v>0.9999311280475951</v>
      </c>
      <c r="Q2294" s="212">
        <v>0.99948435885850806</v>
      </c>
      <c r="R2294" s="212">
        <v>0.99838588316259469</v>
      </c>
      <c r="S2294" s="212">
        <v>0.99472994789234259</v>
      </c>
      <c r="T2294" s="212">
        <v>0.98675302381959151</v>
      </c>
      <c r="U2294" s="212">
        <v>0.97413071471901791</v>
      </c>
      <c r="V2294" s="212">
        <v>0.94653516475232502</v>
      </c>
      <c r="W2294" s="212">
        <v>0.90582724023057604</v>
      </c>
      <c r="X2294" s="212">
        <v>0.83267020191912056</v>
      </c>
      <c r="Y2294" s="212">
        <v>0.70453738849570502</v>
      </c>
      <c r="Z2294" s="212">
        <v>0.52887517088513225</v>
      </c>
    </row>
    <row r="2295" spans="3:26" x14ac:dyDescent="0.3">
      <c r="C2295" s="210">
        <v>40505</v>
      </c>
      <c r="D2295" s="211">
        <v>8.2490905038039904E-4</v>
      </c>
      <c r="E2295" s="211">
        <v>2.1107816460982465E-3</v>
      </c>
      <c r="F2295" s="211">
        <v>3.4375113124139414E-3</v>
      </c>
      <c r="G2295" s="211">
        <v>5.4675612785216043E-3</v>
      </c>
      <c r="H2295" s="211">
        <v>7.3968136556764466E-3</v>
      </c>
      <c r="I2295" s="211">
        <v>9.2619445486378012E-3</v>
      </c>
      <c r="J2295" s="211">
        <v>1.2191578144994296E-2</v>
      </c>
      <c r="K2295" s="211">
        <v>1.5679242560923966E-2</v>
      </c>
      <c r="L2295" s="211">
        <v>2.1027981720218244E-2</v>
      </c>
      <c r="M2295" s="211">
        <v>2.8853035552587884E-2</v>
      </c>
      <c r="N2295" s="211">
        <v>3.8664814822848982E-2</v>
      </c>
      <c r="P2295" s="212">
        <f t="array" ref="P2295:Z2295">(1+D2295:N2295)^-P$1:Z$1</f>
        <v>0.99993403665568481</v>
      </c>
      <c r="Q2295" s="212">
        <v>0.99947299964440539</v>
      </c>
      <c r="R2295" s="212">
        <v>0.99828566286983333</v>
      </c>
      <c r="S2295" s="212">
        <v>0.99456217038810368</v>
      </c>
      <c r="T2295" s="212">
        <v>0.98536890727809079</v>
      </c>
      <c r="U2295" s="212">
        <v>0.97272103179260017</v>
      </c>
      <c r="V2295" s="212">
        <v>0.9412097179840978</v>
      </c>
      <c r="W2295" s="212">
        <v>0.89681726808221074</v>
      </c>
      <c r="X2295" s="212">
        <v>0.81212626676115662</v>
      </c>
      <c r="Y2295" s="212">
        <v>0.65267931786223454</v>
      </c>
      <c r="Z2295" s="212">
        <v>0.46826489479107647</v>
      </c>
    </row>
    <row r="2296" spans="3:26" x14ac:dyDescent="0.3">
      <c r="C2296" s="210">
        <v>40504</v>
      </c>
      <c r="D2296" s="211">
        <v>9.9075463445178142E-4</v>
      </c>
      <c r="E2296" s="211">
        <v>2.4076082456331925E-3</v>
      </c>
      <c r="F2296" s="211">
        <v>3.9068595926637197E-3</v>
      </c>
      <c r="G2296" s="211">
        <v>6.0633741407851065E-3</v>
      </c>
      <c r="H2296" s="211">
        <v>8.0167327770264973E-3</v>
      </c>
      <c r="I2296" s="211">
        <v>1.0226832203699243E-2</v>
      </c>
      <c r="J2296" s="211">
        <v>1.4060597933168108E-2</v>
      </c>
      <c r="K2296" s="211">
        <v>1.8927532173906112E-2</v>
      </c>
      <c r="L2296" s="211">
        <v>2.5210159456494834E-2</v>
      </c>
      <c r="M2296" s="211">
        <v>3.4049490957008849E-2</v>
      </c>
      <c r="N2296" s="211">
        <v>4.4216962471545454E-2</v>
      </c>
      <c r="P2296" s="212">
        <f t="array" ref="P2296:Z2296">(1+D2296:N2296)^-P$1:Z$1</f>
        <v>0.99992078200503021</v>
      </c>
      <c r="Q2296" s="212">
        <v>0.99939900202155751</v>
      </c>
      <c r="R2296" s="212">
        <v>0.99805227546393005</v>
      </c>
      <c r="S2296" s="212">
        <v>0.99397316879171405</v>
      </c>
      <c r="T2296" s="212">
        <v>0.98415729803658225</v>
      </c>
      <c r="U2296" s="212">
        <v>0.96993649768370216</v>
      </c>
      <c r="V2296" s="212">
        <v>0.93256789236067439</v>
      </c>
      <c r="W2296" s="212">
        <v>0.87699459848737504</v>
      </c>
      <c r="X2296" s="212">
        <v>0.77959848714812907</v>
      </c>
      <c r="Y2296" s="212">
        <v>0.60517380692618927</v>
      </c>
      <c r="Z2296" s="212">
        <v>0.4209060090786812</v>
      </c>
    </row>
    <row r="2297" spans="3:26" x14ac:dyDescent="0.3">
      <c r="C2297" s="210">
        <v>40501</v>
      </c>
      <c r="D2297" s="211">
        <v>8.5758679715429529E-4</v>
      </c>
      <c r="E2297" s="211">
        <v>2.1182219068612163E-3</v>
      </c>
      <c r="F2297" s="211">
        <v>3.4352105435860956E-3</v>
      </c>
      <c r="G2297" s="211">
        <v>5.4454517257038976E-3</v>
      </c>
      <c r="H2297" s="211">
        <v>7.1663312091499835E-3</v>
      </c>
      <c r="I2297" s="211">
        <v>9.5214914647274943E-3</v>
      </c>
      <c r="J2297" s="211">
        <v>1.2267203063752881E-2</v>
      </c>
      <c r="K2297" s="211">
        <v>1.6053026357060109E-2</v>
      </c>
      <c r="L2297" s="211">
        <v>2.2033470637987111E-2</v>
      </c>
      <c r="M2297" s="211">
        <v>2.774045464825925E-2</v>
      </c>
      <c r="N2297" s="211">
        <v>3.6060807866689651E-2</v>
      </c>
      <c r="P2297" s="212">
        <f t="array" ref="P2297:Z2297">(1+D2297:N2297)^-P$1:Z$1</f>
        <v>0.99993142480900976</v>
      </c>
      <c r="Q2297" s="212">
        <v>0.99947114448393504</v>
      </c>
      <c r="R2297" s="212">
        <v>0.99828680734991215</v>
      </c>
      <c r="S2297" s="212">
        <v>0.99458404061965022</v>
      </c>
      <c r="T2297" s="212">
        <v>0.98581994742047396</v>
      </c>
      <c r="U2297" s="212">
        <v>0.97197096799669513</v>
      </c>
      <c r="V2297" s="212">
        <v>0.94085818889324158</v>
      </c>
      <c r="W2297" s="212">
        <v>0.89451037840568948</v>
      </c>
      <c r="X2297" s="212">
        <v>0.8041717495263474</v>
      </c>
      <c r="Y2297" s="212">
        <v>0.66335838322654039</v>
      </c>
      <c r="Z2297" s="212">
        <v>0.49237397505081809</v>
      </c>
    </row>
    <row r="2298" spans="3:26" x14ac:dyDescent="0.3">
      <c r="C2298" s="210">
        <v>40500</v>
      </c>
      <c r="D2298" s="211">
        <v>9.4101693266252114E-4</v>
      </c>
      <c r="E2298" s="211">
        <v>2.3166335071458217E-3</v>
      </c>
      <c r="F2298" s="211">
        <v>3.7616602641687329E-3</v>
      </c>
      <c r="G2298" s="211">
        <v>6.1746670171876471E-3</v>
      </c>
      <c r="H2298" s="211">
        <v>8.2284433698056655E-3</v>
      </c>
      <c r="I2298" s="211">
        <v>1.1017137314285065E-2</v>
      </c>
      <c r="J2298" s="211">
        <v>1.4461218355296117E-2</v>
      </c>
      <c r="K2298" s="211">
        <v>1.9575321716437041E-2</v>
      </c>
      <c r="L2298" s="211">
        <v>2.4914286480123286E-2</v>
      </c>
      <c r="M2298" s="211">
        <v>3.1560011773680098E-2</v>
      </c>
      <c r="N2298" s="211">
        <v>4.1159719236801499E-2</v>
      </c>
      <c r="P2298" s="212">
        <f t="array" ref="P2298:Z2298">(1+D2298:N2298)^-P$1:Z$1</f>
        <v>0.99992475687460247</v>
      </c>
      <c r="Q2298" s="212">
        <v>0.99942167873003507</v>
      </c>
      <c r="R2298" s="212">
        <v>0.99812445957176366</v>
      </c>
      <c r="S2298" s="212">
        <v>0.99386322552177497</v>
      </c>
      <c r="T2298" s="212">
        <v>0.98374402929637539</v>
      </c>
      <c r="U2298" s="212">
        <v>0.96766369726699597</v>
      </c>
      <c r="V2298" s="212">
        <v>0.93072794633068945</v>
      </c>
      <c r="W2298" s="212">
        <v>0.87310162116366463</v>
      </c>
      <c r="X2298" s="212">
        <v>0.78185196339751573</v>
      </c>
      <c r="Y2298" s="212">
        <v>0.62745491163984735</v>
      </c>
      <c r="Z2298" s="212">
        <v>0.44632667919942576</v>
      </c>
    </row>
    <row r="2299" spans="3:26" x14ac:dyDescent="0.3">
      <c r="C2299" s="210">
        <v>40499</v>
      </c>
      <c r="D2299" s="211">
        <v>1.0148682050723971E-3</v>
      </c>
      <c r="E2299" s="211">
        <v>2.4578564259999615E-3</v>
      </c>
      <c r="F2299" s="211">
        <v>3.7550755262087334E-3</v>
      </c>
      <c r="G2299" s="211">
        <v>5.8388601253681347E-3</v>
      </c>
      <c r="H2299" s="211">
        <v>7.4528408346420756E-3</v>
      </c>
      <c r="I2299" s="211">
        <v>9.4576213525391153E-3</v>
      </c>
      <c r="J2299" s="211">
        <v>1.2962967181137635E-2</v>
      </c>
      <c r="K2299" s="211">
        <v>1.7287853281852662E-2</v>
      </c>
      <c r="L2299" s="211">
        <v>2.3147637391974483E-2</v>
      </c>
      <c r="M2299" s="211">
        <v>2.9572564338811322E-2</v>
      </c>
      <c r="N2299" s="211">
        <v>3.861395321128646E-2</v>
      </c>
      <c r="P2299" s="212">
        <f t="array" ref="P2299:Z2299">(1+D2299:N2299)^-P$1:Z$1</f>
        <v>0.99991885500647348</v>
      </c>
      <c r="Q2299" s="212">
        <v>0.99938647807230674</v>
      </c>
      <c r="R2299" s="212">
        <v>0.99812773346666062</v>
      </c>
      <c r="S2299" s="212">
        <v>0.99419503425763422</v>
      </c>
      <c r="T2299" s="212">
        <v>0.98525931226230401</v>
      </c>
      <c r="U2299" s="212">
        <v>0.97215547447257122</v>
      </c>
      <c r="V2299" s="212">
        <v>0.93763143358575951</v>
      </c>
      <c r="W2299" s="212">
        <v>0.8869374390122774</v>
      </c>
      <c r="X2299" s="212">
        <v>0.79545742985770607</v>
      </c>
      <c r="Y2299" s="212">
        <v>0.64587069970898225</v>
      </c>
      <c r="Z2299" s="212">
        <v>0.46872373304197407</v>
      </c>
    </row>
    <row r="2300" spans="3:26" x14ac:dyDescent="0.3">
      <c r="C2300" s="210">
        <v>40498</v>
      </c>
      <c r="D2300" s="211">
        <v>9.543948766389934E-4</v>
      </c>
      <c r="E2300" s="211">
        <v>2.4078243582964075E-3</v>
      </c>
      <c r="F2300" s="211">
        <v>3.7187744519215252E-3</v>
      </c>
      <c r="G2300" s="211">
        <v>5.9790786069955732E-3</v>
      </c>
      <c r="H2300" s="211">
        <v>7.6060927098167723E-3</v>
      </c>
      <c r="I2300" s="211">
        <v>1.0351589980083349E-2</v>
      </c>
      <c r="J2300" s="211">
        <v>1.2943542054659574E-2</v>
      </c>
      <c r="K2300" s="211">
        <v>1.668471619338692E-2</v>
      </c>
      <c r="L2300" s="211">
        <v>2.2366267446587224E-2</v>
      </c>
      <c r="M2300" s="211">
        <v>2.9713886260756734E-2</v>
      </c>
      <c r="N2300" s="211">
        <v>4.0584174635861225E-2</v>
      </c>
      <c r="P2300" s="212">
        <f t="array" ref="P2300:Z2300">(1+D2300:N2300)^-P$1:Z$1</f>
        <v>0.99992368773341578</v>
      </c>
      <c r="Q2300" s="212">
        <v>0.99939894815555819</v>
      </c>
      <c r="R2300" s="212">
        <v>0.99814578273619781</v>
      </c>
      <c r="S2300" s="212">
        <v>0.99405645829605627</v>
      </c>
      <c r="T2300" s="212">
        <v>0.98495962897217693</v>
      </c>
      <c r="U2300" s="212">
        <v>0.9695772400334155</v>
      </c>
      <c r="V2300" s="212">
        <v>0.93772134139900798</v>
      </c>
      <c r="W2300" s="212">
        <v>0.89062716203037207</v>
      </c>
      <c r="X2300" s="212">
        <v>0.80155787115419541</v>
      </c>
      <c r="Y2300" s="212">
        <v>0.64454234938632682</v>
      </c>
      <c r="Z2300" s="212">
        <v>0.45128995211159917</v>
      </c>
    </row>
    <row r="2301" spans="3:26" x14ac:dyDescent="0.3">
      <c r="C2301" s="210">
        <v>40497</v>
      </c>
      <c r="D2301" s="211">
        <v>8.5351619247092106E-4</v>
      </c>
      <c r="E2301" s="211">
        <v>2.0601569366291012E-3</v>
      </c>
      <c r="F2301" s="211">
        <v>3.3590683237714747E-3</v>
      </c>
      <c r="G2301" s="211">
        <v>5.3373133051675707E-3</v>
      </c>
      <c r="H2301" s="211">
        <v>6.9889320121516458E-3</v>
      </c>
      <c r="I2301" s="211">
        <v>9.2467299222142862E-3</v>
      </c>
      <c r="J2301" s="211">
        <v>1.2532965833107028E-2</v>
      </c>
      <c r="K2301" s="211">
        <v>1.693651316537256E-2</v>
      </c>
      <c r="L2301" s="211">
        <v>2.2962186804409316E-2</v>
      </c>
      <c r="M2301" s="211">
        <v>3.0801255007387156E-2</v>
      </c>
      <c r="N2301" s="211">
        <v>3.8589646609536836E-2</v>
      </c>
      <c r="P2301" s="212">
        <f t="array" ref="P2301:Z2301">(1+D2301:N2301)^-P$1:Z$1</f>
        <v>0.9999317501567544</v>
      </c>
      <c r="Q2301" s="212">
        <v>0.99948562290642096</v>
      </c>
      <c r="R2301" s="212">
        <v>0.99832468528110119</v>
      </c>
      <c r="S2301" s="212">
        <v>0.99469102237176454</v>
      </c>
      <c r="T2301" s="212">
        <v>0.98616731781541589</v>
      </c>
      <c r="U2301" s="212">
        <v>0.9727650244351792</v>
      </c>
      <c r="V2301" s="212">
        <v>0.93962408659501373</v>
      </c>
      <c r="W2301" s="212">
        <v>0.88908465180016216</v>
      </c>
      <c r="X2301" s="212">
        <v>0.79690067431353506</v>
      </c>
      <c r="Y2301" s="212">
        <v>0.63441861934828092</v>
      </c>
      <c r="Z2301" s="212">
        <v>0.46894317706512684</v>
      </c>
    </row>
    <row r="2302" spans="3:26" x14ac:dyDescent="0.3">
      <c r="C2302" s="210">
        <v>40494</v>
      </c>
      <c r="D2302" s="211">
        <v>1.1317539036037982E-3</v>
      </c>
      <c r="E2302" s="211">
        <v>2.6410900204328841E-3</v>
      </c>
      <c r="F2302" s="211">
        <v>4.0160308102757582E-3</v>
      </c>
      <c r="G2302" s="211">
        <v>6.3093848936594827E-3</v>
      </c>
      <c r="H2302" s="211">
        <v>8.6520028807851902E-3</v>
      </c>
      <c r="I2302" s="211">
        <v>1.0927656082020381E-2</v>
      </c>
      <c r="J2302" s="211">
        <v>1.386580689765738E-2</v>
      </c>
      <c r="K2302" s="211">
        <v>1.8100464051139107E-2</v>
      </c>
      <c r="L2302" s="211">
        <v>2.2685303847164811E-2</v>
      </c>
      <c r="M2302" s="211">
        <v>3.0043656491622422E-2</v>
      </c>
      <c r="N2302" s="211">
        <v>3.8343645234689111E-2</v>
      </c>
      <c r="P2302" s="212">
        <f t="array" ref="P2302:Z2302">(1+D2302:N2302)^-P$1:Z$1</f>
        <v>0.99990951497778024</v>
      </c>
      <c r="Q2302" s="212">
        <v>0.99934081524007468</v>
      </c>
      <c r="R2302" s="212">
        <v>0.99799801261310872</v>
      </c>
      <c r="S2302" s="212">
        <v>0.99373017385272</v>
      </c>
      <c r="T2302" s="212">
        <v>0.9829180027727149</v>
      </c>
      <c r="U2302" s="212">
        <v>0.96792067531279413</v>
      </c>
      <c r="V2302" s="212">
        <v>0.93346409420326493</v>
      </c>
      <c r="W2302" s="212">
        <v>0.8819938405313007</v>
      </c>
      <c r="X2302" s="212">
        <v>0.79906084256983478</v>
      </c>
      <c r="Y2302" s="212">
        <v>0.64145400650088968</v>
      </c>
      <c r="Z2302" s="212">
        <v>0.47117019853279324</v>
      </c>
    </row>
    <row r="2303" spans="3:26" x14ac:dyDescent="0.3">
      <c r="C2303" s="210">
        <v>40493</v>
      </c>
      <c r="D2303" s="211">
        <v>9.2254676421654421E-4</v>
      </c>
      <c r="E2303" s="211">
        <v>2.3689658819779549E-3</v>
      </c>
      <c r="F2303" s="211">
        <v>3.7131764727356639E-3</v>
      </c>
      <c r="G2303" s="211">
        <v>6.0620869319987173E-3</v>
      </c>
      <c r="H2303" s="211">
        <v>7.66697441715029E-3</v>
      </c>
      <c r="I2303" s="211">
        <v>9.8698788124792734E-3</v>
      </c>
      <c r="J2303" s="211">
        <v>1.2926821536629525E-2</v>
      </c>
      <c r="K2303" s="211">
        <v>1.7617238581624041E-2</v>
      </c>
      <c r="L2303" s="211">
        <v>2.3240197519457054E-2</v>
      </c>
      <c r="M2303" s="211">
        <v>3.0627421357828775E-2</v>
      </c>
      <c r="N2303" s="211">
        <v>3.8992640851592854E-2</v>
      </c>
      <c r="P2303" s="212">
        <f t="array" ref="P2303:Z2303">(1+D2303:N2303)^-P$1:Z$1</f>
        <v>0.99992623300255934</v>
      </c>
      <c r="Q2303" s="212">
        <v>0.99940863384943168</v>
      </c>
      <c r="R2303" s="212">
        <v>0.9981485661964814</v>
      </c>
      <c r="S2303" s="212">
        <v>0.99397444053330231</v>
      </c>
      <c r="T2303" s="212">
        <v>0.98484061303961035</v>
      </c>
      <c r="U2303" s="212">
        <v>0.97096537631780899</v>
      </c>
      <c r="V2303" s="212">
        <v>0.93779873940993996</v>
      </c>
      <c r="W2303" s="212">
        <v>0.88492978400245814</v>
      </c>
      <c r="X2303" s="212">
        <v>0.79473816885111381</v>
      </c>
      <c r="Y2303" s="212">
        <v>0.63602560562041821</v>
      </c>
      <c r="Z2303" s="212">
        <v>0.46531876899202945</v>
      </c>
    </row>
    <row r="2304" spans="3:26" x14ac:dyDescent="0.3">
      <c r="C2304" s="210">
        <v>40492</v>
      </c>
      <c r="D2304" s="211">
        <v>7.7117659150366684E-4</v>
      </c>
      <c r="E2304" s="211">
        <v>2.0244300630229018E-3</v>
      </c>
      <c r="F2304" s="211">
        <v>3.2194763327121631E-3</v>
      </c>
      <c r="G2304" s="211">
        <v>5.0987773568201165E-3</v>
      </c>
      <c r="H2304" s="211">
        <v>6.4246416481437306E-3</v>
      </c>
      <c r="I2304" s="211">
        <v>8.6948523877430801E-3</v>
      </c>
      <c r="J2304" s="211">
        <v>1.1168136309705789E-2</v>
      </c>
      <c r="K2304" s="211">
        <v>1.4054554267922351E-2</v>
      </c>
      <c r="L2304" s="211">
        <v>1.7700287155896138E-2</v>
      </c>
      <c r="M2304" s="211">
        <v>2.2925135418709202E-2</v>
      </c>
      <c r="N2304" s="211">
        <v>2.9659166484809461E-2</v>
      </c>
      <c r="P2304" s="212">
        <f t="array" ref="P2304:Z2304">(1+D2304:N2304)^-P$1:Z$1</f>
        <v>0.99993833155056699</v>
      </c>
      <c r="Q2304" s="212">
        <v>0.99949453187560844</v>
      </c>
      <c r="R2304" s="212">
        <v>0.99839413832026869</v>
      </c>
      <c r="S2304" s="212">
        <v>0.99492708829053733</v>
      </c>
      <c r="T2304" s="212">
        <v>0.98727349248344087</v>
      </c>
      <c r="U2304" s="212">
        <v>0.97436255693661977</v>
      </c>
      <c r="V2304" s="212">
        <v>0.94598254098256152</v>
      </c>
      <c r="W2304" s="212">
        <v>0.90692372037402269</v>
      </c>
      <c r="X2304" s="212">
        <v>0.83907547877904565</v>
      </c>
      <c r="Y2304" s="212">
        <v>0.71177420673253755</v>
      </c>
      <c r="Z2304" s="212">
        <v>0.55735281298362349</v>
      </c>
    </row>
    <row r="2305" spans="3:26" x14ac:dyDescent="0.3">
      <c r="C2305" s="210">
        <v>40491</v>
      </c>
      <c r="D2305" s="211">
        <v>8.577347067298144E-4</v>
      </c>
      <c r="E2305" s="211">
        <v>2.1107390430891242E-3</v>
      </c>
      <c r="F2305" s="211">
        <v>3.4336338295263059E-3</v>
      </c>
      <c r="G2305" s="211">
        <v>5.5249064370777191E-3</v>
      </c>
      <c r="H2305" s="211">
        <v>7.0571509687244504E-3</v>
      </c>
      <c r="I2305" s="211">
        <v>9.3640288786091784E-3</v>
      </c>
      <c r="J2305" s="211">
        <v>1.1728103504649895E-2</v>
      </c>
      <c r="K2305" s="211">
        <v>1.5211896562553636E-2</v>
      </c>
      <c r="L2305" s="211">
        <v>2.0047895502192582E-2</v>
      </c>
      <c r="M2305" s="211">
        <v>2.5542597795630517E-2</v>
      </c>
      <c r="N2305" s="211">
        <v>3.2000863381911472E-2</v>
      </c>
      <c r="P2305" s="212">
        <f t="array" ref="P2305:Z2305">(1+D2305:N2305)^-P$1:Z$1</f>
        <v>0.99993141298719435</v>
      </c>
      <c r="Q2305" s="212">
        <v>0.99947301026712265</v>
      </c>
      <c r="R2305" s="212">
        <v>0.99828759166298153</v>
      </c>
      <c r="S2305" s="212">
        <v>0.99450545043518179</v>
      </c>
      <c r="T2305" s="212">
        <v>0.98603371461977196</v>
      </c>
      <c r="U2305" s="212">
        <v>0.97242592656974014</v>
      </c>
      <c r="V2305" s="212">
        <v>0.94336754423158353</v>
      </c>
      <c r="W2305" s="212">
        <v>0.8997111689611218</v>
      </c>
      <c r="X2305" s="212">
        <v>0.81996319351822855</v>
      </c>
      <c r="Y2305" s="212">
        <v>0.6850060946581521</v>
      </c>
      <c r="Z2305" s="212">
        <v>0.53259708786529536</v>
      </c>
    </row>
    <row r="2306" spans="3:26" x14ac:dyDescent="0.3">
      <c r="C2306" s="210">
        <v>40490</v>
      </c>
      <c r="D2306" s="211">
        <v>9.266942210683246E-4</v>
      </c>
      <c r="E2306" s="211">
        <v>2.3221468130382185E-3</v>
      </c>
      <c r="F2306" s="211">
        <v>3.7454856912129066E-3</v>
      </c>
      <c r="G2306" s="211">
        <v>5.6634034240579815E-3</v>
      </c>
      <c r="H2306" s="211">
        <v>7.1808212766431342E-3</v>
      </c>
      <c r="I2306" s="211">
        <v>9.4226761414651656E-3</v>
      </c>
      <c r="J2306" s="211">
        <v>1.2773756005073592E-2</v>
      </c>
      <c r="K2306" s="211">
        <v>1.6711906728566737E-2</v>
      </c>
      <c r="L2306" s="211">
        <v>2.2744669894543497E-2</v>
      </c>
      <c r="M2306" s="211">
        <v>3.0274454389085971E-2</v>
      </c>
      <c r="N2306" s="211">
        <v>3.8763210611135052E-2</v>
      </c>
      <c r="P2306" s="212">
        <f t="array" ref="P2306:Z2306">(1+D2306:N2306)^-P$1:Z$1</f>
        <v>0.99992590153702154</v>
      </c>
      <c r="Q2306" s="212">
        <v>0.999420304389257</v>
      </c>
      <c r="R2306" s="212">
        <v>0.9981325015366258</v>
      </c>
      <c r="S2306" s="212">
        <v>0.99436849008845773</v>
      </c>
      <c r="T2306" s="212">
        <v>0.98579158211700901</v>
      </c>
      <c r="U2306" s="212">
        <v>0.9722564431405587</v>
      </c>
      <c r="V2306" s="212">
        <v>0.9385076245754751</v>
      </c>
      <c r="W2306" s="212">
        <v>0.89046044537905944</v>
      </c>
      <c r="X2306" s="212">
        <v>0.79859714232975088</v>
      </c>
      <c r="Y2306" s="212">
        <v>0.63930194438408183</v>
      </c>
      <c r="Z2306" s="212">
        <v>0.46737857432074409</v>
      </c>
    </row>
    <row r="2307" spans="3:26" x14ac:dyDescent="0.3">
      <c r="C2307" s="210">
        <v>40487</v>
      </c>
      <c r="D2307" s="211">
        <v>8.8736725737262974E-4</v>
      </c>
      <c r="E2307" s="211">
        <v>2.1586892550381682E-3</v>
      </c>
      <c r="F2307" s="211">
        <v>3.3886671903281982E-3</v>
      </c>
      <c r="G2307" s="211">
        <v>5.0965616855999539E-3</v>
      </c>
      <c r="H2307" s="211">
        <v>6.9503480650726247E-3</v>
      </c>
      <c r="I2307" s="211">
        <v>9.2998365458807786E-3</v>
      </c>
      <c r="J2307" s="211">
        <v>1.2388605001590619E-2</v>
      </c>
      <c r="K2307" s="211">
        <v>1.5820057139413177E-2</v>
      </c>
      <c r="L2307" s="211">
        <v>2.0165499347750269E-2</v>
      </c>
      <c r="M2307" s="211">
        <v>2.5660211285285874E-2</v>
      </c>
      <c r="N2307" s="211">
        <v>3.3090065720376781E-2</v>
      </c>
      <c r="P2307" s="212">
        <f t="array" ref="P2307:Z2307">(1+D2307:N2307)^-P$1:Z$1</f>
        <v>0.99992904461506815</v>
      </c>
      <c r="Q2307" s="212">
        <v>0.99946105462498847</v>
      </c>
      <c r="R2307" s="212">
        <v>0.99830996043018994</v>
      </c>
      <c r="S2307" s="212">
        <v>0.99492928154380234</v>
      </c>
      <c r="T2307" s="212">
        <v>0.98624289444473445</v>
      </c>
      <c r="U2307" s="212">
        <v>0.97261147973214102</v>
      </c>
      <c r="V2307" s="212">
        <v>0.94029420281165099</v>
      </c>
      <c r="W2307" s="212">
        <v>0.89594740232632797</v>
      </c>
      <c r="X2307" s="212">
        <v>0.81901843684776954</v>
      </c>
      <c r="Y2307" s="212">
        <v>0.68382878488621324</v>
      </c>
      <c r="Z2307" s="212">
        <v>0.5214783622705611</v>
      </c>
    </row>
    <row r="2308" spans="3:26" x14ac:dyDescent="0.3">
      <c r="C2308" s="210">
        <v>40486</v>
      </c>
      <c r="D2308" s="211">
        <v>1.1119342942151418E-3</v>
      </c>
      <c r="E2308" s="211">
        <v>2.7469840069634563E-3</v>
      </c>
      <c r="F2308" s="211">
        <v>4.2918264249776168E-3</v>
      </c>
      <c r="G2308" s="211">
        <v>7.0100743739099063E-3</v>
      </c>
      <c r="H2308" s="211">
        <v>9.1942028025702224E-3</v>
      </c>
      <c r="I2308" s="211">
        <v>1.2197949454384656E-2</v>
      </c>
      <c r="J2308" s="211">
        <v>1.5794983494199968E-2</v>
      </c>
      <c r="K2308" s="211">
        <v>1.9930125690114927E-2</v>
      </c>
      <c r="L2308" s="211">
        <v>2.7264751799003759E-2</v>
      </c>
      <c r="M2308" s="211">
        <v>3.5057916929854202E-2</v>
      </c>
      <c r="N2308" s="211">
        <v>4.4365380050598459E-2</v>
      </c>
      <c r="P2308" s="212">
        <f t="array" ref="P2308:Z2308">(1+D2308:N2308)^-P$1:Z$1</f>
        <v>0.99991109862770844</v>
      </c>
      <c r="Q2308" s="212">
        <v>0.99931443062472147</v>
      </c>
      <c r="R2308" s="212">
        <v>0.99786096959067883</v>
      </c>
      <c r="S2308" s="212">
        <v>0.99303872468379395</v>
      </c>
      <c r="T2308" s="212">
        <v>0.98186212096220093</v>
      </c>
      <c r="U2308" s="212">
        <v>0.96428106863347307</v>
      </c>
      <c r="V2308" s="212">
        <v>0.92463362179781494</v>
      </c>
      <c r="W2308" s="212">
        <v>0.87097775238310826</v>
      </c>
      <c r="X2308" s="212">
        <v>0.76414563095831767</v>
      </c>
      <c r="Y2308" s="212">
        <v>0.59638982730434031</v>
      </c>
      <c r="Z2308" s="212">
        <v>0.41971130107267335</v>
      </c>
    </row>
    <row r="2309" spans="3:26" x14ac:dyDescent="0.3">
      <c r="C2309" s="210">
        <v>40485</v>
      </c>
      <c r="D2309" s="211">
        <v>7.9325020148659532E-4</v>
      </c>
      <c r="E2309" s="211">
        <v>1.9654766299176262E-3</v>
      </c>
      <c r="F2309" s="211">
        <v>3.1214076496872303E-3</v>
      </c>
      <c r="G2309" s="211">
        <v>4.8088890118701492E-3</v>
      </c>
      <c r="H2309" s="211">
        <v>6.0480802977502272E-3</v>
      </c>
      <c r="I2309" s="211">
        <v>8.0856972625523958E-3</v>
      </c>
      <c r="J2309" s="211">
        <v>1.0795637575173673E-2</v>
      </c>
      <c r="K2309" s="211">
        <v>1.3988702228984519E-2</v>
      </c>
      <c r="L2309" s="211">
        <v>1.8057845964413281E-2</v>
      </c>
      <c r="M2309" s="211">
        <v>2.3469054097932551E-2</v>
      </c>
      <c r="N2309" s="211">
        <v>3.1666572197212854E-2</v>
      </c>
      <c r="P2309" s="212">
        <f t="array" ref="P2309:Z2309">(1+D2309:N2309)^-P$1:Z$1</f>
        <v>0.99993656715236168</v>
      </c>
      <c r="Q2309" s="212">
        <v>0.99950923356327681</v>
      </c>
      <c r="R2309" s="212">
        <v>0.99844294039179227</v>
      </c>
      <c r="S2309" s="212">
        <v>0.99521412572633672</v>
      </c>
      <c r="T2309" s="212">
        <v>0.98801269893478838</v>
      </c>
      <c r="U2309" s="212">
        <v>0.9761299563032555</v>
      </c>
      <c r="V2309" s="212">
        <v>0.94772689512506669</v>
      </c>
      <c r="W2309" s="212">
        <v>0.90733609271282567</v>
      </c>
      <c r="X2309" s="212">
        <v>0.83613315972219948</v>
      </c>
      <c r="Y2309" s="212">
        <v>0.70612122151254053</v>
      </c>
      <c r="Z2309" s="212">
        <v>0.53605928484479737</v>
      </c>
    </row>
    <row r="2310" spans="3:26" x14ac:dyDescent="0.3">
      <c r="C2310" s="210">
        <v>40484</v>
      </c>
      <c r="D2310" s="211">
        <v>1.1269942808003479E-3</v>
      </c>
      <c r="E2310" s="211">
        <v>2.7872762682767021E-3</v>
      </c>
      <c r="F2310" s="211">
        <v>4.2882695332041908E-3</v>
      </c>
      <c r="G2310" s="211">
        <v>6.5789766684786061E-3</v>
      </c>
      <c r="H2310" s="211">
        <v>8.2618455350150985E-3</v>
      </c>
      <c r="I2310" s="211">
        <v>1.0380613015703687E-2</v>
      </c>
      <c r="J2310" s="211">
        <v>1.3689366459961863E-2</v>
      </c>
      <c r="K2310" s="211">
        <v>1.873226146781528E-2</v>
      </c>
      <c r="L2310" s="211">
        <v>2.411637783564699E-2</v>
      </c>
      <c r="M2310" s="211">
        <v>3.1855402002473894E-2</v>
      </c>
      <c r="N2310" s="211">
        <v>3.994254214439423E-2</v>
      </c>
      <c r="P2310" s="212">
        <f t="array" ref="P2310:Z2310">(1+D2310:N2310)^-P$1:Z$1</f>
        <v>0.99990989528371543</v>
      </c>
      <c r="Q2310" s="212">
        <v>0.9993043922931053</v>
      </c>
      <c r="R2310" s="212">
        <v>0.99786273665320391</v>
      </c>
      <c r="S2310" s="212">
        <v>0.99346402336928075</v>
      </c>
      <c r="T2310" s="212">
        <v>0.98367885052074511</v>
      </c>
      <c r="U2310" s="212">
        <v>0.96949368953937498</v>
      </c>
      <c r="V2310" s="212">
        <v>0.93427676011293626</v>
      </c>
      <c r="W2310" s="212">
        <v>0.87817199227576048</v>
      </c>
      <c r="X2310" s="212">
        <v>0.78796492313947375</v>
      </c>
      <c r="Y2310" s="212">
        <v>0.62476597238199094</v>
      </c>
      <c r="Z2310" s="212">
        <v>0.45689152761435686</v>
      </c>
    </row>
    <row r="2311" spans="3:26" x14ac:dyDescent="0.3">
      <c r="C2311" s="210">
        <v>40483</v>
      </c>
      <c r="D2311" s="211">
        <v>1.0410969817990653E-3</v>
      </c>
      <c r="E2311" s="211">
        <v>2.5595150314509747E-3</v>
      </c>
      <c r="F2311" s="211">
        <v>4.1700815059895011E-3</v>
      </c>
      <c r="G2311" s="211">
        <v>6.4558130814490284E-3</v>
      </c>
      <c r="H2311" s="211">
        <v>8.1353820784506471E-3</v>
      </c>
      <c r="I2311" s="211">
        <v>1.0381337235264524E-2</v>
      </c>
      <c r="J2311" s="211">
        <v>1.3503845287098068E-2</v>
      </c>
      <c r="K2311" s="211">
        <v>1.773248605957068E-2</v>
      </c>
      <c r="L2311" s="211">
        <v>2.2225263712799974E-2</v>
      </c>
      <c r="M2311" s="211">
        <v>2.9292459971776656E-2</v>
      </c>
      <c r="N2311" s="211">
        <v>3.8296646601094067E-2</v>
      </c>
      <c r="P2311" s="212">
        <f t="array" ref="P2311:Z2311">(1+D2311:N2311)^-P$1:Z$1</f>
        <v>0.99991675903142674</v>
      </c>
      <c r="Q2311" s="212">
        <v>0.9993611428933139</v>
      </c>
      <c r="R2311" s="212">
        <v>0.9979214577605563</v>
      </c>
      <c r="S2311" s="212">
        <v>0.99358559710467242</v>
      </c>
      <c r="T2311" s="212">
        <v>0.98392565711500257</v>
      </c>
      <c r="U2311" s="212">
        <v>0.96949160480433949</v>
      </c>
      <c r="V2311" s="212">
        <v>0.93513216676936639</v>
      </c>
      <c r="W2311" s="212">
        <v>0.88422855945627321</v>
      </c>
      <c r="X2311" s="212">
        <v>0.802664210804098</v>
      </c>
      <c r="Y2311" s="212">
        <v>0.64851216810451773</v>
      </c>
      <c r="Z2311" s="212">
        <v>0.47159693362182326</v>
      </c>
    </row>
    <row r="2312" spans="3:26" x14ac:dyDescent="0.3">
      <c r="C2312" s="210">
        <v>40480</v>
      </c>
      <c r="D2312" s="211">
        <v>1.0486993022670668E-3</v>
      </c>
      <c r="E2312" s="211">
        <v>2.7696233084396164E-3</v>
      </c>
      <c r="F2312" s="211">
        <v>4.2712351486993011E-3</v>
      </c>
      <c r="G2312" s="211">
        <v>6.5333938856782089E-3</v>
      </c>
      <c r="H2312" s="211">
        <v>8.700754403968166E-3</v>
      </c>
      <c r="I2312" s="211">
        <v>1.1055488978419179E-2</v>
      </c>
      <c r="J2312" s="211">
        <v>1.4291621345648028E-2</v>
      </c>
      <c r="K2312" s="211">
        <v>1.8442932874636483E-2</v>
      </c>
      <c r="L2312" s="211">
        <v>2.3535757209834862E-2</v>
      </c>
      <c r="M2312" s="211">
        <v>3.1977540240136673E-2</v>
      </c>
      <c r="N2312" s="211">
        <v>4.2946669680231177E-2</v>
      </c>
      <c r="P2312" s="212">
        <f t="array" ref="P2312:Z2312">(1+D2312:N2312)^-P$1:Z$1</f>
        <v>0.9999161515313757</v>
      </c>
      <c r="Q2312" s="212">
        <v>0.99930879025337382</v>
      </c>
      <c r="R2312" s="212">
        <v>0.99787119945929925</v>
      </c>
      <c r="S2312" s="212">
        <v>0.99350901428073213</v>
      </c>
      <c r="T2312" s="212">
        <v>0.98282299423503106</v>
      </c>
      <c r="U2312" s="212">
        <v>0.96755358430343652</v>
      </c>
      <c r="V2312" s="212">
        <v>0.93150632933669097</v>
      </c>
      <c r="W2312" s="212">
        <v>0.87991983532178053</v>
      </c>
      <c r="X2312" s="212">
        <v>0.79244623549497262</v>
      </c>
      <c r="Y2312" s="212">
        <v>0.62365774145930153</v>
      </c>
      <c r="Z2312" s="212">
        <v>0.43127865733277387</v>
      </c>
    </row>
    <row r="2313" spans="3:26" x14ac:dyDescent="0.3">
      <c r="C2313" s="210">
        <v>40479</v>
      </c>
      <c r="D2313" s="211">
        <v>1.0083103637749493E-3</v>
      </c>
      <c r="E2313" s="211">
        <v>2.6701364956359924E-3</v>
      </c>
      <c r="F2313" s="211">
        <v>4.2935652269901195E-3</v>
      </c>
      <c r="G2313" s="211">
        <v>6.9618549152785855E-3</v>
      </c>
      <c r="H2313" s="211">
        <v>9.0212144646539469E-3</v>
      </c>
      <c r="I2313" s="211">
        <v>1.2167605362660707E-2</v>
      </c>
      <c r="J2313" s="211">
        <v>1.5741714585041665E-2</v>
      </c>
      <c r="K2313" s="211">
        <v>2.0266935244990836E-2</v>
      </c>
      <c r="L2313" s="211">
        <v>2.7780005831871631E-2</v>
      </c>
      <c r="M2313" s="211">
        <v>3.6721066579929955E-2</v>
      </c>
      <c r="N2313" s="211">
        <v>4.6331722226709726E-2</v>
      </c>
      <c r="P2313" s="212">
        <f t="array" ref="P2313:Z2313">(1+D2313:N2313)^-P$1:Z$1</f>
        <v>0.99991937906121564</v>
      </c>
      <c r="Q2313" s="212">
        <v>0.99933357765452835</v>
      </c>
      <c r="R2313" s="212">
        <v>0.99786010575789452</v>
      </c>
      <c r="S2313" s="212">
        <v>0.99308627741825994</v>
      </c>
      <c r="T2313" s="212">
        <v>0.98219881409348764</v>
      </c>
      <c r="U2313" s="212">
        <v>0.96436779669189876</v>
      </c>
      <c r="V2313" s="212">
        <v>0.92487610170231271</v>
      </c>
      <c r="W2313" s="212">
        <v>0.86896706010520763</v>
      </c>
      <c r="X2313" s="212">
        <v>0.76032339214952083</v>
      </c>
      <c r="Y2313" s="212">
        <v>0.58219858436413074</v>
      </c>
      <c r="Z2313" s="212">
        <v>0.40421474770267635</v>
      </c>
    </row>
    <row r="2314" spans="3:26" x14ac:dyDescent="0.3">
      <c r="C2314" s="210">
        <v>40478</v>
      </c>
      <c r="D2314" s="211">
        <v>1.0203727433924007E-3</v>
      </c>
      <c r="E2314" s="211">
        <v>2.5818828818213644E-3</v>
      </c>
      <c r="F2314" s="211">
        <v>4.2007643072211184E-3</v>
      </c>
      <c r="G2314" s="211">
        <v>6.5020954813085809E-3</v>
      </c>
      <c r="H2314" s="211">
        <v>8.4247825144070226E-3</v>
      </c>
      <c r="I2314" s="211">
        <v>1.1446305741783902E-2</v>
      </c>
      <c r="J2314" s="211">
        <v>1.4610325208656136E-2</v>
      </c>
      <c r="K2314" s="211">
        <v>1.9356470033181156E-2</v>
      </c>
      <c r="L2314" s="211">
        <v>2.5555238707702981E-2</v>
      </c>
      <c r="M2314" s="211">
        <v>3.3378537170854948E-2</v>
      </c>
      <c r="N2314" s="211">
        <v>4.2763581702197302E-2</v>
      </c>
      <c r="P2314" s="212">
        <f t="array" ref="P2314:Z2314">(1+D2314:N2314)^-P$1:Z$1</f>
        <v>0.99991841512686852</v>
      </c>
      <c r="Q2314" s="212">
        <v>0.9993555688479635</v>
      </c>
      <c r="R2314" s="212">
        <v>0.99790621217386088</v>
      </c>
      <c r="S2314" s="212">
        <v>0.9935399086494705</v>
      </c>
      <c r="T2314" s="212">
        <v>0.98336099892708395</v>
      </c>
      <c r="U2314" s="212">
        <v>0.96643244697562225</v>
      </c>
      <c r="V2314" s="212">
        <v>0.93004424970140065</v>
      </c>
      <c r="W2314" s="212">
        <v>0.87441462615138843</v>
      </c>
      <c r="X2314" s="212">
        <v>0.77697925931355194</v>
      </c>
      <c r="Y2314" s="212">
        <v>0.61109459444742598</v>
      </c>
      <c r="Z2314" s="212">
        <v>0.43279566054539675</v>
      </c>
    </row>
    <row r="2315" spans="3:26" x14ac:dyDescent="0.3">
      <c r="C2315" s="210">
        <v>40477</v>
      </c>
      <c r="D2315" s="211">
        <v>1.3165261866760305E-3</v>
      </c>
      <c r="E2315" s="211">
        <v>3.2814116817896999E-3</v>
      </c>
      <c r="F2315" s="211">
        <v>5.0591169150478585E-3</v>
      </c>
      <c r="G2315" s="211">
        <v>7.7064244774082448E-3</v>
      </c>
      <c r="H2315" s="211">
        <v>1.0449358420640707E-2</v>
      </c>
      <c r="I2315" s="211">
        <v>1.3241014088159834E-2</v>
      </c>
      <c r="J2315" s="211">
        <v>1.7433714044479617E-2</v>
      </c>
      <c r="K2315" s="211">
        <v>2.3286083640361756E-2</v>
      </c>
      <c r="L2315" s="211">
        <v>3.0244917225802231E-2</v>
      </c>
      <c r="M2315" s="211">
        <v>3.8816264863394248E-2</v>
      </c>
      <c r="N2315" s="211">
        <v>5.0707895456884047E-2</v>
      </c>
      <c r="P2315" s="212">
        <f t="array" ref="P2315:Z2315">(1+D2315:N2315)^-P$1:Z$1</f>
        <v>0.9998947527128087</v>
      </c>
      <c r="Q2315" s="212">
        <v>0.99918132539724502</v>
      </c>
      <c r="R2315" s="212">
        <v>0.99747999925527553</v>
      </c>
      <c r="S2315" s="212">
        <v>0.99235251032421978</v>
      </c>
      <c r="T2315" s="212">
        <v>0.97942434548193447</v>
      </c>
      <c r="U2315" s="212">
        <v>0.96130614240545442</v>
      </c>
      <c r="V2315" s="212">
        <v>0.91721126002622366</v>
      </c>
      <c r="W2315" s="212">
        <v>0.85117826378618433</v>
      </c>
      <c r="X2315" s="212">
        <v>0.74232689250194595</v>
      </c>
      <c r="Y2315" s="212">
        <v>0.56483147276201751</v>
      </c>
      <c r="Z2315" s="212">
        <v>0.37184340666848426</v>
      </c>
    </row>
    <row r="2316" spans="3:26" x14ac:dyDescent="0.3">
      <c r="C2316" s="210">
        <v>40476</v>
      </c>
      <c r="D2316" s="211">
        <v>1.0200648872878961E-3</v>
      </c>
      <c r="E2316" s="211">
        <v>2.5224625584706179E-3</v>
      </c>
      <c r="F2316" s="211">
        <v>3.9263560975405882E-3</v>
      </c>
      <c r="G2316" s="211">
        <v>5.9125881073269692E-3</v>
      </c>
      <c r="H2316" s="211">
        <v>7.5704073944823074E-3</v>
      </c>
      <c r="I2316" s="211">
        <v>9.6548547890307427E-3</v>
      </c>
      <c r="J2316" s="211">
        <v>1.2371863813071064E-2</v>
      </c>
      <c r="K2316" s="211">
        <v>1.6052504641079858E-2</v>
      </c>
      <c r="L2316" s="211">
        <v>2.0334369817835672E-2</v>
      </c>
      <c r="M2316" s="211">
        <v>2.698172945458549E-2</v>
      </c>
      <c r="N2316" s="211">
        <v>3.6199150194698312E-2</v>
      </c>
      <c r="P2316" s="212">
        <f t="array" ref="P2316:Z2316">(1+D2316:N2316)^-P$1:Z$1</f>
        <v>0.99991843972824912</v>
      </c>
      <c r="Q2316" s="212">
        <v>0.99937037667358564</v>
      </c>
      <c r="R2316" s="212">
        <v>0.99804258420250869</v>
      </c>
      <c r="S2316" s="212">
        <v>0.99412216510934437</v>
      </c>
      <c r="T2316" s="212">
        <v>0.98502939921776178</v>
      </c>
      <c r="U2316" s="212">
        <v>0.97158586166770844</v>
      </c>
      <c r="V2316" s="212">
        <v>0.94037195172838306</v>
      </c>
      <c r="W2316" s="212">
        <v>0.89451359356192472</v>
      </c>
      <c r="X2316" s="212">
        <v>0.81766392924769316</v>
      </c>
      <c r="Y2316" s="212">
        <v>0.67074777378449046</v>
      </c>
      <c r="Z2316" s="212">
        <v>0.49106091014995962</v>
      </c>
    </row>
    <row r="2317" spans="3:26" x14ac:dyDescent="0.3">
      <c r="C2317" s="210">
        <v>40473</v>
      </c>
      <c r="D2317" s="211">
        <v>1.0527855916536719E-3</v>
      </c>
      <c r="E2317" s="211">
        <v>2.8553703572218921E-3</v>
      </c>
      <c r="F2317" s="211">
        <v>4.5035357558251615E-3</v>
      </c>
      <c r="G2317" s="211">
        <v>7.4221961721726223E-3</v>
      </c>
      <c r="H2317" s="211">
        <v>1.0113746781110655E-2</v>
      </c>
      <c r="I2317" s="211">
        <v>1.3864675808301275E-2</v>
      </c>
      <c r="J2317" s="211">
        <v>1.763703953792712E-2</v>
      </c>
      <c r="K2317" s="211">
        <v>2.2683272081487533E-2</v>
      </c>
      <c r="L2317" s="211">
        <v>2.8808264428307334E-2</v>
      </c>
      <c r="M2317" s="211">
        <v>3.9280972583915795E-2</v>
      </c>
      <c r="N2317" s="211">
        <v>5.1486614940180711E-2</v>
      </c>
      <c r="P2317" s="212">
        <f t="array" ref="P2317:Z2317">(1+D2317:N2317)^-P$1:Z$1</f>
        <v>0.99991582499879028</v>
      </c>
      <c r="Q2317" s="212">
        <v>0.99928742861696185</v>
      </c>
      <c r="R2317" s="212">
        <v>0.99775580937823738</v>
      </c>
      <c r="S2317" s="212">
        <v>0.99263248695494888</v>
      </c>
      <c r="T2317" s="212">
        <v>0.98007528369155439</v>
      </c>
      <c r="U2317" s="212">
        <v>0.95953323974412263</v>
      </c>
      <c r="V2317" s="212">
        <v>0.91629532479234932</v>
      </c>
      <c r="W2317" s="212">
        <v>0.85469651650623801</v>
      </c>
      <c r="X2317" s="212">
        <v>0.75275830752544393</v>
      </c>
      <c r="Y2317" s="212">
        <v>0.56105489682476373</v>
      </c>
      <c r="Z2317" s="212">
        <v>0.366374321539991</v>
      </c>
    </row>
    <row r="2318" spans="3:26" x14ac:dyDescent="0.3">
      <c r="C2318" s="210">
        <v>40472</v>
      </c>
      <c r="D2318" s="211">
        <v>8.3574313432328612E-4</v>
      </c>
      <c r="E2318" s="211">
        <v>2.0731763811423663E-3</v>
      </c>
      <c r="F2318" s="211">
        <v>3.1612948562221321E-3</v>
      </c>
      <c r="G2318" s="211">
        <v>4.9921403893886836E-3</v>
      </c>
      <c r="H2318" s="211">
        <v>6.6265305149444953E-3</v>
      </c>
      <c r="I2318" s="211">
        <v>8.4157057066872477E-3</v>
      </c>
      <c r="J2318" s="211">
        <v>1.1193277478717302E-2</v>
      </c>
      <c r="K2318" s="211">
        <v>1.4022573735624015E-2</v>
      </c>
      <c r="L2318" s="211">
        <v>1.9196991421717251E-2</v>
      </c>
      <c r="M2318" s="211">
        <v>2.4049567813066785E-2</v>
      </c>
      <c r="N2318" s="211">
        <v>3.1684485920515454E-2</v>
      </c>
      <c r="P2318" s="212">
        <f t="array" ref="P2318:Z2318">(1+D2318:N2318)^-P$1:Z$1</f>
        <v>0.99993317070553778</v>
      </c>
      <c r="Q2318" s="212">
        <v>0.99948237643417803</v>
      </c>
      <c r="R2318" s="212">
        <v>0.99842309039565258</v>
      </c>
      <c r="S2318" s="212">
        <v>0.99503265728281776</v>
      </c>
      <c r="T2318" s="212">
        <v>0.98687751734702023</v>
      </c>
      <c r="U2318" s="212">
        <v>0.9751719415113056</v>
      </c>
      <c r="V2318" s="212">
        <v>0.94586494761603512</v>
      </c>
      <c r="W2318" s="212">
        <v>0.90712395904620891</v>
      </c>
      <c r="X2318" s="212">
        <v>0.82683465346705609</v>
      </c>
      <c r="Y2318" s="212">
        <v>0.70014069400546741</v>
      </c>
      <c r="Z2318" s="212">
        <v>0.53587315751660036</v>
      </c>
    </row>
    <row r="2319" spans="3:26" x14ac:dyDescent="0.3">
      <c r="C2319" s="210">
        <v>40471</v>
      </c>
      <c r="D2319" s="211">
        <v>8.816268975497261E-4</v>
      </c>
      <c r="E2319" s="211">
        <v>2.2612860428196315E-3</v>
      </c>
      <c r="F2319" s="211">
        <v>3.5542214010940358E-3</v>
      </c>
      <c r="G2319" s="211">
        <v>5.5936862651660918E-3</v>
      </c>
      <c r="H2319" s="211">
        <v>7.065270731934181E-3</v>
      </c>
      <c r="I2319" s="211">
        <v>9.1392522918178603E-3</v>
      </c>
      <c r="J2319" s="211">
        <v>1.1635031275373218E-2</v>
      </c>
      <c r="K2319" s="211">
        <v>1.4750175858294393E-2</v>
      </c>
      <c r="L2319" s="211">
        <v>1.8623479680106646E-2</v>
      </c>
      <c r="M2319" s="211">
        <v>2.524896063859098E-2</v>
      </c>
      <c r="N2319" s="211">
        <v>3.3376746008340022E-2</v>
      </c>
      <c r="P2319" s="212">
        <f t="array" ref="P2319:Z2319">(1+D2319:N2319)^-P$1:Z$1</f>
        <v>0.99992950340557563</v>
      </c>
      <c r="Q2319" s="212">
        <v>0.9994354761077795</v>
      </c>
      <c r="R2319" s="212">
        <v>0.99822761249577896</v>
      </c>
      <c r="S2319" s="212">
        <v>0.9944374290117699</v>
      </c>
      <c r="T2319" s="212">
        <v>0.98601781430380375</v>
      </c>
      <c r="U2319" s="212">
        <v>0.97307586839944349</v>
      </c>
      <c r="V2319" s="212">
        <v>0.94380158158150185</v>
      </c>
      <c r="W2319" s="212">
        <v>0.90258072185826943</v>
      </c>
      <c r="X2319" s="212">
        <v>0.83150176194587355</v>
      </c>
      <c r="Y2319" s="212">
        <v>0.68795484677865826</v>
      </c>
      <c r="Z2319" s="212">
        <v>0.51859259534974544</v>
      </c>
    </row>
    <row r="2320" spans="3:26" x14ac:dyDescent="0.3">
      <c r="C2320" s="210">
        <v>40470</v>
      </c>
      <c r="D2320" s="211">
        <v>1.0523530486200037E-3</v>
      </c>
      <c r="E2320" s="211">
        <v>2.6801629954868729E-3</v>
      </c>
      <c r="F2320" s="211">
        <v>4.0827513896016E-3</v>
      </c>
      <c r="G2320" s="211">
        <v>6.7292829078685907E-3</v>
      </c>
      <c r="H2320" s="211">
        <v>8.5528725327573499E-3</v>
      </c>
      <c r="I2320" s="211">
        <v>1.110147656744204E-2</v>
      </c>
      <c r="J2320" s="211">
        <v>1.4649260786434888E-2</v>
      </c>
      <c r="K2320" s="211">
        <v>1.9709662920346104E-2</v>
      </c>
      <c r="L2320" s="211">
        <v>2.6580222660307143E-2</v>
      </c>
      <c r="M2320" s="211">
        <v>3.3845518191245989E-2</v>
      </c>
      <c r="N2320" s="211">
        <v>4.235390633614932E-2</v>
      </c>
      <c r="P2320" s="212">
        <f t="array" ref="P2320:Z2320">(1+D2320:N2320)^-P$1:Z$1</f>
        <v>0.9999158595629396</v>
      </c>
      <c r="Q2320" s="212">
        <v>0.99933107938640897</v>
      </c>
      <c r="R2320" s="212">
        <v>0.99796485393585976</v>
      </c>
      <c r="S2320" s="212">
        <v>0.99331569765366157</v>
      </c>
      <c r="T2320" s="212">
        <v>0.98311123367786213</v>
      </c>
      <c r="U2320" s="212">
        <v>0.96742156956342529</v>
      </c>
      <c r="V2320" s="212">
        <v>0.92986581843167671</v>
      </c>
      <c r="W2320" s="212">
        <v>0.87229675458930345</v>
      </c>
      <c r="X2320" s="212">
        <v>0.76925631105310899</v>
      </c>
      <c r="Y2320" s="212">
        <v>0.60696725086322123</v>
      </c>
      <c r="Z2320" s="212">
        <v>0.43621041830062968</v>
      </c>
    </row>
    <row r="2321" spans="3:26" x14ac:dyDescent="0.3">
      <c r="C2321" s="210">
        <v>40469</v>
      </c>
      <c r="D2321" s="211">
        <v>9.1885767317735254E-4</v>
      </c>
      <c r="E2321" s="211">
        <v>2.3287570348969628E-3</v>
      </c>
      <c r="F2321" s="211">
        <v>3.6989383668979197E-3</v>
      </c>
      <c r="G2321" s="211">
        <v>5.9897476243662854E-3</v>
      </c>
      <c r="H2321" s="211">
        <v>8.1729172592090397E-3</v>
      </c>
      <c r="I2321" s="211">
        <v>1.0544437738510984E-2</v>
      </c>
      <c r="J2321" s="211">
        <v>1.3392974850154117E-2</v>
      </c>
      <c r="K2321" s="211">
        <v>1.8143943049811893E-2</v>
      </c>
      <c r="L2321" s="211">
        <v>2.3856192663360865E-2</v>
      </c>
      <c r="M2321" s="211">
        <v>3.1169973017866226E-2</v>
      </c>
      <c r="N2321" s="211">
        <v>3.917322243004339E-2</v>
      </c>
      <c r="P2321" s="212">
        <f t="array" ref="P2321:Z2321">(1+D2321:N2321)^-P$1:Z$1</f>
        <v>0.99992652783666069</v>
      </c>
      <c r="Q2321" s="212">
        <v>0.9994186566249299</v>
      </c>
      <c r="R2321" s="212">
        <v>0.99815564585651873</v>
      </c>
      <c r="S2321" s="212">
        <v>0.99404591583710378</v>
      </c>
      <c r="T2321" s="212">
        <v>0.98385239361177212</v>
      </c>
      <c r="U2321" s="212">
        <v>0.96902225666976671</v>
      </c>
      <c r="V2321" s="212">
        <v>0.93564382020943049</v>
      </c>
      <c r="W2321" s="212">
        <v>0.88173022056161932</v>
      </c>
      <c r="X2321" s="212">
        <v>0.78996961283276268</v>
      </c>
      <c r="Y2321" s="212">
        <v>0.63102436365699133</v>
      </c>
      <c r="Z2321" s="212">
        <v>0.46370422730816119</v>
      </c>
    </row>
    <row r="2322" spans="3:26" x14ac:dyDescent="0.3">
      <c r="C2322" s="210">
        <v>40466</v>
      </c>
      <c r="D2322" s="211">
        <v>1.0205861180044953E-3</v>
      </c>
      <c r="E2322" s="211">
        <v>2.5437441125724177E-3</v>
      </c>
      <c r="F2322" s="211">
        <v>4.1785536486376625E-3</v>
      </c>
      <c r="G2322" s="211">
        <v>6.7286412949725E-3</v>
      </c>
      <c r="H2322" s="211">
        <v>8.8821223080713246E-3</v>
      </c>
      <c r="I2322" s="211">
        <v>1.1947603673304373E-2</v>
      </c>
      <c r="J2322" s="211">
        <v>1.5655801702211244E-2</v>
      </c>
      <c r="K2322" s="211">
        <v>2.1007075225749051E-2</v>
      </c>
      <c r="L2322" s="211">
        <v>2.7891139101381114E-2</v>
      </c>
      <c r="M2322" s="211">
        <v>3.6373696745842822E-2</v>
      </c>
      <c r="N2322" s="211">
        <v>4.776010926549084E-2</v>
      </c>
      <c r="P2322" s="212">
        <f t="array" ref="P2322:Z2322">(1+D2322:N2322)^-P$1:Z$1</f>
        <v>0.99991839807569272</v>
      </c>
      <c r="Q2322" s="212">
        <v>0.99936507308355071</v>
      </c>
      <c r="R2322" s="212">
        <v>0.9979172480755637</v>
      </c>
      <c r="S2322" s="212">
        <v>0.99331633071815917</v>
      </c>
      <c r="T2322" s="212">
        <v>0.98246965954846144</v>
      </c>
      <c r="U2322" s="212">
        <v>0.96499690635737911</v>
      </c>
      <c r="V2322" s="212">
        <v>0.92526733766912173</v>
      </c>
      <c r="W2322" s="212">
        <v>0.86456716720059623</v>
      </c>
      <c r="X2322" s="212">
        <v>0.75950174749600863</v>
      </c>
      <c r="Y2322" s="212">
        <v>0.58513256585697893</v>
      </c>
      <c r="Z2322" s="212">
        <v>0.3933351913317002</v>
      </c>
    </row>
    <row r="2323" spans="3:26" x14ac:dyDescent="0.3">
      <c r="C2323" s="210">
        <v>40465</v>
      </c>
      <c r="D2323" s="211">
        <v>8.9966095736385783E-4</v>
      </c>
      <c r="E2323" s="211">
        <v>2.1814656791569161E-3</v>
      </c>
      <c r="F2323" s="211">
        <v>3.3647930660592124E-3</v>
      </c>
      <c r="G2323" s="211">
        <v>5.1750491273452959E-3</v>
      </c>
      <c r="H2323" s="211">
        <v>6.5427651443837357E-3</v>
      </c>
      <c r="I2323" s="211">
        <v>8.2696865091549925E-3</v>
      </c>
      <c r="J2323" s="211">
        <v>1.1052596584911997E-2</v>
      </c>
      <c r="K2323" s="211">
        <v>1.4558684001905702E-2</v>
      </c>
      <c r="L2323" s="211">
        <v>1.8646655684796398E-2</v>
      </c>
      <c r="M2323" s="211">
        <v>2.3396093348605086E-2</v>
      </c>
      <c r="N2323" s="211">
        <v>3.1614425018289566E-2</v>
      </c>
      <c r="P2323" s="212">
        <f t="array" ref="P2323:Z2323">(1+D2323:N2323)^-P$1:Z$1</f>
        <v>0.9999280620672566</v>
      </c>
      <c r="Q2323" s="212">
        <v>0.99945537592715239</v>
      </c>
      <c r="R2323" s="212">
        <v>0.99832183728417423</v>
      </c>
      <c r="S2323" s="212">
        <v>0.99485159412598034</v>
      </c>
      <c r="T2323" s="212">
        <v>0.98704178180467972</v>
      </c>
      <c r="U2323" s="212">
        <v>0.97559568066250724</v>
      </c>
      <c r="V2323" s="212">
        <v>0.94652318321136686</v>
      </c>
      <c r="W2323" s="212">
        <v>0.90377389412194087</v>
      </c>
      <c r="X2323" s="212">
        <v>0.83131260002464524</v>
      </c>
      <c r="Y2323" s="212">
        <v>0.70687671861153945</v>
      </c>
      <c r="Z2323" s="212">
        <v>0.5366014914443703</v>
      </c>
    </row>
    <row r="2324" spans="3:26" x14ac:dyDescent="0.3">
      <c r="C2324" s="210">
        <v>40464</v>
      </c>
      <c r="D2324" s="211">
        <v>7.9252652175670034E-4</v>
      </c>
      <c r="E2324" s="211">
        <v>1.9368538939071166E-3</v>
      </c>
      <c r="F2324" s="211">
        <v>3.1750961105438172E-3</v>
      </c>
      <c r="G2324" s="211">
        <v>4.9995061055876783E-3</v>
      </c>
      <c r="H2324" s="211">
        <v>6.4965225046630971E-3</v>
      </c>
      <c r="I2324" s="211">
        <v>8.3846249034302215E-3</v>
      </c>
      <c r="J2324" s="211">
        <v>1.0972225761814877E-2</v>
      </c>
      <c r="K2324" s="211">
        <v>1.4218002696932477E-2</v>
      </c>
      <c r="L2324" s="211">
        <v>1.9150577432366613E-2</v>
      </c>
      <c r="M2324" s="211">
        <v>2.5256040680972772E-2</v>
      </c>
      <c r="N2324" s="211">
        <v>3.4414779932081523E-2</v>
      </c>
      <c r="P2324" s="212">
        <f t="array" ref="P2324:Z2324">(1+D2324:N2324)^-P$1:Z$1</f>
        <v>0.99993662499720493</v>
      </c>
      <c r="Q2324" s="212">
        <v>0.99951637183310582</v>
      </c>
      <c r="R2324" s="212">
        <v>0.99841622243290196</v>
      </c>
      <c r="S2324" s="212">
        <v>0.99502536461439572</v>
      </c>
      <c r="T2324" s="212">
        <v>0.98713248150410016</v>
      </c>
      <c r="U2324" s="212">
        <v>0.97526211561962461</v>
      </c>
      <c r="V2324" s="212">
        <v>0.94689947912583272</v>
      </c>
      <c r="W2324" s="212">
        <v>0.90590111452319166</v>
      </c>
      <c r="X2324" s="212">
        <v>0.8272112863362231</v>
      </c>
      <c r="Y2324" s="212">
        <v>0.68788358876354205</v>
      </c>
      <c r="Z2324" s="212">
        <v>0.50828308347072149</v>
      </c>
    </row>
    <row r="2325" spans="3:26" x14ac:dyDescent="0.3">
      <c r="C2325" s="210">
        <v>40463</v>
      </c>
      <c r="D2325" s="211">
        <v>8.2567274892379186E-4</v>
      </c>
      <c r="E2325" s="211">
        <v>1.885243729822539E-3</v>
      </c>
      <c r="F2325" s="211">
        <v>3.0749930095311877E-3</v>
      </c>
      <c r="G2325" s="211">
        <v>5.0636360881942148E-3</v>
      </c>
      <c r="H2325" s="211">
        <v>6.6531914565390428E-3</v>
      </c>
      <c r="I2325" s="211">
        <v>8.7103909087149108E-3</v>
      </c>
      <c r="J2325" s="211">
        <v>1.0905815824245171E-2</v>
      </c>
      <c r="K2325" s="211">
        <v>1.397186447438766E-2</v>
      </c>
      <c r="L2325" s="211">
        <v>1.7908534457731873E-2</v>
      </c>
      <c r="M2325" s="211">
        <v>2.3699362626976944E-2</v>
      </c>
      <c r="N2325" s="211">
        <v>3.0192324592810092E-2</v>
      </c>
      <c r="P2325" s="212">
        <f t="array" ref="P2325:Z2325">(1+D2325:N2325)^-P$1:Z$1</f>
        <v>0.99993397561421016</v>
      </c>
      <c r="Q2325" s="212">
        <v>0.99952924361852657</v>
      </c>
      <c r="R2325" s="212">
        <v>0.99846604027666508</v>
      </c>
      <c r="S2325" s="212">
        <v>0.99496187514265033</v>
      </c>
      <c r="T2325" s="212">
        <v>0.98682524366298818</v>
      </c>
      <c r="U2325" s="212">
        <v>0.97431752938479099</v>
      </c>
      <c r="V2325" s="212">
        <v>0.94721054568084861</v>
      </c>
      <c r="W2325" s="212">
        <v>0.90744156688694899</v>
      </c>
      <c r="X2325" s="212">
        <v>0.83736044819844668</v>
      </c>
      <c r="Y2325" s="212">
        <v>0.70374205796731348</v>
      </c>
      <c r="Z2325" s="212">
        <v>0.55161212360087586</v>
      </c>
    </row>
    <row r="2326" spans="3:26" x14ac:dyDescent="0.3">
      <c r="C2326" s="210">
        <v>40462</v>
      </c>
      <c r="D2326" s="211">
        <v>1.1573775336521349E-3</v>
      </c>
      <c r="E2326" s="211">
        <v>2.7576212664991761E-3</v>
      </c>
      <c r="F2326" s="211">
        <v>4.3480193225666122E-3</v>
      </c>
      <c r="G2326" s="211">
        <v>6.5652580894890802E-3</v>
      </c>
      <c r="H2326" s="211">
        <v>8.273442331755039E-3</v>
      </c>
      <c r="I2326" s="211">
        <v>1.0667989222974357E-2</v>
      </c>
      <c r="J2326" s="211">
        <v>1.3917952037749976E-2</v>
      </c>
      <c r="K2326" s="211">
        <v>1.7429779567444681E-2</v>
      </c>
      <c r="L2326" s="211">
        <v>2.3312839590278672E-2</v>
      </c>
      <c r="M2326" s="211">
        <v>3.127238734971384E-2</v>
      </c>
      <c r="N2326" s="211">
        <v>3.9699204722883366E-2</v>
      </c>
      <c r="P2326" s="212">
        <f t="array" ref="P2326:Z2326">(1+D2326:N2326)^-P$1:Z$1</f>
        <v>0.99990746761829663</v>
      </c>
      <c r="Q2326" s="212">
        <v>0.99931178043064217</v>
      </c>
      <c r="R2326" s="212">
        <v>0.99783305422542345</v>
      </c>
      <c r="S2326" s="212">
        <v>0.99347756339022641</v>
      </c>
      <c r="T2326" s="212">
        <v>0.98365622281360698</v>
      </c>
      <c r="U2326" s="212">
        <v>0.96866691890047774</v>
      </c>
      <c r="V2326" s="212">
        <v>0.93322408163906867</v>
      </c>
      <c r="W2326" s="212">
        <v>0.88607173849313459</v>
      </c>
      <c r="X2326" s="212">
        <v>0.79417418698995257</v>
      </c>
      <c r="Y2326" s="212">
        <v>0.63008502357663654</v>
      </c>
      <c r="Z2326" s="212">
        <v>0.45903496202822158</v>
      </c>
    </row>
    <row r="2327" spans="3:26" x14ac:dyDescent="0.3">
      <c r="C2327" s="210">
        <v>40459</v>
      </c>
      <c r="D2327" s="211">
        <v>1.1196487102225572E-3</v>
      </c>
      <c r="E2327" s="211">
        <v>2.9031084231540961E-3</v>
      </c>
      <c r="F2327" s="211">
        <v>4.5499104828080252E-3</v>
      </c>
      <c r="G2327" s="211">
        <v>7.1273666048317719E-3</v>
      </c>
      <c r="H2327" s="211">
        <v>9.2265888188990033E-3</v>
      </c>
      <c r="I2327" s="211">
        <v>1.2158051693743328E-2</v>
      </c>
      <c r="J2327" s="211">
        <v>1.5887843666781944E-2</v>
      </c>
      <c r="K2327" s="211">
        <v>2.0213168308526652E-2</v>
      </c>
      <c r="L2327" s="211">
        <v>2.7358817460565368E-2</v>
      </c>
      <c r="M2327" s="211">
        <v>3.6905788710705996E-2</v>
      </c>
      <c r="N2327" s="211">
        <v>4.9039127502411475E-2</v>
      </c>
      <c r="P2327" s="212">
        <f t="array" ref="P2327:Z2327">(1+D2327:N2327)^-P$1:Z$1</f>
        <v>0.99991048221726919</v>
      </c>
      <c r="Q2327" s="212">
        <v>0.99927553691469007</v>
      </c>
      <c r="R2327" s="212">
        <v>0.99773277857269815</v>
      </c>
      <c r="S2327" s="212">
        <v>0.99292307324657547</v>
      </c>
      <c r="T2327" s="212">
        <v>0.98179910618865707</v>
      </c>
      <c r="U2327" s="212">
        <v>0.96439510469263634</v>
      </c>
      <c r="V2327" s="212">
        <v>0.92421110496782455</v>
      </c>
      <c r="W2327" s="212">
        <v>0.86928768289288882</v>
      </c>
      <c r="X2327" s="212">
        <v>0.76344626230389911</v>
      </c>
      <c r="Y2327" s="212">
        <v>0.58064476497691109</v>
      </c>
      <c r="Z2327" s="212">
        <v>0.3838541675222315</v>
      </c>
    </row>
    <row r="2328" spans="3:26" x14ac:dyDescent="0.3">
      <c r="C2328" s="210">
        <v>40458</v>
      </c>
      <c r="D2328" s="211">
        <v>9.6391255979379632E-4</v>
      </c>
      <c r="E2328" s="211">
        <v>2.400285858376637E-3</v>
      </c>
      <c r="F2328" s="211">
        <v>3.9157723146579929E-3</v>
      </c>
      <c r="G2328" s="211">
        <v>6.1214463334856219E-3</v>
      </c>
      <c r="H2328" s="211">
        <v>8.0871848521097151E-3</v>
      </c>
      <c r="I2328" s="211">
        <v>1.0732839994707402E-2</v>
      </c>
      <c r="J2328" s="211">
        <v>1.3653721952414535E-2</v>
      </c>
      <c r="K2328" s="211">
        <v>1.8647152020655835E-2</v>
      </c>
      <c r="L2328" s="211">
        <v>2.3858596626084999E-2</v>
      </c>
      <c r="M2328" s="211">
        <v>3.0586713935705938E-2</v>
      </c>
      <c r="N2328" s="211">
        <v>4.1454414069369977E-2</v>
      </c>
      <c r="P2328" s="212">
        <f t="array" ref="P2328:Z2328">(1+D2328:N2328)^-P$1:Z$1</f>
        <v>0.99992292710671615</v>
      </c>
      <c r="Q2328" s="212">
        <v>0.99940082713238754</v>
      </c>
      <c r="R2328" s="212">
        <v>0.99804784512103895</v>
      </c>
      <c r="S2328" s="212">
        <v>0.99391579778386263</v>
      </c>
      <c r="T2328" s="212">
        <v>0.98401974346380117</v>
      </c>
      <c r="U2328" s="212">
        <v>0.96848047566566153</v>
      </c>
      <c r="V2328" s="212">
        <v>0.93444103799435241</v>
      </c>
      <c r="W2328" s="212">
        <v>0.87868572883828744</v>
      </c>
      <c r="X2328" s="212">
        <v>0.78995106498402834</v>
      </c>
      <c r="Y2328" s="212">
        <v>0.63640254803200225</v>
      </c>
      <c r="Z2328" s="212">
        <v>0.44380756383421205</v>
      </c>
    </row>
    <row r="2329" spans="3:26" x14ac:dyDescent="0.3">
      <c r="C2329" s="210">
        <v>40457</v>
      </c>
      <c r="D2329" s="211">
        <v>1.1225712605572548E-3</v>
      </c>
      <c r="E2329" s="211">
        <v>2.7416787333980745E-3</v>
      </c>
      <c r="F2329" s="211">
        <v>4.3639106162437777E-3</v>
      </c>
      <c r="G2329" s="211">
        <v>6.6345822095579517E-3</v>
      </c>
      <c r="H2329" s="211">
        <v>8.5541448483981326E-3</v>
      </c>
      <c r="I2329" s="211">
        <v>1.1699255894118184E-2</v>
      </c>
      <c r="J2329" s="211">
        <v>1.5851647480950255E-2</v>
      </c>
      <c r="K2329" s="211">
        <v>2.0091665114784416E-2</v>
      </c>
      <c r="L2329" s="211">
        <v>2.5961624231668749E-2</v>
      </c>
      <c r="M2329" s="211">
        <v>3.2586384857901669E-2</v>
      </c>
      <c r="N2329" s="211">
        <v>4.0863763988846488E-2</v>
      </c>
      <c r="P2329" s="212">
        <f t="array" ref="P2329:Z2329">(1+D2329:N2329)^-P$1:Z$1</f>
        <v>0.99991024869600253</v>
      </c>
      <c r="Q2329" s="212">
        <v>0.99931575240729675</v>
      </c>
      <c r="R2329" s="212">
        <v>0.9978251602137701</v>
      </c>
      <c r="S2329" s="212">
        <v>0.99340914535739966</v>
      </c>
      <c r="T2329" s="212">
        <v>0.98310875324185065</v>
      </c>
      <c r="U2329" s="212">
        <v>0.96570773125376486</v>
      </c>
      <c r="V2329" s="212">
        <v>0.92437577124078696</v>
      </c>
      <c r="W2329" s="212">
        <v>0.87001272837420662</v>
      </c>
      <c r="X2329" s="212">
        <v>0.77390710833888376</v>
      </c>
      <c r="Y2329" s="212">
        <v>0.61816453374342983</v>
      </c>
      <c r="Z2329" s="212">
        <v>0.44887168355271473</v>
      </c>
    </row>
    <row r="2330" spans="3:26" x14ac:dyDescent="0.3">
      <c r="C2330" s="210">
        <v>40456</v>
      </c>
      <c r="D2330" s="211">
        <v>9.0587560827015093E-4</v>
      </c>
      <c r="E2330" s="211">
        <v>2.2396468847364908E-3</v>
      </c>
      <c r="F2330" s="211">
        <v>3.4627216353896226E-3</v>
      </c>
      <c r="G2330" s="211">
        <v>5.4290033826370938E-3</v>
      </c>
      <c r="H2330" s="211">
        <v>7.1243018337665068E-3</v>
      </c>
      <c r="I2330" s="211">
        <v>9.6368035223904306E-3</v>
      </c>
      <c r="J2330" s="211">
        <v>1.2114477303130528E-2</v>
      </c>
      <c r="K2330" s="211">
        <v>1.5375392899620663E-2</v>
      </c>
      <c r="L2330" s="211">
        <v>2.0334008880334313E-2</v>
      </c>
      <c r="M2330" s="211">
        <v>2.696985126447525E-2</v>
      </c>
      <c r="N2330" s="211">
        <v>3.4183829069342309E-2</v>
      </c>
      <c r="P2330" s="212">
        <f t="array" ref="P2330:Z2330">(1+D2330:N2330)^-P$1:Z$1</f>
        <v>0.99992756537946714</v>
      </c>
      <c r="Q2330" s="212">
        <v>0.99944087071754861</v>
      </c>
      <c r="R2330" s="212">
        <v>0.99827312266205437</v>
      </c>
      <c r="S2330" s="212">
        <v>0.99460031154425421</v>
      </c>
      <c r="T2330" s="212">
        <v>0.98590222973876485</v>
      </c>
      <c r="U2330" s="212">
        <v>0.97163797546435682</v>
      </c>
      <c r="V2330" s="212">
        <v>0.94156826990818543</v>
      </c>
      <c r="W2330" s="212">
        <v>0.89869755458997935</v>
      </c>
      <c r="X2330" s="212">
        <v>0.81766682169313576</v>
      </c>
      <c r="Y2330" s="212">
        <v>0.67086415375400443</v>
      </c>
      <c r="Z2330" s="212">
        <v>0.51055807150002663</v>
      </c>
    </row>
    <row r="2331" spans="3:26" x14ac:dyDescent="0.3">
      <c r="C2331" s="210">
        <v>40455</v>
      </c>
      <c r="D2331" s="211">
        <v>1.1378060258320864E-3</v>
      </c>
      <c r="E2331" s="211">
        <v>2.6306333806463572E-3</v>
      </c>
      <c r="F2331" s="211">
        <v>4.0122383193042172E-3</v>
      </c>
      <c r="G2331" s="211">
        <v>6.5563223251811952E-3</v>
      </c>
      <c r="H2331" s="211">
        <v>8.2857131662099695E-3</v>
      </c>
      <c r="I2331" s="211">
        <v>1.0410217135155993E-2</v>
      </c>
      <c r="J2331" s="211">
        <v>1.4273254941991255E-2</v>
      </c>
      <c r="K2331" s="211">
        <v>1.8449790145040695E-2</v>
      </c>
      <c r="L2331" s="211">
        <v>2.4415978301817395E-2</v>
      </c>
      <c r="M2331" s="211">
        <v>3.1832892826080997E-2</v>
      </c>
      <c r="N2331" s="211">
        <v>4.1276334816665754E-2</v>
      </c>
      <c r="P2331" s="212">
        <f t="array" ref="P2331:Z2331">(1+D2331:N2331)^-P$1:Z$1</f>
        <v>0.99990903140068288</v>
      </c>
      <c r="Q2331" s="212">
        <v>0.99934342081228456</v>
      </c>
      <c r="R2331" s="212">
        <v>0.9979998974979406</v>
      </c>
      <c r="S2331" s="212">
        <v>0.99348638304706494</v>
      </c>
      <c r="T2331" s="212">
        <v>0.98363228077204967</v>
      </c>
      <c r="U2331" s="212">
        <v>0.96940847613119385</v>
      </c>
      <c r="V2331" s="212">
        <v>0.9315906707150029</v>
      </c>
      <c r="W2331" s="212">
        <v>0.87987836436760947</v>
      </c>
      <c r="X2331" s="212">
        <v>0.78566347319201724</v>
      </c>
      <c r="Y2331" s="212">
        <v>0.62497044030366244</v>
      </c>
      <c r="Z2331" s="212">
        <v>0.44532803352392275</v>
      </c>
    </row>
    <row r="2332" spans="3:26" x14ac:dyDescent="0.3">
      <c r="C2332" s="210">
        <v>40452</v>
      </c>
      <c r="D2332" s="211">
        <v>1.0063963071294294E-3</v>
      </c>
      <c r="E2332" s="211">
        <v>2.3616036207340838E-3</v>
      </c>
      <c r="F2332" s="211">
        <v>3.6485507473027201E-3</v>
      </c>
      <c r="G2332" s="211">
        <v>5.9617664081340416E-3</v>
      </c>
      <c r="H2332" s="211">
        <v>7.798063954117875E-3</v>
      </c>
      <c r="I2332" s="211">
        <v>1.0121417086533368E-2</v>
      </c>
      <c r="J2332" s="211">
        <v>1.2673702685290719E-2</v>
      </c>
      <c r="K2332" s="211">
        <v>1.6144560896378883E-2</v>
      </c>
      <c r="L2332" s="211">
        <v>2.0671104896760641E-2</v>
      </c>
      <c r="M2332" s="211">
        <v>2.6689852938696194E-2</v>
      </c>
      <c r="N2332" s="211">
        <v>3.5906007228776356E-2</v>
      </c>
      <c r="P2332" s="212">
        <f t="array" ref="P2332:Z2332">(1+D2332:N2332)^-P$1:Z$1</f>
        <v>0.99991953201933137</v>
      </c>
      <c r="Q2332" s="212">
        <v>0.99941046898735975</v>
      </c>
      <c r="R2332" s="212">
        <v>0.99818070146772075</v>
      </c>
      <c r="S2332" s="212">
        <v>0.99407356560933635</v>
      </c>
      <c r="T2332" s="212">
        <v>0.98458442301888349</v>
      </c>
      <c r="U2332" s="212">
        <v>0.97024019376952131</v>
      </c>
      <c r="V2332" s="212">
        <v>0.9389713443308022</v>
      </c>
      <c r="W2332" s="212">
        <v>0.89394648688412726</v>
      </c>
      <c r="X2332" s="212">
        <v>0.81497033170620226</v>
      </c>
      <c r="Y2332" s="212">
        <v>0.67361376492134128</v>
      </c>
      <c r="Z2332" s="212">
        <v>0.49384762432218482</v>
      </c>
    </row>
    <row r="2333" spans="3:26" x14ac:dyDescent="0.3">
      <c r="C2333" s="210">
        <v>40451</v>
      </c>
      <c r="D2333" s="211">
        <v>1.0343263972955338E-3</v>
      </c>
      <c r="E2333" s="211">
        <v>2.4650805358348415E-3</v>
      </c>
      <c r="F2333" s="211">
        <v>4.0199869248851916E-3</v>
      </c>
      <c r="G2333" s="211">
        <v>6.4232864048973043E-3</v>
      </c>
      <c r="H2333" s="211">
        <v>8.3314481802020338E-3</v>
      </c>
      <c r="I2333" s="211">
        <v>1.0965629612437975E-2</v>
      </c>
      <c r="J2333" s="211">
        <v>1.5003925110317578E-2</v>
      </c>
      <c r="K2333" s="211">
        <v>1.9243771799300664E-2</v>
      </c>
      <c r="L2333" s="211">
        <v>2.5011083023508497E-2</v>
      </c>
      <c r="M2333" s="211">
        <v>3.179823303541484E-2</v>
      </c>
      <c r="N2333" s="211">
        <v>4.0305957617858504E-2</v>
      </c>
      <c r="P2333" s="212">
        <f t="array" ref="P2333:Z2333">(1+D2333:N2333)^-P$1:Z$1</f>
        <v>0.99991730007180268</v>
      </c>
      <c r="Q2333" s="212">
        <v>0.99938467758635074</v>
      </c>
      <c r="R2333" s="212">
        <v>0.99799604641798378</v>
      </c>
      <c r="S2333" s="212">
        <v>0.99361770887889311</v>
      </c>
      <c r="T2333" s="212">
        <v>0.98354305333403291</v>
      </c>
      <c r="U2333" s="212">
        <v>0.96781160933600519</v>
      </c>
      <c r="V2333" s="212">
        <v>0.92824237721888392</v>
      </c>
      <c r="W2333" s="212">
        <v>0.87509164157105679</v>
      </c>
      <c r="X2333" s="212">
        <v>0.78111393806347618</v>
      </c>
      <c r="Y2333" s="212">
        <v>0.6252854210551505</v>
      </c>
      <c r="Z2333" s="212">
        <v>0.45370993351232553</v>
      </c>
    </row>
    <row r="2334" spans="3:26" x14ac:dyDescent="0.3">
      <c r="C2334" s="210">
        <v>40450</v>
      </c>
      <c r="D2334" s="211">
        <v>9.2136537720202379E-4</v>
      </c>
      <c r="E2334" s="211">
        <v>2.3934570381333375E-3</v>
      </c>
      <c r="F2334" s="211">
        <v>3.6952657366515693E-3</v>
      </c>
      <c r="G2334" s="211">
        <v>5.7249287385853446E-3</v>
      </c>
      <c r="H2334" s="211">
        <v>7.2176963182129152E-3</v>
      </c>
      <c r="I2334" s="211">
        <v>9.9003662206303272E-3</v>
      </c>
      <c r="J2334" s="211">
        <v>1.2914429344296929E-2</v>
      </c>
      <c r="K2334" s="211">
        <v>1.7717518995204611E-2</v>
      </c>
      <c r="L2334" s="211">
        <v>2.2448264662684164E-2</v>
      </c>
      <c r="M2334" s="211">
        <v>2.9068071839496716E-2</v>
      </c>
      <c r="N2334" s="211">
        <v>3.7312146930424867E-2</v>
      </c>
      <c r="P2334" s="212">
        <f t="array" ref="P2334:Z2334">(1+D2334:N2334)^-P$1:Z$1</f>
        <v>0.99992632741950482</v>
      </c>
      <c r="Q2334" s="212">
        <v>0.99940252923626605</v>
      </c>
      <c r="R2334" s="212">
        <v>0.99815747203493521</v>
      </c>
      <c r="S2334" s="212">
        <v>0.99430765950510358</v>
      </c>
      <c r="T2334" s="212">
        <v>0.98571940220936616</v>
      </c>
      <c r="U2334" s="212">
        <v>0.97087744291839706</v>
      </c>
      <c r="V2334" s="212">
        <v>0.93785610687540111</v>
      </c>
      <c r="W2334" s="212">
        <v>0.8843195908337963</v>
      </c>
      <c r="X2334" s="212">
        <v>0.8009152782535397</v>
      </c>
      <c r="Y2334" s="212">
        <v>0.65063652838825337</v>
      </c>
      <c r="Z2334" s="212">
        <v>0.48062983902323941</v>
      </c>
    </row>
    <row r="2335" spans="3:26" x14ac:dyDescent="0.3">
      <c r="C2335" s="210">
        <v>40449</v>
      </c>
      <c r="D2335" s="211">
        <v>9.722819590999109E-4</v>
      </c>
      <c r="E2335" s="211">
        <v>2.5366591852228021E-3</v>
      </c>
      <c r="F2335" s="211">
        <v>3.9093089553191677E-3</v>
      </c>
      <c r="G2335" s="211">
        <v>6.3312811588491598E-3</v>
      </c>
      <c r="H2335" s="211">
        <v>8.5451213757563246E-3</v>
      </c>
      <c r="I2335" s="211">
        <v>1.0820829877101442E-2</v>
      </c>
      <c r="J2335" s="211">
        <v>1.359986357137212E-2</v>
      </c>
      <c r="K2335" s="211">
        <v>1.8204914761615027E-2</v>
      </c>
      <c r="L2335" s="211">
        <v>2.2832849802226728E-2</v>
      </c>
      <c r="M2335" s="211">
        <v>2.931200335736963E-2</v>
      </c>
      <c r="N2335" s="211">
        <v>3.6925139578753992E-2</v>
      </c>
      <c r="P2335" s="212">
        <f t="array" ref="P2335:Z2335">(1+D2335:N2335)^-P$1:Z$1</f>
        <v>0.99992225825411418</v>
      </c>
      <c r="Q2335" s="212">
        <v>0.99936683870730869</v>
      </c>
      <c r="R2335" s="212">
        <v>0.99805105792692694</v>
      </c>
      <c r="S2335" s="212">
        <v>0.99370855176879891</v>
      </c>
      <c r="T2335" s="212">
        <v>0.98312634510647912</v>
      </c>
      <c r="U2335" s="212">
        <v>0.96822758495665162</v>
      </c>
      <c r="V2335" s="212">
        <v>0.93468932546929762</v>
      </c>
      <c r="W2335" s="212">
        <v>0.88136069120371774</v>
      </c>
      <c r="X2335" s="212">
        <v>0.79790892715416173</v>
      </c>
      <c r="Y2335" s="212">
        <v>0.64832749466776018</v>
      </c>
      <c r="Z2335" s="212">
        <v>0.48423025855757329</v>
      </c>
    </row>
    <row r="2336" spans="3:26" x14ac:dyDescent="0.3">
      <c r="C2336" s="210">
        <v>40448</v>
      </c>
      <c r="D2336" s="211">
        <v>9.9286614951945478E-4</v>
      </c>
      <c r="E2336" s="211">
        <v>2.5203164433363003E-3</v>
      </c>
      <c r="F2336" s="211">
        <v>3.9988696495190891E-3</v>
      </c>
      <c r="G2336" s="211">
        <v>6.2851942116280684E-3</v>
      </c>
      <c r="H2336" s="211">
        <v>7.868852432902286E-3</v>
      </c>
      <c r="I2336" s="211">
        <v>9.9840236857663047E-3</v>
      </c>
      <c r="J2336" s="211">
        <v>1.2849051300044238E-2</v>
      </c>
      <c r="K2336" s="211">
        <v>1.6728254110845865E-2</v>
      </c>
      <c r="L2336" s="211">
        <v>2.1073303477055903E-2</v>
      </c>
      <c r="M2336" s="211">
        <v>2.8516678064435069E-2</v>
      </c>
      <c r="N2336" s="211">
        <v>3.6724325159620159E-2</v>
      </c>
      <c r="P2336" s="212">
        <f t="array" ref="P2336:Z2336">(1+D2336:N2336)^-P$1:Z$1</f>
        <v>0.99992061326457904</v>
      </c>
      <c r="Q2336" s="212">
        <v>0.9993709115161552</v>
      </c>
      <c r="R2336" s="212">
        <v>0.99800654187128879</v>
      </c>
      <c r="S2336" s="212">
        <v>0.99375406271722788</v>
      </c>
      <c r="T2336" s="212">
        <v>0.98444612171955992</v>
      </c>
      <c r="U2336" s="212">
        <v>0.97063620815667828</v>
      </c>
      <c r="V2336" s="212">
        <v>0.9381588327066458</v>
      </c>
      <c r="W2336" s="212">
        <v>0.89036022984375596</v>
      </c>
      <c r="X2336" s="212">
        <v>0.81176586522929339</v>
      </c>
      <c r="Y2336" s="212">
        <v>0.65588835940450263</v>
      </c>
      <c r="Z2336" s="212">
        <v>0.48610963114759725</v>
      </c>
    </row>
    <row r="2337" spans="3:26" x14ac:dyDescent="0.3">
      <c r="C2337" s="210">
        <v>40445</v>
      </c>
      <c r="D2337" s="211">
        <v>1.1167229643643695E-3</v>
      </c>
      <c r="E2337" s="211">
        <v>2.7799885060453295E-3</v>
      </c>
      <c r="F2337" s="211">
        <v>4.2798720123532596E-3</v>
      </c>
      <c r="G2337" s="211">
        <v>6.9032223706509549E-3</v>
      </c>
      <c r="H2337" s="211">
        <v>9.0842272868457852E-3</v>
      </c>
      <c r="I2337" s="211">
        <v>1.2287625632652665E-2</v>
      </c>
      <c r="J2337" s="211">
        <v>1.5450857189035518E-2</v>
      </c>
      <c r="K2337" s="211">
        <v>2.0423806721598808E-2</v>
      </c>
      <c r="L2337" s="211">
        <v>2.6097699454784351E-2</v>
      </c>
      <c r="M2337" s="211">
        <v>3.3789673176580368E-2</v>
      </c>
      <c r="N2337" s="211">
        <v>4.3000815013071625E-2</v>
      </c>
      <c r="P2337" s="212">
        <f t="array" ref="P2337:Z2337">(1+D2337:N2337)^-P$1:Z$1</f>
        <v>0.99991071599460635</v>
      </c>
      <c r="Q2337" s="212">
        <v>0.9993062079139402</v>
      </c>
      <c r="R2337" s="212">
        <v>0.9978669085757198</v>
      </c>
      <c r="S2337" s="212">
        <v>0.9931441053943616</v>
      </c>
      <c r="T2337" s="212">
        <v>0.98207615002810345</v>
      </c>
      <c r="U2337" s="212">
        <v>0.96402482116406341</v>
      </c>
      <c r="V2337" s="212">
        <v>0.92620143025538426</v>
      </c>
      <c r="W2337" s="212">
        <v>0.86803237684026358</v>
      </c>
      <c r="X2337" s="212">
        <v>0.77288140913196612</v>
      </c>
      <c r="Y2337" s="212">
        <v>0.60745925977431492</v>
      </c>
      <c r="Z2337" s="212">
        <v>0.43083109845766582</v>
      </c>
    </row>
    <row r="2338" spans="3:26" x14ac:dyDescent="0.3">
      <c r="C2338" s="210">
        <v>40444</v>
      </c>
      <c r="D2338" s="211">
        <v>1.0387918039523488E-3</v>
      </c>
      <c r="E2338" s="211">
        <v>2.5749967741938813E-3</v>
      </c>
      <c r="F2338" s="211">
        <v>4.2313571469858634E-3</v>
      </c>
      <c r="G2338" s="211">
        <v>6.3995672561570167E-3</v>
      </c>
      <c r="H2338" s="211">
        <v>8.1172600891157194E-3</v>
      </c>
      <c r="I2338" s="211">
        <v>1.0958766024456583E-2</v>
      </c>
      <c r="J2338" s="211">
        <v>1.4589865053964585E-2</v>
      </c>
      <c r="K2338" s="211">
        <v>1.8277395598642537E-2</v>
      </c>
      <c r="L2338" s="211">
        <v>2.5055367718962336E-2</v>
      </c>
      <c r="M2338" s="211">
        <v>3.2239055692739223E-2</v>
      </c>
      <c r="N2338" s="211">
        <v>4.1163079401566084E-2</v>
      </c>
      <c r="P2338" s="212">
        <f t="array" ref="P2338:Z2338">(1+D2338:N2338)^-P$1:Z$1</f>
        <v>0.99991694323875546</v>
      </c>
      <c r="Q2338" s="212">
        <v>0.99935728484235364</v>
      </c>
      <c r="R2338" s="212">
        <v>0.99789101198261898</v>
      </c>
      <c r="S2338" s="212">
        <v>0.99364112678068339</v>
      </c>
      <c r="T2338" s="212">
        <v>0.98396103167158133</v>
      </c>
      <c r="U2338" s="212">
        <v>0.96783132143144912</v>
      </c>
      <c r="V2338" s="212">
        <v>0.93013802954958824</v>
      </c>
      <c r="W2338" s="212">
        <v>0.88092163908626131</v>
      </c>
      <c r="X2338" s="212">
        <v>0.78077654488639237</v>
      </c>
      <c r="Y2338" s="212">
        <v>0.62129190557117164</v>
      </c>
      <c r="Z2338" s="212">
        <v>0.44629787131657861</v>
      </c>
    </row>
    <row r="2339" spans="3:26" x14ac:dyDescent="0.3">
      <c r="C2339" s="210">
        <v>40443</v>
      </c>
      <c r="D2339" s="211">
        <v>9.41281318165097E-4</v>
      </c>
      <c r="E2339" s="211">
        <v>2.4564595503663174E-3</v>
      </c>
      <c r="F2339" s="211">
        <v>3.8484291884928732E-3</v>
      </c>
      <c r="G2339" s="211">
        <v>6.1216485844657531E-3</v>
      </c>
      <c r="H2339" s="211">
        <v>7.7433564810724213E-3</v>
      </c>
      <c r="I2339" s="211">
        <v>1.0563694820574692E-2</v>
      </c>
      <c r="J2339" s="211">
        <v>1.325787968874945E-2</v>
      </c>
      <c r="K2339" s="211">
        <v>1.7252327769017334E-2</v>
      </c>
      <c r="L2339" s="211">
        <v>2.2453096130742378E-2</v>
      </c>
      <c r="M2339" s="211">
        <v>3.031562445050049E-2</v>
      </c>
      <c r="N2339" s="211">
        <v>3.8245951950659572E-2</v>
      </c>
      <c r="P2339" s="212">
        <f t="array" ref="P2339:Z2339">(1+D2339:N2339)^-P$1:Z$1</f>
        <v>0.99992473574523977</v>
      </c>
      <c r="Q2339" s="212">
        <v>0.99938682622156472</v>
      </c>
      <c r="R2339" s="212">
        <v>0.99808132155673068</v>
      </c>
      <c r="S2339" s="212">
        <v>0.99391559798650753</v>
      </c>
      <c r="T2339" s="212">
        <v>0.98469132640356116</v>
      </c>
      <c r="U2339" s="212">
        <v>0.96896686129303267</v>
      </c>
      <c r="V2339" s="212">
        <v>0.93626772191001784</v>
      </c>
      <c r="W2339" s="212">
        <v>0.88715428340284097</v>
      </c>
      <c r="X2339" s="212">
        <v>0.80087743285685475</v>
      </c>
      <c r="Y2339" s="212">
        <v>0.63891886653474161</v>
      </c>
      <c r="Z2339" s="212">
        <v>0.47205768253338776</v>
      </c>
    </row>
    <row r="2340" spans="3:26" x14ac:dyDescent="0.3">
      <c r="C2340" s="210">
        <v>40442</v>
      </c>
      <c r="D2340" s="211">
        <v>9.5965854277719987E-4</v>
      </c>
      <c r="E2340" s="211">
        <v>2.3745049684465213E-3</v>
      </c>
      <c r="F2340" s="211">
        <v>3.667584115897393E-3</v>
      </c>
      <c r="G2340" s="211">
        <v>5.755731619780379E-3</v>
      </c>
      <c r="H2340" s="211">
        <v>7.3175177908488664E-3</v>
      </c>
      <c r="I2340" s="211">
        <v>9.233698307227145E-3</v>
      </c>
      <c r="J2340" s="211">
        <v>1.2656093065290086E-2</v>
      </c>
      <c r="K2340" s="211">
        <v>1.6377355428303535E-2</v>
      </c>
      <c r="L2340" s="211">
        <v>2.1540740362404269E-2</v>
      </c>
      <c r="M2340" s="211">
        <v>2.8037350411755559E-2</v>
      </c>
      <c r="N2340" s="211">
        <v>3.8141532204077136E-2</v>
      </c>
      <c r="P2340" s="212">
        <f t="array" ref="P2340:Z2340">(1+D2340:N2340)^-P$1:Z$1</f>
        <v>0.99992326707492929</v>
      </c>
      <c r="Q2340" s="212">
        <v>0.9994072531722783</v>
      </c>
      <c r="R2340" s="212">
        <v>0.99817123676467123</v>
      </c>
      <c r="S2340" s="212">
        <v>0.994277207239465</v>
      </c>
      <c r="T2340" s="212">
        <v>0.98552404953206807</v>
      </c>
      <c r="U2340" s="212">
        <v>0.97280270707393701</v>
      </c>
      <c r="V2340" s="212">
        <v>0.93905298855216202</v>
      </c>
      <c r="W2340" s="212">
        <v>0.89251420350890398</v>
      </c>
      <c r="X2340" s="212">
        <v>0.80805902401369611</v>
      </c>
      <c r="Y2340" s="212">
        <v>0.66049053057524332</v>
      </c>
      <c r="Z2340" s="212">
        <v>0.47300821328841769</v>
      </c>
    </row>
    <row r="2341" spans="3:26" x14ac:dyDescent="0.3">
      <c r="C2341" s="210">
        <v>40441</v>
      </c>
      <c r="D2341" s="211">
        <v>1.1065972214314948E-3</v>
      </c>
      <c r="E2341" s="211">
        <v>2.7524209668494466E-3</v>
      </c>
      <c r="F2341" s="211">
        <v>4.3407280794018109E-3</v>
      </c>
      <c r="G2341" s="211">
        <v>7.0938954261656343E-3</v>
      </c>
      <c r="H2341" s="211">
        <v>9.1532786053990529E-3</v>
      </c>
      <c r="I2341" s="211">
        <v>1.1798752673337198E-2</v>
      </c>
      <c r="J2341" s="211">
        <v>1.5099563848742732E-2</v>
      </c>
      <c r="K2341" s="211">
        <v>1.9692206946623998E-2</v>
      </c>
      <c r="L2341" s="211">
        <v>2.5192114668295466E-2</v>
      </c>
      <c r="M2341" s="211">
        <v>3.2531052209560651E-2</v>
      </c>
      <c r="N2341" s="211">
        <v>4.0703816332761177E-2</v>
      </c>
      <c r="P2341" s="212">
        <f t="array" ref="P2341:Z2341">(1+D2341:N2341)^-P$1:Z$1</f>
        <v>0.9999115250826125</v>
      </c>
      <c r="Q2341" s="212">
        <v>0.99931307604222275</v>
      </c>
      <c r="R2341" s="212">
        <v>0.99783667621845251</v>
      </c>
      <c r="S2341" s="212">
        <v>0.99295607345215431</v>
      </c>
      <c r="T2341" s="212">
        <v>0.98194175749439816</v>
      </c>
      <c r="U2341" s="212">
        <v>0.96542286622402762</v>
      </c>
      <c r="V2341" s="212">
        <v>0.92780518264999434</v>
      </c>
      <c r="W2341" s="212">
        <v>0.87240128907332126</v>
      </c>
      <c r="X2341" s="212">
        <v>0.77973571805031883</v>
      </c>
      <c r="Y2341" s="212">
        <v>0.61866162554581883</v>
      </c>
      <c r="Z2341" s="212">
        <v>0.45025345801295019</v>
      </c>
    </row>
    <row r="2342" spans="3:26" x14ac:dyDescent="0.3">
      <c r="C2342" s="210">
        <v>40438</v>
      </c>
      <c r="D2342" s="211">
        <v>1.0569138809914478E-3</v>
      </c>
      <c r="E2342" s="211">
        <v>2.7093381734055928E-3</v>
      </c>
      <c r="F2342" s="211">
        <v>4.3616790551006899E-3</v>
      </c>
      <c r="G2342" s="211">
        <v>6.7159816872465247E-3</v>
      </c>
      <c r="H2342" s="211">
        <v>8.548342666350876E-3</v>
      </c>
      <c r="I2342" s="211">
        <v>1.0817859733174635E-2</v>
      </c>
      <c r="J2342" s="211">
        <v>1.4331465428617841E-2</v>
      </c>
      <c r="K2342" s="211">
        <v>1.9629326150008786E-2</v>
      </c>
      <c r="L2342" s="211">
        <v>2.6535699734065655E-2</v>
      </c>
      <c r="M2342" s="211">
        <v>3.4623275275656402E-2</v>
      </c>
      <c r="N2342" s="211">
        <v>4.5304517576208209E-2</v>
      </c>
      <c r="P2342" s="212">
        <f t="array" ref="P2342:Z2342">(1+D2342:N2342)^-P$1:Z$1</f>
        <v>0.99991549511147904</v>
      </c>
      <c r="Q2342" s="212">
        <v>0.99932381008635918</v>
      </c>
      <c r="R2342" s="212">
        <v>0.99782626873207825</v>
      </c>
      <c r="S2342" s="212">
        <v>0.99332882182322102</v>
      </c>
      <c r="T2342" s="212">
        <v>0.98312006493039406</v>
      </c>
      <c r="U2342" s="212">
        <v>0.96823611997719028</v>
      </c>
      <c r="V2342" s="212">
        <v>0.9313233906178745</v>
      </c>
      <c r="W2342" s="212">
        <v>0.87277796720325085</v>
      </c>
      <c r="X2342" s="212">
        <v>0.76959001817506356</v>
      </c>
      <c r="Y2342" s="212">
        <v>0.60015901836881169</v>
      </c>
      <c r="Z2342" s="212">
        <v>0.41223366311353982</v>
      </c>
    </row>
    <row r="2343" spans="3:26" x14ac:dyDescent="0.3">
      <c r="C2343" s="210">
        <v>40437</v>
      </c>
      <c r="D2343" s="211">
        <v>8.9809702667043619E-4</v>
      </c>
      <c r="E2343" s="211">
        <v>2.2986902733306918E-3</v>
      </c>
      <c r="F2343" s="211">
        <v>3.749497817030135E-3</v>
      </c>
      <c r="G2343" s="211">
        <v>5.7312960034749333E-3</v>
      </c>
      <c r="H2343" s="211">
        <v>7.2391419853907041E-3</v>
      </c>
      <c r="I2343" s="211">
        <v>9.453010073646663E-3</v>
      </c>
      <c r="J2343" s="211">
        <v>1.2817415665499899E-2</v>
      </c>
      <c r="K2343" s="211">
        <v>1.6051415709017091E-2</v>
      </c>
      <c r="L2343" s="211">
        <v>2.2040859375963218E-2</v>
      </c>
      <c r="M2343" s="211">
        <v>2.8709793758331499E-2</v>
      </c>
      <c r="N2343" s="211">
        <v>3.7934719436967718E-2</v>
      </c>
      <c r="P2343" s="212">
        <f t="array" ref="P2343:Z2343">(1+D2343:N2343)^-P$1:Z$1</f>
        <v>0.99992818706036579</v>
      </c>
      <c r="Q2343" s="212">
        <v>0.99942615163233661</v>
      </c>
      <c r="R2343" s="212">
        <v>0.99813050669768</v>
      </c>
      <c r="S2343" s="212">
        <v>0.9943013645630302</v>
      </c>
      <c r="T2343" s="212">
        <v>0.98567742769843991</v>
      </c>
      <c r="U2343" s="212">
        <v>0.97216879723386762</v>
      </c>
      <c r="V2343" s="212">
        <v>0.93830536012439258</v>
      </c>
      <c r="W2343" s="212">
        <v>0.89452030431843299</v>
      </c>
      <c r="X2343" s="212">
        <v>0.80411361465831965</v>
      </c>
      <c r="Y2343" s="212">
        <v>0.6540438738128731</v>
      </c>
      <c r="Z2343" s="212">
        <v>0.47489676234410777</v>
      </c>
    </row>
    <row r="2344" spans="3:26" x14ac:dyDescent="0.3">
      <c r="C2344" s="210">
        <v>40436</v>
      </c>
      <c r="D2344" s="211">
        <v>1.1192878432914398E-3</v>
      </c>
      <c r="E2344" s="211">
        <v>2.8534851318130603E-3</v>
      </c>
      <c r="F2344" s="211">
        <v>4.4182759504544237E-3</v>
      </c>
      <c r="G2344" s="211">
        <v>6.6878059663284884E-3</v>
      </c>
      <c r="H2344" s="211">
        <v>9.0718643964012823E-3</v>
      </c>
      <c r="I2344" s="211">
        <v>1.1721392534011251E-2</v>
      </c>
      <c r="J2344" s="211">
        <v>1.526837133859801E-2</v>
      </c>
      <c r="K2344" s="211">
        <v>2.004837123995808E-2</v>
      </c>
      <c r="L2344" s="211">
        <v>2.6866430660002192E-2</v>
      </c>
      <c r="M2344" s="211">
        <v>3.47093540084931E-2</v>
      </c>
      <c r="N2344" s="211">
        <v>4.4236913655349472E-2</v>
      </c>
      <c r="P2344" s="212">
        <f t="array" ref="P2344:Z2344">(1+D2344:N2344)^-P$1:Z$1</f>
        <v>0.99991051105176054</v>
      </c>
      <c r="Q2344" s="212">
        <v>0.99928789824706021</v>
      </c>
      <c r="R2344" s="212">
        <v>0.99779815561136265</v>
      </c>
      <c r="S2344" s="212">
        <v>0.99335662364569044</v>
      </c>
      <c r="T2344" s="212">
        <v>0.9821002144672295</v>
      </c>
      <c r="U2344" s="212">
        <v>0.96564434308176683</v>
      </c>
      <c r="V2344" s="212">
        <v>0.92703411366551525</v>
      </c>
      <c r="W2344" s="212">
        <v>0.87027124271226508</v>
      </c>
      <c r="X2344" s="212">
        <v>0.76711492862814312</v>
      </c>
      <c r="Y2344" s="212">
        <v>0.59941053492809782</v>
      </c>
      <c r="Z2344" s="212">
        <v>0.42074520171785051</v>
      </c>
    </row>
    <row r="2345" spans="3:26" x14ac:dyDescent="0.3">
      <c r="C2345" s="210">
        <v>40435</v>
      </c>
      <c r="D2345" s="211">
        <v>8.5417915670211054E-4</v>
      </c>
      <c r="E2345" s="211">
        <v>2.0470901856353904E-3</v>
      </c>
      <c r="F2345" s="211">
        <v>3.3619543012106462E-3</v>
      </c>
      <c r="G2345" s="211">
        <v>5.4641124023402862E-3</v>
      </c>
      <c r="H2345" s="211">
        <v>7.272256767273535E-3</v>
      </c>
      <c r="I2345" s="211">
        <v>9.9549174808030542E-3</v>
      </c>
      <c r="J2345" s="211">
        <v>1.3641442179575126E-2</v>
      </c>
      <c r="K2345" s="211">
        <v>1.8011158001300379E-2</v>
      </c>
      <c r="L2345" s="211">
        <v>2.3685107597017852E-2</v>
      </c>
      <c r="M2345" s="211">
        <v>3.2318626405944566E-2</v>
      </c>
      <c r="N2345" s="211">
        <v>4.1896312507327421E-2</v>
      </c>
      <c r="P2345" s="212">
        <f t="array" ref="P2345:Z2345">(1+D2345:N2345)^-P$1:Z$1</f>
        <v>0.99993169716848085</v>
      </c>
      <c r="Q2345" s="212">
        <v>0.99948888122781654</v>
      </c>
      <c r="R2345" s="212">
        <v>0.99832324953571627</v>
      </c>
      <c r="S2345" s="212">
        <v>0.99456558186916799</v>
      </c>
      <c r="T2345" s="212">
        <v>0.98561261909030795</v>
      </c>
      <c r="U2345" s="212">
        <v>0.9707201297757363</v>
      </c>
      <c r="V2345" s="212">
        <v>0.93449764085817344</v>
      </c>
      <c r="W2345" s="212">
        <v>0.88253559965343642</v>
      </c>
      <c r="X2345" s="212">
        <v>0.79129085597373405</v>
      </c>
      <c r="Y2345" s="212">
        <v>0.62057395899274326</v>
      </c>
      <c r="Z2345" s="212">
        <v>0.44005806072105502</v>
      </c>
    </row>
    <row r="2346" spans="3:26" x14ac:dyDescent="0.3">
      <c r="C2346" s="210">
        <v>40434</v>
      </c>
      <c r="D2346" s="211">
        <v>1.0605254995428943E-3</v>
      </c>
      <c r="E2346" s="211">
        <v>2.7558815545616552E-3</v>
      </c>
      <c r="F2346" s="211">
        <v>4.3375497839386861E-3</v>
      </c>
      <c r="G2346" s="211">
        <v>6.798821568935051E-3</v>
      </c>
      <c r="H2346" s="211">
        <v>9.1651356716095176E-3</v>
      </c>
      <c r="I2346" s="211">
        <v>1.2160280777044348E-2</v>
      </c>
      <c r="J2346" s="211">
        <v>1.6600012753489411E-2</v>
      </c>
      <c r="K2346" s="211">
        <v>2.2369402513296936E-2</v>
      </c>
      <c r="L2346" s="211">
        <v>3.0333848332014305E-2</v>
      </c>
      <c r="M2346" s="211">
        <v>4.1366870596634908E-2</v>
      </c>
      <c r="N2346" s="211">
        <v>5.5206775066364372E-2</v>
      </c>
      <c r="P2346" s="212">
        <f t="array" ref="P2346:Z2346">(1+D2346:N2346)^-P$1:Z$1</f>
        <v>0.9999152065119985</v>
      </c>
      <c r="Q2346" s="212">
        <v>0.99931221386452562</v>
      </c>
      <c r="R2346" s="212">
        <v>0.99783825507870361</v>
      </c>
      <c r="S2346" s="212">
        <v>0.99324709025946212</v>
      </c>
      <c r="T2346" s="212">
        <v>0.98191868321324605</v>
      </c>
      <c r="U2346" s="212">
        <v>0.96438873303689177</v>
      </c>
      <c r="V2346" s="212">
        <v>0.92097840266260711</v>
      </c>
      <c r="W2346" s="212">
        <v>0.85653496449921296</v>
      </c>
      <c r="X2346" s="212">
        <v>0.74168641741126684</v>
      </c>
      <c r="Y2346" s="212">
        <v>0.54443199813920018</v>
      </c>
      <c r="Z2346" s="212">
        <v>0.34138825866431033</v>
      </c>
    </row>
    <row r="2347" spans="3:26" x14ac:dyDescent="0.3">
      <c r="C2347" s="210">
        <v>40431</v>
      </c>
      <c r="D2347" s="211">
        <v>1.1113554072047041E-3</v>
      </c>
      <c r="E2347" s="211">
        <v>2.9155862988503849E-3</v>
      </c>
      <c r="F2347" s="211">
        <v>4.7822071029251356E-3</v>
      </c>
      <c r="G2347" s="211">
        <v>7.8743002178868048E-3</v>
      </c>
      <c r="H2347" s="211">
        <v>9.9208281171513264E-3</v>
      </c>
      <c r="I2347" s="211">
        <v>1.3316639712682869E-2</v>
      </c>
      <c r="J2347" s="211">
        <v>1.7255972002742405E-2</v>
      </c>
      <c r="K2347" s="211">
        <v>2.3417466746998548E-2</v>
      </c>
      <c r="L2347" s="211">
        <v>3.0875368659255543E-2</v>
      </c>
      <c r="M2347" s="211">
        <v>4.1770112790190488E-2</v>
      </c>
      <c r="N2347" s="211">
        <v>5.5801998841849762E-2</v>
      </c>
      <c r="P2347" s="212">
        <f t="array" ref="P2347:Z2347">(1+D2347:N2347)^-P$1:Z$1</f>
        <v>0.9999111448831336</v>
      </c>
      <c r="Q2347" s="212">
        <v>0.99927242875327515</v>
      </c>
      <c r="R2347" s="212">
        <v>0.99761743847813067</v>
      </c>
      <c r="S2347" s="212">
        <v>0.99218721995770265</v>
      </c>
      <c r="T2347" s="212">
        <v>0.98044975437859516</v>
      </c>
      <c r="U2347" s="212">
        <v>0.96109092650260775</v>
      </c>
      <c r="V2347" s="212">
        <v>0.91801284776288727</v>
      </c>
      <c r="W2347" s="212">
        <v>0.85041365724303353</v>
      </c>
      <c r="X2347" s="212">
        <v>0.73779952480406708</v>
      </c>
      <c r="Y2347" s="212">
        <v>0.5412795160570758</v>
      </c>
      <c r="Z2347" s="212">
        <v>0.33755955258348969</v>
      </c>
    </row>
    <row r="2348" spans="3:26" x14ac:dyDescent="0.3">
      <c r="C2348" s="210">
        <v>40430</v>
      </c>
      <c r="D2348" s="211">
        <v>8.8084376690978098E-4</v>
      </c>
      <c r="E2348" s="211">
        <v>2.0623685785876112E-3</v>
      </c>
      <c r="F2348" s="211">
        <v>3.3234664885264413E-3</v>
      </c>
      <c r="G2348" s="211">
        <v>5.2870060455183221E-3</v>
      </c>
      <c r="H2348" s="211">
        <v>6.8246791303342323E-3</v>
      </c>
      <c r="I2348" s="211">
        <v>8.6936776003176119E-3</v>
      </c>
      <c r="J2348" s="211">
        <v>1.1832886786938468E-2</v>
      </c>
      <c r="K2348" s="211">
        <v>1.6259863661152951E-2</v>
      </c>
      <c r="L2348" s="211">
        <v>2.2086765031173662E-2</v>
      </c>
      <c r="M2348" s="211">
        <v>2.958492617968474E-2</v>
      </c>
      <c r="N2348" s="211">
        <v>3.8907287954233677E-2</v>
      </c>
      <c r="P2348" s="212">
        <f t="array" ref="P2348:Z2348">(1+D2348:N2348)^-P$1:Z$1</f>
        <v>0.99992956599645488</v>
      </c>
      <c r="Q2348" s="212">
        <v>0.99948507141725229</v>
      </c>
      <c r="R2348" s="212">
        <v>0.99834239735346131</v>
      </c>
      <c r="S2348" s="212">
        <v>0.99474079937995441</v>
      </c>
      <c r="T2348" s="212">
        <v>0.98648910976191695</v>
      </c>
      <c r="U2348" s="212">
        <v>0.97436596135038223</v>
      </c>
      <c r="V2348" s="212">
        <v>0.94287917961188872</v>
      </c>
      <c r="W2348" s="212">
        <v>0.89323675112101419</v>
      </c>
      <c r="X2348" s="212">
        <v>0.80375253080627185</v>
      </c>
      <c r="Y2348" s="212">
        <v>0.64575438856833489</v>
      </c>
      <c r="Z2348" s="212">
        <v>0.46608394445846174</v>
      </c>
    </row>
    <row r="2349" spans="3:26" x14ac:dyDescent="0.3">
      <c r="C2349" s="210">
        <v>40429</v>
      </c>
      <c r="D2349" s="211">
        <v>9.1942112383952708E-4</v>
      </c>
      <c r="E2349" s="211">
        <v>2.2445572097715234E-3</v>
      </c>
      <c r="F2349" s="211">
        <v>3.4985041878700849E-3</v>
      </c>
      <c r="G2349" s="211">
        <v>5.6394219088256202E-3</v>
      </c>
      <c r="H2349" s="211">
        <v>7.5126671464871061E-3</v>
      </c>
      <c r="I2349" s="211">
        <v>1.0184551006505475E-2</v>
      </c>
      <c r="J2349" s="211">
        <v>1.3281924837054808E-2</v>
      </c>
      <c r="K2349" s="211">
        <v>1.6811467289219107E-2</v>
      </c>
      <c r="L2349" s="211">
        <v>2.11069384686495E-2</v>
      </c>
      <c r="M2349" s="211">
        <v>2.8831776924160894E-2</v>
      </c>
      <c r="N2349" s="211">
        <v>3.8463727818577181E-2</v>
      </c>
      <c r="P2349" s="212">
        <f t="array" ref="P2349:Z2349">(1+D2349:N2349)^-P$1:Z$1</f>
        <v>0.99992648280531082</v>
      </c>
      <c r="Q2349" s="212">
        <v>0.99943964656808582</v>
      </c>
      <c r="R2349" s="212">
        <v>0.99825532438996478</v>
      </c>
      <c r="S2349" s="212">
        <v>0.99439220282542096</v>
      </c>
      <c r="T2349" s="212">
        <v>0.98514230593033547</v>
      </c>
      <c r="U2349" s="212">
        <v>0.97005829263526966</v>
      </c>
      <c r="V2349" s="212">
        <v>0.93615663916369984</v>
      </c>
      <c r="W2349" s="212">
        <v>0.88985030186107539</v>
      </c>
      <c r="X2349" s="212">
        <v>0.81149851133931816</v>
      </c>
      <c r="Y2349" s="212">
        <v>0.65288164064935095</v>
      </c>
      <c r="Z2349" s="212">
        <v>0.47008172096100664</v>
      </c>
    </row>
    <row r="2350" spans="3:26" x14ac:dyDescent="0.3">
      <c r="C2350" s="210">
        <v>40428</v>
      </c>
      <c r="D2350" s="211">
        <v>9.3461875419208532E-4</v>
      </c>
      <c r="E2350" s="211">
        <v>2.3741314176057775E-3</v>
      </c>
      <c r="F2350" s="211">
        <v>3.9148159586405136E-3</v>
      </c>
      <c r="G2350" s="211">
        <v>6.0065323614479386E-3</v>
      </c>
      <c r="H2350" s="211">
        <v>7.9489787719228544E-3</v>
      </c>
      <c r="I2350" s="211">
        <v>1.0793331528500096E-2</v>
      </c>
      <c r="J2350" s="211">
        <v>1.4541578196693265E-2</v>
      </c>
      <c r="K2350" s="211">
        <v>1.9859598447490443E-2</v>
      </c>
      <c r="L2350" s="211">
        <v>2.7077221622981273E-2</v>
      </c>
      <c r="M2350" s="211">
        <v>3.5230683219799767E-2</v>
      </c>
      <c r="N2350" s="211">
        <v>4.5458107523438047E-2</v>
      </c>
      <c r="P2350" s="212">
        <f t="array" ref="P2350:Z2350">(1+D2350:N2350)^-P$1:Z$1</f>
        <v>0.99992526821095706</v>
      </c>
      <c r="Q2350" s="212">
        <v>0.99940734628356187</v>
      </c>
      <c r="R2350" s="212">
        <v>0.99804832050441816</v>
      </c>
      <c r="S2350" s="212">
        <v>0.99402933065717913</v>
      </c>
      <c r="T2350" s="212">
        <v>0.98428961195548559</v>
      </c>
      <c r="U2350" s="212">
        <v>0.96830660818469183</v>
      </c>
      <c r="V2350" s="212">
        <v>0.93035939907614529</v>
      </c>
      <c r="W2350" s="212">
        <v>0.87139946026618431</v>
      </c>
      <c r="X2350" s="212">
        <v>0.76554200272130235</v>
      </c>
      <c r="Y2350" s="212">
        <v>0.59489862666149229</v>
      </c>
      <c r="Z2350" s="212">
        <v>0.41102411377267628</v>
      </c>
    </row>
    <row r="2351" spans="3:26" x14ac:dyDescent="0.3">
      <c r="C2351" s="210">
        <v>40424</v>
      </c>
      <c r="D2351" s="211">
        <v>9.9839995455363261E-4</v>
      </c>
      <c r="E2351" s="211">
        <v>2.5179686241183462E-3</v>
      </c>
      <c r="F2351" s="211">
        <v>4.0282633706373149E-3</v>
      </c>
      <c r="G2351" s="211">
        <v>6.1139939537067688E-3</v>
      </c>
      <c r="H2351" s="211">
        <v>7.769059824894225E-3</v>
      </c>
      <c r="I2351" s="211">
        <v>1.0128958992823995E-2</v>
      </c>
      <c r="J2351" s="211">
        <v>1.3480317110737584E-2</v>
      </c>
      <c r="K2351" s="211">
        <v>1.7091379738349049E-2</v>
      </c>
      <c r="L2351" s="211">
        <v>2.2117520378375485E-2</v>
      </c>
      <c r="M2351" s="211">
        <v>3.0121727816209042E-2</v>
      </c>
      <c r="N2351" s="211">
        <v>4.0161278079229631E-2</v>
      </c>
      <c r="P2351" s="212">
        <f t="array" ref="P2351:Z2351">(1+D2351:N2351)^-P$1:Z$1</f>
        <v>0.99992017103571695</v>
      </c>
      <c r="Q2351" s="212">
        <v>0.99937149662790492</v>
      </c>
      <c r="R2351" s="212">
        <v>0.99799193304913625</v>
      </c>
      <c r="S2351" s="212">
        <v>0.99392315981046975</v>
      </c>
      <c r="T2351" s="212">
        <v>0.98464109756053864</v>
      </c>
      <c r="U2351" s="212">
        <v>0.97021846167505488</v>
      </c>
      <c r="V2351" s="212">
        <v>0.93524071834038924</v>
      </c>
      <c r="W2351" s="212">
        <v>0.88813745441556491</v>
      </c>
      <c r="X2351" s="212">
        <v>0.80351071574318922</v>
      </c>
      <c r="Y2351" s="212">
        <v>0.6407251712084171</v>
      </c>
      <c r="Z2351" s="212">
        <v>0.45497376359088826</v>
      </c>
    </row>
    <row r="2352" spans="3:26" x14ac:dyDescent="0.3">
      <c r="C2352" s="210">
        <v>40423</v>
      </c>
      <c r="D2352" s="211">
        <v>1.0992989698921146E-3</v>
      </c>
      <c r="E2352" s="211">
        <v>2.8618006023456107E-3</v>
      </c>
      <c r="F2352" s="211">
        <v>4.7189429260981533E-3</v>
      </c>
      <c r="G2352" s="211">
        <v>7.5285342230165244E-3</v>
      </c>
      <c r="H2352" s="211">
        <v>9.5941176677823477E-3</v>
      </c>
      <c r="I2352" s="211">
        <v>1.2303131060183345E-2</v>
      </c>
      <c r="J2352" s="211">
        <v>1.5650172893399737E-2</v>
      </c>
      <c r="K2352" s="211">
        <v>1.9712549238620009E-2</v>
      </c>
      <c r="L2352" s="211">
        <v>2.5427985674616418E-2</v>
      </c>
      <c r="M2352" s="211">
        <v>3.4743130672792166E-2</v>
      </c>
      <c r="N2352" s="211">
        <v>4.3718872228539526E-2</v>
      </c>
      <c r="P2352" s="212">
        <f t="array" ref="P2352:Z2352">(1+D2352:N2352)^-P$1:Z$1</f>
        <v>0.99991210824804766</v>
      </c>
      <c r="Q2352" s="212">
        <v>0.99928582678145439</v>
      </c>
      <c r="R2352" s="212">
        <v>0.99764884649178098</v>
      </c>
      <c r="S2352" s="212">
        <v>0.99252772108452259</v>
      </c>
      <c r="T2352" s="212">
        <v>0.98108441538431945</v>
      </c>
      <c r="U2352" s="212">
        <v>0.96398052399380163</v>
      </c>
      <c r="V2352" s="212">
        <v>0.92529297745539119</v>
      </c>
      <c r="W2352" s="212">
        <v>0.8722794713531612</v>
      </c>
      <c r="X2352" s="212">
        <v>0.77794400965721489</v>
      </c>
      <c r="Y2352" s="212">
        <v>0.59911710756993219</v>
      </c>
      <c r="Z2352" s="212">
        <v>0.42494162413306297</v>
      </c>
    </row>
    <row r="2353" spans="3:26" x14ac:dyDescent="0.3">
      <c r="C2353" s="210">
        <v>40422</v>
      </c>
      <c r="D2353" s="211">
        <v>1.2357894095856488E-3</v>
      </c>
      <c r="E2353" s="211">
        <v>3.0831421020772716E-3</v>
      </c>
      <c r="F2353" s="211">
        <v>4.8211857087493313E-3</v>
      </c>
      <c r="G2353" s="211">
        <v>7.7535101495137728E-3</v>
      </c>
      <c r="H2353" s="211">
        <v>1.0181533912957305E-2</v>
      </c>
      <c r="I2353" s="211">
        <v>1.2769860093124752E-2</v>
      </c>
      <c r="J2353" s="211">
        <v>1.6923740089676974E-2</v>
      </c>
      <c r="K2353" s="211">
        <v>2.1941932709944174E-2</v>
      </c>
      <c r="L2353" s="211">
        <v>2.7503897784413339E-2</v>
      </c>
      <c r="M2353" s="211">
        <v>3.5842692319887105E-2</v>
      </c>
      <c r="N2353" s="211">
        <v>4.7216322604360053E-2</v>
      </c>
      <c r="P2353" s="212">
        <f t="array" ref="P2353:Z2353">(1+D2353:N2353)^-P$1:Z$1</f>
        <v>0.99990120276473948</v>
      </c>
      <c r="Q2353" s="212">
        <v>0.99923069632439032</v>
      </c>
      <c r="R2353" s="212">
        <v>0.99759808870994915</v>
      </c>
      <c r="S2353" s="212">
        <v>0.99230614423921626</v>
      </c>
      <c r="T2353" s="212">
        <v>0.9799437543353533</v>
      </c>
      <c r="U2353" s="212">
        <v>0.9626484038190678</v>
      </c>
      <c r="V2353" s="212">
        <v>0.91951341512111895</v>
      </c>
      <c r="W2353" s="212">
        <v>0.85904608400157212</v>
      </c>
      <c r="X2353" s="212">
        <v>0.76236898481899629</v>
      </c>
      <c r="Y2353" s="212">
        <v>0.58964809818953623</v>
      </c>
      <c r="Z2353" s="212">
        <v>0.39744033853330457</v>
      </c>
    </row>
    <row r="2354" spans="3:26" x14ac:dyDescent="0.3">
      <c r="C2354" s="210">
        <v>40421</v>
      </c>
      <c r="D2354" s="211">
        <v>1.1799517937801523E-3</v>
      </c>
      <c r="E2354" s="211">
        <v>2.8084064756001116E-3</v>
      </c>
      <c r="F2354" s="211">
        <v>4.4592389520074866E-3</v>
      </c>
      <c r="G2354" s="211">
        <v>6.8913019688736019E-3</v>
      </c>
      <c r="H2354" s="211">
        <v>9.3918432738299036E-3</v>
      </c>
      <c r="I2354" s="211">
        <v>1.2892640532700698E-2</v>
      </c>
      <c r="J2354" s="211">
        <v>1.7328398522704479E-2</v>
      </c>
      <c r="K2354" s="211">
        <v>2.2733087294378628E-2</v>
      </c>
      <c r="L2354" s="211">
        <v>2.9961643717511807E-2</v>
      </c>
      <c r="M2354" s="211">
        <v>4.1102074568557308E-2</v>
      </c>
      <c r="N2354" s="211">
        <v>5.5675528945710137E-2</v>
      </c>
      <c r="P2354" s="212">
        <f t="array" ref="P2354:Z2354">(1+D2354:N2354)^-P$1:Z$1</f>
        <v>0.99990566395410163</v>
      </c>
      <c r="Q2354" s="212">
        <v>0.99929912815797706</v>
      </c>
      <c r="R2354" s="212">
        <v>0.99777780972646701</v>
      </c>
      <c r="S2354" s="212">
        <v>0.99315586304559544</v>
      </c>
      <c r="T2354" s="212">
        <v>0.98147765838626322</v>
      </c>
      <c r="U2354" s="212">
        <v>0.96229837639429194</v>
      </c>
      <c r="V2354" s="212">
        <v>0.9176861144798848</v>
      </c>
      <c r="W2354" s="212">
        <v>0.85440514559113745</v>
      </c>
      <c r="X2354" s="212">
        <v>0.74437106560381072</v>
      </c>
      <c r="Y2354" s="212">
        <v>0.54651277943402177</v>
      </c>
      <c r="Z2354" s="212">
        <v>0.3383692662138485</v>
      </c>
    </row>
    <row r="2355" spans="3:26" x14ac:dyDescent="0.3">
      <c r="C2355" s="210">
        <v>40420</v>
      </c>
      <c r="D2355" s="211">
        <v>9.4116870670185777E-4</v>
      </c>
      <c r="E2355" s="211">
        <v>2.2603338711311787E-3</v>
      </c>
      <c r="F2355" s="211">
        <v>3.6163542857154661E-3</v>
      </c>
      <c r="G2355" s="211">
        <v>5.8726230242688885E-3</v>
      </c>
      <c r="H2355" s="211">
        <v>7.9566326509797076E-3</v>
      </c>
      <c r="I2355" s="211">
        <v>1.0783307721032975E-2</v>
      </c>
      <c r="J2355" s="211">
        <v>1.4277605750060955E-2</v>
      </c>
      <c r="K2355" s="211">
        <v>1.8203920568812641E-2</v>
      </c>
      <c r="L2355" s="211">
        <v>2.5026808938878209E-2</v>
      </c>
      <c r="M2355" s="211">
        <v>3.1362802309435354E-2</v>
      </c>
      <c r="N2355" s="211">
        <v>4.2510223331963116E-2</v>
      </c>
      <c r="P2355" s="212">
        <f t="array" ref="P2355:Z2355">(1+D2355:N2355)^-P$1:Z$1</f>
        <v>0.99992474474500814</v>
      </c>
      <c r="Q2355" s="212">
        <v>0.99943571347969618</v>
      </c>
      <c r="R2355" s="212">
        <v>0.99819671238101915</v>
      </c>
      <c r="S2355" s="212">
        <v>0.99416166332610556</v>
      </c>
      <c r="T2355" s="212">
        <v>0.98427466368330896</v>
      </c>
      <c r="U2355" s="212">
        <v>0.96833541618495256</v>
      </c>
      <c r="V2355" s="212">
        <v>0.9315706903003107</v>
      </c>
      <c r="W2355" s="212">
        <v>0.88136671525747667</v>
      </c>
      <c r="X2355" s="212">
        <v>0.78099410818627102</v>
      </c>
      <c r="Y2355" s="212">
        <v>0.62925698083180803</v>
      </c>
      <c r="Z2355" s="212">
        <v>0.43490414698914931</v>
      </c>
    </row>
    <row r="2356" spans="3:26" x14ac:dyDescent="0.3">
      <c r="C2356" s="210">
        <v>40417</v>
      </c>
      <c r="D2356" s="211">
        <v>1.0778001000367064E-3</v>
      </c>
      <c r="E2356" s="211">
        <v>2.7182174395499158E-3</v>
      </c>
      <c r="F2356" s="211">
        <v>4.3407330542801345E-3</v>
      </c>
      <c r="G2356" s="211">
        <v>6.7661363628068634E-3</v>
      </c>
      <c r="H2356" s="211">
        <v>9.0929780367161196E-3</v>
      </c>
      <c r="I2356" s="211">
        <v>1.1442478897046396E-2</v>
      </c>
      <c r="J2356" s="211">
        <v>1.4839912590597594E-2</v>
      </c>
      <c r="K2356" s="211">
        <v>1.86091568578691E-2</v>
      </c>
      <c r="L2356" s="211">
        <v>2.3926856353781698E-2</v>
      </c>
      <c r="M2356" s="211">
        <v>3.1349875085946222E-2</v>
      </c>
      <c r="N2356" s="211">
        <v>4.201182578598258E-2</v>
      </c>
      <c r="P2356" s="212">
        <f t="array" ref="P2356:Z2356">(1+D2356:N2356)^-P$1:Z$1</f>
        <v>0.99991382613793944</v>
      </c>
      <c r="Q2356" s="212">
        <v>0.99932159777701213</v>
      </c>
      <c r="R2356" s="212">
        <v>0.99783667374712182</v>
      </c>
      <c r="S2356" s="212">
        <v>0.99327933656246004</v>
      </c>
      <c r="T2356" s="212">
        <v>0.98205911717648953</v>
      </c>
      <c r="U2356" s="212">
        <v>0.96644341665801403</v>
      </c>
      <c r="V2356" s="212">
        <v>0.92899270535752765</v>
      </c>
      <c r="W2356" s="212">
        <v>0.87891518564516191</v>
      </c>
      <c r="X2356" s="212">
        <v>0.78942460480705423</v>
      </c>
      <c r="Y2356" s="212">
        <v>0.62937530041834866</v>
      </c>
      <c r="Z2356" s="212">
        <v>0.4390834258784484</v>
      </c>
    </row>
    <row r="2357" spans="3:26" x14ac:dyDescent="0.3">
      <c r="C2357" s="210">
        <v>40416</v>
      </c>
      <c r="D2357" s="211">
        <v>1.1418409811769013E-3</v>
      </c>
      <c r="E2357" s="211">
        <v>2.8531016615418025E-3</v>
      </c>
      <c r="F2357" s="211">
        <v>4.2995893756857468E-3</v>
      </c>
      <c r="G2357" s="211">
        <v>6.5317728505817577E-3</v>
      </c>
      <c r="H2357" s="211">
        <v>8.7247376825897449E-3</v>
      </c>
      <c r="I2357" s="211">
        <v>1.1553447668318884E-2</v>
      </c>
      <c r="J2357" s="211">
        <v>1.4664631891971888E-2</v>
      </c>
      <c r="K2357" s="211">
        <v>1.9836720349799483E-2</v>
      </c>
      <c r="L2357" s="211">
        <v>2.5784894009469816E-2</v>
      </c>
      <c r="M2357" s="211">
        <v>3.4842651610375856E-2</v>
      </c>
      <c r="N2357" s="211">
        <v>4.5583869681109578E-2</v>
      </c>
      <c r="P2357" s="212">
        <f t="array" ref="P2357:Z2357">(1+D2357:N2357)^-P$1:Z$1</f>
        <v>0.99990870900115014</v>
      </c>
      <c r="Q2357" s="212">
        <v>0.99928799377379929</v>
      </c>
      <c r="R2357" s="212">
        <v>0.99785711299222368</v>
      </c>
      <c r="S2357" s="212">
        <v>0.99351061434247301</v>
      </c>
      <c r="T2357" s="212">
        <v>0.98277625990481787</v>
      </c>
      <c r="U2357" s="212">
        <v>0.9661253911274692</v>
      </c>
      <c r="V2357" s="212">
        <v>0.9297953881035772</v>
      </c>
      <c r="W2357" s="212">
        <v>0.87153630680559413</v>
      </c>
      <c r="X2357" s="212">
        <v>0.77524149007926935</v>
      </c>
      <c r="Y2357" s="212">
        <v>0.59825343171399326</v>
      </c>
      <c r="Z2357" s="212">
        <v>0.41003648842263352</v>
      </c>
    </row>
    <row r="2358" spans="3:26" x14ac:dyDescent="0.3">
      <c r="C2358" s="210">
        <v>40415</v>
      </c>
      <c r="D2358" s="211">
        <v>9.7322332037282793E-4</v>
      </c>
      <c r="E2358" s="211">
        <v>2.2791254401551323E-3</v>
      </c>
      <c r="F2358" s="211">
        <v>3.7591061277706993E-3</v>
      </c>
      <c r="G2358" s="211">
        <v>5.8367531935493476E-3</v>
      </c>
      <c r="H2358" s="211">
        <v>7.6690773440623106E-3</v>
      </c>
      <c r="I2358" s="211">
        <v>9.7550890128401645E-3</v>
      </c>
      <c r="J2358" s="211">
        <v>1.3051648641293226E-2</v>
      </c>
      <c r="K2358" s="211">
        <v>1.7008855989113114E-2</v>
      </c>
      <c r="L2358" s="211">
        <v>2.1705757519034429E-2</v>
      </c>
      <c r="M2358" s="211">
        <v>2.7321430851875401E-2</v>
      </c>
      <c r="N2358" s="211">
        <v>3.6576248417869078E-2</v>
      </c>
      <c r="P2358" s="212">
        <f t="array" ref="P2358:Z2358">(1+D2358:N2358)^-P$1:Z$1</f>
        <v>0.99992218302424984</v>
      </c>
      <c r="Q2358" s="212">
        <v>0.99943102888217128</v>
      </c>
      <c r="R2358" s="212">
        <v>0.99812572947027556</v>
      </c>
      <c r="S2358" s="212">
        <v>0.99419711680347977</v>
      </c>
      <c r="T2358" s="212">
        <v>0.98483650247253063</v>
      </c>
      <c r="U2358" s="212">
        <v>0.97129655442192375</v>
      </c>
      <c r="V2358" s="212">
        <v>0.93722110915566903</v>
      </c>
      <c r="W2358" s="212">
        <v>0.88864204386267576</v>
      </c>
      <c r="X2358" s="212">
        <v>0.80675486448479372</v>
      </c>
      <c r="Y2358" s="212">
        <v>0.66742855015869895</v>
      </c>
      <c r="Z2358" s="212">
        <v>0.48750034986686686</v>
      </c>
    </row>
    <row r="2359" spans="3:26" x14ac:dyDescent="0.3">
      <c r="C2359" s="210">
        <v>40414</v>
      </c>
      <c r="D2359" s="211">
        <v>9.5444291358077386E-4</v>
      </c>
      <c r="E2359" s="211">
        <v>2.3473005608423848E-3</v>
      </c>
      <c r="F2359" s="211">
        <v>3.5447605472127526E-3</v>
      </c>
      <c r="G2359" s="211">
        <v>5.8267423947647896E-3</v>
      </c>
      <c r="H2359" s="211">
        <v>7.6869614079849427E-3</v>
      </c>
      <c r="I2359" s="211">
        <v>1.051806144747878E-2</v>
      </c>
      <c r="J2359" s="211">
        <v>1.431849010684267E-2</v>
      </c>
      <c r="K2359" s="211">
        <v>1.9180990071715628E-2</v>
      </c>
      <c r="L2359" s="211">
        <v>2.3995811149310039E-2</v>
      </c>
      <c r="M2359" s="211">
        <v>3.1797066130718414E-2</v>
      </c>
      <c r="N2359" s="211">
        <v>4.2414164053017511E-2</v>
      </c>
      <c r="P2359" s="212">
        <f t="array" ref="P2359:Z2359">(1+D2359:N2359)^-P$1:Z$1</f>
        <v>0.99992368389441777</v>
      </c>
      <c r="Q2359" s="212">
        <v>0.9994140342564275</v>
      </c>
      <c r="R2359" s="212">
        <v>0.99823231784809363</v>
      </c>
      <c r="S2359" s="212">
        <v>0.99420701185485283</v>
      </c>
      <c r="T2359" s="212">
        <v>0.98480154573825829</v>
      </c>
      <c r="U2359" s="212">
        <v>0.96909813818395163</v>
      </c>
      <c r="V2359" s="212">
        <v>0.93138296031890133</v>
      </c>
      <c r="W2359" s="212">
        <v>0.87546905190022972</v>
      </c>
      <c r="X2359" s="212">
        <v>0.78889317567895734</v>
      </c>
      <c r="Y2359" s="212">
        <v>0.6252960285810103</v>
      </c>
      <c r="Z2359" s="212">
        <v>0.43570638419989455</v>
      </c>
    </row>
    <row r="2360" spans="3:26" x14ac:dyDescent="0.3">
      <c r="C2360" s="210">
        <v>40413</v>
      </c>
      <c r="D2360" s="211">
        <v>9.254493505501467E-4</v>
      </c>
      <c r="E2360" s="211">
        <v>2.2811325282573033E-3</v>
      </c>
      <c r="F2360" s="211">
        <v>3.6047501191739302E-3</v>
      </c>
      <c r="G2360" s="211">
        <v>5.890382330405142E-3</v>
      </c>
      <c r="H2360" s="211">
        <v>7.8470662359640172E-3</v>
      </c>
      <c r="I2360" s="211">
        <v>9.9321156410704711E-3</v>
      </c>
      <c r="J2360" s="211">
        <v>1.2589704339874589E-2</v>
      </c>
      <c r="K2360" s="211">
        <v>1.6378837575470418E-2</v>
      </c>
      <c r="L2360" s="211">
        <v>2.0523527166983597E-2</v>
      </c>
      <c r="M2360" s="211">
        <v>2.7832899042110233E-2</v>
      </c>
      <c r="N2360" s="211">
        <v>3.4849104338353448E-2</v>
      </c>
      <c r="P2360" s="212">
        <f t="array" ref="P2360:Z2360">(1+D2360:N2360)^-P$1:Z$1</f>
        <v>0.99992600102715357</v>
      </c>
      <c r="Q2360" s="212">
        <v>0.99943052853661729</v>
      </c>
      <c r="R2360" s="212">
        <v>0.99820248318242666</v>
      </c>
      <c r="S2360" s="212">
        <v>0.99414411109413481</v>
      </c>
      <c r="T2360" s="212">
        <v>0.9844886828771211</v>
      </c>
      <c r="U2360" s="212">
        <v>0.97078588084223594</v>
      </c>
      <c r="V2360" s="212">
        <v>0.93936086599769009</v>
      </c>
      <c r="W2360" s="212">
        <v>0.89250509290866897</v>
      </c>
      <c r="X2360" s="212">
        <v>0.81614962610107522</v>
      </c>
      <c r="Y2360" s="212">
        <v>0.662463998982737</v>
      </c>
      <c r="Z2360" s="212">
        <v>0.50403354097365383</v>
      </c>
    </row>
    <row r="2361" spans="3:26" x14ac:dyDescent="0.3">
      <c r="C2361" s="210">
        <v>40410</v>
      </c>
      <c r="D2361" s="211">
        <v>8.8544481365257987E-4</v>
      </c>
      <c r="E2361" s="211">
        <v>2.0589723829440632E-3</v>
      </c>
      <c r="F2361" s="211">
        <v>3.2694571836880846E-3</v>
      </c>
      <c r="G2361" s="211">
        <v>5.1354254620719856E-3</v>
      </c>
      <c r="H2361" s="211">
        <v>6.7232688040267099E-3</v>
      </c>
      <c r="I2361" s="211">
        <v>8.8811740582364629E-3</v>
      </c>
      <c r="J2361" s="211">
        <v>1.118545236959289E-2</v>
      </c>
      <c r="K2361" s="211">
        <v>1.4313513486745536E-2</v>
      </c>
      <c r="L2361" s="211">
        <v>1.835480338957313E-2</v>
      </c>
      <c r="M2361" s="211">
        <v>2.376658480025217E-2</v>
      </c>
      <c r="N2361" s="211">
        <v>3.0753802142447835E-2</v>
      </c>
      <c r="P2361" s="212">
        <f t="array" ref="P2361:Z2361">(1+D2361:N2361)^-P$1:Z$1</f>
        <v>0.99992919826347004</v>
      </c>
      <c r="Q2361" s="212">
        <v>0.99948591828420941</v>
      </c>
      <c r="R2361" s="212">
        <v>0.99836926902429479</v>
      </c>
      <c r="S2361" s="212">
        <v>0.9948908123900706</v>
      </c>
      <c r="T2361" s="212">
        <v>0.98668786392663588</v>
      </c>
      <c r="U2361" s="212">
        <v>0.97382281646559443</v>
      </c>
      <c r="V2361" s="212">
        <v>0.9459015462981526</v>
      </c>
      <c r="W2361" s="212">
        <v>0.90530416669376601</v>
      </c>
      <c r="X2361" s="212">
        <v>0.83369815000852465</v>
      </c>
      <c r="Y2361" s="212">
        <v>0.70304924379995004</v>
      </c>
      <c r="Z2361" s="212">
        <v>0.54563358064115497</v>
      </c>
    </row>
    <row r="2362" spans="3:26" x14ac:dyDescent="0.3">
      <c r="C2362" s="210">
        <v>40409</v>
      </c>
      <c r="D2362" s="211">
        <v>9.3417396042436173E-4</v>
      </c>
      <c r="E2362" s="211">
        <v>2.4694357662917357E-3</v>
      </c>
      <c r="F2362" s="211">
        <v>3.7870613799485613E-3</v>
      </c>
      <c r="G2362" s="211">
        <v>6.060203050613419E-3</v>
      </c>
      <c r="H2362" s="211">
        <v>7.8538683845688177E-3</v>
      </c>
      <c r="I2362" s="211">
        <v>1.0549036627939021E-2</v>
      </c>
      <c r="J2362" s="211">
        <v>1.331236544934304E-2</v>
      </c>
      <c r="K2362" s="211">
        <v>1.7225721593046639E-2</v>
      </c>
      <c r="L2362" s="211">
        <v>2.2370357856311054E-2</v>
      </c>
      <c r="M2362" s="211">
        <v>2.7984097602537086E-2</v>
      </c>
      <c r="N2362" s="211">
        <v>3.5249189141541661E-2</v>
      </c>
      <c r="P2362" s="212">
        <f t="array" ref="P2362:Z2362">(1+D2362:N2362)^-P$1:Z$1</f>
        <v>0.99992530375858435</v>
      </c>
      <c r="Q2362" s="212">
        <v>0.99938359212740269</v>
      </c>
      <c r="R2362" s="212">
        <v>0.99811183058084907</v>
      </c>
      <c r="S2362" s="212">
        <v>0.99397630178369301</v>
      </c>
      <c r="T2362" s="212">
        <v>0.984475394014653</v>
      </c>
      <c r="U2362" s="212">
        <v>0.969009027012116</v>
      </c>
      <c r="V2362" s="212">
        <v>0.93601603361023789</v>
      </c>
      <c r="W2362" s="212">
        <v>0.88731672468082379</v>
      </c>
      <c r="X2362" s="212">
        <v>0.80152580213873648</v>
      </c>
      <c r="Y2362" s="212">
        <v>0.66100394902679849</v>
      </c>
      <c r="Z2362" s="212">
        <v>0.5001520114397745</v>
      </c>
    </row>
    <row r="2363" spans="3:26" x14ac:dyDescent="0.3">
      <c r="C2363" s="210">
        <v>40408</v>
      </c>
      <c r="D2363" s="211">
        <v>8.7713443441627965E-4</v>
      </c>
      <c r="E2363" s="211">
        <v>2.2939952958919217E-3</v>
      </c>
      <c r="F2363" s="211">
        <v>3.7604714624027654E-3</v>
      </c>
      <c r="G2363" s="211">
        <v>5.7197292888683474E-3</v>
      </c>
      <c r="H2363" s="211">
        <v>7.4848795504365417E-3</v>
      </c>
      <c r="I2363" s="211">
        <v>1.0142103935972825E-2</v>
      </c>
      <c r="J2363" s="211">
        <v>1.3076825511381375E-2</v>
      </c>
      <c r="K2363" s="211">
        <v>1.6971324376366587E-2</v>
      </c>
      <c r="L2363" s="211">
        <v>2.2757076117474323E-2</v>
      </c>
      <c r="M2363" s="211">
        <v>2.9072186289487462E-2</v>
      </c>
      <c r="N2363" s="211">
        <v>3.7473832201461985E-2</v>
      </c>
      <c r="P2363" s="212">
        <f t="array" ref="P2363:Z2363">(1+D2363:N2363)^-P$1:Z$1</f>
        <v>0.99992986246160775</v>
      </c>
      <c r="Q2363" s="212">
        <v>0.99942732201622919</v>
      </c>
      <c r="R2363" s="212">
        <v>0.99812505063497192</v>
      </c>
      <c r="S2363" s="212">
        <v>0.99431279995579602</v>
      </c>
      <c r="T2363" s="212">
        <v>0.9851966494039075</v>
      </c>
      <c r="U2363" s="212">
        <v>0.97018058591328427</v>
      </c>
      <c r="V2363" s="212">
        <v>0.93710465638170748</v>
      </c>
      <c r="W2363" s="212">
        <v>0.88887163837307381</v>
      </c>
      <c r="X2363" s="212">
        <v>0.79850027638166088</v>
      </c>
      <c r="Y2363" s="212">
        <v>0.65059750872706279</v>
      </c>
      <c r="Z2363" s="212">
        <v>0.47913397825348886</v>
      </c>
    </row>
    <row r="2364" spans="3:26" x14ac:dyDescent="0.3">
      <c r="C2364" s="210">
        <v>40407</v>
      </c>
      <c r="D2364" s="211">
        <v>9.2233589433308679E-4</v>
      </c>
      <c r="E2364" s="211">
        <v>2.3182774685525675E-3</v>
      </c>
      <c r="F2364" s="211">
        <v>3.5219400203729749E-3</v>
      </c>
      <c r="G2364" s="211">
        <v>5.5083012341044062E-3</v>
      </c>
      <c r="H2364" s="211">
        <v>6.9238112683861269E-3</v>
      </c>
      <c r="I2364" s="211">
        <v>8.673468535533151E-3</v>
      </c>
      <c r="J2364" s="211">
        <v>1.1083277742926056E-2</v>
      </c>
      <c r="K2364" s="211">
        <v>1.4539007898531804E-2</v>
      </c>
      <c r="L2364" s="211">
        <v>1.9447337624446025E-2</v>
      </c>
      <c r="M2364" s="211">
        <v>2.6635400613922139E-2</v>
      </c>
      <c r="N2364" s="211">
        <v>3.5307852954534917E-2</v>
      </c>
      <c r="P2364" s="212">
        <f t="array" ref="P2364:Z2364">(1+D2364:N2364)^-P$1:Z$1</f>
        <v>0.99992624985535994</v>
      </c>
      <c r="Q2364" s="212">
        <v>0.999421268927152</v>
      </c>
      <c r="R2364" s="212">
        <v>0.99824366790282937</v>
      </c>
      <c r="S2364" s="212">
        <v>0.99452187393446301</v>
      </c>
      <c r="T2364" s="212">
        <v>0.98629487865992449</v>
      </c>
      <c r="U2364" s="212">
        <v>0.97442452763561427</v>
      </c>
      <c r="V2364" s="212">
        <v>0.94637958146467205</v>
      </c>
      <c r="W2364" s="212">
        <v>0.90389659663188482</v>
      </c>
      <c r="X2364" s="212">
        <v>0.82480643371929119</v>
      </c>
      <c r="Y2364" s="212">
        <v>0.67414988695151978</v>
      </c>
      <c r="Z2364" s="212">
        <v>0.49958551259237799</v>
      </c>
    </row>
    <row r="2365" spans="3:26" x14ac:dyDescent="0.3">
      <c r="C2365" s="210">
        <v>40406</v>
      </c>
      <c r="D2365" s="211">
        <v>9.9431123398452002E-4</v>
      </c>
      <c r="E2365" s="211">
        <v>2.4401266783827444E-3</v>
      </c>
      <c r="F2365" s="211">
        <v>3.8303575323961991E-3</v>
      </c>
      <c r="G2365" s="211">
        <v>6.2295188266737024E-3</v>
      </c>
      <c r="H2365" s="211">
        <v>8.1243153047865901E-3</v>
      </c>
      <c r="I2365" s="211">
        <v>1.0825020993363681E-2</v>
      </c>
      <c r="J2365" s="211">
        <v>1.412689358834616E-2</v>
      </c>
      <c r="K2365" s="211">
        <v>1.9124472936837288E-2</v>
      </c>
      <c r="L2365" s="211">
        <v>2.4732123955533231E-2</v>
      </c>
      <c r="M2365" s="211">
        <v>3.1077755474548718E-2</v>
      </c>
      <c r="N2365" s="211">
        <v>4.0010709737398641E-2</v>
      </c>
      <c r="P2365" s="212">
        <f t="array" ref="P2365:Z2365">(1+D2365:N2365)^-P$1:Z$1</f>
        <v>0.99992049778174863</v>
      </c>
      <c r="Q2365" s="212">
        <v>0.99939089697774519</v>
      </c>
      <c r="R2365" s="212">
        <v>0.99809030559526191</v>
      </c>
      <c r="S2365" s="212">
        <v>0.99380904782644652</v>
      </c>
      <c r="T2365" s="212">
        <v>0.98394725949508832</v>
      </c>
      <c r="U2365" s="212">
        <v>0.96821554151451117</v>
      </c>
      <c r="V2365" s="212">
        <v>0.93226311237185366</v>
      </c>
      <c r="W2365" s="212">
        <v>0.87580896194515523</v>
      </c>
      <c r="X2365" s="212">
        <v>0.78324294265883765</v>
      </c>
      <c r="Y2365" s="212">
        <v>0.63187145732386496</v>
      </c>
      <c r="Z2365" s="212">
        <v>0.45629296051122137</v>
      </c>
    </row>
    <row r="2366" spans="3:26" x14ac:dyDescent="0.3">
      <c r="C2366" s="210">
        <v>40403</v>
      </c>
      <c r="D2366" s="211">
        <v>1.1521073701503768E-3</v>
      </c>
      <c r="E2366" s="211">
        <v>2.8820210025929417E-3</v>
      </c>
      <c r="F2366" s="211">
        <v>4.4385226822281259E-3</v>
      </c>
      <c r="G2366" s="211">
        <v>6.6900994075138167E-3</v>
      </c>
      <c r="H2366" s="211">
        <v>8.3749169905907098E-3</v>
      </c>
      <c r="I2366" s="211">
        <v>1.1144687643021964E-2</v>
      </c>
      <c r="J2366" s="211">
        <v>1.5153882659426458E-2</v>
      </c>
      <c r="K2366" s="211">
        <v>1.9521136018425728E-2</v>
      </c>
      <c r="L2366" s="211">
        <v>2.4966400683406803E-2</v>
      </c>
      <c r="M2366" s="211">
        <v>3.3076720644115466E-2</v>
      </c>
      <c r="N2366" s="211">
        <v>4.256501602366343E-2</v>
      </c>
      <c r="P2366" s="212">
        <f t="array" ref="P2366:Z2366">(1+D2366:N2366)^-P$1:Z$1</f>
        <v>0.99990788870620451</v>
      </c>
      <c r="Q2366" s="212">
        <v>0.99928078977018775</v>
      </c>
      <c r="R2366" s="212">
        <v>0.9977880991206115</v>
      </c>
      <c r="S2366" s="212">
        <v>0.99335436058082693</v>
      </c>
      <c r="T2366" s="212">
        <v>0.98345825843429691</v>
      </c>
      <c r="U2366" s="212">
        <v>0.96729754713427407</v>
      </c>
      <c r="V2366" s="212">
        <v>0.9275569844117435</v>
      </c>
      <c r="W2366" s="212">
        <v>0.87342649932582161</v>
      </c>
      <c r="X2366" s="212">
        <v>0.78145452333763066</v>
      </c>
      <c r="Y2366" s="212">
        <v>0.61377807543271268</v>
      </c>
      <c r="Z2366" s="212">
        <v>0.43444724167135484</v>
      </c>
    </row>
    <row r="2367" spans="3:26" x14ac:dyDescent="0.3">
      <c r="C2367" s="210">
        <v>40402</v>
      </c>
      <c r="D2367" s="211">
        <v>1.0419788285785001E-3</v>
      </c>
      <c r="E2367" s="211">
        <v>2.4526711995562305E-3</v>
      </c>
      <c r="F2367" s="211">
        <v>4.0286356712995993E-3</v>
      </c>
      <c r="G2367" s="211">
        <v>6.1503345345463511E-3</v>
      </c>
      <c r="H2367" s="211">
        <v>7.6887637101624943E-3</v>
      </c>
      <c r="I2367" s="211">
        <v>9.7938993129272813E-3</v>
      </c>
      <c r="J2367" s="211">
        <v>1.3068006720686453E-2</v>
      </c>
      <c r="K2367" s="211">
        <v>1.6649865039317081E-2</v>
      </c>
      <c r="L2367" s="211">
        <v>2.194603429076826E-2</v>
      </c>
      <c r="M2367" s="211">
        <v>2.8664551633886901E-2</v>
      </c>
      <c r="N2367" s="211">
        <v>3.8674288187149776E-2</v>
      </c>
      <c r="P2367" s="212">
        <f t="array" ref="P2367:Z2367">(1+D2367:N2367)^-P$1:Z$1</f>
        <v>0.99991668856295501</v>
      </c>
      <c r="Q2367" s="212">
        <v>0.99938777041140925</v>
      </c>
      <c r="R2367" s="212">
        <v>0.99799174801801327</v>
      </c>
      <c r="S2367" s="212">
        <v>0.9938872608561109</v>
      </c>
      <c r="T2367" s="212">
        <v>0.98479802300694042</v>
      </c>
      <c r="U2367" s="212">
        <v>0.97118456663319008</v>
      </c>
      <c r="V2367" s="212">
        <v>0.93714544472784678</v>
      </c>
      <c r="W2367" s="212">
        <v>0.89084090133702565</v>
      </c>
      <c r="X2367" s="212">
        <v>0.80486005317397358</v>
      </c>
      <c r="Y2367" s="212">
        <v>0.654475493323743</v>
      </c>
      <c r="Z2367" s="212">
        <v>0.46817948477094401</v>
      </c>
    </row>
    <row r="2368" spans="3:26" x14ac:dyDescent="0.3">
      <c r="C2368" s="210">
        <v>40401</v>
      </c>
      <c r="D2368" s="211">
        <v>1.0971782480120524E-3</v>
      </c>
      <c r="E2368" s="211">
        <v>2.6283098073206432E-3</v>
      </c>
      <c r="F2368" s="211">
        <v>3.9998115038920763E-3</v>
      </c>
      <c r="G2368" s="211">
        <v>6.1084393394589933E-3</v>
      </c>
      <c r="H2368" s="211">
        <v>8.1854908577510457E-3</v>
      </c>
      <c r="I2368" s="211">
        <v>1.0481227368851237E-2</v>
      </c>
      <c r="J2368" s="211">
        <v>1.3496858241071686E-2</v>
      </c>
      <c r="K2368" s="211">
        <v>1.794511320204234E-2</v>
      </c>
      <c r="L2368" s="211">
        <v>2.2803704346379537E-2</v>
      </c>
      <c r="M2368" s="211">
        <v>2.9097523705592956E-2</v>
      </c>
      <c r="N2368" s="211">
        <v>3.8974043068430816E-2</v>
      </c>
      <c r="P2368" s="212">
        <f t="array" ref="P2368:Z2368">(1+D2368:N2368)^-P$1:Z$1</f>
        <v>0.99991227770479707</v>
      </c>
      <c r="Q2368" s="212">
        <v>0.99934399980194499</v>
      </c>
      <c r="R2368" s="212">
        <v>0.99800607375514194</v>
      </c>
      <c r="S2368" s="212">
        <v>0.99392864715112672</v>
      </c>
      <c r="T2368" s="212">
        <v>0.98382785350879687</v>
      </c>
      <c r="U2368" s="212">
        <v>0.96920411879176627</v>
      </c>
      <c r="V2368" s="212">
        <v>0.93516440121353672</v>
      </c>
      <c r="W2368" s="212">
        <v>0.88293649320286216</v>
      </c>
      <c r="X2368" s="212">
        <v>0.79813632564310444</v>
      </c>
      <c r="Y2368" s="212">
        <v>0.65035727465782045</v>
      </c>
      <c r="Z2368" s="212">
        <v>0.46548538276625551</v>
      </c>
    </row>
    <row r="2369" spans="3:26" x14ac:dyDescent="0.3">
      <c r="C2369" s="210">
        <v>40400</v>
      </c>
      <c r="D2369" s="211">
        <v>7.6732042660820421E-4</v>
      </c>
      <c r="E2369" s="211">
        <v>1.847657352287117E-3</v>
      </c>
      <c r="F2369" s="211">
        <v>2.82178252269149E-3</v>
      </c>
      <c r="G2369" s="211">
        <v>4.5511824634251689E-3</v>
      </c>
      <c r="H2369" s="211">
        <v>6.2319590663816237E-3</v>
      </c>
      <c r="I2369" s="211">
        <v>8.4079751743538298E-3</v>
      </c>
      <c r="J2369" s="211">
        <v>1.0666395558711107E-2</v>
      </c>
      <c r="K2369" s="211">
        <v>1.3688295548984481E-2</v>
      </c>
      <c r="L2369" s="211">
        <v>1.8048457104604874E-2</v>
      </c>
      <c r="M2369" s="211">
        <v>2.369572386807544E-2</v>
      </c>
      <c r="N2369" s="211">
        <v>3.1016233912596079E-2</v>
      </c>
      <c r="P2369" s="212">
        <f t="array" ref="P2369:Z2369">(1+D2369:N2369)^-P$1:Z$1</f>
        <v>0.99993863978767106</v>
      </c>
      <c r="Q2369" s="212">
        <v>0.99953861833600322</v>
      </c>
      <c r="R2369" s="212">
        <v>0.9985920876558233</v>
      </c>
      <c r="S2369" s="212">
        <v>0.9954694369556516</v>
      </c>
      <c r="T2369" s="212">
        <v>0.98765163316414506</v>
      </c>
      <c r="U2369" s="212">
        <v>0.97519436891033962</v>
      </c>
      <c r="V2369" s="212">
        <v>0.94833301731382713</v>
      </c>
      <c r="W2369" s="212">
        <v>0.90921999125198627</v>
      </c>
      <c r="X2369" s="212">
        <v>0.83621027454680885</v>
      </c>
      <c r="Y2369" s="212">
        <v>0.70377958100274585</v>
      </c>
      <c r="Z2369" s="212">
        <v>0.54286260850366219</v>
      </c>
    </row>
    <row r="2370" spans="3:26" x14ac:dyDescent="0.3">
      <c r="C2370" s="210">
        <v>40399</v>
      </c>
      <c r="D2370" s="211">
        <v>9.2361031650937269E-4</v>
      </c>
      <c r="E2370" s="211">
        <v>2.2982745158971092E-3</v>
      </c>
      <c r="F2370" s="211">
        <v>3.4538813013931216E-3</v>
      </c>
      <c r="G2370" s="211">
        <v>5.6909824451392612E-3</v>
      </c>
      <c r="H2370" s="211">
        <v>7.2259427495298765E-3</v>
      </c>
      <c r="I2370" s="211">
        <v>9.7104408593605418E-3</v>
      </c>
      <c r="J2370" s="211">
        <v>1.3197246895625007E-2</v>
      </c>
      <c r="K2370" s="211">
        <v>1.803691279099618E-2</v>
      </c>
      <c r="L2370" s="211">
        <v>2.3125633335662251E-2</v>
      </c>
      <c r="M2370" s="211">
        <v>3.0774012888689372E-2</v>
      </c>
      <c r="N2370" s="211">
        <v>3.9121221268048928E-2</v>
      </c>
      <c r="P2370" s="212">
        <f t="array" ref="P2370:Z2370">(1+D2370:N2370)^-P$1:Z$1</f>
        <v>0.99992614800311708</v>
      </c>
      <c r="Q2370" s="212">
        <v>0.99942625527383677</v>
      </c>
      <c r="R2370" s="212">
        <v>0.99827751999837033</v>
      </c>
      <c r="S2370" s="212">
        <v>0.99434122156360327</v>
      </c>
      <c r="T2370" s="212">
        <v>0.98570326157253929</v>
      </c>
      <c r="U2370" s="212">
        <v>0.97142540873557759</v>
      </c>
      <c r="V2370" s="212">
        <v>0.93654790092784246</v>
      </c>
      <c r="W2370" s="212">
        <v>0.88237932383041129</v>
      </c>
      <c r="X2370" s="212">
        <v>0.79562852306052056</v>
      </c>
      <c r="Y2370" s="212">
        <v>0.6346701697101601</v>
      </c>
      <c r="Z2370" s="212">
        <v>0.4641685547664729</v>
      </c>
    </row>
    <row r="2371" spans="3:26" x14ac:dyDescent="0.3">
      <c r="C2371" s="210">
        <v>40396</v>
      </c>
      <c r="D2371" s="211">
        <v>9.8665591321838385E-4</v>
      </c>
      <c r="E2371" s="211">
        <v>2.3295974723718123E-3</v>
      </c>
      <c r="F2371" s="211">
        <v>3.6303839911677525E-3</v>
      </c>
      <c r="G2371" s="211">
        <v>5.679876955860602E-3</v>
      </c>
      <c r="H2371" s="211">
        <v>7.630840594004238E-3</v>
      </c>
      <c r="I2371" s="211">
        <v>9.7750834464957852E-3</v>
      </c>
      <c r="J2371" s="211">
        <v>1.2952621849376114E-2</v>
      </c>
      <c r="K2371" s="211">
        <v>1.6316435049203326E-2</v>
      </c>
      <c r="L2371" s="211">
        <v>2.1512311580917168E-2</v>
      </c>
      <c r="M2371" s="211">
        <v>2.9236182287049821E-2</v>
      </c>
      <c r="N2371" s="211">
        <v>3.7165286762124564E-2</v>
      </c>
      <c r="P2371" s="212">
        <f t="array" ref="P2371:Z2371">(1+D2371:N2371)^-P$1:Z$1</f>
        <v>0.99992110955295888</v>
      </c>
      <c r="Q2371" s="212">
        <v>0.99941844712568961</v>
      </c>
      <c r="R2371" s="212">
        <v>0.99818973548243983</v>
      </c>
      <c r="S2371" s="212">
        <v>0.9943522018427442</v>
      </c>
      <c r="T2371" s="212">
        <v>0.9849112474290439</v>
      </c>
      <c r="U2371" s="212">
        <v>0.97123885798943688</v>
      </c>
      <c r="V2371" s="212">
        <v>0.93767931492876899</v>
      </c>
      <c r="W2371" s="212">
        <v>0.89288876655086524</v>
      </c>
      <c r="X2371" s="212">
        <v>0.80828393574799284</v>
      </c>
      <c r="Y2371" s="212">
        <v>0.64904427244377061</v>
      </c>
      <c r="Z2371" s="212">
        <v>0.48199279265357486</v>
      </c>
    </row>
    <row r="2372" spans="3:26" x14ac:dyDescent="0.3">
      <c r="C2372" s="210">
        <v>40395</v>
      </c>
      <c r="D2372" s="211">
        <v>1.1477262841860635E-3</v>
      </c>
      <c r="E2372" s="211">
        <v>2.9176574193656105E-3</v>
      </c>
      <c r="F2372" s="211">
        <v>4.5968814138018874E-3</v>
      </c>
      <c r="G2372" s="211">
        <v>7.442712940961012E-3</v>
      </c>
      <c r="H2372" s="211">
        <v>9.6958588891112359E-3</v>
      </c>
      <c r="I2372" s="211">
        <v>1.3004535164286618E-2</v>
      </c>
      <c r="J2372" s="211">
        <v>1.7239119287145319E-2</v>
      </c>
      <c r="K2372" s="211">
        <v>2.1722355681970344E-2</v>
      </c>
      <c r="L2372" s="211">
        <v>2.8606195435085337E-2</v>
      </c>
      <c r="M2372" s="211">
        <v>3.6613853412928603E-2</v>
      </c>
      <c r="N2372" s="211">
        <v>4.9415949819011193E-2</v>
      </c>
      <c r="P2372" s="212">
        <f t="array" ref="P2372:Z2372">(1+D2372:N2372)^-P$1:Z$1</f>
        <v>0.99990823875832846</v>
      </c>
      <c r="Q2372" s="212">
        <v>0.99927191285468298</v>
      </c>
      <c r="R2372" s="212">
        <v>0.99770945330354255</v>
      </c>
      <c r="S2372" s="212">
        <v>0.99261227179932243</v>
      </c>
      <c r="T2372" s="212">
        <v>0.98088670892292984</v>
      </c>
      <c r="U2372" s="212">
        <v>0.96197953045045059</v>
      </c>
      <c r="V2372" s="212">
        <v>0.91808889439623442</v>
      </c>
      <c r="W2372" s="212">
        <v>0.86033923285757985</v>
      </c>
      <c r="X2372" s="212">
        <v>0.75423840410935739</v>
      </c>
      <c r="Y2372" s="212">
        <v>0.58310245852239417</v>
      </c>
      <c r="Z2372" s="212">
        <v>0.38110687824014827</v>
      </c>
    </row>
    <row r="2373" spans="3:26" x14ac:dyDescent="0.3">
      <c r="C2373" s="210">
        <v>40394</v>
      </c>
      <c r="D2373" s="211">
        <v>1.0728217760298357E-3</v>
      </c>
      <c r="E2373" s="211">
        <v>2.6718403870579464E-3</v>
      </c>
      <c r="F2373" s="211">
        <v>4.0864559931078548E-3</v>
      </c>
      <c r="G2373" s="211">
        <v>6.2809017407085485E-3</v>
      </c>
      <c r="H2373" s="211">
        <v>8.031377775677577E-3</v>
      </c>
      <c r="I2373" s="211">
        <v>1.0769394066496395E-2</v>
      </c>
      <c r="J2373" s="211">
        <v>1.3724948440284429E-2</v>
      </c>
      <c r="K2373" s="211">
        <v>1.7564210128454119E-2</v>
      </c>
      <c r="L2373" s="211">
        <v>2.2192493862649897E-2</v>
      </c>
      <c r="M2373" s="211">
        <v>2.8970560947170928E-2</v>
      </c>
      <c r="N2373" s="211">
        <v>3.8763979819560021E-2</v>
      </c>
      <c r="P2373" s="212">
        <f t="array" ref="P2373:Z2373">(1+D2373:N2373)^-P$1:Z$1</f>
        <v>0.99991422394185603</v>
      </c>
      <c r="Q2373" s="212">
        <v>0.99933315309962223</v>
      </c>
      <c r="R2373" s="212">
        <v>0.99796301292531475</v>
      </c>
      <c r="S2373" s="212">
        <v>0.99375830175267799</v>
      </c>
      <c r="T2373" s="212">
        <v>0.98412870194736957</v>
      </c>
      <c r="U2373" s="212">
        <v>0.96837540533578836</v>
      </c>
      <c r="V2373" s="212">
        <v>0.93411280497044913</v>
      </c>
      <c r="W2373" s="212">
        <v>0.8852526496846741</v>
      </c>
      <c r="X2373" s="212">
        <v>0.80292156918778657</v>
      </c>
      <c r="Y2373" s="212">
        <v>0.6515620104336256</v>
      </c>
      <c r="Z2373" s="212">
        <v>0.46737165245947537</v>
      </c>
    </row>
    <row r="2374" spans="3:26" x14ac:dyDescent="0.3">
      <c r="C2374" s="210">
        <v>40393</v>
      </c>
      <c r="D2374" s="211">
        <v>1.0363518010966478E-3</v>
      </c>
      <c r="E2374" s="211">
        <v>2.621218835707951E-3</v>
      </c>
      <c r="F2374" s="211">
        <v>3.9456690798942195E-3</v>
      </c>
      <c r="G2374" s="211">
        <v>6.2412752986576231E-3</v>
      </c>
      <c r="H2374" s="211">
        <v>7.9698971033065561E-3</v>
      </c>
      <c r="I2374" s="211">
        <v>1.0129544819369212E-2</v>
      </c>
      <c r="J2374" s="211">
        <v>1.3203151423900756E-2</v>
      </c>
      <c r="K2374" s="211">
        <v>1.7102144642346419E-2</v>
      </c>
      <c r="L2374" s="211">
        <v>2.2722359719679414E-2</v>
      </c>
      <c r="M2374" s="211">
        <v>2.8681355617234078E-2</v>
      </c>
      <c r="N2374" s="211">
        <v>3.6428062074719283E-2</v>
      </c>
      <c r="P2374" s="212">
        <f t="array" ref="P2374:Z2374">(1+D2374:N2374)^-P$1:Z$1</f>
        <v>0.99991713822048256</v>
      </c>
      <c r="Q2374" s="212">
        <v>0.99934576674568365</v>
      </c>
      <c r="R2374" s="212">
        <v>0.9980329844442194</v>
      </c>
      <c r="S2374" s="212">
        <v>0.99379743660703523</v>
      </c>
      <c r="T2374" s="212">
        <v>0.98424875858736161</v>
      </c>
      <c r="U2374" s="212">
        <v>0.97021677363592329</v>
      </c>
      <c r="V2374" s="212">
        <v>0.93652061217975846</v>
      </c>
      <c r="W2374" s="212">
        <v>0.88807165681948064</v>
      </c>
      <c r="X2374" s="212">
        <v>0.79877136938969739</v>
      </c>
      <c r="Y2374" s="212">
        <v>0.6543151442845343</v>
      </c>
      <c r="Z2374" s="212">
        <v>0.48889628085557452</v>
      </c>
    </row>
    <row r="2375" spans="3:26" x14ac:dyDescent="0.3">
      <c r="C2375" s="210">
        <v>40392</v>
      </c>
      <c r="D2375" s="211">
        <v>1.1314906008697365E-3</v>
      </c>
      <c r="E2375" s="211">
        <v>2.7896165640658426E-3</v>
      </c>
      <c r="F2375" s="211">
        <v>4.5766051278179707E-3</v>
      </c>
      <c r="G2375" s="211">
        <v>7.2405481700940017E-3</v>
      </c>
      <c r="H2375" s="211">
        <v>9.605202020033005E-3</v>
      </c>
      <c r="I2375" s="211">
        <v>1.2502450416455474E-2</v>
      </c>
      <c r="J2375" s="211">
        <v>1.6828964291152257E-2</v>
      </c>
      <c r="K2375" s="211">
        <v>2.130794502457203E-2</v>
      </c>
      <c r="L2375" s="211">
        <v>2.7537561204515854E-2</v>
      </c>
      <c r="M2375" s="211">
        <v>3.6292323767938575E-2</v>
      </c>
      <c r="N2375" s="211">
        <v>4.5481684838253836E-2</v>
      </c>
      <c r="P2375" s="212">
        <f t="array" ref="P2375:Z2375">(1+D2375:N2375)^-P$1:Z$1</f>
        <v>0.99990953601628563</v>
      </c>
      <c r="Q2375" s="212">
        <v>0.99930380925208906</v>
      </c>
      <c r="R2375" s="212">
        <v>0.99771952209273318</v>
      </c>
      <c r="S2375" s="212">
        <v>0.99281150050675759</v>
      </c>
      <c r="T2375" s="212">
        <v>0.98106287305167295</v>
      </c>
      <c r="U2375" s="212">
        <v>0.96341133379899957</v>
      </c>
      <c r="V2375" s="212">
        <v>0.91994202144686976</v>
      </c>
      <c r="W2375" s="212">
        <v>0.86278587624429204</v>
      </c>
      <c r="X2375" s="212">
        <v>0.76211925998961427</v>
      </c>
      <c r="Y2375" s="212">
        <v>0.58582214193668647</v>
      </c>
      <c r="Z2375" s="212">
        <v>0.41083876821995319</v>
      </c>
    </row>
    <row r="2376" spans="3:26" x14ac:dyDescent="0.3">
      <c r="C2376" s="210">
        <v>40389</v>
      </c>
      <c r="D2376" s="211">
        <v>8.9663158004128188E-4</v>
      </c>
      <c r="E2376" s="211">
        <v>2.1911920742488477E-3</v>
      </c>
      <c r="F2376" s="211">
        <v>3.5020238897489207E-3</v>
      </c>
      <c r="G2376" s="211">
        <v>5.3045789328736498E-3</v>
      </c>
      <c r="H2376" s="211">
        <v>6.6579096934980802E-3</v>
      </c>
      <c r="I2376" s="211">
        <v>8.7185227188628957E-3</v>
      </c>
      <c r="J2376" s="211">
        <v>1.1485638465662577E-2</v>
      </c>
      <c r="K2376" s="211">
        <v>1.5321637493245714E-2</v>
      </c>
      <c r="L2376" s="211">
        <v>2.070251450183053E-2</v>
      </c>
      <c r="M2376" s="211">
        <v>2.7181242251766251E-2</v>
      </c>
      <c r="N2376" s="211">
        <v>3.4118890034981572E-2</v>
      </c>
      <c r="P2376" s="212">
        <f t="array" ref="P2376:Z2376">(1+D2376:N2376)^-P$1:Z$1</f>
        <v>0.99992830418258261</v>
      </c>
      <c r="Q2376" s="212">
        <v>0.99945295095741626</v>
      </c>
      <c r="R2376" s="212">
        <v>0.99825357373867651</v>
      </c>
      <c r="S2376" s="212">
        <v>0.99472341114918184</v>
      </c>
      <c r="T2376" s="212">
        <v>0.9868159931233953</v>
      </c>
      <c r="U2376" s="212">
        <v>0.97429396611776475</v>
      </c>
      <c r="V2376" s="212">
        <v>0.94449876807839961</v>
      </c>
      <c r="W2376" s="212">
        <v>0.89903067334792564</v>
      </c>
      <c r="X2376" s="212">
        <v>0.81471957939115602</v>
      </c>
      <c r="Y2376" s="212">
        <v>0.66879620532336781</v>
      </c>
      <c r="Z2376" s="212">
        <v>0.51119967925282073</v>
      </c>
    </row>
    <row r="2377" spans="3:26" x14ac:dyDescent="0.3">
      <c r="C2377" s="210">
        <v>40388</v>
      </c>
      <c r="D2377" s="211">
        <v>1.0397308506269981E-3</v>
      </c>
      <c r="E2377" s="211">
        <v>2.5354116495964495E-3</v>
      </c>
      <c r="F2377" s="211">
        <v>3.8172685182930968E-3</v>
      </c>
      <c r="G2377" s="211">
        <v>6.2932100557099441E-3</v>
      </c>
      <c r="H2377" s="211">
        <v>8.3254845669432261E-3</v>
      </c>
      <c r="I2377" s="211">
        <v>1.0823293601739678E-2</v>
      </c>
      <c r="J2377" s="211">
        <v>1.3681545199832203E-2</v>
      </c>
      <c r="K2377" s="211">
        <v>1.7487445366687907E-2</v>
      </c>
      <c r="L2377" s="211">
        <v>2.3251000329528062E-2</v>
      </c>
      <c r="M2377" s="211">
        <v>2.9490972292686719E-2</v>
      </c>
      <c r="N2377" s="211">
        <v>3.9234159068758212E-2</v>
      </c>
      <c r="P2377" s="212">
        <f t="array" ref="P2377:Z2377">(1+D2377:N2377)^-P$1:Z$1</f>
        <v>0.99991686819924952</v>
      </c>
      <c r="Q2377" s="212">
        <v>0.99936714960534245</v>
      </c>
      <c r="R2377" s="212">
        <v>0.99809681274347983</v>
      </c>
      <c r="S2377" s="212">
        <v>0.99374614675640949</v>
      </c>
      <c r="T2377" s="212">
        <v>0.98355468744985874</v>
      </c>
      <c r="U2377" s="212">
        <v>0.96822050526124714</v>
      </c>
      <c r="V2377" s="212">
        <v>0.93431280365328595</v>
      </c>
      <c r="W2377" s="212">
        <v>0.8857202732840288</v>
      </c>
      <c r="X2377" s="212">
        <v>0.79465426961595798</v>
      </c>
      <c r="Y2377" s="212">
        <v>0.64663895061114096</v>
      </c>
      <c r="Z2377" s="212">
        <v>0.46316073396486335</v>
      </c>
    </row>
    <row r="2378" spans="3:26" x14ac:dyDescent="0.3">
      <c r="C2378" s="210">
        <v>40387</v>
      </c>
      <c r="D2378" s="211">
        <v>1.1335977197738235E-3</v>
      </c>
      <c r="E2378" s="211">
        <v>2.930085543806419E-3</v>
      </c>
      <c r="F2378" s="211">
        <v>4.5596968163556535E-3</v>
      </c>
      <c r="G2378" s="211">
        <v>7.1737754351467436E-3</v>
      </c>
      <c r="H2378" s="211">
        <v>9.8594948517909432E-3</v>
      </c>
      <c r="I2378" s="211">
        <v>1.3526978975938018E-2</v>
      </c>
      <c r="J2378" s="211">
        <v>1.7799563541409706E-2</v>
      </c>
      <c r="K2378" s="211">
        <v>2.3210565541597998E-2</v>
      </c>
      <c r="L2378" s="211">
        <v>3.1212433002025464E-2</v>
      </c>
      <c r="M2378" s="211">
        <v>4.143258489864618E-2</v>
      </c>
      <c r="N2378" s="211">
        <v>5.2057112592719841E-2</v>
      </c>
      <c r="P2378" s="212">
        <f t="array" ref="P2378:Z2378">(1+D2378:N2378)^-P$1:Z$1</f>
        <v>0.99990936765271621</v>
      </c>
      <c r="Q2378" s="212">
        <v>0.99926881714203719</v>
      </c>
      <c r="R2378" s="212">
        <v>0.99772791864771115</v>
      </c>
      <c r="S2378" s="212">
        <v>0.99287732106403659</v>
      </c>
      <c r="T2378" s="212">
        <v>0.98056885215679668</v>
      </c>
      <c r="U2378" s="212">
        <v>0.96049267935920901</v>
      </c>
      <c r="V2378" s="212">
        <v>0.91556398024338215</v>
      </c>
      <c r="W2378" s="212">
        <v>0.85161810989773523</v>
      </c>
      <c r="X2378" s="212">
        <v>0.7353914812667619</v>
      </c>
      <c r="Y2378" s="212">
        <v>0.54391692153811411</v>
      </c>
      <c r="Z2378" s="212">
        <v>0.36242125800698533</v>
      </c>
    </row>
    <row r="2379" spans="3:26" x14ac:dyDescent="0.3">
      <c r="C2379" s="210">
        <v>40386</v>
      </c>
      <c r="D2379" s="211">
        <v>1.0470050833043258E-3</v>
      </c>
      <c r="E2379" s="211">
        <v>2.6982573818299751E-3</v>
      </c>
      <c r="F2379" s="211">
        <v>4.0734145616720457E-3</v>
      </c>
      <c r="G2379" s="211">
        <v>6.1853932377801679E-3</v>
      </c>
      <c r="H2379" s="211">
        <v>7.845660025902302E-3</v>
      </c>
      <c r="I2379" s="211">
        <v>1.0250933529384295E-2</v>
      </c>
      <c r="J2379" s="211">
        <v>1.2841353288559771E-2</v>
      </c>
      <c r="K2379" s="211">
        <v>1.6387376178698749E-2</v>
      </c>
      <c r="L2379" s="211">
        <v>2.2364179373186219E-2</v>
      </c>
      <c r="M2379" s="211">
        <v>2.9993565165222322E-2</v>
      </c>
      <c r="N2379" s="211">
        <v>3.8980426457390152E-2</v>
      </c>
      <c r="P2379" s="212">
        <f t="array" ref="P2379:Z2379">(1+D2379:N2379)^-P$1:Z$1</f>
        <v>0.99991628691567458</v>
      </c>
      <c r="Q2379" s="212">
        <v>0.99932657095008015</v>
      </c>
      <c r="R2379" s="212">
        <v>0.9979694939374395</v>
      </c>
      <c r="S2379" s="212">
        <v>0.99385263065897189</v>
      </c>
      <c r="T2379" s="212">
        <v>0.98449143012089502</v>
      </c>
      <c r="U2379" s="212">
        <v>0.9698670806795916</v>
      </c>
      <c r="V2379" s="212">
        <v>0.93819448521641691</v>
      </c>
      <c r="W2379" s="212">
        <v>0.89245260909699053</v>
      </c>
      <c r="X2379" s="212">
        <v>0.80157424229753838</v>
      </c>
      <c r="Y2379" s="212">
        <v>0.64192210004745287</v>
      </c>
      <c r="Z2379" s="212">
        <v>0.4654281882175707</v>
      </c>
    </row>
    <row r="2380" spans="3:26" x14ac:dyDescent="0.3">
      <c r="C2380" s="210">
        <v>40385</v>
      </c>
      <c r="D2380" s="211">
        <v>7.8138916339584824E-4</v>
      </c>
      <c r="E2380" s="211">
        <v>1.990991107966915E-3</v>
      </c>
      <c r="F2380" s="211">
        <v>3.2394629819323183E-3</v>
      </c>
      <c r="G2380" s="211">
        <v>4.8898725749402039E-3</v>
      </c>
      <c r="H2380" s="211">
        <v>6.6172007450691801E-3</v>
      </c>
      <c r="I2380" s="211">
        <v>8.9651028015697767E-3</v>
      </c>
      <c r="J2380" s="211">
        <v>1.1788263622753275E-2</v>
      </c>
      <c r="K2380" s="211">
        <v>1.57062350605888E-2</v>
      </c>
      <c r="L2380" s="211">
        <v>2.1258387851000329E-2</v>
      </c>
      <c r="M2380" s="211">
        <v>2.7937621345972864E-2</v>
      </c>
      <c r="N2380" s="211">
        <v>3.6032914790458878E-2</v>
      </c>
      <c r="P2380" s="212">
        <f t="array" ref="P2380:Z2380">(1+D2380:N2380)^-P$1:Z$1</f>
        <v>0.9999375152292288</v>
      </c>
      <c r="Q2380" s="212">
        <v>0.99950287068173738</v>
      </c>
      <c r="R2380" s="212">
        <v>0.99838419321067751</v>
      </c>
      <c r="S2380" s="212">
        <v>0.99513392192677752</v>
      </c>
      <c r="T2380" s="212">
        <v>0.98689581105945423</v>
      </c>
      <c r="U2380" s="212">
        <v>0.97357982017220346</v>
      </c>
      <c r="V2380" s="212">
        <v>0.94308711819616964</v>
      </c>
      <c r="W2380" s="212">
        <v>0.89665045029194668</v>
      </c>
      <c r="X2380" s="212">
        <v>0.81029588753703174</v>
      </c>
      <c r="Y2380" s="212">
        <v>0.66145238159700992</v>
      </c>
      <c r="Z2380" s="212">
        <v>0.492639166201921</v>
      </c>
    </row>
    <row r="2381" spans="3:26" x14ac:dyDescent="0.3">
      <c r="C2381" s="210">
        <v>40382</v>
      </c>
      <c r="D2381" s="211">
        <v>9.1330558408537653E-4</v>
      </c>
      <c r="E2381" s="211">
        <v>2.2246314220344234E-3</v>
      </c>
      <c r="F2381" s="211">
        <v>3.4081687375167968E-3</v>
      </c>
      <c r="G2381" s="211">
        <v>5.1675019340983782E-3</v>
      </c>
      <c r="H2381" s="211">
        <v>6.8549080461999456E-3</v>
      </c>
      <c r="I2381" s="211">
        <v>9.3868672937245014E-3</v>
      </c>
      <c r="J2381" s="211">
        <v>1.2589954177254071E-2</v>
      </c>
      <c r="K2381" s="211">
        <v>1.6884636919278107E-2</v>
      </c>
      <c r="L2381" s="211">
        <v>2.1702569425094898E-2</v>
      </c>
      <c r="M2381" s="211">
        <v>2.8477229363073734E-2</v>
      </c>
      <c r="N2381" s="211">
        <v>3.9018474958305335E-2</v>
      </c>
      <c r="P2381" s="212">
        <f t="array" ref="P2381:Z2381">(1+D2381:N2381)^-P$1:Z$1</f>
        <v>0.99992697156476162</v>
      </c>
      <c r="Q2381" s="212">
        <v>0.99944461413552421</v>
      </c>
      <c r="R2381" s="212">
        <v>0.99830025915208398</v>
      </c>
      <c r="S2381" s="212">
        <v>0.99485906386333089</v>
      </c>
      <c r="T2381" s="212">
        <v>0.98642987570860663</v>
      </c>
      <c r="U2381" s="212">
        <v>0.97235992165564011</v>
      </c>
      <c r="V2381" s="212">
        <v>0.93935970715081274</v>
      </c>
      <c r="W2381" s="212">
        <v>0.88940219621308758</v>
      </c>
      <c r="X2381" s="212">
        <v>0.80678003860578373</v>
      </c>
      <c r="Y2381" s="212">
        <v>0.65626582365147212</v>
      </c>
      <c r="Z2381" s="212">
        <v>0.46508743035901517</v>
      </c>
    </row>
    <row r="2382" spans="3:26" x14ac:dyDescent="0.3">
      <c r="C2382" s="210">
        <v>40381</v>
      </c>
      <c r="D2382" s="211">
        <v>9.4426616167065996E-4</v>
      </c>
      <c r="E2382" s="211">
        <v>2.3114026459131799E-3</v>
      </c>
      <c r="F2382" s="211">
        <v>3.6011638316303125E-3</v>
      </c>
      <c r="G2382" s="211">
        <v>5.8248145130549702E-3</v>
      </c>
      <c r="H2382" s="211">
        <v>7.9624567840143132E-3</v>
      </c>
      <c r="I2382" s="211">
        <v>1.068171693313164E-2</v>
      </c>
      <c r="J2382" s="211">
        <v>1.4533924477835618E-2</v>
      </c>
      <c r="K2382" s="211">
        <v>1.9880963827832769E-2</v>
      </c>
      <c r="L2382" s="211">
        <v>2.7222868322229889E-2</v>
      </c>
      <c r="M2382" s="211">
        <v>3.5912227895646652E-2</v>
      </c>
      <c r="N2382" s="211">
        <v>4.6430594734635976E-2</v>
      </c>
      <c r="P2382" s="212">
        <f t="array" ref="P2382:Z2382">(1+D2382:N2382)^-P$1:Z$1</f>
        <v>0.99992449720065357</v>
      </c>
      <c r="Q2382" s="212">
        <v>0.99942298267256957</v>
      </c>
      <c r="R2382" s="212">
        <v>0.99820426667873097</v>
      </c>
      <c r="S2382" s="212">
        <v>0.99420891746852058</v>
      </c>
      <c r="T2382" s="212">
        <v>0.98426328919215855</v>
      </c>
      <c r="U2382" s="212">
        <v>0.96862744831978875</v>
      </c>
      <c r="V2382" s="212">
        <v>0.93039449310575073</v>
      </c>
      <c r="W2382" s="212">
        <v>0.8712716842994418</v>
      </c>
      <c r="X2382" s="212">
        <v>0.76445725708861223</v>
      </c>
      <c r="Y2382" s="212">
        <v>0.58905467542278855</v>
      </c>
      <c r="Z2382" s="212">
        <v>0.4034515843805267</v>
      </c>
    </row>
    <row r="2383" spans="3:26" x14ac:dyDescent="0.3">
      <c r="C2383" s="210">
        <v>40380</v>
      </c>
      <c r="D2383" s="211">
        <v>1.0348446712862044E-3</v>
      </c>
      <c r="E2383" s="211">
        <v>2.470661038530208E-3</v>
      </c>
      <c r="F2383" s="211">
        <v>3.7728961754877654E-3</v>
      </c>
      <c r="G2383" s="211">
        <v>5.7840867096103435E-3</v>
      </c>
      <c r="H2383" s="211">
        <v>7.692472540676832E-3</v>
      </c>
      <c r="I2383" s="211">
        <v>9.6490296171787889E-3</v>
      </c>
      <c r="J2383" s="211">
        <v>1.2370034984975721E-2</v>
      </c>
      <c r="K2383" s="211">
        <v>1.5604229746708387E-2</v>
      </c>
      <c r="L2383" s="211">
        <v>2.0739282834975982E-2</v>
      </c>
      <c r="M2383" s="211">
        <v>2.7075032338512814E-2</v>
      </c>
      <c r="N2383" s="211">
        <v>3.6911165093070041E-2</v>
      </c>
      <c r="P2383" s="212">
        <f t="array" ref="P2383:Z2383">(1+D2383:N2383)^-P$1:Z$1</f>
        <v>0.99991725865616099</v>
      </c>
      <c r="Q2383" s="212">
        <v>0.99938328675249732</v>
      </c>
      <c r="R2383" s="212">
        <v>0.99811887321386361</v>
      </c>
      <c r="S2383" s="212">
        <v>0.99424917655186529</v>
      </c>
      <c r="T2383" s="212">
        <v>0.98479077388613001</v>
      </c>
      <c r="U2383" s="212">
        <v>0.97160267846374515</v>
      </c>
      <c r="V2383" s="212">
        <v>0.94038044558339318</v>
      </c>
      <c r="W2383" s="212">
        <v>0.89728104506677597</v>
      </c>
      <c r="X2383" s="212">
        <v>0.81442615455521306</v>
      </c>
      <c r="Y2383" s="212">
        <v>0.66983436066216273</v>
      </c>
      <c r="Z2383" s="212">
        <v>0.48436079501022833</v>
      </c>
    </row>
    <row r="2384" spans="3:26" x14ac:dyDescent="0.3">
      <c r="C2384" s="210">
        <v>40379</v>
      </c>
      <c r="D2384" s="211">
        <v>9.4192700767959487E-4</v>
      </c>
      <c r="E2384" s="211">
        <v>2.2407729899755467E-3</v>
      </c>
      <c r="F2384" s="211">
        <v>3.5703104790437965E-3</v>
      </c>
      <c r="G2384" s="211">
        <v>5.553064131623789E-3</v>
      </c>
      <c r="H2384" s="211">
        <v>7.0595413153559687E-3</v>
      </c>
      <c r="I2384" s="211">
        <v>9.5189441142915047E-3</v>
      </c>
      <c r="J2384" s="211">
        <v>1.2542341571731138E-2</v>
      </c>
      <c r="K2384" s="211">
        <v>1.6800142999504747E-2</v>
      </c>
      <c r="L2384" s="211">
        <v>2.1418076450517406E-2</v>
      </c>
      <c r="M2384" s="211">
        <v>2.8887158781035916E-2</v>
      </c>
      <c r="N2384" s="211">
        <v>3.8846033864456404E-2</v>
      </c>
      <c r="P2384" s="212">
        <f t="array" ref="P2384:Z2384">(1+D2384:N2384)^-P$1:Z$1</f>
        <v>0.99992468414255697</v>
      </c>
      <c r="Q2384" s="212">
        <v>0.99944058997760432</v>
      </c>
      <c r="R2384" s="212">
        <v>0.998219610751371</v>
      </c>
      <c r="S2384" s="212">
        <v>0.994477602098086</v>
      </c>
      <c r="T2384" s="212">
        <v>0.98602903374545525</v>
      </c>
      <c r="U2384" s="212">
        <v>0.97197832582865407</v>
      </c>
      <c r="V2384" s="212">
        <v>0.93958058467745131</v>
      </c>
      <c r="W2384" s="212">
        <v>0.88991967716129716</v>
      </c>
      <c r="X2384" s="212">
        <v>0.80902996104652192</v>
      </c>
      <c r="Y2384" s="212">
        <v>0.65235469981915306</v>
      </c>
      <c r="Z2384" s="212">
        <v>0.46663389208595257</v>
      </c>
    </row>
    <row r="2385" spans="3:26" x14ac:dyDescent="0.3">
      <c r="C2385" s="210">
        <v>40378</v>
      </c>
      <c r="D2385" s="211">
        <v>1.1615614692973538E-3</v>
      </c>
      <c r="E2385" s="211">
        <v>2.9913206411329688E-3</v>
      </c>
      <c r="F2385" s="211">
        <v>4.6237962491499701E-3</v>
      </c>
      <c r="G2385" s="211">
        <v>7.5104703770564833E-3</v>
      </c>
      <c r="H2385" s="211">
        <v>9.4529594962279428E-3</v>
      </c>
      <c r="I2385" s="211">
        <v>1.2007689746712008E-2</v>
      </c>
      <c r="J2385" s="211">
        <v>1.5474283021582469E-2</v>
      </c>
      <c r="K2385" s="211">
        <v>2.0313441589644897E-2</v>
      </c>
      <c r="L2385" s="211">
        <v>2.7769753777412431E-2</v>
      </c>
      <c r="M2385" s="211">
        <v>3.7597737786470069E-2</v>
      </c>
      <c r="N2385" s="211">
        <v>5.0581112273440566E-2</v>
      </c>
      <c r="P2385" s="212">
        <f t="array" ref="P2385:Z2385">(1+D2385:N2385)^-P$1:Z$1</f>
        <v>0.99990713332207914</v>
      </c>
      <c r="Q2385" s="212">
        <v>0.99925356483551275</v>
      </c>
      <c r="R2385" s="212">
        <v>0.99769608841729396</v>
      </c>
      <c r="S2385" s="212">
        <v>0.99254551630193399</v>
      </c>
      <c r="T2385" s="212">
        <v>0.98135881700698835</v>
      </c>
      <c r="U2385" s="212">
        <v>0.96482503187564217</v>
      </c>
      <c r="V2385" s="212">
        <v>0.92609460313556546</v>
      </c>
      <c r="W2385" s="212">
        <v>0.86868984265403992</v>
      </c>
      <c r="X2385" s="212">
        <v>0.76039923819089161</v>
      </c>
      <c r="Y2385" s="212">
        <v>0.57486352929193751</v>
      </c>
      <c r="Z2385" s="212">
        <v>0.37274191088042447</v>
      </c>
    </row>
    <row r="2386" spans="3:26" x14ac:dyDescent="0.3">
      <c r="C2386" s="210">
        <v>40375</v>
      </c>
      <c r="D2386" s="211">
        <v>9.5756833120248005E-4</v>
      </c>
      <c r="E2386" s="211">
        <v>2.3269309588643213E-3</v>
      </c>
      <c r="F2386" s="211">
        <v>3.740344754452082E-3</v>
      </c>
      <c r="G2386" s="211">
        <v>5.7269820349133494E-3</v>
      </c>
      <c r="H2386" s="211">
        <v>7.269720928764504E-3</v>
      </c>
      <c r="I2386" s="211">
        <v>9.4481833953135811E-3</v>
      </c>
      <c r="J2386" s="211">
        <v>1.1989413143472918E-2</v>
      </c>
      <c r="K2386" s="211">
        <v>1.5944639060070979E-2</v>
      </c>
      <c r="L2386" s="211">
        <v>2.0659721883721702E-2</v>
      </c>
      <c r="M2386" s="211">
        <v>2.6384596106617451E-2</v>
      </c>
      <c r="N2386" s="211">
        <v>3.4852495168154689E-2</v>
      </c>
      <c r="P2386" s="212">
        <f t="array" ref="P2386:Z2386">(1+D2386:N2386)^-P$1:Z$1</f>
        <v>0.99992343411890749</v>
      </c>
      <c r="Q2386" s="212">
        <v>0.99941911181902676</v>
      </c>
      <c r="R2386" s="212">
        <v>0.99813505764066501</v>
      </c>
      <c r="S2386" s="212">
        <v>0.99430562952251145</v>
      </c>
      <c r="T2386" s="212">
        <v>0.9856175817284748</v>
      </c>
      <c r="U2386" s="212">
        <v>0.97218274258118764</v>
      </c>
      <c r="V2386" s="212">
        <v>0.94215022042945584</v>
      </c>
      <c r="W2386" s="212">
        <v>0.89517861579051539</v>
      </c>
      <c r="X2386" s="212">
        <v>0.81506122667638858</v>
      </c>
      <c r="Y2386" s="212">
        <v>0.67662511916737944</v>
      </c>
      <c r="Z2386" s="212">
        <v>0.50400051136296198</v>
      </c>
    </row>
    <row r="2387" spans="3:26" x14ac:dyDescent="0.3">
      <c r="C2387" s="210">
        <v>40374</v>
      </c>
      <c r="D2387" s="211">
        <v>8.6608808585494413E-4</v>
      </c>
      <c r="E2387" s="211">
        <v>2.0947626229370544E-3</v>
      </c>
      <c r="F2387" s="211">
        <v>3.4087622078083531E-3</v>
      </c>
      <c r="G2387" s="211">
        <v>5.1378902889498501E-3</v>
      </c>
      <c r="H2387" s="211">
        <v>7.0608333014812747E-3</v>
      </c>
      <c r="I2387" s="211">
        <v>9.279779006592638E-3</v>
      </c>
      <c r="J2387" s="211">
        <v>1.1781865713442977E-2</v>
      </c>
      <c r="K2387" s="211">
        <v>1.5493146078002711E-2</v>
      </c>
      <c r="L2387" s="211">
        <v>2.0572634452938363E-2</v>
      </c>
      <c r="M2387" s="211">
        <v>2.8268432277349216E-2</v>
      </c>
      <c r="N2387" s="211">
        <v>3.7211731949725886E-2</v>
      </c>
      <c r="P2387" s="212">
        <f t="array" ref="P2387:Z2387">(1+D2387:N2387)^-P$1:Z$1</f>
        <v>0.99993074533837645</v>
      </c>
      <c r="Q2387" s="212">
        <v>0.99947699389867928</v>
      </c>
      <c r="R2387" s="212">
        <v>0.99829996392761711</v>
      </c>
      <c r="S2387" s="212">
        <v>0.99488837269135999</v>
      </c>
      <c r="T2387" s="212">
        <v>0.98602650373937961</v>
      </c>
      <c r="U2387" s="212">
        <v>0.97266946736172744</v>
      </c>
      <c r="V2387" s="212">
        <v>0.94311693619532055</v>
      </c>
      <c r="W2387" s="212">
        <v>0.89796833862753023</v>
      </c>
      <c r="X2387" s="212">
        <v>0.81575700126850825</v>
      </c>
      <c r="Y2387" s="212">
        <v>0.65826755774797441</v>
      </c>
      <c r="Z2387" s="212">
        <v>0.48156131421094178</v>
      </c>
    </row>
    <row r="2388" spans="3:26" x14ac:dyDescent="0.3">
      <c r="C2388" s="210">
        <v>40373</v>
      </c>
      <c r="D2388" s="211">
        <v>9.6706205183617595E-4</v>
      </c>
      <c r="E2388" s="211">
        <v>2.4317671796801931E-3</v>
      </c>
      <c r="F2388" s="211">
        <v>3.7786832460213414E-3</v>
      </c>
      <c r="G2388" s="211">
        <v>5.671048364076595E-3</v>
      </c>
      <c r="H2388" s="211">
        <v>7.261640403505523E-3</v>
      </c>
      <c r="I2388" s="211">
        <v>9.7339428523326062E-3</v>
      </c>
      <c r="J2388" s="211">
        <v>1.2172629420005833E-2</v>
      </c>
      <c r="K2388" s="211">
        <v>1.6315024318891456E-2</v>
      </c>
      <c r="L2388" s="211">
        <v>2.0777260722852055E-2</v>
      </c>
      <c r="M2388" s="211">
        <v>2.6656391155815008E-2</v>
      </c>
      <c r="N2388" s="211">
        <v>3.5191990051549889E-2</v>
      </c>
      <c r="P2388" s="212">
        <f t="array" ref="P2388:Z2388">(1+D2388:N2388)^-P$1:Z$1</f>
        <v>0.99992267540981383</v>
      </c>
      <c r="Q2388" s="212">
        <v>0.99939298050628389</v>
      </c>
      <c r="R2388" s="212">
        <v>0.9981159959896595</v>
      </c>
      <c r="S2388" s="212">
        <v>0.99436093106856205</v>
      </c>
      <c r="T2388" s="212">
        <v>0.98563339557344065</v>
      </c>
      <c r="U2388" s="212">
        <v>0.97135757927840227</v>
      </c>
      <c r="V2388" s="212">
        <v>0.94129782248010441</v>
      </c>
      <c r="W2388" s="212">
        <v>0.89289744241734781</v>
      </c>
      <c r="X2388" s="212">
        <v>0.81412319906733677</v>
      </c>
      <c r="Y2388" s="212">
        <v>0.6739431661853833</v>
      </c>
      <c r="Z2388" s="212">
        <v>0.50070501536868961</v>
      </c>
    </row>
    <row r="2389" spans="3:26" x14ac:dyDescent="0.3">
      <c r="C2389" s="210">
        <v>40372</v>
      </c>
      <c r="D2389" s="211">
        <v>8.8735319282014821E-4</v>
      </c>
      <c r="E2389" s="211">
        <v>2.1606320978533153E-3</v>
      </c>
      <c r="F2389" s="211">
        <v>3.5388096845265131E-3</v>
      </c>
      <c r="G2389" s="211">
        <v>5.6286400558847012E-3</v>
      </c>
      <c r="H2389" s="211">
        <v>7.412330964082588E-3</v>
      </c>
      <c r="I2389" s="211">
        <v>9.3748219529228224E-3</v>
      </c>
      <c r="J2389" s="211">
        <v>1.1819744164371149E-2</v>
      </c>
      <c r="K2389" s="211">
        <v>1.604114410093916E-2</v>
      </c>
      <c r="L2389" s="211">
        <v>2.1042092438803416E-2</v>
      </c>
      <c r="M2389" s="211">
        <v>2.7250049614256991E-2</v>
      </c>
      <c r="N2389" s="211">
        <v>3.5765088940396129E-2</v>
      </c>
      <c r="P2389" s="212">
        <f t="array" ref="P2389:Z2389">(1+D2389:N2389)^-P$1:Z$1</f>
        <v>0.99992904573915509</v>
      </c>
      <c r="Q2389" s="212">
        <v>0.99946057022231927</v>
      </c>
      <c r="R2389" s="212">
        <v>0.99823527754162455</v>
      </c>
      <c r="S2389" s="212">
        <v>0.99440286420683888</v>
      </c>
      <c r="T2389" s="212">
        <v>0.98533855197073716</v>
      </c>
      <c r="U2389" s="212">
        <v>0.97239473294522372</v>
      </c>
      <c r="V2389" s="212">
        <v>0.94294041693790076</v>
      </c>
      <c r="W2389" s="212">
        <v>0.89458360794045932</v>
      </c>
      <c r="X2389" s="212">
        <v>0.81201403855192289</v>
      </c>
      <c r="Y2389" s="212">
        <v>0.66812455971253271</v>
      </c>
      <c r="Z2389" s="212">
        <v>0.49519314530651387</v>
      </c>
    </row>
    <row r="2390" spans="3:26" x14ac:dyDescent="0.3">
      <c r="C2390" s="210">
        <v>40371</v>
      </c>
      <c r="D2390" s="211">
        <v>1.1389107068918653E-3</v>
      </c>
      <c r="E2390" s="211">
        <v>3.0037291713270707E-3</v>
      </c>
      <c r="F2390" s="211">
        <v>4.5531662907535003E-3</v>
      </c>
      <c r="G2390" s="211">
        <v>7.0457454093699867E-3</v>
      </c>
      <c r="H2390" s="211">
        <v>9.0819004065989511E-3</v>
      </c>
      <c r="I2390" s="211">
        <v>1.2287926784200702E-2</v>
      </c>
      <c r="J2390" s="211">
        <v>1.6145102991502177E-2</v>
      </c>
      <c r="K2390" s="211">
        <v>2.16540003301939E-2</v>
      </c>
      <c r="L2390" s="211">
        <v>2.7755031538073245E-2</v>
      </c>
      <c r="M2390" s="211">
        <v>3.6691579233594555E-2</v>
      </c>
      <c r="N2390" s="211">
        <v>5.0297472140502536E-2</v>
      </c>
      <c r="P2390" s="212">
        <f t="array" ref="P2390:Z2390">(1+D2390:N2390)^-P$1:Z$1</f>
        <v>0.99990894313471956</v>
      </c>
      <c r="Q2390" s="212">
        <v>0.99925047428729374</v>
      </c>
      <c r="R2390" s="212">
        <v>0.99773116172002729</v>
      </c>
      <c r="S2390" s="212">
        <v>0.99300354979752603</v>
      </c>
      <c r="T2390" s="212">
        <v>0.98208067924665032</v>
      </c>
      <c r="U2390" s="212">
        <v>0.96402396078390951</v>
      </c>
      <c r="V2390" s="212">
        <v>0.92304177607330495</v>
      </c>
      <c r="W2390" s="212">
        <v>0.86074225009630556</v>
      </c>
      <c r="X2390" s="212">
        <v>0.76050816980288294</v>
      </c>
      <c r="Y2390" s="212">
        <v>0.58244703207327964</v>
      </c>
      <c r="Z2390" s="212">
        <v>0.37476031516460134</v>
      </c>
    </row>
    <row r="2391" spans="3:26" x14ac:dyDescent="0.3">
      <c r="C2391" s="210">
        <v>40368</v>
      </c>
      <c r="D2391" s="211">
        <v>8.5876307234267386E-4</v>
      </c>
      <c r="E2391" s="211">
        <v>2.2249012736407299E-3</v>
      </c>
      <c r="F2391" s="211">
        <v>3.5879723099434785E-3</v>
      </c>
      <c r="G2391" s="211">
        <v>5.7369509122987029E-3</v>
      </c>
      <c r="H2391" s="211">
        <v>7.5601511913244582E-3</v>
      </c>
      <c r="I2391" s="211">
        <v>1.0020157113636356E-2</v>
      </c>
      <c r="J2391" s="211">
        <v>1.3612149486877351E-2</v>
      </c>
      <c r="K2391" s="211">
        <v>1.7324812022779166E-2</v>
      </c>
      <c r="L2391" s="211">
        <v>2.341456183709377E-2</v>
      </c>
      <c r="M2391" s="211">
        <v>2.9346962105468527E-2</v>
      </c>
      <c r="N2391" s="211">
        <v>3.703822613200855E-2</v>
      </c>
      <c r="P2391" s="212">
        <f t="array" ref="P2391:Z2391">(1+D2391:N2391)^-P$1:Z$1</f>
        <v>0.99993133079413343</v>
      </c>
      <c r="Q2391" s="212">
        <v>0.99944454685976569</v>
      </c>
      <c r="R2391" s="212">
        <v>0.99821082703533381</v>
      </c>
      <c r="S2391" s="212">
        <v>0.99429577395252833</v>
      </c>
      <c r="T2391" s="212">
        <v>0.98504945303398639</v>
      </c>
      <c r="U2391" s="212">
        <v>0.9705320384770848</v>
      </c>
      <c r="V2391" s="212">
        <v>0.93463268035260394</v>
      </c>
      <c r="W2391" s="212">
        <v>0.88671191061905785</v>
      </c>
      <c r="X2391" s="212">
        <v>0.79338517086812976</v>
      </c>
      <c r="Y2391" s="212">
        <v>0.6479972950701347</v>
      </c>
      <c r="Z2391" s="212">
        <v>0.4831752687228642</v>
      </c>
    </row>
    <row r="2392" spans="3:26" x14ac:dyDescent="0.3">
      <c r="C2392" s="210">
        <v>40367</v>
      </c>
      <c r="D2392" s="211">
        <v>1.0603976386498353E-3</v>
      </c>
      <c r="E2392" s="211">
        <v>2.7093113599053462E-3</v>
      </c>
      <c r="F2392" s="211">
        <v>4.4599397090408733E-3</v>
      </c>
      <c r="G2392" s="211">
        <v>7.0072361121072341E-3</v>
      </c>
      <c r="H2392" s="211">
        <v>8.9221612423870077E-3</v>
      </c>
      <c r="I2392" s="211">
        <v>1.1921713789258496E-2</v>
      </c>
      <c r="J2392" s="211">
        <v>1.527158074280849E-2</v>
      </c>
      <c r="K2392" s="211">
        <v>1.9518883058738095E-2</v>
      </c>
      <c r="L2392" s="211">
        <v>2.5529707431725293E-2</v>
      </c>
      <c r="M2392" s="211">
        <v>3.4493251380136841E-2</v>
      </c>
      <c r="N2392" s="211">
        <v>4.7305005644768965E-2</v>
      </c>
      <c r="P2392" s="212">
        <f t="array" ref="P2392:Z2392">(1+D2392:N2392)^-P$1:Z$1</f>
        <v>0.99991521672916794</v>
      </c>
      <c r="Q2392" s="212">
        <v>0.99932381676710125</v>
      </c>
      <c r="R2392" s="212">
        <v>0.99777746167876891</v>
      </c>
      <c r="S2392" s="212">
        <v>0.99304152357518205</v>
      </c>
      <c r="T2392" s="212">
        <v>0.98239168275474109</v>
      </c>
      <c r="U2392" s="212">
        <v>0.96507097620946036</v>
      </c>
      <c r="V2392" s="212">
        <v>0.9270194613870798</v>
      </c>
      <c r="W2392" s="212">
        <v>0.87344001026161633</v>
      </c>
      <c r="X2392" s="212">
        <v>0.7771727153810295</v>
      </c>
      <c r="Y2392" s="212">
        <v>0.60129151064256259</v>
      </c>
      <c r="Z2392" s="212">
        <v>0.39676779560610009</v>
      </c>
    </row>
    <row r="2393" spans="3:26" x14ac:dyDescent="0.3">
      <c r="C2393" s="210">
        <v>40366</v>
      </c>
      <c r="D2393" s="211">
        <v>8.9177993387801896E-4</v>
      </c>
      <c r="E2393" s="211">
        <v>2.175509856683511E-3</v>
      </c>
      <c r="F2393" s="211">
        <v>3.3613315655981308E-3</v>
      </c>
      <c r="G2393" s="211">
        <v>5.4666946860984396E-3</v>
      </c>
      <c r="H2393" s="211">
        <v>7.0783926545241252E-3</v>
      </c>
      <c r="I2393" s="211">
        <v>9.5672684036497077E-3</v>
      </c>
      <c r="J2393" s="211">
        <v>1.2075730290294639E-2</v>
      </c>
      <c r="K2393" s="211">
        <v>1.5645480758875535E-2</v>
      </c>
      <c r="L2393" s="211">
        <v>2.1393956789129059E-2</v>
      </c>
      <c r="M2393" s="211">
        <v>2.8636168063919432E-2</v>
      </c>
      <c r="N2393" s="211">
        <v>3.8022720539046637E-2</v>
      </c>
      <c r="P2393" s="212">
        <f t="array" ref="P2393:Z2393">(1+D2393:N2393)^-P$1:Z$1</f>
        <v>0.99992869193978873</v>
      </c>
      <c r="Q2393" s="212">
        <v>0.99945686083809482</v>
      </c>
      <c r="R2393" s="212">
        <v>0.99832355934003325</v>
      </c>
      <c r="S2393" s="212">
        <v>0.99456302758212689</v>
      </c>
      <c r="T2393" s="212">
        <v>0.98599211945177634</v>
      </c>
      <c r="U2393" s="212">
        <v>0.97183875737665526</v>
      </c>
      <c r="V2393" s="212">
        <v>0.94174852198978787</v>
      </c>
      <c r="W2393" s="212">
        <v>0.89702597112988092</v>
      </c>
      <c r="X2393" s="212">
        <v>0.80922102936370133</v>
      </c>
      <c r="Y2393" s="212">
        <v>0.6547464337211677</v>
      </c>
      <c r="Z2393" s="212">
        <v>0.47409219811928976</v>
      </c>
    </row>
    <row r="2394" spans="3:26" x14ac:dyDescent="0.3">
      <c r="C2394" s="210">
        <v>40365</v>
      </c>
      <c r="D2394" s="211">
        <v>1.1017552793723857E-3</v>
      </c>
      <c r="E2394" s="211">
        <v>2.8823602763369364E-3</v>
      </c>
      <c r="F2394" s="211">
        <v>4.4051928787000134E-3</v>
      </c>
      <c r="G2394" s="211">
        <v>6.7314709716533331E-3</v>
      </c>
      <c r="H2394" s="211">
        <v>9.0061225639894646E-3</v>
      </c>
      <c r="I2394" s="211">
        <v>1.191282686250638E-2</v>
      </c>
      <c r="J2394" s="211">
        <v>1.6013880032568831E-2</v>
      </c>
      <c r="K2394" s="211">
        <v>2.1419930878269103E-2</v>
      </c>
      <c r="L2394" s="211">
        <v>2.9449861073970792E-2</v>
      </c>
      <c r="M2394" s="211">
        <v>3.8706824744770545E-2</v>
      </c>
      <c r="N2394" s="211">
        <v>4.8889866505320963E-2</v>
      </c>
      <c r="P2394" s="212">
        <f t="array" ref="P2394:Z2394">(1+D2394:N2394)^-P$1:Z$1</f>
        <v>0.99991191197658169</v>
      </c>
      <c r="Q2394" s="212">
        <v>0.99928070525634272</v>
      </c>
      <c r="R2394" s="212">
        <v>0.99780465409546504</v>
      </c>
      <c r="S2394" s="212">
        <v>0.99331353874816652</v>
      </c>
      <c r="T2394" s="212">
        <v>0.98222819619030688</v>
      </c>
      <c r="U2394" s="212">
        <v>0.96509640307480948</v>
      </c>
      <c r="V2394" s="212">
        <v>0.92363800594296397</v>
      </c>
      <c r="W2394" s="212">
        <v>0.86212393862738668</v>
      </c>
      <c r="X2394" s="212">
        <v>0.74807993563960462</v>
      </c>
      <c r="Y2394" s="212">
        <v>0.56572480714925044</v>
      </c>
      <c r="Z2394" s="212">
        <v>0.38494812370117559</v>
      </c>
    </row>
    <row r="2395" spans="3:26" x14ac:dyDescent="0.3">
      <c r="C2395" s="210">
        <v>40361</v>
      </c>
      <c r="D2395" s="211">
        <v>9.3425076208466476E-4</v>
      </c>
      <c r="E2395" s="211">
        <v>2.3074937490967303E-3</v>
      </c>
      <c r="F2395" s="211">
        <v>3.5153768388973636E-3</v>
      </c>
      <c r="G2395" s="211">
        <v>5.4549019218217438E-3</v>
      </c>
      <c r="H2395" s="211">
        <v>7.0067242984342961E-3</v>
      </c>
      <c r="I2395" s="211">
        <v>8.7587339187075956E-3</v>
      </c>
      <c r="J2395" s="211">
        <v>1.1053399419400631E-2</v>
      </c>
      <c r="K2395" s="211">
        <v>1.5151019537391178E-2</v>
      </c>
      <c r="L2395" s="211">
        <v>1.9621850745750801E-2</v>
      </c>
      <c r="M2395" s="211">
        <v>2.456591509263386E-2</v>
      </c>
      <c r="N2395" s="211">
        <v>3.206460878262872E-2</v>
      </c>
      <c r="P2395" s="212">
        <f t="array" ref="P2395:Z2395">(1+D2395:N2395)^-P$1:Z$1</f>
        <v>0.99992529762064475</v>
      </c>
      <c r="Q2395" s="212">
        <v>0.99942395708302401</v>
      </c>
      <c r="R2395" s="212">
        <v>0.99824693224924022</v>
      </c>
      <c r="S2395" s="212">
        <v>0.99457469259795217</v>
      </c>
      <c r="T2395" s="212">
        <v>0.98613246995231718</v>
      </c>
      <c r="U2395" s="212">
        <v>0.97417745867236982</v>
      </c>
      <c r="V2395" s="212">
        <v>0.94651942524838784</v>
      </c>
      <c r="W2395" s="212">
        <v>0.90008891685469639</v>
      </c>
      <c r="X2395" s="212">
        <v>0.82339582512960552</v>
      </c>
      <c r="Y2395" s="212">
        <v>0.69486660903037534</v>
      </c>
      <c r="Z2395" s="212">
        <v>0.53193955730406739</v>
      </c>
    </row>
    <row r="2396" spans="3:26" x14ac:dyDescent="0.3">
      <c r="C2396" s="210">
        <v>40360</v>
      </c>
      <c r="D2396" s="211">
        <v>9.0417428799206335E-4</v>
      </c>
      <c r="E2396" s="211">
        <v>2.3664903143803592E-3</v>
      </c>
      <c r="F2396" s="211">
        <v>3.8173967166230238E-3</v>
      </c>
      <c r="G2396" s="211">
        <v>5.8883953594142183E-3</v>
      </c>
      <c r="H2396" s="211">
        <v>7.9258700151416586E-3</v>
      </c>
      <c r="I2396" s="211">
        <v>1.0666826116209517E-2</v>
      </c>
      <c r="J2396" s="211">
        <v>1.3419744991986792E-2</v>
      </c>
      <c r="K2396" s="211">
        <v>1.7327904083401152E-2</v>
      </c>
      <c r="L2396" s="211">
        <v>2.2585624125808806E-2</v>
      </c>
      <c r="M2396" s="211">
        <v>2.9924855722004404E-2</v>
      </c>
      <c r="N2396" s="211">
        <v>3.8499107573676923E-2</v>
      </c>
      <c r="P2396" s="212">
        <f t="array" ref="P2396:Z2396">(1+D2396:N2396)^-P$1:Z$1</f>
        <v>0.99992770135218123</v>
      </c>
      <c r="Q2396" s="212">
        <v>0.99940925091448796</v>
      </c>
      <c r="R2396" s="212">
        <v>0.99809674900960299</v>
      </c>
      <c r="S2396" s="212">
        <v>0.99414607486617812</v>
      </c>
      <c r="T2396" s="212">
        <v>0.98433474616756911</v>
      </c>
      <c r="U2396" s="212">
        <v>0.9686702632202292</v>
      </c>
      <c r="V2396" s="212">
        <v>0.93552024853713922</v>
      </c>
      <c r="W2396" s="212">
        <v>0.88669304532125426</v>
      </c>
      <c r="X2396" s="212">
        <v>0.79984009379342547</v>
      </c>
      <c r="Y2396" s="212">
        <v>0.64256476897087478</v>
      </c>
      <c r="Z2396" s="212">
        <v>0.46976152820514344</v>
      </c>
    </row>
    <row r="2397" spans="3:26" x14ac:dyDescent="0.3">
      <c r="C2397" s="210">
        <v>40359</v>
      </c>
      <c r="D2397" s="211">
        <v>1.0899617935132824E-3</v>
      </c>
      <c r="E2397" s="211">
        <v>2.9430433348234613E-3</v>
      </c>
      <c r="F2397" s="211">
        <v>4.4843402880457494E-3</v>
      </c>
      <c r="G2397" s="211">
        <v>6.9725461801028463E-3</v>
      </c>
      <c r="H2397" s="211">
        <v>9.3018035938556998E-3</v>
      </c>
      <c r="I2397" s="211">
        <v>1.1720445530568531E-2</v>
      </c>
      <c r="J2397" s="211">
        <v>1.5600880672908773E-2</v>
      </c>
      <c r="K2397" s="211">
        <v>2.1206302786636641E-2</v>
      </c>
      <c r="L2397" s="211">
        <v>2.7817104367889312E-2</v>
      </c>
      <c r="M2397" s="211">
        <v>3.562784731107458E-2</v>
      </c>
      <c r="N2397" s="211">
        <v>4.8377271111806411E-2</v>
      </c>
      <c r="P2397" s="212">
        <f t="array" ref="P2397:Z2397">(1+D2397:N2397)^-P$1:Z$1</f>
        <v>0.99991285434008881</v>
      </c>
      <c r="Q2397" s="212">
        <v>0.99926558954618272</v>
      </c>
      <c r="R2397" s="212">
        <v>0.99776534277623263</v>
      </c>
      <c r="S2397" s="212">
        <v>0.99307573358722356</v>
      </c>
      <c r="T2397" s="212">
        <v>0.98165278118059984</v>
      </c>
      <c r="U2397" s="212">
        <v>0.96564705470841383</v>
      </c>
      <c r="V2397" s="212">
        <v>0.92551754487103233</v>
      </c>
      <c r="W2397" s="212">
        <v>0.86338717662579845</v>
      </c>
      <c r="X2397" s="212">
        <v>0.76004900185614499</v>
      </c>
      <c r="Y2397" s="212">
        <v>0.59148563687796618</v>
      </c>
      <c r="Z2397" s="212">
        <v>0.38873000428787802</v>
      </c>
    </row>
    <row r="2398" spans="3:26" x14ac:dyDescent="0.3">
      <c r="C2398" s="210">
        <v>40358</v>
      </c>
      <c r="D2398" s="211">
        <v>9.4581309355209445E-4</v>
      </c>
      <c r="E2398" s="211">
        <v>2.2565010802585691E-3</v>
      </c>
      <c r="F2398" s="211">
        <v>3.6290565323369816E-3</v>
      </c>
      <c r="G2398" s="211">
        <v>5.5588512524242864E-3</v>
      </c>
      <c r="H2398" s="211">
        <v>7.5027146502050016E-3</v>
      </c>
      <c r="I2398" s="211">
        <v>9.5458187515015547E-3</v>
      </c>
      <c r="J2398" s="211">
        <v>1.2895998973446281E-2</v>
      </c>
      <c r="K2398" s="211">
        <v>1.6411416391102107E-2</v>
      </c>
      <c r="L2398" s="211">
        <v>2.1276652621066885E-2</v>
      </c>
      <c r="M2398" s="211">
        <v>2.8503413829105526E-2</v>
      </c>
      <c r="N2398" s="211">
        <v>3.774208942546009E-2</v>
      </c>
      <c r="P2398" s="212">
        <f t="array" ref="P2398:Z2398">(1+D2398:N2398)^-P$1:Z$1</f>
        <v>0.99992437357228825</v>
      </c>
      <c r="Q2398" s="212">
        <v>0.99943666897925709</v>
      </c>
      <c r="R2398" s="212">
        <v>0.99819039561445411</v>
      </c>
      <c r="S2398" s="212">
        <v>0.99447187875130261</v>
      </c>
      <c r="T2398" s="212">
        <v>0.9851617692497322</v>
      </c>
      <c r="U2398" s="212">
        <v>0.97190070418226426</v>
      </c>
      <c r="V2398" s="212">
        <v>0.9379414348108972</v>
      </c>
      <c r="W2398" s="212">
        <v>0.89230486125241526</v>
      </c>
      <c r="X2398" s="212">
        <v>0.81015098383234241</v>
      </c>
      <c r="Y2398" s="212">
        <v>0.65601525217221135</v>
      </c>
      <c r="Z2398" s="212">
        <v>0.47666292114143</v>
      </c>
    </row>
    <row r="2399" spans="3:26" x14ac:dyDescent="0.3">
      <c r="C2399" s="210">
        <v>40357</v>
      </c>
      <c r="D2399" s="211">
        <v>9.0075162929786857E-4</v>
      </c>
      <c r="E2399" s="211">
        <v>2.1719632147349432E-3</v>
      </c>
      <c r="F2399" s="211">
        <v>3.4350964539869235E-3</v>
      </c>
      <c r="G2399" s="211">
        <v>5.5059590560167081E-3</v>
      </c>
      <c r="H2399" s="211">
        <v>7.105007514483919E-3</v>
      </c>
      <c r="I2399" s="211">
        <v>9.2744954062684206E-3</v>
      </c>
      <c r="J2399" s="211">
        <v>1.2531306452264006E-2</v>
      </c>
      <c r="K2399" s="211">
        <v>1.6047900557728055E-2</v>
      </c>
      <c r="L2399" s="211">
        <v>2.0425704864607604E-2</v>
      </c>
      <c r="M2399" s="211">
        <v>2.5943525429576331E-2</v>
      </c>
      <c r="N2399" s="211">
        <v>3.481367441102514E-2</v>
      </c>
      <c r="P2399" s="212">
        <f t="array" ref="P2399:Z2399">(1+D2399:N2399)^-P$1:Z$1</f>
        <v>0.99992797489825258</v>
      </c>
      <c r="Q2399" s="212">
        <v>0.99945774509525198</v>
      </c>
      <c r="R2399" s="212">
        <v>0.99828686410203249</v>
      </c>
      <c r="S2399" s="212">
        <v>0.99452419052674157</v>
      </c>
      <c r="T2399" s="212">
        <v>0.98594000632507284</v>
      </c>
      <c r="U2399" s="212">
        <v>0.97268474335544508</v>
      </c>
      <c r="V2399" s="212">
        <v>0.93963178610667109</v>
      </c>
      <c r="W2399" s="212">
        <v>0.89454196751742221</v>
      </c>
      <c r="X2399" s="212">
        <v>0.81693235908208917</v>
      </c>
      <c r="Y2399" s="212">
        <v>0.68100166568889642</v>
      </c>
      <c r="Z2399" s="212">
        <v>0.50437879503877048</v>
      </c>
    </row>
    <row r="2400" spans="3:26" x14ac:dyDescent="0.3">
      <c r="C2400" s="210">
        <v>40354</v>
      </c>
      <c r="D2400" s="211">
        <v>1.0404170617159141E-3</v>
      </c>
      <c r="E2400" s="211">
        <v>2.3842433820771103E-3</v>
      </c>
      <c r="F2400" s="211">
        <v>3.9314294703454702E-3</v>
      </c>
      <c r="G2400" s="211">
        <v>6.3038880232449126E-3</v>
      </c>
      <c r="H2400" s="211">
        <v>8.452891562410492E-3</v>
      </c>
      <c r="I2400" s="211">
        <v>1.1071389378572627E-2</v>
      </c>
      <c r="J2400" s="211">
        <v>1.4020928005682255E-2</v>
      </c>
      <c r="K2400" s="211">
        <v>1.7836915710788201E-2</v>
      </c>
      <c r="L2400" s="211">
        <v>2.2803182320206537E-2</v>
      </c>
      <c r="M2400" s="211">
        <v>2.8759164203975337E-2</v>
      </c>
      <c r="N2400" s="211">
        <v>3.9339701487908961E-2</v>
      </c>
      <c r="P2400" s="212">
        <f t="array" ref="P2400:Z2400">(1+D2400:N2400)^-P$1:Z$1</f>
        <v>0.99991681336396021</v>
      </c>
      <c r="Q2400" s="212">
        <v>0.99940482579057843</v>
      </c>
      <c r="R2400" s="212">
        <v>0.9980400623925757</v>
      </c>
      <c r="S2400" s="212">
        <v>0.99373560204002787</v>
      </c>
      <c r="T2400" s="212">
        <v>0.98330618038964868</v>
      </c>
      <c r="U2400" s="212">
        <v>0.96750793694149251</v>
      </c>
      <c r="V2400" s="212">
        <v>0.93275032348385079</v>
      </c>
      <c r="W2400" s="212">
        <v>0.88359370447097441</v>
      </c>
      <c r="X2400" s="212">
        <v>0.79814039924216718</v>
      </c>
      <c r="Y2400" s="212">
        <v>0.65357321566213944</v>
      </c>
      <c r="Z2400" s="212">
        <v>0.46222098394194144</v>
      </c>
    </row>
    <row r="2401" spans="3:26" x14ac:dyDescent="0.3">
      <c r="C2401" s="210">
        <v>40353</v>
      </c>
      <c r="D2401" s="211">
        <v>7.9087723483715119E-4</v>
      </c>
      <c r="E2401" s="211">
        <v>1.9070761550812304E-3</v>
      </c>
      <c r="F2401" s="211">
        <v>3.0489703517224444E-3</v>
      </c>
      <c r="G2401" s="211">
        <v>5.0260233722783558E-3</v>
      </c>
      <c r="H2401" s="211">
        <v>6.6612713681459736E-3</v>
      </c>
      <c r="I2401" s="211">
        <v>8.7117264746980391E-3</v>
      </c>
      <c r="J2401" s="211">
        <v>1.1263669560985057E-2</v>
      </c>
      <c r="K2401" s="211">
        <v>1.4088531182961559E-2</v>
      </c>
      <c r="L2401" s="211">
        <v>1.9239980117222309E-2</v>
      </c>
      <c r="M2401" s="211">
        <v>2.5249819866980029E-2</v>
      </c>
      <c r="N2401" s="211">
        <v>3.4114371095278762E-2</v>
      </c>
      <c r="P2401" s="212">
        <f t="array" ref="P2401:Z2401">(1+D2401:N2401)^-P$1:Z$1</f>
        <v>0.99993675682743499</v>
      </c>
      <c r="Q2401" s="212">
        <v>0.99952379842147476</v>
      </c>
      <c r="R2401" s="212">
        <v>0.99847899207281288</v>
      </c>
      <c r="S2401" s="212">
        <v>0.99499911121165407</v>
      </c>
      <c r="T2401" s="212">
        <v>0.98680940232893122</v>
      </c>
      <c r="U2401" s="212">
        <v>0.97431365930895475</v>
      </c>
      <c r="V2401" s="212">
        <v>0.94553579441566915</v>
      </c>
      <c r="W2401" s="212">
        <v>0.90671103715673107</v>
      </c>
      <c r="X2401" s="212">
        <v>0.82648598388638816</v>
      </c>
      <c r="Y2401" s="212">
        <v>0.68794619854207084</v>
      </c>
      <c r="Z2401" s="212">
        <v>0.5112443585744465</v>
      </c>
    </row>
    <row r="2402" spans="3:26" x14ac:dyDescent="0.3">
      <c r="C2402" s="210">
        <v>40352</v>
      </c>
      <c r="D2402" s="211">
        <v>9.2835336587928751E-4</v>
      </c>
      <c r="E2402" s="211">
        <v>2.3476006161330721E-3</v>
      </c>
      <c r="F2402" s="211">
        <v>3.5764116490325628E-3</v>
      </c>
      <c r="G2402" s="211">
        <v>5.5077161514678107E-3</v>
      </c>
      <c r="H2402" s="211">
        <v>7.3265056782330718E-3</v>
      </c>
      <c r="I2402" s="211">
        <v>9.6043168148489868E-3</v>
      </c>
      <c r="J2402" s="211">
        <v>1.2394853461297079E-2</v>
      </c>
      <c r="K2402" s="211">
        <v>1.6074894711202315E-2</v>
      </c>
      <c r="L2402" s="211">
        <v>2.0381945954485246E-2</v>
      </c>
      <c r="M2402" s="211">
        <v>2.7376334987846057E-2</v>
      </c>
      <c r="N2402" s="211">
        <v>3.4603491190594117E-2</v>
      </c>
      <c r="P2402" s="212">
        <f t="array" ref="P2402:Z2402">(1+D2402:N2402)^-P$1:Z$1</f>
        <v>0.99992576893826912</v>
      </c>
      <c r="Q2402" s="212">
        <v>0.99941395946213896</v>
      </c>
      <c r="R2402" s="212">
        <v>0.99821657644490602</v>
      </c>
      <c r="S2402" s="212">
        <v>0.99452245262468164</v>
      </c>
      <c r="T2402" s="212">
        <v>0.98550646290130883</v>
      </c>
      <c r="U2402" s="212">
        <v>0.97173177360070107</v>
      </c>
      <c r="V2402" s="212">
        <v>0.94026518588266628</v>
      </c>
      <c r="W2402" s="212">
        <v>0.89437562313518393</v>
      </c>
      <c r="X2402" s="212">
        <v>0.81728276678317735</v>
      </c>
      <c r="Y2402" s="212">
        <v>0.66689372837769456</v>
      </c>
      <c r="Z2402" s="212">
        <v>0.50643208035099208</v>
      </c>
    </row>
    <row r="2403" spans="3:26" x14ac:dyDescent="0.3">
      <c r="C2403" s="210">
        <v>40351</v>
      </c>
      <c r="D2403" s="211">
        <v>9.2527954641440904E-4</v>
      </c>
      <c r="E2403" s="211">
        <v>2.1810117218209737E-3</v>
      </c>
      <c r="F2403" s="211">
        <v>3.2911101745640328E-3</v>
      </c>
      <c r="G2403" s="211">
        <v>5.3525530751780516E-3</v>
      </c>
      <c r="H2403" s="211">
        <v>7.0207887973470001E-3</v>
      </c>
      <c r="I2403" s="211">
        <v>8.9605707890621847E-3</v>
      </c>
      <c r="J2403" s="211">
        <v>1.1487117525105138E-2</v>
      </c>
      <c r="K2403" s="211">
        <v>1.4948591777361393E-2</v>
      </c>
      <c r="L2403" s="211">
        <v>2.0027540942565036E-2</v>
      </c>
      <c r="M2403" s="211">
        <v>2.6308816975113818E-2</v>
      </c>
      <c r="N2403" s="211">
        <v>3.4843181067635121E-2</v>
      </c>
      <c r="P2403" s="212">
        <f t="array" ref="P2403:Z2403">(1+D2403:N2403)^-P$1:Z$1</f>
        <v>0.9999260145979213</v>
      </c>
      <c r="Q2403" s="212">
        <v>0.9994554891078099</v>
      </c>
      <c r="R2403" s="212">
        <v>0.99835849558222334</v>
      </c>
      <c r="S2403" s="212">
        <v>0.99467594421598104</v>
      </c>
      <c r="T2403" s="212">
        <v>0.98610492461789645</v>
      </c>
      <c r="U2403" s="212">
        <v>0.97359293950273729</v>
      </c>
      <c r="V2403" s="212">
        <v>0.94449186257405915</v>
      </c>
      <c r="W2403" s="212">
        <v>0.90134630494403234</v>
      </c>
      <c r="X2403" s="212">
        <v>0.82012683114405183</v>
      </c>
      <c r="Y2403" s="212">
        <v>0.67737490187644522</v>
      </c>
      <c r="Z2403" s="212">
        <v>0.50409124419896922</v>
      </c>
    </row>
    <row r="2404" spans="3:26" x14ac:dyDescent="0.3">
      <c r="C2404" s="210">
        <v>40350</v>
      </c>
      <c r="D2404" s="211">
        <v>8.1967674807978408E-4</v>
      </c>
      <c r="E2404" s="211">
        <v>2.0103341664749457E-3</v>
      </c>
      <c r="F2404" s="211">
        <v>3.2238138564831603E-3</v>
      </c>
      <c r="G2404" s="211">
        <v>5.1654064137922001E-3</v>
      </c>
      <c r="H2404" s="211">
        <v>6.7617953884425231E-3</v>
      </c>
      <c r="I2404" s="211">
        <v>8.4874961531694205E-3</v>
      </c>
      <c r="J2404" s="211">
        <v>1.0871665588768641E-2</v>
      </c>
      <c r="K2404" s="211">
        <v>1.4341497426174894E-2</v>
      </c>
      <c r="L2404" s="211">
        <v>1.8911118625322635E-2</v>
      </c>
      <c r="M2404" s="211">
        <v>2.4603801581708062E-2</v>
      </c>
      <c r="N2404" s="211">
        <v>3.1480651298229897E-2</v>
      </c>
      <c r="P2404" s="212">
        <f t="array" ref="P2404:Z2404">(1+D2404:N2404)^-P$1:Z$1</f>
        <v>0.99993445486845167</v>
      </c>
      <c r="Q2404" s="212">
        <v>0.99949804698336686</v>
      </c>
      <c r="R2404" s="212">
        <v>0.99839197999680751</v>
      </c>
      <c r="S2404" s="212">
        <v>0.99486113789747177</v>
      </c>
      <c r="T2404" s="212">
        <v>0.98661234857413693</v>
      </c>
      <c r="U2404" s="212">
        <v>0.97496369982505571</v>
      </c>
      <c r="V2404" s="212">
        <v>0.94737055436415651</v>
      </c>
      <c r="W2404" s="212">
        <v>0.90512935065543343</v>
      </c>
      <c r="X2404" s="212">
        <v>0.82915740941969163</v>
      </c>
      <c r="Y2404" s="212">
        <v>0.69448130043962863</v>
      </c>
      <c r="Z2404" s="212">
        <v>0.53799505491932742</v>
      </c>
    </row>
    <row r="2405" spans="3:26" x14ac:dyDescent="0.3">
      <c r="C2405" s="210">
        <v>40347</v>
      </c>
      <c r="D2405" s="211">
        <v>8.035446398956586E-4</v>
      </c>
      <c r="E2405" s="211">
        <v>1.8583490360342479E-3</v>
      </c>
      <c r="F2405" s="211">
        <v>2.8243246293628978E-3</v>
      </c>
      <c r="G2405" s="211">
        <v>4.5120505351989E-3</v>
      </c>
      <c r="H2405" s="211">
        <v>6.1480819633556632E-3</v>
      </c>
      <c r="I2405" s="211">
        <v>8.2976137635556498E-3</v>
      </c>
      <c r="J2405" s="211">
        <v>1.084692634698573E-2</v>
      </c>
      <c r="K2405" s="211">
        <v>1.4154594679447357E-2</v>
      </c>
      <c r="L2405" s="211">
        <v>1.8617679596320956E-2</v>
      </c>
      <c r="M2405" s="211">
        <v>2.5204319736401529E-2</v>
      </c>
      <c r="N2405" s="211">
        <v>3.188255356894884E-2</v>
      </c>
      <c r="P2405" s="212">
        <f t="array" ref="P2405:Z2405">(1+D2405:N2405)^-P$1:Z$1</f>
        <v>0.99993574430682608</v>
      </c>
      <c r="Q2405" s="212">
        <v>0.99953595159334974</v>
      </c>
      <c r="R2405" s="212">
        <v>0.99859082196593385</v>
      </c>
      <c r="S2405" s="212">
        <v>0.99550821661841193</v>
      </c>
      <c r="T2405" s="212">
        <v>0.98781631033700024</v>
      </c>
      <c r="U2405" s="212">
        <v>0.97551461842324838</v>
      </c>
      <c r="V2405" s="212">
        <v>0.94748648871492036</v>
      </c>
      <c r="W2405" s="212">
        <v>0.90629766667169487</v>
      </c>
      <c r="X2405" s="212">
        <v>0.83154910947931482</v>
      </c>
      <c r="Y2405" s="212">
        <v>0.68840432236628268</v>
      </c>
      <c r="Z2405" s="212">
        <v>0.53381971038131648</v>
      </c>
    </row>
    <row r="2406" spans="3:26" x14ac:dyDescent="0.3">
      <c r="C2406" s="210">
        <v>40346</v>
      </c>
      <c r="D2406" s="211">
        <v>9.4940313672388561E-4</v>
      </c>
      <c r="E2406" s="211">
        <v>2.2746143197658717E-3</v>
      </c>
      <c r="F2406" s="211">
        <v>3.6918587862378974E-3</v>
      </c>
      <c r="G2406" s="211">
        <v>5.7329257075833468E-3</v>
      </c>
      <c r="H2406" s="211">
        <v>7.2563148514660633E-3</v>
      </c>
      <c r="I2406" s="211">
        <v>9.6752251109439545E-3</v>
      </c>
      <c r="J2406" s="211">
        <v>1.2522406241293903E-2</v>
      </c>
      <c r="K2406" s="211">
        <v>1.6597830105243388E-2</v>
      </c>
      <c r="L2406" s="211">
        <v>2.2708976828944068E-2</v>
      </c>
      <c r="M2406" s="211">
        <v>2.9169025001586028E-2</v>
      </c>
      <c r="N2406" s="211">
        <v>3.8905361915655683E-2</v>
      </c>
      <c r="P2406" s="212">
        <f t="array" ref="P2406:Z2406">(1+D2406:N2406)^-P$1:Z$1</f>
        <v>0.9999240866624739</v>
      </c>
      <c r="Q2406" s="212">
        <v>0.99943215346070935</v>
      </c>
      <c r="R2406" s="212">
        <v>0.99815916611569167</v>
      </c>
      <c r="S2406" s="212">
        <v>0.99429975338278809</v>
      </c>
      <c r="T2406" s="212">
        <v>0.98564381805625612</v>
      </c>
      <c r="U2406" s="212">
        <v>0.97152705726115451</v>
      </c>
      <c r="V2406" s="212">
        <v>0.93967308429475482</v>
      </c>
      <c r="W2406" s="212">
        <v>0.8911601364899312</v>
      </c>
      <c r="X2406" s="212">
        <v>0.79887590058776548</v>
      </c>
      <c r="Y2406" s="212">
        <v>0.64967985269470652</v>
      </c>
      <c r="Z2406" s="212">
        <v>0.46610122633034501</v>
      </c>
    </row>
    <row r="2407" spans="3:26" x14ac:dyDescent="0.3">
      <c r="C2407" s="210">
        <v>40345</v>
      </c>
      <c r="D2407" s="211">
        <v>8.4268902100527411E-4</v>
      </c>
      <c r="E2407" s="211">
        <v>2.1104102855211068E-3</v>
      </c>
      <c r="F2407" s="211">
        <v>3.2054310299255398E-3</v>
      </c>
      <c r="G2407" s="211">
        <v>4.904663076570245E-3</v>
      </c>
      <c r="H2407" s="211">
        <v>6.6725037950703999E-3</v>
      </c>
      <c r="I2407" s="211">
        <v>8.6516676154763054E-3</v>
      </c>
      <c r="J2407" s="211">
        <v>1.1682523487731166E-2</v>
      </c>
      <c r="K2407" s="211">
        <v>1.4885608765750668E-2</v>
      </c>
      <c r="L2407" s="211">
        <v>1.9648635699642786E-2</v>
      </c>
      <c r="M2407" s="211">
        <v>2.5949963504539972E-2</v>
      </c>
      <c r="N2407" s="211">
        <v>3.4508633341174301E-2</v>
      </c>
      <c r="P2407" s="212">
        <f t="array" ref="P2407:Z2407">(1+D2407:N2407)^-P$1:Z$1</f>
        <v>0.99993261553779822</v>
      </c>
      <c r="Q2407" s="212">
        <v>0.99947309224019476</v>
      </c>
      <c r="R2407" s="212">
        <v>0.99840112726712793</v>
      </c>
      <c r="S2407" s="212">
        <v>0.99511927523397647</v>
      </c>
      <c r="T2407" s="212">
        <v>0.98678738086193141</v>
      </c>
      <c r="U2407" s="212">
        <v>0.97448771241307364</v>
      </c>
      <c r="V2407" s="212">
        <v>0.94358007426102841</v>
      </c>
      <c r="W2407" s="212">
        <v>0.90173793580591799</v>
      </c>
      <c r="X2407" s="212">
        <v>0.82317955443053292</v>
      </c>
      <c r="Y2407" s="212">
        <v>0.68093756684373918</v>
      </c>
      <c r="Z2407" s="212">
        <v>0.5073616216968666</v>
      </c>
    </row>
    <row r="2408" spans="3:26" x14ac:dyDescent="0.3">
      <c r="C2408" s="210">
        <v>40344</v>
      </c>
      <c r="D2408" s="211">
        <v>9.3990610608477129E-4</v>
      </c>
      <c r="E2408" s="211">
        <v>2.2705938110048527E-3</v>
      </c>
      <c r="F2408" s="211">
        <v>3.5868893453115704E-3</v>
      </c>
      <c r="G2408" s="211">
        <v>5.762688517481766E-3</v>
      </c>
      <c r="H2408" s="211">
        <v>7.2617227353380448E-3</v>
      </c>
      <c r="I2408" s="211">
        <v>9.4962907006173949E-3</v>
      </c>
      <c r="J2408" s="211">
        <v>1.274195681747931E-2</v>
      </c>
      <c r="K2408" s="211">
        <v>1.6685206212227893E-2</v>
      </c>
      <c r="L2408" s="211">
        <v>2.2472943320124599E-2</v>
      </c>
      <c r="M2408" s="211">
        <v>3.0272889167312651E-2</v>
      </c>
      <c r="N2408" s="211">
        <v>4.0325640897376024E-2</v>
      </c>
      <c r="P2408" s="212">
        <f t="array" ref="P2408:Z2408">(1+D2408:N2408)^-P$1:Z$1</f>
        <v>0.99992484565055573</v>
      </c>
      <c r="Q2408" s="212">
        <v>0.99943315573986169</v>
      </c>
      <c r="R2408" s="212">
        <v>0.99821136561686608</v>
      </c>
      <c r="S2408" s="212">
        <v>0.99427032978726215</v>
      </c>
      <c r="T2408" s="212">
        <v>0.98563323444550655</v>
      </c>
      <c r="U2408" s="212">
        <v>0.97204376179332919</v>
      </c>
      <c r="V2408" s="212">
        <v>0.93865497530981656</v>
      </c>
      <c r="W2408" s="212">
        <v>0.89062415720233767</v>
      </c>
      <c r="X2408" s="212">
        <v>0.80072198837468034</v>
      </c>
      <c r="Y2408" s="212">
        <v>0.63931651324212702</v>
      </c>
      <c r="Z2408" s="212">
        <v>0.4535382777522749</v>
      </c>
    </row>
    <row r="2409" spans="3:26" x14ac:dyDescent="0.3">
      <c r="C2409" s="210">
        <v>40343</v>
      </c>
      <c r="D2409" s="211">
        <v>9.7786350179843162E-4</v>
      </c>
      <c r="E2409" s="211">
        <v>2.3456449652072549E-3</v>
      </c>
      <c r="F2409" s="211">
        <v>3.8462046852217112E-3</v>
      </c>
      <c r="G2409" s="211">
        <v>6.2438788806857002E-3</v>
      </c>
      <c r="H2409" s="211">
        <v>7.8523058098875602E-3</v>
      </c>
      <c r="I2409" s="211">
        <v>1.0449252035070522E-2</v>
      </c>
      <c r="J2409" s="211">
        <v>1.3096902536844545E-2</v>
      </c>
      <c r="K2409" s="211">
        <v>1.7846781957381659E-2</v>
      </c>
      <c r="L2409" s="211">
        <v>2.2791156697089393E-2</v>
      </c>
      <c r="M2409" s="211">
        <v>2.9716121209023286E-2</v>
      </c>
      <c r="N2409" s="211">
        <v>3.7266025271693655E-2</v>
      </c>
      <c r="P2409" s="212">
        <f t="array" ref="P2409:Z2409">(1+D2409:N2409)^-P$1:Z$1</f>
        <v>0.99992181220044618</v>
      </c>
      <c r="Q2409" s="212">
        <v>0.99941444694452952</v>
      </c>
      <c r="R2409" s="212">
        <v>0.99808242742032016</v>
      </c>
      <c r="S2409" s="212">
        <v>0.99379486522926108</v>
      </c>
      <c r="T2409" s="212">
        <v>0.98447844667923212</v>
      </c>
      <c r="U2409" s="212">
        <v>0.96929613213880783</v>
      </c>
      <c r="V2409" s="212">
        <v>0.93701180480792134</v>
      </c>
      <c r="W2409" s="212">
        <v>0.88353375193177408</v>
      </c>
      <c r="X2409" s="212">
        <v>0.79823424678299715</v>
      </c>
      <c r="Y2409" s="212">
        <v>0.64452136549244965</v>
      </c>
      <c r="Z2409" s="212">
        <v>0.48105744025977004</v>
      </c>
    </row>
    <row r="2410" spans="3:26" x14ac:dyDescent="0.3">
      <c r="C2410" s="210">
        <v>40340</v>
      </c>
      <c r="D2410" s="211">
        <v>7.8063877481190144E-4</v>
      </c>
      <c r="E2410" s="211">
        <v>1.9311761366756588E-3</v>
      </c>
      <c r="F2410" s="211">
        <v>2.9785344532639534E-3</v>
      </c>
      <c r="G2410" s="211">
        <v>4.4733049179302665E-3</v>
      </c>
      <c r="H2410" s="211">
        <v>5.7506785917390384E-3</v>
      </c>
      <c r="I2410" s="211">
        <v>7.4296602778162243E-3</v>
      </c>
      <c r="J2410" s="211">
        <v>9.3080891351177749E-3</v>
      </c>
      <c r="K2410" s="211">
        <v>1.2600886402038408E-2</v>
      </c>
      <c r="L2410" s="211">
        <v>1.7248412799075175E-2</v>
      </c>
      <c r="M2410" s="211">
        <v>2.3645394982800275E-2</v>
      </c>
      <c r="N2410" s="211">
        <v>3.148342800081988E-2</v>
      </c>
      <c r="P2410" s="212">
        <f t="array" ref="P2410:Z2410">(1+D2410:N2410)^-P$1:Z$1</f>
        <v>0.99993757520972082</v>
      </c>
      <c r="Q2410" s="212">
        <v>0.99951778784834311</v>
      </c>
      <c r="R2410" s="212">
        <v>0.99851405141246297</v>
      </c>
      <c r="S2410" s="212">
        <v>0.99554661642471853</v>
      </c>
      <c r="T2410" s="212">
        <v>0.98859709845329702</v>
      </c>
      <c r="U2410" s="212">
        <v>0.97803816235076202</v>
      </c>
      <c r="V2410" s="212">
        <v>0.95473145294599593</v>
      </c>
      <c r="W2410" s="212">
        <v>0.91607678492907996</v>
      </c>
      <c r="X2410" s="212">
        <v>0.84281021557966596</v>
      </c>
      <c r="Y2410" s="212">
        <v>0.70429879353983016</v>
      </c>
      <c r="Z2410" s="212">
        <v>0.53796609053620126</v>
      </c>
    </row>
    <row r="2411" spans="3:26" x14ac:dyDescent="0.3">
      <c r="C2411" s="210">
        <v>40339</v>
      </c>
      <c r="D2411" s="211">
        <v>9.9498456550097003E-4</v>
      </c>
      <c r="E2411" s="211">
        <v>2.4959917236273364E-3</v>
      </c>
      <c r="F2411" s="211">
        <v>3.8048544883822529E-3</v>
      </c>
      <c r="G2411" s="211">
        <v>5.9731515097130716E-3</v>
      </c>
      <c r="H2411" s="211">
        <v>7.5367859229902015E-3</v>
      </c>
      <c r="I2411" s="211">
        <v>9.4372696262550841E-3</v>
      </c>
      <c r="J2411" s="211">
        <v>1.1848665247732646E-2</v>
      </c>
      <c r="K2411" s="211">
        <v>1.492342264733028E-2</v>
      </c>
      <c r="L2411" s="211">
        <v>1.9577761215548099E-2</v>
      </c>
      <c r="M2411" s="211">
        <v>2.561161210351252E-2</v>
      </c>
      <c r="N2411" s="211">
        <v>3.4574972604498121E-2</v>
      </c>
      <c r="P2411" s="212">
        <f t="array" ref="P2411:Z2411">(1+D2411:N2411)^-P$1:Z$1</f>
        <v>0.99992044397303204</v>
      </c>
      <c r="Q2411" s="212">
        <v>0.99937697368406375</v>
      </c>
      <c r="R2411" s="212">
        <v>0.99810298444374823</v>
      </c>
      <c r="S2411" s="212">
        <v>0.99406231518132582</v>
      </c>
      <c r="T2411" s="212">
        <v>0.98509514111602881</v>
      </c>
      <c r="U2411" s="212">
        <v>0.97221427587097964</v>
      </c>
      <c r="V2411" s="212">
        <v>0.94280566704668645</v>
      </c>
      <c r="W2411" s="212">
        <v>0.90150278426835906</v>
      </c>
      <c r="X2411" s="212">
        <v>0.82375195490841724</v>
      </c>
      <c r="Y2411" s="212">
        <v>0.68431500030362113</v>
      </c>
      <c r="Z2411" s="212">
        <v>0.50671135464322015</v>
      </c>
    </row>
    <row r="2412" spans="3:26" x14ac:dyDescent="0.3">
      <c r="C2412" s="210">
        <v>40338</v>
      </c>
      <c r="D2412" s="211">
        <v>9.8603276132099428E-4</v>
      </c>
      <c r="E2412" s="211">
        <v>2.4297412424461326E-3</v>
      </c>
      <c r="F2412" s="211">
        <v>3.8825927720672385E-3</v>
      </c>
      <c r="G2412" s="211">
        <v>6.1038449423225123E-3</v>
      </c>
      <c r="H2412" s="211">
        <v>8.0048829821830567E-3</v>
      </c>
      <c r="I2412" s="211">
        <v>1.0801769635439593E-2</v>
      </c>
      <c r="J2412" s="211">
        <v>1.3664680153464807E-2</v>
      </c>
      <c r="K2412" s="211">
        <v>1.7856822680947938E-2</v>
      </c>
      <c r="L2412" s="211">
        <v>2.3159853615342566E-2</v>
      </c>
      <c r="M2412" s="211">
        <v>3.1495531618155652E-2</v>
      </c>
      <c r="N2412" s="211">
        <v>4.2028141899432214E-2</v>
      </c>
      <c r="P2412" s="212">
        <f t="array" ref="P2412:Z2412">(1+D2412:N2412)^-P$1:Z$1</f>
        <v>0.99992115935205983</v>
      </c>
      <c r="Q2412" s="212">
        <v>0.99939348545586626</v>
      </c>
      <c r="R2412" s="212">
        <v>0.99806433833329644</v>
      </c>
      <c r="S2412" s="212">
        <v>0.99393318594993296</v>
      </c>
      <c r="T2412" s="212">
        <v>0.98418043707255332</v>
      </c>
      <c r="U2412" s="212">
        <v>0.96828235830678044</v>
      </c>
      <c r="V2412" s="212">
        <v>0.93439053030885855</v>
      </c>
      <c r="W2412" s="212">
        <v>0.88347274395103403</v>
      </c>
      <c r="X2412" s="212">
        <v>0.7953624597167479</v>
      </c>
      <c r="Y2412" s="212">
        <v>0.62804351475440667</v>
      </c>
      <c r="Z2412" s="212">
        <v>0.43894594265457143</v>
      </c>
    </row>
    <row r="2413" spans="3:26" x14ac:dyDescent="0.3">
      <c r="C2413" s="210">
        <v>40337</v>
      </c>
      <c r="D2413" s="211">
        <v>9.4359917570356643E-4</v>
      </c>
      <c r="E2413" s="211">
        <v>2.3841904298778126E-3</v>
      </c>
      <c r="F2413" s="211">
        <v>3.9144853005695654E-3</v>
      </c>
      <c r="G2413" s="211">
        <v>6.435090837149951E-3</v>
      </c>
      <c r="H2413" s="211">
        <v>8.320690016991119E-3</v>
      </c>
      <c r="I2413" s="211">
        <v>1.0615204738517996E-2</v>
      </c>
      <c r="J2413" s="211">
        <v>1.3619112034158191E-2</v>
      </c>
      <c r="K2413" s="211">
        <v>1.7442578284022701E-2</v>
      </c>
      <c r="L2413" s="211">
        <v>2.259557282314489E-2</v>
      </c>
      <c r="M2413" s="211">
        <v>3.0874104374490459E-2</v>
      </c>
      <c r="N2413" s="211">
        <v>4.1059237927332778E-2</v>
      </c>
      <c r="P2413" s="212">
        <f t="array" ref="P2413:Z2413">(1+D2413:N2413)^-P$1:Z$1</f>
        <v>0.99992455050518769</v>
      </c>
      <c r="Q2413" s="212">
        <v>0.9994048389892809</v>
      </c>
      <c r="R2413" s="212">
        <v>0.9980484848673743</v>
      </c>
      <c r="S2413" s="212">
        <v>0.99360605478114117</v>
      </c>
      <c r="T2413" s="212">
        <v>0.98356404104804951</v>
      </c>
      <c r="U2413" s="212">
        <v>0.96881870739806997</v>
      </c>
      <c r="V2413" s="212">
        <v>0.93460058084524611</v>
      </c>
      <c r="W2413" s="212">
        <v>0.88599371829493434</v>
      </c>
      <c r="X2413" s="212">
        <v>0.79976228181322495</v>
      </c>
      <c r="Y2413" s="212">
        <v>0.63374645958498554</v>
      </c>
      <c r="Z2413" s="212">
        <v>0.44718904385870173</v>
      </c>
    </row>
    <row r="2414" spans="3:26" x14ac:dyDescent="0.3">
      <c r="C2414" s="210">
        <v>40336</v>
      </c>
      <c r="D2414" s="211">
        <v>1.0476867457952085E-3</v>
      </c>
      <c r="E2414" s="211">
        <v>2.4161739619894206E-3</v>
      </c>
      <c r="F2414" s="211">
        <v>3.7643408333511872E-3</v>
      </c>
      <c r="G2414" s="211">
        <v>5.6556333412924797E-3</v>
      </c>
      <c r="H2414" s="211">
        <v>7.7755505248891677E-3</v>
      </c>
      <c r="I2414" s="211">
        <v>1.0188581183075052E-2</v>
      </c>
      <c r="J2414" s="211">
        <v>1.3712450754774388E-2</v>
      </c>
      <c r="K2414" s="211">
        <v>1.8377074042090186E-2</v>
      </c>
      <c r="L2414" s="211">
        <v>2.4899000421356499E-2</v>
      </c>
      <c r="M2414" s="211">
        <v>3.2196695582991375E-2</v>
      </c>
      <c r="N2414" s="211">
        <v>4.1110836116657751E-2</v>
      </c>
      <c r="P2414" s="212">
        <f t="array" ref="P2414:Z2414">(1+D2414:N2414)^-P$1:Z$1</f>
        <v>0.9999162324442924</v>
      </c>
      <c r="Q2414" s="212">
        <v>0.99939686703111352</v>
      </c>
      <c r="R2414" s="212">
        <v>0.99812312681698045</v>
      </c>
      <c r="S2414" s="212">
        <v>0.99437617296240699</v>
      </c>
      <c r="T2414" s="212">
        <v>0.98462841420186309</v>
      </c>
      <c r="U2414" s="212">
        <v>0.97004668245472181</v>
      </c>
      <c r="V2414" s="212">
        <v>0.93417038804500441</v>
      </c>
      <c r="W2414" s="212">
        <v>0.88031824586315632</v>
      </c>
      <c r="X2414" s="212">
        <v>0.78196858208111841</v>
      </c>
      <c r="Y2414" s="212">
        <v>0.62167447153714628</v>
      </c>
      <c r="Z2414" s="212">
        <v>0.44674599238992552</v>
      </c>
    </row>
    <row r="2415" spans="3:26" x14ac:dyDescent="0.3">
      <c r="C2415" s="210">
        <v>40333</v>
      </c>
      <c r="D2415" s="211">
        <v>1.0444729997057299E-3</v>
      </c>
      <c r="E2415" s="211">
        <v>2.4150216932070853E-3</v>
      </c>
      <c r="F2415" s="211">
        <v>3.9745227495266711E-3</v>
      </c>
      <c r="G2415" s="211">
        <v>6.499337078112454E-3</v>
      </c>
      <c r="H2415" s="211">
        <v>8.5913159539919397E-3</v>
      </c>
      <c r="I2415" s="211">
        <v>1.1632319266176822E-2</v>
      </c>
      <c r="J2415" s="211">
        <v>1.5233342655904905E-2</v>
      </c>
      <c r="K2415" s="211">
        <v>1.9256723429564471E-2</v>
      </c>
      <c r="L2415" s="211">
        <v>2.6131813941742115E-2</v>
      </c>
      <c r="M2415" s="211">
        <v>3.2681928361173306E-2</v>
      </c>
      <c r="N2415" s="211">
        <v>4.4682193165787108E-2</v>
      </c>
      <c r="P2415" s="212">
        <f t="array" ref="P2415:Z2415">(1+D2415:N2415)^-P$1:Z$1</f>
        <v>0.9999164892538327</v>
      </c>
      <c r="Q2415" s="212">
        <v>0.99939715423084852</v>
      </c>
      <c r="R2415" s="212">
        <v>0.99801864288461428</v>
      </c>
      <c r="S2415" s="212">
        <v>0.99354263153617162</v>
      </c>
      <c r="T2415" s="212">
        <v>0.98303629065902265</v>
      </c>
      <c r="U2415" s="212">
        <v>0.96589943775151899</v>
      </c>
      <c r="V2415" s="212">
        <v>0.92719405238772112</v>
      </c>
      <c r="W2415" s="212">
        <v>0.87501380640198911</v>
      </c>
      <c r="X2415" s="212">
        <v>0.77262449761074614</v>
      </c>
      <c r="Y2415" s="212">
        <v>0.61730720243508019</v>
      </c>
      <c r="Z2415" s="212">
        <v>0.41717296633873729</v>
      </c>
    </row>
    <row r="2416" spans="3:26" x14ac:dyDescent="0.3">
      <c r="C2416" s="210">
        <v>40332</v>
      </c>
      <c r="D2416" s="211">
        <v>9.6053431242540063E-4</v>
      </c>
      <c r="E2416" s="211">
        <v>2.2869013092062479E-3</v>
      </c>
      <c r="F2416" s="211">
        <v>3.5509435891066675E-3</v>
      </c>
      <c r="G2416" s="211">
        <v>5.593117967499877E-3</v>
      </c>
      <c r="H2416" s="211">
        <v>7.089503587654796E-3</v>
      </c>
      <c r="I2416" s="211">
        <v>9.5142057403353273E-3</v>
      </c>
      <c r="J2416" s="211">
        <v>1.2692308697852046E-2</v>
      </c>
      <c r="K2416" s="211">
        <v>1.6863722352850361E-2</v>
      </c>
      <c r="L2416" s="211">
        <v>2.1848335516874311E-2</v>
      </c>
      <c r="M2416" s="211">
        <v>2.8764837296623994E-2</v>
      </c>
      <c r="N2416" s="211">
        <v>3.8483355759208367E-2</v>
      </c>
      <c r="P2416" s="212">
        <f t="array" ref="P2416:Z2416">(1+D2416:N2416)^-P$1:Z$1</f>
        <v>0.99992319708593214</v>
      </c>
      <c r="Q2416" s="212">
        <v>0.99942909044832406</v>
      </c>
      <c r="R2416" s="212">
        <v>0.99822924270687263</v>
      </c>
      <c r="S2416" s="212">
        <v>0.99443799100494568</v>
      </c>
      <c r="T2416" s="212">
        <v>0.98597036322845311</v>
      </c>
      <c r="U2416" s="212">
        <v>0.9719920124663749</v>
      </c>
      <c r="V2416" s="212">
        <v>0.93888508974723361</v>
      </c>
      <c r="W2416" s="212">
        <v>0.88953025493028925</v>
      </c>
      <c r="X2416" s="212">
        <v>0.80562990989351246</v>
      </c>
      <c r="Y2416" s="212">
        <v>0.65351915610232936</v>
      </c>
      <c r="Z2416" s="212">
        <v>0.46990405649414752</v>
      </c>
    </row>
    <row r="2417" spans="3:26" x14ac:dyDescent="0.3">
      <c r="C2417" s="210">
        <v>40331</v>
      </c>
      <c r="D2417" s="211">
        <v>1.0295814422915718E-3</v>
      </c>
      <c r="E2417" s="211">
        <v>2.6844420944946855E-3</v>
      </c>
      <c r="F2417" s="211">
        <v>4.184690511499731E-3</v>
      </c>
      <c r="G2417" s="211">
        <v>6.3083304788249424E-3</v>
      </c>
      <c r="H2417" s="211">
        <v>8.3432409656779907E-3</v>
      </c>
      <c r="I2417" s="211">
        <v>1.1324597105630775E-2</v>
      </c>
      <c r="J2417" s="211">
        <v>1.534103347366624E-2</v>
      </c>
      <c r="K2417" s="211">
        <v>2.0674320731960964E-2</v>
      </c>
      <c r="L2417" s="211">
        <v>2.7382686132033849E-2</v>
      </c>
      <c r="M2417" s="211">
        <v>3.7044195827791393E-2</v>
      </c>
      <c r="N2417" s="211">
        <v>4.8342174219850959E-2</v>
      </c>
      <c r="P2417" s="212">
        <f t="array" ref="P2417:Z2417">(1+D2417:N2417)^-P$1:Z$1</f>
        <v>0.99991767924559238</v>
      </c>
      <c r="Q2417" s="212">
        <v>0.9993300131876891</v>
      </c>
      <c r="R2417" s="212">
        <v>0.99791419879054999</v>
      </c>
      <c r="S2417" s="212">
        <v>0.99373121508810003</v>
      </c>
      <c r="T2417" s="212">
        <v>0.98352004798438886</v>
      </c>
      <c r="U2417" s="212">
        <v>0.96678140713562866</v>
      </c>
      <c r="V2417" s="212">
        <v>0.92670244856348516</v>
      </c>
      <c r="W2417" s="212">
        <v>0.86654212718842349</v>
      </c>
      <c r="X2417" s="212">
        <v>0.76326891316911416</v>
      </c>
      <c r="Y2417" s="212">
        <v>0.57948343071030495</v>
      </c>
      <c r="Z2417" s="212">
        <v>0.38899036880111393</v>
      </c>
    </row>
    <row r="2418" spans="3:26" x14ac:dyDescent="0.3">
      <c r="C2418" s="210">
        <v>40330</v>
      </c>
      <c r="D2418" s="211">
        <v>8.2511501782901926E-4</v>
      </c>
      <c r="E2418" s="211">
        <v>1.948279726841529E-3</v>
      </c>
      <c r="F2418" s="211">
        <v>3.0217656268574549E-3</v>
      </c>
      <c r="G2418" s="211">
        <v>4.7419023231416776E-3</v>
      </c>
      <c r="H2418" s="211">
        <v>6.0949802391244336E-3</v>
      </c>
      <c r="I2418" s="211">
        <v>7.7976646668206431E-3</v>
      </c>
      <c r="J2418" s="211">
        <v>1.0530443265135128E-2</v>
      </c>
      <c r="K2418" s="211">
        <v>1.4200240146664765E-2</v>
      </c>
      <c r="L2418" s="211">
        <v>1.9448076342396023E-2</v>
      </c>
      <c r="M2418" s="211">
        <v>2.5035361626542588E-2</v>
      </c>
      <c r="N2418" s="211">
        <v>3.3220398761350071E-2</v>
      </c>
      <c r="P2418" s="212">
        <f t="array" ref="P2418:Z2418">(1+D2418:N2418)^-P$1:Z$1</f>
        <v>0.99993402019295796</v>
      </c>
      <c r="Q2418" s="212">
        <v>0.99951352229582224</v>
      </c>
      <c r="R2418" s="212">
        <v>0.99849253273713845</v>
      </c>
      <c r="S2418" s="212">
        <v>0.99528047719302093</v>
      </c>
      <c r="T2418" s="212">
        <v>0.98792058703972641</v>
      </c>
      <c r="U2418" s="212">
        <v>0.97696714104320082</v>
      </c>
      <c r="V2418" s="212">
        <v>0.94897111161926229</v>
      </c>
      <c r="W2418" s="212">
        <v>0.90601218106850323</v>
      </c>
      <c r="X2418" s="212">
        <v>0.82480045698202265</v>
      </c>
      <c r="Y2418" s="212">
        <v>0.69010834833410839</v>
      </c>
      <c r="Z2418" s="212">
        <v>0.52016432558910586</v>
      </c>
    </row>
    <row r="2419" spans="3:26" x14ac:dyDescent="0.3">
      <c r="C2419" s="210">
        <v>40326</v>
      </c>
      <c r="D2419" s="211">
        <v>1.0615118501956099E-3</v>
      </c>
      <c r="E2419" s="211">
        <v>2.5783915193440818E-3</v>
      </c>
      <c r="F2419" s="211">
        <v>4.1906477291690121E-3</v>
      </c>
      <c r="G2419" s="211">
        <v>6.679463379649901E-3</v>
      </c>
      <c r="H2419" s="211">
        <v>8.6906050423091012E-3</v>
      </c>
      <c r="I2419" s="211">
        <v>1.0870308511310654E-2</v>
      </c>
      <c r="J2419" s="211">
        <v>1.4349946848939749E-2</v>
      </c>
      <c r="K2419" s="211">
        <v>1.85428055180006E-2</v>
      </c>
      <c r="L2419" s="211">
        <v>2.430302630302977E-2</v>
      </c>
      <c r="M2419" s="211">
        <v>3.1173764203314375E-2</v>
      </c>
      <c r="N2419" s="211">
        <v>4.1804072221621184E-2</v>
      </c>
      <c r="P2419" s="212">
        <f t="array" ref="P2419:Z2419">(1+D2419:N2419)^-P$1:Z$1</f>
        <v>0.99991512769426749</v>
      </c>
      <c r="Q2419" s="212">
        <v>0.99935643888167058</v>
      </c>
      <c r="R2419" s="212">
        <v>0.99791123879439403</v>
      </c>
      <c r="S2419" s="212">
        <v>0.99336485582289979</v>
      </c>
      <c r="T2419" s="212">
        <v>0.98284277250232033</v>
      </c>
      <c r="U2419" s="212">
        <v>0.96808541765799971</v>
      </c>
      <c r="V2419" s="212">
        <v>0.93123855031255443</v>
      </c>
      <c r="W2419" s="212">
        <v>0.87931605263517065</v>
      </c>
      <c r="X2419" s="212">
        <v>0.78653027048152957</v>
      </c>
      <c r="Y2419" s="212">
        <v>0.63098956444710319</v>
      </c>
      <c r="Z2419" s="212">
        <v>0.44083796247925411</v>
      </c>
    </row>
    <row r="2420" spans="3:26" x14ac:dyDescent="0.3">
      <c r="C2420" s="210">
        <v>40325</v>
      </c>
      <c r="D2420" s="211">
        <v>8.512017012550731E-4</v>
      </c>
      <c r="E2420" s="211">
        <v>2.0883240091953996E-3</v>
      </c>
      <c r="F2420" s="211">
        <v>3.4093246507863563E-3</v>
      </c>
      <c r="G2420" s="211">
        <v>5.5107983713214258E-3</v>
      </c>
      <c r="H2420" s="211">
        <v>7.5272683364385256E-3</v>
      </c>
      <c r="I2420" s="211">
        <v>9.7156746868806501E-3</v>
      </c>
      <c r="J2420" s="211">
        <v>1.2839915685973135E-2</v>
      </c>
      <c r="K2420" s="211">
        <v>1.66503171529318E-2</v>
      </c>
      <c r="L2420" s="211">
        <v>2.1937181650810229E-2</v>
      </c>
      <c r="M2420" s="211">
        <v>2.8027449085737042E-2</v>
      </c>
      <c r="N2420" s="211">
        <v>3.6689166606506535E-2</v>
      </c>
      <c r="P2420" s="212">
        <f t="array" ref="P2420:Z2420">(1+D2420:N2420)^-P$1:Z$1</f>
        <v>0.99993193514575462</v>
      </c>
      <c r="Q2420" s="212">
        <v>0.99947859935366956</v>
      </c>
      <c r="R2420" s="212">
        <v>0.99829968413806891</v>
      </c>
      <c r="S2420" s="212">
        <v>0.99451940408770589</v>
      </c>
      <c r="T2420" s="212">
        <v>0.98511375256773981</v>
      </c>
      <c r="U2420" s="212">
        <v>0.97141030276026763</v>
      </c>
      <c r="V2420" s="212">
        <v>0.93820114349788242</v>
      </c>
      <c r="W2420" s="212">
        <v>0.89083812818553809</v>
      </c>
      <c r="X2420" s="212">
        <v>0.80492977775344687</v>
      </c>
      <c r="Y2420" s="212">
        <v>0.66058595856706637</v>
      </c>
      <c r="Z2420" s="212">
        <v>0.48643945843626712</v>
      </c>
    </row>
    <row r="2421" spans="3:26" x14ac:dyDescent="0.3">
      <c r="C2421" s="210">
        <v>40324</v>
      </c>
      <c r="D2421" s="211">
        <v>9.9990179629104231E-4</v>
      </c>
      <c r="E2421" s="211">
        <v>2.5112151426852788E-3</v>
      </c>
      <c r="F2421" s="211">
        <v>4.0236466663810403E-3</v>
      </c>
      <c r="G2421" s="211">
        <v>6.518761865789249E-3</v>
      </c>
      <c r="H2421" s="211">
        <v>8.5729807416832296E-3</v>
      </c>
      <c r="I2421" s="211">
        <v>1.1566021351579577E-2</v>
      </c>
      <c r="J2421" s="211">
        <v>1.5831827038440532E-2</v>
      </c>
      <c r="K2421" s="211">
        <v>2.1562642902146562E-2</v>
      </c>
      <c r="L2421" s="211">
        <v>2.9388555732363115E-2</v>
      </c>
      <c r="M2421" s="211">
        <v>3.7038589275959946E-2</v>
      </c>
      <c r="N2421" s="211">
        <v>5.0279685581480639E-2</v>
      </c>
      <c r="P2421" s="212">
        <f t="array" ref="P2421:Z2421">(1+D2421:N2421)^-P$1:Z$1</f>
        <v>0.99992005101789216</v>
      </c>
      <c r="Q2421" s="212">
        <v>0.99937317970628237</v>
      </c>
      <c r="R2421" s="212">
        <v>0.99799422753110589</v>
      </c>
      <c r="S2421" s="212">
        <v>0.99352345717460322</v>
      </c>
      <c r="T2421" s="212">
        <v>0.98307203292710732</v>
      </c>
      <c r="U2421" s="212">
        <v>0.96608936499549114</v>
      </c>
      <c r="V2421" s="212">
        <v>0.92446595473041715</v>
      </c>
      <c r="W2421" s="212">
        <v>0.86128122251359007</v>
      </c>
      <c r="X2421" s="212">
        <v>0.7485255748342009</v>
      </c>
      <c r="Y2421" s="212">
        <v>0.57953042549253819</v>
      </c>
      <c r="Z2421" s="212">
        <v>0.37488726742433809</v>
      </c>
    </row>
    <row r="2422" spans="3:26" x14ac:dyDescent="0.3">
      <c r="C2422" s="210">
        <v>40323</v>
      </c>
      <c r="D2422" s="211">
        <v>8.2740433023160867E-4</v>
      </c>
      <c r="E2422" s="211">
        <v>2.1598755056867012E-3</v>
      </c>
      <c r="F2422" s="211">
        <v>3.4606500907339061E-3</v>
      </c>
      <c r="G2422" s="211">
        <v>5.3491797595791148E-3</v>
      </c>
      <c r="H2422" s="211">
        <v>7.0162257296105673E-3</v>
      </c>
      <c r="I2422" s="211">
        <v>9.4634518413887966E-3</v>
      </c>
      <c r="J2422" s="211">
        <v>1.2983495448506356E-2</v>
      </c>
      <c r="K2422" s="211">
        <v>1.6383734469628507E-2</v>
      </c>
      <c r="L2422" s="211">
        <v>2.0499056672097594E-2</v>
      </c>
      <c r="M2422" s="211">
        <v>2.75209767479082E-2</v>
      </c>
      <c r="N2422" s="211">
        <v>3.6837271829481745E-2</v>
      </c>
      <c r="P2422" s="212">
        <f t="array" ref="P2422:Z2422">(1+D2422:N2422)^-P$1:Z$1</f>
        <v>0.99993383721125662</v>
      </c>
      <c r="Q2422" s="212">
        <v>0.99946075886083963</v>
      </c>
      <c r="R2422" s="212">
        <v>0.99827415307928347</v>
      </c>
      <c r="S2422" s="212">
        <v>0.99467928171895637</v>
      </c>
      <c r="T2422" s="212">
        <v>0.98611386126389278</v>
      </c>
      <c r="U2422" s="212">
        <v>0.97213862955687202</v>
      </c>
      <c r="V2422" s="212">
        <v>0.93753643120546915</v>
      </c>
      <c r="W2422" s="212">
        <v>0.8924749929792819</v>
      </c>
      <c r="X2422" s="212">
        <v>0.81634535132294994</v>
      </c>
      <c r="Y2422" s="212">
        <v>0.66548695869201213</v>
      </c>
      <c r="Z2422" s="212">
        <v>0.48505165062220912</v>
      </c>
    </row>
    <row r="2423" spans="3:26" x14ac:dyDescent="0.3">
      <c r="C2423" s="210">
        <v>40322</v>
      </c>
      <c r="D2423" s="211">
        <v>8.9981574768046777E-4</v>
      </c>
      <c r="E2423" s="211">
        <v>2.3588052778392436E-3</v>
      </c>
      <c r="F2423" s="211">
        <v>3.8193098486171977E-3</v>
      </c>
      <c r="G2423" s="211">
        <v>5.9857297576084954E-3</v>
      </c>
      <c r="H2423" s="211">
        <v>7.9040520124322652E-3</v>
      </c>
      <c r="I2423" s="211">
        <v>1.0157510641991226E-2</v>
      </c>
      <c r="J2423" s="211">
        <v>1.3053763485600441E-2</v>
      </c>
      <c r="K2423" s="211">
        <v>1.6667502135288344E-2</v>
      </c>
      <c r="L2423" s="211">
        <v>2.1332022473977086E-2</v>
      </c>
      <c r="M2423" s="211">
        <v>2.8126334068401811E-2</v>
      </c>
      <c r="N2423" s="211">
        <v>3.5932626701110991E-2</v>
      </c>
      <c r="P2423" s="212">
        <f t="array" ref="P2423:Z2423">(1+D2423:N2423)^-P$1:Z$1</f>
        <v>0.99992804969605309</v>
      </c>
      <c r="Q2423" s="212">
        <v>0.99941116651459316</v>
      </c>
      <c r="R2423" s="212">
        <v>0.99809579789633263</v>
      </c>
      <c r="S2423" s="212">
        <v>0.99404988601672239</v>
      </c>
      <c r="T2423" s="212">
        <v>0.98437736222921279</v>
      </c>
      <c r="U2423" s="212">
        <v>0.97013619563075071</v>
      </c>
      <c r="V2423" s="212">
        <v>0.93721132651370431</v>
      </c>
      <c r="W2423" s="212">
        <v>0.89073272712932738</v>
      </c>
      <c r="X2423" s="212">
        <v>0.80971188079969558</v>
      </c>
      <c r="Y2423" s="212">
        <v>0.65963357457585303</v>
      </c>
      <c r="Z2423" s="212">
        <v>0.49359388669052839</v>
      </c>
    </row>
    <row r="2424" spans="3:26" x14ac:dyDescent="0.3">
      <c r="C2424" s="210">
        <v>40319</v>
      </c>
      <c r="D2424" s="211">
        <v>8.2800851454877217E-4</v>
      </c>
      <c r="E2424" s="211">
        <v>1.9902312092508734E-3</v>
      </c>
      <c r="F2424" s="211">
        <v>3.0933844914880736E-3</v>
      </c>
      <c r="G2424" s="211">
        <v>5.0040055778894947E-3</v>
      </c>
      <c r="H2424" s="211">
        <v>6.2629035083552964E-3</v>
      </c>
      <c r="I2424" s="211">
        <v>8.153632494267737E-3</v>
      </c>
      <c r="J2424" s="211">
        <v>1.1144944642472007E-2</v>
      </c>
      <c r="K2424" s="211">
        <v>1.3985915405036395E-2</v>
      </c>
      <c r="L2424" s="211">
        <v>1.7620540621819492E-2</v>
      </c>
      <c r="M2424" s="211">
        <v>2.3112522600804899E-2</v>
      </c>
      <c r="N2424" s="211">
        <v>3.1675177747703578E-2</v>
      </c>
      <c r="P2424" s="212">
        <f t="array" ref="P2424:Z2424">(1+D2424:N2424)^-P$1:Z$1</f>
        <v>0.99993378891968177</v>
      </c>
      <c r="Q2424" s="212">
        <v>0.99950306018476576</v>
      </c>
      <c r="R2424" s="212">
        <v>0.99845688691436585</v>
      </c>
      <c r="S2424" s="212">
        <v>0.99502090981715829</v>
      </c>
      <c r="T2424" s="212">
        <v>0.98759088987603982</v>
      </c>
      <c r="U2424" s="212">
        <v>0.97593263772759431</v>
      </c>
      <c r="V2424" s="212">
        <v>0.94609103145577456</v>
      </c>
      <c r="W2424" s="212">
        <v>0.90735354882078367</v>
      </c>
      <c r="X2424" s="212">
        <v>0.83973325798281939</v>
      </c>
      <c r="Y2424" s="212">
        <v>0.70982124708180838</v>
      </c>
      <c r="Z2424" s="212">
        <v>0.5359698629064551</v>
      </c>
    </row>
    <row r="2425" spans="3:26" x14ac:dyDescent="0.3">
      <c r="C2425" s="210">
        <v>40318</v>
      </c>
      <c r="D2425" s="211">
        <v>8.9023610701110948E-4</v>
      </c>
      <c r="E2425" s="211">
        <v>2.3320955587640426E-3</v>
      </c>
      <c r="F2425" s="211">
        <v>3.5044219578070964E-3</v>
      </c>
      <c r="G2425" s="211">
        <v>5.3220936306803525E-3</v>
      </c>
      <c r="H2425" s="211">
        <v>7.1633064438590662E-3</v>
      </c>
      <c r="I2425" s="211">
        <v>9.0449888138482547E-3</v>
      </c>
      <c r="J2425" s="211">
        <v>1.1503351359219172E-2</v>
      </c>
      <c r="K2425" s="211">
        <v>1.5522971083966115E-2</v>
      </c>
      <c r="L2425" s="211">
        <v>2.0059131852994721E-2</v>
      </c>
      <c r="M2425" s="211">
        <v>2.5887570880693489E-2</v>
      </c>
      <c r="N2425" s="211">
        <v>3.4139721369824599E-2</v>
      </c>
      <c r="P2425" s="212">
        <f t="array" ref="P2425:Z2425">(1+D2425:N2425)^-P$1:Z$1</f>
        <v>0.99992881532719968</v>
      </c>
      <c r="Q2425" s="212">
        <v>0.99941782441891236</v>
      </c>
      <c r="R2425" s="212">
        <v>0.99825238097789404</v>
      </c>
      <c r="S2425" s="212">
        <v>0.99470608110137138</v>
      </c>
      <c r="T2425" s="212">
        <v>0.98582586876097278</v>
      </c>
      <c r="U2425" s="212">
        <v>0.97334860376554222</v>
      </c>
      <c r="V2425" s="212">
        <v>0.94441607324498866</v>
      </c>
      <c r="W2425" s="212">
        <v>0.89778374717490084</v>
      </c>
      <c r="X2425" s="212">
        <v>0.8198728758384799</v>
      </c>
      <c r="Y2425" s="212">
        <v>0.68155903221687697</v>
      </c>
      <c r="Z2425" s="212">
        <v>0.51099377024689452</v>
      </c>
    </row>
    <row r="2426" spans="3:26" x14ac:dyDescent="0.3">
      <c r="C2426" s="210">
        <v>40317</v>
      </c>
      <c r="D2426" s="211">
        <v>1.1061599461834539E-3</v>
      </c>
      <c r="E2426" s="211">
        <v>2.7025869068543463E-3</v>
      </c>
      <c r="F2426" s="211">
        <v>4.3702178572993088E-3</v>
      </c>
      <c r="G2426" s="211">
        <v>6.5759011531287253E-3</v>
      </c>
      <c r="H2426" s="211">
        <v>9.013942842212682E-3</v>
      </c>
      <c r="I2426" s="211">
        <v>1.2065454481249455E-2</v>
      </c>
      <c r="J2426" s="211">
        <v>1.5526342086254339E-2</v>
      </c>
      <c r="K2426" s="211">
        <v>2.0843098664729241E-2</v>
      </c>
      <c r="L2426" s="211">
        <v>2.7668706809281258E-2</v>
      </c>
      <c r="M2426" s="211">
        <v>3.7731121462618374E-2</v>
      </c>
      <c r="N2426" s="211">
        <v>4.9982095803339018E-2</v>
      </c>
      <c r="P2426" s="212">
        <f t="array" ref="P2426:Z2426">(1+D2426:N2426)^-P$1:Z$1</f>
        <v>0.99991156002288062</v>
      </c>
      <c r="Q2426" s="212">
        <v>0.99932549221136469</v>
      </c>
      <c r="R2426" s="212">
        <v>0.99782202713914037</v>
      </c>
      <c r="S2426" s="212">
        <v>0.99346705882229502</v>
      </c>
      <c r="T2426" s="212">
        <v>0.98221297089424298</v>
      </c>
      <c r="U2426" s="212">
        <v>0.9646598359963392</v>
      </c>
      <c r="V2426" s="212">
        <v>0.92585725490472692</v>
      </c>
      <c r="W2426" s="212">
        <v>0.86553975505431169</v>
      </c>
      <c r="X2426" s="212">
        <v>0.76114724232437792</v>
      </c>
      <c r="Y2426" s="212">
        <v>0.57375618378457327</v>
      </c>
      <c r="Z2426" s="212">
        <v>0.3770180373821399</v>
      </c>
    </row>
    <row r="2427" spans="3:26" x14ac:dyDescent="0.3">
      <c r="C2427" s="210">
        <v>40316</v>
      </c>
      <c r="D2427" s="211">
        <v>1.0971339965722357E-3</v>
      </c>
      <c r="E2427" s="211">
        <v>2.9283365426019132E-3</v>
      </c>
      <c r="F2427" s="211">
        <v>4.6433177748378043E-3</v>
      </c>
      <c r="G2427" s="211">
        <v>7.5181234730249081E-3</v>
      </c>
      <c r="H2427" s="211">
        <v>9.4926595526374086E-3</v>
      </c>
      <c r="I2427" s="211">
        <v>1.2353633208358951E-2</v>
      </c>
      <c r="J2427" s="211">
        <v>1.6793887340221001E-2</v>
      </c>
      <c r="K2427" s="211">
        <v>2.1015141508561666E-2</v>
      </c>
      <c r="L2427" s="211">
        <v>2.669741925051454E-2</v>
      </c>
      <c r="M2427" s="211">
        <v>3.5821338216092104E-2</v>
      </c>
      <c r="N2427" s="211">
        <v>4.5229816953462842E-2</v>
      </c>
      <c r="P2427" s="212">
        <f t="array" ref="P2427:Z2427">(1+D2427:N2427)^-P$1:Z$1</f>
        <v>0.99991228124072218</v>
      </c>
      <c r="Q2427" s="212">
        <v>0.99926925279659973</v>
      </c>
      <c r="R2427" s="212">
        <v>0.9976863951042102</v>
      </c>
      <c r="S2427" s="212">
        <v>0.99253797693771595</v>
      </c>
      <c r="T2427" s="212">
        <v>0.98128163123661261</v>
      </c>
      <c r="U2427" s="212">
        <v>0.96383626415087875</v>
      </c>
      <c r="V2427" s="212">
        <v>0.92010071136433691</v>
      </c>
      <c r="W2427" s="212">
        <v>0.86451935620935627</v>
      </c>
      <c r="X2427" s="212">
        <v>0.7683786627854553</v>
      </c>
      <c r="Y2427" s="212">
        <v>0.58983046396218908</v>
      </c>
      <c r="Z2427" s="212">
        <v>0.4128232947408973</v>
      </c>
    </row>
    <row r="2428" spans="3:26" x14ac:dyDescent="0.3">
      <c r="C2428" s="210">
        <v>40315</v>
      </c>
      <c r="D2428" s="211">
        <v>9.0967605142346759E-4</v>
      </c>
      <c r="E2428" s="211">
        <v>2.3060722727781939E-3</v>
      </c>
      <c r="F2428" s="211">
        <v>3.5705495031233612E-3</v>
      </c>
      <c r="G2428" s="211">
        <v>5.3868359580303039E-3</v>
      </c>
      <c r="H2428" s="211">
        <v>6.9487920952732898E-3</v>
      </c>
      <c r="I2428" s="211">
        <v>9.3412208214974056E-3</v>
      </c>
      <c r="J2428" s="211">
        <v>1.238925781296412E-2</v>
      </c>
      <c r="K2428" s="211">
        <v>1.7011082327104372E-2</v>
      </c>
      <c r="L2428" s="211">
        <v>2.2105674838831371E-2</v>
      </c>
      <c r="M2428" s="211">
        <v>2.9522905616028331E-2</v>
      </c>
      <c r="N2428" s="211">
        <v>3.7711055092910804E-2</v>
      </c>
      <c r="P2428" s="212">
        <f t="array" ref="P2428:Z2428">(1+D2428:N2428)^-P$1:Z$1</f>
        <v>0.99992726164180956</v>
      </c>
      <c r="Q2428" s="212">
        <v>0.99942431143005717</v>
      </c>
      <c r="R2428" s="212">
        <v>0.99821949187655057</v>
      </c>
      <c r="S2428" s="212">
        <v>0.9946420265659266</v>
      </c>
      <c r="T2428" s="212">
        <v>0.98624594239584396</v>
      </c>
      <c r="U2428" s="212">
        <v>0.97249184970890679</v>
      </c>
      <c r="V2428" s="212">
        <v>0.94029117120126204</v>
      </c>
      <c r="W2428" s="212">
        <v>0.88862842667394415</v>
      </c>
      <c r="X2428" s="212">
        <v>0.80360384226221249</v>
      </c>
      <c r="Y2428" s="212">
        <v>0.64633815816052287</v>
      </c>
      <c r="Z2428" s="212">
        <v>0.47694810879814953</v>
      </c>
    </row>
    <row r="2429" spans="3:26" x14ac:dyDescent="0.3">
      <c r="C2429" s="210">
        <v>40312</v>
      </c>
      <c r="D2429" s="211">
        <v>1.124578890362978E-3</v>
      </c>
      <c r="E2429" s="211">
        <v>3.0010128915930376E-3</v>
      </c>
      <c r="F2429" s="211">
        <v>4.7585432913596166E-3</v>
      </c>
      <c r="G2429" s="211">
        <v>7.2245749036076003E-3</v>
      </c>
      <c r="H2429" s="211">
        <v>9.2336949435924427E-3</v>
      </c>
      <c r="I2429" s="211">
        <v>1.2069743830867761E-2</v>
      </c>
      <c r="J2429" s="211">
        <v>1.6381930639166809E-2</v>
      </c>
      <c r="K2429" s="211">
        <v>2.0857775008176444E-2</v>
      </c>
      <c r="L2429" s="211">
        <v>2.628257543925306E-2</v>
      </c>
      <c r="M2429" s="211">
        <v>3.3835194391436965E-2</v>
      </c>
      <c r="N2429" s="211">
        <v>4.5307857399831987E-2</v>
      </c>
      <c r="P2429" s="212">
        <f t="array" ref="P2429:Z2429">(1+D2429:N2429)^-P$1:Z$1</f>
        <v>0.99991008828028505</v>
      </c>
      <c r="Q2429" s="212">
        <v>0.99925115081728255</v>
      </c>
      <c r="R2429" s="212">
        <v>0.99762918622202335</v>
      </c>
      <c r="S2429" s="212">
        <v>0.9928272452007052</v>
      </c>
      <c r="T2429" s="212">
        <v>0.98178528032781764</v>
      </c>
      <c r="U2429" s="212">
        <v>0.96464757079686747</v>
      </c>
      <c r="V2429" s="212">
        <v>0.92196688504738955</v>
      </c>
      <c r="W2429" s="212">
        <v>0.86545265489388334</v>
      </c>
      <c r="X2429" s="212">
        <v>0.77149025779734637</v>
      </c>
      <c r="Y2429" s="212">
        <v>0.60705817415242647</v>
      </c>
      <c r="Z2429" s="212">
        <v>0.41220732166919105</v>
      </c>
    </row>
    <row r="2430" spans="3:26" x14ac:dyDescent="0.3">
      <c r="C2430" s="210">
        <v>40311</v>
      </c>
      <c r="D2430" s="211">
        <v>9.8437528357003053E-4</v>
      </c>
      <c r="E2430" s="211">
        <v>2.5047794780290664E-3</v>
      </c>
      <c r="F2430" s="211">
        <v>3.7966803553128965E-3</v>
      </c>
      <c r="G2430" s="211">
        <v>6.1151933737802781E-3</v>
      </c>
      <c r="H2430" s="211">
        <v>7.8399602136650093E-3</v>
      </c>
      <c r="I2430" s="211">
        <v>1.0434303275449027E-2</v>
      </c>
      <c r="J2430" s="211">
        <v>1.3771247221148718E-2</v>
      </c>
      <c r="K2430" s="211">
        <v>1.7970993825183881E-2</v>
      </c>
      <c r="L2430" s="211">
        <v>2.2532772042598282E-2</v>
      </c>
      <c r="M2430" s="211">
        <v>2.8779510092679279E-2</v>
      </c>
      <c r="N2430" s="211">
        <v>3.6184948653441941E-2</v>
      </c>
      <c r="P2430" s="212">
        <f t="array" ref="P2430:Z2430">(1+D2430:N2430)^-P$1:Z$1</f>
        <v>0.99992129180933709</v>
      </c>
      <c r="Q2430" s="212">
        <v>0.99937478359269249</v>
      </c>
      <c r="R2430" s="212">
        <v>0.99810704831951214</v>
      </c>
      <c r="S2430" s="212">
        <v>0.99392197492488488</v>
      </c>
      <c r="T2430" s="212">
        <v>0.98450256568286931</v>
      </c>
      <c r="U2430" s="212">
        <v>0.96933915321163611</v>
      </c>
      <c r="V2430" s="212">
        <v>0.93389952049392888</v>
      </c>
      <c r="W2430" s="212">
        <v>0.8827793723930617</v>
      </c>
      <c r="X2430" s="212">
        <v>0.80025360669173717</v>
      </c>
      <c r="Y2430" s="212">
        <v>0.6533793594413122</v>
      </c>
      <c r="Z2430" s="212">
        <v>0.49119553341143041</v>
      </c>
    </row>
    <row r="2431" spans="3:26" x14ac:dyDescent="0.3">
      <c r="C2431" s="210">
        <v>40310</v>
      </c>
      <c r="D2431" s="211">
        <v>8.7426174734099962E-4</v>
      </c>
      <c r="E2431" s="211">
        <v>2.2351810795410358E-3</v>
      </c>
      <c r="F2431" s="211">
        <v>3.6398802612614936E-3</v>
      </c>
      <c r="G2431" s="211">
        <v>5.7273872789122444E-3</v>
      </c>
      <c r="H2431" s="211">
        <v>7.5034324717064343E-3</v>
      </c>
      <c r="I2431" s="211">
        <v>1.0017727806455665E-2</v>
      </c>
      <c r="J2431" s="211">
        <v>1.2589114641475089E-2</v>
      </c>
      <c r="K2431" s="211">
        <v>1.6211733983044686E-2</v>
      </c>
      <c r="L2431" s="211">
        <v>2.0300546733803992E-2</v>
      </c>
      <c r="M2431" s="211">
        <v>2.7100276547269146E-2</v>
      </c>
      <c r="N2431" s="211">
        <v>3.682979257475761E-2</v>
      </c>
      <c r="P2431" s="212">
        <f t="array" ref="P2431:Z2431">(1+D2431:N2431)^-P$1:Z$1</f>
        <v>0.99993009205942307</v>
      </c>
      <c r="Q2431" s="212">
        <v>0.99944198405423312</v>
      </c>
      <c r="R2431" s="212">
        <v>0.99818501312039476</v>
      </c>
      <c r="S2431" s="212">
        <v>0.99430522888075235</v>
      </c>
      <c r="T2431" s="212">
        <v>0.985160365443004</v>
      </c>
      <c r="U2431" s="212">
        <v>0.97053904150105974</v>
      </c>
      <c r="V2431" s="212">
        <v>0.93936360126432705</v>
      </c>
      <c r="W2431" s="212">
        <v>0.89353293068030926</v>
      </c>
      <c r="X2431" s="212">
        <v>0.81793502624776726</v>
      </c>
      <c r="Y2431" s="212">
        <v>0.6695874539592116</v>
      </c>
      <c r="Z2431" s="212">
        <v>0.48512163459638541</v>
      </c>
    </row>
    <row r="2432" spans="3:26" x14ac:dyDescent="0.3">
      <c r="C2432" s="210">
        <v>40309</v>
      </c>
      <c r="D2432" s="211">
        <v>1.0025138047322836E-3</v>
      </c>
      <c r="E2432" s="211">
        <v>2.5223200713935584E-3</v>
      </c>
      <c r="F2432" s="211">
        <v>4.1312766179716883E-3</v>
      </c>
      <c r="G2432" s="211">
        <v>6.3622291734329959E-3</v>
      </c>
      <c r="H2432" s="211">
        <v>7.9690969176502979E-3</v>
      </c>
      <c r="I2432" s="211">
        <v>1.0004705082947062E-2</v>
      </c>
      <c r="J2432" s="211">
        <v>1.3033048787966196E-2</v>
      </c>
      <c r="K2432" s="211">
        <v>1.6914928211283948E-2</v>
      </c>
      <c r="L2432" s="211">
        <v>2.3230423699794302E-2</v>
      </c>
      <c r="M2432" s="211">
        <v>2.9169558937327717E-2</v>
      </c>
      <c r="N2432" s="211">
        <v>3.8511325908081886E-2</v>
      </c>
      <c r="P2432" s="212">
        <f t="array" ref="P2432:Z2432">(1+D2432:N2432)^-P$1:Z$1</f>
        <v>0.99991984228293196</v>
      </c>
      <c r="Q2432" s="212">
        <v>0.99937041218335754</v>
      </c>
      <c r="R2432" s="212">
        <v>0.99794074002832411</v>
      </c>
      <c r="S2432" s="212">
        <v>0.99367799288467074</v>
      </c>
      <c r="T2432" s="212">
        <v>0.98425032129807166</v>
      </c>
      <c r="U2432" s="212">
        <v>0.97057658357732979</v>
      </c>
      <c r="V2432" s="212">
        <v>0.93730715183377789</v>
      </c>
      <c r="W2432" s="212">
        <v>0.88921676168518571</v>
      </c>
      <c r="X2432" s="212">
        <v>0.79481408490336591</v>
      </c>
      <c r="Y2432" s="212">
        <v>0.64967479688007657</v>
      </c>
      <c r="Z2432" s="212">
        <v>0.46965100342185212</v>
      </c>
    </row>
    <row r="2433" spans="3:26" x14ac:dyDescent="0.3">
      <c r="C2433" s="210">
        <v>40308</v>
      </c>
      <c r="D2433" s="211">
        <v>9.0359014001826685E-4</v>
      </c>
      <c r="E2433" s="211">
        <v>2.2388108180683851E-3</v>
      </c>
      <c r="F2433" s="211">
        <v>3.4266319323518865E-3</v>
      </c>
      <c r="G2433" s="211">
        <v>5.3521741730602011E-3</v>
      </c>
      <c r="H2433" s="211">
        <v>6.8687069951487425E-3</v>
      </c>
      <c r="I2433" s="211">
        <v>9.1357112276524485E-3</v>
      </c>
      <c r="J2433" s="211">
        <v>1.1770977783060957E-2</v>
      </c>
      <c r="K2433" s="211">
        <v>1.6088427443845241E-2</v>
      </c>
      <c r="L2433" s="211">
        <v>2.0839807083253132E-2</v>
      </c>
      <c r="M2433" s="211">
        <v>2.8472879434736035E-2</v>
      </c>
      <c r="N2433" s="211">
        <v>3.7537834744455011E-2</v>
      </c>
      <c r="P2433" s="212">
        <f t="array" ref="P2433:Z2433">(1+D2433:N2433)^-P$1:Z$1</f>
        <v>0.99992774803844275</v>
      </c>
      <c r="Q2433" s="212">
        <v>0.99944107915064062</v>
      </c>
      <c r="R2433" s="212">
        <v>0.99829107467541667</v>
      </c>
      <c r="S2433" s="212">
        <v>0.99467631909438836</v>
      </c>
      <c r="T2433" s="212">
        <v>0.98640283821676866</v>
      </c>
      <c r="U2433" s="212">
        <v>0.9730861120251737</v>
      </c>
      <c r="V2433" s="212">
        <v>0.94316768291951592</v>
      </c>
      <c r="W2433" s="212">
        <v>0.89429224452761247</v>
      </c>
      <c r="X2433" s="212">
        <v>0.81362452723321288</v>
      </c>
      <c r="Y2433" s="212">
        <v>0.65630746005064222</v>
      </c>
      <c r="Z2433" s="212">
        <v>0.47854319827971631</v>
      </c>
    </row>
    <row r="2434" spans="3:26" x14ac:dyDescent="0.3">
      <c r="C2434" s="210">
        <v>40305</v>
      </c>
      <c r="D2434" s="211">
        <v>1.0806876426521467E-3</v>
      </c>
      <c r="E2434" s="211">
        <v>2.7469408951641444E-3</v>
      </c>
      <c r="F2434" s="211">
        <v>4.3985742802444255E-3</v>
      </c>
      <c r="G2434" s="211">
        <v>7.2074469516515451E-3</v>
      </c>
      <c r="H2434" s="211">
        <v>9.115099822215391E-3</v>
      </c>
      <c r="I2434" s="211">
        <v>1.2206546752422449E-2</v>
      </c>
      <c r="J2434" s="211">
        <v>1.5701452908261433E-2</v>
      </c>
      <c r="K2434" s="211">
        <v>2.1121340104758215E-2</v>
      </c>
      <c r="L2434" s="211">
        <v>2.7080897812468464E-2</v>
      </c>
      <c r="M2434" s="211">
        <v>3.550646218107318E-2</v>
      </c>
      <c r="N2434" s="211">
        <v>4.7293263066801268E-2</v>
      </c>
      <c r="P2434" s="212">
        <f t="array" ref="P2434:Z2434">(1+D2434:N2434)^-P$1:Z$1</f>
        <v>0.99991359540348201</v>
      </c>
      <c r="Q2434" s="212">
        <v>0.99931444136577696</v>
      </c>
      <c r="R2434" s="212">
        <v>0.997807941663584</v>
      </c>
      <c r="S2434" s="212">
        <v>0.99284412861177185</v>
      </c>
      <c r="T2434" s="212">
        <v>0.98201606031802957</v>
      </c>
      <c r="U2434" s="212">
        <v>0.96425649813048997</v>
      </c>
      <c r="V2434" s="212">
        <v>0.92505942336036318</v>
      </c>
      <c r="W2434" s="212">
        <v>0.86389017073920094</v>
      </c>
      <c r="X2434" s="212">
        <v>0.76551460242459612</v>
      </c>
      <c r="Y2434" s="212">
        <v>0.59252652615888357</v>
      </c>
      <c r="Z2434" s="212">
        <v>0.39685677876379599</v>
      </c>
    </row>
    <row r="2435" spans="3:26" x14ac:dyDescent="0.3">
      <c r="C2435" s="210">
        <v>40304</v>
      </c>
      <c r="D2435" s="211">
        <v>9.2323238433972873E-4</v>
      </c>
      <c r="E2435" s="211">
        <v>2.3245755747402274E-3</v>
      </c>
      <c r="F2435" s="211">
        <v>3.5631218809418666E-3</v>
      </c>
      <c r="G2435" s="211">
        <v>5.679348872351081E-3</v>
      </c>
      <c r="H2435" s="211">
        <v>7.1830256605315678E-3</v>
      </c>
      <c r="I2435" s="211">
        <v>9.3289642177294321E-3</v>
      </c>
      <c r="J2435" s="211">
        <v>1.1852316488380999E-2</v>
      </c>
      <c r="K2435" s="211">
        <v>1.5656729738603478E-2</v>
      </c>
      <c r="L2435" s="211">
        <v>2.1259543431680288E-2</v>
      </c>
      <c r="M2435" s="211">
        <v>2.739808836427236E-2</v>
      </c>
      <c r="N2435" s="211">
        <v>3.4689039376345508E-2</v>
      </c>
      <c r="P2435" s="212">
        <f t="array" ref="P2435:Z2435">(1+D2435:N2435)^-P$1:Z$1</f>
        <v>0.99992617820756668</v>
      </c>
      <c r="Q2435" s="212">
        <v>0.99941969895763738</v>
      </c>
      <c r="R2435" s="212">
        <v>0.99822318590603387</v>
      </c>
      <c r="S2435" s="212">
        <v>0.99435272397835439</v>
      </c>
      <c r="T2435" s="212">
        <v>0.98578726699126185</v>
      </c>
      <c r="U2435" s="212">
        <v>0.97252727797590643</v>
      </c>
      <c r="V2435" s="212">
        <v>0.94278865673067747</v>
      </c>
      <c r="W2435" s="212">
        <v>0.89695642790747199</v>
      </c>
      <c r="X2435" s="212">
        <v>0.810286718883375</v>
      </c>
      <c r="Y2435" s="212">
        <v>0.66668195495920968</v>
      </c>
      <c r="Z2435" s="212">
        <v>0.50559530077124171</v>
      </c>
    </row>
    <row r="2436" spans="3:26" x14ac:dyDescent="0.3">
      <c r="C2436" s="210">
        <v>40303</v>
      </c>
      <c r="D2436" s="211">
        <v>9.9624600608860261E-4</v>
      </c>
      <c r="E2436" s="211">
        <v>2.3042285737366035E-3</v>
      </c>
      <c r="F2436" s="211">
        <v>3.7689684718513103E-3</v>
      </c>
      <c r="G2436" s="211">
        <v>5.988972975672296E-3</v>
      </c>
      <c r="H2436" s="211">
        <v>8.1859988685917626E-3</v>
      </c>
      <c r="I2436" s="211">
        <v>1.0269956409325738E-2</v>
      </c>
      <c r="J2436" s="211">
        <v>1.3697361732411137E-2</v>
      </c>
      <c r="K2436" s="211">
        <v>1.7520485970720086E-2</v>
      </c>
      <c r="L2436" s="211">
        <v>2.3840539310807856E-2</v>
      </c>
      <c r="M2436" s="211">
        <v>3.2410417549123854E-2</v>
      </c>
      <c r="N2436" s="211">
        <v>4.3522154557373217E-2</v>
      </c>
      <c r="P2436" s="212">
        <f t="array" ref="P2436:Z2436">(1+D2436:N2436)^-P$1:Z$1</f>
        <v>0.99992034316618339</v>
      </c>
      <c r="Q2436" s="212">
        <v>0.99942477103012717</v>
      </c>
      <c r="R2436" s="212">
        <v>0.99812082600948493</v>
      </c>
      <c r="S2436" s="212">
        <v>0.99404668128920215</v>
      </c>
      <c r="T2436" s="212">
        <v>0.98382686203482372</v>
      </c>
      <c r="U2436" s="212">
        <v>0.96981229536942148</v>
      </c>
      <c r="V2436" s="212">
        <v>0.93423991637785753</v>
      </c>
      <c r="W2436" s="212">
        <v>0.8855189670912248</v>
      </c>
      <c r="X2436" s="212">
        <v>0.79009039847439544</v>
      </c>
      <c r="Y2436" s="212">
        <v>0.61974684963087645</v>
      </c>
      <c r="Z2436" s="212">
        <v>0.42654663848466245</v>
      </c>
    </row>
    <row r="2437" spans="3:26" x14ac:dyDescent="0.3">
      <c r="C2437" s="210">
        <v>40302</v>
      </c>
      <c r="D2437" s="211">
        <v>1.1132090420433909E-3</v>
      </c>
      <c r="E2437" s="211">
        <v>2.5981886069107473E-3</v>
      </c>
      <c r="F2437" s="211">
        <v>4.1298762016467603E-3</v>
      </c>
      <c r="G2437" s="211">
        <v>6.6962867753465622E-3</v>
      </c>
      <c r="H2437" s="211">
        <v>9.1797257496797763E-3</v>
      </c>
      <c r="I2437" s="211">
        <v>1.2369888300543792E-2</v>
      </c>
      <c r="J2437" s="211">
        <v>1.6380481425871316E-2</v>
      </c>
      <c r="K2437" s="211">
        <v>2.1968381926088659E-2</v>
      </c>
      <c r="L2437" s="211">
        <v>2.7962704457117456E-2</v>
      </c>
      <c r="M2437" s="211">
        <v>3.7399657635252208E-2</v>
      </c>
      <c r="N2437" s="211">
        <v>4.7174690221602721E-2</v>
      </c>
      <c r="P2437" s="212">
        <f t="array" ref="P2437:Z2437">(1+D2437:N2437)^-P$1:Z$1</f>
        <v>0.99991099677027717</v>
      </c>
      <c r="Q2437" s="212">
        <v>0.99935150557597185</v>
      </c>
      <c r="R2437" s="212">
        <v>0.99794143592038409</v>
      </c>
      <c r="S2437" s="212">
        <v>0.99334825521528824</v>
      </c>
      <c r="T2437" s="212">
        <v>0.98189029150794127</v>
      </c>
      <c r="U2437" s="212">
        <v>0.9637898374566044</v>
      </c>
      <c r="V2437" s="212">
        <v>0.9219734580311425</v>
      </c>
      <c r="W2437" s="212">
        <v>0.85889046732746865</v>
      </c>
      <c r="X2437" s="212">
        <v>0.7589731583999898</v>
      </c>
      <c r="Y2437" s="212">
        <v>0.57651219055305647</v>
      </c>
      <c r="Z2437" s="212">
        <v>0.39775647755674581</v>
      </c>
    </row>
    <row r="2438" spans="3:26" x14ac:dyDescent="0.3">
      <c r="C2438" s="210">
        <v>40301</v>
      </c>
      <c r="D2438" s="211">
        <v>1.0259186550780235E-3</v>
      </c>
      <c r="E2438" s="211">
        <v>2.6215106910460009E-3</v>
      </c>
      <c r="F2438" s="211">
        <v>4.304015041860885E-3</v>
      </c>
      <c r="G2438" s="211">
        <v>7.0777848875162967E-3</v>
      </c>
      <c r="H2438" s="211">
        <v>9.0794343950764082E-3</v>
      </c>
      <c r="I2438" s="211">
        <v>1.1760592654532824E-2</v>
      </c>
      <c r="J2438" s="211">
        <v>1.6011272286345534E-2</v>
      </c>
      <c r="K2438" s="211">
        <v>2.0157013244069565E-2</v>
      </c>
      <c r="L2438" s="211">
        <v>2.6470581558604947E-2</v>
      </c>
      <c r="M2438" s="211">
        <v>3.5811221456189771E-2</v>
      </c>
      <c r="N2438" s="211">
        <v>4.6650509850070167E-2</v>
      </c>
      <c r="P2438" s="212">
        <f t="array" ref="P2438:Z2438">(1+D2438:N2438)^-P$1:Z$1</f>
        <v>0.99991797194367005</v>
      </c>
      <c r="Q2438" s="212">
        <v>0.9993456940202271</v>
      </c>
      <c r="R2438" s="212">
        <v>0.99785491436149443</v>
      </c>
      <c r="S2438" s="212">
        <v>0.99297195808136429</v>
      </c>
      <c r="T2438" s="212">
        <v>0.9820854793152034</v>
      </c>
      <c r="U2438" s="212">
        <v>0.96553210731675998</v>
      </c>
      <c r="V2438" s="212">
        <v>0.92364985928530186</v>
      </c>
      <c r="W2438" s="212">
        <v>0.8696226909060315</v>
      </c>
      <c r="X2438" s="212">
        <v>0.77007837709680316</v>
      </c>
      <c r="Y2438" s="212">
        <v>0.58991688291165501</v>
      </c>
      <c r="Z2438" s="212">
        <v>0.40175955400415309</v>
      </c>
    </row>
    <row r="2439" spans="3:26" x14ac:dyDescent="0.3">
      <c r="C2439" s="210">
        <v>40298</v>
      </c>
      <c r="D2439" s="211">
        <v>9.4374937036447728E-4</v>
      </c>
      <c r="E2439" s="211">
        <v>2.3585878617531767E-3</v>
      </c>
      <c r="F2439" s="211">
        <v>3.825370205300941E-3</v>
      </c>
      <c r="G2439" s="211">
        <v>5.7662585103374735E-3</v>
      </c>
      <c r="H2439" s="211">
        <v>7.2762806947227632E-3</v>
      </c>
      <c r="I2439" s="211">
        <v>9.4765768459629182E-3</v>
      </c>
      <c r="J2439" s="211">
        <v>1.2862847433741685E-2</v>
      </c>
      <c r="K2439" s="211">
        <v>1.7141684780846305E-2</v>
      </c>
      <c r="L2439" s="211">
        <v>2.2668685745094039E-2</v>
      </c>
      <c r="M2439" s="211">
        <v>2.8520269007468239E-2</v>
      </c>
      <c r="N2439" s="211">
        <v>3.6223192902019176E-2</v>
      </c>
      <c r="P2439" s="212">
        <f t="array" ref="P2439:Z2439">(1+D2439:N2439)^-P$1:Z$1</f>
        <v>0.9999245385018487</v>
      </c>
      <c r="Q2439" s="212">
        <v>0.99941122070878297</v>
      </c>
      <c r="R2439" s="212">
        <v>0.99809278500890752</v>
      </c>
      <c r="S2439" s="212">
        <v>0.99426680059949712</v>
      </c>
      <c r="T2439" s="212">
        <v>0.98560474433771728</v>
      </c>
      <c r="U2439" s="212">
        <v>0.97210071141684107</v>
      </c>
      <c r="V2439" s="212">
        <v>0.93809494146938344</v>
      </c>
      <c r="W2439" s="212">
        <v>0.88783002610665562</v>
      </c>
      <c r="X2439" s="212">
        <v>0.79919069738862469</v>
      </c>
      <c r="Y2439" s="212">
        <v>0.65585401102686114</v>
      </c>
      <c r="Z2439" s="212">
        <v>0.49083308603267611</v>
      </c>
    </row>
    <row r="2440" spans="3:26" x14ac:dyDescent="0.3">
      <c r="C2440" s="210">
        <v>40297</v>
      </c>
      <c r="D2440" s="211">
        <v>1.0035151706659449E-3</v>
      </c>
      <c r="E2440" s="211">
        <v>2.5000818744367846E-3</v>
      </c>
      <c r="F2440" s="211">
        <v>3.9611184911849144E-3</v>
      </c>
      <c r="G2440" s="211">
        <v>6.4880752572271244E-3</v>
      </c>
      <c r="H2440" s="211">
        <v>8.6087274865656732E-3</v>
      </c>
      <c r="I2440" s="211">
        <v>1.1174251912311778E-2</v>
      </c>
      <c r="J2440" s="211">
        <v>1.4891518139606243E-2</v>
      </c>
      <c r="K2440" s="211">
        <v>1.9096115247498907E-2</v>
      </c>
      <c r="L2440" s="211">
        <v>2.5079402054869884E-2</v>
      </c>
      <c r="M2440" s="211">
        <v>3.2647378476270972E-2</v>
      </c>
      <c r="N2440" s="211">
        <v>4.3391517600970458E-2</v>
      </c>
      <c r="P2440" s="212">
        <f t="array" ref="P2440:Z2440">(1+D2440:N2440)^-P$1:Z$1</f>
        <v>0.99991976226034562</v>
      </c>
      <c r="Q2440" s="212">
        <v>0.99937595433033355</v>
      </c>
      <c r="R2440" s="212">
        <v>0.99802530532144595</v>
      </c>
      <c r="S2440" s="212">
        <v>0.9935537485075826</v>
      </c>
      <c r="T2440" s="212">
        <v>0.98300235079673126</v>
      </c>
      <c r="U2440" s="212">
        <v>0.96721270535057169</v>
      </c>
      <c r="V2440" s="212">
        <v>0.92875654069107083</v>
      </c>
      <c r="W2440" s="212">
        <v>0.87597956993810577</v>
      </c>
      <c r="X2440" s="212">
        <v>0.78059350086148971</v>
      </c>
      <c r="Y2440" s="212">
        <v>0.6176170791028629</v>
      </c>
      <c r="Z2440" s="212">
        <v>0.42761601814391004</v>
      </c>
    </row>
    <row r="2441" spans="3:26" x14ac:dyDescent="0.3">
      <c r="C2441" s="210">
        <v>40296</v>
      </c>
      <c r="D2441" s="211">
        <v>8.5866489801964484E-4</v>
      </c>
      <c r="E2441" s="211">
        <v>2.1239279626504284E-3</v>
      </c>
      <c r="F2441" s="211">
        <v>3.3026204571093192E-3</v>
      </c>
      <c r="G2441" s="211">
        <v>5.2814679239641437E-3</v>
      </c>
      <c r="H2441" s="211">
        <v>7.1807495816297159E-3</v>
      </c>
      <c r="I2441" s="211">
        <v>9.3688980956889486E-3</v>
      </c>
      <c r="J2441" s="211">
        <v>1.2475996571458594E-2</v>
      </c>
      <c r="K2441" s="211">
        <v>1.5930089581945046E-2</v>
      </c>
      <c r="L2441" s="211">
        <v>2.0515937700514901E-2</v>
      </c>
      <c r="M2441" s="211">
        <v>2.8033498490149144E-2</v>
      </c>
      <c r="N2441" s="211">
        <v>3.7977616417943165E-2</v>
      </c>
      <c r="P2441" s="212">
        <f t="array" ref="P2441:Z2441">(1+D2441:N2441)^-P$1:Z$1</f>
        <v>0.99993133864080197</v>
      </c>
      <c r="Q2441" s="212">
        <v>0.99946972174316207</v>
      </c>
      <c r="R2441" s="212">
        <v>0.99835276878499901</v>
      </c>
      <c r="S2441" s="212">
        <v>0.99474627943269356</v>
      </c>
      <c r="T2441" s="212">
        <v>0.98579172246191393</v>
      </c>
      <c r="U2441" s="212">
        <v>0.97241185362743565</v>
      </c>
      <c r="V2441" s="212">
        <v>0.93988846676254312</v>
      </c>
      <c r="W2441" s="212">
        <v>0.89526836073449567</v>
      </c>
      <c r="X2441" s="212">
        <v>0.81621032429587381</v>
      </c>
      <c r="Y2441" s="212">
        <v>0.66052765326354534</v>
      </c>
      <c r="Z2441" s="212">
        <v>0.47450439085336266</v>
      </c>
    </row>
    <row r="2442" spans="3:26" x14ac:dyDescent="0.3">
      <c r="C2442" s="210">
        <v>40295</v>
      </c>
      <c r="D2442" s="211">
        <v>1.0389842417907605E-3</v>
      </c>
      <c r="E2442" s="211">
        <v>2.5459424873208359E-3</v>
      </c>
      <c r="F2442" s="211">
        <v>3.8718495397630625E-3</v>
      </c>
      <c r="G2442" s="211">
        <v>6.3605024054165741E-3</v>
      </c>
      <c r="H2442" s="211">
        <v>8.2065158414959139E-3</v>
      </c>
      <c r="I2442" s="211">
        <v>1.0295427096635843E-2</v>
      </c>
      <c r="J2442" s="211">
        <v>1.3461271465256443E-2</v>
      </c>
      <c r="K2442" s="211">
        <v>1.6982851240702094E-2</v>
      </c>
      <c r="L2442" s="211">
        <v>2.2209739606058172E-2</v>
      </c>
      <c r="M2442" s="211">
        <v>2.8104910672718135E-2</v>
      </c>
      <c r="N2442" s="211">
        <v>3.7805933510276744E-2</v>
      </c>
      <c r="P2442" s="212">
        <f t="array" ref="P2442:Z2442">(1+D2442:N2442)^-P$1:Z$1</f>
        <v>0.99991692786098285</v>
      </c>
      <c r="Q2442" s="212">
        <v>0.99936452523315933</v>
      </c>
      <c r="R2442" s="212">
        <v>0.9980696788597585</v>
      </c>
      <c r="S2442" s="212">
        <v>0.99367969789134847</v>
      </c>
      <c r="T2442" s="212">
        <v>0.98378682074691282</v>
      </c>
      <c r="U2442" s="212">
        <v>0.96973894703296204</v>
      </c>
      <c r="V2442" s="212">
        <v>0.9353286000047174</v>
      </c>
      <c r="W2442" s="212">
        <v>0.8888011171438106</v>
      </c>
      <c r="X2442" s="212">
        <v>0.8027861182366598</v>
      </c>
      <c r="Y2442" s="212">
        <v>0.65983978387037145</v>
      </c>
      <c r="Z2442" s="212">
        <v>0.47607679365285682</v>
      </c>
    </row>
    <row r="2443" spans="3:26" x14ac:dyDescent="0.3">
      <c r="C2443" s="210">
        <v>40294</v>
      </c>
      <c r="D2443" s="211">
        <v>1.0953375069333937E-3</v>
      </c>
      <c r="E2443" s="211">
        <v>2.661459709875834E-3</v>
      </c>
      <c r="F2443" s="211">
        <v>4.026171158073316E-3</v>
      </c>
      <c r="G2443" s="211">
        <v>6.507385136832208E-3</v>
      </c>
      <c r="H2443" s="211">
        <v>8.3084937587851616E-3</v>
      </c>
      <c r="I2443" s="211">
        <v>1.0839887078832208E-2</v>
      </c>
      <c r="J2443" s="211">
        <v>1.3915711265490091E-2</v>
      </c>
      <c r="K2443" s="211">
        <v>1.7643320882210874E-2</v>
      </c>
      <c r="L2443" s="211">
        <v>2.2791201083075131E-2</v>
      </c>
      <c r="M2443" s="211">
        <v>3.0064705068104415E-2</v>
      </c>
      <c r="N2443" s="211">
        <v>4.0551109818875268E-2</v>
      </c>
      <c r="P2443" s="212">
        <f t="array" ref="P2443:Z2443">(1+D2443:N2443)^-P$1:Z$1</f>
        <v>0.99991242478993303</v>
      </c>
      <c r="Q2443" s="212">
        <v>0.99933573964428413</v>
      </c>
      <c r="R2443" s="212">
        <v>0.99799297286773525</v>
      </c>
      <c r="S2443" s="212">
        <v>0.99353468714395221</v>
      </c>
      <c r="T2443" s="212">
        <v>0.98358783510240932</v>
      </c>
      <c r="U2443" s="212">
        <v>0.96817282447248765</v>
      </c>
      <c r="V2443" s="212">
        <v>0.93323439389606344</v>
      </c>
      <c r="W2443" s="212">
        <v>0.8847710303343993</v>
      </c>
      <c r="X2443" s="212">
        <v>0.79823390037400366</v>
      </c>
      <c r="Y2443" s="212">
        <v>0.64125742036591171</v>
      </c>
      <c r="Z2443" s="212">
        <v>0.45157684479583005</v>
      </c>
    </row>
    <row r="2444" spans="3:26" x14ac:dyDescent="0.3">
      <c r="C2444" s="210">
        <v>40291</v>
      </c>
      <c r="D2444" s="211">
        <v>9.5094162190793668E-4</v>
      </c>
      <c r="E2444" s="211">
        <v>2.4388826810434125E-3</v>
      </c>
      <c r="F2444" s="211">
        <v>3.8338630913769198E-3</v>
      </c>
      <c r="G2444" s="211">
        <v>6.1696357433292945E-3</v>
      </c>
      <c r="H2444" s="211">
        <v>7.7180267258998413E-3</v>
      </c>
      <c r="I2444" s="211">
        <v>1.007549750773159E-2</v>
      </c>
      <c r="J2444" s="211">
        <v>1.2834621676678796E-2</v>
      </c>
      <c r="K2444" s="211">
        <v>1.76213359427402E-2</v>
      </c>
      <c r="L2444" s="211">
        <v>2.3635212073706828E-2</v>
      </c>
      <c r="M2444" s="211">
        <v>2.9681852157574209E-2</v>
      </c>
      <c r="N2444" s="211">
        <v>3.7450972472991437E-2</v>
      </c>
      <c r="P2444" s="212">
        <f t="array" ref="P2444:Z2444">(1+D2444:N2444)^-P$1:Z$1</f>
        <v>0.99992396370983616</v>
      </c>
      <c r="Q2444" s="212">
        <v>0.99939120703132034</v>
      </c>
      <c r="R2444" s="212">
        <v>0.99808856284299097</v>
      </c>
      <c r="S2444" s="212">
        <v>0.99386819525837566</v>
      </c>
      <c r="T2444" s="212">
        <v>0.98474082894896553</v>
      </c>
      <c r="U2444" s="212">
        <v>0.97037252560003395</v>
      </c>
      <c r="V2444" s="212">
        <v>0.93822566328319645</v>
      </c>
      <c r="W2444" s="212">
        <v>0.88490484267041869</v>
      </c>
      <c r="X2444" s="212">
        <v>0.79167664313876895</v>
      </c>
      <c r="Y2444" s="212">
        <v>0.64484319716504812</v>
      </c>
      <c r="Z2444" s="212">
        <v>0.47934517215044153</v>
      </c>
    </row>
    <row r="2445" spans="3:26" x14ac:dyDescent="0.3">
      <c r="C2445" s="210">
        <v>40290</v>
      </c>
      <c r="D2445" s="211">
        <v>8.2256896105138222E-4</v>
      </c>
      <c r="E2445" s="211">
        <v>2.0408034105734146E-3</v>
      </c>
      <c r="F2445" s="211">
        <v>3.2207194420001378E-3</v>
      </c>
      <c r="G2445" s="211">
        <v>5.1060886707410442E-3</v>
      </c>
      <c r="H2445" s="211">
        <v>6.8103175296300791E-3</v>
      </c>
      <c r="I2445" s="211">
        <v>8.9201282040782103E-3</v>
      </c>
      <c r="J2445" s="211">
        <v>1.1893492832862881E-2</v>
      </c>
      <c r="K2445" s="211">
        <v>1.5312611812351334E-2</v>
      </c>
      <c r="L2445" s="211">
        <v>2.0899944667058204E-2</v>
      </c>
      <c r="M2445" s="211">
        <v>2.8139554364970166E-2</v>
      </c>
      <c r="N2445" s="211">
        <v>3.7019142493655004E-2</v>
      </c>
      <c r="P2445" s="212">
        <f t="array" ref="P2445:Z2445">(1+D2445:N2445)^-P$1:Z$1</f>
        <v>0.99993422369642704</v>
      </c>
      <c r="Q2445" s="212">
        <v>0.9994904489152221</v>
      </c>
      <c r="R2445" s="212">
        <v>0.99839351975578583</v>
      </c>
      <c r="S2445" s="212">
        <v>0.99491985102040936</v>
      </c>
      <c r="T2445" s="212">
        <v>0.98651725342213337</v>
      </c>
      <c r="U2445" s="212">
        <v>0.9737100236775339</v>
      </c>
      <c r="V2445" s="212">
        <v>0.94259685081679945</v>
      </c>
      <c r="W2445" s="212">
        <v>0.89908661874046703</v>
      </c>
      <c r="X2445" s="212">
        <v>0.81314537699595923</v>
      </c>
      <c r="Y2445" s="212">
        <v>0.6595063578975523</v>
      </c>
      <c r="Z2445" s="212">
        <v>0.48335313148133274</v>
      </c>
    </row>
    <row r="2446" spans="3:26" x14ac:dyDescent="0.3">
      <c r="C2446" s="210">
        <v>40289</v>
      </c>
      <c r="D2446" s="211">
        <v>9.9693590994875481E-4</v>
      </c>
      <c r="E2446" s="211">
        <v>2.4030961556006907E-3</v>
      </c>
      <c r="F2446" s="211">
        <v>3.6453868699984683E-3</v>
      </c>
      <c r="G2446" s="211">
        <v>5.8456153396711603E-3</v>
      </c>
      <c r="H2446" s="211">
        <v>7.7375729469763739E-3</v>
      </c>
      <c r="I2446" s="211">
        <v>1.0444869768376591E-2</v>
      </c>
      <c r="J2446" s="211">
        <v>1.371030873404324E-2</v>
      </c>
      <c r="K2446" s="211">
        <v>1.812194754833046E-2</v>
      </c>
      <c r="L2446" s="211">
        <v>2.4720342361164546E-2</v>
      </c>
      <c r="M2446" s="211">
        <v>3.2124492391042411E-2</v>
      </c>
      <c r="N2446" s="211">
        <v>4.3802410479589035E-2</v>
      </c>
      <c r="P2446" s="212">
        <f t="array" ref="P2446:Z2446">(1+D2446:N2446)^-P$1:Z$1</f>
        <v>0.99992028803321753</v>
      </c>
      <c r="Q2446" s="212">
        <v>0.99940012666160538</v>
      </c>
      <c r="R2446" s="212">
        <v>0.99818227479173505</v>
      </c>
      <c r="S2446" s="212">
        <v>0.99418835728811417</v>
      </c>
      <c r="T2446" s="212">
        <v>0.9847026289735068</v>
      </c>
      <c r="U2446" s="212">
        <v>0.96930874361135555</v>
      </c>
      <c r="V2446" s="212">
        <v>0.93418025783115877</v>
      </c>
      <c r="W2446" s="212">
        <v>0.88186357147114591</v>
      </c>
      <c r="X2446" s="212">
        <v>0.78333299969886949</v>
      </c>
      <c r="Y2446" s="212">
        <v>0.62232713798737604</v>
      </c>
      <c r="Z2446" s="212">
        <v>0.42426195712854897</v>
      </c>
    </row>
    <row r="2447" spans="3:26" x14ac:dyDescent="0.3">
      <c r="C2447" s="210">
        <v>40288</v>
      </c>
      <c r="D2447" s="211">
        <v>9.7014992737427959E-4</v>
      </c>
      <c r="E2447" s="211">
        <v>2.5042048349402184E-3</v>
      </c>
      <c r="F2447" s="211">
        <v>4.0478297966506016E-3</v>
      </c>
      <c r="G2447" s="211">
        <v>6.6081619315433455E-3</v>
      </c>
      <c r="H2447" s="211">
        <v>8.4432346652985324E-3</v>
      </c>
      <c r="I2447" s="211">
        <v>1.1249634625899148E-2</v>
      </c>
      <c r="J2447" s="211">
        <v>1.4791476304155084E-2</v>
      </c>
      <c r="K2447" s="211">
        <v>2.0063666576029635E-2</v>
      </c>
      <c r="L2447" s="211">
        <v>2.6213012111099658E-2</v>
      </c>
      <c r="M2447" s="211">
        <v>3.5526744581496524E-2</v>
      </c>
      <c r="N2447" s="211">
        <v>4.578827088712463E-2</v>
      </c>
      <c r="P2447" s="212">
        <f t="array" ref="P2447:Z2447">(1+D2447:N2447)^-P$1:Z$1</f>
        <v>0.99992242863792746</v>
      </c>
      <c r="Q2447" s="212">
        <v>0.99937492680498208</v>
      </c>
      <c r="R2447" s="212">
        <v>0.9979822087960305</v>
      </c>
      <c r="S2447" s="212">
        <v>0.99343521920300815</v>
      </c>
      <c r="T2447" s="212">
        <v>0.98332501284695051</v>
      </c>
      <c r="U2447" s="212">
        <v>0.96699642141565811</v>
      </c>
      <c r="V2447" s="212">
        <v>0.92921443195590192</v>
      </c>
      <c r="W2447" s="212">
        <v>0.87017990189735506</v>
      </c>
      <c r="X2447" s="212">
        <v>0.77201338314222823</v>
      </c>
      <c r="Y2447" s="212">
        <v>0.59235246673335207</v>
      </c>
      <c r="Z2447" s="212">
        <v>0.40843661364790707</v>
      </c>
    </row>
    <row r="2448" spans="3:26" x14ac:dyDescent="0.3">
      <c r="C2448" s="210">
        <v>40287</v>
      </c>
      <c r="D2448" s="211">
        <v>1.1421511770939507E-3</v>
      </c>
      <c r="E2448" s="211">
        <v>2.7639447337477066E-3</v>
      </c>
      <c r="F2448" s="211">
        <v>4.1557544063428129E-3</v>
      </c>
      <c r="G2448" s="211">
        <v>6.763448152355132E-3</v>
      </c>
      <c r="H2448" s="211">
        <v>8.9330272346293659E-3</v>
      </c>
      <c r="I2448" s="211">
        <v>1.2236454061798976E-2</v>
      </c>
      <c r="J2448" s="211">
        <v>1.6135833198677407E-2</v>
      </c>
      <c r="K2448" s="211">
        <v>2.0550299119244511E-2</v>
      </c>
      <c r="L2448" s="211">
        <v>2.6377917912906109E-2</v>
      </c>
      <c r="M2448" s="211">
        <v>3.552746658644295E-2</v>
      </c>
      <c r="N2448" s="211">
        <v>4.4565227851242485E-2</v>
      </c>
      <c r="P2448" s="212">
        <f t="array" ref="P2448:Z2448">(1+D2448:N2448)^-P$1:Z$1</f>
        <v>0.99990868421604695</v>
      </c>
      <c r="Q2448" s="212">
        <v>0.99931020500247425</v>
      </c>
      <c r="R2448" s="212">
        <v>0.99792857681011848</v>
      </c>
      <c r="S2448" s="212">
        <v>0.99328198876829743</v>
      </c>
      <c r="T2448" s="212">
        <v>0.98237052257337409</v>
      </c>
      <c r="U2448" s="212">
        <v>0.96417103154237171</v>
      </c>
      <c r="V2448" s="212">
        <v>0.92308387951000992</v>
      </c>
      <c r="W2448" s="212">
        <v>0.86727953717716133</v>
      </c>
      <c r="X2448" s="212">
        <v>0.77077390324116357</v>
      </c>
      <c r="Y2448" s="212">
        <v>0.59234627163948861</v>
      </c>
      <c r="Z2448" s="212">
        <v>0.41810822068021575</v>
      </c>
    </row>
    <row r="2449" spans="3:26" x14ac:dyDescent="0.3">
      <c r="C2449" s="210">
        <v>40284</v>
      </c>
      <c r="D2449" s="211">
        <v>8.8959170503270454E-4</v>
      </c>
      <c r="E2449" s="211">
        <v>2.2458196109817609E-3</v>
      </c>
      <c r="F2449" s="211">
        <v>3.4907048655795181E-3</v>
      </c>
      <c r="G2449" s="211">
        <v>5.2434181141690472E-3</v>
      </c>
      <c r="H2449" s="211">
        <v>7.0059214547108731E-3</v>
      </c>
      <c r="I2449" s="211">
        <v>9.3962139673220302E-3</v>
      </c>
      <c r="J2449" s="211">
        <v>1.219392224425064E-2</v>
      </c>
      <c r="K2449" s="211">
        <v>1.614775478252382E-2</v>
      </c>
      <c r="L2449" s="211">
        <v>2.1610195856489309E-2</v>
      </c>
      <c r="M2449" s="211">
        <v>2.9551884364537852E-2</v>
      </c>
      <c r="N2449" s="211">
        <v>3.7151704584999085E-2</v>
      </c>
      <c r="P2449" s="212">
        <f t="array" ref="P2449:Z2449">(1+D2449:N2449)^-P$1:Z$1</f>
        <v>0.9999288668298566</v>
      </c>
      <c r="Q2449" s="212">
        <v>0.9994393318512792</v>
      </c>
      <c r="R2449" s="212">
        <v>0.99825920369838173</v>
      </c>
      <c r="S2449" s="212">
        <v>0.99478393191172987</v>
      </c>
      <c r="T2449" s="212">
        <v>0.98613404235733004</v>
      </c>
      <c r="U2449" s="212">
        <v>0.97233291071624894</v>
      </c>
      <c r="V2449" s="212">
        <v>0.94119881948563544</v>
      </c>
      <c r="W2449" s="212">
        <v>0.89392681852926403</v>
      </c>
      <c r="X2449" s="212">
        <v>0.80750982264924742</v>
      </c>
      <c r="Y2449" s="212">
        <v>0.64606532517399407</v>
      </c>
      <c r="Z2449" s="212">
        <v>0.48211904855154941</v>
      </c>
    </row>
    <row r="2450" spans="3:26" x14ac:dyDescent="0.3">
      <c r="C2450" s="210">
        <v>40283</v>
      </c>
      <c r="D2450" s="211">
        <v>1.1537808985303852E-3</v>
      </c>
      <c r="E2450" s="211">
        <v>2.8631666605663493E-3</v>
      </c>
      <c r="F2450" s="211">
        <v>4.3141913515880566E-3</v>
      </c>
      <c r="G2450" s="211">
        <v>6.5508707795646501E-3</v>
      </c>
      <c r="H2450" s="211">
        <v>8.6565621815889518E-3</v>
      </c>
      <c r="I2450" s="211">
        <v>1.1271839602353433E-2</v>
      </c>
      <c r="J2450" s="211">
        <v>1.5001081347266694E-2</v>
      </c>
      <c r="K2450" s="211">
        <v>1.8973905798707179E-2</v>
      </c>
      <c r="L2450" s="211">
        <v>2.5283774287993704E-2</v>
      </c>
      <c r="M2450" s="211">
        <v>3.3460582798935677E-2</v>
      </c>
      <c r="N2450" s="211">
        <v>4.3054539154665145E-2</v>
      </c>
      <c r="P2450" s="212">
        <f t="array" ref="P2450:Z2450">(1+D2450:N2450)^-P$1:Z$1</f>
        <v>0.99990775499044204</v>
      </c>
      <c r="Q2450" s="212">
        <v>0.99928548648495108</v>
      </c>
      <c r="R2450" s="212">
        <v>0.99784985891844613</v>
      </c>
      <c r="S2450" s="212">
        <v>0.99349176383455795</v>
      </c>
      <c r="T2450" s="212">
        <v>0.98290911687660376</v>
      </c>
      <c r="U2450" s="212">
        <v>0.96693272441414668</v>
      </c>
      <c r="V2450" s="212">
        <v>0.92825538073294178</v>
      </c>
      <c r="W2450" s="212">
        <v>0.87671525172265874</v>
      </c>
      <c r="X2450" s="212">
        <v>0.77903892038543399</v>
      </c>
      <c r="Y2450" s="212">
        <v>0.61036728388253136</v>
      </c>
      <c r="Z2450" s="212">
        <v>0.43038750307638551</v>
      </c>
    </row>
    <row r="2451" spans="3:26" x14ac:dyDescent="0.3">
      <c r="C2451" s="210">
        <v>40282</v>
      </c>
      <c r="D2451" s="211">
        <v>8.2573154466155188E-4</v>
      </c>
      <c r="E2451" s="211">
        <v>2.1055454541745356E-3</v>
      </c>
      <c r="F2451" s="211">
        <v>3.2962666415385844E-3</v>
      </c>
      <c r="G2451" s="211">
        <v>5.0480718005775325E-3</v>
      </c>
      <c r="H2451" s="211">
        <v>6.8886588830130964E-3</v>
      </c>
      <c r="I2451" s="211">
        <v>8.9864166585018109E-3</v>
      </c>
      <c r="J2451" s="211">
        <v>1.1742752807845184E-2</v>
      </c>
      <c r="K2451" s="211">
        <v>1.5250526733504268E-2</v>
      </c>
      <c r="L2451" s="211">
        <v>2.0877077728015267E-2</v>
      </c>
      <c r="M2451" s="211">
        <v>2.7412413407675477E-2</v>
      </c>
      <c r="N2451" s="211">
        <v>3.5708187332179002E-2</v>
      </c>
      <c r="P2451" s="212">
        <f t="array" ref="P2451:Z2451">(1+D2451:N2451)^-P$1:Z$1</f>
        <v>0.99993397091474212</v>
      </c>
      <c r="Q2451" s="212">
        <v>0.99947430525094005</v>
      </c>
      <c r="R2451" s="212">
        <v>0.99835593003434031</v>
      </c>
      <c r="S2451" s="212">
        <v>0.9949772832342898</v>
      </c>
      <c r="T2451" s="212">
        <v>0.98636374669725624</v>
      </c>
      <c r="U2451" s="212">
        <v>0.97351812369446977</v>
      </c>
      <c r="V2451" s="212">
        <v>0.94329924981114144</v>
      </c>
      <c r="W2451" s="212">
        <v>0.89947155893630493</v>
      </c>
      <c r="X2451" s="212">
        <v>0.81332753428519944</v>
      </c>
      <c r="Y2451" s="212">
        <v>0.66654253700343524</v>
      </c>
      <c r="Z2451" s="212">
        <v>0.49573754570924039</v>
      </c>
    </row>
    <row r="2452" spans="3:26" x14ac:dyDescent="0.3">
      <c r="C2452" s="210">
        <v>40281</v>
      </c>
      <c r="D2452" s="211">
        <v>9.9483388197921263E-4</v>
      </c>
      <c r="E2452" s="211">
        <v>2.6489863417966369E-3</v>
      </c>
      <c r="F2452" s="211">
        <v>4.2929716338810982E-3</v>
      </c>
      <c r="G2452" s="211">
        <v>7.0337520586177807E-3</v>
      </c>
      <c r="H2452" s="211">
        <v>9.5975596649972954E-3</v>
      </c>
      <c r="I2452" s="211">
        <v>1.2961271424409868E-2</v>
      </c>
      <c r="J2452" s="211">
        <v>1.7810235709619118E-2</v>
      </c>
      <c r="K2452" s="211">
        <v>2.4434943757028191E-2</v>
      </c>
      <c r="L2452" s="211">
        <v>3.1215991402122972E-2</v>
      </c>
      <c r="M2452" s="211">
        <v>4.0311254521099835E-2</v>
      </c>
      <c r="N2452" s="211">
        <v>5.2840284513688184E-2</v>
      </c>
      <c r="P2452" s="212">
        <f t="array" ref="P2452:Z2452">(1+D2452:N2452)^-P$1:Z$1</f>
        <v>0.99992045601477442</v>
      </c>
      <c r="Q2452" s="212">
        <v>0.99933884766726477</v>
      </c>
      <c r="R2452" s="212">
        <v>0.99786040065331438</v>
      </c>
      <c r="S2452" s="212">
        <v>0.99301537605443813</v>
      </c>
      <c r="T2452" s="212">
        <v>0.981077725819677</v>
      </c>
      <c r="U2452" s="212">
        <v>0.96210279461933457</v>
      </c>
      <c r="V2452" s="212">
        <v>0.91551598088379738</v>
      </c>
      <c r="W2452" s="212">
        <v>0.84451878133022706</v>
      </c>
      <c r="X2452" s="212">
        <v>0.73536610562764426</v>
      </c>
      <c r="Y2452" s="212">
        <v>0.55277774083574271</v>
      </c>
      <c r="Z2452" s="212">
        <v>0.35706733538935681</v>
      </c>
    </row>
    <row r="2453" spans="3:26" x14ac:dyDescent="0.3">
      <c r="C2453" s="210">
        <v>40280</v>
      </c>
      <c r="D2453" s="211">
        <v>9.3992699319924973E-4</v>
      </c>
      <c r="E2453" s="211">
        <v>2.3960164092378016E-3</v>
      </c>
      <c r="F2453" s="211">
        <v>3.6190980860937622E-3</v>
      </c>
      <c r="G2453" s="211">
        <v>5.6316643367570083E-3</v>
      </c>
      <c r="H2453" s="211">
        <v>7.2372864327931935E-3</v>
      </c>
      <c r="I2453" s="211">
        <v>9.1476469679354338E-3</v>
      </c>
      <c r="J2453" s="211">
        <v>1.1698620248881944E-2</v>
      </c>
      <c r="K2453" s="211">
        <v>1.5038749971413709E-2</v>
      </c>
      <c r="L2453" s="211">
        <v>1.9463876292367108E-2</v>
      </c>
      <c r="M2453" s="211">
        <v>2.4638750131755215E-2</v>
      </c>
      <c r="N2453" s="211">
        <v>3.0949607717719239E-2</v>
      </c>
      <c r="P2453" s="212">
        <f t="array" ref="P2453:Z2453">(1+D2453:N2453)^-P$1:Z$1</f>
        <v>0.99992484398128101</v>
      </c>
      <c r="Q2453" s="212">
        <v>0.99940189130366197</v>
      </c>
      <c r="R2453" s="212">
        <v>0.99819534789204423</v>
      </c>
      <c r="S2453" s="212">
        <v>0.99439987369483707</v>
      </c>
      <c r="T2453" s="212">
        <v>0.98568105937097761</v>
      </c>
      <c r="U2453" s="212">
        <v>0.97305158477109788</v>
      </c>
      <c r="V2453" s="212">
        <v>0.94350501188837121</v>
      </c>
      <c r="W2453" s="212">
        <v>0.90078603596017703</v>
      </c>
      <c r="X2453" s="212">
        <v>0.82467263590440865</v>
      </c>
      <c r="Y2453" s="212">
        <v>0.69412607299333207</v>
      </c>
      <c r="Z2453" s="212">
        <v>0.54356470071208496</v>
      </c>
    </row>
    <row r="2454" spans="3:26" x14ac:dyDescent="0.3">
      <c r="C2454" s="210">
        <v>40277</v>
      </c>
      <c r="D2454" s="211">
        <v>1.0255031305669048E-3</v>
      </c>
      <c r="E2454" s="211">
        <v>2.6465590516184679E-3</v>
      </c>
      <c r="F2454" s="211">
        <v>4.0708765099297245E-3</v>
      </c>
      <c r="G2454" s="211">
        <v>6.6138828135759477E-3</v>
      </c>
      <c r="H2454" s="211">
        <v>8.7259660128219604E-3</v>
      </c>
      <c r="I2454" s="211">
        <v>1.118360259186744E-2</v>
      </c>
      <c r="J2454" s="211">
        <v>1.4088200408917988E-2</v>
      </c>
      <c r="K2454" s="211">
        <v>1.9164817243414567E-2</v>
      </c>
      <c r="L2454" s="211">
        <v>2.5083718501786097E-2</v>
      </c>
      <c r="M2454" s="211">
        <v>3.3188492930182577E-2</v>
      </c>
      <c r="N2454" s="211">
        <v>4.3371736917796902E-2</v>
      </c>
      <c r="P2454" s="212">
        <f t="array" ref="P2454:Z2454">(1+D2454:N2454)^-P$1:Z$1</f>
        <v>0.99991800514884588</v>
      </c>
      <c r="Q2454" s="212">
        <v>0.99933945248736444</v>
      </c>
      <c r="R2454" s="212">
        <v>0.99797075525109347</v>
      </c>
      <c r="S2454" s="212">
        <v>0.99342957321918746</v>
      </c>
      <c r="T2454" s="212">
        <v>0.98277386644396247</v>
      </c>
      <c r="U2454" s="212">
        <v>0.9671858733912303</v>
      </c>
      <c r="V2454" s="212">
        <v>0.9324409814008443</v>
      </c>
      <c r="W2454" s="212">
        <v>0.87556630446564931</v>
      </c>
      <c r="X2454" s="212">
        <v>0.7805606320674211</v>
      </c>
      <c r="Y2454" s="212">
        <v>0.61278283421668933</v>
      </c>
      <c r="Z2454" s="212">
        <v>0.42777818585986055</v>
      </c>
    </row>
    <row r="2455" spans="3:26" x14ac:dyDescent="0.3">
      <c r="C2455" s="210">
        <v>40276</v>
      </c>
      <c r="D2455" s="211">
        <v>1.0100686674362205E-3</v>
      </c>
      <c r="E2455" s="211">
        <v>2.5496600188414978E-3</v>
      </c>
      <c r="F2455" s="211">
        <v>4.04589525130247E-3</v>
      </c>
      <c r="G2455" s="211">
        <v>6.3686274132767028E-3</v>
      </c>
      <c r="H2455" s="211">
        <v>8.2303089663265071E-3</v>
      </c>
      <c r="I2455" s="211">
        <v>1.0363306321611259E-2</v>
      </c>
      <c r="J2455" s="211">
        <v>1.2983178692661709E-2</v>
      </c>
      <c r="K2455" s="211">
        <v>1.6366433148643965E-2</v>
      </c>
      <c r="L2455" s="211">
        <v>2.1086614996846265E-2</v>
      </c>
      <c r="M2455" s="211">
        <v>2.8521872326241943E-2</v>
      </c>
      <c r="N2455" s="211">
        <v>3.6990521800298201E-2</v>
      </c>
      <c r="P2455" s="212">
        <f t="array" ref="P2455:Z2455">(1+D2455:N2455)^-P$1:Z$1</f>
        <v>0.9999192385500757</v>
      </c>
      <c r="Q2455" s="212">
        <v>0.99936359880167236</v>
      </c>
      <c r="R2455" s="212">
        <v>0.99798317022663752</v>
      </c>
      <c r="S2455" s="212">
        <v>0.99367167532870515</v>
      </c>
      <c r="T2455" s="212">
        <v>0.98374038872393044</v>
      </c>
      <c r="U2455" s="212">
        <v>0.969543510286066</v>
      </c>
      <c r="V2455" s="212">
        <v>0.93753789702610701</v>
      </c>
      <c r="W2455" s="212">
        <v>0.89258134487236307</v>
      </c>
      <c r="X2455" s="212">
        <v>0.8116600445934995</v>
      </c>
      <c r="Y2455" s="212">
        <v>0.65583867545253838</v>
      </c>
      <c r="Z2455" s="212">
        <v>0.48362001009376049</v>
      </c>
    </row>
    <row r="2456" spans="3:26" x14ac:dyDescent="0.3">
      <c r="C2456" s="210">
        <v>40275</v>
      </c>
      <c r="D2456" s="211">
        <v>1.0158272822135431E-3</v>
      </c>
      <c r="E2456" s="211">
        <v>2.5372232118627664E-3</v>
      </c>
      <c r="F2456" s="211">
        <v>4.1069143692619983E-3</v>
      </c>
      <c r="G2456" s="211">
        <v>6.1665341883450934E-3</v>
      </c>
      <c r="H2456" s="211">
        <v>8.13880492553932E-3</v>
      </c>
      <c r="I2456" s="211">
        <v>1.0676502170893743E-2</v>
      </c>
      <c r="J2456" s="211">
        <v>1.4305779905726464E-2</v>
      </c>
      <c r="K2456" s="211">
        <v>1.8009385589231673E-2</v>
      </c>
      <c r="L2456" s="211">
        <v>2.3063761351376104E-2</v>
      </c>
      <c r="M2456" s="211">
        <v>3.1417268553187022E-2</v>
      </c>
      <c r="N2456" s="211">
        <v>4.2780117276501738E-2</v>
      </c>
      <c r="P2456" s="212">
        <f t="array" ref="P2456:Z2456">(1+D2456:N2456)^-P$1:Z$1</f>
        <v>0.99991877836434961</v>
      </c>
      <c r="Q2456" s="212">
        <v>0.99936669814653312</v>
      </c>
      <c r="R2456" s="212">
        <v>0.99795284627552328</v>
      </c>
      <c r="S2456" s="212">
        <v>0.99387125890316019</v>
      </c>
      <c r="T2456" s="212">
        <v>0.98391897584980936</v>
      </c>
      <c r="U2456" s="212">
        <v>0.96864244180551351</v>
      </c>
      <c r="V2456" s="212">
        <v>0.93144131728414914</v>
      </c>
      <c r="W2456" s="212">
        <v>0.88254635552129268</v>
      </c>
      <c r="X2456" s="212">
        <v>0.79610982751600601</v>
      </c>
      <c r="Y2456" s="212">
        <v>0.62875872567958535</v>
      </c>
      <c r="Z2456" s="212">
        <v>0.43265842266170124</v>
      </c>
    </row>
    <row r="2457" spans="3:26" x14ac:dyDescent="0.3">
      <c r="C2457" s="210">
        <v>40274</v>
      </c>
      <c r="D2457" s="211">
        <v>9.861694180383926E-4</v>
      </c>
      <c r="E2457" s="211">
        <v>2.3292266109612163E-3</v>
      </c>
      <c r="F2457" s="211">
        <v>3.5802928326076136E-3</v>
      </c>
      <c r="G2457" s="211">
        <v>5.7833558231533281E-3</v>
      </c>
      <c r="H2457" s="211">
        <v>7.8161734812228108E-3</v>
      </c>
      <c r="I2457" s="211">
        <v>9.78826709354985E-3</v>
      </c>
      <c r="J2457" s="211">
        <v>1.2374681215407865E-2</v>
      </c>
      <c r="K2457" s="211">
        <v>1.6392544602250411E-2</v>
      </c>
      <c r="L2457" s="211">
        <v>2.1887090570218686E-2</v>
      </c>
      <c r="M2457" s="211">
        <v>2.7588651058580018E-2</v>
      </c>
      <c r="N2457" s="211">
        <v>3.7200318547032235E-2</v>
      </c>
      <c r="P2457" s="212">
        <f t="array" ref="P2457:Z2457">(1+D2457:N2457)^-P$1:Z$1</f>
        <v>0.99992114843115354</v>
      </c>
      <c r="Q2457" s="212">
        <v>0.99941853957178262</v>
      </c>
      <c r="R2457" s="212">
        <v>0.9982146462229029</v>
      </c>
      <c r="S2457" s="212">
        <v>0.99424989905662131</v>
      </c>
      <c r="T2457" s="212">
        <v>0.9845490391888414</v>
      </c>
      <c r="U2457" s="212">
        <v>0.97120081743117237</v>
      </c>
      <c r="V2457" s="212">
        <v>0.94035886669456514</v>
      </c>
      <c r="W2457" s="212">
        <v>0.89242084231633079</v>
      </c>
      <c r="X2457" s="212">
        <v>0.80532442700309559</v>
      </c>
      <c r="Y2457" s="212">
        <v>0.66482985311934051</v>
      </c>
      <c r="Z2457" s="212">
        <v>0.4816673077728455</v>
      </c>
    </row>
    <row r="2458" spans="3:26" x14ac:dyDescent="0.3">
      <c r="C2458" s="210">
        <v>40273</v>
      </c>
      <c r="D2458" s="211">
        <v>1.0376311867019521E-3</v>
      </c>
      <c r="E2458" s="211">
        <v>2.5908033295398273E-3</v>
      </c>
      <c r="F2458" s="211">
        <v>4.1246999767754816E-3</v>
      </c>
      <c r="G2458" s="211">
        <v>6.7695800448377679E-3</v>
      </c>
      <c r="H2458" s="211">
        <v>8.9730694798470269E-3</v>
      </c>
      <c r="I2458" s="211">
        <v>1.2183653849713427E-2</v>
      </c>
      <c r="J2458" s="211">
        <v>1.5696215417259528E-2</v>
      </c>
      <c r="K2458" s="211">
        <v>2.056508095454047E-2</v>
      </c>
      <c r="L2458" s="211">
        <v>2.8189207955797546E-2</v>
      </c>
      <c r="M2458" s="211">
        <v>3.7341289302570031E-2</v>
      </c>
      <c r="N2458" s="211">
        <v>5.0109657410434612E-2</v>
      </c>
      <c r="P2458" s="212">
        <f t="array" ref="P2458:Z2458">(1+D2458:N2458)^-P$1:Z$1</f>
        <v>0.99991703598413872</v>
      </c>
      <c r="Q2458" s="212">
        <v>0.99935334592490799</v>
      </c>
      <c r="R2458" s="212">
        <v>0.99794400809225881</v>
      </c>
      <c r="S2458" s="212">
        <v>0.99327593902416456</v>
      </c>
      <c r="T2458" s="212">
        <v>0.98229255113489644</v>
      </c>
      <c r="U2458" s="212">
        <v>0.96432192636395586</v>
      </c>
      <c r="V2458" s="212">
        <v>0.92508327419440062</v>
      </c>
      <c r="W2458" s="212">
        <v>0.86719160943466034</v>
      </c>
      <c r="X2458" s="212">
        <v>0.75730284561683214</v>
      </c>
      <c r="Y2458" s="212">
        <v>0.57699896350835145</v>
      </c>
      <c r="Z2458" s="212">
        <v>0.37610313164651155</v>
      </c>
    </row>
    <row r="2459" spans="3:26" x14ac:dyDescent="0.3">
      <c r="C2459" s="210">
        <v>40269</v>
      </c>
      <c r="D2459" s="211">
        <v>9.9638579728375336E-4</v>
      </c>
      <c r="E2459" s="211">
        <v>2.3204692497835319E-3</v>
      </c>
      <c r="F2459" s="211">
        <v>3.5363860177116185E-3</v>
      </c>
      <c r="G2459" s="211">
        <v>5.4054826858338598E-3</v>
      </c>
      <c r="H2459" s="211">
        <v>7.0749177803713847E-3</v>
      </c>
      <c r="I2459" s="211">
        <v>9.4440927188007076E-3</v>
      </c>
      <c r="J2459" s="211">
        <v>1.2312863401264366E-2</v>
      </c>
      <c r="K2459" s="211">
        <v>1.609722151125588E-2</v>
      </c>
      <c r="L2459" s="211">
        <v>2.159092292267022E-2</v>
      </c>
      <c r="M2459" s="211">
        <v>2.8715204278566216E-2</v>
      </c>
      <c r="N2459" s="211">
        <v>3.8427986237739853E-2</v>
      </c>
      <c r="P2459" s="212">
        <f t="array" ref="P2459:Z2459">(1+D2459:N2459)^-P$1:Z$1</f>
        <v>0.99992033199490882</v>
      </c>
      <c r="Q2459" s="212">
        <v>0.99942072256632175</v>
      </c>
      <c r="R2459" s="212">
        <v>0.9982364829728817</v>
      </c>
      <c r="S2459" s="212">
        <v>0.99462357946229452</v>
      </c>
      <c r="T2459" s="212">
        <v>0.98599892372101439</v>
      </c>
      <c r="U2459" s="212">
        <v>0.97219456166435225</v>
      </c>
      <c r="V2459" s="212">
        <v>0.94064602114958684</v>
      </c>
      <c r="W2459" s="212">
        <v>0.89423806680379636</v>
      </c>
      <c r="X2459" s="212">
        <v>0.80766217722013345</v>
      </c>
      <c r="Y2459" s="212">
        <v>0.65399227662661497</v>
      </c>
      <c r="Z2459" s="212">
        <v>0.47040542099465771</v>
      </c>
    </row>
    <row r="2460" spans="3:26" x14ac:dyDescent="0.3">
      <c r="C2460" s="210">
        <v>40268</v>
      </c>
      <c r="D2460" s="211">
        <v>9.6299187210244035E-4</v>
      </c>
      <c r="E2460" s="211">
        <v>2.4328654280214635E-3</v>
      </c>
      <c r="F2460" s="211">
        <v>4.0028546810719212E-3</v>
      </c>
      <c r="G2460" s="211">
        <v>6.3705930744733632E-3</v>
      </c>
      <c r="H2460" s="211">
        <v>8.279347719271947E-3</v>
      </c>
      <c r="I2460" s="211">
        <v>1.0660241035883065E-2</v>
      </c>
      <c r="J2460" s="211">
        <v>1.4371111896510089E-2</v>
      </c>
      <c r="K2460" s="211">
        <v>1.966738058668983E-2</v>
      </c>
      <c r="L2460" s="211">
        <v>2.5883808244894755E-2</v>
      </c>
      <c r="M2460" s="211">
        <v>3.552009055025436E-2</v>
      </c>
      <c r="N2460" s="211">
        <v>4.8416827194019102E-2</v>
      </c>
      <c r="P2460" s="212">
        <f t="array" ref="P2460:Z2460">(1+D2460:N2460)^-P$1:Z$1</f>
        <v>0.99992300068516804</v>
      </c>
      <c r="Q2460" s="212">
        <v>0.99939270677669778</v>
      </c>
      <c r="R2460" s="212">
        <v>0.99800456125366033</v>
      </c>
      <c r="S2460" s="212">
        <v>0.99366973447126361</v>
      </c>
      <c r="T2460" s="212">
        <v>0.98364470050249075</v>
      </c>
      <c r="U2460" s="212">
        <v>0.96868919781208063</v>
      </c>
      <c r="V2460" s="212">
        <v>0.93114140201293683</v>
      </c>
      <c r="W2460" s="212">
        <v>0.87254998551705332</v>
      </c>
      <c r="X2460" s="212">
        <v>0.77449433766335918</v>
      </c>
      <c r="Y2460" s="212">
        <v>0.59240956426076452</v>
      </c>
      <c r="Z2460" s="212">
        <v>0.38843677881824112</v>
      </c>
    </row>
    <row r="2461" spans="3:26" x14ac:dyDescent="0.3">
      <c r="C2461" s="210">
        <v>40267</v>
      </c>
      <c r="D2461" s="211">
        <v>9.4761212491544248E-4</v>
      </c>
      <c r="E2461" s="211">
        <v>2.3414096289628857E-3</v>
      </c>
      <c r="F2461" s="211">
        <v>3.8607848052908534E-3</v>
      </c>
      <c r="G2461" s="211">
        <v>6.3117638502550501E-3</v>
      </c>
      <c r="H2461" s="211">
        <v>8.300521172729532E-3</v>
      </c>
      <c r="I2461" s="211">
        <v>1.0865292356896298E-2</v>
      </c>
      <c r="J2461" s="211">
        <v>1.4352341624397311E-2</v>
      </c>
      <c r="K2461" s="211">
        <v>1.9508508403901247E-2</v>
      </c>
      <c r="L2461" s="211">
        <v>2.4621268443178364E-2</v>
      </c>
      <c r="M2461" s="211">
        <v>3.2157287250580625E-2</v>
      </c>
      <c r="N2461" s="211">
        <v>4.383605263131754E-2</v>
      </c>
      <c r="P2461" s="212">
        <f t="array" ref="P2461:Z2461">(1+D2461:N2461)^-P$1:Z$1</f>
        <v>0.99992422979678808</v>
      </c>
      <c r="Q2461" s="212">
        <v>0.99941550268498947</v>
      </c>
      <c r="R2461" s="212">
        <v>0.99807517929653122</v>
      </c>
      <c r="S2461" s="212">
        <v>0.9937278246394482</v>
      </c>
      <c r="T2461" s="212">
        <v>0.98360338953185977</v>
      </c>
      <c r="U2461" s="212">
        <v>0.9680998293409655</v>
      </c>
      <c r="V2461" s="212">
        <v>0.93122755760023934</v>
      </c>
      <c r="W2461" s="212">
        <v>0.87350222985700077</v>
      </c>
      <c r="X2461" s="212">
        <v>0.78409075916727555</v>
      </c>
      <c r="Y2461" s="212">
        <v>0.62203060480312111</v>
      </c>
      <c r="Z2461" s="212">
        <v>0.42398856714881789</v>
      </c>
    </row>
    <row r="2462" spans="3:26" x14ac:dyDescent="0.3">
      <c r="C2462" s="210">
        <v>40266</v>
      </c>
      <c r="D2462" s="211">
        <v>1.0565985771431397E-3</v>
      </c>
      <c r="E2462" s="211">
        <v>2.6067129126714924E-3</v>
      </c>
      <c r="F2462" s="211">
        <v>4.2453387038464277E-3</v>
      </c>
      <c r="G2462" s="211">
        <v>6.4343080397151623E-3</v>
      </c>
      <c r="H2462" s="211">
        <v>8.7881118747884981E-3</v>
      </c>
      <c r="I2462" s="211">
        <v>1.2069030695099629E-2</v>
      </c>
      <c r="J2462" s="211">
        <v>1.6087060919610929E-2</v>
      </c>
      <c r="K2462" s="211">
        <v>2.0696627768262844E-2</v>
      </c>
      <c r="L2462" s="211">
        <v>2.8045390554665948E-2</v>
      </c>
      <c r="M2462" s="211">
        <v>3.7252226298050736E-2</v>
      </c>
      <c r="N2462" s="211">
        <v>4.8657042722198368E-2</v>
      </c>
      <c r="P2462" s="212">
        <f t="array" ref="P2462:Z2462">(1+D2462:N2462)^-P$1:Z$1</f>
        <v>0.99991552030703024</v>
      </c>
      <c r="Q2462" s="212">
        <v>0.99934938141181895</v>
      </c>
      <c r="R2462" s="212">
        <v>0.99788406541391272</v>
      </c>
      <c r="S2462" s="212">
        <v>0.99360682760085195</v>
      </c>
      <c r="T2462" s="212">
        <v>0.98265278363762765</v>
      </c>
      <c r="U2462" s="212">
        <v>0.96464960996163795</v>
      </c>
      <c r="V2462" s="212">
        <v>0.92330544136493453</v>
      </c>
      <c r="W2462" s="212">
        <v>0.86640956964685822</v>
      </c>
      <c r="X2462" s="212">
        <v>0.75836293418067313</v>
      </c>
      <c r="Y2462" s="212">
        <v>0.57774256509864841</v>
      </c>
      <c r="Z2462" s="212">
        <v>0.38666106442352194</v>
      </c>
    </row>
    <row r="2463" spans="3:26" x14ac:dyDescent="0.3">
      <c r="C2463" s="210">
        <v>40263</v>
      </c>
      <c r="D2463" s="211">
        <v>1.131676249999282E-3</v>
      </c>
      <c r="E2463" s="211">
        <v>2.7479641495828898E-3</v>
      </c>
      <c r="F2463" s="211">
        <v>4.1985561480527081E-3</v>
      </c>
      <c r="G2463" s="211">
        <v>6.4111418276819746E-3</v>
      </c>
      <c r="H2463" s="211">
        <v>8.4550996986117732E-3</v>
      </c>
      <c r="I2463" s="211">
        <v>1.1022735033200084E-2</v>
      </c>
      <c r="J2463" s="211">
        <v>1.4772762864884516E-2</v>
      </c>
      <c r="K2463" s="211">
        <v>1.8841380524654831E-2</v>
      </c>
      <c r="L2463" s="211">
        <v>2.5701324156657004E-2</v>
      </c>
      <c r="M2463" s="211">
        <v>3.2613453292420262E-2</v>
      </c>
      <c r="N2463" s="211">
        <v>4.3125756327491174E-2</v>
      </c>
      <c r="P2463" s="212">
        <f t="array" ref="P2463:Z2463">(1+D2463:N2463)^-P$1:Z$1</f>
        <v>0.99990952118248466</v>
      </c>
      <c r="Q2463" s="212">
        <v>0.99931418642800962</v>
      </c>
      <c r="R2463" s="212">
        <v>0.99790730933463989</v>
      </c>
      <c r="S2463" s="212">
        <v>0.99362969907503296</v>
      </c>
      <c r="T2463" s="212">
        <v>0.98330187425525095</v>
      </c>
      <c r="U2463" s="212">
        <v>0.96764762439582319</v>
      </c>
      <c r="V2463" s="212">
        <v>0.92930011340018137</v>
      </c>
      <c r="W2463" s="212">
        <v>0.87751383132438843</v>
      </c>
      <c r="X2463" s="212">
        <v>0.77587335604619578</v>
      </c>
      <c r="Y2463" s="212">
        <v>0.6179215143038318</v>
      </c>
      <c r="Z2463" s="212">
        <v>0.42980020841590011</v>
      </c>
    </row>
    <row r="2464" spans="3:26" x14ac:dyDescent="0.3">
      <c r="C2464" s="210">
        <v>40262</v>
      </c>
      <c r="D2464" s="211">
        <v>9.7894895488094438E-4</v>
      </c>
      <c r="E2464" s="211">
        <v>2.4987986924729015E-3</v>
      </c>
      <c r="F2464" s="211">
        <v>3.8456201311789381E-3</v>
      </c>
      <c r="G2464" s="211">
        <v>6.1061243657783565E-3</v>
      </c>
      <c r="H2464" s="211">
        <v>7.8582468562158718E-3</v>
      </c>
      <c r="I2464" s="211">
        <v>1.062043554020746E-2</v>
      </c>
      <c r="J2464" s="211">
        <v>1.443659505875248E-2</v>
      </c>
      <c r="K2464" s="211">
        <v>1.9568375713931371E-2</v>
      </c>
      <c r="L2464" s="211">
        <v>2.552274454360292E-2</v>
      </c>
      <c r="M2464" s="211">
        <v>3.461606953622326E-2</v>
      </c>
      <c r="N2464" s="211">
        <v>4.4588700940481014E-2</v>
      </c>
      <c r="P2464" s="212">
        <f t="array" ref="P2464:Z2464">(1+D2464:N2464)^-P$1:Z$1</f>
        <v>0.99992172545586422</v>
      </c>
      <c r="Q2464" s="212">
        <v>0.99937627412637375</v>
      </c>
      <c r="R2464" s="212">
        <v>0.99808271801930337</v>
      </c>
      <c r="S2464" s="212">
        <v>0.99393093410535849</v>
      </c>
      <c r="T2464" s="212">
        <v>0.98446684025572873</v>
      </c>
      <c r="U2464" s="212">
        <v>0.96880366414704178</v>
      </c>
      <c r="V2464" s="212">
        <v>0.93084090904770123</v>
      </c>
      <c r="W2464" s="212">
        <v>0.87314325920481528</v>
      </c>
      <c r="X2464" s="212">
        <v>0.77722548390357427</v>
      </c>
      <c r="Y2464" s="212">
        <v>0.60022171989365702</v>
      </c>
      <c r="Z2464" s="212">
        <v>0.41792035349888673</v>
      </c>
    </row>
    <row r="2465" spans="3:26" x14ac:dyDescent="0.3">
      <c r="C2465" s="210">
        <v>40261</v>
      </c>
      <c r="D2465" s="211">
        <v>9.2824543152396257E-4</v>
      </c>
      <c r="E2465" s="211">
        <v>2.3107107673438956E-3</v>
      </c>
      <c r="F2465" s="211">
        <v>3.5868989285703225E-3</v>
      </c>
      <c r="G2465" s="211">
        <v>5.6830008407200046E-3</v>
      </c>
      <c r="H2465" s="211">
        <v>7.801955131571104E-3</v>
      </c>
      <c r="I2465" s="211">
        <v>1.0005441757933753E-2</v>
      </c>
      <c r="J2465" s="211">
        <v>1.345148705949515E-2</v>
      </c>
      <c r="K2465" s="211">
        <v>1.6863423271646673E-2</v>
      </c>
      <c r="L2465" s="211">
        <v>2.2051322808524766E-2</v>
      </c>
      <c r="M2465" s="211">
        <v>3.0018070110122162E-2</v>
      </c>
      <c r="N2465" s="211">
        <v>4.045046978118072E-2</v>
      </c>
      <c r="P2465" s="212">
        <f t="array" ref="P2465:Z2465">(1+D2465:N2465)^-P$1:Z$1</f>
        <v>0.99992577756436896</v>
      </c>
      <c r="Q2465" s="212">
        <v>0.99942315514382962</v>
      </c>
      <c r="R2465" s="212">
        <v>0.99821136085090223</v>
      </c>
      <c r="S2465" s="212">
        <v>0.99434911315397667</v>
      </c>
      <c r="T2465" s="212">
        <v>0.98457681996693092</v>
      </c>
      <c r="U2465" s="212">
        <v>0.97057445982945434</v>
      </c>
      <c r="V2465" s="212">
        <v>0.93537375170349546</v>
      </c>
      <c r="W2465" s="212">
        <v>0.88953208634054115</v>
      </c>
      <c r="X2465" s="212">
        <v>0.80403129588643185</v>
      </c>
      <c r="Y2465" s="212">
        <v>0.641693060672758</v>
      </c>
      <c r="Z2465" s="212">
        <v>0.45245124483096683</v>
      </c>
    </row>
    <row r="2466" spans="3:26" x14ac:dyDescent="0.3">
      <c r="C2466" s="210">
        <v>40260</v>
      </c>
      <c r="D2466" s="211">
        <v>9.4471322788353986E-4</v>
      </c>
      <c r="E2466" s="211">
        <v>2.3682925366516456E-3</v>
      </c>
      <c r="F2466" s="211">
        <v>3.7264061042839055E-3</v>
      </c>
      <c r="G2466" s="211">
        <v>5.6038597716469513E-3</v>
      </c>
      <c r="H2466" s="211">
        <v>7.6823751053437537E-3</v>
      </c>
      <c r="I2466" s="211">
        <v>1.0093543038023093E-2</v>
      </c>
      <c r="J2466" s="211">
        <v>1.3064717206391893E-2</v>
      </c>
      <c r="K2466" s="211">
        <v>1.7149527747344292E-2</v>
      </c>
      <c r="L2466" s="211">
        <v>2.2986064664332995E-2</v>
      </c>
      <c r="M2466" s="211">
        <v>3.1290408055694191E-2</v>
      </c>
      <c r="N2466" s="211">
        <v>3.9675360564904449E-2</v>
      </c>
      <c r="P2466" s="212">
        <f t="array" ref="P2466:Z2466">(1+D2466:N2466)^-P$1:Z$1</f>
        <v>0.99992446147180314</v>
      </c>
      <c r="Q2466" s="212">
        <v>0.99940880168867996</v>
      </c>
      <c r="R2466" s="212">
        <v>0.99814198811843446</v>
      </c>
      <c r="S2466" s="212">
        <v>0.99442736847398383</v>
      </c>
      <c r="T2466" s="212">
        <v>0.98481051008718401</v>
      </c>
      <c r="U2466" s="212">
        <v>0.97032051881088544</v>
      </c>
      <c r="V2466" s="212">
        <v>0.93716065981383456</v>
      </c>
      <c r="W2466" s="212">
        <v>0.88778210648498979</v>
      </c>
      <c r="X2466" s="212">
        <v>0.79671468659775913</v>
      </c>
      <c r="Y2466" s="212">
        <v>0.62991989276423965</v>
      </c>
      <c r="Z2466" s="212">
        <v>0.45924556021311752</v>
      </c>
    </row>
    <row r="2467" spans="3:26" x14ac:dyDescent="0.3">
      <c r="C2467" s="210">
        <v>40259</v>
      </c>
      <c r="D2467" s="211">
        <v>1.0202937083486985E-3</v>
      </c>
      <c r="E2467" s="211">
        <v>2.4804809878100579E-3</v>
      </c>
      <c r="F2467" s="211">
        <v>3.9778336659506567E-3</v>
      </c>
      <c r="G2467" s="211">
        <v>6.2682238816544524E-3</v>
      </c>
      <c r="H2467" s="211">
        <v>8.4197103907654135E-3</v>
      </c>
      <c r="I2467" s="211">
        <v>1.1370762749839709E-2</v>
      </c>
      <c r="J2467" s="211">
        <v>1.4663117534594925E-2</v>
      </c>
      <c r="K2467" s="211">
        <v>1.9111450073562863E-2</v>
      </c>
      <c r="L2467" s="211">
        <v>2.4257235376030431E-2</v>
      </c>
      <c r="M2467" s="211">
        <v>3.1384190862727257E-2</v>
      </c>
      <c r="N2467" s="211">
        <v>4.068092157295735E-2</v>
      </c>
      <c r="P2467" s="212">
        <f t="array" ref="P2467:Z2467">(1+D2467:N2467)^-P$1:Z$1</f>
        <v>0.99991842144271204</v>
      </c>
      <c r="Q2467" s="212">
        <v>0.9993808393409459</v>
      </c>
      <c r="R2467" s="212">
        <v>0.99801699725115023</v>
      </c>
      <c r="S2467" s="212">
        <v>0.99377082200064415</v>
      </c>
      <c r="T2467" s="212">
        <v>0.98337089111991405</v>
      </c>
      <c r="U2467" s="212">
        <v>0.9666490223045433</v>
      </c>
      <c r="V2467" s="212">
        <v>0.92980232659717044</v>
      </c>
      <c r="W2467" s="212">
        <v>0.8758873065102325</v>
      </c>
      <c r="X2467" s="212">
        <v>0.78688197116252301</v>
      </c>
      <c r="Y2467" s="212">
        <v>0.62906126894748804</v>
      </c>
      <c r="Z2467" s="212">
        <v>0.45045160903670539</v>
      </c>
    </row>
    <row r="2468" spans="3:26" x14ac:dyDescent="0.3">
      <c r="C2468" s="210">
        <v>40256</v>
      </c>
      <c r="D2468" s="211">
        <v>8.9957560718534172E-4</v>
      </c>
      <c r="E2468" s="211">
        <v>2.1609441352048366E-3</v>
      </c>
      <c r="F2468" s="211">
        <v>3.3725662681859171E-3</v>
      </c>
      <c r="G2468" s="211">
        <v>5.1207503662150499E-3</v>
      </c>
      <c r="H2468" s="211">
        <v>6.7691266479087105E-3</v>
      </c>
      <c r="I2468" s="211">
        <v>8.7085866322673903E-3</v>
      </c>
      <c r="J2468" s="211">
        <v>1.1400023755689909E-2</v>
      </c>
      <c r="K2468" s="211">
        <v>1.4362764186318554E-2</v>
      </c>
      <c r="L2468" s="211">
        <v>1.9625636180109599E-2</v>
      </c>
      <c r="M2468" s="211">
        <v>2.6758592096039601E-2</v>
      </c>
      <c r="N2468" s="211">
        <v>3.6161385449352171E-2</v>
      </c>
      <c r="P2468" s="212">
        <f t="array" ref="P2468:Z2468">(1+D2468:N2468)^-P$1:Z$1</f>
        <v>0.99992806888864305</v>
      </c>
      <c r="Q2468" s="212">
        <v>0.99946049242317236</v>
      </c>
      <c r="R2468" s="212">
        <v>0.99831797023980851</v>
      </c>
      <c r="S2468" s="212">
        <v>0.9949053381254449</v>
      </c>
      <c r="T2468" s="212">
        <v>0.98659797966950369</v>
      </c>
      <c r="U2468" s="212">
        <v>0.97432275767769472</v>
      </c>
      <c r="V2468" s="212">
        <v>0.94489859345616023</v>
      </c>
      <c r="W2468" s="212">
        <v>0.90499652272477837</v>
      </c>
      <c r="X2468" s="212">
        <v>0.82336525647122349</v>
      </c>
      <c r="Y2468" s="212">
        <v>0.67293762814840496</v>
      </c>
      <c r="Z2468" s="212">
        <v>0.49141898588827576</v>
      </c>
    </row>
    <row r="2469" spans="3:26" x14ac:dyDescent="0.3">
      <c r="C2469" s="210">
        <v>40255</v>
      </c>
      <c r="D2469" s="211">
        <v>8.8844907444947429E-4</v>
      </c>
      <c r="E2469" s="211">
        <v>2.1089138697246812E-3</v>
      </c>
      <c r="F2469" s="211">
        <v>3.192835099953913E-3</v>
      </c>
      <c r="G2469" s="211">
        <v>4.7940277985964001E-3</v>
      </c>
      <c r="H2469" s="211">
        <v>6.5741689703008536E-3</v>
      </c>
      <c r="I2469" s="211">
        <v>9.0211140140209339E-3</v>
      </c>
      <c r="J2469" s="211">
        <v>1.1586061787447676E-2</v>
      </c>
      <c r="K2469" s="211">
        <v>1.5809789505501274E-2</v>
      </c>
      <c r="L2469" s="211">
        <v>1.9884523472021597E-2</v>
      </c>
      <c r="M2469" s="211">
        <v>2.505531852876593E-2</v>
      </c>
      <c r="N2469" s="211">
        <v>3.3877887080206268E-2</v>
      </c>
      <c r="P2469" s="212">
        <f t="array" ref="P2469:Z2469">(1+D2469:N2469)^-P$1:Z$1</f>
        <v>0.99992895815261729</v>
      </c>
      <c r="Q2469" s="212">
        <v>0.99947346535993897</v>
      </c>
      <c r="R2469" s="212">
        <v>0.99840739513047772</v>
      </c>
      <c r="S2469" s="212">
        <v>0.99522884524990685</v>
      </c>
      <c r="T2469" s="212">
        <v>0.98698019388455871</v>
      </c>
      <c r="U2469" s="212">
        <v>0.97341769762080366</v>
      </c>
      <c r="V2469" s="212">
        <v>0.94403004437258353</v>
      </c>
      <c r="W2469" s="212">
        <v>0.89601079684456642</v>
      </c>
      <c r="X2469" s="212">
        <v>0.82127761346366068</v>
      </c>
      <c r="Y2469" s="212">
        <v>0.68990683899431404</v>
      </c>
      <c r="Z2469" s="212">
        <v>0.51358823684061972</v>
      </c>
    </row>
    <row r="2470" spans="3:26" x14ac:dyDescent="0.3">
      <c r="C2470" s="210">
        <v>40254</v>
      </c>
      <c r="D2470" s="211">
        <v>8.4629255287227846E-4</v>
      </c>
      <c r="E2470" s="211">
        <v>2.2128881256108599E-3</v>
      </c>
      <c r="F2470" s="211">
        <v>3.408772522119951E-3</v>
      </c>
      <c r="G2470" s="211">
        <v>5.2872659073951514E-3</v>
      </c>
      <c r="H2470" s="211">
        <v>6.8375502289203067E-3</v>
      </c>
      <c r="I2470" s="211">
        <v>9.2247956206611935E-3</v>
      </c>
      <c r="J2470" s="211">
        <v>1.2063560387591758E-2</v>
      </c>
      <c r="K2470" s="211">
        <v>1.5518107055675412E-2</v>
      </c>
      <c r="L2470" s="211">
        <v>2.1318978939651081E-2</v>
      </c>
      <c r="M2470" s="211">
        <v>2.8518131023563976E-2</v>
      </c>
      <c r="N2470" s="211">
        <v>3.6801379380434512E-2</v>
      </c>
      <c r="P2470" s="212">
        <f t="array" ref="P2470:Z2470">(1+D2470:N2470)^-P$1:Z$1</f>
        <v>0.99993232751794625</v>
      </c>
      <c r="Q2470" s="212">
        <v>0.99944754183754514</v>
      </c>
      <c r="R2470" s="212">
        <v>0.99829995879671884</v>
      </c>
      <c r="S2470" s="212">
        <v>0.99474054224428787</v>
      </c>
      <c r="T2470" s="212">
        <v>0.98646388798224716</v>
      </c>
      <c r="U2470" s="212">
        <v>0.97282845148893804</v>
      </c>
      <c r="V2470" s="212">
        <v>0.94180514522951464</v>
      </c>
      <c r="W2470" s="212">
        <v>0.89781384841863165</v>
      </c>
      <c r="X2470" s="212">
        <v>0.80981529718504375</v>
      </c>
      <c r="Y2470" s="212">
        <v>0.65587446121165094</v>
      </c>
      <c r="Z2470" s="212">
        <v>0.4853875957474183</v>
      </c>
    </row>
    <row r="2471" spans="3:26" x14ac:dyDescent="0.3">
      <c r="C2471" s="210">
        <v>40253</v>
      </c>
      <c r="D2471" s="211">
        <v>1.1339736684865228E-3</v>
      </c>
      <c r="E2471" s="211">
        <v>2.8452342339863627E-3</v>
      </c>
      <c r="F2471" s="211">
        <v>4.5005165772919083E-3</v>
      </c>
      <c r="G2471" s="211">
        <v>6.8852851254023861E-3</v>
      </c>
      <c r="H2471" s="211">
        <v>8.8118438774439645E-3</v>
      </c>
      <c r="I2471" s="211">
        <v>1.1783709606580662E-2</v>
      </c>
      <c r="J2471" s="211">
        <v>1.4959780845572137E-2</v>
      </c>
      <c r="K2471" s="211">
        <v>2.0536148638860736E-2</v>
      </c>
      <c r="L2471" s="211">
        <v>2.7104259276394167E-2</v>
      </c>
      <c r="M2471" s="211">
        <v>3.4922073348768755E-2</v>
      </c>
      <c r="N2471" s="211">
        <v>4.6299661653478486E-2</v>
      </c>
      <c r="P2471" s="212">
        <f t="array" ref="P2471:Z2471">(1+D2471:N2471)^-P$1:Z$1</f>
        <v>0.99990933761360334</v>
      </c>
      <c r="Q2471" s="212">
        <v>0.99928995364818984</v>
      </c>
      <c r="R2471" s="212">
        <v>0.99775730883025737</v>
      </c>
      <c r="S2471" s="212">
        <v>0.99316179784617187</v>
      </c>
      <c r="T2471" s="212">
        <v>0.98260655094456328</v>
      </c>
      <c r="U2471" s="212">
        <v>0.96546592820381494</v>
      </c>
      <c r="V2471" s="212">
        <v>0.92844425783826801</v>
      </c>
      <c r="W2471" s="212">
        <v>0.86736371893616393</v>
      </c>
      <c r="X2471" s="212">
        <v>0.76534050411573185</v>
      </c>
      <c r="Y2471" s="212">
        <v>0.59756513624338281</v>
      </c>
      <c r="Z2471" s="212">
        <v>0.40446253770257223</v>
      </c>
    </row>
    <row r="2472" spans="3:26" x14ac:dyDescent="0.3">
      <c r="C2472" s="210">
        <v>40252</v>
      </c>
      <c r="D2472" s="211">
        <v>1.0242085281919832E-3</v>
      </c>
      <c r="E2472" s="211">
        <v>2.4446483216632939E-3</v>
      </c>
      <c r="F2472" s="211">
        <v>3.7998045904386627E-3</v>
      </c>
      <c r="G2472" s="211">
        <v>5.9548518382849646E-3</v>
      </c>
      <c r="H2472" s="211">
        <v>7.8394961599249132E-3</v>
      </c>
      <c r="I2472" s="211">
        <v>9.8916086172714211E-3</v>
      </c>
      <c r="J2472" s="211">
        <v>1.2698855650858992E-2</v>
      </c>
      <c r="K2472" s="211">
        <v>1.6130096604423296E-2</v>
      </c>
      <c r="L2472" s="211">
        <v>2.1147128401520828E-2</v>
      </c>
      <c r="M2472" s="211">
        <v>2.8645221814791125E-2</v>
      </c>
      <c r="N2472" s="211">
        <v>3.774484521479262E-2</v>
      </c>
      <c r="P2472" s="212">
        <f t="array" ref="P2472:Z2472">(1+D2472:N2472)^-P$1:Z$1</f>
        <v>0.99991810860252384</v>
      </c>
      <c r="Q2472" s="212">
        <v>0.99938977000859397</v>
      </c>
      <c r="R2472" s="212">
        <v>0.99810549505983248</v>
      </c>
      <c r="S2472" s="212">
        <v>0.99408039851152052</v>
      </c>
      <c r="T2472" s="212">
        <v>0.9845034722998548</v>
      </c>
      <c r="U2472" s="212">
        <v>0.97090270097544662</v>
      </c>
      <c r="V2472" s="212">
        <v>0.93885474135170233</v>
      </c>
      <c r="W2472" s="212">
        <v>0.8940355660153142</v>
      </c>
      <c r="X2472" s="212">
        <v>0.81117918130216315</v>
      </c>
      <c r="Y2472" s="212">
        <v>0.65465999654501705</v>
      </c>
      <c r="Z2472" s="212">
        <v>0.47663760568048441</v>
      </c>
    </row>
    <row r="2473" spans="3:26" x14ac:dyDescent="0.3">
      <c r="C2473" s="210">
        <v>40249</v>
      </c>
      <c r="D2473" s="211">
        <v>9.9356321072419031E-4</v>
      </c>
      <c r="E2473" s="211">
        <v>2.6352404044645227E-3</v>
      </c>
      <c r="F2473" s="211">
        <v>4.2929476069544416E-3</v>
      </c>
      <c r="G2473" s="211">
        <v>6.8907836203331903E-3</v>
      </c>
      <c r="H2473" s="211">
        <v>9.3547342107679794E-3</v>
      </c>
      <c r="I2473" s="211">
        <v>1.2298122460765065E-2</v>
      </c>
      <c r="J2473" s="211">
        <v>1.5558084465285294E-2</v>
      </c>
      <c r="K2473" s="211">
        <v>2.1125774061194209E-2</v>
      </c>
      <c r="L2473" s="211">
        <v>2.7911855436838381E-2</v>
      </c>
      <c r="M2473" s="211">
        <v>3.6660686046639808E-2</v>
      </c>
      <c r="N2473" s="211">
        <v>4.6078194290223605E-2</v>
      </c>
      <c r="P2473" s="212">
        <f t="array" ref="P2473:Z2473">(1+D2473:N2473)^-P$1:Z$1</f>
        <v>0.99992055755943854</v>
      </c>
      <c r="Q2473" s="212">
        <v>0.99934227283576005</v>
      </c>
      <c r="R2473" s="212">
        <v>0.99786041258983083</v>
      </c>
      <c r="S2473" s="212">
        <v>0.993156374323383</v>
      </c>
      <c r="T2473" s="212">
        <v>0.98154982803011381</v>
      </c>
      <c r="U2473" s="212">
        <v>0.96399483267246078</v>
      </c>
      <c r="V2473" s="212">
        <v>0.925712570542229</v>
      </c>
      <c r="W2473" s="212">
        <v>0.86386391265123996</v>
      </c>
      <c r="X2473" s="212">
        <v>0.7593486928735087</v>
      </c>
      <c r="Y2473" s="212">
        <v>0.58270744610275749</v>
      </c>
      <c r="Z2473" s="212">
        <v>0.40617857845044758</v>
      </c>
    </row>
    <row r="2474" spans="3:26" x14ac:dyDescent="0.3">
      <c r="C2474" s="210">
        <v>40248</v>
      </c>
      <c r="D2474" s="211">
        <v>9.8226868376640234E-4</v>
      </c>
      <c r="E2474" s="211">
        <v>2.2633484697206756E-3</v>
      </c>
      <c r="F2474" s="211">
        <v>3.4174937542914888E-3</v>
      </c>
      <c r="G2474" s="211">
        <v>5.234935659450277E-3</v>
      </c>
      <c r="H2474" s="211">
        <v>6.7999781059905175E-3</v>
      </c>
      <c r="I2474" s="211">
        <v>8.957262245390285E-3</v>
      </c>
      <c r="J2474" s="211">
        <v>1.1380795828759407E-2</v>
      </c>
      <c r="K2474" s="211">
        <v>1.4420260111280753E-2</v>
      </c>
      <c r="L2474" s="211">
        <v>1.9081188650416185E-2</v>
      </c>
      <c r="M2474" s="211">
        <v>2.5736705574132501E-2</v>
      </c>
      <c r="N2474" s="211">
        <v>3.5243480812163282E-2</v>
      </c>
      <c r="P2474" s="212">
        <f t="array" ref="P2474:Z2474">(1+D2474:N2474)^-P$1:Z$1</f>
        <v>0.99992146015852967</v>
      </c>
      <c r="Q2474" s="212">
        <v>0.9994349619554348</v>
      </c>
      <c r="R2474" s="212">
        <v>0.99829562041080777</v>
      </c>
      <c r="S2474" s="212">
        <v>0.99479232617794355</v>
      </c>
      <c r="T2474" s="212">
        <v>0.98653751578289584</v>
      </c>
      <c r="U2474" s="212">
        <v>0.97360251726814562</v>
      </c>
      <c r="V2474" s="212">
        <v>0.94498841685413515</v>
      </c>
      <c r="W2474" s="212">
        <v>0.90463752619024773</v>
      </c>
      <c r="X2474" s="212">
        <v>0.82777470340925963</v>
      </c>
      <c r="Y2474" s="212">
        <v>0.68306423636411917</v>
      </c>
      <c r="Z2474" s="212">
        <v>0.50020717106228751</v>
      </c>
    </row>
    <row r="2475" spans="3:26" x14ac:dyDescent="0.3">
      <c r="C2475" s="210">
        <v>40247</v>
      </c>
      <c r="D2475" s="211">
        <v>1.0590606353943241E-3</v>
      </c>
      <c r="E2475" s="211">
        <v>2.585227426968525E-3</v>
      </c>
      <c r="F2475" s="211">
        <v>4.0046535013955678E-3</v>
      </c>
      <c r="G2475" s="211">
        <v>6.0809355886614121E-3</v>
      </c>
      <c r="H2475" s="211">
        <v>8.320199183635411E-3</v>
      </c>
      <c r="I2475" s="211">
        <v>1.114047851238077E-2</v>
      </c>
      <c r="J2475" s="211">
        <v>1.4405702189032877E-2</v>
      </c>
      <c r="K2475" s="211">
        <v>1.8098263934061214E-2</v>
      </c>
      <c r="L2475" s="211">
        <v>2.4378432721909281E-2</v>
      </c>
      <c r="M2475" s="211">
        <v>3.2338197671849984E-2</v>
      </c>
      <c r="N2475" s="211">
        <v>4.0792944075855563E-2</v>
      </c>
      <c r="P2475" s="212">
        <f t="array" ref="P2475:Z2475">(1+D2475:N2475)^-P$1:Z$1</f>
        <v>0.99991532356714619</v>
      </c>
      <c r="Q2475" s="212">
        <v>0.99935473540410558</v>
      </c>
      <c r="R2475" s="212">
        <v>0.99800366721811695</v>
      </c>
      <c r="S2475" s="212">
        <v>0.99395581868857941</v>
      </c>
      <c r="T2475" s="212">
        <v>0.98356499861322921</v>
      </c>
      <c r="U2475" s="212">
        <v>0.96730962705426504</v>
      </c>
      <c r="V2475" s="212">
        <v>0.93098265755337639</v>
      </c>
      <c r="W2475" s="212">
        <v>0.882007182579432</v>
      </c>
      <c r="X2475" s="212">
        <v>0.78595148254002167</v>
      </c>
      <c r="Y2475" s="212">
        <v>0.62039750800498905</v>
      </c>
      <c r="Z2475" s="212">
        <v>0.44948294079115209</v>
      </c>
    </row>
    <row r="2476" spans="3:26" x14ac:dyDescent="0.3">
      <c r="C2476" s="210">
        <v>40246</v>
      </c>
      <c r="D2476" s="211">
        <v>1.2150092834841981E-3</v>
      </c>
      <c r="E2476" s="211">
        <v>2.9674840354333128E-3</v>
      </c>
      <c r="F2476" s="211">
        <v>4.7031828397420313E-3</v>
      </c>
      <c r="G2476" s="211">
        <v>7.7364511647670985E-3</v>
      </c>
      <c r="H2476" s="211">
        <v>9.937202469960044E-3</v>
      </c>
      <c r="I2476" s="211">
        <v>1.30220548059928E-2</v>
      </c>
      <c r="J2476" s="211">
        <v>1.690633422555356E-2</v>
      </c>
      <c r="K2476" s="211">
        <v>2.1301954400050914E-2</v>
      </c>
      <c r="L2476" s="211">
        <v>2.7004479963158256E-2</v>
      </c>
      <c r="M2476" s="211">
        <v>3.5897627820424514E-2</v>
      </c>
      <c r="N2476" s="211">
        <v>4.9120387143992375E-2</v>
      </c>
      <c r="P2476" s="212">
        <f t="array" ref="P2476:Z2476">(1+D2476:N2476)^-P$1:Z$1</f>
        <v>0.99990286297754261</v>
      </c>
      <c r="Q2476" s="212">
        <v>0.99925950186769996</v>
      </c>
      <c r="R2476" s="212">
        <v>0.99765667117601775</v>
      </c>
      <c r="S2476" s="212">
        <v>0.99232294201938898</v>
      </c>
      <c r="T2476" s="212">
        <v>0.98041796210476917</v>
      </c>
      <c r="U2476" s="212">
        <v>0.96192962064300425</v>
      </c>
      <c r="V2476" s="212">
        <v>0.91959211201251423</v>
      </c>
      <c r="W2476" s="212">
        <v>0.86282130261364776</v>
      </c>
      <c r="X2476" s="212">
        <v>0.76608440102094122</v>
      </c>
      <c r="Y2476" s="212">
        <v>0.5891792209022233</v>
      </c>
      <c r="Z2476" s="212">
        <v>0.38325997620836122</v>
      </c>
    </row>
    <row r="2477" spans="3:26" x14ac:dyDescent="0.3">
      <c r="C2477" s="210">
        <v>40245</v>
      </c>
      <c r="D2477" s="211">
        <v>1.1203751803681048E-3</v>
      </c>
      <c r="E2477" s="211">
        <v>2.643445188883375E-3</v>
      </c>
      <c r="F2477" s="211">
        <v>4.0052759334254593E-3</v>
      </c>
      <c r="G2477" s="211">
        <v>6.4775153963058411E-3</v>
      </c>
      <c r="H2477" s="211">
        <v>8.5762513976597749E-3</v>
      </c>
      <c r="I2477" s="211">
        <v>1.1743545371302799E-2</v>
      </c>
      <c r="J2477" s="211">
        <v>1.5657898395685731E-2</v>
      </c>
      <c r="K2477" s="211">
        <v>1.9997101249427298E-2</v>
      </c>
      <c r="L2477" s="211">
        <v>2.5144496466089711E-2</v>
      </c>
      <c r="M2477" s="211">
        <v>3.1802691151147346E-2</v>
      </c>
      <c r="N2477" s="211">
        <v>4.0988532054357256E-2</v>
      </c>
      <c r="P2477" s="212">
        <f t="array" ref="P2477:Z2477">(1+D2477:N2477)^-P$1:Z$1</f>
        <v>0.99991042416987574</v>
      </c>
      <c r="Q2477" s="212">
        <v>0.99934022838688097</v>
      </c>
      <c r="R2477" s="212">
        <v>0.99800335786239969</v>
      </c>
      <c r="S2477" s="212">
        <v>0.99356417277364073</v>
      </c>
      <c r="T2477" s="212">
        <v>0.98306565703792292</v>
      </c>
      <c r="U2477" s="212">
        <v>0.96558091408221192</v>
      </c>
      <c r="V2477" s="212">
        <v>0.92525778723889152</v>
      </c>
      <c r="W2477" s="212">
        <v>0.87057749720070055</v>
      </c>
      <c r="X2477" s="212">
        <v>0.78009798283577247</v>
      </c>
      <c r="Y2477" s="212">
        <v>0.62524489716689413</v>
      </c>
      <c r="Z2477" s="212">
        <v>0.44779691419357937</v>
      </c>
    </row>
    <row r="2478" spans="3:26" x14ac:dyDescent="0.3">
      <c r="C2478" s="210">
        <v>40242</v>
      </c>
      <c r="D2478" s="211">
        <v>1.0365832554353762E-3</v>
      </c>
      <c r="E2478" s="211">
        <v>2.6937084168164776E-3</v>
      </c>
      <c r="F2478" s="211">
        <v>4.1143055517278912E-3</v>
      </c>
      <c r="G2478" s="211">
        <v>6.3451961527935235E-3</v>
      </c>
      <c r="H2478" s="211">
        <v>8.405227682369322E-3</v>
      </c>
      <c r="I2478" s="211">
        <v>1.1276929612398135E-2</v>
      </c>
      <c r="J2478" s="211">
        <v>1.4731645025748068E-2</v>
      </c>
      <c r="K2478" s="211">
        <v>1.9329868217347092E-2</v>
      </c>
      <c r="L2478" s="211">
        <v>2.5190851999633054E-2</v>
      </c>
      <c r="M2478" s="211">
        <v>3.2938508398080296E-2</v>
      </c>
      <c r="N2478" s="211">
        <v>4.1358810298639734E-2</v>
      </c>
      <c r="P2478" s="212">
        <f t="array" ref="P2478:Z2478">(1+D2478:N2478)^-P$1:Z$1</f>
        <v>0.9999171197248401</v>
      </c>
      <c r="Q2478" s="212">
        <v>0.99932770437044471</v>
      </c>
      <c r="R2478" s="212">
        <v>0.9979491733544662</v>
      </c>
      <c r="S2478" s="212">
        <v>0.99369481150498762</v>
      </c>
      <c r="T2478" s="212">
        <v>0.98339913765363118</v>
      </c>
      <c r="U2478" s="212">
        <v>0.96691812404397015</v>
      </c>
      <c r="V2478" s="212">
        <v>0.92948840904247365</v>
      </c>
      <c r="W2478" s="212">
        <v>0.87457437803508919</v>
      </c>
      <c r="X2478" s="212">
        <v>0.77974532166032806</v>
      </c>
      <c r="Y2478" s="212">
        <v>0.61501112775878986</v>
      </c>
      <c r="Z2478" s="212">
        <v>0.44462316556910175</v>
      </c>
    </row>
    <row r="2479" spans="3:26" x14ac:dyDescent="0.3">
      <c r="C2479" s="210">
        <v>40241</v>
      </c>
      <c r="D2479" s="211">
        <v>9.1748886432899233E-4</v>
      </c>
      <c r="E2479" s="211">
        <v>2.115069891780941E-3</v>
      </c>
      <c r="F2479" s="211">
        <v>3.4620490998156454E-3</v>
      </c>
      <c r="G2479" s="211">
        <v>5.4261144118636371E-3</v>
      </c>
      <c r="H2479" s="211">
        <v>6.9533483056020001E-3</v>
      </c>
      <c r="I2479" s="211">
        <v>9.0853000734946905E-3</v>
      </c>
      <c r="J2479" s="211">
        <v>1.22534006642498E-2</v>
      </c>
      <c r="K2479" s="211">
        <v>1.6173452415091272E-2</v>
      </c>
      <c r="L2479" s="211">
        <v>2.1025517635960677E-2</v>
      </c>
      <c r="M2479" s="211">
        <v>2.8214667801208671E-2</v>
      </c>
      <c r="N2479" s="211">
        <v>3.5576276694440072E-2</v>
      </c>
      <c r="P2479" s="212">
        <f t="array" ref="P2479:Z2479">(1+D2479:N2479)^-P$1:Z$1</f>
        <v>0.99992663723288455</v>
      </c>
      <c r="Q2479" s="212">
        <v>0.99947193040775228</v>
      </c>
      <c r="R2479" s="212">
        <v>0.99827345719093663</v>
      </c>
      <c r="S2479" s="212">
        <v>0.99460316940838789</v>
      </c>
      <c r="T2479" s="212">
        <v>0.98623701738697289</v>
      </c>
      <c r="U2479" s="212">
        <v>0.97323195750918756</v>
      </c>
      <c r="V2479" s="212">
        <v>0.9409223351570849</v>
      </c>
      <c r="W2479" s="212">
        <v>0.89376858725371355</v>
      </c>
      <c r="X2479" s="212">
        <v>0.81214586636221597</v>
      </c>
      <c r="Y2479" s="212">
        <v>0.65878405058583589</v>
      </c>
      <c r="Z2479" s="212">
        <v>0.49700200589320342</v>
      </c>
    </row>
    <row r="2480" spans="3:26" x14ac:dyDescent="0.3">
      <c r="C2480" s="210">
        <v>40240</v>
      </c>
      <c r="D2480" s="211">
        <v>9.5999085593617001E-4</v>
      </c>
      <c r="E2480" s="211">
        <v>2.3925009823384485E-3</v>
      </c>
      <c r="F2480" s="211">
        <v>3.8581789979039026E-3</v>
      </c>
      <c r="G2480" s="211">
        <v>6.0076550822357588E-3</v>
      </c>
      <c r="H2480" s="211">
        <v>7.6974294952877175E-3</v>
      </c>
      <c r="I2480" s="211">
        <v>1.0114035336942134E-2</v>
      </c>
      <c r="J2480" s="211">
        <v>1.3493762745798311E-2</v>
      </c>
      <c r="K2480" s="211">
        <v>1.8018165514862527E-2</v>
      </c>
      <c r="L2480" s="211">
        <v>2.4621686954855702E-2</v>
      </c>
      <c r="M2480" s="211">
        <v>3.2196774786264745E-2</v>
      </c>
      <c r="N2480" s="211">
        <v>4.1953989635571322E-2</v>
      </c>
      <c r="P2480" s="212">
        <f t="array" ref="P2480:Z2480">(1+D2480:N2480)^-P$1:Z$1</f>
        <v>0.99992324051740744</v>
      </c>
      <c r="Q2480" s="212">
        <v>0.99940276753719026</v>
      </c>
      <c r="R2480" s="212">
        <v>0.99807647469365091</v>
      </c>
      <c r="S2480" s="212">
        <v>0.99402822130439494</v>
      </c>
      <c r="T2480" s="212">
        <v>0.98478108536055076</v>
      </c>
      <c r="U2480" s="212">
        <v>0.97026146499903354</v>
      </c>
      <c r="V2480" s="212">
        <v>0.93517868257753423</v>
      </c>
      <c r="W2480" s="212">
        <v>0.88249307608284655</v>
      </c>
      <c r="X2480" s="212">
        <v>0.78408755651658235</v>
      </c>
      <c r="Y2480" s="212">
        <v>0.62167375599586672</v>
      </c>
      <c r="Z2480" s="212">
        <v>0.43957113053754032</v>
      </c>
    </row>
    <row r="2481" spans="3:26" x14ac:dyDescent="0.3">
      <c r="C2481" s="210">
        <v>40239</v>
      </c>
      <c r="D2481" s="211">
        <v>1.0433838641401572E-3</v>
      </c>
      <c r="E2481" s="211">
        <v>2.5155213544821864E-3</v>
      </c>
      <c r="F2481" s="211">
        <v>4.0167717959153802E-3</v>
      </c>
      <c r="G2481" s="211">
        <v>6.3519906196147814E-3</v>
      </c>
      <c r="H2481" s="211">
        <v>8.5833006771214443E-3</v>
      </c>
      <c r="I2481" s="211">
        <v>1.1614368748968979E-2</v>
      </c>
      <c r="J2481" s="211">
        <v>1.5055656936518549E-2</v>
      </c>
      <c r="K2481" s="211">
        <v>2.0169377045106088E-2</v>
      </c>
      <c r="L2481" s="211">
        <v>2.7397972970817159E-2</v>
      </c>
      <c r="M2481" s="211">
        <v>3.6098391122013199E-2</v>
      </c>
      <c r="N2481" s="211">
        <v>4.821331679707113E-2</v>
      </c>
      <c r="P2481" s="212">
        <f t="array" ref="P2481:Z2481">(1+D2481:N2481)^-P$1:Z$1</f>
        <v>0.99991657628654929</v>
      </c>
      <c r="Q2481" s="212">
        <v>0.99937210652601316</v>
      </c>
      <c r="R2481" s="212">
        <v>0.99799764434120664</v>
      </c>
      <c r="S2481" s="212">
        <v>0.99368810249413442</v>
      </c>
      <c r="T2481" s="212">
        <v>0.98305191522735857</v>
      </c>
      <c r="U2481" s="212">
        <v>0.96595085665977864</v>
      </c>
      <c r="V2481" s="212">
        <v>0.92800586418310804</v>
      </c>
      <c r="W2481" s="212">
        <v>0.86954891868856932</v>
      </c>
      <c r="X2481" s="212">
        <v>0.76315535262181167</v>
      </c>
      <c r="Y2481" s="212">
        <v>0.58746907549866756</v>
      </c>
      <c r="Z2481" s="212">
        <v>0.38994786239456986</v>
      </c>
    </row>
    <row r="2482" spans="3:26" x14ac:dyDescent="0.3">
      <c r="C2482" s="210">
        <v>40238</v>
      </c>
      <c r="D2482" s="211">
        <v>1.0334003225670372E-3</v>
      </c>
      <c r="E2482" s="211">
        <v>2.4607324758091744E-3</v>
      </c>
      <c r="F2482" s="211">
        <v>4.0028288142094463E-3</v>
      </c>
      <c r="G2482" s="211">
        <v>6.4541986655536681E-3</v>
      </c>
      <c r="H2482" s="211">
        <v>8.156080880510605E-3</v>
      </c>
      <c r="I2482" s="211">
        <v>1.1055263190978569E-2</v>
      </c>
      <c r="J2482" s="211">
        <v>1.4446669166793808E-2</v>
      </c>
      <c r="K2482" s="211">
        <v>1.8115503567980407E-2</v>
      </c>
      <c r="L2482" s="211">
        <v>2.35106442335834E-2</v>
      </c>
      <c r="M2482" s="211">
        <v>3.2073985789467421E-2</v>
      </c>
      <c r="N2482" s="211">
        <v>4.2074764723816278E-2</v>
      </c>
      <c r="P2482" s="212">
        <f t="array" ref="P2482:Z2482">(1+D2482:N2482)^-P$1:Z$1</f>
        <v>0.99991737407514725</v>
      </c>
      <c r="Q2482" s="212">
        <v>0.9993857612640844</v>
      </c>
      <c r="R2482" s="212">
        <v>0.99800457410982257</v>
      </c>
      <c r="S2482" s="212">
        <v>0.99358719087852054</v>
      </c>
      <c r="T2482" s="212">
        <v>0.98388525489210676</v>
      </c>
      <c r="U2482" s="212">
        <v>0.96755423252170136</v>
      </c>
      <c r="V2482" s="212">
        <v>0.9307946907203769</v>
      </c>
      <c r="W2482" s="212">
        <v>0.88190264339950064</v>
      </c>
      <c r="X2482" s="212">
        <v>0.79264069249484104</v>
      </c>
      <c r="Y2482" s="212">
        <v>0.62278411682868318</v>
      </c>
      <c r="Z2482" s="212">
        <v>0.43855333735685703</v>
      </c>
    </row>
    <row r="2483" spans="3:26" x14ac:dyDescent="0.3">
      <c r="C2483" s="210">
        <v>40235</v>
      </c>
      <c r="D2483" s="211">
        <v>9.4119261140899611E-4</v>
      </c>
      <c r="E2483" s="211">
        <v>2.241799128522546E-3</v>
      </c>
      <c r="F2483" s="211">
        <v>3.6757748988119924E-3</v>
      </c>
      <c r="G2483" s="211">
        <v>5.9742922681260248E-3</v>
      </c>
      <c r="H2483" s="211">
        <v>8.0654806447547096E-3</v>
      </c>
      <c r="I2483" s="211">
        <v>1.0811557929954526E-2</v>
      </c>
      <c r="J2483" s="211">
        <v>1.4773141508222641E-2</v>
      </c>
      <c r="K2483" s="211">
        <v>1.9792064940239516E-2</v>
      </c>
      <c r="L2483" s="211">
        <v>2.6842330211737004E-2</v>
      </c>
      <c r="M2483" s="211">
        <v>3.5514247830438689E-2</v>
      </c>
      <c r="N2483" s="211">
        <v>4.6409470982728386E-2</v>
      </c>
      <c r="P2483" s="212">
        <f t="array" ref="P2483:Z2483">(1+D2483:N2483)^-P$1:Z$1</f>
        <v>0.99992474283457344</v>
      </c>
      <c r="Q2483" s="212">
        <v>0.9994403341598691</v>
      </c>
      <c r="R2483" s="212">
        <v>0.99816716382558235</v>
      </c>
      <c r="S2483" s="212">
        <v>0.99406118793090026</v>
      </c>
      <c r="T2483" s="212">
        <v>0.9840621168986261</v>
      </c>
      <c r="U2483" s="212">
        <v>0.96825422920286452</v>
      </c>
      <c r="V2483" s="212">
        <v>0.9292983796479759</v>
      </c>
      <c r="W2483" s="212">
        <v>0.8718034862389189</v>
      </c>
      <c r="X2483" s="212">
        <v>0.76729499294626302</v>
      </c>
      <c r="Y2483" s="212">
        <v>0.59245970485253541</v>
      </c>
      <c r="Z2483" s="212">
        <v>0.40361450426989653</v>
      </c>
    </row>
    <row r="2484" spans="3:26" x14ac:dyDescent="0.3">
      <c r="C2484" s="210">
        <v>40234</v>
      </c>
      <c r="D2484" s="211">
        <v>1.0223183569229004E-3</v>
      </c>
      <c r="E2484" s="211">
        <v>2.6798911507819228E-3</v>
      </c>
      <c r="F2484" s="211">
        <v>4.3296358488240459E-3</v>
      </c>
      <c r="G2484" s="211">
        <v>7.0338781962960084E-3</v>
      </c>
      <c r="H2484" s="211">
        <v>9.2525275673959757E-3</v>
      </c>
      <c r="I2484" s="211">
        <v>1.1812063429779834E-2</v>
      </c>
      <c r="J2484" s="211">
        <v>1.4872198937021368E-2</v>
      </c>
      <c r="K2484" s="211">
        <v>1.9542662131503147E-2</v>
      </c>
      <c r="L2484" s="211">
        <v>2.6283049751553531E-2</v>
      </c>
      <c r="M2484" s="211">
        <v>3.3154764464890366E-2</v>
      </c>
      <c r="N2484" s="211">
        <v>4.42195545517838E-2</v>
      </c>
      <c r="P2484" s="212">
        <f t="array" ref="P2484:Z2484">(1+D2484:N2484)^-P$1:Z$1</f>
        <v>0.99991825964929326</v>
      </c>
      <c r="Q2484" s="212">
        <v>0.99933114712059734</v>
      </c>
      <c r="R2484" s="212">
        <v>0.99784218646306533</v>
      </c>
      <c r="S2484" s="212">
        <v>0.99301525167267024</v>
      </c>
      <c r="T2484" s="212">
        <v>0.981748640498186</v>
      </c>
      <c r="U2484" s="212">
        <v>0.96538476525632255</v>
      </c>
      <c r="V2484" s="212">
        <v>0.92884494354079228</v>
      </c>
      <c r="W2484" s="212">
        <v>0.87329741987476794</v>
      </c>
      <c r="X2484" s="212">
        <v>0.77148669224534738</v>
      </c>
      <c r="Y2484" s="212">
        <v>0.61308297727016237</v>
      </c>
      <c r="Z2484" s="212">
        <v>0.42088511315855481</v>
      </c>
    </row>
    <row r="2485" spans="3:26" x14ac:dyDescent="0.3">
      <c r="C2485" s="210">
        <v>40233</v>
      </c>
      <c r="D2485" s="211">
        <v>1.0144733876340714E-3</v>
      </c>
      <c r="E2485" s="211">
        <v>2.5752218025438091E-3</v>
      </c>
      <c r="F2485" s="211">
        <v>4.0871238148775281E-3</v>
      </c>
      <c r="G2485" s="211">
        <v>6.6314989695437582E-3</v>
      </c>
      <c r="H2485" s="211">
        <v>8.7667231841587808E-3</v>
      </c>
      <c r="I2485" s="211">
        <v>1.2052650036728257E-2</v>
      </c>
      <c r="J2485" s="211">
        <v>1.5854550049502994E-2</v>
      </c>
      <c r="K2485" s="211">
        <v>1.9995811661219252E-2</v>
      </c>
      <c r="L2485" s="211">
        <v>2.6617626166784092E-2</v>
      </c>
      <c r="M2485" s="211">
        <v>3.605354878275599E-2</v>
      </c>
      <c r="N2485" s="211">
        <v>4.8189106309458454E-2</v>
      </c>
      <c r="P2485" s="212">
        <f t="array" ref="P2485:Z2485">(1+D2485:N2485)^-P$1:Z$1</f>
        <v>0.99991888655729244</v>
      </c>
      <c r="Q2485" s="212">
        <v>0.99935722876582822</v>
      </c>
      <c r="R2485" s="212">
        <v>0.9979626810509582</v>
      </c>
      <c r="S2485" s="212">
        <v>0.99341218809829401</v>
      </c>
      <c r="T2485" s="212">
        <v>0.982694454082775</v>
      </c>
      <c r="U2485" s="212">
        <v>0.96469645095790757</v>
      </c>
      <c r="V2485" s="212">
        <v>0.92436256537035977</v>
      </c>
      <c r="W2485" s="212">
        <v>0.87058520197266165</v>
      </c>
      <c r="X2485" s="212">
        <v>0.76897608825376529</v>
      </c>
      <c r="Y2485" s="212">
        <v>0.58785059251315996</v>
      </c>
      <c r="Z2485" s="212">
        <v>0.39012803789310668</v>
      </c>
    </row>
    <row r="2486" spans="3:26" x14ac:dyDescent="0.3">
      <c r="C2486" s="210">
        <v>40232</v>
      </c>
      <c r="D2486" s="211">
        <v>6.5459144094923659E-4</v>
      </c>
      <c r="E2486" s="211">
        <v>1.7233239928501035E-3</v>
      </c>
      <c r="F2486" s="211">
        <v>2.6240997013064374E-3</v>
      </c>
      <c r="G2486" s="211">
        <v>3.9463489046497012E-3</v>
      </c>
      <c r="H2486" s="211">
        <v>5.2017889128632977E-3</v>
      </c>
      <c r="I2486" s="211">
        <v>7.100763482403195E-3</v>
      </c>
      <c r="J2486" s="211">
        <v>9.0407392650388736E-3</v>
      </c>
      <c r="K2486" s="211">
        <v>1.2087168208290309E-2</v>
      </c>
      <c r="L2486" s="211">
        <v>1.5397184016944395E-2</v>
      </c>
      <c r="M2486" s="211">
        <v>1.9818375421896236E-2</v>
      </c>
      <c r="N2486" s="211">
        <v>2.5504747638430681E-2</v>
      </c>
      <c r="P2486" s="212">
        <f t="array" ref="P2486:Z2486">(1+D2486:N2486)^-P$1:Z$1</f>
        <v>0.99994765118709317</v>
      </c>
      <c r="Q2486" s="212">
        <v>0.9995696324412322</v>
      </c>
      <c r="R2486" s="212">
        <v>0.99869052672784553</v>
      </c>
      <c r="S2486" s="212">
        <v>0.9960691635474791</v>
      </c>
      <c r="T2486" s="212">
        <v>0.98967703862341683</v>
      </c>
      <c r="U2486" s="212">
        <v>0.97899669209863427</v>
      </c>
      <c r="V2486" s="212">
        <v>0.9559969252587559</v>
      </c>
      <c r="W2486" s="212">
        <v>0.91933664023044159</v>
      </c>
      <c r="X2486" s="212">
        <v>0.85830265020370533</v>
      </c>
      <c r="Y2486" s="212">
        <v>0.74500211480856526</v>
      </c>
      <c r="Z2486" s="212">
        <v>0.60429151178518692</v>
      </c>
    </row>
    <row r="2487" spans="3:26" x14ac:dyDescent="0.3">
      <c r="C2487" s="210">
        <v>40231</v>
      </c>
      <c r="D2487" s="211">
        <v>1.0898811161955085E-3</v>
      </c>
      <c r="E2487" s="211">
        <v>2.5850707343936736E-3</v>
      </c>
      <c r="F2487" s="211">
        <v>4.0799383424800339E-3</v>
      </c>
      <c r="G2487" s="211">
        <v>6.4306268632322158E-3</v>
      </c>
      <c r="H2487" s="211">
        <v>8.4405216356886262E-3</v>
      </c>
      <c r="I2487" s="211">
        <v>1.1583685700854362E-2</v>
      </c>
      <c r="J2487" s="211">
        <v>1.4954061262131477E-2</v>
      </c>
      <c r="K2487" s="211">
        <v>1.9249389096383268E-2</v>
      </c>
      <c r="L2487" s="211">
        <v>2.5920717990141603E-2</v>
      </c>
      <c r="M2487" s="211">
        <v>3.3039692088919374E-2</v>
      </c>
      <c r="N2487" s="211">
        <v>4.505007393231928E-2</v>
      </c>
      <c r="P2487" s="212">
        <f t="array" ref="P2487:Z2487">(1+D2487:N2487)^-P$1:Z$1</f>
        <v>0.9999128607866854</v>
      </c>
      <c r="Q2487" s="212">
        <v>0.99935477445103094</v>
      </c>
      <c r="R2487" s="212">
        <v>0.99796625189238009</v>
      </c>
      <c r="S2487" s="212">
        <v>0.99361046187229551</v>
      </c>
      <c r="T2487" s="212">
        <v>0.98333030377568131</v>
      </c>
      <c r="U2487" s="212">
        <v>0.96603875610701018</v>
      </c>
      <c r="V2487" s="212">
        <v>0.92847041850137735</v>
      </c>
      <c r="W2487" s="212">
        <v>0.87505788243464233</v>
      </c>
      <c r="X2487" s="212">
        <v>0.77421574146600924</v>
      </c>
      <c r="Y2487" s="212">
        <v>0.61410816466712415</v>
      </c>
      <c r="Z2487" s="212">
        <v>0.41424568541343643</v>
      </c>
    </row>
    <row r="2488" spans="3:26" x14ac:dyDescent="0.3">
      <c r="C2488" s="210">
        <v>40228</v>
      </c>
      <c r="D2488" s="211">
        <v>8.6795686898431964E-4</v>
      </c>
      <c r="E2488" s="211">
        <v>2.152471704400253E-3</v>
      </c>
      <c r="F2488" s="211">
        <v>3.4259039338973975E-3</v>
      </c>
      <c r="G2488" s="211">
        <v>5.3838975523449514E-3</v>
      </c>
      <c r="H2488" s="211">
        <v>6.7516409631796521E-3</v>
      </c>
      <c r="I2488" s="211">
        <v>9.0958480065371026E-3</v>
      </c>
      <c r="J2488" s="211">
        <v>1.2124503734626074E-2</v>
      </c>
      <c r="K2488" s="211">
        <v>1.5821053014208383E-2</v>
      </c>
      <c r="L2488" s="211">
        <v>1.9957272167638377E-2</v>
      </c>
      <c r="M2488" s="211">
        <v>2.544553528207559E-2</v>
      </c>
      <c r="N2488" s="211">
        <v>3.4511714656527137E-2</v>
      </c>
      <c r="P2488" s="212">
        <f t="array" ref="P2488:Z2488">(1+D2488:N2488)^-P$1:Z$1</f>
        <v>0.99993059597559164</v>
      </c>
      <c r="Q2488" s="212">
        <v>0.99946260483452132</v>
      </c>
      <c r="R2488" s="212">
        <v>0.99829143681188592</v>
      </c>
      <c r="S2488" s="212">
        <v>0.99464493357666417</v>
      </c>
      <c r="T2488" s="212">
        <v>0.98663225126209742</v>
      </c>
      <c r="U2488" s="212">
        <v>0.97320143866926223</v>
      </c>
      <c r="V2488" s="212">
        <v>0.94152163343865569</v>
      </c>
      <c r="W2488" s="212">
        <v>0.8959412538598599</v>
      </c>
      <c r="X2488" s="212">
        <v>0.82069202322547052</v>
      </c>
      <c r="Y2488" s="212">
        <v>0.68597931775323051</v>
      </c>
      <c r="Z2488" s="212">
        <v>0.50733139880239964</v>
      </c>
    </row>
    <row r="2489" spans="3:26" x14ac:dyDescent="0.3">
      <c r="C2489" s="210">
        <v>40227</v>
      </c>
      <c r="D2489" s="211">
        <v>1.0258291476394528E-3</v>
      </c>
      <c r="E2489" s="211">
        <v>2.5096519005918241E-3</v>
      </c>
      <c r="F2489" s="211">
        <v>3.816611315331933E-3</v>
      </c>
      <c r="G2489" s="211">
        <v>5.8398798789218399E-3</v>
      </c>
      <c r="H2489" s="211">
        <v>7.6340608720963377E-3</v>
      </c>
      <c r="I2489" s="211">
        <v>1.0307387916802989E-2</v>
      </c>
      <c r="J2489" s="211">
        <v>1.3537013995247741E-2</v>
      </c>
      <c r="K2489" s="211">
        <v>1.7068000374409274E-2</v>
      </c>
      <c r="L2489" s="211">
        <v>2.2695882684998083E-2</v>
      </c>
      <c r="M2489" s="211">
        <v>2.9951402036899537E-2</v>
      </c>
      <c r="N2489" s="211">
        <v>4.0104219694860652E-2</v>
      </c>
      <c r="P2489" s="212">
        <f t="array" ref="P2489:Z2489">(1+D2489:N2489)^-P$1:Z$1</f>
        <v>0.99991797909634006</v>
      </c>
      <c r="Q2489" s="212">
        <v>0.9993735692938801</v>
      </c>
      <c r="R2489" s="212">
        <v>0.99809713947251877</v>
      </c>
      <c r="S2489" s="212">
        <v>0.99419402631000786</v>
      </c>
      <c r="T2489" s="212">
        <v>0.98490495212171381</v>
      </c>
      <c r="U2489" s="212">
        <v>0.96970450582434398</v>
      </c>
      <c r="V2489" s="212">
        <v>0.93497916251079083</v>
      </c>
      <c r="W2489" s="212">
        <v>0.88828037371412993</v>
      </c>
      <c r="X2489" s="212">
        <v>0.79897819100403422</v>
      </c>
      <c r="Y2489" s="212">
        <v>0.64231638856992013</v>
      </c>
      <c r="Z2489" s="212">
        <v>0.45547320587831863</v>
      </c>
    </row>
    <row r="2490" spans="3:26" x14ac:dyDescent="0.3">
      <c r="C2490" s="210">
        <v>40226</v>
      </c>
      <c r="D2490" s="211">
        <v>1.0773907707010129E-3</v>
      </c>
      <c r="E2490" s="211">
        <v>2.8873974911506413E-3</v>
      </c>
      <c r="F2490" s="211">
        <v>4.3893644440703532E-3</v>
      </c>
      <c r="G2490" s="211">
        <v>6.6849055403457166E-3</v>
      </c>
      <c r="H2490" s="211">
        <v>9.0137049412001603E-3</v>
      </c>
      <c r="I2490" s="211">
        <v>1.2386118447231627E-2</v>
      </c>
      <c r="J2490" s="211">
        <v>1.5953801977081655E-2</v>
      </c>
      <c r="K2490" s="211">
        <v>2.179684695836423E-2</v>
      </c>
      <c r="L2490" s="211">
        <v>2.8510575578471486E-2</v>
      </c>
      <c r="M2490" s="211">
        <v>3.7457306157423056E-2</v>
      </c>
      <c r="N2490" s="211">
        <v>5.1353351469221112E-2</v>
      </c>
      <c r="P2490" s="212">
        <f t="array" ref="P2490:Z2490">(1+D2490:N2490)^-P$1:Z$1</f>
        <v>0.99991385884621864</v>
      </c>
      <c r="Q2490" s="212">
        <v>0.99927945047912015</v>
      </c>
      <c r="R2490" s="212">
        <v>0.99781251639671775</v>
      </c>
      <c r="S2490" s="212">
        <v>0.99335948567068511</v>
      </c>
      <c r="T2490" s="212">
        <v>0.98221343405839334</v>
      </c>
      <c r="U2490" s="212">
        <v>0.96374348498481177</v>
      </c>
      <c r="V2490" s="212">
        <v>0.92391113321733942</v>
      </c>
      <c r="W2490" s="212">
        <v>0.8599002842824377</v>
      </c>
      <c r="X2490" s="212">
        <v>0.75493990732729988</v>
      </c>
      <c r="Y2490" s="212">
        <v>0.5760318505245533</v>
      </c>
      <c r="Z2490" s="212">
        <v>0.36730423061310546</v>
      </c>
    </row>
    <row r="2491" spans="3:26" x14ac:dyDescent="0.3">
      <c r="C2491" s="210">
        <v>40225</v>
      </c>
      <c r="D2491" s="211">
        <v>9.7263178176980054E-4</v>
      </c>
      <c r="E2491" s="211">
        <v>2.5248121993085792E-3</v>
      </c>
      <c r="F2491" s="211">
        <v>3.9593218433310274E-3</v>
      </c>
      <c r="G2491" s="211">
        <v>6.1247590985466479E-3</v>
      </c>
      <c r="H2491" s="211">
        <v>7.8952115199163141E-3</v>
      </c>
      <c r="I2491" s="211">
        <v>1.0105800031278396E-2</v>
      </c>
      <c r="J2491" s="211">
        <v>1.3256650361892783E-2</v>
      </c>
      <c r="K2491" s="211">
        <v>1.7362674284379757E-2</v>
      </c>
      <c r="L2491" s="211">
        <v>2.3691571014524505E-2</v>
      </c>
      <c r="M2491" s="211">
        <v>3.081646139051376E-2</v>
      </c>
      <c r="N2491" s="211">
        <v>4.1860509243170224E-2</v>
      </c>
      <c r="P2491" s="212">
        <f t="array" ref="P2491:Z2491">(1+D2491:N2491)^-P$1:Z$1</f>
        <v>0.99992223029766314</v>
      </c>
      <c r="Q2491" s="212">
        <v>0.99936979111114255</v>
      </c>
      <c r="R2491" s="212">
        <v>0.99802619833532691</v>
      </c>
      <c r="S2491" s="212">
        <v>0.99391252521801143</v>
      </c>
      <c r="T2491" s="212">
        <v>0.98439463072849642</v>
      </c>
      <c r="U2491" s="212">
        <v>0.97028519656720102</v>
      </c>
      <c r="V2491" s="212">
        <v>0.93627340152656935</v>
      </c>
      <c r="W2491" s="212">
        <v>0.88648093675169581</v>
      </c>
      <c r="X2491" s="212">
        <v>0.79124089661091768</v>
      </c>
      <c r="Y2491" s="212">
        <v>0.63427825173457442</v>
      </c>
      <c r="Z2491" s="212">
        <v>0.44036060908598279</v>
      </c>
    </row>
    <row r="2492" spans="3:26" x14ac:dyDescent="0.3">
      <c r="C2492" s="210">
        <v>40221</v>
      </c>
      <c r="D2492" s="211">
        <v>1.0106127679683728E-3</v>
      </c>
      <c r="E2492" s="211">
        <v>2.3785908324365852E-3</v>
      </c>
      <c r="F2492" s="211">
        <v>3.6630296713944439E-3</v>
      </c>
      <c r="G2492" s="211">
        <v>5.8453632755773779E-3</v>
      </c>
      <c r="H2492" s="211">
        <v>7.9936258821645956E-3</v>
      </c>
      <c r="I2492" s="211">
        <v>1.0075349141727096E-2</v>
      </c>
      <c r="J2492" s="211">
        <v>1.3357414290887123E-2</v>
      </c>
      <c r="K2492" s="211">
        <v>1.8280799284860899E-2</v>
      </c>
      <c r="L2492" s="211">
        <v>2.3545865005116934E-2</v>
      </c>
      <c r="M2492" s="211">
        <v>3.1485866085927676E-2</v>
      </c>
      <c r="N2492" s="211">
        <v>4.2239736180642057E-2</v>
      </c>
      <c r="P2492" s="212">
        <f t="array" ref="P2492:Z2492">(1+D2492:N2492)^-P$1:Z$1</f>
        <v>0.99991919506947957</v>
      </c>
      <c r="Q2492" s="212">
        <v>0.99940623473264234</v>
      </c>
      <c r="R2492" s="212">
        <v>0.99817350152396311</v>
      </c>
      <c r="S2492" s="212">
        <v>0.99418860643097107</v>
      </c>
      <c r="T2492" s="212">
        <v>0.98420241951211651</v>
      </c>
      <c r="U2492" s="212">
        <v>0.9703729532027342</v>
      </c>
      <c r="V2492" s="212">
        <v>0.93580799896948885</v>
      </c>
      <c r="W2492" s="212">
        <v>0.88090102742841281</v>
      </c>
      <c r="X2492" s="212">
        <v>0.79236798273997044</v>
      </c>
      <c r="Y2492" s="212">
        <v>0.62813179671577446</v>
      </c>
      <c r="Z2492" s="212">
        <v>0.43716709018282224</v>
      </c>
    </row>
    <row r="2493" spans="3:26" x14ac:dyDescent="0.3">
      <c r="C2493" s="210">
        <v>40220</v>
      </c>
      <c r="D2493" s="211">
        <v>9.0826780203602671E-4</v>
      </c>
      <c r="E2493" s="211">
        <v>2.3176276549049251E-3</v>
      </c>
      <c r="F2493" s="211">
        <v>3.6557043098437922E-3</v>
      </c>
      <c r="G2493" s="211">
        <v>5.8884039697320398E-3</v>
      </c>
      <c r="H2493" s="211">
        <v>7.8875701072741982E-3</v>
      </c>
      <c r="I2493" s="211">
        <v>1.0127199639547446E-2</v>
      </c>
      <c r="J2493" s="211">
        <v>1.3877721677862069E-2</v>
      </c>
      <c r="K2493" s="211">
        <v>1.8293875047344959E-2</v>
      </c>
      <c r="L2493" s="211">
        <v>2.3630410407355557E-2</v>
      </c>
      <c r="M2493" s="211">
        <v>3.0055549546952439E-2</v>
      </c>
      <c r="N2493" s="211">
        <v>3.9974201636006894E-2</v>
      </c>
      <c r="P2493" s="212">
        <f t="array" ref="P2493:Z2493">(1+D2493:N2493)^-P$1:Z$1</f>
        <v>0.99992737419126776</v>
      </c>
      <c r="Q2493" s="212">
        <v>0.99942143091108915</v>
      </c>
      <c r="R2493" s="212">
        <v>0.99817714419167081</v>
      </c>
      <c r="S2493" s="212">
        <v>0.9941460663563737</v>
      </c>
      <c r="T2493" s="212">
        <v>0.98440955738165525</v>
      </c>
      <c r="U2493" s="212">
        <v>0.9702235312148213</v>
      </c>
      <c r="V2493" s="212">
        <v>0.93340924657286739</v>
      </c>
      <c r="W2493" s="212">
        <v>0.8808218498312117</v>
      </c>
      <c r="X2493" s="212">
        <v>0.79171378005169035</v>
      </c>
      <c r="Y2493" s="212">
        <v>0.64134292174272411</v>
      </c>
      <c r="Z2493" s="212">
        <v>0.45661342896731866</v>
      </c>
    </row>
    <row r="2494" spans="3:26" x14ac:dyDescent="0.3">
      <c r="C2494" s="210">
        <v>40219</v>
      </c>
      <c r="D2494" s="211">
        <v>1.0600284800696047E-3</v>
      </c>
      <c r="E2494" s="211">
        <v>2.6559392995337649E-3</v>
      </c>
      <c r="F2494" s="211">
        <v>4.248208921436532E-3</v>
      </c>
      <c r="G2494" s="211">
        <v>6.7277737440703672E-3</v>
      </c>
      <c r="H2494" s="211">
        <v>8.4336624837579779E-3</v>
      </c>
      <c r="I2494" s="211">
        <v>1.0726053587013073E-2</v>
      </c>
      <c r="J2494" s="211">
        <v>1.3740213221939386E-2</v>
      </c>
      <c r="K2494" s="211">
        <v>1.7747944886640016E-2</v>
      </c>
      <c r="L2494" s="211">
        <v>2.2605299325185822E-2</v>
      </c>
      <c r="M2494" s="211">
        <v>2.8296313982929922E-2</v>
      </c>
      <c r="N2494" s="211">
        <v>3.7111434924480262E-2</v>
      </c>
      <c r="P2494" s="212">
        <f t="array" ref="P2494:Z2494">(1+D2494:N2494)^-P$1:Z$1</f>
        <v>0.99991524622807559</v>
      </c>
      <c r="Q2494" s="212">
        <v>0.99933711517395141</v>
      </c>
      <c r="R2494" s="212">
        <v>0.99788263939870114</v>
      </c>
      <c r="S2494" s="212">
        <v>0.99331718671170721</v>
      </c>
      <c r="T2494" s="212">
        <v>0.98334368062959043</v>
      </c>
      <c r="U2494" s="212">
        <v>0.9684999840600248</v>
      </c>
      <c r="V2494" s="212">
        <v>0.9340424782811857</v>
      </c>
      <c r="W2494" s="212">
        <v>0.88413454836519545</v>
      </c>
      <c r="X2494" s="212">
        <v>0.79968621574423404</v>
      </c>
      <c r="Y2494" s="212">
        <v>0.65799987995621023</v>
      </c>
      <c r="Z2494" s="212">
        <v>0.48249358754518779</v>
      </c>
    </row>
    <row r="2495" spans="3:26" x14ac:dyDescent="0.3">
      <c r="C2495" s="210">
        <v>40218</v>
      </c>
      <c r="D2495" s="211">
        <v>1.1039319984376701E-3</v>
      </c>
      <c r="E2495" s="211">
        <v>2.7514104655310184E-3</v>
      </c>
      <c r="F2495" s="211">
        <v>4.3493159713266288E-3</v>
      </c>
      <c r="G2495" s="211">
        <v>6.802885748614023E-3</v>
      </c>
      <c r="H2495" s="211">
        <v>9.1706083876840951E-3</v>
      </c>
      <c r="I2495" s="211">
        <v>1.1728145756790214E-2</v>
      </c>
      <c r="J2495" s="211">
        <v>1.5324163072080016E-2</v>
      </c>
      <c r="K2495" s="211">
        <v>1.9869795519452813E-2</v>
      </c>
      <c r="L2495" s="211">
        <v>2.711377027723013E-2</v>
      </c>
      <c r="M2495" s="211">
        <v>3.6832356252600625E-2</v>
      </c>
      <c r="N2495" s="211">
        <v>4.8804477110687021E-2</v>
      </c>
      <c r="P2495" s="212">
        <f t="array" ref="P2495:Z2495">(1+D2495:N2495)^-P$1:Z$1</f>
        <v>0.99991173804622913</v>
      </c>
      <c r="Q2495" s="212">
        <v>0.99931332780123006</v>
      </c>
      <c r="R2495" s="212">
        <v>0.99783241010719204</v>
      </c>
      <c r="S2495" s="212">
        <v>0.99324308080071144</v>
      </c>
      <c r="T2495" s="212">
        <v>0.98190803338348309</v>
      </c>
      <c r="U2495" s="212">
        <v>0.96562500636209692</v>
      </c>
      <c r="V2495" s="212">
        <v>0.92677944053596295</v>
      </c>
      <c r="W2495" s="212">
        <v>0.87133847385828145</v>
      </c>
      <c r="X2495" s="212">
        <v>0.7652696370796489</v>
      </c>
      <c r="Y2495" s="212">
        <v>0.5812619233420927</v>
      </c>
      <c r="Z2495" s="212">
        <v>0.38557542696146857</v>
      </c>
    </row>
    <row r="2496" spans="3:26" x14ac:dyDescent="0.3">
      <c r="C2496" s="210">
        <v>40217</v>
      </c>
      <c r="D2496" s="211">
        <v>1.1299740135482786E-3</v>
      </c>
      <c r="E2496" s="211">
        <v>2.9169001709371894E-3</v>
      </c>
      <c r="F2496" s="211">
        <v>4.6186165574128857E-3</v>
      </c>
      <c r="G2496" s="211">
        <v>7.3050334813991261E-3</v>
      </c>
      <c r="H2496" s="211">
        <v>9.9294897139301907E-3</v>
      </c>
      <c r="I2496" s="211">
        <v>1.354088122142501E-2</v>
      </c>
      <c r="J2496" s="211">
        <v>1.7148347414566494E-2</v>
      </c>
      <c r="K2496" s="211">
        <v>2.3258720893331811E-2</v>
      </c>
      <c r="L2496" s="211">
        <v>3.1866296562321081E-2</v>
      </c>
      <c r="M2496" s="211">
        <v>4.0543143459053348E-2</v>
      </c>
      <c r="N2496" s="211">
        <v>5.1211513037211547E-2</v>
      </c>
      <c r="P2496" s="212">
        <f t="array" ref="P2496:Z2496">(1+D2496:N2496)^-P$1:Z$1</f>
        <v>0.99990965719528191</v>
      </c>
      <c r="Q2496" s="212">
        <v>0.99927210147870338</v>
      </c>
      <c r="R2496" s="212">
        <v>0.99769866041398947</v>
      </c>
      <c r="S2496" s="212">
        <v>0.99274794303752079</v>
      </c>
      <c r="T2496" s="212">
        <v>0.9804329369193483</v>
      </c>
      <c r="U2496" s="212">
        <v>0.96045315607373949</v>
      </c>
      <c r="V2496" s="212">
        <v>0.91849862579803609</v>
      </c>
      <c r="W2496" s="212">
        <v>0.85133760482554666</v>
      </c>
      <c r="X2496" s="212">
        <v>0.73074478558878397</v>
      </c>
      <c r="Y2496" s="212">
        <v>0.55093279176478049</v>
      </c>
      <c r="Z2496" s="212">
        <v>0.36829669863156927</v>
      </c>
    </row>
    <row r="2497" spans="3:26" x14ac:dyDescent="0.3">
      <c r="C2497" s="210">
        <v>40214</v>
      </c>
      <c r="D2497" s="211">
        <v>1.0653255484329007E-3</v>
      </c>
      <c r="E2497" s="211">
        <v>2.7179258020299016E-3</v>
      </c>
      <c r="F2497" s="211">
        <v>4.4592927243077216E-3</v>
      </c>
      <c r="G2497" s="211">
        <v>6.7090510431093986E-3</v>
      </c>
      <c r="H2497" s="211">
        <v>8.9406301624614746E-3</v>
      </c>
      <c r="I2497" s="211">
        <v>1.1818477142223123E-2</v>
      </c>
      <c r="J2497" s="211">
        <v>1.5804427761244619E-2</v>
      </c>
      <c r="K2497" s="211">
        <v>1.9915845348120728E-2</v>
      </c>
      <c r="L2497" s="211">
        <v>2.6336119202164204E-2</v>
      </c>
      <c r="M2497" s="211">
        <v>3.5873103983969347E-2</v>
      </c>
      <c r="N2497" s="211">
        <v>4.5565846775597232E-2</v>
      </c>
      <c r="P2497" s="212">
        <f t="array" ref="P2497:Z2497">(1+D2497:N2497)^-P$1:Z$1</f>
        <v>0.99991482294842149</v>
      </c>
      <c r="Q2497" s="212">
        <v>0.99932167043943121</v>
      </c>
      <c r="R2497" s="212">
        <v>0.9977777830191582</v>
      </c>
      <c r="S2497" s="212">
        <v>0.99333566035175924</v>
      </c>
      <c r="T2497" s="212">
        <v>0.98235571721451909</v>
      </c>
      <c r="U2497" s="212">
        <v>0.96536640723705258</v>
      </c>
      <c r="V2497" s="212">
        <v>0.92459063948631903</v>
      </c>
      <c r="W2497" s="212">
        <v>0.87106312087582949</v>
      </c>
      <c r="X2497" s="212">
        <v>0.77108786725223144</v>
      </c>
      <c r="Y2497" s="212">
        <v>0.58938848393190213</v>
      </c>
      <c r="Z2497" s="212">
        <v>0.41017787137234779</v>
      </c>
    </row>
    <row r="2498" spans="3:26" x14ac:dyDescent="0.3">
      <c r="C2498" s="210">
        <v>40213</v>
      </c>
      <c r="D2498" s="211">
        <v>9.777776331087399E-4</v>
      </c>
      <c r="E2498" s="211">
        <v>2.3924043735204714E-3</v>
      </c>
      <c r="F2498" s="211">
        <v>3.7346720918100189E-3</v>
      </c>
      <c r="G2498" s="211">
        <v>6.1399802310305408E-3</v>
      </c>
      <c r="H2498" s="211">
        <v>8.0283075700690355E-3</v>
      </c>
      <c r="I2498" s="211">
        <v>1.0238953234522039E-2</v>
      </c>
      <c r="J2498" s="211">
        <v>1.3496682103891051E-2</v>
      </c>
      <c r="K2498" s="211">
        <v>1.8445597998222013E-2</v>
      </c>
      <c r="L2498" s="211">
        <v>2.4882146370088721E-2</v>
      </c>
      <c r="M2498" s="211">
        <v>3.3969575204131533E-2</v>
      </c>
      <c r="N2498" s="211">
        <v>4.3143585590758267E-2</v>
      </c>
      <c r="P2498" s="212">
        <f t="array" ref="P2498:Z2498">(1+D2498:N2498)^-P$1:Z$1</f>
        <v>0.99992181906269428</v>
      </c>
      <c r="Q2498" s="212">
        <v>0.99940279161736012</v>
      </c>
      <c r="R2498" s="212">
        <v>0.99813787814473376</v>
      </c>
      <c r="S2498" s="212">
        <v>0.99389748906546727</v>
      </c>
      <c r="T2498" s="212">
        <v>0.98413469678310728</v>
      </c>
      <c r="U2498" s="212">
        <v>0.96990158567870777</v>
      </c>
      <c r="V2498" s="212">
        <v>0.93516521383227136</v>
      </c>
      <c r="W2498" s="212">
        <v>0.87990371709523429</v>
      </c>
      <c r="X2498" s="212">
        <v>0.78209718529620753</v>
      </c>
      <c r="Y2498" s="212">
        <v>0.6058757970456139</v>
      </c>
      <c r="Z2498" s="212">
        <v>0.42965331057678474</v>
      </c>
    </row>
    <row r="2499" spans="3:26" x14ac:dyDescent="0.3">
      <c r="C2499" s="210">
        <v>40212</v>
      </c>
      <c r="D2499" s="211">
        <v>7.5015833683796552E-4</v>
      </c>
      <c r="E2499" s="211">
        <v>1.8065738070854663E-3</v>
      </c>
      <c r="F2499" s="211">
        <v>2.8359681714122172E-3</v>
      </c>
      <c r="G2499" s="211">
        <v>4.6303952358617805E-3</v>
      </c>
      <c r="H2499" s="211">
        <v>5.9041637802698631E-3</v>
      </c>
      <c r="I2499" s="211">
        <v>7.9880259196590704E-3</v>
      </c>
      <c r="J2499" s="211">
        <v>1.0342180096223948E-2</v>
      </c>
      <c r="K2499" s="211">
        <v>1.4060800246514191E-2</v>
      </c>
      <c r="L2499" s="211">
        <v>1.8797922197180329E-2</v>
      </c>
      <c r="M2499" s="211">
        <v>2.5435187208684221E-2</v>
      </c>
      <c r="N2499" s="211">
        <v>3.183436978768063E-2</v>
      </c>
      <c r="P2499" s="212">
        <f t="array" ref="P2499:Z2499">(1+D2499:N2499)^-P$1:Z$1</f>
        <v>0.99994001163067758</v>
      </c>
      <c r="Q2499" s="212">
        <v>0.99954886581280722</v>
      </c>
      <c r="R2499" s="212">
        <v>0.99858502482246059</v>
      </c>
      <c r="S2499" s="212">
        <v>0.99539094650349036</v>
      </c>
      <c r="T2499" s="212">
        <v>0.98829543266582009</v>
      </c>
      <c r="U2499" s="212">
        <v>0.9764137369426108</v>
      </c>
      <c r="V2499" s="212">
        <v>0.94985557880685456</v>
      </c>
      <c r="W2499" s="212">
        <v>0.90688461852698543</v>
      </c>
      <c r="X2499" s="212">
        <v>0.83007912899153447</v>
      </c>
      <c r="Y2499" s="212">
        <v>0.68608316243122536</v>
      </c>
      <c r="Z2499" s="212">
        <v>0.53431848938601345</v>
      </c>
    </row>
    <row r="2500" spans="3:26" x14ac:dyDescent="0.3">
      <c r="C2500" s="210">
        <v>40211</v>
      </c>
      <c r="D2500" s="211">
        <v>8.6719144174947208E-4</v>
      </c>
      <c r="E2500" s="211">
        <v>2.1399511404253742E-3</v>
      </c>
      <c r="F2500" s="211">
        <v>3.4147022952835658E-3</v>
      </c>
      <c r="G2500" s="211">
        <v>5.1285676377356895E-3</v>
      </c>
      <c r="H2500" s="211">
        <v>7.0072046742724629E-3</v>
      </c>
      <c r="I2500" s="211">
        <v>9.6259725146063003E-3</v>
      </c>
      <c r="J2500" s="211">
        <v>1.3028803536932696E-2</v>
      </c>
      <c r="K2500" s="211">
        <v>1.6813372005865995E-2</v>
      </c>
      <c r="L2500" s="211">
        <v>2.2075082889847608E-2</v>
      </c>
      <c r="M2500" s="211">
        <v>2.9147142249302815E-2</v>
      </c>
      <c r="N2500" s="211">
        <v>3.8399920817195836E-2</v>
      </c>
      <c r="P2500" s="212">
        <f t="array" ref="P2500:Z2500">(1+D2500:N2500)^-P$1:Z$1</f>
        <v>0.999930657152447</v>
      </c>
      <c r="Q2500" s="212">
        <v>0.99946572659831301</v>
      </c>
      <c r="R2500" s="212">
        <v>0.9982970090188068</v>
      </c>
      <c r="S2500" s="212">
        <v>0.99489760036391273</v>
      </c>
      <c r="T2500" s="212">
        <v>0.98613152911674695</v>
      </c>
      <c r="U2500" s="212">
        <v>0.97166924624678275</v>
      </c>
      <c r="V2500" s="212">
        <v>0.93732679163815158</v>
      </c>
      <c r="W2500" s="212">
        <v>0.8898386337197659</v>
      </c>
      <c r="X2500" s="212">
        <v>0.80384440305491844</v>
      </c>
      <c r="Y2500" s="212">
        <v>0.64988709564760117</v>
      </c>
      <c r="Z2500" s="212">
        <v>0.47065976454869496</v>
      </c>
    </row>
    <row r="2501" spans="3:26" x14ac:dyDescent="0.3">
      <c r="C2501" s="210">
        <v>40210</v>
      </c>
      <c r="D2501" s="211">
        <v>9.2747438470661202E-4</v>
      </c>
      <c r="E2501" s="211">
        <v>2.2121230543119979E-3</v>
      </c>
      <c r="F2501" s="211">
        <v>3.5967321735673702E-3</v>
      </c>
      <c r="G2501" s="211">
        <v>5.7238755409819344E-3</v>
      </c>
      <c r="H2501" s="211">
        <v>7.2107246700132644E-3</v>
      </c>
      <c r="I2501" s="211">
        <v>9.3584212694788459E-3</v>
      </c>
      <c r="J2501" s="211">
        <v>1.2436783600541472E-2</v>
      </c>
      <c r="K2501" s="211">
        <v>1.5924878597135435E-2</v>
      </c>
      <c r="L2501" s="211">
        <v>2.1397507579026961E-2</v>
      </c>
      <c r="M2501" s="211">
        <v>2.8687759779810869E-2</v>
      </c>
      <c r="N2501" s="211">
        <v>3.595210130539437E-2</v>
      </c>
      <c r="P2501" s="212">
        <f t="array" ref="P2501:Z2501">(1+D2501:N2501)^-P$1:Z$1</f>
        <v>0.99992583918636158</v>
      </c>
      <c r="Q2501" s="212">
        <v>0.99944773257770703</v>
      </c>
      <c r="R2501" s="212">
        <v>0.9982064705993704</v>
      </c>
      <c r="S2501" s="212">
        <v>0.99430870074760536</v>
      </c>
      <c r="T2501" s="212">
        <v>0.98573304803840822</v>
      </c>
      <c r="U2501" s="212">
        <v>0.97244213393875079</v>
      </c>
      <c r="V2501" s="212">
        <v>0.94007049627177353</v>
      </c>
      <c r="W2501" s="212">
        <v>0.89530050593736077</v>
      </c>
      <c r="X2501" s="212">
        <v>0.80919289801537941</v>
      </c>
      <c r="Y2501" s="212">
        <v>0.65425404472470805</v>
      </c>
      <c r="Z2501" s="212">
        <v>0.49340834087011942</v>
      </c>
    </row>
    <row r="2502" spans="3:26" x14ac:dyDescent="0.3">
      <c r="C2502" s="210">
        <v>40207</v>
      </c>
      <c r="D2502" s="211">
        <v>7.9627010397057387E-4</v>
      </c>
      <c r="E2502" s="211">
        <v>2.1197899142346805E-3</v>
      </c>
      <c r="F2502" s="211">
        <v>3.3747787508916745E-3</v>
      </c>
      <c r="G2502" s="211">
        <v>5.2476841798436867E-3</v>
      </c>
      <c r="H2502" s="211">
        <v>6.8066431231013896E-3</v>
      </c>
      <c r="I2502" s="211">
        <v>9.2947133431362221E-3</v>
      </c>
      <c r="J2502" s="211">
        <v>1.2657178369189954E-2</v>
      </c>
      <c r="K2502" s="211">
        <v>1.685688992149079E-2</v>
      </c>
      <c r="L2502" s="211">
        <v>2.2817316884360173E-2</v>
      </c>
      <c r="M2502" s="211">
        <v>2.994324247060583E-2</v>
      </c>
      <c r="N2502" s="211">
        <v>4.0891422945516787E-2</v>
      </c>
      <c r="P2502" s="212">
        <f t="array" ref="P2502:Z2502">(1+D2502:N2502)^-P$1:Z$1</f>
        <v>0.99993632576736025</v>
      </c>
      <c r="Q2502" s="212">
        <v>0.9994707535179399</v>
      </c>
      <c r="R2502" s="212">
        <v>0.99831686957308408</v>
      </c>
      <c r="S2502" s="212">
        <v>0.99477971025208067</v>
      </c>
      <c r="T2502" s="212">
        <v>0.98652445415342793</v>
      </c>
      <c r="U2502" s="212">
        <v>0.97262629080079022</v>
      </c>
      <c r="V2502" s="212">
        <v>0.93904795646574679</v>
      </c>
      <c r="W2502" s="212">
        <v>0.88957209409061511</v>
      </c>
      <c r="X2502" s="212">
        <v>0.79803010911541294</v>
      </c>
      <c r="Y2502" s="212">
        <v>0.64239272258906222</v>
      </c>
      <c r="Z2502" s="212">
        <v>0.44863319203326818</v>
      </c>
    </row>
    <row r="2503" spans="3:26" x14ac:dyDescent="0.3">
      <c r="C2503" s="210">
        <v>40206</v>
      </c>
      <c r="D2503" s="211">
        <v>9.3475712747101653E-4</v>
      </c>
      <c r="E2503" s="211">
        <v>2.2602749502323815E-3</v>
      </c>
      <c r="F2503" s="211">
        <v>3.446391130127653E-3</v>
      </c>
      <c r="G2503" s="211">
        <v>5.6209734605691015E-3</v>
      </c>
      <c r="H2503" s="211">
        <v>7.2534681348079555E-3</v>
      </c>
      <c r="I2503" s="211">
        <v>9.1958814339011905E-3</v>
      </c>
      <c r="J2503" s="211">
        <v>1.1986428674589079E-2</v>
      </c>
      <c r="K2503" s="211">
        <v>1.5260974949974949E-2</v>
      </c>
      <c r="L2503" s="211">
        <v>2.0402543520040381E-2</v>
      </c>
      <c r="M2503" s="211">
        <v>2.7085232270892583E-2</v>
      </c>
      <c r="N2503" s="211">
        <v>3.493572457054988E-2</v>
      </c>
      <c r="P2503" s="212">
        <f t="array" ref="P2503:Z2503">(1+D2503:N2503)^-P$1:Z$1</f>
        <v>0.99992525715225844</v>
      </c>
      <c r="Q2503" s="212">
        <v>0.99943572816840809</v>
      </c>
      <c r="R2503" s="212">
        <v>0.99828124578567101</v>
      </c>
      <c r="S2503" s="212">
        <v>0.99441044527817879</v>
      </c>
      <c r="T2503" s="212">
        <v>0.98564938935033386</v>
      </c>
      <c r="U2503" s="212">
        <v>0.97291207058596341</v>
      </c>
      <c r="V2503" s="212">
        <v>0.94216411307920933</v>
      </c>
      <c r="W2503" s="212">
        <v>0.89940676467597114</v>
      </c>
      <c r="X2503" s="212">
        <v>0.81711780731279349</v>
      </c>
      <c r="Y2503" s="212">
        <v>0.66973458622231052</v>
      </c>
      <c r="Z2503" s="212">
        <v>0.50319049720871933</v>
      </c>
    </row>
    <row r="2504" spans="3:26" x14ac:dyDescent="0.3">
      <c r="C2504" s="210">
        <v>40205</v>
      </c>
      <c r="D2504" s="211">
        <v>9.2319046933302942E-4</v>
      </c>
      <c r="E2504" s="211">
        <v>2.4169875443508632E-3</v>
      </c>
      <c r="F2504" s="211">
        <v>3.8111510056354843E-3</v>
      </c>
      <c r="G2504" s="211">
        <v>5.8276293082466261E-3</v>
      </c>
      <c r="H2504" s="211">
        <v>8.0084382502499819E-3</v>
      </c>
      <c r="I2504" s="211">
        <v>1.0650802481894702E-2</v>
      </c>
      <c r="J2504" s="211">
        <v>1.3514311456479904E-2</v>
      </c>
      <c r="K2504" s="211">
        <v>1.8389162071623458E-2</v>
      </c>
      <c r="L2504" s="211">
        <v>2.4678386330063987E-2</v>
      </c>
      <c r="M2504" s="211">
        <v>3.1067649464463592E-2</v>
      </c>
      <c r="N2504" s="211">
        <v>3.8875580888666897E-2</v>
      </c>
      <c r="P2504" s="212">
        <f t="array" ref="P2504:Z2504">(1+D2504:N2504)^-P$1:Z$1</f>
        <v>0.99992618155742707</v>
      </c>
      <c r="Q2504" s="212">
        <v>0.99939666424825957</v>
      </c>
      <c r="R2504" s="212">
        <v>0.99809985408276791</v>
      </c>
      <c r="S2504" s="212">
        <v>0.99420613518813894</v>
      </c>
      <c r="T2504" s="212">
        <v>0.98417349463243764</v>
      </c>
      <c r="U2504" s="212">
        <v>0.96871633807850155</v>
      </c>
      <c r="V2504" s="212">
        <v>0.93508388402976939</v>
      </c>
      <c r="W2504" s="212">
        <v>0.88024510433631709</v>
      </c>
      <c r="X2504" s="212">
        <v>0.78365379889243958</v>
      </c>
      <c r="Y2504" s="212">
        <v>0.63196436302410997</v>
      </c>
      <c r="Z2504" s="212">
        <v>0.46636852983326538</v>
      </c>
    </row>
    <row r="2505" spans="3:26" x14ac:dyDescent="0.3">
      <c r="C2505" s="210">
        <v>40204</v>
      </c>
      <c r="D2505" s="211">
        <v>9.7538395767929906E-4</v>
      </c>
      <c r="E2505" s="211">
        <v>2.2906332958935209E-3</v>
      </c>
      <c r="F2505" s="211">
        <v>3.6203877589617399E-3</v>
      </c>
      <c r="G2505" s="211">
        <v>5.5296388428269765E-3</v>
      </c>
      <c r="H2505" s="211">
        <v>7.1031780886650457E-3</v>
      </c>
      <c r="I2505" s="211">
        <v>9.449298102892802E-3</v>
      </c>
      <c r="J2505" s="211">
        <v>1.1998321465670569E-2</v>
      </c>
      <c r="K2505" s="211">
        <v>1.547477246960592E-2</v>
      </c>
      <c r="L2505" s="211">
        <v>2.0762307526463689E-2</v>
      </c>
      <c r="M2505" s="211">
        <v>2.7445112500928379E-2</v>
      </c>
      <c r="N2505" s="211">
        <v>3.672497048788044E-2</v>
      </c>
      <c r="P2505" s="212">
        <f t="array" ref="P2505:Z2505">(1+D2505:N2505)^-P$1:Z$1</f>
        <v>0.99992201035496331</v>
      </c>
      <c r="Q2505" s="212">
        <v>0.99942816011406155</v>
      </c>
      <c r="R2505" s="212">
        <v>0.99819470654104792</v>
      </c>
      <c r="S2505" s="212">
        <v>0.99450076991346514</v>
      </c>
      <c r="T2505" s="212">
        <v>0.98594358829319861</v>
      </c>
      <c r="U2505" s="212">
        <v>0.97217952191935653</v>
      </c>
      <c r="V2505" s="212">
        <v>0.942108753809485</v>
      </c>
      <c r="W2505" s="212">
        <v>0.89808207724772482</v>
      </c>
      <c r="X2505" s="212">
        <v>0.81424246823042534</v>
      </c>
      <c r="Y2505" s="212">
        <v>0.66622441078784622</v>
      </c>
      <c r="Z2505" s="212">
        <v>0.48610357942825988</v>
      </c>
    </row>
    <row r="2506" spans="3:26" x14ac:dyDescent="0.3">
      <c r="C2506" s="210">
        <v>40203</v>
      </c>
      <c r="D2506" s="211">
        <v>8.4919739772907352E-4</v>
      </c>
      <c r="E2506" s="211">
        <v>2.204588452560669E-3</v>
      </c>
      <c r="F2506" s="211">
        <v>3.5154113641390353E-3</v>
      </c>
      <c r="G2506" s="211">
        <v>5.75038080964063E-3</v>
      </c>
      <c r="H2506" s="211">
        <v>7.3467339878670939E-3</v>
      </c>
      <c r="I2506" s="211">
        <v>9.2456138349045897E-3</v>
      </c>
      <c r="J2506" s="211">
        <v>1.2563160026323747E-2</v>
      </c>
      <c r="K2506" s="211">
        <v>1.6844459569123681E-2</v>
      </c>
      <c r="L2506" s="211">
        <v>2.1454935685165856E-2</v>
      </c>
      <c r="M2506" s="211">
        <v>2.7572863546832062E-2</v>
      </c>
      <c r="N2506" s="211">
        <v>3.5403071958643423E-2</v>
      </c>
      <c r="P2506" s="212">
        <f t="array" ref="P2506:Z2506">(1+D2506:N2506)^-P$1:Z$1</f>
        <v>0.99993209534293614</v>
      </c>
      <c r="Q2506" s="212">
        <v>0.99944961104131913</v>
      </c>
      <c r="R2506" s="212">
        <v>0.99824691507724828</v>
      </c>
      <c r="S2506" s="212">
        <v>0.99428249700983307</v>
      </c>
      <c r="T2506" s="212">
        <v>0.98546688381885617</v>
      </c>
      <c r="U2506" s="212">
        <v>0.97276825167308278</v>
      </c>
      <c r="V2506" s="212">
        <v>0.93948399904117486</v>
      </c>
      <c r="W2506" s="212">
        <v>0.8896482185166108</v>
      </c>
      <c r="X2506" s="212">
        <v>0.80873806972259688</v>
      </c>
      <c r="Y2506" s="212">
        <v>0.66498308514376248</v>
      </c>
      <c r="Z2506" s="212">
        <v>0.49866744503791016</v>
      </c>
    </row>
    <row r="2507" spans="3:26" x14ac:dyDescent="0.3">
      <c r="C2507" s="210">
        <v>40200</v>
      </c>
      <c r="D2507" s="211">
        <v>8.5940687582076157E-4</v>
      </c>
      <c r="E2507" s="211">
        <v>2.1415205671660217E-3</v>
      </c>
      <c r="F2507" s="211">
        <v>3.4320549398684928E-3</v>
      </c>
      <c r="G2507" s="211">
        <v>5.4666983480961481E-3</v>
      </c>
      <c r="H2507" s="211">
        <v>7.0590963502277296E-3</v>
      </c>
      <c r="I2507" s="211">
        <v>9.5722169647415849E-3</v>
      </c>
      <c r="J2507" s="211">
        <v>1.2216349787379437E-2</v>
      </c>
      <c r="K2507" s="211">
        <v>1.5556446958591423E-2</v>
      </c>
      <c r="L2507" s="211">
        <v>2.130300174506769E-2</v>
      </c>
      <c r="M2507" s="211">
        <v>2.8995891161964941E-2</v>
      </c>
      <c r="N2507" s="211">
        <v>3.9841263389691572E-2</v>
      </c>
      <c r="P2507" s="212">
        <f t="array" ref="P2507:Z2507">(1+D2507:N2507)^-P$1:Z$1</f>
        <v>0.99993127933759884</v>
      </c>
      <c r="Q2507" s="212">
        <v>0.99946533528902037</v>
      </c>
      <c r="R2507" s="212">
        <v>0.99828837706012241</v>
      </c>
      <c r="S2507" s="212">
        <v>0.9945630239598412</v>
      </c>
      <c r="T2507" s="212">
        <v>0.98602990509180244</v>
      </c>
      <c r="U2507" s="212">
        <v>0.97182446663110367</v>
      </c>
      <c r="V2507" s="212">
        <v>0.94109455402038555</v>
      </c>
      <c r="W2507" s="212">
        <v>0.89757661159843072</v>
      </c>
      <c r="X2507" s="212">
        <v>0.80994199305729253</v>
      </c>
      <c r="Y2507" s="212">
        <v>0.65132146483673425</v>
      </c>
      <c r="Z2507" s="212">
        <v>0.45778236062205752</v>
      </c>
    </row>
    <row r="2508" spans="3:26" x14ac:dyDescent="0.3">
      <c r="C2508" s="210">
        <v>40199</v>
      </c>
      <c r="D2508" s="211">
        <v>7.4716025492414329E-4</v>
      </c>
      <c r="E2508" s="211">
        <v>1.794215935604908E-3</v>
      </c>
      <c r="F2508" s="211">
        <v>2.8211652610056763E-3</v>
      </c>
      <c r="G2508" s="211">
        <v>4.6436624845677581E-3</v>
      </c>
      <c r="H2508" s="211">
        <v>6.0080049754321222E-3</v>
      </c>
      <c r="I2508" s="211">
        <v>7.7403725988339726E-3</v>
      </c>
      <c r="J2508" s="211">
        <v>9.6767747569793394E-3</v>
      </c>
      <c r="K2508" s="211">
        <v>1.281001400492428E-2</v>
      </c>
      <c r="L2508" s="211">
        <v>1.6627791537809099E-2</v>
      </c>
      <c r="M2508" s="211">
        <v>2.2810049157989225E-2</v>
      </c>
      <c r="N2508" s="211">
        <v>3.1079927668483522E-2</v>
      </c>
      <c r="P2508" s="212">
        <f t="array" ref="P2508:Z2508">(1+D2508:N2508)^-P$1:Z$1</f>
        <v>0.99994025128345321</v>
      </c>
      <c r="Q2508" s="212">
        <v>0.99955194834190497</v>
      </c>
      <c r="R2508" s="212">
        <v>0.99859239498506691</v>
      </c>
      <c r="S2508" s="212">
        <v>0.99537780144545618</v>
      </c>
      <c r="T2508" s="212">
        <v>0.9880914174257347</v>
      </c>
      <c r="U2508" s="212">
        <v>0.97713377816004754</v>
      </c>
      <c r="V2508" s="212">
        <v>0.95298961437902197</v>
      </c>
      <c r="W2508" s="212">
        <v>0.91475352769555451</v>
      </c>
      <c r="X2508" s="212">
        <v>0.84796948044036735</v>
      </c>
      <c r="Y2508" s="212">
        <v>0.71297648250927836</v>
      </c>
      <c r="Z2508" s="212">
        <v>0.54219230790868134</v>
      </c>
    </row>
    <row r="2509" spans="3:26" x14ac:dyDescent="0.3">
      <c r="C2509" s="210">
        <v>40198</v>
      </c>
      <c r="D2509" s="211">
        <v>1.0499203104406805E-3</v>
      </c>
      <c r="E2509" s="211">
        <v>2.7898127533629324E-3</v>
      </c>
      <c r="F2509" s="211">
        <v>4.5644222222662179E-3</v>
      </c>
      <c r="G2509" s="211">
        <v>6.9886959363478253E-3</v>
      </c>
      <c r="H2509" s="211">
        <v>8.8628135897582984E-3</v>
      </c>
      <c r="I2509" s="211">
        <v>1.1656505633304825E-2</v>
      </c>
      <c r="J2509" s="211">
        <v>1.4846574542195496E-2</v>
      </c>
      <c r="K2509" s="211">
        <v>1.8633136468523551E-2</v>
      </c>
      <c r="L2509" s="211">
        <v>2.5524857372542082E-2</v>
      </c>
      <c r="M2509" s="211">
        <v>3.1963943485498525E-2</v>
      </c>
      <c r="N2509" s="211">
        <v>4.0150227609981812E-2</v>
      </c>
      <c r="P2509" s="212">
        <f t="array" ref="P2509:Z2509">(1+D2509:N2509)^-P$1:Z$1</f>
        <v>0.99991605396129835</v>
      </c>
      <c r="Q2509" s="212">
        <v>0.9993037603752648</v>
      </c>
      <c r="R2509" s="212">
        <v>0.99772557202123113</v>
      </c>
      <c r="S2509" s="212">
        <v>0.9930598069625306</v>
      </c>
      <c r="T2509" s="212">
        <v>0.9825072670629581</v>
      </c>
      <c r="U2509" s="212">
        <v>0.96583016214335726</v>
      </c>
      <c r="V2509" s="212">
        <v>0.92896221393478651</v>
      </c>
      <c r="W2509" s="212">
        <v>0.87877036226997651</v>
      </c>
      <c r="X2509" s="212">
        <v>0.77720947132953866</v>
      </c>
      <c r="Y2509" s="212">
        <v>0.62378100889706678</v>
      </c>
      <c r="Z2509" s="212">
        <v>0.45507044541455099</v>
      </c>
    </row>
    <row r="2510" spans="3:26" x14ac:dyDescent="0.3">
      <c r="C2510" s="210">
        <v>40197</v>
      </c>
      <c r="D2510" s="211">
        <v>1.0882668818001E-3</v>
      </c>
      <c r="E2510" s="211">
        <v>2.652888765465686E-3</v>
      </c>
      <c r="F2510" s="211">
        <v>4.0840933878341689E-3</v>
      </c>
      <c r="G2510" s="211">
        <v>6.6610208475386661E-3</v>
      </c>
      <c r="H2510" s="211">
        <v>8.3735457058577711E-3</v>
      </c>
      <c r="I2510" s="211">
        <v>1.0742780577350904E-2</v>
      </c>
      <c r="J2510" s="211">
        <v>1.3874070974110182E-2</v>
      </c>
      <c r="K2510" s="211">
        <v>1.8440164003680554E-2</v>
      </c>
      <c r="L2510" s="211">
        <v>2.3828340807928929E-2</v>
      </c>
      <c r="M2510" s="211">
        <v>3.2571285053524288E-2</v>
      </c>
      <c r="N2510" s="211">
        <v>4.2217928498458325E-2</v>
      </c>
      <c r="P2510" s="212">
        <f t="array" ref="P2510:Z2510">(1+D2510:N2510)^-P$1:Z$1</f>
        <v>0.9999129897737159</v>
      </c>
      <c r="Q2510" s="212">
        <v>0.99933787528457163</v>
      </c>
      <c r="R2510" s="212">
        <v>0.9979641870258239</v>
      </c>
      <c r="S2510" s="212">
        <v>0.99338305476263455</v>
      </c>
      <c r="T2510" s="212">
        <v>0.98346093324110417</v>
      </c>
      <c r="U2510" s="212">
        <v>0.96845190113895985</v>
      </c>
      <c r="V2510" s="212">
        <v>0.93342605154537828</v>
      </c>
      <c r="W2510" s="212">
        <v>0.87993658135265596</v>
      </c>
      <c r="X2510" s="212">
        <v>0.79018453961482304</v>
      </c>
      <c r="Y2510" s="212">
        <v>0.61830014354415574</v>
      </c>
      <c r="Z2510" s="212">
        <v>0.43735007487419247</v>
      </c>
    </row>
    <row r="2511" spans="3:26" x14ac:dyDescent="0.3">
      <c r="C2511" s="210">
        <v>40193</v>
      </c>
      <c r="D2511" s="211">
        <v>9.6922013154297629E-4</v>
      </c>
      <c r="E2511" s="211">
        <v>2.3164111473089411E-3</v>
      </c>
      <c r="F2511" s="211">
        <v>3.8165437740926718E-3</v>
      </c>
      <c r="G2511" s="211">
        <v>6.2949341783302285E-3</v>
      </c>
      <c r="H2511" s="211">
        <v>8.5048741717840774E-3</v>
      </c>
      <c r="I2511" s="211">
        <v>1.1173941921738281E-2</v>
      </c>
      <c r="J2511" s="211">
        <v>1.5013066829797058E-2</v>
      </c>
      <c r="K2511" s="211">
        <v>1.896765692231717E-2</v>
      </c>
      <c r="L2511" s="211">
        <v>2.4269822904912593E-2</v>
      </c>
      <c r="M2511" s="211">
        <v>3.1790391906462274E-2</v>
      </c>
      <c r="N2511" s="211">
        <v>4.3107878981397327E-2</v>
      </c>
      <c r="P2511" s="212">
        <f t="array" ref="P2511:Z2511">(1+D2511:N2511)^-P$1:Z$1</f>
        <v>0.99992250294377338</v>
      </c>
      <c r="Q2511" s="212">
        <v>0.99942173415944358</v>
      </c>
      <c r="R2511" s="212">
        <v>0.99809717305072443</v>
      </c>
      <c r="S2511" s="212">
        <v>0.99374444413409446</v>
      </c>
      <c r="T2511" s="212">
        <v>0.98320481547800198</v>
      </c>
      <c r="U2511" s="212">
        <v>0.96721359489163083</v>
      </c>
      <c r="V2511" s="212">
        <v>0.92820057687735846</v>
      </c>
      <c r="W2511" s="212">
        <v>0.87675288795374773</v>
      </c>
      <c r="X2511" s="212">
        <v>0.78678527445646684</v>
      </c>
      <c r="Y2511" s="212">
        <v>0.62535670303964452</v>
      </c>
      <c r="Z2511" s="212">
        <v>0.42994755536608281</v>
      </c>
    </row>
    <row r="2512" spans="3:26" x14ac:dyDescent="0.3">
      <c r="C2512" s="210">
        <v>40192</v>
      </c>
      <c r="D2512" s="211">
        <v>1.0909813254871825E-3</v>
      </c>
      <c r="E2512" s="211">
        <v>2.6709464059385718E-3</v>
      </c>
      <c r="F2512" s="211">
        <v>4.2642445745961106E-3</v>
      </c>
      <c r="G2512" s="211">
        <v>6.7607415410703394E-3</v>
      </c>
      <c r="H2512" s="211">
        <v>8.6185045253061275E-3</v>
      </c>
      <c r="I2512" s="211">
        <v>1.1678926574745984E-2</v>
      </c>
      <c r="J2512" s="211">
        <v>1.4964931167163123E-2</v>
      </c>
      <c r="K2512" s="211">
        <v>1.9134359946270711E-2</v>
      </c>
      <c r="L2512" s="211">
        <v>2.5250143667956339E-2</v>
      </c>
      <c r="M2512" s="211">
        <v>3.399676670989165E-2</v>
      </c>
      <c r="N2512" s="211">
        <v>4.3194454776413822E-2</v>
      </c>
      <c r="P2512" s="212">
        <f t="array" ref="P2512:Z2512">(1+D2512:N2512)^-P$1:Z$1</f>
        <v>0.99991277287347902</v>
      </c>
      <c r="Q2512" s="212">
        <v>0.99933337585083382</v>
      </c>
      <c r="R2512" s="212">
        <v>0.99787467248966122</v>
      </c>
      <c r="S2512" s="212">
        <v>0.99328465914282515</v>
      </c>
      <c r="T2512" s="212">
        <v>0.98298329343174851</v>
      </c>
      <c r="U2512" s="212">
        <v>0.96576594905847779</v>
      </c>
      <c r="V2512" s="212">
        <v>0.92842070166489032</v>
      </c>
      <c r="W2512" s="212">
        <v>0.87574948778887618</v>
      </c>
      <c r="X2512" s="212">
        <v>0.77929450122840083</v>
      </c>
      <c r="Y2512" s="212">
        <v>0.60563684596658995</v>
      </c>
      <c r="Z2512" s="212">
        <v>0.42923448181300311</v>
      </c>
    </row>
    <row r="2513" spans="3:26" x14ac:dyDescent="0.3">
      <c r="C2513" s="210">
        <v>40191</v>
      </c>
      <c r="D2513" s="211">
        <v>1.0822528877706891E-3</v>
      </c>
      <c r="E2513" s="211">
        <v>2.5291181690889281E-3</v>
      </c>
      <c r="F2513" s="211">
        <v>3.9038584144857552E-3</v>
      </c>
      <c r="G2513" s="211">
        <v>6.1587081899443777E-3</v>
      </c>
      <c r="H2513" s="211">
        <v>8.149484061521186E-3</v>
      </c>
      <c r="I2513" s="211">
        <v>1.0409917992925292E-2</v>
      </c>
      <c r="J2513" s="211">
        <v>1.4262643086317374E-2</v>
      </c>
      <c r="K2513" s="211">
        <v>1.9064275646670067E-2</v>
      </c>
      <c r="L2513" s="211">
        <v>2.41852678468382E-2</v>
      </c>
      <c r="M2513" s="211">
        <v>3.2605972025186204E-2</v>
      </c>
      <c r="N2513" s="211">
        <v>4.3934388809397797E-2</v>
      </c>
      <c r="P2513" s="212">
        <f t="array" ref="P2513:Z2513">(1+D2513:N2513)^-P$1:Z$1</f>
        <v>0.99991347032996325</v>
      </c>
      <c r="Q2513" s="212">
        <v>0.99936871800938087</v>
      </c>
      <c r="R2513" s="212">
        <v>0.99805376730522821</v>
      </c>
      <c r="S2513" s="212">
        <v>0.9938789893286083</v>
      </c>
      <c r="T2513" s="212">
        <v>0.98389813102659029</v>
      </c>
      <c r="U2513" s="212">
        <v>0.96940933714144695</v>
      </c>
      <c r="V2513" s="212">
        <v>0.93163940618149987</v>
      </c>
      <c r="W2513" s="212">
        <v>0.87617117137515976</v>
      </c>
      <c r="X2513" s="212">
        <v>0.78743507286311076</v>
      </c>
      <c r="Y2513" s="212">
        <v>0.61798867066200447</v>
      </c>
      <c r="Z2513" s="212">
        <v>0.42319050692094257</v>
      </c>
    </row>
    <row r="2514" spans="3:26" x14ac:dyDescent="0.3">
      <c r="C2514" s="210">
        <v>40190</v>
      </c>
      <c r="D2514" s="211">
        <v>8.332980662042618E-4</v>
      </c>
      <c r="E2514" s="211">
        <v>2.0537579166256324E-3</v>
      </c>
      <c r="F2514" s="211">
        <v>3.210048341824629E-3</v>
      </c>
      <c r="G2514" s="211">
        <v>4.9838079014760134E-3</v>
      </c>
      <c r="H2514" s="211">
        <v>6.3895780840169288E-3</v>
      </c>
      <c r="I2514" s="211">
        <v>8.5928219297339604E-3</v>
      </c>
      <c r="J2514" s="211">
        <v>1.1299566674941981E-2</v>
      </c>
      <c r="K2514" s="211">
        <v>1.510901347612662E-2</v>
      </c>
      <c r="L2514" s="211">
        <v>2.0501645880311503E-2</v>
      </c>
      <c r="M2514" s="211">
        <v>2.6529512528214241E-2</v>
      </c>
      <c r="N2514" s="211">
        <v>3.4402279677812217E-2</v>
      </c>
      <c r="P2514" s="212">
        <f t="array" ref="P2514:Z2514">(1+D2514:N2514)^-P$1:Z$1</f>
        <v>0.9999333661348444</v>
      </c>
      <c r="Q2514" s="212">
        <v>0.99948721855763423</v>
      </c>
      <c r="R2514" s="212">
        <v>0.99839882967515425</v>
      </c>
      <c r="S2514" s="212">
        <v>0.99504090726408523</v>
      </c>
      <c r="T2514" s="212">
        <v>0.98734228876515617</v>
      </c>
      <c r="U2514" s="212">
        <v>0.97465828990150216</v>
      </c>
      <c r="V2514" s="212">
        <v>0.94536799252118642</v>
      </c>
      <c r="W2514" s="212">
        <v>0.90034967425724233</v>
      </c>
      <c r="X2514" s="212">
        <v>0.81632463931366361</v>
      </c>
      <c r="Y2514" s="212">
        <v>0.67519373430928009</v>
      </c>
      <c r="Z2514" s="212">
        <v>0.50840594470916922</v>
      </c>
    </row>
    <row r="2515" spans="3:26" x14ac:dyDescent="0.3">
      <c r="C2515" s="210">
        <v>40189</v>
      </c>
      <c r="D2515" s="211">
        <v>1.0320717657050548E-3</v>
      </c>
      <c r="E2515" s="211">
        <v>2.498131010510548E-3</v>
      </c>
      <c r="F2515" s="211">
        <v>4.1058849474072444E-3</v>
      </c>
      <c r="G2515" s="211">
        <v>6.4454574971895759E-3</v>
      </c>
      <c r="H2515" s="211">
        <v>8.6614213523076647E-3</v>
      </c>
      <c r="I2515" s="211">
        <v>1.1892815323115896E-2</v>
      </c>
      <c r="J2515" s="211">
        <v>1.5160063984826977E-2</v>
      </c>
      <c r="K2515" s="211">
        <v>1.9784639906636117E-2</v>
      </c>
      <c r="L2515" s="211">
        <v>2.5617573953615497E-2</v>
      </c>
      <c r="M2515" s="211">
        <v>3.2237494332355073E-2</v>
      </c>
      <c r="N2515" s="211">
        <v>4.219082539605977E-2</v>
      </c>
      <c r="P2515" s="212">
        <f t="array" ref="P2515:Z2515">(1+D2515:N2515)^-P$1:Z$1</f>
        <v>0.99991748024127847</v>
      </c>
      <c r="Q2515" s="212">
        <v>0.99937644052701946</v>
      </c>
      <c r="R2515" s="212">
        <v>0.9979533578322336</v>
      </c>
      <c r="S2515" s="212">
        <v>0.99359582037041738</v>
      </c>
      <c r="T2515" s="212">
        <v>0.98289964667858798</v>
      </c>
      <c r="U2515" s="212">
        <v>0.96515366243964806</v>
      </c>
      <c r="V2515" s="212">
        <v>0.92752874521120277</v>
      </c>
      <c r="W2515" s="212">
        <v>0.87184792030789382</v>
      </c>
      <c r="X2515" s="212">
        <v>0.77650715401824155</v>
      </c>
      <c r="Y2515" s="212">
        <v>0.62130600219396781</v>
      </c>
      <c r="Z2515" s="212">
        <v>0.43757760466087453</v>
      </c>
    </row>
    <row r="2516" spans="3:26" x14ac:dyDescent="0.3">
      <c r="C2516" s="210">
        <v>40186</v>
      </c>
      <c r="D2516" s="211">
        <v>1.0841210645045416E-3</v>
      </c>
      <c r="E2516" s="211">
        <v>2.6683819730399126E-3</v>
      </c>
      <c r="F2516" s="211">
        <v>4.0067347178988268E-3</v>
      </c>
      <c r="G2516" s="211">
        <v>6.0693240067690611E-3</v>
      </c>
      <c r="H2516" s="211">
        <v>8.2862498361594896E-3</v>
      </c>
      <c r="I2516" s="211">
        <v>1.0712346604355463E-2</v>
      </c>
      <c r="J2516" s="211">
        <v>1.4381232194921087E-2</v>
      </c>
      <c r="K2516" s="211">
        <v>1.8028628505503748E-2</v>
      </c>
      <c r="L2516" s="211">
        <v>2.4769084727323854E-2</v>
      </c>
      <c r="M2516" s="211">
        <v>3.2047697566936865E-2</v>
      </c>
      <c r="N2516" s="211">
        <v>4.0429612589057397E-2</v>
      </c>
      <c r="P2516" s="212">
        <f t="array" ref="P2516:Z2516">(1+D2516:N2516)^-P$1:Z$1</f>
        <v>0.99991332105046549</v>
      </c>
      <c r="Q2516" s="212">
        <v>0.99933401482603601</v>
      </c>
      <c r="R2516" s="212">
        <v>0.99800263283124135</v>
      </c>
      <c r="S2516" s="212">
        <v>0.99396729046205545</v>
      </c>
      <c r="T2516" s="212">
        <v>0.98363123367704841</v>
      </c>
      <c r="U2516" s="212">
        <v>0.96853938812755791</v>
      </c>
      <c r="V2516" s="212">
        <v>0.93109495379148821</v>
      </c>
      <c r="W2516" s="212">
        <v>0.88242958806010208</v>
      </c>
      <c r="X2516" s="212">
        <v>0.78296049302232307</v>
      </c>
      <c r="Y2516" s="212">
        <v>0.62302211174366928</v>
      </c>
      <c r="Z2516" s="212">
        <v>0.45263268257232742</v>
      </c>
    </row>
    <row r="2517" spans="3:26" x14ac:dyDescent="0.3">
      <c r="C2517" s="210">
        <v>40185</v>
      </c>
      <c r="D2517" s="211">
        <v>8.1978968158769039E-4</v>
      </c>
      <c r="E2517" s="211">
        <v>2.0995745322619206E-3</v>
      </c>
      <c r="F2517" s="211">
        <v>3.3130238003940397E-3</v>
      </c>
      <c r="G2517" s="211">
        <v>5.1217805451911026E-3</v>
      </c>
      <c r="H2517" s="211">
        <v>6.5497285138299598E-3</v>
      </c>
      <c r="I2517" s="211">
        <v>8.6930765683054176E-3</v>
      </c>
      <c r="J2517" s="211">
        <v>1.1509513841636988E-2</v>
      </c>
      <c r="K2517" s="211">
        <v>1.5024557587812589E-2</v>
      </c>
      <c r="L2517" s="211">
        <v>2.0001287613112755E-2</v>
      </c>
      <c r="M2517" s="211">
        <v>2.74866976970384E-2</v>
      </c>
      <c r="N2517" s="211">
        <v>3.7377934028916815E-2</v>
      </c>
      <c r="P2517" s="212">
        <f t="array" ref="P2517:Z2517">(1+D2517:N2517)^-P$1:Z$1</f>
        <v>0.99993444584176272</v>
      </c>
      <c r="Q2517" s="212">
        <v>0.99947579406748266</v>
      </c>
      <c r="R2517" s="212">
        <v>0.99834759281635799</v>
      </c>
      <c r="S2517" s="212">
        <v>0.99490431841760218</v>
      </c>
      <c r="T2517" s="212">
        <v>0.98702812502724158</v>
      </c>
      <c r="U2517" s="212">
        <v>0.97436770308579368</v>
      </c>
      <c r="V2517" s="212">
        <v>0.94438730497117152</v>
      </c>
      <c r="W2517" s="212">
        <v>0.90087420511826011</v>
      </c>
      <c r="X2517" s="212">
        <v>0.82033794415070271</v>
      </c>
      <c r="Y2517" s="212">
        <v>0.6658200665012366</v>
      </c>
      <c r="Z2517" s="212">
        <v>0.48002060685282855</v>
      </c>
    </row>
    <row r="2518" spans="3:26" x14ac:dyDescent="0.3">
      <c r="C2518" s="210">
        <v>40184</v>
      </c>
      <c r="D2518" s="211">
        <v>1.0249882302660277E-3</v>
      </c>
      <c r="E2518" s="211">
        <v>2.5617675774261724E-3</v>
      </c>
      <c r="F2518" s="211">
        <v>3.8872397167773001E-3</v>
      </c>
      <c r="G2518" s="211">
        <v>6.1097780454091536E-3</v>
      </c>
      <c r="H2518" s="211">
        <v>8.0749182392089863E-3</v>
      </c>
      <c r="I2518" s="211">
        <v>1.050023565393809E-2</v>
      </c>
      <c r="J2518" s="211">
        <v>1.4203100153649464E-2</v>
      </c>
      <c r="K2518" s="211">
        <v>1.8645132607345457E-2</v>
      </c>
      <c r="L2518" s="211">
        <v>2.4950816976407109E-2</v>
      </c>
      <c r="M2518" s="211">
        <v>3.3174355519205015E-2</v>
      </c>
      <c r="N2518" s="211">
        <v>4.4226145514981351E-2</v>
      </c>
      <c r="P2518" s="212">
        <f t="array" ref="P2518:Z2518">(1+D2518:N2518)^-P$1:Z$1</f>
        <v>0.99991804629530801</v>
      </c>
      <c r="Q2518" s="212">
        <v>0.9993605815541301</v>
      </c>
      <c r="R2518" s="212">
        <v>0.99806202833523039</v>
      </c>
      <c r="S2518" s="212">
        <v>0.9939273246531023</v>
      </c>
      <c r="T2518" s="212">
        <v>0.98404369141152015</v>
      </c>
      <c r="U2518" s="212">
        <v>0.96914942540031401</v>
      </c>
      <c r="V2518" s="212">
        <v>0.93191291676478893</v>
      </c>
      <c r="W2518" s="212">
        <v>0.8786979225660847</v>
      </c>
      <c r="X2518" s="212">
        <v>0.78157334651790256</v>
      </c>
      <c r="Y2518" s="212">
        <v>0.61290862120363743</v>
      </c>
      <c r="Z2518" s="212">
        <v>0.42083198535722932</v>
      </c>
    </row>
    <row r="2519" spans="3:26" x14ac:dyDescent="0.3">
      <c r="C2519" s="210">
        <v>40183</v>
      </c>
      <c r="D2519" s="211">
        <v>1.033438541936216E-3</v>
      </c>
      <c r="E2519" s="211">
        <v>2.4507971474215049E-3</v>
      </c>
      <c r="F2519" s="211">
        <v>3.7720762707986683E-3</v>
      </c>
      <c r="G2519" s="211">
        <v>5.7086784786814296E-3</v>
      </c>
      <c r="H2519" s="211">
        <v>7.3792233007360618E-3</v>
      </c>
      <c r="I2519" s="211">
        <v>1.0029039584739975E-2</v>
      </c>
      <c r="J2519" s="211">
        <v>1.3581424148219438E-2</v>
      </c>
      <c r="K2519" s="211">
        <v>1.7385206392771871E-2</v>
      </c>
      <c r="L2519" s="211">
        <v>2.1973655456842177E-2</v>
      </c>
      <c r="M2519" s="211">
        <v>2.8934398296318685E-2</v>
      </c>
      <c r="N2519" s="211">
        <v>3.8432899458828509E-2</v>
      </c>
      <c r="P2519" s="212">
        <f t="array" ref="P2519:Z2519">(1+D2519:N2519)^-P$1:Z$1</f>
        <v>0.99991737102100664</v>
      </c>
      <c r="Q2519" s="212">
        <v>0.99938823749255612</v>
      </c>
      <c r="R2519" s="212">
        <v>0.99811928085728996</v>
      </c>
      <c r="S2519" s="212">
        <v>0.99432372554712667</v>
      </c>
      <c r="T2519" s="212">
        <v>0.98540331962203265</v>
      </c>
      <c r="U2519" s="212">
        <v>0.97050643333118414</v>
      </c>
      <c r="V2519" s="212">
        <v>0.93477434951711624</v>
      </c>
      <c r="W2519" s="212">
        <v>0.88634351515215459</v>
      </c>
      <c r="X2519" s="212">
        <v>0.8046425478649597</v>
      </c>
      <c r="Y2519" s="212">
        <v>0.65190558929333631</v>
      </c>
      <c r="Z2519" s="212">
        <v>0.47036090965541938</v>
      </c>
    </row>
    <row r="2520" spans="3:26" x14ac:dyDescent="0.3">
      <c r="C2520" s="210">
        <v>40182</v>
      </c>
      <c r="D2520" s="211">
        <v>1.2170972716747683E-3</v>
      </c>
      <c r="E2520" s="211">
        <v>2.8959766337832188E-3</v>
      </c>
      <c r="F2520" s="211">
        <v>4.3881899592636917E-3</v>
      </c>
      <c r="G2520" s="211">
        <v>6.8904061762157954E-3</v>
      </c>
      <c r="H2520" s="211">
        <v>9.2127876933541658E-3</v>
      </c>
      <c r="I2520" s="211">
        <v>1.1577391990740326E-2</v>
      </c>
      <c r="J2520" s="211">
        <v>1.4897131009837108E-2</v>
      </c>
      <c r="K2520" s="211">
        <v>1.9674164319060831E-2</v>
      </c>
      <c r="L2520" s="211">
        <v>2.4951286758142635E-2</v>
      </c>
      <c r="M2520" s="211">
        <v>3.4048112368334084E-2</v>
      </c>
      <c r="N2520" s="211">
        <v>4.2974840910231418E-2</v>
      </c>
      <c r="P2520" s="212">
        <f t="array" ref="P2520:Z2520">(1+D2520:N2520)^-P$1:Z$1</f>
        <v>0.99990269615758864</v>
      </c>
      <c r="Q2520" s="212">
        <v>0.99927731342088166</v>
      </c>
      <c r="R2520" s="212">
        <v>0.99781309979430721</v>
      </c>
      <c r="S2520" s="212">
        <v>0.99315674661914499</v>
      </c>
      <c r="T2520" s="212">
        <v>0.98182595885152091</v>
      </c>
      <c r="U2520" s="212">
        <v>0.96605678736917322</v>
      </c>
      <c r="V2520" s="212">
        <v>0.92873085861887228</v>
      </c>
      <c r="W2520" s="212">
        <v>0.87250935176014199</v>
      </c>
      <c r="X2520" s="212">
        <v>0.78156976421959512</v>
      </c>
      <c r="Y2520" s="212">
        <v>0.60518590926745019</v>
      </c>
      <c r="Z2520" s="212">
        <v>0.43104573640916022</v>
      </c>
    </row>
    <row r="2521" spans="3:26" x14ac:dyDescent="0.3">
      <c r="C2521" s="210">
        <v>40178</v>
      </c>
      <c r="D2521" s="211">
        <v>1.0765587426291969E-3</v>
      </c>
      <c r="E2521" s="211">
        <v>2.6757748950010153E-3</v>
      </c>
      <c r="F2521" s="211">
        <v>4.1255174809302258E-3</v>
      </c>
      <c r="G2521" s="211">
        <v>6.7025901364632275E-3</v>
      </c>
      <c r="H2521" s="211">
        <v>8.6706567731121981E-3</v>
      </c>
      <c r="I2521" s="211">
        <v>1.177076758632715E-2</v>
      </c>
      <c r="J2521" s="211">
        <v>1.4879722452992307E-2</v>
      </c>
      <c r="K2521" s="211">
        <v>1.8618786503996537E-2</v>
      </c>
      <c r="L2521" s="211">
        <v>2.4612559882237928E-2</v>
      </c>
      <c r="M2521" s="211">
        <v>3.2344897835281501E-2</v>
      </c>
      <c r="N2521" s="211">
        <v>4.2103408940542909E-2</v>
      </c>
      <c r="P2521" s="212">
        <f t="array" ref="P2521:Z2521">(1+D2521:N2521)^-P$1:Z$1</f>
        <v>0.99991392533113022</v>
      </c>
      <c r="Q2521" s="212">
        <v>0.99933217275031294</v>
      </c>
      <c r="R2521" s="212">
        <v>0.9979436018564225</v>
      </c>
      <c r="S2521" s="212">
        <v>0.99334203547091826</v>
      </c>
      <c r="T2521" s="212">
        <v>0.98288164783976406</v>
      </c>
      <c r="U2521" s="212">
        <v>0.96550297781968075</v>
      </c>
      <c r="V2521" s="212">
        <v>0.92881051544057547</v>
      </c>
      <c r="W2521" s="212">
        <v>0.87885702471581917</v>
      </c>
      <c r="X2521" s="212">
        <v>0.78415740448859439</v>
      </c>
      <c r="Y2521" s="212">
        <v>0.62033711284255588</v>
      </c>
      <c r="Z2521" s="212">
        <v>0.43831231066011483</v>
      </c>
    </row>
    <row r="2522" spans="3:26" x14ac:dyDescent="0.3">
      <c r="C2522" s="210">
        <v>40177</v>
      </c>
      <c r="D2522" s="211">
        <v>1.0173581191515327E-3</v>
      </c>
      <c r="E2522" s="211">
        <v>2.5841183730362263E-3</v>
      </c>
      <c r="F2522" s="211">
        <v>3.88927254566235E-3</v>
      </c>
      <c r="G2522" s="211">
        <v>6.3294560581306225E-3</v>
      </c>
      <c r="H2522" s="211">
        <v>8.3641218501313598E-3</v>
      </c>
      <c r="I2522" s="211">
        <v>1.1057237588161304E-2</v>
      </c>
      <c r="J2522" s="211">
        <v>1.4300671027225802E-2</v>
      </c>
      <c r="K2522" s="211">
        <v>1.8707260464187483E-2</v>
      </c>
      <c r="L2522" s="211">
        <v>2.3875971538090065E-2</v>
      </c>
      <c r="M2522" s="211">
        <v>3.239919268993726E-2</v>
      </c>
      <c r="N2522" s="211">
        <v>4.2218212026334689E-2</v>
      </c>
      <c r="P2522" s="212">
        <f t="array" ref="P2522:Z2522">(1+D2522:N2522)^-P$1:Z$1</f>
        <v>0.99991865603171137</v>
      </c>
      <c r="Q2522" s="212">
        <v>0.9993550117743919</v>
      </c>
      <c r="R2522" s="212">
        <v>0.99806101782022505</v>
      </c>
      <c r="S2522" s="212">
        <v>0.99371035397997431</v>
      </c>
      <c r="T2522" s="212">
        <v>0.98347931556362944</v>
      </c>
      <c r="U2522" s="212">
        <v>0.96754856419982249</v>
      </c>
      <c r="V2522" s="212">
        <v>0.93146477516302861</v>
      </c>
      <c r="W2522" s="212">
        <v>0.87832286739939636</v>
      </c>
      <c r="X2522" s="212">
        <v>0.78981702255552688</v>
      </c>
      <c r="Y2522" s="212">
        <v>0.61984793117924242</v>
      </c>
      <c r="Z2522" s="212">
        <v>0.43734769532226936</v>
      </c>
    </row>
    <row r="2523" spans="3:26" x14ac:dyDescent="0.3">
      <c r="C2523" s="210">
        <v>40176</v>
      </c>
      <c r="D2523" s="211">
        <v>9.2897636363741139E-4</v>
      </c>
      <c r="E2523" s="211">
        <v>2.3155412545914863E-3</v>
      </c>
      <c r="F2523" s="211">
        <v>3.6449720488093387E-3</v>
      </c>
      <c r="G2523" s="211">
        <v>5.600052492154426E-3</v>
      </c>
      <c r="H2523" s="211">
        <v>7.0791751360873498E-3</v>
      </c>
      <c r="I2523" s="211">
        <v>9.020984410906244E-3</v>
      </c>
      <c r="J2523" s="211">
        <v>1.1280307997700398E-2</v>
      </c>
      <c r="K2523" s="211">
        <v>1.4704394298987055E-2</v>
      </c>
      <c r="L2523" s="211">
        <v>1.9544972950379901E-2</v>
      </c>
      <c r="M2523" s="211">
        <v>2.5500883248611047E-2</v>
      </c>
      <c r="N2523" s="211">
        <v>3.409319318581585E-2</v>
      </c>
      <c r="P2523" s="212">
        <f t="array" ref="P2523:Z2523">(1+D2523:N2523)^-P$1:Z$1</f>
        <v>0.99992571914838757</v>
      </c>
      <c r="Q2523" s="212">
        <v>0.99942195100468068</v>
      </c>
      <c r="R2523" s="212">
        <v>0.99818248107340179</v>
      </c>
      <c r="S2523" s="212">
        <v>0.99443113345283152</v>
      </c>
      <c r="T2523" s="212">
        <v>0.98599058725773603</v>
      </c>
      <c r="U2523" s="212">
        <v>0.9734180727110654</v>
      </c>
      <c r="V2523" s="212">
        <v>0.94545801321256684</v>
      </c>
      <c r="W2523" s="212">
        <v>0.90286581969156143</v>
      </c>
      <c r="X2523" s="212">
        <v>0.82401690944545525</v>
      </c>
      <c r="Y2523" s="212">
        <v>0.68542417606447792</v>
      </c>
      <c r="Z2523" s="212">
        <v>0.51145380185394418</v>
      </c>
    </row>
    <row r="2524" spans="3:26" x14ac:dyDescent="0.3">
      <c r="C2524" s="210">
        <v>40175</v>
      </c>
      <c r="D2524" s="211">
        <v>1.157541663185309E-3</v>
      </c>
      <c r="E2524" s="211">
        <v>2.8512591176127534E-3</v>
      </c>
      <c r="F2524" s="211">
        <v>4.469604551490901E-3</v>
      </c>
      <c r="G2524" s="211">
        <v>7.2816655952279126E-3</v>
      </c>
      <c r="H2524" s="211">
        <v>9.2429518878305878E-3</v>
      </c>
      <c r="I2524" s="211">
        <v>1.2206797501316985E-2</v>
      </c>
      <c r="J2524" s="211">
        <v>1.5487644586969749E-2</v>
      </c>
      <c r="K2524" s="211">
        <v>2.0700383799593144E-2</v>
      </c>
      <c r="L2524" s="211">
        <v>2.6456982715513926E-2</v>
      </c>
      <c r="M2524" s="211">
        <v>3.5108446328910747E-2</v>
      </c>
      <c r="N2524" s="211">
        <v>4.4550281204291609E-2</v>
      </c>
      <c r="P2524" s="212">
        <f t="array" ref="P2524:Z2524">(1+D2524:N2524)^-P$1:Z$1</f>
        <v>0.99990745450432783</v>
      </c>
      <c r="Q2524" s="212">
        <v>0.99928845277276368</v>
      </c>
      <c r="R2524" s="212">
        <v>0.99777266144134968</v>
      </c>
      <c r="S2524" s="212">
        <v>0.99277097375645673</v>
      </c>
      <c r="T2524" s="212">
        <v>0.98176727021459975</v>
      </c>
      <c r="U2524" s="212">
        <v>0.96425578151944269</v>
      </c>
      <c r="V2524" s="212">
        <v>0.92603367798283598</v>
      </c>
      <c r="W2524" s="212">
        <v>0.86638725205072209</v>
      </c>
      <c r="X2524" s="212">
        <v>0.77018040572090829</v>
      </c>
      <c r="Y2524" s="212">
        <v>0.59595327993983138</v>
      </c>
      <c r="Z2524" s="212">
        <v>0.41822789257464055</v>
      </c>
    </row>
    <row r="2525" spans="3:26" x14ac:dyDescent="0.3">
      <c r="C2525" s="210">
        <v>40171</v>
      </c>
      <c r="D2525" s="211">
        <v>9.7425740468604094E-4</v>
      </c>
      <c r="E2525" s="211">
        <v>2.4202031956526934E-3</v>
      </c>
      <c r="F2525" s="211">
        <v>3.8591534655215446E-3</v>
      </c>
      <c r="G2525" s="211">
        <v>5.9906126896754914E-3</v>
      </c>
      <c r="H2525" s="211">
        <v>8.197435200485121E-3</v>
      </c>
      <c r="I2525" s="211">
        <v>1.086184079012887E-2</v>
      </c>
      <c r="J2525" s="211">
        <v>1.4731979740409771E-2</v>
      </c>
      <c r="K2525" s="211">
        <v>1.8914610919960519E-2</v>
      </c>
      <c r="L2525" s="211">
        <v>2.4090683148384365E-2</v>
      </c>
      <c r="M2525" s="211">
        <v>3.1334260562760598E-2</v>
      </c>
      <c r="N2525" s="211">
        <v>4.2819236903830535E-2</v>
      </c>
      <c r="P2525" s="212">
        <f t="array" ref="P2525:Z2525">(1+D2525:N2525)^-P$1:Z$1</f>
        <v>0.99992210038441554</v>
      </c>
      <c r="Q2525" s="212">
        <v>0.99939586275926318</v>
      </c>
      <c r="R2525" s="212">
        <v>0.99807599026640981</v>
      </c>
      <c r="S2525" s="212">
        <v>0.99404506104320522</v>
      </c>
      <c r="T2525" s="212">
        <v>0.98380454238529258</v>
      </c>
      <c r="U2525" s="212">
        <v>0.96810974604512745</v>
      </c>
      <c r="V2525" s="212">
        <v>0.92948687606036884</v>
      </c>
      <c r="W2525" s="212">
        <v>0.87707245202525486</v>
      </c>
      <c r="X2525" s="212">
        <v>0.78816264780111722</v>
      </c>
      <c r="Y2525" s="212">
        <v>0.62951824781931065</v>
      </c>
      <c r="Z2525" s="212">
        <v>0.43233392911223278</v>
      </c>
    </row>
    <row r="2526" spans="3:26" x14ac:dyDescent="0.3">
      <c r="C2526" s="210">
        <v>40170</v>
      </c>
      <c r="D2526" s="211">
        <v>1.127442261105152E-3</v>
      </c>
      <c r="E2526" s="211">
        <v>2.855474216594905E-3</v>
      </c>
      <c r="F2526" s="211">
        <v>4.6384276821774305E-3</v>
      </c>
      <c r="G2526" s="211">
        <v>7.0629690715624908E-3</v>
      </c>
      <c r="H2526" s="211">
        <v>9.6804832960519938E-3</v>
      </c>
      <c r="I2526" s="211">
        <v>1.3062097813795644E-2</v>
      </c>
      <c r="J2526" s="211">
        <v>1.6525145322624692E-2</v>
      </c>
      <c r="K2526" s="211">
        <v>2.1715644376225755E-2</v>
      </c>
      <c r="L2526" s="211">
        <v>2.8854437547871523E-2</v>
      </c>
      <c r="M2526" s="211">
        <v>3.8922928998129172E-2</v>
      </c>
      <c r="N2526" s="211">
        <v>4.9355344182916115E-2</v>
      </c>
      <c r="P2526" s="212">
        <f t="array" ref="P2526:Z2526">(1+D2526:N2526)^-P$1:Z$1</f>
        <v>0.99990985948886957</v>
      </c>
      <c r="Q2526" s="212">
        <v>0.99928740274449757</v>
      </c>
      <c r="R2526" s="212">
        <v>0.99768882322802421</v>
      </c>
      <c r="S2526" s="212">
        <v>0.99298656659168594</v>
      </c>
      <c r="T2526" s="212">
        <v>0.98091658338313104</v>
      </c>
      <c r="U2526" s="212">
        <v>0.96181555942337094</v>
      </c>
      <c r="V2526" s="212">
        <v>0.92131760452360922</v>
      </c>
      <c r="W2526" s="212">
        <v>0.86037879258650973</v>
      </c>
      <c r="X2526" s="212">
        <v>0.75242055147728104</v>
      </c>
      <c r="Y2526" s="212">
        <v>0.56396224589785093</v>
      </c>
      <c r="Z2526" s="212">
        <v>0.38154733727308532</v>
      </c>
    </row>
    <row r="2527" spans="3:26" x14ac:dyDescent="0.3">
      <c r="C2527" s="210">
        <v>40169</v>
      </c>
      <c r="D2527" s="211">
        <v>9.1745124664805128E-4</v>
      </c>
      <c r="E2527" s="211">
        <v>2.3492902410638542E-3</v>
      </c>
      <c r="F2527" s="211">
        <v>3.6053402268722045E-3</v>
      </c>
      <c r="G2527" s="211">
        <v>5.5364966327433162E-3</v>
      </c>
      <c r="H2527" s="211">
        <v>7.4372381253590093E-3</v>
      </c>
      <c r="I2527" s="211">
        <v>9.9434480476841731E-3</v>
      </c>
      <c r="J2527" s="211">
        <v>1.348968207584713E-2</v>
      </c>
      <c r="K2527" s="211">
        <v>1.7295978874961402E-2</v>
      </c>
      <c r="L2527" s="211">
        <v>2.258008493328291E-2</v>
      </c>
      <c r="M2527" s="211">
        <v>2.9149328842232394E-2</v>
      </c>
      <c r="N2527" s="211">
        <v>3.9805334718950272E-2</v>
      </c>
      <c r="P2527" s="212">
        <f t="array" ref="P2527:Z2527">(1+D2527:N2527)^-P$1:Z$1</f>
        <v>0.99992664023931999</v>
      </c>
      <c r="Q2527" s="212">
        <v>0.99941353829263602</v>
      </c>
      <c r="R2527" s="212">
        <v>0.99820218971694141</v>
      </c>
      <c r="S2527" s="212">
        <v>0.99449398738754535</v>
      </c>
      <c r="T2527" s="212">
        <v>0.98528983095484135</v>
      </c>
      <c r="U2527" s="212">
        <v>0.97075320213062921</v>
      </c>
      <c r="V2527" s="212">
        <v>0.93519750953920355</v>
      </c>
      <c r="W2527" s="212">
        <v>0.88688784966817047</v>
      </c>
      <c r="X2527" s="212">
        <v>0.79988342121915279</v>
      </c>
      <c r="Y2527" s="212">
        <v>0.64986638411399467</v>
      </c>
      <c r="Z2527" s="212">
        <v>0.45809882200710722</v>
      </c>
    </row>
    <row r="2528" spans="3:26" x14ac:dyDescent="0.3">
      <c r="C2528" s="210">
        <v>40168</v>
      </c>
      <c r="D2528" s="211">
        <v>1.018022225312081E-3</v>
      </c>
      <c r="E2528" s="211">
        <v>2.3019399444665009E-3</v>
      </c>
      <c r="F2528" s="211">
        <v>3.5073292313994218E-3</v>
      </c>
      <c r="G2528" s="211">
        <v>5.479933198865623E-3</v>
      </c>
      <c r="H2528" s="211">
        <v>7.3929255607819901E-3</v>
      </c>
      <c r="I2528" s="211">
        <v>1.0057271356388805E-2</v>
      </c>
      <c r="J2528" s="211">
        <v>1.2822743777766271E-2</v>
      </c>
      <c r="K2528" s="211">
        <v>1.6287423817724751E-2</v>
      </c>
      <c r="L2528" s="211">
        <v>2.1572528341945275E-2</v>
      </c>
      <c r="M2528" s="211">
        <v>2.8046787515889578E-2</v>
      </c>
      <c r="N2528" s="211">
        <v>3.6432629028978779E-2</v>
      </c>
      <c r="P2528" s="212">
        <f t="array" ref="P2528:Z2528">(1+D2528:N2528)^-P$1:Z$1</f>
        <v>0.99991860296155066</v>
      </c>
      <c r="Q2528" s="212">
        <v>0.99942534154454366</v>
      </c>
      <c r="R2528" s="212">
        <v>0.99825093495213857</v>
      </c>
      <c r="S2528" s="212">
        <v>0.9945499328052908</v>
      </c>
      <c r="T2528" s="212">
        <v>0.98537651347645383</v>
      </c>
      <c r="U2528" s="212">
        <v>0.9704250567073921</v>
      </c>
      <c r="V2528" s="212">
        <v>0.93828067987441921</v>
      </c>
      <c r="W2528" s="212">
        <v>0.89306720243812543</v>
      </c>
      <c r="X2528" s="212">
        <v>0.80780761780862698</v>
      </c>
      <c r="Y2528" s="212">
        <v>0.66039959039406237</v>
      </c>
      <c r="Z2528" s="212">
        <v>0.48885319704237873</v>
      </c>
    </row>
    <row r="2529" spans="3:26" x14ac:dyDescent="0.3">
      <c r="C2529" s="210">
        <v>40165</v>
      </c>
      <c r="D2529" s="211">
        <v>1.0104565912316006E-3</v>
      </c>
      <c r="E2529" s="211">
        <v>2.4417561691922668E-3</v>
      </c>
      <c r="F2529" s="211">
        <v>3.9822997839895746E-3</v>
      </c>
      <c r="G2529" s="211">
        <v>6.4886660259914197E-3</v>
      </c>
      <c r="H2529" s="211">
        <v>8.3061950501445558E-3</v>
      </c>
      <c r="I2529" s="211">
        <v>1.1131614677823979E-2</v>
      </c>
      <c r="J2529" s="211">
        <v>1.4789892979955499E-2</v>
      </c>
      <c r="K2529" s="211">
        <v>2.005897621721886E-2</v>
      </c>
      <c r="L2529" s="211">
        <v>2.7451419905737674E-2</v>
      </c>
      <c r="M2529" s="211">
        <v>3.4365267109096403E-2</v>
      </c>
      <c r="N2529" s="211">
        <v>4.5536687116552892E-2</v>
      </c>
      <c r="P2529" s="212">
        <f t="array" ref="P2529:Z2529">(1+D2529:N2529)^-P$1:Z$1</f>
        <v>0.99991920754999708</v>
      </c>
      <c r="Q2529" s="212">
        <v>0.99939049084460452</v>
      </c>
      <c r="R2529" s="212">
        <v>0.99801477745769751</v>
      </c>
      <c r="S2529" s="212">
        <v>0.99355316533109972</v>
      </c>
      <c r="T2529" s="212">
        <v>0.98359231982033268</v>
      </c>
      <c r="U2529" s="212">
        <v>0.9673350663171788</v>
      </c>
      <c r="V2529" s="212">
        <v>0.9292216810046845</v>
      </c>
      <c r="W2529" s="212">
        <v>0.87020791065622716</v>
      </c>
      <c r="X2529" s="212">
        <v>0.76275846020375804</v>
      </c>
      <c r="Y2529" s="212">
        <v>0.60240846440083229</v>
      </c>
      <c r="Z2529" s="212">
        <v>0.41040672640055909</v>
      </c>
    </row>
    <row r="2530" spans="3:26" x14ac:dyDescent="0.3">
      <c r="C2530" s="210">
        <v>40164</v>
      </c>
      <c r="D2530" s="211">
        <v>8.0229757961914564E-4</v>
      </c>
      <c r="E2530" s="211">
        <v>1.8475032049756722E-3</v>
      </c>
      <c r="F2530" s="211">
        <v>2.8534962197923224E-3</v>
      </c>
      <c r="G2530" s="211">
        <v>4.5071115256294734E-3</v>
      </c>
      <c r="H2530" s="211">
        <v>5.7378925043755401E-3</v>
      </c>
      <c r="I2530" s="211">
        <v>7.1958442011533091E-3</v>
      </c>
      <c r="J2530" s="211">
        <v>9.309312454789255E-3</v>
      </c>
      <c r="K2530" s="211">
        <v>1.2332833425708487E-2</v>
      </c>
      <c r="L2530" s="211">
        <v>1.5911528546454161E-2</v>
      </c>
      <c r="M2530" s="211">
        <v>2.1006588906278167E-2</v>
      </c>
      <c r="N2530" s="211">
        <v>2.7092167055978882E-2</v>
      </c>
      <c r="P2530" s="212">
        <f t="array" ref="P2530:Z2530">(1+D2530:N2530)^-P$1:Z$1</f>
        <v>0.99993584398520896</v>
      </c>
      <c r="Q2530" s="212">
        <v>0.99953865678401588</v>
      </c>
      <c r="R2530" s="212">
        <v>0.99857629806268233</v>
      </c>
      <c r="S2530" s="212">
        <v>0.99551311138177601</v>
      </c>
      <c r="T2530" s="212">
        <v>0.98862223496115065</v>
      </c>
      <c r="U2530" s="212">
        <v>0.97871946223499862</v>
      </c>
      <c r="V2530" s="212">
        <v>0.95472566711343865</v>
      </c>
      <c r="W2530" s="212">
        <v>0.91777609343331024</v>
      </c>
      <c r="X2530" s="212">
        <v>0.8539670478237027</v>
      </c>
      <c r="Y2530" s="212">
        <v>0.73210239699165547</v>
      </c>
      <c r="Z2530" s="212">
        <v>0.58588402545597074</v>
      </c>
    </row>
    <row r="2531" spans="3:26" x14ac:dyDescent="0.3">
      <c r="C2531" s="210">
        <v>40163</v>
      </c>
      <c r="D2531" s="211">
        <v>9.3935668026019314E-4</v>
      </c>
      <c r="E2531" s="211">
        <v>2.2501558073587621E-3</v>
      </c>
      <c r="F2531" s="211">
        <v>3.4542973963352526E-3</v>
      </c>
      <c r="G2531" s="211">
        <v>5.392593512801718E-3</v>
      </c>
      <c r="H2531" s="211">
        <v>6.8475273225508705E-3</v>
      </c>
      <c r="I2531" s="211">
        <v>9.232190125709222E-3</v>
      </c>
      <c r="J2531" s="211">
        <v>1.2346279847104787E-2</v>
      </c>
      <c r="K2531" s="211">
        <v>1.6687401393050916E-2</v>
      </c>
      <c r="L2531" s="211">
        <v>2.1148381212132979E-2</v>
      </c>
      <c r="M2531" s="211">
        <v>2.8294366228667059E-2</v>
      </c>
      <c r="N2531" s="211">
        <v>3.819822595681429E-2</v>
      </c>
      <c r="P2531" s="212">
        <f t="array" ref="P2531:Z2531">(1+D2531:N2531)^-P$1:Z$1</f>
        <v>0.99992488956006054</v>
      </c>
      <c r="Q2531" s="212">
        <v>0.99943825084066129</v>
      </c>
      <c r="R2531" s="212">
        <v>0.99827731302418565</v>
      </c>
      <c r="S2531" s="212">
        <v>0.99463633057613832</v>
      </c>
      <c r="T2531" s="212">
        <v>0.98644433786459251</v>
      </c>
      <c r="U2531" s="212">
        <v>0.97280706830598118</v>
      </c>
      <c r="V2531" s="212">
        <v>0.94049078290564903</v>
      </c>
      <c r="W2531" s="212">
        <v>0.89061069635013523</v>
      </c>
      <c r="X2531" s="212">
        <v>0.81116922928838331</v>
      </c>
      <c r="Y2531" s="212">
        <v>0.65801857556186527</v>
      </c>
      <c r="Z2531" s="212">
        <v>0.47249188215236032</v>
      </c>
    </row>
    <row r="2532" spans="3:26" x14ac:dyDescent="0.3">
      <c r="C2532" s="210">
        <v>40162</v>
      </c>
      <c r="D2532" s="211">
        <v>9.7302776139065127E-4</v>
      </c>
      <c r="E2532" s="211">
        <v>2.4165638855234159E-3</v>
      </c>
      <c r="F2532" s="211">
        <v>3.8489811523968712E-3</v>
      </c>
      <c r="G2532" s="211">
        <v>6.0947783739566533E-3</v>
      </c>
      <c r="H2532" s="211">
        <v>8.2953463642857651E-3</v>
      </c>
      <c r="I2532" s="211">
        <v>1.0739020055540255E-2</v>
      </c>
      <c r="J2532" s="211">
        <v>1.472470152586634E-2</v>
      </c>
      <c r="K2532" s="211">
        <v>1.8476630059739735E-2</v>
      </c>
      <c r="L2532" s="211">
        <v>2.4088185817543715E-2</v>
      </c>
      <c r="M2532" s="211">
        <v>3.2345595318699322E-2</v>
      </c>
      <c r="N2532" s="211">
        <v>4.3347218067027411E-2</v>
      </c>
      <c r="P2532" s="212">
        <f t="array" ref="P2532:Z2532">(1+D2532:N2532)^-P$1:Z$1</f>
        <v>0.99992219865254295</v>
      </c>
      <c r="Q2532" s="212">
        <v>0.99939676984386905</v>
      </c>
      <c r="R2532" s="212">
        <v>0.99808104716040746</v>
      </c>
      <c r="S2532" s="212">
        <v>0.99394214292235272</v>
      </c>
      <c r="T2532" s="212">
        <v>0.98361348572481599</v>
      </c>
      <c r="U2532" s="212">
        <v>0.96846271074848678</v>
      </c>
      <c r="V2532" s="212">
        <v>0.92952021072707813</v>
      </c>
      <c r="W2532" s="212">
        <v>0.87971606515711476</v>
      </c>
      <c r="X2532" s="212">
        <v>0.78818186806471158</v>
      </c>
      <c r="Y2532" s="212">
        <v>0.62033082609897061</v>
      </c>
      <c r="Z2532" s="212">
        <v>0.4279792880673492</v>
      </c>
    </row>
    <row r="2533" spans="3:26" x14ac:dyDescent="0.3">
      <c r="C2533" s="210">
        <v>40161</v>
      </c>
      <c r="D2533" s="211">
        <v>1.0210258989140398E-3</v>
      </c>
      <c r="E2533" s="211">
        <v>2.5950805657806546E-3</v>
      </c>
      <c r="F2533" s="211">
        <v>3.9828418624577276E-3</v>
      </c>
      <c r="G2533" s="211">
        <v>6.3869835621217707E-3</v>
      </c>
      <c r="H2533" s="211">
        <v>7.9847936857005333E-3</v>
      </c>
      <c r="I2533" s="211">
        <v>1.0726164371392011E-2</v>
      </c>
      <c r="J2533" s="211">
        <v>1.4542814473539032E-2</v>
      </c>
      <c r="K2533" s="211">
        <v>1.9908678485341065E-2</v>
      </c>
      <c r="L2533" s="211">
        <v>2.6920789182735338E-2</v>
      </c>
      <c r="M2533" s="211">
        <v>3.5498536830541959E-2</v>
      </c>
      <c r="N2533" s="211">
        <v>4.8033768522950278E-2</v>
      </c>
      <c r="P2533" s="212">
        <f t="array" ref="P2533:Z2533">(1+D2533:N2533)^-P$1:Z$1</f>
        <v>0.99991836293196645</v>
      </c>
      <c r="Q2533" s="212">
        <v>0.99935228007158627</v>
      </c>
      <c r="R2533" s="212">
        <v>0.99801450802958969</v>
      </c>
      <c r="S2533" s="212">
        <v>0.9936535511026634</v>
      </c>
      <c r="T2533" s="212">
        <v>0.98421966720725584</v>
      </c>
      <c r="U2533" s="212">
        <v>0.96849966559199274</v>
      </c>
      <c r="V2533" s="212">
        <v>0.93035373061659954</v>
      </c>
      <c r="W2533" s="212">
        <v>0.8711059682906771</v>
      </c>
      <c r="X2533" s="212">
        <v>0.76670896447455861</v>
      </c>
      <c r="Y2533" s="212">
        <v>0.59259455472459477</v>
      </c>
      <c r="Z2533" s="212">
        <v>0.39128615006819212</v>
      </c>
    </row>
    <row r="2534" spans="3:26" x14ac:dyDescent="0.3">
      <c r="C2534" s="210">
        <v>40158</v>
      </c>
      <c r="D2534" s="211">
        <v>8.6188121844279868E-4</v>
      </c>
      <c r="E2534" s="211">
        <v>1.9610355950722084E-3</v>
      </c>
      <c r="F2534" s="211">
        <v>3.1620332682571776E-3</v>
      </c>
      <c r="G2534" s="211">
        <v>5.1271691275322382E-3</v>
      </c>
      <c r="H2534" s="211">
        <v>6.9850324475618873E-3</v>
      </c>
      <c r="I2534" s="211">
        <v>8.7969540881400951E-3</v>
      </c>
      <c r="J2534" s="211">
        <v>1.1362585158349956E-2</v>
      </c>
      <c r="K2534" s="211">
        <v>1.4505579181913943E-2</v>
      </c>
      <c r="L2534" s="211">
        <v>1.9776693054334691E-2</v>
      </c>
      <c r="M2534" s="211">
        <v>2.6354489287653503E-2</v>
      </c>
      <c r="N2534" s="211">
        <v>3.5032258079754713E-2</v>
      </c>
      <c r="P2534" s="212">
        <f t="array" ref="P2534:Z2534">(1+D2534:N2534)^-P$1:Z$1</f>
        <v>0.99993108157401567</v>
      </c>
      <c r="Q2534" s="212">
        <v>0.99951034110334058</v>
      </c>
      <c r="R2534" s="212">
        <v>0.99842272293369849</v>
      </c>
      <c r="S2534" s="212">
        <v>0.99489898464093574</v>
      </c>
      <c r="T2534" s="212">
        <v>0.98617495572556191</v>
      </c>
      <c r="U2534" s="212">
        <v>0.97406673723310355</v>
      </c>
      <c r="V2534" s="212">
        <v>0.94507349757885462</v>
      </c>
      <c r="W2534" s="212">
        <v>0.90410510571873537</v>
      </c>
      <c r="X2534" s="212">
        <v>0.8221464395426783</v>
      </c>
      <c r="Y2534" s="212">
        <v>0.67692289951944296</v>
      </c>
      <c r="Z2534" s="212">
        <v>0.50225271523004567</v>
      </c>
    </row>
    <row r="2535" spans="3:26" x14ac:dyDescent="0.3">
      <c r="C2535" s="210">
        <v>40157</v>
      </c>
      <c r="D2535" s="211">
        <v>1.0251279113622285E-3</v>
      </c>
      <c r="E2535" s="211">
        <v>2.6140458003620116E-3</v>
      </c>
      <c r="F2535" s="211">
        <v>4.0099326220792682E-3</v>
      </c>
      <c r="G2535" s="211">
        <v>6.4547064227979513E-3</v>
      </c>
      <c r="H2535" s="211">
        <v>8.5471197415074862E-3</v>
      </c>
      <c r="I2535" s="211">
        <v>1.0699268487238116E-2</v>
      </c>
      <c r="J2535" s="211">
        <v>1.3382448987836358E-2</v>
      </c>
      <c r="K2535" s="211">
        <v>1.7649068727447387E-2</v>
      </c>
      <c r="L2535" s="211">
        <v>2.3275181354969501E-2</v>
      </c>
      <c r="M2535" s="211">
        <v>3.0169375481811651E-2</v>
      </c>
      <c r="N2535" s="211">
        <v>3.9840390175943659E-2</v>
      </c>
      <c r="P2535" s="212">
        <f t="array" ref="P2535:Z2535">(1+D2535:N2535)^-P$1:Z$1</f>
        <v>0.9999180351331779</v>
      </c>
      <c r="Q2535" s="212">
        <v>0.99934755415413512</v>
      </c>
      <c r="R2535" s="212">
        <v>0.99800104344490692</v>
      </c>
      <c r="S2535" s="212">
        <v>0.99358668961294871</v>
      </c>
      <c r="T2535" s="212">
        <v>0.98312244911781932</v>
      </c>
      <c r="U2535" s="212">
        <v>0.96857698636033296</v>
      </c>
      <c r="V2535" s="212">
        <v>0.93569241322893326</v>
      </c>
      <c r="W2535" s="212">
        <v>0.88473604962586039</v>
      </c>
      <c r="X2535" s="212">
        <v>0.79446650475840896</v>
      </c>
      <c r="Y2535" s="212">
        <v>0.64028079025794093</v>
      </c>
      <c r="Z2535" s="212">
        <v>0.45779004920664579</v>
      </c>
    </row>
    <row r="2536" spans="3:26" x14ac:dyDescent="0.3">
      <c r="C2536" s="210">
        <v>40156</v>
      </c>
      <c r="D2536" s="211">
        <v>1.0750084130696134E-3</v>
      </c>
      <c r="E2536" s="211">
        <v>2.5163424792470422E-3</v>
      </c>
      <c r="F2536" s="211">
        <v>4.0538065567223992E-3</v>
      </c>
      <c r="G2536" s="211">
        <v>6.6263281786860086E-3</v>
      </c>
      <c r="H2536" s="211">
        <v>8.742120424570541E-3</v>
      </c>
      <c r="I2536" s="211">
        <v>1.1009701313808337E-2</v>
      </c>
      <c r="J2536" s="211">
        <v>1.4197776057549778E-2</v>
      </c>
      <c r="K2536" s="211">
        <v>1.8210071169463778E-2</v>
      </c>
      <c r="L2536" s="211">
        <v>2.3807526225097977E-2</v>
      </c>
      <c r="M2536" s="211">
        <v>3.0715105418017984E-2</v>
      </c>
      <c r="N2536" s="211">
        <v>3.9686370268288584E-2</v>
      </c>
      <c r="P2536" s="212">
        <f t="array" ref="P2536:Z2536">(1+D2536:N2536)^-P$1:Z$1</f>
        <v>0.99991404921355653</v>
      </c>
      <c r="Q2536" s="212">
        <v>0.9993719018885916</v>
      </c>
      <c r="R2536" s="212">
        <v>0.99797923848255932</v>
      </c>
      <c r="S2536" s="212">
        <v>0.99341729101137732</v>
      </c>
      <c r="T2536" s="212">
        <v>0.9827423896051366</v>
      </c>
      <c r="U2536" s="212">
        <v>0.96768504899278562</v>
      </c>
      <c r="V2536" s="212">
        <v>0.93193737770394325</v>
      </c>
      <c r="W2536" s="212">
        <v>0.88132944804094637</v>
      </c>
      <c r="X2536" s="212">
        <v>0.79034520327415625</v>
      </c>
      <c r="Y2536" s="212">
        <v>0.63521447785668939</v>
      </c>
      <c r="Z2536" s="212">
        <v>0.45914830686966468</v>
      </c>
    </row>
    <row r="2537" spans="3:26" x14ac:dyDescent="0.3">
      <c r="C2537" s="210">
        <v>40155</v>
      </c>
      <c r="D2537" s="211">
        <v>9.6130337700944162E-4</v>
      </c>
      <c r="E2537" s="211">
        <v>2.5461155312567645E-3</v>
      </c>
      <c r="F2537" s="211">
        <v>4.0310550013496829E-3</v>
      </c>
      <c r="G2537" s="211">
        <v>6.2968451675940547E-3</v>
      </c>
      <c r="H2537" s="211">
        <v>8.0239668874294463E-3</v>
      </c>
      <c r="I2537" s="211">
        <v>1.0923096974606849E-2</v>
      </c>
      <c r="J2537" s="211">
        <v>1.4965006152032613E-2</v>
      </c>
      <c r="K2537" s="211">
        <v>1.8932180109888397E-2</v>
      </c>
      <c r="L2537" s="211">
        <v>2.5771227363607874E-2</v>
      </c>
      <c r="M2537" s="211">
        <v>3.3772395453049636E-2</v>
      </c>
      <c r="N2537" s="211">
        <v>4.4335172857588978E-2</v>
      </c>
      <c r="P2537" s="212">
        <f t="array" ref="P2537:Z2537">(1+D2537:N2537)^-P$1:Z$1</f>
        <v>0.99992313562455204</v>
      </c>
      <c r="Q2537" s="212">
        <v>0.99936448210946194</v>
      </c>
      <c r="R2537" s="212">
        <v>0.99799054562847167</v>
      </c>
      <c r="S2537" s="212">
        <v>0.9937425569822339</v>
      </c>
      <c r="T2537" s="212">
        <v>0.98414317242601135</v>
      </c>
      <c r="U2537" s="212">
        <v>0.96793377089120503</v>
      </c>
      <c r="V2537" s="212">
        <v>0.92842035870974204</v>
      </c>
      <c r="W2537" s="212">
        <v>0.87696659553159495</v>
      </c>
      <c r="X2537" s="212">
        <v>0.7753447839313522</v>
      </c>
      <c r="Y2537" s="212">
        <v>0.60761156710786213</v>
      </c>
      <c r="Z2537" s="212">
        <v>0.41995416916769263</v>
      </c>
    </row>
    <row r="2538" spans="3:26" x14ac:dyDescent="0.3">
      <c r="C2538" s="210">
        <v>40154</v>
      </c>
      <c r="D2538" s="211">
        <v>1.0037587035790808E-3</v>
      </c>
      <c r="E2538" s="211">
        <v>2.5492432051488858E-3</v>
      </c>
      <c r="F2538" s="211">
        <v>3.8729148605975549E-3</v>
      </c>
      <c r="G2538" s="211">
        <v>5.8305726937103305E-3</v>
      </c>
      <c r="H2538" s="211">
        <v>8.0143836695553226E-3</v>
      </c>
      <c r="I2538" s="211">
        <v>1.0585953263606396E-2</v>
      </c>
      <c r="J2538" s="211">
        <v>1.3259764021306852E-2</v>
      </c>
      <c r="K2538" s="211">
        <v>1.7638505006801388E-2</v>
      </c>
      <c r="L2538" s="211">
        <v>2.2286296070479713E-2</v>
      </c>
      <c r="M2538" s="211">
        <v>2.8123038084610825E-2</v>
      </c>
      <c r="N2538" s="211">
        <v>3.6175770995359631E-2</v>
      </c>
      <c r="P2538" s="212">
        <f t="array" ref="P2538:Z2538">(1+D2538:N2538)^-P$1:Z$1</f>
        <v>0.99991974279880846</v>
      </c>
      <c r="Q2538" s="212">
        <v>0.99936370267396846</v>
      </c>
      <c r="R2538" s="212">
        <v>0.99806914927842916</v>
      </c>
      <c r="S2538" s="212">
        <v>0.99420322581953802</v>
      </c>
      <c r="T2538" s="212">
        <v>0.98416188506230873</v>
      </c>
      <c r="U2538" s="212">
        <v>0.96890283739111471</v>
      </c>
      <c r="V2538" s="212">
        <v>0.93625901617999829</v>
      </c>
      <c r="W2538" s="212">
        <v>0.88480034040143019</v>
      </c>
      <c r="X2538" s="212">
        <v>0.80218513434250449</v>
      </c>
      <c r="Y2538" s="212">
        <v>0.65966529534680141</v>
      </c>
      <c r="Z2538" s="212">
        <v>0.49128255347358329</v>
      </c>
    </row>
    <row r="2539" spans="3:26" x14ac:dyDescent="0.3">
      <c r="C2539" s="210">
        <v>40151</v>
      </c>
      <c r="D2539" s="211">
        <v>9.005023771709109E-4</v>
      </c>
      <c r="E2539" s="211">
        <v>2.2912481640016877E-3</v>
      </c>
      <c r="F2539" s="211">
        <v>3.4758282046294196E-3</v>
      </c>
      <c r="G2539" s="211">
        <v>5.6854700093575249E-3</v>
      </c>
      <c r="H2539" s="211">
        <v>7.1865088656597074E-3</v>
      </c>
      <c r="I2539" s="211">
        <v>9.7725257249707334E-3</v>
      </c>
      <c r="J2539" s="211">
        <v>1.300364905001599E-2</v>
      </c>
      <c r="K2539" s="211">
        <v>1.7702902824459875E-2</v>
      </c>
      <c r="L2539" s="211">
        <v>2.4236893131068908E-2</v>
      </c>
      <c r="M2539" s="211">
        <v>3.2779078428949684E-2</v>
      </c>
      <c r="N2539" s="211">
        <v>4.107946678337844E-2</v>
      </c>
      <c r="P2539" s="212">
        <f t="array" ref="P2539:Z2539">(1+D2539:N2539)^-P$1:Z$1</f>
        <v>0.9999279948190456</v>
      </c>
      <c r="Q2539" s="212">
        <v>0.99942800683609867</v>
      </c>
      <c r="R2539" s="212">
        <v>0.99826660333285999</v>
      </c>
      <c r="S2539" s="212">
        <v>0.99434667181847158</v>
      </c>
      <c r="T2539" s="212">
        <v>0.98578044860500302</v>
      </c>
      <c r="U2539" s="212">
        <v>0.97124623835906065</v>
      </c>
      <c r="V2539" s="212">
        <v>0.93744317397065846</v>
      </c>
      <c r="W2539" s="212">
        <v>0.88440849837357516</v>
      </c>
      <c r="X2539" s="212">
        <v>0.78703826680663169</v>
      </c>
      <c r="Y2539" s="212">
        <v>0.6164367554336655</v>
      </c>
      <c r="Z2539" s="212">
        <v>0.44701529241240284</v>
      </c>
    </row>
    <row r="2540" spans="3:26" x14ac:dyDescent="0.3">
      <c r="C2540" s="210">
        <v>40150</v>
      </c>
      <c r="D2540" s="211">
        <v>1.0002586885708895E-3</v>
      </c>
      <c r="E2540" s="211">
        <v>2.4353159744963794E-3</v>
      </c>
      <c r="F2540" s="211">
        <v>3.7529955625372068E-3</v>
      </c>
      <c r="G2540" s="211">
        <v>5.8454378441436848E-3</v>
      </c>
      <c r="H2540" s="211">
        <v>7.7830652032966595E-3</v>
      </c>
      <c r="I2540" s="211">
        <v>1.0427617432597238E-2</v>
      </c>
      <c r="J2540" s="211">
        <v>1.3437540972579825E-2</v>
      </c>
      <c r="K2540" s="211">
        <v>1.8289662209248256E-2</v>
      </c>
      <c r="L2540" s="211">
        <v>2.3855165825058939E-2</v>
      </c>
      <c r="M2540" s="211">
        <v>3.2567522355144499E-2</v>
      </c>
      <c r="N2540" s="211">
        <v>4.0721316168855923E-2</v>
      </c>
      <c r="P2540" s="212">
        <f t="array" ref="P2540:Z2540">(1+D2540:N2540)^-P$1:Z$1</f>
        <v>0.99992002249731571</v>
      </c>
      <c r="Q2540" s="212">
        <v>0.99939209599900436</v>
      </c>
      <c r="R2540" s="212">
        <v>0.99812876761966363</v>
      </c>
      <c r="S2540" s="212">
        <v>0.99418853272658636</v>
      </c>
      <c r="T2540" s="212">
        <v>0.98461373021172161</v>
      </c>
      <c r="U2540" s="212">
        <v>0.96935839523952472</v>
      </c>
      <c r="V2540" s="212">
        <v>0.9354381126637944</v>
      </c>
      <c r="W2540" s="212">
        <v>0.88084735891990851</v>
      </c>
      <c r="X2540" s="212">
        <v>0.78997753558144646</v>
      </c>
      <c r="Y2540" s="212">
        <v>0.61833394089265348</v>
      </c>
      <c r="Z2540" s="212">
        <v>0.45010206103386768</v>
      </c>
    </row>
    <row r="2541" spans="3:26" x14ac:dyDescent="0.3">
      <c r="C2541" s="210">
        <v>40149</v>
      </c>
      <c r="D2541" s="211">
        <v>9.1023970391821947E-4</v>
      </c>
      <c r="E2541" s="211">
        <v>2.3661099836215127E-3</v>
      </c>
      <c r="F2541" s="211">
        <v>3.8439451318487017E-3</v>
      </c>
      <c r="G2541" s="211">
        <v>6.0972959369071014E-3</v>
      </c>
      <c r="H2541" s="211">
        <v>8.0719822237957598E-3</v>
      </c>
      <c r="I2541" s="211">
        <v>1.0698934356984402E-2</v>
      </c>
      <c r="J2541" s="211">
        <v>1.4524648310092987E-2</v>
      </c>
      <c r="K2541" s="211">
        <v>1.9599804898629013E-2</v>
      </c>
      <c r="L2541" s="211">
        <v>2.6154854335940596E-2</v>
      </c>
      <c r="M2541" s="211">
        <v>3.4295729713710831E-2</v>
      </c>
      <c r="N2541" s="211">
        <v>4.531394972472666E-2</v>
      </c>
      <c r="P2541" s="212">
        <f t="array" ref="P2541:Z2541">(1+D2541:N2541)^-P$1:Z$1</f>
        <v>0.9999272165938824</v>
      </c>
      <c r="Q2541" s="212">
        <v>0.99940934571668183</v>
      </c>
      <c r="R2541" s="212">
        <v>0.99808355071207167</v>
      </c>
      <c r="S2541" s="212">
        <v>0.9939396557753104</v>
      </c>
      <c r="T2541" s="212">
        <v>0.98404942348562507</v>
      </c>
      <c r="U2541" s="212">
        <v>0.96857794697571564</v>
      </c>
      <c r="V2541" s="212">
        <v>0.93043702855929655</v>
      </c>
      <c r="W2541" s="212">
        <v>0.87295487401555205</v>
      </c>
      <c r="X2541" s="212">
        <v>0.77245103671086623</v>
      </c>
      <c r="Y2541" s="212">
        <v>0.60301626400407882</v>
      </c>
      <c r="Z2541" s="212">
        <v>0.41215927558912113</v>
      </c>
    </row>
    <row r="2542" spans="3:26" x14ac:dyDescent="0.3">
      <c r="C2542" s="210">
        <v>40148</v>
      </c>
      <c r="D2542" s="211">
        <v>9.0829028751576333E-4</v>
      </c>
      <c r="E2542" s="211">
        <v>2.1407870212862474E-3</v>
      </c>
      <c r="F2542" s="211">
        <v>3.5013043243645346E-3</v>
      </c>
      <c r="G2542" s="211">
        <v>5.3447250684889921E-3</v>
      </c>
      <c r="H2542" s="211">
        <v>6.8924189959392443E-3</v>
      </c>
      <c r="I2542" s="211">
        <v>9.4035619941936887E-3</v>
      </c>
      <c r="J2542" s="211">
        <v>1.2728851469174058E-2</v>
      </c>
      <c r="K2542" s="211">
        <v>1.6966329196489962E-2</v>
      </c>
      <c r="L2542" s="211">
        <v>2.18967406499215E-2</v>
      </c>
      <c r="M2542" s="211">
        <v>3.0082661664881535E-2</v>
      </c>
      <c r="N2542" s="211">
        <v>4.09437144763313E-2</v>
      </c>
      <c r="P2542" s="212">
        <f t="array" ref="P2542:Z2542">(1+D2542:N2542)^-P$1:Z$1</f>
        <v>0.99992737239419227</v>
      </c>
      <c r="Q2542" s="212">
        <v>0.99946551818584661</v>
      </c>
      <c r="R2542" s="212">
        <v>0.99825393163984955</v>
      </c>
      <c r="S2542" s="212">
        <v>0.99468368915137551</v>
      </c>
      <c r="T2542" s="212">
        <v>0.98635637980864177</v>
      </c>
      <c r="U2542" s="212">
        <v>0.97231167636574356</v>
      </c>
      <c r="V2542" s="212">
        <v>0.93871571081049798</v>
      </c>
      <c r="W2542" s="212">
        <v>0.88890220081466631</v>
      </c>
      <c r="X2542" s="212">
        <v>0.80524838101566876</v>
      </c>
      <c r="Y2542" s="212">
        <v>0.64108976300648279</v>
      </c>
      <c r="Z2542" s="212">
        <v>0.4481826676916843</v>
      </c>
    </row>
    <row r="2543" spans="3:26" x14ac:dyDescent="0.3">
      <c r="C2543" s="210">
        <v>40147</v>
      </c>
      <c r="D2543" s="211">
        <v>9.3503717615780774E-4</v>
      </c>
      <c r="E2543" s="211">
        <v>2.3233887689941011E-3</v>
      </c>
      <c r="F2543" s="211">
        <v>3.6361130646520175E-3</v>
      </c>
      <c r="G2543" s="211">
        <v>5.8587782863861607E-3</v>
      </c>
      <c r="H2543" s="211">
        <v>7.9167467430210445E-3</v>
      </c>
      <c r="I2543" s="211">
        <v>1.0528457521256095E-2</v>
      </c>
      <c r="J2543" s="211">
        <v>1.3867739502951386E-2</v>
      </c>
      <c r="K2543" s="211">
        <v>1.7665710983220902E-2</v>
      </c>
      <c r="L2543" s="211">
        <v>2.3419491924344536E-2</v>
      </c>
      <c r="M2543" s="211">
        <v>3.1479497241033223E-2</v>
      </c>
      <c r="N2543" s="211">
        <v>4.3069494879786306E-2</v>
      </c>
      <c r="P2543" s="212">
        <f t="array" ref="P2543:Z2543">(1+D2543:N2543)^-P$1:Z$1</f>
        <v>0.99992523477096273</v>
      </c>
      <c r="Q2543" s="212">
        <v>0.99941999479941057</v>
      </c>
      <c r="R2543" s="212">
        <v>0.99818688648645804</v>
      </c>
      <c r="S2543" s="212">
        <v>0.99417534706376243</v>
      </c>
      <c r="T2543" s="212">
        <v>0.98435256588218245</v>
      </c>
      <c r="U2543" s="212">
        <v>0.96906822894580924</v>
      </c>
      <c r="V2543" s="212">
        <v>0.93345519752620076</v>
      </c>
      <c r="W2543" s="212">
        <v>0.88463477573217408</v>
      </c>
      <c r="X2543" s="212">
        <v>0.79334695219674245</v>
      </c>
      <c r="Y2543" s="212">
        <v>0.62818997499621021</v>
      </c>
      <c r="Z2543" s="212">
        <v>0.43026410035911483</v>
      </c>
    </row>
    <row r="2544" spans="3:26" x14ac:dyDescent="0.3">
      <c r="C2544" s="210">
        <v>40144</v>
      </c>
      <c r="D2544" s="211">
        <v>9.5016061508378916E-4</v>
      </c>
      <c r="E2544" s="211">
        <v>2.3596934687750678E-3</v>
      </c>
      <c r="F2544" s="211">
        <v>3.5894261177144946E-3</v>
      </c>
      <c r="G2544" s="211">
        <v>5.8317127626127683E-3</v>
      </c>
      <c r="H2544" s="211">
        <v>7.9373899917095335E-3</v>
      </c>
      <c r="I2544" s="211">
        <v>1.0899323850463718E-2</v>
      </c>
      <c r="J2544" s="211">
        <v>1.3940194366503237E-2</v>
      </c>
      <c r="K2544" s="211">
        <v>1.8621461991587204E-2</v>
      </c>
      <c r="L2544" s="211">
        <v>2.3855085404817292E-2</v>
      </c>
      <c r="M2544" s="211">
        <v>3.0539579642490926E-2</v>
      </c>
      <c r="N2544" s="211">
        <v>4.0030415738964202E-2</v>
      </c>
      <c r="P2544" s="212">
        <f t="array" ref="P2544:Z2544">(1+D2544:N2544)^-P$1:Z$1</f>
        <v>0.99992402612630338</v>
      </c>
      <c r="Q2544" s="212">
        <v>0.99941094511995798</v>
      </c>
      <c r="R2544" s="212">
        <v>0.99821010402692756</v>
      </c>
      <c r="S2544" s="212">
        <v>0.99420209893104727</v>
      </c>
      <c r="T2544" s="212">
        <v>0.984312245864431</v>
      </c>
      <c r="U2544" s="212">
        <v>0.96800206063173511</v>
      </c>
      <c r="V2544" s="212">
        <v>0.93312172764283119</v>
      </c>
      <c r="W2544" s="212">
        <v>0.8788408661442968</v>
      </c>
      <c r="X2544" s="212">
        <v>0.78997815608143329</v>
      </c>
      <c r="Y2544" s="212">
        <v>0.63683929966939656</v>
      </c>
      <c r="Z2544" s="212">
        <v>0.45612007919311814</v>
      </c>
    </row>
    <row r="2545" spans="3:26" x14ac:dyDescent="0.3">
      <c r="C2545" s="210">
        <v>40142</v>
      </c>
      <c r="D2545" s="211">
        <v>9.6285446147399581E-4</v>
      </c>
      <c r="E2545" s="211">
        <v>2.318382337771349E-3</v>
      </c>
      <c r="F2545" s="211">
        <v>3.6917686617839083E-3</v>
      </c>
      <c r="G2545" s="211">
        <v>5.9930681516358175E-3</v>
      </c>
      <c r="H2545" s="211">
        <v>7.7340136559669159E-3</v>
      </c>
      <c r="I2545" s="211">
        <v>1.0377541924709919E-2</v>
      </c>
      <c r="J2545" s="211">
        <v>1.3602258634619667E-2</v>
      </c>
      <c r="K2545" s="211">
        <v>1.7278251325074302E-2</v>
      </c>
      <c r="L2545" s="211">
        <v>2.3210621945733742E-2</v>
      </c>
      <c r="M2545" s="211">
        <v>3.1789223313967496E-2</v>
      </c>
      <c r="N2545" s="211">
        <v>4.2637347500557622E-2</v>
      </c>
      <c r="P2545" s="212">
        <f t="array" ref="P2545:Z2545">(1+D2545:N2545)^-P$1:Z$1</f>
        <v>0.99992301166659769</v>
      </c>
      <c r="Q2545" s="212">
        <v>0.99942124278562516</v>
      </c>
      <c r="R2545" s="212">
        <v>0.9981592109295232</v>
      </c>
      <c r="S2545" s="212">
        <v>0.99404263474434551</v>
      </c>
      <c r="T2545" s="212">
        <v>0.98470958487527516</v>
      </c>
      <c r="U2545" s="212">
        <v>0.96950253003393716</v>
      </c>
      <c r="V2545" s="212">
        <v>0.93467828253084395</v>
      </c>
      <c r="W2545" s="212">
        <v>0.88699604247962394</v>
      </c>
      <c r="X2545" s="212">
        <v>0.79496791524285404</v>
      </c>
      <c r="Y2545" s="212">
        <v>0.62536732719999155</v>
      </c>
      <c r="Z2545" s="212">
        <v>0.43384485563131148</v>
      </c>
    </row>
    <row r="2546" spans="3:26" x14ac:dyDescent="0.3">
      <c r="C2546" s="210">
        <v>40141</v>
      </c>
      <c r="D2546" s="211">
        <v>1.0291618199694168E-3</v>
      </c>
      <c r="E2546" s="211">
        <v>2.447581837910696E-3</v>
      </c>
      <c r="F2546" s="211">
        <v>4.0382271905942471E-3</v>
      </c>
      <c r="G2546" s="211">
        <v>6.4427506804979329E-3</v>
      </c>
      <c r="H2546" s="211">
        <v>8.5851758895065054E-3</v>
      </c>
      <c r="I2546" s="211">
        <v>1.1272346105022297E-2</v>
      </c>
      <c r="J2546" s="211">
        <v>1.4639884557935596E-2</v>
      </c>
      <c r="K2546" s="211">
        <v>1.873106491980556E-2</v>
      </c>
      <c r="L2546" s="211">
        <v>2.4919779708304807E-2</v>
      </c>
      <c r="M2546" s="211">
        <v>3.3097396298175027E-2</v>
      </c>
      <c r="N2546" s="211">
        <v>4.5184714385905315E-2</v>
      </c>
      <c r="P2546" s="212">
        <f t="array" ref="P2546:Z2546">(1+D2546:N2546)^-P$1:Z$1</f>
        <v>0.99991771277809793</v>
      </c>
      <c r="Q2546" s="212">
        <v>0.99938903886578945</v>
      </c>
      <c r="R2546" s="212">
        <v>0.99798698112781492</v>
      </c>
      <c r="S2546" s="212">
        <v>0.99359849263543121</v>
      </c>
      <c r="T2546" s="212">
        <v>0.9830482597514365</v>
      </c>
      <c r="U2546" s="212">
        <v>0.9669312715302758</v>
      </c>
      <c r="V2546" s="212">
        <v>0.92990878340702499</v>
      </c>
      <c r="W2546" s="212">
        <v>0.87817921248413389</v>
      </c>
      <c r="X2546" s="212">
        <v>0.78181005975062345</v>
      </c>
      <c r="Y2546" s="212">
        <v>0.61359384567555653</v>
      </c>
      <c r="Z2546" s="212">
        <v>0.41317972983406742</v>
      </c>
    </row>
    <row r="2547" spans="3:26" x14ac:dyDescent="0.3">
      <c r="C2547" s="210">
        <v>40140</v>
      </c>
      <c r="D2547" s="211">
        <v>9.6990947346179356E-4</v>
      </c>
      <c r="E2547" s="211">
        <v>2.4523675517374118E-3</v>
      </c>
      <c r="F2547" s="211">
        <v>3.8207304107400115E-3</v>
      </c>
      <c r="G2547" s="211">
        <v>5.9295506154396259E-3</v>
      </c>
      <c r="H2547" s="211">
        <v>7.7323640188692562E-3</v>
      </c>
      <c r="I2547" s="211">
        <v>9.6694406505415335E-3</v>
      </c>
      <c r="J2547" s="211">
        <v>1.3135403258358396E-2</v>
      </c>
      <c r="K2547" s="211">
        <v>1.7640037939416656E-2</v>
      </c>
      <c r="L2547" s="211">
        <v>2.3029852237986009E-2</v>
      </c>
      <c r="M2547" s="211">
        <v>3.0132304180118325E-2</v>
      </c>
      <c r="N2547" s="211">
        <v>3.8328677823006564E-2</v>
      </c>
      <c r="P2547" s="212">
        <f t="array" ref="P2547:Z2547">(1+D2547:N2547)^-P$1:Z$1</f>
        <v>0.99992244785410822</v>
      </c>
      <c r="Q2547" s="212">
        <v>0.99938784609128506</v>
      </c>
      <c r="R2547" s="212">
        <v>0.99809509166585519</v>
      </c>
      <c r="S2547" s="212">
        <v>0.99410540170351713</v>
      </c>
      <c r="T2547" s="212">
        <v>0.98471280877647971</v>
      </c>
      <c r="U2547" s="212">
        <v>0.97154375517760827</v>
      </c>
      <c r="V2547" s="212">
        <v>0.93683377880725027</v>
      </c>
      <c r="W2547" s="212">
        <v>0.88479101064646914</v>
      </c>
      <c r="X2547" s="212">
        <v>0.79637374362002744</v>
      </c>
      <c r="Y2547" s="212">
        <v>0.64062650346135941</v>
      </c>
      <c r="Z2547" s="212">
        <v>0.47130605463130243</v>
      </c>
    </row>
    <row r="2548" spans="3:26" x14ac:dyDescent="0.3">
      <c r="C2548" s="210">
        <v>40137</v>
      </c>
      <c r="D2548" s="211">
        <v>9.6833707318284899E-4</v>
      </c>
      <c r="E2548" s="211">
        <v>2.3670027253602749E-3</v>
      </c>
      <c r="F2548" s="211">
        <v>3.6663497859589227E-3</v>
      </c>
      <c r="G2548" s="211">
        <v>5.8870654106382963E-3</v>
      </c>
      <c r="H2548" s="211">
        <v>7.4767863392748712E-3</v>
      </c>
      <c r="I2548" s="211">
        <v>1.0094221521669446E-2</v>
      </c>
      <c r="J2548" s="211">
        <v>1.3201197138435138E-2</v>
      </c>
      <c r="K2548" s="211">
        <v>1.692043781644743E-2</v>
      </c>
      <c r="L2548" s="211">
        <v>2.2882244258253647E-2</v>
      </c>
      <c r="M2548" s="211">
        <v>3.0102991720848231E-2</v>
      </c>
      <c r="N2548" s="211">
        <v>3.8398950996289684E-2</v>
      </c>
      <c r="P2548" s="212">
        <f t="array" ref="P2548:Z2548">(1+D2548:N2548)^-P$1:Z$1</f>
        <v>0.99992257351460256</v>
      </c>
      <c r="Q2548" s="212">
        <v>0.99940912318971986</v>
      </c>
      <c r="R2548" s="212">
        <v>0.9981718505504491</v>
      </c>
      <c r="S2548" s="212">
        <v>0.99414738929142621</v>
      </c>
      <c r="T2548" s="212">
        <v>0.98521247793048639</v>
      </c>
      <c r="U2548" s="212">
        <v>0.97031856350964474</v>
      </c>
      <c r="V2548" s="212">
        <v>0.93652964412566508</v>
      </c>
      <c r="W2548" s="212">
        <v>0.88918303822547062</v>
      </c>
      <c r="X2548" s="212">
        <v>0.79752370476569756</v>
      </c>
      <c r="Y2548" s="212">
        <v>0.64090000153938231</v>
      </c>
      <c r="Z2548" s="212">
        <v>0.47066855615482939</v>
      </c>
    </row>
    <row r="2549" spans="3:26" x14ac:dyDescent="0.3">
      <c r="C2549" s="210">
        <v>40136</v>
      </c>
      <c r="D2549" s="211">
        <v>8.8162229392488431E-4</v>
      </c>
      <c r="E2549" s="211">
        <v>2.0873597476775102E-3</v>
      </c>
      <c r="F2549" s="211">
        <v>3.2874765267766181E-3</v>
      </c>
      <c r="G2549" s="211">
        <v>5.0673876821287793E-3</v>
      </c>
      <c r="H2549" s="211">
        <v>6.404538656895861E-3</v>
      </c>
      <c r="I2549" s="211">
        <v>8.7359740515758535E-3</v>
      </c>
      <c r="J2549" s="211">
        <v>1.1184881200184597E-2</v>
      </c>
      <c r="K2549" s="211">
        <v>1.5018105904371946E-2</v>
      </c>
      <c r="L2549" s="211">
        <v>1.9407371787933378E-2</v>
      </c>
      <c r="M2549" s="211">
        <v>2.5965685200101063E-2</v>
      </c>
      <c r="N2549" s="211">
        <v>3.3794971896445931E-2</v>
      </c>
      <c r="P2549" s="212">
        <f t="array" ref="P2549:Z2549">(1+D2549:N2549)^-P$1:Z$1</f>
        <v>0.99992950377351542</v>
      </c>
      <c r="Q2549" s="212">
        <v>0.99947883979139052</v>
      </c>
      <c r="R2549" s="212">
        <v>0.99836030347873306</v>
      </c>
      <c r="S2549" s="212">
        <v>0.99495816126935022</v>
      </c>
      <c r="T2549" s="212">
        <v>0.98731293457226366</v>
      </c>
      <c r="U2549" s="212">
        <v>0.97424340055516534</v>
      </c>
      <c r="V2549" s="212">
        <v>0.9459042177712278</v>
      </c>
      <c r="W2549" s="212">
        <v>0.90091428899648918</v>
      </c>
      <c r="X2549" s="212">
        <v>0.82512985589776588</v>
      </c>
      <c r="Y2549" s="212">
        <v>0.68078106533968252</v>
      </c>
      <c r="Z2549" s="212">
        <v>0.5144127083587049</v>
      </c>
    </row>
    <row r="2550" spans="3:26" x14ac:dyDescent="0.3">
      <c r="C2550" s="210">
        <v>40135</v>
      </c>
      <c r="D2550" s="211">
        <v>9.5585581436326489E-4</v>
      </c>
      <c r="E2550" s="211">
        <v>2.2603429191730899E-3</v>
      </c>
      <c r="F2550" s="211">
        <v>3.6929588343155482E-3</v>
      </c>
      <c r="G2550" s="211">
        <v>5.628275925401517E-3</v>
      </c>
      <c r="H2550" s="211">
        <v>7.1209111707551649E-3</v>
      </c>
      <c r="I2550" s="211">
        <v>9.0113674221272509E-3</v>
      </c>
      <c r="J2550" s="211">
        <v>1.205714566302799E-2</v>
      </c>
      <c r="K2550" s="211">
        <v>1.5214573316705709E-2</v>
      </c>
      <c r="L2550" s="211">
        <v>1.9240210383182257E-2</v>
      </c>
      <c r="M2550" s="211">
        <v>2.5389920088350643E-2</v>
      </c>
      <c r="N2550" s="211">
        <v>3.229085127751407E-2</v>
      </c>
      <c r="P2550" s="212">
        <f t="array" ref="P2550:Z2550">(1+D2550:N2550)^-P$1:Z$1</f>
        <v>0.99992357097883888</v>
      </c>
      <c r="Q2550" s="212">
        <v>0.99943571122406061</v>
      </c>
      <c r="R2550" s="212">
        <v>0.99815861912402304</v>
      </c>
      <c r="S2550" s="212">
        <v>0.99440322427268435</v>
      </c>
      <c r="T2550" s="212">
        <v>0.98590886820255508</v>
      </c>
      <c r="U2550" s="212">
        <v>0.97344590621287397</v>
      </c>
      <c r="V2550" s="212">
        <v>0.94183499283846839</v>
      </c>
      <c r="W2550" s="212">
        <v>0.8996945635987208</v>
      </c>
      <c r="X2550" s="212">
        <v>0.82648411669754374</v>
      </c>
      <c r="Y2550" s="212">
        <v>0.68653762284165576</v>
      </c>
      <c r="Z2550" s="212">
        <v>0.5296127500902581</v>
      </c>
    </row>
    <row r="2551" spans="3:26" x14ac:dyDescent="0.3">
      <c r="C2551" s="210">
        <v>40134</v>
      </c>
      <c r="D2551" s="211">
        <v>1.0227706264543286E-3</v>
      </c>
      <c r="E2551" s="211">
        <v>2.5281662430793423E-3</v>
      </c>
      <c r="F2551" s="211">
        <v>4.1063621121622002E-3</v>
      </c>
      <c r="G2551" s="211">
        <v>6.5289100554040353E-3</v>
      </c>
      <c r="H2551" s="211">
        <v>8.7338425167879288E-3</v>
      </c>
      <c r="I2551" s="211">
        <v>1.1761368103294272E-2</v>
      </c>
      <c r="J2551" s="211">
        <v>1.5389025645274381E-2</v>
      </c>
      <c r="K2551" s="211">
        <v>2.029454713528105E-2</v>
      </c>
      <c r="L2551" s="211">
        <v>2.5627391637654397E-2</v>
      </c>
      <c r="M2551" s="211">
        <v>3.3829887772408536E-2</v>
      </c>
      <c r="N2551" s="211">
        <v>4.3260005475931902E-2</v>
      </c>
      <c r="P2551" s="212">
        <f t="array" ref="P2551:Z2551">(1+D2551:N2551)^-P$1:Z$1</f>
        <v>0.99991822350764525</v>
      </c>
      <c r="Q2551" s="212">
        <v>0.99936895524080471</v>
      </c>
      <c r="R2551" s="212">
        <v>0.99795312071182285</v>
      </c>
      <c r="S2551" s="212">
        <v>0.99351344011068232</v>
      </c>
      <c r="T2551" s="212">
        <v>0.98275851890289878</v>
      </c>
      <c r="U2551" s="212">
        <v>0.96552988726727074</v>
      </c>
      <c r="V2551" s="212">
        <v>0.92648346717870367</v>
      </c>
      <c r="W2551" s="212">
        <v>0.86880245751380925</v>
      </c>
      <c r="X2551" s="212">
        <v>0.77643282708844985</v>
      </c>
      <c r="Y2551" s="212">
        <v>0.60710491601364702</v>
      </c>
      <c r="Z2551" s="212">
        <v>0.42869540561510727</v>
      </c>
    </row>
    <row r="2552" spans="3:26" x14ac:dyDescent="0.3">
      <c r="C2552" s="210">
        <v>40133</v>
      </c>
      <c r="D2552" s="211">
        <v>1.0000012836284388E-3</v>
      </c>
      <c r="E2552" s="211">
        <v>2.4794475504019533E-3</v>
      </c>
      <c r="F2552" s="211">
        <v>3.8012245885721773E-3</v>
      </c>
      <c r="G2552" s="211">
        <v>5.8124234962024695E-3</v>
      </c>
      <c r="H2552" s="211">
        <v>7.7584452444292877E-3</v>
      </c>
      <c r="I2552" s="211">
        <v>1.0550797211673754E-2</v>
      </c>
      <c r="J2552" s="211">
        <v>1.3600375706250539E-2</v>
      </c>
      <c r="K2552" s="211">
        <v>1.7613122844737074E-2</v>
      </c>
      <c r="L2552" s="211">
        <v>2.2544028787468424E-2</v>
      </c>
      <c r="M2552" s="211">
        <v>3.0133846325841696E-2</v>
      </c>
      <c r="N2552" s="211">
        <v>3.7765410965376486E-2</v>
      </c>
      <c r="P2552" s="212">
        <f t="array" ref="P2552:Z2552">(1+D2552:N2552)^-P$1:Z$1</f>
        <v>0.99992004306749149</v>
      </c>
      <c r="Q2552" s="212">
        <v>0.99938109690162402</v>
      </c>
      <c r="R2552" s="212">
        <v>0.99810478908916478</v>
      </c>
      <c r="S2552" s="212">
        <v>0.9942211655370109</v>
      </c>
      <c r="T2552" s="212">
        <v>0.98466183984704769</v>
      </c>
      <c r="U2552" s="212">
        <v>0.96900396239221487</v>
      </c>
      <c r="V2552" s="212">
        <v>0.93468696415150476</v>
      </c>
      <c r="W2552" s="212">
        <v>0.88495483799975128</v>
      </c>
      <c r="X2552" s="212">
        <v>0.80016551459803864</v>
      </c>
      <c r="Y2552" s="212">
        <v>0.6406121180141674</v>
      </c>
      <c r="Z2552" s="212">
        <v>0.47644872744683014</v>
      </c>
    </row>
    <row r="2553" spans="3:26" x14ac:dyDescent="0.3">
      <c r="C2553" s="210">
        <v>40130</v>
      </c>
      <c r="D2553" s="211">
        <v>9.4894313574635648E-4</v>
      </c>
      <c r="E2553" s="211">
        <v>2.3120541328202097E-3</v>
      </c>
      <c r="F2553" s="211">
        <v>3.5415228347089513E-3</v>
      </c>
      <c r="G2553" s="211">
        <v>5.5875806564798175E-3</v>
      </c>
      <c r="H2553" s="211">
        <v>7.2228057475000971E-3</v>
      </c>
      <c r="I2553" s="211">
        <v>9.2301440242106257E-3</v>
      </c>
      <c r="J2553" s="211">
        <v>1.2542822283491533E-2</v>
      </c>
      <c r="K2553" s="211">
        <v>1.6432524587265799E-2</v>
      </c>
      <c r="L2553" s="211">
        <v>2.1754334298811462E-2</v>
      </c>
      <c r="M2553" s="211">
        <v>2.9903938907779162E-2</v>
      </c>
      <c r="N2553" s="211">
        <v>3.8002995234612133E-2</v>
      </c>
      <c r="P2553" s="212">
        <f t="array" ref="P2553:Z2553">(1+D2553:N2553)^-P$1:Z$1</f>
        <v>0.99992412342486536</v>
      </c>
      <c r="Q2553" s="212">
        <v>0.99942282027026608</v>
      </c>
      <c r="R2553" s="212">
        <v>0.99823392813853862</v>
      </c>
      <c r="S2553" s="212">
        <v>0.99444346692027352</v>
      </c>
      <c r="T2553" s="212">
        <v>0.98570940154063746</v>
      </c>
      <c r="U2553" s="212">
        <v>0.97281298509130798</v>
      </c>
      <c r="V2553" s="212">
        <v>0.93957835431742065</v>
      </c>
      <c r="W2553" s="212">
        <v>0.89217515622487065</v>
      </c>
      <c r="X2553" s="212">
        <v>0.80637139490832799</v>
      </c>
      <c r="Y2553" s="212">
        <v>0.6427605491548507</v>
      </c>
      <c r="Z2553" s="212">
        <v>0.47427241535213899</v>
      </c>
    </row>
    <row r="2554" spans="3:26" x14ac:dyDescent="0.3">
      <c r="C2554" s="210">
        <v>40129</v>
      </c>
      <c r="D2554" s="211">
        <v>1.0845356362274147E-3</v>
      </c>
      <c r="E2554" s="211">
        <v>2.7377597960881097E-3</v>
      </c>
      <c r="F2554" s="211">
        <v>4.4560917167600234E-3</v>
      </c>
      <c r="G2554" s="211">
        <v>7.2120889455884523E-3</v>
      </c>
      <c r="H2554" s="211">
        <v>9.690769263982749E-3</v>
      </c>
      <c r="I2554" s="211">
        <v>1.3292061043753847E-2</v>
      </c>
      <c r="J2554" s="211">
        <v>1.825993291051237E-2</v>
      </c>
      <c r="K2554" s="211">
        <v>2.308106414477254E-2</v>
      </c>
      <c r="L2554" s="211">
        <v>3.1484857174032828E-2</v>
      </c>
      <c r="M2554" s="211">
        <v>4.0514121885838181E-2</v>
      </c>
      <c r="N2554" s="211">
        <v>5.1367314165010614E-2</v>
      </c>
      <c r="P2554" s="212">
        <f t="array" ref="P2554:Z2554">(1+D2554:N2554)^-P$1:Z$1</f>
        <v>0.99991328792352352</v>
      </c>
      <c r="Q2554" s="212">
        <v>0.99931672879668865</v>
      </c>
      <c r="R2554" s="212">
        <v>0.99777937288042562</v>
      </c>
      <c r="S2554" s="212">
        <v>0.9928395528362467</v>
      </c>
      <c r="T2554" s="212">
        <v>0.98089659780847094</v>
      </c>
      <c r="U2554" s="212">
        <v>0.96116086559399738</v>
      </c>
      <c r="V2554" s="212">
        <v>0.91349615531554695</v>
      </c>
      <c r="W2554" s="212">
        <v>0.85237298005548534</v>
      </c>
      <c r="X2554" s="212">
        <v>0.73345155474691581</v>
      </c>
      <c r="Y2554" s="212">
        <v>0.55116333248627891</v>
      </c>
      <c r="Z2554" s="212">
        <v>0.36720668315898514</v>
      </c>
    </row>
    <row r="2555" spans="3:26" x14ac:dyDescent="0.3">
      <c r="C2555" s="210">
        <v>40128</v>
      </c>
      <c r="D2555" s="211">
        <v>9.9276972827942625E-4</v>
      </c>
      <c r="E2555" s="211">
        <v>2.4513360545360355E-3</v>
      </c>
      <c r="F2555" s="211">
        <v>3.9777527045331516E-3</v>
      </c>
      <c r="G2555" s="211">
        <v>5.989427198962111E-3</v>
      </c>
      <c r="H2555" s="211">
        <v>8.0022685981666151E-3</v>
      </c>
      <c r="I2555" s="211">
        <v>1.0072312110730952E-2</v>
      </c>
      <c r="J2555" s="211">
        <v>1.2676407849995613E-2</v>
      </c>
      <c r="K2555" s="211">
        <v>1.7215778051254845E-2</v>
      </c>
      <c r="L2555" s="211">
        <v>2.2306441364953737E-2</v>
      </c>
      <c r="M2555" s="211">
        <v>2.9875518139205564E-2</v>
      </c>
      <c r="N2555" s="211">
        <v>4.0499301547124007E-2</v>
      </c>
      <c r="P2555" s="212">
        <f t="array" ref="P2555:Z2555">(1+D2555:N2555)^-P$1:Z$1</f>
        <v>0.99992062097001599</v>
      </c>
      <c r="Q2555" s="212">
        <v>0.99938810317742255</v>
      </c>
      <c r="R2555" s="212">
        <v>0.99801703749151871</v>
      </c>
      <c r="S2555" s="212">
        <v>0.9940462324582886</v>
      </c>
      <c r="T2555" s="212">
        <v>0.98418554227721577</v>
      </c>
      <c r="U2555" s="212">
        <v>0.97038170622436193</v>
      </c>
      <c r="V2555" s="212">
        <v>0.93895880301676882</v>
      </c>
      <c r="W2555" s="212">
        <v>0.88737744268098362</v>
      </c>
      <c r="X2555" s="212">
        <v>0.80202707192450551</v>
      </c>
      <c r="Y2555" s="212">
        <v>0.64302666789114837</v>
      </c>
      <c r="Z2555" s="212">
        <v>0.45202675352137128</v>
      </c>
    </row>
    <row r="2556" spans="3:26" x14ac:dyDescent="0.3">
      <c r="C2556" s="210">
        <v>40127</v>
      </c>
      <c r="D2556" s="211">
        <v>9.2865739263772089E-4</v>
      </c>
      <c r="E2556" s="211">
        <v>2.1865170801706937E-3</v>
      </c>
      <c r="F2556" s="211">
        <v>3.5184351449983804E-3</v>
      </c>
      <c r="G2556" s="211">
        <v>5.4309104649317534E-3</v>
      </c>
      <c r="H2556" s="211">
        <v>7.0204096813684001E-3</v>
      </c>
      <c r="I2556" s="211">
        <v>8.8824780774992926E-3</v>
      </c>
      <c r="J2556" s="211">
        <v>1.1875378413394058E-2</v>
      </c>
      <c r="K2556" s="211">
        <v>1.6122156013221516E-2</v>
      </c>
      <c r="L2556" s="211">
        <v>2.0409075933596001E-2</v>
      </c>
      <c r="M2556" s="211">
        <v>2.6303698055041722E-2</v>
      </c>
      <c r="N2556" s="211">
        <v>3.5270718284081168E-2</v>
      </c>
      <c r="P2556" s="212">
        <f t="array" ref="P2556:Z2556">(1+D2556:N2556)^-P$1:Z$1</f>
        <v>0.999925744640495</v>
      </c>
      <c r="Q2556" s="212">
        <v>0.99945411651601601</v>
      </c>
      <c r="R2556" s="212">
        <v>0.99824541112770304</v>
      </c>
      <c r="S2556" s="212">
        <v>0.99459842500523443</v>
      </c>
      <c r="T2556" s="212">
        <v>0.98610566710176328</v>
      </c>
      <c r="U2556" s="212">
        <v>0.97381904036055511</v>
      </c>
      <c r="V2556" s="212">
        <v>0.94268122487339689</v>
      </c>
      <c r="W2556" s="212">
        <v>0.89408447289269133</v>
      </c>
      <c r="X2556" s="212">
        <v>0.81706549890237146</v>
      </c>
      <c r="Y2556" s="212">
        <v>0.67742558203650949</v>
      </c>
      <c r="Z2556" s="212">
        <v>0.49994403266207715</v>
      </c>
    </row>
    <row r="2557" spans="3:26" x14ac:dyDescent="0.3">
      <c r="C2557" s="210">
        <v>40126</v>
      </c>
      <c r="D2557" s="211">
        <v>1.0338246155020111E-3</v>
      </c>
      <c r="E2557" s="211">
        <v>2.5155435783239784E-3</v>
      </c>
      <c r="F2557" s="211">
        <v>3.892241793627728E-3</v>
      </c>
      <c r="G2557" s="211">
        <v>6.4089133383235112E-3</v>
      </c>
      <c r="H2557" s="211">
        <v>8.1357222692074599E-3</v>
      </c>
      <c r="I2557" s="211">
        <v>1.104400901937062E-2</v>
      </c>
      <c r="J2557" s="211">
        <v>1.4880275428383221E-2</v>
      </c>
      <c r="K2557" s="211">
        <v>2.0044660393230385E-2</v>
      </c>
      <c r="L2557" s="211">
        <v>2.7230132463681157E-2</v>
      </c>
      <c r="M2557" s="211">
        <v>3.5537322857071105E-2</v>
      </c>
      <c r="N2557" s="211">
        <v>4.8014467918719626E-2</v>
      </c>
      <c r="P2557" s="212">
        <f t="array" ref="P2557:Z2557">(1+D2557:N2557)^-P$1:Z$1</f>
        <v>0.99991734016956291</v>
      </c>
      <c r="Q2557" s="212">
        <v>0.99937210098747387</v>
      </c>
      <c r="R2557" s="212">
        <v>0.99805954181876055</v>
      </c>
      <c r="S2557" s="212">
        <v>0.99363189926740136</v>
      </c>
      <c r="T2557" s="212">
        <v>0.98392499307275083</v>
      </c>
      <c r="U2557" s="212">
        <v>0.96758654311100634</v>
      </c>
      <c r="V2557" s="212">
        <v>0.92880798504950146</v>
      </c>
      <c r="W2557" s="212">
        <v>0.87029340482923023</v>
      </c>
      <c r="X2557" s="212">
        <v>0.76440319959200564</v>
      </c>
      <c r="Y2557" s="212">
        <v>0.5922617077701714</v>
      </c>
      <c r="Z2557" s="212">
        <v>0.39143029656184991</v>
      </c>
    </row>
    <row r="2558" spans="3:26" x14ac:dyDescent="0.3">
      <c r="C2558" s="210">
        <v>40123</v>
      </c>
      <c r="D2558" s="211">
        <v>1.0407184962515396E-3</v>
      </c>
      <c r="E2558" s="211">
        <v>2.5252190453656856E-3</v>
      </c>
      <c r="F2558" s="211">
        <v>4.1203446715699227E-3</v>
      </c>
      <c r="G2558" s="211">
        <v>6.5626144061378287E-3</v>
      </c>
      <c r="H2558" s="211">
        <v>8.4348623260600917E-3</v>
      </c>
      <c r="I2558" s="211">
        <v>1.0608203832236502E-2</v>
      </c>
      <c r="J2558" s="211">
        <v>1.3471603580904601E-2</v>
      </c>
      <c r="K2558" s="211">
        <v>1.8445380413924874E-2</v>
      </c>
      <c r="L2558" s="211">
        <v>2.3736038958622335E-2</v>
      </c>
      <c r="M2558" s="211">
        <v>3.0142309100018107E-2</v>
      </c>
      <c r="N2558" s="211">
        <v>3.9385151882609035E-2</v>
      </c>
      <c r="P2558" s="212">
        <f t="array" ref="P2558:Z2558">(1+D2558:N2558)^-P$1:Z$1</f>
        <v>0.9999167892762687</v>
      </c>
      <c r="Q2558" s="212">
        <v>0.9993696897197476</v>
      </c>
      <c r="R2558" s="212">
        <v>0.99794617234779026</v>
      </c>
      <c r="S2558" s="212">
        <v>0.99348017270638467</v>
      </c>
      <c r="T2558" s="212">
        <v>0.98334134065367751</v>
      </c>
      <c r="U2558" s="212">
        <v>0.96883884177636159</v>
      </c>
      <c r="V2558" s="212">
        <v>0.93528092365054494</v>
      </c>
      <c r="W2558" s="212">
        <v>0.87990503299641887</v>
      </c>
      <c r="X2558" s="212">
        <v>0.79089727307938429</v>
      </c>
      <c r="Y2558" s="212">
        <v>0.64053318167849915</v>
      </c>
      <c r="Z2558" s="212">
        <v>0.46181691041313522</v>
      </c>
    </row>
    <row r="2559" spans="3:26" x14ac:dyDescent="0.3">
      <c r="C2559" s="210">
        <v>40122</v>
      </c>
      <c r="D2559" s="211">
        <v>9.9011695056412555E-4</v>
      </c>
      <c r="E2559" s="211">
        <v>2.3535048819651669E-3</v>
      </c>
      <c r="F2559" s="211">
        <v>3.8138352381370207E-3</v>
      </c>
      <c r="G2559" s="211">
        <v>6.2522439295490447E-3</v>
      </c>
      <c r="H2559" s="211">
        <v>7.9992217834765292E-3</v>
      </c>
      <c r="I2559" s="211">
        <v>1.098263845597049E-2</v>
      </c>
      <c r="J2559" s="211">
        <v>1.3742593747332704E-2</v>
      </c>
      <c r="K2559" s="211">
        <v>1.8610707747503112E-2</v>
      </c>
      <c r="L2559" s="211">
        <v>2.4336899025712705E-2</v>
      </c>
      <c r="M2559" s="211">
        <v>3.2518164073952048E-2</v>
      </c>
      <c r="N2559" s="211">
        <v>4.1686705818363402E-2</v>
      </c>
      <c r="P2559" s="212">
        <f t="array" ref="P2559:Z2559">(1+D2559:N2559)^-P$1:Z$1</f>
        <v>0.99992083296522838</v>
      </c>
      <c r="Q2559" s="212">
        <v>0.99941248772120661</v>
      </c>
      <c r="R2559" s="212">
        <v>0.99809851960531559</v>
      </c>
      <c r="S2559" s="212">
        <v>0.99378660373950245</v>
      </c>
      <c r="T2559" s="212">
        <v>0.98419149195541988</v>
      </c>
      <c r="U2559" s="212">
        <v>0.9677627625645755</v>
      </c>
      <c r="V2559" s="212">
        <v>0.93403151148641361</v>
      </c>
      <c r="W2559" s="212">
        <v>0.87890581831817594</v>
      </c>
      <c r="X2559" s="212">
        <v>0.78627021973419542</v>
      </c>
      <c r="Y2559" s="212">
        <v>0.61877746987556037</v>
      </c>
      <c r="Z2559" s="212">
        <v>0.44183240703261456</v>
      </c>
    </row>
    <row r="2560" spans="3:26" x14ac:dyDescent="0.3">
      <c r="C2560" s="210">
        <v>40121</v>
      </c>
      <c r="D2560" s="211">
        <v>1.108486108836901E-3</v>
      </c>
      <c r="E2560" s="211">
        <v>2.6368694779152426E-3</v>
      </c>
      <c r="F2560" s="211">
        <v>4.0380814667005452E-3</v>
      </c>
      <c r="G2560" s="211">
        <v>6.2712781433980321E-3</v>
      </c>
      <c r="H2560" s="211">
        <v>8.3998416908008591E-3</v>
      </c>
      <c r="I2560" s="211">
        <v>1.0714595270890305E-2</v>
      </c>
      <c r="J2560" s="211">
        <v>1.4207662698340432E-2</v>
      </c>
      <c r="K2560" s="211">
        <v>1.8817411350209014E-2</v>
      </c>
      <c r="L2560" s="211">
        <v>2.5422624341527904E-2</v>
      </c>
      <c r="M2560" s="211">
        <v>3.4216442977935128E-2</v>
      </c>
      <c r="N2560" s="211">
        <v>4.5253633071639127E-2</v>
      </c>
      <c r="P2560" s="212">
        <f t="array" ref="P2560:Z2560">(1+D2560:N2560)^-P$1:Z$1</f>
        <v>0.9999113741521628</v>
      </c>
      <c r="Q2560" s="212">
        <v>0.99934186690540605</v>
      </c>
      <c r="R2560" s="212">
        <v>0.99798705355063733</v>
      </c>
      <c r="S2560" s="212">
        <v>0.99376780568062251</v>
      </c>
      <c r="T2560" s="212">
        <v>0.9834096426009542</v>
      </c>
      <c r="U2560" s="212">
        <v>0.96853292364013177</v>
      </c>
      <c r="V2560" s="212">
        <v>0.93189195529786262</v>
      </c>
      <c r="W2560" s="212">
        <v>0.87765835512727275</v>
      </c>
      <c r="X2560" s="212">
        <v>0.77798468474076365</v>
      </c>
      <c r="Y2560" s="212">
        <v>0.60371007704992874</v>
      </c>
      <c r="Z2560" s="212">
        <v>0.41263521176897955</v>
      </c>
    </row>
    <row r="2561" spans="3:26" x14ac:dyDescent="0.3">
      <c r="C2561" s="210">
        <v>40120</v>
      </c>
      <c r="D2561" s="211">
        <v>1.0714886043380956E-3</v>
      </c>
      <c r="E2561" s="211">
        <v>2.686822508606451E-3</v>
      </c>
      <c r="F2561" s="211">
        <v>4.2725273371459318E-3</v>
      </c>
      <c r="G2561" s="211">
        <v>6.8793060903932397E-3</v>
      </c>
      <c r="H2561" s="211">
        <v>8.7527403031977067E-3</v>
      </c>
      <c r="I2561" s="211">
        <v>1.1281182579429319E-2</v>
      </c>
      <c r="J2561" s="211">
        <v>1.5273122760307309E-2</v>
      </c>
      <c r="K2561" s="211">
        <v>1.9292928254172434E-2</v>
      </c>
      <c r="L2561" s="211">
        <v>2.5145387180852932E-2</v>
      </c>
      <c r="M2561" s="211">
        <v>3.3083651797614182E-2</v>
      </c>
      <c r="N2561" s="211">
        <v>4.461529009999389E-2</v>
      </c>
      <c r="P2561" s="212">
        <f t="array" ref="P2561:Z2561">(1+D2561:N2561)^-P$1:Z$1</f>
        <v>0.99991433047223166</v>
      </c>
      <c r="Q2561" s="212">
        <v>0.9993294200759294</v>
      </c>
      <c r="R2561" s="212">
        <v>0.99787055748313491</v>
      </c>
      <c r="S2561" s="212">
        <v>0.99316769542408712</v>
      </c>
      <c r="T2561" s="212">
        <v>0.98272169761681194</v>
      </c>
      <c r="U2561" s="212">
        <v>0.96690592490386984</v>
      </c>
      <c r="V2561" s="212">
        <v>0.92701242152826302</v>
      </c>
      <c r="W2561" s="212">
        <v>0.87479626891620033</v>
      </c>
      <c r="X2561" s="212">
        <v>0.78009120485011263</v>
      </c>
      <c r="Y2561" s="212">
        <v>0.61371630903666796</v>
      </c>
      <c r="Z2561" s="212">
        <v>0.41770765386785169</v>
      </c>
    </row>
    <row r="2562" spans="3:26" x14ac:dyDescent="0.3">
      <c r="C2562" s="210">
        <v>40119</v>
      </c>
      <c r="D2562" s="211">
        <v>1.219099543445135E-3</v>
      </c>
      <c r="E2562" s="211">
        <v>3.102325160606218E-3</v>
      </c>
      <c r="F2562" s="211">
        <v>5.0280651187555704E-3</v>
      </c>
      <c r="G2562" s="211">
        <v>7.8328204234257483E-3</v>
      </c>
      <c r="H2562" s="211">
        <v>9.8999578565680205E-3</v>
      </c>
      <c r="I2562" s="211">
        <v>1.258179621988441E-2</v>
      </c>
      <c r="J2562" s="211">
        <v>1.6470972290845425E-2</v>
      </c>
      <c r="K2562" s="211">
        <v>2.1418513689420975E-2</v>
      </c>
      <c r="L2562" s="211">
        <v>2.6984907381575048E-2</v>
      </c>
      <c r="M2562" s="211">
        <v>3.5578909060744582E-2</v>
      </c>
      <c r="N2562" s="211">
        <v>4.8264917618788372E-2</v>
      </c>
      <c r="P2562" s="212">
        <f t="array" ref="P2562:Z2562">(1+D2562:N2562)^-P$1:Z$1</f>
        <v>0.99990253618630698</v>
      </c>
      <c r="Q2562" s="212">
        <v>0.99922591903549463</v>
      </c>
      <c r="R2562" s="212">
        <v>0.99749540843019213</v>
      </c>
      <c r="S2562" s="212">
        <v>0.99222805581967966</v>
      </c>
      <c r="T2562" s="212">
        <v>0.98049027810203238</v>
      </c>
      <c r="U2562" s="212">
        <v>0.96318487311192169</v>
      </c>
      <c r="V2562" s="212">
        <v>0.92156313976023252</v>
      </c>
      <c r="W2562" s="212">
        <v>0.86213231186764672</v>
      </c>
      <c r="X2562" s="212">
        <v>0.76623041617012133</v>
      </c>
      <c r="Y2562" s="212">
        <v>0.59190505227813139</v>
      </c>
      <c r="Z2562" s="212">
        <v>0.38956413833891146</v>
      </c>
    </row>
    <row r="2563" spans="3:26" x14ac:dyDescent="0.3">
      <c r="C2563" s="210">
        <v>40116</v>
      </c>
      <c r="D2563" s="211">
        <v>1.1455002710375746E-3</v>
      </c>
      <c r="E2563" s="211">
        <v>2.8561913928083073E-3</v>
      </c>
      <c r="F2563" s="211">
        <v>4.6061156407432996E-3</v>
      </c>
      <c r="G2563" s="211">
        <v>7.0797212509019422E-3</v>
      </c>
      <c r="H2563" s="211">
        <v>8.866094782615519E-3</v>
      </c>
      <c r="I2563" s="211">
        <v>1.1420795324022156E-2</v>
      </c>
      <c r="J2563" s="211">
        <v>1.5194297455453202E-2</v>
      </c>
      <c r="K2563" s="211">
        <v>1.9739046495375674E-2</v>
      </c>
      <c r="L2563" s="211">
        <v>2.4927293954904728E-2</v>
      </c>
      <c r="M2563" s="211">
        <v>3.2799479069473877E-2</v>
      </c>
      <c r="N2563" s="211">
        <v>4.4235280518955457E-2</v>
      </c>
      <c r="P2563" s="212">
        <f t="array" ref="P2563:Z2563">(1+D2563:N2563)^-P$1:Z$1</f>
        <v>0.99990841661911767</v>
      </c>
      <c r="Q2563" s="212">
        <v>0.9992872240884364</v>
      </c>
      <c r="R2563" s="212">
        <v>0.9977048678762086</v>
      </c>
      <c r="S2563" s="212">
        <v>0.99297004884369222</v>
      </c>
      <c r="T2563" s="212">
        <v>0.98250087614428017</v>
      </c>
      <c r="U2563" s="212">
        <v>0.96650557593662789</v>
      </c>
      <c r="V2563" s="212">
        <v>0.92737236929998323</v>
      </c>
      <c r="W2563" s="212">
        <v>0.8721208244122608</v>
      </c>
      <c r="X2563" s="212">
        <v>0.78175274329700806</v>
      </c>
      <c r="Y2563" s="212">
        <v>0.61625413577385224</v>
      </c>
      <c r="Z2563" s="212">
        <v>0.42075836243983816</v>
      </c>
    </row>
    <row r="2564" spans="3:26" x14ac:dyDescent="0.3">
      <c r="C2564" s="210">
        <v>40115</v>
      </c>
      <c r="D2564" s="211">
        <v>1.0446889591112438E-3</v>
      </c>
      <c r="E2564" s="211">
        <v>2.4795790108146621E-3</v>
      </c>
      <c r="F2564" s="211">
        <v>3.9665179767964832E-3</v>
      </c>
      <c r="G2564" s="211">
        <v>6.5393429560223907E-3</v>
      </c>
      <c r="H2564" s="211">
        <v>8.5125952874353424E-3</v>
      </c>
      <c r="I2564" s="211">
        <v>1.0648233581200013E-2</v>
      </c>
      <c r="J2564" s="211">
        <v>1.4473215533393129E-2</v>
      </c>
      <c r="K2564" s="211">
        <v>1.9441356361368768E-2</v>
      </c>
      <c r="L2564" s="211">
        <v>2.5378702253234048E-2</v>
      </c>
      <c r="M2564" s="211">
        <v>3.3479589321677543E-2</v>
      </c>
      <c r="N2564" s="211">
        <v>4.2589675022191339E-2</v>
      </c>
      <c r="P2564" s="212">
        <f t="array" ref="P2564:Z2564">(1+D2564:N2564)^-P$1:Z$1</f>
        <v>0.99991647199654965</v>
      </c>
      <c r="Q2564" s="212">
        <v>0.99938106413809913</v>
      </c>
      <c r="R2564" s="212">
        <v>0.9980226215514072</v>
      </c>
      <c r="S2564" s="212">
        <v>0.99350314222510427</v>
      </c>
      <c r="T2564" s="212">
        <v>0.98318976081420328</v>
      </c>
      <c r="U2564" s="212">
        <v>0.96872372504752802</v>
      </c>
      <c r="V2564" s="212">
        <v>0.93067291360699189</v>
      </c>
      <c r="W2564" s="212">
        <v>0.87390508124166499</v>
      </c>
      <c r="X2564" s="212">
        <v>0.7783179986603076</v>
      </c>
      <c r="Y2564" s="212">
        <v>0.61019892836137846</v>
      </c>
      <c r="Z2564" s="212">
        <v>0.43424177968819949</v>
      </c>
    </row>
    <row r="2565" spans="3:26" x14ac:dyDescent="0.3">
      <c r="C2565" s="210">
        <v>40114</v>
      </c>
      <c r="D2565" s="211">
        <v>9.7377888079167637E-4</v>
      </c>
      <c r="E2565" s="211">
        <v>2.4088670974949759E-3</v>
      </c>
      <c r="F2565" s="211">
        <v>3.7919470247650836E-3</v>
      </c>
      <c r="G2565" s="211">
        <v>5.9791115361487865E-3</v>
      </c>
      <c r="H2565" s="211">
        <v>7.7301168379642167E-3</v>
      </c>
      <c r="I2565" s="211">
        <v>9.7019627836034857E-3</v>
      </c>
      <c r="J2565" s="211">
        <v>1.253725070996445E-2</v>
      </c>
      <c r="K2565" s="211">
        <v>1.654270801906094E-2</v>
      </c>
      <c r="L2565" s="211">
        <v>2.1730352943800414E-2</v>
      </c>
      <c r="M2565" s="211">
        <v>2.959850180338245E-2</v>
      </c>
      <c r="N2565" s="211">
        <v>3.7638097350160424E-2</v>
      </c>
      <c r="P2565" s="212">
        <f t="array" ref="P2565:Z2565">(1+D2565:N2565)^-P$1:Z$1</f>
        <v>0.99992213862609758</v>
      </c>
      <c r="Q2565" s="212">
        <v>0.99939868825341172</v>
      </c>
      <c r="R2565" s="212">
        <v>0.99810940157858463</v>
      </c>
      <c r="S2565" s="212">
        <v>0.99405642575717257</v>
      </c>
      <c r="T2565" s="212">
        <v>0.98471720048860822</v>
      </c>
      <c r="U2565" s="212">
        <v>0.97144987898817947</v>
      </c>
      <c r="V2565" s="212">
        <v>0.93960420515645704</v>
      </c>
      <c r="W2565" s="212">
        <v>0.89149845398555883</v>
      </c>
      <c r="X2565" s="212">
        <v>0.80656068087060229</v>
      </c>
      <c r="Y2565" s="212">
        <v>0.64562668282454083</v>
      </c>
      <c r="Z2565" s="212">
        <v>0.47761925436023661</v>
      </c>
    </row>
    <row r="2566" spans="3:26" x14ac:dyDescent="0.3">
      <c r="C2566" s="210">
        <v>40113</v>
      </c>
      <c r="D2566" s="211">
        <v>8.1545176205054628E-4</v>
      </c>
      <c r="E2566" s="211">
        <v>1.9081435954278313E-3</v>
      </c>
      <c r="F2566" s="211">
        <v>3.1004645277320888E-3</v>
      </c>
      <c r="G2566" s="211">
        <v>5.0742478245422648E-3</v>
      </c>
      <c r="H2566" s="211">
        <v>6.6317596062942527E-3</v>
      </c>
      <c r="I2566" s="211">
        <v>9.0440374035988674E-3</v>
      </c>
      <c r="J2566" s="211">
        <v>1.1591241541931287E-2</v>
      </c>
      <c r="K2566" s="211">
        <v>1.4750695186940221E-2</v>
      </c>
      <c r="L2566" s="211">
        <v>1.9496671180698814E-2</v>
      </c>
      <c r="M2566" s="211">
        <v>2.5696945900735707E-2</v>
      </c>
      <c r="N2566" s="211">
        <v>3.3203474668976996E-2</v>
      </c>
      <c r="P2566" s="212">
        <f t="array" ref="P2566:Z2566">(1+D2566:N2566)^-P$1:Z$1</f>
        <v>0.99993479256914486</v>
      </c>
      <c r="Q2566" s="212">
        <v>0.99952353219635659</v>
      </c>
      <c r="R2566" s="212">
        <v>0.99845336327756584</v>
      </c>
      <c r="S2566" s="212">
        <v>0.99495137017436741</v>
      </c>
      <c r="T2566" s="212">
        <v>0.98686726442337314</v>
      </c>
      <c r="U2566" s="212">
        <v>0.97335135702905651</v>
      </c>
      <c r="V2566" s="212">
        <v>0.94400587555034365</v>
      </c>
      <c r="W2566" s="212">
        <v>0.90257748840679564</v>
      </c>
      <c r="X2566" s="212">
        <v>0.8244073958775846</v>
      </c>
      <c r="Y2566" s="212">
        <v>0.68346151425782542</v>
      </c>
      <c r="Z2566" s="212">
        <v>0.52033476015202929</v>
      </c>
    </row>
    <row r="2567" spans="3:26" x14ac:dyDescent="0.3">
      <c r="C2567" s="210">
        <v>40112</v>
      </c>
      <c r="D2567" s="211">
        <v>9.857544240070334E-4</v>
      </c>
      <c r="E2567" s="211">
        <v>2.4113956155066298E-3</v>
      </c>
      <c r="F2567" s="211">
        <v>3.8118605872413062E-3</v>
      </c>
      <c r="G2567" s="211">
        <v>5.7358346141981355E-3</v>
      </c>
      <c r="H2567" s="211">
        <v>7.5028741933489771E-3</v>
      </c>
      <c r="I2567" s="211">
        <v>9.9813095370636078E-3</v>
      </c>
      <c r="J2567" s="211">
        <v>1.3231185073036613E-2</v>
      </c>
      <c r="K2567" s="211">
        <v>1.7504387536743812E-2</v>
      </c>
      <c r="L2567" s="211">
        <v>2.3740378115408696E-2</v>
      </c>
      <c r="M2567" s="211">
        <v>3.0812099441160035E-2</v>
      </c>
      <c r="N2567" s="211">
        <v>4.0492646700176591E-2</v>
      </c>
      <c r="P2567" s="212">
        <f t="array" ref="P2567:Z2567">(1+D2567:N2567)^-P$1:Z$1</f>
        <v>0.99992118159536025</v>
      </c>
      <c r="Q2567" s="212">
        <v>0.99939805802315251</v>
      </c>
      <c r="R2567" s="212">
        <v>0.99809950131077452</v>
      </c>
      <c r="S2567" s="212">
        <v>0.9942968775529426</v>
      </c>
      <c r="T2567" s="212">
        <v>0.98516145723912141</v>
      </c>
      <c r="U2567" s="212">
        <v>0.970644033424512</v>
      </c>
      <c r="V2567" s="212">
        <v>0.93639106308028675</v>
      </c>
      <c r="W2567" s="212">
        <v>0.88561704334340652</v>
      </c>
      <c r="X2567" s="212">
        <v>0.79086375128140418</v>
      </c>
      <c r="Y2567" s="212">
        <v>0.63431851278067475</v>
      </c>
      <c r="Z2567" s="212">
        <v>0.45208457904576665</v>
      </c>
    </row>
    <row r="2568" spans="3:26" x14ac:dyDescent="0.3">
      <c r="C2568" s="210">
        <v>40109</v>
      </c>
      <c r="D2568" s="211">
        <v>1.0583505976415027E-3</v>
      </c>
      <c r="E2568" s="211">
        <v>2.7053790891867643E-3</v>
      </c>
      <c r="F2568" s="211">
        <v>4.3914757808471488E-3</v>
      </c>
      <c r="G2568" s="211">
        <v>7.0081473777268361E-3</v>
      </c>
      <c r="H2568" s="211">
        <v>8.8782477938218491E-3</v>
      </c>
      <c r="I2568" s="211">
        <v>1.110385460933821E-2</v>
      </c>
      <c r="J2568" s="211">
        <v>1.4476594616862746E-2</v>
      </c>
      <c r="K2568" s="211">
        <v>1.8629387872179666E-2</v>
      </c>
      <c r="L2568" s="211">
        <v>2.5507407718333507E-2</v>
      </c>
      <c r="M2568" s="211">
        <v>3.2763605994995927E-2</v>
      </c>
      <c r="N2568" s="211">
        <v>4.4226747766791794E-2</v>
      </c>
      <c r="P2568" s="212">
        <f t="array" ref="P2568:Z2568">(1+D2568:N2568)^-P$1:Z$1</f>
        <v>0.99991538030528926</v>
      </c>
      <c r="Q2568" s="212">
        <v>0.99932479651800465</v>
      </c>
      <c r="R2568" s="212">
        <v>0.99781146764261142</v>
      </c>
      <c r="S2568" s="212">
        <v>0.99304062494829237</v>
      </c>
      <c r="T2568" s="212">
        <v>0.98247720575141173</v>
      </c>
      <c r="U2568" s="212">
        <v>0.96741474366635505</v>
      </c>
      <c r="V2568" s="212">
        <v>0.93065741398617785</v>
      </c>
      <c r="W2568" s="212">
        <v>0.87879299988717097</v>
      </c>
      <c r="X2568" s="212">
        <v>0.77734172854111172</v>
      </c>
      <c r="Y2568" s="212">
        <v>0.61657529794085342</v>
      </c>
      <c r="Z2568" s="212">
        <v>0.42082713113496478</v>
      </c>
    </row>
    <row r="2569" spans="3:26" x14ac:dyDescent="0.3">
      <c r="C2569" s="210">
        <v>40108</v>
      </c>
      <c r="D2569" s="211">
        <v>1.0326799395591986E-3</v>
      </c>
      <c r="E2569" s="211">
        <v>2.5925371632303088E-3</v>
      </c>
      <c r="F2569" s="211">
        <v>3.9204165518342184E-3</v>
      </c>
      <c r="G2569" s="211">
        <v>6.2681729503489001E-3</v>
      </c>
      <c r="H2569" s="211">
        <v>8.2923342695142063E-3</v>
      </c>
      <c r="I2569" s="211">
        <v>1.0614564199558377E-2</v>
      </c>
      <c r="J2569" s="211">
        <v>1.4045811588355352E-2</v>
      </c>
      <c r="K2569" s="211">
        <v>1.921282959229851E-2</v>
      </c>
      <c r="L2569" s="211">
        <v>2.6019882725903179E-2</v>
      </c>
      <c r="M2569" s="211">
        <v>3.5777060534946899E-2</v>
      </c>
      <c r="N2569" s="211">
        <v>4.6527696424365696E-2</v>
      </c>
      <c r="P2569" s="212">
        <f t="array" ref="P2569:Z2569">(1+D2569:N2569)^-P$1:Z$1</f>
        <v>0.99991743164155933</v>
      </c>
      <c r="Q2569" s="212">
        <v>0.99935291386662906</v>
      </c>
      <c r="R2569" s="212">
        <v>0.99804553658333495</v>
      </c>
      <c r="S2569" s="212">
        <v>0.99377087229940819</v>
      </c>
      <c r="T2569" s="212">
        <v>0.98361936247575865</v>
      </c>
      <c r="U2569" s="212">
        <v>0.96882054954405394</v>
      </c>
      <c r="V2569" s="212">
        <v>0.93263588570182077</v>
      </c>
      <c r="W2569" s="212">
        <v>0.87527762640678186</v>
      </c>
      <c r="X2569" s="212">
        <v>0.77346778796113591</v>
      </c>
      <c r="Y2569" s="212">
        <v>0.59020879066951226</v>
      </c>
      <c r="Z2569" s="212">
        <v>0.4027035617868755</v>
      </c>
    </row>
    <row r="2570" spans="3:26" x14ac:dyDescent="0.3">
      <c r="C2570" s="210">
        <v>40107</v>
      </c>
      <c r="D2570" s="211">
        <v>1.1680189218047018E-3</v>
      </c>
      <c r="E2570" s="211">
        <v>2.9415864946095555E-3</v>
      </c>
      <c r="F2570" s="211">
        <v>4.8188224225355287E-3</v>
      </c>
      <c r="G2570" s="211">
        <v>7.8028201219701712E-3</v>
      </c>
      <c r="H2570" s="211">
        <v>1.0369613394685439E-2</v>
      </c>
      <c r="I2570" s="211">
        <v>1.4245527939070803E-2</v>
      </c>
      <c r="J2570" s="211">
        <v>1.8169118366407774E-2</v>
      </c>
      <c r="K2570" s="211">
        <v>2.2714114135282418E-2</v>
      </c>
      <c r="L2570" s="211">
        <v>2.9353223462447932E-2</v>
      </c>
      <c r="M2570" s="211">
        <v>3.9582780946776162E-2</v>
      </c>
      <c r="N2570" s="211">
        <v>5.2348324184743861E-2</v>
      </c>
      <c r="P2570" s="212">
        <f t="array" ref="P2570:Z2570">(1+D2570:N2570)^-P$1:Z$1</f>
        <v>0.99990661737495656</v>
      </c>
      <c r="Q2570" s="212">
        <v>0.99926595242113025</v>
      </c>
      <c r="R2570" s="212">
        <v>0.99759926186095449</v>
      </c>
      <c r="S2570" s="212">
        <v>0.99225759249113243</v>
      </c>
      <c r="T2570" s="212">
        <v>0.9795789568262705</v>
      </c>
      <c r="U2570" s="212">
        <v>0.95845272305817752</v>
      </c>
      <c r="V2570" s="212">
        <v>0.91390361973156375</v>
      </c>
      <c r="W2570" s="212">
        <v>0.85451610687293944</v>
      </c>
      <c r="X2570" s="212">
        <v>0.74878254389471144</v>
      </c>
      <c r="Y2570" s="212">
        <v>0.55861660074185027</v>
      </c>
      <c r="Z2570" s="212">
        <v>0.3604206984463309</v>
      </c>
    </row>
    <row r="2571" spans="3:26" x14ac:dyDescent="0.3">
      <c r="C2571" s="210">
        <v>40106</v>
      </c>
      <c r="D2571" s="211">
        <v>9.1116637741771984E-4</v>
      </c>
      <c r="E2571" s="211">
        <v>2.180470765634946E-3</v>
      </c>
      <c r="F2571" s="211">
        <v>3.3875827378270894E-3</v>
      </c>
      <c r="G2571" s="211">
        <v>5.1501464249827074E-3</v>
      </c>
      <c r="H2571" s="211">
        <v>6.8719772332259876E-3</v>
      </c>
      <c r="I2571" s="211">
        <v>8.7746266270118528E-3</v>
      </c>
      <c r="J2571" s="211">
        <v>1.1519449700358633E-2</v>
      </c>
      <c r="K2571" s="211">
        <v>1.496872404352261E-2</v>
      </c>
      <c r="L2571" s="211">
        <v>2.0022366004280142E-2</v>
      </c>
      <c r="M2571" s="211">
        <v>2.5811316730532725E-2</v>
      </c>
      <c r="N2571" s="211">
        <v>3.3241373227256732E-2</v>
      </c>
      <c r="P2571" s="212">
        <f t="array" ref="P2571:Z2571">(1+D2571:N2571)^-P$1:Z$1</f>
        <v>0.99992714253284865</v>
      </c>
      <c r="Q2571" s="212">
        <v>0.99945562397910681</v>
      </c>
      <c r="R2571" s="212">
        <v>0.99831049991236998</v>
      </c>
      <c r="S2571" s="212">
        <v>0.99487624168060829</v>
      </c>
      <c r="T2571" s="212">
        <v>0.98639643071520844</v>
      </c>
      <c r="U2571" s="212">
        <v>0.97413141645283663</v>
      </c>
      <c r="V2571" s="212">
        <v>0.9443409236855399</v>
      </c>
      <c r="W2571" s="212">
        <v>0.9012211627158988</v>
      </c>
      <c r="X2571" s="212">
        <v>0.82016844006139511</v>
      </c>
      <c r="Y2571" s="212">
        <v>0.68231938779152856</v>
      </c>
      <c r="Z2571" s="212">
        <v>0.51995318295662385</v>
      </c>
    </row>
    <row r="2572" spans="3:26" x14ac:dyDescent="0.3">
      <c r="C2572" s="210">
        <v>40105</v>
      </c>
      <c r="D2572" s="211">
        <v>9.2401987507378274E-4</v>
      </c>
      <c r="E2572" s="211">
        <v>2.3306775468837351E-3</v>
      </c>
      <c r="F2572" s="211">
        <v>3.7088293723596013E-3</v>
      </c>
      <c r="G2572" s="211">
        <v>5.6082788885174146E-3</v>
      </c>
      <c r="H2572" s="211">
        <v>7.6737640053551387E-3</v>
      </c>
      <c r="I2572" s="211">
        <v>1.0425680480710169E-2</v>
      </c>
      <c r="J2572" s="211">
        <v>1.31693898787692E-2</v>
      </c>
      <c r="K2572" s="211">
        <v>1.7765163099860173E-2</v>
      </c>
      <c r="L2572" s="211">
        <v>2.2230183007640052E-2</v>
      </c>
      <c r="M2572" s="211">
        <v>2.9021610048311813E-2</v>
      </c>
      <c r="N2572" s="211">
        <v>3.6304255877853547E-2</v>
      </c>
      <c r="P2572" s="212">
        <f t="array" ref="P2572:Z2572">(1+D2572:N2572)^-P$1:Z$1</f>
        <v>0.99992611527109054</v>
      </c>
      <c r="Q2572" s="212">
        <v>0.9994181778914808</v>
      </c>
      <c r="R2572" s="212">
        <v>0.99815072770347557</v>
      </c>
      <c r="S2572" s="212">
        <v>0.994422998491305</v>
      </c>
      <c r="T2572" s="212">
        <v>0.98482734160212348</v>
      </c>
      <c r="U2572" s="212">
        <v>0.9693639699320783</v>
      </c>
      <c r="V2572" s="212">
        <v>0.93667665958170798</v>
      </c>
      <c r="W2572" s="212">
        <v>0.88402985121517474</v>
      </c>
      <c r="X2572" s="212">
        <v>0.80262558490095059</v>
      </c>
      <c r="Y2572" s="212">
        <v>0.65107732517770511</v>
      </c>
      <c r="Z2572" s="212">
        <v>0.49006576626735282</v>
      </c>
    </row>
    <row r="2573" spans="3:26" x14ac:dyDescent="0.3">
      <c r="C2573" s="210">
        <v>40102</v>
      </c>
      <c r="D2573" s="211">
        <v>8.3373696500755115E-4</v>
      </c>
      <c r="E2573" s="211">
        <v>2.1173415051240416E-3</v>
      </c>
      <c r="F2573" s="211">
        <v>3.2781980084618536E-3</v>
      </c>
      <c r="G2573" s="211">
        <v>5.2165377721398367E-3</v>
      </c>
      <c r="H2573" s="211">
        <v>6.9674546865852753E-3</v>
      </c>
      <c r="I2573" s="211">
        <v>9.004193844707381E-3</v>
      </c>
      <c r="J2573" s="211">
        <v>1.1432717734069099E-2</v>
      </c>
      <c r="K2573" s="211">
        <v>1.4977900239605945E-2</v>
      </c>
      <c r="L2573" s="211">
        <v>1.8781113726411554E-2</v>
      </c>
      <c r="M2573" s="211">
        <v>2.3896074801175716E-2</v>
      </c>
      <c r="N2573" s="211">
        <v>3.1915197227903973E-2</v>
      </c>
      <c r="P2573" s="212">
        <f t="array" ref="P2573:Z2573">(1+D2573:N2573)^-P$1:Z$1</f>
        <v>0.99993333105452054</v>
      </c>
      <c r="Q2573" s="212">
        <v>0.99947136400309855</v>
      </c>
      <c r="R2573" s="212">
        <v>0.99836491998637844</v>
      </c>
      <c r="S2573" s="212">
        <v>0.99481053327703772</v>
      </c>
      <c r="T2573" s="212">
        <v>0.98620938563463445</v>
      </c>
      <c r="U2573" s="212">
        <v>0.97346666868124132</v>
      </c>
      <c r="V2573" s="212">
        <v>0.94474588682257044</v>
      </c>
      <c r="W2573" s="212">
        <v>0.90116413004093776</v>
      </c>
      <c r="X2573" s="212">
        <v>0.83021609066572011</v>
      </c>
      <c r="Y2573" s="212">
        <v>0.70171672627129233</v>
      </c>
      <c r="Z2573" s="212">
        <v>0.53348207425115912</v>
      </c>
    </row>
    <row r="2574" spans="3:26" x14ac:dyDescent="0.3">
      <c r="C2574" s="210">
        <v>40101</v>
      </c>
      <c r="D2574" s="211">
        <v>9.744596405448253E-4</v>
      </c>
      <c r="E2574" s="211">
        <v>2.6092478210884406E-3</v>
      </c>
      <c r="F2574" s="211">
        <v>3.9322862179315731E-3</v>
      </c>
      <c r="G2574" s="211">
        <v>6.1441896364238698E-3</v>
      </c>
      <c r="H2574" s="211">
        <v>8.0559809079441668E-3</v>
      </c>
      <c r="I2574" s="211">
        <v>1.0729312136849068E-2</v>
      </c>
      <c r="J2574" s="211">
        <v>1.4237017928025142E-2</v>
      </c>
      <c r="K2574" s="211">
        <v>1.8410319290868903E-2</v>
      </c>
      <c r="L2574" s="211">
        <v>2.4269383614420187E-2</v>
      </c>
      <c r="M2574" s="211">
        <v>3.1422639040764436E-2</v>
      </c>
      <c r="N2574" s="211">
        <v>4.3071371577382903E-2</v>
      </c>
      <c r="P2574" s="212">
        <f t="array" ref="P2574:Z2574">(1+D2574:N2574)^-P$1:Z$1</f>
        <v>0.99992208422255469</v>
      </c>
      <c r="Q2574" s="212">
        <v>0.99934874974460519</v>
      </c>
      <c r="R2574" s="212">
        <v>0.99803963653287964</v>
      </c>
      <c r="S2574" s="212">
        <v>0.99389333089659437</v>
      </c>
      <c r="T2574" s="212">
        <v>0.98408066423199114</v>
      </c>
      <c r="U2574" s="212">
        <v>0.9684906168775802</v>
      </c>
      <c r="V2574" s="212">
        <v>0.93175710358954134</v>
      </c>
      <c r="W2574" s="212">
        <v>0.88011710421341849</v>
      </c>
      <c r="X2574" s="212">
        <v>0.786788648841792</v>
      </c>
      <c r="Y2574" s="212">
        <v>0.62870961945884996</v>
      </c>
      <c r="Z2574" s="212">
        <v>0.43024861797078556</v>
      </c>
    </row>
    <row r="2575" spans="3:26" x14ac:dyDescent="0.3">
      <c r="C2575" s="210">
        <v>40100</v>
      </c>
      <c r="D2575" s="211">
        <v>9.3151178820752572E-4</v>
      </c>
      <c r="E2575" s="211">
        <v>2.1982386386861742E-3</v>
      </c>
      <c r="F2575" s="211">
        <v>3.386235424814307E-3</v>
      </c>
      <c r="G2575" s="211">
        <v>5.3626066647009E-3</v>
      </c>
      <c r="H2575" s="211">
        <v>7.2149139163450553E-3</v>
      </c>
      <c r="I2575" s="211">
        <v>9.8096405965902717E-3</v>
      </c>
      <c r="J2575" s="211">
        <v>1.3106672746698687E-2</v>
      </c>
      <c r="K2575" s="211">
        <v>1.7120596482532186E-2</v>
      </c>
      <c r="L2575" s="211">
        <v>2.2364150125765446E-2</v>
      </c>
      <c r="M2575" s="211">
        <v>3.0689344273057782E-2</v>
      </c>
      <c r="N2575" s="211">
        <v>4.1374306418144255E-2</v>
      </c>
      <c r="P2575" s="212">
        <f t="array" ref="P2575:Z2575">(1+D2575:N2575)^-P$1:Z$1</f>
        <v>0.99992551651800499</v>
      </c>
      <c r="Q2575" s="212">
        <v>0.99945119413727868</v>
      </c>
      <c r="R2575" s="212">
        <v>0.99831117016088866</v>
      </c>
      <c r="S2575" s="212">
        <v>0.99466599749269424</v>
      </c>
      <c r="T2575" s="212">
        <v>0.98572484825917384</v>
      </c>
      <c r="U2575" s="212">
        <v>0.97113914979571214</v>
      </c>
      <c r="V2575" s="212">
        <v>0.93696662385293272</v>
      </c>
      <c r="W2575" s="212">
        <v>0.88795888784021093</v>
      </c>
      <c r="X2575" s="212">
        <v>0.8015744716090043</v>
      </c>
      <c r="Y2575" s="212">
        <v>0.63545266867010097</v>
      </c>
      <c r="Z2575" s="212">
        <v>0.44449086040731656</v>
      </c>
    </row>
    <row r="2576" spans="3:26" x14ac:dyDescent="0.3">
      <c r="C2576" s="210">
        <v>40099</v>
      </c>
      <c r="D2576" s="211">
        <v>9.1029180013120774E-4</v>
      </c>
      <c r="E2576" s="211">
        <v>2.302036077262285E-3</v>
      </c>
      <c r="F2576" s="211">
        <v>3.751211257596546E-3</v>
      </c>
      <c r="G2576" s="211">
        <v>6.1264564080700792E-3</v>
      </c>
      <c r="H2576" s="211">
        <v>7.7479278991621613E-3</v>
      </c>
      <c r="I2576" s="211">
        <v>9.8037639905540538E-3</v>
      </c>
      <c r="J2576" s="211">
        <v>1.3338498355154958E-2</v>
      </c>
      <c r="K2576" s="211">
        <v>1.7993322885816624E-2</v>
      </c>
      <c r="L2576" s="211">
        <v>2.3099057093877228E-2</v>
      </c>
      <c r="M2576" s="211">
        <v>3.1183627456005027E-2</v>
      </c>
      <c r="N2576" s="211">
        <v>3.9734247683569777E-2</v>
      </c>
      <c r="P2576" s="212">
        <f t="array" ref="P2576:Z2576">(1+D2576:N2576)^-P$1:Z$1</f>
        <v>0.99992721243027871</v>
      </c>
      <c r="Q2576" s="212">
        <v>0.99942531758032127</v>
      </c>
      <c r="R2576" s="212">
        <v>0.99812965477440874</v>
      </c>
      <c r="S2576" s="212">
        <v>0.99391084851307665</v>
      </c>
      <c r="T2576" s="212">
        <v>0.98468239276964786</v>
      </c>
      <c r="U2576" s="212">
        <v>0.97115610468023106</v>
      </c>
      <c r="V2576" s="212">
        <v>0.93589534562058363</v>
      </c>
      <c r="W2576" s="212">
        <v>0.88264383873430841</v>
      </c>
      <c r="X2576" s="212">
        <v>0.79583522140223906</v>
      </c>
      <c r="Y2576" s="212">
        <v>0.63089903945228154</v>
      </c>
      <c r="Z2576" s="212">
        <v>0.45872563693453389</v>
      </c>
    </row>
    <row r="2577" spans="3:26" x14ac:dyDescent="0.3">
      <c r="C2577" s="210">
        <v>40098</v>
      </c>
      <c r="D2577" s="211">
        <v>8.848574061859144E-4</v>
      </c>
      <c r="E2577" s="211">
        <v>2.186159601663715E-3</v>
      </c>
      <c r="F2577" s="211">
        <v>3.5273155306156097E-3</v>
      </c>
      <c r="G2577" s="211">
        <v>5.566381470313693E-3</v>
      </c>
      <c r="H2577" s="211">
        <v>7.1674672735016504E-3</v>
      </c>
      <c r="I2577" s="211">
        <v>9.5970575939449462E-3</v>
      </c>
      <c r="J2577" s="211">
        <v>1.2884598940155751E-2</v>
      </c>
      <c r="K2577" s="211">
        <v>1.7090500061845666E-2</v>
      </c>
      <c r="L2577" s="211">
        <v>2.3157492764291753E-2</v>
      </c>
      <c r="M2577" s="211">
        <v>3.1742864164924799E-2</v>
      </c>
      <c r="N2577" s="211">
        <v>4.3493651339522287E-2</v>
      </c>
      <c r="P2577" s="212">
        <f t="array" ref="P2577:Z2577">(1+D2577:N2577)^-P$1:Z$1</f>
        <v>0.99992924521118554</v>
      </c>
      <c r="Q2577" s="212">
        <v>0.9994542056420016</v>
      </c>
      <c r="R2577" s="212">
        <v>0.99824099429536262</v>
      </c>
      <c r="S2577" s="212">
        <v>0.99446443161497233</v>
      </c>
      <c r="T2577" s="212">
        <v>0.98581772345215835</v>
      </c>
      <c r="U2577" s="212">
        <v>0.97175273463541578</v>
      </c>
      <c r="V2577" s="212">
        <v>0.93799421873260591</v>
      </c>
      <c r="W2577" s="212">
        <v>0.88814283144911443</v>
      </c>
      <c r="X2577" s="212">
        <v>0.79538081223636947</v>
      </c>
      <c r="Y2577" s="212">
        <v>0.62578895285797642</v>
      </c>
      <c r="Z2577" s="212">
        <v>0.42677972293476829</v>
      </c>
    </row>
    <row r="2578" spans="3:26" x14ac:dyDescent="0.3">
      <c r="C2578" s="210">
        <v>40095</v>
      </c>
      <c r="D2578" s="211">
        <v>9.6543173512410264E-4</v>
      </c>
      <c r="E2578" s="211">
        <v>2.3880591667546983E-3</v>
      </c>
      <c r="F2578" s="211">
        <v>3.6002297437801802E-3</v>
      </c>
      <c r="G2578" s="211">
        <v>5.4391696673420165E-3</v>
      </c>
      <c r="H2578" s="211">
        <v>7.1246751152765804E-3</v>
      </c>
      <c r="I2578" s="211">
        <v>9.3219386692324716E-3</v>
      </c>
      <c r="J2578" s="211">
        <v>1.2724536076886155E-2</v>
      </c>
      <c r="K2578" s="211">
        <v>1.6103473272473801E-2</v>
      </c>
      <c r="L2578" s="211">
        <v>2.1512711713719795E-2</v>
      </c>
      <c r="M2578" s="211">
        <v>2.8999614312676985E-2</v>
      </c>
      <c r="N2578" s="211">
        <v>3.9160432764958494E-2</v>
      </c>
      <c r="P2578" s="212">
        <f t="array" ref="P2578:Z2578">(1+D2578:N2578)^-P$1:Z$1</f>
        <v>0.99992280569918246</v>
      </c>
      <c r="Q2578" s="212">
        <v>0.99940387468211545</v>
      </c>
      <c r="R2578" s="212">
        <v>0.99820473121143671</v>
      </c>
      <c r="S2578" s="212">
        <v>0.99459025485436225</v>
      </c>
      <c r="T2578" s="212">
        <v>0.98590149890768941</v>
      </c>
      <c r="U2578" s="212">
        <v>0.97254758641720762</v>
      </c>
      <c r="V2578" s="212">
        <v>0.93873571112113652</v>
      </c>
      <c r="W2578" s="212">
        <v>0.89419955377952154</v>
      </c>
      <c r="X2578" s="212">
        <v>0.80828076965575879</v>
      </c>
      <c r="Y2578" s="212">
        <v>0.65128611633138678</v>
      </c>
      <c r="Z2578" s="212">
        <v>0.4638183832181908</v>
      </c>
    </row>
    <row r="2579" spans="3:26" x14ac:dyDescent="0.3">
      <c r="C2579" s="210">
        <v>40094</v>
      </c>
      <c r="D2579" s="211">
        <v>9.3988761792696484E-4</v>
      </c>
      <c r="E2579" s="211">
        <v>2.3008335997170577E-3</v>
      </c>
      <c r="F2579" s="211">
        <v>3.6722617843977013E-3</v>
      </c>
      <c r="G2579" s="211">
        <v>5.6943742703314728E-3</v>
      </c>
      <c r="H2579" s="211">
        <v>7.4725038128949026E-3</v>
      </c>
      <c r="I2579" s="211">
        <v>9.9702140208017438E-3</v>
      </c>
      <c r="J2579" s="211">
        <v>1.2806790044029808E-2</v>
      </c>
      <c r="K2579" s="211">
        <v>1.6170833783024623E-2</v>
      </c>
      <c r="L2579" s="211">
        <v>2.1122959156335691E-2</v>
      </c>
      <c r="M2579" s="211">
        <v>2.8074015117880057E-2</v>
      </c>
      <c r="N2579" s="211">
        <v>3.8402662986602769E-2</v>
      </c>
      <c r="P2579" s="212">
        <f t="array" ref="P2579:Z2579">(1+D2579:N2579)^-P$1:Z$1</f>
        <v>0.99992484712810836</v>
      </c>
      <c r="Q2579" s="212">
        <v>0.9994256173371211</v>
      </c>
      <c r="R2579" s="212">
        <v>0.99816891074662217</v>
      </c>
      <c r="S2579" s="212">
        <v>0.9943378680282835</v>
      </c>
      <c r="T2579" s="212">
        <v>0.98522085375687996</v>
      </c>
      <c r="U2579" s="212">
        <v>0.97067602421441346</v>
      </c>
      <c r="V2579" s="212">
        <v>0.93835458119438164</v>
      </c>
      <c r="W2579" s="212">
        <v>0.89378470982256897</v>
      </c>
      <c r="X2579" s="212">
        <v>0.81137120202506985</v>
      </c>
      <c r="Y2579" s="212">
        <v>0.66013728781911085</v>
      </c>
      <c r="Z2579" s="212">
        <v>0.47063490720817253</v>
      </c>
    </row>
    <row r="2580" spans="3:26" x14ac:dyDescent="0.3">
      <c r="C2580" s="210">
        <v>40093</v>
      </c>
      <c r="D2580" s="211">
        <v>1.0918327029441042E-3</v>
      </c>
      <c r="E2580" s="211">
        <v>2.802045595261047E-3</v>
      </c>
      <c r="F2580" s="211">
        <v>4.4039663218945401E-3</v>
      </c>
      <c r="G2580" s="211">
        <v>7.1916303554769318E-3</v>
      </c>
      <c r="H2580" s="211">
        <v>9.1663298451954579E-3</v>
      </c>
      <c r="I2580" s="211">
        <v>1.1808290671971564E-2</v>
      </c>
      <c r="J2580" s="211">
        <v>1.5454429262731448E-2</v>
      </c>
      <c r="K2580" s="211">
        <v>2.0318079916748985E-2</v>
      </c>
      <c r="L2580" s="211">
        <v>2.7865988672302087E-2</v>
      </c>
      <c r="M2580" s="211">
        <v>3.5128376670680007E-2</v>
      </c>
      <c r="N2580" s="211">
        <v>4.7700474799229627E-2</v>
      </c>
      <c r="P2580" s="212">
        <f t="array" ref="P2580:Z2580">(1+D2580:N2580)^-P$1:Z$1</f>
        <v>0.99991270484347428</v>
      </c>
      <c r="Q2580" s="212">
        <v>0.99930071281944777</v>
      </c>
      <c r="R2580" s="212">
        <v>0.99780526334421171</v>
      </c>
      <c r="S2580" s="212">
        <v>0.9928597198996395</v>
      </c>
      <c r="T2580" s="212">
        <v>0.98191635935319177</v>
      </c>
      <c r="U2580" s="212">
        <v>0.9653955642679295</v>
      </c>
      <c r="V2580" s="212">
        <v>0.92618513983212913</v>
      </c>
      <c r="W2580" s="212">
        <v>0.86866219981461612</v>
      </c>
      <c r="X2580" s="212">
        <v>0.75968760731096896</v>
      </c>
      <c r="Y2580" s="212">
        <v>0.59578118604136876</v>
      </c>
      <c r="Z2580" s="212">
        <v>0.39378320147839913</v>
      </c>
    </row>
    <row r="2581" spans="3:26" x14ac:dyDescent="0.3">
      <c r="C2581" s="210">
        <v>40092</v>
      </c>
      <c r="D2581" s="211">
        <v>9.6270655418053568E-4</v>
      </c>
      <c r="E2581" s="211">
        <v>2.3823524867138666E-3</v>
      </c>
      <c r="F2581" s="211">
        <v>3.8561304442474519E-3</v>
      </c>
      <c r="G2581" s="211">
        <v>6.3576546253590379E-3</v>
      </c>
      <c r="H2581" s="211">
        <v>8.1686837908369787E-3</v>
      </c>
      <c r="I2581" s="211">
        <v>1.1004403259805198E-2</v>
      </c>
      <c r="J2581" s="211">
        <v>1.5086702165839632E-2</v>
      </c>
      <c r="K2581" s="211">
        <v>1.892285887839203E-2</v>
      </c>
      <c r="L2581" s="211">
        <v>2.3891933936586535E-2</v>
      </c>
      <c r="M2581" s="211">
        <v>3.1511868945254186E-2</v>
      </c>
      <c r="N2581" s="211">
        <v>4.0306930242453153E-2</v>
      </c>
      <c r="P2581" s="212">
        <f t="array" ref="P2581:Z2581">(1+D2581:N2581)^-P$1:Z$1</f>
        <v>0.99992302348688977</v>
      </c>
      <c r="Q2581" s="212">
        <v>0.99940529710988324</v>
      </c>
      <c r="R2581" s="212">
        <v>0.99807749307273264</v>
      </c>
      <c r="S2581" s="212">
        <v>0.99368250979546058</v>
      </c>
      <c r="T2581" s="212">
        <v>0.98386065634955244</v>
      </c>
      <c r="U2581" s="212">
        <v>0.96770026220401761</v>
      </c>
      <c r="V2581" s="212">
        <v>0.92786396304004237</v>
      </c>
      <c r="W2581" s="212">
        <v>0.87702275525995455</v>
      </c>
      <c r="X2581" s="212">
        <v>0.78969389931169354</v>
      </c>
      <c r="Y2581" s="212">
        <v>0.62789432478641161</v>
      </c>
      <c r="Z2581" s="212">
        <v>0.45370144975608268</v>
      </c>
    </row>
    <row r="2582" spans="3:26" x14ac:dyDescent="0.3">
      <c r="C2582" s="210">
        <v>40091</v>
      </c>
      <c r="D2582" s="211">
        <v>9.8555370872984382E-4</v>
      </c>
      <c r="E2582" s="211">
        <v>2.3224891348320479E-3</v>
      </c>
      <c r="F2582" s="211">
        <v>3.6863204005019357E-3</v>
      </c>
      <c r="G2582" s="211">
        <v>5.6084568370579572E-3</v>
      </c>
      <c r="H2582" s="211">
        <v>7.3156609986122943E-3</v>
      </c>
      <c r="I2582" s="211">
        <v>9.6988734814107622E-3</v>
      </c>
      <c r="J2582" s="211">
        <v>1.2604119337189955E-2</v>
      </c>
      <c r="K2582" s="211">
        <v>1.6817192389793886E-2</v>
      </c>
      <c r="L2582" s="211">
        <v>2.1680276791313832E-2</v>
      </c>
      <c r="M2582" s="211">
        <v>2.7984370532873802E-2</v>
      </c>
      <c r="N2582" s="211">
        <v>3.6200221327073012E-2</v>
      </c>
      <c r="P2582" s="212">
        <f t="array" ref="P2582:Z2582">(1+D2582:N2582)^-P$1:Z$1</f>
        <v>0.99992119763550691</v>
      </c>
      <c r="Q2582" s="212">
        <v>0.9994202190565924</v>
      </c>
      <c r="R2582" s="212">
        <v>0.99816192005521898</v>
      </c>
      <c r="S2582" s="212">
        <v>0.99442282252209935</v>
      </c>
      <c r="T2582" s="212">
        <v>0.98552768278262015</v>
      </c>
      <c r="U2582" s="212">
        <v>0.97145879583904193</v>
      </c>
      <c r="V2582" s="212">
        <v>0.9392940062121925</v>
      </c>
      <c r="W2582" s="212">
        <v>0.88981523088152137</v>
      </c>
      <c r="X2582" s="212">
        <v>0.80695609190143525</v>
      </c>
      <c r="Y2582" s="212">
        <v>0.66100131657877437</v>
      </c>
      <c r="Z2582" s="212">
        <v>0.49105075794071101</v>
      </c>
    </row>
    <row r="2583" spans="3:26" x14ac:dyDescent="0.3">
      <c r="C2583" s="210">
        <v>40088</v>
      </c>
      <c r="D2583" s="211">
        <v>8.398539408547898E-4</v>
      </c>
      <c r="E2583" s="211">
        <v>2.0915280222128501E-3</v>
      </c>
      <c r="F2583" s="211">
        <v>3.3764325521157728E-3</v>
      </c>
      <c r="G2583" s="211">
        <v>5.2763789373274413E-3</v>
      </c>
      <c r="H2583" s="211">
        <v>7.2137259220269329E-3</v>
      </c>
      <c r="I2583" s="211">
        <v>9.4562315156606659E-3</v>
      </c>
      <c r="J2583" s="211">
        <v>1.2234338317454234E-2</v>
      </c>
      <c r="K2583" s="211">
        <v>1.6340185182391664E-2</v>
      </c>
      <c r="L2583" s="211">
        <v>2.2316631768745973E-2</v>
      </c>
      <c r="M2583" s="211">
        <v>2.9639290020627717E-2</v>
      </c>
      <c r="N2583" s="211">
        <v>3.8633518153356541E-2</v>
      </c>
      <c r="P2583" s="212">
        <f t="array" ref="P2583:Z2583">(1+D2583:N2583)^-P$1:Z$1</f>
        <v>0.99993284213832023</v>
      </c>
      <c r="Q2583" s="212">
        <v>0.99947780043805334</v>
      </c>
      <c r="R2583" s="212">
        <v>0.99831604684181019</v>
      </c>
      <c r="S2583" s="212">
        <v>0.99475131511305881</v>
      </c>
      <c r="T2583" s="212">
        <v>0.98572717355752815</v>
      </c>
      <c r="U2583" s="212">
        <v>0.97215948991974332</v>
      </c>
      <c r="V2583" s="212">
        <v>0.94101093550752324</v>
      </c>
      <c r="W2583" s="212">
        <v>0.89274271979816777</v>
      </c>
      <c r="X2583" s="212">
        <v>0.80194712983156036</v>
      </c>
      <c r="Y2583" s="212">
        <v>0.64524315054479053</v>
      </c>
      <c r="Z2583" s="212">
        <v>0.46854717583275624</v>
      </c>
    </row>
    <row r="2584" spans="3:26" x14ac:dyDescent="0.3">
      <c r="C2584" s="210">
        <v>40087</v>
      </c>
      <c r="D2584" s="211">
        <v>9.3709369778497754E-4</v>
      </c>
      <c r="E2584" s="211">
        <v>2.2511921932669159E-3</v>
      </c>
      <c r="F2584" s="211">
        <v>3.4583253090741755E-3</v>
      </c>
      <c r="G2584" s="211">
        <v>5.405302767123977E-3</v>
      </c>
      <c r="H2584" s="211">
        <v>6.9406612572794953E-3</v>
      </c>
      <c r="I2584" s="211">
        <v>9.0523511146350308E-3</v>
      </c>
      <c r="J2584" s="211">
        <v>1.1853076793842982E-2</v>
      </c>
      <c r="K2584" s="211">
        <v>1.5842718718553684E-2</v>
      </c>
      <c r="L2584" s="211">
        <v>2.1113438437505547E-2</v>
      </c>
      <c r="M2584" s="211">
        <v>2.8164468958838312E-2</v>
      </c>
      <c r="N2584" s="211">
        <v>3.7168113471511034E-2</v>
      </c>
      <c r="P2584" s="212">
        <f t="array" ref="P2584:Z2584">(1+D2584:N2584)^-P$1:Z$1</f>
        <v>0.99992507041539402</v>
      </c>
      <c r="Q2584" s="212">
        <v>0.99943799247127019</v>
      </c>
      <c r="R2584" s="212">
        <v>0.99827530946417753</v>
      </c>
      <c r="S2584" s="212">
        <v>0.9946237574515997</v>
      </c>
      <c r="T2584" s="212">
        <v>0.98626186992497078</v>
      </c>
      <c r="U2584" s="212">
        <v>0.97332729852930355</v>
      </c>
      <c r="V2584" s="212">
        <v>0.94278511468339621</v>
      </c>
      <c r="W2584" s="212">
        <v>0.89580750314032764</v>
      </c>
      <c r="X2584" s="212">
        <v>0.81144685631491209</v>
      </c>
      <c r="Y2584" s="212">
        <v>0.65926668010248934</v>
      </c>
      <c r="Z2584" s="212">
        <v>0.48196652076460739</v>
      </c>
    </row>
    <row r="2585" spans="3:26" x14ac:dyDescent="0.3">
      <c r="C2585" s="210">
        <v>40086</v>
      </c>
      <c r="D2585" s="211">
        <v>1.0212882373903014E-3</v>
      </c>
      <c r="E2585" s="211">
        <v>2.5122015946538391E-3</v>
      </c>
      <c r="F2585" s="211">
        <v>3.7913790238282364E-3</v>
      </c>
      <c r="G2585" s="211">
        <v>6.1610754367850103E-3</v>
      </c>
      <c r="H2585" s="211">
        <v>8.4118607256116838E-3</v>
      </c>
      <c r="I2585" s="211">
        <v>1.1545940814693722E-2</v>
      </c>
      <c r="J2585" s="211">
        <v>1.5018072750848311E-2</v>
      </c>
      <c r="K2585" s="211">
        <v>1.9632552274638324E-2</v>
      </c>
      <c r="L2585" s="211">
        <v>2.5976480287629909E-2</v>
      </c>
      <c r="M2585" s="211">
        <v>3.3615579908134255E-2</v>
      </c>
      <c r="N2585" s="211">
        <v>4.5391551223480389E-2</v>
      </c>
      <c r="P2585" s="212">
        <f t="array" ref="P2585:Z2585">(1+D2585:N2585)^-P$1:Z$1</f>
        <v>0.99991834196800944</v>
      </c>
      <c r="Q2585" s="212">
        <v>0.99937293386538306</v>
      </c>
      <c r="R2585" s="212">
        <v>0.99810968397142386</v>
      </c>
      <c r="S2585" s="212">
        <v>0.99387665097846256</v>
      </c>
      <c r="T2585" s="212">
        <v>0.98338620066269422</v>
      </c>
      <c r="U2585" s="212">
        <v>0.9661469006272102</v>
      </c>
      <c r="V2585" s="212">
        <v>0.92817768835398717</v>
      </c>
      <c r="W2585" s="212">
        <v>0.87275863705697165</v>
      </c>
      <c r="X2585" s="212">
        <v>0.77379505452082575</v>
      </c>
      <c r="Y2585" s="212">
        <v>0.60899579832574924</v>
      </c>
      <c r="Z2585" s="212">
        <v>0.41154779882429576</v>
      </c>
    </row>
    <row r="2586" spans="3:26" x14ac:dyDescent="0.3">
      <c r="C2586" s="210">
        <v>40085</v>
      </c>
      <c r="D2586" s="211">
        <v>1.1477342500783036E-3</v>
      </c>
      <c r="E2586" s="211">
        <v>2.9166239126100632E-3</v>
      </c>
      <c r="F2586" s="211">
        <v>4.3776065523270201E-3</v>
      </c>
      <c r="G2586" s="211">
        <v>6.6585054412483091E-3</v>
      </c>
      <c r="H2586" s="211">
        <v>9.1541933028766818E-3</v>
      </c>
      <c r="I2586" s="211">
        <v>1.2224979529622333E-2</v>
      </c>
      <c r="J2586" s="211">
        <v>1.6704961759652633E-2</v>
      </c>
      <c r="K2586" s="211">
        <v>2.1386561805659999E-2</v>
      </c>
      <c r="L2586" s="211">
        <v>2.7398886489854571E-2</v>
      </c>
      <c r="M2586" s="211">
        <v>3.5779532344786799E-2</v>
      </c>
      <c r="N2586" s="211">
        <v>4.4783554781947746E-2</v>
      </c>
      <c r="P2586" s="212">
        <f t="array" ref="P2586:Z2586">(1+D2586:N2586)^-P$1:Z$1</f>
        <v>0.99990823812184604</v>
      </c>
      <c r="Q2586" s="212">
        <v>0.99927217029230264</v>
      </c>
      <c r="R2586" s="212">
        <v>0.99781835689790743</v>
      </c>
      <c r="S2586" s="212">
        <v>0.99338553699665044</v>
      </c>
      <c r="T2586" s="212">
        <v>0.98193997743095984</v>
      </c>
      <c r="U2586" s="212">
        <v>0.96420382129908688</v>
      </c>
      <c r="V2586" s="212">
        <v>0.9205031624541028</v>
      </c>
      <c r="W2586" s="212">
        <v>0.86232111928358723</v>
      </c>
      <c r="X2586" s="212">
        <v>0.76314856699878963</v>
      </c>
      <c r="Y2586" s="212">
        <v>0.59018766369006848</v>
      </c>
      <c r="Z2586" s="212">
        <v>0.41636425575230879</v>
      </c>
    </row>
    <row r="2587" spans="3:26" x14ac:dyDescent="0.3">
      <c r="C2587" s="210">
        <v>40084</v>
      </c>
      <c r="D2587" s="211">
        <v>9.287383273091298E-4</v>
      </c>
      <c r="E2587" s="211">
        <v>2.2766018375946257E-3</v>
      </c>
      <c r="F2587" s="211">
        <v>3.5492544556831552E-3</v>
      </c>
      <c r="G2587" s="211">
        <v>5.7671547555603175E-3</v>
      </c>
      <c r="H2587" s="211">
        <v>7.2703940040477573E-3</v>
      </c>
      <c r="I2587" s="211">
        <v>9.5420299902547329E-3</v>
      </c>
      <c r="J2587" s="211">
        <v>1.3102984501890579E-2</v>
      </c>
      <c r="K2587" s="211">
        <v>1.7465115925346171E-2</v>
      </c>
      <c r="L2587" s="211">
        <v>2.3172604692073898E-2</v>
      </c>
      <c r="M2587" s="211">
        <v>3.1455413514657617E-2</v>
      </c>
      <c r="N2587" s="211">
        <v>4.0089200377889607E-2</v>
      </c>
      <c r="P2587" s="212">
        <f t="array" ref="P2587:Z2587">(1+D2587:N2587)^-P$1:Z$1</f>
        <v>0.99992573817220898</v>
      </c>
      <c r="Q2587" s="212">
        <v>0.9994316579910214</v>
      </c>
      <c r="R2587" s="212">
        <v>0.99823008279601688</v>
      </c>
      <c r="S2587" s="212">
        <v>0.99426591460230984</v>
      </c>
      <c r="T2587" s="212">
        <v>0.98561626451590645</v>
      </c>
      <c r="U2587" s="212">
        <v>0.97191164670897634</v>
      </c>
      <c r="V2587" s="212">
        <v>0.93698367931274418</v>
      </c>
      <c r="W2587" s="212">
        <v>0.88585634928828905</v>
      </c>
      <c r="X2587" s="212">
        <v>0.79526334487557471</v>
      </c>
      <c r="Y2587" s="212">
        <v>0.62841002757876951</v>
      </c>
      <c r="Z2587" s="212">
        <v>0.4556047683441285</v>
      </c>
    </row>
    <row r="2588" spans="3:26" x14ac:dyDescent="0.3">
      <c r="C2588" s="210">
        <v>40081</v>
      </c>
      <c r="D2588" s="211">
        <v>1.0235495084713255E-3</v>
      </c>
      <c r="E2588" s="211">
        <v>2.461428017767778E-3</v>
      </c>
      <c r="F2588" s="211">
        <v>3.9699115554693853E-3</v>
      </c>
      <c r="G2588" s="211">
        <v>6.1549918418589743E-3</v>
      </c>
      <c r="H2588" s="211">
        <v>8.2874285066983199E-3</v>
      </c>
      <c r="I2588" s="211">
        <v>1.1053537328927169E-2</v>
      </c>
      <c r="J2588" s="211">
        <v>1.4854393020724733E-2</v>
      </c>
      <c r="K2588" s="211">
        <v>1.9807469843576113E-2</v>
      </c>
      <c r="L2588" s="211">
        <v>2.4863020757410734E-2</v>
      </c>
      <c r="M2588" s="211">
        <v>3.3076789332036761E-2</v>
      </c>
      <c r="N2588" s="211">
        <v>4.328792017099143E-2</v>
      </c>
      <c r="P2588" s="212">
        <f t="array" ref="P2588:Z2588">(1+D2588:N2588)^-P$1:Z$1</f>
        <v>0.99991816126586464</v>
      </c>
      <c r="Q2588" s="212">
        <v>0.99938558791205034</v>
      </c>
      <c r="R2588" s="212">
        <v>0.99802093481204046</v>
      </c>
      <c r="S2588" s="212">
        <v>0.99388266033387973</v>
      </c>
      <c r="T2588" s="212">
        <v>0.98362893398264439</v>
      </c>
      <c r="U2588" s="212">
        <v>0.9675591873571916</v>
      </c>
      <c r="V2588" s="212">
        <v>0.92892643067728187</v>
      </c>
      <c r="W2588" s="212">
        <v>0.8717113060170133</v>
      </c>
      <c r="X2588" s="212">
        <v>0.78224314962258434</v>
      </c>
      <c r="Y2588" s="212">
        <v>0.61377746329350358</v>
      </c>
      <c r="Z2588" s="212">
        <v>0.42846605645933827</v>
      </c>
    </row>
    <row r="2589" spans="3:26" x14ac:dyDescent="0.3">
      <c r="C2589" s="210">
        <v>40080</v>
      </c>
      <c r="D2589" s="211">
        <v>8.88519984860086E-4</v>
      </c>
      <c r="E2589" s="211">
        <v>2.1541167917046486E-3</v>
      </c>
      <c r="F2589" s="211">
        <v>3.2681587520583758E-3</v>
      </c>
      <c r="G2589" s="211">
        <v>5.010950163909453E-3</v>
      </c>
      <c r="H2589" s="211">
        <v>6.4954156414295024E-3</v>
      </c>
      <c r="I2589" s="211">
        <v>8.4356939000877571E-3</v>
      </c>
      <c r="J2589" s="211">
        <v>1.0977319211602358E-2</v>
      </c>
      <c r="K2589" s="211">
        <v>1.4061534518902625E-2</v>
      </c>
      <c r="L2589" s="211">
        <v>1.7655884279154432E-2</v>
      </c>
      <c r="M2589" s="211">
        <v>2.377242131882602E-2</v>
      </c>
      <c r="N2589" s="211">
        <v>3.2129492782785408E-2</v>
      </c>
      <c r="P2589" s="212">
        <f t="array" ref="P2589:Z2589">(1+D2589:N2589)^-P$1:Z$1</f>
        <v>0.99992895248522295</v>
      </c>
      <c r="Q2589" s="212">
        <v>0.99946219466700637</v>
      </c>
      <c r="R2589" s="212">
        <v>0.9983699150698242</v>
      </c>
      <c r="S2589" s="212">
        <v>0.99501403426192292</v>
      </c>
      <c r="T2589" s="212">
        <v>0.98713465264414602</v>
      </c>
      <c r="U2589" s="212">
        <v>0.97511395604191853</v>
      </c>
      <c r="V2589" s="212">
        <v>0.94687562628432254</v>
      </c>
      <c r="W2589" s="212">
        <v>0.90688002187080619</v>
      </c>
      <c r="X2589" s="212">
        <v>0.83944166033248857</v>
      </c>
      <c r="Y2589" s="212">
        <v>0.70298912502546806</v>
      </c>
      <c r="Z2589" s="212">
        <v>0.53127115741800113</v>
      </c>
    </row>
    <row r="2590" spans="3:26" x14ac:dyDescent="0.3">
      <c r="C2590" s="210">
        <v>40079</v>
      </c>
      <c r="D2590" s="211">
        <v>1.0349472532168902E-3</v>
      </c>
      <c r="E2590" s="211">
        <v>2.6586559893682247E-3</v>
      </c>
      <c r="F2590" s="211">
        <v>4.0011013777296271E-3</v>
      </c>
      <c r="G2590" s="211">
        <v>6.5618862182109982E-3</v>
      </c>
      <c r="H2590" s="211">
        <v>8.5167611670972521E-3</v>
      </c>
      <c r="I2590" s="211">
        <v>1.1303423395037388E-2</v>
      </c>
      <c r="J2590" s="211">
        <v>1.5508574995600575E-2</v>
      </c>
      <c r="K2590" s="211">
        <v>2.0605809147089909E-2</v>
      </c>
      <c r="L2590" s="211">
        <v>2.7473063426660459E-2</v>
      </c>
      <c r="M2590" s="211">
        <v>3.4590440192566463E-2</v>
      </c>
      <c r="N2590" s="211">
        <v>4.6188021402939365E-2</v>
      </c>
      <c r="P2590" s="212">
        <f t="array" ref="P2590:Z2590">(1+D2590:N2590)^-P$1:Z$1</f>
        <v>0.99991725045876922</v>
      </c>
      <c r="Q2590" s="212">
        <v>0.99933643825072216</v>
      </c>
      <c r="R2590" s="212">
        <v>0.99800543266902375</v>
      </c>
      <c r="S2590" s="212">
        <v>0.99348089143046636</v>
      </c>
      <c r="T2590" s="212">
        <v>0.9831816383081099</v>
      </c>
      <c r="U2590" s="212">
        <v>0.96684213305973832</v>
      </c>
      <c r="V2590" s="212">
        <v>0.9259382506038204</v>
      </c>
      <c r="W2590" s="212">
        <v>0.86694939600672549</v>
      </c>
      <c r="X2590" s="212">
        <v>0.7625978018422499</v>
      </c>
      <c r="Y2590" s="212">
        <v>0.60044479304401677</v>
      </c>
      <c r="Z2590" s="212">
        <v>0.40532662910891593</v>
      </c>
    </row>
    <row r="2591" spans="3:26" x14ac:dyDescent="0.3">
      <c r="C2591" s="210">
        <v>40078</v>
      </c>
      <c r="D2591" s="211">
        <v>9.4961164843869092E-4</v>
      </c>
      <c r="E2591" s="211">
        <v>2.2332416157833657E-3</v>
      </c>
      <c r="F2591" s="211">
        <v>3.4694416068467623E-3</v>
      </c>
      <c r="G2591" s="211">
        <v>5.2043602888473348E-3</v>
      </c>
      <c r="H2591" s="211">
        <v>6.9625846163110907E-3</v>
      </c>
      <c r="I2591" s="211">
        <v>8.7634170979362155E-3</v>
      </c>
      <c r="J2591" s="211">
        <v>1.1591691221513274E-2</v>
      </c>
      <c r="K2591" s="211">
        <v>1.4976709367696602E-2</v>
      </c>
      <c r="L2591" s="211">
        <v>2.0122882559813527E-2</v>
      </c>
      <c r="M2591" s="211">
        <v>2.558763749748787E-2</v>
      </c>
      <c r="N2591" s="211">
        <v>3.3784239870362734E-2</v>
      </c>
      <c r="P2591" s="212">
        <f t="array" ref="P2591:Z2591">(1+D2591:N2591)^-P$1:Z$1</f>
        <v>0.9999240699986256</v>
      </c>
      <c r="Q2591" s="212">
        <v>0.99944246756945188</v>
      </c>
      <c r="R2591" s="212">
        <v>0.99826978006992184</v>
      </c>
      <c r="S2591" s="212">
        <v>0.9948225848449842</v>
      </c>
      <c r="T2591" s="212">
        <v>0.98621892505685493</v>
      </c>
      <c r="U2591" s="212">
        <v>0.97416389089310074</v>
      </c>
      <c r="V2591" s="212">
        <v>0.94400377737281904</v>
      </c>
      <c r="W2591" s="212">
        <v>0.90117153141646678</v>
      </c>
      <c r="X2591" s="212">
        <v>0.8193606553985795</v>
      </c>
      <c r="Y2591" s="212">
        <v>0.68455499248220408</v>
      </c>
      <c r="Z2591" s="212">
        <v>0.51451952436320902</v>
      </c>
    </row>
    <row r="2592" spans="3:26" x14ac:dyDescent="0.3">
      <c r="C2592" s="210">
        <v>40077</v>
      </c>
      <c r="D2592" s="211">
        <v>9.3806528000924254E-4</v>
      </c>
      <c r="E2592" s="211">
        <v>2.4195606952547972E-3</v>
      </c>
      <c r="F2592" s="211">
        <v>3.9798605312439516E-3</v>
      </c>
      <c r="G2592" s="211">
        <v>6.1855595283992724E-3</v>
      </c>
      <c r="H2592" s="211">
        <v>8.0858099560171259E-3</v>
      </c>
      <c r="I2592" s="211">
        <v>1.0317431874488284E-2</v>
      </c>
      <c r="J2592" s="211">
        <v>1.3880312025248755E-2</v>
      </c>
      <c r="K2592" s="211">
        <v>1.7639119680913293E-2</v>
      </c>
      <c r="L2592" s="211">
        <v>2.2720289594819046E-2</v>
      </c>
      <c r="M2592" s="211">
        <v>2.8795414577343297E-2</v>
      </c>
      <c r="N2592" s="211">
        <v>3.8527989689902349E-2</v>
      </c>
      <c r="P2592" s="212">
        <f t="array" ref="P2592:Z2592">(1+D2592:N2592)^-P$1:Z$1</f>
        <v>0.99992499276744418</v>
      </c>
      <c r="Q2592" s="212">
        <v>0.99939602289981466</v>
      </c>
      <c r="R2592" s="212">
        <v>0.99801598983700068</v>
      </c>
      <c r="S2592" s="212">
        <v>0.99385246640659552</v>
      </c>
      <c r="T2592" s="212">
        <v>0.98402242761193559</v>
      </c>
      <c r="U2592" s="212">
        <v>0.96967558548537647</v>
      </c>
      <c r="V2592" s="212">
        <v>0.93339732286836607</v>
      </c>
      <c r="W2592" s="212">
        <v>0.88479659935013533</v>
      </c>
      <c r="X2592" s="212">
        <v>0.79878753775506639</v>
      </c>
      <c r="Y2592" s="212">
        <v>0.65322786375917663</v>
      </c>
      <c r="Z2592" s="212">
        <v>0.46950030995802439</v>
      </c>
    </row>
    <row r="2593" spans="3:26" x14ac:dyDescent="0.3">
      <c r="C2593" s="210">
        <v>40074</v>
      </c>
      <c r="D2593" s="211">
        <v>1.1415583895784767E-3</v>
      </c>
      <c r="E2593" s="211">
        <v>2.8087580500297206E-3</v>
      </c>
      <c r="F2593" s="211">
        <v>4.4043862594572679E-3</v>
      </c>
      <c r="G2593" s="211">
        <v>7.0134986477736914E-3</v>
      </c>
      <c r="H2593" s="211">
        <v>8.9863618772049979E-3</v>
      </c>
      <c r="I2593" s="211">
        <v>1.1420598694388417E-2</v>
      </c>
      <c r="J2593" s="211">
        <v>1.5221325378505022E-2</v>
      </c>
      <c r="K2593" s="211">
        <v>2.022113780278461E-2</v>
      </c>
      <c r="L2593" s="211">
        <v>2.7715210897012166E-2</v>
      </c>
      <c r="M2593" s="211">
        <v>3.5739373895642204E-2</v>
      </c>
      <c r="N2593" s="211">
        <v>4.5650635919951534E-2</v>
      </c>
      <c r="P2593" s="212">
        <f t="array" ref="P2593:Z2593">(1+D2593:N2593)^-P$1:Z$1</f>
        <v>0.99990873158063553</v>
      </c>
      <c r="Q2593" s="212">
        <v>0.99929904057196806</v>
      </c>
      <c r="R2593" s="212">
        <v>0.99780505475494241</v>
      </c>
      <c r="S2593" s="212">
        <v>0.99303534793010073</v>
      </c>
      <c r="T2593" s="212">
        <v>0.98226666983977073</v>
      </c>
      <c r="U2593" s="212">
        <v>0.96650613962993581</v>
      </c>
      <c r="V2593" s="212">
        <v>0.92724893013527165</v>
      </c>
      <c r="W2593" s="212">
        <v>0.86924015070192595</v>
      </c>
      <c r="X2593" s="212">
        <v>0.7608028935103508</v>
      </c>
      <c r="Y2593" s="212">
        <v>0.59053100472204767</v>
      </c>
      <c r="Z2593" s="212">
        <v>0.40951317799325593</v>
      </c>
    </row>
    <row r="2594" spans="3:26" x14ac:dyDescent="0.3">
      <c r="C2594" s="210">
        <v>40073</v>
      </c>
      <c r="D2594" s="211">
        <v>7.3252143130907632E-4</v>
      </c>
      <c r="E2594" s="211">
        <v>1.8206935157384051E-3</v>
      </c>
      <c r="F2594" s="211">
        <v>2.9007335194046334E-3</v>
      </c>
      <c r="G2594" s="211">
        <v>4.5099149022428866E-3</v>
      </c>
      <c r="H2594" s="211">
        <v>5.714792278014782E-3</v>
      </c>
      <c r="I2594" s="211">
        <v>7.344448840212358E-3</v>
      </c>
      <c r="J2594" s="211">
        <v>9.5360356379218195E-3</v>
      </c>
      <c r="K2594" s="211">
        <v>1.2728147474269876E-2</v>
      </c>
      <c r="L2594" s="211">
        <v>1.6697308671681021E-2</v>
      </c>
      <c r="M2594" s="211">
        <v>2.2942564426930295E-2</v>
      </c>
      <c r="N2594" s="211">
        <v>3.1341429102952706E-2</v>
      </c>
      <c r="P2594" s="212">
        <f t="array" ref="P2594:Z2594">(1+D2594:N2594)^-P$1:Z$1</f>
        <v>0.9999414214543153</v>
      </c>
      <c r="Q2594" s="212">
        <v>0.99954534387184157</v>
      </c>
      <c r="R2594" s="212">
        <v>0.99855278097786571</v>
      </c>
      <c r="S2594" s="212">
        <v>0.99551033311335524</v>
      </c>
      <c r="T2594" s="212">
        <v>0.98866765073879259</v>
      </c>
      <c r="U2594" s="212">
        <v>0.97828638058799378</v>
      </c>
      <c r="V2594" s="212">
        <v>0.95365407961527404</v>
      </c>
      <c r="W2594" s="212">
        <v>0.91527127871398406</v>
      </c>
      <c r="X2594" s="212">
        <v>0.84738985587671167</v>
      </c>
      <c r="Y2594" s="212">
        <v>0.71159231911525755</v>
      </c>
      <c r="Z2594" s="212">
        <v>0.53944941295297244</v>
      </c>
    </row>
    <row r="2595" spans="3:26" x14ac:dyDescent="0.3">
      <c r="C2595" s="210">
        <v>40072</v>
      </c>
      <c r="D2595" s="211">
        <v>1.1725605602375092E-3</v>
      </c>
      <c r="E2595" s="211">
        <v>2.718948078915632E-3</v>
      </c>
      <c r="F2595" s="211">
        <v>4.4121570853502112E-3</v>
      </c>
      <c r="G2595" s="211">
        <v>6.7278879644676725E-3</v>
      </c>
      <c r="H2595" s="211">
        <v>9.0940720821200347E-3</v>
      </c>
      <c r="I2595" s="211">
        <v>1.1530118940205709E-2</v>
      </c>
      <c r="J2595" s="211">
        <v>1.5153613050490672E-2</v>
      </c>
      <c r="K2595" s="211">
        <v>1.9612498502843509E-2</v>
      </c>
      <c r="L2595" s="211">
        <v>2.687162635886084E-2</v>
      </c>
      <c r="M2595" s="211">
        <v>3.3898483162344097E-2</v>
      </c>
      <c r="N2595" s="211">
        <v>4.3651864684421927E-2</v>
      </c>
      <c r="P2595" s="212">
        <f t="array" ref="P2595:Z2595">(1+D2595:N2595)^-P$1:Z$1</f>
        <v>0.99990625450254267</v>
      </c>
      <c r="Q2595" s="212">
        <v>0.99932141573599764</v>
      </c>
      <c r="R2595" s="212">
        <v>0.99780119489308283</v>
      </c>
      <c r="S2595" s="212">
        <v>0.99331707401284874</v>
      </c>
      <c r="T2595" s="212">
        <v>0.98205698770866157</v>
      </c>
      <c r="U2595" s="212">
        <v>0.96619223737145732</v>
      </c>
      <c r="V2595" s="212">
        <v>0.92755821613559875</v>
      </c>
      <c r="W2595" s="212">
        <v>0.87287880226391446</v>
      </c>
      <c r="X2595" s="212">
        <v>0.76707611552523391</v>
      </c>
      <c r="Y2595" s="212">
        <v>0.60650100861006528</v>
      </c>
      <c r="Z2595" s="212">
        <v>0.42548762361959258</v>
      </c>
    </row>
    <row r="2596" spans="3:26" x14ac:dyDescent="0.3">
      <c r="C2596" s="210">
        <v>40071</v>
      </c>
      <c r="D2596" s="211">
        <v>1.0296350418941603E-3</v>
      </c>
      <c r="E2596" s="211">
        <v>2.5274335669611147E-3</v>
      </c>
      <c r="F2596" s="211">
        <v>4.0461344535634479E-3</v>
      </c>
      <c r="G2596" s="211">
        <v>6.5183927431956643E-3</v>
      </c>
      <c r="H2596" s="211">
        <v>8.5271657636623536E-3</v>
      </c>
      <c r="I2596" s="211">
        <v>1.1192558441091155E-2</v>
      </c>
      <c r="J2596" s="211">
        <v>1.4308716166000641E-2</v>
      </c>
      <c r="K2596" s="211">
        <v>1.8662405392286752E-2</v>
      </c>
      <c r="L2596" s="211">
        <v>2.3671886273984009E-2</v>
      </c>
      <c r="M2596" s="211">
        <v>3.2301199101650885E-2</v>
      </c>
      <c r="N2596" s="211">
        <v>4.2176692133857885E-2</v>
      </c>
      <c r="P2596" s="212">
        <f t="array" ref="P2596:Z2596">(1+D2596:N2596)^-P$1:Z$1</f>
        <v>0.99991767496238715</v>
      </c>
      <c r="Q2596" s="212">
        <v>0.99936913783270731</v>
      </c>
      <c r="R2596" s="212">
        <v>0.99798305134771526</v>
      </c>
      <c r="S2596" s="212">
        <v>0.99352382153153673</v>
      </c>
      <c r="T2596" s="212">
        <v>0.9831613521802266</v>
      </c>
      <c r="U2596" s="212">
        <v>0.96716017533580634</v>
      </c>
      <c r="V2596" s="212">
        <v>0.93142783549966068</v>
      </c>
      <c r="W2596" s="212">
        <v>0.87859363137321023</v>
      </c>
      <c r="X2596" s="212">
        <v>0.79139306177062752</v>
      </c>
      <c r="Y2596" s="212">
        <v>0.62073112546750364</v>
      </c>
      <c r="Z2596" s="212">
        <v>0.43769630230364553</v>
      </c>
    </row>
    <row r="2597" spans="3:26" x14ac:dyDescent="0.3">
      <c r="C2597" s="210">
        <v>40070</v>
      </c>
      <c r="D2597" s="211">
        <v>9.4588787267940744E-4</v>
      </c>
      <c r="E2597" s="211">
        <v>2.4468130306931892E-3</v>
      </c>
      <c r="F2597" s="211">
        <v>3.9454717257700368E-3</v>
      </c>
      <c r="G2597" s="211">
        <v>6.288060486028273E-3</v>
      </c>
      <c r="H2597" s="211">
        <v>8.5585640610177857E-3</v>
      </c>
      <c r="I2597" s="211">
        <v>1.0958726731873999E-2</v>
      </c>
      <c r="J2597" s="211">
        <v>1.3725298974692778E-2</v>
      </c>
      <c r="K2597" s="211">
        <v>1.7586644555360381E-2</v>
      </c>
      <c r="L2597" s="211">
        <v>2.3298133561289982E-2</v>
      </c>
      <c r="M2597" s="211">
        <v>2.9421247600669616E-2</v>
      </c>
      <c r="N2597" s="211">
        <v>3.8894724224340808E-2</v>
      </c>
      <c r="P2597" s="212">
        <f t="array" ref="P2597:Z2597">(1+D2597:N2597)^-P$1:Z$1</f>
        <v>0.99992436759606307</v>
      </c>
      <c r="Q2597" s="212">
        <v>0.9993892304812636</v>
      </c>
      <c r="R2597" s="212">
        <v>0.99803308254014289</v>
      </c>
      <c r="S2597" s="212">
        <v>0.99375123214421213</v>
      </c>
      <c r="T2597" s="212">
        <v>0.98310013786294193</v>
      </c>
      <c r="U2597" s="212">
        <v>0.96783143428054719</v>
      </c>
      <c r="V2597" s="212">
        <v>0.93411118994489228</v>
      </c>
      <c r="W2597" s="212">
        <v>0.88511604042661973</v>
      </c>
      <c r="X2597" s="212">
        <v>0.79428832678516292</v>
      </c>
      <c r="Y2597" s="212">
        <v>0.64729623378930667</v>
      </c>
      <c r="Z2597" s="212">
        <v>0.46619668784713014</v>
      </c>
    </row>
    <row r="2598" spans="3:26" x14ac:dyDescent="0.3">
      <c r="C2598" s="210">
        <v>40067</v>
      </c>
      <c r="D2598" s="211">
        <v>1.0756146706982891E-3</v>
      </c>
      <c r="E2598" s="211">
        <v>2.6529236759342415E-3</v>
      </c>
      <c r="F2598" s="211">
        <v>4.2336028907348222E-3</v>
      </c>
      <c r="G2598" s="211">
        <v>6.7670676122510978E-3</v>
      </c>
      <c r="H2598" s="211">
        <v>8.6262538733597079E-3</v>
      </c>
      <c r="I2598" s="211">
        <v>1.1656269009936273E-2</v>
      </c>
      <c r="J2598" s="211">
        <v>1.4968210250525931E-2</v>
      </c>
      <c r="K2598" s="211">
        <v>1.8845104714187873E-2</v>
      </c>
      <c r="L2598" s="211">
        <v>2.4136658838602613E-2</v>
      </c>
      <c r="M2598" s="211">
        <v>3.2932958975474144E-2</v>
      </c>
      <c r="N2598" s="211">
        <v>4.1283235525750854E-2</v>
      </c>
      <c r="P2598" s="212">
        <f t="array" ref="P2598:Z2598">(1+D2598:N2598)^-P$1:Z$1</f>
        <v>0.99991400076920878</v>
      </c>
      <c r="Q2598" s="212">
        <v>0.99933786658581047</v>
      </c>
      <c r="R2598" s="212">
        <v>0.99788989620201329</v>
      </c>
      <c r="S2598" s="212">
        <v>0.99327841778903181</v>
      </c>
      <c r="T2598" s="212">
        <v>0.9829681888270857</v>
      </c>
      <c r="U2598" s="212">
        <v>0.96583083985785489</v>
      </c>
      <c r="V2598" s="212">
        <v>0.92840570440106085</v>
      </c>
      <c r="W2598" s="212">
        <v>0.87749137850617576</v>
      </c>
      <c r="X2598" s="212">
        <v>0.78780889616033023</v>
      </c>
      <c r="Y2598" s="212">
        <v>0.6150606917452216</v>
      </c>
      <c r="Z2598" s="212">
        <v>0.44526901239238453</v>
      </c>
    </row>
    <row r="2599" spans="3:26" x14ac:dyDescent="0.3">
      <c r="C2599" s="210">
        <v>40066</v>
      </c>
      <c r="D2599" s="211">
        <v>8.710976504944937E-4</v>
      </c>
      <c r="E2599" s="211">
        <v>2.0295509926097671E-3</v>
      </c>
      <c r="F2599" s="211">
        <v>3.34874952739993E-3</v>
      </c>
      <c r="G2599" s="211">
        <v>5.476744880240636E-3</v>
      </c>
      <c r="H2599" s="211">
        <v>6.9192679281190319E-3</v>
      </c>
      <c r="I2599" s="211">
        <v>9.056355218361168E-3</v>
      </c>
      <c r="J2599" s="211">
        <v>1.2004956776069218E-2</v>
      </c>
      <c r="K2599" s="211">
        <v>1.5839879545665382E-2</v>
      </c>
      <c r="L2599" s="211">
        <v>2.1230568641164918E-2</v>
      </c>
      <c r="M2599" s="211">
        <v>2.7633118209085469E-2</v>
      </c>
      <c r="N2599" s="211">
        <v>3.4856645753372897E-2</v>
      </c>
      <c r="P2599" s="212">
        <f t="array" ref="P2599:Z2599">(1+D2599:N2599)^-P$1:Z$1</f>
        <v>0.99993034494881561</v>
      </c>
      <c r="Q2599" s="212">
        <v>0.9994932548796045</v>
      </c>
      <c r="R2599" s="212">
        <v>0.99832981883145411</v>
      </c>
      <c r="S2599" s="212">
        <v>0.99455308647551766</v>
      </c>
      <c r="T2599" s="212">
        <v>0.98630377924111257</v>
      </c>
      <c r="U2599" s="212">
        <v>0.97331571160065233</v>
      </c>
      <c r="V2599" s="212">
        <v>0.9420778690692645</v>
      </c>
      <c r="W2599" s="212">
        <v>0.89582502914641282</v>
      </c>
      <c r="X2599" s="212">
        <v>0.8105166462518445</v>
      </c>
      <c r="Y2599" s="212">
        <v>0.6643984617652412</v>
      </c>
      <c r="Z2599" s="212">
        <v>0.50396008417187776</v>
      </c>
    </row>
    <row r="2600" spans="3:26" x14ac:dyDescent="0.3">
      <c r="C2600" s="210">
        <v>40065</v>
      </c>
      <c r="D2600" s="211">
        <v>9.4339508613487135E-4</v>
      </c>
      <c r="E2600" s="211">
        <v>2.2538874894912366E-3</v>
      </c>
      <c r="F2600" s="211">
        <v>3.3867090143740401E-3</v>
      </c>
      <c r="G2600" s="211">
        <v>5.1108582000974692E-3</v>
      </c>
      <c r="H2600" s="211">
        <v>6.7878899408179124E-3</v>
      </c>
      <c r="I2600" s="211">
        <v>8.6183566765544607E-3</v>
      </c>
      <c r="J2600" s="211">
        <v>1.1041563061555036E-2</v>
      </c>
      <c r="K2600" s="211">
        <v>1.5092819785070117E-2</v>
      </c>
      <c r="L2600" s="211">
        <v>1.9320138650355066E-2</v>
      </c>
      <c r="M2600" s="211">
        <v>2.4893197872805022E-2</v>
      </c>
      <c r="N2600" s="211">
        <v>3.3962730526969166E-2</v>
      </c>
      <c r="P2600" s="212">
        <f t="array" ref="P2600:Z2600">(1+D2600:N2600)^-P$1:Z$1</f>
        <v>0.9999245668157325</v>
      </c>
      <c r="Q2600" s="212">
        <v>0.99943732053968726</v>
      </c>
      <c r="R2600" s="212">
        <v>0.99831093456388542</v>
      </c>
      <c r="S2600" s="212">
        <v>0.99491512985020414</v>
      </c>
      <c r="T2600" s="212">
        <v>0.98656120597653307</v>
      </c>
      <c r="U2600" s="212">
        <v>0.97458426679125443</v>
      </c>
      <c r="V2600" s="212">
        <v>0.94657483150147703</v>
      </c>
      <c r="W2600" s="212">
        <v>0.90045022149181442</v>
      </c>
      <c r="X2600" s="212">
        <v>0.82583627176704222</v>
      </c>
      <c r="Y2600" s="212">
        <v>0.69154562557860844</v>
      </c>
      <c r="Z2600" s="212">
        <v>0.51274602766556654</v>
      </c>
    </row>
    <row r="2601" spans="3:26" x14ac:dyDescent="0.3">
      <c r="C2601" s="210">
        <v>40064</v>
      </c>
      <c r="D2601" s="211">
        <v>9.2278701577314939E-4</v>
      </c>
      <c r="E2601" s="211">
        <v>2.1176059228464497E-3</v>
      </c>
      <c r="F2601" s="211">
        <v>3.3186481919411019E-3</v>
      </c>
      <c r="G2601" s="211">
        <v>5.3945455028193831E-3</v>
      </c>
      <c r="H2601" s="211">
        <v>7.0538569546872128E-3</v>
      </c>
      <c r="I2601" s="211">
        <v>8.9919745634187941E-3</v>
      </c>
      <c r="J2601" s="211">
        <v>1.1515870711208466E-2</v>
      </c>
      <c r="K2601" s="211">
        <v>1.5680474592594022E-2</v>
      </c>
      <c r="L2601" s="211">
        <v>2.1529660723848983E-2</v>
      </c>
      <c r="M2601" s="211">
        <v>2.7530828071045649E-2</v>
      </c>
      <c r="N2601" s="211">
        <v>3.7665417209157066E-2</v>
      </c>
      <c r="P2601" s="212">
        <f t="array" ref="P2601:Z2601">(1+D2601:N2601)^-P$1:Z$1</f>
        <v>0.99992621380156876</v>
      </c>
      <c r="Q2601" s="212">
        <v>0.9994712980732201</v>
      </c>
      <c r="R2601" s="212">
        <v>0.99834479455000391</v>
      </c>
      <c r="S2601" s="212">
        <v>0.9946343994733714</v>
      </c>
      <c r="T2601" s="212">
        <v>0.98604016514709336</v>
      </c>
      <c r="U2601" s="212">
        <v>0.97350203627802279</v>
      </c>
      <c r="V2601" s="212">
        <v>0.94435763034301756</v>
      </c>
      <c r="W2601" s="212">
        <v>0.89680965316493744</v>
      </c>
      <c r="X2601" s="212">
        <v>0.80814667138457974</v>
      </c>
      <c r="Y2601" s="212">
        <v>0.66539126102142909</v>
      </c>
      <c r="Z2601" s="212">
        <v>0.47736782018267443</v>
      </c>
    </row>
    <row r="2602" spans="3:26" x14ac:dyDescent="0.3">
      <c r="C2602" s="210">
        <v>40060</v>
      </c>
      <c r="D2602" s="211">
        <v>1.0140576165239175E-3</v>
      </c>
      <c r="E2602" s="211">
        <v>2.7006331743169181E-3</v>
      </c>
      <c r="F2602" s="211">
        <v>4.3505665895726704E-3</v>
      </c>
      <c r="G2602" s="211">
        <v>7.1198590011329983E-3</v>
      </c>
      <c r="H2602" s="211">
        <v>9.583551221532996E-3</v>
      </c>
      <c r="I2602" s="211">
        <v>1.2373584664625861E-2</v>
      </c>
      <c r="J2602" s="211">
        <v>1.6487590695529245E-2</v>
      </c>
      <c r="K2602" s="211">
        <v>2.1387251116404854E-2</v>
      </c>
      <c r="L2602" s="211">
        <v>2.7589997992602065E-2</v>
      </c>
      <c r="M2602" s="211">
        <v>3.7823354703003423E-2</v>
      </c>
      <c r="N2602" s="211">
        <v>4.7883975825494841E-2</v>
      </c>
      <c r="P2602" s="212">
        <f t="array" ref="P2602:Z2602">(1+D2602:N2602)^-P$1:Z$1</f>
        <v>0.99991891978258463</v>
      </c>
      <c r="Q2602" s="212">
        <v>0.99932597900005282</v>
      </c>
      <c r="R2602" s="212">
        <v>0.99783178885608281</v>
      </c>
      <c r="S2602" s="212">
        <v>0.99293047501993015</v>
      </c>
      <c r="T2602" s="212">
        <v>0.98110495183219981</v>
      </c>
      <c r="U2602" s="212">
        <v>0.96377928056777129</v>
      </c>
      <c r="V2602" s="212">
        <v>0.92148780972873801</v>
      </c>
      <c r="W2602" s="212">
        <v>0.86231704556711664</v>
      </c>
      <c r="X2602" s="212">
        <v>0.7617304481995667</v>
      </c>
      <c r="Y2602" s="212">
        <v>0.57299179816208534</v>
      </c>
      <c r="Z2602" s="212">
        <v>0.39240634033024729</v>
      </c>
    </row>
    <row r="2603" spans="3:26" x14ac:dyDescent="0.3">
      <c r="C2603" s="210">
        <v>40059</v>
      </c>
      <c r="D2603" s="211">
        <v>9.6993756010612005E-4</v>
      </c>
      <c r="E2603" s="211">
        <v>2.4133532247919737E-3</v>
      </c>
      <c r="F2603" s="211">
        <v>3.8601373370539048E-3</v>
      </c>
      <c r="G2603" s="211">
        <v>6.1917407073095194E-3</v>
      </c>
      <c r="H2603" s="211">
        <v>8.1521837921312412E-3</v>
      </c>
      <c r="I2603" s="211">
        <v>1.0322556538429109E-2</v>
      </c>
      <c r="J2603" s="211">
        <v>1.3195907281694542E-2</v>
      </c>
      <c r="K2603" s="211">
        <v>1.6669253397536641E-2</v>
      </c>
      <c r="L2603" s="211">
        <v>2.1053783591198555E-2</v>
      </c>
      <c r="M2603" s="211">
        <v>2.7398832419846822E-2</v>
      </c>
      <c r="N2603" s="211">
        <v>3.605417010703009E-2</v>
      </c>
      <c r="P2603" s="212">
        <f t="array" ref="P2603:Z2603">(1+D2603:N2603)^-P$1:Z$1</f>
        <v>0.99992244560952792</v>
      </c>
      <c r="Q2603" s="212">
        <v>0.99939757009261365</v>
      </c>
      <c r="R2603" s="212">
        <v>0.99807550116501109</v>
      </c>
      <c r="S2603" s="212">
        <v>0.99384636102960155</v>
      </c>
      <c r="T2603" s="212">
        <v>0.98389286147227584</v>
      </c>
      <c r="U2603" s="212">
        <v>0.9696608300898758</v>
      </c>
      <c r="V2603" s="212">
        <v>0.93655409230664355</v>
      </c>
      <c r="W2603" s="212">
        <v>0.89072198687164417</v>
      </c>
      <c r="X2603" s="212">
        <v>0.8119210670465119</v>
      </c>
      <c r="Y2603" s="212">
        <v>0.666674712700002</v>
      </c>
      <c r="Z2603" s="212">
        <v>0.49243706941656445</v>
      </c>
    </row>
    <row r="2604" spans="3:26" x14ac:dyDescent="0.3">
      <c r="C2604" s="210">
        <v>40058</v>
      </c>
      <c r="D2604" s="211">
        <v>1.072966102583066E-3</v>
      </c>
      <c r="E2604" s="211">
        <v>2.5021033361472167E-3</v>
      </c>
      <c r="F2604" s="211">
        <v>4.0391809630487231E-3</v>
      </c>
      <c r="G2604" s="211">
        <v>6.3569920988996642E-3</v>
      </c>
      <c r="H2604" s="211">
        <v>8.473087928267618E-3</v>
      </c>
      <c r="I2604" s="211">
        <v>1.1537418435231685E-2</v>
      </c>
      <c r="J2604" s="211">
        <v>1.5764926565924039E-2</v>
      </c>
      <c r="K2604" s="211">
        <v>2.1490428882995283E-2</v>
      </c>
      <c r="L2604" s="211">
        <v>2.9547896980594783E-2</v>
      </c>
      <c r="M2604" s="211">
        <v>4.0130630847139338E-2</v>
      </c>
      <c r="N2604" s="211">
        <v>5.3059490397044738E-2</v>
      </c>
      <c r="P2604" s="212">
        <f t="array" ref="P2604:Z2604">(1+D2604:N2604)^-P$1:Z$1</f>
        <v>0.99991421240909573</v>
      </c>
      <c r="Q2604" s="212">
        <v>0.99937545054042964</v>
      </c>
      <c r="R2604" s="212">
        <v>0.99798650711607495</v>
      </c>
      <c r="S2604" s="212">
        <v>0.99368316397778356</v>
      </c>
      <c r="T2604" s="212">
        <v>0.98326679607141676</v>
      </c>
      <c r="U2604" s="212">
        <v>0.96617132070221212</v>
      </c>
      <c r="V2604" s="212">
        <v>0.92477043145971405</v>
      </c>
      <c r="W2604" s="212">
        <v>0.86170752939406736</v>
      </c>
      <c r="X2604" s="212">
        <v>0.74736790196678138</v>
      </c>
      <c r="Y2604" s="212">
        <v>0.55421938005607463</v>
      </c>
      <c r="Z2604" s="212">
        <v>0.35558372176962799</v>
      </c>
    </row>
    <row r="2605" spans="3:26" x14ac:dyDescent="0.3">
      <c r="C2605" s="210">
        <v>40057</v>
      </c>
      <c r="D2605" s="211">
        <v>1.0126754558658533E-3</v>
      </c>
      <c r="E2605" s="211">
        <v>2.5082903348666837E-3</v>
      </c>
      <c r="F2605" s="211">
        <v>3.9153075363848938E-3</v>
      </c>
      <c r="G2605" s="211">
        <v>6.4336249684237689E-3</v>
      </c>
      <c r="H2605" s="211">
        <v>8.6552496737664058E-3</v>
      </c>
      <c r="I2605" s="211">
        <v>1.1845427290651271E-2</v>
      </c>
      <c r="J2605" s="211">
        <v>1.5220725495912435E-2</v>
      </c>
      <c r="K2605" s="211">
        <v>1.9251561991463675E-2</v>
      </c>
      <c r="L2605" s="211">
        <v>2.4447733907150927E-2</v>
      </c>
      <c r="M2605" s="211">
        <v>3.0865896499583732E-2</v>
      </c>
      <c r="N2605" s="211">
        <v>4.0426202781916311E-2</v>
      </c>
      <c r="P2605" s="212">
        <f t="array" ref="P2605:Z2605">(1+D2605:N2605)^-P$1:Z$1</f>
        <v>0.99991903023454964</v>
      </c>
      <c r="Q2605" s="212">
        <v>0.99937390862077613</v>
      </c>
      <c r="R2605" s="212">
        <v>0.99804807615193203</v>
      </c>
      <c r="S2605" s="212">
        <v>0.99360750196653491</v>
      </c>
      <c r="T2605" s="212">
        <v>0.98291167488984876</v>
      </c>
      <c r="U2605" s="212">
        <v>0.96528927270349807</v>
      </c>
      <c r="V2605" s="212">
        <v>0.92725166964371275</v>
      </c>
      <c r="W2605" s="212">
        <v>0.87504482405126782</v>
      </c>
      <c r="X2605" s="212">
        <v>0.78541996892650034</v>
      </c>
      <c r="Y2605" s="212">
        <v>0.63382215325581492</v>
      </c>
      <c r="Z2605" s="212">
        <v>0.45266235191750231</v>
      </c>
    </row>
    <row r="2606" spans="3:26" x14ac:dyDescent="0.3">
      <c r="C2606" s="210">
        <v>40056</v>
      </c>
      <c r="D2606" s="211">
        <v>8.7542786031021913E-4</v>
      </c>
      <c r="E2606" s="211">
        <v>2.1013176578943476E-3</v>
      </c>
      <c r="F2606" s="211">
        <v>3.2059365392271455E-3</v>
      </c>
      <c r="G2606" s="211">
        <v>5.1193062616693387E-3</v>
      </c>
      <c r="H2606" s="211">
        <v>6.5378140939091863E-3</v>
      </c>
      <c r="I2606" s="211">
        <v>8.1797948676277151E-3</v>
      </c>
      <c r="J2606" s="211">
        <v>1.0924414512175486E-2</v>
      </c>
      <c r="K2606" s="211">
        <v>1.400586289302609E-2</v>
      </c>
      <c r="L2606" s="211">
        <v>1.7572355591085026E-2</v>
      </c>
      <c r="M2606" s="211">
        <v>2.4010517644959227E-2</v>
      </c>
      <c r="N2606" s="211">
        <v>3.2114286248997766E-2</v>
      </c>
      <c r="P2606" s="212">
        <f t="array" ref="P2606:Z2606">(1+D2606:N2606)^-P$1:Z$1</f>
        <v>0.99992999885844802</v>
      </c>
      <c r="Q2606" s="212">
        <v>0.99947535942754606</v>
      </c>
      <c r="R2606" s="212">
        <v>0.99840087572300207</v>
      </c>
      <c r="S2606" s="212">
        <v>0.99490676755507823</v>
      </c>
      <c r="T2606" s="212">
        <v>0.98705149213176901</v>
      </c>
      <c r="U2606" s="212">
        <v>0.97585666303061624</v>
      </c>
      <c r="V2606" s="212">
        <v>0.94712341639164455</v>
      </c>
      <c r="W2606" s="212">
        <v>0.90722861020264667</v>
      </c>
      <c r="X2606" s="212">
        <v>0.84013098101260808</v>
      </c>
      <c r="Y2606" s="212">
        <v>0.70054129406112131</v>
      </c>
      <c r="Z2606" s="212">
        <v>0.53142772774705549</v>
      </c>
    </row>
    <row r="2607" spans="3:26" x14ac:dyDescent="0.3">
      <c r="C2607" s="210">
        <v>40053</v>
      </c>
      <c r="D2607" s="211">
        <v>1.0584822406369048E-3</v>
      </c>
      <c r="E2607" s="211">
        <v>2.6357189573597371E-3</v>
      </c>
      <c r="F2607" s="211">
        <v>4.2626982123485915E-3</v>
      </c>
      <c r="G2607" s="211">
        <v>7.005069017777742E-3</v>
      </c>
      <c r="H2607" s="211">
        <v>9.0320298411896358E-3</v>
      </c>
      <c r="I2607" s="211">
        <v>1.2367975257633584E-2</v>
      </c>
      <c r="J2607" s="211">
        <v>1.6953991354921007E-2</v>
      </c>
      <c r="K2607" s="211">
        <v>2.1903680009288759E-2</v>
      </c>
      <c r="L2607" s="211">
        <v>2.7687556737993908E-2</v>
      </c>
      <c r="M2607" s="211">
        <v>3.6015471443590241E-2</v>
      </c>
      <c r="N2607" s="211">
        <v>4.7553924881420059E-2</v>
      </c>
      <c r="P2607" s="212">
        <f t="array" ref="P2607:Z2607">(1+D2607:N2607)^-P$1:Z$1</f>
        <v>0.99991536978587459</v>
      </c>
      <c r="Q2607" s="212">
        <v>0.99934215359050105</v>
      </c>
      <c r="R2607" s="212">
        <v>0.99787544075235302</v>
      </c>
      <c r="S2607" s="212">
        <v>0.99304366061969251</v>
      </c>
      <c r="T2607" s="212">
        <v>0.98217775868045365</v>
      </c>
      <c r="U2607" s="212">
        <v>0.96379530120549239</v>
      </c>
      <c r="V2607" s="212">
        <v>0.9193766597241485</v>
      </c>
      <c r="W2607" s="212">
        <v>0.85927120469204255</v>
      </c>
      <c r="X2607" s="212">
        <v>0.76100764360118545</v>
      </c>
      <c r="Y2607" s="212">
        <v>0.58817476063695162</v>
      </c>
      <c r="Z2607" s="212">
        <v>0.3948864507786537</v>
      </c>
    </row>
    <row r="2608" spans="3:26" x14ac:dyDescent="0.3">
      <c r="C2608" s="210">
        <v>40052</v>
      </c>
      <c r="D2608" s="211">
        <v>9.2205844474779861E-4</v>
      </c>
      <c r="E2608" s="211">
        <v>2.2043316763764569E-3</v>
      </c>
      <c r="F2608" s="211">
        <v>3.5762909203330821E-3</v>
      </c>
      <c r="G2608" s="211">
        <v>5.6445433138948443E-3</v>
      </c>
      <c r="H2608" s="211">
        <v>7.0901635952489135E-3</v>
      </c>
      <c r="I2608" s="211">
        <v>9.1961909006440176E-3</v>
      </c>
      <c r="J2608" s="211">
        <v>1.1529099958469407E-2</v>
      </c>
      <c r="K2608" s="211">
        <v>1.5789663159161249E-2</v>
      </c>
      <c r="L2608" s="211">
        <v>1.9745162071048306E-2</v>
      </c>
      <c r="M2608" s="211">
        <v>2.5999264247064256E-2</v>
      </c>
      <c r="N2608" s="211">
        <v>3.341160338026726E-2</v>
      </c>
      <c r="P2608" s="212">
        <f t="array" ref="P2608:Z2608">(1+D2608:N2608)^-P$1:Z$1</f>
        <v>0.99992627202924134</v>
      </c>
      <c r="Q2608" s="212">
        <v>0.99944967505891136</v>
      </c>
      <c r="R2608" s="212">
        <v>0.99821663648687142</v>
      </c>
      <c r="S2608" s="212">
        <v>0.99438713872468865</v>
      </c>
      <c r="T2608" s="212">
        <v>0.98596907089587438</v>
      </c>
      <c r="U2608" s="212">
        <v>0.97291117556523388</v>
      </c>
      <c r="V2608" s="212">
        <v>0.94429587822032934</v>
      </c>
      <c r="W2608" s="212">
        <v>0.89613507598776754</v>
      </c>
      <c r="X2608" s="212">
        <v>0.82240068632802243</v>
      </c>
      <c r="Y2608" s="212">
        <v>0.68044693143113621</v>
      </c>
      <c r="Z2608" s="212">
        <v>0.51824286086659921</v>
      </c>
    </row>
    <row r="2609" spans="3:26" x14ac:dyDescent="0.3">
      <c r="C2609" s="210">
        <v>40051</v>
      </c>
      <c r="D2609" s="211">
        <v>9.4337466206879331E-4</v>
      </c>
      <c r="E2609" s="211">
        <v>2.2980551500137846E-3</v>
      </c>
      <c r="F2609" s="211">
        <v>3.5459153616691991E-3</v>
      </c>
      <c r="G2609" s="211">
        <v>5.4546184703588669E-3</v>
      </c>
      <c r="H2609" s="211">
        <v>6.8230538594075581E-3</v>
      </c>
      <c r="I2609" s="211">
        <v>8.8463913657233547E-3</v>
      </c>
      <c r="J2609" s="211">
        <v>1.1169060814336671E-2</v>
      </c>
      <c r="K2609" s="211">
        <v>1.4633714203220759E-2</v>
      </c>
      <c r="L2609" s="211">
        <v>1.9258280416783125E-2</v>
      </c>
      <c r="M2609" s="211">
        <v>2.4927356365160063E-2</v>
      </c>
      <c r="N2609" s="211">
        <v>3.1186569857760804E-2</v>
      </c>
      <c r="P2609" s="212">
        <f t="array" ref="P2609:Z2609">(1+D2609:N2609)^-P$1:Z$1</f>
        <v>0.99992456844799482</v>
      </c>
      <c r="Q2609" s="212">
        <v>0.99942630995817061</v>
      </c>
      <c r="R2609" s="212">
        <v>0.99823174349796895</v>
      </c>
      <c r="S2609" s="212">
        <v>0.99457497298221464</v>
      </c>
      <c r="T2609" s="212">
        <v>0.98649229465792676</v>
      </c>
      <c r="U2609" s="212">
        <v>0.97392354542014647</v>
      </c>
      <c r="V2609" s="212">
        <v>0.94597821646515623</v>
      </c>
      <c r="W2609" s="212">
        <v>0.90330617156989157</v>
      </c>
      <c r="X2609" s="212">
        <v>0.82633760423216429</v>
      </c>
      <c r="Y2609" s="212">
        <v>0.69119999163140322</v>
      </c>
      <c r="Z2609" s="212">
        <v>0.54107197129501994</v>
      </c>
    </row>
    <row r="2610" spans="3:26" x14ac:dyDescent="0.3">
      <c r="C2610" s="210">
        <v>40050</v>
      </c>
      <c r="D2610" s="211">
        <v>1.0824719341810604E-3</v>
      </c>
      <c r="E2610" s="211">
        <v>2.4622231812130141E-3</v>
      </c>
      <c r="F2610" s="211">
        <v>4.051749100122834E-3</v>
      </c>
      <c r="G2610" s="211">
        <v>6.541529199419545E-3</v>
      </c>
      <c r="H2610" s="211">
        <v>8.3244785404978042E-3</v>
      </c>
      <c r="I2610" s="211">
        <v>1.0457297633352394E-2</v>
      </c>
      <c r="J2610" s="211">
        <v>1.3216543978052163E-2</v>
      </c>
      <c r="K2610" s="211">
        <v>1.6744652588807252E-2</v>
      </c>
      <c r="L2610" s="211">
        <v>2.1012560960480074E-2</v>
      </c>
      <c r="M2610" s="211">
        <v>2.8432307271960632E-2</v>
      </c>
      <c r="N2610" s="211">
        <v>3.7519239729576777E-2</v>
      </c>
      <c r="P2610" s="212">
        <f t="array" ref="P2610:Z2610">(1+D2610:N2610)^-P$1:Z$1</f>
        <v>0.99991345282671173</v>
      </c>
      <c r="Q2610" s="212">
        <v>0.99938538973123481</v>
      </c>
      <c r="R2610" s="212">
        <v>0.99798026098858084</v>
      </c>
      <c r="S2610" s="212">
        <v>0.99350098430153944</v>
      </c>
      <c r="T2610" s="212">
        <v>0.98355665007704984</v>
      </c>
      <c r="U2610" s="212">
        <v>0.96927297874513485</v>
      </c>
      <c r="V2610" s="212">
        <v>0.93645871982553364</v>
      </c>
      <c r="W2610" s="212">
        <v>0.89025971402303117</v>
      </c>
      <c r="X2610" s="212">
        <v>0.81224893376566099</v>
      </c>
      <c r="Y2610" s="212">
        <v>0.65669594212473881</v>
      </c>
      <c r="Z2610" s="212">
        <v>0.47871476200239826</v>
      </c>
    </row>
    <row r="2611" spans="3:26" x14ac:dyDescent="0.3">
      <c r="C2611" s="210">
        <v>40049</v>
      </c>
      <c r="D2611" s="211">
        <v>1.0833110323430009E-3</v>
      </c>
      <c r="E2611" s="211">
        <v>2.8373599634735503E-3</v>
      </c>
      <c r="F2611" s="211">
        <v>4.2999735590676953E-3</v>
      </c>
      <c r="G2611" s="211">
        <v>6.5957733416905119E-3</v>
      </c>
      <c r="H2611" s="211">
        <v>8.6874635856163708E-3</v>
      </c>
      <c r="I2611" s="211">
        <v>1.112028283574009E-2</v>
      </c>
      <c r="J2611" s="211">
        <v>1.4046393098430622E-2</v>
      </c>
      <c r="K2611" s="211">
        <v>1.7716226203479759E-2</v>
      </c>
      <c r="L2611" s="211">
        <v>2.31287835074446E-2</v>
      </c>
      <c r="M2611" s="211">
        <v>2.8922981854508156E-2</v>
      </c>
      <c r="N2611" s="211">
        <v>3.9306277637713959E-2</v>
      </c>
      <c r="P2611" s="212">
        <f t="array" ref="P2611:Z2611">(1+D2611:N2611)^-P$1:Z$1</f>
        <v>0.99991338577727795</v>
      </c>
      <c r="Q2611" s="212">
        <v>0.99929191524649097</v>
      </c>
      <c r="R2611" s="212">
        <v>0.9978569221328355</v>
      </c>
      <c r="S2611" s="212">
        <v>0.99344744582048661</v>
      </c>
      <c r="T2611" s="212">
        <v>0.98284889444380319</v>
      </c>
      <c r="U2611" s="212">
        <v>0.96736759007696349</v>
      </c>
      <c r="V2611" s="212">
        <v>0.93263321158086365</v>
      </c>
      <c r="W2611" s="212">
        <v>0.88432745424172365</v>
      </c>
      <c r="X2611" s="212">
        <v>0.79560402632231153</v>
      </c>
      <c r="Y2611" s="212">
        <v>0.65201409625298823</v>
      </c>
      <c r="Z2611" s="212">
        <v>0.46251837319426914</v>
      </c>
    </row>
    <row r="2612" spans="3:26" x14ac:dyDescent="0.3">
      <c r="C2612" s="210">
        <v>40046</v>
      </c>
      <c r="D2612" s="211">
        <v>1.0362815662608191E-3</v>
      </c>
      <c r="E2612" s="211">
        <v>2.4639173966437204E-3</v>
      </c>
      <c r="F2612" s="211">
        <v>4.0650286647850638E-3</v>
      </c>
      <c r="G2612" s="211">
        <v>6.4015950597865355E-3</v>
      </c>
      <c r="H2612" s="211">
        <v>8.0660640104784648E-3</v>
      </c>
      <c r="I2612" s="211">
        <v>1.0448223082132654E-2</v>
      </c>
      <c r="J2612" s="211">
        <v>1.4071402272121947E-2</v>
      </c>
      <c r="K2612" s="211">
        <v>1.8701451171612139E-2</v>
      </c>
      <c r="L2612" s="211">
        <v>2.5305603963205917E-2</v>
      </c>
      <c r="M2612" s="211">
        <v>3.2403807388050258E-2</v>
      </c>
      <c r="N2612" s="211">
        <v>4.1338349104646697E-2</v>
      </c>
      <c r="P2612" s="212">
        <f t="array" ref="P2612:Z2612">(1+D2612:N2612)^-P$1:Z$1</f>
        <v>0.99991714383298769</v>
      </c>
      <c r="Q2612" s="212">
        <v>0.99938496747782701</v>
      </c>
      <c r="R2612" s="212">
        <v>0.99797366142239297</v>
      </c>
      <c r="S2612" s="212">
        <v>0.9936391246881856</v>
      </c>
      <c r="T2612" s="212">
        <v>0.98406097794957637</v>
      </c>
      <c r="U2612" s="212">
        <v>0.96929909328346364</v>
      </c>
      <c r="V2612" s="212">
        <v>0.93251821358616571</v>
      </c>
      <c r="W2612" s="212">
        <v>0.87835792934281143</v>
      </c>
      <c r="X2612" s="212">
        <v>0.77887307190774824</v>
      </c>
      <c r="Y2612" s="212">
        <v>0.61980637299880648</v>
      </c>
      <c r="Z2612" s="212">
        <v>0.44479792566010645</v>
      </c>
    </row>
    <row r="2613" spans="3:26" x14ac:dyDescent="0.3">
      <c r="C2613" s="210">
        <v>40045</v>
      </c>
      <c r="D2613" s="211">
        <v>7.3780481390263149E-4</v>
      </c>
      <c r="E2613" s="211">
        <v>1.8040813849218467E-3</v>
      </c>
      <c r="F2613" s="211">
        <v>2.9572475794727646E-3</v>
      </c>
      <c r="G2613" s="211">
        <v>4.5941708244848769E-3</v>
      </c>
      <c r="H2613" s="211">
        <v>5.9928224727471436E-3</v>
      </c>
      <c r="I2613" s="211">
        <v>7.9908428828493697E-3</v>
      </c>
      <c r="J2613" s="211">
        <v>1.0864858603831826E-2</v>
      </c>
      <c r="K2613" s="211">
        <v>1.3643606240118409E-2</v>
      </c>
      <c r="L2613" s="211">
        <v>1.7890220929574627E-2</v>
      </c>
      <c r="M2613" s="211">
        <v>2.2454875494174555E-2</v>
      </c>
      <c r="N2613" s="211">
        <v>3.0462357251227621E-2</v>
      </c>
      <c r="P2613" s="212">
        <f t="array" ref="P2613:Z2613">(1+D2613:N2613)^-P$1:Z$1</f>
        <v>0.99994099911904188</v>
      </c>
      <c r="Q2613" s="212">
        <v>0.99954948751506134</v>
      </c>
      <c r="R2613" s="212">
        <v>0.99852464764169546</v>
      </c>
      <c r="S2613" s="212">
        <v>0.99542683905809026</v>
      </c>
      <c r="T2613" s="212">
        <v>0.98812124231805232</v>
      </c>
      <c r="U2613" s="212">
        <v>0.97640555081506275</v>
      </c>
      <c r="V2613" s="212">
        <v>0.94740245192142236</v>
      </c>
      <c r="W2613" s="212">
        <v>0.90950062688307809</v>
      </c>
      <c r="X2613" s="212">
        <v>0.83751111538682466</v>
      </c>
      <c r="Y2613" s="212">
        <v>0.71670056601973986</v>
      </c>
      <c r="Z2613" s="212">
        <v>0.54872831025231039</v>
      </c>
    </row>
    <row r="2614" spans="3:26" x14ac:dyDescent="0.3">
      <c r="C2614" s="210">
        <v>40044</v>
      </c>
      <c r="D2614" s="211">
        <v>8.4588595680774653E-4</v>
      </c>
      <c r="E2614" s="211">
        <v>2.066942138614105E-3</v>
      </c>
      <c r="F2614" s="211">
        <v>3.375962742383636E-3</v>
      </c>
      <c r="G2614" s="211">
        <v>5.3501724257197991E-3</v>
      </c>
      <c r="H2614" s="211">
        <v>7.0807827496929552E-3</v>
      </c>
      <c r="I2614" s="211">
        <v>9.2295857127178294E-3</v>
      </c>
      <c r="J2614" s="211">
        <v>1.1730148204197941E-2</v>
      </c>
      <c r="K2614" s="211">
        <v>1.5749801212627326E-2</v>
      </c>
      <c r="L2614" s="211">
        <v>2.1395964625140294E-2</v>
      </c>
      <c r="M2614" s="211">
        <v>2.7776459823744222E-2</v>
      </c>
      <c r="N2614" s="211">
        <v>3.6463999503248579E-2</v>
      </c>
      <c r="P2614" s="212">
        <f t="array" ref="P2614:Z2614">(1+D2614:N2614)^-P$1:Z$1</f>
        <v>0.99993236001593444</v>
      </c>
      <c r="Q2614" s="212">
        <v>0.99948393097128985</v>
      </c>
      <c r="R2614" s="212">
        <v>0.99831628056204913</v>
      </c>
      <c r="S2614" s="212">
        <v>0.99467829958907661</v>
      </c>
      <c r="T2614" s="212">
        <v>0.98598743936603694</v>
      </c>
      <c r="U2614" s="212">
        <v>0.97281459958907357</v>
      </c>
      <c r="V2614" s="212">
        <v>0.94335801157409482</v>
      </c>
      <c r="W2614" s="212">
        <v>0.8963812795902969</v>
      </c>
      <c r="X2614" s="212">
        <v>0.80920512202896266</v>
      </c>
      <c r="Y2614" s="212">
        <v>0.6630098860612057</v>
      </c>
      <c r="Z2614" s="212">
        <v>0.48855736143321538</v>
      </c>
    </row>
    <row r="2615" spans="3:26" x14ac:dyDescent="0.3">
      <c r="C2615" s="210">
        <v>40043</v>
      </c>
      <c r="D2615" s="211">
        <v>9.2035988904993419E-4</v>
      </c>
      <c r="E2615" s="211">
        <v>2.209649662928853E-3</v>
      </c>
      <c r="F2615" s="211">
        <v>3.5669598793590276E-3</v>
      </c>
      <c r="G2615" s="211">
        <v>5.429533634652723E-3</v>
      </c>
      <c r="H2615" s="211">
        <v>7.3364104870646133E-3</v>
      </c>
      <c r="I2615" s="211">
        <v>9.9836207333573092E-3</v>
      </c>
      <c r="J2615" s="211">
        <v>1.2939886911998677E-2</v>
      </c>
      <c r="K2615" s="211">
        <v>1.685850303487121E-2</v>
      </c>
      <c r="L2615" s="211">
        <v>2.1466421287476705E-2</v>
      </c>
      <c r="M2615" s="211">
        <v>2.9438743759866229E-2</v>
      </c>
      <c r="N2615" s="211">
        <v>3.8663708548180707E-2</v>
      </c>
      <c r="P2615" s="212">
        <f t="array" ref="P2615:Z2615">(1+D2615:N2615)^-P$1:Z$1</f>
        <v>0.9999264077786344</v>
      </c>
      <c r="Q2615" s="212">
        <v>0.99944834922092196</v>
      </c>
      <c r="R2615" s="212">
        <v>0.99822127712325026</v>
      </c>
      <c r="S2615" s="212">
        <v>0.99459978700344631</v>
      </c>
      <c r="T2615" s="212">
        <v>0.98548708267236818</v>
      </c>
      <c r="U2615" s="212">
        <v>0.97063736991914551</v>
      </c>
      <c r="V2615" s="212">
        <v>0.93773826012271111</v>
      </c>
      <c r="W2615" s="212">
        <v>0.88956221580695949</v>
      </c>
      <c r="X2615" s="212">
        <v>0.80864713796354537</v>
      </c>
      <c r="Y2615" s="212">
        <v>0.64713123343225609</v>
      </c>
      <c r="Z2615" s="212">
        <v>0.46827486981626587</v>
      </c>
    </row>
    <row r="2616" spans="3:26" x14ac:dyDescent="0.3">
      <c r="C2616" s="210">
        <v>40042</v>
      </c>
      <c r="D2616" s="211">
        <v>1.0388217464278879E-3</v>
      </c>
      <c r="E2616" s="211">
        <v>2.6150026394121091E-3</v>
      </c>
      <c r="F2616" s="211">
        <v>4.1928849812860169E-3</v>
      </c>
      <c r="G2616" s="211">
        <v>6.6051578813539815E-3</v>
      </c>
      <c r="H2616" s="211">
        <v>8.581494885950388E-3</v>
      </c>
      <c r="I2616" s="211">
        <v>1.1785675562099265E-2</v>
      </c>
      <c r="J2616" s="211">
        <v>1.5293577197036464E-2</v>
      </c>
      <c r="K2616" s="211">
        <v>2.0695050898954868E-2</v>
      </c>
      <c r="L2616" s="211">
        <v>2.8398253755601649E-2</v>
      </c>
      <c r="M2616" s="211">
        <v>3.6912996536483257E-2</v>
      </c>
      <c r="N2616" s="211">
        <v>5.0409175385849818E-2</v>
      </c>
      <c r="P2616" s="212">
        <f t="array" ref="P2616:Z2616">(1+D2616:N2616)^-P$1:Z$1</f>
        <v>0.99991694084604199</v>
      </c>
      <c r="Q2616" s="212">
        <v>0.99934731572385438</v>
      </c>
      <c r="R2616" s="212">
        <v>0.99791012716519001</v>
      </c>
      <c r="S2616" s="212">
        <v>0.993438183949647</v>
      </c>
      <c r="T2616" s="212">
        <v>0.98305543539517337</v>
      </c>
      <c r="U2616" s="212">
        <v>0.96546030035368613</v>
      </c>
      <c r="V2616" s="212">
        <v>0.92691904581233919</v>
      </c>
      <c r="W2616" s="212">
        <v>0.86641893928857849</v>
      </c>
      <c r="X2616" s="212">
        <v>0.75576485928475479</v>
      </c>
      <c r="Y2616" s="212">
        <v>0.58058422495071393</v>
      </c>
      <c r="Z2616" s="212">
        <v>0.37396406014023409</v>
      </c>
    </row>
    <row r="2617" spans="3:26" x14ac:dyDescent="0.3">
      <c r="C2617" s="210">
        <v>40039</v>
      </c>
      <c r="D2617" s="211">
        <v>9.8659439631025212E-4</v>
      </c>
      <c r="E2617" s="211">
        <v>2.4942412537064429E-3</v>
      </c>
      <c r="F2617" s="211">
        <v>4.0143927162584296E-3</v>
      </c>
      <c r="G2617" s="211">
        <v>6.3848938935133475E-3</v>
      </c>
      <c r="H2617" s="211">
        <v>8.6089257227625719E-3</v>
      </c>
      <c r="I2617" s="211">
        <v>1.1232983005766351E-2</v>
      </c>
      <c r="J2617" s="211">
        <v>1.5349425663560051E-2</v>
      </c>
      <c r="K2617" s="211">
        <v>2.0228712799298752E-2</v>
      </c>
      <c r="L2617" s="211">
        <v>2.6986054384137714E-2</v>
      </c>
      <c r="M2617" s="211">
        <v>3.6514715614090545E-2</v>
      </c>
      <c r="N2617" s="211">
        <v>4.7943488255117579E-2</v>
      </c>
      <c r="P2617" s="212">
        <f t="array" ref="P2617:Z2617">(1+D2617:N2617)^-P$1:Z$1</f>
        <v>0.99992111446907284</v>
      </c>
      <c r="Q2617" s="212">
        <v>0.99937740994048163</v>
      </c>
      <c r="R2617" s="212">
        <v>0.99799882675178975</v>
      </c>
      <c r="S2617" s="212">
        <v>0.99365561433577221</v>
      </c>
      <c r="T2617" s="212">
        <v>0.98300196439002074</v>
      </c>
      <c r="U2617" s="212">
        <v>0.96704419177866541</v>
      </c>
      <c r="V2617" s="212">
        <v>0.92666415172612093</v>
      </c>
      <c r="W2617" s="212">
        <v>0.86919497415420099</v>
      </c>
      <c r="X2617" s="212">
        <v>0.76622185847033497</v>
      </c>
      <c r="Y2617" s="212">
        <v>0.58393958431322679</v>
      </c>
      <c r="Z2617" s="212">
        <v>0.39196088768445669</v>
      </c>
    </row>
    <row r="2618" spans="3:26" x14ac:dyDescent="0.3">
      <c r="C2618" s="210">
        <v>40038</v>
      </c>
      <c r="D2618" s="211">
        <v>1.105454079077973E-3</v>
      </c>
      <c r="E2618" s="211">
        <v>2.7924694979366274E-3</v>
      </c>
      <c r="F2618" s="211">
        <v>4.4734546301916723E-3</v>
      </c>
      <c r="G2618" s="211">
        <v>7.1996168904658996E-3</v>
      </c>
      <c r="H2618" s="211">
        <v>9.1904442775442245E-3</v>
      </c>
      <c r="I2618" s="211">
        <v>1.1625341907155485E-2</v>
      </c>
      <c r="J2618" s="211">
        <v>1.5131423706141556E-2</v>
      </c>
      <c r="K2618" s="211">
        <v>2.0297679819050816E-2</v>
      </c>
      <c r="L2618" s="211">
        <v>2.7494037349024721E-2</v>
      </c>
      <c r="M2618" s="211">
        <v>3.6001686846337963E-2</v>
      </c>
      <c r="N2618" s="211">
        <v>4.6685150556049389E-2</v>
      </c>
      <c r="P2618" s="212">
        <f t="array" ref="P2618:Z2618">(1+D2618:N2618)^-P$1:Z$1</f>
        <v>0.9999116164248868</v>
      </c>
      <c r="Q2618" s="212">
        <v>0.99930309849916332</v>
      </c>
      <c r="R2618" s="212">
        <v>0.99777074924201026</v>
      </c>
      <c r="S2618" s="212">
        <v>0.9928518470720894</v>
      </c>
      <c r="T2618" s="212">
        <v>0.98186943446828245</v>
      </c>
      <c r="U2618" s="212">
        <v>0.96591942382746954</v>
      </c>
      <c r="V2618" s="212">
        <v>0.92765959615390858</v>
      </c>
      <c r="W2618" s="212">
        <v>0.86878378491619968</v>
      </c>
      <c r="X2618" s="212">
        <v>0.76244214937746257</v>
      </c>
      <c r="Y2618" s="212">
        <v>0.58829216161443898</v>
      </c>
      <c r="Z2618" s="212">
        <v>0.40149370787556043</v>
      </c>
    </row>
    <row r="2619" spans="3:26" x14ac:dyDescent="0.3">
      <c r="C2619" s="210">
        <v>40037</v>
      </c>
      <c r="D2619" s="211">
        <v>9.8517607481886827E-4</v>
      </c>
      <c r="E2619" s="211">
        <v>2.4077206972653374E-3</v>
      </c>
      <c r="F2619" s="211">
        <v>3.7088024059498772E-3</v>
      </c>
      <c r="G2619" s="211">
        <v>6.0673718082165009E-3</v>
      </c>
      <c r="H2619" s="211">
        <v>8.1427210656429341E-3</v>
      </c>
      <c r="I2619" s="211">
        <v>1.1031710051384529E-2</v>
      </c>
      <c r="J2619" s="211">
        <v>1.4356591772508625E-2</v>
      </c>
      <c r="K2619" s="211">
        <v>1.8641091129881365E-2</v>
      </c>
      <c r="L2619" s="211">
        <v>2.5447907266169266E-2</v>
      </c>
      <c r="M2619" s="211">
        <v>3.4405712537360897E-2</v>
      </c>
      <c r="N2619" s="211">
        <v>4.3803601934086007E-2</v>
      </c>
      <c r="P2619" s="212">
        <f t="array" ref="P2619:Z2619">(1+D2619:N2619)^-P$1:Z$1</f>
        <v>0.99992122781410253</v>
      </c>
      <c r="Q2619" s="212">
        <v>0.99939897399302902</v>
      </c>
      <c r="R2619" s="212">
        <v>0.99815074111201652</v>
      </c>
      <c r="S2619" s="212">
        <v>0.99396921918130443</v>
      </c>
      <c r="T2619" s="212">
        <v>0.98391133177919188</v>
      </c>
      <c r="U2619" s="212">
        <v>0.96762185494316044</v>
      </c>
      <c r="V2619" s="212">
        <v>0.93120804857397343</v>
      </c>
      <c r="W2619" s="212">
        <v>0.87872232660894323</v>
      </c>
      <c r="X2619" s="212">
        <v>0.77779289005465868</v>
      </c>
      <c r="Y2619" s="212">
        <v>0.60205524708198244</v>
      </c>
      <c r="Z2619" s="212">
        <v>0.42425227171772451</v>
      </c>
    </row>
    <row r="2620" spans="3:26" x14ac:dyDescent="0.3">
      <c r="C2620" s="210">
        <v>40036</v>
      </c>
      <c r="D2620" s="211">
        <v>9.065589733522301E-4</v>
      </c>
      <c r="E2620" s="211">
        <v>2.1860864603423973E-3</v>
      </c>
      <c r="F2620" s="211">
        <v>3.5945357123339226E-3</v>
      </c>
      <c r="G2620" s="211">
        <v>5.7537841188250397E-3</v>
      </c>
      <c r="H2620" s="211">
        <v>7.4176955253719397E-3</v>
      </c>
      <c r="I2620" s="211">
        <v>1.0056004326592573E-2</v>
      </c>
      <c r="J2620" s="211">
        <v>1.2619286684315265E-2</v>
      </c>
      <c r="K2620" s="211">
        <v>1.6603562424367339E-2</v>
      </c>
      <c r="L2620" s="211">
        <v>2.2695301973551827E-2</v>
      </c>
      <c r="M2620" s="211">
        <v>2.9521922115543001E-2</v>
      </c>
      <c r="N2620" s="211">
        <v>4.0245920215758742E-2</v>
      </c>
      <c r="P2620" s="212">
        <f t="array" ref="P2620:Z2620">(1+D2620:N2620)^-P$1:Z$1</f>
        <v>0.99992751076371567</v>
      </c>
      <c r="Q2620" s="212">
        <v>0.99945422387748717</v>
      </c>
      <c r="R2620" s="212">
        <v>0.9982075629332452</v>
      </c>
      <c r="S2620" s="212">
        <v>0.99427913251764077</v>
      </c>
      <c r="T2620" s="212">
        <v>0.98532805802169809</v>
      </c>
      <c r="U2620" s="212">
        <v>0.97042870866035058</v>
      </c>
      <c r="V2620" s="212">
        <v>0.93922366303555072</v>
      </c>
      <c r="W2620" s="212">
        <v>0.89112496221307702</v>
      </c>
      <c r="X2620" s="212">
        <v>0.79898272780952795</v>
      </c>
      <c r="Y2620" s="212">
        <v>0.64634741990808042</v>
      </c>
      <c r="Z2620" s="212">
        <v>0.45423393472224549</v>
      </c>
    </row>
    <row r="2621" spans="3:26" x14ac:dyDescent="0.3">
      <c r="C2621" s="210">
        <v>40035</v>
      </c>
      <c r="D2621" s="211">
        <v>9.8694179490240461E-4</v>
      </c>
      <c r="E2621" s="211">
        <v>2.4707313190492465E-3</v>
      </c>
      <c r="F2621" s="211">
        <v>3.7808903230098783E-3</v>
      </c>
      <c r="G2621" s="211">
        <v>5.8322821538531085E-3</v>
      </c>
      <c r="H2621" s="211">
        <v>7.506220709858508E-3</v>
      </c>
      <c r="I2621" s="211">
        <v>9.9884054587807535E-3</v>
      </c>
      <c r="J2621" s="211">
        <v>1.3023474493559157E-2</v>
      </c>
      <c r="K2621" s="211">
        <v>1.6680376501671205E-2</v>
      </c>
      <c r="L2621" s="211">
        <v>2.2671956563442217E-2</v>
      </c>
      <c r="M2621" s="211">
        <v>2.9070111793420273E-2</v>
      </c>
      <c r="N2621" s="211">
        <v>3.7030408289244289E-2</v>
      </c>
      <c r="P2621" s="212">
        <f t="array" ref="P2621:Z2621">(1+D2621:N2621)^-P$1:Z$1</f>
        <v>0.99992108670677304</v>
      </c>
      <c r="Q2621" s="212">
        <v>0.99938326923648035</v>
      </c>
      <c r="R2621" s="212">
        <v>0.99811489867844427</v>
      </c>
      <c r="S2621" s="212">
        <v>0.99420153612353346</v>
      </c>
      <c r="T2621" s="212">
        <v>0.98515491265698796</v>
      </c>
      <c r="U2621" s="212">
        <v>0.97062357507375685</v>
      </c>
      <c r="V2621" s="212">
        <v>0.93735144608993437</v>
      </c>
      <c r="W2621" s="212">
        <v>0.89065377381348754</v>
      </c>
      <c r="X2621" s="212">
        <v>0.79916513718861759</v>
      </c>
      <c r="Y2621" s="212">
        <v>0.65061718203702423</v>
      </c>
      <c r="Z2621" s="212">
        <v>0.48324812403718381</v>
      </c>
    </row>
    <row r="2622" spans="3:26" x14ac:dyDescent="0.3">
      <c r="C2622" s="210">
        <v>40032</v>
      </c>
      <c r="D2622" s="211">
        <v>8.7890081483148869E-4</v>
      </c>
      <c r="E2622" s="211">
        <v>2.0456661236935856E-3</v>
      </c>
      <c r="F2622" s="211">
        <v>3.2904607433680701E-3</v>
      </c>
      <c r="G2622" s="211">
        <v>5.0579796221978347E-3</v>
      </c>
      <c r="H2622" s="211">
        <v>6.3793616769840106E-3</v>
      </c>
      <c r="I2622" s="211">
        <v>8.3682363645936324E-3</v>
      </c>
      <c r="J2622" s="211">
        <v>1.145484710535077E-2</v>
      </c>
      <c r="K2622" s="211">
        <v>1.5284695340427337E-2</v>
      </c>
      <c r="L2622" s="211">
        <v>2.0841295385986773E-2</v>
      </c>
      <c r="M2622" s="211">
        <v>2.729635826376264E-2</v>
      </c>
      <c r="N2622" s="211">
        <v>3.4517211073992762E-2</v>
      </c>
      <c r="P2622" s="212">
        <f t="array" ref="P2622:Z2622">(1+D2622:N2622)^-P$1:Z$1</f>
        <v>0.9999297212850512</v>
      </c>
      <c r="Q2622" s="212">
        <v>0.99948923633471598</v>
      </c>
      <c r="R2622" s="212">
        <v>0.99835881870153553</v>
      </c>
      <c r="S2622" s="212">
        <v>0.9949674747877737</v>
      </c>
      <c r="T2622" s="212">
        <v>0.98736233516572258</v>
      </c>
      <c r="U2622" s="212">
        <v>0.9753096678339318</v>
      </c>
      <c r="V2622" s="212">
        <v>0.94464254203286468</v>
      </c>
      <c r="W2622" s="212">
        <v>0.89925968327967953</v>
      </c>
      <c r="X2622" s="212">
        <v>0.81361266533392407</v>
      </c>
      <c r="Y2622" s="212">
        <v>0.66767293465752942</v>
      </c>
      <c r="Z2622" s="212">
        <v>0.50727749221892882</v>
      </c>
    </row>
    <row r="2623" spans="3:26" x14ac:dyDescent="0.3">
      <c r="C2623" s="210">
        <v>40031</v>
      </c>
      <c r="D2623" s="211">
        <v>9.3568032050142362E-4</v>
      </c>
      <c r="E2623" s="211">
        <v>2.3332505776864367E-3</v>
      </c>
      <c r="F2623" s="211">
        <v>3.7415998045057376E-3</v>
      </c>
      <c r="G2623" s="211">
        <v>6.1409372299757962E-3</v>
      </c>
      <c r="H2623" s="211">
        <v>7.7360145963126514E-3</v>
      </c>
      <c r="I2623" s="211">
        <v>1.0481217343654786E-2</v>
      </c>
      <c r="J2623" s="211">
        <v>1.42697274651995E-2</v>
      </c>
      <c r="K2623" s="211">
        <v>1.8538974355480523E-2</v>
      </c>
      <c r="L2623" s="211">
        <v>2.5341006852496541E-2</v>
      </c>
      <c r="M2623" s="211">
        <v>3.3404015523560662E-2</v>
      </c>
      <c r="N2623" s="211">
        <v>4.4911368507817739E-2</v>
      </c>
      <c r="P2623" s="212">
        <f t="array" ref="P2623:Z2623">(1+D2623:N2623)^-P$1:Z$1</f>
        <v>0.99992518337134029</v>
      </c>
      <c r="Q2623" s="212">
        <v>0.99941753650394072</v>
      </c>
      <c r="R2623" s="212">
        <v>0.99813443362057375</v>
      </c>
      <c r="S2623" s="212">
        <v>0.99389654371197478</v>
      </c>
      <c r="T2623" s="212">
        <v>0.98470567444009682</v>
      </c>
      <c r="U2623" s="212">
        <v>0.96920414763879947</v>
      </c>
      <c r="V2623" s="212">
        <v>0.93160687048533564</v>
      </c>
      <c r="W2623" s="212">
        <v>0.87933920529366172</v>
      </c>
      <c r="X2623" s="212">
        <v>0.77860418504022477</v>
      </c>
      <c r="Y2623" s="212">
        <v>0.61086863736873098</v>
      </c>
      <c r="Z2623" s="212">
        <v>0.41534684368521885</v>
      </c>
    </row>
    <row r="2624" spans="3:26" x14ac:dyDescent="0.3">
      <c r="C2624" s="210">
        <v>40030</v>
      </c>
      <c r="D2624" s="211">
        <v>1.0316151412904512E-3</v>
      </c>
      <c r="E2624" s="211">
        <v>2.615913466871718E-3</v>
      </c>
      <c r="F2624" s="211">
        <v>4.0780339133719883E-3</v>
      </c>
      <c r="G2624" s="211">
        <v>6.2647481802924603E-3</v>
      </c>
      <c r="H2624" s="211">
        <v>8.5329930967713331E-3</v>
      </c>
      <c r="I2624" s="211">
        <v>1.0688967095143078E-2</v>
      </c>
      <c r="J2624" s="211">
        <v>1.4552558148689571E-2</v>
      </c>
      <c r="K2624" s="211">
        <v>1.8224026108553493E-2</v>
      </c>
      <c r="L2624" s="211">
        <v>2.336429093421305E-2</v>
      </c>
      <c r="M2624" s="211">
        <v>3.208123360029265E-2</v>
      </c>
      <c r="N2624" s="211">
        <v>4.166851619682279E-2</v>
      </c>
      <c r="P2624" s="212">
        <f t="array" ref="P2624:Z2624">(1+D2624:N2624)^-P$1:Z$1</f>
        <v>0.99991751673056661</v>
      </c>
      <c r="Q2624" s="212">
        <v>0.99934708875925227</v>
      </c>
      <c r="R2624" s="212">
        <v>0.99796719831039427</v>
      </c>
      <c r="S2624" s="212">
        <v>0.99377425454720392</v>
      </c>
      <c r="T2624" s="212">
        <v>0.98314999074299769</v>
      </c>
      <c r="U2624" s="212">
        <v>0.96860660316629266</v>
      </c>
      <c r="V2624" s="212">
        <v>0.9303090562902927</v>
      </c>
      <c r="W2624" s="212">
        <v>0.88124490009324341</v>
      </c>
      <c r="X2624" s="212">
        <v>0.79377499301603027</v>
      </c>
      <c r="Y2624" s="212">
        <v>0.62271851734724548</v>
      </c>
      <c r="Z2624" s="212">
        <v>0.44198673823287993</v>
      </c>
    </row>
    <row r="2625" spans="3:26" x14ac:dyDescent="0.3">
      <c r="C2625" s="210">
        <v>40029</v>
      </c>
      <c r="D2625" s="211">
        <v>1.0817854333821015E-3</v>
      </c>
      <c r="E2625" s="211">
        <v>2.5629567629331636E-3</v>
      </c>
      <c r="F2625" s="211">
        <v>3.8667994235330673E-3</v>
      </c>
      <c r="G2625" s="211">
        <v>6.1257566776534806E-3</v>
      </c>
      <c r="H2625" s="211">
        <v>7.8598248245399602E-3</v>
      </c>
      <c r="I2625" s="211">
        <v>1.0490331398474176E-2</v>
      </c>
      <c r="J2625" s="211">
        <v>1.3607818080988583E-2</v>
      </c>
      <c r="K2625" s="211">
        <v>1.8607000616337341E-2</v>
      </c>
      <c r="L2625" s="211">
        <v>2.358753457857583E-2</v>
      </c>
      <c r="M2625" s="211">
        <v>3.1345741388896037E-2</v>
      </c>
      <c r="N2625" s="211">
        <v>4.2213969634745684E-2</v>
      </c>
      <c r="P2625" s="212">
        <f t="array" ref="P2625:Z2625">(1+D2625:N2625)^-P$1:Z$1</f>
        <v>0.99991350768266263</v>
      </c>
      <c r="Q2625" s="212">
        <v>0.99936028520724218</v>
      </c>
      <c r="R2625" s="212">
        <v>0.99807218933303421</v>
      </c>
      <c r="S2625" s="212">
        <v>0.99391153974838931</v>
      </c>
      <c r="T2625" s="212">
        <v>0.98446375757253046</v>
      </c>
      <c r="U2625" s="212">
        <v>0.96917792284539095</v>
      </c>
      <c r="V2625" s="212">
        <v>0.93465265014773535</v>
      </c>
      <c r="W2625" s="212">
        <v>0.87892820946909267</v>
      </c>
      <c r="X2625" s="212">
        <v>0.79204547404543546</v>
      </c>
      <c r="Y2625" s="212">
        <v>0.62941314010264593</v>
      </c>
      <c r="Z2625" s="212">
        <v>0.43738330167545275</v>
      </c>
    </row>
    <row r="2626" spans="3:26" x14ac:dyDescent="0.3">
      <c r="C2626" s="210">
        <v>40028</v>
      </c>
      <c r="D2626" s="211">
        <v>1.1639329138760015E-3</v>
      </c>
      <c r="E2626" s="211">
        <v>2.9751944751850276E-3</v>
      </c>
      <c r="F2626" s="211">
        <v>4.7270750973818481E-3</v>
      </c>
      <c r="G2626" s="211">
        <v>7.1572230137513923E-3</v>
      </c>
      <c r="H2626" s="211">
        <v>9.8229207464111679E-3</v>
      </c>
      <c r="I2626" s="211">
        <v>1.3381911425580494E-2</v>
      </c>
      <c r="J2626" s="211">
        <v>1.7081359642481482E-2</v>
      </c>
      <c r="K2626" s="211">
        <v>2.1443539204925702E-2</v>
      </c>
      <c r="L2626" s="211">
        <v>2.853526868828871E-2</v>
      </c>
      <c r="M2626" s="211">
        <v>3.8054383667956007E-2</v>
      </c>
      <c r="N2626" s="211">
        <v>4.9230446930597152E-2</v>
      </c>
      <c r="P2626" s="212">
        <f t="array" ref="P2626:Z2626">(1+D2626:N2626)^-P$1:Z$1</f>
        <v>0.99990694384446377</v>
      </c>
      <c r="Q2626" s="212">
        <v>0.99925758139338527</v>
      </c>
      <c r="R2626" s="212">
        <v>0.99764480904324482</v>
      </c>
      <c r="S2626" s="212">
        <v>0.99289363879818637</v>
      </c>
      <c r="T2626" s="212">
        <v>0.98063988258649082</v>
      </c>
      <c r="U2626" s="212">
        <v>0.96090522747884033</v>
      </c>
      <c r="V2626" s="212">
        <v>0.91880113985645007</v>
      </c>
      <c r="W2626" s="212">
        <v>0.86198446616412916</v>
      </c>
      <c r="X2626" s="212">
        <v>0.75475868067670759</v>
      </c>
      <c r="Y2626" s="212">
        <v>0.57108190303418838</v>
      </c>
      <c r="Z2626" s="212">
        <v>0.38245673029625177</v>
      </c>
    </row>
    <row r="2627" spans="3:26" x14ac:dyDescent="0.3">
      <c r="C2627" s="210">
        <v>40025</v>
      </c>
      <c r="D2627" s="211">
        <v>1.0227170611967031E-3</v>
      </c>
      <c r="E2627" s="211">
        <v>2.6970504225291634E-3</v>
      </c>
      <c r="F2627" s="211">
        <v>4.2859182552948709E-3</v>
      </c>
      <c r="G2627" s="211">
        <v>6.7128105965114006E-3</v>
      </c>
      <c r="H2627" s="211">
        <v>8.9149846109475607E-3</v>
      </c>
      <c r="I2627" s="211">
        <v>1.1504027397382557E-2</v>
      </c>
      <c r="J2627" s="211">
        <v>1.4905092714092327E-2</v>
      </c>
      <c r="K2627" s="211">
        <v>1.9886731129111851E-2</v>
      </c>
      <c r="L2627" s="211">
        <v>2.4877244492639661E-2</v>
      </c>
      <c r="M2627" s="211">
        <v>3.3879662005882737E-2</v>
      </c>
      <c r="N2627" s="211">
        <v>4.2413297219628193E-2</v>
      </c>
      <c r="P2627" s="212">
        <f t="array" ref="P2627:Z2627">(1+D2627:N2627)^-P$1:Z$1</f>
        <v>0.99991822778813755</v>
      </c>
      <c r="Q2627" s="212">
        <v>0.99932687167549716</v>
      </c>
      <c r="R2627" s="212">
        <v>0.99786390477235876</v>
      </c>
      <c r="S2627" s="212">
        <v>0.99333195075511782</v>
      </c>
      <c r="T2627" s="212">
        <v>0.98240565873531227</v>
      </c>
      <c r="U2627" s="212">
        <v>0.96626700750305983</v>
      </c>
      <c r="V2627" s="212">
        <v>0.92869443075743963</v>
      </c>
      <c r="W2627" s="212">
        <v>0.87123719654083798</v>
      </c>
      <c r="X2627" s="212">
        <v>0.78213459296713594</v>
      </c>
      <c r="Y2627" s="212">
        <v>0.60666664449894325</v>
      </c>
      <c r="Z2627" s="212">
        <v>0.43571363061216628</v>
      </c>
    </row>
    <row r="2628" spans="3:26" x14ac:dyDescent="0.3">
      <c r="C2628" s="210">
        <v>40024</v>
      </c>
      <c r="D2628" s="211">
        <v>9.4513898419032048E-4</v>
      </c>
      <c r="E2628" s="211">
        <v>2.4786652701717054E-3</v>
      </c>
      <c r="F2628" s="211">
        <v>3.8136627571885803E-3</v>
      </c>
      <c r="G2628" s="211">
        <v>5.855833416245561E-3</v>
      </c>
      <c r="H2628" s="211">
        <v>7.3349276735255389E-3</v>
      </c>
      <c r="I2628" s="211">
        <v>9.8167850931309662E-3</v>
      </c>
      <c r="J2628" s="211">
        <v>1.299832941117967E-2</v>
      </c>
      <c r="K2628" s="211">
        <v>1.7838155850534426E-2</v>
      </c>
      <c r="L2628" s="211">
        <v>2.247533932554413E-2</v>
      </c>
      <c r="M2628" s="211">
        <v>2.9940628919312554E-2</v>
      </c>
      <c r="N2628" s="211">
        <v>3.8559394574424755E-2</v>
      </c>
      <c r="P2628" s="212">
        <f t="array" ref="P2628:Z2628">(1+D2628:N2628)^-P$1:Z$1</f>
        <v>0.99992442744602383</v>
      </c>
      <c r="Q2628" s="212">
        <v>0.99938129186733071</v>
      </c>
      <c r="R2628" s="212">
        <v>0.9980986053547819</v>
      </c>
      <c r="S2628" s="212">
        <v>0.99417825773664104</v>
      </c>
      <c r="T2628" s="212">
        <v>0.98548998398080911</v>
      </c>
      <c r="U2628" s="212">
        <v>0.97111853738964948</v>
      </c>
      <c r="V2628" s="212">
        <v>0.93746778857932234</v>
      </c>
      <c r="W2628" s="212">
        <v>0.88358616846967009</v>
      </c>
      <c r="X2628" s="212">
        <v>0.80070322494910839</v>
      </c>
      <c r="Y2628" s="212">
        <v>0.642417174816312</v>
      </c>
      <c r="Z2628" s="212">
        <v>0.46921644813580066</v>
      </c>
    </row>
    <row r="2629" spans="3:26" x14ac:dyDescent="0.3">
      <c r="C2629" s="210">
        <v>40023</v>
      </c>
      <c r="D2629" s="211">
        <v>8.5067315918150915E-4</v>
      </c>
      <c r="E2629" s="211">
        <v>2.070451475709491E-3</v>
      </c>
      <c r="F2629" s="211">
        <v>3.131623925687711E-3</v>
      </c>
      <c r="G2629" s="211">
        <v>5.1453194958091929E-3</v>
      </c>
      <c r="H2629" s="211">
        <v>6.7844468604992348E-3</v>
      </c>
      <c r="I2629" s="211">
        <v>9.1184451839776189E-3</v>
      </c>
      <c r="J2629" s="211">
        <v>1.193378267395858E-2</v>
      </c>
      <c r="K2629" s="211">
        <v>1.6072674387576535E-2</v>
      </c>
      <c r="L2629" s="211">
        <v>2.0451205470663175E-2</v>
      </c>
      <c r="M2629" s="211">
        <v>2.7122959151803266E-2</v>
      </c>
      <c r="N2629" s="211">
        <v>3.6163958259168981E-2</v>
      </c>
      <c r="P2629" s="212">
        <f t="array" ref="P2629:Z2629">(1+D2629:N2629)^-P$1:Z$1</f>
        <v>0.99993197739029593</v>
      </c>
      <c r="Q2629" s="212">
        <v>0.99948305590042119</v>
      </c>
      <c r="R2629" s="212">
        <v>0.99843785611651981</v>
      </c>
      <c r="S2629" s="212">
        <v>0.99488101929540895</v>
      </c>
      <c r="T2629" s="212">
        <v>0.98656795382666185</v>
      </c>
      <c r="U2629" s="212">
        <v>0.97313606146826293</v>
      </c>
      <c r="V2629" s="212">
        <v>0.9424092196989573</v>
      </c>
      <c r="W2629" s="212">
        <v>0.8943893039621198</v>
      </c>
      <c r="X2629" s="212">
        <v>0.81672823440020748</v>
      </c>
      <c r="Y2629" s="212">
        <v>0.66936568440863831</v>
      </c>
      <c r="Z2629" s="212">
        <v>0.49139458245756856</v>
      </c>
    </row>
    <row r="2630" spans="3:26" x14ac:dyDescent="0.3">
      <c r="C2630" s="210">
        <v>40022</v>
      </c>
      <c r="D2630" s="211">
        <v>8.9574485302957717E-4</v>
      </c>
      <c r="E2630" s="211">
        <v>2.22923814119218E-3</v>
      </c>
      <c r="F2630" s="211">
        <v>3.4029613215566827E-3</v>
      </c>
      <c r="G2630" s="211">
        <v>5.5457826761309099E-3</v>
      </c>
      <c r="H2630" s="211">
        <v>7.3249785792136972E-3</v>
      </c>
      <c r="I2630" s="211">
        <v>9.73852348656324E-3</v>
      </c>
      <c r="J2630" s="211">
        <v>1.2732590897336932E-2</v>
      </c>
      <c r="K2630" s="211">
        <v>1.7456234185624413E-2</v>
      </c>
      <c r="L2630" s="211">
        <v>2.2278777727911436E-2</v>
      </c>
      <c r="M2630" s="211">
        <v>2.8271359844106381E-2</v>
      </c>
      <c r="N2630" s="211">
        <v>3.6712610962346036E-2</v>
      </c>
      <c r="P2630" s="212">
        <f t="array" ref="P2630:Z2630">(1+D2630:N2630)^-P$1:Z$1</f>
        <v>0.9999283750521476</v>
      </c>
      <c r="Q2630" s="212">
        <v>0.99944346565361719</v>
      </c>
      <c r="R2630" s="212">
        <v>0.99830284961581484</v>
      </c>
      <c r="S2630" s="212">
        <v>0.99448480340559775</v>
      </c>
      <c r="T2630" s="212">
        <v>0.98550945094811737</v>
      </c>
      <c r="U2630" s="212">
        <v>0.97134435977605682</v>
      </c>
      <c r="V2630" s="212">
        <v>0.93869838030254904</v>
      </c>
      <c r="W2630" s="212">
        <v>0.88591048140638184</v>
      </c>
      <c r="X2630" s="212">
        <v>0.80224413294816033</v>
      </c>
      <c r="Y2630" s="212">
        <v>0.65823944624129582</v>
      </c>
      <c r="Z2630" s="212">
        <v>0.4862194975725877</v>
      </c>
    </row>
    <row r="2631" spans="3:26" x14ac:dyDescent="0.3">
      <c r="C2631" s="210">
        <v>40021</v>
      </c>
      <c r="D2631" s="211">
        <v>1.0269985508170947E-3</v>
      </c>
      <c r="E2631" s="211">
        <v>2.79134530440469E-3</v>
      </c>
      <c r="F2631" s="211">
        <v>4.4581421010955928E-3</v>
      </c>
      <c r="G2631" s="211">
        <v>7.1979170942079902E-3</v>
      </c>
      <c r="H2631" s="211">
        <v>9.2603731153600433E-3</v>
      </c>
      <c r="I2631" s="211">
        <v>1.2632602214923211E-2</v>
      </c>
      <c r="J2631" s="211">
        <v>1.6439050382437519E-2</v>
      </c>
      <c r="K2631" s="211">
        <v>2.1776791708495308E-2</v>
      </c>
      <c r="L2631" s="211">
        <v>2.9681004377352476E-2</v>
      </c>
      <c r="M2631" s="211">
        <v>3.9901585854894575E-2</v>
      </c>
      <c r="N2631" s="211">
        <v>5.0025223814001547E-2</v>
      </c>
      <c r="P2631" s="212">
        <f t="array" ref="P2631:Z2631">(1+D2631:N2631)^-P$1:Z$1</f>
        <v>0.99991788564768047</v>
      </c>
      <c r="Q2631" s="212">
        <v>0.99930337856979146</v>
      </c>
      <c r="R2631" s="212">
        <v>0.99777835450437047</v>
      </c>
      <c r="S2631" s="212">
        <v>0.99285352265722093</v>
      </c>
      <c r="T2631" s="212">
        <v>0.98173337718989528</v>
      </c>
      <c r="U2631" s="212">
        <v>0.96303990510294879</v>
      </c>
      <c r="V2631" s="212">
        <v>0.92170786020348761</v>
      </c>
      <c r="W2631" s="212">
        <v>0.86001843700912661</v>
      </c>
      <c r="X2631" s="212">
        <v>0.74640233742767792</v>
      </c>
      <c r="Y2631" s="212">
        <v>0.55605326144706069</v>
      </c>
      <c r="Z2631" s="212">
        <v>0.37670845063085073</v>
      </c>
    </row>
    <row r="2632" spans="3:26" x14ac:dyDescent="0.3">
      <c r="C2632" s="210">
        <v>40018</v>
      </c>
      <c r="D2632" s="211">
        <v>8.8643771949329557E-4</v>
      </c>
      <c r="E2632" s="211">
        <v>2.1373462813563319E-3</v>
      </c>
      <c r="F2632" s="211">
        <v>3.4410050636588499E-3</v>
      </c>
      <c r="G2632" s="211">
        <v>5.3396825752872563E-3</v>
      </c>
      <c r="H2632" s="211">
        <v>6.9058783612967059E-3</v>
      </c>
      <c r="I2632" s="211">
        <v>8.7272383501499698E-3</v>
      </c>
      <c r="J2632" s="211">
        <v>1.1840825274965079E-2</v>
      </c>
      <c r="K2632" s="211">
        <v>1.5177905503565389E-2</v>
      </c>
      <c r="L2632" s="211">
        <v>2.070698997436694E-2</v>
      </c>
      <c r="M2632" s="211">
        <v>2.721715972717715E-2</v>
      </c>
      <c r="N2632" s="211">
        <v>3.6206184298717532E-2</v>
      </c>
      <c r="P2632" s="212">
        <f t="array" ref="P2632:Z2632">(1+D2632:N2632)^-P$1:Z$1</f>
        <v>0.99992911890693525</v>
      </c>
      <c r="Q2632" s="212">
        <v>0.9994663760763598</v>
      </c>
      <c r="R2632" s="212">
        <v>0.99828392496755713</v>
      </c>
      <c r="S2632" s="212">
        <v>0.99468867819719498</v>
      </c>
      <c r="T2632" s="212">
        <v>0.98633001062668502</v>
      </c>
      <c r="U2632" s="212">
        <v>0.97426871197586562</v>
      </c>
      <c r="V2632" s="212">
        <v>0.94284219297603233</v>
      </c>
      <c r="W2632" s="212">
        <v>0.89992206446178058</v>
      </c>
      <c r="X2632" s="212">
        <v>0.81468385725743186</v>
      </c>
      <c r="Y2632" s="212">
        <v>0.66844551619577397</v>
      </c>
      <c r="Z2632" s="212">
        <v>0.4909942448312864</v>
      </c>
    </row>
    <row r="2633" spans="3:26" x14ac:dyDescent="0.3">
      <c r="C2633" s="210">
        <v>40017</v>
      </c>
      <c r="D2633" s="211">
        <v>9.8571690429889421E-4</v>
      </c>
      <c r="E2633" s="211">
        <v>2.5000612717817083E-3</v>
      </c>
      <c r="F2633" s="211">
        <v>3.9226811586091882E-3</v>
      </c>
      <c r="G2633" s="211">
        <v>6.2318970616779918E-3</v>
      </c>
      <c r="H2633" s="211">
        <v>8.3040071757452504E-3</v>
      </c>
      <c r="I2633" s="211">
        <v>1.0479367984998737E-2</v>
      </c>
      <c r="J2633" s="211">
        <v>1.3688226475031699E-2</v>
      </c>
      <c r="K2633" s="211">
        <v>1.7273753776525985E-2</v>
      </c>
      <c r="L2633" s="211">
        <v>2.2169865547040452E-2</v>
      </c>
      <c r="M2633" s="211">
        <v>2.9928635946446049E-2</v>
      </c>
      <c r="N2633" s="211">
        <v>3.7814920988039263E-2</v>
      </c>
      <c r="P2633" s="212">
        <f t="array" ref="P2633:Z2633">(1+D2633:N2633)^-P$1:Z$1</f>
        <v>0.99992118459374468</v>
      </c>
      <c r="Q2633" s="212">
        <v>0.99937595946494628</v>
      </c>
      <c r="R2633" s="212">
        <v>0.99804441090802121</v>
      </c>
      <c r="S2633" s="212">
        <v>0.99380669895291951</v>
      </c>
      <c r="T2633" s="212">
        <v>0.98359658833216135</v>
      </c>
      <c r="U2633" s="212">
        <v>0.96920946910131645</v>
      </c>
      <c r="V2633" s="212">
        <v>0.93428201352219276</v>
      </c>
      <c r="W2633" s="212">
        <v>0.88702349381671775</v>
      </c>
      <c r="X2633" s="212">
        <v>0.80309933389547739</v>
      </c>
      <c r="Y2633" s="212">
        <v>0.64252939307365919</v>
      </c>
      <c r="Z2633" s="212">
        <v>0.47599434393052448</v>
      </c>
    </row>
    <row r="2634" spans="3:26" x14ac:dyDescent="0.3">
      <c r="C2634" s="210">
        <v>40016</v>
      </c>
      <c r="D2634" s="211">
        <v>1.057707934201166E-3</v>
      </c>
      <c r="E2634" s="211">
        <v>2.709682772227781E-3</v>
      </c>
      <c r="F2634" s="211">
        <v>4.2971718619177878E-3</v>
      </c>
      <c r="G2634" s="211">
        <v>6.9322753875166428E-3</v>
      </c>
      <c r="H2634" s="211">
        <v>9.442877149483473E-3</v>
      </c>
      <c r="I2634" s="211">
        <v>1.2149755976925528E-2</v>
      </c>
      <c r="J2634" s="211">
        <v>1.5516567950081821E-2</v>
      </c>
      <c r="K2634" s="211">
        <v>1.9415172058135727E-2</v>
      </c>
      <c r="L2634" s="211">
        <v>2.4957500315647422E-2</v>
      </c>
      <c r="M2634" s="211">
        <v>3.3270954855840196E-2</v>
      </c>
      <c r="N2634" s="211">
        <v>4.5049295619782395E-2</v>
      </c>
      <c r="P2634" s="212">
        <f t="array" ref="P2634:Z2634">(1+D2634:N2634)^-P$1:Z$1</f>
        <v>0.99991543165968066</v>
      </c>
      <c r="Q2634" s="212">
        <v>0.99932372422754623</v>
      </c>
      <c r="R2634" s="212">
        <v>0.99785831399722746</v>
      </c>
      <c r="S2634" s="212">
        <v>0.99311545020756353</v>
      </c>
      <c r="T2634" s="212">
        <v>0.98137842078945237</v>
      </c>
      <c r="U2634" s="212">
        <v>0.96441881782662853</v>
      </c>
      <c r="V2634" s="212">
        <v>0.92590181168189545</v>
      </c>
      <c r="W2634" s="212">
        <v>0.87406222086176377</v>
      </c>
      <c r="X2634" s="212">
        <v>0.78152238473124402</v>
      </c>
      <c r="Y2634" s="212">
        <v>0.61204968141314087</v>
      </c>
      <c r="Z2634" s="212">
        <v>0.41425185574229589</v>
      </c>
    </row>
    <row r="2635" spans="3:26" x14ac:dyDescent="0.3">
      <c r="C2635" s="210">
        <v>40015</v>
      </c>
      <c r="D2635" s="211">
        <v>1.1129382396696315E-3</v>
      </c>
      <c r="E2635" s="211">
        <v>2.8352423534760093E-3</v>
      </c>
      <c r="F2635" s="211">
        <v>4.3449401476243574E-3</v>
      </c>
      <c r="G2635" s="211">
        <v>7.084749387307721E-3</v>
      </c>
      <c r="H2635" s="211">
        <v>8.9780652318939662E-3</v>
      </c>
      <c r="I2635" s="211">
        <v>1.1619724897779356E-2</v>
      </c>
      <c r="J2635" s="211">
        <v>1.5071470905452147E-2</v>
      </c>
      <c r="K2635" s="211">
        <v>1.9244257590506231E-2</v>
      </c>
      <c r="L2635" s="211">
        <v>2.443882253207879E-2</v>
      </c>
      <c r="M2635" s="211">
        <v>3.2037985279546696E-2</v>
      </c>
      <c r="N2635" s="211">
        <v>4.3179260421588948E-2</v>
      </c>
      <c r="P2635" s="212">
        <f t="array" ref="P2635:Z2635">(1+D2635:N2635)^-P$1:Z$1</f>
        <v>0.9999110184084542</v>
      </c>
      <c r="Q2635" s="212">
        <v>0.99929244277802998</v>
      </c>
      <c r="R2635" s="212">
        <v>0.99783458382947654</v>
      </c>
      <c r="S2635" s="212">
        <v>0.99296509117865417</v>
      </c>
      <c r="T2635" s="212">
        <v>0.98228282391080013</v>
      </c>
      <c r="U2635" s="212">
        <v>0.96593551369341069</v>
      </c>
      <c r="V2635" s="212">
        <v>0.92793357863932391</v>
      </c>
      <c r="W2635" s="212">
        <v>0.87508872197794774</v>
      </c>
      <c r="X2635" s="212">
        <v>0.78548829361084493</v>
      </c>
      <c r="Y2635" s="212">
        <v>0.62311006444278727</v>
      </c>
      <c r="Z2635" s="212">
        <v>0.42935953881513805</v>
      </c>
    </row>
    <row r="2636" spans="3:26" x14ac:dyDescent="0.3">
      <c r="C2636" s="210">
        <v>40014</v>
      </c>
      <c r="D2636" s="211">
        <v>1.031480848482537E-3</v>
      </c>
      <c r="E2636" s="211">
        <v>2.5113448084373236E-3</v>
      </c>
      <c r="F2636" s="211">
        <v>3.8138653009853422E-3</v>
      </c>
      <c r="G2636" s="211">
        <v>6.1384141085474115E-3</v>
      </c>
      <c r="H2636" s="211">
        <v>8.3707993203068244E-3</v>
      </c>
      <c r="I2636" s="211">
        <v>1.0649526221978088E-2</v>
      </c>
      <c r="J2636" s="211">
        <v>1.4628998338622657E-2</v>
      </c>
      <c r="K2636" s="211">
        <v>1.839529988404635E-2</v>
      </c>
      <c r="L2636" s="211">
        <v>2.396834717250277E-2</v>
      </c>
      <c r="M2636" s="211">
        <v>3.0319251165424096E-2</v>
      </c>
      <c r="N2636" s="211">
        <v>3.9950106642044479E-2</v>
      </c>
      <c r="P2636" s="212">
        <f t="array" ref="P2636:Z2636">(1+D2636:N2636)^-P$1:Z$1</f>
        <v>0.99991752746203511</v>
      </c>
      <c r="Q2636" s="212">
        <v>0.99937314739131611</v>
      </c>
      <c r="R2636" s="212">
        <v>0.99809850465947469</v>
      </c>
      <c r="S2636" s="212">
        <v>0.99389903613412256</v>
      </c>
      <c r="T2636" s="212">
        <v>0.98346629033112898</v>
      </c>
      <c r="U2636" s="212">
        <v>0.96872000800174018</v>
      </c>
      <c r="V2636" s="212">
        <v>0.92995867064760662</v>
      </c>
      <c r="W2636" s="212">
        <v>0.88020796868618156</v>
      </c>
      <c r="X2636" s="212">
        <v>0.78910479119542354</v>
      </c>
      <c r="Y2636" s="212">
        <v>0.63888513253203427</v>
      </c>
      <c r="Z2636" s="212">
        <v>0.45682506450140792</v>
      </c>
    </row>
    <row r="2637" spans="3:26" x14ac:dyDescent="0.3">
      <c r="C2637" s="210">
        <v>40011</v>
      </c>
      <c r="D2637" s="211">
        <v>7.922291766514814E-4</v>
      </c>
      <c r="E2637" s="211">
        <v>2.0003090591874887E-3</v>
      </c>
      <c r="F2637" s="211">
        <v>3.0558811323616857E-3</v>
      </c>
      <c r="G2637" s="211">
        <v>4.7232510705315194E-3</v>
      </c>
      <c r="H2637" s="211">
        <v>6.0924078034787048E-3</v>
      </c>
      <c r="I2637" s="211">
        <v>8.2342346817328872E-3</v>
      </c>
      <c r="J2637" s="211">
        <v>1.0559931850208371E-2</v>
      </c>
      <c r="K2637" s="211">
        <v>1.4303481803287147E-2</v>
      </c>
      <c r="L2637" s="211">
        <v>1.8983390120937572E-2</v>
      </c>
      <c r="M2637" s="211">
        <v>2.5154606240168517E-2</v>
      </c>
      <c r="N2637" s="211">
        <v>3.1565746455276898E-2</v>
      </c>
      <c r="P2637" s="212">
        <f t="array" ref="P2637:Z2637">(1+D2637:N2637)^-P$1:Z$1</f>
        <v>0.99993664876447352</v>
      </c>
      <c r="Q2637" s="212">
        <v>0.99950054699196722</v>
      </c>
      <c r="R2637" s="212">
        <v>0.99847555244332564</v>
      </c>
      <c r="S2637" s="212">
        <v>0.9952989531540164</v>
      </c>
      <c r="T2637" s="212">
        <v>0.98792563899193753</v>
      </c>
      <c r="U2637" s="212">
        <v>0.97569859682427307</v>
      </c>
      <c r="V2637" s="212">
        <v>0.94883266271899225</v>
      </c>
      <c r="W2637" s="212">
        <v>0.90536684414803292</v>
      </c>
      <c r="X2637" s="212">
        <v>0.82856951638223475</v>
      </c>
      <c r="Y2637" s="212">
        <v>0.68890524103412443</v>
      </c>
      <c r="Z2637" s="212">
        <v>0.53710815236915488</v>
      </c>
    </row>
    <row r="2638" spans="3:26" x14ac:dyDescent="0.3">
      <c r="C2638" s="210">
        <v>40010</v>
      </c>
      <c r="D2638" s="211">
        <v>8.8018534127450325E-4</v>
      </c>
      <c r="E2638" s="211">
        <v>2.0501088792941619E-3</v>
      </c>
      <c r="F2638" s="211">
        <v>3.2659440140792545E-3</v>
      </c>
      <c r="G2638" s="211">
        <v>5.3730559594701516E-3</v>
      </c>
      <c r="H2638" s="211">
        <v>7.2710782367168825E-3</v>
      </c>
      <c r="I2638" s="211">
        <v>9.4841850804324238E-3</v>
      </c>
      <c r="J2638" s="211">
        <v>1.2060932420596113E-2</v>
      </c>
      <c r="K2638" s="211">
        <v>1.6504040402886642E-2</v>
      </c>
      <c r="L2638" s="211">
        <v>2.2036588879217063E-2</v>
      </c>
      <c r="M2638" s="211">
        <v>2.8096915053131319E-2</v>
      </c>
      <c r="N2638" s="211">
        <v>3.8220449080977166E-2</v>
      </c>
      <c r="P2638" s="212">
        <f t="array" ref="P2638:Z2638">(1+D2638:N2638)^-P$1:Z$1</f>
        <v>0.99992961862046092</v>
      </c>
      <c r="Q2638" s="212">
        <v>0.99948812848248736</v>
      </c>
      <c r="R2638" s="212">
        <v>0.99837101703414433</v>
      </c>
      <c r="S2638" s="212">
        <v>0.99465565948120371</v>
      </c>
      <c r="T2638" s="212">
        <v>0.98561492547097007</v>
      </c>
      <c r="U2638" s="212">
        <v>0.97207873212927542</v>
      </c>
      <c r="V2638" s="212">
        <v>0.94181737297990198</v>
      </c>
      <c r="W2638" s="212">
        <v>0.89173586807344474</v>
      </c>
      <c r="X2638" s="212">
        <v>0.80414721452334825</v>
      </c>
      <c r="Y2638" s="212">
        <v>0.65991676272879152</v>
      </c>
      <c r="Z2638" s="212">
        <v>0.47228964936362361</v>
      </c>
    </row>
    <row r="2639" spans="3:26" x14ac:dyDescent="0.3">
      <c r="C2639" s="210">
        <v>40009</v>
      </c>
      <c r="D2639" s="211">
        <v>1.0829182273358565E-3</v>
      </c>
      <c r="E2639" s="211">
        <v>2.6634647814566155E-3</v>
      </c>
      <c r="F2639" s="211">
        <v>4.3883100695687261E-3</v>
      </c>
      <c r="G2639" s="211">
        <v>7.2126029025581118E-3</v>
      </c>
      <c r="H2639" s="211">
        <v>9.4697270001804553E-3</v>
      </c>
      <c r="I2639" s="211">
        <v>1.2716301845966298E-2</v>
      </c>
      <c r="J2639" s="211">
        <v>1.6233712661278474E-2</v>
      </c>
      <c r="K2639" s="211">
        <v>2.1937719830020394E-2</v>
      </c>
      <c r="L2639" s="211">
        <v>2.9258248677391109E-2</v>
      </c>
      <c r="M2639" s="211">
        <v>3.9863238486521325E-2</v>
      </c>
      <c r="N2639" s="211">
        <v>5.3544927699160708E-2</v>
      </c>
      <c r="P2639" s="212">
        <f t="array" ref="P2639:Z2639">(1+D2639:N2639)^-P$1:Z$1</f>
        <v>0.99991341716496074</v>
      </c>
      <c r="Q2639" s="212">
        <v>0.99933524003966501</v>
      </c>
      <c r="R2639" s="212">
        <v>0.99781304013230288</v>
      </c>
      <c r="S2639" s="212">
        <v>0.99283904621350749</v>
      </c>
      <c r="T2639" s="212">
        <v>0.98132621612606485</v>
      </c>
      <c r="U2639" s="212">
        <v>0.96280114300504493</v>
      </c>
      <c r="V2639" s="212">
        <v>0.92263942687009903</v>
      </c>
      <c r="W2639" s="212">
        <v>0.85907087388731929</v>
      </c>
      <c r="X2639" s="212">
        <v>0.74947376981706493</v>
      </c>
      <c r="Y2639" s="212">
        <v>0.55636092716309737</v>
      </c>
      <c r="Z2639" s="212">
        <v>0.35232121049228682</v>
      </c>
    </row>
    <row r="2640" spans="3:26" x14ac:dyDescent="0.3">
      <c r="C2640" s="210">
        <v>40008</v>
      </c>
      <c r="D2640" s="211">
        <v>1.08083793977418E-3</v>
      </c>
      <c r="E2640" s="211">
        <v>2.6455567679693746E-3</v>
      </c>
      <c r="F2640" s="211">
        <v>4.1834716625318361E-3</v>
      </c>
      <c r="G2640" s="211">
        <v>6.7329430069763404E-3</v>
      </c>
      <c r="H2640" s="211">
        <v>8.7689246035466597E-3</v>
      </c>
      <c r="I2640" s="211">
        <v>1.1736658375159996E-2</v>
      </c>
      <c r="J2640" s="211">
        <v>1.5431391907281763E-2</v>
      </c>
      <c r="K2640" s="211">
        <v>2.006388498482535E-2</v>
      </c>
      <c r="L2640" s="211">
        <v>2.5557630556887458E-2</v>
      </c>
      <c r="M2640" s="211">
        <v>3.502893304304202E-2</v>
      </c>
      <c r="N2640" s="211">
        <v>4.6447950901336826E-2</v>
      </c>
      <c r="P2640" s="212">
        <f t="array" ref="P2640:Z2640">(1+D2640:N2640)^-P$1:Z$1</f>
        <v>0.99991358339373104</v>
      </c>
      <c r="Q2640" s="212">
        <v>0.99933970223195545</v>
      </c>
      <c r="R2640" s="212">
        <v>0.99791480441011882</v>
      </c>
      <c r="S2640" s="212">
        <v>0.99331208633456869</v>
      </c>
      <c r="T2640" s="212">
        <v>0.98269016505243245</v>
      </c>
      <c r="U2640" s="212">
        <v>0.96560063264408169</v>
      </c>
      <c r="V2640" s="212">
        <v>0.92629020761228742</v>
      </c>
      <c r="W2640" s="212">
        <v>0.87017859768124062</v>
      </c>
      <c r="X2640" s="212">
        <v>0.77696113846253134</v>
      </c>
      <c r="Y2640" s="212">
        <v>0.59664038673508224</v>
      </c>
      <c r="Z2640" s="212">
        <v>0.40331777419476333</v>
      </c>
    </row>
    <row r="2641" spans="3:26" x14ac:dyDescent="0.3">
      <c r="C2641" s="210">
        <v>40007</v>
      </c>
      <c r="D2641" s="211">
        <v>9.7114032409423658E-4</v>
      </c>
      <c r="E2641" s="211">
        <v>2.516459516891069E-3</v>
      </c>
      <c r="F2641" s="211">
        <v>3.832430813438027E-3</v>
      </c>
      <c r="G2641" s="211">
        <v>6.0968083395685898E-3</v>
      </c>
      <c r="H2641" s="211">
        <v>8.2933347468455605E-3</v>
      </c>
      <c r="I2641" s="211">
        <v>1.0560356425832916E-2</v>
      </c>
      <c r="J2641" s="211">
        <v>1.3999877573186721E-2</v>
      </c>
      <c r="K2641" s="211">
        <v>1.921714175116928E-2</v>
      </c>
      <c r="L2641" s="211">
        <v>2.4499416024204777E-2</v>
      </c>
      <c r="M2641" s="211">
        <v>3.0941599034056987E-2</v>
      </c>
      <c r="N2641" s="211">
        <v>4.2361593725711889E-2</v>
      </c>
      <c r="P2641" s="212">
        <f t="array" ref="P2641:Z2641">(1+D2641:N2641)^-P$1:Z$1</f>
        <v>0.99992234948916459</v>
      </c>
      <c r="Q2641" s="212">
        <v>0.99937187272095629</v>
      </c>
      <c r="R2641" s="212">
        <v>0.9980892748840029</v>
      </c>
      <c r="S2641" s="212">
        <v>0.99394013748077537</v>
      </c>
      <c r="T2641" s="212">
        <v>0.98361741048747797</v>
      </c>
      <c r="U2641" s="212">
        <v>0.96897646429558548</v>
      </c>
      <c r="V2641" s="212">
        <v>0.93284714604468033</v>
      </c>
      <c r="W2641" s="212">
        <v>0.87525170453317314</v>
      </c>
      <c r="X2641" s="212">
        <v>0.78502384421788707</v>
      </c>
      <c r="Y2641" s="212">
        <v>0.63312438403292604</v>
      </c>
      <c r="Z2641" s="212">
        <v>0.43614608199917371</v>
      </c>
    </row>
    <row r="2642" spans="3:26" x14ac:dyDescent="0.3">
      <c r="C2642" s="210">
        <v>40004</v>
      </c>
      <c r="D2642" s="211">
        <v>9.1963427581567923E-4</v>
      </c>
      <c r="E2642" s="211">
        <v>2.3422419657450066E-3</v>
      </c>
      <c r="F2642" s="211">
        <v>3.5520480435047106E-3</v>
      </c>
      <c r="G2642" s="211">
        <v>5.7676042204411254E-3</v>
      </c>
      <c r="H2642" s="211">
        <v>7.494085989992497E-3</v>
      </c>
      <c r="I2642" s="211">
        <v>9.4530237153853617E-3</v>
      </c>
      <c r="J2642" s="211">
        <v>1.2113538620298943E-2</v>
      </c>
      <c r="K2642" s="211">
        <v>1.6326190280092485E-2</v>
      </c>
      <c r="L2642" s="211">
        <v>2.2247991694621237E-2</v>
      </c>
      <c r="M2642" s="211">
        <v>3.0412411379893242E-2</v>
      </c>
      <c r="N2642" s="211">
        <v>3.8962232752562991E-2</v>
      </c>
      <c r="P2642" s="212">
        <f t="array" ref="P2642:Z2642">(1+D2642:N2642)^-P$1:Z$1</f>
        <v>0.99992646577007094</v>
      </c>
      <c r="Q2642" s="212">
        <v>0.99941529520831451</v>
      </c>
      <c r="R2642" s="212">
        <v>0.9982286934085165</v>
      </c>
      <c r="S2642" s="212">
        <v>0.99426547027738932</v>
      </c>
      <c r="T2642" s="212">
        <v>0.98517864411318001</v>
      </c>
      <c r="U2642" s="212">
        <v>0.97216875782022838</v>
      </c>
      <c r="V2642" s="212">
        <v>0.94157263619504694</v>
      </c>
      <c r="W2642" s="212">
        <v>0.89282877538128891</v>
      </c>
      <c r="X2642" s="212">
        <v>0.80248576963676743</v>
      </c>
      <c r="Y2642" s="212">
        <v>0.63801925074199706</v>
      </c>
      <c r="Z2642" s="212">
        <v>0.46559122151477178</v>
      </c>
    </row>
    <row r="2643" spans="3:26" x14ac:dyDescent="0.3">
      <c r="C2643" s="210">
        <v>40003</v>
      </c>
      <c r="D2643" s="211">
        <v>1.0262958564067144E-3</v>
      </c>
      <c r="E2643" s="211">
        <v>2.5191817295258591E-3</v>
      </c>
      <c r="F2643" s="211">
        <v>4.1045370809951439E-3</v>
      </c>
      <c r="G2643" s="211">
        <v>6.6200474635191705E-3</v>
      </c>
      <c r="H2643" s="211">
        <v>8.6945772256996501E-3</v>
      </c>
      <c r="I2643" s="211">
        <v>1.1880573802123512E-2</v>
      </c>
      <c r="J2643" s="211">
        <v>1.6335389369161527E-2</v>
      </c>
      <c r="K2643" s="211">
        <v>2.2199368601571311E-2</v>
      </c>
      <c r="L2643" s="211">
        <v>3.0402468386497395E-2</v>
      </c>
      <c r="M2643" s="211">
        <v>4.1063406474396082E-2</v>
      </c>
      <c r="N2643" s="211">
        <v>5.4590422699754976E-2</v>
      </c>
      <c r="P2643" s="212">
        <f t="array" ref="P2643:Z2643">(1+D2643:N2643)^-P$1:Z$1</f>
        <v>0.99991794180096916</v>
      </c>
      <c r="Q2643" s="212">
        <v>0.99937119430363552</v>
      </c>
      <c r="R2643" s="212">
        <v>0.99795402763667651</v>
      </c>
      <c r="S2643" s="212">
        <v>0.99342348934913394</v>
      </c>
      <c r="T2643" s="212">
        <v>0.98283503175673115</v>
      </c>
      <c r="U2643" s="212">
        <v>0.96518869154899434</v>
      </c>
      <c r="V2643" s="212">
        <v>0.92217800354375912</v>
      </c>
      <c r="W2643" s="212">
        <v>0.8575328019572217</v>
      </c>
      <c r="X2643" s="212">
        <v>0.74119263644124023</v>
      </c>
      <c r="Y2643" s="212">
        <v>0.54681734449965547</v>
      </c>
      <c r="Z2643" s="212">
        <v>0.34540096051312974</v>
      </c>
    </row>
    <row r="2644" spans="3:26" x14ac:dyDescent="0.3">
      <c r="C2644" s="210">
        <v>40002</v>
      </c>
      <c r="D2644" s="211">
        <v>9.4023851677337792E-4</v>
      </c>
      <c r="E2644" s="211">
        <v>2.4113075653136445E-3</v>
      </c>
      <c r="F2644" s="211">
        <v>3.7915465252196506E-3</v>
      </c>
      <c r="G2644" s="211">
        <v>5.9657139915002266E-3</v>
      </c>
      <c r="H2644" s="211">
        <v>7.8444760975167321E-3</v>
      </c>
      <c r="I2644" s="211">
        <v>1.047279310302583E-2</v>
      </c>
      <c r="J2644" s="211">
        <v>1.3916550260414082E-2</v>
      </c>
      <c r="K2644" s="211">
        <v>1.8912539242262112E-2</v>
      </c>
      <c r="L2644" s="211">
        <v>2.5685962408380527E-2</v>
      </c>
      <c r="M2644" s="211">
        <v>3.255700189935605E-2</v>
      </c>
      <c r="N2644" s="211">
        <v>4.1256708664125653E-2</v>
      </c>
      <c r="P2644" s="212">
        <f t="array" ref="P2644:Z2644">(1+D2644:N2644)^-P$1:Z$1</f>
        <v>0.99992481908467334</v>
      </c>
      <c r="Q2644" s="212">
        <v>0.99939807996953045</v>
      </c>
      <c r="R2644" s="212">
        <v>0.99810960069478705</v>
      </c>
      <c r="S2644" s="212">
        <v>0.99406966469281621</v>
      </c>
      <c r="T2644" s="212">
        <v>0.98449374311275395</v>
      </c>
      <c r="U2644" s="212">
        <v>0.96922838840139247</v>
      </c>
      <c r="V2644" s="212">
        <v>0.93323053274189183</v>
      </c>
      <c r="W2644" s="212">
        <v>0.877084935096336</v>
      </c>
      <c r="X2644" s="212">
        <v>0.77598956680606879</v>
      </c>
      <c r="Y2644" s="212">
        <v>0.61842844829783672</v>
      </c>
      <c r="Z2644" s="212">
        <v>0.44549593911391328</v>
      </c>
    </row>
    <row r="2645" spans="3:26" x14ac:dyDescent="0.3">
      <c r="C2645" s="210">
        <v>40001</v>
      </c>
      <c r="D2645" s="211">
        <v>9.042974686819139E-4</v>
      </c>
      <c r="E2645" s="211">
        <v>2.3928682781160834E-3</v>
      </c>
      <c r="F2645" s="211">
        <v>3.7449193498563359E-3</v>
      </c>
      <c r="G2645" s="211">
        <v>5.859911905819375E-3</v>
      </c>
      <c r="H2645" s="211">
        <v>8.0418809050406843E-3</v>
      </c>
      <c r="I2645" s="211">
        <v>1.0646846125915316E-2</v>
      </c>
      <c r="J2645" s="211">
        <v>1.3473933923315289E-2</v>
      </c>
      <c r="K2645" s="211">
        <v>1.7124415062430651E-2</v>
      </c>
      <c r="L2645" s="211">
        <v>2.1900496193818494E-2</v>
      </c>
      <c r="M2645" s="211">
        <v>2.979402698181231E-2</v>
      </c>
      <c r="N2645" s="211">
        <v>4.026921450977787E-2</v>
      </c>
      <c r="P2645" s="212">
        <f t="array" ref="P2645:Z2645">(1+D2645:N2645)^-P$1:Z$1</f>
        <v>0.99992769150734051</v>
      </c>
      <c r="Q2645" s="212">
        <v>0.99940267598714072</v>
      </c>
      <c r="R2645" s="212">
        <v>0.99813278312392162</v>
      </c>
      <c r="S2645" s="212">
        <v>0.99417422661301169</v>
      </c>
      <c r="T2645" s="212">
        <v>0.98410819411448491</v>
      </c>
      <c r="U2645" s="212">
        <v>0.96872771475778763</v>
      </c>
      <c r="V2645" s="212">
        <v>0.93527017095772125</v>
      </c>
      <c r="W2645" s="212">
        <v>0.88793555251756928</v>
      </c>
      <c r="X2645" s="212">
        <v>0.80521878815763581</v>
      </c>
      <c r="Y2645" s="212">
        <v>0.64379036465012784</v>
      </c>
      <c r="Z2645" s="212">
        <v>0.45403054875096116</v>
      </c>
    </row>
    <row r="2646" spans="3:26" x14ac:dyDescent="0.3">
      <c r="C2646" s="210">
        <v>40000</v>
      </c>
      <c r="D2646" s="211">
        <v>9.4520026744101919E-4</v>
      </c>
      <c r="E2646" s="211">
        <v>2.440700983933375E-3</v>
      </c>
      <c r="F2646" s="211">
        <v>3.9222393337360406E-3</v>
      </c>
      <c r="G2646" s="211">
        <v>5.944916589951374E-3</v>
      </c>
      <c r="H2646" s="211">
        <v>7.9314145616678697E-3</v>
      </c>
      <c r="I2646" s="211">
        <v>1.0232938778878433E-2</v>
      </c>
      <c r="J2646" s="211">
        <v>1.4060783102340308E-2</v>
      </c>
      <c r="K2646" s="211">
        <v>1.8475664473019803E-2</v>
      </c>
      <c r="L2646" s="211">
        <v>2.4242425277464289E-2</v>
      </c>
      <c r="M2646" s="211">
        <v>3.2594356627621661E-2</v>
      </c>
      <c r="N2646" s="211">
        <v>4.1776092351121223E-2</v>
      </c>
      <c r="P2646" s="212">
        <f t="array" ref="P2646:Z2646">(1+D2646:N2646)^-P$1:Z$1</f>
        <v>0.99992442254836333</v>
      </c>
      <c r="Q2646" s="212">
        <v>0.99939075383814036</v>
      </c>
      <c r="R2646" s="212">
        <v>0.99804463052702119</v>
      </c>
      <c r="S2646" s="212">
        <v>0.99409021657954777</v>
      </c>
      <c r="T2646" s="212">
        <v>0.9843239167109068</v>
      </c>
      <c r="U2646" s="212">
        <v>0.96991890880658616</v>
      </c>
      <c r="V2646" s="212">
        <v>0.93256704091880571</v>
      </c>
      <c r="W2646" s="212">
        <v>0.87972190340359235</v>
      </c>
      <c r="X2646" s="212">
        <v>0.78699575826589219</v>
      </c>
      <c r="Y2646" s="212">
        <v>0.61809295289007649</v>
      </c>
      <c r="Z2646" s="212">
        <v>0.44107482214353488</v>
      </c>
    </row>
    <row r="2647" spans="3:26" x14ac:dyDescent="0.3">
      <c r="C2647" s="210">
        <v>39996</v>
      </c>
      <c r="D2647" s="211">
        <v>9.9591979078132134E-4</v>
      </c>
      <c r="E2647" s="211">
        <v>2.4143448699185917E-3</v>
      </c>
      <c r="F2647" s="211">
        <v>3.8268552712666442E-3</v>
      </c>
      <c r="G2647" s="211">
        <v>5.8492003998026187E-3</v>
      </c>
      <c r="H2647" s="211">
        <v>7.9453005455043316E-3</v>
      </c>
      <c r="I2647" s="211">
        <v>9.9626710704584578E-3</v>
      </c>
      <c r="J2647" s="211">
        <v>1.3286200395980011E-2</v>
      </c>
      <c r="K2647" s="211">
        <v>1.805010224086202E-2</v>
      </c>
      <c r="L2647" s="211">
        <v>2.3254172997345529E-2</v>
      </c>
      <c r="M2647" s="211">
        <v>3.0936073517603822E-2</v>
      </c>
      <c r="N2647" s="211">
        <v>4.1019421022868915E-2</v>
      </c>
      <c r="P2647" s="212">
        <f t="array" ref="P2647:Z2647">(1+D2647:N2647)^-P$1:Z$1</f>
        <v>0.99992036923536232</v>
      </c>
      <c r="Q2647" s="212">
        <v>0.99939732292733141</v>
      </c>
      <c r="R2647" s="212">
        <v>0.99809204671715646</v>
      </c>
      <c r="S2647" s="212">
        <v>0.99418481378970369</v>
      </c>
      <c r="T2647" s="212">
        <v>0.98429679577123075</v>
      </c>
      <c r="U2647" s="212">
        <v>0.97069777298575755</v>
      </c>
      <c r="V2647" s="212">
        <v>0.93613688877583012</v>
      </c>
      <c r="W2647" s="212">
        <v>0.88229930466581441</v>
      </c>
      <c r="X2647" s="212">
        <v>0.79462963117404262</v>
      </c>
      <c r="Y2647" s="212">
        <v>0.6331752863712603</v>
      </c>
      <c r="Z2647" s="212">
        <v>0.44753124986106252</v>
      </c>
    </row>
    <row r="2648" spans="3:26" x14ac:dyDescent="0.3">
      <c r="C2648" s="210">
        <v>39995</v>
      </c>
      <c r="D2648" s="211">
        <v>9.4259552611205665E-4</v>
      </c>
      <c r="E2648" s="211">
        <v>2.3522901508884167E-3</v>
      </c>
      <c r="F2648" s="211">
        <v>3.6084372062845978E-3</v>
      </c>
      <c r="G2648" s="211">
        <v>5.8846127026389245E-3</v>
      </c>
      <c r="H2648" s="211">
        <v>8.0556521413311048E-3</v>
      </c>
      <c r="I2648" s="211">
        <v>1.0085422869969701E-2</v>
      </c>
      <c r="J2648" s="211">
        <v>1.2708047941004889E-2</v>
      </c>
      <c r="K2648" s="211">
        <v>1.5937379966227481E-2</v>
      </c>
      <c r="L2648" s="211">
        <v>2.1381988050132521E-2</v>
      </c>
      <c r="M2648" s="211">
        <v>2.8835529485015367E-2</v>
      </c>
      <c r="N2648" s="211">
        <v>3.8250073600609086E-2</v>
      </c>
      <c r="P2648" s="212">
        <f t="array" ref="P2648:Z2648">(1+D2648:N2648)^-P$1:Z$1</f>
        <v>0.99992463071545434</v>
      </c>
      <c r="Q2648" s="212">
        <v>0.99941279051316589</v>
      </c>
      <c r="R2648" s="212">
        <v>0.99820064956746624</v>
      </c>
      <c r="S2648" s="212">
        <v>0.99414981337985886</v>
      </c>
      <c r="T2648" s="212">
        <v>0.98408130612694811</v>
      </c>
      <c r="U2648" s="212">
        <v>0.97034392048219442</v>
      </c>
      <c r="V2648" s="212">
        <v>0.93881213248464412</v>
      </c>
      <c r="W2648" s="212">
        <v>0.89522339047349353</v>
      </c>
      <c r="X2648" s="212">
        <v>0.80931586034903957</v>
      </c>
      <c r="Y2648" s="212">
        <v>0.65284592188576884</v>
      </c>
      <c r="Z2648" s="212">
        <v>0.47202020441134762</v>
      </c>
    </row>
    <row r="2649" spans="3:26" x14ac:dyDescent="0.3">
      <c r="C2649" s="210">
        <v>39994</v>
      </c>
      <c r="D2649" s="211">
        <v>1.0238857354496925E-3</v>
      </c>
      <c r="E2649" s="211">
        <v>2.4178857814922262E-3</v>
      </c>
      <c r="F2649" s="211">
        <v>3.8718925752089582E-3</v>
      </c>
      <c r="G2649" s="211">
        <v>6.0650901644638648E-3</v>
      </c>
      <c r="H2649" s="211">
        <v>8.0935115080992704E-3</v>
      </c>
      <c r="I2649" s="211">
        <v>1.0251799272300029E-2</v>
      </c>
      <c r="J2649" s="211">
        <v>1.4076612610924261E-2</v>
      </c>
      <c r="K2649" s="211">
        <v>1.8200384281073501E-2</v>
      </c>
      <c r="L2649" s="211">
        <v>2.3782531606650722E-2</v>
      </c>
      <c r="M2649" s="211">
        <v>3.0202314071413258E-2</v>
      </c>
      <c r="N2649" s="211">
        <v>3.8491226877446175E-2</v>
      </c>
      <c r="P2649" s="212">
        <f t="array" ref="P2649:Z2649">(1+D2649:N2649)^-P$1:Z$1</f>
        <v>0.99991813439741373</v>
      </c>
      <c r="Q2649" s="212">
        <v>0.99939644036570596</v>
      </c>
      <c r="R2649" s="212">
        <v>0.99806965746640419</v>
      </c>
      <c r="S2649" s="212">
        <v>0.99397147339296665</v>
      </c>
      <c r="T2649" s="212">
        <v>0.98400739235788226</v>
      </c>
      <c r="U2649" s="212">
        <v>0.96986458727695046</v>
      </c>
      <c r="V2649" s="212">
        <v>0.93249425737889591</v>
      </c>
      <c r="W2649" s="212">
        <v>0.8813881428583904</v>
      </c>
      <c r="X2649" s="212">
        <v>0.79053817928813674</v>
      </c>
      <c r="Y2649" s="212">
        <v>0.63997378415253081</v>
      </c>
      <c r="Z2649" s="212">
        <v>0.46983283000737297</v>
      </c>
    </row>
    <row r="2650" spans="3:26" x14ac:dyDescent="0.3">
      <c r="C2650" s="210">
        <v>39993</v>
      </c>
      <c r="D2650" s="211">
        <v>1.1468446171514497E-3</v>
      </c>
      <c r="E2650" s="211">
        <v>3.0597455895072343E-3</v>
      </c>
      <c r="F2650" s="211">
        <v>4.8006788064299793E-3</v>
      </c>
      <c r="G2650" s="211">
        <v>7.6590509716140953E-3</v>
      </c>
      <c r="H2650" s="211">
        <v>1.0301037886466415E-2</v>
      </c>
      <c r="I2650" s="211">
        <v>1.3671100140054534E-2</v>
      </c>
      <c r="J2650" s="211">
        <v>1.8751188729186147E-2</v>
      </c>
      <c r="K2650" s="211">
        <v>2.5377144110182378E-2</v>
      </c>
      <c r="L2650" s="211">
        <v>3.2261977621599693E-2</v>
      </c>
      <c r="M2650" s="211">
        <v>4.410730144544777E-2</v>
      </c>
      <c r="N2650" s="211">
        <v>5.5227030568750994E-2</v>
      </c>
      <c r="P2650" s="212">
        <f t="array" ref="P2650:Z2650">(1+D2650:N2650)^-P$1:Z$1</f>
        <v>0.99990830920439966</v>
      </c>
      <c r="Q2650" s="212">
        <v>0.99923652307328592</v>
      </c>
      <c r="R2650" s="212">
        <v>0.99760826861060603</v>
      </c>
      <c r="S2650" s="212">
        <v>0.99239916421707419</v>
      </c>
      <c r="T2650" s="212">
        <v>0.97971194175271414</v>
      </c>
      <c r="U2650" s="212">
        <v>0.96008305642704039</v>
      </c>
      <c r="V2650" s="212">
        <v>0.91129577646701021</v>
      </c>
      <c r="W2650" s="212">
        <v>0.83910164244539232</v>
      </c>
      <c r="X2650" s="212">
        <v>0.72794856097501404</v>
      </c>
      <c r="Y2650" s="212">
        <v>0.52338709246930071</v>
      </c>
      <c r="Z2650" s="212">
        <v>0.34125722089440613</v>
      </c>
    </row>
    <row r="2651" spans="3:26" x14ac:dyDescent="0.3">
      <c r="C2651" s="210">
        <v>39990</v>
      </c>
      <c r="D2651" s="211">
        <v>1.0730299223868556E-3</v>
      </c>
      <c r="E2651" s="211">
        <v>2.7308390220021524E-3</v>
      </c>
      <c r="F2651" s="211">
        <v>4.480577416103671E-3</v>
      </c>
      <c r="G2651" s="211">
        <v>7.3167519549962867E-3</v>
      </c>
      <c r="H2651" s="211">
        <v>9.4473467116938832E-3</v>
      </c>
      <c r="I2651" s="211">
        <v>1.2274731696481581E-2</v>
      </c>
      <c r="J2651" s="211">
        <v>1.6128560382147949E-2</v>
      </c>
      <c r="K2651" s="211">
        <v>2.1127784103696954E-2</v>
      </c>
      <c r="L2651" s="211">
        <v>2.7288128669191464E-2</v>
      </c>
      <c r="M2651" s="211">
        <v>3.5317599280832161E-2</v>
      </c>
      <c r="N2651" s="211">
        <v>4.5793291034309236E-2</v>
      </c>
      <c r="P2651" s="212">
        <f t="array" ref="P2651:Z2651">(1+D2651:N2651)^-P$1:Z$1</f>
        <v>0.99991420730942127</v>
      </c>
      <c r="Q2651" s="212">
        <v>0.9993184530947633</v>
      </c>
      <c r="R2651" s="212">
        <v>0.9977672116325258</v>
      </c>
      <c r="S2651" s="212">
        <v>0.99273639404805292</v>
      </c>
      <c r="T2651" s="212">
        <v>0.9813697302476283</v>
      </c>
      <c r="U2651" s="212">
        <v>0.96406165967969215</v>
      </c>
      <c r="V2651" s="212">
        <v>0.92311691428563003</v>
      </c>
      <c r="W2651" s="212">
        <v>0.86385200939028006</v>
      </c>
      <c r="X2651" s="212">
        <v>0.76397176051633842</v>
      </c>
      <c r="Y2651" s="212">
        <v>0.59414993074170785</v>
      </c>
      <c r="Z2651" s="212">
        <v>0.40839740287018944</v>
      </c>
    </row>
    <row r="2652" spans="3:26" x14ac:dyDescent="0.3">
      <c r="C2652" s="210">
        <v>39989</v>
      </c>
      <c r="D2652" s="211">
        <v>1.0740068822937634E-3</v>
      </c>
      <c r="E2652" s="211">
        <v>2.8063950652490719E-3</v>
      </c>
      <c r="F2652" s="211">
        <v>4.4266186728364092E-3</v>
      </c>
      <c r="G2652" s="211">
        <v>7.1083249485488515E-3</v>
      </c>
      <c r="H2652" s="211">
        <v>9.6501042762943707E-3</v>
      </c>
      <c r="I2652" s="211">
        <v>1.2514573511698806E-2</v>
      </c>
      <c r="J2652" s="211">
        <v>1.6581547446210602E-2</v>
      </c>
      <c r="K2652" s="211">
        <v>2.2125186798257344E-2</v>
      </c>
      <c r="L2652" s="211">
        <v>2.8320658844205024E-2</v>
      </c>
      <c r="M2652" s="211">
        <v>3.5469409504752136E-2</v>
      </c>
      <c r="N2652" s="211">
        <v>4.7953471380820546E-2</v>
      </c>
      <c r="P2652" s="212">
        <f t="array" ref="P2652:Z2652">(1+D2652:N2652)^-P$1:Z$1</f>
        <v>0.99991412924314282</v>
      </c>
      <c r="Q2652" s="212">
        <v>0.99929962925148541</v>
      </c>
      <c r="R2652" s="212">
        <v>0.99779401176942528</v>
      </c>
      <c r="S2652" s="212">
        <v>0.99294184669865382</v>
      </c>
      <c r="T2652" s="212">
        <v>0.98097561320435567</v>
      </c>
      <c r="U2652" s="212">
        <v>0.96337672870444924</v>
      </c>
      <c r="V2652" s="212">
        <v>0.92106204950362858</v>
      </c>
      <c r="W2652" s="212">
        <v>0.85796855119607529</v>
      </c>
      <c r="X2652" s="212">
        <v>0.75633533721705848</v>
      </c>
      <c r="Y2652" s="212">
        <v>0.5928446455577866</v>
      </c>
      <c r="Z2652" s="212">
        <v>0.3918862156534213</v>
      </c>
    </row>
    <row r="2653" spans="3:26" x14ac:dyDescent="0.3">
      <c r="C2653" s="210">
        <v>39988</v>
      </c>
      <c r="D2653" s="211">
        <v>9.9546286523417718E-4</v>
      </c>
      <c r="E2653" s="211">
        <v>2.4408600666349844E-3</v>
      </c>
      <c r="F2653" s="211">
        <v>3.843809423135195E-3</v>
      </c>
      <c r="G2653" s="211">
        <v>5.9079327268306203E-3</v>
      </c>
      <c r="H2653" s="211">
        <v>7.6845581482585211E-3</v>
      </c>
      <c r="I2653" s="211">
        <v>9.7515389360470443E-3</v>
      </c>
      <c r="J2653" s="211">
        <v>1.2711247748047091E-2</v>
      </c>
      <c r="K2653" s="211">
        <v>1.6061171492502618E-2</v>
      </c>
      <c r="L2653" s="211">
        <v>2.1242629168275927E-2</v>
      </c>
      <c r="M2653" s="211">
        <v>2.6920222040253301E-2</v>
      </c>
      <c r="N2653" s="211">
        <v>3.564954197486446E-2</v>
      </c>
      <c r="P2653" s="212">
        <f t="array" ref="P2653:Z2653">(1+D2653:N2653)^-P$1:Z$1</f>
        <v>0.99992040575013863</v>
      </c>
      <c r="Q2653" s="212">
        <v>0.99939071418847203</v>
      </c>
      <c r="R2653" s="212">
        <v>0.99808361817706392</v>
      </c>
      <c r="S2653" s="212">
        <v>0.99412676594485616</v>
      </c>
      <c r="T2653" s="212">
        <v>0.9848062431144291</v>
      </c>
      <c r="U2653" s="212">
        <v>0.9713067990890939</v>
      </c>
      <c r="V2653" s="212">
        <v>0.93879730101764702</v>
      </c>
      <c r="W2653" s="212">
        <v>0.89446018444865716</v>
      </c>
      <c r="X2653" s="212">
        <v>0.81042093208723598</v>
      </c>
      <c r="Y2653" s="212">
        <v>0.67135064334573735</v>
      </c>
      <c r="Z2653" s="212">
        <v>0.49629928690432401</v>
      </c>
    </row>
    <row r="2654" spans="3:26" x14ac:dyDescent="0.3">
      <c r="C2654" s="210">
        <v>39987</v>
      </c>
      <c r="D2654" s="211">
        <v>7.8470900987523515E-4</v>
      </c>
      <c r="E2654" s="211">
        <v>1.7909618771217535E-3</v>
      </c>
      <c r="F2654" s="211">
        <v>2.8352566869990353E-3</v>
      </c>
      <c r="G2654" s="211">
        <v>4.3206043109493665E-3</v>
      </c>
      <c r="H2654" s="211">
        <v>5.793617269187438E-3</v>
      </c>
      <c r="I2654" s="211">
        <v>7.9085011907966078E-3</v>
      </c>
      <c r="J2654" s="211">
        <v>9.9584737578906658E-3</v>
      </c>
      <c r="K2654" s="211">
        <v>1.2836902794681469E-2</v>
      </c>
      <c r="L2654" s="211">
        <v>1.6773213683812793E-2</v>
      </c>
      <c r="M2654" s="211">
        <v>2.104411145929724E-2</v>
      </c>
      <c r="N2654" s="211">
        <v>2.6713363441012414E-2</v>
      </c>
      <c r="P2654" s="212">
        <f t="array" ref="P2654:Z2654">(1+D2654:N2654)^-P$1:Z$1</f>
        <v>0.99993724986593346</v>
      </c>
      <c r="Q2654" s="212">
        <v>0.99955276003732307</v>
      </c>
      <c r="R2654" s="212">
        <v>0.99858537905689226</v>
      </c>
      <c r="S2654" s="212">
        <v>0.99569798300223689</v>
      </c>
      <c r="T2654" s="212">
        <v>0.98851269118503693</v>
      </c>
      <c r="U2654" s="212">
        <v>0.97664487448433346</v>
      </c>
      <c r="V2654" s="212">
        <v>0.95166130972773733</v>
      </c>
      <c r="W2654" s="212">
        <v>0.91458354712481804</v>
      </c>
      <c r="X2654" s="212">
        <v>0.84675746772146698</v>
      </c>
      <c r="Y2654" s="212">
        <v>0.73169893814159648</v>
      </c>
      <c r="Z2654" s="212">
        <v>0.59022242412517856</v>
      </c>
    </row>
    <row r="2655" spans="3:26" x14ac:dyDescent="0.3">
      <c r="C2655" s="210">
        <v>39986</v>
      </c>
      <c r="D2655" s="211">
        <v>1.0978174987823521E-3</v>
      </c>
      <c r="E2655" s="211">
        <v>2.7840328835966512E-3</v>
      </c>
      <c r="F2655" s="211">
        <v>4.3023606516879951E-3</v>
      </c>
      <c r="G2655" s="211">
        <v>6.9261753400377121E-3</v>
      </c>
      <c r="H2655" s="211">
        <v>9.0357304544895246E-3</v>
      </c>
      <c r="I2655" s="211">
        <v>1.1957156048587233E-2</v>
      </c>
      <c r="J2655" s="211">
        <v>1.6230657831412559E-2</v>
      </c>
      <c r="K2655" s="211">
        <v>2.0863891185297728E-2</v>
      </c>
      <c r="L2655" s="211">
        <v>2.755631553832031E-2</v>
      </c>
      <c r="M2655" s="211">
        <v>3.5961510311958343E-2</v>
      </c>
      <c r="N2655" s="211">
        <v>4.7830372713550368E-2</v>
      </c>
      <c r="P2655" s="212">
        <f t="array" ref="P2655:Z2655">(1+D2655:N2655)^-P$1:Z$1</f>
        <v>0.99991222662528234</v>
      </c>
      <c r="Q2655" s="212">
        <v>0.99930520032467518</v>
      </c>
      <c r="R2655" s="212">
        <v>0.99785573624579404</v>
      </c>
      <c r="S2655" s="212">
        <v>0.99312146658845291</v>
      </c>
      <c r="T2655" s="212">
        <v>0.98217055446894386</v>
      </c>
      <c r="U2655" s="212">
        <v>0.96496957933411143</v>
      </c>
      <c r="V2655" s="212">
        <v>0.92265329440794519</v>
      </c>
      <c r="W2655" s="212">
        <v>0.86541635998087107</v>
      </c>
      <c r="X2655" s="212">
        <v>0.76198017403455554</v>
      </c>
      <c r="Y2655" s="212">
        <v>0.58863448067042012</v>
      </c>
      <c r="Z2655" s="212">
        <v>0.3928080165361541</v>
      </c>
    </row>
    <row r="2656" spans="3:26" x14ac:dyDescent="0.3">
      <c r="C2656" s="210">
        <v>39983</v>
      </c>
      <c r="D2656" s="211">
        <v>1.0185607003553301E-3</v>
      </c>
      <c r="E2656" s="211">
        <v>2.4872837547958446E-3</v>
      </c>
      <c r="F2656" s="211">
        <v>3.8031120863117984E-3</v>
      </c>
      <c r="G2656" s="211">
        <v>5.8230958264778466E-3</v>
      </c>
      <c r="H2656" s="211">
        <v>7.7245913896781121E-3</v>
      </c>
      <c r="I2656" s="211">
        <v>1.0128885834247998E-2</v>
      </c>
      <c r="J2656" s="211">
        <v>1.3085802987748365E-2</v>
      </c>
      <c r="K2656" s="211">
        <v>1.7185567625692597E-2</v>
      </c>
      <c r="L2656" s="211">
        <v>2.3392450485924809E-2</v>
      </c>
      <c r="M2656" s="211">
        <v>3.146438649805787E-2</v>
      </c>
      <c r="N2656" s="211">
        <v>4.2458895331879888E-2</v>
      </c>
      <c r="P2656" s="212">
        <f t="array" ref="P2656:Z2656">(1+D2656:N2656)^-P$1:Z$1</f>
        <v>0.9999185599308722</v>
      </c>
      <c r="Q2656" s="212">
        <v>0.99937914391488136</v>
      </c>
      <c r="R2656" s="212">
        <v>0.99810385069726493</v>
      </c>
      <c r="S2656" s="212">
        <v>0.99421061630952812</v>
      </c>
      <c r="T2656" s="212">
        <v>0.98472799911142816</v>
      </c>
      <c r="U2656" s="212">
        <v>0.97021867247926141</v>
      </c>
      <c r="V2656" s="212">
        <v>0.9370631362765911</v>
      </c>
      <c r="W2656" s="212">
        <v>0.88756194497656549</v>
      </c>
      <c r="X2656" s="212">
        <v>0.7935566058229776</v>
      </c>
      <c r="Y2656" s="212">
        <v>0.62832803197915221</v>
      </c>
      <c r="Z2656" s="212">
        <v>0.43533261865119033</v>
      </c>
    </row>
    <row r="2657" spans="3:26" x14ac:dyDescent="0.3">
      <c r="C2657" s="210">
        <v>39982</v>
      </c>
      <c r="D2657" s="211">
        <v>9.4268052827863936E-4</v>
      </c>
      <c r="E2657" s="211">
        <v>2.3705764599851707E-3</v>
      </c>
      <c r="F2657" s="211">
        <v>3.9058984880197939E-3</v>
      </c>
      <c r="G2657" s="211">
        <v>6.1122094931670042E-3</v>
      </c>
      <c r="H2657" s="211">
        <v>7.8080359066178186E-3</v>
      </c>
      <c r="I2657" s="211">
        <v>1.0551079083133935E-2</v>
      </c>
      <c r="J2657" s="211">
        <v>1.4167734626850002E-2</v>
      </c>
      <c r="K2657" s="211">
        <v>1.85750889571689E-2</v>
      </c>
      <c r="L2657" s="211">
        <v>2.4624608950365424E-2</v>
      </c>
      <c r="M2657" s="211">
        <v>3.1549101370703249E-2</v>
      </c>
      <c r="N2657" s="211">
        <v>3.986268005607526E-2</v>
      </c>
      <c r="P2657" s="212">
        <f t="array" ref="P2657:Z2657">(1+D2657:N2657)^-P$1:Z$1</f>
        <v>0.99992462392219716</v>
      </c>
      <c r="Q2657" s="212">
        <v>0.9994082323944774</v>
      </c>
      <c r="R2657" s="212">
        <v>0.9980527532141098</v>
      </c>
      <c r="S2657" s="212">
        <v>0.99392492265226962</v>
      </c>
      <c r="T2657" s="212">
        <v>0.98456493879138318</v>
      </c>
      <c r="U2657" s="212">
        <v>0.96900315154408079</v>
      </c>
      <c r="V2657" s="212">
        <v>0.93207541399649529</v>
      </c>
      <c r="W2657" s="212">
        <v>0.8791209835303827</v>
      </c>
      <c r="X2657" s="212">
        <v>0.78406519641613193</v>
      </c>
      <c r="Y2657" s="212">
        <v>0.62755446520629665</v>
      </c>
      <c r="Z2657" s="212">
        <v>0.4575938308431583</v>
      </c>
    </row>
    <row r="2658" spans="3:26" x14ac:dyDescent="0.3">
      <c r="C2658" s="210">
        <v>39981</v>
      </c>
      <c r="D2658" s="211">
        <v>8.5724883470116855E-4</v>
      </c>
      <c r="E2658" s="211">
        <v>1.9383144355507326E-3</v>
      </c>
      <c r="F2658" s="211">
        <v>3.0555417694668463E-3</v>
      </c>
      <c r="G2658" s="211">
        <v>4.9588958642527619E-3</v>
      </c>
      <c r="H2658" s="211">
        <v>6.3007412832418817E-3</v>
      </c>
      <c r="I2658" s="211">
        <v>8.3475732104876868E-3</v>
      </c>
      <c r="J2658" s="211">
        <v>1.0876859661018163E-2</v>
      </c>
      <c r="K2658" s="211">
        <v>1.4494656899543405E-2</v>
      </c>
      <c r="L2658" s="211">
        <v>1.888032004385205E-2</v>
      </c>
      <c r="M2658" s="211">
        <v>2.4408108929841521E-2</v>
      </c>
      <c r="N2658" s="211">
        <v>3.1470539946180785E-2</v>
      </c>
      <c r="P2658" s="212">
        <f t="array" ref="P2658:Z2658">(1+D2658:N2658)^-P$1:Z$1</f>
        <v>0.99993145182099175</v>
      </c>
      <c r="Q2658" s="212">
        <v>0.99951600758012193</v>
      </c>
      <c r="R2658" s="212">
        <v>0.99847572134998674</v>
      </c>
      <c r="S2658" s="212">
        <v>0.99506557344319224</v>
      </c>
      <c r="T2658" s="212">
        <v>0.98751662273561325</v>
      </c>
      <c r="U2658" s="212">
        <v>0.97536962747726064</v>
      </c>
      <c r="V2658" s="212">
        <v>0.94734621578872691</v>
      </c>
      <c r="W2658" s="212">
        <v>0.90417324454134362</v>
      </c>
      <c r="X2658" s="212">
        <v>0.82940808013603651</v>
      </c>
      <c r="Y2658" s="212">
        <v>0.69647396483832191</v>
      </c>
      <c r="Z2658" s="212">
        <v>0.53810054245034555</v>
      </c>
    </row>
    <row r="2659" spans="3:26" x14ac:dyDescent="0.3">
      <c r="C2659" s="210">
        <v>39980</v>
      </c>
      <c r="D2659" s="211">
        <v>8.3238060858866728E-4</v>
      </c>
      <c r="E2659" s="211">
        <v>2.106131146959418E-3</v>
      </c>
      <c r="F2659" s="211">
        <v>3.3503358133602991E-3</v>
      </c>
      <c r="G2659" s="211">
        <v>5.252205223638568E-3</v>
      </c>
      <c r="H2659" s="211">
        <v>7.186749822458074E-3</v>
      </c>
      <c r="I2659" s="211">
        <v>9.1839195594841157E-3</v>
      </c>
      <c r="J2659" s="211">
        <v>1.1598989203122361E-2</v>
      </c>
      <c r="K2659" s="211">
        <v>1.5474778803651008E-2</v>
      </c>
      <c r="L2659" s="211">
        <v>2.1249670805133836E-2</v>
      </c>
      <c r="M2659" s="211">
        <v>2.7661292447083027E-2</v>
      </c>
      <c r="N2659" s="211">
        <v>3.622755703050768E-2</v>
      </c>
      <c r="P2659" s="212">
        <f t="array" ref="P2659:Z2659">(1+D2659:N2659)^-P$1:Z$1</f>
        <v>0.99993343946549307</v>
      </c>
      <c r="Q2659" s="212">
        <v>0.99947415921226213</v>
      </c>
      <c r="R2659" s="212">
        <v>0.99832902965685333</v>
      </c>
      <c r="S2659" s="212">
        <v>0.99477523630751941</v>
      </c>
      <c r="T2659" s="212">
        <v>0.98577997693384112</v>
      </c>
      <c r="U2659" s="212">
        <v>0.97294666682672604</v>
      </c>
      <c r="V2659" s="212">
        <v>0.94396972621778108</v>
      </c>
      <c r="W2659" s="212">
        <v>0.89808203803508468</v>
      </c>
      <c r="X2659" s="212">
        <v>0.81036505434250061</v>
      </c>
      <c r="Y2659" s="212">
        <v>0.66412528817319894</v>
      </c>
      <c r="Z2659" s="212">
        <v>0.49079174428417194</v>
      </c>
    </row>
    <row r="2660" spans="3:26" x14ac:dyDescent="0.3">
      <c r="C2660" s="210">
        <v>39979</v>
      </c>
      <c r="D2660" s="211">
        <v>9.4539926458550431E-4</v>
      </c>
      <c r="E2660" s="211">
        <v>2.4892738736929116E-3</v>
      </c>
      <c r="F2660" s="211">
        <v>3.9313217349075495E-3</v>
      </c>
      <c r="G2660" s="211">
        <v>6.2494844111681729E-3</v>
      </c>
      <c r="H2660" s="211">
        <v>7.9853458019811547E-3</v>
      </c>
      <c r="I2660" s="211">
        <v>1.0498881307216915E-2</v>
      </c>
      <c r="J2660" s="211">
        <v>1.4403330775796695E-2</v>
      </c>
      <c r="K2660" s="211">
        <v>1.8637592025317735E-2</v>
      </c>
      <c r="L2660" s="211">
        <v>2.4519729425468536E-2</v>
      </c>
      <c r="M2660" s="211">
        <v>3.1752958611683278E-2</v>
      </c>
      <c r="N2660" s="211">
        <v>4.3358324694041057E-2</v>
      </c>
      <c r="P2660" s="212">
        <f t="array" ref="P2660:Z2660">(1+D2660:N2660)^-P$1:Z$1</f>
        <v>0.99992440664482873</v>
      </c>
      <c r="Q2660" s="212">
        <v>0.99937864792832765</v>
      </c>
      <c r="R2660" s="212">
        <v>0.99804011594418718</v>
      </c>
      <c r="S2660" s="212">
        <v>0.99378932907992967</v>
      </c>
      <c r="T2660" s="212">
        <v>0.98421858900992776</v>
      </c>
      <c r="U2660" s="212">
        <v>0.96915332218673322</v>
      </c>
      <c r="V2660" s="212">
        <v>0.93099353959039333</v>
      </c>
      <c r="W2660" s="212">
        <v>0.87874345621489347</v>
      </c>
      <c r="X2660" s="212">
        <v>0.78486820952215508</v>
      </c>
      <c r="Y2660" s="212">
        <v>0.62569712040035663</v>
      </c>
      <c r="Z2660" s="212">
        <v>0.42788817985386429</v>
      </c>
    </row>
    <row r="2661" spans="3:26" x14ac:dyDescent="0.3">
      <c r="C2661" s="210">
        <v>39976</v>
      </c>
      <c r="D2661" s="211">
        <v>1.2355195119491099E-3</v>
      </c>
      <c r="E2661" s="211">
        <v>3.1270011992555699E-3</v>
      </c>
      <c r="F2661" s="211">
        <v>4.800371277853259E-3</v>
      </c>
      <c r="G2661" s="211">
        <v>7.5600571371960646E-3</v>
      </c>
      <c r="H2661" s="211">
        <v>1.0042746633033056E-2</v>
      </c>
      <c r="I2661" s="211">
        <v>1.3179969318889836E-2</v>
      </c>
      <c r="J2661" s="211">
        <v>1.708435366853224E-2</v>
      </c>
      <c r="K2661" s="211">
        <v>2.2651870768502409E-2</v>
      </c>
      <c r="L2661" s="211">
        <v>2.981479239678415E-2</v>
      </c>
      <c r="M2661" s="211">
        <v>4.0896799564690979E-2</v>
      </c>
      <c r="N2661" s="211">
        <v>5.6193200502997968E-2</v>
      </c>
      <c r="P2661" s="212">
        <f t="array" ref="P2661:Z2661">(1+D2661:N2661)^-P$1:Z$1</f>
        <v>0.99990122432777306</v>
      </c>
      <c r="Q2661" s="212">
        <v>0.99921977395994022</v>
      </c>
      <c r="R2661" s="212">
        <v>0.99760842127427751</v>
      </c>
      <c r="S2661" s="212">
        <v>0.9924966684778308</v>
      </c>
      <c r="T2661" s="212">
        <v>0.98021307575279082</v>
      </c>
      <c r="U2661" s="212">
        <v>0.96147991088444618</v>
      </c>
      <c r="V2661" s="212">
        <v>0.91878761640413054</v>
      </c>
      <c r="W2661" s="212">
        <v>0.85488024223158432</v>
      </c>
      <c r="X2661" s="212">
        <v>0.74543321820527619</v>
      </c>
      <c r="Y2661" s="212">
        <v>0.54813167787508832</v>
      </c>
      <c r="Z2661" s="212">
        <v>0.33506776922157405</v>
      </c>
    </row>
    <row r="2662" spans="3:26" x14ac:dyDescent="0.3">
      <c r="C2662" s="210">
        <v>39975</v>
      </c>
      <c r="D2662" s="211">
        <v>9.8212921307880502E-4</v>
      </c>
      <c r="E2662" s="211">
        <v>2.3004436461741638E-3</v>
      </c>
      <c r="F2662" s="211">
        <v>3.7834612127259403E-3</v>
      </c>
      <c r="G2662" s="211">
        <v>6.0640234736672452E-3</v>
      </c>
      <c r="H2662" s="211">
        <v>8.16893850321284E-3</v>
      </c>
      <c r="I2662" s="211">
        <v>1.0596475356463473E-2</v>
      </c>
      <c r="J2662" s="211">
        <v>1.3325066970335938E-2</v>
      </c>
      <c r="K2662" s="211">
        <v>1.7277236296158235E-2</v>
      </c>
      <c r="L2662" s="211">
        <v>2.2558760414368592E-2</v>
      </c>
      <c r="M2662" s="211">
        <v>3.0904972600850324E-2</v>
      </c>
      <c r="N2662" s="211">
        <v>3.9596728120021255E-2</v>
      </c>
      <c r="P2662" s="212">
        <f t="array" ref="P2662:Z2662">(1+D2662:N2662)^-P$1:Z$1</f>
        <v>0.99992147130436104</v>
      </c>
      <c r="Q2662" s="212">
        <v>0.99942571454587359</v>
      </c>
      <c r="R2662" s="212">
        <v>0.99811362049192764</v>
      </c>
      <c r="S2662" s="212">
        <v>0.99397252726249974</v>
      </c>
      <c r="T2662" s="212">
        <v>0.98386015920776582</v>
      </c>
      <c r="U2662" s="212">
        <v>0.96887257374070535</v>
      </c>
      <c r="V2662" s="212">
        <v>0.9359573726254713</v>
      </c>
      <c r="W2662" s="212">
        <v>0.88700223774779796</v>
      </c>
      <c r="X2662" s="212">
        <v>0.80005024517678125</v>
      </c>
      <c r="Y2662" s="212">
        <v>0.63346187667149001</v>
      </c>
      <c r="Z2662" s="212">
        <v>0.45994078289327611</v>
      </c>
    </row>
    <row r="2663" spans="3:26" x14ac:dyDescent="0.3">
      <c r="C2663" s="210">
        <v>39974</v>
      </c>
      <c r="D2663" s="211">
        <v>1.0341414970654707E-3</v>
      </c>
      <c r="E2663" s="211">
        <v>2.5284259367492857E-3</v>
      </c>
      <c r="F2663" s="211">
        <v>4.0689096675194389E-3</v>
      </c>
      <c r="G2663" s="211">
        <v>6.6316981286973706E-3</v>
      </c>
      <c r="H2663" s="211">
        <v>8.3722760636656089E-3</v>
      </c>
      <c r="I2663" s="211">
        <v>1.130326515074701E-2</v>
      </c>
      <c r="J2663" s="211">
        <v>1.5320265286012071E-2</v>
      </c>
      <c r="K2663" s="211">
        <v>2.1001130446547469E-2</v>
      </c>
      <c r="L2663" s="211">
        <v>2.7000672822654007E-2</v>
      </c>
      <c r="M2663" s="211">
        <v>3.3963415705912069E-2</v>
      </c>
      <c r="N2663" s="211">
        <v>4.6245583740414369E-2</v>
      </c>
      <c r="P2663" s="212">
        <f t="array" ref="P2663:Z2663">(1+D2663:N2663)^-P$1:Z$1</f>
        <v>0.9999173148473165</v>
      </c>
      <c r="Q2663" s="212">
        <v>0.99936889052198719</v>
      </c>
      <c r="R2663" s="212">
        <v>0.99797173269906814</v>
      </c>
      <c r="S2663" s="212">
        <v>0.99341199155458193</v>
      </c>
      <c r="T2663" s="212">
        <v>0.98346340979527169</v>
      </c>
      <c r="U2663" s="212">
        <v>0.96684258692143277</v>
      </c>
      <c r="V2663" s="212">
        <v>0.9267972300741546</v>
      </c>
      <c r="W2663" s="212">
        <v>0.86460240541314048</v>
      </c>
      <c r="X2663" s="212">
        <v>0.76611280060902653</v>
      </c>
      <c r="Y2663" s="212">
        <v>0.60592993890103697</v>
      </c>
      <c r="Z2663" s="212">
        <v>0.4048808569522403</v>
      </c>
    </row>
    <row r="2664" spans="3:26" x14ac:dyDescent="0.3">
      <c r="C2664" s="210">
        <v>39973</v>
      </c>
      <c r="D2664" s="211">
        <v>6.5285445493713703E-4</v>
      </c>
      <c r="E2664" s="211">
        <v>1.59886079936307E-3</v>
      </c>
      <c r="F2664" s="211">
        <v>2.4058354978699751E-3</v>
      </c>
      <c r="G2664" s="211">
        <v>3.8389316080720574E-3</v>
      </c>
      <c r="H2664" s="211">
        <v>4.9326562544235288E-3</v>
      </c>
      <c r="I2664" s="211">
        <v>6.6226274397644851E-3</v>
      </c>
      <c r="J2664" s="211">
        <v>8.8293388514470682E-3</v>
      </c>
      <c r="K2664" s="211">
        <v>1.1123468566042256E-2</v>
      </c>
      <c r="L2664" s="211">
        <v>1.3959730180091317E-2</v>
      </c>
      <c r="M2664" s="211">
        <v>1.8364741200082819E-2</v>
      </c>
      <c r="N2664" s="211">
        <v>2.3162456343963158E-2</v>
      </c>
      <c r="P2664" s="212">
        <f t="array" ref="P2664:Z2664">(1+D2664:N2664)^-P$1:Z$1</f>
        <v>0.99994779004793299</v>
      </c>
      <c r="Q2664" s="212">
        <v>0.99960068375240752</v>
      </c>
      <c r="R2664" s="212">
        <v>0.99879924842528345</v>
      </c>
      <c r="S2664" s="212">
        <v>0.99617574942832476</v>
      </c>
      <c r="T2664" s="212">
        <v>0.99020720365915116</v>
      </c>
      <c r="U2664" s="212">
        <v>0.98039239680415868</v>
      </c>
      <c r="V2664" s="212">
        <v>0.95699899198490845</v>
      </c>
      <c r="W2664" s="212">
        <v>0.92548773033376941</v>
      </c>
      <c r="X2664" s="212">
        <v>0.87054841353651302</v>
      </c>
      <c r="Y2664" s="212">
        <v>0.76111395503055701</v>
      </c>
      <c r="Z2664" s="212">
        <v>0.63256925877497461</v>
      </c>
    </row>
    <row r="2665" spans="3:26" x14ac:dyDescent="0.3">
      <c r="C2665" s="210">
        <v>39972</v>
      </c>
      <c r="D2665" s="211">
        <v>9.397780702948877E-4</v>
      </c>
      <c r="E2665" s="211">
        <v>2.2433258715541396E-3</v>
      </c>
      <c r="F2665" s="211">
        <v>3.7003614120676752E-3</v>
      </c>
      <c r="G2665" s="211">
        <v>6.0775801830163824E-3</v>
      </c>
      <c r="H2665" s="211">
        <v>7.909945448852488E-3</v>
      </c>
      <c r="I2665" s="211">
        <v>1.0096639046716609E-2</v>
      </c>
      <c r="J2665" s="211">
        <v>1.2772951458303089E-2</v>
      </c>
      <c r="K2665" s="211">
        <v>1.6311041171203623E-2</v>
      </c>
      <c r="L2665" s="211">
        <v>2.05544905574538E-2</v>
      </c>
      <c r="M2665" s="211">
        <v>2.6089278979736116E-2</v>
      </c>
      <c r="N2665" s="211">
        <v>3.2810551867337952E-2</v>
      </c>
      <c r="P2665" s="212">
        <f t="array" ref="P2665:Z2665">(1+D2665:N2665)^-P$1:Z$1</f>
        <v>0.99992485588303237</v>
      </c>
      <c r="Q2665" s="212">
        <v>0.99943995354136117</v>
      </c>
      <c r="R2665" s="212">
        <v>0.99815493826432866</v>
      </c>
      <c r="S2665" s="212">
        <v>0.99395913366650035</v>
      </c>
      <c r="T2665" s="212">
        <v>0.98436585058878656</v>
      </c>
      <c r="U2665" s="212">
        <v>0.97031159656096089</v>
      </c>
      <c r="V2665" s="212">
        <v>0.938511352333395</v>
      </c>
      <c r="W2665" s="212">
        <v>0.89292193894291172</v>
      </c>
      <c r="X2665" s="212">
        <v>0.81590204197032135</v>
      </c>
      <c r="Y2665" s="212">
        <v>0.6795520875102451</v>
      </c>
      <c r="Z2665" s="212">
        <v>0.5243082285796804</v>
      </c>
    </row>
    <row r="2666" spans="3:26" x14ac:dyDescent="0.3">
      <c r="C2666" s="210">
        <v>39969</v>
      </c>
      <c r="D2666" s="211">
        <v>9.9068154708847932E-4</v>
      </c>
      <c r="E2666" s="211">
        <v>2.553485573757779E-3</v>
      </c>
      <c r="F2666" s="211">
        <v>4.1310659900910427E-3</v>
      </c>
      <c r="G2666" s="211">
        <v>6.3983798243365912E-3</v>
      </c>
      <c r="H2666" s="211">
        <v>8.7401044753314758E-3</v>
      </c>
      <c r="I2666" s="211">
        <v>1.1251890371297877E-2</v>
      </c>
      <c r="J2666" s="211">
        <v>1.4690470465323147E-2</v>
      </c>
      <c r="K2666" s="211">
        <v>1.8594996778097093E-2</v>
      </c>
      <c r="L2666" s="211">
        <v>2.4161349192174171E-2</v>
      </c>
      <c r="M2666" s="211">
        <v>3.1658863272264436E-2</v>
      </c>
      <c r="N2666" s="211">
        <v>4.0347118895790013E-2</v>
      </c>
      <c r="P2666" s="212">
        <f t="array" ref="P2666:Z2666">(1+D2666:N2666)^-P$1:Z$1</f>
        <v>0.99992078784576965</v>
      </c>
      <c r="Q2666" s="212">
        <v>0.99936264545458076</v>
      </c>
      <c r="R2666" s="212">
        <v>0.99794084469301336</v>
      </c>
      <c r="S2666" s="212">
        <v>0.99364229916044444</v>
      </c>
      <c r="T2666" s="212">
        <v>0.98274631759559417</v>
      </c>
      <c r="U2666" s="212">
        <v>0.96698995034880553</v>
      </c>
      <c r="V2666" s="212">
        <v>0.92967701031488159</v>
      </c>
      <c r="W2666" s="212">
        <v>0.87900071738015617</v>
      </c>
      <c r="X2666" s="212">
        <v>0.78761899278071834</v>
      </c>
      <c r="Y2666" s="212">
        <v>0.62655369405578198</v>
      </c>
      <c r="Z2666" s="212">
        <v>0.45335104824068928</v>
      </c>
    </row>
    <row r="2667" spans="3:26" x14ac:dyDescent="0.3">
      <c r="C2667" s="210">
        <v>39968</v>
      </c>
      <c r="D2667" s="211">
        <v>1.1120099559707244E-3</v>
      </c>
      <c r="E2667" s="211">
        <v>2.5959530661040374E-3</v>
      </c>
      <c r="F2667" s="211">
        <v>4.0415151928785767E-3</v>
      </c>
      <c r="G2667" s="211">
        <v>6.317379873745776E-3</v>
      </c>
      <c r="H2667" s="211">
        <v>8.4494408623773873E-3</v>
      </c>
      <c r="I2667" s="211">
        <v>1.1265038122052599E-2</v>
      </c>
      <c r="J2667" s="211">
        <v>1.4136115133776087E-2</v>
      </c>
      <c r="K2667" s="211">
        <v>1.8109070610268868E-2</v>
      </c>
      <c r="L2667" s="211">
        <v>2.4780266379047965E-2</v>
      </c>
      <c r="M2667" s="211">
        <v>3.1817335513882244E-2</v>
      </c>
      <c r="N2667" s="211">
        <v>4.2398024581969875E-2</v>
      </c>
      <c r="P2667" s="212">
        <f t="array" ref="P2667:Z2667">(1+D2667:N2667)^-P$1:Z$1</f>
        <v>0.9999110925820287</v>
      </c>
      <c r="Q2667" s="212">
        <v>0.99935206265212917</v>
      </c>
      <c r="R2667" s="212">
        <v>0.99798534703893005</v>
      </c>
      <c r="S2667" s="212">
        <v>0.99372227887534026</v>
      </c>
      <c r="T2667" s="212">
        <v>0.98331290973142194</v>
      </c>
      <c r="U2667" s="212">
        <v>0.96695223448676337</v>
      </c>
      <c r="V2667" s="212">
        <v>0.93222072777390352</v>
      </c>
      <c r="W2667" s="212">
        <v>0.88194165046741402</v>
      </c>
      <c r="X2667" s="212">
        <v>0.78287506630227399</v>
      </c>
      <c r="Y2667" s="212">
        <v>0.62511180088418039</v>
      </c>
      <c r="Z2667" s="212">
        <v>0.43584132507356221</v>
      </c>
    </row>
    <row r="2668" spans="3:26" x14ac:dyDescent="0.3">
      <c r="C2668" s="210">
        <v>39967</v>
      </c>
      <c r="D2668" s="211">
        <v>1.0812096300644603E-3</v>
      </c>
      <c r="E2668" s="211">
        <v>2.8107953898662387E-3</v>
      </c>
      <c r="F2668" s="211">
        <v>4.2278595356621384E-3</v>
      </c>
      <c r="G2668" s="211">
        <v>6.9707293302261391E-3</v>
      </c>
      <c r="H2668" s="211">
        <v>9.5756669399768395E-3</v>
      </c>
      <c r="I2668" s="211">
        <v>1.2679551049682014E-2</v>
      </c>
      <c r="J2668" s="211">
        <v>1.6117762900187921E-2</v>
      </c>
      <c r="K2668" s="211">
        <v>2.1935794457502114E-2</v>
      </c>
      <c r="L2668" s="211">
        <v>2.8611508460988755E-2</v>
      </c>
      <c r="M2668" s="211">
        <v>3.6093815588873049E-2</v>
      </c>
      <c r="N2668" s="211">
        <v>4.8656019191978532E-2</v>
      </c>
      <c r="P2668" s="212">
        <f t="array" ref="P2668:Z2668">(1+D2668:N2668)^-P$1:Z$1</f>
        <v>0.9999135536931848</v>
      </c>
      <c r="Q2668" s="212">
        <v>0.9992985330202685</v>
      </c>
      <c r="R2668" s="212">
        <v>0.99789274975150821</v>
      </c>
      <c r="S2668" s="212">
        <v>0.99307752536673766</v>
      </c>
      <c r="T2668" s="212">
        <v>0.98112027577102678</v>
      </c>
      <c r="U2668" s="212">
        <v>0.96290596883887991</v>
      </c>
      <c r="V2668" s="212">
        <v>0.92316596150449193</v>
      </c>
      <c r="W2668" s="212">
        <v>0.85908220364567378</v>
      </c>
      <c r="X2668" s="212">
        <v>0.75419944678676276</v>
      </c>
      <c r="Y2668" s="212">
        <v>0.58750799186818636</v>
      </c>
      <c r="Z2668" s="212">
        <v>0.38666861242680761</v>
      </c>
    </row>
    <row r="2669" spans="3:26" x14ac:dyDescent="0.3">
      <c r="C2669" s="210">
        <v>39966</v>
      </c>
      <c r="D2669" s="211">
        <v>8.762634546227939E-4</v>
      </c>
      <c r="E2669" s="211">
        <v>2.1492343711281645E-3</v>
      </c>
      <c r="F2669" s="211">
        <v>3.2935650688664213E-3</v>
      </c>
      <c r="G2669" s="211">
        <v>5.1041921005786726E-3</v>
      </c>
      <c r="H2669" s="211">
        <v>6.503418110321786E-3</v>
      </c>
      <c r="I2669" s="211">
        <v>8.4080848283457684E-3</v>
      </c>
      <c r="J2669" s="211">
        <v>1.122130478037274E-2</v>
      </c>
      <c r="K2669" s="211">
        <v>1.4993947334619393E-2</v>
      </c>
      <c r="L2669" s="211">
        <v>2.0358986114807007E-2</v>
      </c>
      <c r="M2669" s="211">
        <v>2.7523759882876572E-2</v>
      </c>
      <c r="N2669" s="211">
        <v>3.638824301276071E-2</v>
      </c>
      <c r="P2669" s="212">
        <f t="array" ref="P2669:Z2669">(1+D2669:N2669)^-P$1:Z$1</f>
        <v>0.99992993207407732</v>
      </c>
      <c r="Q2669" s="212">
        <v>0.99946341199714595</v>
      </c>
      <c r="R2669" s="212">
        <v>0.99835727417197673</v>
      </c>
      <c r="S2669" s="212">
        <v>0.99492172837334258</v>
      </c>
      <c r="T2669" s="212">
        <v>0.98711895576164221</v>
      </c>
      <c r="U2669" s="212">
        <v>0.97519405078334642</v>
      </c>
      <c r="V2669" s="212">
        <v>0.94573387555195054</v>
      </c>
      <c r="W2669" s="212">
        <v>0.90106440268385946</v>
      </c>
      <c r="X2669" s="212">
        <v>0.81746668814552403</v>
      </c>
      <c r="Y2669" s="212">
        <v>0.66545992128934883</v>
      </c>
      <c r="Z2669" s="212">
        <v>0.48927209558821905</v>
      </c>
    </row>
    <row r="2670" spans="3:26" x14ac:dyDescent="0.3">
      <c r="C2670" s="210">
        <v>39965</v>
      </c>
      <c r="D2670" s="211">
        <v>1.0268302768541985E-3</v>
      </c>
      <c r="E2670" s="211">
        <v>2.5513807639661345E-3</v>
      </c>
      <c r="F2670" s="211">
        <v>4.1680407754897744E-3</v>
      </c>
      <c r="G2670" s="211">
        <v>6.3155772306069035E-3</v>
      </c>
      <c r="H2670" s="211">
        <v>8.1628867142916721E-3</v>
      </c>
      <c r="I2670" s="211">
        <v>1.0207624775782716E-2</v>
      </c>
      <c r="J2670" s="211">
        <v>1.3012156062611486E-2</v>
      </c>
      <c r="K2670" s="211">
        <v>1.6347617207876881E-2</v>
      </c>
      <c r="L2670" s="211">
        <v>2.0464949273142269E-2</v>
      </c>
      <c r="M2670" s="211">
        <v>2.7488936438812797E-2</v>
      </c>
      <c r="N2670" s="211">
        <v>3.7452441416283511E-2</v>
      </c>
      <c r="P2670" s="212">
        <f t="array" ref="P2670:Z2670">(1+D2670:N2670)^-P$1:Z$1</f>
        <v>0.99991789909468332</v>
      </c>
      <c r="Q2670" s="212">
        <v>0.99936316998296559</v>
      </c>
      <c r="R2670" s="212">
        <v>0.99792247177795068</v>
      </c>
      <c r="S2670" s="212">
        <v>0.9937240589597276</v>
      </c>
      <c r="T2670" s="212">
        <v>0.98387197105277713</v>
      </c>
      <c r="U2670" s="212">
        <v>0.96999182395265837</v>
      </c>
      <c r="V2670" s="212">
        <v>0.93740381261205763</v>
      </c>
      <c r="W2670" s="212">
        <v>0.89269702363390668</v>
      </c>
      <c r="X2670" s="212">
        <v>0.81661824266304128</v>
      </c>
      <c r="Y2670" s="212">
        <v>0.66579830602659851</v>
      </c>
      <c r="Z2670" s="212">
        <v>0.4793315981035588</v>
      </c>
    </row>
    <row r="2671" spans="3:26" x14ac:dyDescent="0.3">
      <c r="C2671" s="210">
        <v>39962</v>
      </c>
      <c r="D2671" s="211">
        <v>9.6962794264934349E-4</v>
      </c>
      <c r="E2671" s="211">
        <v>2.3877952550424696E-3</v>
      </c>
      <c r="F2671" s="211">
        <v>3.7861737749078596E-3</v>
      </c>
      <c r="G2671" s="211">
        <v>5.9539591957598658E-3</v>
      </c>
      <c r="H2671" s="211">
        <v>7.7426636522687168E-3</v>
      </c>
      <c r="I2671" s="211">
        <v>1.0533537281378397E-2</v>
      </c>
      <c r="J2671" s="211">
        <v>1.3473955829609356E-2</v>
      </c>
      <c r="K2671" s="211">
        <v>1.7864655636799759E-2</v>
      </c>
      <c r="L2671" s="211">
        <v>2.4430523874869499E-2</v>
      </c>
      <c r="M2671" s="211">
        <v>3.1349373394829426E-2</v>
      </c>
      <c r="N2671" s="211">
        <v>4.1793645072106568E-2</v>
      </c>
      <c r="P2671" s="212">
        <f t="array" ref="P2671:Z2671">(1+D2671:N2671)^-P$1:Z$1</f>
        <v>0.99992247035300819</v>
      </c>
      <c r="Q2671" s="212">
        <v>0.99940394046363312</v>
      </c>
      <c r="R2671" s="212">
        <v>0.99811227187448293</v>
      </c>
      <c r="S2671" s="212">
        <v>0.99408128061793222</v>
      </c>
      <c r="T2671" s="212">
        <v>0.98469268036578372</v>
      </c>
      <c r="U2671" s="212">
        <v>0.96905361505358767</v>
      </c>
      <c r="V2671" s="212">
        <v>0.9352700698781502</v>
      </c>
      <c r="W2671" s="212">
        <v>0.88342515382949394</v>
      </c>
      <c r="X2671" s="212">
        <v>0.78555192638598348</v>
      </c>
      <c r="Y2671" s="212">
        <v>0.62937989274778705</v>
      </c>
      <c r="Z2671" s="212">
        <v>0.44092621643368196</v>
      </c>
    </row>
    <row r="2672" spans="3:26" x14ac:dyDescent="0.3">
      <c r="C2672" s="210">
        <v>39961</v>
      </c>
      <c r="D2672" s="211">
        <v>9.1476615720088384E-4</v>
      </c>
      <c r="E2672" s="211">
        <v>2.3862254305277654E-3</v>
      </c>
      <c r="F2672" s="211">
        <v>3.7667320071175709E-3</v>
      </c>
      <c r="G2672" s="211">
        <v>5.7153236907262674E-3</v>
      </c>
      <c r="H2672" s="211">
        <v>7.3760511114761805E-3</v>
      </c>
      <c r="I2672" s="211">
        <v>9.2656812729746754E-3</v>
      </c>
      <c r="J2672" s="211">
        <v>1.1806616849807928E-2</v>
      </c>
      <c r="K2672" s="211">
        <v>1.5696038451086799E-2</v>
      </c>
      <c r="L2672" s="211">
        <v>2.1564209778385555E-2</v>
      </c>
      <c r="M2672" s="211">
        <v>2.874228309521551E-2</v>
      </c>
      <c r="N2672" s="211">
        <v>3.7391751825437324E-2</v>
      </c>
      <c r="P2672" s="212">
        <f t="array" ref="P2672:Z2672">(1+D2672:N2672)^-P$1:Z$1</f>
        <v>0.99992685483414823</v>
      </c>
      <c r="Q2672" s="212">
        <v>0.99940433175190224</v>
      </c>
      <c r="R2672" s="212">
        <v>0.99812193795148929</v>
      </c>
      <c r="S2672" s="212">
        <v>0.99431715560447809</v>
      </c>
      <c r="T2672" s="212">
        <v>0.98540952562771511</v>
      </c>
      <c r="U2672" s="212">
        <v>0.97271022757039394</v>
      </c>
      <c r="V2672" s="212">
        <v>0.94300158770146503</v>
      </c>
      <c r="W2672" s="212">
        <v>0.89671346273523833</v>
      </c>
      <c r="X2672" s="212">
        <v>0.80787339972609995</v>
      </c>
      <c r="Y2672" s="212">
        <v>0.6537341059278271</v>
      </c>
      <c r="Z2672" s="212">
        <v>0.47989274796394638</v>
      </c>
    </row>
    <row r="2673" spans="3:26" x14ac:dyDescent="0.3">
      <c r="C2673" s="210">
        <v>39960</v>
      </c>
      <c r="D2673" s="211">
        <v>1.1642517487518041E-3</v>
      </c>
      <c r="E2673" s="211">
        <v>2.8794405577749725E-3</v>
      </c>
      <c r="F2673" s="211">
        <v>4.7129671160366163E-3</v>
      </c>
      <c r="G2673" s="211">
        <v>7.3009252791541917E-3</v>
      </c>
      <c r="H2673" s="211">
        <v>1.003737010948905E-2</v>
      </c>
      <c r="I2673" s="211">
        <v>1.3163656127481429E-2</v>
      </c>
      <c r="J2673" s="211">
        <v>1.7687632936140479E-2</v>
      </c>
      <c r="K2673" s="211">
        <v>2.2133981118538835E-2</v>
      </c>
      <c r="L2673" s="211">
        <v>2.7848444699273393E-2</v>
      </c>
      <c r="M2673" s="211">
        <v>3.7420093888396185E-2</v>
      </c>
      <c r="N2673" s="211">
        <v>4.8504165179198429E-2</v>
      </c>
      <c r="P2673" s="212">
        <f t="array" ref="P2673:Z2673">(1+D2673:N2673)^-P$1:Z$1</f>
        <v>0.99990691836970247</v>
      </c>
      <c r="Q2673" s="212">
        <v>0.99928143256590762</v>
      </c>
      <c r="R2673" s="212">
        <v>0.99765181338448816</v>
      </c>
      <c r="S2673" s="212">
        <v>0.99275199188650509</v>
      </c>
      <c r="T2673" s="212">
        <v>0.98022351131262753</v>
      </c>
      <c r="U2673" s="212">
        <v>0.96152635468927339</v>
      </c>
      <c r="V2673" s="212">
        <v>0.91606758356980744</v>
      </c>
      <c r="W2673" s="212">
        <v>0.85791687950789819</v>
      </c>
      <c r="X2673" s="212">
        <v>0.75981728559877593</v>
      </c>
      <c r="Y2673" s="212">
        <v>0.57634186238062723</v>
      </c>
      <c r="Z2673" s="212">
        <v>0.3877901728411477</v>
      </c>
    </row>
    <row r="2674" spans="3:26" x14ac:dyDescent="0.3">
      <c r="C2674" s="210">
        <v>39959</v>
      </c>
      <c r="D2674" s="211">
        <v>1.2350568205365144E-3</v>
      </c>
      <c r="E2674" s="211">
        <v>2.9269621212702885E-3</v>
      </c>
      <c r="F2674" s="211">
        <v>4.4613536085044642E-3</v>
      </c>
      <c r="G2674" s="211">
        <v>6.8592878411728184E-3</v>
      </c>
      <c r="H2674" s="211">
        <v>9.0125051216124429E-3</v>
      </c>
      <c r="I2674" s="211">
        <v>1.1689866963556693E-2</v>
      </c>
      <c r="J2674" s="211">
        <v>1.5321592079802793E-2</v>
      </c>
      <c r="K2674" s="211">
        <v>2.0820850279594849E-2</v>
      </c>
      <c r="L2674" s="211">
        <v>2.7963950309902657E-2</v>
      </c>
      <c r="M2674" s="211">
        <v>3.7154633666190845E-2</v>
      </c>
      <c r="N2674" s="211">
        <v>4.7997684944058587E-2</v>
      </c>
      <c r="P2674" s="212">
        <f t="array" ref="P2674:Z2674">(1+D2674:N2674)^-P$1:Z$1</f>
        <v>0.99990126129376677</v>
      </c>
      <c r="Q2674" s="212">
        <v>0.99926959514861613</v>
      </c>
      <c r="R2674" s="212">
        <v>0.99777675943297828</v>
      </c>
      <c r="S2674" s="212">
        <v>0.99318744145879612</v>
      </c>
      <c r="T2674" s="212">
        <v>0.98221576996525739</v>
      </c>
      <c r="U2674" s="212">
        <v>0.96573461809114425</v>
      </c>
      <c r="V2674" s="212">
        <v>0.92679117452679882</v>
      </c>
      <c r="W2674" s="212">
        <v>0.86567181235567747</v>
      </c>
      <c r="X2674" s="212">
        <v>0.75896395998728161</v>
      </c>
      <c r="Y2674" s="212">
        <v>0.57855855582695714</v>
      </c>
      <c r="Z2674" s="212">
        <v>0.3915556854701755</v>
      </c>
    </row>
    <row r="2675" spans="3:26" x14ac:dyDescent="0.3">
      <c r="C2675" s="210">
        <v>39955</v>
      </c>
      <c r="D2675" s="211">
        <v>9.4213976400330847E-4</v>
      </c>
      <c r="E2675" s="211">
        <v>2.3464671632148853E-3</v>
      </c>
      <c r="F2675" s="211">
        <v>3.551448234257691E-3</v>
      </c>
      <c r="G2675" s="211">
        <v>5.6371935948711233E-3</v>
      </c>
      <c r="H2675" s="211">
        <v>7.6019856854619861E-3</v>
      </c>
      <c r="I2675" s="211">
        <v>9.8926440940944813E-3</v>
      </c>
      <c r="J2675" s="211">
        <v>1.284272036765559E-2</v>
      </c>
      <c r="K2675" s="211">
        <v>1.690524448949669E-2</v>
      </c>
      <c r="L2675" s="211">
        <v>2.1886145120375584E-2</v>
      </c>
      <c r="M2675" s="211">
        <v>2.829282785781324E-2</v>
      </c>
      <c r="N2675" s="211">
        <v>3.7744767766732794E-2</v>
      </c>
      <c r="P2675" s="212">
        <f t="array" ref="P2675:Z2675">(1+D2675:N2675)^-P$1:Z$1</f>
        <v>0.99992466713935091</v>
      </c>
      <c r="Q2675" s="212">
        <v>0.99941424199622908</v>
      </c>
      <c r="R2675" s="212">
        <v>0.99822899172242574</v>
      </c>
      <c r="S2675" s="212">
        <v>0.994394406222467</v>
      </c>
      <c r="T2675" s="212">
        <v>0.98496765845502154</v>
      </c>
      <c r="U2675" s="212">
        <v>0.97089971448113099</v>
      </c>
      <c r="V2675" s="212">
        <v>0.93818815361833008</v>
      </c>
      <c r="W2675" s="212">
        <v>0.88927603782369269</v>
      </c>
      <c r="X2675" s="212">
        <v>0.80533187790187533</v>
      </c>
      <c r="Y2675" s="212">
        <v>0.6580333420832013</v>
      </c>
      <c r="Z2675" s="212">
        <v>0.47663831712100607</v>
      </c>
    </row>
    <row r="2676" spans="3:26" x14ac:dyDescent="0.3">
      <c r="C2676" s="210">
        <v>39954</v>
      </c>
      <c r="D2676" s="211">
        <v>9.3757445284288455E-4</v>
      </c>
      <c r="E2676" s="211">
        <v>2.2420042570988436E-3</v>
      </c>
      <c r="F2676" s="211">
        <v>3.5861127532660036E-3</v>
      </c>
      <c r="G2676" s="211">
        <v>5.7341790235584562E-3</v>
      </c>
      <c r="H2676" s="211">
        <v>7.728884240705519E-3</v>
      </c>
      <c r="I2676" s="211">
        <v>1.0041518344135863E-2</v>
      </c>
      <c r="J2676" s="211">
        <v>1.3077751358059371E-2</v>
      </c>
      <c r="K2676" s="211">
        <v>1.655061286229326E-2</v>
      </c>
      <c r="L2676" s="211">
        <v>2.2091658474924246E-2</v>
      </c>
      <c r="M2676" s="211">
        <v>3.0089004489042302E-2</v>
      </c>
      <c r="N2676" s="211">
        <v>3.9804721155279006E-2</v>
      </c>
      <c r="P2676" s="212">
        <f t="array" ref="P2676:Z2676">(1+D2676:N2676)^-P$1:Z$1</f>
        <v>0.99992503199388572</v>
      </c>
      <c r="Q2676" s="212">
        <v>0.99944028302107546</v>
      </c>
      <c r="R2676" s="212">
        <v>0.99821175183327859</v>
      </c>
      <c r="S2676" s="212">
        <v>0.99429851431605343</v>
      </c>
      <c r="T2676" s="212">
        <v>0.98471960939140568</v>
      </c>
      <c r="U2676" s="212">
        <v>0.97047046282968485</v>
      </c>
      <c r="V2676" s="212">
        <v>0.9371003743132974</v>
      </c>
      <c r="W2676" s="212">
        <v>0.89144992817952307</v>
      </c>
      <c r="X2676" s="212">
        <v>0.80371405056792733</v>
      </c>
      <c r="Y2676" s="212">
        <v>0.64103055242824603</v>
      </c>
      <c r="Z2676" s="212">
        <v>0.45810422829859526</v>
      </c>
    </row>
    <row r="2677" spans="3:26" x14ac:dyDescent="0.3">
      <c r="C2677" s="210">
        <v>39953</v>
      </c>
      <c r="D2677" s="211">
        <v>9.7164723081822983E-4</v>
      </c>
      <c r="E2677" s="211">
        <v>2.3184314627727634E-3</v>
      </c>
      <c r="F2677" s="211">
        <v>3.5471248435814352E-3</v>
      </c>
      <c r="G2677" s="211">
        <v>5.658447636741685E-3</v>
      </c>
      <c r="H2677" s="211">
        <v>7.6562591007352191E-3</v>
      </c>
      <c r="I2677" s="211">
        <v>9.8603385866110511E-3</v>
      </c>
      <c r="J2677" s="211">
        <v>1.2996508167708795E-2</v>
      </c>
      <c r="K2677" s="211">
        <v>1.6726044609037927E-2</v>
      </c>
      <c r="L2677" s="211">
        <v>2.1146615495117219E-2</v>
      </c>
      <c r="M2677" s="211">
        <v>2.7024010514425014E-2</v>
      </c>
      <c r="N2677" s="211">
        <v>3.6985024298402072E-2</v>
      </c>
      <c r="P2677" s="212">
        <f t="array" ref="P2677:Z2677">(1+D2677:N2677)^-P$1:Z$1</f>
        <v>0.99992230897912748</v>
      </c>
      <c r="Q2677" s="212">
        <v>0.99942123053987331</v>
      </c>
      <c r="R2677" s="212">
        <v>0.9982311419598987</v>
      </c>
      <c r="S2677" s="212">
        <v>0.99437339023995797</v>
      </c>
      <c r="T2677" s="212">
        <v>0.98486155854518509</v>
      </c>
      <c r="U2677" s="212">
        <v>0.97099289492456242</v>
      </c>
      <c r="V2677" s="212">
        <v>0.93747621587011065</v>
      </c>
      <c r="W2677" s="212">
        <v>0.8903737741584834</v>
      </c>
      <c r="X2677" s="212">
        <v>0.81118325574094197</v>
      </c>
      <c r="Y2677" s="212">
        <v>0.6703336877187156</v>
      </c>
      <c r="Z2677" s="212">
        <v>0.48367129021384264</v>
      </c>
    </row>
    <row r="2678" spans="3:26" x14ac:dyDescent="0.3">
      <c r="C2678" s="210">
        <v>39952</v>
      </c>
      <c r="D2678" s="211">
        <v>9.3115337207820038E-4</v>
      </c>
      <c r="E2678" s="211">
        <v>2.4401381600633182E-3</v>
      </c>
      <c r="F2678" s="211">
        <v>3.9163899856970892E-3</v>
      </c>
      <c r="G2678" s="211">
        <v>6.2767593934508108E-3</v>
      </c>
      <c r="H2678" s="211">
        <v>8.5044366771019012E-3</v>
      </c>
      <c r="I2678" s="211">
        <v>1.1431232938112421E-2</v>
      </c>
      <c r="J2678" s="211">
        <v>1.4496225123704362E-2</v>
      </c>
      <c r="K2678" s="211">
        <v>1.9712543716391976E-2</v>
      </c>
      <c r="L2678" s="211">
        <v>2.5874272454934164E-2</v>
      </c>
      <c r="M2678" s="211">
        <v>3.5336995503013134E-2</v>
      </c>
      <c r="N2678" s="211">
        <v>4.5205637970384072E-2</v>
      </c>
      <c r="P2678" s="212">
        <f t="array" ref="P2678:Z2678">(1+D2678:N2678)^-P$1:Z$1</f>
        <v>0.99992554516248255</v>
      </c>
      <c r="Q2678" s="212">
        <v>0.99939089411605619</v>
      </c>
      <c r="R2678" s="212">
        <v>0.99804753809081681</v>
      </c>
      <c r="S2678" s="212">
        <v>0.99376239256759324</v>
      </c>
      <c r="T2678" s="212">
        <v>0.98320566851732627</v>
      </c>
      <c r="U2678" s="212">
        <v>0.96647565425401216</v>
      </c>
      <c r="V2678" s="212">
        <v>0.93056737634349107</v>
      </c>
      <c r="W2678" s="212">
        <v>0.87227950441981661</v>
      </c>
      <c r="X2678" s="212">
        <v>0.77456633210223269</v>
      </c>
      <c r="Y2678" s="212">
        <v>0.59398298867909105</v>
      </c>
      <c r="Z2678" s="212">
        <v>0.41301433545142435</v>
      </c>
    </row>
    <row r="2679" spans="3:26" x14ac:dyDescent="0.3">
      <c r="C2679" s="210">
        <v>39951</v>
      </c>
      <c r="D2679" s="211">
        <v>8.8098964137328726E-4</v>
      </c>
      <c r="E2679" s="211">
        <v>2.1660923761696814E-3</v>
      </c>
      <c r="F2679" s="211">
        <v>3.4318011184627335E-3</v>
      </c>
      <c r="G2679" s="211">
        <v>5.5012429368463253E-3</v>
      </c>
      <c r="H2679" s="211">
        <v>7.3398896378571027E-3</v>
      </c>
      <c r="I2679" s="211">
        <v>1.0003553363926672E-2</v>
      </c>
      <c r="J2679" s="211">
        <v>1.2578473820008141E-2</v>
      </c>
      <c r="K2679" s="211">
        <v>1.6545798601819192E-2</v>
      </c>
      <c r="L2679" s="211">
        <v>2.2189463550619015E-2</v>
      </c>
      <c r="M2679" s="211">
        <v>2.9213193804012265E-2</v>
      </c>
      <c r="N2679" s="211">
        <v>3.7620662683446528E-2</v>
      </c>
      <c r="P2679" s="212">
        <f t="array" ref="P2679:Z2679">(1+D2679:N2679)^-P$1:Z$1</f>
        <v>0.99992955433759034</v>
      </c>
      <c r="Q2679" s="212">
        <v>0.99945920883520212</v>
      </c>
      <c r="R2679" s="212">
        <v>0.99828850332029428</v>
      </c>
      <c r="S2679" s="212">
        <v>0.99452885516006073</v>
      </c>
      <c r="T2679" s="212">
        <v>0.98548027533300031</v>
      </c>
      <c r="U2679" s="212">
        <v>0.97057990386105464</v>
      </c>
      <c r="V2679" s="212">
        <v>0.93941295946576353</v>
      </c>
      <c r="W2679" s="212">
        <v>0.8914794813309358</v>
      </c>
      <c r="X2679" s="212">
        <v>0.80294537236162566</v>
      </c>
      <c r="Y2679" s="212">
        <v>0.64926176202344688</v>
      </c>
      <c r="Z2679" s="212">
        <v>0.4777797843527678</v>
      </c>
    </row>
    <row r="2680" spans="3:26" x14ac:dyDescent="0.3">
      <c r="C2680" s="210">
        <v>39948</v>
      </c>
      <c r="D2680" s="211">
        <v>1.077909261823259E-3</v>
      </c>
      <c r="E2680" s="211">
        <v>2.7660978006950787E-3</v>
      </c>
      <c r="F2680" s="211">
        <v>4.2752891733358325E-3</v>
      </c>
      <c r="G2680" s="211">
        <v>6.8864461318367742E-3</v>
      </c>
      <c r="H2680" s="211">
        <v>9.1247149546443106E-3</v>
      </c>
      <c r="I2680" s="211">
        <v>1.1490924183110396E-2</v>
      </c>
      <c r="J2680" s="211">
        <v>1.5672930686894813E-2</v>
      </c>
      <c r="K2680" s="211">
        <v>2.1303902341092334E-2</v>
      </c>
      <c r="L2680" s="211">
        <v>2.6687250371153211E-2</v>
      </c>
      <c r="M2680" s="211">
        <v>3.4944448520187917E-2</v>
      </c>
      <c r="N2680" s="211">
        <v>4.4251544463180019E-2</v>
      </c>
      <c r="P2680" s="212">
        <f t="array" ref="P2680:Z2680">(1+D2680:N2680)^-P$1:Z$1</f>
        <v>0.99991381741515095</v>
      </c>
      <c r="Q2680" s="212">
        <v>0.9993096685903663</v>
      </c>
      <c r="R2680" s="212">
        <v>0.99786918537085523</v>
      </c>
      <c r="S2680" s="212">
        <v>0.99316065266516151</v>
      </c>
      <c r="T2680" s="212">
        <v>0.98199734673517169</v>
      </c>
      <c r="U2680" s="212">
        <v>0.96630456009209187</v>
      </c>
      <c r="V2680" s="212">
        <v>0.92518931867790477</v>
      </c>
      <c r="W2680" s="212">
        <v>0.86280978301811773</v>
      </c>
      <c r="X2680" s="212">
        <v>0.76845477065750445</v>
      </c>
      <c r="Y2680" s="212">
        <v>0.59737137803124973</v>
      </c>
      <c r="Z2680" s="212">
        <v>0.42062731780502699</v>
      </c>
    </row>
    <row r="2681" spans="3:26" x14ac:dyDescent="0.3">
      <c r="C2681" s="210">
        <v>39947</v>
      </c>
      <c r="D2681" s="211">
        <v>9.4707416228668746E-4</v>
      </c>
      <c r="E2681" s="211">
        <v>2.3350796136918772E-3</v>
      </c>
      <c r="F2681" s="211">
        <v>3.5092972895184181E-3</v>
      </c>
      <c r="G2681" s="211">
        <v>5.53495697460386E-3</v>
      </c>
      <c r="H2681" s="211">
        <v>7.4623102060914544E-3</v>
      </c>
      <c r="I2681" s="211">
        <v>1.021987481512727E-2</v>
      </c>
      <c r="J2681" s="211">
        <v>1.3553070445754092E-2</v>
      </c>
      <c r="K2681" s="211">
        <v>1.8175257419434224E-2</v>
      </c>
      <c r="L2681" s="211">
        <v>2.4253057377122016E-2</v>
      </c>
      <c r="M2681" s="211">
        <v>3.106859630376297E-2</v>
      </c>
      <c r="N2681" s="211">
        <v>4.1497263371892475E-2</v>
      </c>
      <c r="P2681" s="212">
        <f t="array" ref="P2681:Z2681">(1+D2681:N2681)^-P$1:Z$1</f>
        <v>0.999924272789809</v>
      </c>
      <c r="Q2681" s="212">
        <v>0.99941708057559242</v>
      </c>
      <c r="R2681" s="212">
        <v>0.99824995607888556</v>
      </c>
      <c r="S2681" s="212">
        <v>0.99449551013993864</v>
      </c>
      <c r="T2681" s="212">
        <v>0.98524079098868245</v>
      </c>
      <c r="U2681" s="212">
        <v>0.96995653769206425</v>
      </c>
      <c r="V2681" s="212">
        <v>0.93490510634419344</v>
      </c>
      <c r="W2681" s="212">
        <v>0.88154041242305814</v>
      </c>
      <c r="X2681" s="212">
        <v>0.78691406921036378</v>
      </c>
      <c r="Y2681" s="212">
        <v>0.631955658004137</v>
      </c>
      <c r="Z2681" s="212">
        <v>0.44344252372611032</v>
      </c>
    </row>
    <row r="2682" spans="3:26" x14ac:dyDescent="0.3">
      <c r="C2682" s="210">
        <v>39946</v>
      </c>
      <c r="D2682" s="211">
        <v>9.6833958333634399E-4</v>
      </c>
      <c r="E2682" s="211">
        <v>2.2554936326129988E-3</v>
      </c>
      <c r="F2682" s="211">
        <v>3.5077966980941325E-3</v>
      </c>
      <c r="G2682" s="211">
        <v>5.4461573909115654E-3</v>
      </c>
      <c r="H2682" s="211">
        <v>6.8120500246651111E-3</v>
      </c>
      <c r="I2682" s="211">
        <v>9.0597919429037804E-3</v>
      </c>
      <c r="J2682" s="211">
        <v>1.2030962733555951E-2</v>
      </c>
      <c r="K2682" s="211">
        <v>1.5810856615522364E-2</v>
      </c>
      <c r="L2682" s="211">
        <v>2.0163673750225184E-2</v>
      </c>
      <c r="M2682" s="211">
        <v>2.6255470257899236E-2</v>
      </c>
      <c r="N2682" s="211">
        <v>3.2835339229734785E-2</v>
      </c>
      <c r="P2682" s="212">
        <f t="array" ref="P2682:Z2682">(1+D2682:N2682)^-P$1:Z$1</f>
        <v>0.99992257331399992</v>
      </c>
      <c r="Q2682" s="212">
        <v>0.99943692013271701</v>
      </c>
      <c r="R2682" s="212">
        <v>0.99825070244317304</v>
      </c>
      <c r="S2682" s="212">
        <v>0.99458334257794168</v>
      </c>
      <c r="T2682" s="212">
        <v>0.98651385828046234</v>
      </c>
      <c r="U2682" s="212">
        <v>0.97330576667976298</v>
      </c>
      <c r="V2682" s="212">
        <v>0.94195683335582181</v>
      </c>
      <c r="W2682" s="212">
        <v>0.89600420804551462</v>
      </c>
      <c r="X2682" s="212">
        <v>0.8190330934181852</v>
      </c>
      <c r="Y2682" s="212">
        <v>0.67790326270145707</v>
      </c>
      <c r="Z2682" s="212">
        <v>0.52405662496104555</v>
      </c>
    </row>
    <row r="2683" spans="3:26" x14ac:dyDescent="0.3">
      <c r="C2683" s="210">
        <v>39945</v>
      </c>
      <c r="D2683" s="211">
        <v>8.6488370985167884E-4</v>
      </c>
      <c r="E2683" s="211">
        <v>2.0474941919963402E-3</v>
      </c>
      <c r="F2683" s="211">
        <v>3.191026464141235E-3</v>
      </c>
      <c r="G2683" s="211">
        <v>5.13033356878037E-3</v>
      </c>
      <c r="H2683" s="211">
        <v>6.5799330468613686E-3</v>
      </c>
      <c r="I2683" s="211">
        <v>8.783539528416465E-3</v>
      </c>
      <c r="J2683" s="211">
        <v>1.1280638160779077E-2</v>
      </c>
      <c r="K2683" s="211">
        <v>1.4478531503535081E-2</v>
      </c>
      <c r="L2683" s="211">
        <v>1.831794164622377E-2</v>
      </c>
      <c r="M2683" s="211">
        <v>2.3736051280466922E-2</v>
      </c>
      <c r="N2683" s="211">
        <v>3.0132098103072887E-2</v>
      </c>
      <c r="P2683" s="212">
        <f t="array" ref="P2683:Z2683">(1+D2683:N2683)^-P$1:Z$1</f>
        <v>0.99993084159847678</v>
      </c>
      <c r="Q2683" s="212">
        <v>0.99948878048410683</v>
      </c>
      <c r="R2683" s="212">
        <v>0.99840829513581508</v>
      </c>
      <c r="S2683" s="212">
        <v>0.9948958524109357</v>
      </c>
      <c r="T2683" s="212">
        <v>0.98696889023558732</v>
      </c>
      <c r="U2683" s="212">
        <v>0.97410559646206907</v>
      </c>
      <c r="V2683" s="212">
        <v>0.94545646984709197</v>
      </c>
      <c r="W2683" s="212">
        <v>0.90427385379547487</v>
      </c>
      <c r="X2683" s="212">
        <v>0.83399998671835118</v>
      </c>
      <c r="Y2683" s="212">
        <v>0.70336384223063386</v>
      </c>
      <c r="Z2683" s="212">
        <v>0.55225748006094189</v>
      </c>
    </row>
    <row r="2684" spans="3:26" x14ac:dyDescent="0.3">
      <c r="C2684" s="210">
        <v>39944</v>
      </c>
      <c r="D2684" s="211">
        <v>9.074486322614609E-4</v>
      </c>
      <c r="E2684" s="211">
        <v>2.190541963725273E-3</v>
      </c>
      <c r="F2684" s="211">
        <v>3.5728792394282118E-3</v>
      </c>
      <c r="G2684" s="211">
        <v>5.645145292909136E-3</v>
      </c>
      <c r="H2684" s="211">
        <v>7.170054935603974E-3</v>
      </c>
      <c r="I2684" s="211">
        <v>9.2654614285041428E-3</v>
      </c>
      <c r="J2684" s="211">
        <v>1.2737271553463995E-2</v>
      </c>
      <c r="K2684" s="211">
        <v>1.6984421914282236E-2</v>
      </c>
      <c r="L2684" s="211">
        <v>2.291887928029224E-2</v>
      </c>
      <c r="M2684" s="211">
        <v>3.0921472209513936E-2</v>
      </c>
      <c r="N2684" s="211">
        <v>4.0220583736625147E-2</v>
      </c>
      <c r="P2684" s="212">
        <f t="array" ref="P2684:Z2684">(1+D2684:N2684)^-P$1:Z$1</f>
        <v>0.99992743966065556</v>
      </c>
      <c r="Q2684" s="212">
        <v>0.99945311304104612</v>
      </c>
      <c r="R2684" s="212">
        <v>0.99821833322151499</v>
      </c>
      <c r="S2684" s="212">
        <v>0.994386543484715</v>
      </c>
      <c r="T2684" s="212">
        <v>0.98581265785301098</v>
      </c>
      <c r="U2684" s="212">
        <v>0.97271086321587996</v>
      </c>
      <c r="V2684" s="212">
        <v>0.9386766881824159</v>
      </c>
      <c r="W2684" s="212">
        <v>0.88879150827513875</v>
      </c>
      <c r="X2684" s="212">
        <v>0.79723812405379535</v>
      </c>
      <c r="Y2684" s="212">
        <v>0.63330981801605957</v>
      </c>
      <c r="Z2684" s="212">
        <v>0.45445525993292707</v>
      </c>
    </row>
    <row r="2685" spans="3:26" x14ac:dyDescent="0.3">
      <c r="C2685" s="210">
        <v>39941</v>
      </c>
      <c r="D2685" s="211">
        <v>9.183290448410063E-4</v>
      </c>
      <c r="E2685" s="211">
        <v>2.1692368306829423E-3</v>
      </c>
      <c r="F2685" s="211">
        <v>3.3339937070819181E-3</v>
      </c>
      <c r="G2685" s="211">
        <v>5.4803690434764513E-3</v>
      </c>
      <c r="H2685" s="211">
        <v>7.0632650921280049E-3</v>
      </c>
      <c r="I2685" s="211">
        <v>9.3139235210810429E-3</v>
      </c>
      <c r="J2685" s="211">
        <v>1.2242400656778729E-2</v>
      </c>
      <c r="K2685" s="211">
        <v>1.5422352660658702E-2</v>
      </c>
      <c r="L2685" s="211">
        <v>2.0929013342192108E-2</v>
      </c>
      <c r="M2685" s="211">
        <v>2.772532774553706E-2</v>
      </c>
      <c r="N2685" s="211">
        <v>3.6638918276466398E-2</v>
      </c>
      <c r="P2685" s="212">
        <f t="array" ref="P2685:Z2685">(1+D2685:N2685)^-P$1:Z$1</f>
        <v>0.9999265700850124</v>
      </c>
      <c r="Q2685" s="212">
        <v>0.99945842484642988</v>
      </c>
      <c r="R2685" s="212">
        <v>0.9983371599169526</v>
      </c>
      <c r="S2685" s="212">
        <v>0.99454950169868572</v>
      </c>
      <c r="T2685" s="212">
        <v>0.98602174176023205</v>
      </c>
      <c r="U2685" s="212">
        <v>0.97257075614084987</v>
      </c>
      <c r="V2685" s="212">
        <v>0.9409734611406525</v>
      </c>
      <c r="W2685" s="212">
        <v>0.89840666344204967</v>
      </c>
      <c r="X2685" s="212">
        <v>0.81291388166018652</v>
      </c>
      <c r="Y2685" s="212">
        <v>0.66350485609345067</v>
      </c>
      <c r="Z2685" s="212">
        <v>0.4869112529807777</v>
      </c>
    </row>
    <row r="2686" spans="3:26" x14ac:dyDescent="0.3">
      <c r="C2686" s="210">
        <v>39940</v>
      </c>
      <c r="D2686" s="211">
        <v>9.487511151020947E-4</v>
      </c>
      <c r="E2686" s="211">
        <v>2.357068837374562E-3</v>
      </c>
      <c r="F2686" s="211">
        <v>3.6723642183710977E-3</v>
      </c>
      <c r="G2686" s="211">
        <v>5.8521881237569694E-3</v>
      </c>
      <c r="H2686" s="211">
        <v>7.9392238415719758E-3</v>
      </c>
      <c r="I2686" s="211">
        <v>1.0435998825549823E-2</v>
      </c>
      <c r="J2686" s="211">
        <v>1.382946427691503E-2</v>
      </c>
      <c r="K2686" s="211">
        <v>1.7411773198207265E-2</v>
      </c>
      <c r="L2686" s="211">
        <v>2.2868483599576734E-2</v>
      </c>
      <c r="M2686" s="211">
        <v>2.9327550713722613E-2</v>
      </c>
      <c r="N2686" s="211">
        <v>3.7340122317226637E-2</v>
      </c>
      <c r="P2686" s="212">
        <f t="array" ref="P2686:Z2686">(1+D2686:N2686)^-P$1:Z$1</f>
        <v>0.99992413877079056</v>
      </c>
      <c r="Q2686" s="212">
        <v>0.99941159934858925</v>
      </c>
      <c r="R2686" s="212">
        <v>0.9981688598104731</v>
      </c>
      <c r="S2686" s="212">
        <v>0.99418186072182912</v>
      </c>
      <c r="T2686" s="212">
        <v>0.98430866414205709</v>
      </c>
      <c r="U2686" s="212">
        <v>0.96933427345574019</v>
      </c>
      <c r="V2686" s="212">
        <v>0.93363141506447433</v>
      </c>
      <c r="W2686" s="212">
        <v>0.88618151751990304</v>
      </c>
      <c r="X2686" s="212">
        <v>0.79763100219508509</v>
      </c>
      <c r="Y2686" s="212">
        <v>0.64818062140695165</v>
      </c>
      <c r="Z2686" s="212">
        <v>0.48037066922709254</v>
      </c>
    </row>
    <row r="2687" spans="3:26" x14ac:dyDescent="0.3">
      <c r="C2687" s="210">
        <v>39939</v>
      </c>
      <c r="D2687" s="211">
        <v>8.4788157027509091E-4</v>
      </c>
      <c r="E2687" s="211">
        <v>2.1623384254327882E-3</v>
      </c>
      <c r="F2687" s="211">
        <v>3.4668686921347845E-3</v>
      </c>
      <c r="G2687" s="211">
        <v>5.3605268724543293E-3</v>
      </c>
      <c r="H2687" s="211">
        <v>6.9896244538765959E-3</v>
      </c>
      <c r="I2687" s="211">
        <v>9.4916966651857528E-3</v>
      </c>
      <c r="J2687" s="211">
        <v>1.2835880530574342E-2</v>
      </c>
      <c r="K2687" s="211">
        <v>1.6851363717438714E-2</v>
      </c>
      <c r="L2687" s="211">
        <v>2.2650897037642701E-2</v>
      </c>
      <c r="M2687" s="211">
        <v>3.0480182004788851E-2</v>
      </c>
      <c r="N2687" s="211">
        <v>4.0697845349629204E-2</v>
      </c>
      <c r="P2687" s="212">
        <f t="array" ref="P2687:Z2687">(1+D2687:N2687)^-P$1:Z$1</f>
        <v>0.99993220051274923</v>
      </c>
      <c r="Q2687" s="212">
        <v>0.99946014479019141</v>
      </c>
      <c r="R2687" s="212">
        <v>0.99827105986372333</v>
      </c>
      <c r="S2687" s="212">
        <v>0.99466805516113677</v>
      </c>
      <c r="T2687" s="212">
        <v>0.98616596156874325</v>
      </c>
      <c r="U2687" s="212">
        <v>0.97205703270131139</v>
      </c>
      <c r="V2687" s="212">
        <v>0.93821983269347387</v>
      </c>
      <c r="W2687" s="212">
        <v>0.88960593606659344</v>
      </c>
      <c r="X2687" s="212">
        <v>0.79932972510986267</v>
      </c>
      <c r="Y2687" s="212">
        <v>0.63739014019504092</v>
      </c>
      <c r="Z2687" s="212">
        <v>0.45030512723388832</v>
      </c>
    </row>
    <row r="2688" spans="3:26" x14ac:dyDescent="0.3">
      <c r="C2688" s="210">
        <v>39938</v>
      </c>
      <c r="D2688" s="211">
        <v>8.4423665310914473E-4</v>
      </c>
      <c r="E2688" s="211">
        <v>1.9887961250643986E-3</v>
      </c>
      <c r="F2688" s="211">
        <v>3.1321560101001547E-3</v>
      </c>
      <c r="G2688" s="211">
        <v>4.7961494086291162E-3</v>
      </c>
      <c r="H2688" s="211">
        <v>6.0928223400884282E-3</v>
      </c>
      <c r="I2688" s="211">
        <v>7.9360158651525774E-3</v>
      </c>
      <c r="J2688" s="211">
        <v>1.082132977253754E-2</v>
      </c>
      <c r="K2688" s="211">
        <v>1.4540271367485041E-2</v>
      </c>
      <c r="L2688" s="211">
        <v>1.8226852855600734E-2</v>
      </c>
      <c r="M2688" s="211">
        <v>2.4145171416906145E-2</v>
      </c>
      <c r="N2688" s="211">
        <v>3.2238573807174563E-2</v>
      </c>
      <c r="P2688" s="212">
        <f t="array" ref="P2688:Z2688">(1+D2688:N2688)^-P$1:Z$1</f>
        <v>0.99993249183991506</v>
      </c>
      <c r="Q2688" s="212">
        <v>0.99950341806558018</v>
      </c>
      <c r="R2688" s="212">
        <v>0.99843759131926102</v>
      </c>
      <c r="S2688" s="212">
        <v>0.99522674384107479</v>
      </c>
      <c r="T2688" s="212">
        <v>0.98792482488959721</v>
      </c>
      <c r="U2688" s="212">
        <v>0.97656489520476086</v>
      </c>
      <c r="V2688" s="212">
        <v>0.94760645866425486</v>
      </c>
      <c r="W2688" s="212">
        <v>0.90388871691792361</v>
      </c>
      <c r="X2688" s="212">
        <v>0.83474636891316834</v>
      </c>
      <c r="Y2688" s="212">
        <v>0.69916096592671684</v>
      </c>
      <c r="Z2688" s="212">
        <v>0.53014945043084627</v>
      </c>
    </row>
    <row r="2689" spans="3:26" x14ac:dyDescent="0.3">
      <c r="C2689" s="210">
        <v>39937</v>
      </c>
      <c r="D2689" s="211">
        <v>1.0747820185701383E-3</v>
      </c>
      <c r="E2689" s="211">
        <v>2.8127209002283492E-3</v>
      </c>
      <c r="F2689" s="211">
        <v>4.3862717233747808E-3</v>
      </c>
      <c r="G2689" s="211">
        <v>7.1433346646044412E-3</v>
      </c>
      <c r="H2689" s="211">
        <v>9.1509485163013583E-3</v>
      </c>
      <c r="I2689" s="211">
        <v>1.2050471373122415E-2</v>
      </c>
      <c r="J2689" s="211">
        <v>1.6241587879844449E-2</v>
      </c>
      <c r="K2689" s="211">
        <v>2.1447457431802916E-2</v>
      </c>
      <c r="L2689" s="211">
        <v>2.8194440589485045E-2</v>
      </c>
      <c r="M2689" s="211">
        <v>3.663813886696652E-2</v>
      </c>
      <c r="N2689" s="211">
        <v>4.7493770843743142E-2</v>
      </c>
      <c r="P2689" s="212">
        <f t="array" ref="P2689:Z2689">(1+D2689:N2689)^-P$1:Z$1</f>
        <v>0.99991406730411458</v>
      </c>
      <c r="Q2689" s="212">
        <v>0.99929805332923882</v>
      </c>
      <c r="R2689" s="212">
        <v>0.99781405263488199</v>
      </c>
      <c r="S2689" s="212">
        <v>0.9929073306462548</v>
      </c>
      <c r="T2689" s="212">
        <v>0.98194629202796568</v>
      </c>
      <c r="U2689" s="212">
        <v>0.96470268114197133</v>
      </c>
      <c r="V2689" s="212">
        <v>0.9226036781140039</v>
      </c>
      <c r="W2689" s="212">
        <v>0.86196132069278875</v>
      </c>
      <c r="X2689" s="212">
        <v>0.75726430623676788</v>
      </c>
      <c r="Y2689" s="212">
        <v>0.58289758588533358</v>
      </c>
      <c r="Z2689" s="212">
        <v>0.39534023825958503</v>
      </c>
    </row>
    <row r="2690" spans="3:26" x14ac:dyDescent="0.3">
      <c r="C2690" s="210">
        <v>39934</v>
      </c>
      <c r="D2690" s="211">
        <v>9.5162679077075445E-4</v>
      </c>
      <c r="E2690" s="211">
        <v>2.4624795728852068E-3</v>
      </c>
      <c r="F2690" s="211">
        <v>3.7783770628645416E-3</v>
      </c>
      <c r="G2690" s="211">
        <v>5.9350464983871165E-3</v>
      </c>
      <c r="H2690" s="211">
        <v>7.840716109784986E-3</v>
      </c>
      <c r="I2690" s="211">
        <v>1.0510487584043375E-2</v>
      </c>
      <c r="J2690" s="211">
        <v>1.4394238941580645E-2</v>
      </c>
      <c r="K2690" s="211">
        <v>1.8122287292878306E-2</v>
      </c>
      <c r="L2690" s="211">
        <v>2.29008429210803E-2</v>
      </c>
      <c r="M2690" s="211">
        <v>3.0260069136708378E-2</v>
      </c>
      <c r="N2690" s="211">
        <v>4.0100501974237784E-2</v>
      </c>
      <c r="P2690" s="212">
        <f t="array" ref="P2690:Z2690">(1+D2690:N2690)^-P$1:Z$1</f>
        <v>0.99992390895258632</v>
      </c>
      <c r="Q2690" s="212">
        <v>0.99938532583006123</v>
      </c>
      <c r="R2690" s="212">
        <v>0.99811614821762662</v>
      </c>
      <c r="S2690" s="212">
        <v>0.99409997045132603</v>
      </c>
      <c r="T2690" s="212">
        <v>0.98450108889913013</v>
      </c>
      <c r="U2690" s="212">
        <v>0.96911992877016595</v>
      </c>
      <c r="V2690" s="212">
        <v>0.93103526198157593</v>
      </c>
      <c r="W2690" s="212">
        <v>0.88186151154542824</v>
      </c>
      <c r="X2690" s="212">
        <v>0.79737870868896643</v>
      </c>
      <c r="Y2690" s="212">
        <v>0.6394358535639928</v>
      </c>
      <c r="Z2690" s="212">
        <v>0.4555057677245688</v>
      </c>
    </row>
    <row r="2691" spans="3:26" x14ac:dyDescent="0.3">
      <c r="C2691" s="210">
        <v>39933</v>
      </c>
      <c r="D2691" s="211">
        <v>1.0663129318470978E-3</v>
      </c>
      <c r="E2691" s="211">
        <v>2.5607184943161328E-3</v>
      </c>
      <c r="F2691" s="211">
        <v>4.1646694102685615E-3</v>
      </c>
      <c r="G2691" s="211">
        <v>6.2470492551724649E-3</v>
      </c>
      <c r="H2691" s="211">
        <v>8.2107810581231906E-3</v>
      </c>
      <c r="I2691" s="211">
        <v>1.100902178214346E-2</v>
      </c>
      <c r="J2691" s="211">
        <v>1.4326191753945245E-2</v>
      </c>
      <c r="K2691" s="211">
        <v>1.8437634896026796E-2</v>
      </c>
      <c r="L2691" s="211">
        <v>2.5281189557046151E-2</v>
      </c>
      <c r="M2691" s="211">
        <v>3.2561928472788666E-2</v>
      </c>
      <c r="N2691" s="211">
        <v>4.1715447912090385E-2</v>
      </c>
      <c r="P2691" s="212">
        <f t="array" ref="P2691:Z2691">(1+D2691:N2691)^-P$1:Z$1</f>
        <v>0.99991474404857272</v>
      </c>
      <c r="Q2691" s="212">
        <v>0.99936084298764627</v>
      </c>
      <c r="R2691" s="212">
        <v>0.99792414698043175</v>
      </c>
      <c r="S2691" s="212">
        <v>0.99379173408777044</v>
      </c>
      <c r="T2691" s="212">
        <v>0.9837784969814688</v>
      </c>
      <c r="U2691" s="212">
        <v>0.96768700023078735</v>
      </c>
      <c r="V2691" s="212">
        <v>0.93134760150628926</v>
      </c>
      <c r="W2691" s="212">
        <v>0.87995187762208149</v>
      </c>
      <c r="X2691" s="212">
        <v>0.77905856015714581</v>
      </c>
      <c r="Y2691" s="212">
        <v>0.61838418996341782</v>
      </c>
      <c r="Z2691" s="212">
        <v>0.44158865792866586</v>
      </c>
    </row>
    <row r="2692" spans="3:26" x14ac:dyDescent="0.3">
      <c r="C2692" s="210">
        <v>39932</v>
      </c>
      <c r="D2692" s="211">
        <v>1.0041436051593815E-3</v>
      </c>
      <c r="E2692" s="211">
        <v>2.5319819116421892E-3</v>
      </c>
      <c r="F2692" s="211">
        <v>4.0738046944959723E-3</v>
      </c>
      <c r="G2692" s="211">
        <v>6.5714413756902306E-3</v>
      </c>
      <c r="H2692" s="211">
        <v>8.7609364822231299E-3</v>
      </c>
      <c r="I2692" s="211">
        <v>1.1606530718448464E-2</v>
      </c>
      <c r="J2692" s="211">
        <v>1.5628928984184002E-2</v>
      </c>
      <c r="K2692" s="211">
        <v>1.9803162622990037E-2</v>
      </c>
      <c r="L2692" s="211">
        <v>2.494415586041315E-2</v>
      </c>
      <c r="M2692" s="211">
        <v>3.3939930697994565E-2</v>
      </c>
      <c r="N2692" s="211">
        <v>4.5673723622785579E-2</v>
      </c>
      <c r="P2692" s="212">
        <f t="array" ref="P2692:Z2692">(1+D2692:N2692)^-P$1:Z$1</f>
        <v>0.99991971204003405</v>
      </c>
      <c r="Q2692" s="212">
        <v>0.99936800433195172</v>
      </c>
      <c r="R2692" s="212">
        <v>0.99796930005692353</v>
      </c>
      <c r="S2692" s="212">
        <v>0.99347146053864888</v>
      </c>
      <c r="T2692" s="212">
        <v>0.98270572846108251</v>
      </c>
      <c r="U2692" s="212">
        <v>0.96597330969085748</v>
      </c>
      <c r="V2692" s="212">
        <v>0.92538975326489881</v>
      </c>
      <c r="W2692" s="212">
        <v>0.87173707854269566</v>
      </c>
      <c r="X2692" s="212">
        <v>0.78162414248515977</v>
      </c>
      <c r="Y2692" s="212">
        <v>0.60613641896539605</v>
      </c>
      <c r="Z2692" s="212">
        <v>0.40933238095391355</v>
      </c>
    </row>
    <row r="2693" spans="3:26" x14ac:dyDescent="0.3">
      <c r="C2693" s="210">
        <v>39931</v>
      </c>
      <c r="D2693" s="211">
        <v>9.3181323635411974E-4</v>
      </c>
      <c r="E2693" s="211">
        <v>2.1969872285231705E-3</v>
      </c>
      <c r="F2693" s="211">
        <v>3.5903709854190461E-3</v>
      </c>
      <c r="G2693" s="211">
        <v>5.8684549269003078E-3</v>
      </c>
      <c r="H2693" s="211">
        <v>8.0039258926207103E-3</v>
      </c>
      <c r="I2693" s="211">
        <v>1.0284966707551753E-2</v>
      </c>
      <c r="J2693" s="211">
        <v>1.318315444643905E-2</v>
      </c>
      <c r="K2693" s="211">
        <v>1.7067968773731092E-2</v>
      </c>
      <c r="L2693" s="211">
        <v>2.2972209888729334E-2</v>
      </c>
      <c r="M2693" s="211">
        <v>2.9678994482992008E-2</v>
      </c>
      <c r="N2693" s="211">
        <v>4.0148606647196911E-2</v>
      </c>
      <c r="P2693" s="212">
        <f t="array" ref="P2693:Z2693">(1+D2693:N2693)^-P$1:Z$1</f>
        <v>0.99992549242639495</v>
      </c>
      <c r="Q2693" s="212">
        <v>0.99945150613252798</v>
      </c>
      <c r="R2693" s="212">
        <v>0.99820963412569153</v>
      </c>
      <c r="S2693" s="212">
        <v>0.99416578291310786</v>
      </c>
      <c r="T2693" s="212">
        <v>0.98418230601224033</v>
      </c>
      <c r="U2693" s="212">
        <v>0.9697690690838453</v>
      </c>
      <c r="V2693" s="212">
        <v>0.93661303535493157</v>
      </c>
      <c r="W2693" s="212">
        <v>0.88828056690854695</v>
      </c>
      <c r="X2693" s="212">
        <v>0.79682259740770622</v>
      </c>
      <c r="Y2693" s="212">
        <v>0.64487004224720967</v>
      </c>
      <c r="Z2693" s="212">
        <v>0.45508462921814791</v>
      </c>
    </row>
    <row r="2694" spans="3:26" x14ac:dyDescent="0.3">
      <c r="C2694" s="210">
        <v>39930</v>
      </c>
      <c r="D2694" s="211">
        <v>1.0553472262554307E-3</v>
      </c>
      <c r="E2694" s="211">
        <v>2.4453360769521181E-3</v>
      </c>
      <c r="F2694" s="211">
        <v>3.7865488649464958E-3</v>
      </c>
      <c r="G2694" s="211">
        <v>5.7097794597083E-3</v>
      </c>
      <c r="H2694" s="211">
        <v>7.7982314759763314E-3</v>
      </c>
      <c r="I2694" s="211">
        <v>1.0149698344606795E-2</v>
      </c>
      <c r="J2694" s="211">
        <v>1.3410219077540165E-2</v>
      </c>
      <c r="K2694" s="211">
        <v>1.7590051518865439E-2</v>
      </c>
      <c r="L2694" s="211">
        <v>2.4069489679171347E-2</v>
      </c>
      <c r="M2694" s="211">
        <v>3.2623139886228468E-2</v>
      </c>
      <c r="N2694" s="211">
        <v>4.447463318341819E-2</v>
      </c>
      <c r="P2694" s="212">
        <f t="array" ref="P2694:Z2694">(1+D2694:N2694)^-P$1:Z$1</f>
        <v>0.99991562030105818</v>
      </c>
      <c r="Q2694" s="212">
        <v>0.99938959859381638</v>
      </c>
      <c r="R2694" s="212">
        <v>0.99811208538961416</v>
      </c>
      <c r="S2694" s="212">
        <v>0.99432263703075874</v>
      </c>
      <c r="T2694" s="212">
        <v>0.98458409569265193</v>
      </c>
      <c r="U2694" s="212">
        <v>0.9701587043275034</v>
      </c>
      <c r="V2694" s="212">
        <v>0.93556421816178703</v>
      </c>
      <c r="W2694" s="212">
        <v>0.88509529661698849</v>
      </c>
      <c r="X2694" s="212">
        <v>0.78832577595485687</v>
      </c>
      <c r="Y2694" s="212">
        <v>0.6178345731711411</v>
      </c>
      <c r="Z2694" s="212">
        <v>0.41883412827576322</v>
      </c>
    </row>
    <row r="2695" spans="3:26" x14ac:dyDescent="0.3">
      <c r="C2695" s="210">
        <v>39927</v>
      </c>
      <c r="D2695" s="211">
        <v>1.1302100144137436E-3</v>
      </c>
      <c r="E2695" s="211">
        <v>2.7099585220596444E-3</v>
      </c>
      <c r="F2695" s="211">
        <v>4.1018700474668261E-3</v>
      </c>
      <c r="G2695" s="211">
        <v>6.6094112718696986E-3</v>
      </c>
      <c r="H2695" s="211">
        <v>8.5840168474289741E-3</v>
      </c>
      <c r="I2695" s="211">
        <v>1.1320847529414401E-2</v>
      </c>
      <c r="J2695" s="211">
        <v>1.4827238554306116E-2</v>
      </c>
      <c r="K2695" s="211">
        <v>1.949717095333919E-2</v>
      </c>
      <c r="L2695" s="211">
        <v>2.5388786482941419E-2</v>
      </c>
      <c r="M2695" s="211">
        <v>3.2302269942880442E-2</v>
      </c>
      <c r="N2695" s="211">
        <v>4.1444932819244197E-2</v>
      </c>
      <c r="P2695" s="212">
        <f t="array" ref="P2695:Z2695">(1+D2695:N2695)^-P$1:Z$1</f>
        <v>0.99990963833822877</v>
      </c>
      <c r="Q2695" s="212">
        <v>0.99932365552288882</v>
      </c>
      <c r="R2695" s="212">
        <v>0.99795535298780047</v>
      </c>
      <c r="S2695" s="212">
        <v>0.99343398621366097</v>
      </c>
      <c r="T2695" s="212">
        <v>0.98305051914665398</v>
      </c>
      <c r="U2695" s="212">
        <v>0.96679216050045758</v>
      </c>
      <c r="V2695" s="212">
        <v>0.92905071711021125</v>
      </c>
      <c r="W2695" s="212">
        <v>0.87357022938970508</v>
      </c>
      <c r="X2695" s="212">
        <v>0.77824145803252842</v>
      </c>
      <c r="Y2695" s="212">
        <v>0.6207214669642569</v>
      </c>
      <c r="Z2695" s="212">
        <v>0.44388837875459497</v>
      </c>
    </row>
    <row r="2696" spans="3:26" x14ac:dyDescent="0.3">
      <c r="C2696" s="210">
        <v>39926</v>
      </c>
      <c r="D2696" s="211">
        <v>1.0384075435789107E-3</v>
      </c>
      <c r="E2696" s="211">
        <v>2.6046847181375806E-3</v>
      </c>
      <c r="F2696" s="211">
        <v>4.1419601924156443E-3</v>
      </c>
      <c r="G2696" s="211">
        <v>6.4121877102913949E-3</v>
      </c>
      <c r="H2696" s="211">
        <v>8.1707757489262733E-3</v>
      </c>
      <c r="I2696" s="211">
        <v>1.0636312696254535E-2</v>
      </c>
      <c r="J2696" s="211">
        <v>1.4223712156056164E-2</v>
      </c>
      <c r="K2696" s="211">
        <v>1.8301673897079245E-2</v>
      </c>
      <c r="L2696" s="211">
        <v>2.4663010237500088E-2</v>
      </c>
      <c r="M2696" s="211">
        <v>3.2176157037278198E-2</v>
      </c>
      <c r="N2696" s="211">
        <v>4.0743845110510546E-2</v>
      </c>
      <c r="P2696" s="212">
        <f t="array" ref="P2696:Z2696">(1+D2696:N2696)^-P$1:Z$1</f>
        <v>0.99991697394514079</v>
      </c>
      <c r="Q2696" s="212">
        <v>0.99934988681375991</v>
      </c>
      <c r="R2696" s="212">
        <v>0.99793543121594086</v>
      </c>
      <c r="S2696" s="212">
        <v>0.99362866647622794</v>
      </c>
      <c r="T2696" s="212">
        <v>0.98385657332478549</v>
      </c>
      <c r="U2696" s="212">
        <v>0.96875800497634057</v>
      </c>
      <c r="V2696" s="212">
        <v>0.93181822458633334</v>
      </c>
      <c r="W2696" s="212">
        <v>0.88077462936877704</v>
      </c>
      <c r="X2696" s="212">
        <v>0.78377140191831918</v>
      </c>
      <c r="Y2696" s="212">
        <v>0.62186005131568933</v>
      </c>
      <c r="Z2696" s="212">
        <v>0.4499072342650754</v>
      </c>
    </row>
    <row r="2697" spans="3:26" x14ac:dyDescent="0.3">
      <c r="C2697" s="210">
        <v>39925</v>
      </c>
      <c r="D2697" s="211">
        <v>1.0597561844124658E-3</v>
      </c>
      <c r="E2697" s="211">
        <v>2.6763459689843287E-3</v>
      </c>
      <c r="F2697" s="211">
        <v>4.141186732599742E-3</v>
      </c>
      <c r="G2697" s="211">
        <v>6.2306340280452047E-3</v>
      </c>
      <c r="H2697" s="211">
        <v>7.9407918738391182E-3</v>
      </c>
      <c r="I2697" s="211">
        <v>1.0111762229117615E-2</v>
      </c>
      <c r="J2697" s="211">
        <v>1.3218298849214839E-2</v>
      </c>
      <c r="K2697" s="211">
        <v>1.6960614153123828E-2</v>
      </c>
      <c r="L2697" s="211">
        <v>2.2929969295242804E-2</v>
      </c>
      <c r="M2697" s="211">
        <v>3.1207417554144277E-2</v>
      </c>
      <c r="N2697" s="211">
        <v>4.1074652582546542E-2</v>
      </c>
      <c r="P2697" s="212">
        <f t="array" ref="P2697:Z2697">(1+D2697:N2697)^-P$1:Z$1</f>
        <v>0.9999152679868204</v>
      </c>
      <c r="Q2697" s="212">
        <v>0.99933203045795482</v>
      </c>
      <c r="R2697" s="212">
        <v>0.9979358155557212</v>
      </c>
      <c r="S2697" s="212">
        <v>0.9938079463918692</v>
      </c>
      <c r="T2697" s="212">
        <v>0.98430560160791192</v>
      </c>
      <c r="U2697" s="212">
        <v>0.97026801530556495</v>
      </c>
      <c r="V2697" s="212">
        <v>0.93645061022707909</v>
      </c>
      <c r="W2697" s="212">
        <v>0.88893716913243426</v>
      </c>
      <c r="X2697" s="212">
        <v>0.79715169632508087</v>
      </c>
      <c r="Y2697" s="212">
        <v>0.63068075078102326</v>
      </c>
      <c r="Z2697" s="212">
        <v>0.44705663653559813</v>
      </c>
    </row>
    <row r="2698" spans="3:26" x14ac:dyDescent="0.3">
      <c r="C2698" s="210">
        <v>39924</v>
      </c>
      <c r="D2698" s="211">
        <v>1.0453486224074199E-3</v>
      </c>
      <c r="E2698" s="211">
        <v>2.5024694303984523E-3</v>
      </c>
      <c r="F2698" s="211">
        <v>4.0079475497170154E-3</v>
      </c>
      <c r="G2698" s="211">
        <v>6.1628080572816999E-3</v>
      </c>
      <c r="H2698" s="211">
        <v>8.2487530026950241E-3</v>
      </c>
      <c r="I2698" s="211">
        <v>1.038894256307262E-2</v>
      </c>
      <c r="J2698" s="211">
        <v>1.4264915405386217E-2</v>
      </c>
      <c r="K2698" s="211">
        <v>1.8547094774542753E-2</v>
      </c>
      <c r="L2698" s="211">
        <v>2.402546402682814E-2</v>
      </c>
      <c r="M2698" s="211">
        <v>3.0375804532165145E-2</v>
      </c>
      <c r="N2698" s="211">
        <v>3.9824717230403553E-2</v>
      </c>
      <c r="P2698" s="212">
        <f t="array" ref="P2698:Z2698">(1+D2698:N2698)^-P$1:Z$1</f>
        <v>0.99991641928298214</v>
      </c>
      <c r="Q2698" s="212">
        <v>0.99937535930233579</v>
      </c>
      <c r="R2698" s="212">
        <v>0.99800203004233112</v>
      </c>
      <c r="S2698" s="212">
        <v>0.99387493951482764</v>
      </c>
      <c r="T2698" s="212">
        <v>0.98370439765030671</v>
      </c>
      <c r="U2698" s="212">
        <v>0.96946971250430125</v>
      </c>
      <c r="V2698" s="212">
        <v>0.93162897018755819</v>
      </c>
      <c r="W2698" s="212">
        <v>0.87929013242832121</v>
      </c>
      <c r="X2698" s="212">
        <v>0.78866476432104826</v>
      </c>
      <c r="Y2698" s="212">
        <v>0.63835934533867833</v>
      </c>
      <c r="Z2698" s="212">
        <v>0.45792807143027381</v>
      </c>
    </row>
    <row r="2699" spans="3:26" x14ac:dyDescent="0.3">
      <c r="C2699" s="210">
        <v>39923</v>
      </c>
      <c r="D2699" s="211">
        <v>1.0709505955353159E-3</v>
      </c>
      <c r="E2699" s="211">
        <v>2.670312284983697E-3</v>
      </c>
      <c r="F2699" s="211">
        <v>4.3583045437601917E-3</v>
      </c>
      <c r="G2699" s="211">
        <v>7.0947447010683475E-3</v>
      </c>
      <c r="H2699" s="211">
        <v>8.9354389833463874E-3</v>
      </c>
      <c r="I2699" s="211">
        <v>1.1766582952355439E-2</v>
      </c>
      <c r="J2699" s="211">
        <v>1.5345226995331565E-2</v>
      </c>
      <c r="K2699" s="211">
        <v>1.9307483118660405E-2</v>
      </c>
      <c r="L2699" s="211">
        <v>2.4458719772820398E-2</v>
      </c>
      <c r="M2699" s="211">
        <v>3.093807464779582E-2</v>
      </c>
      <c r="N2699" s="211">
        <v>4.1567089120176683E-2</v>
      </c>
      <c r="P2699" s="212">
        <f t="array" ref="P2699:Z2699">(1+D2699:N2699)^-P$1:Z$1</f>
        <v>0.99991437346319678</v>
      </c>
      <c r="Q2699" s="212">
        <v>0.99933353385343848</v>
      </c>
      <c r="R2699" s="212">
        <v>0.99782794501295147</v>
      </c>
      <c r="S2699" s="212">
        <v>0.99295523610027947</v>
      </c>
      <c r="T2699" s="212">
        <v>0.9823658260825493</v>
      </c>
      <c r="U2699" s="212">
        <v>0.96551495773680607</v>
      </c>
      <c r="V2699" s="212">
        <v>0.92668331165028839</v>
      </c>
      <c r="W2699" s="212">
        <v>0.87470883311140712</v>
      </c>
      <c r="X2699" s="212">
        <v>0.78533574784721893</v>
      </c>
      <c r="Y2699" s="212">
        <v>0.6331568509919101</v>
      </c>
      <c r="Z2699" s="212">
        <v>0.44284834223967623</v>
      </c>
    </row>
    <row r="2700" spans="3:26" x14ac:dyDescent="0.3">
      <c r="C2700" s="210">
        <v>39920</v>
      </c>
      <c r="D2700" s="211">
        <v>1.1108579313719019E-3</v>
      </c>
      <c r="E2700" s="211">
        <v>2.748547541071805E-3</v>
      </c>
      <c r="F2700" s="211">
        <v>4.4426959479183827E-3</v>
      </c>
      <c r="G2700" s="211">
        <v>6.758727859353583E-3</v>
      </c>
      <c r="H2700" s="211">
        <v>9.2918772780892257E-3</v>
      </c>
      <c r="I2700" s="211">
        <v>1.231115724625674E-2</v>
      </c>
      <c r="J2700" s="211">
        <v>1.5531439696591173E-2</v>
      </c>
      <c r="K2700" s="211">
        <v>2.0908808100265727E-2</v>
      </c>
      <c r="L2700" s="211">
        <v>2.8418951542920453E-2</v>
      </c>
      <c r="M2700" s="211">
        <v>3.7382339517538513E-2</v>
      </c>
      <c r="N2700" s="211">
        <v>4.9180865379269335E-2</v>
      </c>
      <c r="P2700" s="212">
        <f t="array" ref="P2700:Z2700">(1+D2700:N2700)^-P$1:Z$1</f>
        <v>0.99991118463349782</v>
      </c>
      <c r="Q2700" s="212">
        <v>0.99931404107962685</v>
      </c>
      <c r="R2700" s="212">
        <v>0.99778602630989655</v>
      </c>
      <c r="S2700" s="212">
        <v>0.99328664587420623</v>
      </c>
      <c r="T2700" s="212">
        <v>0.98167209024988922</v>
      </c>
      <c r="U2700" s="212">
        <v>0.96395759519669022</v>
      </c>
      <c r="V2700" s="212">
        <v>0.92583401775053009</v>
      </c>
      <c r="W2700" s="212">
        <v>0.86514986515123415</v>
      </c>
      <c r="X2700" s="212">
        <v>0.75561276909158859</v>
      </c>
      <c r="Y2700" s="212">
        <v>0.57665657231679823</v>
      </c>
      <c r="Z2700" s="212">
        <v>0.38281837077792225</v>
      </c>
    </row>
    <row r="2701" spans="3:26" x14ac:dyDescent="0.3">
      <c r="C2701" s="210">
        <v>39919</v>
      </c>
      <c r="D2701" s="211">
        <v>7.9685923179370329E-4</v>
      </c>
      <c r="E2701" s="211">
        <v>1.8948567495208385E-3</v>
      </c>
      <c r="F2701" s="211">
        <v>3.0662820391155437E-3</v>
      </c>
      <c r="G2701" s="211">
        <v>4.6777771423264468E-3</v>
      </c>
      <c r="H2701" s="211">
        <v>6.0495697081566829E-3</v>
      </c>
      <c r="I2701" s="211">
        <v>8.0414393362885795E-3</v>
      </c>
      <c r="J2701" s="211">
        <v>1.0328193194151486E-2</v>
      </c>
      <c r="K2701" s="211">
        <v>1.3685371873908619E-2</v>
      </c>
      <c r="L2701" s="211">
        <v>1.7760659023113166E-2</v>
      </c>
      <c r="M2701" s="211">
        <v>2.3142269524552599E-2</v>
      </c>
      <c r="N2701" s="211">
        <v>3.0865602403841147E-2</v>
      </c>
      <c r="P2701" s="212">
        <f t="array" ref="P2701:Z2701">(1+D2701:N2701)^-P$1:Z$1</f>
        <v>0.99993627867764656</v>
      </c>
      <c r="Q2701" s="212">
        <v>0.99952684602939434</v>
      </c>
      <c r="R2701" s="212">
        <v>0.99847037577742415</v>
      </c>
      <c r="S2701" s="212">
        <v>0.9953440025759982</v>
      </c>
      <c r="T2701" s="212">
        <v>0.98800977352166686</v>
      </c>
      <c r="U2701" s="212">
        <v>0.97625853251865913</v>
      </c>
      <c r="V2701" s="212">
        <v>0.94992132924768224</v>
      </c>
      <c r="W2701" s="212">
        <v>0.90923834804030657</v>
      </c>
      <c r="X2701" s="212">
        <v>0.83857788601792993</v>
      </c>
      <c r="Y2701" s="212">
        <v>0.70951174904247771</v>
      </c>
      <c r="Z2701" s="212">
        <v>0.54445128942408583</v>
      </c>
    </row>
    <row r="2702" spans="3:26" x14ac:dyDescent="0.3">
      <c r="C2702" s="210">
        <v>39918</v>
      </c>
      <c r="D2702" s="211">
        <v>1.071836460332105E-3</v>
      </c>
      <c r="E2702" s="211">
        <v>2.6252417154131492E-3</v>
      </c>
      <c r="F2702" s="211">
        <v>4.1238116156250915E-3</v>
      </c>
      <c r="G2702" s="211">
        <v>6.5395433534509969E-3</v>
      </c>
      <c r="H2702" s="211">
        <v>8.3968683617998419E-3</v>
      </c>
      <c r="I2702" s="211">
        <v>1.1140012763418002E-2</v>
      </c>
      <c r="J2702" s="211">
        <v>1.4033078576314938E-2</v>
      </c>
      <c r="K2702" s="211">
        <v>1.8740620444625971E-2</v>
      </c>
      <c r="L2702" s="211">
        <v>2.4535634423609679E-2</v>
      </c>
      <c r="M2702" s="211">
        <v>3.2164587902832172E-2</v>
      </c>
      <c r="N2702" s="211">
        <v>4.0309209185163127E-2</v>
      </c>
      <c r="P2702" s="212">
        <f t="array" ref="P2702:Z2702">(1+D2702:N2702)^-P$1:Z$1</f>
        <v>0.99991430267592485</v>
      </c>
      <c r="Q2702" s="212">
        <v>0.99934476431384633</v>
      </c>
      <c r="R2702" s="212">
        <v>0.9979444495390607</v>
      </c>
      <c r="S2702" s="212">
        <v>0.99350294442316356</v>
      </c>
      <c r="T2702" s="212">
        <v>0.98341544191432528</v>
      </c>
      <c r="U2702" s="212">
        <v>0.96731096373461789</v>
      </c>
      <c r="V2702" s="212">
        <v>0.93269444179060723</v>
      </c>
      <c r="W2702" s="212">
        <v>0.87812155444167173</v>
      </c>
      <c r="X2702" s="212">
        <v>0.78474637427344307</v>
      </c>
      <c r="Y2702" s="212">
        <v>0.62196461235845402</v>
      </c>
      <c r="Z2702" s="212">
        <v>0.45368157224111433</v>
      </c>
    </row>
    <row r="2703" spans="3:26" x14ac:dyDescent="0.3">
      <c r="C2703" s="210">
        <v>39917</v>
      </c>
      <c r="D2703" s="211">
        <v>1.0798082217112475E-3</v>
      </c>
      <c r="E2703" s="211">
        <v>2.6818964441993848E-3</v>
      </c>
      <c r="F2703" s="211">
        <v>4.1838522454296515E-3</v>
      </c>
      <c r="G2703" s="211">
        <v>6.8785955253165077E-3</v>
      </c>
      <c r="H2703" s="211">
        <v>8.9619285697056447E-3</v>
      </c>
      <c r="I2703" s="211">
        <v>1.1756836380410298E-2</v>
      </c>
      <c r="J2703" s="211">
        <v>1.606876158791171E-2</v>
      </c>
      <c r="K2703" s="211">
        <v>2.1969566392516984E-2</v>
      </c>
      <c r="L2703" s="211">
        <v>2.9639640047551177E-2</v>
      </c>
      <c r="M2703" s="211">
        <v>4.0061584441307758E-2</v>
      </c>
      <c r="N2703" s="211">
        <v>5.1263480251084681E-2</v>
      </c>
      <c r="P2703" s="212">
        <f t="array" ref="P2703:Z2703">(1+D2703:N2703)^-P$1:Z$1</f>
        <v>0.99991366567516993</v>
      </c>
      <c r="Q2703" s="212">
        <v>0.99933064747218414</v>
      </c>
      <c r="R2703" s="212">
        <v>0.99791461530662784</v>
      </c>
      <c r="S2703" s="212">
        <v>0.99316839631323395</v>
      </c>
      <c r="T2703" s="212">
        <v>0.98231424411092372</v>
      </c>
      <c r="U2703" s="212">
        <v>0.9655428613337439</v>
      </c>
      <c r="V2703" s="212">
        <v>0.92338858771175614</v>
      </c>
      <c r="W2703" s="212">
        <v>0.85888349915156437</v>
      </c>
      <c r="X2703" s="212">
        <v>0.74670224832236032</v>
      </c>
      <c r="Y2703" s="212">
        <v>0.5547715297292557</v>
      </c>
      <c r="Z2703" s="212">
        <v>0.36793274861876646</v>
      </c>
    </row>
    <row r="2704" spans="3:26" x14ac:dyDescent="0.3">
      <c r="C2704" s="210">
        <v>39916</v>
      </c>
      <c r="D2704" s="211">
        <v>9.547839667343735E-4</v>
      </c>
      <c r="E2704" s="211">
        <v>2.3586203098010391E-3</v>
      </c>
      <c r="F2704" s="211">
        <v>3.6823649956457525E-3</v>
      </c>
      <c r="G2704" s="211">
        <v>5.8439819481483583E-3</v>
      </c>
      <c r="H2704" s="211">
        <v>7.3115851913170436E-3</v>
      </c>
      <c r="I2704" s="211">
        <v>1.0036181531386527E-2</v>
      </c>
      <c r="J2704" s="211">
        <v>1.3760212875466303E-2</v>
      </c>
      <c r="K2704" s="211">
        <v>1.7463904174138862E-2</v>
      </c>
      <c r="L2704" s="211">
        <v>2.3232278095775414E-2</v>
      </c>
      <c r="M2704" s="211">
        <v>3.1847930563900201E-2</v>
      </c>
      <c r="N2704" s="211">
        <v>4.302991742647469E-2</v>
      </c>
      <c r="P2704" s="212">
        <f t="array" ref="P2704:Z2704">(1+D2704:N2704)^-P$1:Z$1</f>
        <v>0.9999236566382671</v>
      </c>
      <c r="Q2704" s="212">
        <v>0.99941121262062393</v>
      </c>
      <c r="R2704" s="212">
        <v>0.99816388687796775</v>
      </c>
      <c r="S2704" s="212">
        <v>0.99418997175205082</v>
      </c>
      <c r="T2704" s="212">
        <v>0.98553565812829202</v>
      </c>
      <c r="U2704" s="212">
        <v>0.97048584617911182</v>
      </c>
      <c r="V2704" s="212">
        <v>0.93395034708163449</v>
      </c>
      <c r="W2704" s="212">
        <v>0.88586373440467636</v>
      </c>
      <c r="X2704" s="212">
        <v>0.79479968066635776</v>
      </c>
      <c r="Y2704" s="212">
        <v>0.62483383321280617</v>
      </c>
      <c r="Z2704" s="212">
        <v>0.43059074290102967</v>
      </c>
    </row>
    <row r="2705" spans="3:26" x14ac:dyDescent="0.3">
      <c r="C2705" s="210">
        <v>39912</v>
      </c>
      <c r="D2705" s="211">
        <v>9.3983610275794592E-4</v>
      </c>
      <c r="E2705" s="211">
        <v>2.1899217399092342E-3</v>
      </c>
      <c r="F2705" s="211">
        <v>3.6112113519013119E-3</v>
      </c>
      <c r="G2705" s="211">
        <v>5.6825111980820997E-3</v>
      </c>
      <c r="H2705" s="211">
        <v>7.5780686832993072E-3</v>
      </c>
      <c r="I2705" s="211">
        <v>1.0365963660891712E-2</v>
      </c>
      <c r="J2705" s="211">
        <v>1.3697567469184973E-2</v>
      </c>
      <c r="K2705" s="211">
        <v>1.763929277618604E-2</v>
      </c>
      <c r="L2705" s="211">
        <v>2.2440405806197463E-2</v>
      </c>
      <c r="M2705" s="211">
        <v>2.8398039728835575E-2</v>
      </c>
      <c r="N2705" s="211">
        <v>3.9019351771972056E-2</v>
      </c>
      <c r="P2705" s="212">
        <f t="array" ref="P2705:Z2705">(1+D2705:N2705)^-P$1:Z$1</f>
        <v>0.99992485124514285</v>
      </c>
      <c r="Q2705" s="212">
        <v>0.99945326767353304</v>
      </c>
      <c r="R2705" s="212">
        <v>0.9981992699715434</v>
      </c>
      <c r="S2705" s="212">
        <v>0.99434959727865568</v>
      </c>
      <c r="T2705" s="212">
        <v>0.98501441960225722</v>
      </c>
      <c r="U2705" s="212">
        <v>0.9695358603868105</v>
      </c>
      <c r="V2705" s="212">
        <v>0.93423896832671038</v>
      </c>
      <c r="W2705" s="212">
        <v>0.88479554585483366</v>
      </c>
      <c r="X2705" s="212">
        <v>0.80097684170417371</v>
      </c>
      <c r="Y2705" s="212">
        <v>0.65702424797457171</v>
      </c>
      <c r="Z2705" s="212">
        <v>0.46507958080847028</v>
      </c>
    </row>
    <row r="2706" spans="3:26" x14ac:dyDescent="0.3">
      <c r="C2706" s="210">
        <v>39911</v>
      </c>
      <c r="D2706" s="211">
        <v>8.3425669371195801E-4</v>
      </c>
      <c r="E2706" s="211">
        <v>2.0986417765326E-3</v>
      </c>
      <c r="F2706" s="211">
        <v>3.3548957016596628E-3</v>
      </c>
      <c r="G2706" s="211">
        <v>5.2703425892828542E-3</v>
      </c>
      <c r="H2706" s="211">
        <v>6.6226779726540879E-3</v>
      </c>
      <c r="I2706" s="211">
        <v>8.4448722632481602E-3</v>
      </c>
      <c r="J2706" s="211">
        <v>1.1553625161702262E-2</v>
      </c>
      <c r="K2706" s="211">
        <v>1.4911453893333478E-2</v>
      </c>
      <c r="L2706" s="211">
        <v>1.9483037419172813E-2</v>
      </c>
      <c r="M2706" s="211">
        <v>2.5978972151340381E-2</v>
      </c>
      <c r="N2706" s="211">
        <v>3.5031717544145767E-2</v>
      </c>
      <c r="P2706" s="212">
        <f t="array" ref="P2706:Z2706">(1+D2706:N2706)^-P$1:Z$1</f>
        <v>0.99993328951364191</v>
      </c>
      <c r="Q2706" s="212">
        <v>0.99947602664599555</v>
      </c>
      <c r="R2706" s="212">
        <v>0.998326761130506</v>
      </c>
      <c r="S2706" s="212">
        <v>0.99475728829748622</v>
      </c>
      <c r="T2706" s="212">
        <v>0.98688507130885628</v>
      </c>
      <c r="U2706" s="212">
        <v>0.97508733127898017</v>
      </c>
      <c r="V2706" s="212">
        <v>0.94418141110365661</v>
      </c>
      <c r="W2706" s="212">
        <v>0.90157720625586346</v>
      </c>
      <c r="X2706" s="212">
        <v>0.82451765225116347</v>
      </c>
      <c r="Y2706" s="212">
        <v>0.68064883039475721</v>
      </c>
      <c r="Z2706" s="212">
        <v>0.50225796119148947</v>
      </c>
    </row>
    <row r="2707" spans="3:26" x14ac:dyDescent="0.3">
      <c r="C2707" s="210">
        <v>39910</v>
      </c>
      <c r="D2707" s="211">
        <v>9.0685223879075343E-4</v>
      </c>
      <c r="E2707" s="211">
        <v>2.1974888185326905E-3</v>
      </c>
      <c r="F2707" s="211">
        <v>3.569953187325866E-3</v>
      </c>
      <c r="G2707" s="211">
        <v>5.6496972967157305E-3</v>
      </c>
      <c r="H2707" s="211">
        <v>7.4122869516316508E-3</v>
      </c>
      <c r="I2707" s="211">
        <v>9.6816713554019329E-3</v>
      </c>
      <c r="J2707" s="211">
        <v>1.3247051307715757E-2</v>
      </c>
      <c r="K2707" s="211">
        <v>1.7246110345949001E-2</v>
      </c>
      <c r="L2707" s="211">
        <v>2.3311229206995122E-2</v>
      </c>
      <c r="M2707" s="211">
        <v>2.9996998790734957E-2</v>
      </c>
      <c r="N2707" s="211">
        <v>4.1199452054558279E-2</v>
      </c>
      <c r="P2707" s="212">
        <f t="array" ref="P2707:Z2707">(1+D2707:N2707)^-P$1:Z$1</f>
        <v>0.99992748732543324</v>
      </c>
      <c r="Q2707" s="212">
        <v>0.99945138107858655</v>
      </c>
      <c r="R2707" s="212">
        <v>0.99821978844479764</v>
      </c>
      <c r="S2707" s="212">
        <v>0.99438204246279527</v>
      </c>
      <c r="T2707" s="212">
        <v>0.98533863806689925</v>
      </c>
      <c r="U2707" s="212">
        <v>0.97150844943325376</v>
      </c>
      <c r="V2707" s="212">
        <v>0.93631775156627461</v>
      </c>
      <c r="W2707" s="212">
        <v>0.88719224019828069</v>
      </c>
      <c r="X2707" s="212">
        <v>0.79418668498523903</v>
      </c>
      <c r="Y2707" s="212">
        <v>0.6418900018665481</v>
      </c>
      <c r="Z2707" s="212">
        <v>0.44598616059708551</v>
      </c>
    </row>
    <row r="2708" spans="3:26" x14ac:dyDescent="0.3">
      <c r="C2708" s="210">
        <v>39909</v>
      </c>
      <c r="D2708" s="211">
        <v>1.2113411388023907E-3</v>
      </c>
      <c r="E2708" s="211">
        <v>2.8562129612979951E-3</v>
      </c>
      <c r="F2708" s="211">
        <v>4.6516473297980544E-3</v>
      </c>
      <c r="G2708" s="211">
        <v>7.6183606733350295E-3</v>
      </c>
      <c r="H2708" s="211">
        <v>1.0213336028099006E-2</v>
      </c>
      <c r="I2708" s="211">
        <v>1.3318628210354655E-2</v>
      </c>
      <c r="J2708" s="211">
        <v>1.7146874548511146E-2</v>
      </c>
      <c r="K2708" s="211">
        <v>2.2953004777800649E-2</v>
      </c>
      <c r="L2708" s="211">
        <v>3.1335740075518342E-2</v>
      </c>
      <c r="M2708" s="211">
        <v>3.944785596557529E-2</v>
      </c>
      <c r="N2708" s="211">
        <v>5.1260002123733425E-2</v>
      </c>
      <c r="P2708" s="212">
        <f t="array" ref="P2708:Z2708">(1+D2708:N2708)^-P$1:Z$1</f>
        <v>0.9999031560451126</v>
      </c>
      <c r="Q2708" s="212">
        <v>0.99928721871550363</v>
      </c>
      <c r="R2708" s="212">
        <v>0.99768225919256937</v>
      </c>
      <c r="S2708" s="212">
        <v>0.99243923992388927</v>
      </c>
      <c r="T2708" s="212">
        <v>0.97988205688500074</v>
      </c>
      <c r="U2708" s="212">
        <v>0.96108526848962139</v>
      </c>
      <c r="V2708" s="212">
        <v>0.9185052759161243</v>
      </c>
      <c r="W2708" s="212">
        <v>0.85312019661627114</v>
      </c>
      <c r="X2708" s="212">
        <v>0.73451271602931523</v>
      </c>
      <c r="Y2708" s="212">
        <v>0.55970525358593026</v>
      </c>
      <c r="Z2708" s="212">
        <v>0.36795709572942337</v>
      </c>
    </row>
    <row r="2709" spans="3:26" x14ac:dyDescent="0.3">
      <c r="C2709" s="210">
        <v>39906</v>
      </c>
      <c r="D2709" s="211">
        <v>1.1138371497590325E-3</v>
      </c>
      <c r="E2709" s="211">
        <v>2.7674985214096136E-3</v>
      </c>
      <c r="F2709" s="211">
        <v>4.3880837226835312E-3</v>
      </c>
      <c r="G2709" s="211">
        <v>7.0253377489743092E-3</v>
      </c>
      <c r="H2709" s="211">
        <v>9.1267365984319913E-3</v>
      </c>
      <c r="I2709" s="211">
        <v>1.149484140053136E-2</v>
      </c>
      <c r="J2709" s="211">
        <v>1.4380694964487158E-2</v>
      </c>
      <c r="K2709" s="211">
        <v>1.9455091732911892E-2</v>
      </c>
      <c r="L2709" s="211">
        <v>2.6550433233612506E-2</v>
      </c>
      <c r="M2709" s="211">
        <v>3.5291271632619692E-2</v>
      </c>
      <c r="N2709" s="211">
        <v>4.4617102446625964E-2</v>
      </c>
      <c r="P2709" s="212">
        <f t="array" ref="P2709:Z2709">(1+D2709:N2709)^-P$1:Z$1</f>
        <v>0.99991094658201918</v>
      </c>
      <c r="Q2709" s="212">
        <v>0.99930931961752667</v>
      </c>
      <c r="R2709" s="212">
        <v>0.99781315256486991</v>
      </c>
      <c r="S2709" s="212">
        <v>0.99302367330232399</v>
      </c>
      <c r="T2709" s="212">
        <v>0.98199341215138736</v>
      </c>
      <c r="U2709" s="212">
        <v>0.96629333350869462</v>
      </c>
      <c r="V2709" s="212">
        <v>0.93109741939970825</v>
      </c>
      <c r="W2709" s="212">
        <v>0.87382266419217969</v>
      </c>
      <c r="X2709" s="212">
        <v>0.76947957039265724</v>
      </c>
      <c r="Y2709" s="212">
        <v>0.59437661122745744</v>
      </c>
      <c r="Z2709" s="212">
        <v>0.41769316016330194</v>
      </c>
    </row>
    <row r="2710" spans="3:26" x14ac:dyDescent="0.3">
      <c r="C2710" s="210">
        <v>39905</v>
      </c>
      <c r="D2710" s="211">
        <v>9.9419006255697527E-4</v>
      </c>
      <c r="E2710" s="211">
        <v>2.24493906564033E-3</v>
      </c>
      <c r="F2710" s="211">
        <v>3.5032147023056738E-3</v>
      </c>
      <c r="G2710" s="211">
        <v>5.4624461406092353E-3</v>
      </c>
      <c r="H2710" s="211">
        <v>7.0947620116412792E-3</v>
      </c>
      <c r="I2710" s="211">
        <v>9.1902192277661613E-3</v>
      </c>
      <c r="J2710" s="211">
        <v>1.2228202634411893E-2</v>
      </c>
      <c r="K2710" s="211">
        <v>1.6536472641410453E-2</v>
      </c>
      <c r="L2710" s="211">
        <v>2.0679983864933107E-2</v>
      </c>
      <c r="M2710" s="211">
        <v>2.6298003343750681E-2</v>
      </c>
      <c r="N2710" s="211">
        <v>3.3299080588601773E-2</v>
      </c>
      <c r="P2710" s="212">
        <f t="array" ref="P2710:Z2710">(1+D2710:N2710)^-P$1:Z$1</f>
        <v>0.99992050746506467</v>
      </c>
      <c r="Q2710" s="212">
        <v>0.99943955137130946</v>
      </c>
      <c r="R2710" s="212">
        <v>0.99825298144698005</v>
      </c>
      <c r="S2710" s="212">
        <v>0.99456723007251402</v>
      </c>
      <c r="T2710" s="212">
        <v>0.98596006700436778</v>
      </c>
      <c r="U2710" s="212">
        <v>0.9729284466650161</v>
      </c>
      <c r="V2710" s="212">
        <v>0.94103945582942683</v>
      </c>
      <c r="W2710" s="212">
        <v>0.89153673350021512</v>
      </c>
      <c r="X2710" s="212">
        <v>0.81489943962940248</v>
      </c>
      <c r="Y2710" s="212">
        <v>0.67748196760301882</v>
      </c>
      <c r="Z2710" s="212">
        <v>0.51937272734995621</v>
      </c>
    </row>
    <row r="2711" spans="3:26" x14ac:dyDescent="0.3">
      <c r="C2711" s="210">
        <v>39904</v>
      </c>
      <c r="D2711" s="211">
        <v>1.014193821803852E-3</v>
      </c>
      <c r="E2711" s="211">
        <v>2.5894820159987927E-3</v>
      </c>
      <c r="F2711" s="211">
        <v>3.9980598759059658E-3</v>
      </c>
      <c r="G2711" s="211">
        <v>6.2761514928858127E-3</v>
      </c>
      <c r="H2711" s="211">
        <v>8.0623958172892623E-3</v>
      </c>
      <c r="I2711" s="211">
        <v>1.0996798614354793E-2</v>
      </c>
      <c r="J2711" s="211">
        <v>1.4750621957728267E-2</v>
      </c>
      <c r="K2711" s="211">
        <v>1.88085791826645E-2</v>
      </c>
      <c r="L2711" s="211">
        <v>2.3598977721737763E-2</v>
      </c>
      <c r="M2711" s="211">
        <v>3.1686347609365173E-2</v>
      </c>
      <c r="N2711" s="211">
        <v>4.3246880807626238E-2</v>
      </c>
      <c r="P2711" s="212">
        <f t="array" ref="P2711:Z2711">(1+D2711:N2711)^-P$1:Z$1</f>
        <v>0.99991890889808388</v>
      </c>
      <c r="Q2711" s="212">
        <v>0.99935367518690388</v>
      </c>
      <c r="R2711" s="212">
        <v>0.99800694434178794</v>
      </c>
      <c r="S2711" s="212">
        <v>0.9937629929084828</v>
      </c>
      <c r="T2711" s="212">
        <v>0.98406813967361173</v>
      </c>
      <c r="U2711" s="212">
        <v>0.96772209928429476</v>
      </c>
      <c r="V2711" s="212">
        <v>0.92940150011029432</v>
      </c>
      <c r="W2711" s="212">
        <v>0.87771161615373028</v>
      </c>
      <c r="X2711" s="212">
        <v>0.79195693318124383</v>
      </c>
      <c r="Y2711" s="212">
        <v>0.62630336794559083</v>
      </c>
      <c r="Z2711" s="212">
        <v>0.42880328338805435</v>
      </c>
    </row>
    <row r="2712" spans="3:26" x14ac:dyDescent="0.3">
      <c r="C2712" s="210">
        <v>39903</v>
      </c>
      <c r="D2712" s="211">
        <v>9.6532079274237433E-4</v>
      </c>
      <c r="E2712" s="211">
        <v>2.2239644133439131E-3</v>
      </c>
      <c r="F2712" s="211">
        <v>3.5069051395963109E-3</v>
      </c>
      <c r="G2712" s="211">
        <v>5.5648605237617619E-3</v>
      </c>
      <c r="H2712" s="211">
        <v>7.3648689736903073E-3</v>
      </c>
      <c r="I2712" s="211">
        <v>9.9741670458388422E-3</v>
      </c>
      <c r="J2712" s="211">
        <v>1.2954326539125633E-2</v>
      </c>
      <c r="K2712" s="211">
        <v>1.7767573249455278E-2</v>
      </c>
      <c r="L2712" s="211">
        <v>2.2703256970423937E-2</v>
      </c>
      <c r="M2712" s="211">
        <v>3.1185537446614967E-2</v>
      </c>
      <c r="N2712" s="211">
        <v>4.1428755822703861E-2</v>
      </c>
      <c r="P2712" s="212">
        <f t="array" ref="P2712:Z2712">(1+D2712:N2712)^-P$1:Z$1</f>
        <v>0.99992281456532872</v>
      </c>
      <c r="Q2712" s="212">
        <v>0.99944478042522111</v>
      </c>
      <c r="R2712" s="212">
        <v>0.99825114588740571</v>
      </c>
      <c r="S2712" s="212">
        <v>0.99446593577179776</v>
      </c>
      <c r="T2712" s="212">
        <v>0.98543140259918416</v>
      </c>
      <c r="U2712" s="212">
        <v>0.97066462662108854</v>
      </c>
      <c r="V2712" s="212">
        <v>0.93767142490404276</v>
      </c>
      <c r="W2712" s="212">
        <v>0.88401519717848409</v>
      </c>
      <c r="X2712" s="212">
        <v>0.79892058189782389</v>
      </c>
      <c r="Y2712" s="212">
        <v>0.63088151114761903</v>
      </c>
      <c r="Z2712" s="212">
        <v>0.44402630159336504</v>
      </c>
    </row>
    <row r="2713" spans="3:26" x14ac:dyDescent="0.3">
      <c r="C2713" s="210">
        <v>39902</v>
      </c>
      <c r="D2713" s="211">
        <v>1.0824670027661173E-3</v>
      </c>
      <c r="E2713" s="211">
        <v>2.8955678635457192E-3</v>
      </c>
      <c r="F2713" s="211">
        <v>4.5065518648017781E-3</v>
      </c>
      <c r="G2713" s="211">
        <v>7.1971366505188816E-3</v>
      </c>
      <c r="H2713" s="211">
        <v>9.4253697239165025E-3</v>
      </c>
      <c r="I2713" s="211">
        <v>1.2244900667576605E-2</v>
      </c>
      <c r="J2713" s="211">
        <v>1.5489076443693971E-2</v>
      </c>
      <c r="K2713" s="211">
        <v>2.1183150570127339E-2</v>
      </c>
      <c r="L2713" s="211">
        <v>2.6838430049862288E-2</v>
      </c>
      <c r="M2713" s="211">
        <v>3.6419933464665918E-2</v>
      </c>
      <c r="N2713" s="211">
        <v>4.7319954912602512E-2</v>
      </c>
      <c r="P2713" s="212">
        <f t="array" ref="P2713:Z2713">(1+D2713:N2713)^-P$1:Z$1</f>
        <v>0.99991345322076419</v>
      </c>
      <c r="Q2713" s="212">
        <v>0.99927741524473435</v>
      </c>
      <c r="R2713" s="212">
        <v>0.99775431145743909</v>
      </c>
      <c r="S2713" s="212">
        <v>0.99285429198651898</v>
      </c>
      <c r="T2713" s="212">
        <v>0.98141246304590235</v>
      </c>
      <c r="U2713" s="212">
        <v>0.96414689537341558</v>
      </c>
      <c r="V2713" s="212">
        <v>0.92602714938572916</v>
      </c>
      <c r="W2713" s="212">
        <v>0.86352420866097412</v>
      </c>
      <c r="X2713" s="212">
        <v>0.7673241370232684</v>
      </c>
      <c r="Y2713" s="212">
        <v>0.58474112950041468</v>
      </c>
      <c r="Z2713" s="212">
        <v>0.39665454303641923</v>
      </c>
    </row>
    <row r="2714" spans="3:26" x14ac:dyDescent="0.3">
      <c r="C2714" s="210">
        <v>39899</v>
      </c>
      <c r="D2714" s="211">
        <v>1.1478685343240158E-3</v>
      </c>
      <c r="E2714" s="211">
        <v>2.6740249121110071E-3</v>
      </c>
      <c r="F2714" s="211">
        <v>4.0426817866895341E-3</v>
      </c>
      <c r="G2714" s="211">
        <v>6.1021109306021483E-3</v>
      </c>
      <c r="H2714" s="211">
        <v>7.7349519143741835E-3</v>
      </c>
      <c r="I2714" s="211">
        <v>9.810956011829049E-3</v>
      </c>
      <c r="J2714" s="211">
        <v>1.3341686490754172E-2</v>
      </c>
      <c r="K2714" s="211">
        <v>1.7076700177313664E-2</v>
      </c>
      <c r="L2714" s="211">
        <v>2.2781769002937907E-2</v>
      </c>
      <c r="M2714" s="211">
        <v>2.945226464589323E-2</v>
      </c>
      <c r="N2714" s="211">
        <v>4.0303090352788132E-2</v>
      </c>
      <c r="P2714" s="212">
        <f t="array" ref="P2714:Z2714">(1+D2714:N2714)^-P$1:Z$1</f>
        <v>0.99990822739240759</v>
      </c>
      <c r="Q2714" s="212">
        <v>0.9993326087876031</v>
      </c>
      <c r="R2714" s="212">
        <v>0.9979847672608545</v>
      </c>
      <c r="S2714" s="212">
        <v>0.9939348989885749</v>
      </c>
      <c r="T2714" s="212">
        <v>0.98470775123516019</v>
      </c>
      <c r="U2714" s="212">
        <v>0.97113535468070056</v>
      </c>
      <c r="V2714" s="212">
        <v>0.93588062332832311</v>
      </c>
      <c r="W2714" s="212">
        <v>0.88822718828466007</v>
      </c>
      <c r="X2714" s="212">
        <v>0.79830751645514908</v>
      </c>
      <c r="Y2714" s="212">
        <v>0.64700375326309445</v>
      </c>
      <c r="Z2714" s="212">
        <v>0.45373494431388345</v>
      </c>
    </row>
    <row r="2715" spans="3:26" x14ac:dyDescent="0.3">
      <c r="C2715" s="210">
        <v>39898</v>
      </c>
      <c r="D2715" s="211">
        <v>1.0407821738138453E-3</v>
      </c>
      <c r="E2715" s="211">
        <v>2.4433909591418997E-3</v>
      </c>
      <c r="F2715" s="211">
        <v>3.7117065952338834E-3</v>
      </c>
      <c r="G2715" s="211">
        <v>5.9578958199773971E-3</v>
      </c>
      <c r="H2715" s="211">
        <v>7.7030370864959209E-3</v>
      </c>
      <c r="I2715" s="211">
        <v>1.0054311154645465E-2</v>
      </c>
      <c r="J2715" s="211">
        <v>1.3647092939530186E-2</v>
      </c>
      <c r="K2715" s="211">
        <v>1.8090532069492331E-2</v>
      </c>
      <c r="L2715" s="211">
        <v>2.263094274584395E-2</v>
      </c>
      <c r="M2715" s="211">
        <v>2.9221789597331217E-2</v>
      </c>
      <c r="N2715" s="211">
        <v>3.7278969347544461E-2</v>
      </c>
      <c r="P2715" s="212">
        <f t="array" ref="P2715:Z2715">(1+D2715:N2715)^-P$1:Z$1</f>
        <v>0.99991678418778329</v>
      </c>
      <c r="Q2715" s="212">
        <v>0.99939008339153945</v>
      </c>
      <c r="R2715" s="212">
        <v>0.99814929706151667</v>
      </c>
      <c r="S2715" s="212">
        <v>0.99407739047058141</v>
      </c>
      <c r="T2715" s="212">
        <v>0.98477012531738695</v>
      </c>
      <c r="U2715" s="212">
        <v>0.97043358890907305</v>
      </c>
      <c r="V2715" s="212">
        <v>0.93447159351384301</v>
      </c>
      <c r="W2715" s="212">
        <v>0.88205407232716226</v>
      </c>
      <c r="X2715" s="212">
        <v>0.79948570962503451</v>
      </c>
      <c r="Y2715" s="212">
        <v>0.64918042979197443</v>
      </c>
      <c r="Z2715" s="212">
        <v>0.48093739336695995</v>
      </c>
    </row>
    <row r="2716" spans="3:26" x14ac:dyDescent="0.3">
      <c r="C2716" s="210">
        <v>39897</v>
      </c>
      <c r="D2716" s="211">
        <v>1.0638323859452181E-3</v>
      </c>
      <c r="E2716" s="211">
        <v>2.6166743215739145E-3</v>
      </c>
      <c r="F2716" s="211">
        <v>3.9823332606097649E-3</v>
      </c>
      <c r="G2716" s="211">
        <v>6.4206852456456425E-3</v>
      </c>
      <c r="H2716" s="211">
        <v>8.5917476652708161E-3</v>
      </c>
      <c r="I2716" s="211">
        <v>1.1412888903879736E-2</v>
      </c>
      <c r="J2716" s="211">
        <v>1.4934499793472691E-2</v>
      </c>
      <c r="K2716" s="211">
        <v>1.9633575884674497E-2</v>
      </c>
      <c r="L2716" s="211">
        <v>2.6264644873860789E-2</v>
      </c>
      <c r="M2716" s="211">
        <v>3.4024123724093476E-2</v>
      </c>
      <c r="N2716" s="211">
        <v>4.4478425024112506E-2</v>
      </c>
      <c r="P2716" s="212">
        <f t="array" ref="P2716:Z2716">(1+D2716:N2716)^-P$1:Z$1</f>
        <v>0.99991494226423194</v>
      </c>
      <c r="Q2716" s="212">
        <v>0.99934689916581965</v>
      </c>
      <c r="R2716" s="212">
        <v>0.99801476081887797</v>
      </c>
      <c r="S2716" s="212">
        <v>0.99362027694802546</v>
      </c>
      <c r="T2716" s="212">
        <v>0.98303544911383967</v>
      </c>
      <c r="U2716" s="212">
        <v>0.96652824222545985</v>
      </c>
      <c r="V2716" s="212">
        <v>0.92855989691162977</v>
      </c>
      <c r="W2716" s="212">
        <v>0.87275250393933579</v>
      </c>
      <c r="X2716" s="212">
        <v>0.77162506068900383</v>
      </c>
      <c r="Y2716" s="212">
        <v>0.60539654188665581</v>
      </c>
      <c r="Z2716" s="212">
        <v>0.41880371888707846</v>
      </c>
    </row>
    <row r="2717" spans="3:26" x14ac:dyDescent="0.3">
      <c r="C2717" s="210">
        <v>39896</v>
      </c>
      <c r="D2717" s="211">
        <v>1.0613458043382297E-3</v>
      </c>
      <c r="E2717" s="211">
        <v>2.5193773296014652E-3</v>
      </c>
      <c r="F2717" s="211">
        <v>3.8723058684296198E-3</v>
      </c>
      <c r="G2717" s="211">
        <v>6.214323112774694E-3</v>
      </c>
      <c r="H2717" s="211">
        <v>7.9056350812988698E-3</v>
      </c>
      <c r="I2717" s="211">
        <v>1.0549860752975614E-2</v>
      </c>
      <c r="J2717" s="211">
        <v>1.4035285570590066E-2</v>
      </c>
      <c r="K2717" s="211">
        <v>1.9286729194271032E-2</v>
      </c>
      <c r="L2717" s="211">
        <v>2.5343888818615122E-2</v>
      </c>
      <c r="M2717" s="211">
        <v>3.1930900865728071E-2</v>
      </c>
      <c r="N2717" s="211">
        <v>4.0178312132536219E-2</v>
      </c>
      <c r="P2717" s="212">
        <f t="array" ref="P2717:Z2717">(1+D2717:N2717)^-P$1:Z$1</f>
        <v>0.99991514096272527</v>
      </c>
      <c r="Q2717" s="212">
        <v>0.99937114555717232</v>
      </c>
      <c r="R2717" s="212">
        <v>0.99806945201424513</v>
      </c>
      <c r="S2717" s="212">
        <v>0.99382405619754011</v>
      </c>
      <c r="T2717" s="212">
        <v>0.98437427000335909</v>
      </c>
      <c r="U2717" s="212">
        <v>0.96900665627125615</v>
      </c>
      <c r="V2717" s="212">
        <v>0.93268429203367742</v>
      </c>
      <c r="W2717" s="212">
        <v>0.87483351171827528</v>
      </c>
      <c r="X2717" s="212">
        <v>0.77858230084582003</v>
      </c>
      <c r="Y2717" s="212">
        <v>0.62408067982238336</v>
      </c>
      <c r="Z2717" s="212">
        <v>0.45482477294816287</v>
      </c>
    </row>
    <row r="2718" spans="3:26" x14ac:dyDescent="0.3">
      <c r="C2718" s="210">
        <v>39895</v>
      </c>
      <c r="D2718" s="211">
        <v>9.5546130297440208E-4</v>
      </c>
      <c r="E2718" s="211">
        <v>2.4778393023467925E-3</v>
      </c>
      <c r="F2718" s="211">
        <v>3.8170970097282392E-3</v>
      </c>
      <c r="G2718" s="211">
        <v>5.8748108097273159E-3</v>
      </c>
      <c r="H2718" s="211">
        <v>7.3549514482472685E-3</v>
      </c>
      <c r="I2718" s="211">
        <v>9.7800856096527736E-3</v>
      </c>
      <c r="J2718" s="211">
        <v>1.2737544349377865E-2</v>
      </c>
      <c r="K2718" s="211">
        <v>1.60367112679684E-2</v>
      </c>
      <c r="L2718" s="211">
        <v>2.0451223661815766E-2</v>
      </c>
      <c r="M2718" s="211">
        <v>2.7163519768664587E-2</v>
      </c>
      <c r="N2718" s="211">
        <v>3.4469829333630381E-2</v>
      </c>
      <c r="P2718" s="212">
        <f t="array" ref="P2718:Z2718">(1+D2718:N2718)^-P$1:Z$1</f>
        <v>0.99992360250720802</v>
      </c>
      <c r="Q2718" s="212">
        <v>0.99938149772139151</v>
      </c>
      <c r="R2718" s="212">
        <v>0.99809689800908497</v>
      </c>
      <c r="S2718" s="212">
        <v>0.99415950101683326</v>
      </c>
      <c r="T2718" s="212">
        <v>0.98545080606586088</v>
      </c>
      <c r="U2718" s="212">
        <v>0.97122442433828404</v>
      </c>
      <c r="V2718" s="212">
        <v>0.93867542395049119</v>
      </c>
      <c r="W2718" s="212">
        <v>0.89461092894274641</v>
      </c>
      <c r="X2718" s="212">
        <v>0.81672808880553049</v>
      </c>
      <c r="Y2718" s="212">
        <v>0.668969315459087</v>
      </c>
      <c r="Z2718" s="212">
        <v>0.50774239029941381</v>
      </c>
    </row>
    <row r="2719" spans="3:26" x14ac:dyDescent="0.3">
      <c r="C2719" s="210">
        <v>39892</v>
      </c>
      <c r="D2719" s="211">
        <v>1.0177336717197161E-3</v>
      </c>
      <c r="E2719" s="211">
        <v>2.4602933247756371E-3</v>
      </c>
      <c r="F2719" s="211">
        <v>4.0025084731572782E-3</v>
      </c>
      <c r="G2719" s="211">
        <v>6.1544194741972418E-3</v>
      </c>
      <c r="H2719" s="211">
        <v>7.8768092815620638E-3</v>
      </c>
      <c r="I2719" s="211">
        <v>9.8851529210551084E-3</v>
      </c>
      <c r="J2719" s="211">
        <v>1.3195329569327405E-2</v>
      </c>
      <c r="K2719" s="211">
        <v>1.731998886963982E-2</v>
      </c>
      <c r="L2719" s="211">
        <v>2.2934543893476187E-2</v>
      </c>
      <c r="M2719" s="211">
        <v>2.9584115788566869E-2</v>
      </c>
      <c r="N2719" s="211">
        <v>3.9128799488828657E-2</v>
      </c>
      <c r="P2719" s="212">
        <f t="array" ref="P2719:Z2719">(1+D2719:N2719)^-P$1:Z$1</f>
        <v>0.9999186260204882</v>
      </c>
      <c r="Q2719" s="212">
        <v>0.99938587071510732</v>
      </c>
      <c r="R2719" s="212">
        <v>0.99800473332347384</v>
      </c>
      <c r="S2719" s="212">
        <v>0.99388322572054755</v>
      </c>
      <c r="T2719" s="212">
        <v>0.98443057803840317</v>
      </c>
      <c r="U2719" s="212">
        <v>0.97092132059652614</v>
      </c>
      <c r="V2719" s="212">
        <v>0.93655676237174712</v>
      </c>
      <c r="W2719" s="212">
        <v>0.88674133858418092</v>
      </c>
      <c r="X2719" s="212">
        <v>0.79711604814623394</v>
      </c>
      <c r="Y2719" s="212">
        <v>0.64576201276090284</v>
      </c>
      <c r="Z2719" s="212">
        <v>0.46410085713179217</v>
      </c>
    </row>
    <row r="2720" spans="3:26" x14ac:dyDescent="0.3">
      <c r="C2720" s="210">
        <v>39891</v>
      </c>
      <c r="D2720" s="211">
        <v>1.0378410334571438E-3</v>
      </c>
      <c r="E2720" s="211">
        <v>2.7205665563257834E-3</v>
      </c>
      <c r="F2720" s="211">
        <v>4.1086139305569185E-3</v>
      </c>
      <c r="G2720" s="211">
        <v>6.7527194497265207E-3</v>
      </c>
      <c r="H2720" s="211">
        <v>8.7482386640916569E-3</v>
      </c>
      <c r="I2720" s="211">
        <v>1.1575658839879868E-2</v>
      </c>
      <c r="J2720" s="211">
        <v>1.572808021297056E-2</v>
      </c>
      <c r="K2720" s="211">
        <v>2.0556129194159525E-2</v>
      </c>
      <c r="L2720" s="211">
        <v>2.5905929688458538E-2</v>
      </c>
      <c r="M2720" s="211">
        <v>3.3209056062195999E-2</v>
      </c>
      <c r="N2720" s="211">
        <v>4.2404417745502909E-2</v>
      </c>
      <c r="P2720" s="212">
        <f t="array" ref="P2720:Z2720">(1+D2720:N2720)^-P$1:Z$1</f>
        <v>0.99991701921519294</v>
      </c>
      <c r="Q2720" s="212">
        <v>0.99932101248803185</v>
      </c>
      <c r="R2720" s="212">
        <v>0.9979520017041662</v>
      </c>
      <c r="S2720" s="212">
        <v>0.99329257391684278</v>
      </c>
      <c r="T2720" s="212">
        <v>0.98273046862255109</v>
      </c>
      <c r="U2720" s="212">
        <v>0.96606175286534623</v>
      </c>
      <c r="V2720" s="212">
        <v>0.9249381775850104</v>
      </c>
      <c r="W2720" s="212">
        <v>0.86724485655046235</v>
      </c>
      <c r="X2720" s="212">
        <v>0.77432735090633753</v>
      </c>
      <c r="Y2720" s="212">
        <v>0.61259992381365858</v>
      </c>
      <c r="Z2720" s="212">
        <v>0.43578786707825767</v>
      </c>
    </row>
    <row r="2721" spans="3:26" x14ac:dyDescent="0.3">
      <c r="C2721" s="210">
        <v>39890</v>
      </c>
      <c r="D2721" s="211">
        <v>8.5765752463142831E-4</v>
      </c>
      <c r="E2721" s="211">
        <v>2.0558928978433415E-3</v>
      </c>
      <c r="F2721" s="211">
        <v>3.3217809753052479E-3</v>
      </c>
      <c r="G2721" s="211">
        <v>5.1001590851903955E-3</v>
      </c>
      <c r="H2721" s="211">
        <v>6.6311597567102025E-3</v>
      </c>
      <c r="I2721" s="211">
        <v>8.4808038178054053E-3</v>
      </c>
      <c r="J2721" s="211">
        <v>1.080608183420388E-2</v>
      </c>
      <c r="K2721" s="211">
        <v>1.4129442679314246E-2</v>
      </c>
      <c r="L2721" s="211">
        <v>1.8504563984855373E-2</v>
      </c>
      <c r="M2721" s="211">
        <v>2.4649698045124048E-2</v>
      </c>
      <c r="N2721" s="211">
        <v>3.3054053342080766E-2</v>
      </c>
      <c r="P2721" s="212">
        <f t="array" ref="P2721:Z2721">(1+D2721:N2721)^-P$1:Z$1</f>
        <v>0.99993141915604766</v>
      </c>
      <c r="Q2721" s="212">
        <v>0.99948668618010938</v>
      </c>
      <c r="R2721" s="212">
        <v>0.99834323592720475</v>
      </c>
      <c r="S2721" s="212">
        <v>0.99492572054726125</v>
      </c>
      <c r="T2721" s="212">
        <v>0.9868684405683571</v>
      </c>
      <c r="U2721" s="212">
        <v>0.97498310969578705</v>
      </c>
      <c r="V2721" s="212">
        <v>0.94767793370302889</v>
      </c>
      <c r="W2721" s="212">
        <v>0.90645502160046032</v>
      </c>
      <c r="X2721" s="212">
        <v>0.83247309364590083</v>
      </c>
      <c r="Y2721" s="212">
        <v>0.69401483501910466</v>
      </c>
      <c r="Z2721" s="212">
        <v>0.52184205856661847</v>
      </c>
    </row>
    <row r="2722" spans="3:26" x14ac:dyDescent="0.3">
      <c r="C2722" s="210">
        <v>39889</v>
      </c>
      <c r="D2722" s="211">
        <v>1.0624395256339494E-3</v>
      </c>
      <c r="E2722" s="211">
        <v>2.6141759364417668E-3</v>
      </c>
      <c r="F2722" s="211">
        <v>4.0187912563480555E-3</v>
      </c>
      <c r="G2722" s="211">
        <v>6.351149639508025E-3</v>
      </c>
      <c r="H2722" s="211">
        <v>8.6070702311873779E-3</v>
      </c>
      <c r="I2722" s="211">
        <v>1.1154918084967025E-2</v>
      </c>
      <c r="J2722" s="211">
        <v>1.4299976105635895E-2</v>
      </c>
      <c r="K2722" s="211">
        <v>1.8976436125972294E-2</v>
      </c>
      <c r="L2722" s="211">
        <v>2.4153584267138983E-2</v>
      </c>
      <c r="M2722" s="211">
        <v>3.2560622500563539E-2</v>
      </c>
      <c r="N2722" s="211">
        <v>4.0791658883546522E-2</v>
      </c>
      <c r="P2722" s="212">
        <f t="array" ref="P2722:Z2722">(1+D2722:N2722)^-P$1:Z$1</f>
        <v>0.99991505356525701</v>
      </c>
      <c r="Q2722" s="212">
        <v>0.99934752172611296</v>
      </c>
      <c r="R2722" s="212">
        <v>0.99799664066588434</v>
      </c>
      <c r="S2722" s="212">
        <v>0.99368893289207927</v>
      </c>
      <c r="T2722" s="212">
        <v>0.98300558116724746</v>
      </c>
      <c r="U2722" s="212">
        <v>0.96726818729702091</v>
      </c>
      <c r="V2722" s="212">
        <v>0.93146796601329318</v>
      </c>
      <c r="W2722" s="212">
        <v>0.87670001239100837</v>
      </c>
      <c r="X2722" s="212">
        <v>0.78767871049486704</v>
      </c>
      <c r="Y2722" s="212">
        <v>0.61839592195826276</v>
      </c>
      <c r="Z2722" s="212">
        <v>0.4494940415487399</v>
      </c>
    </row>
    <row r="2723" spans="3:26" x14ac:dyDescent="0.3">
      <c r="C2723" s="210">
        <v>39888</v>
      </c>
      <c r="D2723" s="211">
        <v>9.2368159512430214E-4</v>
      </c>
      <c r="E2723" s="211">
        <v>2.3077438505400686E-3</v>
      </c>
      <c r="F2723" s="211">
        <v>3.568784206224038E-3</v>
      </c>
      <c r="G2723" s="211">
        <v>5.5712606239869756E-3</v>
      </c>
      <c r="H2723" s="211">
        <v>7.4009191008135048E-3</v>
      </c>
      <c r="I2723" s="211">
        <v>9.7908819478227434E-3</v>
      </c>
      <c r="J2723" s="211">
        <v>1.2736799224936377E-2</v>
      </c>
      <c r="K2723" s="211">
        <v>1.6015710339670763E-2</v>
      </c>
      <c r="L2723" s="211">
        <v>2.1047814570844064E-2</v>
      </c>
      <c r="M2723" s="211">
        <v>2.7681257399488918E-2</v>
      </c>
      <c r="N2723" s="211">
        <v>3.5170854728522882E-2</v>
      </c>
      <c r="P2723" s="212">
        <f t="array" ref="P2723:Z2723">(1+D2723:N2723)^-P$1:Z$1</f>
        <v>0.99992614230651056</v>
      </c>
      <c r="Q2723" s="212">
        <v>0.99942389473755211</v>
      </c>
      <c r="R2723" s="212">
        <v>0.99822036981985984</v>
      </c>
      <c r="S2723" s="212">
        <v>0.99445960635298003</v>
      </c>
      <c r="T2723" s="212">
        <v>0.98536087597760458</v>
      </c>
      <c r="U2723" s="212">
        <v>0.97119327267489675</v>
      </c>
      <c r="V2723" s="212">
        <v>0.93867887712327391</v>
      </c>
      <c r="W2723" s="212">
        <v>0.89474037750724067</v>
      </c>
      <c r="X2723" s="212">
        <v>0.811968533000615</v>
      </c>
      <c r="Y2723" s="212">
        <v>0.66393178323137148</v>
      </c>
      <c r="Z2723" s="212">
        <v>0.50090951523606975</v>
      </c>
    </row>
    <row r="2724" spans="3:26" x14ac:dyDescent="0.3">
      <c r="C2724" s="210">
        <v>39885</v>
      </c>
      <c r="D2724" s="211">
        <v>9.6571795468862053E-4</v>
      </c>
      <c r="E2724" s="211">
        <v>2.2988846132304891E-3</v>
      </c>
      <c r="F2724" s="211">
        <v>3.7441414494603386E-3</v>
      </c>
      <c r="G2724" s="211">
        <v>5.9433034857409289E-3</v>
      </c>
      <c r="H2724" s="211">
        <v>7.6809608874076054E-3</v>
      </c>
      <c r="I2724" s="211">
        <v>1.0424017364856838E-2</v>
      </c>
      <c r="J2724" s="211">
        <v>1.3975572170320458E-2</v>
      </c>
      <c r="K2724" s="211">
        <v>1.8645660814632113E-2</v>
      </c>
      <c r="L2724" s="211">
        <v>2.3464476294316881E-2</v>
      </c>
      <c r="M2724" s="211">
        <v>3.1548731813596159E-2</v>
      </c>
      <c r="N2724" s="211">
        <v>4.2217836459940435E-2</v>
      </c>
      <c r="P2724" s="212">
        <f t="array" ref="P2724:Z2724">(1+D2724:N2724)^-P$1:Z$1</f>
        <v>0.99992278282547142</v>
      </c>
      <c r="Q2724" s="212">
        <v>0.99942610318660963</v>
      </c>
      <c r="R2724" s="212">
        <v>0.99813316989964707</v>
      </c>
      <c r="S2724" s="212">
        <v>0.99409181067646002</v>
      </c>
      <c r="T2724" s="212">
        <v>0.9848132743304685</v>
      </c>
      <c r="U2724" s="212">
        <v>0.96936875653813215</v>
      </c>
      <c r="V2724" s="212">
        <v>0.93295895501384196</v>
      </c>
      <c r="W2724" s="212">
        <v>0.87869473309835278</v>
      </c>
      <c r="X2724" s="212">
        <v>0.79299832109381663</v>
      </c>
      <c r="Y2724" s="212">
        <v>0.62755783757912542</v>
      </c>
      <c r="Z2724" s="212">
        <v>0.43735084732473123</v>
      </c>
    </row>
    <row r="2725" spans="3:26" x14ac:dyDescent="0.3">
      <c r="C2725" s="210">
        <v>39884</v>
      </c>
      <c r="D2725" s="211">
        <v>8.868442102674556E-4</v>
      </c>
      <c r="E2725" s="211">
        <v>2.2322917800350829E-3</v>
      </c>
      <c r="F2725" s="211">
        <v>3.6187699077671782E-3</v>
      </c>
      <c r="G2725" s="211">
        <v>5.5041328374116514E-3</v>
      </c>
      <c r="H2725" s="211">
        <v>7.1082260649906609E-3</v>
      </c>
      <c r="I2725" s="211">
        <v>9.3847657522550757E-3</v>
      </c>
      <c r="J2725" s="211">
        <v>1.1789006552516268E-2</v>
      </c>
      <c r="K2725" s="211">
        <v>1.5480437264750138E-2</v>
      </c>
      <c r="L2725" s="211">
        <v>1.9956727142886842E-2</v>
      </c>
      <c r="M2725" s="211">
        <v>2.5674106909690221E-2</v>
      </c>
      <c r="N2725" s="211">
        <v>3.4823840767580154E-2</v>
      </c>
      <c r="P2725" s="212">
        <f t="array" ref="P2725:Z2725">(1+D2725:N2725)^-P$1:Z$1</f>
        <v>0.99992908641878409</v>
      </c>
      <c r="Q2725" s="212">
        <v>0.99944270436731153</v>
      </c>
      <c r="R2725" s="212">
        <v>0.99819551109447802</v>
      </c>
      <c r="S2725" s="212">
        <v>0.9945259968033352</v>
      </c>
      <c r="T2725" s="212">
        <v>0.98593370453435325</v>
      </c>
      <c r="U2725" s="212">
        <v>0.97236599503525467</v>
      </c>
      <c r="V2725" s="212">
        <v>0.94308365578228781</v>
      </c>
      <c r="W2725" s="212">
        <v>0.89804700856530584</v>
      </c>
      <c r="X2725" s="212">
        <v>0.82069640869134064</v>
      </c>
      <c r="Y2725" s="212">
        <v>0.68368983246262083</v>
      </c>
      <c r="Z2725" s="212">
        <v>0.5042797015326852</v>
      </c>
    </row>
    <row r="2726" spans="3:26" x14ac:dyDescent="0.3">
      <c r="C2726" s="210">
        <v>39883</v>
      </c>
      <c r="D2726" s="211">
        <v>9.564405553812369E-4</v>
      </c>
      <c r="E2726" s="211">
        <v>2.4142223328827241E-3</v>
      </c>
      <c r="F2726" s="211">
        <v>3.9096176103742119E-3</v>
      </c>
      <c r="G2726" s="211">
        <v>5.9743901380653608E-3</v>
      </c>
      <c r="H2726" s="211">
        <v>7.9940069356152256E-3</v>
      </c>
      <c r="I2726" s="211">
        <v>1.0176405195657526E-2</v>
      </c>
      <c r="J2726" s="211">
        <v>1.364113560147491E-2</v>
      </c>
      <c r="K2726" s="211">
        <v>1.8705230659366995E-2</v>
      </c>
      <c r="L2726" s="211">
        <v>2.4591748598994604E-2</v>
      </c>
      <c r="M2726" s="211">
        <v>3.2856357186197289E-2</v>
      </c>
      <c r="N2726" s="211">
        <v>4.3534578213512851E-2</v>
      </c>
      <c r="P2726" s="212">
        <f t="array" ref="P2726:Z2726">(1+D2726:N2726)^-P$1:Z$1</f>
        <v>0.9999235242478155</v>
      </c>
      <c r="Q2726" s="212">
        <v>0.99939735346939118</v>
      </c>
      <c r="R2726" s="212">
        <v>0.99805090450000356</v>
      </c>
      <c r="S2726" s="212">
        <v>0.99406109121998087</v>
      </c>
      <c r="T2726" s="212">
        <v>0.98420167539329328</v>
      </c>
      <c r="U2726" s="212">
        <v>0.97008175974965305</v>
      </c>
      <c r="V2726" s="212">
        <v>0.93449905406386646</v>
      </c>
      <c r="W2726" s="212">
        <v>0.87833511808993614</v>
      </c>
      <c r="X2726" s="212">
        <v>0.78431669538265603</v>
      </c>
      <c r="Y2726" s="212">
        <v>0.61574528670694983</v>
      </c>
      <c r="Z2726" s="212">
        <v>0.42644508613430898</v>
      </c>
    </row>
    <row r="2727" spans="3:26" x14ac:dyDescent="0.3">
      <c r="C2727" s="210">
        <v>39882</v>
      </c>
      <c r="D2727" s="211">
        <v>1.056088574925308E-3</v>
      </c>
      <c r="E2727" s="211">
        <v>2.5648211453388743E-3</v>
      </c>
      <c r="F2727" s="211">
        <v>4.0592341207148887E-3</v>
      </c>
      <c r="G2727" s="211">
        <v>6.5802911972449914E-3</v>
      </c>
      <c r="H2727" s="211">
        <v>8.2712909789933783E-3</v>
      </c>
      <c r="I2727" s="211">
        <v>1.0745642355835815E-2</v>
      </c>
      <c r="J2727" s="211">
        <v>1.4182225273672385E-2</v>
      </c>
      <c r="K2727" s="211">
        <v>1.9244524902093E-2</v>
      </c>
      <c r="L2727" s="211">
        <v>2.4983576659369892E-2</v>
      </c>
      <c r="M2727" s="211">
        <v>3.1691501094880684E-2</v>
      </c>
      <c r="N2727" s="211">
        <v>4.2029974750290529E-2</v>
      </c>
      <c r="P2727" s="212">
        <f t="array" ref="P2727:Z2727">(1+D2727:N2727)^-P$1:Z$1</f>
        <v>0.99991556106071178</v>
      </c>
      <c r="Q2727" s="212">
        <v>0.99935982060111583</v>
      </c>
      <c r="R2727" s="212">
        <v>0.99797654112999501</v>
      </c>
      <c r="S2727" s="212">
        <v>0.9934627259695118</v>
      </c>
      <c r="T2727" s="212">
        <v>0.98366042048105606</v>
      </c>
      <c r="U2727" s="212">
        <v>0.96844367507242712</v>
      </c>
      <c r="V2727" s="212">
        <v>0.93200882838028942</v>
      </c>
      <c r="W2727" s="212">
        <v>0.87508711544668427</v>
      </c>
      <c r="X2727" s="212">
        <v>0.7813235823907092</v>
      </c>
      <c r="Y2727" s="212">
        <v>0.62625644210862352</v>
      </c>
      <c r="Z2727" s="212">
        <v>0.43893050146719587</v>
      </c>
    </row>
    <row r="2728" spans="3:26" x14ac:dyDescent="0.3">
      <c r="C2728" s="210">
        <v>39881</v>
      </c>
      <c r="D2728" s="211">
        <v>1.1975287803052041E-3</v>
      </c>
      <c r="E2728" s="211">
        <v>2.9458479198830284E-3</v>
      </c>
      <c r="F2728" s="211">
        <v>4.7433440751229886E-3</v>
      </c>
      <c r="G2728" s="211">
        <v>7.7770073469085408E-3</v>
      </c>
      <c r="H2728" s="211">
        <v>9.8644130529106418E-3</v>
      </c>
      <c r="I2728" s="211">
        <v>1.3085334803686011E-2</v>
      </c>
      <c r="J2728" s="211">
        <v>1.6493278464055672E-2</v>
      </c>
      <c r="K2728" s="211">
        <v>2.0721276447717839E-2</v>
      </c>
      <c r="L2728" s="211">
        <v>2.5984296787078143E-2</v>
      </c>
      <c r="M2728" s="211">
        <v>3.2879769640383735E-2</v>
      </c>
      <c r="N2728" s="211">
        <v>4.4622811794468642E-2</v>
      </c>
      <c r="P2728" s="212">
        <f t="array" ref="P2728:Z2728">(1+D2728:N2728)^-P$1:Z$1</f>
        <v>0.99990425959823281</v>
      </c>
      <c r="Q2728" s="212">
        <v>0.99926489097200566</v>
      </c>
      <c r="R2728" s="212">
        <v>0.99763673199203029</v>
      </c>
      <c r="S2728" s="212">
        <v>0.99228300775845002</v>
      </c>
      <c r="T2728" s="212">
        <v>0.98055930112594381</v>
      </c>
      <c r="U2728" s="212">
        <v>0.96174937787369763</v>
      </c>
      <c r="V2728" s="212">
        <v>0.92146202918095288</v>
      </c>
      <c r="W2728" s="212">
        <v>0.8662631240535883</v>
      </c>
      <c r="X2728" s="212">
        <v>0.7737361046784047</v>
      </c>
      <c r="Y2728" s="212">
        <v>0.61553596194005133</v>
      </c>
      <c r="Z2728" s="212">
        <v>0.41764750479949087</v>
      </c>
    </row>
    <row r="2729" spans="3:26" x14ac:dyDescent="0.3">
      <c r="C2729" s="210">
        <v>39878</v>
      </c>
      <c r="D2729" s="211">
        <v>1.0541668548577775E-3</v>
      </c>
      <c r="E2729" s="211">
        <v>2.5525287866681413E-3</v>
      </c>
      <c r="F2729" s="211">
        <v>4.042013870519983E-3</v>
      </c>
      <c r="G2729" s="211">
        <v>6.2570291560727371E-3</v>
      </c>
      <c r="H2729" s="211">
        <v>8.3944878541281475E-3</v>
      </c>
      <c r="I2729" s="211">
        <v>1.1095071067211731E-2</v>
      </c>
      <c r="J2729" s="211">
        <v>1.4249791687340767E-2</v>
      </c>
      <c r="K2729" s="211">
        <v>1.8133039853128165E-2</v>
      </c>
      <c r="L2729" s="211">
        <v>2.3207024219319066E-2</v>
      </c>
      <c r="M2729" s="211">
        <v>3.0258080269091794E-2</v>
      </c>
      <c r="N2729" s="211">
        <v>4.0771097388142573E-2</v>
      </c>
      <c r="P2729" s="212">
        <f t="array" ref="P2729:Z2729">(1+D2729:N2729)^-P$1:Z$1</f>
        <v>0.9999157146233193</v>
      </c>
      <c r="Q2729" s="212">
        <v>0.99936288389020078</v>
      </c>
      <c r="R2729" s="212">
        <v>0.99798509920416101</v>
      </c>
      <c r="S2729" s="212">
        <v>0.99378187781573013</v>
      </c>
      <c r="T2729" s="212">
        <v>0.98342008499953704</v>
      </c>
      <c r="U2729" s="212">
        <v>0.96743995613810718</v>
      </c>
      <c r="V2729" s="212">
        <v>0.93169843095639149</v>
      </c>
      <c r="W2729" s="212">
        <v>0.88179631988806728</v>
      </c>
      <c r="X2729" s="212">
        <v>0.79499586777107201</v>
      </c>
      <c r="Y2729" s="212">
        <v>0.63945436985333726</v>
      </c>
      <c r="Z2729" s="212">
        <v>0.44967167915815598</v>
      </c>
    </row>
    <row r="2730" spans="3:26" x14ac:dyDescent="0.3">
      <c r="C2730" s="210">
        <v>39877</v>
      </c>
      <c r="D2730" s="211">
        <v>1.1177219655362604E-3</v>
      </c>
      <c r="E2730" s="211">
        <v>2.6591759927639671E-3</v>
      </c>
      <c r="F2730" s="211">
        <v>4.1501489815407829E-3</v>
      </c>
      <c r="G2730" s="211">
        <v>6.7937478908448113E-3</v>
      </c>
      <c r="H2730" s="211">
        <v>8.9696138323570474E-3</v>
      </c>
      <c r="I2730" s="211">
        <v>1.2161952741705232E-2</v>
      </c>
      <c r="J2730" s="211">
        <v>1.6699603397078336E-2</v>
      </c>
      <c r="K2730" s="211">
        <v>2.2815587166465569E-2</v>
      </c>
      <c r="L2730" s="211">
        <v>2.8567093399270056E-2</v>
      </c>
      <c r="M2730" s="211">
        <v>3.8468132181447283E-2</v>
      </c>
      <c r="N2730" s="211">
        <v>4.8210611059824396E-2</v>
      </c>
      <c r="P2730" s="212">
        <f t="array" ref="P2730:Z2730">(1+D2730:N2730)^-P$1:Z$1</f>
        <v>0.9999106361708322</v>
      </c>
      <c r="Q2730" s="212">
        <v>0.99933630868066126</v>
      </c>
      <c r="R2730" s="212">
        <v>0.99793136215342315</v>
      </c>
      <c r="S2730" s="212">
        <v>0.99325209566996497</v>
      </c>
      <c r="T2730" s="212">
        <v>0.98229927970740294</v>
      </c>
      <c r="U2730" s="212">
        <v>0.96438395389691434</v>
      </c>
      <c r="V2730" s="212">
        <v>0.92052741957818285</v>
      </c>
      <c r="W2730" s="212">
        <v>0.85392285060846451</v>
      </c>
      <c r="X2730" s="212">
        <v>0.75452518465186769</v>
      </c>
      <c r="Y2730" s="212">
        <v>0.56767843163842069</v>
      </c>
      <c r="Z2730" s="212">
        <v>0.3899679942710878</v>
      </c>
    </row>
    <row r="2731" spans="3:26" x14ac:dyDescent="0.3">
      <c r="C2731" s="210">
        <v>39876</v>
      </c>
      <c r="D2731" s="211">
        <v>1.0116675863143323E-3</v>
      </c>
      <c r="E2731" s="211">
        <v>2.3006056803068307E-3</v>
      </c>
      <c r="F2731" s="211">
        <v>3.4918786938241122E-3</v>
      </c>
      <c r="G2731" s="211">
        <v>5.5238634642629314E-3</v>
      </c>
      <c r="H2731" s="211">
        <v>6.9209040285606151E-3</v>
      </c>
      <c r="I2731" s="211">
        <v>8.8717469701526698E-3</v>
      </c>
      <c r="J2731" s="211">
        <v>1.1269266912136556E-2</v>
      </c>
      <c r="K2731" s="211">
        <v>1.4438171399576229E-2</v>
      </c>
      <c r="L2731" s="211">
        <v>1.9681040150932409E-2</v>
      </c>
      <c r="M2731" s="211">
        <v>2.4973550588075492E-2</v>
      </c>
      <c r="N2731" s="211">
        <v>3.4235495137983928E-2</v>
      </c>
      <c r="P2731" s="212">
        <f t="array" ref="P2731:Z2731">(1+D2731:N2731)^-P$1:Z$1</f>
        <v>0.99991911077606677</v>
      </c>
      <c r="Q2731" s="212">
        <v>0.99942567415352845</v>
      </c>
      <c r="R2731" s="212">
        <v>0.99825861984453268</v>
      </c>
      <c r="S2731" s="212">
        <v>0.99450648197922231</v>
      </c>
      <c r="T2731" s="212">
        <v>0.98630057404250859</v>
      </c>
      <c r="U2731" s="212">
        <v>0.9738501154734589</v>
      </c>
      <c r="V2731" s="212">
        <v>0.94550962711555697</v>
      </c>
      <c r="W2731" s="212">
        <v>0.9045257238545058</v>
      </c>
      <c r="X2731" s="212">
        <v>0.82291799354609907</v>
      </c>
      <c r="Y2731" s="212">
        <v>0.6907328667678686</v>
      </c>
      <c r="Z2731" s="212">
        <v>0.51004820670585249</v>
      </c>
    </row>
    <row r="2732" spans="3:26" x14ac:dyDescent="0.3">
      <c r="C2732" s="210">
        <v>39875</v>
      </c>
      <c r="D2732" s="211">
        <v>9.9571081924623001E-4</v>
      </c>
      <c r="E2732" s="211">
        <v>2.3958577415318628E-3</v>
      </c>
      <c r="F2732" s="211">
        <v>3.7646171457265906E-3</v>
      </c>
      <c r="G2732" s="211">
        <v>5.8262720397629537E-3</v>
      </c>
      <c r="H2732" s="211">
        <v>7.2893944004168857E-3</v>
      </c>
      <c r="I2732" s="211">
        <v>9.4115100233691865E-3</v>
      </c>
      <c r="J2732" s="211">
        <v>1.2362451060522688E-2</v>
      </c>
      <c r="K2732" s="211">
        <v>1.6856571141158589E-2</v>
      </c>
      <c r="L2732" s="211">
        <v>2.1516690974975425E-2</v>
      </c>
      <c r="M2732" s="211">
        <v>2.9243525227539695E-2</v>
      </c>
      <c r="N2732" s="211">
        <v>3.8631918769757301E-2</v>
      </c>
      <c r="P2732" s="212">
        <f t="array" ref="P2732:Z2732">(1+D2732:N2732)^-P$1:Z$1</f>
        <v>0.99992038593512411</v>
      </c>
      <c r="Q2732" s="212">
        <v>0.99940193085210849</v>
      </c>
      <c r="R2732" s="212">
        <v>0.99812298943726696</v>
      </c>
      <c r="S2732" s="212">
        <v>0.9942074767763347</v>
      </c>
      <c r="T2732" s="212">
        <v>0.98557908170990416</v>
      </c>
      <c r="U2732" s="212">
        <v>0.97228870882283724</v>
      </c>
      <c r="V2732" s="212">
        <v>0.94041566953457045</v>
      </c>
      <c r="W2732" s="212">
        <v>0.88957404623267344</v>
      </c>
      <c r="X2732" s="212">
        <v>0.8082492840814347</v>
      </c>
      <c r="Y2732" s="212">
        <v>0.64897481868454521</v>
      </c>
      <c r="Z2732" s="212">
        <v>0.46856160630842081</v>
      </c>
    </row>
    <row r="2733" spans="3:26" x14ac:dyDescent="0.3">
      <c r="C2733" s="210">
        <v>39874</v>
      </c>
      <c r="D2733" s="211">
        <v>1.1657932350838372E-3</v>
      </c>
      <c r="E2733" s="211">
        <v>2.9447193916121608E-3</v>
      </c>
      <c r="F2733" s="211">
        <v>4.6580949481416301E-3</v>
      </c>
      <c r="G2733" s="211">
        <v>7.0834412888134499E-3</v>
      </c>
      <c r="H2733" s="211">
        <v>8.9190724485034342E-3</v>
      </c>
      <c r="I2733" s="211">
        <v>1.1532189695692859E-2</v>
      </c>
      <c r="J2733" s="211">
        <v>1.4770612237589457E-2</v>
      </c>
      <c r="K2733" s="211">
        <v>1.890515238034883E-2</v>
      </c>
      <c r="L2733" s="211">
        <v>2.4193498621378498E-2</v>
      </c>
      <c r="M2733" s="211">
        <v>3.1041122685141927E-2</v>
      </c>
      <c r="N2733" s="211">
        <v>4.2097863548262969E-2</v>
      </c>
      <c r="P2733" s="212">
        <f t="array" ref="P2733:Z2733">(1+D2733:N2733)^-P$1:Z$1</f>
        <v>0.99990679520577097</v>
      </c>
      <c r="Q2733" s="212">
        <v>0.99926517206880516</v>
      </c>
      <c r="R2733" s="212">
        <v>0.99767905776275534</v>
      </c>
      <c r="S2733" s="212">
        <v>0.99296638093885403</v>
      </c>
      <c r="T2733" s="212">
        <v>0.9823976979251321</v>
      </c>
      <c r="U2733" s="212">
        <v>0.96618630356983948</v>
      </c>
      <c r="V2733" s="212">
        <v>0.92930996088017515</v>
      </c>
      <c r="W2733" s="212">
        <v>0.87712944691709405</v>
      </c>
      <c r="X2733" s="212">
        <v>0.78737179413521108</v>
      </c>
      <c r="Y2733" s="212">
        <v>0.63220829604929918</v>
      </c>
      <c r="Z2733" s="212">
        <v>0.43835896149143549</v>
      </c>
    </row>
    <row r="2734" spans="3:26" x14ac:dyDescent="0.3">
      <c r="C2734" s="210">
        <v>39871</v>
      </c>
      <c r="D2734" s="211">
        <v>9.3595779236927291E-4</v>
      </c>
      <c r="E2734" s="211">
        <v>2.2851778319668966E-3</v>
      </c>
      <c r="F2734" s="211">
        <v>3.5878717173694762E-3</v>
      </c>
      <c r="G2734" s="211">
        <v>5.8282229607309211E-3</v>
      </c>
      <c r="H2734" s="211">
        <v>7.5128152900974746E-3</v>
      </c>
      <c r="I2734" s="211">
        <v>9.947442039028349E-3</v>
      </c>
      <c r="J2734" s="211">
        <v>1.3032155322479918E-2</v>
      </c>
      <c r="K2734" s="211">
        <v>1.6636502163491187E-2</v>
      </c>
      <c r="L2734" s="211">
        <v>2.2786150488068369E-2</v>
      </c>
      <c r="M2734" s="211">
        <v>2.9028673395385632E-2</v>
      </c>
      <c r="N2734" s="211">
        <v>3.8757531354308115E-2</v>
      </c>
      <c r="P2734" s="212">
        <f t="array" ref="P2734:Z2734">(1+D2734:N2734)^-P$1:Z$1</f>
        <v>0.99992516119600394</v>
      </c>
      <c r="Q2734" s="212">
        <v>0.99942952008956221</v>
      </c>
      <c r="R2734" s="212">
        <v>0.99821087706214107</v>
      </c>
      <c r="S2734" s="212">
        <v>0.99420554839515729</v>
      </c>
      <c r="T2734" s="212">
        <v>0.98514201622180797</v>
      </c>
      <c r="U2734" s="212">
        <v>0.97074168520095772</v>
      </c>
      <c r="V2734" s="212">
        <v>0.93731128523202667</v>
      </c>
      <c r="W2734" s="212">
        <v>0.89092287032024153</v>
      </c>
      <c r="X2734" s="212">
        <v>0.79827331864083584</v>
      </c>
      <c r="Y2734" s="212">
        <v>0.65101029258260257</v>
      </c>
      <c r="Z2734" s="212">
        <v>0.46742968347279712</v>
      </c>
    </row>
    <row r="2735" spans="3:26" x14ac:dyDescent="0.3">
      <c r="C2735" s="210">
        <v>39870</v>
      </c>
      <c r="D2735" s="211">
        <v>9.0485137881276634E-4</v>
      </c>
      <c r="E2735" s="211">
        <v>2.0555978064395889E-3</v>
      </c>
      <c r="F2735" s="211">
        <v>3.3107979645913164E-3</v>
      </c>
      <c r="G2735" s="211">
        <v>5.4179790745849015E-3</v>
      </c>
      <c r="H2735" s="211">
        <v>7.3390957702347877E-3</v>
      </c>
      <c r="I2735" s="211">
        <v>9.5198302444050465E-3</v>
      </c>
      <c r="J2735" s="211">
        <v>1.2705542176305124E-2</v>
      </c>
      <c r="K2735" s="211">
        <v>1.6664305309886135E-2</v>
      </c>
      <c r="L2735" s="211">
        <v>2.1809217566003132E-2</v>
      </c>
      <c r="M2735" s="211">
        <v>2.9357080394743978E-2</v>
      </c>
      <c r="N2735" s="211">
        <v>3.9900064916709818E-2</v>
      </c>
      <c r="P2735" s="212">
        <f t="array" ref="P2735:Z2735">(1+D2735:N2735)^-P$1:Z$1</f>
        <v>0.99992764723778038</v>
      </c>
      <c r="Q2735" s="212">
        <v>0.99948675976382506</v>
      </c>
      <c r="R2735" s="212">
        <v>0.99834870022823263</v>
      </c>
      <c r="S2735" s="212">
        <v>0.99461121723765888</v>
      </c>
      <c r="T2735" s="212">
        <v>0.98548182861569233</v>
      </c>
      <c r="U2735" s="212">
        <v>0.97197576629941351</v>
      </c>
      <c r="V2735" s="212">
        <v>0.93882374718331341</v>
      </c>
      <c r="W2735" s="212">
        <v>0.89075233321462854</v>
      </c>
      <c r="X2735" s="212">
        <v>0.80593838255534511</v>
      </c>
      <c r="Y2735" s="212">
        <v>0.6479017571891057</v>
      </c>
      <c r="Z2735" s="212">
        <v>0.45726492923302381</v>
      </c>
    </row>
    <row r="2736" spans="3:26" x14ac:dyDescent="0.3">
      <c r="C2736" s="210">
        <v>39869</v>
      </c>
      <c r="D2736" s="211">
        <v>1.0533732120943068E-3</v>
      </c>
      <c r="E2736" s="211">
        <v>2.5518277267017066E-3</v>
      </c>
      <c r="F2736" s="211">
        <v>4.0001037632973243E-3</v>
      </c>
      <c r="G2736" s="211">
        <v>6.1245129286622499E-3</v>
      </c>
      <c r="H2736" s="211">
        <v>7.8331710983357093E-3</v>
      </c>
      <c r="I2736" s="211">
        <v>1.0269497290994609E-2</v>
      </c>
      <c r="J2736" s="211">
        <v>1.3739726249531129E-2</v>
      </c>
      <c r="K2736" s="211">
        <v>1.7528503359844905E-2</v>
      </c>
      <c r="L2736" s="211">
        <v>2.2135992323202888E-2</v>
      </c>
      <c r="M2736" s="211">
        <v>2.8719071060502071E-2</v>
      </c>
      <c r="N2736" s="211">
        <v>3.879659496536253E-2</v>
      </c>
      <c r="P2736" s="212">
        <f t="array" ref="P2736:Z2736">(1+D2736:N2736)^-P$1:Z$1</f>
        <v>0.99991577804256171</v>
      </c>
      <c r="Q2736" s="212">
        <v>0.99936305859765884</v>
      </c>
      <c r="R2736" s="212">
        <v>0.99800592849784497</v>
      </c>
      <c r="S2736" s="212">
        <v>0.99391276839997189</v>
      </c>
      <c r="T2736" s="212">
        <v>0.98451582963203199</v>
      </c>
      <c r="U2736" s="212">
        <v>0.96981361756752626</v>
      </c>
      <c r="V2736" s="212">
        <v>0.93404472172365982</v>
      </c>
      <c r="W2736" s="212">
        <v>0.88547012749991938</v>
      </c>
      <c r="X2736" s="212">
        <v>0.80336551785619836</v>
      </c>
      <c r="Y2736" s="212">
        <v>0.65395540389252438</v>
      </c>
      <c r="Z2736" s="212">
        <v>0.4670782581830179</v>
      </c>
    </row>
    <row r="2737" spans="3:26" x14ac:dyDescent="0.3">
      <c r="C2737" s="210">
        <v>39868</v>
      </c>
      <c r="D2737" s="211">
        <v>1.1383214451516934E-3</v>
      </c>
      <c r="E2737" s="211">
        <v>2.7405674105144043E-3</v>
      </c>
      <c r="F2737" s="211">
        <v>4.12783852722165E-3</v>
      </c>
      <c r="G2737" s="211">
        <v>6.3554465999156144E-3</v>
      </c>
      <c r="H2737" s="211">
        <v>8.2631163683368029E-3</v>
      </c>
      <c r="I2737" s="211">
        <v>1.0666038331987015E-2</v>
      </c>
      <c r="J2737" s="211">
        <v>1.4555737963628176E-2</v>
      </c>
      <c r="K2737" s="211">
        <v>1.9230668787618716E-2</v>
      </c>
      <c r="L2737" s="211">
        <v>2.5444105718171725E-2</v>
      </c>
      <c r="M2737" s="211">
        <v>3.3174233416808953E-2</v>
      </c>
      <c r="N2737" s="211">
        <v>4.5432122497419909E-2</v>
      </c>
      <c r="P2737" s="212">
        <f t="array" ref="P2737:Z2737">(1+D2737:N2737)^-P$1:Z$1</f>
        <v>0.99990899021775781</v>
      </c>
      <c r="Q2737" s="212">
        <v>0.99931602928898422</v>
      </c>
      <c r="R2737" s="212">
        <v>0.99794244848005642</v>
      </c>
      <c r="S2737" s="212">
        <v>0.99368469001545312</v>
      </c>
      <c r="T2737" s="212">
        <v>0.98367637082858339</v>
      </c>
      <c r="U2737" s="212">
        <v>0.96867252837127626</v>
      </c>
      <c r="V2737" s="212">
        <v>0.93029447753438621</v>
      </c>
      <c r="W2737" s="212">
        <v>0.87517039454633905</v>
      </c>
      <c r="X2737" s="212">
        <v>0.77782172503761682</v>
      </c>
      <c r="Y2737" s="212">
        <v>0.6129097077242458</v>
      </c>
      <c r="Z2737" s="212">
        <v>0.4112284884884565</v>
      </c>
    </row>
    <row r="2738" spans="3:26" x14ac:dyDescent="0.3">
      <c r="C2738" s="210">
        <v>39867</v>
      </c>
      <c r="D2738" s="211">
        <v>1.1688093967933528E-3</v>
      </c>
      <c r="E2738" s="211">
        <v>2.8522196922144603E-3</v>
      </c>
      <c r="F2738" s="211">
        <v>4.4431123661757919E-3</v>
      </c>
      <c r="G2738" s="211">
        <v>6.8800485521195113E-3</v>
      </c>
      <c r="H2738" s="211">
        <v>8.9132116205058801E-3</v>
      </c>
      <c r="I2738" s="211">
        <v>1.1926246655074343E-2</v>
      </c>
      <c r="J2738" s="211">
        <v>1.5084676036213232E-2</v>
      </c>
      <c r="K2738" s="211">
        <v>2.0091730503897825E-2</v>
      </c>
      <c r="L2738" s="211">
        <v>2.5381859370716964E-2</v>
      </c>
      <c r="M2738" s="211">
        <v>3.2904904502908325E-2</v>
      </c>
      <c r="N2738" s="211">
        <v>4.3122857883344648E-2</v>
      </c>
      <c r="P2738" s="212">
        <f t="array" ref="P2738:Z2738">(1+D2738:N2738)^-P$1:Z$1</f>
        <v>0.99990655421665997</v>
      </c>
      <c r="Q2738" s="212">
        <v>0.99928821348240926</v>
      </c>
      <c r="R2738" s="212">
        <v>0.99778581948068135</v>
      </c>
      <c r="S2738" s="212">
        <v>0.99316696307369201</v>
      </c>
      <c r="T2738" s="212">
        <v>0.98240911155435162</v>
      </c>
      <c r="U2738" s="212">
        <v>0.96505800732662839</v>
      </c>
      <c r="V2738" s="212">
        <v>0.92787322325356958</v>
      </c>
      <c r="W2738" s="212">
        <v>0.87001233799220612</v>
      </c>
      <c r="X2738" s="212">
        <v>0.77829403483363579</v>
      </c>
      <c r="Y2738" s="212">
        <v>0.61531132204425032</v>
      </c>
      <c r="Z2738" s="212">
        <v>0.42982409409290145</v>
      </c>
    </row>
    <row r="2739" spans="3:26" x14ac:dyDescent="0.3">
      <c r="C2739" s="210">
        <v>39864</v>
      </c>
      <c r="D2739" s="211">
        <v>8.413228381825218E-4</v>
      </c>
      <c r="E2739" s="211">
        <v>1.9987593562336725E-3</v>
      </c>
      <c r="F2739" s="211">
        <v>3.0699306437998028E-3</v>
      </c>
      <c r="G2739" s="211">
        <v>4.8442728574901858E-3</v>
      </c>
      <c r="H2739" s="211">
        <v>6.0702756746267095E-3</v>
      </c>
      <c r="I2739" s="211">
        <v>7.81619387502272E-3</v>
      </c>
      <c r="J2739" s="211">
        <v>1.0132079818971705E-2</v>
      </c>
      <c r="K2739" s="211">
        <v>1.2727166325161831E-2</v>
      </c>
      <c r="L2739" s="211">
        <v>1.6128008470931824E-2</v>
      </c>
      <c r="M2739" s="211">
        <v>2.1250305514136633E-2</v>
      </c>
      <c r="N2739" s="211">
        <v>2.7397992641616235E-2</v>
      </c>
      <c r="P2739" s="212">
        <f t="array" ref="P2739:Z2739">(1+D2739:N2739)^-P$1:Z$1</f>
        <v>0.99993272473312222</v>
      </c>
      <c r="Q2739" s="212">
        <v>0.99950093345154045</v>
      </c>
      <c r="R2739" s="212">
        <v>0.99846855983872851</v>
      </c>
      <c r="S2739" s="212">
        <v>0.99517908098961994</v>
      </c>
      <c r="T2739" s="212">
        <v>0.98796910541484184</v>
      </c>
      <c r="U2739" s="212">
        <v>0.97691325593542211</v>
      </c>
      <c r="V2739" s="212">
        <v>0.95084380578171268</v>
      </c>
      <c r="W2739" s="212">
        <v>0.91527748585611668</v>
      </c>
      <c r="X2739" s="212">
        <v>0.85214946588702434</v>
      </c>
      <c r="Y2739" s="212">
        <v>0.72948607819661104</v>
      </c>
      <c r="Z2739" s="212">
        <v>0.58240586921773441</v>
      </c>
    </row>
    <row r="2740" spans="3:26" x14ac:dyDescent="0.3">
      <c r="C2740" s="210">
        <v>39863</v>
      </c>
      <c r="D2740" s="211">
        <v>8.8811317016285174E-4</v>
      </c>
      <c r="E2740" s="211">
        <v>2.2204410327006023E-3</v>
      </c>
      <c r="F2740" s="211">
        <v>3.5656857695523965E-3</v>
      </c>
      <c r="G2740" s="211">
        <v>5.8185540739520208E-3</v>
      </c>
      <c r="H2740" s="211">
        <v>7.2927284822296027E-3</v>
      </c>
      <c r="I2740" s="211">
        <v>9.6640280806173061E-3</v>
      </c>
      <c r="J2740" s="211">
        <v>1.2296346302027092E-2</v>
      </c>
      <c r="K2740" s="211">
        <v>1.6658521044248524E-2</v>
      </c>
      <c r="L2740" s="211">
        <v>2.2400876787666314E-2</v>
      </c>
      <c r="M2740" s="211">
        <v>2.8779505726848689E-2</v>
      </c>
      <c r="N2740" s="211">
        <v>3.7102954039149483E-2</v>
      </c>
      <c r="P2740" s="212">
        <f t="array" ref="P2740:Z2740">(1+D2740:N2740)^-P$1:Z$1</f>
        <v>0.99992898499920413</v>
      </c>
      <c r="Q2740" s="212">
        <v>0.99944565882971337</v>
      </c>
      <c r="R2740" s="212">
        <v>0.99822191078536771</v>
      </c>
      <c r="S2740" s="212">
        <v>0.99421510564665505</v>
      </c>
      <c r="T2740" s="212">
        <v>0.98557255729895588</v>
      </c>
      <c r="U2740" s="212">
        <v>0.97155937990985475</v>
      </c>
      <c r="V2740" s="212">
        <v>0.94072276374948371</v>
      </c>
      <c r="W2740" s="212">
        <v>0.8907878092881043</v>
      </c>
      <c r="X2740" s="212">
        <v>0.80128657674384673</v>
      </c>
      <c r="Y2740" s="212">
        <v>0.65337940103249392</v>
      </c>
      <c r="Z2740" s="212">
        <v>0.48257250527804396</v>
      </c>
    </row>
    <row r="2741" spans="3:26" x14ac:dyDescent="0.3">
      <c r="C2741" s="210">
        <v>39862</v>
      </c>
      <c r="D2741" s="211">
        <v>9.1999733194495284E-4</v>
      </c>
      <c r="E2741" s="211">
        <v>2.2363311259555731E-3</v>
      </c>
      <c r="F2741" s="211">
        <v>3.6025758509900026E-3</v>
      </c>
      <c r="G2741" s="211">
        <v>5.6777191206318347E-3</v>
      </c>
      <c r="H2741" s="211">
        <v>7.5256972735434418E-3</v>
      </c>
      <c r="I2741" s="211">
        <v>9.9769073960791765E-3</v>
      </c>
      <c r="J2741" s="211">
        <v>1.322645826323636E-2</v>
      </c>
      <c r="K2741" s="211">
        <v>1.7751425921614515E-2</v>
      </c>
      <c r="L2741" s="211">
        <v>2.3248093640858471E-2</v>
      </c>
      <c r="M2741" s="211">
        <v>3.0471064554766156E-2</v>
      </c>
      <c r="N2741" s="211">
        <v>4.1500129653622347E-2</v>
      </c>
      <c r="P2741" s="212">
        <f t="array" ref="P2741:Z2741">(1+D2741:N2741)^-P$1:Z$1</f>
        <v>0.99992643675440573</v>
      </c>
      <c r="Q2741" s="212">
        <v>0.99944169734412081</v>
      </c>
      <c r="R2741" s="212">
        <v>0.99820356446638159</v>
      </c>
      <c r="S2741" s="212">
        <v>0.99435433537734486</v>
      </c>
      <c r="T2741" s="212">
        <v>0.98511682480078555</v>
      </c>
      <c r="U2741" s="212">
        <v>0.97065672558749228</v>
      </c>
      <c r="V2741" s="212">
        <v>0.93641290510639452</v>
      </c>
      <c r="W2741" s="212">
        <v>0.8841133804243938</v>
      </c>
      <c r="X2741" s="212">
        <v>0.79467684324304233</v>
      </c>
      <c r="Y2741" s="212">
        <v>0.63747473838836632</v>
      </c>
      <c r="Z2741" s="212">
        <v>0.44341811666291936</v>
      </c>
    </row>
    <row r="2742" spans="3:26" x14ac:dyDescent="0.3">
      <c r="C2742" s="210">
        <v>39861</v>
      </c>
      <c r="D2742" s="211">
        <v>1.1004959789160608E-3</v>
      </c>
      <c r="E2742" s="211">
        <v>2.7281206665620687E-3</v>
      </c>
      <c r="F2742" s="211">
        <v>4.4931273869750045E-3</v>
      </c>
      <c r="G2742" s="211">
        <v>7.4099503025696085E-3</v>
      </c>
      <c r="H2742" s="211">
        <v>9.5795877688229659E-3</v>
      </c>
      <c r="I2742" s="211">
        <v>1.2179344338860584E-2</v>
      </c>
      <c r="J2742" s="211">
        <v>1.5713950550103564E-2</v>
      </c>
      <c r="K2742" s="211">
        <v>2.0278617837905358E-2</v>
      </c>
      <c r="L2742" s="211">
        <v>2.7331629814324725E-2</v>
      </c>
      <c r="M2742" s="211">
        <v>3.4716402157861696E-2</v>
      </c>
      <c r="N2742" s="211">
        <v>4.3420199955055527E-2</v>
      </c>
      <c r="P2742" s="212">
        <f t="array" ref="P2742:Z2742">(1+D2742:N2742)^-P$1:Z$1</f>
        <v>0.99991201260094897</v>
      </c>
      <c r="Q2742" s="212">
        <v>0.99931913037206699</v>
      </c>
      <c r="R2742" s="212">
        <v>0.9977609786438606</v>
      </c>
      <c r="S2742" s="212">
        <v>0.9926445531927256</v>
      </c>
      <c r="T2742" s="212">
        <v>0.98111265517874158</v>
      </c>
      <c r="U2742" s="212">
        <v>0.96433424366777465</v>
      </c>
      <c r="V2742" s="212">
        <v>0.92500251375086306</v>
      </c>
      <c r="W2742" s="212">
        <v>0.86889741238677332</v>
      </c>
      <c r="X2742" s="212">
        <v>0.76364832732685328</v>
      </c>
      <c r="Y2742" s="212">
        <v>0.59934929302348705</v>
      </c>
      <c r="Z2742" s="212">
        <v>0.42738098662659602</v>
      </c>
    </row>
    <row r="2743" spans="3:26" x14ac:dyDescent="0.3">
      <c r="C2743" s="210">
        <v>39857</v>
      </c>
      <c r="D2743" s="211">
        <v>1.1245877716035968E-3</v>
      </c>
      <c r="E2743" s="211">
        <v>2.7347217193959606E-3</v>
      </c>
      <c r="F2743" s="211">
        <v>4.2843365423927597E-3</v>
      </c>
      <c r="G2743" s="211">
        <v>6.4265661545834917E-3</v>
      </c>
      <c r="H2743" s="211">
        <v>8.3791941812306828E-3</v>
      </c>
      <c r="I2743" s="211">
        <v>1.0807586887613409E-2</v>
      </c>
      <c r="J2743" s="211">
        <v>1.417787525006199E-2</v>
      </c>
      <c r="K2743" s="211">
        <v>1.8906678903696159E-2</v>
      </c>
      <c r="L2743" s="211">
        <v>2.5588457984327437E-2</v>
      </c>
      <c r="M2743" s="211">
        <v>3.5099689683713901E-2</v>
      </c>
      <c r="N2743" s="211">
        <v>4.7497305607707305E-2</v>
      </c>
      <c r="P2743" s="212">
        <f t="array" ref="P2743:Z2743">(1+D2743:N2743)^-P$1:Z$1</f>
        <v>0.99991008757064781</v>
      </c>
      <c r="Q2743" s="212">
        <v>0.99931748572605084</v>
      </c>
      <c r="R2743" s="212">
        <v>0.99786469057252192</v>
      </c>
      <c r="S2743" s="212">
        <v>0.99361447087079735</v>
      </c>
      <c r="T2743" s="212">
        <v>0.98344991548243699</v>
      </c>
      <c r="U2743" s="212">
        <v>0.96826564085142064</v>
      </c>
      <c r="V2743" s="212">
        <v>0.93202881646761948</v>
      </c>
      <c r="W2743" s="212">
        <v>0.87712024816697876</v>
      </c>
      <c r="X2743" s="212">
        <v>0.77672762887659708</v>
      </c>
      <c r="Y2743" s="212">
        <v>0.59602890831439959</v>
      </c>
      <c r="Z2743" s="212">
        <v>0.3953135577206881</v>
      </c>
    </row>
    <row r="2744" spans="3:26" x14ac:dyDescent="0.3">
      <c r="C2744" s="210">
        <v>39856</v>
      </c>
      <c r="D2744" s="211">
        <v>1.1886578543598562E-3</v>
      </c>
      <c r="E2744" s="211">
        <v>3.0482213096566296E-3</v>
      </c>
      <c r="F2744" s="211">
        <v>5.0012389877282194E-3</v>
      </c>
      <c r="G2744" s="211">
        <v>7.8919392569694116E-3</v>
      </c>
      <c r="H2744" s="211">
        <v>1.0849839949334009E-2</v>
      </c>
      <c r="I2744" s="211">
        <v>1.3722611768504572E-2</v>
      </c>
      <c r="J2744" s="211">
        <v>1.7156398974965632E-2</v>
      </c>
      <c r="K2744" s="211">
        <v>2.3430064470489873E-2</v>
      </c>
      <c r="L2744" s="211">
        <v>3.0080368172928789E-2</v>
      </c>
      <c r="M2744" s="211">
        <v>3.9337274223006279E-2</v>
      </c>
      <c r="N2744" s="211">
        <v>4.9500190805845098E-2</v>
      </c>
      <c r="P2744" s="212">
        <f t="array" ref="P2744:Z2744">(1+D2744:N2744)^-P$1:Z$1</f>
        <v>0.99990496835899767</v>
      </c>
      <c r="Q2744" s="212">
        <v>0.99923939318248678</v>
      </c>
      <c r="R2744" s="212">
        <v>0.99750872123167078</v>
      </c>
      <c r="S2744" s="212">
        <v>0.99216985576570105</v>
      </c>
      <c r="T2744" s="212">
        <v>0.97864843664970436</v>
      </c>
      <c r="U2744" s="212">
        <v>0.95993670595174996</v>
      </c>
      <c r="V2744" s="212">
        <v>0.91846227332514629</v>
      </c>
      <c r="W2744" s="212">
        <v>0.85034038387920063</v>
      </c>
      <c r="X2744" s="212">
        <v>0.74351356720149109</v>
      </c>
      <c r="Y2744" s="212">
        <v>0.56059917851594188</v>
      </c>
      <c r="Z2744" s="212">
        <v>0.38049553294905936</v>
      </c>
    </row>
    <row r="2745" spans="3:26" x14ac:dyDescent="0.3">
      <c r="C2745" s="210">
        <v>39855</v>
      </c>
      <c r="D2745" s="211">
        <v>1.0408385931264532E-3</v>
      </c>
      <c r="E2745" s="211">
        <v>2.5427873337822734E-3</v>
      </c>
      <c r="F2745" s="211">
        <v>3.8517061422053064E-3</v>
      </c>
      <c r="G2745" s="211">
        <v>5.8011355573284974E-3</v>
      </c>
      <c r="H2745" s="211">
        <v>7.7834652917800583E-3</v>
      </c>
      <c r="I2745" s="211">
        <v>9.9607497441031485E-3</v>
      </c>
      <c r="J2745" s="211">
        <v>1.3270147066717267E-2</v>
      </c>
      <c r="K2745" s="211">
        <v>1.6828208762341638E-2</v>
      </c>
      <c r="L2745" s="211">
        <v>2.1767155526341335E-2</v>
      </c>
      <c r="M2745" s="211">
        <v>2.72779568629841E-2</v>
      </c>
      <c r="N2745" s="211">
        <v>3.4673199234895959E-2</v>
      </c>
      <c r="P2745" s="212">
        <f t="array" ref="P2745:Z2745">(1+D2745:N2745)^-P$1:Z$1</f>
        <v>0.99991677967930637</v>
      </c>
      <c r="Q2745" s="212">
        <v>0.99936531151999852</v>
      </c>
      <c r="R2745" s="212">
        <v>0.99807969249690975</v>
      </c>
      <c r="S2745" s="212">
        <v>0.99423232351580715</v>
      </c>
      <c r="T2745" s="212">
        <v>0.98461294843160807</v>
      </c>
      <c r="U2745" s="212">
        <v>0.97070331289638101</v>
      </c>
      <c r="V2745" s="212">
        <v>0.93621104762648244</v>
      </c>
      <c r="W2745" s="212">
        <v>0.88974775092591241</v>
      </c>
      <c r="X2745" s="212">
        <v>0.80627021640299334</v>
      </c>
      <c r="Y2745" s="212">
        <v>0.66785235529796738</v>
      </c>
      <c r="Z2745" s="212">
        <v>0.50575012967696897</v>
      </c>
    </row>
    <row r="2746" spans="3:26" x14ac:dyDescent="0.3">
      <c r="C2746" s="210">
        <v>39854</v>
      </c>
      <c r="D2746" s="211">
        <v>1.0978520251726661E-3</v>
      </c>
      <c r="E2746" s="211">
        <v>2.882422017277419E-3</v>
      </c>
      <c r="F2746" s="211">
        <v>4.6936777759346649E-3</v>
      </c>
      <c r="G2746" s="211">
        <v>7.6276018597146349E-3</v>
      </c>
      <c r="H2746" s="211">
        <v>1.0349044623996389E-2</v>
      </c>
      <c r="I2746" s="211">
        <v>1.3709697869343073E-2</v>
      </c>
      <c r="J2746" s="211">
        <v>1.7823837033621732E-2</v>
      </c>
      <c r="K2746" s="211">
        <v>2.3530479276261722E-2</v>
      </c>
      <c r="L2746" s="211">
        <v>3.1019173717924408E-2</v>
      </c>
      <c r="M2746" s="211">
        <v>3.9021112487568774E-2</v>
      </c>
      <c r="N2746" s="211">
        <v>5.2669413816436923E-2</v>
      </c>
      <c r="P2746" s="212">
        <f t="array" ref="P2746:Z2746">(1+D2746:N2746)^-P$1:Z$1</f>
        <v>0.99991222386644241</v>
      </c>
      <c r="Q2746" s="212">
        <v>0.99928068987654073</v>
      </c>
      <c r="R2746" s="212">
        <v>0.99766139040940149</v>
      </c>
      <c r="S2746" s="212">
        <v>0.99243013803349889</v>
      </c>
      <c r="T2746" s="212">
        <v>0.97961884193357396</v>
      </c>
      <c r="U2746" s="212">
        <v>0.9599733930341694</v>
      </c>
      <c r="V2746" s="212">
        <v>0.91545481167044662</v>
      </c>
      <c r="W2746" s="212">
        <v>0.84975658937999532</v>
      </c>
      <c r="X2746" s="212">
        <v>0.73677109839047816</v>
      </c>
      <c r="Y2746" s="212">
        <v>0.56316339058195375</v>
      </c>
      <c r="Z2746" s="212">
        <v>0.35822831754960011</v>
      </c>
    </row>
    <row r="2747" spans="3:26" x14ac:dyDescent="0.3">
      <c r="C2747" s="210">
        <v>39853</v>
      </c>
      <c r="D2747" s="211">
        <v>1.0381201481085278E-3</v>
      </c>
      <c r="E2747" s="211">
        <v>2.6065197466481329E-3</v>
      </c>
      <c r="F2747" s="211">
        <v>4.2533239694856522E-3</v>
      </c>
      <c r="G2747" s="211">
        <v>6.9464545409668203E-3</v>
      </c>
      <c r="H2747" s="211">
        <v>8.7600047081086586E-3</v>
      </c>
      <c r="I2747" s="211">
        <v>1.1960381953256553E-2</v>
      </c>
      <c r="J2747" s="211">
        <v>1.5003773825218725E-2</v>
      </c>
      <c r="K2747" s="211">
        <v>1.8898197842316559E-2</v>
      </c>
      <c r="L2747" s="211">
        <v>2.5765911173719649E-2</v>
      </c>
      <c r="M2747" s="211">
        <v>3.5038943628161734E-2</v>
      </c>
      <c r="N2747" s="211">
        <v>4.4765872804015359E-2</v>
      </c>
      <c r="P2747" s="212">
        <f t="array" ref="P2747:Z2747">(1+D2747:N2747)^-P$1:Z$1</f>
        <v>0.99991699691102531</v>
      </c>
      <c r="Q2747" s="212">
        <v>0.99934942954643813</v>
      </c>
      <c r="R2747" s="212">
        <v>0.99788009809561284</v>
      </c>
      <c r="S2747" s="212">
        <v>0.99310146581316139</v>
      </c>
      <c r="T2747" s="212">
        <v>0.98270754387838399</v>
      </c>
      <c r="U2747" s="212">
        <v>0.96496035103820976</v>
      </c>
      <c r="V2747" s="212">
        <v>0.92824306898617237</v>
      </c>
      <c r="W2747" s="212">
        <v>0.87717135599607832</v>
      </c>
      <c r="X2747" s="212">
        <v>0.77538496830662706</v>
      </c>
      <c r="Y2747" s="212">
        <v>0.59655383470146217</v>
      </c>
      <c r="Z2747" s="212">
        <v>0.41650521225919124</v>
      </c>
    </row>
    <row r="2748" spans="3:26" x14ac:dyDescent="0.3">
      <c r="C2748" s="210">
        <v>39850</v>
      </c>
      <c r="D2748" s="211">
        <v>1.0566768304291129E-3</v>
      </c>
      <c r="E2748" s="211">
        <v>2.510903068313467E-3</v>
      </c>
      <c r="F2748" s="211">
        <v>3.9824927795028614E-3</v>
      </c>
      <c r="G2748" s="211">
        <v>6.478682900264713E-3</v>
      </c>
      <c r="H2748" s="211">
        <v>8.5669119393601001E-3</v>
      </c>
      <c r="I2748" s="211">
        <v>1.1507015230478056E-2</v>
      </c>
      <c r="J2748" s="211">
        <v>1.4563082853836968E-2</v>
      </c>
      <c r="K2748" s="211">
        <v>1.9220932494147382E-2</v>
      </c>
      <c r="L2748" s="211">
        <v>2.6343511261221544E-2</v>
      </c>
      <c r="M2748" s="211">
        <v>3.407248767932828E-2</v>
      </c>
      <c r="N2748" s="211">
        <v>4.6423079218610129E-2</v>
      </c>
      <c r="P2748" s="212">
        <f t="array" ref="P2748:Z2748">(1+D2748:N2748)^-P$1:Z$1</f>
        <v>0.99991551405390344</v>
      </c>
      <c r="Q2748" s="212">
        <v>0.99937325748067862</v>
      </c>
      <c r="R2748" s="212">
        <v>0.99801468153352302</v>
      </c>
      <c r="S2748" s="212">
        <v>0.99356302025036858</v>
      </c>
      <c r="T2748" s="212">
        <v>0.98308386374907131</v>
      </c>
      <c r="U2748" s="212">
        <v>0.96625844492473012</v>
      </c>
      <c r="V2748" s="212">
        <v>0.9302608038674528</v>
      </c>
      <c r="W2748" s="212">
        <v>0.87522891779489653</v>
      </c>
      <c r="X2748" s="212">
        <v>0.77103233280146666</v>
      </c>
      <c r="Y2748" s="212">
        <v>0.60497196158363908</v>
      </c>
      <c r="Z2748" s="212">
        <v>0.40350954093367292</v>
      </c>
    </row>
    <row r="2749" spans="3:26" x14ac:dyDescent="0.3">
      <c r="C2749" s="210">
        <v>39849</v>
      </c>
      <c r="D2749" s="211">
        <v>9.9275810904750892E-4</v>
      </c>
      <c r="E2749" s="211">
        <v>2.5247616004558733E-3</v>
      </c>
      <c r="F2749" s="211">
        <v>3.8633978873879276E-3</v>
      </c>
      <c r="G2749" s="211">
        <v>6.0785899885102395E-3</v>
      </c>
      <c r="H2749" s="211">
        <v>8.2779361387839128E-3</v>
      </c>
      <c r="I2749" s="211">
        <v>1.1023398740087221E-2</v>
      </c>
      <c r="J2749" s="211">
        <v>1.499682594821262E-2</v>
      </c>
      <c r="K2749" s="211">
        <v>2.0075163966264638E-2</v>
      </c>
      <c r="L2749" s="211">
        <v>2.6732174536919888E-2</v>
      </c>
      <c r="M2749" s="211">
        <v>3.387126324851121E-2</v>
      </c>
      <c r="N2749" s="211">
        <v>4.4562978485415204E-2</v>
      </c>
      <c r="P2749" s="212">
        <f t="array" ref="P2749:Z2749">(1+D2749:N2749)^-P$1:Z$1</f>
        <v>0.99992062189855879</v>
      </c>
      <c r="Q2749" s="212">
        <v>0.99936980372104645</v>
      </c>
      <c r="R2749" s="212">
        <v>0.99807388028807786</v>
      </c>
      <c r="S2749" s="212">
        <v>0.99395813602535787</v>
      </c>
      <c r="T2749" s="212">
        <v>0.98364745469275627</v>
      </c>
      <c r="U2749" s="212">
        <v>0.9676457187011428</v>
      </c>
      <c r="V2749" s="212">
        <v>0.92827483956320622</v>
      </c>
      <c r="W2749" s="212">
        <v>0.87011124890020863</v>
      </c>
      <c r="X2749" s="212">
        <v>0.76811860321390935</v>
      </c>
      <c r="Y2749" s="212">
        <v>0.60674057346697974</v>
      </c>
      <c r="Z2749" s="212">
        <v>0.41812622816474304</v>
      </c>
    </row>
    <row r="2750" spans="3:26" x14ac:dyDescent="0.3">
      <c r="C2750" s="210">
        <v>39848</v>
      </c>
      <c r="D2750" s="211">
        <v>1.2350968887943525E-3</v>
      </c>
      <c r="E2750" s="211">
        <v>3.0859008895451345E-3</v>
      </c>
      <c r="F2750" s="211">
        <v>4.8896493166932457E-3</v>
      </c>
      <c r="G2750" s="211">
        <v>7.5274577003226458E-3</v>
      </c>
      <c r="H2750" s="211">
        <v>1.0091874791825949E-2</v>
      </c>
      <c r="I2750" s="211">
        <v>1.2729825547289252E-2</v>
      </c>
      <c r="J2750" s="211">
        <v>1.6754748302524373E-2</v>
      </c>
      <c r="K2750" s="211">
        <v>2.2401872592852101E-2</v>
      </c>
      <c r="L2750" s="211">
        <v>3.0498818412856822E-2</v>
      </c>
      <c r="M2750" s="211">
        <v>3.8973979713799935E-2</v>
      </c>
      <c r="N2750" s="211">
        <v>4.8729678795705687E-2</v>
      </c>
      <c r="P2750" s="212">
        <f t="array" ref="P2750:Z2750">(1+D2750:N2750)^-P$1:Z$1</f>
        <v>0.99990125809257646</v>
      </c>
      <c r="Q2750" s="212">
        <v>0.99923000927755734</v>
      </c>
      <c r="R2750" s="212">
        <v>0.99756410471587043</v>
      </c>
      <c r="S2750" s="212">
        <v>0.99252878158030156</v>
      </c>
      <c r="T2750" s="212">
        <v>0.98011772820323151</v>
      </c>
      <c r="U2750" s="212">
        <v>0.96276257261571774</v>
      </c>
      <c r="V2750" s="212">
        <v>0.92027781714663137</v>
      </c>
      <c r="W2750" s="212">
        <v>0.85634456602015629</v>
      </c>
      <c r="X2750" s="212">
        <v>0.74049992443259616</v>
      </c>
      <c r="Y2750" s="212">
        <v>0.56354672862238642</v>
      </c>
      <c r="Z2750" s="212">
        <v>0.38612580600507018</v>
      </c>
    </row>
    <row r="2751" spans="3:26" x14ac:dyDescent="0.3">
      <c r="C2751" s="210">
        <v>39847</v>
      </c>
      <c r="D2751" s="211">
        <v>9.5614274750335522E-4</v>
      </c>
      <c r="E2751" s="211">
        <v>2.3749098299697476E-3</v>
      </c>
      <c r="F2751" s="211">
        <v>3.6627432168502894E-3</v>
      </c>
      <c r="G2751" s="211">
        <v>5.6143405203714532E-3</v>
      </c>
      <c r="H2751" s="211">
        <v>7.1039277551319347E-3</v>
      </c>
      <c r="I2751" s="211">
        <v>9.3453146910397935E-3</v>
      </c>
      <c r="J2751" s="211">
        <v>1.1890604504827117E-2</v>
      </c>
      <c r="K2751" s="211">
        <v>1.632744407165803E-2</v>
      </c>
      <c r="L2751" s="211">
        <v>2.2237726435360747E-2</v>
      </c>
      <c r="M2751" s="211">
        <v>2.8752676703648391E-2</v>
      </c>
      <c r="N2751" s="211">
        <v>3.8920647347630372E-2</v>
      </c>
      <c r="P2751" s="212">
        <f t="array" ref="P2751:Z2751">(1+D2751:N2751)^-P$1:Z$1</f>
        <v>0.99992354804786421</v>
      </c>
      <c r="Q2751" s="212">
        <v>0.99940715225654309</v>
      </c>
      <c r="R2751" s="212">
        <v>0.99817364396788522</v>
      </c>
      <c r="S2751" s="212">
        <v>0.99441700431850821</v>
      </c>
      <c r="T2751" s="212">
        <v>0.98594212046341279</v>
      </c>
      <c r="U2751" s="212">
        <v>0.97248001657739658</v>
      </c>
      <c r="V2751" s="212">
        <v>0.94261030357760656</v>
      </c>
      <c r="W2751" s="212">
        <v>0.8928210653471238</v>
      </c>
      <c r="X2751" s="212">
        <v>0.80256635849127389</v>
      </c>
      <c r="Y2751" s="212">
        <v>0.6536350416537704</v>
      </c>
      <c r="Z2751" s="212">
        <v>0.46596409241384046</v>
      </c>
    </row>
    <row r="2752" spans="3:26" x14ac:dyDescent="0.3">
      <c r="C2752" s="210">
        <v>39846</v>
      </c>
      <c r="D2752" s="211">
        <v>1.0864381816749877E-3</v>
      </c>
      <c r="E2752" s="211">
        <v>2.7272083065377566E-3</v>
      </c>
      <c r="F2752" s="211">
        <v>4.4861248743517171E-3</v>
      </c>
      <c r="G2752" s="211">
        <v>7.1186017742278966E-3</v>
      </c>
      <c r="H2752" s="211">
        <v>9.4806254641937402E-3</v>
      </c>
      <c r="I2752" s="211">
        <v>1.2691821271659113E-2</v>
      </c>
      <c r="J2752" s="211">
        <v>1.6686730502834382E-2</v>
      </c>
      <c r="K2752" s="211">
        <v>2.1426449182872107E-2</v>
      </c>
      <c r="L2752" s="211">
        <v>2.9412673984151417E-2</v>
      </c>
      <c r="M2752" s="211">
        <v>3.7126475490057258E-2</v>
      </c>
      <c r="N2752" s="211">
        <v>5.0000480553889413E-2</v>
      </c>
      <c r="P2752" s="212">
        <f t="array" ref="P2752:Z2752">(1+D2752:N2752)^-P$1:Z$1</f>
        <v>0.9999131358981187</v>
      </c>
      <c r="Q2752" s="212">
        <v>0.99931935768676139</v>
      </c>
      <c r="R2752" s="212">
        <v>0.99776445645281109</v>
      </c>
      <c r="S2752" s="212">
        <v>0.99293171453522233</v>
      </c>
      <c r="T2752" s="212">
        <v>0.98130502722862589</v>
      </c>
      <c r="U2752" s="212">
        <v>0.96287096827925289</v>
      </c>
      <c r="V2752" s="212">
        <v>0.92058569786512001</v>
      </c>
      <c r="W2752" s="212">
        <v>0.86208542743355177</v>
      </c>
      <c r="X2752" s="212">
        <v>0.74835022023155018</v>
      </c>
      <c r="Y2752" s="212">
        <v>0.57879422019320503</v>
      </c>
      <c r="Z2752" s="212">
        <v>0.37688603306659091</v>
      </c>
    </row>
    <row r="2753" spans="3:26" x14ac:dyDescent="0.3">
      <c r="C2753" s="210">
        <v>39843</v>
      </c>
      <c r="D2753" s="211">
        <v>8.4478863894258598E-4</v>
      </c>
      <c r="E2753" s="211">
        <v>2.0801183966814725E-3</v>
      </c>
      <c r="F2753" s="211">
        <v>3.3682852008567084E-3</v>
      </c>
      <c r="G2753" s="211">
        <v>5.2992409965242583E-3</v>
      </c>
      <c r="H2753" s="211">
        <v>6.6446867732931816E-3</v>
      </c>
      <c r="I2753" s="211">
        <v>8.3736232198408367E-3</v>
      </c>
      <c r="J2753" s="211">
        <v>1.0658547307960852E-2</v>
      </c>
      <c r="K2753" s="211">
        <v>1.4598960598046719E-2</v>
      </c>
      <c r="L2753" s="211">
        <v>2.0066830270513408E-2</v>
      </c>
      <c r="M2753" s="211">
        <v>2.5946255734820015E-2</v>
      </c>
      <c r="N2753" s="211">
        <v>3.5487960934302239E-2</v>
      </c>
      <c r="P2753" s="212">
        <f t="array" ref="P2753:Z2753">(1+D2753:N2753)^-P$1:Z$1</f>
        <v>0.9999324477212892</v>
      </c>
      <c r="Q2753" s="212">
        <v>0.99948064542482906</v>
      </c>
      <c r="R2753" s="212">
        <v>0.99832009999712223</v>
      </c>
      <c r="S2753" s="212">
        <v>0.99472869293000632</v>
      </c>
      <c r="T2753" s="212">
        <v>0.98684191820899125</v>
      </c>
      <c r="U2753" s="212">
        <v>0.9752940372467741</v>
      </c>
      <c r="V2753" s="212">
        <v>0.94836983920054951</v>
      </c>
      <c r="W2753" s="212">
        <v>0.90352278386099649</v>
      </c>
      <c r="X2753" s="212">
        <v>0.81981100234967985</v>
      </c>
      <c r="Y2753" s="212">
        <v>0.68097448140261274</v>
      </c>
      <c r="Z2753" s="212">
        <v>0.49785046949702527</v>
      </c>
    </row>
    <row r="2754" spans="3:26" x14ac:dyDescent="0.3">
      <c r="C2754" s="210">
        <v>39842</v>
      </c>
      <c r="D2754" s="211">
        <v>9.8460009380360223E-4</v>
      </c>
      <c r="E2754" s="211">
        <v>2.3806687736916345E-3</v>
      </c>
      <c r="F2754" s="211">
        <v>3.67149144228349E-3</v>
      </c>
      <c r="G2754" s="211">
        <v>5.8713499346865127E-3</v>
      </c>
      <c r="H2754" s="211">
        <v>7.5315002780454018E-3</v>
      </c>
      <c r="I2754" s="211">
        <v>9.5108799299066273E-3</v>
      </c>
      <c r="J2754" s="211">
        <v>1.2979595354603926E-2</v>
      </c>
      <c r="K2754" s="211">
        <v>1.6349336545322744E-2</v>
      </c>
      <c r="L2754" s="211">
        <v>2.0848147945794877E-2</v>
      </c>
      <c r="M2754" s="211">
        <v>2.6324140807726295E-2</v>
      </c>
      <c r="N2754" s="211">
        <v>3.3426669198729754E-2</v>
      </c>
      <c r="P2754" s="212">
        <f t="array" ref="P2754:Z2754">(1+D2754:N2754)^-P$1:Z$1</f>
        <v>0.99992127384362117</v>
      </c>
      <c r="Q2754" s="212">
        <v>0.99940571678843104</v>
      </c>
      <c r="R2754" s="212">
        <v>0.99816929380592401</v>
      </c>
      <c r="S2754" s="212">
        <v>0.99416292159522412</v>
      </c>
      <c r="T2754" s="212">
        <v>0.98510547702475093</v>
      </c>
      <c r="U2754" s="212">
        <v>0.97200161911416572</v>
      </c>
      <c r="V2754" s="212">
        <v>0.93755447948744486</v>
      </c>
      <c r="W2754" s="212">
        <v>0.89268645258610757</v>
      </c>
      <c r="X2754" s="212">
        <v>0.81355805230404799</v>
      </c>
      <c r="Y2754" s="212">
        <v>0.67722321157120036</v>
      </c>
      <c r="Z2754" s="212">
        <v>0.51809177764323211</v>
      </c>
    </row>
    <row r="2755" spans="3:26" x14ac:dyDescent="0.3">
      <c r="C2755" s="210">
        <v>39841</v>
      </c>
      <c r="D2755" s="211">
        <v>1.0238208895915969E-3</v>
      </c>
      <c r="E2755" s="211">
        <v>2.3550049986103072E-3</v>
      </c>
      <c r="F2755" s="211">
        <v>3.8373062030985852E-3</v>
      </c>
      <c r="G2755" s="211">
        <v>6.2399576126884711E-3</v>
      </c>
      <c r="H2755" s="211">
        <v>8.1389034074053502E-3</v>
      </c>
      <c r="I2755" s="211">
        <v>1.0518188577137362E-2</v>
      </c>
      <c r="J2755" s="211">
        <v>1.4068249733011287E-2</v>
      </c>
      <c r="K2755" s="211">
        <v>1.8039010837456269E-2</v>
      </c>
      <c r="L2755" s="211">
        <v>2.3092407139932471E-2</v>
      </c>
      <c r="M2755" s="211">
        <v>2.9403437238915142E-2</v>
      </c>
      <c r="N2755" s="211">
        <v>3.7386969263689895E-2</v>
      </c>
      <c r="P2755" s="212">
        <f t="array" ref="P2755:Z2755">(1+D2755:N2755)^-P$1:Z$1</f>
        <v>0.99991813957935227</v>
      </c>
      <c r="Q2755" s="212">
        <v>0.99941211379277251</v>
      </c>
      <c r="R2755" s="212">
        <v>0.99808685114461348</v>
      </c>
      <c r="S2755" s="212">
        <v>0.99379873799934093</v>
      </c>
      <c r="T2755" s="212">
        <v>0.98391878361802143</v>
      </c>
      <c r="U2755" s="212">
        <v>0.96909777242774442</v>
      </c>
      <c r="V2755" s="212">
        <v>0.93253270875658001</v>
      </c>
      <c r="W2755" s="212">
        <v>0.88236659462312228</v>
      </c>
      <c r="X2755" s="212">
        <v>0.79588695106351826</v>
      </c>
      <c r="Y2755" s="212">
        <v>0.64746424337646069</v>
      </c>
      <c r="Z2755" s="212">
        <v>0.47993699793602279</v>
      </c>
    </row>
    <row r="2756" spans="3:26" x14ac:dyDescent="0.3">
      <c r="C2756" s="210">
        <v>39840</v>
      </c>
      <c r="D2756" s="211">
        <v>9.2375829487873786E-4</v>
      </c>
      <c r="E2756" s="211">
        <v>2.346322451719905E-3</v>
      </c>
      <c r="F2756" s="211">
        <v>3.5851758867474636E-3</v>
      </c>
      <c r="G2756" s="211">
        <v>5.8118434621161905E-3</v>
      </c>
      <c r="H2756" s="211">
        <v>7.7973401418643534E-3</v>
      </c>
      <c r="I2756" s="211">
        <v>1.016224085255886E-2</v>
      </c>
      <c r="J2756" s="211">
        <v>1.3795255039481031E-2</v>
      </c>
      <c r="K2756" s="211">
        <v>1.7346770957928179E-2</v>
      </c>
      <c r="L2756" s="211">
        <v>2.3604082404299419E-2</v>
      </c>
      <c r="M2756" s="211">
        <v>3.165965654977284E-2</v>
      </c>
      <c r="N2756" s="211">
        <v>4.1178542883588992E-2</v>
      </c>
      <c r="P2756" s="212">
        <f t="array" ref="P2756:Z2756">(1+D2756:N2756)^-P$1:Z$1</f>
        <v>0.99992613617664583</v>
      </c>
      <c r="Q2756" s="212">
        <v>0.99941427806827265</v>
      </c>
      <c r="R2756" s="212">
        <v>0.99821221775833058</v>
      </c>
      <c r="S2756" s="212">
        <v>0.99422173888695609</v>
      </c>
      <c r="T2756" s="212">
        <v>0.98458583730030247</v>
      </c>
      <c r="U2756" s="212">
        <v>0.97012256734369762</v>
      </c>
      <c r="V2756" s="212">
        <v>0.93378894674622992</v>
      </c>
      <c r="W2756" s="212">
        <v>0.88657794457741868</v>
      </c>
      <c r="X2756" s="212">
        <v>0.79191743941511328</v>
      </c>
      <c r="Y2756" s="212">
        <v>0.62654646742428377</v>
      </c>
      <c r="Z2756" s="212">
        <v>0.44616532257139807</v>
      </c>
    </row>
    <row r="2757" spans="3:26" x14ac:dyDescent="0.3">
      <c r="C2757" s="210">
        <v>39839</v>
      </c>
      <c r="D2757" s="211">
        <v>1.0339975991360848E-3</v>
      </c>
      <c r="E2757" s="211">
        <v>2.7418407145119298E-3</v>
      </c>
      <c r="F2757" s="211">
        <v>4.469608415094666E-3</v>
      </c>
      <c r="G2757" s="211">
        <v>6.8400992481653534E-3</v>
      </c>
      <c r="H2757" s="211">
        <v>9.1229327057326098E-3</v>
      </c>
      <c r="I2757" s="211">
        <v>1.1872239183412377E-2</v>
      </c>
      <c r="J2757" s="211">
        <v>1.5584787699568945E-2</v>
      </c>
      <c r="K2757" s="211">
        <v>2.1333339323813792E-2</v>
      </c>
      <c r="L2757" s="211">
        <v>2.8420601112523439E-2</v>
      </c>
      <c r="M2757" s="211">
        <v>3.8086125488205308E-2</v>
      </c>
      <c r="N2757" s="211">
        <v>4.7980491012523177E-2</v>
      </c>
      <c r="P2757" s="212">
        <f t="array" ref="P2757:Z2757">(1+D2757:N2757)^-P$1:Z$1</f>
        <v>0.99991732634630837</v>
      </c>
      <c r="Q2757" s="212">
        <v>0.99931571205037695</v>
      </c>
      <c r="R2757" s="212">
        <v>0.99777265952242755</v>
      </c>
      <c r="S2757" s="212">
        <v>0.99320636985627297</v>
      </c>
      <c r="T2757" s="212">
        <v>0.98200081542107975</v>
      </c>
      <c r="U2757" s="212">
        <v>0.96521254202836737</v>
      </c>
      <c r="V2757" s="212">
        <v>0.92559087602661227</v>
      </c>
      <c r="W2757" s="212">
        <v>0.86263572207464356</v>
      </c>
      <c r="X2757" s="212">
        <v>0.75560064927546045</v>
      </c>
      <c r="Y2757" s="212">
        <v>0.57082002736856419</v>
      </c>
      <c r="Z2757" s="212">
        <v>0.39168418845557929</v>
      </c>
    </row>
    <row r="2758" spans="3:26" x14ac:dyDescent="0.3">
      <c r="C2758" s="210">
        <v>39836</v>
      </c>
      <c r="D2758" s="211">
        <v>9.5542958214985213E-4</v>
      </c>
      <c r="E2758" s="211">
        <v>2.5488642178167278E-3</v>
      </c>
      <c r="F2758" s="211">
        <v>4.1380984427362493E-3</v>
      </c>
      <c r="G2758" s="211">
        <v>6.438272432646476E-3</v>
      </c>
      <c r="H2758" s="211">
        <v>8.5533207781309222E-3</v>
      </c>
      <c r="I2758" s="211">
        <v>1.078349377792759E-2</v>
      </c>
      <c r="J2758" s="211">
        <v>1.4615924418514975E-2</v>
      </c>
      <c r="K2758" s="211">
        <v>1.92786947272383E-2</v>
      </c>
      <c r="L2758" s="211">
        <v>2.6099355309248659E-2</v>
      </c>
      <c r="M2758" s="211">
        <v>3.4882974204979857E-2</v>
      </c>
      <c r="N2758" s="211">
        <v>4.4622460203356341E-2</v>
      </c>
      <c r="P2758" s="212">
        <f t="array" ref="P2758:Z2758">(1+D2758:N2758)^-P$1:Z$1</f>
        <v>0.99992360504225808</v>
      </c>
      <c r="Q2758" s="212">
        <v>0.99936379711977141</v>
      </c>
      <c r="R2758" s="212">
        <v>0.99793735016171758</v>
      </c>
      <c r="S2758" s="212">
        <v>0.99360291375139731</v>
      </c>
      <c r="T2758" s="212">
        <v>0.98311035980246997</v>
      </c>
      <c r="U2758" s="212">
        <v>0.96833488145486912</v>
      </c>
      <c r="V2758" s="212">
        <v>0.93001858750090138</v>
      </c>
      <c r="W2758" s="212">
        <v>0.87488178400222694</v>
      </c>
      <c r="X2758" s="212">
        <v>0.77286893694950631</v>
      </c>
      <c r="Y2758" s="212">
        <v>0.59790387694013158</v>
      </c>
      <c r="Z2758" s="212">
        <v>0.41765031618113191</v>
      </c>
    </row>
    <row r="2759" spans="3:26" x14ac:dyDescent="0.3">
      <c r="C2759" s="210">
        <v>39835</v>
      </c>
      <c r="D2759" s="211">
        <v>9.8223433849612611E-4</v>
      </c>
      <c r="E2759" s="211">
        <v>2.4816751714819567E-3</v>
      </c>
      <c r="F2759" s="211">
        <v>3.805725747546868E-3</v>
      </c>
      <c r="G2759" s="211">
        <v>5.8114346998793219E-3</v>
      </c>
      <c r="H2759" s="211">
        <v>7.6150109057161568E-3</v>
      </c>
      <c r="I2759" s="211">
        <v>9.6633459301295015E-3</v>
      </c>
      <c r="J2759" s="211">
        <v>1.258356510709643E-2</v>
      </c>
      <c r="K2759" s="211">
        <v>1.6598370077631871E-2</v>
      </c>
      <c r="L2759" s="211">
        <v>2.2049427902165786E-2</v>
      </c>
      <c r="M2759" s="211">
        <v>2.8430309810634859E-2</v>
      </c>
      <c r="N2759" s="211">
        <v>3.7389090380330336E-2</v>
      </c>
      <c r="P2759" s="212">
        <f t="array" ref="P2759:Z2759">(1+D2759:N2759)^-P$1:Z$1</f>
        <v>0.99992146290323947</v>
      </c>
      <c r="Q2759" s="212">
        <v>0.99938054171834512</v>
      </c>
      <c r="R2759" s="212">
        <v>0.99810255128893621</v>
      </c>
      <c r="S2759" s="212">
        <v>0.99422214293913524</v>
      </c>
      <c r="T2759" s="212">
        <v>0.98494219369390845</v>
      </c>
      <c r="U2759" s="212">
        <v>0.97156134913104752</v>
      </c>
      <c r="V2759" s="212">
        <v>0.93938934278295294</v>
      </c>
      <c r="W2759" s="212">
        <v>0.891156823079441</v>
      </c>
      <c r="X2759" s="212">
        <v>0.80404620296122908</v>
      </c>
      <c r="Y2759" s="212">
        <v>0.65671507432896303</v>
      </c>
      <c r="Z2759" s="212">
        <v>0.47991737207744406</v>
      </c>
    </row>
    <row r="2760" spans="3:26" x14ac:dyDescent="0.3">
      <c r="C2760" s="210">
        <v>39834</v>
      </c>
      <c r="D2760" s="211">
        <v>9.327333902783598E-4</v>
      </c>
      <c r="E2760" s="211">
        <v>2.3006975227673472E-3</v>
      </c>
      <c r="F2760" s="211">
        <v>3.7104820302675972E-3</v>
      </c>
      <c r="G2760" s="211">
        <v>5.5730558964229415E-3</v>
      </c>
      <c r="H2760" s="211">
        <v>7.2738677883856925E-3</v>
      </c>
      <c r="I2760" s="211">
        <v>9.8262437279697801E-3</v>
      </c>
      <c r="J2760" s="211">
        <v>1.2828355416226348E-2</v>
      </c>
      <c r="K2760" s="211">
        <v>1.6938564314199715E-2</v>
      </c>
      <c r="L2760" s="211">
        <v>2.1949764485155007E-2</v>
      </c>
      <c r="M2760" s="211">
        <v>2.9700516591038353E-2</v>
      </c>
      <c r="N2760" s="211">
        <v>3.9731240128642965E-2</v>
      </c>
      <c r="P2760" s="212">
        <f t="array" ref="P2760:Z2760">(1+D2760:N2760)^-P$1:Z$1</f>
        <v>0.99992541888812614</v>
      </c>
      <c r="Q2760" s="212">
        <v>0.99942565125877336</v>
      </c>
      <c r="R2760" s="212">
        <v>0.99814990595138564</v>
      </c>
      <c r="S2760" s="212">
        <v>0.99445783092163831</v>
      </c>
      <c r="T2760" s="212">
        <v>0.98560946634006064</v>
      </c>
      <c r="U2760" s="212">
        <v>0.97109124941911662</v>
      </c>
      <c r="V2760" s="212">
        <v>0.93825468715030058</v>
      </c>
      <c r="W2760" s="212">
        <v>0.88907209898941164</v>
      </c>
      <c r="X2760" s="212">
        <v>0.80483067565226285</v>
      </c>
      <c r="Y2760" s="212">
        <v>0.64466789222303944</v>
      </c>
      <c r="Z2760" s="212">
        <v>0.45875217610945501</v>
      </c>
    </row>
    <row r="2761" spans="3:26" x14ac:dyDescent="0.3">
      <c r="C2761" s="210">
        <v>39833</v>
      </c>
      <c r="D2761" s="211">
        <v>9.2085024168585923E-4</v>
      </c>
      <c r="E2761" s="211">
        <v>2.3109108387687149E-3</v>
      </c>
      <c r="F2761" s="211">
        <v>3.7622343598070992E-3</v>
      </c>
      <c r="G2761" s="211">
        <v>5.9271813424237787E-3</v>
      </c>
      <c r="H2761" s="211">
        <v>7.7527678865446899E-3</v>
      </c>
      <c r="I2761" s="211">
        <v>1.0513249647942334E-2</v>
      </c>
      <c r="J2761" s="211">
        <v>1.3921435915132981E-2</v>
      </c>
      <c r="K2761" s="211">
        <v>1.7738626780139755E-2</v>
      </c>
      <c r="L2761" s="211">
        <v>2.2370097562339104E-2</v>
      </c>
      <c r="M2761" s="211">
        <v>2.8976888122463379E-2</v>
      </c>
      <c r="N2761" s="211">
        <v>3.9206697128842442E-2</v>
      </c>
      <c r="P2761" s="212">
        <f t="array" ref="P2761:Z2761">(1+D2761:N2761)^-P$1:Z$1</f>
        <v>0.99992636858938899</v>
      </c>
      <c r="Q2761" s="212">
        <v>0.99942310527007594</v>
      </c>
      <c r="R2761" s="212">
        <v>0.99812417413614896</v>
      </c>
      <c r="S2761" s="212">
        <v>0.9941077431325458</v>
      </c>
      <c r="T2761" s="212">
        <v>0.98467293442021109</v>
      </c>
      <c r="U2761" s="212">
        <v>0.96911198202472704</v>
      </c>
      <c r="V2761" s="212">
        <v>0.93320804876012209</v>
      </c>
      <c r="W2761" s="212">
        <v>0.88419121399789102</v>
      </c>
      <c r="X2761" s="212">
        <v>0.80152784281436051</v>
      </c>
      <c r="Y2761" s="212">
        <v>0.6515019162323904</v>
      </c>
      <c r="Z2761" s="212">
        <v>0.46340558392422598</v>
      </c>
    </row>
    <row r="2762" spans="3:26" x14ac:dyDescent="0.3">
      <c r="C2762" s="210">
        <v>39829</v>
      </c>
      <c r="D2762" s="211">
        <v>8.5693604624263687E-4</v>
      </c>
      <c r="E2762" s="211">
        <v>2.2352352712861198E-3</v>
      </c>
      <c r="F2762" s="211">
        <v>3.5268047905465259E-3</v>
      </c>
      <c r="G2762" s="211">
        <v>5.3021190263403762E-3</v>
      </c>
      <c r="H2762" s="211">
        <v>6.9154955224481575E-3</v>
      </c>
      <c r="I2762" s="211">
        <v>8.8275577417700653E-3</v>
      </c>
      <c r="J2762" s="211">
        <v>1.1892153904994948E-2</v>
      </c>
      <c r="K2762" s="211">
        <v>1.5571428271563718E-2</v>
      </c>
      <c r="L2762" s="211">
        <v>2.1148954506119977E-2</v>
      </c>
      <c r="M2762" s="211">
        <v>2.7344973143982005E-2</v>
      </c>
      <c r="N2762" s="211">
        <v>3.649162727120444E-2</v>
      </c>
      <c r="P2762" s="212">
        <f t="array" ref="P2762:Z2762">(1+D2762:N2762)^-P$1:Z$1</f>
        <v>0.9999314768209262</v>
      </c>
      <c r="Q2762" s="212">
        <v>0.99944197054405504</v>
      </c>
      <c r="R2762" s="212">
        <v>0.99824124832027128</v>
      </c>
      <c r="S2762" s="212">
        <v>0.9947258451703298</v>
      </c>
      <c r="T2762" s="212">
        <v>0.98631116962284027</v>
      </c>
      <c r="U2762" s="212">
        <v>0.97397809245975131</v>
      </c>
      <c r="V2762" s="212">
        <v>0.94260308701759821</v>
      </c>
      <c r="W2762" s="212">
        <v>0.89748393080335964</v>
      </c>
      <c r="X2762" s="212">
        <v>0.8111646752293028</v>
      </c>
      <c r="Y2762" s="212">
        <v>0.66719916843107019</v>
      </c>
      <c r="Z2762" s="212">
        <v>0.48829697665706917</v>
      </c>
    </row>
    <row r="2763" spans="3:26" x14ac:dyDescent="0.3">
      <c r="C2763" s="210">
        <v>39828</v>
      </c>
      <c r="D2763" s="211">
        <v>1.0658920420351489E-3</v>
      </c>
      <c r="E2763" s="211">
        <v>2.7346660283568166E-3</v>
      </c>
      <c r="F2763" s="211">
        <v>4.3173219275969045E-3</v>
      </c>
      <c r="G2763" s="211">
        <v>6.7941891764415445E-3</v>
      </c>
      <c r="H2763" s="211">
        <v>8.6152258165622733E-3</v>
      </c>
      <c r="I2763" s="211">
        <v>1.1140009553714622E-2</v>
      </c>
      <c r="J2763" s="211">
        <v>1.492541730850442E-2</v>
      </c>
      <c r="K2763" s="211">
        <v>1.9710876719445825E-2</v>
      </c>
      <c r="L2763" s="211">
        <v>2.6996762176367581E-2</v>
      </c>
      <c r="M2763" s="211">
        <v>3.6058044712133752E-2</v>
      </c>
      <c r="N2763" s="211">
        <v>4.7355210056793606E-2</v>
      </c>
      <c r="P2763" s="212">
        <f t="array" ref="P2763:Z2763">(1+D2763:N2763)^-P$1:Z$1</f>
        <v>0.99991477768103187</v>
      </c>
      <c r="Q2763" s="212">
        <v>0.99931749960136329</v>
      </c>
      <c r="R2763" s="212">
        <v>0.99784830370915367</v>
      </c>
      <c r="S2763" s="212">
        <v>0.99325166031997136</v>
      </c>
      <c r="T2763" s="212">
        <v>0.98298968421601418</v>
      </c>
      <c r="U2763" s="212">
        <v>0.96731097294634283</v>
      </c>
      <c r="V2763" s="212">
        <v>0.92860144569002767</v>
      </c>
      <c r="W2763" s="212">
        <v>0.87228948632845604</v>
      </c>
      <c r="X2763" s="212">
        <v>0.76614197351031321</v>
      </c>
      <c r="Y2763" s="212">
        <v>0.58781232938956463</v>
      </c>
      <c r="Z2763" s="212">
        <v>0.39638759172840782</v>
      </c>
    </row>
    <row r="2764" spans="3:26" x14ac:dyDescent="0.3">
      <c r="C2764" s="210">
        <v>39827</v>
      </c>
      <c r="D2764" s="211">
        <v>9.6251071990717421E-4</v>
      </c>
      <c r="E2764" s="211">
        <v>2.3367295977736896E-3</v>
      </c>
      <c r="F2764" s="211">
        <v>3.6119585970343865E-3</v>
      </c>
      <c r="G2764" s="211">
        <v>5.4520590460600971E-3</v>
      </c>
      <c r="H2764" s="211">
        <v>7.1525951237859991E-3</v>
      </c>
      <c r="I2764" s="211">
        <v>9.3516889998053656E-3</v>
      </c>
      <c r="J2764" s="211">
        <v>1.1786396248148426E-2</v>
      </c>
      <c r="K2764" s="211">
        <v>1.613730009770533E-2</v>
      </c>
      <c r="L2764" s="211">
        <v>2.0352414783514582E-2</v>
      </c>
      <c r="M2764" s="211">
        <v>2.6796470893420094E-2</v>
      </c>
      <c r="N2764" s="211">
        <v>3.4865920058532562E-2</v>
      </c>
      <c r="P2764" s="212">
        <f t="array" ref="P2764:Z2764">(1+D2764:N2764)^-P$1:Z$1</f>
        <v>0.99992303913736069</v>
      </c>
      <c r="Q2764" s="212">
        <v>0.99941666928085393</v>
      </c>
      <c r="R2764" s="212">
        <v>0.99819889836393216</v>
      </c>
      <c r="S2764" s="212">
        <v>0.99457750471839224</v>
      </c>
      <c r="T2764" s="212">
        <v>0.9858468378824724</v>
      </c>
      <c r="U2764" s="212">
        <v>0.97246159232899809</v>
      </c>
      <c r="V2764" s="212">
        <v>0.94309582113703672</v>
      </c>
      <c r="W2764" s="212">
        <v>0.89399120164092571</v>
      </c>
      <c r="X2764" s="212">
        <v>0.81751933662300569</v>
      </c>
      <c r="Y2764" s="212">
        <v>0.67256535154599095</v>
      </c>
      <c r="Z2764" s="212">
        <v>0.50386976364595781</v>
      </c>
    </row>
    <row r="2765" spans="3:26" x14ac:dyDescent="0.3">
      <c r="C2765" s="210">
        <v>39826</v>
      </c>
      <c r="D2765" s="211">
        <v>9.3256719777665847E-4</v>
      </c>
      <c r="E2765" s="211">
        <v>2.1673499272722566E-3</v>
      </c>
      <c r="F2765" s="211">
        <v>3.2938808092147446E-3</v>
      </c>
      <c r="G2765" s="211">
        <v>5.0118391873413808E-3</v>
      </c>
      <c r="H2765" s="211">
        <v>6.4898925610848276E-3</v>
      </c>
      <c r="I2765" s="211">
        <v>8.2823080434912127E-3</v>
      </c>
      <c r="J2765" s="211">
        <v>1.1311769078623033E-2</v>
      </c>
      <c r="K2765" s="211">
        <v>1.4512770585391655E-2</v>
      </c>
      <c r="L2765" s="211">
        <v>1.8971752535999333E-2</v>
      </c>
      <c r="M2765" s="211">
        <v>2.5846232645573338E-2</v>
      </c>
      <c r="N2765" s="211">
        <v>3.4738147781618663E-2</v>
      </c>
      <c r="P2765" s="212">
        <f t="array" ref="P2765:Z2765">(1+D2765:N2765)^-P$1:Z$1</f>
        <v>0.99992543217014729</v>
      </c>
      <c r="Q2765" s="212">
        <v>0.99945889529684406</v>
      </c>
      <c r="R2765" s="212">
        <v>0.99835711707857444</v>
      </c>
      <c r="S2765" s="212">
        <v>0.9950131540824495</v>
      </c>
      <c r="T2765" s="212">
        <v>0.9871454864120689</v>
      </c>
      <c r="U2765" s="212">
        <v>0.97555904401775373</v>
      </c>
      <c r="V2765" s="212">
        <v>0.94531096023970407</v>
      </c>
      <c r="W2765" s="212">
        <v>0.90406024524414019</v>
      </c>
      <c r="X2765" s="212">
        <v>0.82866415142668226</v>
      </c>
      <c r="Y2765" s="212">
        <v>0.6819711173137053</v>
      </c>
      <c r="Z2765" s="212">
        <v>0.50511560863668692</v>
      </c>
    </row>
    <row r="2766" spans="3:26" x14ac:dyDescent="0.3">
      <c r="C2766" s="210">
        <v>39825</v>
      </c>
      <c r="D2766" s="211">
        <v>9.5960829007418562E-4</v>
      </c>
      <c r="E2766" s="211">
        <v>2.4052304943645211E-3</v>
      </c>
      <c r="F2766" s="211">
        <v>3.8739980849553986E-3</v>
      </c>
      <c r="G2766" s="211">
        <v>6.0477820230217302E-3</v>
      </c>
      <c r="H2766" s="211">
        <v>7.7407368534477168E-3</v>
      </c>
      <c r="I2766" s="211">
        <v>1.0112707481510696E-2</v>
      </c>
      <c r="J2766" s="211">
        <v>1.2906838950556386E-2</v>
      </c>
      <c r="K2766" s="211">
        <v>1.6332311584406359E-2</v>
      </c>
      <c r="L2766" s="211">
        <v>2.2120536258501557E-2</v>
      </c>
      <c r="M2766" s="211">
        <v>3.0064623998956957E-2</v>
      </c>
      <c r="N2766" s="211">
        <v>4.0488426436776533E-2</v>
      </c>
      <c r="P2766" s="212">
        <f t="array" ref="P2766:Z2766">(1+D2766:N2766)^-P$1:Z$1</f>
        <v>0.999923271090983</v>
      </c>
      <c r="Q2766" s="212">
        <v>0.99939959467611972</v>
      </c>
      <c r="R2766" s="212">
        <v>0.99806861079794928</v>
      </c>
      <c r="S2766" s="212">
        <v>0.99398857377244987</v>
      </c>
      <c r="T2766" s="212">
        <v>0.98469644583132465</v>
      </c>
      <c r="U2766" s="212">
        <v>0.97026529140961282</v>
      </c>
      <c r="V2766" s="212">
        <v>0.93789124734212792</v>
      </c>
      <c r="W2766" s="212">
        <v>0.89279113390836329</v>
      </c>
      <c r="X2766" s="212">
        <v>0.80348700758219271</v>
      </c>
      <c r="Y2766" s="212">
        <v>0.64125817739930258</v>
      </c>
      <c r="Z2766" s="212">
        <v>0.45212125392791758</v>
      </c>
    </row>
    <row r="2767" spans="3:26" x14ac:dyDescent="0.3">
      <c r="C2767" s="210">
        <v>39822</v>
      </c>
      <c r="D2767" s="211">
        <v>8.9860141950915491E-4</v>
      </c>
      <c r="E2767" s="211">
        <v>2.4125934387869081E-3</v>
      </c>
      <c r="F2767" s="211">
        <v>3.9219977744015429E-3</v>
      </c>
      <c r="G2767" s="211">
        <v>6.120794198873819E-3</v>
      </c>
      <c r="H2767" s="211">
        <v>8.006181535206696E-3</v>
      </c>
      <c r="I2767" s="211">
        <v>1.0604312868287136E-2</v>
      </c>
      <c r="J2767" s="211">
        <v>1.4210390145016433E-2</v>
      </c>
      <c r="K2767" s="211">
        <v>1.9392083873327248E-2</v>
      </c>
      <c r="L2767" s="211">
        <v>2.5220191712829569E-2</v>
      </c>
      <c r="M2767" s="211">
        <v>3.2448534263048688E-2</v>
      </c>
      <c r="N2767" s="211">
        <v>4.2504916966551634E-2</v>
      </c>
      <c r="P2767" s="212">
        <f t="array" ref="P2767:Z2767">(1+D2767:N2767)^-P$1:Z$1</f>
        <v>0.99992814674805175</v>
      </c>
      <c r="Q2767" s="212">
        <v>0.99939775946774634</v>
      </c>
      <c r="R2767" s="212">
        <v>0.99804475059958797</v>
      </c>
      <c r="S2767" s="212">
        <v>0.99391644200759455</v>
      </c>
      <c r="T2767" s="212">
        <v>0.98417790135465288</v>
      </c>
      <c r="U2767" s="212">
        <v>0.96885003230307565</v>
      </c>
      <c r="V2767" s="212">
        <v>0.93187942499857734</v>
      </c>
      <c r="W2767" s="212">
        <v>0.87420080656558408</v>
      </c>
      <c r="X2767" s="212">
        <v>0.77952220316998255</v>
      </c>
      <c r="Y2767" s="212">
        <v>0.61940373408489979</v>
      </c>
      <c r="Z2767" s="212">
        <v>0.43494842250057958</v>
      </c>
    </row>
    <row r="2768" spans="3:26" x14ac:dyDescent="0.3">
      <c r="C2768" s="210">
        <v>39821</v>
      </c>
      <c r="D2768" s="211">
        <v>8.3536692152552422E-4</v>
      </c>
      <c r="E2768" s="211">
        <v>2.0306905644517904E-3</v>
      </c>
      <c r="F2768" s="211">
        <v>3.1830676366625841E-3</v>
      </c>
      <c r="G2768" s="211">
        <v>5.13819826684542E-3</v>
      </c>
      <c r="H2768" s="211">
        <v>6.7858943382614135E-3</v>
      </c>
      <c r="I2768" s="211">
        <v>8.8824030373828092E-3</v>
      </c>
      <c r="J2768" s="211">
        <v>1.1411183045594945E-2</v>
      </c>
      <c r="K2768" s="211">
        <v>1.5651041289567749E-2</v>
      </c>
      <c r="L2768" s="211">
        <v>2.0697126762139605E-2</v>
      </c>
      <c r="M2768" s="211">
        <v>2.7783190531116279E-2</v>
      </c>
      <c r="N2768" s="211">
        <v>3.7820903598144488E-2</v>
      </c>
      <c r="P2768" s="212">
        <f t="array" ref="P2768:Z2768">(1+D2768:N2768)^-P$1:Z$1</f>
        <v>0.99993320077542569</v>
      </c>
      <c r="Q2768" s="212">
        <v>0.9994929707079554</v>
      </c>
      <c r="R2768" s="212">
        <v>0.99841225560119273</v>
      </c>
      <c r="S2768" s="212">
        <v>0.99488806785404704</v>
      </c>
      <c r="T2768" s="212">
        <v>0.98656511700871363</v>
      </c>
      <c r="U2768" s="212">
        <v>0.97381925765693966</v>
      </c>
      <c r="V2768" s="212">
        <v>0.9448464674522471</v>
      </c>
      <c r="W2768" s="212">
        <v>0.89699159415568019</v>
      </c>
      <c r="X2768" s="212">
        <v>0.81476258530511225</v>
      </c>
      <c r="Y2768" s="212">
        <v>0.66294476063874319</v>
      </c>
      <c r="Z2768" s="212">
        <v>0.47593946870845233</v>
      </c>
    </row>
    <row r="2769" spans="3:26" x14ac:dyDescent="0.3">
      <c r="C2769" s="210">
        <v>39820</v>
      </c>
      <c r="D2769" s="211">
        <v>8.5114846511618388E-4</v>
      </c>
      <c r="E2769" s="211">
        <v>2.1287313864352462E-3</v>
      </c>
      <c r="F2769" s="211">
        <v>3.4498828797852525E-3</v>
      </c>
      <c r="G2769" s="211">
        <v>5.3567819181525016E-3</v>
      </c>
      <c r="H2769" s="211">
        <v>7.2823116622964881E-3</v>
      </c>
      <c r="I2769" s="211">
        <v>9.2837375894112856E-3</v>
      </c>
      <c r="J2769" s="211">
        <v>1.2487954269726294E-2</v>
      </c>
      <c r="K2769" s="211">
        <v>1.6860294589931789E-2</v>
      </c>
      <c r="L2769" s="211">
        <v>2.1242496222900416E-2</v>
      </c>
      <c r="M2769" s="211">
        <v>2.6854084648260775E-2</v>
      </c>
      <c r="N2769" s="211">
        <v>3.5487991427762093E-2</v>
      </c>
      <c r="P2769" s="212">
        <f t="array" ref="P2769:Z2769">(1+D2769:N2769)^-P$1:Z$1</f>
        <v>0.9999319394007341</v>
      </c>
      <c r="Q2769" s="212">
        <v>0.99946852407136788</v>
      </c>
      <c r="R2769" s="212">
        <v>0.9982795089021006</v>
      </c>
      <c r="S2769" s="212">
        <v>0.99467176029992832</v>
      </c>
      <c r="T2769" s="212">
        <v>0.98559294202094916</v>
      </c>
      <c r="U2769" s="212">
        <v>0.97265802248038313</v>
      </c>
      <c r="V2769" s="212">
        <v>0.93983296665916471</v>
      </c>
      <c r="W2769" s="212">
        <v>0.88955124494014348</v>
      </c>
      <c r="X2769" s="212">
        <v>0.81042198709404134</v>
      </c>
      <c r="Y2769" s="212">
        <v>0.67199953892120889</v>
      </c>
      <c r="Z2769" s="212">
        <v>0.49785017627915501</v>
      </c>
    </row>
    <row r="2770" spans="3:26" x14ac:dyDescent="0.3">
      <c r="C2770" s="210">
        <v>39819</v>
      </c>
      <c r="D2770" s="211">
        <v>1.0988232593988009E-3</v>
      </c>
      <c r="E2770" s="211">
        <v>2.9393413429111889E-3</v>
      </c>
      <c r="F2770" s="211">
        <v>4.7855480898521081E-3</v>
      </c>
      <c r="G2770" s="211">
        <v>7.6664654356075855E-3</v>
      </c>
      <c r="H2770" s="211">
        <v>9.7130262089011026E-3</v>
      </c>
      <c r="I2770" s="211">
        <v>1.3050229249405741E-2</v>
      </c>
      <c r="J2770" s="211">
        <v>1.7692431492417823E-2</v>
      </c>
      <c r="K2770" s="211">
        <v>2.2790327895553315E-2</v>
      </c>
      <c r="L2770" s="211">
        <v>3.0549546457884696E-2</v>
      </c>
      <c r="M2770" s="211">
        <v>3.8733743277361399E-2</v>
      </c>
      <c r="N2770" s="211">
        <v>5.085105163002946E-2</v>
      </c>
      <c r="P2770" s="212">
        <f t="array" ref="P2770:Z2770">(1+D2770:N2770)^-P$1:Z$1</f>
        <v>0.99991214625976588</v>
      </c>
      <c r="Q2770" s="212">
        <v>0.99926651165279901</v>
      </c>
      <c r="R2770" s="212">
        <v>0.99761577990053807</v>
      </c>
      <c r="S2770" s="212">
        <v>0.9923918620907034</v>
      </c>
      <c r="T2770" s="212">
        <v>0.9808533547872077</v>
      </c>
      <c r="U2770" s="212">
        <v>0.96184936476680161</v>
      </c>
      <c r="V2770" s="212">
        <v>0.91604598686600824</v>
      </c>
      <c r="W2770" s="212">
        <v>0.85407048347432291</v>
      </c>
      <c r="X2770" s="212">
        <v>0.74013549951062751</v>
      </c>
      <c r="Y2770" s="212">
        <v>0.5655049377230783</v>
      </c>
      <c r="Z2770" s="212">
        <v>0.37083160115577901</v>
      </c>
    </row>
    <row r="2771" spans="3:26" x14ac:dyDescent="0.3">
      <c r="C2771" s="210">
        <v>39818</v>
      </c>
      <c r="D2771" s="211">
        <v>9.3789033150766098E-4</v>
      </c>
      <c r="E2771" s="211">
        <v>2.4573705058809694E-3</v>
      </c>
      <c r="F2771" s="211">
        <v>3.7246295009444445E-3</v>
      </c>
      <c r="G2771" s="211">
        <v>5.9128761724591885E-3</v>
      </c>
      <c r="H2771" s="211">
        <v>8.027587409064613E-3</v>
      </c>
      <c r="I2771" s="211">
        <v>1.0519839153170974E-2</v>
      </c>
      <c r="J2771" s="211">
        <v>1.3412727960216583E-2</v>
      </c>
      <c r="K2771" s="211">
        <v>1.6908539597988173E-2</v>
      </c>
      <c r="L2771" s="211">
        <v>2.2036260710915197E-2</v>
      </c>
      <c r="M2771" s="211">
        <v>3.0044966600599965E-2</v>
      </c>
      <c r="N2771" s="211">
        <v>3.8858764534850487E-2</v>
      </c>
      <c r="P2771" s="212">
        <f t="array" ref="P2771:Z2771">(1+D2771:N2771)^-P$1:Z$1</f>
        <v>0.99992500674916018</v>
      </c>
      <c r="Q2771" s="212">
        <v>0.99938659918017692</v>
      </c>
      <c r="R2771" s="212">
        <v>0.99814287147904579</v>
      </c>
      <c r="S2771" s="212">
        <v>0.9941218804207399</v>
      </c>
      <c r="T2771" s="212">
        <v>0.98413610296621967</v>
      </c>
      <c r="U2771" s="212">
        <v>0.96909302368294192</v>
      </c>
      <c r="V2771" s="212">
        <v>0.93555263744460782</v>
      </c>
      <c r="W2771" s="212">
        <v>0.88925586725085004</v>
      </c>
      <c r="X2771" s="212">
        <v>0.80414979658444752</v>
      </c>
      <c r="Y2771" s="212">
        <v>0.64144176867830205</v>
      </c>
      <c r="Z2771" s="212">
        <v>0.46651953831732013</v>
      </c>
    </row>
    <row r="2772" spans="3:26" x14ac:dyDescent="0.3">
      <c r="C2772" s="210">
        <v>39815</v>
      </c>
      <c r="D2772" s="211">
        <v>9.7110292026797679E-4</v>
      </c>
      <c r="E2772" s="211">
        <v>2.2386762723352535E-3</v>
      </c>
      <c r="F2772" s="211">
        <v>3.580427427211813E-3</v>
      </c>
      <c r="G2772" s="211">
        <v>5.6830802701142028E-3</v>
      </c>
      <c r="H2772" s="211">
        <v>7.3967341622881546E-3</v>
      </c>
      <c r="I2772" s="211">
        <v>9.5699981310983558E-3</v>
      </c>
      <c r="J2772" s="211">
        <v>1.304569752350713E-2</v>
      </c>
      <c r="K2772" s="211">
        <v>1.6388361799643252E-2</v>
      </c>
      <c r="L2772" s="211">
        <v>2.1411359093096907E-2</v>
      </c>
      <c r="M2772" s="211">
        <v>2.8618036323670767E-2</v>
      </c>
      <c r="N2772" s="211">
        <v>3.8702100334010885E-2</v>
      </c>
      <c r="P2772" s="212">
        <f t="array" ref="P2772:Z2772">(1+D2772:N2772)^-P$1:Z$1</f>
        <v>0.9999223524783355</v>
      </c>
      <c r="Q2772" s="212">
        <v>0.99944111269318126</v>
      </c>
      <c r="R2772" s="212">
        <v>0.99821457928541291</v>
      </c>
      <c r="S2772" s="212">
        <v>0.99434903461974544</v>
      </c>
      <c r="T2772" s="212">
        <v>0.98536906278845415</v>
      </c>
      <c r="U2772" s="212">
        <v>0.97183087427465009</v>
      </c>
      <c r="V2772" s="212">
        <v>0.93724863791748214</v>
      </c>
      <c r="W2772" s="212">
        <v>0.89244655105638093</v>
      </c>
      <c r="X2772" s="212">
        <v>0.8090831688378689</v>
      </c>
      <c r="Y2772" s="212">
        <v>0.65491957608524975</v>
      </c>
      <c r="Z2772" s="212">
        <v>0.46792883032564869</v>
      </c>
    </row>
    <row r="2773" spans="3:26" x14ac:dyDescent="0.3">
      <c r="C2773" s="210">
        <v>39813</v>
      </c>
      <c r="D2773" s="211">
        <v>1.1564022674366867E-3</v>
      </c>
      <c r="E2773" s="211">
        <v>3.0006421215396585E-3</v>
      </c>
      <c r="F2773" s="211">
        <v>4.8254970744775524E-3</v>
      </c>
      <c r="G2773" s="211">
        <v>7.7278285579179774E-3</v>
      </c>
      <c r="H2773" s="211">
        <v>1.0599319081502346E-2</v>
      </c>
      <c r="I2773" s="211">
        <v>1.3920238316101216E-2</v>
      </c>
      <c r="J2773" s="211">
        <v>1.8499925901454706E-2</v>
      </c>
      <c r="K2773" s="211">
        <v>2.4704140054739632E-2</v>
      </c>
      <c r="L2773" s="211">
        <v>3.3598073632936515E-2</v>
      </c>
      <c r="M2773" s="211">
        <v>4.3981631800433643E-2</v>
      </c>
      <c r="N2773" s="211">
        <v>5.8302678781392281E-2</v>
      </c>
      <c r="P2773" s="212">
        <f t="array" ref="P2773:Z2773">(1+D2773:N2773)^-P$1:Z$1</f>
        <v>0.99990754554222794</v>
      </c>
      <c r="Q2773" s="212">
        <v>0.99925124316327307</v>
      </c>
      <c r="R2773" s="212">
        <v>0.99759594852996925</v>
      </c>
      <c r="S2773" s="212">
        <v>0.99233143281457592</v>
      </c>
      <c r="T2773" s="212">
        <v>0.9791336977007663</v>
      </c>
      <c r="U2773" s="212">
        <v>0.95937550203588284</v>
      </c>
      <c r="V2773" s="212">
        <v>0.91242040962303927</v>
      </c>
      <c r="W2773" s="212">
        <v>0.84296698155941652</v>
      </c>
      <c r="X2773" s="212">
        <v>0.71859317427401614</v>
      </c>
      <c r="Y2773" s="212">
        <v>0.52433293270099579</v>
      </c>
      <c r="Z2773" s="212">
        <v>0.32196012821573095</v>
      </c>
    </row>
    <row r="2774" spans="3:26" x14ac:dyDescent="0.3">
      <c r="C2774" s="210">
        <v>39812</v>
      </c>
      <c r="D2774" s="211">
        <v>8.7127948261604628E-4</v>
      </c>
      <c r="E2774" s="211">
        <v>2.1054656913817738E-3</v>
      </c>
      <c r="F2774" s="211">
        <v>3.1598214826456194E-3</v>
      </c>
      <c r="G2774" s="211">
        <v>4.7673848647216133E-3</v>
      </c>
      <c r="H2774" s="211">
        <v>6.2536822771151303E-3</v>
      </c>
      <c r="I2774" s="211">
        <v>7.8934479222449606E-3</v>
      </c>
      <c r="J2774" s="211">
        <v>1.0020581944778515E-2</v>
      </c>
      <c r="K2774" s="211">
        <v>1.366055840779086E-2</v>
      </c>
      <c r="L2774" s="211">
        <v>1.7966104544484506E-2</v>
      </c>
      <c r="M2774" s="211">
        <v>2.3538410969355994E-2</v>
      </c>
      <c r="N2774" s="211">
        <v>3.035306718791363E-2</v>
      </c>
      <c r="P2774" s="212">
        <f t="array" ref="P2774:Z2774">(1+D2774:N2774)^-P$1:Z$1</f>
        <v>0.99993033041592028</v>
      </c>
      <c r="Q2774" s="212">
        <v>0.99947432513928069</v>
      </c>
      <c r="R2774" s="212">
        <v>0.99842382360367576</v>
      </c>
      <c r="S2774" s="212">
        <v>0.99525523525491078</v>
      </c>
      <c r="T2774" s="212">
        <v>0.98760899037267147</v>
      </c>
      <c r="U2774" s="212">
        <v>0.97668863481589052</v>
      </c>
      <c r="V2774" s="212">
        <v>0.95136874791813342</v>
      </c>
      <c r="W2774" s="212">
        <v>0.9093941606362077</v>
      </c>
      <c r="X2774" s="212">
        <v>0.83688700760988455</v>
      </c>
      <c r="Y2774" s="212">
        <v>0.70540384049037475</v>
      </c>
      <c r="Z2774" s="212">
        <v>0.54989356171160353</v>
      </c>
    </row>
    <row r="2775" spans="3:26" x14ac:dyDescent="0.3">
      <c r="C2775" s="210">
        <v>39811</v>
      </c>
      <c r="D2775" s="211">
        <v>1.0275318505310648E-3</v>
      </c>
      <c r="E2775" s="211">
        <v>2.4153137103775884E-3</v>
      </c>
      <c r="F2775" s="211">
        <v>3.8731027929149288E-3</v>
      </c>
      <c r="G2775" s="211">
        <v>6.0137861200779885E-3</v>
      </c>
      <c r="H2775" s="211">
        <v>7.5537888199997995E-3</v>
      </c>
      <c r="I2775" s="211">
        <v>9.7700333155697188E-3</v>
      </c>
      <c r="J2775" s="211">
        <v>1.2801942622579186E-2</v>
      </c>
      <c r="K2775" s="211">
        <v>1.6281998471628568E-2</v>
      </c>
      <c r="L2775" s="211">
        <v>2.2325738105085011E-2</v>
      </c>
      <c r="M2775" s="211">
        <v>2.8132592043246116E-2</v>
      </c>
      <c r="N2775" s="211">
        <v>3.6696232549592797E-2</v>
      </c>
      <c r="P2775" s="212">
        <f t="array" ref="P2775:Z2775">(1+D2775:N2775)^-P$1:Z$1</f>
        <v>0.99991784303098619</v>
      </c>
      <c r="Q2775" s="212">
        <v>0.99939708144635586</v>
      </c>
      <c r="R2775" s="212">
        <v>0.9980690558555374</v>
      </c>
      <c r="S2775" s="212">
        <v>0.99402216331122906</v>
      </c>
      <c r="T2775" s="212">
        <v>0.98506189360093266</v>
      </c>
      <c r="U2775" s="212">
        <v>0.9712534303408501</v>
      </c>
      <c r="V2775" s="212">
        <v>0.93837703693560048</v>
      </c>
      <c r="W2775" s="212">
        <v>0.89310057598391324</v>
      </c>
      <c r="X2775" s="212">
        <v>0.80187569949089188</v>
      </c>
      <c r="Y2775" s="212">
        <v>0.65957335187979826</v>
      </c>
      <c r="Z2775" s="212">
        <v>0.48637315297720551</v>
      </c>
    </row>
    <row r="2776" spans="3:26" x14ac:dyDescent="0.3">
      <c r="C2776" s="210">
        <v>39808</v>
      </c>
      <c r="D2776" s="211">
        <v>1.0441017169279872E-3</v>
      </c>
      <c r="E2776" s="211">
        <v>2.702446619400208E-3</v>
      </c>
      <c r="F2776" s="211">
        <v>4.2812750489144309E-3</v>
      </c>
      <c r="G2776" s="211">
        <v>6.8668207022376223E-3</v>
      </c>
      <c r="H2776" s="211">
        <v>9.4154622638221823E-3</v>
      </c>
      <c r="I2776" s="211">
        <v>1.1852466131044282E-2</v>
      </c>
      <c r="J2776" s="211">
        <v>1.4828877281069786E-2</v>
      </c>
      <c r="K2776" s="211">
        <v>1.9408112388600879E-2</v>
      </c>
      <c r="L2776" s="211">
        <v>2.6051592563678054E-2</v>
      </c>
      <c r="M2776" s="211">
        <v>3.3425651457690359E-2</v>
      </c>
      <c r="N2776" s="211">
        <v>4.4898824122418572E-2</v>
      </c>
      <c r="P2776" s="212">
        <f t="array" ref="P2776:Z2776">(1+D2776:N2776)^-P$1:Z$1</f>
        <v>0.9999165189229916</v>
      </c>
      <c r="Q2776" s="212">
        <v>0.99932552716510958</v>
      </c>
      <c r="R2776" s="212">
        <v>0.99786621153780852</v>
      </c>
      <c r="S2776" s="212">
        <v>0.99318001093982988</v>
      </c>
      <c r="T2776" s="212">
        <v>0.98143172835913473</v>
      </c>
      <c r="U2776" s="212">
        <v>0.9652691280576553</v>
      </c>
      <c r="V2776" s="212">
        <v>0.92904321606549178</v>
      </c>
      <c r="W2776" s="212">
        <v>0.8741045935188988</v>
      </c>
      <c r="X2776" s="212">
        <v>0.77322878314302601</v>
      </c>
      <c r="Y2776" s="212">
        <v>0.61067682709951931</v>
      </c>
      <c r="Z2776" s="212">
        <v>0.41544658281861963</v>
      </c>
    </row>
    <row r="2777" spans="3:26" x14ac:dyDescent="0.3">
      <c r="C2777" s="210">
        <v>39806</v>
      </c>
      <c r="D2777" s="211">
        <v>1.0609001631908853E-3</v>
      </c>
      <c r="E2777" s="211">
        <v>2.7153110550804066E-3</v>
      </c>
      <c r="F2777" s="211">
        <v>4.1266479665191804E-3</v>
      </c>
      <c r="G2777" s="211">
        <v>6.5791980005151119E-3</v>
      </c>
      <c r="H2777" s="211">
        <v>8.9267697840745112E-3</v>
      </c>
      <c r="I2777" s="211">
        <v>1.1434006145003799E-2</v>
      </c>
      <c r="J2777" s="211">
        <v>1.4367440773937883E-2</v>
      </c>
      <c r="K2777" s="211">
        <v>1.8421150308420665E-2</v>
      </c>
      <c r="L2777" s="211">
        <v>2.36191294903766E-2</v>
      </c>
      <c r="M2777" s="211">
        <v>3.1642448228512282E-2</v>
      </c>
      <c r="N2777" s="211">
        <v>4.0258590844959016E-2</v>
      </c>
      <c r="P2777" s="212">
        <f t="array" ref="P2777:Z2777">(1+D2777:N2777)^-P$1:Z$1</f>
        <v>0.99991517657320528</v>
      </c>
      <c r="Q2777" s="212">
        <v>0.99932232191316095</v>
      </c>
      <c r="R2777" s="212">
        <v>0.9979430400940289</v>
      </c>
      <c r="S2777" s="212">
        <v>0.993463804921079</v>
      </c>
      <c r="T2777" s="212">
        <v>0.9823827081040154</v>
      </c>
      <c r="U2777" s="212">
        <v>0.96646770446318153</v>
      </c>
      <c r="V2777" s="212">
        <v>0.93115825172056965</v>
      </c>
      <c r="W2777" s="212">
        <v>0.88005158532895311</v>
      </c>
      <c r="X2777" s="212">
        <v>0.79180103614241204</v>
      </c>
      <c r="Y2777" s="212">
        <v>0.62670325244115466</v>
      </c>
      <c r="Z2777" s="212">
        <v>0.45412329369739041</v>
      </c>
    </row>
    <row r="2778" spans="3:26" x14ac:dyDescent="0.3">
      <c r="C2778" s="210">
        <v>39805</v>
      </c>
      <c r="D2778" s="211">
        <v>8.1727545766433201E-4</v>
      </c>
      <c r="E2778" s="211">
        <v>1.9816282125782502E-3</v>
      </c>
      <c r="F2778" s="211">
        <v>3.0687228325105378E-3</v>
      </c>
      <c r="G2778" s="211">
        <v>4.9691525507927128E-3</v>
      </c>
      <c r="H2778" s="211">
        <v>6.2715918793534156E-3</v>
      </c>
      <c r="I2778" s="211">
        <v>8.2746329259190884E-3</v>
      </c>
      <c r="J2778" s="211">
        <v>1.0648765075764724E-2</v>
      </c>
      <c r="K2778" s="211">
        <v>1.4270738032145585E-2</v>
      </c>
      <c r="L2778" s="211">
        <v>1.8004526530997791E-2</v>
      </c>
      <c r="M2778" s="211">
        <v>2.2638368143734437E-2</v>
      </c>
      <c r="N2778" s="211">
        <v>2.895778369340465E-2</v>
      </c>
      <c r="P2778" s="212">
        <f t="array" ref="P2778:Z2778">(1+D2778:N2778)^-P$1:Z$1</f>
        <v>0.99993464680201904</v>
      </c>
      <c r="Q2778" s="212">
        <v>0.99950520560679068</v>
      </c>
      <c r="R2778" s="212">
        <v>0.99846916097462701</v>
      </c>
      <c r="S2778" s="212">
        <v>0.99505541783229856</v>
      </c>
      <c r="T2778" s="212">
        <v>0.9875738357942756</v>
      </c>
      <c r="U2778" s="212">
        <v>0.97558132243410878</v>
      </c>
      <c r="V2778" s="212">
        <v>0.94841573721125161</v>
      </c>
      <c r="W2778" s="212">
        <v>0.90557146009942957</v>
      </c>
      <c r="X2778" s="212">
        <v>0.83657119957743975</v>
      </c>
      <c r="Y2778" s="212">
        <v>0.71477401641003069</v>
      </c>
      <c r="Z2778" s="212">
        <v>0.56500054147936851</v>
      </c>
    </row>
    <row r="2779" spans="3:26" x14ac:dyDescent="0.3">
      <c r="C2779" s="210">
        <v>39804</v>
      </c>
      <c r="D2779" s="211">
        <v>9.5493239694732887E-4</v>
      </c>
      <c r="E2779" s="211">
        <v>2.3767084721858555E-3</v>
      </c>
      <c r="F2779" s="211">
        <v>3.7519951498979276E-3</v>
      </c>
      <c r="G2779" s="211">
        <v>5.6726568533542283E-3</v>
      </c>
      <c r="H2779" s="211">
        <v>7.5914473396871589E-3</v>
      </c>
      <c r="I2779" s="211">
        <v>1.0288920212722989E-2</v>
      </c>
      <c r="J2779" s="211">
        <v>1.2955356598292696E-2</v>
      </c>
      <c r="K2779" s="211">
        <v>1.7343520920077998E-2</v>
      </c>
      <c r="L2779" s="211">
        <v>2.198723184564472E-2</v>
      </c>
      <c r="M2779" s="211">
        <v>2.8911353852022804E-2</v>
      </c>
      <c r="N2779" s="211">
        <v>3.635456223360916E-2</v>
      </c>
      <c r="P2779" s="212">
        <f t="array" ref="P2779:Z2779">(1+D2779:N2779)^-P$1:Z$1</f>
        <v>0.99992364477608331</v>
      </c>
      <c r="Q2779" s="212">
        <v>0.99940670392781361</v>
      </c>
      <c r="R2779" s="212">
        <v>0.99812926502359955</v>
      </c>
      <c r="S2779" s="212">
        <v>0.99435934067144327</v>
      </c>
      <c r="T2779" s="212">
        <v>0.98498826201228784</v>
      </c>
      <c r="U2779" s="212">
        <v>0.96975768430484932</v>
      </c>
      <c r="V2779" s="212">
        <v>0.93766665739343014</v>
      </c>
      <c r="W2779" s="212">
        <v>0.88659777079740321</v>
      </c>
      <c r="X2779" s="212">
        <v>0.80453566309456936</v>
      </c>
      <c r="Y2779" s="212">
        <v>0.65212463378335539</v>
      </c>
      <c r="Z2779" s="212">
        <v>0.48959021362983185</v>
      </c>
    </row>
    <row r="2780" spans="3:26" x14ac:dyDescent="0.3">
      <c r="C2780" s="210">
        <v>39801</v>
      </c>
      <c r="D2780" s="211">
        <v>1.0365802461920466E-3</v>
      </c>
      <c r="E2780" s="211">
        <v>2.6020356988741998E-3</v>
      </c>
      <c r="F2780" s="211">
        <v>4.0991939464077214E-3</v>
      </c>
      <c r="G2780" s="211">
        <v>6.6202311125330019E-3</v>
      </c>
      <c r="H2780" s="211">
        <v>8.5849333118136386E-3</v>
      </c>
      <c r="I2780" s="211">
        <v>1.1554273199826515E-2</v>
      </c>
      <c r="J2780" s="211">
        <v>1.4885946499380416E-2</v>
      </c>
      <c r="K2780" s="211">
        <v>2.0112048515150062E-2</v>
      </c>
      <c r="L2780" s="211">
        <v>2.5512047976754389E-2</v>
      </c>
      <c r="M2780" s="211">
        <v>3.3894818512626684E-2</v>
      </c>
      <c r="N2780" s="211">
        <v>4.5245197682775261E-2</v>
      </c>
      <c r="P2780" s="212">
        <f t="array" ref="P2780:Z2780">(1+D2780:N2780)^-P$1:Z$1</f>
        <v>0.9999171199653103</v>
      </c>
      <c r="Q2780" s="212">
        <v>0.99935054691976011</v>
      </c>
      <c r="R2780" s="212">
        <v>0.99795668285023531</v>
      </c>
      <c r="S2780" s="212">
        <v>0.9934233081077497</v>
      </c>
      <c r="T2780" s="212">
        <v>0.98304873262308035</v>
      </c>
      <c r="U2780" s="212">
        <v>0.96612302575868636</v>
      </c>
      <c r="V2780" s="212">
        <v>0.92878203495541456</v>
      </c>
      <c r="W2780" s="212">
        <v>0.86989104636538961</v>
      </c>
      <c r="X2780" s="212">
        <v>0.77730655593574072</v>
      </c>
      <c r="Y2780" s="212">
        <v>0.60653325563641769</v>
      </c>
      <c r="Z2780" s="212">
        <v>0.412701818252317</v>
      </c>
    </row>
    <row r="2781" spans="3:26" x14ac:dyDescent="0.3">
      <c r="C2781" s="210">
        <v>39800</v>
      </c>
      <c r="D2781" s="211">
        <v>1.1309503393150859E-3</v>
      </c>
      <c r="E2781" s="211">
        <v>2.928641057655642E-3</v>
      </c>
      <c r="F2781" s="211">
        <v>4.8302605210131418E-3</v>
      </c>
      <c r="G2781" s="211">
        <v>7.5781307061843035E-3</v>
      </c>
      <c r="H2781" s="211">
        <v>1.0197705857133456E-2</v>
      </c>
      <c r="I2781" s="211">
        <v>1.2864458209576742E-2</v>
      </c>
      <c r="J2781" s="211">
        <v>1.6217888695035907E-2</v>
      </c>
      <c r="K2781" s="211">
        <v>2.1928755285143851E-2</v>
      </c>
      <c r="L2781" s="211">
        <v>2.7427212713321977E-2</v>
      </c>
      <c r="M2781" s="211">
        <v>3.6854427817771582E-2</v>
      </c>
      <c r="N2781" s="211">
        <v>4.9941365539948733E-2</v>
      </c>
      <c r="P2781" s="212">
        <f t="array" ref="P2781:Z2781">(1+D2781:N2781)^-P$1:Z$1</f>
        <v>0.99990957918446821</v>
      </c>
      <c r="Q2781" s="212">
        <v>0.99926917694559869</v>
      </c>
      <c r="R2781" s="212">
        <v>0.99759358395120257</v>
      </c>
      <c r="S2781" s="212">
        <v>0.99247886543461095</v>
      </c>
      <c r="T2781" s="212">
        <v>0.97991237935053743</v>
      </c>
      <c r="U2781" s="212">
        <v>0.96237870468944786</v>
      </c>
      <c r="V2781" s="212">
        <v>0.92271126318588448</v>
      </c>
      <c r="W2781" s="212">
        <v>0.85912362675705545</v>
      </c>
      <c r="X2781" s="212">
        <v>0.76293819263022644</v>
      </c>
      <c r="Y2781" s="212">
        <v>0.58107635077914854</v>
      </c>
      <c r="Z2781" s="212">
        <v>0.37731065761767152</v>
      </c>
    </row>
    <row r="2782" spans="3:26" x14ac:dyDescent="0.3">
      <c r="C2782" s="210">
        <v>39799</v>
      </c>
      <c r="D2782" s="211">
        <v>1.0177151299944895E-3</v>
      </c>
      <c r="E2782" s="211">
        <v>2.6774661387877845E-3</v>
      </c>
      <c r="F2782" s="211">
        <v>4.1443734796250643E-3</v>
      </c>
      <c r="G2782" s="211">
        <v>6.5646284005808986E-3</v>
      </c>
      <c r="H2782" s="211">
        <v>8.2742602466069608E-3</v>
      </c>
      <c r="I2782" s="211">
        <v>1.1071586310365523E-2</v>
      </c>
      <c r="J2782" s="211">
        <v>1.4359385633288497E-2</v>
      </c>
      <c r="K2782" s="211">
        <v>1.8514085956395799E-2</v>
      </c>
      <c r="L2782" s="211">
        <v>2.5400782672235261E-2</v>
      </c>
      <c r="M2782" s="211">
        <v>3.3214768216505514E-2</v>
      </c>
      <c r="N2782" s="211">
        <v>4.4384271599631687E-2</v>
      </c>
      <c r="P2782" s="212">
        <f t="array" ref="P2782:Z2782">(1+D2782:N2782)^-P$1:Z$1</f>
        <v>0.99991862750219762</v>
      </c>
      <c r="Q2782" s="212">
        <v>0.99933175134974939</v>
      </c>
      <c r="R2782" s="212">
        <v>0.99793423203267484</v>
      </c>
      <c r="S2782" s="212">
        <v>0.99347818489209971</v>
      </c>
      <c r="T2782" s="212">
        <v>0.98365462692498928</v>
      </c>
      <c r="U2782" s="212">
        <v>0.9675073716015955</v>
      </c>
      <c r="V2782" s="212">
        <v>0.93119522446375125</v>
      </c>
      <c r="W2782" s="212">
        <v>0.87948962898309924</v>
      </c>
      <c r="X2782" s="212">
        <v>0.77815041616359126</v>
      </c>
      <c r="Y2782" s="212">
        <v>0.61254912416407958</v>
      </c>
      <c r="Z2782" s="212">
        <v>0.41955948656439462</v>
      </c>
    </row>
    <row r="2783" spans="3:26" x14ac:dyDescent="0.3">
      <c r="C2783" s="210">
        <v>39798</v>
      </c>
      <c r="D2783" s="211">
        <v>1.0037893337210989E-3</v>
      </c>
      <c r="E2783" s="211">
        <v>2.5262605284062981E-3</v>
      </c>
      <c r="F2783" s="211">
        <v>4.0645246461794727E-3</v>
      </c>
      <c r="G2783" s="211">
        <v>6.5402369899228048E-3</v>
      </c>
      <c r="H2783" s="211">
        <v>8.2722007093377313E-3</v>
      </c>
      <c r="I2783" s="211">
        <v>1.069157851199406E-2</v>
      </c>
      <c r="J2783" s="211">
        <v>1.3811083566160265E-2</v>
      </c>
      <c r="K2783" s="211">
        <v>1.8855977535824426E-2</v>
      </c>
      <c r="L2783" s="211">
        <v>2.4292610862745458E-2</v>
      </c>
      <c r="M2783" s="211">
        <v>3.1260117608059391E-2</v>
      </c>
      <c r="N2783" s="211">
        <v>4.2933198151559993E-2</v>
      </c>
      <c r="P2783" s="212">
        <f t="array" ref="P2783:Z2783">(1+D2783:N2783)^-P$1:Z$1</f>
        <v>0.99991974035105058</v>
      </c>
      <c r="Q2783" s="212">
        <v>0.99936943016869417</v>
      </c>
      <c r="R2783" s="212">
        <v>0.99797391190292373</v>
      </c>
      <c r="S2783" s="212">
        <v>0.99350225977107331</v>
      </c>
      <c r="T2783" s="212">
        <v>0.98365864543394355</v>
      </c>
      <c r="U2783" s="212">
        <v>0.96859909515161136</v>
      </c>
      <c r="V2783" s="212">
        <v>0.93371605327539431</v>
      </c>
      <c r="W2783" s="212">
        <v>0.87742583095666471</v>
      </c>
      <c r="X2783" s="212">
        <v>0.78661025186418032</v>
      </c>
      <c r="Y2783" s="212">
        <v>0.63019748246406826</v>
      </c>
      <c r="Z2783" s="212">
        <v>0.43139008720791311</v>
      </c>
    </row>
    <row r="2784" spans="3:26" x14ac:dyDescent="0.3">
      <c r="C2784" s="210">
        <v>39797</v>
      </c>
      <c r="D2784" s="211">
        <v>8.7303713254765483E-4</v>
      </c>
      <c r="E2784" s="211">
        <v>2.0260652931315499E-3</v>
      </c>
      <c r="F2784" s="211">
        <v>3.3420759578901317E-3</v>
      </c>
      <c r="G2784" s="211">
        <v>5.3108001097771102E-3</v>
      </c>
      <c r="H2784" s="211">
        <v>7.0396797032642802E-3</v>
      </c>
      <c r="I2784" s="211">
        <v>9.2842599869285714E-3</v>
      </c>
      <c r="J2784" s="211">
        <v>1.2492700430772814E-2</v>
      </c>
      <c r="K2784" s="211">
        <v>1.6292137867693034E-2</v>
      </c>
      <c r="L2784" s="211">
        <v>2.2327648914911975E-2</v>
      </c>
      <c r="M2784" s="211">
        <v>2.8028695983988421E-2</v>
      </c>
      <c r="N2784" s="211">
        <v>3.6885815184387064E-2</v>
      </c>
      <c r="P2784" s="212">
        <f t="array" ref="P2784:Z2784">(1+D2784:N2784)^-P$1:Z$1</f>
        <v>0.9999301899362526</v>
      </c>
      <c r="Q2784" s="212">
        <v>0.99949412410064908</v>
      </c>
      <c r="R2784" s="212">
        <v>0.99833313894157438</v>
      </c>
      <c r="S2784" s="212">
        <v>0.99471725549034473</v>
      </c>
      <c r="T2784" s="212">
        <v>0.98606792857691183</v>
      </c>
      <c r="U2784" s="212">
        <v>0.97265651216096205</v>
      </c>
      <c r="V2784" s="212">
        <v>0.93981093905938085</v>
      </c>
      <c r="W2784" s="212">
        <v>0.89303820552597646</v>
      </c>
      <c r="X2784" s="212">
        <v>0.80186071193694164</v>
      </c>
      <c r="Y2784" s="212">
        <v>0.66057394027682104</v>
      </c>
      <c r="Z2784" s="212">
        <v>0.48459768424009914</v>
      </c>
    </row>
    <row r="2785" spans="3:26" x14ac:dyDescent="0.3">
      <c r="C2785" s="210">
        <v>39794</v>
      </c>
      <c r="D2785" s="211">
        <v>9.2921660990635889E-4</v>
      </c>
      <c r="E2785" s="211">
        <v>2.3635761600436221E-3</v>
      </c>
      <c r="F2785" s="211">
        <v>3.6880967027836053E-3</v>
      </c>
      <c r="G2785" s="211">
        <v>5.5560496241162686E-3</v>
      </c>
      <c r="H2785" s="211">
        <v>7.0922300510271466E-3</v>
      </c>
      <c r="I2785" s="211">
        <v>9.232684004362628E-3</v>
      </c>
      <c r="J2785" s="211">
        <v>1.1991134809670321E-2</v>
      </c>
      <c r="K2785" s="211">
        <v>1.5368266608463684E-2</v>
      </c>
      <c r="L2785" s="211">
        <v>1.9862565877906541E-2</v>
      </c>
      <c r="M2785" s="211">
        <v>2.5121522214333517E-2</v>
      </c>
      <c r="N2785" s="211">
        <v>3.3136585496202783E-2</v>
      </c>
      <c r="P2785" s="212">
        <f t="array" ref="P2785:Z2785">(1+D2785:N2785)^-P$1:Z$1</f>
        <v>0.99992569994795288</v>
      </c>
      <c r="Q2785" s="212">
        <v>0.99940997730501557</v>
      </c>
      <c r="R2785" s="212">
        <v>0.99816103679373236</v>
      </c>
      <c r="S2785" s="212">
        <v>0.99447464949746645</v>
      </c>
      <c r="T2785" s="212">
        <v>0.98596502467382496</v>
      </c>
      <c r="U2785" s="212">
        <v>0.97280564014649717</v>
      </c>
      <c r="V2785" s="212">
        <v>0.94214220621563294</v>
      </c>
      <c r="W2785" s="212">
        <v>0.89874170764110617</v>
      </c>
      <c r="X2785" s="212">
        <v>0.82145445128815309</v>
      </c>
      <c r="Y2785" s="212">
        <v>0.68923881478080828</v>
      </c>
      <c r="Z2785" s="212">
        <v>0.52100894356017335</v>
      </c>
    </row>
    <row r="2786" spans="3:26" x14ac:dyDescent="0.3">
      <c r="C2786" s="210">
        <v>39793</v>
      </c>
      <c r="D2786" s="211">
        <v>1.153608110863963E-3</v>
      </c>
      <c r="E2786" s="211">
        <v>2.8677428791726439E-3</v>
      </c>
      <c r="F2786" s="211">
        <v>4.5594495099333934E-3</v>
      </c>
      <c r="G2786" s="211">
        <v>6.8729798069060294E-3</v>
      </c>
      <c r="H2786" s="211">
        <v>9.0803000927989312E-3</v>
      </c>
      <c r="I2786" s="211">
        <v>1.1731012049093411E-2</v>
      </c>
      <c r="J2786" s="211">
        <v>1.6005587434455022E-2</v>
      </c>
      <c r="K2786" s="211">
        <v>2.0425112658488415E-2</v>
      </c>
      <c r="L2786" s="211">
        <v>2.7900210289288071E-2</v>
      </c>
      <c r="M2786" s="211">
        <v>3.6111893863957273E-2</v>
      </c>
      <c r="N2786" s="211">
        <v>4.8653254860861334E-2</v>
      </c>
      <c r="P2786" s="212">
        <f t="array" ref="P2786:Z2786">(1+D2786:N2786)^-P$1:Z$1</f>
        <v>0.99990776879625265</v>
      </c>
      <c r="Q2786" s="212">
        <v>0.99928434651492659</v>
      </c>
      <c r="R2786" s="212">
        <v>0.99772804146000815</v>
      </c>
      <c r="S2786" s="212">
        <v>0.99317393559590395</v>
      </c>
      <c r="T2786" s="212">
        <v>0.98208379423860814</v>
      </c>
      <c r="U2786" s="212">
        <v>0.96561679937135714</v>
      </c>
      <c r="V2786" s="212">
        <v>0.92367570004579347</v>
      </c>
      <c r="W2786" s="212">
        <v>0.86802460053414121</v>
      </c>
      <c r="X2786" s="212">
        <v>0.75943472436085491</v>
      </c>
      <c r="Y2786" s="212">
        <v>0.5873542463989605</v>
      </c>
      <c r="Z2786" s="212">
        <v>0.38668899870493123</v>
      </c>
    </row>
    <row r="2787" spans="3:26" x14ac:dyDescent="0.3">
      <c r="C2787" s="210">
        <v>39792</v>
      </c>
      <c r="D2787" s="211">
        <v>1.0339994422754852E-3</v>
      </c>
      <c r="E2787" s="211">
        <v>2.5421071746207693E-3</v>
      </c>
      <c r="F2787" s="211">
        <v>4.0286536040196469E-3</v>
      </c>
      <c r="G2787" s="211">
        <v>6.240158915609177E-3</v>
      </c>
      <c r="H2787" s="211">
        <v>8.4395263782433266E-3</v>
      </c>
      <c r="I2787" s="211">
        <v>1.0854950246469534E-2</v>
      </c>
      <c r="J2787" s="211">
        <v>1.4304047509688306E-2</v>
      </c>
      <c r="K2787" s="211">
        <v>1.9384487016140289E-2</v>
      </c>
      <c r="L2787" s="211">
        <v>2.5940148246867724E-2</v>
      </c>
      <c r="M2787" s="211">
        <v>3.4095969223831235E-2</v>
      </c>
      <c r="N2787" s="211">
        <v>4.3840035483386622E-2</v>
      </c>
      <c r="P2787" s="212">
        <f t="array" ref="P2787:Z2787">(1+D2787:N2787)^-P$1:Z$1</f>
        <v>0.99991732619902163</v>
      </c>
      <c r="Q2787" s="212">
        <v>0.99936548102093381</v>
      </c>
      <c r="R2787" s="212">
        <v>0.99799173910556505</v>
      </c>
      <c r="S2787" s="212">
        <v>0.99379853918538297</v>
      </c>
      <c r="T2787" s="212">
        <v>0.98333224472952807</v>
      </c>
      <c r="U2787" s="212">
        <v>0.96812954368654747</v>
      </c>
      <c r="V2787" s="212">
        <v>0.93144927165820424</v>
      </c>
      <c r="W2787" s="212">
        <v>0.87424641182121887</v>
      </c>
      <c r="X2787" s="212">
        <v>0.77406912542173956</v>
      </c>
      <c r="Y2787" s="212">
        <v>0.60476593498638476</v>
      </c>
      <c r="Z2787" s="212">
        <v>0.42395621310079301</v>
      </c>
    </row>
    <row r="2788" spans="3:26" x14ac:dyDescent="0.3">
      <c r="C2788" s="210">
        <v>39791</v>
      </c>
      <c r="D2788" s="211">
        <v>1.1712191350125095E-3</v>
      </c>
      <c r="E2788" s="211">
        <v>3.0598379801238316E-3</v>
      </c>
      <c r="F2788" s="211">
        <v>4.7590745733211096E-3</v>
      </c>
      <c r="G2788" s="211">
        <v>7.2380176839786916E-3</v>
      </c>
      <c r="H2788" s="211">
        <v>9.4102835623594318E-3</v>
      </c>
      <c r="I2788" s="211">
        <v>1.1987811295373399E-2</v>
      </c>
      <c r="J2788" s="211">
        <v>1.632743631034516E-2</v>
      </c>
      <c r="K2788" s="211">
        <v>2.1131791159425022E-2</v>
      </c>
      <c r="L2788" s="211">
        <v>2.8074023181196076E-2</v>
      </c>
      <c r="M2788" s="211">
        <v>3.5102035430662364E-2</v>
      </c>
      <c r="N2788" s="211">
        <v>4.4737566247572143E-2</v>
      </c>
      <c r="P2788" s="212">
        <f t="array" ref="P2788:Z2788">(1+D2788:N2788)^-P$1:Z$1</f>
        <v>0.99990636168090485</v>
      </c>
      <c r="Q2788" s="212">
        <v>0.99923650006367126</v>
      </c>
      <c r="R2788" s="212">
        <v>0.99762892246602752</v>
      </c>
      <c r="S2788" s="212">
        <v>0.99281399474910459</v>
      </c>
      <c r="T2788" s="212">
        <v>0.98144179870426151</v>
      </c>
      <c r="U2788" s="212">
        <v>0.96488188909458883</v>
      </c>
      <c r="V2788" s="212">
        <v>0.92221408566859286</v>
      </c>
      <c r="W2788" s="212">
        <v>0.86382828058567496</v>
      </c>
      <c r="X2788" s="212">
        <v>0.75815175092916465</v>
      </c>
      <c r="Y2788" s="212">
        <v>0.59600864783621355</v>
      </c>
      <c r="Z2788" s="212">
        <v>0.41673096969034368</v>
      </c>
    </row>
    <row r="2789" spans="3:26" x14ac:dyDescent="0.3">
      <c r="C2789" s="210">
        <v>39790</v>
      </c>
      <c r="D2789" s="211">
        <v>9.5802083059664937E-4</v>
      </c>
      <c r="E2789" s="211">
        <v>2.4370423956220407E-3</v>
      </c>
      <c r="F2789" s="211">
        <v>3.829752547868325E-3</v>
      </c>
      <c r="G2789" s="211">
        <v>5.927531394039366E-3</v>
      </c>
      <c r="H2789" s="211">
        <v>7.8205194551596059E-3</v>
      </c>
      <c r="I2789" s="211">
        <v>1.0491509574685667E-2</v>
      </c>
      <c r="J2789" s="211">
        <v>1.3429719065069947E-2</v>
      </c>
      <c r="K2789" s="211">
        <v>1.6939467704900232E-2</v>
      </c>
      <c r="L2789" s="211">
        <v>2.1891132910778158E-2</v>
      </c>
      <c r="M2789" s="211">
        <v>2.8116264554790046E-2</v>
      </c>
      <c r="N2789" s="211">
        <v>3.817909830349836E-2</v>
      </c>
      <c r="P2789" s="212">
        <f t="array" ref="P2789:Z2789">(1+D2789:N2789)^-P$1:Z$1</f>
        <v>0.99992339795636453</v>
      </c>
      <c r="Q2789" s="212">
        <v>0.99939166570446503</v>
      </c>
      <c r="R2789" s="212">
        <v>0.99809060635796565</v>
      </c>
      <c r="S2789" s="212">
        <v>0.99410739719408525</v>
      </c>
      <c r="T2789" s="212">
        <v>0.98454054796415258</v>
      </c>
      <c r="U2789" s="212">
        <v>0.96917453282865784</v>
      </c>
      <c r="V2789" s="212">
        <v>0.93547421296364386</v>
      </c>
      <c r="W2789" s="212">
        <v>0.88906657039950132</v>
      </c>
      <c r="X2789" s="212">
        <v>0.80529257099082707</v>
      </c>
      <c r="Y2789" s="212">
        <v>0.65973048936391565</v>
      </c>
      <c r="Z2789" s="212">
        <v>0.47266601863747626</v>
      </c>
    </row>
    <row r="2790" spans="3:26" x14ac:dyDescent="0.3">
      <c r="C2790" s="210">
        <v>39787</v>
      </c>
      <c r="D2790" s="211">
        <v>9.2103410408067316E-4</v>
      </c>
      <c r="E2790" s="211">
        <v>2.4134242971678029E-3</v>
      </c>
      <c r="F2790" s="211">
        <v>3.9726090228863189E-3</v>
      </c>
      <c r="G2790" s="211">
        <v>6.207974585192148E-3</v>
      </c>
      <c r="H2790" s="211">
        <v>7.800367102429177E-3</v>
      </c>
      <c r="I2790" s="211">
        <v>1.048189562936987E-2</v>
      </c>
      <c r="J2790" s="211">
        <v>1.3682537644871175E-2</v>
      </c>
      <c r="K2790" s="211">
        <v>1.736279736289522E-2</v>
      </c>
      <c r="L2790" s="211">
        <v>2.2604568555652765E-2</v>
      </c>
      <c r="M2790" s="211">
        <v>2.9189445473491615E-2</v>
      </c>
      <c r="N2790" s="211">
        <v>4.003592707610161E-2</v>
      </c>
      <c r="P2790" s="212">
        <f t="array" ref="P2790:Z2790">(1+D2790:N2790)^-P$1:Z$1</f>
        <v>0.99992635389501316</v>
      </c>
      <c r="Q2790" s="212">
        <v>0.99939755237797601</v>
      </c>
      <c r="R2790" s="212">
        <v>0.99801959407289242</v>
      </c>
      <c r="S2790" s="212">
        <v>0.99383032659053272</v>
      </c>
      <c r="T2790" s="212">
        <v>0.98457992283921703</v>
      </c>
      <c r="U2790" s="212">
        <v>0.96920219590599777</v>
      </c>
      <c r="V2790" s="212">
        <v>0.9343082299714045</v>
      </c>
      <c r="W2790" s="212">
        <v>0.88648018603914003</v>
      </c>
      <c r="X2790" s="212">
        <v>0.79969193044783993</v>
      </c>
      <c r="Y2790" s="212">
        <v>0.64948652200930312</v>
      </c>
      <c r="Z2790" s="212">
        <v>0.45607174038253651</v>
      </c>
    </row>
    <row r="2791" spans="3:26" x14ac:dyDescent="0.3">
      <c r="C2791" s="210">
        <v>39786</v>
      </c>
      <c r="D2791" s="211">
        <v>1.0715382789782703E-3</v>
      </c>
      <c r="E2791" s="211">
        <v>2.8014941421459672E-3</v>
      </c>
      <c r="F2791" s="211">
        <v>4.4336605465856143E-3</v>
      </c>
      <c r="G2791" s="211">
        <v>6.935808001138603E-3</v>
      </c>
      <c r="H2791" s="211">
        <v>8.864897530433331E-3</v>
      </c>
      <c r="I2791" s="211">
        <v>1.2103065768198614E-2</v>
      </c>
      <c r="J2791" s="211">
        <v>1.5278648850203162E-2</v>
      </c>
      <c r="K2791" s="211">
        <v>2.0779992223423586E-2</v>
      </c>
      <c r="L2791" s="211">
        <v>2.8537973633781705E-2</v>
      </c>
      <c r="M2791" s="211">
        <v>3.6857446658746414E-2</v>
      </c>
      <c r="N2791" s="211">
        <v>4.6735638592470784E-2</v>
      </c>
      <c r="P2791" s="212">
        <f t="array" ref="P2791:Z2791">(1+D2791:N2791)^-P$1:Z$1</f>
        <v>0.99991432650285428</v>
      </c>
      <c r="Q2791" s="212">
        <v>0.99930085020141735</v>
      </c>
      <c r="R2791" s="212">
        <v>0.99779051410101283</v>
      </c>
      <c r="S2791" s="212">
        <v>0.99311196607963836</v>
      </c>
      <c r="T2791" s="212">
        <v>0.98250320807597669</v>
      </c>
      <c r="U2791" s="212">
        <v>0.96455229531936904</v>
      </c>
      <c r="V2791" s="212">
        <v>0.9269871934875844</v>
      </c>
      <c r="W2791" s="212">
        <v>0.86591438901928608</v>
      </c>
      <c r="X2791" s="212">
        <v>0.75473883156094457</v>
      </c>
      <c r="Y2791" s="212">
        <v>0.58105097398286965</v>
      </c>
      <c r="Z2791" s="212">
        <v>0.40110657396214416</v>
      </c>
    </row>
    <row r="2792" spans="3:26" x14ac:dyDescent="0.3">
      <c r="C2792" s="210">
        <v>39785</v>
      </c>
      <c r="D2792" s="211">
        <v>1.1202886134501436E-3</v>
      </c>
      <c r="E2792" s="211">
        <v>2.7033260178594334E-3</v>
      </c>
      <c r="F2792" s="211">
        <v>4.3047462833388662E-3</v>
      </c>
      <c r="G2792" s="211">
        <v>6.8200115523962329E-3</v>
      </c>
      <c r="H2792" s="211">
        <v>8.8772047648094758E-3</v>
      </c>
      <c r="I2792" s="211">
        <v>1.1932029031584591E-2</v>
      </c>
      <c r="J2792" s="211">
        <v>1.5415227252643842E-2</v>
      </c>
      <c r="K2792" s="211">
        <v>2.0697543486984337E-2</v>
      </c>
      <c r="L2792" s="211">
        <v>2.8049539315890982E-2</v>
      </c>
      <c r="M2792" s="211">
        <v>3.7825539103834564E-2</v>
      </c>
      <c r="N2792" s="211">
        <v>4.760793639461023E-2</v>
      </c>
      <c r="P2792" s="212">
        <f t="array" ref="P2792:Z2792">(1+D2792:N2792)^-P$1:Z$1</f>
        <v>0.99991043108685951</v>
      </c>
      <c r="Q2792" s="212">
        <v>0.99932530805602837</v>
      </c>
      <c r="R2792" s="212">
        <v>0.99785455108877374</v>
      </c>
      <c r="S2792" s="212">
        <v>0.99322618593776202</v>
      </c>
      <c r="T2792" s="212">
        <v>0.98247923722313946</v>
      </c>
      <c r="U2792" s="212">
        <v>0.96504146383347222</v>
      </c>
      <c r="V2792" s="212">
        <v>0.92636393921306215</v>
      </c>
      <c r="W2792" s="212">
        <v>0.86640412856655802</v>
      </c>
      <c r="X2792" s="212">
        <v>0.75833233050371185</v>
      </c>
      <c r="Y2792" s="212">
        <v>0.57297370805051961</v>
      </c>
      <c r="Z2792" s="212">
        <v>0.39447946700618242</v>
      </c>
    </row>
    <row r="2793" spans="3:26" x14ac:dyDescent="0.3">
      <c r="C2793" s="210">
        <v>39784</v>
      </c>
      <c r="D2793" s="211">
        <v>1.1907566441449022E-3</v>
      </c>
      <c r="E2793" s="211">
        <v>3.1976080232496654E-3</v>
      </c>
      <c r="F2793" s="211">
        <v>5.2293774024332416E-3</v>
      </c>
      <c r="G2793" s="211">
        <v>7.9136578093432618E-3</v>
      </c>
      <c r="H2793" s="211">
        <v>1.0552712874081778E-2</v>
      </c>
      <c r="I2793" s="211">
        <v>1.41700881533774E-2</v>
      </c>
      <c r="J2793" s="211">
        <v>1.9014410721950536E-2</v>
      </c>
      <c r="K2793" s="211">
        <v>2.3926069676022919E-2</v>
      </c>
      <c r="L2793" s="211">
        <v>3.0679937578089261E-2</v>
      </c>
      <c r="M2793" s="211">
        <v>3.8638072126651088E-2</v>
      </c>
      <c r="N2793" s="211">
        <v>5.0636507515478407E-2</v>
      </c>
      <c r="P2793" s="212">
        <f t="array" ref="P2793:Z2793">(1+D2793:N2793)^-P$1:Z$1</f>
        <v>0.99990480067128429</v>
      </c>
      <c r="Q2793" s="212">
        <v>0.99920219178163672</v>
      </c>
      <c r="R2793" s="212">
        <v>0.99739552170888313</v>
      </c>
      <c r="S2793" s="212">
        <v>0.99214847646122462</v>
      </c>
      <c r="T2793" s="212">
        <v>0.97922401413835225</v>
      </c>
      <c r="U2793" s="212">
        <v>0.95866662459451113</v>
      </c>
      <c r="V2793" s="212">
        <v>0.91011939860449731</v>
      </c>
      <c r="W2793" s="212">
        <v>0.8474611470200385</v>
      </c>
      <c r="X2793" s="212">
        <v>0.73919968839240791</v>
      </c>
      <c r="Y2793" s="212">
        <v>0.56628678957283451</v>
      </c>
      <c r="Z2793" s="212">
        <v>0.37234904828666726</v>
      </c>
    </row>
    <row r="2794" spans="3:26" x14ac:dyDescent="0.3">
      <c r="C2794" s="210">
        <v>39783</v>
      </c>
      <c r="D2794" s="211">
        <v>9.9120157271613465E-4</v>
      </c>
      <c r="E2794" s="211">
        <v>2.5793655118411386E-3</v>
      </c>
      <c r="F2794" s="211">
        <v>3.8792429425282622E-3</v>
      </c>
      <c r="G2794" s="211">
        <v>6.1025483235668922E-3</v>
      </c>
      <c r="H2794" s="211">
        <v>8.1366463438981469E-3</v>
      </c>
      <c r="I2794" s="211">
        <v>1.0527440223235087E-2</v>
      </c>
      <c r="J2794" s="211">
        <v>1.3881889347892494E-2</v>
      </c>
      <c r="K2794" s="211">
        <v>1.8172868784352158E-2</v>
      </c>
      <c r="L2794" s="211">
        <v>2.384126778192271E-2</v>
      </c>
      <c r="M2794" s="211">
        <v>3.0636340956355951E-2</v>
      </c>
      <c r="N2794" s="211">
        <v>3.9723319166403821E-2</v>
      </c>
      <c r="P2794" s="212">
        <f t="array" ref="P2794:Z2794">(1+D2794:N2794)^-P$1:Z$1</f>
        <v>0.9999207462881966</v>
      </c>
      <c r="Q2794" s="212">
        <v>0.9993561961662154</v>
      </c>
      <c r="R2794" s="212">
        <v>0.99806600354484287</v>
      </c>
      <c r="S2794" s="212">
        <v>0.99393446688537335</v>
      </c>
      <c r="T2794" s="212">
        <v>0.9839231893097985</v>
      </c>
      <c r="U2794" s="212">
        <v>0.96907115563184876</v>
      </c>
      <c r="V2794" s="212">
        <v>0.93339006233749233</v>
      </c>
      <c r="W2794" s="212">
        <v>0.88155488919088343</v>
      </c>
      <c r="X2794" s="212">
        <v>0.79008477693706747</v>
      </c>
      <c r="Y2794" s="212">
        <v>0.63594304377256061</v>
      </c>
      <c r="Z2794" s="212">
        <v>0.45882207973861155</v>
      </c>
    </row>
    <row r="2795" spans="3:26" x14ac:dyDescent="0.3">
      <c r="C2795" s="210">
        <v>39780</v>
      </c>
      <c r="D2795" s="211">
        <v>1.0645003771466795E-3</v>
      </c>
      <c r="E2795" s="211">
        <v>2.6253644297955471E-3</v>
      </c>
      <c r="F2795" s="211">
        <v>4.0946699015260365E-3</v>
      </c>
      <c r="G2795" s="211">
        <v>6.4946615337772122E-3</v>
      </c>
      <c r="H2795" s="211">
        <v>8.3713188260754901E-3</v>
      </c>
      <c r="I2795" s="211">
        <v>1.0688306893363034E-2</v>
      </c>
      <c r="J2795" s="211">
        <v>1.4176360609538604E-2</v>
      </c>
      <c r="K2795" s="211">
        <v>1.9451749062607319E-2</v>
      </c>
      <c r="L2795" s="211">
        <v>2.5751208303163176E-2</v>
      </c>
      <c r="M2795" s="211">
        <v>3.4942076597009729E-2</v>
      </c>
      <c r="N2795" s="211">
        <v>4.7114103964688445E-2</v>
      </c>
      <c r="P2795" s="212">
        <f t="array" ref="P2795:Z2795">(1+D2795:N2795)^-P$1:Z$1</f>
        <v>0.99991488888628588</v>
      </c>
      <c r="Q2795" s="212">
        <v>0.99934473373563004</v>
      </c>
      <c r="R2795" s="212">
        <v>0.997958931042499</v>
      </c>
      <c r="S2795" s="212">
        <v>0.99354724691348062</v>
      </c>
      <c r="T2795" s="212">
        <v>0.98346527698164155</v>
      </c>
      <c r="U2795" s="212">
        <v>0.96860850130704612</v>
      </c>
      <c r="V2795" s="212">
        <v>0.93203577626714684</v>
      </c>
      <c r="W2795" s="212">
        <v>0.87384272056918855</v>
      </c>
      <c r="X2795" s="212">
        <v>0.77549611728800649</v>
      </c>
      <c r="Y2795" s="212">
        <v>0.59739191456824148</v>
      </c>
      <c r="Z2795" s="212">
        <v>0.39821701623085487</v>
      </c>
    </row>
    <row r="2796" spans="3:26" x14ac:dyDescent="0.3">
      <c r="C2796" s="210">
        <v>39778</v>
      </c>
      <c r="D2796" s="211">
        <v>1.0938747345914123E-3</v>
      </c>
      <c r="E2796" s="211">
        <v>2.6857035646400754E-3</v>
      </c>
      <c r="F2796" s="211">
        <v>4.3073251349701894E-3</v>
      </c>
      <c r="G2796" s="211">
        <v>6.9808936167943579E-3</v>
      </c>
      <c r="H2796" s="211">
        <v>9.3103810743713506E-3</v>
      </c>
      <c r="I2796" s="211">
        <v>1.2688794146752294E-2</v>
      </c>
      <c r="J2796" s="211">
        <v>1.6116526659721124E-2</v>
      </c>
      <c r="K2796" s="211">
        <v>2.0764649668240782E-2</v>
      </c>
      <c r="L2796" s="211">
        <v>2.8069817366136975E-2</v>
      </c>
      <c r="M2796" s="211">
        <v>3.5538743297635969E-2</v>
      </c>
      <c r="N2796" s="211">
        <v>4.7378765766163893E-2</v>
      </c>
      <c r="P2796" s="212">
        <f t="array" ref="P2796:Z2796">(1+D2796:N2796)^-P$1:Z$1</f>
        <v>0.99991254167353738</v>
      </c>
      <c r="Q2796" s="212">
        <v>0.99932969887544576</v>
      </c>
      <c r="R2796" s="212">
        <v>0.99785326994682422</v>
      </c>
      <c r="S2796" s="212">
        <v>0.99306750141830302</v>
      </c>
      <c r="T2796" s="212">
        <v>0.98163609637881222</v>
      </c>
      <c r="U2796" s="212">
        <v>0.96287960293410335</v>
      </c>
      <c r="V2796" s="212">
        <v>0.92317157728706267</v>
      </c>
      <c r="W2796" s="212">
        <v>0.86600549872669286</v>
      </c>
      <c r="X2796" s="212">
        <v>0.75818276735138701</v>
      </c>
      <c r="Y2796" s="212">
        <v>0.59224952187443602</v>
      </c>
      <c r="Z2796" s="212">
        <v>0.3962093334605889</v>
      </c>
    </row>
    <row r="2797" spans="3:26" x14ac:dyDescent="0.3">
      <c r="C2797" s="210">
        <v>39777</v>
      </c>
      <c r="D2797" s="211">
        <v>9.5020617779911071E-4</v>
      </c>
      <c r="E2797" s="211">
        <v>2.4122261858954275E-3</v>
      </c>
      <c r="F2797" s="211">
        <v>3.8731675966463567E-3</v>
      </c>
      <c r="G2797" s="211">
        <v>5.8918518053761174E-3</v>
      </c>
      <c r="H2797" s="211">
        <v>7.9440611110999249E-3</v>
      </c>
      <c r="I2797" s="211">
        <v>1.0225329813541423E-2</v>
      </c>
      <c r="J2797" s="211">
        <v>1.3737438785182099E-2</v>
      </c>
      <c r="K2797" s="211">
        <v>1.803710010477215E-2</v>
      </c>
      <c r="L2797" s="211">
        <v>2.3119332637542948E-2</v>
      </c>
      <c r="M2797" s="211">
        <v>3.0461803386000037E-2</v>
      </c>
      <c r="N2797" s="211">
        <v>4.0801132860333614E-2</v>
      </c>
      <c r="P2797" s="212">
        <f t="array" ref="P2797:Z2797">(1+D2797:N2797)^-P$1:Z$1</f>
        <v>0.99992402248502299</v>
      </c>
      <c r="Q2797" s="212">
        <v>0.99939785100485456</v>
      </c>
      <c r="R2797" s="212">
        <v>0.99806902364100958</v>
      </c>
      <c r="S2797" s="212">
        <v>0.99414265878105945</v>
      </c>
      <c r="T2797" s="212">
        <v>0.98429921648505803</v>
      </c>
      <c r="U2797" s="212">
        <v>0.96994082510998536</v>
      </c>
      <c r="V2797" s="212">
        <v>0.93405525997331884</v>
      </c>
      <c r="W2797" s="212">
        <v>0.88237818735711204</v>
      </c>
      <c r="X2797" s="212">
        <v>0.79567752178338813</v>
      </c>
      <c r="Y2797" s="212">
        <v>0.6375606823682517</v>
      </c>
      <c r="Z2797" s="212">
        <v>0.44941221750474281</v>
      </c>
    </row>
    <row r="2798" spans="3:26" x14ac:dyDescent="0.3">
      <c r="C2798" s="210">
        <v>39776</v>
      </c>
      <c r="D2798" s="211">
        <v>1.0293082059221067E-3</v>
      </c>
      <c r="E2798" s="211">
        <v>2.4695967604250265E-3</v>
      </c>
      <c r="F2798" s="211">
        <v>3.9678474310596065E-3</v>
      </c>
      <c r="G2798" s="211">
        <v>6.3873616778999309E-3</v>
      </c>
      <c r="H2798" s="211">
        <v>7.9940696628828817E-3</v>
      </c>
      <c r="I2798" s="211">
        <v>1.080461092639975E-2</v>
      </c>
      <c r="J2798" s="211">
        <v>1.4121438542007177E-2</v>
      </c>
      <c r="K2798" s="211">
        <v>1.7709558723736644E-2</v>
      </c>
      <c r="L2798" s="211">
        <v>2.2445332352857495E-2</v>
      </c>
      <c r="M2798" s="211">
        <v>3.0814804536627469E-2</v>
      </c>
      <c r="N2798" s="211">
        <v>4.2007908552956968E-2</v>
      </c>
      <c r="P2798" s="212">
        <f t="array" ref="P2798:Z2798">(1+D2798:N2798)^-P$1:Z$1</f>
        <v>0.99991770108022515</v>
      </c>
      <c r="Q2798" s="212">
        <v>0.99938355200276807</v>
      </c>
      <c r="R2798" s="212">
        <v>0.99802196076039118</v>
      </c>
      <c r="S2798" s="212">
        <v>0.99365317777118078</v>
      </c>
      <c r="T2798" s="212">
        <v>0.9842015528999537</v>
      </c>
      <c r="U2798" s="212">
        <v>0.96827419303681128</v>
      </c>
      <c r="V2798" s="212">
        <v>0.93228818625845233</v>
      </c>
      <c r="W2798" s="212">
        <v>0.88436801046778568</v>
      </c>
      <c r="X2798" s="212">
        <v>0.80093824830363625</v>
      </c>
      <c r="Y2798" s="212">
        <v>0.63429354427120543</v>
      </c>
      <c r="Z2798" s="212">
        <v>0.43911644009093054</v>
      </c>
    </row>
    <row r="2799" spans="3:26" x14ac:dyDescent="0.3">
      <c r="C2799" s="210">
        <v>39773</v>
      </c>
      <c r="D2799" s="211">
        <v>1.0982437354524876E-3</v>
      </c>
      <c r="E2799" s="211">
        <v>2.8650813876228065E-3</v>
      </c>
      <c r="F2799" s="211">
        <v>4.4239304988375758E-3</v>
      </c>
      <c r="G2799" s="211">
        <v>6.6796426824997299E-3</v>
      </c>
      <c r="H2799" s="211">
        <v>8.9013703643347434E-3</v>
      </c>
      <c r="I2799" s="211">
        <v>1.1284297939288635E-2</v>
      </c>
      <c r="J2799" s="211">
        <v>1.5368295324870478E-2</v>
      </c>
      <c r="K2799" s="211">
        <v>1.9232140215447304E-2</v>
      </c>
      <c r="L2799" s="211">
        <v>2.484063500950446E-2</v>
      </c>
      <c r="M2799" s="211">
        <v>3.2275564568022705E-2</v>
      </c>
      <c r="N2799" s="211">
        <v>4.3615289830819914E-2</v>
      </c>
      <c r="P2799" s="212">
        <f t="array" ref="P2799:Z2799">(1+D2799:N2799)^-P$1:Z$1</f>
        <v>0.9999121925667398</v>
      </c>
      <c r="Q2799" s="212">
        <v>0.99928500951143695</v>
      </c>
      <c r="R2799" s="212">
        <v>0.99779534698359251</v>
      </c>
      <c r="S2799" s="212">
        <v>0.99336467889158808</v>
      </c>
      <c r="T2799" s="212">
        <v>0.98243217233425206</v>
      </c>
      <c r="U2799" s="212">
        <v>0.96689698898753218</v>
      </c>
      <c r="V2799" s="212">
        <v>0.92657804903378482</v>
      </c>
      <c r="W2799" s="212">
        <v>0.87516155042622379</v>
      </c>
      <c r="X2799" s="212">
        <v>0.78241403296473322</v>
      </c>
      <c r="Y2799" s="212">
        <v>0.62096238521707592</v>
      </c>
      <c r="Z2799" s="212">
        <v>0.42578595826538745</v>
      </c>
    </row>
    <row r="2800" spans="3:26" x14ac:dyDescent="0.3">
      <c r="C2800" s="210">
        <v>39772</v>
      </c>
      <c r="D2800" s="211">
        <v>1.0213906077370086E-3</v>
      </c>
      <c r="E2800" s="211">
        <v>2.744668674843494E-3</v>
      </c>
      <c r="F2800" s="211">
        <v>4.4254964357798203E-3</v>
      </c>
      <c r="G2800" s="211">
        <v>6.8498056196746948E-3</v>
      </c>
      <c r="H2800" s="211">
        <v>9.043480142736501E-3</v>
      </c>
      <c r="I2800" s="211">
        <v>1.2375209772092468E-2</v>
      </c>
      <c r="J2800" s="211">
        <v>1.631568835283036E-2</v>
      </c>
      <c r="K2800" s="211">
        <v>2.1308785437453657E-2</v>
      </c>
      <c r="L2800" s="211">
        <v>2.8029227685842057E-2</v>
      </c>
      <c r="M2800" s="211">
        <v>3.7598955671170893E-2</v>
      </c>
      <c r="N2800" s="211">
        <v>4.7072337872101834E-2</v>
      </c>
      <c r="P2800" s="212">
        <f t="array" ref="P2800:Z2800">(1+D2800:N2800)^-P$1:Z$1</f>
        <v>0.99991833378740569</v>
      </c>
      <c r="Q2800" s="212">
        <v>0.99931500747715141</v>
      </c>
      <c r="R2800" s="212">
        <v>0.99779456918314402</v>
      </c>
      <c r="S2800" s="212">
        <v>0.99319679501208336</v>
      </c>
      <c r="T2800" s="212">
        <v>0.98215546793100306</v>
      </c>
      <c r="U2800" s="212">
        <v>0.96377463927753915</v>
      </c>
      <c r="V2800" s="212">
        <v>0.92226738791757035</v>
      </c>
      <c r="W2800" s="212">
        <v>0.86278090648187278</v>
      </c>
      <c r="X2800" s="212">
        <v>0.75848217386312444</v>
      </c>
      <c r="Y2800" s="212">
        <v>0.57485340815976071</v>
      </c>
      <c r="Z2800" s="212">
        <v>0.39853482183413846</v>
      </c>
    </row>
    <row r="2801" spans="3:26" x14ac:dyDescent="0.3">
      <c r="C2801" s="210">
        <v>39771</v>
      </c>
      <c r="D2801" s="211">
        <v>1.1493250800373219E-3</v>
      </c>
      <c r="E2801" s="211">
        <v>2.8905869464518359E-3</v>
      </c>
      <c r="F2801" s="211">
        <v>4.509419441157899E-3</v>
      </c>
      <c r="G2801" s="211">
        <v>7.3540747774941606E-3</v>
      </c>
      <c r="H2801" s="211">
        <v>9.9600724172334669E-3</v>
      </c>
      <c r="I2801" s="211">
        <v>1.2840095932005902E-2</v>
      </c>
      <c r="J2801" s="211">
        <v>1.708777755107754E-2</v>
      </c>
      <c r="K2801" s="211">
        <v>2.2236273301226201E-2</v>
      </c>
      <c r="L2801" s="211">
        <v>2.9292312764408433E-2</v>
      </c>
      <c r="M2801" s="211">
        <v>3.9680140033078876E-2</v>
      </c>
      <c r="N2801" s="211">
        <v>5.3383544728342683E-2</v>
      </c>
      <c r="P2801" s="212">
        <f t="array" ref="P2801:Z2801">(1+D2801:N2801)^-P$1:Z$1</f>
        <v>0.99990811101312382</v>
      </c>
      <c r="Q2801" s="212">
        <v>0.99927865598543786</v>
      </c>
      <c r="R2801" s="212">
        <v>0.9977528873101591</v>
      </c>
      <c r="S2801" s="212">
        <v>0.99269961281576347</v>
      </c>
      <c r="T2801" s="212">
        <v>0.98037356064010928</v>
      </c>
      <c r="U2801" s="212">
        <v>0.96244815188406718</v>
      </c>
      <c r="V2801" s="212">
        <v>0.91877215166366144</v>
      </c>
      <c r="W2801" s="212">
        <v>0.85731611531845908</v>
      </c>
      <c r="X2801" s="212">
        <v>0.74922577089946374</v>
      </c>
      <c r="Y2801" s="212">
        <v>0.55783245429496953</v>
      </c>
      <c r="Z2801" s="212">
        <v>0.35340232618790945</v>
      </c>
    </row>
    <row r="2802" spans="3:26" x14ac:dyDescent="0.3">
      <c r="C2802" s="210">
        <v>39770</v>
      </c>
      <c r="D2802" s="211">
        <v>9.2295897141301587E-4</v>
      </c>
      <c r="E2802" s="211">
        <v>2.2829371741284669E-3</v>
      </c>
      <c r="F2802" s="211">
        <v>3.6224159183096578E-3</v>
      </c>
      <c r="G2802" s="211">
        <v>5.7617409457352969E-3</v>
      </c>
      <c r="H2802" s="211">
        <v>7.884852470076734E-3</v>
      </c>
      <c r="I2802" s="211">
        <v>1.0765155743583964E-2</v>
      </c>
      <c r="J2802" s="211">
        <v>1.3936589634397041E-2</v>
      </c>
      <c r="K2802" s="211">
        <v>1.7599948115797268E-2</v>
      </c>
      <c r="L2802" s="211">
        <v>2.3981166441154063E-2</v>
      </c>
      <c r="M2802" s="211">
        <v>3.2253814895661072E-2</v>
      </c>
      <c r="N2802" s="211">
        <v>4.2934508830501497E-2</v>
      </c>
      <c r="P2802" s="212">
        <f t="array" ref="P2802:Z2802">(1+D2802:N2802)^-P$1:Z$1</f>
        <v>0.99992620005881572</v>
      </c>
      <c r="Q2802" s="212">
        <v>0.99943007865881139</v>
      </c>
      <c r="R2802" s="212">
        <v>0.99819369794512802</v>
      </c>
      <c r="S2802" s="212">
        <v>0.99427126653245179</v>
      </c>
      <c r="T2802" s="212">
        <v>0.98441486606673145</v>
      </c>
      <c r="U2802" s="212">
        <v>0.96838758711170825</v>
      </c>
      <c r="V2802" s="212">
        <v>0.93313831486239651</v>
      </c>
      <c r="W2802" s="212">
        <v>0.88503504284933876</v>
      </c>
      <c r="X2802" s="212">
        <v>0.78900600835854051</v>
      </c>
      <c r="Y2802" s="212">
        <v>0.62115867008977677</v>
      </c>
      <c r="Z2802" s="212">
        <v>0.43137924458744603</v>
      </c>
    </row>
    <row r="2803" spans="3:26" x14ac:dyDescent="0.3">
      <c r="C2803" s="210">
        <v>39769</v>
      </c>
      <c r="D2803" s="211">
        <v>9.9239442012946438E-4</v>
      </c>
      <c r="E2803" s="211">
        <v>2.4670800834080712E-3</v>
      </c>
      <c r="F2803" s="211">
        <v>3.7516283699715941E-3</v>
      </c>
      <c r="G2803" s="211">
        <v>6.0055553771174728E-3</v>
      </c>
      <c r="H2803" s="211">
        <v>8.1148428260492903E-3</v>
      </c>
      <c r="I2803" s="211">
        <v>1.0459432168492985E-2</v>
      </c>
      <c r="J2803" s="211">
        <v>1.3423461404144407E-2</v>
      </c>
      <c r="K2803" s="211">
        <v>1.7910714325182191E-2</v>
      </c>
      <c r="L2803" s="211">
        <v>2.3065075231607467E-2</v>
      </c>
      <c r="M2803" s="211">
        <v>3.1025682495134588E-2</v>
      </c>
      <c r="N2803" s="211">
        <v>4.1814746756821466E-2</v>
      </c>
      <c r="P2803" s="212">
        <f t="array" ref="P2803:Z2803">(1+D2803:N2803)^-P$1:Z$1</f>
        <v>0.99992065096251503</v>
      </c>
      <c r="Q2803" s="212">
        <v>0.9993841792361452</v>
      </c>
      <c r="R2803" s="212">
        <v>0.99812944738631482</v>
      </c>
      <c r="S2803" s="212">
        <v>0.99403029601077486</v>
      </c>
      <c r="T2803" s="212">
        <v>0.98396575037110068</v>
      </c>
      <c r="U2803" s="212">
        <v>0.96926683616445031</v>
      </c>
      <c r="V2803" s="212">
        <v>0.93550309502995399</v>
      </c>
      <c r="W2803" s="212">
        <v>0.88314537765426104</v>
      </c>
      <c r="X2803" s="212">
        <v>0.7960996034653095</v>
      </c>
      <c r="Y2803" s="212">
        <v>0.63235032606455044</v>
      </c>
      <c r="Z2803" s="212">
        <v>0.44074763389936084</v>
      </c>
    </row>
    <row r="2804" spans="3:26" x14ac:dyDescent="0.3">
      <c r="C2804" s="210">
        <v>39766</v>
      </c>
      <c r="D2804" s="211">
        <v>9.2405804965939699E-4</v>
      </c>
      <c r="E2804" s="211">
        <v>2.4279867343369784E-3</v>
      </c>
      <c r="F2804" s="211">
        <v>3.9714155493138763E-3</v>
      </c>
      <c r="G2804" s="211">
        <v>6.3961400635883679E-3</v>
      </c>
      <c r="H2804" s="211">
        <v>8.0024649513959455E-3</v>
      </c>
      <c r="I2804" s="211">
        <v>1.0387799751856068E-2</v>
      </c>
      <c r="J2804" s="211">
        <v>1.3114044852824405E-2</v>
      </c>
      <c r="K2804" s="211">
        <v>1.6879223115856105E-2</v>
      </c>
      <c r="L2804" s="211">
        <v>2.1602690796008718E-2</v>
      </c>
      <c r="M2804" s="211">
        <v>2.7398185425408502E-2</v>
      </c>
      <c r="N2804" s="211">
        <v>3.4401445557198145E-2</v>
      </c>
      <c r="P2804" s="212">
        <f t="array" ref="P2804:Z2804">(1+D2804:N2804)^-P$1:Z$1</f>
        <v>0.99992611222016847</v>
      </c>
      <c r="Q2804" s="212">
        <v>0.99939392275481609</v>
      </c>
      <c r="R2804" s="212">
        <v>0.99802018727188091</v>
      </c>
      <c r="S2804" s="212">
        <v>0.9936445105371885</v>
      </c>
      <c r="T2804" s="212">
        <v>0.98418515884960045</v>
      </c>
      <c r="U2804" s="212">
        <v>0.96947300209899434</v>
      </c>
      <c r="V2804" s="212">
        <v>0.93693253432028278</v>
      </c>
      <c r="W2804" s="212">
        <v>0.88943534260662993</v>
      </c>
      <c r="X2804" s="212">
        <v>0.80756914718377559</v>
      </c>
      <c r="Y2804" s="212">
        <v>0.66668101021062987</v>
      </c>
      <c r="Z2804" s="212">
        <v>0.5084141441394644</v>
      </c>
    </row>
    <row r="2805" spans="3:26" x14ac:dyDescent="0.3">
      <c r="C2805" s="210">
        <v>39765</v>
      </c>
      <c r="D2805" s="211">
        <v>7.9168718963646865E-4</v>
      </c>
      <c r="E2805" s="211">
        <v>2.0180375218902184E-3</v>
      </c>
      <c r="F2805" s="211">
        <v>3.2747820677486599E-3</v>
      </c>
      <c r="G2805" s="211">
        <v>4.9725785848398181E-3</v>
      </c>
      <c r="H2805" s="211">
        <v>6.3228382707587851E-3</v>
      </c>
      <c r="I2805" s="211">
        <v>8.1716046984081411E-3</v>
      </c>
      <c r="J2805" s="211">
        <v>1.0373126612109301E-2</v>
      </c>
      <c r="K2805" s="211">
        <v>1.2978843267767919E-2</v>
      </c>
      <c r="L2805" s="211">
        <v>1.7166336906623784E-2</v>
      </c>
      <c r="M2805" s="211">
        <v>2.3009715652649369E-2</v>
      </c>
      <c r="N2805" s="211">
        <v>3.0270856190401711E-2</v>
      </c>
      <c r="P2805" s="212">
        <f t="array" ref="P2805:Z2805">(1+D2805:N2805)^-P$1:Z$1</f>
        <v>0.99993669208637959</v>
      </c>
      <c r="Q2805" s="212">
        <v>0.99949612598229676</v>
      </c>
      <c r="R2805" s="212">
        <v>0.99836661959676209</v>
      </c>
      <c r="S2805" s="212">
        <v>0.99505202560666683</v>
      </c>
      <c r="T2805" s="212">
        <v>0.9874732551361125</v>
      </c>
      <c r="U2805" s="212">
        <v>0.97588044617258096</v>
      </c>
      <c r="V2805" s="212">
        <v>0.9497101230371533</v>
      </c>
      <c r="W2805" s="212">
        <v>0.91368685214223655</v>
      </c>
      <c r="X2805" s="212">
        <v>0.84349053227225468</v>
      </c>
      <c r="Y2805" s="212">
        <v>0.7108919981054701</v>
      </c>
      <c r="Z2805" s="212">
        <v>0.55077180812812787</v>
      </c>
    </row>
    <row r="2806" spans="3:26" x14ac:dyDescent="0.3">
      <c r="C2806" s="210">
        <v>39764</v>
      </c>
      <c r="D2806" s="211">
        <v>1.1015325706410371E-3</v>
      </c>
      <c r="E2806" s="211">
        <v>2.7511986960746119E-3</v>
      </c>
      <c r="F2806" s="211">
        <v>4.2687858093942623E-3</v>
      </c>
      <c r="G2806" s="211">
        <v>6.7001420670628449E-3</v>
      </c>
      <c r="H2806" s="211">
        <v>8.9254638936830649E-3</v>
      </c>
      <c r="I2806" s="211">
        <v>1.2215215961022985E-2</v>
      </c>
      <c r="J2806" s="211">
        <v>1.6047095230763853E-2</v>
      </c>
      <c r="K2806" s="211">
        <v>2.1523026989501912E-2</v>
      </c>
      <c r="L2806" s="211">
        <v>2.866888341537531E-2</v>
      </c>
      <c r="M2806" s="211">
        <v>3.7760167128827453E-2</v>
      </c>
      <c r="N2806" s="211">
        <v>5.0015509632165014E-2</v>
      </c>
      <c r="P2806" s="212">
        <f t="array" ref="P2806:Z2806">(1+D2806:N2806)^-P$1:Z$1</f>
        <v>0.99991192977210674</v>
      </c>
      <c r="Q2806" s="212">
        <v>0.99931338056208041</v>
      </c>
      <c r="R2806" s="212">
        <v>0.99787241632658352</v>
      </c>
      <c r="S2806" s="212">
        <v>0.99334445105639357</v>
      </c>
      <c r="T2806" s="212">
        <v>0.98238525117585829</v>
      </c>
      <c r="U2806" s="212">
        <v>0.96423172295718473</v>
      </c>
      <c r="V2806" s="212">
        <v>0.92348704436933771</v>
      </c>
      <c r="W2806" s="212">
        <v>0.86151506049382309</v>
      </c>
      <c r="X2806" s="212">
        <v>0.75377889066593462</v>
      </c>
      <c r="Y2806" s="212">
        <v>0.57351534972969531</v>
      </c>
      <c r="Z2806" s="212">
        <v>0.37677815885887295</v>
      </c>
    </row>
    <row r="2807" spans="3:26" x14ac:dyDescent="0.3">
      <c r="C2807" s="210">
        <v>39763</v>
      </c>
      <c r="D2807" s="211">
        <v>9.6202662974501627E-4</v>
      </c>
      <c r="E2807" s="211">
        <v>2.5765597200202808E-3</v>
      </c>
      <c r="F2807" s="211">
        <v>3.9066617180757287E-3</v>
      </c>
      <c r="G2807" s="211">
        <v>6.2026704465991895E-3</v>
      </c>
      <c r="H2807" s="211">
        <v>8.0882490927696241E-3</v>
      </c>
      <c r="I2807" s="211">
        <v>1.0271472063280685E-2</v>
      </c>
      <c r="J2807" s="211">
        <v>1.4058231235973603E-2</v>
      </c>
      <c r="K2807" s="211">
        <v>1.8738350579008033E-2</v>
      </c>
      <c r="L2807" s="211">
        <v>2.4067696499918582E-2</v>
      </c>
      <c r="M2807" s="211">
        <v>3.0976027419281085E-2</v>
      </c>
      <c r="N2807" s="211">
        <v>4.1760763468376927E-2</v>
      </c>
      <c r="P2807" s="212">
        <f t="array" ref="P2807:Z2807">(1+D2807:N2807)^-P$1:Z$1</f>
        <v>0.99992307782436662</v>
      </c>
      <c r="Q2807" s="212">
        <v>0.99935689536032468</v>
      </c>
      <c r="R2807" s="212">
        <v>0.99805237382425604</v>
      </c>
      <c r="S2807" s="212">
        <v>0.99383556550903795</v>
      </c>
      <c r="T2807" s="212">
        <v>0.98401766580191152</v>
      </c>
      <c r="U2807" s="212">
        <v>0.96980793051004544</v>
      </c>
      <c r="V2807" s="212">
        <v>0.93257877495128305</v>
      </c>
      <c r="W2807" s="212">
        <v>0.87813525042035889</v>
      </c>
      <c r="X2807" s="212">
        <v>0.788339579930604</v>
      </c>
      <c r="Y2807" s="212">
        <v>0.63280732008058493</v>
      </c>
      <c r="Z2807" s="212">
        <v>0.44120464330161324</v>
      </c>
    </row>
    <row r="2808" spans="3:26" x14ac:dyDescent="0.3">
      <c r="C2808" s="210">
        <v>39762</v>
      </c>
      <c r="D2808" s="211">
        <v>1.1246808499242038E-3</v>
      </c>
      <c r="E2808" s="211">
        <v>2.7425243519324715E-3</v>
      </c>
      <c r="F2808" s="211">
        <v>4.5129909066040034E-3</v>
      </c>
      <c r="G2808" s="211">
        <v>7.392527074703904E-3</v>
      </c>
      <c r="H2808" s="211">
        <v>9.3728942854319989E-3</v>
      </c>
      <c r="I2808" s="211">
        <v>1.2021002058110766E-2</v>
      </c>
      <c r="J2808" s="211">
        <v>1.647088157129278E-2</v>
      </c>
      <c r="K2808" s="211">
        <v>2.1575511291396222E-2</v>
      </c>
      <c r="L2808" s="211">
        <v>2.8679239735815293E-2</v>
      </c>
      <c r="M2808" s="211">
        <v>3.9334431563067103E-2</v>
      </c>
      <c r="N2808" s="211">
        <v>5.1891546481444582E-2</v>
      </c>
      <c r="P2808" s="212">
        <f t="array" ref="P2808:Z2808">(1+D2808:N2808)^-P$1:Z$1</f>
        <v>0.99991008013341565</v>
      </c>
      <c r="Q2808" s="212">
        <v>0.99931554172505055</v>
      </c>
      <c r="R2808" s="212">
        <v>0.99775111359336288</v>
      </c>
      <c r="S2808" s="212">
        <v>0.99266172134890596</v>
      </c>
      <c r="T2808" s="212">
        <v>0.98151450935271412</v>
      </c>
      <c r="U2808" s="212">
        <v>0.96478695791583902</v>
      </c>
      <c r="V2808" s="212">
        <v>0.92156355100570997</v>
      </c>
      <c r="W2808" s="212">
        <v>0.8612052808122429</v>
      </c>
      <c r="X2808" s="212">
        <v>0.75370300673847235</v>
      </c>
      <c r="Y2808" s="212">
        <v>0.56062217818701321</v>
      </c>
      <c r="Z2808" s="212">
        <v>0.36356385654658979</v>
      </c>
    </row>
    <row r="2809" spans="3:26" x14ac:dyDescent="0.3">
      <c r="C2809" s="210">
        <v>39759</v>
      </c>
      <c r="D2809" s="211">
        <v>1.054142787016482E-3</v>
      </c>
      <c r="E2809" s="211">
        <v>2.6510801565996756E-3</v>
      </c>
      <c r="F2809" s="211">
        <v>4.2171142498063233E-3</v>
      </c>
      <c r="G2809" s="211">
        <v>6.9323473467901749E-3</v>
      </c>
      <c r="H2809" s="211">
        <v>8.8969073553575688E-3</v>
      </c>
      <c r="I2809" s="211">
        <v>1.168366724907007E-2</v>
      </c>
      <c r="J2809" s="211">
        <v>1.4869622279845198E-2</v>
      </c>
      <c r="K2809" s="211">
        <v>2.0295859707284203E-2</v>
      </c>
      <c r="L2809" s="211">
        <v>2.6504076493250855E-2</v>
      </c>
      <c r="M2809" s="211">
        <v>3.5105783466117181E-2</v>
      </c>
      <c r="N2809" s="211">
        <v>4.4983700456666879E-2</v>
      </c>
      <c r="P2809" s="212">
        <f t="array" ref="P2809:Z2809">(1+D2809:N2809)^-P$1:Z$1</f>
        <v>0.99991571654655698</v>
      </c>
      <c r="Q2809" s="212">
        <v>0.99933832594237149</v>
      </c>
      <c r="R2809" s="212">
        <v>0.99789808854429229</v>
      </c>
      <c r="S2809" s="212">
        <v>0.99311537923569893</v>
      </c>
      <c r="T2809" s="212">
        <v>0.98244086422986743</v>
      </c>
      <c r="U2809" s="212">
        <v>0.96575237260014735</v>
      </c>
      <c r="V2809" s="212">
        <v>0.92885673484427334</v>
      </c>
      <c r="W2809" s="212">
        <v>0.86879463377367583</v>
      </c>
      <c r="X2809" s="212">
        <v>0.76982713661564417</v>
      </c>
      <c r="Y2809" s="212">
        <v>0.59597627716029355</v>
      </c>
      <c r="Z2809" s="212">
        <v>0.41477222994792412</v>
      </c>
    </row>
    <row r="2810" spans="3:26" x14ac:dyDescent="0.3">
      <c r="C2810" s="210">
        <v>39758</v>
      </c>
      <c r="D2810" s="211">
        <v>1.0576316745449681E-3</v>
      </c>
      <c r="E2810" s="211">
        <v>2.4253737214417646E-3</v>
      </c>
      <c r="F2810" s="211">
        <v>3.8523110561627049E-3</v>
      </c>
      <c r="G2810" s="211">
        <v>6.234045996121834E-3</v>
      </c>
      <c r="H2810" s="211">
        <v>7.8873141498330048E-3</v>
      </c>
      <c r="I2810" s="211">
        <v>1.0098365605589021E-2</v>
      </c>
      <c r="J2810" s="211">
        <v>1.2885363199697472E-2</v>
      </c>
      <c r="K2810" s="211">
        <v>1.7181961192760192E-2</v>
      </c>
      <c r="L2810" s="211">
        <v>2.2128901780229839E-2</v>
      </c>
      <c r="M2810" s="211">
        <v>2.9911926796865343E-2</v>
      </c>
      <c r="N2810" s="211">
        <v>3.9536961071242306E-2</v>
      </c>
      <c r="P2810" s="212">
        <f t="array" ref="P2810:Z2810">(1+D2810:N2810)^-P$1:Z$1</f>
        <v>0.99991543775349212</v>
      </c>
      <c r="Q2810" s="212">
        <v>0.99939457403188947</v>
      </c>
      <c r="R2810" s="212">
        <v>0.99807939177915428</v>
      </c>
      <c r="S2810" s="212">
        <v>0.99380457655857746</v>
      </c>
      <c r="T2810" s="212">
        <v>0.98441005737204079</v>
      </c>
      <c r="U2810" s="212">
        <v>0.97030662091515363</v>
      </c>
      <c r="V2810" s="212">
        <v>0.93799067998095698</v>
      </c>
      <c r="W2810" s="212">
        <v>0.88758397325427751</v>
      </c>
      <c r="X2810" s="212">
        <v>0.80342124933527348</v>
      </c>
      <c r="Y2810" s="212">
        <v>0.64268577546153138</v>
      </c>
      <c r="Z2810" s="212">
        <v>0.46046994777841016</v>
      </c>
    </row>
    <row r="2811" spans="3:26" x14ac:dyDescent="0.3">
      <c r="C2811" s="210">
        <v>39757</v>
      </c>
      <c r="D2811" s="211">
        <v>1.1246498300372092E-3</v>
      </c>
      <c r="E2811" s="211">
        <v>2.8079918423147454E-3</v>
      </c>
      <c r="F2811" s="211">
        <v>4.4282025695165806E-3</v>
      </c>
      <c r="G2811" s="211">
        <v>6.8914178019686759E-3</v>
      </c>
      <c r="H2811" s="211">
        <v>8.9983675287621714E-3</v>
      </c>
      <c r="I2811" s="211">
        <v>1.1356056581392108E-2</v>
      </c>
      <c r="J2811" s="211">
        <v>1.5400183728861283E-2</v>
      </c>
      <c r="K2811" s="211">
        <v>2.0929146542033879E-2</v>
      </c>
      <c r="L2811" s="211">
        <v>2.6936819293831356E-2</v>
      </c>
      <c r="M2811" s="211">
        <v>3.4048636236467394E-2</v>
      </c>
      <c r="N2811" s="211">
        <v>4.5529660258086885E-2</v>
      </c>
      <c r="P2811" s="212">
        <f t="array" ref="P2811:Z2811">(1+D2811:N2811)^-P$1:Z$1</f>
        <v>0.99991008261199599</v>
      </c>
      <c r="Q2811" s="212">
        <v>0.99929923145357802</v>
      </c>
      <c r="R2811" s="212">
        <v>0.99779322505154866</v>
      </c>
      <c r="S2811" s="212">
        <v>0.99315574879264279</v>
      </c>
      <c r="T2811" s="212">
        <v>0.98224329481440853</v>
      </c>
      <c r="U2811" s="212">
        <v>0.96669119116279401</v>
      </c>
      <c r="V2811" s="212">
        <v>0.92643256334326951</v>
      </c>
      <c r="W2811" s="212">
        <v>0.86502922676951821</v>
      </c>
      <c r="X2811" s="212">
        <v>0.766589292393837</v>
      </c>
      <c r="Y2811" s="212">
        <v>0.60518131030840983</v>
      </c>
      <c r="Z2811" s="212">
        <v>0.41046189564590485</v>
      </c>
    </row>
    <row r="2812" spans="3:26" x14ac:dyDescent="0.3">
      <c r="C2812" s="210">
        <v>39756</v>
      </c>
      <c r="D2812" s="211">
        <v>1.1261032830458106E-3</v>
      </c>
      <c r="E2812" s="211">
        <v>2.6102686609558194E-3</v>
      </c>
      <c r="F2812" s="211">
        <v>4.2840111901245436E-3</v>
      </c>
      <c r="G2812" s="211">
        <v>6.9476163336513125E-3</v>
      </c>
      <c r="H2812" s="211">
        <v>8.9381047847266314E-3</v>
      </c>
      <c r="I2812" s="211">
        <v>1.1495859097865413E-2</v>
      </c>
      <c r="J2812" s="211">
        <v>1.4621990452865387E-2</v>
      </c>
      <c r="K2812" s="211">
        <v>1.9246513462498727E-2</v>
      </c>
      <c r="L2812" s="211">
        <v>2.4541491287655676E-2</v>
      </c>
      <c r="M2812" s="211">
        <v>3.3269542990143841E-2</v>
      </c>
      <c r="N2812" s="211">
        <v>4.250195191082836E-2</v>
      </c>
      <c r="P2812" s="212">
        <f t="array" ref="P2812:Z2812">(1+D2812:N2812)^-P$1:Z$1</f>
        <v>0.99990996647691299</v>
      </c>
      <c r="Q2812" s="212">
        <v>0.99934849536474635</v>
      </c>
      <c r="R2812" s="212">
        <v>0.99786485220882737</v>
      </c>
      <c r="S2812" s="212">
        <v>0.99310031999584258</v>
      </c>
      <c r="T2812" s="212">
        <v>0.98236063490441294</v>
      </c>
      <c r="U2812" s="212">
        <v>0.96629041685861328</v>
      </c>
      <c r="V2812" s="212">
        <v>0.92999078671748192</v>
      </c>
      <c r="W2812" s="212">
        <v>0.87507516438904709</v>
      </c>
      <c r="X2812" s="212">
        <v>0.78470151484479578</v>
      </c>
      <c r="Y2812" s="212">
        <v>0.61206222615842298</v>
      </c>
      <c r="Z2812" s="212">
        <v>0.43497316453878015</v>
      </c>
    </row>
    <row r="2813" spans="3:26" x14ac:dyDescent="0.3">
      <c r="C2813" s="210">
        <v>39755</v>
      </c>
      <c r="D2813" s="211">
        <v>8.8779062447778866E-4</v>
      </c>
      <c r="E2813" s="211">
        <v>2.1485223769863396E-3</v>
      </c>
      <c r="F2813" s="211">
        <v>3.4527961941229093E-3</v>
      </c>
      <c r="G2813" s="211">
        <v>5.4691546267468518E-3</v>
      </c>
      <c r="H2813" s="211">
        <v>7.4137197697900226E-3</v>
      </c>
      <c r="I2813" s="211">
        <v>9.8210624493091769E-3</v>
      </c>
      <c r="J2813" s="211">
        <v>1.3323434565257681E-2</v>
      </c>
      <c r="K2813" s="211">
        <v>1.7579282160923863E-2</v>
      </c>
      <c r="L2813" s="211">
        <v>2.3361855628482205E-2</v>
      </c>
      <c r="M2813" s="211">
        <v>2.9550454089569068E-2</v>
      </c>
      <c r="N2813" s="211">
        <v>3.7107568766578683E-2</v>
      </c>
      <c r="P2813" s="212">
        <f t="array" ref="P2813:Z2813">(1+D2813:N2813)^-P$1:Z$1</f>
        <v>0.99992901077813645</v>
      </c>
      <c r="Q2813" s="212">
        <v>0.99946358951871317</v>
      </c>
      <c r="R2813" s="212">
        <v>0.99827805975365635</v>
      </c>
      <c r="S2813" s="212">
        <v>0.99456059432397292</v>
      </c>
      <c r="T2813" s="212">
        <v>0.98533583522619683</v>
      </c>
      <c r="U2813" s="212">
        <v>0.97110619717680735</v>
      </c>
      <c r="V2813" s="212">
        <v>0.93596491151403627</v>
      </c>
      <c r="W2813" s="212">
        <v>0.8851608693699915</v>
      </c>
      <c r="X2813" s="212">
        <v>0.793793882771202</v>
      </c>
      <c r="Y2813" s="212">
        <v>0.6460787882351563</v>
      </c>
      <c r="Z2813" s="212">
        <v>0.48252956187447432</v>
      </c>
    </row>
    <row r="2814" spans="3:26" x14ac:dyDescent="0.3">
      <c r="C2814" s="210">
        <v>39752</v>
      </c>
      <c r="D2814" s="211">
        <v>1.0142788708592616E-3</v>
      </c>
      <c r="E2814" s="211">
        <v>2.4445904496872401E-3</v>
      </c>
      <c r="F2814" s="211">
        <v>3.7543996415223056E-3</v>
      </c>
      <c r="G2814" s="211">
        <v>5.8403715389376875E-3</v>
      </c>
      <c r="H2814" s="211">
        <v>7.9803448956910893E-3</v>
      </c>
      <c r="I2814" s="211">
        <v>1.0029188901949027E-2</v>
      </c>
      <c r="J2814" s="211">
        <v>1.2590597738211241E-2</v>
      </c>
      <c r="K2814" s="211">
        <v>1.7048275482920979E-2</v>
      </c>
      <c r="L2814" s="211">
        <v>2.1544837011577032E-2</v>
      </c>
      <c r="M2814" s="211">
        <v>2.7880811578163949E-2</v>
      </c>
      <c r="N2814" s="211">
        <v>3.6376857231741895E-2</v>
      </c>
      <c r="P2814" s="212">
        <f t="array" ref="P2814:Z2814">(1+D2814:N2814)^-P$1:Z$1</f>
        <v>0.9999189021016045</v>
      </c>
      <c r="Q2814" s="212">
        <v>0.99938978443249826</v>
      </c>
      <c r="R2814" s="212">
        <v>0.99812806951457067</v>
      </c>
      <c r="S2814" s="212">
        <v>0.99419354034278629</v>
      </c>
      <c r="T2814" s="212">
        <v>0.98422835506770345</v>
      </c>
      <c r="U2814" s="212">
        <v>0.97050600290810685</v>
      </c>
      <c r="V2814" s="212">
        <v>0.93935672206253928</v>
      </c>
      <c r="W2814" s="212">
        <v>0.88840097347040792</v>
      </c>
      <c r="X2814" s="212">
        <v>0.80802661941945464</v>
      </c>
      <c r="Y2814" s="212">
        <v>0.66200095926935876</v>
      </c>
      <c r="Z2814" s="212">
        <v>0.48937961104165112</v>
      </c>
    </row>
    <row r="2815" spans="3:26" x14ac:dyDescent="0.3">
      <c r="C2815" s="210">
        <v>39751</v>
      </c>
      <c r="D2815" s="211">
        <v>1.1249058539733172E-3</v>
      </c>
      <c r="E2815" s="211">
        <v>2.8985095080543409E-3</v>
      </c>
      <c r="F2815" s="211">
        <v>4.5023385195671652E-3</v>
      </c>
      <c r="G2815" s="211">
        <v>7.3967121785758622E-3</v>
      </c>
      <c r="H2815" s="211">
        <v>1.0130574986114615E-2</v>
      </c>
      <c r="I2815" s="211">
        <v>1.328810159969525E-2</v>
      </c>
      <c r="J2815" s="211">
        <v>1.731305465016102E-2</v>
      </c>
      <c r="K2815" s="211">
        <v>2.2450261769441968E-2</v>
      </c>
      <c r="L2815" s="211">
        <v>2.8318253803023767E-2</v>
      </c>
      <c r="M2815" s="211">
        <v>3.6261909937306443E-2</v>
      </c>
      <c r="N2815" s="211">
        <v>4.5518959403588057E-2</v>
      </c>
      <c r="P2815" s="212">
        <f t="array" ref="P2815:Z2815">(1+D2815:N2815)^-P$1:Z$1</f>
        <v>0.99991006215493261</v>
      </c>
      <c r="Q2815" s="212">
        <v>0.99927668248809798</v>
      </c>
      <c r="R2815" s="212">
        <v>0.99775640397569598</v>
      </c>
      <c r="S2815" s="212">
        <v>0.99265759745971394</v>
      </c>
      <c r="T2815" s="212">
        <v>0.98004262896191774</v>
      </c>
      <c r="U2815" s="212">
        <v>0.96117213290546577</v>
      </c>
      <c r="V2815" s="212">
        <v>0.91775532269201487</v>
      </c>
      <c r="W2815" s="212">
        <v>0.85606091067799528</v>
      </c>
      <c r="X2815" s="212">
        <v>0.7563530266509555</v>
      </c>
      <c r="Y2815" s="212">
        <v>0.58608009925665738</v>
      </c>
      <c r="Z2815" s="212">
        <v>0.41054592511436472</v>
      </c>
    </row>
    <row r="2816" spans="3:26" x14ac:dyDescent="0.3">
      <c r="C2816" s="210">
        <v>39750</v>
      </c>
      <c r="D2816" s="211">
        <v>1.0820585160006885E-3</v>
      </c>
      <c r="E2816" s="211">
        <v>2.9069982102013039E-3</v>
      </c>
      <c r="F2816" s="211">
        <v>4.426208573454834E-3</v>
      </c>
      <c r="G2816" s="211">
        <v>6.8818140505955815E-3</v>
      </c>
      <c r="H2816" s="211">
        <v>9.3760213165707748E-3</v>
      </c>
      <c r="I2816" s="211">
        <v>1.2537701557377464E-2</v>
      </c>
      <c r="J2816" s="211">
        <v>1.6386457635789348E-2</v>
      </c>
      <c r="K2816" s="211">
        <v>2.1326102466173849E-2</v>
      </c>
      <c r="L2816" s="211">
        <v>2.905689054610373E-2</v>
      </c>
      <c r="M2816" s="211">
        <v>3.6902991422647267E-2</v>
      </c>
      <c r="N2816" s="211">
        <v>4.7688402315436258E-2</v>
      </c>
      <c r="P2816" s="212">
        <f t="array" ref="P2816:Z2816">(1+D2816:N2816)^-P$1:Z$1</f>
        <v>0.99991348586155182</v>
      </c>
      <c r="Q2816" s="212">
        <v>0.99927456798768577</v>
      </c>
      <c r="R2816" s="212">
        <v>0.99779421546515834</v>
      </c>
      <c r="S2816" s="212">
        <v>0.99316522162327014</v>
      </c>
      <c r="T2816" s="212">
        <v>0.98150842792891424</v>
      </c>
      <c r="U2816" s="212">
        <v>0.96331071483053188</v>
      </c>
      <c r="V2816" s="212">
        <v>0.92194635297632732</v>
      </c>
      <c r="W2816" s="212">
        <v>0.8626785099092481</v>
      </c>
      <c r="X2816" s="212">
        <v>0.75094157583464061</v>
      </c>
      <c r="Y2816" s="212">
        <v>0.58066826179416564</v>
      </c>
      <c r="Z2816" s="212">
        <v>0.39387396246704687</v>
      </c>
    </row>
    <row r="2817" spans="3:26" x14ac:dyDescent="0.3">
      <c r="C2817" s="210">
        <v>39749</v>
      </c>
      <c r="D2817" s="211">
        <v>9.7401334829722084E-4</v>
      </c>
      <c r="E2817" s="211">
        <v>2.5333885832070375E-3</v>
      </c>
      <c r="F2817" s="211">
        <v>4.0891005435916162E-3</v>
      </c>
      <c r="G2817" s="211">
        <v>6.5413693031051235E-3</v>
      </c>
      <c r="H2817" s="211">
        <v>8.223481192892703E-3</v>
      </c>
      <c r="I2817" s="211">
        <v>1.0412963698052117E-2</v>
      </c>
      <c r="J2817" s="211">
        <v>1.3733250757218421E-2</v>
      </c>
      <c r="K2817" s="211">
        <v>1.778443289149733E-2</v>
      </c>
      <c r="L2817" s="211">
        <v>2.4145859683058987E-2</v>
      </c>
      <c r="M2817" s="211">
        <v>3.2138136114128017E-2</v>
      </c>
      <c r="N2817" s="211">
        <v>4.2839101069541911E-2</v>
      </c>
      <c r="P2817" s="212">
        <f t="array" ref="P2817:Z2817">(1+D2817:N2817)^-P$1:Z$1</f>
        <v>0.9999221198884064</v>
      </c>
      <c r="Q2817" s="212">
        <v>0.9993676537742272</v>
      </c>
      <c r="R2817" s="212">
        <v>0.99796169871659313</v>
      </c>
      <c r="S2817" s="212">
        <v>0.99350114212629514</v>
      </c>
      <c r="T2817" s="212">
        <v>0.98375371271282841</v>
      </c>
      <c r="U2817" s="212">
        <v>0.9694005708462955</v>
      </c>
      <c r="V2817" s="212">
        <v>0.93407455440737064</v>
      </c>
      <c r="W2817" s="212">
        <v>0.8839126960293161</v>
      </c>
      <c r="X2817" s="212">
        <v>0.78773812290070777</v>
      </c>
      <c r="Y2817" s="212">
        <v>0.6222037522717101</v>
      </c>
      <c r="Z2817" s="212">
        <v>0.432169255598846</v>
      </c>
    </row>
    <row r="2818" spans="3:26" x14ac:dyDescent="0.3">
      <c r="C2818" s="210">
        <v>39748</v>
      </c>
      <c r="D2818" s="211">
        <v>9.1240092969045164E-4</v>
      </c>
      <c r="E2818" s="211">
        <v>2.2473043934677244E-3</v>
      </c>
      <c r="F2818" s="211">
        <v>3.5184123675774254E-3</v>
      </c>
      <c r="G2818" s="211">
        <v>5.7496742518740084E-3</v>
      </c>
      <c r="H2818" s="211">
        <v>7.4275427966515317E-3</v>
      </c>
      <c r="I2818" s="211">
        <v>9.4598364958575591E-3</v>
      </c>
      <c r="J2818" s="211">
        <v>1.2327073668501312E-2</v>
      </c>
      <c r="K2818" s="211">
        <v>1.6308718135728883E-2</v>
      </c>
      <c r="L2818" s="211">
        <v>2.0615733357456839E-2</v>
      </c>
      <c r="M2818" s="211">
        <v>2.7927387397758383E-2</v>
      </c>
      <c r="N2818" s="211">
        <v>3.6716602777447108E-2</v>
      </c>
      <c r="P2818" s="212">
        <f t="array" ref="P2818:Z2818">(1+D2818:N2818)^-P$1:Z$1</f>
        <v>0.99992704386583031</v>
      </c>
      <c r="Q2818" s="212">
        <v>0.99943896169542212</v>
      </c>
      <c r="R2818" s="212">
        <v>0.99824542245657133</v>
      </c>
      <c r="S2818" s="212">
        <v>0.99428319551169531</v>
      </c>
      <c r="T2818" s="212">
        <v>0.9853087956036013</v>
      </c>
      <c r="U2818" s="212">
        <v>0.97214907463703393</v>
      </c>
      <c r="V2818" s="212">
        <v>0.94058000268370645</v>
      </c>
      <c r="W2818" s="212">
        <v>0.89293622606324341</v>
      </c>
      <c r="X2818" s="212">
        <v>0.81541258611126866</v>
      </c>
      <c r="Y2818" s="212">
        <v>0.66155116884524834</v>
      </c>
      <c r="Z2818" s="212">
        <v>0.48618205576191836</v>
      </c>
    </row>
    <row r="2819" spans="3:26" x14ac:dyDescent="0.3">
      <c r="C2819" s="210">
        <v>39745</v>
      </c>
      <c r="D2819" s="211">
        <v>9.1606413121474335E-4</v>
      </c>
      <c r="E2819" s="211">
        <v>2.3792364730865325E-3</v>
      </c>
      <c r="F2819" s="211">
        <v>3.6096422047578402E-3</v>
      </c>
      <c r="G2819" s="211">
        <v>5.7888357873949661E-3</v>
      </c>
      <c r="H2819" s="211">
        <v>7.7226184688611007E-3</v>
      </c>
      <c r="I2819" s="211">
        <v>1.0087697130706367E-2</v>
      </c>
      <c r="J2819" s="211">
        <v>1.2834964102030069E-2</v>
      </c>
      <c r="K2819" s="211">
        <v>1.7453033033612068E-2</v>
      </c>
      <c r="L2819" s="211">
        <v>2.2270625610696197E-2</v>
      </c>
      <c r="M2819" s="211">
        <v>3.0254199607585203E-2</v>
      </c>
      <c r="N2819" s="211">
        <v>4.1188492574953627E-2</v>
      </c>
      <c r="P2819" s="212">
        <f t="array" ref="P2819:Z2819">(1+D2819:N2819)^-P$1:Z$1</f>
        <v>0.9999267510987887</v>
      </c>
      <c r="Q2819" s="212">
        <v>0.99940607380117474</v>
      </c>
      <c r="R2819" s="212">
        <v>0.99820005031524228</v>
      </c>
      <c r="S2819" s="212">
        <v>0.9942444819614018</v>
      </c>
      <c r="T2819" s="212">
        <v>0.98473185491903803</v>
      </c>
      <c r="U2819" s="212">
        <v>0.97033736616978028</v>
      </c>
      <c r="V2819" s="212">
        <v>0.93822407727932411</v>
      </c>
      <c r="W2819" s="212">
        <v>0.88592999260303829</v>
      </c>
      <c r="X2819" s="212">
        <v>0.80230811036018757</v>
      </c>
      <c r="Y2819" s="212">
        <v>0.63949050032565213</v>
      </c>
      <c r="Z2819" s="212">
        <v>0.44608005838901194</v>
      </c>
    </row>
    <row r="2820" spans="3:26" x14ac:dyDescent="0.3">
      <c r="C2820" s="210">
        <v>39744</v>
      </c>
      <c r="D2820" s="211">
        <v>1.0275072117143904E-3</v>
      </c>
      <c r="E2820" s="211">
        <v>2.5737663545023922E-3</v>
      </c>
      <c r="F2820" s="211">
        <v>4.0909916974950266E-3</v>
      </c>
      <c r="G2820" s="211">
        <v>6.6252530897828238E-3</v>
      </c>
      <c r="H2820" s="211">
        <v>8.8449408101416681E-3</v>
      </c>
      <c r="I2820" s="211">
        <v>1.1926725081429458E-2</v>
      </c>
      <c r="J2820" s="211">
        <v>1.5130325000721522E-2</v>
      </c>
      <c r="K2820" s="211">
        <v>2.03173162340189E-2</v>
      </c>
      <c r="L2820" s="211">
        <v>2.6086844731849555E-2</v>
      </c>
      <c r="M2820" s="211">
        <v>3.3060102330924733E-2</v>
      </c>
      <c r="N2820" s="211">
        <v>4.3927825041235956E-2</v>
      </c>
      <c r="P2820" s="212">
        <f t="array" ref="P2820:Z2820">(1+D2820:N2820)^-P$1:Z$1</f>
        <v>0.99991784499990644</v>
      </c>
      <c r="Q2820" s="212">
        <v>0.99935759146026981</v>
      </c>
      <c r="R2820" s="212">
        <v>0.99796075891130354</v>
      </c>
      <c r="S2820" s="212">
        <v>0.99341835199400474</v>
      </c>
      <c r="T2820" s="212">
        <v>0.98254207972978935</v>
      </c>
      <c r="U2820" s="212">
        <v>0.96505663852504853</v>
      </c>
      <c r="V2820" s="212">
        <v>0.9276646163311576</v>
      </c>
      <c r="W2820" s="212">
        <v>0.86866675103274782</v>
      </c>
      <c r="X2820" s="212">
        <v>0.77296317426700289</v>
      </c>
      <c r="Y2820" s="212">
        <v>0.61392619515364755</v>
      </c>
      <c r="Z2820" s="212">
        <v>0.42324372688948858</v>
      </c>
    </row>
    <row r="2821" spans="3:26" x14ac:dyDescent="0.3">
      <c r="C2821" s="210">
        <v>39743</v>
      </c>
      <c r="D2821" s="211">
        <v>9.1689968280886662E-4</v>
      </c>
      <c r="E2821" s="211">
        <v>2.19585130118504E-3</v>
      </c>
      <c r="F2821" s="211">
        <v>3.3421840017742259E-3</v>
      </c>
      <c r="G2821" s="211">
        <v>5.2275909545360299E-3</v>
      </c>
      <c r="H2821" s="211">
        <v>7.1241848422962956E-3</v>
      </c>
      <c r="I2821" s="211">
        <v>9.5245485540589505E-3</v>
      </c>
      <c r="J2821" s="211">
        <v>1.2172215153703762E-2</v>
      </c>
      <c r="K2821" s="211">
        <v>1.5541575307656081E-2</v>
      </c>
      <c r="L2821" s="211">
        <v>1.9875563598202056E-2</v>
      </c>
      <c r="M2821" s="211">
        <v>2.676486804031538E-2</v>
      </c>
      <c r="N2821" s="211">
        <v>3.5798283465932661E-2</v>
      </c>
      <c r="P2821" s="212">
        <f t="array" ref="P2821:Z2821">(1+D2821:N2821)^-P$1:Z$1</f>
        <v>0.99992668432076048</v>
      </c>
      <c r="Q2821" s="212">
        <v>0.99945178933660561</v>
      </c>
      <c r="R2821" s="212">
        <v>0.99833308518932795</v>
      </c>
      <c r="S2821" s="212">
        <v>0.9947995946374969</v>
      </c>
      <c r="T2821" s="212">
        <v>0.98590245879126881</v>
      </c>
      <c r="U2821" s="212">
        <v>0.97196213791995401</v>
      </c>
      <c r="V2821" s="212">
        <v>0.94129974877427303</v>
      </c>
      <c r="W2821" s="212">
        <v>0.89766862479586562</v>
      </c>
      <c r="X2821" s="212">
        <v>0.82134976770450374</v>
      </c>
      <c r="Y2821" s="212">
        <v>0.67287593235284038</v>
      </c>
      <c r="Z2821" s="212">
        <v>0.49487584997428147</v>
      </c>
    </row>
    <row r="2822" spans="3:26" x14ac:dyDescent="0.3">
      <c r="C2822" s="210">
        <v>39742</v>
      </c>
      <c r="D2822" s="211">
        <v>8.8301420001355758E-4</v>
      </c>
      <c r="E2822" s="211">
        <v>2.241886130339754E-3</v>
      </c>
      <c r="F2822" s="211">
        <v>3.6662023863625413E-3</v>
      </c>
      <c r="G2822" s="211">
        <v>5.9315873028454921E-3</v>
      </c>
      <c r="H2822" s="211">
        <v>8.1491048199234233E-3</v>
      </c>
      <c r="I2822" s="211">
        <v>1.0880026741756402E-2</v>
      </c>
      <c r="J2822" s="211">
        <v>1.394753207926904E-2</v>
      </c>
      <c r="K2822" s="211">
        <v>1.8071874796967941E-2</v>
      </c>
      <c r="L2822" s="211">
        <v>2.3979302918897036E-2</v>
      </c>
      <c r="M2822" s="211">
        <v>3.0664276007126613E-2</v>
      </c>
      <c r="N2822" s="211">
        <v>3.9371015003924634E-2</v>
      </c>
      <c r="P2822" s="212">
        <f t="array" ref="P2822:Z2822">(1+D2822:N2822)^-P$1:Z$1</f>
        <v>0.99992939252703905</v>
      </c>
      <c r="Q2822" s="212">
        <v>0.99944031247021303</v>
      </c>
      <c r="R2822" s="212">
        <v>0.99817192384679121</v>
      </c>
      <c r="S2822" s="212">
        <v>0.99410338896032713</v>
      </c>
      <c r="T2822" s="212">
        <v>0.9838988712646517</v>
      </c>
      <c r="U2822" s="212">
        <v>0.96805749747018655</v>
      </c>
      <c r="V2822" s="212">
        <v>0.93308796415952977</v>
      </c>
      <c r="W2822" s="212">
        <v>0.88216723073850856</v>
      </c>
      <c r="X2822" s="212">
        <v>0.78902036746027804</v>
      </c>
      <c r="Y2822" s="212">
        <v>0.63568454449938205</v>
      </c>
      <c r="Z2822" s="212">
        <v>0.46194255357998337</v>
      </c>
    </row>
    <row r="2823" spans="3:26" x14ac:dyDescent="0.3">
      <c r="C2823" s="210">
        <v>39741</v>
      </c>
      <c r="D2823" s="211">
        <v>9.5906422372679786E-4</v>
      </c>
      <c r="E2823" s="211">
        <v>2.2610666691722757E-3</v>
      </c>
      <c r="F2823" s="211">
        <v>3.6212136470434439E-3</v>
      </c>
      <c r="G2823" s="211">
        <v>5.6319361430812983E-3</v>
      </c>
      <c r="H2823" s="211">
        <v>7.1538227776154978E-3</v>
      </c>
      <c r="I2823" s="211">
        <v>9.0045510637929392E-3</v>
      </c>
      <c r="J2823" s="211">
        <v>1.2309798981908853E-2</v>
      </c>
      <c r="K2823" s="211">
        <v>1.6835790491058836E-2</v>
      </c>
      <c r="L2823" s="211">
        <v>2.1892909378194891E-2</v>
      </c>
      <c r="M2823" s="211">
        <v>2.8844888255544619E-2</v>
      </c>
      <c r="N2823" s="211">
        <v>3.6866760142822752E-2</v>
      </c>
      <c r="P2823" s="212">
        <f t="array" ref="P2823:Z2823">(1+D2823:N2823)^-P$1:Z$1</f>
        <v>0.99992331457123995</v>
      </c>
      <c r="Q2823" s="212">
        <v>0.99943553079657155</v>
      </c>
      <c r="R2823" s="212">
        <v>0.99819429582968111</v>
      </c>
      <c r="S2823" s="212">
        <v>0.99439960492436086</v>
      </c>
      <c r="T2823" s="212">
        <v>0.98584443451988601</v>
      </c>
      <c r="U2823" s="212">
        <v>0.97346563476890791</v>
      </c>
      <c r="V2823" s="212">
        <v>0.94066025864550318</v>
      </c>
      <c r="W2823" s="212">
        <v>0.88970131301852262</v>
      </c>
      <c r="X2823" s="212">
        <v>0.80527857182507234</v>
      </c>
      <c r="Y2823" s="212">
        <v>0.65275684947723123</v>
      </c>
      <c r="Z2823" s="212">
        <v>0.4847758294306756</v>
      </c>
    </row>
    <row r="2824" spans="3:26" x14ac:dyDescent="0.3">
      <c r="C2824" s="210">
        <v>39738</v>
      </c>
      <c r="D2824" s="211">
        <v>1.1861364916472394E-3</v>
      </c>
      <c r="E2824" s="211">
        <v>2.9156823929285232E-3</v>
      </c>
      <c r="F2824" s="211">
        <v>4.7240113277015735E-3</v>
      </c>
      <c r="G2824" s="211">
        <v>7.7091281501367268E-3</v>
      </c>
      <c r="H2824" s="211">
        <v>1.0215944742498019E-2</v>
      </c>
      <c r="I2824" s="211">
        <v>1.3096531669687673E-2</v>
      </c>
      <c r="J2824" s="211">
        <v>1.7290422406464334E-2</v>
      </c>
      <c r="K2824" s="211">
        <v>2.3286230021873636E-2</v>
      </c>
      <c r="L2824" s="211">
        <v>2.9345289881240987E-2</v>
      </c>
      <c r="M2824" s="211">
        <v>3.8901023972198037E-2</v>
      </c>
      <c r="N2824" s="211">
        <v>4.9854611099700435E-2</v>
      </c>
      <c r="P2824" s="212">
        <f t="array" ref="P2824:Z2824">(1+D2824:N2824)^-P$1:Z$1</f>
        <v>0.99990516980966437</v>
      </c>
      <c r="Q2824" s="212">
        <v>0.99927240481702395</v>
      </c>
      <c r="R2824" s="212">
        <v>0.99764633013339143</v>
      </c>
      <c r="S2824" s="212">
        <v>0.99234984785313152</v>
      </c>
      <c r="T2824" s="212">
        <v>0.97987699612716173</v>
      </c>
      <c r="U2824" s="212">
        <v>0.9617174901130765</v>
      </c>
      <c r="V2824" s="212">
        <v>0.91785741638071383</v>
      </c>
      <c r="W2824" s="212">
        <v>0.85117741145676828</v>
      </c>
      <c r="X2824" s="212">
        <v>0.74884025760087147</v>
      </c>
      <c r="Y2824" s="212">
        <v>0.56414063773907519</v>
      </c>
      <c r="Z2824" s="212">
        <v>0.37793472658828331</v>
      </c>
    </row>
    <row r="2825" spans="3:26" x14ac:dyDescent="0.3">
      <c r="C2825" s="210">
        <v>39737</v>
      </c>
      <c r="D2825" s="211">
        <v>1.2658832165077624E-3</v>
      </c>
      <c r="E2825" s="211">
        <v>3.1744196793624425E-3</v>
      </c>
      <c r="F2825" s="211">
        <v>4.9771108345439729E-3</v>
      </c>
      <c r="G2825" s="211">
        <v>7.8370544541985204E-3</v>
      </c>
      <c r="H2825" s="211">
        <v>1.0535425522306047E-2</v>
      </c>
      <c r="I2825" s="211">
        <v>1.4000813831405527E-2</v>
      </c>
      <c r="J2825" s="211">
        <v>1.8393572542403175E-2</v>
      </c>
      <c r="K2825" s="211">
        <v>2.5109941419498363E-2</v>
      </c>
      <c r="L2825" s="211">
        <v>3.2017120548037639E-2</v>
      </c>
      <c r="M2825" s="211">
        <v>4.0565783837785772E-2</v>
      </c>
      <c r="N2825" s="211">
        <v>5.5333168542251669E-2</v>
      </c>
      <c r="P2825" s="212">
        <f t="array" ref="P2825:Z2825">(1+D2825:N2825)^-P$1:Z$1</f>
        <v>0.9998987985082658</v>
      </c>
      <c r="Q2825" s="212">
        <v>0.99920796586307892</v>
      </c>
      <c r="R2825" s="212">
        <v>0.99752069558338019</v>
      </c>
      <c r="S2825" s="212">
        <v>0.99222388736397193</v>
      </c>
      <c r="T2825" s="212">
        <v>0.97925751783227222</v>
      </c>
      <c r="U2825" s="212">
        <v>0.95914681573140959</v>
      </c>
      <c r="V2825" s="212">
        <v>0.91289694074128536</v>
      </c>
      <c r="W2825" s="212">
        <v>0.84063386769283333</v>
      </c>
      <c r="X2825" s="212">
        <v>0.72967754179196342</v>
      </c>
      <c r="Y2825" s="212">
        <v>0.55075301321027126</v>
      </c>
      <c r="Z2825" s="212">
        <v>0.34057145140778405</v>
      </c>
    </row>
    <row r="2826" spans="3:26" x14ac:dyDescent="0.3">
      <c r="C2826" s="210">
        <v>39736</v>
      </c>
      <c r="D2826" s="211">
        <v>8.6268740932033154E-4</v>
      </c>
      <c r="E2826" s="211">
        <v>1.9739421744317796E-3</v>
      </c>
      <c r="F2826" s="211">
        <v>3.2421857676466995E-3</v>
      </c>
      <c r="G2826" s="211">
        <v>5.0921212964729467E-3</v>
      </c>
      <c r="H2826" s="211">
        <v>6.7807024115421662E-3</v>
      </c>
      <c r="I2826" s="211">
        <v>8.5644243388871989E-3</v>
      </c>
      <c r="J2826" s="211">
        <v>1.0840732352614207E-2</v>
      </c>
      <c r="K2826" s="211">
        <v>1.3650593721254246E-2</v>
      </c>
      <c r="L2826" s="211">
        <v>1.7676954391115652E-2</v>
      </c>
      <c r="M2826" s="211">
        <v>2.2226229098472102E-2</v>
      </c>
      <c r="N2826" s="211">
        <v>2.9964122064859763E-2</v>
      </c>
      <c r="P2826" s="212">
        <f t="array" ref="P2826:Z2826">(1+D2826:N2826)^-P$1:Z$1</f>
        <v>0.9999310171387541</v>
      </c>
      <c r="Q2826" s="212">
        <v>0.99950712237645811</v>
      </c>
      <c r="R2826" s="212">
        <v>0.99838283840916409</v>
      </c>
      <c r="S2826" s="212">
        <v>0.99493367703459401</v>
      </c>
      <c r="T2826" s="212">
        <v>0.98657529238650221</v>
      </c>
      <c r="U2826" s="212">
        <v>0.97474062096330871</v>
      </c>
      <c r="V2826" s="212">
        <v>0.94751551800565192</v>
      </c>
      <c r="W2826" s="212">
        <v>0.9094567410415203</v>
      </c>
      <c r="X2826" s="212">
        <v>0.83926787746457199</v>
      </c>
      <c r="Y2826" s="212">
        <v>0.71910895403986985</v>
      </c>
      <c r="Z2826" s="212">
        <v>0.55406161846017554</v>
      </c>
    </row>
    <row r="2827" spans="3:26" x14ac:dyDescent="0.3">
      <c r="C2827" s="210">
        <v>39735</v>
      </c>
      <c r="D2827" s="211">
        <v>1.0763721005568449E-3</v>
      </c>
      <c r="E2827" s="211">
        <v>2.5241318200546186E-3</v>
      </c>
      <c r="F2827" s="211">
        <v>4.0812818214774468E-3</v>
      </c>
      <c r="G2827" s="211">
        <v>6.7066082407072833E-3</v>
      </c>
      <c r="H2827" s="211">
        <v>8.4245785265895535E-3</v>
      </c>
      <c r="I2827" s="211">
        <v>1.1150841511505064E-2</v>
      </c>
      <c r="J2827" s="211">
        <v>1.4641428414861365E-2</v>
      </c>
      <c r="K2827" s="211">
        <v>1.8398768397215867E-2</v>
      </c>
      <c r="L2827" s="211">
        <v>2.4766714384721344E-2</v>
      </c>
      <c r="M2827" s="211">
        <v>3.1117894319130278E-2</v>
      </c>
      <c r="N2827" s="211">
        <v>3.9242741773842342E-2</v>
      </c>
      <c r="P2827" s="212">
        <f t="array" ref="P2827:Z2827">(1+D2827:N2827)^-P$1:Z$1</f>
        <v>0.99991394024515645</v>
      </c>
      <c r="Q2827" s="212">
        <v>0.9993699606707267</v>
      </c>
      <c r="R2827" s="212">
        <v>0.99796558424366866</v>
      </c>
      <c r="S2827" s="212">
        <v>0.99333807070917368</v>
      </c>
      <c r="T2827" s="212">
        <v>0.98336139676285395</v>
      </c>
      <c r="U2827" s="212">
        <v>0.9672798863103379</v>
      </c>
      <c r="V2827" s="212">
        <v>0.92990170878092404</v>
      </c>
      <c r="W2827" s="212">
        <v>0.88018698390809391</v>
      </c>
      <c r="X2827" s="212">
        <v>0.78297860352400306</v>
      </c>
      <c r="Y2827" s="212">
        <v>0.63150260017750426</v>
      </c>
      <c r="Z2827" s="212">
        <v>0.46308423864837095</v>
      </c>
    </row>
    <row r="2828" spans="3:26" x14ac:dyDescent="0.3">
      <c r="C2828" s="210">
        <v>39734</v>
      </c>
      <c r="D2828" s="211">
        <v>9.7967180925424033E-4</v>
      </c>
      <c r="E2828" s="211">
        <v>2.4177911591865618E-3</v>
      </c>
      <c r="F2828" s="211">
        <v>3.9139871483162289E-3</v>
      </c>
      <c r="G2828" s="211">
        <v>5.9819947090660013E-3</v>
      </c>
      <c r="H2828" s="211">
        <v>7.8613925450916836E-3</v>
      </c>
      <c r="I2828" s="211">
        <v>1.0683305277924085E-2</v>
      </c>
      <c r="J2828" s="211">
        <v>1.446636160016833E-2</v>
      </c>
      <c r="K2828" s="211">
        <v>1.9156488210824656E-2</v>
      </c>
      <c r="L2828" s="211">
        <v>2.4037123199616369E-2</v>
      </c>
      <c r="M2828" s="211">
        <v>3.137030896529177E-2</v>
      </c>
      <c r="N2828" s="211">
        <v>4.3082532959911927E-2</v>
      </c>
      <c r="P2828" s="212">
        <f t="array" ref="P2828:Z2828">(1+D2828:N2828)^-P$1:Z$1</f>
        <v>0.99992166768861479</v>
      </c>
      <c r="Q2828" s="212">
        <v>0.99939646394998205</v>
      </c>
      <c r="R2828" s="212">
        <v>0.99804873248820947</v>
      </c>
      <c r="S2828" s="212">
        <v>0.99405357676327399</v>
      </c>
      <c r="T2828" s="212">
        <v>0.98446069492348742</v>
      </c>
      <c r="U2828" s="212">
        <v>0.96862288157191401</v>
      </c>
      <c r="V2828" s="212">
        <v>0.93070435307328847</v>
      </c>
      <c r="W2828" s="212">
        <v>0.87561639450989115</v>
      </c>
      <c r="X2828" s="212">
        <v>0.78857497550917155</v>
      </c>
      <c r="Y2828" s="212">
        <v>0.62918828521046122</v>
      </c>
      <c r="Z2828" s="212">
        <v>0.43015655083075882</v>
      </c>
    </row>
    <row r="2829" spans="3:26" x14ac:dyDescent="0.3">
      <c r="C2829" s="210">
        <v>39731</v>
      </c>
      <c r="D2829" s="211">
        <v>1.0661137781017896E-3</v>
      </c>
      <c r="E2829" s="211">
        <v>2.6203868308905354E-3</v>
      </c>
      <c r="F2829" s="211">
        <v>4.2901209170583274E-3</v>
      </c>
      <c r="G2829" s="211">
        <v>6.4779018243040914E-3</v>
      </c>
      <c r="H2829" s="211">
        <v>8.1740963633411354E-3</v>
      </c>
      <c r="I2829" s="211">
        <v>1.1210940865236368E-2</v>
      </c>
      <c r="J2829" s="211">
        <v>1.5390775702105114E-2</v>
      </c>
      <c r="K2829" s="211">
        <v>2.0735604980447155E-2</v>
      </c>
      <c r="L2829" s="211">
        <v>2.6525459457121262E-2</v>
      </c>
      <c r="M2829" s="211">
        <v>3.3923705504198799E-2</v>
      </c>
      <c r="N2829" s="211">
        <v>4.4599043767098986E-2</v>
      </c>
      <c r="P2829" s="212">
        <f t="array" ref="P2829:Z2829">(1+D2829:N2829)^-P$1:Z$1</f>
        <v>0.99991475996254642</v>
      </c>
      <c r="Q2829" s="212">
        <v>0.99934597406747872</v>
      </c>
      <c r="R2829" s="212">
        <v>0.99786181688521458</v>
      </c>
      <c r="S2829" s="212">
        <v>0.99356379130375083</v>
      </c>
      <c r="T2829" s="212">
        <v>0.98385009229546483</v>
      </c>
      <c r="U2829" s="212">
        <v>0.96710743136919286</v>
      </c>
      <c r="V2829" s="212">
        <v>0.9264754830943005</v>
      </c>
      <c r="W2829" s="212">
        <v>0.86617800671530309</v>
      </c>
      <c r="X2829" s="212">
        <v>0.76966679336490584</v>
      </c>
      <c r="Y2829" s="212">
        <v>0.60627911461920059</v>
      </c>
      <c r="Z2829" s="212">
        <v>0.41783760268217401</v>
      </c>
    </row>
    <row r="2830" spans="3:26" x14ac:dyDescent="0.3">
      <c r="C2830" s="210">
        <v>39730</v>
      </c>
      <c r="D2830" s="211">
        <v>1.0166095707104068E-3</v>
      </c>
      <c r="E2830" s="211">
        <v>2.4590094538124428E-3</v>
      </c>
      <c r="F2830" s="211">
        <v>3.6898935580246201E-3</v>
      </c>
      <c r="G2830" s="211">
        <v>5.9795115883369953E-3</v>
      </c>
      <c r="H2830" s="211">
        <v>7.7481753798742817E-3</v>
      </c>
      <c r="I2830" s="211">
        <v>1.0501117386185675E-2</v>
      </c>
      <c r="J2830" s="211">
        <v>1.4077197241320543E-2</v>
      </c>
      <c r="K2830" s="211">
        <v>1.7778375771828461E-2</v>
      </c>
      <c r="L2830" s="211">
        <v>2.3215819575116269E-2</v>
      </c>
      <c r="M2830" s="211">
        <v>3.128445955816777E-2</v>
      </c>
      <c r="N2830" s="211">
        <v>4.1210659976444144E-2</v>
      </c>
      <c r="P2830" s="212">
        <f t="array" ref="P2830:Z2830">(1+D2830:N2830)^-P$1:Z$1</f>
        <v>0.99991871584988323</v>
      </c>
      <c r="Q2830" s="212">
        <v>0.99938619069873569</v>
      </c>
      <c r="R2830" s="212">
        <v>0.99816014331472847</v>
      </c>
      <c r="S2830" s="212">
        <v>0.99405603044648894</v>
      </c>
      <c r="T2830" s="212">
        <v>0.98468190913717746</v>
      </c>
      <c r="U2830" s="212">
        <v>0.96914688845243468</v>
      </c>
      <c r="V2830" s="212">
        <v>0.93249156939882882</v>
      </c>
      <c r="W2830" s="212">
        <v>0.8839495197866899</v>
      </c>
      <c r="X2830" s="212">
        <v>0.79492753418085416</v>
      </c>
      <c r="Y2830" s="212">
        <v>0.62997439608075168</v>
      </c>
      <c r="Z2830" s="212">
        <v>0.44589015568442669</v>
      </c>
    </row>
    <row r="2831" spans="3:26" x14ac:dyDescent="0.3">
      <c r="C2831" s="210">
        <v>39729</v>
      </c>
      <c r="D2831" s="211">
        <v>1.1909128528842308E-3</v>
      </c>
      <c r="E2831" s="211">
        <v>2.9358406816323537E-3</v>
      </c>
      <c r="F2831" s="211">
        <v>4.8095483644262065E-3</v>
      </c>
      <c r="G2831" s="211">
        <v>7.8829449993794917E-3</v>
      </c>
      <c r="H2831" s="211">
        <v>1.0553040410372186E-2</v>
      </c>
      <c r="I2831" s="211">
        <v>1.427760381889606E-2</v>
      </c>
      <c r="J2831" s="211">
        <v>1.945701047090178E-2</v>
      </c>
      <c r="K2831" s="211">
        <v>2.5893077778086616E-2</v>
      </c>
      <c r="L2831" s="211">
        <v>3.3767092196285174E-2</v>
      </c>
      <c r="M2831" s="211">
        <v>4.5460526040785584E-2</v>
      </c>
      <c r="N2831" s="211">
        <v>6.1193479857420963E-2</v>
      </c>
      <c r="P2831" s="212">
        <f t="array" ref="P2831:Z2831">(1+D2831:N2831)^-P$1:Z$1</f>
        <v>0.99990478819063733</v>
      </c>
      <c r="Q2831" s="212">
        <v>0.99926738361510803</v>
      </c>
      <c r="R2831" s="212">
        <v>0.99760386560511272</v>
      </c>
      <c r="S2831" s="212">
        <v>0.99217870980108269</v>
      </c>
      <c r="T2831" s="212">
        <v>0.97922337937434434</v>
      </c>
      <c r="U2831" s="212">
        <v>0.95836179457265291</v>
      </c>
      <c r="V2831" s="212">
        <v>0.90814546053916967</v>
      </c>
      <c r="W2831" s="212">
        <v>0.83615213701154156</v>
      </c>
      <c r="X2831" s="212">
        <v>0.71741915484438179</v>
      </c>
      <c r="Y2831" s="212">
        <v>0.51331671469964824</v>
      </c>
      <c r="Z2831" s="212">
        <v>0.30486568305276229</v>
      </c>
    </row>
    <row r="2832" spans="3:26" x14ac:dyDescent="0.3">
      <c r="C2832" s="210">
        <v>39728</v>
      </c>
      <c r="D2832" s="211">
        <v>8.9768836846223056E-4</v>
      </c>
      <c r="E2832" s="211">
        <v>2.0623744278643833E-3</v>
      </c>
      <c r="F2832" s="211">
        <v>3.31372107385525E-3</v>
      </c>
      <c r="G2832" s="211">
        <v>5.0938394964201985E-3</v>
      </c>
      <c r="H2832" s="211">
        <v>6.8181921403422732E-3</v>
      </c>
      <c r="I2832" s="211">
        <v>8.8219156498036948E-3</v>
      </c>
      <c r="J2832" s="211">
        <v>1.1327172829972044E-2</v>
      </c>
      <c r="K2832" s="211">
        <v>1.4813896239867215E-2</v>
      </c>
      <c r="L2832" s="211">
        <v>1.9820482574734587E-2</v>
      </c>
      <c r="M2832" s="211">
        <v>2.5177223842862365E-2</v>
      </c>
      <c r="N2832" s="211">
        <v>3.3762922253672861E-2</v>
      </c>
      <c r="P2832" s="212">
        <f t="array" ref="P2832:Z2832">(1+D2832:N2832)^-P$1:Z$1</f>
        <v>0.99992821972134915</v>
      </c>
      <c r="Q2832" s="212">
        <v>0.99948506995869435</v>
      </c>
      <c r="R2832" s="212">
        <v>0.99834724590522361</v>
      </c>
      <c r="S2832" s="212">
        <v>0.99493197620336393</v>
      </c>
      <c r="T2832" s="212">
        <v>0.98650182181985879</v>
      </c>
      <c r="U2832" s="212">
        <v>0.97399443420833753</v>
      </c>
      <c r="V2832" s="212">
        <v>0.94523897121477229</v>
      </c>
      <c r="W2832" s="212">
        <v>0.90218408392360905</v>
      </c>
      <c r="X2832" s="212">
        <v>0.82179349073063779</v>
      </c>
      <c r="Y2832" s="212">
        <v>0.68867729538834999</v>
      </c>
      <c r="Z2832" s="212">
        <v>0.51473176797844022</v>
      </c>
    </row>
    <row r="2833" spans="3:26" x14ac:dyDescent="0.3">
      <c r="C2833" s="210">
        <v>39727</v>
      </c>
      <c r="D2833" s="211">
        <v>9.9068669560722824E-4</v>
      </c>
      <c r="E2833" s="211">
        <v>2.4902463237807433E-3</v>
      </c>
      <c r="F2833" s="211">
        <v>3.819086968622468E-3</v>
      </c>
      <c r="G2833" s="211">
        <v>6.2392859442945451E-3</v>
      </c>
      <c r="H2833" s="211">
        <v>8.1591924808296894E-3</v>
      </c>
      <c r="I2833" s="211">
        <v>1.1120283231314202E-2</v>
      </c>
      <c r="J2833" s="211">
        <v>1.4048558061523695E-2</v>
      </c>
      <c r="K2833" s="211">
        <v>1.9092826624704077E-2</v>
      </c>
      <c r="L2833" s="211">
        <v>2.5679915483021763E-2</v>
      </c>
      <c r="M2833" s="211">
        <v>3.2889049564194167E-2</v>
      </c>
      <c r="N2833" s="211">
        <v>4.2142926540350713E-2</v>
      </c>
      <c r="P2833" s="212">
        <f t="array" ref="P2833:Z2833">(1+D2833:N2833)^-P$1:Z$1</f>
        <v>0.99992078743432822</v>
      </c>
      <c r="Q2833" s="212">
        <v>0.99937840557030699</v>
      </c>
      <c r="R2833" s="212">
        <v>0.998095908700947</v>
      </c>
      <c r="S2833" s="212">
        <v>0.99379940136362355</v>
      </c>
      <c r="T2833" s="212">
        <v>0.98387918153985932</v>
      </c>
      <c r="U2833" s="212">
        <v>0.96736758894159269</v>
      </c>
      <c r="V2833" s="212">
        <v>0.93262325590445738</v>
      </c>
      <c r="W2833" s="212">
        <v>0.87599935769380954</v>
      </c>
      <c r="X2833" s="212">
        <v>0.77603531670726256</v>
      </c>
      <c r="Y2833" s="212">
        <v>0.61545301352069959</v>
      </c>
      <c r="Z2833" s="212">
        <v>0.43798001819236665</v>
      </c>
    </row>
    <row r="2834" spans="3:26" x14ac:dyDescent="0.3">
      <c r="C2834" s="210">
        <v>39724</v>
      </c>
      <c r="D2834" s="211">
        <v>1.0013352083221682E-3</v>
      </c>
      <c r="E2834" s="211">
        <v>2.4944345213518174E-3</v>
      </c>
      <c r="F2834" s="211">
        <v>4.0945111919929453E-3</v>
      </c>
      <c r="G2834" s="211">
        <v>6.4148416736559124E-3</v>
      </c>
      <c r="H2834" s="211">
        <v>8.404105728581239E-3</v>
      </c>
      <c r="I2834" s="211">
        <v>1.0968470847103153E-2</v>
      </c>
      <c r="J2834" s="211">
        <v>1.4608721670119373E-2</v>
      </c>
      <c r="K2834" s="211">
        <v>1.8691335003988688E-2</v>
      </c>
      <c r="L2834" s="211">
        <v>2.4981868783803689E-2</v>
      </c>
      <c r="M2834" s="211">
        <v>3.2965345815127042E-2</v>
      </c>
      <c r="N2834" s="211">
        <v>4.1228291901061365E-2</v>
      </c>
      <c r="P2834" s="212">
        <f t="array" ref="P2834:Z2834">(1+D2834:N2834)^-P$1:Z$1</f>
        <v>0.99991993646872424</v>
      </c>
      <c r="Q2834" s="212">
        <v>0.9993773617737971</v>
      </c>
      <c r="R2834" s="212">
        <v>0.9979590099123602</v>
      </c>
      <c r="S2834" s="212">
        <v>0.99362604623061002</v>
      </c>
      <c r="T2834" s="212">
        <v>0.98340132592120211</v>
      </c>
      <c r="U2834" s="212">
        <v>0.96780344952020958</v>
      </c>
      <c r="V2834" s="212">
        <v>0.93005159916764102</v>
      </c>
      <c r="W2834" s="212">
        <v>0.87841898921761308</v>
      </c>
      <c r="X2834" s="212">
        <v>0.78133660128891436</v>
      </c>
      <c r="Y2834" s="212">
        <v>0.61477149277833476</v>
      </c>
      <c r="Z2834" s="212">
        <v>0.4457391679125533</v>
      </c>
    </row>
    <row r="2835" spans="3:26" x14ac:dyDescent="0.3">
      <c r="C2835" s="210">
        <v>39723</v>
      </c>
      <c r="D2835" s="211">
        <v>1.0684948611960562E-3</v>
      </c>
      <c r="E2835" s="211">
        <v>2.6474420339287976E-3</v>
      </c>
      <c r="F2835" s="211">
        <v>3.9829105779659981E-3</v>
      </c>
      <c r="G2835" s="211">
        <v>6.3313309666194438E-3</v>
      </c>
      <c r="H2835" s="211">
        <v>8.5060615099245476E-3</v>
      </c>
      <c r="I2835" s="211">
        <v>1.0857223065931471E-2</v>
      </c>
      <c r="J2835" s="211">
        <v>1.4081962960173671E-2</v>
      </c>
      <c r="K2835" s="211">
        <v>1.8082473067907296E-2</v>
      </c>
      <c r="L2835" s="211">
        <v>2.4531591759729326E-2</v>
      </c>
      <c r="M2835" s="211">
        <v>3.1484837094890812E-2</v>
      </c>
      <c r="N2835" s="211">
        <v>4.2170084935531135E-2</v>
      </c>
      <c r="P2835" s="212">
        <f t="array" ref="P2835:Z2835">(1+D2835:N2835)^-P$1:Z$1</f>
        <v>0.99991456969522741</v>
      </c>
      <c r="Q2835" s="212">
        <v>0.99933923247001011</v>
      </c>
      <c r="R2835" s="212">
        <v>0.99801447387608233</v>
      </c>
      <c r="S2835" s="212">
        <v>0.99370850258578547</v>
      </c>
      <c r="T2835" s="212">
        <v>0.98320250037859958</v>
      </c>
      <c r="U2835" s="212">
        <v>0.96812301345061191</v>
      </c>
      <c r="V2835" s="212">
        <v>0.93246965819714178</v>
      </c>
      <c r="W2835" s="212">
        <v>0.88210294902346742</v>
      </c>
      <c r="X2835" s="212">
        <v>0.78477733985986509</v>
      </c>
      <c r="Y2835" s="212">
        <v>0.62814119597903595</v>
      </c>
      <c r="Z2835" s="212">
        <v>0.43775180419344861</v>
      </c>
    </row>
    <row r="2836" spans="3:26" x14ac:dyDescent="0.3">
      <c r="C2836" s="210">
        <v>39722</v>
      </c>
      <c r="D2836" s="211">
        <v>9.443124945413548E-4</v>
      </c>
      <c r="E2836" s="211">
        <v>2.1969925154274178E-3</v>
      </c>
      <c r="F2836" s="211">
        <v>3.545396251157568E-3</v>
      </c>
      <c r="G2836" s="211">
        <v>5.7330390633659944E-3</v>
      </c>
      <c r="H2836" s="211">
        <v>7.2781357469523817E-3</v>
      </c>
      <c r="I2836" s="211">
        <v>9.5905952287009232E-3</v>
      </c>
      <c r="J2836" s="211">
        <v>1.2801572270510184E-2</v>
      </c>
      <c r="K2836" s="211">
        <v>1.7315695194370886E-2</v>
      </c>
      <c r="L2836" s="211">
        <v>2.3798622674775855E-2</v>
      </c>
      <c r="M2836" s="211">
        <v>3.0713257995048364E-2</v>
      </c>
      <c r="N2836" s="211">
        <v>3.88741156748416E-2</v>
      </c>
      <c r="P2836" s="212">
        <f t="array" ref="P2836:Z2836">(1+D2836:N2836)^-P$1:Z$1</f>
        <v>0.99992449349780033</v>
      </c>
      <c r="Q2836" s="212">
        <v>0.99945150481442291</v>
      </c>
      <c r="R2836" s="212">
        <v>0.99823200167887738</v>
      </c>
      <c r="S2836" s="212">
        <v>0.99429964131564652</v>
      </c>
      <c r="T2836" s="212">
        <v>0.98560111406613693</v>
      </c>
      <c r="U2836" s="212">
        <v>0.97177139525287237</v>
      </c>
      <c r="V2836" s="212">
        <v>0.93837875262276393</v>
      </c>
      <c r="W2836" s="212">
        <v>0.88676753693447996</v>
      </c>
      <c r="X2836" s="212">
        <v>0.79041393899547219</v>
      </c>
      <c r="Y2836" s="212">
        <v>0.63523155619343663</v>
      </c>
      <c r="Z2836" s="212">
        <v>0.46638168520528034</v>
      </c>
    </row>
    <row r="2837" spans="3:26" x14ac:dyDescent="0.3">
      <c r="C2837" s="210">
        <v>39721</v>
      </c>
      <c r="D2837" s="211">
        <v>9.5326218619959445E-4</v>
      </c>
      <c r="E2837" s="211">
        <v>2.5540152842000209E-3</v>
      </c>
      <c r="F2837" s="211">
        <v>3.9235314728238097E-3</v>
      </c>
      <c r="G2837" s="211">
        <v>6.4648604468548225E-3</v>
      </c>
      <c r="H2837" s="211">
        <v>8.7723822634059104E-3</v>
      </c>
      <c r="I2837" s="211">
        <v>1.1743562753245137E-2</v>
      </c>
      <c r="J2837" s="211">
        <v>1.5712228071724076E-2</v>
      </c>
      <c r="K2837" s="211">
        <v>2.0243416185469758E-2</v>
      </c>
      <c r="L2837" s="211">
        <v>2.7530766911655392E-2</v>
      </c>
      <c r="M2837" s="211">
        <v>3.4623130847426811E-2</v>
      </c>
      <c r="N2837" s="211">
        <v>4.7529152999789277E-2</v>
      </c>
      <c r="P2837" s="212">
        <f t="array" ref="P2837:Z2837">(1+D2837:N2837)^-P$1:Z$1</f>
        <v>0.99992377825539758</v>
      </c>
      <c r="Q2837" s="212">
        <v>0.99936251344849281</v>
      </c>
      <c r="R2837" s="212">
        <v>0.99804398824060547</v>
      </c>
      <c r="S2837" s="212">
        <v>0.99357666551419932</v>
      </c>
      <c r="T2837" s="212">
        <v>0.98268342854264246</v>
      </c>
      <c r="U2837" s="212">
        <v>0.96558086431563428</v>
      </c>
      <c r="V2837" s="212">
        <v>0.92501035702669843</v>
      </c>
      <c r="W2837" s="212">
        <v>0.86910729223792271</v>
      </c>
      <c r="X2837" s="212">
        <v>0.76216965473875853</v>
      </c>
      <c r="Y2837" s="212">
        <v>0.60016027505813152</v>
      </c>
      <c r="Z2837" s="212">
        <v>0.39507325757625711</v>
      </c>
    </row>
    <row r="2838" spans="3:26" x14ac:dyDescent="0.3">
      <c r="C2838" s="210">
        <v>39720</v>
      </c>
      <c r="D2838" s="211">
        <v>9.4552193146331658E-4</v>
      </c>
      <c r="E2838" s="211">
        <v>2.327333198991114E-3</v>
      </c>
      <c r="F2838" s="211">
        <v>3.691929583237811E-3</v>
      </c>
      <c r="G2838" s="211">
        <v>6.0155638908647412E-3</v>
      </c>
      <c r="H2838" s="211">
        <v>8.2055554182063097E-3</v>
      </c>
      <c r="I2838" s="211">
        <v>1.1188813883064259E-2</v>
      </c>
      <c r="J2838" s="211">
        <v>1.5036758740590874E-2</v>
      </c>
      <c r="K2838" s="211">
        <v>1.9028590782882319E-2</v>
      </c>
      <c r="L2838" s="211">
        <v>2.5716787926245283E-2</v>
      </c>
      <c r="M2838" s="211">
        <v>3.2348026843964942E-2</v>
      </c>
      <c r="N2838" s="211">
        <v>4.3617976903283687E-2</v>
      </c>
      <c r="P2838" s="212">
        <f t="array" ref="P2838:Z2838">(1+D2838:N2838)^-P$1:Z$1</f>
        <v>0.99992439684148915</v>
      </c>
      <c r="Q2838" s="212">
        <v>0.99941901155075175</v>
      </c>
      <c r="R2838" s="212">
        <v>0.998159130912322</v>
      </c>
      <c r="S2838" s="212">
        <v>0.99402040673446546</v>
      </c>
      <c r="T2838" s="212">
        <v>0.98378869507148803</v>
      </c>
      <c r="U2838" s="212">
        <v>0.9671709199190911</v>
      </c>
      <c r="V2838" s="212">
        <v>0.92809225657010397</v>
      </c>
      <c r="W2838" s="212">
        <v>0.87638596940767777</v>
      </c>
      <c r="X2838" s="212">
        <v>0.77575639283554454</v>
      </c>
      <c r="Y2838" s="212">
        <v>0.62030891015828438</v>
      </c>
      <c r="Z2838" s="212">
        <v>0.42576403281442443</v>
      </c>
    </row>
    <row r="2839" spans="3:26" x14ac:dyDescent="0.3">
      <c r="C2839" s="210">
        <v>39717</v>
      </c>
      <c r="D2839" s="211">
        <v>1.1497190349347792E-3</v>
      </c>
      <c r="E2839" s="211">
        <v>3.0234178399850447E-3</v>
      </c>
      <c r="F2839" s="211">
        <v>4.945139293949222E-3</v>
      </c>
      <c r="G2839" s="211">
        <v>7.934848894126002E-3</v>
      </c>
      <c r="H2839" s="211">
        <v>1.0172233064331923E-2</v>
      </c>
      <c r="I2839" s="211">
        <v>1.3135519393693675E-2</v>
      </c>
      <c r="J2839" s="211">
        <v>1.7596458105153642E-2</v>
      </c>
      <c r="K2839" s="211">
        <v>2.2377427537777269E-2</v>
      </c>
      <c r="L2839" s="211">
        <v>2.8828458588427849E-2</v>
      </c>
      <c r="M2839" s="211">
        <v>3.8547871254835227E-2</v>
      </c>
      <c r="N2839" s="211">
        <v>4.9408019548070149E-2</v>
      </c>
      <c r="P2839" s="212">
        <f t="array" ref="P2839:Z2839">(1+D2839:N2839)^-P$1:Z$1</f>
        <v>0.99990807953581229</v>
      </c>
      <c r="Q2839" s="212">
        <v>0.99924557059911334</v>
      </c>
      <c r="R2839" s="212">
        <v>0.99753656312605155</v>
      </c>
      <c r="S2839" s="212">
        <v>0.9921276172732475</v>
      </c>
      <c r="T2839" s="212">
        <v>0.97996179947692585</v>
      </c>
      <c r="U2839" s="212">
        <v>0.96160646725637411</v>
      </c>
      <c r="V2839" s="212">
        <v>0.91647804723976345</v>
      </c>
      <c r="W2839" s="212">
        <v>0.85648790275461117</v>
      </c>
      <c r="X2839" s="212">
        <v>0.75261056686912142</v>
      </c>
      <c r="Y2839" s="212">
        <v>0.56702499283825558</v>
      </c>
      <c r="Z2839" s="212">
        <v>0.38116448210302484</v>
      </c>
    </row>
    <row r="2840" spans="3:26" x14ac:dyDescent="0.3">
      <c r="C2840" s="210">
        <v>39716</v>
      </c>
      <c r="D2840" s="211">
        <v>1.1181826836386185E-3</v>
      </c>
      <c r="E2840" s="211">
        <v>2.61849783182634E-3</v>
      </c>
      <c r="F2840" s="211">
        <v>4.1681708255151793E-3</v>
      </c>
      <c r="G2840" s="211">
        <v>6.4354433026033468E-3</v>
      </c>
      <c r="H2840" s="211">
        <v>8.33976057459993E-3</v>
      </c>
      <c r="I2840" s="211">
        <v>1.0788522353439266E-2</v>
      </c>
      <c r="J2840" s="211">
        <v>1.4046307236602617E-2</v>
      </c>
      <c r="K2840" s="211">
        <v>1.7814734146569068E-2</v>
      </c>
      <c r="L2840" s="211">
        <v>2.4284491606899335E-2</v>
      </c>
      <c r="M2840" s="211">
        <v>3.2037613581874153E-2</v>
      </c>
      <c r="N2840" s="211">
        <v>4.0718518381761597E-2</v>
      </c>
      <c r="P2840" s="212">
        <f t="array" ref="P2840:Z2840">(1+D2840:N2840)^-P$1:Z$1</f>
        <v>0.99991059935783366</v>
      </c>
      <c r="Q2840" s="212">
        <v>0.99934644477549983</v>
      </c>
      <c r="R2840" s="212">
        <v>0.99792240715737679</v>
      </c>
      <c r="S2840" s="212">
        <v>0.99360570680868965</v>
      </c>
      <c r="T2840" s="212">
        <v>0.98352683744254887</v>
      </c>
      <c r="U2840" s="212">
        <v>0.96832042940855179</v>
      </c>
      <c r="V2840" s="212">
        <v>0.93263360642282267</v>
      </c>
      <c r="W2840" s="212">
        <v>0.8837285083789117</v>
      </c>
      <c r="X2840" s="212">
        <v>0.78667260678372697</v>
      </c>
      <c r="Y2840" s="212">
        <v>0.62311343073208181</v>
      </c>
      <c r="Z2840" s="212">
        <v>0.45012626204263018</v>
      </c>
    </row>
    <row r="2841" spans="3:26" x14ac:dyDescent="0.3">
      <c r="C2841" s="210">
        <v>39715</v>
      </c>
      <c r="D2841" s="211">
        <v>9.5979211369015061E-4</v>
      </c>
      <c r="E2841" s="211">
        <v>2.2958400510253406E-3</v>
      </c>
      <c r="F2841" s="211">
        <v>3.6154524788276545E-3</v>
      </c>
      <c r="G2841" s="211">
        <v>5.9448414363229007E-3</v>
      </c>
      <c r="H2841" s="211">
        <v>8.028408789434803E-3</v>
      </c>
      <c r="I2841" s="211">
        <v>1.0320848376884137E-2</v>
      </c>
      <c r="J2841" s="211">
        <v>1.3150143984716107E-2</v>
      </c>
      <c r="K2841" s="211">
        <v>1.7242283925089644E-2</v>
      </c>
      <c r="L2841" s="211">
        <v>2.2814569546687077E-2</v>
      </c>
      <c r="M2841" s="211">
        <v>2.9782226296385862E-2</v>
      </c>
      <c r="N2841" s="211">
        <v>3.9534468928674779E-2</v>
      </c>
      <c r="P2841" s="212">
        <f t="array" ref="P2841:Z2841">(1+D2841:N2841)^-P$1:Z$1</f>
        <v>0.99992325640032098</v>
      </c>
      <c r="Q2841" s="212">
        <v>0.9994268621470267</v>
      </c>
      <c r="R2841" s="212">
        <v>0.99819716084983567</v>
      </c>
      <c r="S2841" s="212">
        <v>0.99409029084752343</v>
      </c>
      <c r="T2841" s="212">
        <v>0.98413449914287421</v>
      </c>
      <c r="U2841" s="212">
        <v>0.96966574834968777</v>
      </c>
      <c r="V2841" s="212">
        <v>0.93676562894505599</v>
      </c>
      <c r="W2841" s="212">
        <v>0.88721560106795583</v>
      </c>
      <c r="X2841" s="212">
        <v>0.79805154491374208</v>
      </c>
      <c r="Y2841" s="212">
        <v>0.64390103528741738</v>
      </c>
      <c r="Z2841" s="212">
        <v>0.46049202656325472</v>
      </c>
    </row>
    <row r="2842" spans="3:26" x14ac:dyDescent="0.3">
      <c r="C2842" s="210">
        <v>39714</v>
      </c>
      <c r="D2842" s="211">
        <v>1.1055406620435547E-3</v>
      </c>
      <c r="E2842" s="211">
        <v>2.9398310417559927E-3</v>
      </c>
      <c r="F2842" s="211">
        <v>4.6727206188604256E-3</v>
      </c>
      <c r="G2842" s="211">
        <v>7.6740469593061305E-3</v>
      </c>
      <c r="H2842" s="211">
        <v>1.0195887604054672E-2</v>
      </c>
      <c r="I2842" s="211">
        <v>1.2915629454695524E-2</v>
      </c>
      <c r="J2842" s="211">
        <v>1.7752893383553906E-2</v>
      </c>
      <c r="K2842" s="211">
        <v>2.2231316967675333E-2</v>
      </c>
      <c r="L2842" s="211">
        <v>3.0526962732923092E-2</v>
      </c>
      <c r="M2842" s="211">
        <v>3.8741529028433738E-2</v>
      </c>
      <c r="N2842" s="211">
        <v>5.0331863554478197E-2</v>
      </c>
      <c r="P2842" s="212">
        <f t="array" ref="P2842:Z2842">(1+D2842:N2842)^-P$1:Z$1</f>
        <v>0.99991160950651015</v>
      </c>
      <c r="Q2842" s="212">
        <v>0.99926638967645243</v>
      </c>
      <c r="R2842" s="212">
        <v>0.99767179580660392</v>
      </c>
      <c r="S2842" s="212">
        <v>0.99238439554689051</v>
      </c>
      <c r="T2842" s="212">
        <v>0.97991590684520646</v>
      </c>
      <c r="U2842" s="212">
        <v>0.96223285751120791</v>
      </c>
      <c r="V2842" s="212">
        <v>0.91577392037108185</v>
      </c>
      <c r="W2842" s="212">
        <v>0.85734521288623855</v>
      </c>
      <c r="X2842" s="212">
        <v>0.74029771423794077</v>
      </c>
      <c r="Y2842" s="212">
        <v>0.56544136103603071</v>
      </c>
      <c r="Z2842" s="212">
        <v>0.37451497311148968</v>
      </c>
    </row>
    <row r="2843" spans="3:26" x14ac:dyDescent="0.3">
      <c r="C2843" s="210">
        <v>39713</v>
      </c>
      <c r="D2843" s="211">
        <v>9.3664765089292135E-4</v>
      </c>
      <c r="E2843" s="211">
        <v>2.4387075870924038E-3</v>
      </c>
      <c r="F2843" s="211">
        <v>3.9178654693126517E-3</v>
      </c>
      <c r="G2843" s="211">
        <v>6.2024762877540794E-3</v>
      </c>
      <c r="H2843" s="211">
        <v>8.252972348783286E-3</v>
      </c>
      <c r="I2843" s="211">
        <v>1.0513884218167721E-2</v>
      </c>
      <c r="J2843" s="211">
        <v>1.3577354236455239E-2</v>
      </c>
      <c r="K2843" s="211">
        <v>1.7127072267575611E-2</v>
      </c>
      <c r="L2843" s="211">
        <v>2.2623842605692404E-2</v>
      </c>
      <c r="M2843" s="211">
        <v>2.8518082565648698E-2</v>
      </c>
      <c r="N2843" s="211">
        <v>3.6084472801616703E-2</v>
      </c>
      <c r="P2843" s="212">
        <f t="array" ref="P2843:Z2843">(1+D2843:N2843)^-P$1:Z$1</f>
        <v>0.99992510606307494</v>
      </c>
      <c r="Q2843" s="212">
        <v>0.99939125067173007</v>
      </c>
      <c r="R2843" s="212">
        <v>0.99804680466262419</v>
      </c>
      <c r="S2843" s="212">
        <v>0.99383575728153906</v>
      </c>
      <c r="T2843" s="212">
        <v>0.98369616443754915</v>
      </c>
      <c r="U2843" s="212">
        <v>0.96911015631238695</v>
      </c>
      <c r="V2843" s="212">
        <v>0.93479311710135127</v>
      </c>
      <c r="W2843" s="212">
        <v>0.88791931476376318</v>
      </c>
      <c r="X2843" s="212">
        <v>0.79954122014325613</v>
      </c>
      <c r="Y2843" s="212">
        <v>0.65587492472785114</v>
      </c>
      <c r="Z2843" s="212">
        <v>0.49214910014149837</v>
      </c>
    </row>
    <row r="2844" spans="3:26" x14ac:dyDescent="0.3">
      <c r="C2844" s="210">
        <v>39710</v>
      </c>
      <c r="D2844" s="211">
        <v>9.2078223775346176E-4</v>
      </c>
      <c r="E2844" s="211">
        <v>2.4762065182495031E-3</v>
      </c>
      <c r="F2844" s="211">
        <v>3.8037733038342016E-3</v>
      </c>
      <c r="G2844" s="211">
        <v>6.0556885885402045E-3</v>
      </c>
      <c r="H2844" s="211">
        <v>7.6894416240965843E-3</v>
      </c>
      <c r="I2844" s="211">
        <v>9.8462959580678886E-3</v>
      </c>
      <c r="J2844" s="211">
        <v>1.2432797235295391E-2</v>
      </c>
      <c r="K2844" s="211">
        <v>1.6627131964407158E-2</v>
      </c>
      <c r="L2844" s="211">
        <v>2.1273561945063846E-2</v>
      </c>
      <c r="M2844" s="211">
        <v>2.8323833942261994E-2</v>
      </c>
      <c r="N2844" s="211">
        <v>3.8463771247571672E-2</v>
      </c>
      <c r="P2844" s="212">
        <f t="array" ref="P2844:Z2844">(1+D2844:N2844)^-P$1:Z$1</f>
        <v>0.9999263740242984</v>
      </c>
      <c r="Q2844" s="212">
        <v>0.99938190465704002</v>
      </c>
      <c r="R2844" s="212">
        <v>0.99810352196575314</v>
      </c>
      <c r="S2844" s="212">
        <v>0.99398076204207342</v>
      </c>
      <c r="T2844" s="212">
        <v>0.98479669797950653</v>
      </c>
      <c r="U2844" s="212">
        <v>0.97103340252122916</v>
      </c>
      <c r="V2844" s="212">
        <v>0.94008900364271319</v>
      </c>
      <c r="W2844" s="212">
        <v>0.89098035303603773</v>
      </c>
      <c r="X2844" s="212">
        <v>0.81017550173231723</v>
      </c>
      <c r="Y2844" s="212">
        <v>0.65773578895487028</v>
      </c>
      <c r="Z2844" s="212">
        <v>0.47008132778083017</v>
      </c>
    </row>
    <row r="2845" spans="3:26" x14ac:dyDescent="0.3">
      <c r="C2845" s="210">
        <v>39709</v>
      </c>
      <c r="D2845" s="211">
        <v>9.357061731329134E-4</v>
      </c>
      <c r="E2845" s="211">
        <v>2.191369708455649E-3</v>
      </c>
      <c r="F2845" s="211">
        <v>3.303029491480414E-3</v>
      </c>
      <c r="G2845" s="211">
        <v>5.3638763784280112E-3</v>
      </c>
      <c r="H2845" s="211">
        <v>7.2832755912754458E-3</v>
      </c>
      <c r="I2845" s="211">
        <v>9.6583855308741834E-3</v>
      </c>
      <c r="J2845" s="211">
        <v>1.2802362253269996E-2</v>
      </c>
      <c r="K2845" s="211">
        <v>1.6991157442529884E-2</v>
      </c>
      <c r="L2845" s="211">
        <v>2.1633271976325544E-2</v>
      </c>
      <c r="M2845" s="211">
        <v>2.8604469644432844E-2</v>
      </c>
      <c r="N2845" s="211">
        <v>3.6483243930147694E-2</v>
      </c>
      <c r="P2845" s="212">
        <f t="array" ref="P2845:Z2845">(1+D2845:N2845)^-P$1:Z$1</f>
        <v>0.99992518130521779</v>
      </c>
      <c r="Q2845" s="212">
        <v>0.99945290667020503</v>
      </c>
      <c r="R2845" s="212">
        <v>0.99835256527687311</v>
      </c>
      <c r="S2845" s="212">
        <v>0.99466474128974069</v>
      </c>
      <c r="T2845" s="212">
        <v>0.98559105567742133</v>
      </c>
      <c r="U2845" s="212">
        <v>0.97157566889287605</v>
      </c>
      <c r="V2845" s="212">
        <v>0.93837509296561894</v>
      </c>
      <c r="W2845" s="212">
        <v>0.88875030385634268</v>
      </c>
      <c r="X2845" s="212">
        <v>0.80732744507782395</v>
      </c>
      <c r="Y2845" s="212">
        <v>0.65504915802535302</v>
      </c>
      <c r="Z2845" s="212">
        <v>0.48837597213865014</v>
      </c>
    </row>
    <row r="2846" spans="3:26" x14ac:dyDescent="0.3">
      <c r="C2846" s="210">
        <v>39708</v>
      </c>
      <c r="D2846" s="211">
        <v>1.0344818552095493E-3</v>
      </c>
      <c r="E2846" s="211">
        <v>2.7247872963769783E-3</v>
      </c>
      <c r="F2846" s="211">
        <v>4.2515338744473705E-3</v>
      </c>
      <c r="G2846" s="211">
        <v>6.4835687766396748E-3</v>
      </c>
      <c r="H2846" s="211">
        <v>8.8476001948602171E-3</v>
      </c>
      <c r="I2846" s="211">
        <v>1.1833626610884615E-2</v>
      </c>
      <c r="J2846" s="211">
        <v>1.5145670148672531E-2</v>
      </c>
      <c r="K2846" s="211">
        <v>1.9015507532310322E-2</v>
      </c>
      <c r="L2846" s="211">
        <v>2.5026699433006099E-2</v>
      </c>
      <c r="M2846" s="211">
        <v>3.2476383790907053E-2</v>
      </c>
      <c r="N2846" s="211">
        <v>4.3299346484520398E-2</v>
      </c>
      <c r="P2846" s="212">
        <f t="array" ref="P2846:Z2846">(1+D2846:N2846)^-P$1:Z$1</f>
        <v>0.99991728764904819</v>
      </c>
      <c r="Q2846" s="212">
        <v>0.99931996088321129</v>
      </c>
      <c r="R2846" s="212">
        <v>0.99788098746414056</v>
      </c>
      <c r="S2846" s="212">
        <v>0.99355819709553705</v>
      </c>
      <c r="T2846" s="212">
        <v>0.98253689965314006</v>
      </c>
      <c r="U2846" s="212">
        <v>0.96532304664263291</v>
      </c>
      <c r="V2846" s="212">
        <v>0.9275945046178895</v>
      </c>
      <c r="W2846" s="212">
        <v>0.87646473654281154</v>
      </c>
      <c r="X2846" s="212">
        <v>0.78099494253997115</v>
      </c>
      <c r="Y2846" s="212">
        <v>0.61915316886432459</v>
      </c>
      <c r="Z2846" s="212">
        <v>0.42837221420465166</v>
      </c>
    </row>
    <row r="2847" spans="3:26" x14ac:dyDescent="0.3">
      <c r="C2847" s="210">
        <v>39707</v>
      </c>
      <c r="D2847" s="211">
        <v>8.208276399083585E-4</v>
      </c>
      <c r="E2847" s="211">
        <v>1.9429294538411677E-3</v>
      </c>
      <c r="F2847" s="211">
        <v>3.1736046578481314E-3</v>
      </c>
      <c r="G2847" s="211">
        <v>5.1105785352622808E-3</v>
      </c>
      <c r="H2847" s="211">
        <v>6.6382173458593031E-3</v>
      </c>
      <c r="I2847" s="211">
        <v>8.8217834258559023E-3</v>
      </c>
      <c r="J2847" s="211">
        <v>1.1066500189311207E-2</v>
      </c>
      <c r="K2847" s="211">
        <v>1.4795335813722778E-2</v>
      </c>
      <c r="L2847" s="211">
        <v>1.9150980585867783E-2</v>
      </c>
      <c r="M2847" s="211">
        <v>2.5135646246877769E-2</v>
      </c>
      <c r="N2847" s="211">
        <v>3.3764508518285198E-2</v>
      </c>
      <c r="P2847" s="212">
        <f t="array" ref="P2847:Z2847">(1+D2847:N2847)^-P$1:Z$1</f>
        <v>0.99993436287859938</v>
      </c>
      <c r="Q2847" s="212">
        <v>0.99951485661820372</v>
      </c>
      <c r="R2847" s="212">
        <v>0.99841696462249196</v>
      </c>
      <c r="S2847" s="212">
        <v>0.99491540667822842</v>
      </c>
      <c r="T2847" s="212">
        <v>0.98685460265228742</v>
      </c>
      <c r="U2847" s="212">
        <v>0.97399481718600966</v>
      </c>
      <c r="V2847" s="212">
        <v>0.9464581047919125</v>
      </c>
      <c r="W2847" s="212">
        <v>0.90229959576620578</v>
      </c>
      <c r="X2847" s="212">
        <v>0.82720801407785338</v>
      </c>
      <c r="Y2847" s="212">
        <v>0.68909638642009596</v>
      </c>
      <c r="Z2847" s="212">
        <v>0.51471597155905413</v>
      </c>
    </row>
    <row r="2848" spans="3:26" x14ac:dyDescent="0.3">
      <c r="C2848" s="210">
        <v>39706</v>
      </c>
      <c r="D2848" s="211">
        <v>9.8298557092192586E-4</v>
      </c>
      <c r="E2848" s="211">
        <v>2.3889971956928906E-3</v>
      </c>
      <c r="F2848" s="211">
        <v>3.8938175182291518E-3</v>
      </c>
      <c r="G2848" s="211">
        <v>6.049306524331298E-3</v>
      </c>
      <c r="H2848" s="211">
        <v>7.6719195615815071E-3</v>
      </c>
      <c r="I2848" s="211">
        <v>1.0266485829659585E-2</v>
      </c>
      <c r="J2848" s="211">
        <v>1.3037748760122737E-2</v>
      </c>
      <c r="K2848" s="211">
        <v>1.6851322331337487E-2</v>
      </c>
      <c r="L2848" s="211">
        <v>2.1778866413234087E-2</v>
      </c>
      <c r="M2848" s="211">
        <v>2.9080827961813112E-2</v>
      </c>
      <c r="N2848" s="211">
        <v>3.8985548842726966E-2</v>
      </c>
      <c r="P2848" s="212">
        <f t="array" ref="P2848:Z2848">(1+D2848:N2848)^-P$1:Z$1</f>
        <v>0.99992140286835796</v>
      </c>
      <c r="Q2848" s="212">
        <v>0.99940364087316336</v>
      </c>
      <c r="R2848" s="212">
        <v>0.99805875853492942</v>
      </c>
      <c r="S2848" s="212">
        <v>0.99398706754718591</v>
      </c>
      <c r="T2848" s="212">
        <v>0.98483094686348993</v>
      </c>
      <c r="U2848" s="212">
        <v>0.9698222902245679</v>
      </c>
      <c r="V2848" s="212">
        <v>0.93728540892911005</v>
      </c>
      <c r="W2848" s="212">
        <v>0.88960618951690118</v>
      </c>
      <c r="X2848" s="212">
        <v>0.8061778123354455</v>
      </c>
      <c r="Y2848" s="212">
        <v>0.65051556297717139</v>
      </c>
      <c r="Z2848" s="212">
        <v>0.46538229747598969</v>
      </c>
    </row>
    <row r="2849" spans="3:26" x14ac:dyDescent="0.3">
      <c r="C2849" s="210">
        <v>39703</v>
      </c>
      <c r="D2849" s="211">
        <v>8.5033801159383545E-4</v>
      </c>
      <c r="E2849" s="211">
        <v>2.0574237532823888E-3</v>
      </c>
      <c r="F2849" s="211">
        <v>3.3596391604367088E-3</v>
      </c>
      <c r="G2849" s="211">
        <v>5.4687179657186098E-3</v>
      </c>
      <c r="H2849" s="211">
        <v>6.8851519603828687E-3</v>
      </c>
      <c r="I2849" s="211">
        <v>8.7807303170733455E-3</v>
      </c>
      <c r="J2849" s="211">
        <v>1.1716205294050102E-2</v>
      </c>
      <c r="K2849" s="211">
        <v>1.5465618640433608E-2</v>
      </c>
      <c r="L2849" s="211">
        <v>2.0178626759485282E-2</v>
      </c>
      <c r="M2849" s="211">
        <v>2.631283410860796E-2</v>
      </c>
      <c r="N2849" s="211">
        <v>3.6137179582264964E-2</v>
      </c>
      <c r="P2849" s="212">
        <f t="array" ref="P2849:Z2849">(1+D2849:N2849)^-P$1:Z$1</f>
        <v>0.99993200417749684</v>
      </c>
      <c r="Q2849" s="212">
        <v>0.9994863044478679</v>
      </c>
      <c r="R2849" s="212">
        <v>0.99832440129498445</v>
      </c>
      <c r="S2849" s="212">
        <v>0.99456102624775533</v>
      </c>
      <c r="T2849" s="212">
        <v>0.98637061760475153</v>
      </c>
      <c r="U2849" s="212">
        <v>0.97411373443307436</v>
      </c>
      <c r="V2849" s="212">
        <v>0.94342301754349545</v>
      </c>
      <c r="W2849" s="212">
        <v>0.89813874857625475</v>
      </c>
      <c r="X2849" s="212">
        <v>0.81891305363929567</v>
      </c>
      <c r="Y2849" s="212">
        <v>0.67733513284947244</v>
      </c>
      <c r="Z2849" s="212">
        <v>0.49164864395353164</v>
      </c>
    </row>
    <row r="2850" spans="3:26" x14ac:dyDescent="0.3">
      <c r="C2850" s="210">
        <v>39702</v>
      </c>
      <c r="D2850" s="211">
        <v>9.5358599048995163E-4</v>
      </c>
      <c r="E2850" s="211">
        <v>2.4233331457743793E-3</v>
      </c>
      <c r="F2850" s="211">
        <v>3.8526628357405564E-3</v>
      </c>
      <c r="G2850" s="211">
        <v>6.0462066780508803E-3</v>
      </c>
      <c r="H2850" s="211">
        <v>7.9973073527994966E-3</v>
      </c>
      <c r="I2850" s="211">
        <v>1.0130103971465845E-2</v>
      </c>
      <c r="J2850" s="211">
        <v>1.3550215241648669E-2</v>
      </c>
      <c r="K2850" s="211">
        <v>1.728925627537542E-2</v>
      </c>
      <c r="L2850" s="211">
        <v>2.3093432919930799E-2</v>
      </c>
      <c r="M2850" s="211">
        <v>2.9209652401775331E-2</v>
      </c>
      <c r="N2850" s="211">
        <v>3.800822544788568E-2</v>
      </c>
      <c r="P2850" s="212">
        <f t="array" ref="P2850:Z2850">(1+D2850:N2850)^-P$1:Z$1</f>
        <v>0.99992375237770137</v>
      </c>
      <c r="Q2850" s="212">
        <v>0.9993950826340503</v>
      </c>
      <c r="R2850" s="212">
        <v>0.99807921690091239</v>
      </c>
      <c r="S2850" s="212">
        <v>0.99399013023664651</v>
      </c>
      <c r="T2850" s="212">
        <v>0.98419523039432211</v>
      </c>
      <c r="U2850" s="212">
        <v>0.97021516246195427</v>
      </c>
      <c r="V2850" s="212">
        <v>0.9349182747096918</v>
      </c>
      <c r="W2850" s="212">
        <v>0.88692887651514896</v>
      </c>
      <c r="X2850" s="212">
        <v>0.79587897133062624</v>
      </c>
      <c r="Y2850" s="212">
        <v>0.64929527345282467</v>
      </c>
      <c r="Z2850" s="212">
        <v>0.47422462330026588</v>
      </c>
    </row>
    <row r="2851" spans="3:26" x14ac:dyDescent="0.3">
      <c r="C2851" s="210">
        <v>39701</v>
      </c>
      <c r="D2851" s="211">
        <v>1.0220326816436718E-3</v>
      </c>
      <c r="E2851" s="211">
        <v>2.498652424252107E-3</v>
      </c>
      <c r="F2851" s="211">
        <v>4.0506462230103782E-3</v>
      </c>
      <c r="G2851" s="211">
        <v>6.4311854668007099E-3</v>
      </c>
      <c r="H2851" s="211">
        <v>8.2379038673311179E-3</v>
      </c>
      <c r="I2851" s="211">
        <v>1.0463008751243804E-2</v>
      </c>
      <c r="J2851" s="211">
        <v>1.4226453081271477E-2</v>
      </c>
      <c r="K2851" s="211">
        <v>1.943077554080052E-2</v>
      </c>
      <c r="L2851" s="211">
        <v>2.5060955253033559E-2</v>
      </c>
      <c r="M2851" s="211">
        <v>3.1798915086251003E-2</v>
      </c>
      <c r="N2851" s="211">
        <v>4.0668933519958178E-2</v>
      </c>
      <c r="P2851" s="212">
        <f t="array" ref="P2851:Z2851">(1+D2851:N2851)^-P$1:Z$1</f>
        <v>0.99991828247811265</v>
      </c>
      <c r="Q2851" s="212">
        <v>0.99937631057953524</v>
      </c>
      <c r="R2851" s="212">
        <v>0.99798080909304676</v>
      </c>
      <c r="S2851" s="212">
        <v>0.99360991038466506</v>
      </c>
      <c r="T2851" s="212">
        <v>0.98372556804976741</v>
      </c>
      <c r="U2851" s="212">
        <v>0.96925654390017113</v>
      </c>
      <c r="V2851" s="212">
        <v>0.93180563356065271</v>
      </c>
      <c r="W2851" s="212">
        <v>0.87396857593596955</v>
      </c>
      <c r="X2851" s="212">
        <v>0.7807339863583912</v>
      </c>
      <c r="Y2851" s="212">
        <v>0.62527922109024359</v>
      </c>
      <c r="Z2851" s="212">
        <v>0.45055540052288118</v>
      </c>
    </row>
    <row r="2852" spans="3:26" x14ac:dyDescent="0.3">
      <c r="C2852" s="210">
        <v>39700</v>
      </c>
      <c r="D2852" s="211">
        <v>9.4521406307096815E-4</v>
      </c>
      <c r="E2852" s="211">
        <v>2.2613990224595992E-3</v>
      </c>
      <c r="F2852" s="211">
        <v>3.4723174999890141E-3</v>
      </c>
      <c r="G2852" s="211">
        <v>5.2700728811184098E-3</v>
      </c>
      <c r="H2852" s="211">
        <v>7.1665737427408028E-3</v>
      </c>
      <c r="I2852" s="211">
        <v>9.0704103062495545E-3</v>
      </c>
      <c r="J2852" s="211">
        <v>1.1734677186819364E-2</v>
      </c>
      <c r="K2852" s="211">
        <v>1.5967231222536644E-2</v>
      </c>
      <c r="L2852" s="211">
        <v>2.1492977898690386E-2</v>
      </c>
      <c r="M2852" s="211">
        <v>2.7251550678914119E-2</v>
      </c>
      <c r="N2852" s="211">
        <v>3.4158330984111251E-2</v>
      </c>
      <c r="P2852" s="212">
        <f t="array" ref="P2852:Z2852">(1+D2852:N2852)^-P$1:Z$1</f>
        <v>0.99992442144583848</v>
      </c>
      <c r="Q2852" s="212">
        <v>0.99943544794250627</v>
      </c>
      <c r="R2852" s="212">
        <v>0.99826834957741006</v>
      </c>
      <c r="S2852" s="212">
        <v>0.9947575551851312</v>
      </c>
      <c r="T2852" s="212">
        <v>0.98581947263421832</v>
      </c>
      <c r="U2852" s="212">
        <v>0.97327504095809336</v>
      </c>
      <c r="V2852" s="212">
        <v>0.94333689727463566</v>
      </c>
      <c r="W2852" s="212">
        <v>0.89503928186627912</v>
      </c>
      <c r="X2852" s="212">
        <v>0.80843693176601972</v>
      </c>
      <c r="Y2852" s="212">
        <v>0.66810991547221565</v>
      </c>
      <c r="Z2852" s="212">
        <v>0.51080989566583013</v>
      </c>
    </row>
    <row r="2853" spans="3:26" x14ac:dyDescent="0.3">
      <c r="C2853" s="210">
        <v>39699</v>
      </c>
      <c r="D2853" s="211">
        <v>8.8220040527660706E-4</v>
      </c>
      <c r="E2853" s="211">
        <v>2.2247290599617187E-3</v>
      </c>
      <c r="F2853" s="211">
        <v>3.4709984906735949E-3</v>
      </c>
      <c r="G2853" s="211">
        <v>5.3388454590681663E-3</v>
      </c>
      <c r="H2853" s="211">
        <v>7.0698816724218058E-3</v>
      </c>
      <c r="I2853" s="211">
        <v>8.9169351012138576E-3</v>
      </c>
      <c r="J2853" s="211">
        <v>1.2243576388132933E-2</v>
      </c>
      <c r="K2853" s="211">
        <v>1.5763233113969339E-2</v>
      </c>
      <c r="L2853" s="211">
        <v>2.0142456418606822E-2</v>
      </c>
      <c r="M2853" s="211">
        <v>2.6532323102273863E-2</v>
      </c>
      <c r="N2853" s="211">
        <v>3.6176634077551416E-2</v>
      </c>
      <c r="P2853" s="212">
        <f t="array" ref="P2853:Z2853">(1+D2853:N2853)^-P$1:Z$1</f>
        <v>0.99992945756861717</v>
      </c>
      <c r="Q2853" s="212">
        <v>0.99944458979375217</v>
      </c>
      <c r="R2853" s="212">
        <v>0.9982690056625495</v>
      </c>
      <c r="S2853" s="212">
        <v>0.99468950644533161</v>
      </c>
      <c r="T2853" s="212">
        <v>0.98600878522024937</v>
      </c>
      <c r="U2853" s="212">
        <v>0.97371926873824499</v>
      </c>
      <c r="V2853" s="212">
        <v>0.94096799640144568</v>
      </c>
      <c r="W2853" s="212">
        <v>0.89629831006721827</v>
      </c>
      <c r="X2853" s="212">
        <v>0.81920345514715354</v>
      </c>
      <c r="Y2853" s="212">
        <v>0.67516600533890436</v>
      </c>
      <c r="Z2853" s="212">
        <v>0.49127436927305568</v>
      </c>
    </row>
    <row r="2854" spans="3:26" x14ac:dyDescent="0.3">
      <c r="C2854" s="210">
        <v>39696</v>
      </c>
      <c r="D2854" s="211">
        <v>9.08226417178035E-4</v>
      </c>
      <c r="E2854" s="211">
        <v>2.2333585491015749E-3</v>
      </c>
      <c r="F2854" s="211">
        <v>3.4846708830150882E-3</v>
      </c>
      <c r="G2854" s="211">
        <v>5.3733019218293746E-3</v>
      </c>
      <c r="H2854" s="211">
        <v>7.2975244770270295E-3</v>
      </c>
      <c r="I2854" s="211">
        <v>9.4568642055404047E-3</v>
      </c>
      <c r="J2854" s="211">
        <v>1.2520696090706971E-2</v>
      </c>
      <c r="K2854" s="211">
        <v>1.6619785519875623E-2</v>
      </c>
      <c r="L2854" s="211">
        <v>2.2286575295925544E-2</v>
      </c>
      <c r="M2854" s="211">
        <v>2.8923017071890243E-2</v>
      </c>
      <c r="N2854" s="211">
        <v>3.8537297036123984E-2</v>
      </c>
      <c r="P2854" s="212">
        <f t="array" ref="P2854:Z2854">(1+D2854:N2854)^-P$1:Z$1</f>
        <v>0.99992737749881178</v>
      </c>
      <c r="Q2854" s="212">
        <v>0.99944243841752622</v>
      </c>
      <c r="R2854" s="212">
        <v>0.99826220497470897</v>
      </c>
      <c r="S2854" s="212">
        <v>0.99465541614089215</v>
      </c>
      <c r="T2854" s="212">
        <v>0.98556317220767986</v>
      </c>
      <c r="U2854" s="212">
        <v>0.97215766198105602</v>
      </c>
      <c r="V2854" s="212">
        <v>0.93968101987528785</v>
      </c>
      <c r="W2854" s="212">
        <v>0.8910254237283135</v>
      </c>
      <c r="X2854" s="212">
        <v>0.80218294327170392</v>
      </c>
      <c r="Y2854" s="212">
        <v>0.65201376150164791</v>
      </c>
      <c r="Z2854" s="212">
        <v>0.46941616411311687</v>
      </c>
    </row>
    <row r="2855" spans="3:26" x14ac:dyDescent="0.3">
      <c r="C2855" s="210">
        <v>39695</v>
      </c>
      <c r="D2855" s="211">
        <v>9.1875216106847984E-4</v>
      </c>
      <c r="E2855" s="211">
        <v>2.3137932452352221E-3</v>
      </c>
      <c r="F2855" s="211">
        <v>3.6438168276718337E-3</v>
      </c>
      <c r="G2855" s="211">
        <v>5.7468021940133198E-3</v>
      </c>
      <c r="H2855" s="211">
        <v>7.2898311524078789E-3</v>
      </c>
      <c r="I2855" s="211">
        <v>9.1261163387662807E-3</v>
      </c>
      <c r="J2855" s="211">
        <v>1.2127051667945503E-2</v>
      </c>
      <c r="K2855" s="211">
        <v>1.5583754248623743E-2</v>
      </c>
      <c r="L2855" s="211">
        <v>2.0388766193827401E-2</v>
      </c>
      <c r="M2855" s="211">
        <v>2.7890279813650828E-2</v>
      </c>
      <c r="N2855" s="211">
        <v>3.6081884392482694E-2</v>
      </c>
      <c r="P2855" s="212">
        <f t="array" ref="P2855:Z2855">(1+D2855:N2855)^-P$1:Z$1</f>
        <v>0.99992653626926142</v>
      </c>
      <c r="Q2855" s="212">
        <v>0.99942238674591033</v>
      </c>
      <c r="R2855" s="212">
        <v>0.99818305554073283</v>
      </c>
      <c r="S2855" s="212">
        <v>0.99428603483354183</v>
      </c>
      <c r="T2855" s="212">
        <v>0.98557822703328668</v>
      </c>
      <c r="U2855" s="212">
        <v>0.97311386893804486</v>
      </c>
      <c r="V2855" s="212">
        <v>0.94150978254375717</v>
      </c>
      <c r="W2855" s="212">
        <v>0.89740768525036918</v>
      </c>
      <c r="X2855" s="212">
        <v>0.81722814155981471</v>
      </c>
      <c r="Y2855" s="212">
        <v>0.66190949653798825</v>
      </c>
      <c r="Z2855" s="212">
        <v>0.49217369112179682</v>
      </c>
    </row>
    <row r="2856" spans="3:26" x14ac:dyDescent="0.3">
      <c r="C2856" s="210">
        <v>39694</v>
      </c>
      <c r="D2856" s="211">
        <v>1.174773265653496E-3</v>
      </c>
      <c r="E2856" s="211">
        <v>2.9915013480564362E-3</v>
      </c>
      <c r="F2856" s="211">
        <v>4.6145088376178004E-3</v>
      </c>
      <c r="G2856" s="211">
        <v>7.0466926277482763E-3</v>
      </c>
      <c r="H2856" s="211">
        <v>9.6694374074424595E-3</v>
      </c>
      <c r="I2856" s="211">
        <v>1.3128514883146827E-2</v>
      </c>
      <c r="J2856" s="211">
        <v>1.6865791148537389E-2</v>
      </c>
      <c r="K2856" s="211">
        <v>2.1315747820538397E-2</v>
      </c>
      <c r="L2856" s="211">
        <v>2.828197523455845E-2</v>
      </c>
      <c r="M2856" s="211">
        <v>3.5688417509945884E-2</v>
      </c>
      <c r="N2856" s="211">
        <v>4.4706090642480718E-2</v>
      </c>
      <c r="P2856" s="212">
        <f t="array" ref="P2856:Z2856">(1+D2856:N2856)^-P$1:Z$1</f>
        <v>0.99990607771021467</v>
      </c>
      <c r="Q2856" s="212">
        <v>0.99925351982714283</v>
      </c>
      <c r="R2856" s="212">
        <v>0.99770070013286261</v>
      </c>
      <c r="S2856" s="212">
        <v>0.99300261578799187</v>
      </c>
      <c r="T2856" s="212">
        <v>0.98093804615932778</v>
      </c>
      <c r="U2856" s="212">
        <v>0.96162641229526447</v>
      </c>
      <c r="V2856" s="212">
        <v>0.91977545020357365</v>
      </c>
      <c r="W2856" s="212">
        <v>0.86273973584637775</v>
      </c>
      <c r="X2856" s="212">
        <v>0.75661991610837875</v>
      </c>
      <c r="Y2856" s="212">
        <v>0.5909669711415898</v>
      </c>
      <c r="Z2856" s="212">
        <v>0.41698215257452848</v>
      </c>
    </row>
    <row r="2857" spans="3:26" x14ac:dyDescent="0.3">
      <c r="C2857" s="210">
        <v>39693</v>
      </c>
      <c r="D2857" s="211">
        <v>1.0934432567704867E-3</v>
      </c>
      <c r="E2857" s="211">
        <v>2.5262127588553409E-3</v>
      </c>
      <c r="F2857" s="211">
        <v>3.8986699204185569E-3</v>
      </c>
      <c r="G2857" s="211">
        <v>5.9159586563084189E-3</v>
      </c>
      <c r="H2857" s="211">
        <v>8.1200536376821331E-3</v>
      </c>
      <c r="I2857" s="211">
        <v>1.0227103407958051E-2</v>
      </c>
      <c r="J2857" s="211">
        <v>1.2953706220583568E-2</v>
      </c>
      <c r="K2857" s="211">
        <v>1.7292949678541919E-2</v>
      </c>
      <c r="L2857" s="211">
        <v>2.3243520004496112E-2</v>
      </c>
      <c r="M2857" s="211">
        <v>2.9389518601398205E-2</v>
      </c>
      <c r="N2857" s="211">
        <v>3.9721728819345221E-2</v>
      </c>
      <c r="P2857" s="212">
        <f t="array" ref="P2857:Z2857">(1+D2857:N2857)^-P$1:Z$1</f>
        <v>0.99991257615103823</v>
      </c>
      <c r="Q2857" s="212">
        <v>0.99936944207347722</v>
      </c>
      <c r="R2857" s="212">
        <v>0.99805634644469454</v>
      </c>
      <c r="S2857" s="212">
        <v>0.99411883407813617</v>
      </c>
      <c r="T2857" s="212">
        <v>0.98395557847359938</v>
      </c>
      <c r="U2857" s="212">
        <v>0.9699357165202267</v>
      </c>
      <c r="V2857" s="212">
        <v>0.93767429599124108</v>
      </c>
      <c r="W2857" s="212">
        <v>0.88690633605450853</v>
      </c>
      <c r="X2857" s="212">
        <v>0.79471236397629519</v>
      </c>
      <c r="Y2857" s="212">
        <v>0.6475955737371315</v>
      </c>
      <c r="Z2857" s="212">
        <v>0.45883611612792607</v>
      </c>
    </row>
    <row r="2858" spans="3:26" x14ac:dyDescent="0.3">
      <c r="C2858" s="210">
        <v>39689</v>
      </c>
      <c r="D2858" s="211">
        <v>8.8167161666640771E-4</v>
      </c>
      <c r="E2858" s="211">
        <v>2.2241197072436665E-3</v>
      </c>
      <c r="F2858" s="211">
        <v>3.5564511919902566E-3</v>
      </c>
      <c r="G2858" s="211">
        <v>5.6374269607137612E-3</v>
      </c>
      <c r="H2858" s="211">
        <v>7.3156534453529265E-3</v>
      </c>
      <c r="I2858" s="211">
        <v>9.8952878151588926E-3</v>
      </c>
      <c r="J2858" s="211">
        <v>1.2408213211365907E-2</v>
      </c>
      <c r="K2858" s="211">
        <v>1.5948034210880358E-2</v>
      </c>
      <c r="L2858" s="211">
        <v>2.1586991616390324E-2</v>
      </c>
      <c r="M2858" s="211">
        <v>2.9658379818343659E-2</v>
      </c>
      <c r="N2858" s="211">
        <v>3.9220651984519406E-2</v>
      </c>
      <c r="P2858" s="212">
        <f t="array" ref="P2858:Z2858">(1+D2858:N2858)^-P$1:Z$1</f>
        <v>0.99992949983144974</v>
      </c>
      <c r="Q2858" s="212">
        <v>0.99944474170940811</v>
      </c>
      <c r="R2858" s="212">
        <v>0.99822650351975861</v>
      </c>
      <c r="S2858" s="212">
        <v>0.99439417546565312</v>
      </c>
      <c r="T2858" s="212">
        <v>0.98552769756238889</v>
      </c>
      <c r="U2858" s="212">
        <v>0.97089208958772477</v>
      </c>
      <c r="V2858" s="212">
        <v>0.94020314877059308</v>
      </c>
      <c r="W2858" s="212">
        <v>0.89515767510181277</v>
      </c>
      <c r="X2858" s="212">
        <v>0.80769325849270901</v>
      </c>
      <c r="Y2858" s="212">
        <v>0.64506373235584602</v>
      </c>
      <c r="Z2858" s="212">
        <v>0.46328114580519242</v>
      </c>
    </row>
    <row r="2859" spans="3:26" x14ac:dyDescent="0.3">
      <c r="C2859" s="210">
        <v>39688</v>
      </c>
      <c r="D2859" s="211">
        <v>8.8385293230098378E-4</v>
      </c>
      <c r="E2859" s="211">
        <v>2.2274505657343792E-3</v>
      </c>
      <c r="F2859" s="211">
        <v>3.4187487571135061E-3</v>
      </c>
      <c r="G2859" s="211">
        <v>5.6327429794718574E-3</v>
      </c>
      <c r="H2859" s="211">
        <v>7.603954091208634E-3</v>
      </c>
      <c r="I2859" s="211">
        <v>1.0338169456642492E-2</v>
      </c>
      <c r="J2859" s="211">
        <v>1.3448198247227703E-2</v>
      </c>
      <c r="K2859" s="211">
        <v>1.6815517840231456E-2</v>
      </c>
      <c r="L2859" s="211">
        <v>2.2673284818581316E-2</v>
      </c>
      <c r="M2859" s="211">
        <v>2.9290970248865272E-2</v>
      </c>
      <c r="N2859" s="211">
        <v>3.9403259181047846E-2</v>
      </c>
      <c r="P2859" s="212">
        <f t="array" ref="P2859:Z2859">(1+D2859:N2859)^-P$1:Z$1</f>
        <v>0.99992932549241687</v>
      </c>
      <c r="Q2859" s="212">
        <v>0.9994439113058029</v>
      </c>
      <c r="R2859" s="212">
        <v>0.99829499611301875</v>
      </c>
      <c r="S2859" s="212">
        <v>0.99439880710050943</v>
      </c>
      <c r="T2859" s="212">
        <v>0.98496381008960421</v>
      </c>
      <c r="U2859" s="212">
        <v>0.96961587781029845</v>
      </c>
      <c r="V2859" s="212">
        <v>0.93538892903885718</v>
      </c>
      <c r="W2859" s="212">
        <v>0.88982548872012424</v>
      </c>
      <c r="X2859" s="212">
        <v>0.79915475763717769</v>
      </c>
      <c r="Y2859" s="212">
        <v>0.64852624740645126</v>
      </c>
      <c r="Z2859" s="212">
        <v>0.46165603208696787</v>
      </c>
    </row>
    <row r="2860" spans="3:26" x14ac:dyDescent="0.3">
      <c r="C2860" s="210">
        <v>39687</v>
      </c>
      <c r="D2860" s="211">
        <v>9.5612110135478599E-4</v>
      </c>
      <c r="E2860" s="211">
        <v>2.3834303171136359E-3</v>
      </c>
      <c r="F2860" s="211">
        <v>3.6929613115570018E-3</v>
      </c>
      <c r="G2860" s="211">
        <v>5.540986835301946E-3</v>
      </c>
      <c r="H2860" s="211">
        <v>7.2432661060884253E-3</v>
      </c>
      <c r="I2860" s="211">
        <v>9.7385304406656329E-3</v>
      </c>
      <c r="J2860" s="211">
        <v>1.2384676013028388E-2</v>
      </c>
      <c r="K2860" s="211">
        <v>1.6059490882479009E-2</v>
      </c>
      <c r="L2860" s="211">
        <v>2.0131287368441792E-2</v>
      </c>
      <c r="M2860" s="211">
        <v>2.759941584721199E-2</v>
      </c>
      <c r="N2860" s="211">
        <v>3.7351448859297365E-2</v>
      </c>
      <c r="P2860" s="212">
        <f t="array" ref="P2860:Z2860">(1+D2860:N2860)^-P$1:Z$1</f>
        <v>0.99992354977776987</v>
      </c>
      <c r="Q2860" s="212">
        <v>0.99940502845274737</v>
      </c>
      <c r="R2860" s="212">
        <v>0.99815861789223181</v>
      </c>
      <c r="S2860" s="212">
        <v>0.99448954651491539</v>
      </c>
      <c r="T2860" s="212">
        <v>0.98566935607464179</v>
      </c>
      <c r="U2860" s="212">
        <v>0.97134433970701561</v>
      </c>
      <c r="V2860" s="212">
        <v>0.94031244900764288</v>
      </c>
      <c r="W2860" s="212">
        <v>0.89447054085354394</v>
      </c>
      <c r="X2860" s="212">
        <v>0.81929315120303414</v>
      </c>
      <c r="Y2860" s="212">
        <v>0.66472539274369069</v>
      </c>
      <c r="Z2860" s="212">
        <v>0.48026577952435867</v>
      </c>
    </row>
    <row r="2861" spans="3:26" x14ac:dyDescent="0.3">
      <c r="C2861" s="210">
        <v>39686</v>
      </c>
      <c r="D2861" s="211">
        <v>9.7131780871995447E-4</v>
      </c>
      <c r="E2861" s="211">
        <v>2.3715267252663614E-3</v>
      </c>
      <c r="F2861" s="211">
        <v>3.5592494985542556E-3</v>
      </c>
      <c r="G2861" s="211">
        <v>5.6254830244466796E-3</v>
      </c>
      <c r="H2861" s="211">
        <v>7.6068294150315584E-3</v>
      </c>
      <c r="I2861" s="211">
        <v>9.9335721590326949E-3</v>
      </c>
      <c r="J2861" s="211">
        <v>1.3109949286055311E-2</v>
      </c>
      <c r="K2861" s="211">
        <v>1.6898924754004889E-2</v>
      </c>
      <c r="L2861" s="211">
        <v>2.2549828237266489E-2</v>
      </c>
      <c r="M2861" s="211">
        <v>2.9952709900979552E-2</v>
      </c>
      <c r="N2861" s="211">
        <v>4.0637910576949744E-2</v>
      </c>
      <c r="P2861" s="212">
        <f t="array" ref="P2861:Z2861">(1+D2861:N2861)^-P$1:Z$1</f>
        <v>0.99992233530527286</v>
      </c>
      <c r="Q2861" s="212">
        <v>0.99940799553038617</v>
      </c>
      <c r="R2861" s="212">
        <v>0.99822511180037277</v>
      </c>
      <c r="S2861" s="212">
        <v>0.99440598600631336</v>
      </c>
      <c r="T2861" s="212">
        <v>0.98495818867898211</v>
      </c>
      <c r="U2861" s="212">
        <v>0.97078168066985016</v>
      </c>
      <c r="V2861" s="212">
        <v>0.93695147254500422</v>
      </c>
      <c r="W2861" s="212">
        <v>0.88931472471565065</v>
      </c>
      <c r="X2861" s="212">
        <v>0.80012013391173642</v>
      </c>
      <c r="Y2861" s="212">
        <v>0.64230415419657438</v>
      </c>
      <c r="Z2861" s="212">
        <v>0.45082411096763941</v>
      </c>
    </row>
    <row r="2862" spans="3:26" x14ac:dyDescent="0.3">
      <c r="C2862" s="210">
        <v>39685</v>
      </c>
      <c r="D2862" s="211">
        <v>1.0304774717643957E-3</v>
      </c>
      <c r="E2862" s="211">
        <v>2.3650428084637009E-3</v>
      </c>
      <c r="F2862" s="211">
        <v>3.6388020441549861E-3</v>
      </c>
      <c r="G2862" s="211">
        <v>5.5796510668158208E-3</v>
      </c>
      <c r="H2862" s="211">
        <v>7.3520724381032207E-3</v>
      </c>
      <c r="I2862" s="211">
        <v>9.9413265774471807E-3</v>
      </c>
      <c r="J2862" s="211">
        <v>1.289937472654196E-2</v>
      </c>
      <c r="K2862" s="211">
        <v>1.742777416310911E-2</v>
      </c>
      <c r="L2862" s="211">
        <v>2.2860083613174088E-2</v>
      </c>
      <c r="M2862" s="211">
        <v>2.8854157681218733E-2</v>
      </c>
      <c r="N2862" s="211">
        <v>3.9092777093915558E-2</v>
      </c>
      <c r="P2862" s="212">
        <f t="array" ref="P2862:Z2862">(1+D2862:N2862)^-P$1:Z$1</f>
        <v>0.99991760764289095</v>
      </c>
      <c r="Q2862" s="212">
        <v>0.99940961172366405</v>
      </c>
      <c r="R2862" s="212">
        <v>0.99818554929927961</v>
      </c>
      <c r="S2862" s="212">
        <v>0.99445130869454612</v>
      </c>
      <c r="T2862" s="212">
        <v>0.9854564389066498</v>
      </c>
      <c r="U2862" s="212">
        <v>0.97075931959992401</v>
      </c>
      <c r="V2862" s="212">
        <v>0.93792580523467051</v>
      </c>
      <c r="W2862" s="212">
        <v>0.88608396402757539</v>
      </c>
      <c r="X2862" s="212">
        <v>0.79769650809651083</v>
      </c>
      <c r="Y2862" s="212">
        <v>0.65266864018912996</v>
      </c>
      <c r="Z2862" s="212">
        <v>0.46442274429625213</v>
      </c>
    </row>
    <row r="2863" spans="3:26" x14ac:dyDescent="0.3">
      <c r="C2863" s="210">
        <v>39682</v>
      </c>
      <c r="D2863" s="211">
        <v>1.0385504599943586E-3</v>
      </c>
      <c r="E2863" s="211">
        <v>2.8188248448259199E-3</v>
      </c>
      <c r="F2863" s="211">
        <v>4.6386143220323575E-3</v>
      </c>
      <c r="G2863" s="211">
        <v>7.2897466163056087E-3</v>
      </c>
      <c r="H2863" s="211">
        <v>9.5878358352794475E-3</v>
      </c>
      <c r="I2863" s="211">
        <v>1.2491182983384282E-2</v>
      </c>
      <c r="J2863" s="211">
        <v>1.6632689120927548E-2</v>
      </c>
      <c r="K2863" s="211">
        <v>2.1333350706765227E-2</v>
      </c>
      <c r="L2863" s="211">
        <v>2.7935290837505889E-2</v>
      </c>
      <c r="M2863" s="211">
        <v>3.6785993275613389E-2</v>
      </c>
      <c r="N2863" s="211">
        <v>4.613697790536183E-2</v>
      </c>
      <c r="P2863" s="212">
        <f t="array" ref="P2863:Z2863">(1+D2863:N2863)^-P$1:Z$1</f>
        <v>0.99991696252463702</v>
      </c>
      <c r="Q2863" s="212">
        <v>0.99929653269716512</v>
      </c>
      <c r="R2863" s="212">
        <v>0.99768873055365193</v>
      </c>
      <c r="S2863" s="212">
        <v>0.9927630092127977</v>
      </c>
      <c r="T2863" s="212">
        <v>0.98109662438075051</v>
      </c>
      <c r="U2863" s="212">
        <v>0.96344349791175687</v>
      </c>
      <c r="V2863" s="212">
        <v>0.9208304028269283</v>
      </c>
      <c r="W2863" s="212">
        <v>0.86263565477498916</v>
      </c>
      <c r="X2863" s="212">
        <v>0.75917559038914528</v>
      </c>
      <c r="Y2863" s="212">
        <v>0.58165193831234396</v>
      </c>
      <c r="Z2863" s="212">
        <v>0.40572234940386853</v>
      </c>
    </row>
    <row r="2864" spans="3:26" x14ac:dyDescent="0.3">
      <c r="C2864" s="210">
        <v>39681</v>
      </c>
      <c r="D2864" s="211">
        <v>9.3129070952980165E-4</v>
      </c>
      <c r="E2864" s="211">
        <v>2.2933300294239738E-3</v>
      </c>
      <c r="F2864" s="211">
        <v>3.7335901940263182E-3</v>
      </c>
      <c r="G2864" s="211">
        <v>6.0394052079855371E-3</v>
      </c>
      <c r="H2864" s="211">
        <v>7.8340278617488358E-3</v>
      </c>
      <c r="I2864" s="211">
        <v>1.0477387123432337E-2</v>
      </c>
      <c r="J2864" s="211">
        <v>1.3877024814865668E-2</v>
      </c>
      <c r="K2864" s="211">
        <v>1.7838428021638899E-2</v>
      </c>
      <c r="L2864" s="211">
        <v>2.3087563878641099E-2</v>
      </c>
      <c r="M2864" s="211">
        <v>2.9867262051494141E-2</v>
      </c>
      <c r="N2864" s="211">
        <v>4.0157169644433992E-2</v>
      </c>
      <c r="P2864" s="212">
        <f t="array" ref="P2864:Z2864">(1+D2864:N2864)^-P$1:Z$1</f>
        <v>0.99992553418652552</v>
      </c>
      <c r="Q2864" s="212">
        <v>0.9994274878572309</v>
      </c>
      <c r="R2864" s="212">
        <v>0.998138416077746</v>
      </c>
      <c r="S2864" s="212">
        <v>0.99399685024590367</v>
      </c>
      <c r="T2864" s="212">
        <v>0.98451415575168932</v>
      </c>
      <c r="U2864" s="212">
        <v>0.96921516900190385</v>
      </c>
      <c r="V2864" s="212">
        <v>0.93341245435469211</v>
      </c>
      <c r="W2864" s="212">
        <v>0.8835845145676694</v>
      </c>
      <c r="X2864" s="212">
        <v>0.79592462888030868</v>
      </c>
      <c r="Y2864" s="212">
        <v>0.64310399604828095</v>
      </c>
      <c r="Z2864" s="212">
        <v>0.45500970623950393</v>
      </c>
    </row>
    <row r="2865" spans="3:26" x14ac:dyDescent="0.3">
      <c r="C2865" s="210">
        <v>39680</v>
      </c>
      <c r="D2865" s="211">
        <v>1.0199070674977899E-3</v>
      </c>
      <c r="E2865" s="211">
        <v>2.5460014030715778E-3</v>
      </c>
      <c r="F2865" s="211">
        <v>3.9866222079328181E-3</v>
      </c>
      <c r="G2865" s="211">
        <v>6.4159268664665224E-3</v>
      </c>
      <c r="H2865" s="211">
        <v>8.2498940131262542E-3</v>
      </c>
      <c r="I2865" s="211">
        <v>1.0664033360312377E-2</v>
      </c>
      <c r="J2865" s="211">
        <v>1.4065786246523918E-2</v>
      </c>
      <c r="K2865" s="211">
        <v>1.7822541578362001E-2</v>
      </c>
      <c r="L2865" s="211">
        <v>2.4319661969396326E-2</v>
      </c>
      <c r="M2865" s="211">
        <v>3.1917446142608018E-2</v>
      </c>
      <c r="N2865" s="211">
        <v>4.2479076161211993E-2</v>
      </c>
      <c r="P2865" s="212">
        <f t="array" ref="P2865:Z2865">(1+D2865:N2865)^-P$1:Z$1</f>
        <v>0.99991845233993892</v>
      </c>
      <c r="Q2865" s="212">
        <v>0.99936451055096231</v>
      </c>
      <c r="R2865" s="212">
        <v>0.99801262909858734</v>
      </c>
      <c r="S2865" s="212">
        <v>0.99362497482880374</v>
      </c>
      <c r="T2865" s="212">
        <v>0.98370217118571623</v>
      </c>
      <c r="U2865" s="212">
        <v>0.96867829338745448</v>
      </c>
      <c r="V2865" s="212">
        <v>0.93254403589590318</v>
      </c>
      <c r="W2865" s="212">
        <v>0.8836810576328552</v>
      </c>
      <c r="X2865" s="212">
        <v>0.78640254181008951</v>
      </c>
      <c r="Y2865" s="212">
        <v>0.62420274771460904</v>
      </c>
      <c r="Z2865" s="212">
        <v>0.43516410193008409</v>
      </c>
    </row>
    <row r="2866" spans="3:26" x14ac:dyDescent="0.3">
      <c r="C2866" s="210">
        <v>39679</v>
      </c>
      <c r="D2866" s="211">
        <v>1.1081929398366558E-3</v>
      </c>
      <c r="E2866" s="211">
        <v>2.8534436419626126E-3</v>
      </c>
      <c r="F2866" s="211">
        <v>4.4330367486999063E-3</v>
      </c>
      <c r="G2866" s="211">
        <v>7.1006079434193315E-3</v>
      </c>
      <c r="H2866" s="211">
        <v>9.7208549175664891E-3</v>
      </c>
      <c r="I2866" s="211">
        <v>1.2895106911940006E-2</v>
      </c>
      <c r="J2866" s="211">
        <v>1.7294916146556108E-2</v>
      </c>
      <c r="K2866" s="211">
        <v>2.3464765585271091E-2</v>
      </c>
      <c r="L2866" s="211">
        <v>3.1680451875422039E-2</v>
      </c>
      <c r="M2866" s="211">
        <v>4.125554607010181E-2</v>
      </c>
      <c r="N2866" s="211">
        <v>5.2238597530816007E-2</v>
      </c>
      <c r="P2866" s="212">
        <f t="array" ref="P2866:Z2866">(1+D2866:N2866)^-P$1:Z$1</f>
        <v>0.99991139757764103</v>
      </c>
      <c r="Q2866" s="212">
        <v>0.99928790858264427</v>
      </c>
      <c r="R2866" s="212">
        <v>0.99779082393725571</v>
      </c>
      <c r="S2866" s="212">
        <v>0.99294945521091549</v>
      </c>
      <c r="T2866" s="212">
        <v>0.98083814506790279</v>
      </c>
      <c r="U2866" s="212">
        <v>0.96229134687975837</v>
      </c>
      <c r="V2866" s="212">
        <v>0.91783714410683526</v>
      </c>
      <c r="W2866" s="212">
        <v>0.85013858571967393</v>
      </c>
      <c r="X2866" s="212">
        <v>0.7320622010234541</v>
      </c>
      <c r="Y2866" s="212">
        <v>0.54530576080404869</v>
      </c>
      <c r="Z2866" s="212">
        <v>0.36117313159150455</v>
      </c>
    </row>
    <row r="2867" spans="3:26" x14ac:dyDescent="0.3">
      <c r="C2867" s="210">
        <v>39678</v>
      </c>
      <c r="D2867" s="211">
        <v>1.0530251973869665E-3</v>
      </c>
      <c r="E2867" s="211">
        <v>2.5074875793035098E-3</v>
      </c>
      <c r="F2867" s="211">
        <v>3.9972849820518906E-3</v>
      </c>
      <c r="G2867" s="211">
        <v>6.0739348579641941E-3</v>
      </c>
      <c r="H2867" s="211">
        <v>8.0355907854354099E-3</v>
      </c>
      <c r="I2867" s="211">
        <v>1.0600290974109866E-2</v>
      </c>
      <c r="J2867" s="211">
        <v>1.4563479537352274E-2</v>
      </c>
      <c r="K2867" s="211">
        <v>1.9227237805152862E-2</v>
      </c>
      <c r="L2867" s="211">
        <v>2.6104967476271342E-2</v>
      </c>
      <c r="M2867" s="211">
        <v>3.2987922142097309E-2</v>
      </c>
      <c r="N2867" s="211">
        <v>4.432164026177212E-2</v>
      </c>
      <c r="P2867" s="212">
        <f t="array" ref="P2867:Z2867">(1+D2867:N2867)^-P$1:Z$1</f>
        <v>0.99991580585210493</v>
      </c>
      <c r="Q2867" s="212">
        <v>0.99937410868230536</v>
      </c>
      <c r="R2867" s="212">
        <v>0.99800732947694193</v>
      </c>
      <c r="S2867" s="212">
        <v>0.99396273509578437</v>
      </c>
      <c r="T2867" s="212">
        <v>0.98412047577917061</v>
      </c>
      <c r="U2867" s="212">
        <v>0.96886159957011209</v>
      </c>
      <c r="V2867" s="212">
        <v>0.93025898525853956</v>
      </c>
      <c r="W2867" s="212">
        <v>0.8751910171037387</v>
      </c>
      <c r="X2867" s="212">
        <v>0.77282666678275824</v>
      </c>
      <c r="Y2867" s="212">
        <v>0.61456998278805575</v>
      </c>
      <c r="Z2867" s="212">
        <v>0.42006302010928143</v>
      </c>
    </row>
    <row r="2868" spans="3:26" x14ac:dyDescent="0.3">
      <c r="C2868" s="210">
        <v>39675</v>
      </c>
      <c r="D2868" s="211">
        <v>1.1231253015215913E-3</v>
      </c>
      <c r="E2868" s="211">
        <v>2.6256946731454938E-3</v>
      </c>
      <c r="F2868" s="211">
        <v>4.263897471531124E-3</v>
      </c>
      <c r="G2868" s="211">
        <v>6.681130602604857E-3</v>
      </c>
      <c r="H2868" s="211">
        <v>8.7590962748658081E-3</v>
      </c>
      <c r="I2868" s="211">
        <v>1.1918541713273518E-2</v>
      </c>
      <c r="J2868" s="211">
        <v>1.492620450819615E-2</v>
      </c>
      <c r="K2868" s="211">
        <v>1.9163467761653195E-2</v>
      </c>
      <c r="L2868" s="211">
        <v>2.4245978420678403E-2</v>
      </c>
      <c r="M2868" s="211">
        <v>3.1049757872608625E-2</v>
      </c>
      <c r="N2868" s="211">
        <v>4.0573905552392417E-2</v>
      </c>
      <c r="P2868" s="212">
        <f t="array" ref="P2868:Z2868">(1+D2868:N2868)^-P$1:Z$1</f>
        <v>0.99991020442641243</v>
      </c>
      <c r="Q2868" s="212">
        <v>0.99934465144495188</v>
      </c>
      <c r="R2868" s="212">
        <v>0.99787484493702716</v>
      </c>
      <c r="S2868" s="212">
        <v>0.99336321065379907</v>
      </c>
      <c r="T2868" s="212">
        <v>0.98270931382446169</v>
      </c>
      <c r="U2868" s="212">
        <v>0.96508005190460022</v>
      </c>
      <c r="V2868" s="212">
        <v>0.92859784447432103</v>
      </c>
      <c r="W2868" s="212">
        <v>0.87557441990387663</v>
      </c>
      <c r="X2868" s="212">
        <v>0.78696845754863143</v>
      </c>
      <c r="Y2868" s="212">
        <v>0.6321288781976715</v>
      </c>
      <c r="Z2868" s="212">
        <v>0.45137903312098931</v>
      </c>
    </row>
    <row r="2869" spans="3:26" x14ac:dyDescent="0.3">
      <c r="C2869" s="210">
        <v>39674</v>
      </c>
      <c r="D2869" s="211">
        <v>7.9377752312399851E-4</v>
      </c>
      <c r="E2869" s="211">
        <v>1.9124394449558434E-3</v>
      </c>
      <c r="F2869" s="211">
        <v>2.9549479336370837E-3</v>
      </c>
      <c r="G2869" s="211">
        <v>4.4443548014572992E-3</v>
      </c>
      <c r="H2869" s="211">
        <v>5.8843494857606978E-3</v>
      </c>
      <c r="I2869" s="211">
        <v>7.4536404862513232E-3</v>
      </c>
      <c r="J2869" s="211">
        <v>9.9377375144013916E-3</v>
      </c>
      <c r="K2869" s="211">
        <v>1.308539466611641E-2</v>
      </c>
      <c r="L2869" s="211">
        <v>1.780740118436375E-2</v>
      </c>
      <c r="M2869" s="211">
        <v>2.2718247378733507E-2</v>
      </c>
      <c r="N2869" s="211">
        <v>2.9409854964371422E-2</v>
      </c>
      <c r="P2869" s="212">
        <f t="array" ref="P2869:Z2869">(1+D2869:N2869)^-P$1:Z$1</f>
        <v>0.9999365250027541</v>
      </c>
      <c r="Q2869" s="212">
        <v>0.99952246079295115</v>
      </c>
      <c r="R2869" s="212">
        <v>0.99852579238490469</v>
      </c>
      <c r="S2869" s="212">
        <v>0.99557531009038758</v>
      </c>
      <c r="T2869" s="212">
        <v>0.98833436869190583</v>
      </c>
      <c r="U2869" s="212">
        <v>0.97796832389926702</v>
      </c>
      <c r="V2869" s="212">
        <v>0.95175901224087889</v>
      </c>
      <c r="W2869" s="212">
        <v>0.91301438435370597</v>
      </c>
      <c r="X2869" s="212">
        <v>0.83819285400412014</v>
      </c>
      <c r="Y2869" s="212">
        <v>0.71393706454805295</v>
      </c>
      <c r="Z2869" s="212">
        <v>0.56005872544709645</v>
      </c>
    </row>
    <row r="2870" spans="3:26" x14ac:dyDescent="0.3">
      <c r="C2870" s="210">
        <v>39673</v>
      </c>
      <c r="D2870" s="211">
        <v>9.3344624734871594E-4</v>
      </c>
      <c r="E2870" s="211">
        <v>2.4426882075047275E-3</v>
      </c>
      <c r="F2870" s="211">
        <v>3.7103846710107415E-3</v>
      </c>
      <c r="G2870" s="211">
        <v>5.6644540220695599E-3</v>
      </c>
      <c r="H2870" s="211">
        <v>7.6349969883041761E-3</v>
      </c>
      <c r="I2870" s="211">
        <v>9.9128159997155432E-3</v>
      </c>
      <c r="J2870" s="211">
        <v>1.3241319930446549E-2</v>
      </c>
      <c r="K2870" s="211">
        <v>1.6552985795386898E-2</v>
      </c>
      <c r="L2870" s="211">
        <v>2.2061643123852757E-2</v>
      </c>
      <c r="M2870" s="211">
        <v>2.9370318426820807E-2</v>
      </c>
      <c r="N2870" s="211">
        <v>3.7255930193837904E-2</v>
      </c>
      <c r="P2870" s="212">
        <f t="array" ref="P2870:Z2870">(1+D2870:N2870)^-P$1:Z$1</f>
        <v>0.99992536191697456</v>
      </c>
      <c r="Q2870" s="212">
        <v>0.99939025854440378</v>
      </c>
      <c r="R2870" s="212">
        <v>0.99814995436133147</v>
      </c>
      <c r="S2870" s="212">
        <v>0.99436745129111892</v>
      </c>
      <c r="T2870" s="212">
        <v>0.98490312212362252</v>
      </c>
      <c r="U2870" s="212">
        <v>0.9708415376585976</v>
      </c>
      <c r="V2870" s="212">
        <v>0.93634423316983029</v>
      </c>
      <c r="W2870" s="212">
        <v>0.89143536194070938</v>
      </c>
      <c r="X2870" s="212">
        <v>0.8039501121385918</v>
      </c>
      <c r="Y2870" s="212">
        <v>0.64777678507725267</v>
      </c>
      <c r="Z2870" s="212">
        <v>0.48115108660500044</v>
      </c>
    </row>
    <row r="2871" spans="3:26" x14ac:dyDescent="0.3">
      <c r="C2871" s="210">
        <v>39672</v>
      </c>
      <c r="D2871" s="211">
        <v>9.9616034569585004E-4</v>
      </c>
      <c r="E2871" s="211">
        <v>2.4781560594544427E-3</v>
      </c>
      <c r="F2871" s="211">
        <v>3.8764987807825809E-3</v>
      </c>
      <c r="G2871" s="211">
        <v>5.8755887868487244E-3</v>
      </c>
      <c r="H2871" s="211">
        <v>7.8705478470964246E-3</v>
      </c>
      <c r="I2871" s="211">
        <v>1.0477853763677356E-2</v>
      </c>
      <c r="J2871" s="211">
        <v>1.364921330522093E-2</v>
      </c>
      <c r="K2871" s="211">
        <v>1.8433268540794964E-2</v>
      </c>
      <c r="L2871" s="211">
        <v>2.4296449295961465E-2</v>
      </c>
      <c r="M2871" s="211">
        <v>3.2463111346007364E-2</v>
      </c>
      <c r="N2871" s="211">
        <v>4.444698538272529E-2</v>
      </c>
      <c r="P2871" s="212">
        <f t="array" ref="P2871:Z2871">(1+D2871:N2871)^-P$1:Z$1</f>
        <v>0.99992035001164947</v>
      </c>
      <c r="Q2871" s="212">
        <v>0.99938141877672126</v>
      </c>
      <c r="R2871" s="212">
        <v>0.99806736768309989</v>
      </c>
      <c r="S2871" s="212">
        <v>0.99415873210131778</v>
      </c>
      <c r="T2871" s="212">
        <v>0.98444280970190468</v>
      </c>
      <c r="U2871" s="212">
        <v>0.9692138262473049</v>
      </c>
      <c r="V2871" s="212">
        <v>0.93446181985057697</v>
      </c>
      <c r="W2871" s="212">
        <v>0.87997828644448883</v>
      </c>
      <c r="X2871" s="212">
        <v>0.78658077504616175</v>
      </c>
      <c r="Y2871" s="212">
        <v>0.61927256900187821</v>
      </c>
      <c r="Z2871" s="212">
        <v>0.41905592517282858</v>
      </c>
    </row>
    <row r="2872" spans="3:26" x14ac:dyDescent="0.3">
      <c r="C2872" s="210">
        <v>39671</v>
      </c>
      <c r="D2872" s="211">
        <v>1.2186436967950274E-3</v>
      </c>
      <c r="E2872" s="211">
        <v>2.8323693440459579E-3</v>
      </c>
      <c r="F2872" s="211">
        <v>4.4943916668480624E-3</v>
      </c>
      <c r="G2872" s="211">
        <v>7.1732778650297271E-3</v>
      </c>
      <c r="H2872" s="211">
        <v>9.8391627592265656E-3</v>
      </c>
      <c r="I2872" s="211">
        <v>1.2878720413243453E-2</v>
      </c>
      <c r="J2872" s="211">
        <v>1.6758661165348188E-2</v>
      </c>
      <c r="K2872" s="211">
        <v>2.1158549524055704E-2</v>
      </c>
      <c r="L2872" s="211">
        <v>2.8428172270990797E-2</v>
      </c>
      <c r="M2872" s="211">
        <v>3.8758764598070775E-2</v>
      </c>
      <c r="N2872" s="211">
        <v>5.2151958611643082E-2</v>
      </c>
      <c r="P2872" s="212">
        <f t="array" ref="P2872:Z2872">(1+D2872:N2872)^-P$1:Z$1</f>
        <v>0.99990257260609439</v>
      </c>
      <c r="Q2872" s="212">
        <v>0.99929315849423894</v>
      </c>
      <c r="R2872" s="212">
        <v>0.99776035074114122</v>
      </c>
      <c r="S2872" s="212">
        <v>0.9928778115715744</v>
      </c>
      <c r="T2872" s="212">
        <v>0.98060833808308856</v>
      </c>
      <c r="U2872" s="212">
        <v>0.96233805190186472</v>
      </c>
      <c r="V2872" s="212">
        <v>0.92026010943839875</v>
      </c>
      <c r="W2872" s="212">
        <v>0.86366984318550444</v>
      </c>
      <c r="X2872" s="212">
        <v>0.75554502475163421</v>
      </c>
      <c r="Y2872" s="212">
        <v>0.56530064638075483</v>
      </c>
      <c r="Z2872" s="212">
        <v>0.36176840949219369</v>
      </c>
    </row>
    <row r="2873" spans="3:26" x14ac:dyDescent="0.3">
      <c r="C2873" s="210">
        <v>39668</v>
      </c>
      <c r="D2873" s="211">
        <v>1.1389679279166431E-3</v>
      </c>
      <c r="E2873" s="211">
        <v>2.764132382556165E-3</v>
      </c>
      <c r="F2873" s="211">
        <v>4.4206224654677467E-3</v>
      </c>
      <c r="G2873" s="211">
        <v>6.9631447018993296E-3</v>
      </c>
      <c r="H2873" s="211">
        <v>9.2160971152252559E-3</v>
      </c>
      <c r="I2873" s="211">
        <v>1.2582232292419962E-2</v>
      </c>
      <c r="J2873" s="211">
        <v>1.5958399772053735E-2</v>
      </c>
      <c r="K2873" s="211">
        <v>2.0975119263973163E-2</v>
      </c>
      <c r="L2873" s="211">
        <v>2.6485525507473864E-2</v>
      </c>
      <c r="M2873" s="211">
        <v>3.5397565577293851E-2</v>
      </c>
      <c r="N2873" s="211">
        <v>4.6411902356109119E-2</v>
      </c>
      <c r="P2873" s="212">
        <f t="array" ref="P2873:Z2873">(1+D2873:N2873)^-P$1:Z$1</f>
        <v>0.99990893856266183</v>
      </c>
      <c r="Q2873" s="212">
        <v>0.99931015825185354</v>
      </c>
      <c r="R2873" s="212">
        <v>0.99779699008883782</v>
      </c>
      <c r="S2873" s="212">
        <v>0.99308500540607103</v>
      </c>
      <c r="T2873" s="212">
        <v>0.98181951965384318</v>
      </c>
      <c r="U2873" s="212">
        <v>0.9631836287143537</v>
      </c>
      <c r="V2873" s="212">
        <v>0.92389022726530834</v>
      </c>
      <c r="W2873" s="212">
        <v>0.86475660833814005</v>
      </c>
      <c r="X2873" s="212">
        <v>0.76996627363586345</v>
      </c>
      <c r="Y2873" s="212">
        <v>0.59346198786717663</v>
      </c>
      <c r="Z2873" s="212">
        <v>0.40359574844538249</v>
      </c>
    </row>
    <row r="2874" spans="3:26" x14ac:dyDescent="0.3">
      <c r="C2874" s="210">
        <v>39667</v>
      </c>
      <c r="D2874" s="211">
        <v>1.065742175151796E-3</v>
      </c>
      <c r="E2874" s="211">
        <v>2.8067584844812549E-3</v>
      </c>
      <c r="F2874" s="211">
        <v>4.5236656977667867E-3</v>
      </c>
      <c r="G2874" s="211">
        <v>7.089388978553989E-3</v>
      </c>
      <c r="H2874" s="211">
        <v>9.2186033602091287E-3</v>
      </c>
      <c r="I2874" s="211">
        <v>1.1805987057164619E-2</v>
      </c>
      <c r="J2874" s="211">
        <v>1.5744610505330263E-2</v>
      </c>
      <c r="K2874" s="211">
        <v>2.1132116815653551E-2</v>
      </c>
      <c r="L2874" s="211">
        <v>2.8186224054011534E-2</v>
      </c>
      <c r="M2874" s="211">
        <v>3.7590272210899701E-2</v>
      </c>
      <c r="N2874" s="211">
        <v>5.0481692376070697E-2</v>
      </c>
      <c r="P2874" s="212">
        <f t="array" ref="P2874:Z2874">(1+D2874:N2874)^-P$1:Z$1</f>
        <v>0.99991478965659708</v>
      </c>
      <c r="Q2874" s="212">
        <v>0.99929953871441257</v>
      </c>
      <c r="R2874" s="212">
        <v>0.99774581216870284</v>
      </c>
      <c r="S2874" s="212">
        <v>0.99296051665707208</v>
      </c>
      <c r="T2874" s="212">
        <v>0.98181464325306644</v>
      </c>
      <c r="U2874" s="212">
        <v>0.96540215813456465</v>
      </c>
      <c r="V2874" s="212">
        <v>0.92486291752113392</v>
      </c>
      <c r="W2874" s="212">
        <v>0.86382635216181869</v>
      </c>
      <c r="X2874" s="212">
        <v>0.75732482360847964</v>
      </c>
      <c r="Y2874" s="212">
        <v>0.57492557550704337</v>
      </c>
      <c r="Z2874" s="212">
        <v>0.3734480878765451</v>
      </c>
    </row>
    <row r="2875" spans="3:26" x14ac:dyDescent="0.3">
      <c r="C2875" s="210">
        <v>39666</v>
      </c>
      <c r="D2875" s="211">
        <v>1.0534662053239296E-3</v>
      </c>
      <c r="E2875" s="211">
        <v>2.5971122206081098E-3</v>
      </c>
      <c r="F2875" s="211">
        <v>4.1411700879080632E-3</v>
      </c>
      <c r="G2875" s="211">
        <v>6.3014728213509185E-3</v>
      </c>
      <c r="H2875" s="211">
        <v>7.8989909342432139E-3</v>
      </c>
      <c r="I2875" s="211">
        <v>1.0363507050877935E-2</v>
      </c>
      <c r="J2875" s="211">
        <v>1.3866724513235741E-2</v>
      </c>
      <c r="K2875" s="211">
        <v>1.879030732715075E-2</v>
      </c>
      <c r="L2875" s="211">
        <v>2.5087650110904431E-2</v>
      </c>
      <c r="M2875" s="211">
        <v>3.335435279607999E-2</v>
      </c>
      <c r="N2875" s="211">
        <v>4.4896003465554418E-2</v>
      </c>
      <c r="P2875" s="212">
        <f t="array" ref="P2875:Z2875">(1+D2875:N2875)^-P$1:Z$1</f>
        <v>0.99991577061155801</v>
      </c>
      <c r="Q2875" s="212">
        <v>0.99935177380132023</v>
      </c>
      <c r="R2875" s="212">
        <v>0.99793582382663693</v>
      </c>
      <c r="S2875" s="212">
        <v>0.99373798708285355</v>
      </c>
      <c r="T2875" s="212">
        <v>0.98438724818673595</v>
      </c>
      <c r="U2875" s="212">
        <v>0.96954293242754985</v>
      </c>
      <c r="V2875" s="212">
        <v>0.93345986998116737</v>
      </c>
      <c r="W2875" s="212">
        <v>0.87782181349111066</v>
      </c>
      <c r="X2875" s="212">
        <v>0.78053069505342432</v>
      </c>
      <c r="Y2875" s="212">
        <v>0.61130915824269916</v>
      </c>
      <c r="Z2875" s="212">
        <v>0.41546901303758194</v>
      </c>
    </row>
    <row r="2876" spans="3:26" x14ac:dyDescent="0.3">
      <c r="C2876" s="210">
        <v>39665</v>
      </c>
      <c r="D2876" s="211">
        <v>1.0248203389867565E-3</v>
      </c>
      <c r="E2876" s="211">
        <v>2.5787174724669947E-3</v>
      </c>
      <c r="F2876" s="211">
        <v>3.9188695406599076E-3</v>
      </c>
      <c r="G2876" s="211">
        <v>6.3755834817757007E-3</v>
      </c>
      <c r="H2876" s="211">
        <v>8.5059870978712558E-3</v>
      </c>
      <c r="I2876" s="211">
        <v>1.1670873776026776E-2</v>
      </c>
      <c r="J2876" s="211">
        <v>1.482272220711379E-2</v>
      </c>
      <c r="K2876" s="211">
        <v>1.8751179904423102E-2</v>
      </c>
      <c r="L2876" s="211">
        <v>2.4559740952259535E-2</v>
      </c>
      <c r="M2876" s="211">
        <v>3.1884026338777453E-2</v>
      </c>
      <c r="N2876" s="211">
        <v>4.2343332397464947E-2</v>
      </c>
      <c r="P2876" s="212">
        <f t="array" ref="P2876:Z2876">(1+D2876:N2876)^-P$1:Z$1</f>
        <v>0.99991805971175907</v>
      </c>
      <c r="Q2876" s="212">
        <v>0.99935635765528252</v>
      </c>
      <c r="R2876" s="212">
        <v>0.99804630556330409</v>
      </c>
      <c r="S2876" s="212">
        <v>0.99366480706962501</v>
      </c>
      <c r="T2876" s="212">
        <v>0.98320264546870451</v>
      </c>
      <c r="U2876" s="212">
        <v>0.96578901144241447</v>
      </c>
      <c r="V2876" s="212">
        <v>0.92907139043991127</v>
      </c>
      <c r="W2876" s="212">
        <v>0.87805784368701723</v>
      </c>
      <c r="X2876" s="212">
        <v>0.78456175343234891</v>
      </c>
      <c r="Y2876" s="212">
        <v>0.62450605888405075</v>
      </c>
      <c r="Z2876" s="212">
        <v>0.43629892861409714</v>
      </c>
    </row>
    <row r="2877" spans="3:26" x14ac:dyDescent="0.3">
      <c r="C2877" s="210">
        <v>39664</v>
      </c>
      <c r="D2877" s="211">
        <v>9.8434934654151231E-4</v>
      </c>
      <c r="E2877" s="211">
        <v>2.42676640805273E-3</v>
      </c>
      <c r="F2877" s="211">
        <v>3.7377570519872335E-3</v>
      </c>
      <c r="G2877" s="211">
        <v>5.7397829889615729E-3</v>
      </c>
      <c r="H2877" s="211">
        <v>7.4003317448728088E-3</v>
      </c>
      <c r="I2877" s="211">
        <v>1.011362809826527E-2</v>
      </c>
      <c r="J2877" s="211">
        <v>1.267522526249667E-2</v>
      </c>
      <c r="K2877" s="211">
        <v>1.673647823868098E-2</v>
      </c>
      <c r="L2877" s="211">
        <v>2.1916520373513923E-2</v>
      </c>
      <c r="M2877" s="211">
        <v>2.8445994926118039E-2</v>
      </c>
      <c r="N2877" s="211">
        <v>3.7533892249933781E-2</v>
      </c>
      <c r="P2877" s="212">
        <f t="array" ref="P2877:Z2877">(1+D2877:N2877)^-P$1:Z$1</f>
        <v>0.99992129388209583</v>
      </c>
      <c r="Q2877" s="212">
        <v>0.99939422691322344</v>
      </c>
      <c r="R2877" s="212">
        <v>0.99813634426900288</v>
      </c>
      <c r="S2877" s="212">
        <v>0.99429297410120987</v>
      </c>
      <c r="T2877" s="212">
        <v>0.98536202498999759</v>
      </c>
      <c r="U2877" s="212">
        <v>0.9702626385149935</v>
      </c>
      <c r="V2877" s="212">
        <v>0.9389642855422039</v>
      </c>
      <c r="W2877" s="212">
        <v>0.89030981775395246</v>
      </c>
      <c r="X2877" s="212">
        <v>0.80509253459511188</v>
      </c>
      <c r="Y2877" s="212">
        <v>0.65656485420728661</v>
      </c>
      <c r="Z2877" s="212">
        <v>0.47857956763707332</v>
      </c>
    </row>
    <row r="2878" spans="3:26" x14ac:dyDescent="0.3">
      <c r="C2878" s="210">
        <v>39661</v>
      </c>
      <c r="D2878" s="211">
        <v>1.0594143781198079E-3</v>
      </c>
      <c r="E2878" s="211">
        <v>2.8078572527799831E-3</v>
      </c>
      <c r="F2878" s="211">
        <v>4.4271392711987649E-3</v>
      </c>
      <c r="G2878" s="211">
        <v>7.1316661922662065E-3</v>
      </c>
      <c r="H2878" s="211">
        <v>9.4690185063446841E-3</v>
      </c>
      <c r="I2878" s="211">
        <v>1.2620315632619122E-2</v>
      </c>
      <c r="J2878" s="211">
        <v>1.7013785645287181E-2</v>
      </c>
      <c r="K2878" s="211">
        <v>2.2018238127582739E-2</v>
      </c>
      <c r="L2878" s="211">
        <v>3.0015902754813389E-2</v>
      </c>
      <c r="M2878" s="211">
        <v>3.9651755481143851E-2</v>
      </c>
      <c r="N2878" s="211">
        <v>5.2023744636385962E-2</v>
      </c>
      <c r="P2878" s="212">
        <f t="array" ref="P2878:Z2878">(1+D2878:N2878)^-P$1:Z$1</f>
        <v>0.99991529530006651</v>
      </c>
      <c r="Q2878" s="212">
        <v>0.99929926498323451</v>
      </c>
      <c r="R2878" s="212">
        <v>0.99779375318919794</v>
      </c>
      <c r="S2878" s="212">
        <v>0.9929188343176325</v>
      </c>
      <c r="T2878" s="212">
        <v>0.98132759361027944</v>
      </c>
      <c r="U2878" s="212">
        <v>0.96307496053026753</v>
      </c>
      <c r="V2878" s="212">
        <v>0.91910642242803542</v>
      </c>
      <c r="W2878" s="212">
        <v>0.85859722084819745</v>
      </c>
      <c r="X2878" s="212">
        <v>0.7439790397675361</v>
      </c>
      <c r="Y2878" s="212">
        <v>0.55806094692158015</v>
      </c>
      <c r="Z2878" s="212">
        <v>0.36265123192923854</v>
      </c>
    </row>
    <row r="2879" spans="3:26" x14ac:dyDescent="0.3">
      <c r="C2879" s="210">
        <v>39660</v>
      </c>
      <c r="D2879" s="211">
        <v>1.0537295336809644E-3</v>
      </c>
      <c r="E2879" s="211">
        <v>2.7401013656986719E-3</v>
      </c>
      <c r="F2879" s="211">
        <v>4.4515908324527457E-3</v>
      </c>
      <c r="G2879" s="211">
        <v>6.9312132572042816E-3</v>
      </c>
      <c r="H2879" s="211">
        <v>9.366280353132226E-3</v>
      </c>
      <c r="I2879" s="211">
        <v>1.1836832426771655E-2</v>
      </c>
      <c r="J2879" s="211">
        <v>1.4992054699305809E-2</v>
      </c>
      <c r="K2879" s="211">
        <v>1.9728462335948643E-2</v>
      </c>
      <c r="L2879" s="211">
        <v>2.4874459130932711E-2</v>
      </c>
      <c r="M2879" s="211">
        <v>3.28766823185511E-2</v>
      </c>
      <c r="N2879" s="211">
        <v>4.3616341937791153E-2</v>
      </c>
      <c r="P2879" s="212">
        <f t="array" ref="P2879:Z2879">(1+D2879:N2879)^-P$1:Z$1</f>
        <v>0.99991574956923412</v>
      </c>
      <c r="Q2879" s="212">
        <v>0.99931614540231539</v>
      </c>
      <c r="R2879" s="212">
        <v>0.99778160837118068</v>
      </c>
      <c r="S2879" s="212">
        <v>0.99311649776474464</v>
      </c>
      <c r="T2879" s="212">
        <v>0.98152737225870001</v>
      </c>
      <c r="U2879" s="212">
        <v>0.96531387133475244</v>
      </c>
      <c r="V2879" s="212">
        <v>0.92829665782243787</v>
      </c>
      <c r="W2879" s="212">
        <v>0.87218419096063227</v>
      </c>
      <c r="X2879" s="212">
        <v>0.78215584975979957</v>
      </c>
      <c r="Y2879" s="212">
        <v>0.61556356054996697</v>
      </c>
      <c r="Z2879" s="212">
        <v>0.4257773733464566</v>
      </c>
    </row>
    <row r="2880" spans="3:26" x14ac:dyDescent="0.3">
      <c r="C2880" s="210">
        <v>39659</v>
      </c>
      <c r="D2880" s="211">
        <v>9.8670173172644548E-4</v>
      </c>
      <c r="E2880" s="211">
        <v>2.4979993809190657E-3</v>
      </c>
      <c r="F2880" s="211">
        <v>3.7522255627005906E-3</v>
      </c>
      <c r="G2880" s="211">
        <v>5.6561334929628952E-3</v>
      </c>
      <c r="H2880" s="211">
        <v>7.5921436701866735E-3</v>
      </c>
      <c r="I2880" s="211">
        <v>9.6001568494991432E-3</v>
      </c>
      <c r="J2880" s="211">
        <v>1.2050154380361769E-2</v>
      </c>
      <c r="K2880" s="211">
        <v>1.5622658920417431E-2</v>
      </c>
      <c r="L2880" s="211">
        <v>2.1155408393595514E-2</v>
      </c>
      <c r="M2880" s="211">
        <v>2.8733628510601905E-2</v>
      </c>
      <c r="N2880" s="211">
        <v>3.7276180395034365E-2</v>
      </c>
      <c r="P2880" s="212">
        <f t="array" ref="P2880:Z2880">(1+D2880:N2880)^-P$1:Z$1</f>
        <v>0.99992110589138006</v>
      </c>
      <c r="Q2880" s="212">
        <v>0.99937647333194934</v>
      </c>
      <c r="R2880" s="212">
        <v>0.998129150462571</v>
      </c>
      <c r="S2880" s="212">
        <v>0.99437567842069707</v>
      </c>
      <c r="T2880" s="212">
        <v>0.98498690059410732</v>
      </c>
      <c r="U2880" s="212">
        <v>0.97174378544658757</v>
      </c>
      <c r="V2880" s="212">
        <v>0.94186752445563171</v>
      </c>
      <c r="W2880" s="212">
        <v>0.89716707878645141</v>
      </c>
      <c r="X2880" s="212">
        <v>0.81111340960797818</v>
      </c>
      <c r="Y2880" s="212">
        <v>0.65381660731852875</v>
      </c>
      <c r="Z2880" s="212">
        <v>0.48096325621500902</v>
      </c>
    </row>
    <row r="2881" spans="3:26" x14ac:dyDescent="0.3">
      <c r="C2881" s="210">
        <v>39658</v>
      </c>
      <c r="D2881" s="211">
        <v>1.0433057711655598E-3</v>
      </c>
      <c r="E2881" s="211">
        <v>2.5705658014237385E-3</v>
      </c>
      <c r="F2881" s="211">
        <v>3.9645001276059988E-3</v>
      </c>
      <c r="G2881" s="211">
        <v>6.1808626639876917E-3</v>
      </c>
      <c r="H2881" s="211">
        <v>8.4072994487835711E-3</v>
      </c>
      <c r="I2881" s="211">
        <v>1.1283573698800132E-2</v>
      </c>
      <c r="J2881" s="211">
        <v>1.4140587300282666E-2</v>
      </c>
      <c r="K2881" s="211">
        <v>1.9080613133934624E-2</v>
      </c>
      <c r="L2881" s="211">
        <v>2.4570444471863469E-2</v>
      </c>
      <c r="M2881" s="211">
        <v>3.205791157834937E-2</v>
      </c>
      <c r="N2881" s="211">
        <v>4.3518451692190138E-2</v>
      </c>
      <c r="P2881" s="212">
        <f t="array" ref="P2881:Z2881">(1+D2881:N2881)^-P$1:Z$1</f>
        <v>0.99991658252695537</v>
      </c>
      <c r="Q2881" s="212">
        <v>0.9993583890333525</v>
      </c>
      <c r="R2881" s="212">
        <v>0.99802362450426407</v>
      </c>
      <c r="S2881" s="212">
        <v>0.99385710572190467</v>
      </c>
      <c r="T2881" s="212">
        <v>0.98339509688317384</v>
      </c>
      <c r="U2881" s="212">
        <v>0.96689906634684242</v>
      </c>
      <c r="V2881" s="212">
        <v>0.93220017337740979</v>
      </c>
      <c r="W2881" s="212">
        <v>0.87607285115675138</v>
      </c>
      <c r="X2881" s="212">
        <v>0.78447979540410007</v>
      </c>
      <c r="Y2881" s="212">
        <v>0.62292962980940059</v>
      </c>
      <c r="Z2881" s="212">
        <v>0.42657691102921735</v>
      </c>
    </row>
    <row r="2882" spans="3:26" x14ac:dyDescent="0.3">
      <c r="C2882" s="210">
        <v>39657</v>
      </c>
      <c r="D2882" s="211">
        <v>1.035127928226687E-3</v>
      </c>
      <c r="E2882" s="211">
        <v>2.5263895072810713E-3</v>
      </c>
      <c r="F2882" s="211">
        <v>3.9012249563323644E-3</v>
      </c>
      <c r="G2882" s="211">
        <v>6.2072420934545496E-3</v>
      </c>
      <c r="H2882" s="211">
        <v>8.5230763898351599E-3</v>
      </c>
      <c r="I2882" s="211">
        <v>1.1255008895326815E-2</v>
      </c>
      <c r="J2882" s="211">
        <v>1.415573944059789E-2</v>
      </c>
      <c r="K2882" s="211">
        <v>1.8571388491819454E-2</v>
      </c>
      <c r="L2882" s="211">
        <v>2.3697330759815574E-2</v>
      </c>
      <c r="M2882" s="211">
        <v>3.1112454697526791E-2</v>
      </c>
      <c r="N2882" s="211">
        <v>4.0663773273264078E-2</v>
      </c>
      <c r="P2882" s="212">
        <f t="array" ref="P2882:Z2882">(1+D2882:N2882)^-P$1:Z$1</f>
        <v>0.99991723602090821</v>
      </c>
      <c r="Q2882" s="212">
        <v>0.99936939802551272</v>
      </c>
      <c r="R2882" s="212">
        <v>0.9980550763638496</v>
      </c>
      <c r="S2882" s="212">
        <v>0.99383105007220973</v>
      </c>
      <c r="T2882" s="212">
        <v>0.98316932526987966</v>
      </c>
      <c r="U2882" s="212">
        <v>0.96698100432014888</v>
      </c>
      <c r="V2882" s="212">
        <v>0.93213053710155147</v>
      </c>
      <c r="W2882" s="212">
        <v>0.8791433406725665</v>
      </c>
      <c r="X2882" s="212">
        <v>0.79119637924717701</v>
      </c>
      <c r="Y2882" s="212">
        <v>0.63155257429082234</v>
      </c>
      <c r="Z2882" s="212">
        <v>0.45060008520589484</v>
      </c>
    </row>
    <row r="2883" spans="3:26" x14ac:dyDescent="0.3">
      <c r="C2883" s="210">
        <v>39654</v>
      </c>
      <c r="D2883" s="211">
        <v>1.0576267445024067E-3</v>
      </c>
      <c r="E2883" s="211">
        <v>2.6394364508985045E-3</v>
      </c>
      <c r="F2883" s="211">
        <v>4.2365775623861464E-3</v>
      </c>
      <c r="G2883" s="211">
        <v>6.8157252512481342E-3</v>
      </c>
      <c r="H2883" s="211">
        <v>8.9292638581141056E-3</v>
      </c>
      <c r="I2883" s="211">
        <v>1.1459470564702945E-2</v>
      </c>
      <c r="J2883" s="211">
        <v>1.4950459990127731E-2</v>
      </c>
      <c r="K2883" s="211">
        <v>1.8954246664476201E-2</v>
      </c>
      <c r="L2883" s="211">
        <v>2.5395905884188719E-2</v>
      </c>
      <c r="M2883" s="211">
        <v>3.2147875639612529E-2</v>
      </c>
      <c r="N2883" s="211">
        <v>4.1352333769490442E-2</v>
      </c>
      <c r="P2883" s="212">
        <f t="array" ref="P2883:Z2883">(1+D2883:N2883)^-P$1:Z$1</f>
        <v>0.99991543814744543</v>
      </c>
      <c r="Q2883" s="212">
        <v>0.99934122727216823</v>
      </c>
      <c r="R2883" s="212">
        <v>0.99788841826491681</v>
      </c>
      <c r="S2883" s="212">
        <v>0.99323041438437276</v>
      </c>
      <c r="T2883" s="212">
        <v>0.98237785120815801</v>
      </c>
      <c r="U2883" s="212">
        <v>0.9663947111686978</v>
      </c>
      <c r="V2883" s="212">
        <v>0.92848689072531598</v>
      </c>
      <c r="W2883" s="212">
        <v>0.87683366255758233</v>
      </c>
      <c r="X2883" s="212">
        <v>0.77818742582830047</v>
      </c>
      <c r="Y2883" s="212">
        <v>0.6221156897588549</v>
      </c>
      <c r="Z2883" s="212">
        <v>0.44467847413170303</v>
      </c>
    </row>
    <row r="2884" spans="3:26" x14ac:dyDescent="0.3">
      <c r="C2884" s="210">
        <v>39653</v>
      </c>
      <c r="D2884" s="211">
        <v>9.2382743769344161E-4</v>
      </c>
      <c r="E2884" s="211">
        <v>2.1211284890007864E-3</v>
      </c>
      <c r="F2884" s="211">
        <v>3.4421644516164779E-3</v>
      </c>
      <c r="G2884" s="211">
        <v>5.6757198111104922E-3</v>
      </c>
      <c r="H2884" s="211">
        <v>7.2294440530220119E-3</v>
      </c>
      <c r="I2884" s="211">
        <v>9.1665957045595544E-3</v>
      </c>
      <c r="J2884" s="211">
        <v>1.2055056191266083E-2</v>
      </c>
      <c r="K2884" s="211">
        <v>1.6113174058239102E-2</v>
      </c>
      <c r="L2884" s="211">
        <v>2.0904662695838364E-2</v>
      </c>
      <c r="M2884" s="211">
        <v>2.628827418974793E-2</v>
      </c>
      <c r="N2884" s="211">
        <v>3.4428892677538042E-2</v>
      </c>
      <c r="P2884" s="212">
        <f t="array" ref="P2884:Z2884">(1+D2884:N2884)^-P$1:Z$1</f>
        <v>0.99992613065073388</v>
      </c>
      <c r="Q2884" s="212">
        <v>0.99947041975913509</v>
      </c>
      <c r="R2884" s="212">
        <v>0.99828334825335474</v>
      </c>
      <c r="S2884" s="212">
        <v>0.99435631217965903</v>
      </c>
      <c r="T2884" s="212">
        <v>0.98569640863492147</v>
      </c>
      <c r="U2884" s="212">
        <v>0.97299677394379658</v>
      </c>
      <c r="V2884" s="212">
        <v>0.94184471536164482</v>
      </c>
      <c r="W2884" s="212">
        <v>0.89413979731676463</v>
      </c>
      <c r="X2884" s="212">
        <v>0.81310779891792462</v>
      </c>
      <c r="Y2884" s="212">
        <v>0.67757831134938873</v>
      </c>
      <c r="Z2884" s="212">
        <v>0.5081444110073966</v>
      </c>
    </row>
    <row r="2885" spans="3:26" x14ac:dyDescent="0.3">
      <c r="C2885" s="210">
        <v>39652</v>
      </c>
      <c r="D2885" s="211">
        <v>8.9724305838684922E-4</v>
      </c>
      <c r="E2885" s="211">
        <v>2.230805719044787E-3</v>
      </c>
      <c r="F2885" s="211">
        <v>3.6181204329127962E-3</v>
      </c>
      <c r="G2885" s="211">
        <v>5.57263581507069E-3</v>
      </c>
      <c r="H2885" s="211">
        <v>7.4542248152457717E-3</v>
      </c>
      <c r="I2885" s="211">
        <v>9.5350969256087232E-3</v>
      </c>
      <c r="J2885" s="211">
        <v>1.2282572349912429E-2</v>
      </c>
      <c r="K2885" s="211">
        <v>1.5392462586723697E-2</v>
      </c>
      <c r="L2885" s="211">
        <v>2.0220561790573108E-2</v>
      </c>
      <c r="M2885" s="211">
        <v>2.633831815428397E-2</v>
      </c>
      <c r="N2885" s="211">
        <v>3.3106266675008864E-2</v>
      </c>
      <c r="P2885" s="212">
        <f t="array" ref="P2885:Z2885">(1+D2885:N2885)^-P$1:Z$1</f>
        <v>0.99992825531165752</v>
      </c>
      <c r="Q2885" s="212">
        <v>0.99944307484883643</v>
      </c>
      <c r="R2885" s="212">
        <v>0.99819583407727697</v>
      </c>
      <c r="S2885" s="212">
        <v>0.99445824635974323</v>
      </c>
      <c r="T2885" s="212">
        <v>0.98525660528305359</v>
      </c>
      <c r="U2885" s="212">
        <v>0.97193167089408916</v>
      </c>
      <c r="V2885" s="212">
        <v>0.94078676674271822</v>
      </c>
      <c r="W2885" s="212">
        <v>0.898591804359538</v>
      </c>
      <c r="X2885" s="212">
        <v>0.81857651079405924</v>
      </c>
      <c r="Y2885" s="212">
        <v>0.67708290257660764</v>
      </c>
      <c r="Z2885" s="212">
        <v>0.52131483235974085</v>
      </c>
    </row>
    <row r="2886" spans="3:26" x14ac:dyDescent="0.3">
      <c r="C2886" s="210">
        <v>39651</v>
      </c>
      <c r="D2886" s="211">
        <v>1.2225510290526267E-3</v>
      </c>
      <c r="E2886" s="211">
        <v>2.7951344155172429E-3</v>
      </c>
      <c r="F2886" s="211">
        <v>4.4979109719881149E-3</v>
      </c>
      <c r="G2886" s="211">
        <v>7.1267327303844389E-3</v>
      </c>
      <c r="H2886" s="211">
        <v>9.7619251687036199E-3</v>
      </c>
      <c r="I2886" s="211">
        <v>1.2480701562317436E-2</v>
      </c>
      <c r="J2886" s="211">
        <v>1.6174816199484986E-2</v>
      </c>
      <c r="K2886" s="211">
        <v>2.1720299945691905E-2</v>
      </c>
      <c r="L2886" s="211">
        <v>2.8620468693274812E-2</v>
      </c>
      <c r="M2886" s="211">
        <v>3.7543717318157421E-2</v>
      </c>
      <c r="N2886" s="211">
        <v>5.0712843511530513E-2</v>
      </c>
      <c r="P2886" s="212">
        <f t="array" ref="P2886:Z2886">(1+D2886:N2886)^-P$1:Z$1</f>
        <v>0.99990226043105723</v>
      </c>
      <c r="Q2886" s="212">
        <v>0.99930243458911883</v>
      </c>
      <c r="R2886" s="212">
        <v>0.99775860288971818</v>
      </c>
      <c r="S2886" s="212">
        <v>0.99292369818139636</v>
      </c>
      <c r="T2886" s="212">
        <v>0.98075835903376163</v>
      </c>
      <c r="U2886" s="212">
        <v>0.96347341955322574</v>
      </c>
      <c r="V2886" s="212">
        <v>0.92290683409303897</v>
      </c>
      <c r="W2886" s="212">
        <v>0.8603513501549851</v>
      </c>
      <c r="X2886" s="212">
        <v>0.75413375163928253</v>
      </c>
      <c r="Y2886" s="212">
        <v>0.57531265327378023</v>
      </c>
      <c r="Z2886" s="212">
        <v>0.37180838626882345</v>
      </c>
    </row>
    <row r="2887" spans="3:26" x14ac:dyDescent="0.3">
      <c r="C2887" s="210">
        <v>39650</v>
      </c>
      <c r="D2887" s="211">
        <v>9.6203355316906638E-4</v>
      </c>
      <c r="E2887" s="211">
        <v>2.5627643390113684E-3</v>
      </c>
      <c r="F2887" s="211">
        <v>4.0174965933730657E-3</v>
      </c>
      <c r="G2887" s="211">
        <v>6.3932401610592837E-3</v>
      </c>
      <c r="H2887" s="211">
        <v>8.7422837392331885E-3</v>
      </c>
      <c r="I2887" s="211">
        <v>1.1073769171626231E-2</v>
      </c>
      <c r="J2887" s="211">
        <v>1.4225072603355832E-2</v>
      </c>
      <c r="K2887" s="211">
        <v>1.8314280018225645E-2</v>
      </c>
      <c r="L2887" s="211">
        <v>2.3077243317071911E-2</v>
      </c>
      <c r="M2887" s="211">
        <v>3.0895556921369815E-2</v>
      </c>
      <c r="N2887" s="211">
        <v>4.2229766743482909E-2</v>
      </c>
      <c r="P2887" s="212">
        <f t="array" ref="P2887:Z2887">(1+D2887:N2887)^-P$1:Z$1</f>
        <v>0.99992307727106755</v>
      </c>
      <c r="Q2887" s="212">
        <v>0.99936033315955475</v>
      </c>
      <c r="R2887" s="212">
        <v>0.99799728411527033</v>
      </c>
      <c r="S2887" s="212">
        <v>0.99364737370450118</v>
      </c>
      <c r="T2887" s="212">
        <v>0.98274207139456615</v>
      </c>
      <c r="U2887" s="212">
        <v>0.96750110520482258</v>
      </c>
      <c r="V2887" s="212">
        <v>0.93181197505543079</v>
      </c>
      <c r="W2887" s="212">
        <v>0.88069830796497228</v>
      </c>
      <c r="X2887" s="212">
        <v>0.79600492352171803</v>
      </c>
      <c r="Y2887" s="212">
        <v>0.63354866803417009</v>
      </c>
      <c r="Z2887" s="212">
        <v>0.43725073212137344</v>
      </c>
    </row>
    <row r="2888" spans="3:26" x14ac:dyDescent="0.3">
      <c r="C2888" s="210">
        <v>39647</v>
      </c>
      <c r="D2888" s="211">
        <v>9.568930518316014E-4</v>
      </c>
      <c r="E2888" s="211">
        <v>2.3588196969967254E-3</v>
      </c>
      <c r="F2888" s="211">
        <v>3.8087244400261608E-3</v>
      </c>
      <c r="G2888" s="211">
        <v>6.1396653991581335E-3</v>
      </c>
      <c r="H2888" s="211">
        <v>8.2284772912203236E-3</v>
      </c>
      <c r="I2888" s="211">
        <v>1.1266942765089586E-2</v>
      </c>
      <c r="J2888" s="211">
        <v>1.4565757621178116E-2</v>
      </c>
      <c r="K2888" s="211">
        <v>1.8547890527528487E-2</v>
      </c>
      <c r="L2888" s="211">
        <v>2.4570423986829581E-2</v>
      </c>
      <c r="M2888" s="211">
        <v>3.1727457882625106E-2</v>
      </c>
      <c r="N2888" s="211">
        <v>4.0051991877360187E-2</v>
      </c>
      <c r="P2888" s="212">
        <f t="array" ref="P2888:Z2888">(1+D2888:N2888)^-P$1:Z$1</f>
        <v>0.99992348808546383</v>
      </c>
      <c r="Q2888" s="212">
        <v>0.99941116292040433</v>
      </c>
      <c r="R2888" s="212">
        <v>0.9981010604646503</v>
      </c>
      <c r="S2888" s="212">
        <v>0.99389780006663153</v>
      </c>
      <c r="T2888" s="212">
        <v>0.98374396310108492</v>
      </c>
      <c r="U2888" s="212">
        <v>0.96694677095791548</v>
      </c>
      <c r="V2888" s="212">
        <v>0.93024854138925195</v>
      </c>
      <c r="W2888" s="212">
        <v>0.87928532374646751</v>
      </c>
      <c r="X2888" s="212">
        <v>0.7844799522512651</v>
      </c>
      <c r="Y2888" s="212">
        <v>0.62592913652302495</v>
      </c>
      <c r="Z2888" s="212">
        <v>0.45593086998534882</v>
      </c>
    </row>
    <row r="2889" spans="3:26" x14ac:dyDescent="0.3">
      <c r="C2889" s="210">
        <v>39646</v>
      </c>
      <c r="D2889" s="211">
        <v>9.8914181321620425E-4</v>
      </c>
      <c r="E2889" s="211">
        <v>2.5192000729327975E-3</v>
      </c>
      <c r="F2889" s="211">
        <v>4.0167333440771138E-3</v>
      </c>
      <c r="G2889" s="211">
        <v>6.4527196673830863E-3</v>
      </c>
      <c r="H2889" s="211">
        <v>8.6917105698688865E-3</v>
      </c>
      <c r="I2889" s="211">
        <v>1.1552705242835354E-2</v>
      </c>
      <c r="J2889" s="211">
        <v>1.5314867177902855E-2</v>
      </c>
      <c r="K2889" s="211">
        <v>1.9795632612846868E-2</v>
      </c>
      <c r="L2889" s="211">
        <v>2.4987825067400955E-2</v>
      </c>
      <c r="M2889" s="211">
        <v>3.319662799072283E-2</v>
      </c>
      <c r="N2889" s="211">
        <v>4.2225591008058914E-2</v>
      </c>
      <c r="P2889" s="212">
        <f t="array" ref="P2889:Z2889">(1+D2889:N2889)^-P$1:Z$1</f>
        <v>0.9999209108929239</v>
      </c>
      <c r="Q2889" s="212">
        <v>0.99937118973218364</v>
      </c>
      <c r="R2889" s="212">
        <v>0.99799766345186613</v>
      </c>
      <c r="S2889" s="212">
        <v>0.99358865097059335</v>
      </c>
      <c r="T2889" s="212">
        <v>0.9828406181093271</v>
      </c>
      <c r="U2889" s="212">
        <v>0.96612751838183775</v>
      </c>
      <c r="V2889" s="212">
        <v>0.92682186777524334</v>
      </c>
      <c r="W2889" s="212">
        <v>0.87178213692468542</v>
      </c>
      <c r="X2889" s="212">
        <v>0.78129119840146033</v>
      </c>
      <c r="Y2889" s="212">
        <v>0.61271046535811347</v>
      </c>
      <c r="Z2889" s="212">
        <v>0.43728577084781739</v>
      </c>
    </row>
    <row r="2890" spans="3:26" x14ac:dyDescent="0.3">
      <c r="C2890" s="210">
        <v>39645</v>
      </c>
      <c r="D2890" s="211">
        <v>8.5111169460488022E-4</v>
      </c>
      <c r="E2890" s="211">
        <v>2.0926720362624395E-3</v>
      </c>
      <c r="F2890" s="211">
        <v>3.427348850496963E-3</v>
      </c>
      <c r="G2890" s="211">
        <v>5.3445389775302037E-3</v>
      </c>
      <c r="H2890" s="211">
        <v>6.8804432291429797E-3</v>
      </c>
      <c r="I2890" s="211">
        <v>9.0333395276085086E-3</v>
      </c>
      <c r="J2890" s="211">
        <v>1.1809814283919279E-2</v>
      </c>
      <c r="K2890" s="211">
        <v>1.5281569953191167E-2</v>
      </c>
      <c r="L2890" s="211">
        <v>2.0404054715748084E-2</v>
      </c>
      <c r="M2890" s="211">
        <v>2.5892415821256388E-2</v>
      </c>
      <c r="N2890" s="211">
        <v>3.3853171130232805E-2</v>
      </c>
      <c r="P2890" s="212">
        <f t="array" ref="P2890:Z2890">(1+D2890:N2890)^-P$1:Z$1</f>
        <v>0.99993194233967353</v>
      </c>
      <c r="Q2890" s="212">
        <v>0.9994775151807197</v>
      </c>
      <c r="R2890" s="212">
        <v>0.99829071805113589</v>
      </c>
      <c r="S2890" s="212">
        <v>0.99468387326899321</v>
      </c>
      <c r="T2890" s="212">
        <v>0.98637984325816996</v>
      </c>
      <c r="U2890" s="212">
        <v>0.97338231607303238</v>
      </c>
      <c r="V2890" s="212">
        <v>0.94298668783419504</v>
      </c>
      <c r="W2890" s="212">
        <v>0.8992790610812903</v>
      </c>
      <c r="X2890" s="212">
        <v>0.81710570606047028</v>
      </c>
      <c r="Y2890" s="212">
        <v>0.68151075224439717</v>
      </c>
      <c r="Z2890" s="212">
        <v>0.51383385594532427</v>
      </c>
    </row>
    <row r="2891" spans="3:26" x14ac:dyDescent="0.3">
      <c r="C2891" s="210">
        <v>39644</v>
      </c>
      <c r="D2891" s="211">
        <v>1.0722492907649197E-3</v>
      </c>
      <c r="E2891" s="211">
        <v>2.8388593801809857E-3</v>
      </c>
      <c r="F2891" s="211">
        <v>4.3918251204379732E-3</v>
      </c>
      <c r="G2891" s="211">
        <v>6.6075201268014673E-3</v>
      </c>
      <c r="H2891" s="211">
        <v>8.730761643302918E-3</v>
      </c>
      <c r="I2891" s="211">
        <v>1.0948103577652437E-2</v>
      </c>
      <c r="J2891" s="211">
        <v>1.5036566186665032E-2</v>
      </c>
      <c r="K2891" s="211">
        <v>1.9467910191128965E-2</v>
      </c>
      <c r="L2891" s="211">
        <v>2.648183367897269E-2</v>
      </c>
      <c r="M2891" s="211">
        <v>3.5341010039684193E-2</v>
      </c>
      <c r="N2891" s="211">
        <v>4.853973175737842E-2</v>
      </c>
      <c r="P2891" s="212">
        <f t="array" ref="P2891:Z2891">(1+D2891:N2891)^-P$1:Z$1</f>
        <v>0.99991426968768593</v>
      </c>
      <c r="Q2891" s="212">
        <v>0.99929154171792767</v>
      </c>
      <c r="R2891" s="212">
        <v>0.99781129411716474</v>
      </c>
      <c r="S2891" s="212">
        <v>0.99343585260919853</v>
      </c>
      <c r="T2891" s="212">
        <v>0.98276452200977671</v>
      </c>
      <c r="U2891" s="212">
        <v>0.96786194483966259</v>
      </c>
      <c r="V2891" s="212">
        <v>0.9280931368727523</v>
      </c>
      <c r="W2891" s="212">
        <v>0.87374575695768908</v>
      </c>
      <c r="X2891" s="212">
        <v>0.76999396657057728</v>
      </c>
      <c r="Y2891" s="212">
        <v>0.59394844206481212</v>
      </c>
      <c r="Z2891" s="212">
        <v>0.38752717992786806</v>
      </c>
    </row>
    <row r="2892" spans="3:26" x14ac:dyDescent="0.3">
      <c r="C2892" s="210">
        <v>39643</v>
      </c>
      <c r="D2892" s="211">
        <v>9.7740701573650326E-4</v>
      </c>
      <c r="E2892" s="211">
        <v>2.56090198130512E-3</v>
      </c>
      <c r="F2892" s="211">
        <v>4.2057115217581089E-3</v>
      </c>
      <c r="G2892" s="211">
        <v>6.5078239096912271E-3</v>
      </c>
      <c r="H2892" s="211">
        <v>8.1928185403096886E-3</v>
      </c>
      <c r="I2892" s="211">
        <v>1.0342850434726297E-2</v>
      </c>
      <c r="J2892" s="211">
        <v>1.3141139291724736E-2</v>
      </c>
      <c r="K2892" s="211">
        <v>1.7609266468010441E-2</v>
      </c>
      <c r="L2892" s="211">
        <v>2.36262376894271E-2</v>
      </c>
      <c r="M2892" s="211">
        <v>3.1905978611945232E-2</v>
      </c>
      <c r="N2892" s="211">
        <v>4.3253434582707216E-2</v>
      </c>
      <c r="P2892" s="212">
        <f t="array" ref="P2892:Z2892">(1+D2892:N2892)^-P$1:Z$1</f>
        <v>0.99992184868081191</v>
      </c>
      <c r="Q2892" s="212">
        <v>0.99936079726231331</v>
      </c>
      <c r="R2892" s="212">
        <v>0.99790375408079135</v>
      </c>
      <c r="S2892" s="212">
        <v>0.99353425402654882</v>
      </c>
      <c r="T2892" s="212">
        <v>0.98381355237141177</v>
      </c>
      <c r="U2892" s="212">
        <v>0.9696024010098927</v>
      </c>
      <c r="V2892" s="212">
        <v>0.93680725906208384</v>
      </c>
      <c r="W2892" s="212">
        <v>0.88497831391243342</v>
      </c>
      <c r="X2892" s="212">
        <v>0.79174605412560306</v>
      </c>
      <c r="Y2892" s="212">
        <v>0.62430680691896512</v>
      </c>
      <c r="Z2892" s="212">
        <v>0.42874941129005367</v>
      </c>
    </row>
    <row r="2893" spans="3:26" x14ac:dyDescent="0.3">
      <c r="C2893" s="210">
        <v>39640</v>
      </c>
      <c r="D2893" s="211">
        <v>1.1224209849414989E-3</v>
      </c>
      <c r="E2893" s="211">
        <v>2.5542173947221882E-3</v>
      </c>
      <c r="F2893" s="211">
        <v>3.8426825323126228E-3</v>
      </c>
      <c r="G2893" s="211">
        <v>6.2594430586412064E-3</v>
      </c>
      <c r="H2893" s="211">
        <v>8.0098246392599909E-3</v>
      </c>
      <c r="I2893" s="211">
        <v>1.0288721328774673E-2</v>
      </c>
      <c r="J2893" s="211">
        <v>1.3754691322548467E-2</v>
      </c>
      <c r="K2893" s="211">
        <v>1.8202401672459699E-2</v>
      </c>
      <c r="L2893" s="211">
        <v>2.4017482406071346E-2</v>
      </c>
      <c r="M2893" s="211">
        <v>3.2187625832939014E-2</v>
      </c>
      <c r="N2893" s="211">
        <v>4.271448594939057E-2</v>
      </c>
      <c r="P2893" s="212">
        <f t="array" ref="P2893:Z2893">(1+D2893:N2893)^-P$1:Z$1</f>
        <v>0.99991026070349454</v>
      </c>
      <c r="Q2893" s="212">
        <v>0.99936246308171683</v>
      </c>
      <c r="R2893" s="212">
        <v>0.99808417838982111</v>
      </c>
      <c r="S2893" s="212">
        <v>0.9937794938454293</v>
      </c>
      <c r="T2893" s="212">
        <v>0.9841707874239457</v>
      </c>
      <c r="U2893" s="212">
        <v>0.96975825702016683</v>
      </c>
      <c r="V2893" s="212">
        <v>0.93397578179717144</v>
      </c>
      <c r="W2893" s="212">
        <v>0.88137591870734799</v>
      </c>
      <c r="X2893" s="212">
        <v>0.78872623830910038</v>
      </c>
      <c r="Y2893" s="212">
        <v>0.62175641563462447</v>
      </c>
      <c r="Z2893" s="212">
        <v>0.43320340276497482</v>
      </c>
    </row>
    <row r="2894" spans="3:26" x14ac:dyDescent="0.3">
      <c r="C2894" s="210">
        <v>39639</v>
      </c>
      <c r="D2894" s="211">
        <v>1.1277813751586205E-3</v>
      </c>
      <c r="E2894" s="211">
        <v>2.6125396686927267E-3</v>
      </c>
      <c r="F2894" s="211">
        <v>4.2108997413298193E-3</v>
      </c>
      <c r="G2894" s="211">
        <v>6.5685069810136817E-3</v>
      </c>
      <c r="H2894" s="211">
        <v>8.229671928941102E-3</v>
      </c>
      <c r="I2894" s="211">
        <v>1.0739525031269787E-2</v>
      </c>
      <c r="J2894" s="211">
        <v>1.4251655260286305E-2</v>
      </c>
      <c r="K2894" s="211">
        <v>1.908674713124783E-2</v>
      </c>
      <c r="L2894" s="211">
        <v>2.4944911618664387E-2</v>
      </c>
      <c r="M2894" s="211">
        <v>3.3573053679302654E-2</v>
      </c>
      <c r="N2894" s="211">
        <v>4.5761125704437397E-2</v>
      </c>
      <c r="P2894" s="212">
        <f t="array" ref="P2894:Z2894">(1+D2894:N2894)^-P$1:Z$1</f>
        <v>0.99990983239274489</v>
      </c>
      <c r="Q2894" s="212">
        <v>0.99934792946066997</v>
      </c>
      <c r="R2894" s="212">
        <v>0.99790117626049679</v>
      </c>
      <c r="S2894" s="212">
        <v>0.99347435675221496</v>
      </c>
      <c r="T2894" s="212">
        <v>0.98374163185259544</v>
      </c>
      <c r="U2894" s="212">
        <v>0.96846125918780024</v>
      </c>
      <c r="V2894" s="212">
        <v>0.93168987153428018</v>
      </c>
      <c r="W2894" s="212">
        <v>0.87603593955873538</v>
      </c>
      <c r="X2894" s="212">
        <v>0.78161837908335752</v>
      </c>
      <c r="Y2894" s="212">
        <v>0.60937176239024504</v>
      </c>
      <c r="Z2894" s="212">
        <v>0.40864870454829683</v>
      </c>
    </row>
    <row r="2895" spans="3:26" x14ac:dyDescent="0.3">
      <c r="C2895" s="210">
        <v>39638</v>
      </c>
      <c r="D2895" s="211">
        <v>9.883015460745916E-4</v>
      </c>
      <c r="E2895" s="211">
        <v>2.4717127622753241E-3</v>
      </c>
      <c r="F2895" s="211">
        <v>3.8980304170077073E-3</v>
      </c>
      <c r="G2895" s="211">
        <v>5.9685938108585751E-3</v>
      </c>
      <c r="H2895" s="211">
        <v>7.8375229973662378E-3</v>
      </c>
      <c r="I2895" s="211">
        <v>1.0302865681013259E-2</v>
      </c>
      <c r="J2895" s="211">
        <v>1.308419092555629E-2</v>
      </c>
      <c r="K2895" s="211">
        <v>1.7741155436305042E-2</v>
      </c>
      <c r="L2895" s="211">
        <v>2.4305051480216305E-2</v>
      </c>
      <c r="M2895" s="211">
        <v>3.1416404013877373E-2</v>
      </c>
      <c r="N2895" s="211">
        <v>3.9877391537803196E-2</v>
      </c>
      <c r="P2895" s="212">
        <f t="array" ref="P2895:Z2895">(1+D2895:N2895)^-P$1:Z$1</f>
        <v>0.99992097804258862</v>
      </c>
      <c r="Q2895" s="212">
        <v>0.99938302463149853</v>
      </c>
      <c r="R2895" s="212">
        <v>0.99805666433571383</v>
      </c>
      <c r="S2895" s="212">
        <v>0.99406681893691318</v>
      </c>
      <c r="T2895" s="212">
        <v>0.98450732726109158</v>
      </c>
      <c r="U2895" s="212">
        <v>0.96971752742073669</v>
      </c>
      <c r="V2895" s="212">
        <v>0.93707059177177354</v>
      </c>
      <c r="W2895" s="212">
        <v>0.88417583622505402</v>
      </c>
      <c r="X2895" s="212">
        <v>0.78651471994815703</v>
      </c>
      <c r="Y2895" s="212">
        <v>0.62876663116502307</v>
      </c>
      <c r="Z2895" s="212">
        <v>0.45746437368502346</v>
      </c>
    </row>
    <row r="2896" spans="3:26" x14ac:dyDescent="0.3">
      <c r="C2896" s="210">
        <v>39637</v>
      </c>
      <c r="D2896" s="211">
        <v>9.077856487170995E-4</v>
      </c>
      <c r="E2896" s="211">
        <v>2.1948273881352738E-3</v>
      </c>
      <c r="F2896" s="211">
        <v>3.5891499695454398E-3</v>
      </c>
      <c r="G2896" s="211">
        <v>5.7972162013832937E-3</v>
      </c>
      <c r="H2896" s="211">
        <v>7.7323396900081526E-3</v>
      </c>
      <c r="I2896" s="211">
        <v>1.0537321689943325E-2</v>
      </c>
      <c r="J2896" s="211">
        <v>1.3278283733649992E-2</v>
      </c>
      <c r="K2896" s="211">
        <v>1.7778196983387052E-2</v>
      </c>
      <c r="L2896" s="211">
        <v>2.2688721059619169E-2</v>
      </c>
      <c r="M2896" s="211">
        <v>2.8875892779639884E-2</v>
      </c>
      <c r="N2896" s="211">
        <v>3.6991978546517937E-2</v>
      </c>
      <c r="P2896" s="212">
        <f t="array" ref="P2896:Z2896">(1+D2896:N2896)^-P$1:Z$1</f>
        <v>0.99992741272574237</v>
      </c>
      <c r="Q2896" s="212">
        <v>0.99945204461414983</v>
      </c>
      <c r="R2896" s="212">
        <v>0.99821024136095182</v>
      </c>
      <c r="S2896" s="212">
        <v>0.99423619780607686</v>
      </c>
      <c r="T2896" s="212">
        <v>0.98471285632271899</v>
      </c>
      <c r="U2896" s="212">
        <v>0.9690427279314946</v>
      </c>
      <c r="V2896" s="212">
        <v>0.93617345916111894</v>
      </c>
      <c r="W2896" s="212">
        <v>0.88395060674285086</v>
      </c>
      <c r="X2896" s="212">
        <v>0.79903414314947685</v>
      </c>
      <c r="Y2896" s="212">
        <v>0.65246185548818991</v>
      </c>
      <c r="Z2896" s="212">
        <v>0.48360642267487525</v>
      </c>
    </row>
    <row r="2897" spans="3:26" x14ac:dyDescent="0.3">
      <c r="C2897" s="210">
        <v>39636</v>
      </c>
      <c r="D2897" s="211">
        <v>9.5092279032403851E-4</v>
      </c>
      <c r="E2897" s="211">
        <v>2.3026817460750971E-3</v>
      </c>
      <c r="F2897" s="211">
        <v>3.5866073505092088E-3</v>
      </c>
      <c r="G2897" s="211">
        <v>5.7291920821934475E-3</v>
      </c>
      <c r="H2897" s="211">
        <v>7.5107243455599651E-3</v>
      </c>
      <c r="I2897" s="211">
        <v>1.0084070711904043E-2</v>
      </c>
      <c r="J2897" s="211">
        <v>1.3075853112149337E-2</v>
      </c>
      <c r="K2897" s="211">
        <v>1.768456534725886E-2</v>
      </c>
      <c r="L2897" s="211">
        <v>2.286613257607141E-2</v>
      </c>
      <c r="M2897" s="211">
        <v>2.9815793160638284E-2</v>
      </c>
      <c r="N2897" s="211">
        <v>3.7354256394749714E-2</v>
      </c>
      <c r="P2897" s="212">
        <f t="array" ref="P2897:Z2897">(1+D2897:N2897)^-P$1:Z$1</f>
        <v>0.9999239652148173</v>
      </c>
      <c r="Q2897" s="212">
        <v>0.99942515662646803</v>
      </c>
      <c r="R2897" s="212">
        <v>0.9982115058590707</v>
      </c>
      <c r="S2897" s="212">
        <v>0.994303444578026</v>
      </c>
      <c r="T2897" s="212">
        <v>0.98514610526901147</v>
      </c>
      <c r="U2897" s="212">
        <v>0.970347817366086</v>
      </c>
      <c r="V2897" s="212">
        <v>0.93710915378234527</v>
      </c>
      <c r="W2897" s="212">
        <v>0.88452005640002551</v>
      </c>
      <c r="X2897" s="212">
        <v>0.79764933566581953</v>
      </c>
      <c r="Y2897" s="212">
        <v>0.64358628762115333</v>
      </c>
      <c r="Z2897" s="212">
        <v>0.48023978399724082</v>
      </c>
    </row>
    <row r="2898" spans="3:26" x14ac:dyDescent="0.3">
      <c r="C2898" s="210">
        <v>39632</v>
      </c>
      <c r="D2898" s="211">
        <v>1.1112806360207815E-3</v>
      </c>
      <c r="E2898" s="211">
        <v>2.7786580831781526E-3</v>
      </c>
      <c r="F2898" s="211">
        <v>4.4789537153952647E-3</v>
      </c>
      <c r="G2898" s="211">
        <v>7.3707292486912251E-3</v>
      </c>
      <c r="H2898" s="211">
        <v>1.0055244566493151E-2</v>
      </c>
      <c r="I2898" s="211">
        <v>1.3264630160660977E-2</v>
      </c>
      <c r="J2898" s="211">
        <v>1.6983432849407031E-2</v>
      </c>
      <c r="K2898" s="211">
        <v>2.1771598049774278E-2</v>
      </c>
      <c r="L2898" s="211">
        <v>2.7915491417799608E-2</v>
      </c>
      <c r="M2898" s="211">
        <v>3.8108948762026883E-2</v>
      </c>
      <c r="N2898" s="211">
        <v>5.1499019627190078E-2</v>
      </c>
      <c r="P2898" s="212">
        <f t="array" ref="P2898:Z2898">(1+D2898:N2898)^-P$1:Z$1</f>
        <v>0.99991115085765714</v>
      </c>
      <c r="Q2898" s="212">
        <v>0.99930653936773561</v>
      </c>
      <c r="R2898" s="212">
        <v>0.9977680180579207</v>
      </c>
      <c r="S2898" s="212">
        <v>0.99268320089646789</v>
      </c>
      <c r="T2898" s="212">
        <v>0.98018881854097639</v>
      </c>
      <c r="U2898" s="212">
        <v>0.96123892873067518</v>
      </c>
      <c r="V2898" s="212">
        <v>0.91924358845272347</v>
      </c>
      <c r="W2898" s="212">
        <v>0.86004903775457098</v>
      </c>
      <c r="X2898" s="212">
        <v>0.75932183333626213</v>
      </c>
      <c r="Y2898" s="212">
        <v>0.57063181046204259</v>
      </c>
      <c r="Z2898" s="212">
        <v>0.36628788780312627</v>
      </c>
    </row>
    <row r="2899" spans="3:26" x14ac:dyDescent="0.3">
      <c r="C2899" s="210">
        <v>39631</v>
      </c>
      <c r="D2899" s="211">
        <v>1.1045925054044992E-3</v>
      </c>
      <c r="E2899" s="211">
        <v>2.6955067671461819E-3</v>
      </c>
      <c r="F2899" s="211">
        <v>4.2987069868506865E-3</v>
      </c>
      <c r="G2899" s="211">
        <v>6.8551772084769324E-3</v>
      </c>
      <c r="H2899" s="211">
        <v>9.2737316870561103E-3</v>
      </c>
      <c r="I2899" s="211">
        <v>1.1737883617384419E-2</v>
      </c>
      <c r="J2899" s="211">
        <v>1.5214870502394928E-2</v>
      </c>
      <c r="K2899" s="211">
        <v>2.0044629686937935E-2</v>
      </c>
      <c r="L2899" s="211">
        <v>2.6896332901111052E-2</v>
      </c>
      <c r="M2899" s="211">
        <v>3.3978717508935913E-2</v>
      </c>
      <c r="N2899" s="211">
        <v>4.6265477993873122E-2</v>
      </c>
      <c r="P2899" s="212">
        <f t="array" ref="P2899:Z2899">(1+D2899:N2899)^-P$1:Z$1</f>
        <v>0.99991168526861729</v>
      </c>
      <c r="Q2899" s="212">
        <v>0.99932725629261288</v>
      </c>
      <c r="R2899" s="212">
        <v>0.99785755135671406</v>
      </c>
      <c r="S2899" s="212">
        <v>0.99319149629097314</v>
      </c>
      <c r="T2899" s="212">
        <v>0.98170738925718093</v>
      </c>
      <c r="U2899" s="212">
        <v>0.96559712454207147</v>
      </c>
      <c r="V2899" s="212">
        <v>0.9272784083927913</v>
      </c>
      <c r="W2899" s="212">
        <v>0.87029358821767944</v>
      </c>
      <c r="X2899" s="212">
        <v>0.7668915813505649</v>
      </c>
      <c r="Y2899" s="212">
        <v>0.60579544589866952</v>
      </c>
      <c r="Z2899" s="212">
        <v>0.40472691232308067</v>
      </c>
    </row>
    <row r="2900" spans="3:26" x14ac:dyDescent="0.3">
      <c r="C2900" s="210">
        <v>39630</v>
      </c>
      <c r="D2900" s="211">
        <v>1.0855899852576449E-3</v>
      </c>
      <c r="E2900" s="211">
        <v>2.7691919531779613E-3</v>
      </c>
      <c r="F2900" s="211">
        <v>4.1833659957751512E-3</v>
      </c>
      <c r="G2900" s="211">
        <v>6.2945259878111432E-3</v>
      </c>
      <c r="H2900" s="211">
        <v>8.075405391138369E-3</v>
      </c>
      <c r="I2900" s="211">
        <v>1.0615355813744344E-2</v>
      </c>
      <c r="J2900" s="211">
        <v>1.358101741045269E-2</v>
      </c>
      <c r="K2900" s="211">
        <v>1.6976384355036289E-2</v>
      </c>
      <c r="L2900" s="211">
        <v>2.2615454311928782E-2</v>
      </c>
      <c r="M2900" s="211">
        <v>3.0438123052599214E-2</v>
      </c>
      <c r="N2900" s="211">
        <v>3.8322563159688523E-2</v>
      </c>
      <c r="P2900" s="212">
        <f t="array" ref="P2900:Z2900">(1+D2900:N2900)^-P$1:Z$1</f>
        <v>0.99991320367433412</v>
      </c>
      <c r="Q2900" s="212">
        <v>0.99930889772003673</v>
      </c>
      <c r="R2900" s="212">
        <v>0.9979148569136862</v>
      </c>
      <c r="S2900" s="212">
        <v>0.99374484723383327</v>
      </c>
      <c r="T2900" s="212">
        <v>0.98404274033451866</v>
      </c>
      <c r="U2900" s="212">
        <v>0.96881827291679257</v>
      </c>
      <c r="V2900" s="212">
        <v>0.9347762250866567</v>
      </c>
      <c r="W2900" s="212">
        <v>0.88884068069179589</v>
      </c>
      <c r="X2900" s="212">
        <v>0.79960680720408372</v>
      </c>
      <c r="Y2900" s="212">
        <v>0.6377804929243992</v>
      </c>
      <c r="Z2900" s="212">
        <v>0.47136156799833018</v>
      </c>
    </row>
    <row r="2901" spans="3:26" x14ac:dyDescent="0.3">
      <c r="C2901" s="210">
        <v>39629</v>
      </c>
      <c r="D2901" s="211">
        <v>1.0606370872396126E-3</v>
      </c>
      <c r="E2901" s="211">
        <v>2.6501018253478146E-3</v>
      </c>
      <c r="F2901" s="211">
        <v>4.0530489812199023E-3</v>
      </c>
      <c r="G2901" s="211">
        <v>6.3724638873209893E-3</v>
      </c>
      <c r="H2901" s="211">
        <v>8.6615380735713815E-3</v>
      </c>
      <c r="I2901" s="211">
        <v>1.1754543468836733E-2</v>
      </c>
      <c r="J2901" s="211">
        <v>1.5588822359015837E-2</v>
      </c>
      <c r="K2901" s="211">
        <v>2.0217100689018771E-2</v>
      </c>
      <c r="L2901" s="211">
        <v>2.6128603658180521E-2</v>
      </c>
      <c r="M2901" s="211">
        <v>3.3859571787146998E-2</v>
      </c>
      <c r="N2901" s="211">
        <v>4.4174262510431786E-2</v>
      </c>
      <c r="P2901" s="212">
        <f t="array" ref="P2901:Z2901">(1+D2901:N2901)^-P$1:Z$1</f>
        <v>0.99991519759519687</v>
      </c>
      <c r="Q2901" s="212">
        <v>0.99933856971723267</v>
      </c>
      <c r="R2901" s="212">
        <v>0.9979796149788418</v>
      </c>
      <c r="S2901" s="212">
        <v>0.99366788727236621</v>
      </c>
      <c r="T2901" s="212">
        <v>0.98289941919835255</v>
      </c>
      <c r="U2901" s="212">
        <v>0.96554942589853876</v>
      </c>
      <c r="V2901" s="212">
        <v>0.92557249056283986</v>
      </c>
      <c r="W2901" s="212">
        <v>0.8692642287547705</v>
      </c>
      <c r="X2901" s="212">
        <v>0.7726486698113344</v>
      </c>
      <c r="Y2901" s="212">
        <v>0.60684350203284942</v>
      </c>
      <c r="Z2901" s="212">
        <v>0.42125038941353066</v>
      </c>
    </row>
    <row r="2902" spans="3:26" x14ac:dyDescent="0.3">
      <c r="C2902" s="210">
        <v>39626</v>
      </c>
      <c r="D2902" s="211">
        <v>9.5936008032663589E-4</v>
      </c>
      <c r="E2902" s="211">
        <v>2.4984302748087346E-3</v>
      </c>
      <c r="F2902" s="211">
        <v>4.1114640935638802E-3</v>
      </c>
      <c r="G2902" s="211">
        <v>6.3119895594067549E-3</v>
      </c>
      <c r="H2902" s="211">
        <v>8.2336081063570411E-3</v>
      </c>
      <c r="I2902" s="211">
        <v>1.1073005098499651E-2</v>
      </c>
      <c r="J2902" s="211">
        <v>1.4784974170870012E-2</v>
      </c>
      <c r="K2902" s="211">
        <v>1.9463030008485028E-2</v>
      </c>
      <c r="L2902" s="211">
        <v>2.5785099779928343E-2</v>
      </c>
      <c r="M2902" s="211">
        <v>3.4583260116829558E-2</v>
      </c>
      <c r="N2902" s="211">
        <v>4.5484538513096015E-2</v>
      </c>
      <c r="P2902" s="212">
        <f t="array" ref="P2902:Z2902">(1+D2902:N2902)^-P$1:Z$1</f>
        <v>0.999923290927207</v>
      </c>
      <c r="Q2902" s="212">
        <v>0.99937636594392931</v>
      </c>
      <c r="R2902" s="212">
        <v>0.99795058536345194</v>
      </c>
      <c r="S2902" s="212">
        <v>0.99372760175284169</v>
      </c>
      <c r="T2902" s="212">
        <v>0.98373395074773129</v>
      </c>
      <c r="U2902" s="212">
        <v>0.96750329864332585</v>
      </c>
      <c r="V2902" s="212">
        <v>0.92924420158033716</v>
      </c>
      <c r="W2902" s="212">
        <v>0.87377503580343985</v>
      </c>
      <c r="X2902" s="212">
        <v>0.7752399349616047</v>
      </c>
      <c r="Y2902" s="212">
        <v>0.6005073029748893</v>
      </c>
      <c r="Z2902" s="212">
        <v>0.41081634091828578</v>
      </c>
    </row>
    <row r="2903" spans="3:26" x14ac:dyDescent="0.3">
      <c r="C2903" s="210">
        <v>39625</v>
      </c>
      <c r="D2903" s="211">
        <v>8.971816700825728E-4</v>
      </c>
      <c r="E2903" s="211">
        <v>2.1697471798590652E-3</v>
      </c>
      <c r="F2903" s="211">
        <v>3.2964769292091415E-3</v>
      </c>
      <c r="G2903" s="211">
        <v>5.1448592419686481E-3</v>
      </c>
      <c r="H2903" s="211">
        <v>6.5001769468687656E-3</v>
      </c>
      <c r="I2903" s="211">
        <v>8.3257737566825168E-3</v>
      </c>
      <c r="J2903" s="211">
        <v>1.1267049966739552E-2</v>
      </c>
      <c r="K2903" s="211">
        <v>1.548241536811156E-2</v>
      </c>
      <c r="L2903" s="211">
        <v>1.9688967865614557E-2</v>
      </c>
      <c r="M2903" s="211">
        <v>2.6596572944390877E-2</v>
      </c>
      <c r="N2903" s="211">
        <v>3.3275047921224252E-2</v>
      </c>
      <c r="P2903" s="212">
        <f t="array" ref="P2903:Z2903">(1+D2903:N2903)^-P$1:Z$1</f>
        <v>0.99992826021796755</v>
      </c>
      <c r="Q2903" s="212">
        <v>0.99945829760429294</v>
      </c>
      <c r="R2903" s="212">
        <v>0.99835582540826096</v>
      </c>
      <c r="S2903" s="212">
        <v>0.99488147484945733</v>
      </c>
      <c r="T2903" s="212">
        <v>0.98712531327475173</v>
      </c>
      <c r="U2903" s="212">
        <v>0.97543288972457598</v>
      </c>
      <c r="V2903" s="212">
        <v>0.94551999110599017</v>
      </c>
      <c r="W2903" s="212">
        <v>0.89803476321689979</v>
      </c>
      <c r="X2903" s="212">
        <v>0.82285401687255466</v>
      </c>
      <c r="Y2903" s="212">
        <v>0.67453245106068471</v>
      </c>
      <c r="Z2903" s="212">
        <v>0.51961437976165703</v>
      </c>
    </row>
    <row r="2904" spans="3:26" x14ac:dyDescent="0.3">
      <c r="C2904" s="210">
        <v>39624</v>
      </c>
      <c r="D2904" s="211">
        <v>9.3570152222707294E-4</v>
      </c>
      <c r="E2904" s="211">
        <v>2.2415344997796698E-3</v>
      </c>
      <c r="F2904" s="211">
        <v>3.4408532742049732E-3</v>
      </c>
      <c r="G2904" s="211">
        <v>5.2454467370609279E-3</v>
      </c>
      <c r="H2904" s="211">
        <v>6.7862753283879015E-3</v>
      </c>
      <c r="I2904" s="211">
        <v>9.1410570149241567E-3</v>
      </c>
      <c r="J2904" s="211">
        <v>1.1439351180183526E-2</v>
      </c>
      <c r="K2904" s="211">
        <v>1.5380464872248227E-2</v>
      </c>
      <c r="L2904" s="211">
        <v>2.0576265275363291E-2</v>
      </c>
      <c r="M2904" s="211">
        <v>2.7975369231896044E-2</v>
      </c>
      <c r="N2904" s="211">
        <v>3.4979671105302916E-2</v>
      </c>
      <c r="P2904" s="212">
        <f t="array" ref="P2904:Z2904">(1+D2904:N2904)^-P$1:Z$1</f>
        <v>0.99992518167691458</v>
      </c>
      <c r="Q2904" s="212">
        <v>0.9994404001321433</v>
      </c>
      <c r="R2904" s="212">
        <v>0.99828400047223975</v>
      </c>
      <c r="S2904" s="212">
        <v>0.9947819244005659</v>
      </c>
      <c r="T2904" s="212">
        <v>0.98656437033286659</v>
      </c>
      <c r="U2904" s="212">
        <v>0.9730706477337564</v>
      </c>
      <c r="V2904" s="212">
        <v>0.94471490701778504</v>
      </c>
      <c r="W2904" s="212">
        <v>0.89866613118885552</v>
      </c>
      <c r="X2904" s="212">
        <v>0.81572798019975257</v>
      </c>
      <c r="Y2904" s="212">
        <v>0.66108814117617398</v>
      </c>
      <c r="Z2904" s="212">
        <v>0.502763347548007</v>
      </c>
    </row>
    <row r="2905" spans="3:26" x14ac:dyDescent="0.3">
      <c r="C2905" s="210">
        <v>39623</v>
      </c>
      <c r="D2905" s="211">
        <v>1.0219549403981943E-3</v>
      </c>
      <c r="E2905" s="211">
        <v>2.378172434043503E-3</v>
      </c>
      <c r="F2905" s="211">
        <v>3.6508340003841714E-3</v>
      </c>
      <c r="G2905" s="211">
        <v>5.668725240681456E-3</v>
      </c>
      <c r="H2905" s="211">
        <v>7.7868459435864621E-3</v>
      </c>
      <c r="I2905" s="211">
        <v>1.0385037050522072E-2</v>
      </c>
      <c r="J2905" s="211">
        <v>1.3631677076717835E-2</v>
      </c>
      <c r="K2905" s="211">
        <v>1.7611581984844249E-2</v>
      </c>
      <c r="L2905" s="211">
        <v>2.3284025525260051E-2</v>
      </c>
      <c r="M2905" s="211">
        <v>3.1979670298776089E-2</v>
      </c>
      <c r="N2905" s="211">
        <v>4.2275636961806889E-2</v>
      </c>
      <c r="P2905" s="212">
        <f t="array" ref="P2905:Z2905">(1+D2905:N2905)^-P$1:Z$1</f>
        <v>0.99991828869055499</v>
      </c>
      <c r="Q2905" s="212">
        <v>0.9994063390220983</v>
      </c>
      <c r="R2905" s="212">
        <v>0.99817956606266667</v>
      </c>
      <c r="S2905" s="212">
        <v>0.99436322807063049</v>
      </c>
      <c r="T2905" s="212">
        <v>0.98460634261417157</v>
      </c>
      <c r="U2905" s="212">
        <v>0.96948095462673778</v>
      </c>
      <c r="V2905" s="212">
        <v>0.93454265544096771</v>
      </c>
      <c r="W2905" s="212">
        <v>0.88496421798662095</v>
      </c>
      <c r="X2905" s="212">
        <v>0.79439784225991994</v>
      </c>
      <c r="Y2905" s="212">
        <v>0.62363843281778986</v>
      </c>
      <c r="Z2905" s="212">
        <v>0.43686602768300398</v>
      </c>
    </row>
    <row r="2906" spans="3:26" x14ac:dyDescent="0.3">
      <c r="C2906" s="210">
        <v>39622</v>
      </c>
      <c r="D2906" s="211">
        <v>9.128492895043623E-4</v>
      </c>
      <c r="E2906" s="211">
        <v>2.1890879013480974E-3</v>
      </c>
      <c r="F2906" s="211">
        <v>3.5063919158549151E-3</v>
      </c>
      <c r="G2906" s="211">
        <v>5.7272766830655754E-3</v>
      </c>
      <c r="H2906" s="211">
        <v>7.2909025972366457E-3</v>
      </c>
      <c r="I2906" s="211">
        <v>9.7261797627218403E-3</v>
      </c>
      <c r="J2906" s="211">
        <v>1.2622228532423684E-2</v>
      </c>
      <c r="K2906" s="211">
        <v>1.627381920562682E-2</v>
      </c>
      <c r="L2906" s="211">
        <v>2.0610930409851697E-2</v>
      </c>
      <c r="M2906" s="211">
        <v>2.7472175165176606E-2</v>
      </c>
      <c r="N2906" s="211">
        <v>3.7485139413913474E-2</v>
      </c>
      <c r="P2906" s="212">
        <f t="array" ref="P2906:Z2906">(1+D2906:N2906)^-P$1:Z$1</f>
        <v>0.99992700803236512</v>
      </c>
      <c r="Q2906" s="212">
        <v>0.99945347556404607</v>
      </c>
      <c r="R2906" s="212">
        <v>0.99825140115539734</v>
      </c>
      <c r="S2906" s="212">
        <v>0.99430533822056166</v>
      </c>
      <c r="T2906" s="212">
        <v>0.98557613033583724</v>
      </c>
      <c r="U2906" s="212">
        <v>0.97137998375020518</v>
      </c>
      <c r="V2906" s="212">
        <v>0.939210020053872</v>
      </c>
      <c r="W2906" s="212">
        <v>0.89315089272328219</v>
      </c>
      <c r="X2906" s="212">
        <v>0.81545095986123128</v>
      </c>
      <c r="Y2906" s="212">
        <v>0.66596124331519824</v>
      </c>
      <c r="Z2906" s="212">
        <v>0.47902955056418012</v>
      </c>
    </row>
    <row r="2907" spans="3:26" x14ac:dyDescent="0.3">
      <c r="C2907" s="210">
        <v>39619</v>
      </c>
      <c r="D2907" s="211">
        <v>1.2597478440144541E-3</v>
      </c>
      <c r="E2907" s="211">
        <v>3.1393175529469412E-3</v>
      </c>
      <c r="F2907" s="211">
        <v>4.7395182242350288E-3</v>
      </c>
      <c r="G2907" s="211">
        <v>7.2297072388088036E-3</v>
      </c>
      <c r="H2907" s="211">
        <v>9.2187283111160381E-3</v>
      </c>
      <c r="I2907" s="211">
        <v>1.2641737289080586E-2</v>
      </c>
      <c r="J2907" s="211">
        <v>1.6659039887220606E-2</v>
      </c>
      <c r="K2907" s="211">
        <v>2.2747066459112068E-2</v>
      </c>
      <c r="L2907" s="211">
        <v>2.8766537989582317E-2</v>
      </c>
      <c r="M2907" s="211">
        <v>3.6500886174930268E-2</v>
      </c>
      <c r="N2907" s="211">
        <v>4.6706812659839211E-2</v>
      </c>
      <c r="P2907" s="212">
        <f t="array" ref="P2907:Z2907">(1+D2907:N2907)^-P$1:Z$1</f>
        <v>0.9998992886695296</v>
      </c>
      <c r="Q2907" s="212">
        <v>0.9992167068882486</v>
      </c>
      <c r="R2907" s="212">
        <v>0.99763863139265818</v>
      </c>
      <c r="S2907" s="212">
        <v>0.99282218625319529</v>
      </c>
      <c r="T2907" s="212">
        <v>0.9818144001370418</v>
      </c>
      <c r="U2907" s="212">
        <v>0.96301384249483024</v>
      </c>
      <c r="V2907" s="212">
        <v>0.92071107408447705</v>
      </c>
      <c r="W2907" s="212">
        <v>0.85432340136865459</v>
      </c>
      <c r="X2907" s="212">
        <v>0.75306367959721487</v>
      </c>
      <c r="Y2907" s="212">
        <v>0.58405646281287926</v>
      </c>
      <c r="Z2907" s="212">
        <v>0.40132755841427609</v>
      </c>
    </row>
    <row r="2908" spans="3:26" x14ac:dyDescent="0.3">
      <c r="C2908" s="210">
        <v>39618</v>
      </c>
      <c r="D2908" s="211">
        <v>8.7133101574695141E-4</v>
      </c>
      <c r="E2908" s="211">
        <v>2.1749456069431366E-3</v>
      </c>
      <c r="F2908" s="211">
        <v>3.2820543805766591E-3</v>
      </c>
      <c r="G2908" s="211">
        <v>5.1717730590703738E-3</v>
      </c>
      <c r="H2908" s="211">
        <v>6.60810279791993E-3</v>
      </c>
      <c r="I2908" s="211">
        <v>9.0483360956935301E-3</v>
      </c>
      <c r="J2908" s="211">
        <v>1.2019795233861855E-2</v>
      </c>
      <c r="K2908" s="211">
        <v>1.6296047669819323E-2</v>
      </c>
      <c r="L2908" s="211">
        <v>2.1681881687001449E-2</v>
      </c>
      <c r="M2908" s="211">
        <v>2.9635340734002518E-2</v>
      </c>
      <c r="N2908" s="211">
        <v>4.0440249440530658E-2</v>
      </c>
      <c r="P2908" s="212">
        <f t="array" ref="P2908:Z2908">(1+D2908:N2908)^-P$1:Z$1</f>
        <v>0.99993032629714584</v>
      </c>
      <c r="Q2908" s="212">
        <v>0.99945700151791272</v>
      </c>
      <c r="R2908" s="212">
        <v>0.99836300124861166</v>
      </c>
      <c r="S2908" s="212">
        <v>0.99485483655860041</v>
      </c>
      <c r="T2908" s="212">
        <v>0.9869136507062477</v>
      </c>
      <c r="U2908" s="212">
        <v>0.97333891722867549</v>
      </c>
      <c r="V2908" s="212">
        <v>0.94200880632541506</v>
      </c>
      <c r="W2908" s="212">
        <v>0.8930141564935149</v>
      </c>
      <c r="X2908" s="212">
        <v>0.80694341602628616</v>
      </c>
      <c r="Y2908" s="212">
        <v>0.645280275123711</v>
      </c>
      <c r="Z2908" s="212">
        <v>0.45254014253375452</v>
      </c>
    </row>
    <row r="2909" spans="3:26" x14ac:dyDescent="0.3">
      <c r="C2909" s="210">
        <v>39617</v>
      </c>
      <c r="D2909" s="211">
        <v>9.3121100431574572E-4</v>
      </c>
      <c r="E2909" s="211">
        <v>2.3133187637512393E-3</v>
      </c>
      <c r="F2909" s="211">
        <v>3.7867601817495604E-3</v>
      </c>
      <c r="G2909" s="211">
        <v>6.0704632389905469E-3</v>
      </c>
      <c r="H2909" s="211">
        <v>8.1675365648652808E-3</v>
      </c>
      <c r="I2909" s="211">
        <v>1.0587537675771098E-2</v>
      </c>
      <c r="J2909" s="211">
        <v>1.3442711448208217E-2</v>
      </c>
      <c r="K2909" s="211">
        <v>1.8299081490701634E-2</v>
      </c>
      <c r="L2909" s="211">
        <v>2.4190877949688612E-2</v>
      </c>
      <c r="M2909" s="211">
        <v>3.2087184930409005E-2</v>
      </c>
      <c r="N2909" s="211">
        <v>4.2626150785310173E-2</v>
      </c>
      <c r="P2909" s="212">
        <f t="array" ref="P2909:Z2909">(1+D2909:N2909)^-P$1:Z$1</f>
        <v>0.9999255405565356</v>
      </c>
      <c r="Q2909" s="212">
        <v>0.99942250502412833</v>
      </c>
      <c r="R2909" s="212">
        <v>0.99811198032852222</v>
      </c>
      <c r="S2909" s="212">
        <v>0.99396616493496193</v>
      </c>
      <c r="T2909" s="212">
        <v>0.98386289548362249</v>
      </c>
      <c r="U2909" s="212">
        <v>0.96889828022319568</v>
      </c>
      <c r="V2909" s="212">
        <v>0.93541425038447235</v>
      </c>
      <c r="W2909" s="212">
        <v>0.88079032554559511</v>
      </c>
      <c r="X2909" s="212">
        <v>0.78739194142195501</v>
      </c>
      <c r="Y2909" s="212">
        <v>0.62266465774214907</v>
      </c>
      <c r="Z2909" s="212">
        <v>0.43393804594530727</v>
      </c>
    </row>
    <row r="2910" spans="3:26" x14ac:dyDescent="0.3">
      <c r="C2910" s="210">
        <v>39616</v>
      </c>
      <c r="D2910" s="211">
        <v>8.1723143347021466E-4</v>
      </c>
      <c r="E2910" s="211">
        <v>2.0203988839789604E-3</v>
      </c>
      <c r="F2910" s="211">
        <v>3.2517041422201712E-3</v>
      </c>
      <c r="G2910" s="211">
        <v>4.945258044823278E-3</v>
      </c>
      <c r="H2910" s="211">
        <v>6.4135305701467976E-3</v>
      </c>
      <c r="I2910" s="211">
        <v>8.1142151909026541E-3</v>
      </c>
      <c r="J2910" s="211">
        <v>1.0843731739383548E-2</v>
      </c>
      <c r="K2910" s="211">
        <v>1.4327284785936426E-2</v>
      </c>
      <c r="L2910" s="211">
        <v>1.8774079492357584E-2</v>
      </c>
      <c r="M2910" s="211">
        <v>2.4216927849276232E-2</v>
      </c>
      <c r="N2910" s="211">
        <v>3.0353218547487425E-2</v>
      </c>
      <c r="P2910" s="212">
        <f t="array" ref="P2910:Z2910">(1+D2910:N2910)^-P$1:Z$1</f>
        <v>0.99993465032084861</v>
      </c>
      <c r="Q2910" s="212">
        <v>0.99949553712842987</v>
      </c>
      <c r="R2910" s="212">
        <v>0.998378102307384</v>
      </c>
      <c r="S2910" s="212">
        <v>0.99507907718829924</v>
      </c>
      <c r="T2910" s="212">
        <v>0.98729529213736089</v>
      </c>
      <c r="U2910" s="212">
        <v>0.97604711921117016</v>
      </c>
      <c r="V2910" s="212">
        <v>0.94750146069613073</v>
      </c>
      <c r="W2910" s="212">
        <v>0.90521813238452553</v>
      </c>
      <c r="X2910" s="212">
        <v>0.83027341560035428</v>
      </c>
      <c r="Y2910" s="212">
        <v>0.69842657999660696</v>
      </c>
      <c r="Z2910" s="212">
        <v>0.54989194611925019</v>
      </c>
    </row>
    <row r="2911" spans="3:26" x14ac:dyDescent="0.3">
      <c r="C2911" s="210">
        <v>39615</v>
      </c>
      <c r="D2911" s="211">
        <v>1.0526940435249101E-3</v>
      </c>
      <c r="E2911" s="211">
        <v>2.5505021053534483E-3</v>
      </c>
      <c r="F2911" s="211">
        <v>4.0057762698062042E-3</v>
      </c>
      <c r="G2911" s="211">
        <v>6.2748477882742142E-3</v>
      </c>
      <c r="H2911" s="211">
        <v>8.4215357785714599E-3</v>
      </c>
      <c r="I2911" s="211">
        <v>1.1362542334402332E-2</v>
      </c>
      <c r="J2911" s="211">
        <v>1.5324875647069658E-2</v>
      </c>
      <c r="K2911" s="211">
        <v>2.0099311284020108E-2</v>
      </c>
      <c r="L2911" s="211">
        <v>2.5486698228399381E-2</v>
      </c>
      <c r="M2911" s="211">
        <v>3.2646401848118178E-2</v>
      </c>
      <c r="N2911" s="211">
        <v>4.2022872612777561E-2</v>
      </c>
      <c r="P2911" s="212">
        <f t="array" ref="P2911:Z2911">(1+D2911:N2911)^-P$1:Z$1</f>
        <v>0.99991583231432268</v>
      </c>
      <c r="Q2911" s="212">
        <v>0.99936338894918364</v>
      </c>
      <c r="R2911" s="212">
        <v>0.99800310918980151</v>
      </c>
      <c r="S2911" s="212">
        <v>0.9937642804030471</v>
      </c>
      <c r="T2911" s="212">
        <v>0.98336733103805307</v>
      </c>
      <c r="U2911" s="212">
        <v>0.96667259343991907</v>
      </c>
      <c r="V2911" s="212">
        <v>0.92677618838022857</v>
      </c>
      <c r="W2911" s="212">
        <v>0.86996708104918441</v>
      </c>
      <c r="X2911" s="212">
        <v>0.77749872534830422</v>
      </c>
      <c r="Y2911" s="212">
        <v>0.61762584085644168</v>
      </c>
      <c r="Z2911" s="212">
        <v>0.43899033790104525</v>
      </c>
    </row>
    <row r="2912" spans="3:26" x14ac:dyDescent="0.3">
      <c r="C2912" s="210">
        <v>39612</v>
      </c>
      <c r="D2912" s="211">
        <v>9.9689127391339432E-4</v>
      </c>
      <c r="E2912" s="211">
        <v>2.2959612427674776E-3</v>
      </c>
      <c r="F2912" s="211">
        <v>3.6795865522826032E-3</v>
      </c>
      <c r="G2912" s="211">
        <v>5.9360130562529194E-3</v>
      </c>
      <c r="H2912" s="211">
        <v>7.9824893233681384E-3</v>
      </c>
      <c r="I2912" s="211">
        <v>1.0930475298956726E-2</v>
      </c>
      <c r="J2912" s="211">
        <v>1.4341822532216941E-2</v>
      </c>
      <c r="K2912" s="211">
        <v>1.8151904187197317E-2</v>
      </c>
      <c r="L2912" s="211">
        <v>2.3170109488952078E-2</v>
      </c>
      <c r="M2912" s="211">
        <v>2.9710428849858226E-2</v>
      </c>
      <c r="N2912" s="211">
        <v>3.9845869512756954E-2</v>
      </c>
      <c r="P2912" s="212">
        <f t="array" ref="P2912:Z2912">(1+D2912:N2912)^-P$1:Z$1</f>
        <v>0.99992029160025975</v>
      </c>
      <c r="Q2912" s="212">
        <v>0.99942683193581838</v>
      </c>
      <c r="R2912" s="212">
        <v>0.99816526846425524</v>
      </c>
      <c r="S2912" s="212">
        <v>0.99409901526617184</v>
      </c>
      <c r="T2912" s="212">
        <v>0.98422416728804951</v>
      </c>
      <c r="U2912" s="212">
        <v>0.96791257751333792</v>
      </c>
      <c r="V2912" s="212">
        <v>0.93127584443744293</v>
      </c>
      <c r="W2912" s="212">
        <v>0.88168196069476101</v>
      </c>
      <c r="X2912" s="212">
        <v>0.79528273916142267</v>
      </c>
      <c r="Y2912" s="212">
        <v>0.64457481239813241</v>
      </c>
      <c r="Z2912" s="212">
        <v>0.45774180628181377</v>
      </c>
    </row>
    <row r="2913" spans="3:26" x14ac:dyDescent="0.3">
      <c r="C2913" s="210">
        <v>39611</v>
      </c>
      <c r="D2913" s="211">
        <v>8.8169026997552303E-4</v>
      </c>
      <c r="E2913" s="211">
        <v>2.1816452803367853E-3</v>
      </c>
      <c r="F2913" s="211">
        <v>3.3562165642134685E-3</v>
      </c>
      <c r="G2913" s="211">
        <v>5.2845364864787352E-3</v>
      </c>
      <c r="H2913" s="211">
        <v>6.8612525537934243E-3</v>
      </c>
      <c r="I2913" s="211">
        <v>9.4256429909075328E-3</v>
      </c>
      <c r="J2913" s="211">
        <v>1.2959723070956729E-2</v>
      </c>
      <c r="K2913" s="211">
        <v>1.7792740174081039E-2</v>
      </c>
      <c r="L2913" s="211">
        <v>2.3513487532324042E-2</v>
      </c>
      <c r="M2913" s="211">
        <v>3.001810637214777E-2</v>
      </c>
      <c r="N2913" s="211">
        <v>3.8123539909198541E-2</v>
      </c>
      <c r="P2913" s="212">
        <f t="array" ref="P2913:Z2913">(1+D2913:N2913)^-P$1:Z$1</f>
        <v>0.99992949834060463</v>
      </c>
      <c r="Q2913" s="212">
        <v>0.99945533114899843</v>
      </c>
      <c r="R2913" s="212">
        <v>0.99832610400951172</v>
      </c>
      <c r="S2913" s="212">
        <v>0.99474324303749029</v>
      </c>
      <c r="T2913" s="212">
        <v>0.98641744421995192</v>
      </c>
      <c r="U2913" s="212">
        <v>0.97224787035455473</v>
      </c>
      <c r="V2913" s="212">
        <v>0.93764644799893659</v>
      </c>
      <c r="W2913" s="212">
        <v>0.88386219544387734</v>
      </c>
      <c r="X2913" s="212">
        <v>0.79261867337993019</v>
      </c>
      <c r="Y2913" s="212">
        <v>0.64169272180855341</v>
      </c>
      <c r="Z2913" s="212">
        <v>0.47317219964118501</v>
      </c>
    </row>
    <row r="2914" spans="3:26" x14ac:dyDescent="0.3">
      <c r="C2914" s="210">
        <v>39610</v>
      </c>
      <c r="D2914" s="211">
        <v>1.038609231038505E-3</v>
      </c>
      <c r="E2914" s="211">
        <v>2.7828128008866079E-3</v>
      </c>
      <c r="F2914" s="211">
        <v>4.2077666453099131E-3</v>
      </c>
      <c r="G2914" s="211">
        <v>6.6076697878975649E-3</v>
      </c>
      <c r="H2914" s="211">
        <v>8.9405103747955961E-3</v>
      </c>
      <c r="I2914" s="211">
        <v>1.1981950243695968E-2</v>
      </c>
      <c r="J2914" s="211">
        <v>1.5578347538250797E-2</v>
      </c>
      <c r="K2914" s="211">
        <v>2.0746030673637936E-2</v>
      </c>
      <c r="L2914" s="211">
        <v>2.6267455083369882E-2</v>
      </c>
      <c r="M2914" s="211">
        <v>3.5214961953012512E-2</v>
      </c>
      <c r="N2914" s="211">
        <v>4.8077786086784806E-2</v>
      </c>
      <c r="P2914" s="212">
        <f t="array" ref="P2914:Z2914">(1+D2914:N2914)^-P$1:Z$1</f>
        <v>0.99991695782822132</v>
      </c>
      <c r="Q2914" s="212">
        <v>0.99930550428741394</v>
      </c>
      <c r="R2914" s="212">
        <v>0.99790273296911258</v>
      </c>
      <c r="S2914" s="212">
        <v>0.99343570490647071</v>
      </c>
      <c r="T2914" s="212">
        <v>0.98235595047724178</v>
      </c>
      <c r="U2914" s="212">
        <v>0.96489865398461383</v>
      </c>
      <c r="V2914" s="212">
        <v>0.92562022398471167</v>
      </c>
      <c r="W2914" s="212">
        <v>0.86611607984592653</v>
      </c>
      <c r="X2914" s="212">
        <v>0.77160393168064945</v>
      </c>
      <c r="Y2914" s="212">
        <v>0.59503415727094056</v>
      </c>
      <c r="Z2914" s="212">
        <v>0.39095761351962394</v>
      </c>
    </row>
    <row r="2915" spans="3:26" x14ac:dyDescent="0.3">
      <c r="C2915" s="210">
        <v>39609</v>
      </c>
      <c r="D2915" s="211">
        <v>8.3520619356139154E-4</v>
      </c>
      <c r="E2915" s="211">
        <v>2.0091820722512943E-3</v>
      </c>
      <c r="F2915" s="211">
        <v>3.0589481083663039E-3</v>
      </c>
      <c r="G2915" s="211">
        <v>4.8037102007262109E-3</v>
      </c>
      <c r="H2915" s="211">
        <v>6.2458612723160396E-3</v>
      </c>
      <c r="I2915" s="211">
        <v>8.5334597648711093E-3</v>
      </c>
      <c r="J2915" s="211">
        <v>1.1427114396599453E-2</v>
      </c>
      <c r="K2915" s="211">
        <v>1.4699327281706405E-2</v>
      </c>
      <c r="L2915" s="211">
        <v>1.8447093199318396E-2</v>
      </c>
      <c r="M2915" s="211">
        <v>2.4678946492787457E-2</v>
      </c>
      <c r="N2915" s="211">
        <v>3.2615919767087699E-2</v>
      </c>
      <c r="P2915" s="212">
        <f t="array" ref="P2915:Z2915">(1+D2915:N2915)^-P$1:Z$1</f>
        <v>0.99993321362207332</v>
      </c>
      <c r="Q2915" s="212">
        <v>0.99949833428498314</v>
      </c>
      <c r="R2915" s="212">
        <v>0.99847402596130419</v>
      </c>
      <c r="S2915" s="212">
        <v>0.99521925511225817</v>
      </c>
      <c r="T2915" s="212">
        <v>0.98762434273329869</v>
      </c>
      <c r="U2915" s="212">
        <v>0.97483040486041117</v>
      </c>
      <c r="V2915" s="212">
        <v>0.94477205671957498</v>
      </c>
      <c r="W2915" s="212">
        <v>0.90289738011134391</v>
      </c>
      <c r="X2915" s="212">
        <v>0.83294297601604794</v>
      </c>
      <c r="Y2915" s="212">
        <v>0.6937177448728421</v>
      </c>
      <c r="Z2915" s="212">
        <v>0.52628825121122036</v>
      </c>
    </row>
    <row r="2916" spans="3:26" x14ac:dyDescent="0.3">
      <c r="C2916" s="210">
        <v>39608</v>
      </c>
      <c r="D2916" s="211">
        <v>1.0574961065827661E-3</v>
      </c>
      <c r="E2916" s="211">
        <v>2.8424285136380381E-3</v>
      </c>
      <c r="F2916" s="211">
        <v>4.5019505449513256E-3</v>
      </c>
      <c r="G2916" s="211">
        <v>6.8109657941959412E-3</v>
      </c>
      <c r="H2916" s="211">
        <v>8.549573853677649E-3</v>
      </c>
      <c r="I2916" s="211">
        <v>1.1598581293862188E-2</v>
      </c>
      <c r="J2916" s="211">
        <v>1.5082123422828681E-2</v>
      </c>
      <c r="K2916" s="211">
        <v>1.917495063912163E-2</v>
      </c>
      <c r="L2916" s="211">
        <v>2.4528104119057308E-2</v>
      </c>
      <c r="M2916" s="211">
        <v>3.1730607468808437E-2</v>
      </c>
      <c r="N2916" s="211">
        <v>4.2374867285397952E-2</v>
      </c>
      <c r="P2916" s="212">
        <f t="array" ref="P2916:Z2916">(1+D2916:N2916)^-P$1:Z$1</f>
        <v>0.99991544858655534</v>
      </c>
      <c r="Q2916" s="212">
        <v>0.99929065259279359</v>
      </c>
      <c r="R2916" s="212">
        <v>0.9977565966602997</v>
      </c>
      <c r="S2916" s="212">
        <v>0.99323510964262962</v>
      </c>
      <c r="T2916" s="212">
        <v>0.98311766464337358</v>
      </c>
      <c r="U2916" s="212">
        <v>0.96599608253513536</v>
      </c>
      <c r="V2916" s="212">
        <v>0.92788488986391782</v>
      </c>
      <c r="W2916" s="212">
        <v>0.87550536756148034</v>
      </c>
      <c r="X2916" s="212">
        <v>0.78480405521580077</v>
      </c>
      <c r="Y2916" s="212">
        <v>0.62590047532572746</v>
      </c>
      <c r="Z2916" s="212">
        <v>0.4360350181017148</v>
      </c>
    </row>
    <row r="2917" spans="3:26" x14ac:dyDescent="0.3">
      <c r="C2917" s="210">
        <v>39605</v>
      </c>
      <c r="D2917" s="211">
        <v>8.5357343773506255E-4</v>
      </c>
      <c r="E2917" s="211">
        <v>2.0935603719612924E-3</v>
      </c>
      <c r="F2917" s="211">
        <v>3.3973471765289215E-3</v>
      </c>
      <c r="G2917" s="211">
        <v>5.1061144504173633E-3</v>
      </c>
      <c r="H2917" s="211">
        <v>6.486872410304427E-3</v>
      </c>
      <c r="I2917" s="211">
        <v>8.3539472467933258E-3</v>
      </c>
      <c r="J2917" s="211">
        <v>1.056056052429372E-2</v>
      </c>
      <c r="K2917" s="211">
        <v>1.41157135222517E-2</v>
      </c>
      <c r="L2917" s="211">
        <v>1.8351581456613589E-2</v>
      </c>
      <c r="M2917" s="211">
        <v>2.4765588721474406E-2</v>
      </c>
      <c r="N2917" s="211">
        <v>3.2358038794940848E-2</v>
      </c>
      <c r="P2917" s="212">
        <f t="array" ref="P2917:Z2917">(1+D2917:N2917)^-P$1:Z$1</f>
        <v>0.99993174558135101</v>
      </c>
      <c r="Q2917" s="212">
        <v>0.99947729367648908</v>
      </c>
      <c r="R2917" s="212">
        <v>0.99830564243221775</v>
      </c>
      <c r="S2917" s="212">
        <v>0.99491982550199742</v>
      </c>
      <c r="T2917" s="212">
        <v>0.98715141064767675</v>
      </c>
      <c r="U2917" s="212">
        <v>0.9753511309895897</v>
      </c>
      <c r="V2917" s="212">
        <v>0.94882971135819461</v>
      </c>
      <c r="W2917" s="212">
        <v>0.90654092657216601</v>
      </c>
      <c r="X2917" s="212">
        <v>0.83372452751743664</v>
      </c>
      <c r="Y2917" s="212">
        <v>0.69283847512678687</v>
      </c>
      <c r="Z2917" s="212">
        <v>0.52892381518949139</v>
      </c>
    </row>
    <row r="2918" spans="3:26" x14ac:dyDescent="0.3">
      <c r="C2918" s="210">
        <v>39604</v>
      </c>
      <c r="D2918" s="211">
        <v>1.1180697858126504E-3</v>
      </c>
      <c r="E2918" s="211">
        <v>2.7982389787175005E-3</v>
      </c>
      <c r="F2918" s="211">
        <v>4.3418502140933068E-3</v>
      </c>
      <c r="G2918" s="211">
        <v>7.0834043270287944E-3</v>
      </c>
      <c r="H2918" s="211">
        <v>9.7201776683067571E-3</v>
      </c>
      <c r="I2918" s="211">
        <v>1.2835814926196757E-2</v>
      </c>
      <c r="J2918" s="211">
        <v>1.681715818863895E-2</v>
      </c>
      <c r="K2918" s="211">
        <v>2.1537144993865408E-2</v>
      </c>
      <c r="L2918" s="211">
        <v>2.9031928692322986E-2</v>
      </c>
      <c r="M2918" s="211">
        <v>3.7421037965858613E-2</v>
      </c>
      <c r="N2918" s="211">
        <v>4.7195770568497636E-2</v>
      </c>
      <c r="P2918" s="212">
        <f t="array" ref="P2918:Z2918">(1+D2918:N2918)^-P$1:Z$1</f>
        <v>0.99991060837876566</v>
      </c>
      <c r="Q2918" s="212">
        <v>0.99930166115308616</v>
      </c>
      <c r="R2918" s="212">
        <v>0.9978361187850131</v>
      </c>
      <c r="S2918" s="212">
        <v>0.99296641738251845</v>
      </c>
      <c r="T2918" s="212">
        <v>0.98083946082279239</v>
      </c>
      <c r="U2918" s="212">
        <v>0.96246035602461133</v>
      </c>
      <c r="V2918" s="212">
        <v>0.91999542919051436</v>
      </c>
      <c r="W2918" s="212">
        <v>0.86143171885110104</v>
      </c>
      <c r="X2918" s="212">
        <v>0.75112375618883365</v>
      </c>
      <c r="Y2918" s="212">
        <v>0.57633399516167316</v>
      </c>
      <c r="Z2918" s="212">
        <v>0.39759636917095015</v>
      </c>
    </row>
    <row r="2919" spans="3:26" x14ac:dyDescent="0.3">
      <c r="C2919" s="210">
        <v>39603</v>
      </c>
      <c r="D2919" s="211">
        <v>1.0681262199959893E-3</v>
      </c>
      <c r="E2919" s="211">
        <v>2.5070657627655475E-3</v>
      </c>
      <c r="F2919" s="211">
        <v>3.7999659188224099E-3</v>
      </c>
      <c r="G2919" s="211">
        <v>5.8642976967167009E-3</v>
      </c>
      <c r="H2919" s="211">
        <v>7.5726916508975853E-3</v>
      </c>
      <c r="I2919" s="211">
        <v>1.0367740067086352E-2</v>
      </c>
      <c r="J2919" s="211">
        <v>1.4126407830253342E-2</v>
      </c>
      <c r="K2919" s="211">
        <v>1.8099184683701759E-2</v>
      </c>
      <c r="L2919" s="211">
        <v>2.4734005192642895E-2</v>
      </c>
      <c r="M2919" s="211">
        <v>3.3988820725730826E-2</v>
      </c>
      <c r="N2919" s="211">
        <v>4.2776407962219549E-2</v>
      </c>
      <c r="P2919" s="212">
        <f t="array" ref="P2919:Z2919">(1+D2919:N2919)^-P$1:Z$1</f>
        <v>0.99991459915253467</v>
      </c>
      <c r="Q2919" s="212">
        <v>0.9993742138068662</v>
      </c>
      <c r="R2919" s="212">
        <v>0.99810541485323834</v>
      </c>
      <c r="S2919" s="212">
        <v>0.99416989179341075</v>
      </c>
      <c r="T2919" s="212">
        <v>0.98502493292526971</v>
      </c>
      <c r="U2919" s="212">
        <v>0.96953074654633853</v>
      </c>
      <c r="V2919" s="212">
        <v>0.93226534510527692</v>
      </c>
      <c r="W2919" s="212">
        <v>0.88200159890032048</v>
      </c>
      <c r="X2919" s="212">
        <v>0.78322856377114991</v>
      </c>
      <c r="Y2919" s="212">
        <v>0.60570666257735406</v>
      </c>
      <c r="Z2919" s="212">
        <v>0.43268920433816666</v>
      </c>
    </row>
    <row r="2920" spans="3:26" x14ac:dyDescent="0.3">
      <c r="C2920" s="210">
        <v>39602</v>
      </c>
      <c r="D2920" s="211">
        <v>1.0282539153959856E-3</v>
      </c>
      <c r="E2920" s="211">
        <v>2.5119909860785829E-3</v>
      </c>
      <c r="F2920" s="211">
        <v>4.0228582381878061E-3</v>
      </c>
      <c r="G2920" s="211">
        <v>6.3497805270146491E-3</v>
      </c>
      <c r="H2920" s="211">
        <v>8.3050995029255951E-3</v>
      </c>
      <c r="I2920" s="211">
        <v>1.1158655146522865E-2</v>
      </c>
      <c r="J2920" s="211">
        <v>1.5279664438714176E-2</v>
      </c>
      <c r="K2920" s="211">
        <v>2.0703203432789238E-2</v>
      </c>
      <c r="L2920" s="211">
        <v>2.6279682594791728E-2</v>
      </c>
      <c r="M2920" s="211">
        <v>3.3394115709925683E-2</v>
      </c>
      <c r="N2920" s="211">
        <v>4.3187076133086463E-2</v>
      </c>
      <c r="P2920" s="212">
        <f t="array" ref="P2920:Z2920">(1+D2920:N2920)^-P$1:Z$1</f>
        <v>0.99991778532985498</v>
      </c>
      <c r="Q2920" s="212">
        <v>0.99937298635265881</v>
      </c>
      <c r="R2920" s="212">
        <v>0.99799461937807654</v>
      </c>
      <c r="S2920" s="212">
        <v>0.99369028477982135</v>
      </c>
      <c r="T2920" s="212">
        <v>0.98359445721389827</v>
      </c>
      <c r="U2920" s="212">
        <v>0.96725746278594926</v>
      </c>
      <c r="V2920" s="212">
        <v>0.92698255715095246</v>
      </c>
      <c r="W2920" s="212">
        <v>0.86637049877903283</v>
      </c>
      <c r="X2920" s="212">
        <v>0.77151200459470048</v>
      </c>
      <c r="Y2920" s="212">
        <v>0.61095642417432339</v>
      </c>
      <c r="Z2920" s="212">
        <v>0.4292952068937671</v>
      </c>
    </row>
    <row r="2921" spans="3:26" x14ac:dyDescent="0.3">
      <c r="C2921" s="210">
        <v>39601</v>
      </c>
      <c r="D2921" s="211">
        <v>1.0583736294247795E-3</v>
      </c>
      <c r="E2921" s="211">
        <v>2.53992708177976E-3</v>
      </c>
      <c r="F2921" s="211">
        <v>4.1134964460368571E-3</v>
      </c>
      <c r="G2921" s="211">
        <v>6.2620883102643453E-3</v>
      </c>
      <c r="H2921" s="211">
        <v>8.1227412990574205E-3</v>
      </c>
      <c r="I2921" s="211">
        <v>1.0811522419299717E-2</v>
      </c>
      <c r="J2921" s="211">
        <v>1.4140678953155539E-2</v>
      </c>
      <c r="K2921" s="211">
        <v>1.837024332071914E-2</v>
      </c>
      <c r="L2921" s="211">
        <v>2.4201696070273237E-2</v>
      </c>
      <c r="M2921" s="211">
        <v>3.177964353767819E-2</v>
      </c>
      <c r="N2921" s="211">
        <v>4.0353435714809018E-2</v>
      </c>
      <c r="P2921" s="212">
        <f t="array" ref="P2921:Z2921">(1+D2921:N2921)^-P$1:Z$1</f>
        <v>0.99991537846485035</v>
      </c>
      <c r="Q2921" s="212">
        <v>0.99936602431793742</v>
      </c>
      <c r="R2921" s="212">
        <v>0.99794957542365248</v>
      </c>
      <c r="S2921" s="212">
        <v>0.99377688140792442</v>
      </c>
      <c r="T2921" s="212">
        <v>0.9839503320174493</v>
      </c>
      <c r="U2921" s="212">
        <v>0.96825433124961258</v>
      </c>
      <c r="V2921" s="212">
        <v>0.9321997521399511</v>
      </c>
      <c r="W2921" s="212">
        <v>0.88035957985526592</v>
      </c>
      <c r="X2921" s="212">
        <v>0.78730877717668801</v>
      </c>
      <c r="Y2921" s="212">
        <v>0.62545442818872743</v>
      </c>
      <c r="Z2921" s="212">
        <v>0.45329599826930167</v>
      </c>
    </row>
    <row r="2922" spans="3:26" x14ac:dyDescent="0.3">
      <c r="C2922" s="210">
        <v>39598</v>
      </c>
      <c r="D2922" s="211">
        <v>1.0174642834692269E-3</v>
      </c>
      <c r="E2922" s="211">
        <v>2.6232889905673834E-3</v>
      </c>
      <c r="F2922" s="211">
        <v>4.0661768762198392E-3</v>
      </c>
      <c r="G2922" s="211">
        <v>6.456269492433369E-3</v>
      </c>
      <c r="H2922" s="211">
        <v>8.2315057166019636E-3</v>
      </c>
      <c r="I2922" s="211">
        <v>1.0471112406004112E-2</v>
      </c>
      <c r="J2922" s="211">
        <v>1.398433059027452E-2</v>
      </c>
      <c r="K2922" s="211">
        <v>1.8331589586628123E-2</v>
      </c>
      <c r="L2922" s="211">
        <v>2.343606463817139E-2</v>
      </c>
      <c r="M2922" s="211">
        <v>3.185206857345102E-2</v>
      </c>
      <c r="N2922" s="211">
        <v>4.2120506222543569E-2</v>
      </c>
      <c r="P2922" s="212">
        <f t="array" ref="P2922:Z2922">(1+D2922:N2922)^-P$1:Z$1</f>
        <v>0.9999186475478884</v>
      </c>
      <c r="Q2922" s="212">
        <v>0.999345250898376</v>
      </c>
      <c r="R2922" s="212">
        <v>0.99797309080009555</v>
      </c>
      <c r="S2922" s="212">
        <v>0.99358514653032148</v>
      </c>
      <c r="T2922" s="212">
        <v>0.98373805336568021</v>
      </c>
      <c r="U2922" s="212">
        <v>0.96923322470582995</v>
      </c>
      <c r="V2922" s="212">
        <v>0.93291866294560089</v>
      </c>
      <c r="W2922" s="212">
        <v>0.88059352273309688</v>
      </c>
      <c r="X2922" s="212">
        <v>0.79321849322974869</v>
      </c>
      <c r="Y2922" s="212">
        <v>0.62479624794451383</v>
      </c>
      <c r="Z2922" s="212">
        <v>0.43816851191038819</v>
      </c>
    </row>
    <row r="2923" spans="3:26" x14ac:dyDescent="0.3">
      <c r="C2923" s="210">
        <v>39597</v>
      </c>
      <c r="D2923" s="211">
        <v>1.0232075817107602E-3</v>
      </c>
      <c r="E2923" s="211">
        <v>2.5327438829055977E-3</v>
      </c>
      <c r="F2923" s="211">
        <v>4.0841571503705508E-3</v>
      </c>
      <c r="G2923" s="211">
        <v>6.4469438963040051E-3</v>
      </c>
      <c r="H2923" s="211">
        <v>8.7137353324247893E-3</v>
      </c>
      <c r="I2923" s="211">
        <v>1.0975298080182093E-2</v>
      </c>
      <c r="J2923" s="211">
        <v>1.4007029290039602E-2</v>
      </c>
      <c r="K2923" s="211">
        <v>1.7816515536491575E-2</v>
      </c>
      <c r="L2923" s="211">
        <v>2.2401914459016906E-2</v>
      </c>
      <c r="M2923" s="211">
        <v>2.8473285464945146E-2</v>
      </c>
      <c r="N2923" s="211">
        <v>3.5874485212161723E-2</v>
      </c>
      <c r="P2923" s="212">
        <f t="array" ref="P2923:Z2923">(1+D2923:N2923)^-P$1:Z$1</f>
        <v>0.99991818858980441</v>
      </c>
      <c r="Q2923" s="212">
        <v>0.999367814440419</v>
      </c>
      <c r="R2923" s="212">
        <v>0.99796415533887406</v>
      </c>
      <c r="S2923" s="212">
        <v>0.99359435295084153</v>
      </c>
      <c r="T2923" s="212">
        <v>0.98279769890606494</v>
      </c>
      <c r="U2923" s="212">
        <v>0.96778384258683625</v>
      </c>
      <c r="V2923" s="212">
        <v>0.93281424999782359</v>
      </c>
      <c r="W2923" s="212">
        <v>0.88371768147899044</v>
      </c>
      <c r="X2923" s="212">
        <v>0.80127844424414085</v>
      </c>
      <c r="Y2923" s="212">
        <v>0.6563035735143169</v>
      </c>
      <c r="Z2923" s="212">
        <v>0.49414827028501535</v>
      </c>
    </row>
    <row r="2924" spans="3:26" x14ac:dyDescent="0.3">
      <c r="C2924" s="210">
        <v>39596</v>
      </c>
      <c r="D2924" s="211">
        <v>1.0549670735310122E-3</v>
      </c>
      <c r="E2924" s="211">
        <v>2.5618054797555737E-3</v>
      </c>
      <c r="F2924" s="211">
        <v>3.9066110410091361E-3</v>
      </c>
      <c r="G2924" s="211">
        <v>5.9231666677955945E-3</v>
      </c>
      <c r="H2924" s="211">
        <v>7.8232496117897204E-3</v>
      </c>
      <c r="I2924" s="211">
        <v>1.0364721365286699E-2</v>
      </c>
      <c r="J2924" s="211">
        <v>1.3092985076405963E-2</v>
      </c>
      <c r="K2924" s="211">
        <v>1.6635877413153994E-2</v>
      </c>
      <c r="L2924" s="211">
        <v>2.1883441070511385E-2</v>
      </c>
      <c r="M2924" s="211">
        <v>2.8836927536436657E-2</v>
      </c>
      <c r="N2924" s="211">
        <v>3.9246485356599588E-2</v>
      </c>
      <c r="P2924" s="212">
        <f t="array" ref="P2924:Z2924">(1+D2924:N2924)^-P$1:Z$1</f>
        <v>0.99991565067865718</v>
      </c>
      <c r="Q2924" s="212">
        <v>0.99936057210880358</v>
      </c>
      <c r="R2924" s="212">
        <v>0.99805239901502851</v>
      </c>
      <c r="S2924" s="212">
        <v>0.99411171065140425</v>
      </c>
      <c r="T2924" s="212">
        <v>0.98453521380210607</v>
      </c>
      <c r="U2924" s="212">
        <v>0.9695394366744432</v>
      </c>
      <c r="V2924" s="212">
        <v>0.93702992128448392</v>
      </c>
      <c r="W2924" s="212">
        <v>0.89092670280128428</v>
      </c>
      <c r="X2924" s="212">
        <v>0.8053531883899262</v>
      </c>
      <c r="Y2924" s="212">
        <v>0.65283261506139023</v>
      </c>
      <c r="Z2924" s="212">
        <v>0.4630508772683436</v>
      </c>
    </row>
    <row r="2925" spans="3:26" x14ac:dyDescent="0.3">
      <c r="C2925" s="210">
        <v>39595</v>
      </c>
      <c r="D2925" s="211">
        <v>1.1778226693391601E-3</v>
      </c>
      <c r="E2925" s="211">
        <v>2.8371012014599267E-3</v>
      </c>
      <c r="F2925" s="211">
        <v>4.5221092918859094E-3</v>
      </c>
      <c r="G2925" s="211">
        <v>7.2944840591934717E-3</v>
      </c>
      <c r="H2925" s="211">
        <v>9.4369440901412426E-3</v>
      </c>
      <c r="I2925" s="211">
        <v>1.2480688192497912E-2</v>
      </c>
      <c r="J2925" s="211">
        <v>1.6317546320584651E-2</v>
      </c>
      <c r="K2925" s="211">
        <v>2.068503254144E-2</v>
      </c>
      <c r="L2925" s="211">
        <v>2.7425618971271746E-2</v>
      </c>
      <c r="M2925" s="211">
        <v>3.4429816493724084E-2</v>
      </c>
      <c r="N2925" s="211">
        <v>4.5281373241195813E-2</v>
      </c>
      <c r="P2925" s="212">
        <f t="array" ref="P2925:Z2925">(1+D2925:N2925)^-P$1:Z$1</f>
        <v>0.99990583406745859</v>
      </c>
      <c r="Q2925" s="212">
        <v>0.99929197970829708</v>
      </c>
      <c r="R2925" s="212">
        <v>0.99774658512174863</v>
      </c>
      <c r="S2925" s="212">
        <v>0.99275834011341124</v>
      </c>
      <c r="T2925" s="212">
        <v>0.98138995710888899</v>
      </c>
      <c r="U2925" s="212">
        <v>0.96347345772126003</v>
      </c>
      <c r="V2925" s="212">
        <v>0.92225895779251466</v>
      </c>
      <c r="W2925" s="212">
        <v>0.8664784703388928</v>
      </c>
      <c r="X2925" s="212">
        <v>0.76295002740584894</v>
      </c>
      <c r="Y2925" s="212">
        <v>0.60184484788890924</v>
      </c>
      <c r="Z2925" s="212">
        <v>0.41241625282386962</v>
      </c>
    </row>
    <row r="2926" spans="3:26" x14ac:dyDescent="0.3">
      <c r="C2926" s="210">
        <v>39591</v>
      </c>
      <c r="D2926" s="211">
        <v>8.705847500432534E-4</v>
      </c>
      <c r="E2926" s="211">
        <v>1.9798118539489616E-3</v>
      </c>
      <c r="F2926" s="211">
        <v>3.0852502395512711E-3</v>
      </c>
      <c r="G2926" s="211">
        <v>4.767440740192759E-3</v>
      </c>
      <c r="H2926" s="211">
        <v>6.4229402004393112E-3</v>
      </c>
      <c r="I2926" s="211">
        <v>8.4018079647003377E-3</v>
      </c>
      <c r="J2926" s="211">
        <v>1.1180822415858199E-2</v>
      </c>
      <c r="K2926" s="211">
        <v>1.459137489835295E-2</v>
      </c>
      <c r="L2926" s="211">
        <v>1.9624477002574501E-2</v>
      </c>
      <c r="M2926" s="211">
        <v>2.6945392926633185E-2</v>
      </c>
      <c r="N2926" s="211">
        <v>3.5938772473286321E-2</v>
      </c>
      <c r="P2926" s="212">
        <f t="array" ref="P2926:Z2926">(1+D2926:N2926)^-P$1:Z$1</f>
        <v>0.99993038594229577</v>
      </c>
      <c r="Q2926" s="212">
        <v>0.99950565857466722</v>
      </c>
      <c r="R2926" s="212">
        <v>0.99846093526588864</v>
      </c>
      <c r="S2926" s="212">
        <v>0.99525517990841672</v>
      </c>
      <c r="T2926" s="212">
        <v>0.98727683063397442</v>
      </c>
      <c r="U2926" s="212">
        <v>0.97521226137600292</v>
      </c>
      <c r="V2926" s="212">
        <v>0.94592320177462741</v>
      </c>
      <c r="W2926" s="212">
        <v>0.90357007190704985</v>
      </c>
      <c r="X2926" s="212">
        <v>0.82337461708793014</v>
      </c>
      <c r="Y2926" s="212">
        <v>0.67110385916622872</v>
      </c>
      <c r="Z2926" s="212">
        <v>0.49353532445317644</v>
      </c>
    </row>
    <row r="2927" spans="3:26" x14ac:dyDescent="0.3">
      <c r="C2927" s="210">
        <v>39590</v>
      </c>
      <c r="D2927" s="211">
        <v>9.1888876011475529E-4</v>
      </c>
      <c r="E2927" s="211">
        <v>2.1327831003445422E-3</v>
      </c>
      <c r="F2927" s="211">
        <v>3.4218576267798281E-3</v>
      </c>
      <c r="G2927" s="211">
        <v>5.2302882248124027E-3</v>
      </c>
      <c r="H2927" s="211">
        <v>6.9912579050396351E-3</v>
      </c>
      <c r="I2927" s="211">
        <v>9.372883634535244E-3</v>
      </c>
      <c r="J2927" s="211">
        <v>1.2830671539873002E-2</v>
      </c>
      <c r="K2927" s="211">
        <v>1.7097341084811552E-2</v>
      </c>
      <c r="L2927" s="211">
        <v>2.3355172750657151E-2</v>
      </c>
      <c r="M2927" s="211">
        <v>3.0903119317607548E-2</v>
      </c>
      <c r="N2927" s="211">
        <v>3.8645340411396736E-2</v>
      </c>
      <c r="P2927" s="212">
        <f t="array" ref="P2927:Z2927">(1+D2927:N2927)^-P$1:Z$1</f>
        <v>0.99992652535217152</v>
      </c>
      <c r="Q2927" s="212">
        <v>0.9994675138343192</v>
      </c>
      <c r="R2927" s="212">
        <v>0.99829344961918276</v>
      </c>
      <c r="S2927" s="212">
        <v>0.99479692535523501</v>
      </c>
      <c r="T2927" s="212">
        <v>0.98616276223087818</v>
      </c>
      <c r="U2927" s="212">
        <v>0.97240033488155719</v>
      </c>
      <c r="V2927" s="212">
        <v>0.93824395927648274</v>
      </c>
      <c r="W2927" s="212">
        <v>0.88810101659162388</v>
      </c>
      <c r="X2927" s="212">
        <v>0.79384572189384262</v>
      </c>
      <c r="Y2927" s="212">
        <v>0.63347895876726557</v>
      </c>
      <c r="Z2927" s="212">
        <v>0.46844052370686667</v>
      </c>
    </row>
    <row r="2928" spans="3:26" x14ac:dyDescent="0.3">
      <c r="C2928" s="210">
        <v>39589</v>
      </c>
      <c r="D2928" s="211">
        <v>1.0309219094490581E-3</v>
      </c>
      <c r="E2928" s="211">
        <v>2.4672566205692467E-3</v>
      </c>
      <c r="F2928" s="211">
        <v>3.8139020812773673E-3</v>
      </c>
      <c r="G2928" s="211">
        <v>6.0120630089581682E-3</v>
      </c>
      <c r="H2928" s="211">
        <v>7.7985482091132499E-3</v>
      </c>
      <c r="I2928" s="211">
        <v>1.030002037390098E-2</v>
      </c>
      <c r="J2928" s="211">
        <v>1.3278590584652188E-2</v>
      </c>
      <c r="K2928" s="211">
        <v>1.7889450721864378E-2</v>
      </c>
      <c r="L2928" s="211">
        <v>2.4418448055992442E-2</v>
      </c>
      <c r="M2928" s="211">
        <v>3.3001615564114496E-2</v>
      </c>
      <c r="N2928" s="211">
        <v>4.5375023637375056E-2</v>
      </c>
      <c r="P2928" s="212">
        <f t="array" ref="P2928:Z2928">(1+D2928:N2928)^-P$1:Z$1</f>
        <v>0.99991757212741217</v>
      </c>
      <c r="Q2928" s="212">
        <v>0.99938413523758651</v>
      </c>
      <c r="R2928" s="212">
        <v>0.99809848637403609</v>
      </c>
      <c r="S2928" s="212">
        <v>0.99402386588588587</v>
      </c>
      <c r="T2928" s="212">
        <v>0.98458347681825376</v>
      </c>
      <c r="U2928" s="212">
        <v>0.96972572048782402</v>
      </c>
      <c r="V2928" s="212">
        <v>0.93617204165564305</v>
      </c>
      <c r="W2928" s="212">
        <v>0.88327452744466783</v>
      </c>
      <c r="X2928" s="212">
        <v>0.78564453196155037</v>
      </c>
      <c r="Y2928" s="212">
        <v>0.61444779345422051</v>
      </c>
      <c r="Z2928" s="212">
        <v>0.41167795141542357</v>
      </c>
    </row>
    <row r="2929" spans="3:26" x14ac:dyDescent="0.3">
      <c r="C2929" s="210">
        <v>39588</v>
      </c>
      <c r="D2929" s="211">
        <v>1.0451517094685401E-3</v>
      </c>
      <c r="E2929" s="211">
        <v>2.6350499804092369E-3</v>
      </c>
      <c r="F2929" s="211">
        <v>4.2733972705308286E-3</v>
      </c>
      <c r="G2929" s="211">
        <v>6.6166060509053101E-3</v>
      </c>
      <c r="H2929" s="211">
        <v>8.4836037741569722E-3</v>
      </c>
      <c r="I2929" s="211">
        <v>1.1411950330839492E-2</v>
      </c>
      <c r="J2929" s="211">
        <v>1.5005415969611068E-2</v>
      </c>
      <c r="K2929" s="211">
        <v>1.9510369441985503E-2</v>
      </c>
      <c r="L2929" s="211">
        <v>2.5611029776682687E-2</v>
      </c>
      <c r="M2929" s="211">
        <v>3.3016481414508678E-2</v>
      </c>
      <c r="N2929" s="211">
        <v>4.5230176136932351E-2</v>
      </c>
      <c r="P2929" s="212">
        <f t="array" ref="P2929:Z2929">(1+D2929:N2929)^-P$1:Z$1</f>
        <v>0.99991643501825334</v>
      </c>
      <c r="Q2929" s="212">
        <v>0.99934232028542636</v>
      </c>
      <c r="R2929" s="212">
        <v>0.99787012528952013</v>
      </c>
      <c r="S2929" s="212">
        <v>0.99342688565722825</v>
      </c>
      <c r="T2929" s="212">
        <v>0.98324629037722799</v>
      </c>
      <c r="U2929" s="212">
        <v>0.9665309329931312</v>
      </c>
      <c r="V2929" s="212">
        <v>0.92823556013846398</v>
      </c>
      <c r="W2929" s="212">
        <v>0.87349106833825585</v>
      </c>
      <c r="X2929" s="212">
        <v>0.7765567024919855</v>
      </c>
      <c r="Y2929" s="212">
        <v>0.61431517162700822</v>
      </c>
      <c r="Z2929" s="212">
        <v>0.41282045749370377</v>
      </c>
    </row>
    <row r="2930" spans="3:26" x14ac:dyDescent="0.3">
      <c r="C2930" s="210">
        <v>39587</v>
      </c>
      <c r="D2930" s="211">
        <v>1.0091950233550864E-3</v>
      </c>
      <c r="E2930" s="211">
        <v>2.6179314319312121E-3</v>
      </c>
      <c r="F2930" s="211">
        <v>4.0202182638429309E-3</v>
      </c>
      <c r="G2930" s="211">
        <v>6.2093773144240956E-3</v>
      </c>
      <c r="H2930" s="211">
        <v>8.1325269121173879E-3</v>
      </c>
      <c r="I2930" s="211">
        <v>1.0283312002747043E-2</v>
      </c>
      <c r="J2930" s="211">
        <v>1.3884967576129051E-2</v>
      </c>
      <c r="K2930" s="211">
        <v>1.8747294169871368E-2</v>
      </c>
      <c r="L2930" s="211">
        <v>2.4052349882920553E-2</v>
      </c>
      <c r="M2930" s="211">
        <v>3.2965455565970969E-2</v>
      </c>
      <c r="N2930" s="211">
        <v>4.2695179877971785E-2</v>
      </c>
      <c r="P2930" s="212">
        <f t="array" ref="P2930:Z2930">(1+D2930:N2930)^-P$1:Z$1</f>
        <v>0.99991930836547216</v>
      </c>
      <c r="Q2930" s="212">
        <v>0.99934658591341097</v>
      </c>
      <c r="R2930" s="212">
        <v>0.99799593144252086</v>
      </c>
      <c r="S2930" s="212">
        <v>0.9938289411186001</v>
      </c>
      <c r="T2930" s="212">
        <v>0.98393123034136687</v>
      </c>
      <c r="U2930" s="212">
        <v>0.96977383413582807</v>
      </c>
      <c r="V2930" s="212">
        <v>0.93337589322417547</v>
      </c>
      <c r="W2930" s="212">
        <v>0.87808128774555716</v>
      </c>
      <c r="X2930" s="212">
        <v>0.7884577297646107</v>
      </c>
      <c r="Y2930" s="212">
        <v>0.6147705130024913</v>
      </c>
      <c r="Z2930" s="212">
        <v>0.43336385094331331</v>
      </c>
    </row>
    <row r="2931" spans="3:26" x14ac:dyDescent="0.3">
      <c r="C2931" s="210">
        <v>39584</v>
      </c>
      <c r="D2931" s="211">
        <v>1.0692247777953781E-3</v>
      </c>
      <c r="E2931" s="211">
        <v>2.549083734974139E-3</v>
      </c>
      <c r="F2931" s="211">
        <v>3.8722024657756862E-3</v>
      </c>
      <c r="G2931" s="211">
        <v>6.2501274461038321E-3</v>
      </c>
      <c r="H2931" s="211">
        <v>8.3219035221769946E-3</v>
      </c>
      <c r="I2931" s="211">
        <v>1.125124657977322E-2</v>
      </c>
      <c r="J2931" s="211">
        <v>1.4940163094921565E-2</v>
      </c>
      <c r="K2931" s="211">
        <v>1.900943969813956E-2</v>
      </c>
      <c r="L2931" s="211">
        <v>2.5904670479527474E-2</v>
      </c>
      <c r="M2931" s="211">
        <v>3.425766497039523E-2</v>
      </c>
      <c r="N2931" s="211">
        <v>4.4829600308644704E-2</v>
      </c>
      <c r="P2931" s="212">
        <f t="array" ref="P2931:Z2931">(1+D2931:N2931)^-P$1:Z$1</f>
        <v>0.99991451136923182</v>
      </c>
      <c r="Q2931" s="212">
        <v>0.99936374241483938</v>
      </c>
      <c r="R2931" s="212">
        <v>0.99806950341671807</v>
      </c>
      <c r="S2931" s="212">
        <v>0.99378869400795333</v>
      </c>
      <c r="T2931" s="212">
        <v>0.9835616736307754</v>
      </c>
      <c r="U2931" s="212">
        <v>0.96699179719052641</v>
      </c>
      <c r="V2931" s="212">
        <v>0.92853399067540743</v>
      </c>
      <c r="W2931" s="212">
        <v>0.87650127041809733</v>
      </c>
      <c r="X2931" s="212">
        <v>0.77433685515492368</v>
      </c>
      <c r="Y2931" s="212">
        <v>0.60334925027798603</v>
      </c>
      <c r="Z2931" s="212">
        <v>0.4159974268059321</v>
      </c>
    </row>
    <row r="2932" spans="3:26" x14ac:dyDescent="0.3">
      <c r="C2932" s="210">
        <v>39583</v>
      </c>
      <c r="D2932" s="211">
        <v>9.4311872110842845E-4</v>
      </c>
      <c r="E2932" s="211">
        <v>2.4812211740729887E-3</v>
      </c>
      <c r="F2932" s="211">
        <v>3.9900632776205527E-3</v>
      </c>
      <c r="G2932" s="211">
        <v>6.1291723397572479E-3</v>
      </c>
      <c r="H2932" s="211">
        <v>8.4167372892134142E-3</v>
      </c>
      <c r="I2932" s="211">
        <v>1.1421394090104495E-2</v>
      </c>
      <c r="J2932" s="211">
        <v>1.5639733736969107E-2</v>
      </c>
      <c r="K2932" s="211">
        <v>1.9814118558867014E-2</v>
      </c>
      <c r="L2932" s="211">
        <v>2.5329547284892878E-2</v>
      </c>
      <c r="M2932" s="211">
        <v>3.3757001118252847E-2</v>
      </c>
      <c r="N2932" s="211">
        <v>4.4866532382762891E-2</v>
      </c>
      <c r="P2932" s="212">
        <f t="array" ref="P2932:Z2932">(1+D2932:N2932)^-P$1:Z$1</f>
        <v>0.99992458890243363</v>
      </c>
      <c r="Q2932" s="212">
        <v>0.9993806548666242</v>
      </c>
      <c r="R2932" s="212">
        <v>0.99801091880578929</v>
      </c>
      <c r="S2932" s="212">
        <v>0.99390816556337014</v>
      </c>
      <c r="T2932" s="212">
        <v>0.98337668964690084</v>
      </c>
      <c r="U2932" s="212">
        <v>0.96650385941050565</v>
      </c>
      <c r="V2932" s="212">
        <v>0.9253405311123668</v>
      </c>
      <c r="W2932" s="212">
        <v>0.87167152471981679</v>
      </c>
      <c r="X2932" s="212">
        <v>0.77869120990047314</v>
      </c>
      <c r="Y2932" s="212">
        <v>0.60774730622732376</v>
      </c>
      <c r="Z2932" s="212">
        <v>0.4157034468673767</v>
      </c>
    </row>
    <row r="2933" spans="3:26" x14ac:dyDescent="0.3">
      <c r="C2933" s="210">
        <v>39582</v>
      </c>
      <c r="D2933" s="211">
        <v>9.4844787263649187E-4</v>
      </c>
      <c r="E2933" s="211">
        <v>2.4003434155073647E-3</v>
      </c>
      <c r="F2933" s="211">
        <v>3.8549465401473432E-3</v>
      </c>
      <c r="G2933" s="211">
        <v>6.0059224436495992E-3</v>
      </c>
      <c r="H2933" s="211">
        <v>7.837269337910558E-3</v>
      </c>
      <c r="I2933" s="211">
        <v>1.0190099689077055E-2</v>
      </c>
      <c r="J2933" s="211">
        <v>1.3904126161299902E-2</v>
      </c>
      <c r="K2933" s="211">
        <v>1.7535931782985723E-2</v>
      </c>
      <c r="L2933" s="211">
        <v>2.2693271362943582E-2</v>
      </c>
      <c r="M2933" s="211">
        <v>2.9396806478962239E-2</v>
      </c>
      <c r="N2933" s="211">
        <v>3.8528290918579837E-2</v>
      </c>
      <c r="P2933" s="212">
        <f t="array" ref="P2933:Z2933">(1+D2933:N2933)^-P$1:Z$1</f>
        <v>0.99992416300535869</v>
      </c>
      <c r="Q2933" s="212">
        <v>0.99940081278616211</v>
      </c>
      <c r="R2933" s="212">
        <v>0.99807808161776679</v>
      </c>
      <c r="S2933" s="212">
        <v>0.99402993331385092</v>
      </c>
      <c r="T2933" s="212">
        <v>0.98450782283638283</v>
      </c>
      <c r="U2933" s="212">
        <v>0.97004230797264424</v>
      </c>
      <c r="V2933" s="212">
        <v>0.93328771187990034</v>
      </c>
      <c r="W2933" s="212">
        <v>0.88542487846480955</v>
      </c>
      <c r="X2933" s="212">
        <v>0.79899859216832181</v>
      </c>
      <c r="Y2933" s="212">
        <v>0.64752680487169334</v>
      </c>
      <c r="Z2933" s="212">
        <v>0.46949758636216449</v>
      </c>
    </row>
    <row r="2934" spans="3:26" x14ac:dyDescent="0.3">
      <c r="C2934" s="210">
        <v>39581</v>
      </c>
      <c r="D2934" s="211">
        <v>1.2943677380594571E-3</v>
      </c>
      <c r="E2934" s="211">
        <v>3.1454953541281238E-3</v>
      </c>
      <c r="F2934" s="211">
        <v>5.094319370855375E-3</v>
      </c>
      <c r="G2934" s="211">
        <v>8.2701496972847881E-3</v>
      </c>
      <c r="H2934" s="211">
        <v>1.0489177606136883E-2</v>
      </c>
      <c r="I2934" s="211">
        <v>1.364034968625432E-2</v>
      </c>
      <c r="J2934" s="211">
        <v>1.806663875005371E-2</v>
      </c>
      <c r="K2934" s="211">
        <v>2.273716392006327E-2</v>
      </c>
      <c r="L2934" s="211">
        <v>3.0821327431647567E-2</v>
      </c>
      <c r="M2934" s="211">
        <v>4.0252484442259706E-2</v>
      </c>
      <c r="N2934" s="211">
        <v>5.2602047465797969E-2</v>
      </c>
      <c r="P2934" s="212">
        <f t="array" ref="P2934:Z2934">(1+D2934:N2934)^-P$1:Z$1</f>
        <v>0.9998965228928216</v>
      </c>
      <c r="Q2934" s="212">
        <v>0.99921516848319247</v>
      </c>
      <c r="R2934" s="212">
        <v>0.99746253121651651</v>
      </c>
      <c r="S2934" s="212">
        <v>0.9917976846782901</v>
      </c>
      <c r="T2934" s="212">
        <v>0.97934715690407581</v>
      </c>
      <c r="U2934" s="212">
        <v>0.96017043619241138</v>
      </c>
      <c r="V2934" s="212">
        <v>0.91436368465158702</v>
      </c>
      <c r="W2934" s="212">
        <v>0.85438130629103382</v>
      </c>
      <c r="X2934" s="212">
        <v>0.73818641047069766</v>
      </c>
      <c r="Y2934" s="212">
        <v>0.55324637190347692</v>
      </c>
      <c r="Z2934" s="212">
        <v>0.35868712746136883</v>
      </c>
    </row>
    <row r="2935" spans="3:26" x14ac:dyDescent="0.3">
      <c r="C2935" s="210">
        <v>39580</v>
      </c>
      <c r="D2935" s="211">
        <v>1.0455369614774384E-3</v>
      </c>
      <c r="E2935" s="211">
        <v>2.6101603885453719E-3</v>
      </c>
      <c r="F2935" s="211">
        <v>3.9199385269857107E-3</v>
      </c>
      <c r="G2935" s="211">
        <v>6.4151631944657115E-3</v>
      </c>
      <c r="H2935" s="211">
        <v>8.3595993490376917E-3</v>
      </c>
      <c r="I2935" s="211">
        <v>1.0562710595690961E-2</v>
      </c>
      <c r="J2935" s="211">
        <v>1.375426462838903E-2</v>
      </c>
      <c r="K2935" s="211">
        <v>1.8567214153654671E-2</v>
      </c>
      <c r="L2935" s="211">
        <v>2.5449482835349684E-2</v>
      </c>
      <c r="M2935" s="211">
        <v>3.3195790661625466E-2</v>
      </c>
      <c r="N2935" s="211">
        <v>4.5224246936906791E-2</v>
      </c>
      <c r="P2935" s="212">
        <f t="array" ref="P2935:Z2935">(1+D2935:N2935)^-P$1:Z$1</f>
        <v>0.99991640423285</v>
      </c>
      <c r="Q2935" s="212">
        <v>0.99934852234479055</v>
      </c>
      <c r="R2935" s="212">
        <v>0.99804577419715823</v>
      </c>
      <c r="S2935" s="212">
        <v>0.99362572879555655</v>
      </c>
      <c r="T2935" s="212">
        <v>0.98348813740904495</v>
      </c>
      <c r="U2935" s="212">
        <v>0.9689696924351735</v>
      </c>
      <c r="V2935" s="212">
        <v>0.93397774737384209</v>
      </c>
      <c r="W2935" s="212">
        <v>0.87916856159729206</v>
      </c>
      <c r="X2935" s="212">
        <v>0.77778093960703654</v>
      </c>
      <c r="Y2935" s="212">
        <v>0.61271791375099338</v>
      </c>
      <c r="Z2935" s="212">
        <v>0.41286729580587728</v>
      </c>
    </row>
    <row r="2936" spans="3:26" x14ac:dyDescent="0.3">
      <c r="C2936" s="210">
        <v>39577</v>
      </c>
      <c r="D2936" s="211">
        <v>1.0072484350558302E-3</v>
      </c>
      <c r="E2936" s="211">
        <v>2.3806573283169717E-3</v>
      </c>
      <c r="F2936" s="211">
        <v>3.8523392809329165E-3</v>
      </c>
      <c r="G2936" s="211">
        <v>6.2476957075577383E-3</v>
      </c>
      <c r="H2936" s="211">
        <v>7.9292153839714465E-3</v>
      </c>
      <c r="I2936" s="211">
        <v>1.0878166515202528E-2</v>
      </c>
      <c r="J2936" s="211">
        <v>1.4898038327660713E-2</v>
      </c>
      <c r="K2936" s="211">
        <v>1.9659326665568962E-2</v>
      </c>
      <c r="L2936" s="211">
        <v>2.5207910737907274E-2</v>
      </c>
      <c r="M2936" s="211">
        <v>3.2444839375164278E-2</v>
      </c>
      <c r="N2936" s="211">
        <v>4.0896881403961444E-2</v>
      </c>
      <c r="P2936" s="212">
        <f t="array" ref="P2936:Z2936">(1+D2936:N2936)^-P$1:Z$1</f>
        <v>0.99991946392314579</v>
      </c>
      <c r="Q2936" s="212">
        <v>0.99940571964128244</v>
      </c>
      <c r="R2936" s="212">
        <v>0.99807937774792643</v>
      </c>
      <c r="S2936" s="212">
        <v>0.99379109563757606</v>
      </c>
      <c r="T2936" s="212">
        <v>0.98432821206326337</v>
      </c>
      <c r="U2936" s="212">
        <v>0.96806284176281066</v>
      </c>
      <c r="V2936" s="212">
        <v>0.92872670720403649</v>
      </c>
      <c r="W2936" s="212">
        <v>0.87259823036283979</v>
      </c>
      <c r="X2936" s="212">
        <v>0.77961558723967517</v>
      </c>
      <c r="Y2936" s="212">
        <v>0.61943698551780557</v>
      </c>
      <c r="Z2936" s="212">
        <v>0.44858614176946854</v>
      </c>
    </row>
    <row r="2937" spans="3:26" x14ac:dyDescent="0.3">
      <c r="C2937" s="210">
        <v>39576</v>
      </c>
      <c r="D2937" s="211">
        <v>8.5983485190087978E-4</v>
      </c>
      <c r="E2937" s="211">
        <v>2.1190815414902516E-3</v>
      </c>
      <c r="F2937" s="211">
        <v>3.2578365818851022E-3</v>
      </c>
      <c r="G2937" s="211">
        <v>4.9139049208369234E-3</v>
      </c>
      <c r="H2937" s="211">
        <v>6.3300740057351717E-3</v>
      </c>
      <c r="I2937" s="211">
        <v>8.6275175654049862E-3</v>
      </c>
      <c r="J2937" s="211">
        <v>1.1393703076362881E-2</v>
      </c>
      <c r="K2937" s="211">
        <v>1.4659744985738424E-2</v>
      </c>
      <c r="L2937" s="211">
        <v>1.9343517870007008E-2</v>
      </c>
      <c r="M2937" s="211">
        <v>2.6102208467660218E-2</v>
      </c>
      <c r="N2937" s="211">
        <v>3.5612951253958851E-2</v>
      </c>
      <c r="P2937" s="212">
        <f t="array" ref="P2937:Z2937">(1+D2937:N2937)^-P$1:Z$1</f>
        <v>0.9999312451312703</v>
      </c>
      <c r="Q2937" s="212">
        <v>0.9994709301430702</v>
      </c>
      <c r="R2937" s="212">
        <v>0.99837505099664015</v>
      </c>
      <c r="S2937" s="212">
        <v>0.99511012346751837</v>
      </c>
      <c r="T2937" s="212">
        <v>0.98745905488657659</v>
      </c>
      <c r="U2937" s="212">
        <v>0.97455771196234431</v>
      </c>
      <c r="V2937" s="212">
        <v>0.94492811942432109</v>
      </c>
      <c r="W2937" s="212">
        <v>0.90314396576756073</v>
      </c>
      <c r="X2937" s="212">
        <v>0.82564688109884021</v>
      </c>
      <c r="Y2937" s="212">
        <v>0.67942365753277689</v>
      </c>
      <c r="Z2937" s="212">
        <v>0.49665011383240565</v>
      </c>
    </row>
    <row r="2938" spans="3:26" x14ac:dyDescent="0.3">
      <c r="C2938" s="210">
        <v>39575</v>
      </c>
      <c r="D2938" s="211">
        <v>9.9641592898437516E-4</v>
      </c>
      <c r="E2938" s="211">
        <v>2.4224426495372264E-3</v>
      </c>
      <c r="F2938" s="211">
        <v>3.7972128327977998E-3</v>
      </c>
      <c r="G2938" s="211">
        <v>5.8249946301587117E-3</v>
      </c>
      <c r="H2938" s="211">
        <v>7.9177278425891767E-3</v>
      </c>
      <c r="I2938" s="211">
        <v>1.0871906023942854E-2</v>
      </c>
      <c r="J2938" s="211">
        <v>1.3900575937776098E-2</v>
      </c>
      <c r="K2938" s="211">
        <v>1.7854905039609993E-2</v>
      </c>
      <c r="L2938" s="211">
        <v>2.245026223162944E-2</v>
      </c>
      <c r="M2938" s="211">
        <v>3.0449793208325346E-2</v>
      </c>
      <c r="N2938" s="211">
        <v>4.1808675387850582E-2</v>
      </c>
      <c r="P2938" s="212">
        <f t="array" ref="P2938:Z2938">(1+D2938:N2938)^-P$1:Z$1</f>
        <v>0.99992032958696409</v>
      </c>
      <c r="Q2938" s="212">
        <v>0.99939530458570114</v>
      </c>
      <c r="R2938" s="212">
        <v>0.99810678358994598</v>
      </c>
      <c r="S2938" s="212">
        <v>0.9942087394315543</v>
      </c>
      <c r="T2938" s="212">
        <v>0.98435064956028295</v>
      </c>
      <c r="U2938" s="212">
        <v>0.96808082797785178</v>
      </c>
      <c r="V2938" s="212">
        <v>0.93330405176209286</v>
      </c>
      <c r="W2938" s="212">
        <v>0.88348439527181966</v>
      </c>
      <c r="X2938" s="212">
        <v>0.80089963084768456</v>
      </c>
      <c r="Y2938" s="212">
        <v>0.63767215565716651</v>
      </c>
      <c r="Z2938" s="212">
        <v>0.44079900781716208</v>
      </c>
    </row>
    <row r="2939" spans="3:26" x14ac:dyDescent="0.3">
      <c r="C2939" s="210">
        <v>39574</v>
      </c>
      <c r="D2939" s="211">
        <v>9.885295938853796E-4</v>
      </c>
      <c r="E2939" s="211">
        <v>2.2421168297907159E-3</v>
      </c>
      <c r="F2939" s="211">
        <v>3.4267041327866385E-3</v>
      </c>
      <c r="G2939" s="211">
        <v>5.5999311240818098E-3</v>
      </c>
      <c r="H2939" s="211">
        <v>7.1387391725698003E-3</v>
      </c>
      <c r="I2939" s="211">
        <v>9.086231035352995E-3</v>
      </c>
      <c r="J2939" s="211">
        <v>1.2010909635267571E-2</v>
      </c>
      <c r="K2939" s="211">
        <v>1.6218479063068836E-2</v>
      </c>
      <c r="L2939" s="211">
        <v>2.0796988879210741E-2</v>
      </c>
      <c r="M2939" s="211">
        <v>2.6265068765862144E-2</v>
      </c>
      <c r="N2939" s="211">
        <v>3.3139822867362667E-2</v>
      </c>
      <c r="P2939" s="212">
        <f t="array" ref="P2939:Z2939">(1+D2939:N2939)^-P$1:Z$1</f>
        <v>0.99992095981821871</v>
      </c>
      <c r="Q2939" s="212">
        <v>0.9994402549565774</v>
      </c>
      <c r="R2939" s="212">
        <v>0.99829103875996283</v>
      </c>
      <c r="S2939" s="212">
        <v>0.99443125347291739</v>
      </c>
      <c r="T2939" s="212">
        <v>0.98587396411468908</v>
      </c>
      <c r="U2939" s="212">
        <v>0.97322926386130693</v>
      </c>
      <c r="V2939" s="212">
        <v>0.94205016190286928</v>
      </c>
      <c r="W2939" s="212">
        <v>0.89349141616482142</v>
      </c>
      <c r="X2939" s="212">
        <v>0.8139658734364138</v>
      </c>
      <c r="Y2939" s="212">
        <v>0.67780816396805388</v>
      </c>
      <c r="Z2939" s="212">
        <v>0.52097629262404488</v>
      </c>
    </row>
    <row r="2940" spans="3:26" x14ac:dyDescent="0.3">
      <c r="C2940" s="210">
        <v>39573</v>
      </c>
      <c r="D2940" s="211">
        <v>9.2724785356279604E-4</v>
      </c>
      <c r="E2940" s="211">
        <v>2.4787532999733463E-3</v>
      </c>
      <c r="F2940" s="211">
        <v>3.9650822095016486E-3</v>
      </c>
      <c r="G2940" s="211">
        <v>6.4357418711152112E-3</v>
      </c>
      <c r="H2940" s="211">
        <v>8.34665072653922E-3</v>
      </c>
      <c r="I2940" s="211">
        <v>1.1218905320705554E-2</v>
      </c>
      <c r="J2940" s="211">
        <v>1.4341960340767561E-2</v>
      </c>
      <c r="K2940" s="211">
        <v>1.8980742810878564E-2</v>
      </c>
      <c r="L2940" s="211">
        <v>2.5039181490224886E-2</v>
      </c>
      <c r="M2940" s="211">
        <v>3.3011257347992491E-2</v>
      </c>
      <c r="N2940" s="211">
        <v>4.4861193741986577E-2</v>
      </c>
      <c r="P2940" s="212">
        <f t="array" ref="P2940:Z2940">(1+D2940:N2940)^-P$1:Z$1</f>
        <v>0.99992585729072003</v>
      </c>
      <c r="Q2940" s="212">
        <v>0.99938126992787824</v>
      </c>
      <c r="R2940" s="212">
        <v>0.99802333518565245</v>
      </c>
      <c r="S2940" s="212">
        <v>0.9936054120463268</v>
      </c>
      <c r="T2940" s="212">
        <v>0.98351339637803248</v>
      </c>
      <c r="U2940" s="212">
        <v>0.96708458046114987</v>
      </c>
      <c r="V2940" s="212">
        <v>0.93127521182169581</v>
      </c>
      <c r="W2940" s="212">
        <v>0.87667407533571939</v>
      </c>
      <c r="X2940" s="212">
        <v>0.7808998448152441</v>
      </c>
      <c r="Y2940" s="212">
        <v>0.61436177330105823</v>
      </c>
      <c r="Z2940" s="212">
        <v>0.4157459290480196</v>
      </c>
    </row>
    <row r="2941" spans="3:26" x14ac:dyDescent="0.3">
      <c r="C2941" s="210">
        <v>39570</v>
      </c>
      <c r="D2941" s="211">
        <v>9.0643828123763786E-4</v>
      </c>
      <c r="E2941" s="211">
        <v>2.1971877008004639E-3</v>
      </c>
      <c r="F2941" s="211">
        <v>3.4429347285071361E-3</v>
      </c>
      <c r="G2941" s="211">
        <v>5.3775305908317682E-3</v>
      </c>
      <c r="H2941" s="211">
        <v>7.3537922611708016E-3</v>
      </c>
      <c r="I2941" s="211">
        <v>9.9368019876967875E-3</v>
      </c>
      <c r="J2941" s="211">
        <v>1.324251121513745E-2</v>
      </c>
      <c r="K2941" s="211">
        <v>1.7707669554945012E-2</v>
      </c>
      <c r="L2941" s="211">
        <v>2.2977437379354638E-2</v>
      </c>
      <c r="M2941" s="211">
        <v>2.9793588782037396E-2</v>
      </c>
      <c r="N2941" s="211">
        <v>4.0832813566969259E-2</v>
      </c>
      <c r="P2941" s="212">
        <f t="array" ref="P2941:Z2941">(1+D2941:N2941)^-P$1:Z$1</f>
        <v>0.99992752040964106</v>
      </c>
      <c r="Q2941" s="212">
        <v>0.99945145615176167</v>
      </c>
      <c r="R2941" s="212">
        <v>0.99828296509517278</v>
      </c>
      <c r="S2941" s="212">
        <v>0.99465123256964827</v>
      </c>
      <c r="T2941" s="212">
        <v>0.985453074032696</v>
      </c>
      <c r="U2941" s="212">
        <v>0.97077236687378321</v>
      </c>
      <c r="V2941" s="212">
        <v>0.93633872881171698</v>
      </c>
      <c r="W2941" s="212">
        <v>0.88437950208625138</v>
      </c>
      <c r="X2941" s="212">
        <v>0.79678188011793338</v>
      </c>
      <c r="Y2941" s="212">
        <v>0.64379447386632804</v>
      </c>
      <c r="Z2941" s="212">
        <v>0.44913871382150072</v>
      </c>
    </row>
    <row r="2942" spans="3:26" x14ac:dyDescent="0.3">
      <c r="C2942" s="210">
        <v>39569</v>
      </c>
      <c r="D2942" s="211">
        <v>1.0728093437533015E-3</v>
      </c>
      <c r="E2942" s="211">
        <v>2.6413705306670529E-3</v>
      </c>
      <c r="F2942" s="211">
        <v>4.2802042430177397E-3</v>
      </c>
      <c r="G2942" s="211">
        <v>6.7307926779804047E-3</v>
      </c>
      <c r="H2942" s="211">
        <v>8.7392699161816089E-3</v>
      </c>
      <c r="I2942" s="211">
        <v>1.1068714984187461E-2</v>
      </c>
      <c r="J2942" s="211">
        <v>1.4009195650097674E-2</v>
      </c>
      <c r="K2942" s="211">
        <v>1.8426727678932484E-2</v>
      </c>
      <c r="L2942" s="211">
        <v>2.3656858042175644E-2</v>
      </c>
      <c r="M2942" s="211">
        <v>3.2093205508713564E-2</v>
      </c>
      <c r="N2942" s="211">
        <v>4.2743881575469295E-2</v>
      </c>
      <c r="P2942" s="212">
        <f t="array" ref="P2942:Z2942">(1+D2942:N2942)^-P$1:Z$1</f>
        <v>0.99991422493528725</v>
      </c>
      <c r="Q2942" s="212">
        <v>0.99934074534335893</v>
      </c>
      <c r="R2942" s="212">
        <v>0.99786674352118032</v>
      </c>
      <c r="S2942" s="212">
        <v>0.99331420800184722</v>
      </c>
      <c r="T2942" s="212">
        <v>0.98274794370512519</v>
      </c>
      <c r="U2942" s="212">
        <v>0.96751561447497769</v>
      </c>
      <c r="V2942" s="212">
        <v>0.93280428557685602</v>
      </c>
      <c r="W2942" s="212">
        <v>0.8800178489285746</v>
      </c>
      <c r="X2942" s="212">
        <v>0.79150925328576316</v>
      </c>
      <c r="Y2942" s="212">
        <v>0.62261017649612882</v>
      </c>
      <c r="Z2942" s="212">
        <v>0.43295922246985669</v>
      </c>
    </row>
    <row r="2943" spans="3:26" x14ac:dyDescent="0.3">
      <c r="C2943" s="210">
        <v>39568</v>
      </c>
      <c r="D2943" s="211">
        <v>8.8853628395839813E-4</v>
      </c>
      <c r="E2943" s="211">
        <v>2.3117027148865429E-3</v>
      </c>
      <c r="F2943" s="211">
        <v>3.7144541528364001E-3</v>
      </c>
      <c r="G2943" s="211">
        <v>5.8430606646901828E-3</v>
      </c>
      <c r="H2943" s="211">
        <v>8.0326314562823194E-3</v>
      </c>
      <c r="I2943" s="211">
        <v>1.0466519976271524E-2</v>
      </c>
      <c r="J2943" s="211">
        <v>1.3501506283380035E-2</v>
      </c>
      <c r="K2943" s="211">
        <v>1.7252650765113925E-2</v>
      </c>
      <c r="L2943" s="211">
        <v>2.1584052719693072E-2</v>
      </c>
      <c r="M2943" s="211">
        <v>2.8722947474340014E-2</v>
      </c>
      <c r="N2943" s="211">
        <v>3.6650482415155367E-2</v>
      </c>
      <c r="P2943" s="212">
        <f t="array" ref="P2943:Z2943">(1+D2943:N2943)^-P$1:Z$1</f>
        <v>0.9999289511825451</v>
      </c>
      <c r="Q2943" s="212">
        <v>0.9994229078715221</v>
      </c>
      <c r="R2943" s="212">
        <v>0.99814793089878229</v>
      </c>
      <c r="S2943" s="212">
        <v>0.99419088236207653</v>
      </c>
      <c r="T2943" s="212">
        <v>0.98412625404586196</v>
      </c>
      <c r="U2943" s="212">
        <v>0.9692464398563202</v>
      </c>
      <c r="V2943" s="212">
        <v>0.93514295751657861</v>
      </c>
      <c r="W2943" s="212">
        <v>0.88715231159211938</v>
      </c>
      <c r="X2943" s="212">
        <v>0.80771649454238081</v>
      </c>
      <c r="Y2943" s="212">
        <v>0.65391844153665557</v>
      </c>
      <c r="Z2943" s="212">
        <v>0.48680263174964489</v>
      </c>
    </row>
    <row r="2944" spans="3:26" x14ac:dyDescent="0.3">
      <c r="C2944" s="210">
        <v>39567</v>
      </c>
      <c r="D2944" s="211">
        <v>1.0764357555586503E-3</v>
      </c>
      <c r="E2944" s="211">
        <v>2.57442506155681E-3</v>
      </c>
      <c r="F2944" s="211">
        <v>3.8659954474316725E-3</v>
      </c>
      <c r="G2944" s="211">
        <v>5.8424629037328495E-3</v>
      </c>
      <c r="H2944" s="211">
        <v>7.9178377565113593E-3</v>
      </c>
      <c r="I2944" s="211">
        <v>1.0074270591429926E-2</v>
      </c>
      <c r="J2944" s="211">
        <v>1.363162333194398E-2</v>
      </c>
      <c r="K2944" s="211">
        <v>1.7208399032583394E-2</v>
      </c>
      <c r="L2944" s="211">
        <v>2.1975771172642471E-2</v>
      </c>
      <c r="M2944" s="211">
        <v>2.89104047259977E-2</v>
      </c>
      <c r="N2944" s="211">
        <v>3.876639911004446E-2</v>
      </c>
      <c r="P2944" s="212">
        <f t="array" ref="P2944:Z2944">(1+D2944:N2944)^-P$1:Z$1</f>
        <v>0.99991393515866978</v>
      </c>
      <c r="Q2944" s="212">
        <v>0.99935742731184318</v>
      </c>
      <c r="R2944" s="212">
        <v>0.99807258900093354</v>
      </c>
      <c r="S2944" s="212">
        <v>0.99419147319862955</v>
      </c>
      <c r="T2944" s="212">
        <v>0.98435043487247664</v>
      </c>
      <c r="U2944" s="212">
        <v>0.97037606167857171</v>
      </c>
      <c r="V2944" s="212">
        <v>0.93454290319758737</v>
      </c>
      <c r="W2944" s="212">
        <v>0.8874225040672119</v>
      </c>
      <c r="X2944" s="212">
        <v>0.80462589014037611</v>
      </c>
      <c r="Y2944" s="212">
        <v>0.65213365719961225</v>
      </c>
      <c r="Z2944" s="212">
        <v>0.46734988273771211</v>
      </c>
    </row>
    <row r="2945" spans="3:26" x14ac:dyDescent="0.3">
      <c r="C2945" s="210">
        <v>39566</v>
      </c>
      <c r="D2945" s="211">
        <v>9.4682029354572149E-4</v>
      </c>
      <c r="E2945" s="211">
        <v>2.4007597739658815E-3</v>
      </c>
      <c r="F2945" s="211">
        <v>3.8136793723234255E-3</v>
      </c>
      <c r="G2945" s="211">
        <v>5.793154548303146E-3</v>
      </c>
      <c r="H2945" s="211">
        <v>7.4769374095415703E-3</v>
      </c>
      <c r="I2945" s="211">
        <v>1.0039848260821774E-2</v>
      </c>
      <c r="J2945" s="211">
        <v>1.2785903070326505E-2</v>
      </c>
      <c r="K2945" s="211">
        <v>1.6449587738357554E-2</v>
      </c>
      <c r="L2945" s="211">
        <v>2.1853443750662643E-2</v>
      </c>
      <c r="M2945" s="211">
        <v>2.8095519503456613E-2</v>
      </c>
      <c r="N2945" s="211">
        <v>3.561850652462388E-2</v>
      </c>
      <c r="P2945" s="212">
        <f t="array" ref="P2945:Z2945">(1+D2945:N2945)^-P$1:Z$1</f>
        <v>0.99992429307855824</v>
      </c>
      <c r="Q2945" s="212">
        <v>0.99940070900804678</v>
      </c>
      <c r="R2945" s="212">
        <v>0.99809859709451243</v>
      </c>
      <c r="S2945" s="212">
        <v>0.9942402127891744</v>
      </c>
      <c r="T2945" s="212">
        <v>0.98521218246704678</v>
      </c>
      <c r="U2945" s="212">
        <v>0.97047527680571621</v>
      </c>
      <c r="V2945" s="212">
        <v>0.93845134496166238</v>
      </c>
      <c r="W2945" s="212">
        <v>0.89207032282119081</v>
      </c>
      <c r="X2945" s="212">
        <v>0.80558963745154544</v>
      </c>
      <c r="Y2945" s="212">
        <v>0.6599301995450727</v>
      </c>
      <c r="Z2945" s="212">
        <v>0.49659683388046394</v>
      </c>
    </row>
    <row r="2946" spans="3:26" x14ac:dyDescent="0.3">
      <c r="C2946" s="210">
        <v>39563</v>
      </c>
      <c r="D2946" s="211">
        <v>1.1712186818408406E-3</v>
      </c>
      <c r="E2946" s="211">
        <v>2.7429301097525475E-3</v>
      </c>
      <c r="F2946" s="211">
        <v>4.3525136684219685E-3</v>
      </c>
      <c r="G2946" s="211">
        <v>6.5619834161053858E-3</v>
      </c>
      <c r="H2946" s="211">
        <v>8.2913214859469467E-3</v>
      </c>
      <c r="I2946" s="211">
        <v>1.0395391510668364E-2</v>
      </c>
      <c r="J2946" s="211">
        <v>1.3059886104111263E-2</v>
      </c>
      <c r="K2946" s="211">
        <v>1.7740310313682412E-2</v>
      </c>
      <c r="L2946" s="211">
        <v>2.2199149296813332E-2</v>
      </c>
      <c r="M2946" s="211">
        <v>2.8098972833429166E-2</v>
      </c>
      <c r="N2946" s="211">
        <v>3.7533993280410141E-2</v>
      </c>
      <c r="P2946" s="212">
        <f t="array" ref="P2946:Z2946">(1+D2946:N2946)^-P$1:Z$1</f>
        <v>0.99990636171711267</v>
      </c>
      <c r="Q2946" s="212">
        <v>0.9993154406323016</v>
      </c>
      <c r="R2946" s="212">
        <v>0.99783082163686121</v>
      </c>
      <c r="S2946" s="212">
        <v>0.99348079549573765</v>
      </c>
      <c r="T2946" s="212">
        <v>0.98362133848012534</v>
      </c>
      <c r="U2946" s="212">
        <v>0.96945114941646515</v>
      </c>
      <c r="V2946" s="212">
        <v>0.93718300578885982</v>
      </c>
      <c r="W2946" s="212">
        <v>0.88418097572084442</v>
      </c>
      <c r="X2946" s="212">
        <v>0.80286929331687873</v>
      </c>
      <c r="Y2946" s="212">
        <v>0.65989695026828332</v>
      </c>
      <c r="Z2946" s="212">
        <v>0.47857863559865704</v>
      </c>
    </row>
    <row r="2947" spans="3:26" x14ac:dyDescent="0.3">
      <c r="C2947" s="210">
        <v>39562</v>
      </c>
      <c r="D2947" s="211">
        <v>1.0234543023748069E-3</v>
      </c>
      <c r="E2947" s="211">
        <v>2.4268300071087871E-3</v>
      </c>
      <c r="F2947" s="211">
        <v>3.7553536137806547E-3</v>
      </c>
      <c r="G2947" s="211">
        <v>5.8077810530649601E-3</v>
      </c>
      <c r="H2947" s="211">
        <v>7.9721823059376081E-3</v>
      </c>
      <c r="I2947" s="211">
        <v>1.0646494580004219E-2</v>
      </c>
      <c r="J2947" s="211">
        <v>1.4361274987997292E-2</v>
      </c>
      <c r="K2947" s="211">
        <v>1.9719886122554226E-2</v>
      </c>
      <c r="L2947" s="211">
        <v>2.5235861721551286E-2</v>
      </c>
      <c r="M2947" s="211">
        <v>3.1641671882762006E-2</v>
      </c>
      <c r="N2947" s="211">
        <v>4.1818136886977178E-2</v>
      </c>
      <c r="P2947" s="212">
        <f t="array" ref="P2947:Z2947">(1+D2947:N2947)^-P$1:Z$1</f>
        <v>0.99991816887394214</v>
      </c>
      <c r="Q2947" s="212">
        <v>0.99939421106156001</v>
      </c>
      <c r="R2947" s="212">
        <v>0.99812759520242311</v>
      </c>
      <c r="S2947" s="212">
        <v>0.99422575450054251</v>
      </c>
      <c r="T2947" s="212">
        <v>0.98424429575526673</v>
      </c>
      <c r="U2947" s="212">
        <v>0.96872872565245949</v>
      </c>
      <c r="V2947" s="212">
        <v>0.93118655225015401</v>
      </c>
      <c r="W2947" s="212">
        <v>0.87223553994972547</v>
      </c>
      <c r="X2947" s="212">
        <v>0.77940306688081318</v>
      </c>
      <c r="Y2947" s="212">
        <v>0.62671032671388438</v>
      </c>
      <c r="Z2947" s="212">
        <v>0.4407189504736832</v>
      </c>
    </row>
    <row r="2948" spans="3:26" x14ac:dyDescent="0.3">
      <c r="C2948" s="210">
        <v>39561</v>
      </c>
      <c r="D2948" s="211">
        <v>1.0275827144270106E-3</v>
      </c>
      <c r="E2948" s="211">
        <v>2.5323054683633033E-3</v>
      </c>
      <c r="F2948" s="211">
        <v>4.1004179855612232E-3</v>
      </c>
      <c r="G2948" s="211">
        <v>6.2008472381770482E-3</v>
      </c>
      <c r="H2948" s="211">
        <v>7.8785639537182657E-3</v>
      </c>
      <c r="I2948" s="211">
        <v>1.0291249508945883E-2</v>
      </c>
      <c r="J2948" s="211">
        <v>1.3928511198301982E-2</v>
      </c>
      <c r="K2948" s="211">
        <v>1.8860405330847794E-2</v>
      </c>
      <c r="L2948" s="211">
        <v>2.5477520686836633E-2</v>
      </c>
      <c r="M2948" s="211">
        <v>3.4348398316301758E-2</v>
      </c>
      <c r="N2948" s="211">
        <v>4.5412620717793416E-2</v>
      </c>
      <c r="P2948" s="212">
        <f t="array" ref="P2948:Z2948">(1+D2948:N2948)^-P$1:Z$1</f>
        <v>0.99991783896638531</v>
      </c>
      <c r="Q2948" s="212">
        <v>0.99936792369807304</v>
      </c>
      <c r="R2948" s="212">
        <v>0.9979560745752043</v>
      </c>
      <c r="S2948" s="212">
        <v>0.99383736631190756</v>
      </c>
      <c r="T2948" s="212">
        <v>0.98442715034089434</v>
      </c>
      <c r="U2948" s="212">
        <v>0.96975097679044431</v>
      </c>
      <c r="V2948" s="212">
        <v>0.93317548917145421</v>
      </c>
      <c r="W2948" s="212">
        <v>0.87739913929469115</v>
      </c>
      <c r="X2948" s="212">
        <v>0.7775683106302631</v>
      </c>
      <c r="Y2948" s="212">
        <v>0.6025558479673625</v>
      </c>
      <c r="Z2948" s="212">
        <v>0.4113819419402171</v>
      </c>
    </row>
    <row r="2949" spans="3:26" x14ac:dyDescent="0.3">
      <c r="C2949" s="210">
        <v>39560</v>
      </c>
      <c r="D2949" s="211">
        <v>9.3427094110712665E-4</v>
      </c>
      <c r="E2949" s="211">
        <v>2.2457140510070469E-3</v>
      </c>
      <c r="F2949" s="211">
        <v>3.6479765509065459E-3</v>
      </c>
      <c r="G2949" s="211">
        <v>5.835998330258314E-3</v>
      </c>
      <c r="H2949" s="211">
        <v>7.9241294981250137E-3</v>
      </c>
      <c r="I2949" s="211">
        <v>1.0638242764530627E-2</v>
      </c>
      <c r="J2949" s="211">
        <v>1.4203474828275543E-2</v>
      </c>
      <c r="K2949" s="211">
        <v>1.7787128062803616E-2</v>
      </c>
      <c r="L2949" s="211">
        <v>2.4271025018205428E-2</v>
      </c>
      <c r="M2949" s="211">
        <v>3.0531766461962293E-2</v>
      </c>
      <c r="N2949" s="211">
        <v>3.8302901851345619E-2</v>
      </c>
      <c r="P2949" s="212">
        <f t="array" ref="P2949:Z2949">(1+D2949:N2949)^-P$1:Z$1</f>
        <v>0.9999252960079501</v>
      </c>
      <c r="Q2949" s="212">
        <v>0.99943935816737739</v>
      </c>
      <c r="R2949" s="212">
        <v>0.99818098700193825</v>
      </c>
      <c r="S2949" s="212">
        <v>0.99419786293198265</v>
      </c>
      <c r="T2949" s="212">
        <v>0.98433814573466938</v>
      </c>
      <c r="U2949" s="212">
        <v>0.9687524547246994</v>
      </c>
      <c r="V2949" s="212">
        <v>0.93191119539489486</v>
      </c>
      <c r="W2949" s="212">
        <v>0.88389631152217107</v>
      </c>
      <c r="X2949" s="212">
        <v>0.78677604057188977</v>
      </c>
      <c r="Y2949" s="212">
        <v>0.63691172836095156</v>
      </c>
      <c r="Z2949" s="212">
        <v>0.47154011420998221</v>
      </c>
    </row>
    <row r="2950" spans="3:26" x14ac:dyDescent="0.3">
      <c r="C2950" s="210">
        <v>39559</v>
      </c>
      <c r="D2950" s="211">
        <v>1.0744580518395038E-3</v>
      </c>
      <c r="E2950" s="211">
        <v>2.7415692358469771E-3</v>
      </c>
      <c r="F2950" s="211">
        <v>4.1421198172385838E-3</v>
      </c>
      <c r="G2950" s="211">
        <v>6.6558674021211638E-3</v>
      </c>
      <c r="H2950" s="211">
        <v>8.8867819536714767E-3</v>
      </c>
      <c r="I2950" s="211">
        <v>1.167994072545378E-2</v>
      </c>
      <c r="J2950" s="211">
        <v>1.5409377197118129E-2</v>
      </c>
      <c r="K2950" s="211">
        <v>1.9687272217981885E-2</v>
      </c>
      <c r="L2950" s="211">
        <v>2.5605095995876161E-2</v>
      </c>
      <c r="M2950" s="211">
        <v>3.3436096308256683E-2</v>
      </c>
      <c r="N2950" s="211">
        <v>4.2489762811748766E-2</v>
      </c>
      <c r="P2950" s="212">
        <f t="array" ref="P2950:Z2950">(1+D2950:N2950)^-P$1:Z$1</f>
        <v>0.99991409319140712</v>
      </c>
      <c r="Q2950" s="212">
        <v>0.99931577968815999</v>
      </c>
      <c r="R2950" s="212">
        <v>0.99793535189685367</v>
      </c>
      <c r="S2950" s="212">
        <v>0.99338814025959243</v>
      </c>
      <c r="T2950" s="212">
        <v>0.98246058429851935</v>
      </c>
      <c r="U2950" s="212">
        <v>0.96576304468763996</v>
      </c>
      <c r="V2950" s="212">
        <v>0.92639062472063816</v>
      </c>
      <c r="W2950" s="212">
        <v>0.87243084311772523</v>
      </c>
      <c r="X2950" s="212">
        <v>0.77660163242890801</v>
      </c>
      <c r="Y2950" s="212">
        <v>0.61058425276934403</v>
      </c>
      <c r="Z2950" s="212">
        <v>0.43507489253941101</v>
      </c>
    </row>
    <row r="2951" spans="3:26" x14ac:dyDescent="0.3">
      <c r="C2951" s="210">
        <v>39556</v>
      </c>
      <c r="D2951" s="211">
        <v>8.3145588601258734E-4</v>
      </c>
      <c r="E2951" s="211">
        <v>1.9335215660183911E-3</v>
      </c>
      <c r="F2951" s="211">
        <v>2.9612055028797411E-3</v>
      </c>
      <c r="G2951" s="211">
        <v>4.4418852703025568E-3</v>
      </c>
      <c r="H2951" s="211">
        <v>5.9427259782646527E-3</v>
      </c>
      <c r="I2951" s="211">
        <v>7.9251455105132495E-3</v>
      </c>
      <c r="J2951" s="211">
        <v>9.9085149802213418E-3</v>
      </c>
      <c r="K2951" s="211">
        <v>1.3389522167086972E-2</v>
      </c>
      <c r="L2951" s="211">
        <v>1.8316713122143096E-2</v>
      </c>
      <c r="M2951" s="211">
        <v>2.3675683289962758E-2</v>
      </c>
      <c r="N2951" s="211">
        <v>3.1906300140792793E-2</v>
      </c>
      <c r="P2951" s="212">
        <f t="array" ref="P2951:Z2951">(1+D2951:N2951)^-P$1:Z$1</f>
        <v>0.99993351337688974</v>
      </c>
      <c r="Q2951" s="212">
        <v>0.99951720290424351</v>
      </c>
      <c r="R2951" s="212">
        <v>0.99852267743190437</v>
      </c>
      <c r="S2951" s="212">
        <v>0.99557775782208924</v>
      </c>
      <c r="T2951" s="212">
        <v>0.98821966271850648</v>
      </c>
      <c r="U2951" s="212">
        <v>0.97659649195956455</v>
      </c>
      <c r="V2951" s="212">
        <v>0.95189671986227964</v>
      </c>
      <c r="W2951" s="212">
        <v>0.91109808234068967</v>
      </c>
      <c r="X2951" s="212">
        <v>0.83401004836828962</v>
      </c>
      <c r="Y2951" s="212">
        <v>0.70398627853724371</v>
      </c>
      <c r="Z2951" s="212">
        <v>0.53357407534237689</v>
      </c>
    </row>
    <row r="2952" spans="3:26" x14ac:dyDescent="0.3">
      <c r="C2952" s="210">
        <v>39555</v>
      </c>
      <c r="D2952" s="211">
        <v>9.0139914373624762E-4</v>
      </c>
      <c r="E2952" s="211">
        <v>2.3151538246559559E-3</v>
      </c>
      <c r="F2952" s="211">
        <v>3.7188983805300237E-3</v>
      </c>
      <c r="G2952" s="211">
        <v>5.8688787162506362E-3</v>
      </c>
      <c r="H2952" s="211">
        <v>7.733022370170259E-3</v>
      </c>
      <c r="I2952" s="211">
        <v>1.0088924575604036E-2</v>
      </c>
      <c r="J2952" s="211">
        <v>1.3629389994079399E-2</v>
      </c>
      <c r="K2952" s="211">
        <v>1.8643730001496463E-2</v>
      </c>
      <c r="L2952" s="211">
        <v>2.4308505793873197E-2</v>
      </c>
      <c r="M2952" s="211">
        <v>3.1740778267444765E-2</v>
      </c>
      <c r="N2952" s="211">
        <v>4.1944971082797294E-2</v>
      </c>
      <c r="P2952" s="212">
        <f t="array" ref="P2952:Z2952">(1+D2952:N2952)^-P$1:Z$1</f>
        <v>0.99992792314746137</v>
      </c>
      <c r="Q2952" s="212">
        <v>0.99942204758256947</v>
      </c>
      <c r="R2952" s="212">
        <v>0.99814572111594657</v>
      </c>
      <c r="S2952" s="212">
        <v>0.9941653640544672</v>
      </c>
      <c r="T2952" s="212">
        <v>0.98471152215247826</v>
      </c>
      <c r="U2952" s="212">
        <v>0.97033382875587759</v>
      </c>
      <c r="V2952" s="212">
        <v>0.93455319867278652</v>
      </c>
      <c r="W2952" s="212">
        <v>0.87870639196839118</v>
      </c>
      <c r="X2952" s="212">
        <v>0.78648819642234802</v>
      </c>
      <c r="Y2952" s="212">
        <v>0.62580793073644136</v>
      </c>
      <c r="Z2952" s="212">
        <v>0.43964723093705738</v>
      </c>
    </row>
    <row r="2953" spans="3:26" x14ac:dyDescent="0.3">
      <c r="C2953" s="210">
        <v>39554</v>
      </c>
      <c r="D2953" s="211">
        <v>1.0693494951309458E-3</v>
      </c>
      <c r="E2953" s="211">
        <v>2.6044743459574522E-3</v>
      </c>
      <c r="F2953" s="211">
        <v>4.2508974010613664E-3</v>
      </c>
      <c r="G2953" s="211">
        <v>6.7447169756215761E-3</v>
      </c>
      <c r="H2953" s="211">
        <v>8.7527304180431975E-3</v>
      </c>
      <c r="I2953" s="211">
        <v>1.1853066718655761E-2</v>
      </c>
      <c r="J2953" s="211">
        <v>1.6052522926409619E-2</v>
      </c>
      <c r="K2953" s="211">
        <v>2.0878447902943704E-2</v>
      </c>
      <c r="L2953" s="211">
        <v>2.7621812759020408E-2</v>
      </c>
      <c r="M2953" s="211">
        <v>3.7852058292794102E-2</v>
      </c>
      <c r="N2953" s="211">
        <v>4.7570874172963011E-2</v>
      </c>
      <c r="P2953" s="212">
        <f t="array" ref="P2953:Z2953">(1+D2953:N2953)^-P$1:Z$1</f>
        <v>0.99991450140335447</v>
      </c>
      <c r="Q2953" s="212">
        <v>0.99934993923607696</v>
      </c>
      <c r="R2953" s="212">
        <v>0.99788130368222505</v>
      </c>
      <c r="S2953" s="212">
        <v>0.99330046946172856</v>
      </c>
      <c r="T2953" s="212">
        <v>0.98272171687694487</v>
      </c>
      <c r="U2953" s="212">
        <v>0.96526740924583809</v>
      </c>
      <c r="V2953" s="212">
        <v>0.9234623785526358</v>
      </c>
      <c r="W2953" s="212">
        <v>0.86532998380235637</v>
      </c>
      <c r="X2953" s="212">
        <v>0.76149465230671232</v>
      </c>
      <c r="Y2953" s="212">
        <v>0.57275413802012964</v>
      </c>
      <c r="Z2953" s="212">
        <v>0.39475868821705423</v>
      </c>
    </row>
    <row r="2954" spans="3:26" x14ac:dyDescent="0.3">
      <c r="C2954" s="210">
        <v>39553</v>
      </c>
      <c r="D2954" s="211">
        <v>1.0617118064833878E-3</v>
      </c>
      <c r="E2954" s="211">
        <v>2.7087851772798245E-3</v>
      </c>
      <c r="F2954" s="211">
        <v>4.13933213584742E-3</v>
      </c>
      <c r="G2954" s="211">
        <v>6.7101614193993703E-3</v>
      </c>
      <c r="H2954" s="211">
        <v>8.9283037123246943E-3</v>
      </c>
      <c r="I2954" s="211">
        <v>1.2132532580436539E-2</v>
      </c>
      <c r="J2954" s="211">
        <v>1.5688848242623624E-2</v>
      </c>
      <c r="K2954" s="211">
        <v>2.1240417276314576E-2</v>
      </c>
      <c r="L2954" s="211">
        <v>2.8158789366149566E-2</v>
      </c>
      <c r="M2954" s="211">
        <v>3.7534246039611897E-2</v>
      </c>
      <c r="N2954" s="211">
        <v>4.7978762484870617E-2</v>
      </c>
      <c r="P2954" s="212">
        <f t="array" ref="P2954:Z2954">(1+D2954:N2954)^-P$1:Z$1</f>
        <v>0.99991511171608483</v>
      </c>
      <c r="Q2954" s="212">
        <v>0.99932394786865675</v>
      </c>
      <c r="R2954" s="212">
        <v>0.99793673712487452</v>
      </c>
      <c r="S2954" s="212">
        <v>0.9933345647272116</v>
      </c>
      <c r="T2954" s="212">
        <v>0.98237972096719417</v>
      </c>
      <c r="U2954" s="212">
        <v>0.96446805302995076</v>
      </c>
      <c r="V2954" s="212">
        <v>0.92511682457212452</v>
      </c>
      <c r="W2954" s="212">
        <v>0.86318530699154916</v>
      </c>
      <c r="X2954" s="212">
        <v>0.75752692726534288</v>
      </c>
      <c r="Y2954" s="212">
        <v>0.57539143565539475</v>
      </c>
      <c r="Z2954" s="212">
        <v>0.39169710947237463</v>
      </c>
    </row>
    <row r="2955" spans="3:26" x14ac:dyDescent="0.3">
      <c r="C2955" s="210">
        <v>39552</v>
      </c>
      <c r="D2955" s="211">
        <v>1.1804292177354338E-3</v>
      </c>
      <c r="E2955" s="211">
        <v>3.0953638018925483E-3</v>
      </c>
      <c r="F2955" s="211">
        <v>4.6945707198072801E-3</v>
      </c>
      <c r="G2955" s="211">
        <v>7.2667128464264262E-3</v>
      </c>
      <c r="H2955" s="211">
        <v>9.1292812298252052E-3</v>
      </c>
      <c r="I2955" s="211">
        <v>1.15585035472091E-2</v>
      </c>
      <c r="J2955" s="211">
        <v>1.5561617547147317E-2</v>
      </c>
      <c r="K2955" s="211">
        <v>2.0052704279874826E-2</v>
      </c>
      <c r="L2955" s="211">
        <v>2.7532635225097062E-2</v>
      </c>
      <c r="M2955" s="211">
        <v>3.4581464522492431E-2</v>
      </c>
      <c r="N2955" s="211">
        <v>4.4528332800178684E-2</v>
      </c>
      <c r="P2955" s="212">
        <f t="array" ref="P2955:Z2955">(1+D2955:N2955)^-P$1:Z$1</f>
        <v>0.9999056258088076</v>
      </c>
      <c r="Q2955" s="212">
        <v>0.99922765265729363</v>
      </c>
      <c r="R2955" s="212">
        <v>0.99766094706281161</v>
      </c>
      <c r="S2955" s="212">
        <v>0.99278571131781834</v>
      </c>
      <c r="T2955" s="212">
        <v>0.98198845974705162</v>
      </c>
      <c r="U2955" s="212">
        <v>0.96611090480204354</v>
      </c>
      <c r="V2955" s="212">
        <v>0.92569646814391382</v>
      </c>
      <c r="W2955" s="212">
        <v>0.87024536551617759</v>
      </c>
      <c r="X2955" s="212">
        <v>0.76215579668587552</v>
      </c>
      <c r="Y2955" s="212">
        <v>0.60052293655208488</v>
      </c>
      <c r="Z2955" s="212">
        <v>0.41840368995894572</v>
      </c>
    </row>
    <row r="2956" spans="3:26" x14ac:dyDescent="0.3">
      <c r="C2956" s="210">
        <v>39549</v>
      </c>
      <c r="D2956" s="211">
        <v>9.987257509965423E-4</v>
      </c>
      <c r="E2956" s="211">
        <v>2.5248276845778132E-3</v>
      </c>
      <c r="F2956" s="211">
        <v>3.9701133143287427E-3</v>
      </c>
      <c r="G2956" s="211">
        <v>6.1268642344079931E-3</v>
      </c>
      <c r="H2956" s="211">
        <v>8.2146419670688815E-3</v>
      </c>
      <c r="I2956" s="211">
        <v>1.0402899213645178E-2</v>
      </c>
      <c r="J2956" s="211">
        <v>1.4088091328445095E-2</v>
      </c>
      <c r="K2956" s="211">
        <v>1.9258561149664732E-2</v>
      </c>
      <c r="L2956" s="211">
        <v>2.4915500335873961E-2</v>
      </c>
      <c r="M2956" s="211">
        <v>3.3181649484512181E-2</v>
      </c>
      <c r="N2956" s="211">
        <v>4.5083996944793002E-2</v>
      </c>
      <c r="P2956" s="212">
        <f t="array" ref="P2956:Z2956">(1+D2956:N2956)^-P$1:Z$1</f>
        <v>0.99992014500008053</v>
      </c>
      <c r="Q2956" s="212">
        <v>0.99936978725200853</v>
      </c>
      <c r="R2956" s="212">
        <v>0.99802083453038226</v>
      </c>
      <c r="S2956" s="212">
        <v>0.99391044563841358</v>
      </c>
      <c r="T2956" s="212">
        <v>0.9837709623320624</v>
      </c>
      <c r="U2956" s="212">
        <v>0.96942953933239351</v>
      </c>
      <c r="V2956" s="212">
        <v>0.93244148289142426</v>
      </c>
      <c r="W2956" s="212">
        <v>0.87500276293101409</v>
      </c>
      <c r="X2956" s="212">
        <v>0.78184270360542951</v>
      </c>
      <c r="Y2956" s="212">
        <v>0.61284372003204346</v>
      </c>
      <c r="Z2956" s="212">
        <v>0.41397684330823331</v>
      </c>
    </row>
    <row r="2957" spans="3:26" x14ac:dyDescent="0.3">
      <c r="C2957" s="210">
        <v>39548</v>
      </c>
      <c r="D2957" s="211">
        <v>1.0341789782344645E-3</v>
      </c>
      <c r="E2957" s="211">
        <v>2.3490327501796944E-3</v>
      </c>
      <c r="F2957" s="211">
        <v>3.6627049805064258E-3</v>
      </c>
      <c r="G2957" s="211">
        <v>5.8505431504112491E-3</v>
      </c>
      <c r="H2957" s="211">
        <v>8.0331738543930956E-3</v>
      </c>
      <c r="I2957" s="211">
        <v>1.0693148213006626E-2</v>
      </c>
      <c r="J2957" s="211">
        <v>1.4098185039776692E-2</v>
      </c>
      <c r="K2957" s="211">
        <v>1.9130424322234836E-2</v>
      </c>
      <c r="L2957" s="211">
        <v>2.4850887734383195E-2</v>
      </c>
      <c r="M2957" s="211">
        <v>3.3847026055679873E-2</v>
      </c>
      <c r="N2957" s="211">
        <v>4.3820551868881487E-2</v>
      </c>
      <c r="P2957" s="212">
        <f t="array" ref="P2957:Z2957">(1+D2957:N2957)^-P$1:Z$1</f>
        <v>0.99991731185216837</v>
      </c>
      <c r="Q2957" s="212">
        <v>0.99941360247682798</v>
      </c>
      <c r="R2957" s="212">
        <v>0.99817366298149901</v>
      </c>
      <c r="S2957" s="212">
        <v>0.99418348661214939</v>
      </c>
      <c r="T2957" s="212">
        <v>0.98412519497738882</v>
      </c>
      <c r="U2957" s="212">
        <v>0.96859458218359007</v>
      </c>
      <c r="V2957" s="212">
        <v>0.93239507906216879</v>
      </c>
      <c r="W2957" s="212">
        <v>0.87577316152490747</v>
      </c>
      <c r="X2957" s="212">
        <v>0.78233576289838536</v>
      </c>
      <c r="Y2957" s="212">
        <v>0.60695397208556345</v>
      </c>
      <c r="Z2957" s="212">
        <v>0.42411450974101844</v>
      </c>
    </row>
    <row r="2958" spans="3:26" x14ac:dyDescent="0.3">
      <c r="C2958" s="210">
        <v>39547</v>
      </c>
      <c r="D2958" s="211">
        <v>9.2215805544798384E-4</v>
      </c>
      <c r="E2958" s="211">
        <v>2.402523646060745E-3</v>
      </c>
      <c r="F2958" s="211">
        <v>3.6415974906438631E-3</v>
      </c>
      <c r="G2958" s="211">
        <v>5.6801132653699054E-3</v>
      </c>
      <c r="H2958" s="211">
        <v>7.5585947503547133E-3</v>
      </c>
      <c r="I2958" s="211">
        <v>9.7398789647392126E-3</v>
      </c>
      <c r="J2958" s="211">
        <v>1.2274269604484338E-2</v>
      </c>
      <c r="K2958" s="211">
        <v>1.6257205357655336E-2</v>
      </c>
      <c r="L2958" s="211">
        <v>2.0431911034254763E-2</v>
      </c>
      <c r="M2958" s="211">
        <v>2.6440884252903932E-2</v>
      </c>
      <c r="N2958" s="211">
        <v>3.5438575159385061E-2</v>
      </c>
      <c r="P2958" s="212">
        <f t="array" ref="P2958:Z2958">(1+D2958:N2958)^-P$1:Z$1</f>
        <v>0.99992626406831375</v>
      </c>
      <c r="Q2958" s="212">
        <v>0.99940026936026449</v>
      </c>
      <c r="R2958" s="212">
        <v>0.99818415917344239</v>
      </c>
      <c r="S2958" s="212">
        <v>0.99435196819500893</v>
      </c>
      <c r="T2958" s="212">
        <v>0.9850524963756202</v>
      </c>
      <c r="U2958" s="212">
        <v>0.97134044797359886</v>
      </c>
      <c r="V2958" s="212">
        <v>0.94082534937489881</v>
      </c>
      <c r="W2958" s="212">
        <v>0.89325310681424386</v>
      </c>
      <c r="X2958" s="212">
        <v>0.81688267539424231</v>
      </c>
      <c r="Y2958" s="212">
        <v>0.67606875945213618</v>
      </c>
      <c r="Z2958" s="212">
        <v>0.49832558942083716</v>
      </c>
    </row>
    <row r="2959" spans="3:26" x14ac:dyDescent="0.3">
      <c r="C2959" s="210">
        <v>39546</v>
      </c>
      <c r="D2959" s="211">
        <v>9.418230200676543E-4</v>
      </c>
      <c r="E2959" s="211">
        <v>2.4672323498506083E-3</v>
      </c>
      <c r="F2959" s="211">
        <v>4.017561695502137E-3</v>
      </c>
      <c r="G2959" s="211">
        <v>6.1000924620461172E-3</v>
      </c>
      <c r="H2959" s="211">
        <v>7.727062828569632E-3</v>
      </c>
      <c r="I2959" s="211">
        <v>1.0063819290807598E-2</v>
      </c>
      <c r="J2959" s="211">
        <v>1.3120474262083553E-2</v>
      </c>
      <c r="K2959" s="211">
        <v>1.790364056694619E-2</v>
      </c>
      <c r="L2959" s="211">
        <v>2.3328945632934785E-2</v>
      </c>
      <c r="M2959" s="211">
        <v>3.1491942638959061E-2</v>
      </c>
      <c r="N2959" s="211">
        <v>4.233289166709784E-2</v>
      </c>
      <c r="P2959" s="212">
        <f t="array" ref="P2959:Z2959">(1+D2959:N2959)^-P$1:Z$1</f>
        <v>0.99992469245311189</v>
      </c>
      <c r="Q2959" s="212">
        <v>0.99938414128660491</v>
      </c>
      <c r="R2959" s="212">
        <v>0.99799725175938758</v>
      </c>
      <c r="S2959" s="212">
        <v>0.99393689305095045</v>
      </c>
      <c r="T2959" s="212">
        <v>0.98472316904944002</v>
      </c>
      <c r="U2959" s="212">
        <v>0.97040618392435962</v>
      </c>
      <c r="V2959" s="212">
        <v>0.93690280514982593</v>
      </c>
      <c r="W2959" s="212">
        <v>0.88318833949089837</v>
      </c>
      <c r="X2959" s="212">
        <v>0.7940492017884403</v>
      </c>
      <c r="Y2959" s="212">
        <v>0.62807629382783692</v>
      </c>
      <c r="Z2959" s="212">
        <v>0.43638634239542673</v>
      </c>
    </row>
    <row r="2960" spans="3:26" x14ac:dyDescent="0.3">
      <c r="C2960" s="210">
        <v>39545</v>
      </c>
      <c r="D2960" s="211">
        <v>9.7773552897704227E-4</v>
      </c>
      <c r="E2960" s="211">
        <v>2.4192049775182641E-3</v>
      </c>
      <c r="F2960" s="211">
        <v>3.7306293476646259E-3</v>
      </c>
      <c r="G2960" s="211">
        <v>5.6114850086336973E-3</v>
      </c>
      <c r="H2960" s="211">
        <v>7.2953274434273321E-3</v>
      </c>
      <c r="I2960" s="211">
        <v>9.1255061752651377E-3</v>
      </c>
      <c r="J2960" s="211">
        <v>1.1564940364653199E-2</v>
      </c>
      <c r="K2960" s="211">
        <v>1.5635526245444023E-2</v>
      </c>
      <c r="L2960" s="211">
        <v>2.1248846554977868E-2</v>
      </c>
      <c r="M2960" s="211">
        <v>2.6598790219719969E-2</v>
      </c>
      <c r="N2960" s="211">
        <v>3.348933143303371E-2</v>
      </c>
      <c r="P2960" s="212">
        <f t="array" ref="P2960:Z2960">(1+D2960:N2960)^-P$1:Z$1</f>
        <v>0.99992182242747152</v>
      </c>
      <c r="Q2960" s="212">
        <v>0.99939611156103603</v>
      </c>
      <c r="R2960" s="212">
        <v>0.99813988825176958</v>
      </c>
      <c r="S2960" s="212">
        <v>0.9944198280426505</v>
      </c>
      <c r="T2960" s="212">
        <v>0.98556747147862123</v>
      </c>
      <c r="U2960" s="212">
        <v>0.97311563410675994</v>
      </c>
      <c r="V2960" s="212">
        <v>0.94412860497695494</v>
      </c>
      <c r="W2960" s="212">
        <v>0.89708751686738286</v>
      </c>
      <c r="X2960" s="212">
        <v>0.81037159482429011</v>
      </c>
      <c r="Y2960" s="212">
        <v>0.67451059829456761</v>
      </c>
      <c r="Z2960" s="212">
        <v>0.51746388349058436</v>
      </c>
    </row>
    <row r="2961" spans="3:26" x14ac:dyDescent="0.3">
      <c r="C2961" s="210">
        <v>39542</v>
      </c>
      <c r="D2961" s="211">
        <v>1.1564584607663265E-3</v>
      </c>
      <c r="E2961" s="211">
        <v>2.8644887712196941E-3</v>
      </c>
      <c r="F2961" s="211">
        <v>4.3739464813542786E-3</v>
      </c>
      <c r="G2961" s="211">
        <v>7.0375060651451937E-3</v>
      </c>
      <c r="H2961" s="211">
        <v>8.8358696271512108E-3</v>
      </c>
      <c r="I2961" s="211">
        <v>1.1281912318944909E-2</v>
      </c>
      <c r="J2961" s="211">
        <v>1.4277438334324837E-2</v>
      </c>
      <c r="K2961" s="211">
        <v>1.8754612240601133E-2</v>
      </c>
      <c r="L2961" s="211">
        <v>2.4983095313290848E-2</v>
      </c>
      <c r="M2961" s="211">
        <v>3.3118675307501087E-2</v>
      </c>
      <c r="N2961" s="211">
        <v>4.2084039355917681E-2</v>
      </c>
      <c r="P2961" s="212">
        <f t="array" ref="P2961:Z2961">(1+D2961:N2961)^-P$1:Z$1</f>
        <v>0.99990754105236956</v>
      </c>
      <c r="Q2961" s="212">
        <v>0.99928515713670518</v>
      </c>
      <c r="R2961" s="212">
        <v>0.99782017498702147</v>
      </c>
      <c r="S2961" s="212">
        <v>0.99301167431921844</v>
      </c>
      <c r="T2961" s="212">
        <v>0.98255974932172285</v>
      </c>
      <c r="U2961" s="212">
        <v>0.96690383175177175</v>
      </c>
      <c r="V2961" s="212">
        <v>0.93157145912173123</v>
      </c>
      <c r="W2961" s="212">
        <v>0.87803713574180808</v>
      </c>
      <c r="X2961" s="212">
        <v>0.78132725160085803</v>
      </c>
      <c r="Y2961" s="212">
        <v>0.61340430133047308</v>
      </c>
      <c r="Z2961" s="212">
        <v>0.4384752807544709</v>
      </c>
    </row>
    <row r="2962" spans="3:26" x14ac:dyDescent="0.3">
      <c r="C2962" s="210">
        <v>39541</v>
      </c>
      <c r="D2962" s="211">
        <v>9.0155501527214223E-4</v>
      </c>
      <c r="E2962" s="211">
        <v>2.3284509610642821E-3</v>
      </c>
      <c r="F2962" s="211">
        <v>3.7358784583723203E-3</v>
      </c>
      <c r="G2962" s="211">
        <v>6.0930426167430047E-3</v>
      </c>
      <c r="H2962" s="211">
        <v>8.2284332335107232E-3</v>
      </c>
      <c r="I2962" s="211">
        <v>1.0617991917686712E-2</v>
      </c>
      <c r="J2962" s="211">
        <v>1.4206338524026885E-2</v>
      </c>
      <c r="K2962" s="211">
        <v>1.7776728738155629E-2</v>
      </c>
      <c r="L2962" s="211">
        <v>2.2418418033245215E-2</v>
      </c>
      <c r="M2962" s="211">
        <v>2.8432165330471142E-2</v>
      </c>
      <c r="N2962" s="211">
        <v>3.6145848282219499E-2</v>
      </c>
      <c r="P2962" s="212">
        <f t="array" ref="P2962:Z2962">(1+D2962:N2962)^-P$1:Z$1</f>
        <v>0.99992791068986753</v>
      </c>
      <c r="Q2962" s="212">
        <v>0.9994187329212435</v>
      </c>
      <c r="R2962" s="212">
        <v>0.99813727832532484</v>
      </c>
      <c r="S2962" s="212">
        <v>0.9939438577162848</v>
      </c>
      <c r="T2962" s="212">
        <v>0.98374404907665403</v>
      </c>
      <c r="U2962" s="212">
        <v>0.96881069171689027</v>
      </c>
      <c r="V2962" s="212">
        <v>0.9318980388262611</v>
      </c>
      <c r="W2962" s="212">
        <v>0.88395953309467579</v>
      </c>
      <c r="X2962" s="212">
        <v>0.80114911365372155</v>
      </c>
      <c r="Y2962" s="212">
        <v>0.65669730165762819</v>
      </c>
      <c r="Z2962" s="212">
        <v>0.49156638495761273</v>
      </c>
    </row>
    <row r="2963" spans="3:26" x14ac:dyDescent="0.3">
      <c r="C2963" s="210">
        <v>39540</v>
      </c>
      <c r="D2963" s="211">
        <v>1.0892051155087436E-3</v>
      </c>
      <c r="E2963" s="211">
        <v>2.5655300090882188E-3</v>
      </c>
      <c r="F2963" s="211">
        <v>3.8918141951980122E-3</v>
      </c>
      <c r="G2963" s="211">
        <v>5.924112753776507E-3</v>
      </c>
      <c r="H2963" s="211">
        <v>7.6251254176950981E-3</v>
      </c>
      <c r="I2963" s="211">
        <v>9.6036442115010386E-3</v>
      </c>
      <c r="J2963" s="211">
        <v>1.3172368808683433E-2</v>
      </c>
      <c r="K2963" s="211">
        <v>1.6539908232509982E-2</v>
      </c>
      <c r="L2963" s="211">
        <v>2.1168577583898455E-2</v>
      </c>
      <c r="M2963" s="211">
        <v>2.7666286050806968E-2</v>
      </c>
      <c r="N2963" s="211">
        <v>3.7877382855814247E-2</v>
      </c>
      <c r="P2963" s="212">
        <f t="array" ref="P2963:Z2963">(1+D2963:N2963)^-P$1:Z$1</f>
        <v>0.99991291480317612</v>
      </c>
      <c r="Q2963" s="212">
        <v>0.99935964395178079</v>
      </c>
      <c r="R2963" s="212">
        <v>0.9980597543758517</v>
      </c>
      <c r="S2963" s="212">
        <v>0.99411077567515604</v>
      </c>
      <c r="T2963" s="212">
        <v>0.98492242015042475</v>
      </c>
      <c r="U2963" s="212">
        <v>0.97173371572071032</v>
      </c>
      <c r="V2963" s="212">
        <v>0.93666288957672661</v>
      </c>
      <c r="W2963" s="212">
        <v>0.89151564188137811</v>
      </c>
      <c r="X2963" s="212">
        <v>0.81100881290167459</v>
      </c>
      <c r="Y2963" s="212">
        <v>0.66407688336870541</v>
      </c>
      <c r="Z2963" s="212">
        <v>0.47542174250474606</v>
      </c>
    </row>
    <row r="2964" spans="3:26" x14ac:dyDescent="0.3">
      <c r="C2964" s="210">
        <v>39539</v>
      </c>
      <c r="D2964" s="211">
        <v>1.036110950512622E-3</v>
      </c>
      <c r="E2964" s="211">
        <v>2.6146806706554338E-3</v>
      </c>
      <c r="F2964" s="211">
        <v>4.3102585082690692E-3</v>
      </c>
      <c r="G2964" s="211">
        <v>6.6094336724286966E-3</v>
      </c>
      <c r="H2964" s="211">
        <v>8.5981543859967209E-3</v>
      </c>
      <c r="I2964" s="211">
        <v>1.1380979934500397E-2</v>
      </c>
      <c r="J2964" s="211">
        <v>1.4337591261565493E-2</v>
      </c>
      <c r="K2964" s="211">
        <v>1.8796897007831489E-2</v>
      </c>
      <c r="L2964" s="211">
        <v>2.4553666092420368E-2</v>
      </c>
      <c r="M2964" s="211">
        <v>3.306471594358594E-2</v>
      </c>
      <c r="N2964" s="211">
        <v>4.3985629409441875E-2</v>
      </c>
      <c r="P2964" s="212">
        <f t="array" ref="P2964:Z2964">(1+D2964:N2964)^-P$1:Z$1</f>
        <v>0.99991715746698928</v>
      </c>
      <c r="Q2964" s="212">
        <v>0.99934739595372224</v>
      </c>
      <c r="R2964" s="212">
        <v>0.99785181268884504</v>
      </c>
      <c r="S2964" s="212">
        <v>0.99343396410630147</v>
      </c>
      <c r="T2964" s="212">
        <v>0.98302296046599535</v>
      </c>
      <c r="U2964" s="212">
        <v>0.96661972672161589</v>
      </c>
      <c r="V2964" s="212">
        <v>0.93129526850817734</v>
      </c>
      <c r="W2964" s="212">
        <v>0.87778206938457914</v>
      </c>
      <c r="X2964" s="212">
        <v>0.78460827349288831</v>
      </c>
      <c r="Y2964" s="212">
        <v>0.61388507000806358</v>
      </c>
      <c r="Z2964" s="212">
        <v>0.42277528228776384</v>
      </c>
    </row>
    <row r="2965" spans="3:26" x14ac:dyDescent="0.3">
      <c r="C2965" s="210">
        <v>39538</v>
      </c>
      <c r="D2965" s="211">
        <v>8.5162934253282796E-4</v>
      </c>
      <c r="E2965" s="211">
        <v>2.1753605242839191E-3</v>
      </c>
      <c r="F2965" s="211">
        <v>3.5860997013967104E-3</v>
      </c>
      <c r="G2965" s="211">
        <v>5.517770000718702E-3</v>
      </c>
      <c r="H2965" s="211">
        <v>7.2176562486987641E-3</v>
      </c>
      <c r="I2965" s="211">
        <v>9.40082489471461E-3</v>
      </c>
      <c r="J2965" s="211">
        <v>1.2151676994969432E-2</v>
      </c>
      <c r="K2965" s="211">
        <v>1.5303863753295037E-2</v>
      </c>
      <c r="L2965" s="211">
        <v>2.0301226925984506E-2</v>
      </c>
      <c r="M2965" s="211">
        <v>2.6545155157095036E-2</v>
      </c>
      <c r="N2965" s="211">
        <v>3.3394051034489503E-2</v>
      </c>
      <c r="P2965" s="212">
        <f t="array" ref="P2965:Z2965">(1+D2965:N2965)^-P$1:Z$1</f>
        <v>0.9999319009658828</v>
      </c>
      <c r="Q2965" s="212">
        <v>0.99945689806992299</v>
      </c>
      <c r="R2965" s="212">
        <v>0.99821175832426601</v>
      </c>
      <c r="S2965" s="212">
        <v>0.99451250871407793</v>
      </c>
      <c r="T2965" s="212">
        <v>0.98571948063789261</v>
      </c>
      <c r="U2965" s="212">
        <v>0.97231958597191881</v>
      </c>
      <c r="V2965" s="212">
        <v>0.94139525495525833</v>
      </c>
      <c r="W2965" s="212">
        <v>0.89914084710006614</v>
      </c>
      <c r="X2965" s="212">
        <v>0.81792957343319306</v>
      </c>
      <c r="Y2965" s="212">
        <v>0.67503942041814924</v>
      </c>
      <c r="Z2965" s="212">
        <v>0.51841893785896065</v>
      </c>
    </row>
    <row r="2966" spans="3:26" x14ac:dyDescent="0.3">
      <c r="C2966" s="210">
        <v>39535</v>
      </c>
      <c r="D2966" s="211">
        <v>9.8931995632960275E-4</v>
      </c>
      <c r="E2966" s="211">
        <v>2.4787644087853524E-3</v>
      </c>
      <c r="F2966" s="211">
        <v>3.9415233651287273E-3</v>
      </c>
      <c r="G2966" s="211">
        <v>6.2849362666738268E-3</v>
      </c>
      <c r="H2966" s="211">
        <v>8.1148727889826817E-3</v>
      </c>
      <c r="I2966" s="211">
        <v>1.0864769965269116E-2</v>
      </c>
      <c r="J2966" s="211">
        <v>1.4474767014033616E-2</v>
      </c>
      <c r="K2966" s="211">
        <v>1.9878226463100744E-2</v>
      </c>
      <c r="L2966" s="211">
        <v>2.6130370473510724E-2</v>
      </c>
      <c r="M2966" s="211">
        <v>3.5525596930134115E-2</v>
      </c>
      <c r="N2966" s="211">
        <v>4.8263907378679631E-2</v>
      </c>
      <c r="P2966" s="212">
        <f t="array" ref="P2966:Z2966">(1+D2966:N2966)^-P$1:Z$1</f>
        <v>0.99992089665668493</v>
      </c>
      <c r="Q2966" s="212">
        <v>0.99938126715925635</v>
      </c>
      <c r="R2966" s="212">
        <v>0.99803504510000085</v>
      </c>
      <c r="S2966" s="212">
        <v>0.99375431745009413</v>
      </c>
      <c r="T2966" s="212">
        <v>0.98396569188074334</v>
      </c>
      <c r="U2966" s="212">
        <v>0.96810133021681422</v>
      </c>
      <c r="V2966" s="212">
        <v>0.93066579703475805</v>
      </c>
      <c r="W2966" s="212">
        <v>0.87128805395285636</v>
      </c>
      <c r="X2966" s="212">
        <v>0.77263536626846296</v>
      </c>
      <c r="Y2966" s="212">
        <v>0.59236231418750851</v>
      </c>
      <c r="Z2966" s="212">
        <v>0.38957164707631742</v>
      </c>
    </row>
    <row r="2967" spans="3:26" x14ac:dyDescent="0.3">
      <c r="C2967" s="210">
        <v>39534</v>
      </c>
      <c r="D2967" s="211">
        <v>9.1703038644174231E-4</v>
      </c>
      <c r="E2967" s="211">
        <v>2.2175990811510947E-3</v>
      </c>
      <c r="F2967" s="211">
        <v>3.5056136526775738E-3</v>
      </c>
      <c r="G2967" s="211">
        <v>5.7446591974152925E-3</v>
      </c>
      <c r="H2967" s="211">
        <v>7.8889532273949334E-3</v>
      </c>
      <c r="I2967" s="211">
        <v>1.0812268107953391E-2</v>
      </c>
      <c r="J2967" s="211">
        <v>1.4443754465436411E-2</v>
      </c>
      <c r="K2967" s="211">
        <v>1.9058123854263278E-2</v>
      </c>
      <c r="L2967" s="211">
        <v>2.6160654413634282E-2</v>
      </c>
      <c r="M2967" s="211">
        <v>3.2971112937685357E-2</v>
      </c>
      <c r="N2967" s="211">
        <v>4.1502389082836155E-2</v>
      </c>
      <c r="P2967" s="212">
        <f t="array" ref="P2967:Z2967">(1+D2967:N2967)^-P$1:Z$1</f>
        <v>0.99992667387481504</v>
      </c>
      <c r="Q2967" s="212">
        <v>0.99944636735177517</v>
      </c>
      <c r="R2967" s="212">
        <v>0.99825178824947336</v>
      </c>
      <c r="S2967" s="212">
        <v>0.99428815341460575</v>
      </c>
      <c r="T2967" s="212">
        <v>0.98440685558454322</v>
      </c>
      <c r="U2967" s="212">
        <v>0.96825218837177407</v>
      </c>
      <c r="V2967" s="212">
        <v>0.93080806260090987</v>
      </c>
      <c r="W2967" s="212">
        <v>0.87620819658946236</v>
      </c>
      <c r="X2967" s="212">
        <v>0.77240737725019226</v>
      </c>
      <c r="Y2967" s="212">
        <v>0.61472001035145241</v>
      </c>
      <c r="Z2967" s="212">
        <v>0.44339887808584816</v>
      </c>
    </row>
    <row r="2968" spans="3:26" x14ac:dyDescent="0.3">
      <c r="C2968" s="210">
        <v>39533</v>
      </c>
      <c r="D2968" s="211">
        <v>1.1680163542390884E-3</v>
      </c>
      <c r="E2968" s="211">
        <v>3.0089692266584878E-3</v>
      </c>
      <c r="F2968" s="211">
        <v>4.8882532174929234E-3</v>
      </c>
      <c r="G2968" s="211">
        <v>7.4057240357258665E-3</v>
      </c>
      <c r="H2968" s="211">
        <v>9.8318927194000379E-3</v>
      </c>
      <c r="I2968" s="211">
        <v>1.2339948393099657E-2</v>
      </c>
      <c r="J2968" s="211">
        <v>1.6679175641786247E-2</v>
      </c>
      <c r="K2968" s="211">
        <v>2.2505978820977462E-2</v>
      </c>
      <c r="L2968" s="211">
        <v>3.0378652968488396E-2</v>
      </c>
      <c r="M2968" s="211">
        <v>3.8437834610888746E-2</v>
      </c>
      <c r="N2968" s="211">
        <v>5.1226488589054528E-2</v>
      </c>
      <c r="P2968" s="212">
        <f t="array" ref="P2968:Z2968">(1+D2968:N2968)^-P$1:Z$1</f>
        <v>0.99990661758010302</v>
      </c>
      <c r="Q2968" s="212">
        <v>0.99924916917981377</v>
      </c>
      <c r="R2968" s="212">
        <v>0.99756479767748119</v>
      </c>
      <c r="S2968" s="212">
        <v>0.99264871753352946</v>
      </c>
      <c r="T2968" s="212">
        <v>0.98062245743777587</v>
      </c>
      <c r="U2968" s="212">
        <v>0.96387535210608044</v>
      </c>
      <c r="V2968" s="212">
        <v>0.92061990236423918</v>
      </c>
      <c r="W2968" s="212">
        <v>0.85573443263198767</v>
      </c>
      <c r="X2968" s="212">
        <v>0.74136396810153982</v>
      </c>
      <c r="Y2968" s="212">
        <v>0.56792692206119721</v>
      </c>
      <c r="Z2968" s="212">
        <v>0.36819177928270019</v>
      </c>
    </row>
    <row r="2969" spans="3:26" x14ac:dyDescent="0.3">
      <c r="C2969" s="210">
        <v>39532</v>
      </c>
      <c r="D2969" s="211">
        <v>9.3826545101451618E-4</v>
      </c>
      <c r="E2969" s="211">
        <v>2.2187694066481412E-3</v>
      </c>
      <c r="F2969" s="211">
        <v>3.3323179700569835E-3</v>
      </c>
      <c r="G2969" s="211">
        <v>5.2389209415820885E-3</v>
      </c>
      <c r="H2969" s="211">
        <v>7.0283717334119313E-3</v>
      </c>
      <c r="I2969" s="211">
        <v>9.6175266309710111E-3</v>
      </c>
      <c r="J2969" s="211">
        <v>1.268342394079414E-2</v>
      </c>
      <c r="K2969" s="211">
        <v>1.6609914733363554E-2</v>
      </c>
      <c r="L2969" s="211">
        <v>2.1984437024561876E-2</v>
      </c>
      <c r="M2969" s="211">
        <v>2.9056521141443758E-2</v>
      </c>
      <c r="N2969" s="211">
        <v>3.6348088677302728E-2</v>
      </c>
      <c r="P2969" s="212">
        <f t="array" ref="P2969:Z2969">(1+D2969:N2969)^-P$1:Z$1</f>
        <v>0.99992497676997338</v>
      </c>
      <c r="Q2969" s="212">
        <v>0.99944607557963061</v>
      </c>
      <c r="R2969" s="212">
        <v>0.99833799361373177</v>
      </c>
      <c r="S2969" s="212">
        <v>0.99478838231146582</v>
      </c>
      <c r="T2969" s="212">
        <v>0.98609007390930981</v>
      </c>
      <c r="U2969" s="212">
        <v>0.97169363174075851</v>
      </c>
      <c r="V2969" s="212">
        <v>0.93892627691443897</v>
      </c>
      <c r="W2969" s="212">
        <v>0.89108598544879258</v>
      </c>
      <c r="X2969" s="212">
        <v>0.80455766500401704</v>
      </c>
      <c r="Y2969" s="212">
        <v>0.65074608354553842</v>
      </c>
      <c r="Z2969" s="212">
        <v>0.48965138184028384</v>
      </c>
    </row>
    <row r="2970" spans="3:26" x14ac:dyDescent="0.3">
      <c r="C2970" s="210">
        <v>39531</v>
      </c>
      <c r="D2970" s="211">
        <v>9.9719357878742506E-4</v>
      </c>
      <c r="E2970" s="211">
        <v>2.263565209931759E-3</v>
      </c>
      <c r="F2970" s="211">
        <v>3.6631102163006725E-3</v>
      </c>
      <c r="G2970" s="211">
        <v>5.7529289204638779E-3</v>
      </c>
      <c r="H2970" s="211">
        <v>7.2648530879720809E-3</v>
      </c>
      <c r="I2970" s="211">
        <v>9.5200549753776589E-3</v>
      </c>
      <c r="J2970" s="211">
        <v>1.261382449631164E-2</v>
      </c>
      <c r="K2970" s="211">
        <v>1.6467996594698518E-2</v>
      </c>
      <c r="L2970" s="211">
        <v>2.1388135036144923E-2</v>
      </c>
      <c r="M2970" s="211">
        <v>2.7339594653078475E-2</v>
      </c>
      <c r="N2970" s="211">
        <v>3.5908179307686409E-2</v>
      </c>
      <c r="P2970" s="212">
        <f t="array" ref="P2970:Z2970">(1+D2970:N2970)^-P$1:Z$1</f>
        <v>0.99992026744188467</v>
      </c>
      <c r="Q2970" s="212">
        <v>0.9994349079232997</v>
      </c>
      <c r="R2970" s="212">
        <v>0.99817346147178243</v>
      </c>
      <c r="S2970" s="212">
        <v>0.99427997795975709</v>
      </c>
      <c r="T2970" s="212">
        <v>0.98562710820216981</v>
      </c>
      <c r="U2970" s="212">
        <v>0.97197511718003404</v>
      </c>
      <c r="V2970" s="212">
        <v>0.93924899486219304</v>
      </c>
      <c r="W2970" s="212">
        <v>0.89195723739612409</v>
      </c>
      <c r="X2970" s="212">
        <v>0.80926715488267664</v>
      </c>
      <c r="Y2970" s="212">
        <v>0.66725156575212741</v>
      </c>
      <c r="Z2970" s="212">
        <v>0.49382691486812252</v>
      </c>
    </row>
    <row r="2971" spans="3:26" x14ac:dyDescent="0.3">
      <c r="C2971" s="210">
        <v>39527</v>
      </c>
      <c r="D2971" s="211">
        <v>9.4324230168513407E-4</v>
      </c>
      <c r="E2971" s="211">
        <v>2.2103959549545338E-3</v>
      </c>
      <c r="F2971" s="211">
        <v>3.4191289166409112E-3</v>
      </c>
      <c r="G2971" s="211">
        <v>5.5414282369465589E-3</v>
      </c>
      <c r="H2971" s="211">
        <v>7.3473567328432498E-3</v>
      </c>
      <c r="I2971" s="211">
        <v>9.8274508868460928E-3</v>
      </c>
      <c r="J2971" s="211">
        <v>1.2896941398304983E-2</v>
      </c>
      <c r="K2971" s="211">
        <v>1.7293541222804312E-2</v>
      </c>
      <c r="L2971" s="211">
        <v>2.2338628229246742E-2</v>
      </c>
      <c r="M2971" s="211">
        <v>3.0300753708940403E-2</v>
      </c>
      <c r="N2971" s="211">
        <v>3.8085443748497677E-2</v>
      </c>
      <c r="P2971" s="212">
        <f t="array" ref="P2971:Z2971">(1+D2971:N2971)^-P$1:Z$1</f>
        <v>0.99992457902604848</v>
      </c>
      <c r="Q2971" s="212">
        <v>0.99944816316205043</v>
      </c>
      <c r="R2971" s="212">
        <v>0.99829480700391227</v>
      </c>
      <c r="S2971" s="212">
        <v>0.99448910996470574</v>
      </c>
      <c r="T2971" s="212">
        <v>0.98546566538242053</v>
      </c>
      <c r="U2971" s="212">
        <v>0.97108776686369846</v>
      </c>
      <c r="V2971" s="212">
        <v>0.93793707139719218</v>
      </c>
      <c r="W2971" s="212">
        <v>0.88690272598138231</v>
      </c>
      <c r="X2971" s="212">
        <v>0.80177460098397568</v>
      </c>
      <c r="Y2971" s="212">
        <v>0.63905720707234681</v>
      </c>
      <c r="Z2971" s="212">
        <v>0.4735196147825852</v>
      </c>
    </row>
    <row r="2972" spans="3:26" x14ac:dyDescent="0.3">
      <c r="C2972" s="210">
        <v>39526</v>
      </c>
      <c r="D2972" s="211">
        <v>9.2160419688500572E-4</v>
      </c>
      <c r="E2972" s="211">
        <v>2.3154735509229693E-3</v>
      </c>
      <c r="F2972" s="211">
        <v>3.7148601186403687E-3</v>
      </c>
      <c r="G2972" s="211">
        <v>5.765625890903436E-3</v>
      </c>
      <c r="H2972" s="211">
        <v>7.4607922362886145E-3</v>
      </c>
      <c r="I2972" s="211">
        <v>9.5275713611994908E-3</v>
      </c>
      <c r="J2972" s="211">
        <v>1.2270692757329655E-2</v>
      </c>
      <c r="K2972" s="211">
        <v>1.6774717309935624E-2</v>
      </c>
      <c r="L2972" s="211">
        <v>2.2042517390709549E-2</v>
      </c>
      <c r="M2972" s="211">
        <v>2.7954437334554137E-2</v>
      </c>
      <c r="N2972" s="211">
        <v>3.5047124232337974E-2</v>
      </c>
      <c r="P2972" s="212">
        <f t="array" ref="P2972:Z2972">(1+D2972:N2972)^-P$1:Z$1</f>
        <v>0.99992630833292595</v>
      </c>
      <c r="Q2972" s="212">
        <v>0.9994219678817351</v>
      </c>
      <c r="R2972" s="212">
        <v>0.99814772904166926</v>
      </c>
      <c r="S2972" s="212">
        <v>0.99426742598625184</v>
      </c>
      <c r="T2972" s="212">
        <v>0.98524375997151048</v>
      </c>
      <c r="U2972" s="212">
        <v>0.97195340696883326</v>
      </c>
      <c r="V2972" s="212">
        <v>0.94084197147153692</v>
      </c>
      <c r="W2972" s="212">
        <v>0.89007546352184141</v>
      </c>
      <c r="X2972" s="212">
        <v>0.80410056997108437</v>
      </c>
      <c r="Y2972" s="212">
        <v>0.66129009275888817</v>
      </c>
      <c r="Z2972" s="212">
        <v>0.50210846002413156</v>
      </c>
    </row>
    <row r="2973" spans="3:26" x14ac:dyDescent="0.3">
      <c r="C2973" s="210">
        <v>39525</v>
      </c>
      <c r="D2973" s="211">
        <v>9.1246439101051865E-4</v>
      </c>
      <c r="E2973" s="211">
        <v>2.398158379381302E-3</v>
      </c>
      <c r="F2973" s="211">
        <v>3.6479316455374461E-3</v>
      </c>
      <c r="G2973" s="211">
        <v>5.6492121097927632E-3</v>
      </c>
      <c r="H2973" s="211">
        <v>7.2636287527507682E-3</v>
      </c>
      <c r="I2973" s="211">
        <v>9.3400831959247511E-3</v>
      </c>
      <c r="J2973" s="211">
        <v>1.2474286621230232E-2</v>
      </c>
      <c r="K2973" s="211">
        <v>1.6370311777562499E-2</v>
      </c>
      <c r="L2973" s="211">
        <v>2.1408815102399403E-2</v>
      </c>
      <c r="M2973" s="211">
        <v>2.9172784759907998E-2</v>
      </c>
      <c r="N2973" s="211">
        <v>3.7832170240032832E-2</v>
      </c>
      <c r="P2973" s="212">
        <f t="array" ref="P2973:Z2973">(1+D2973:N2973)^-P$1:Z$1</f>
        <v>0.99992703879392286</v>
      </c>
      <c r="Q2973" s="212">
        <v>0.99940135741133862</v>
      </c>
      <c r="R2973" s="212">
        <v>0.99818100933232135</v>
      </c>
      <c r="S2973" s="212">
        <v>0.99438252221374379</v>
      </c>
      <c r="T2973" s="212">
        <v>0.98562950427541707</v>
      </c>
      <c r="U2973" s="212">
        <v>0.97249513799457821</v>
      </c>
      <c r="V2973" s="212">
        <v>0.93989640359584492</v>
      </c>
      <c r="W2973" s="212">
        <v>0.89255750153003632</v>
      </c>
      <c r="X2973" s="212">
        <v>0.80910332064284796</v>
      </c>
      <c r="Y2973" s="212">
        <v>0.64964425259714342</v>
      </c>
      <c r="Z2973" s="212">
        <v>0.47583614397582463</v>
      </c>
    </row>
    <row r="2974" spans="3:26" x14ac:dyDescent="0.3">
      <c r="C2974" s="210">
        <v>39524</v>
      </c>
      <c r="D2974" s="211">
        <v>9.4227945469662591E-4</v>
      </c>
      <c r="E2974" s="211">
        <v>2.1934098180220046E-3</v>
      </c>
      <c r="F2974" s="211">
        <v>3.4529185147974162E-3</v>
      </c>
      <c r="G2974" s="211">
        <v>5.6205647556524961E-3</v>
      </c>
      <c r="H2974" s="211">
        <v>7.3649561584389379E-3</v>
      </c>
      <c r="I2974" s="211">
        <v>9.4766877653998938E-3</v>
      </c>
      <c r="J2974" s="211">
        <v>1.2906083742186748E-2</v>
      </c>
      <c r="K2974" s="211">
        <v>1.7253770696415465E-2</v>
      </c>
      <c r="L2974" s="211">
        <v>2.2608919001469174E-2</v>
      </c>
      <c r="M2974" s="211">
        <v>2.8320609536890324E-2</v>
      </c>
      <c r="N2974" s="211">
        <v>3.6390577097810586E-2</v>
      </c>
      <c r="P2974" s="212">
        <f t="array" ref="P2974:Z2974">(1+D2974:N2974)^-P$1:Z$1</f>
        <v>0.9999246559754561</v>
      </c>
      <c r="Q2974" s="212">
        <v>0.99945239803709773</v>
      </c>
      <c r="R2974" s="212">
        <v>0.99827799890872415</v>
      </c>
      <c r="S2974" s="212">
        <v>0.99441084942707181</v>
      </c>
      <c r="T2974" s="212">
        <v>0.98543123202627492</v>
      </c>
      <c r="U2974" s="212">
        <v>0.97210039097897483</v>
      </c>
      <c r="V2974" s="212">
        <v>0.937894743739214</v>
      </c>
      <c r="W2974" s="212">
        <v>0.88714547472925209</v>
      </c>
      <c r="X2974" s="212">
        <v>0.79965791011273168</v>
      </c>
      <c r="Y2974" s="212">
        <v>0.65776672561035521</v>
      </c>
      <c r="Z2974" s="212">
        <v>0.48925005798433135</v>
      </c>
    </row>
    <row r="2975" spans="3:26" x14ac:dyDescent="0.3">
      <c r="C2975" s="210">
        <v>39521</v>
      </c>
      <c r="D2975" s="211">
        <v>9.668621198701305E-4</v>
      </c>
      <c r="E2975" s="211">
        <v>2.4313353871943154E-3</v>
      </c>
      <c r="F2975" s="211">
        <v>3.955861574061463E-3</v>
      </c>
      <c r="G2975" s="211">
        <v>6.0986623865431008E-3</v>
      </c>
      <c r="H2975" s="211">
        <v>8.2472220442628592E-3</v>
      </c>
      <c r="I2975" s="211">
        <v>1.1218712425717717E-2</v>
      </c>
      <c r="J2975" s="211">
        <v>1.4940538234126114E-2</v>
      </c>
      <c r="K2975" s="211">
        <v>1.9159998948281097E-2</v>
      </c>
      <c r="L2975" s="211">
        <v>2.5932083682252107E-2</v>
      </c>
      <c r="M2975" s="211">
        <v>3.5021841383133377E-2</v>
      </c>
      <c r="N2975" s="211">
        <v>4.8060597651003824E-2</v>
      </c>
      <c r="P2975" s="212">
        <f t="array" ref="P2975:Z2975">(1+D2975:N2975)^-P$1:Z$1</f>
        <v>0.99992269138768453</v>
      </c>
      <c r="Q2975" s="212">
        <v>0.99939308812719896</v>
      </c>
      <c r="R2975" s="212">
        <v>0.99802791824978776</v>
      </c>
      <c r="S2975" s="212">
        <v>0.9939383058396315</v>
      </c>
      <c r="T2975" s="212">
        <v>0.98370738503604482</v>
      </c>
      <c r="U2975" s="212">
        <v>0.96708513388980433</v>
      </c>
      <c r="V2975" s="212">
        <v>0.92853227466726662</v>
      </c>
      <c r="W2975" s="212">
        <v>0.87559528085495564</v>
      </c>
      <c r="X2975" s="212">
        <v>0.77412997497895109</v>
      </c>
      <c r="Y2975" s="212">
        <v>0.5967017096968158</v>
      </c>
      <c r="Z2975" s="212">
        <v>0.39108586940356932</v>
      </c>
    </row>
    <row r="2976" spans="3:26" x14ac:dyDescent="0.3">
      <c r="C2976" s="210">
        <v>39520</v>
      </c>
      <c r="D2976" s="211">
        <v>1.1739416541954682E-3</v>
      </c>
      <c r="E2976" s="211">
        <v>2.898457436485014E-3</v>
      </c>
      <c r="F2976" s="211">
        <v>4.7298705429462649E-3</v>
      </c>
      <c r="G2976" s="211">
        <v>7.6709359155793999E-3</v>
      </c>
      <c r="H2976" s="211">
        <v>9.9962454439524954E-3</v>
      </c>
      <c r="I2976" s="211">
        <v>1.2827702655089051E-2</v>
      </c>
      <c r="J2976" s="211">
        <v>1.6113692437856583E-2</v>
      </c>
      <c r="K2976" s="211">
        <v>2.0549552478971451E-2</v>
      </c>
      <c r="L2976" s="211">
        <v>2.6006063430601339E-2</v>
      </c>
      <c r="M2976" s="211">
        <v>3.2555377232071636E-2</v>
      </c>
      <c r="N2976" s="211">
        <v>4.3332708025323408E-2</v>
      </c>
      <c r="P2976" s="212">
        <f t="array" ref="P2976:Z2976">(1+D2976:N2976)^-P$1:Z$1</f>
        <v>0.99990614415485535</v>
      </c>
      <c r="Q2976" s="212">
        <v>0.99927669545897835</v>
      </c>
      <c r="R2976" s="212">
        <v>0.99764342117583005</v>
      </c>
      <c r="S2976" s="212">
        <v>0.99238745939555217</v>
      </c>
      <c r="T2976" s="212">
        <v>0.98030333771778022</v>
      </c>
      <c r="U2976" s="212">
        <v>0.96248348276725781</v>
      </c>
      <c r="V2976" s="212">
        <v>0.92318445226200274</v>
      </c>
      <c r="W2976" s="212">
        <v>0.86728397873588015</v>
      </c>
      <c r="X2976" s="212">
        <v>0.77357197280005374</v>
      </c>
      <c r="Y2976" s="212">
        <v>0.61844304438957409</v>
      </c>
      <c r="Z2976" s="212">
        <v>0.42809834534994917</v>
      </c>
    </row>
    <row r="2977" spans="3:26" x14ac:dyDescent="0.3">
      <c r="C2977" s="210">
        <v>39519</v>
      </c>
      <c r="D2977" s="211">
        <v>1.0304752677047688E-3</v>
      </c>
      <c r="E2977" s="211">
        <v>2.5918376084253592E-3</v>
      </c>
      <c r="F2977" s="211">
        <v>4.1448180412316975E-3</v>
      </c>
      <c r="G2977" s="211">
        <v>6.4195428804103786E-3</v>
      </c>
      <c r="H2977" s="211">
        <v>8.5457528522117424E-3</v>
      </c>
      <c r="I2977" s="211">
        <v>1.0919977652091092E-2</v>
      </c>
      <c r="J2977" s="211">
        <v>1.4953750149110601E-2</v>
      </c>
      <c r="K2977" s="211">
        <v>1.876658042499188E-2</v>
      </c>
      <c r="L2977" s="211">
        <v>2.5730701826020989E-2</v>
      </c>
      <c r="M2977" s="211">
        <v>3.2364214680749431E-2</v>
      </c>
      <c r="N2977" s="211">
        <v>4.3789609443287872E-2</v>
      </c>
      <c r="P2977" s="212">
        <f t="array" ref="P2977:Z2977">(1+D2977:N2977)^-P$1:Z$1</f>
        <v>0.99991760781901973</v>
      </c>
      <c r="Q2977" s="212">
        <v>0.99935308819029789</v>
      </c>
      <c r="R2977" s="212">
        <v>0.99793401112664282</v>
      </c>
      <c r="S2977" s="212">
        <v>0.99362140478508854</v>
      </c>
      <c r="T2977" s="212">
        <v>0.98312511398544478</v>
      </c>
      <c r="U2977" s="212">
        <v>0.96794273096812999</v>
      </c>
      <c r="V2977" s="212">
        <v>0.92847184151899664</v>
      </c>
      <c r="W2977" s="212">
        <v>0.87796493374638529</v>
      </c>
      <c r="X2977" s="212">
        <v>0.77565116894167974</v>
      </c>
      <c r="Y2977" s="212">
        <v>0.62016302621804875</v>
      </c>
      <c r="Z2977" s="212">
        <v>0.42436603223077268</v>
      </c>
    </row>
    <row r="2978" spans="3:26" x14ac:dyDescent="0.3">
      <c r="C2978" s="210">
        <v>39518</v>
      </c>
      <c r="D2978" s="211">
        <v>7.8725082696999929E-4</v>
      </c>
      <c r="E2978" s="211">
        <v>1.8681533314873768E-3</v>
      </c>
      <c r="F2978" s="211">
        <v>3.0426284426119951E-3</v>
      </c>
      <c r="G2978" s="211">
        <v>4.7140113306228734E-3</v>
      </c>
      <c r="H2978" s="211">
        <v>6.1052604576509921E-3</v>
      </c>
      <c r="I2978" s="211">
        <v>7.9254858923044607E-3</v>
      </c>
      <c r="J2978" s="211">
        <v>1.022608681199642E-2</v>
      </c>
      <c r="K2978" s="211">
        <v>1.3188457063403864E-2</v>
      </c>
      <c r="L2978" s="211">
        <v>1.7459929828759463E-2</v>
      </c>
      <c r="M2978" s="211">
        <v>2.2117163522905679E-2</v>
      </c>
      <c r="N2978" s="211">
        <v>2.9442497475830002E-2</v>
      </c>
      <c r="P2978" s="212">
        <f t="array" ref="P2978:Z2978">(1+D2978:N2978)^-P$1:Z$1</f>
        <v>0.99993704669303629</v>
      </c>
      <c r="Q2978" s="212">
        <v>0.99953350621625214</v>
      </c>
      <c r="R2978" s="212">
        <v>0.9984821485951918</v>
      </c>
      <c r="S2978" s="212">
        <v>0.99530810630939681</v>
      </c>
      <c r="T2978" s="212">
        <v>0.98790039832183674</v>
      </c>
      <c r="U2978" s="212">
        <v>0.97659550255442806</v>
      </c>
      <c r="V2978" s="212">
        <v>0.95040148235511335</v>
      </c>
      <c r="W2978" s="212">
        <v>0.91236447447483904</v>
      </c>
      <c r="X2978" s="212">
        <v>0.84105975807808575</v>
      </c>
      <c r="Y2978" s="212">
        <v>0.72026080792174996</v>
      </c>
      <c r="Z2978" s="212">
        <v>0.55970365525395993</v>
      </c>
    </row>
    <row r="2979" spans="3:26" x14ac:dyDescent="0.3">
      <c r="C2979" s="210">
        <v>39517</v>
      </c>
      <c r="D2979" s="211">
        <v>8.1185189863925604E-4</v>
      </c>
      <c r="E2979" s="211">
        <v>2.0014451103359757E-3</v>
      </c>
      <c r="F2979" s="211">
        <v>3.2885343221677175E-3</v>
      </c>
      <c r="G2979" s="211">
        <v>5.0897781343272027E-3</v>
      </c>
      <c r="H2979" s="211">
        <v>6.4706827838546957E-3</v>
      </c>
      <c r="I2979" s="211">
        <v>8.638273207241547E-3</v>
      </c>
      <c r="J2979" s="211">
        <v>1.1633975144661465E-2</v>
      </c>
      <c r="K2979" s="211">
        <v>1.5845558004061497E-2</v>
      </c>
      <c r="L2979" s="211">
        <v>2.0844544640957422E-2</v>
      </c>
      <c r="M2979" s="211">
        <v>2.7138800765365879E-2</v>
      </c>
      <c r="N2979" s="211">
        <v>3.5225770933929035E-2</v>
      </c>
      <c r="P2979" s="212">
        <f t="array" ref="P2979:Z2979">(1+D2979:N2979)^-P$1:Z$1</f>
        <v>0.99993508030536316</v>
      </c>
      <c r="Q2979" s="212">
        <v>0.99950026368792777</v>
      </c>
      <c r="R2979" s="212">
        <v>0.99835977717888524</v>
      </c>
      <c r="S2979" s="212">
        <v>0.99493599651985831</v>
      </c>
      <c r="T2979" s="212">
        <v>0.98718316863406907</v>
      </c>
      <c r="U2979" s="212">
        <v>0.97452653562627944</v>
      </c>
      <c r="V2979" s="212">
        <v>0.94380650816533473</v>
      </c>
      <c r="W2979" s="212">
        <v>0.89578997683093708</v>
      </c>
      <c r="X2979" s="212">
        <v>0.8135867691566232</v>
      </c>
      <c r="Y2979" s="212">
        <v>0.66921084621487503</v>
      </c>
      <c r="Z2979" s="212">
        <v>0.50037834237930823</v>
      </c>
    </row>
    <row r="2980" spans="3:26" x14ac:dyDescent="0.3">
      <c r="C2980" s="210">
        <v>39514</v>
      </c>
      <c r="D2980" s="211">
        <v>9.736112276614255E-4</v>
      </c>
      <c r="E2980" s="211">
        <v>2.5402178945612953E-3</v>
      </c>
      <c r="F2980" s="211">
        <v>3.9782235723994771E-3</v>
      </c>
      <c r="G2980" s="211">
        <v>5.9823939220967062E-3</v>
      </c>
      <c r="H2980" s="211">
        <v>7.8460672757505352E-3</v>
      </c>
      <c r="I2980" s="211">
        <v>1.0027541132140166E-2</v>
      </c>
      <c r="J2980" s="211">
        <v>1.3572269787613663E-2</v>
      </c>
      <c r="K2980" s="211">
        <v>1.8495477367837659E-2</v>
      </c>
      <c r="L2980" s="211">
        <v>2.4737382936354163E-2</v>
      </c>
      <c r="M2980" s="211">
        <v>3.2046165780643371E-2</v>
      </c>
      <c r="N2980" s="211">
        <v>4.2779817843606564E-2</v>
      </c>
      <c r="P2980" s="212">
        <f t="array" ref="P2980:Z2980">(1+D2980:N2980)^-P$1:Z$1</f>
        <v>0.99992215202425794</v>
      </c>
      <c r="Q2980" s="212">
        <v>0.99936595184492349</v>
      </c>
      <c r="R2980" s="212">
        <v>0.9980168034554624</v>
      </c>
      <c r="S2980" s="212">
        <v>0.99405318228406303</v>
      </c>
      <c r="T2980" s="212">
        <v>0.98449063449561547</v>
      </c>
      <c r="U2980" s="212">
        <v>0.97051075279769305</v>
      </c>
      <c r="V2980" s="212">
        <v>0.93481656365572074</v>
      </c>
      <c r="W2980" s="212">
        <v>0.8796021171645978</v>
      </c>
      <c r="X2980" s="212">
        <v>0.78320274734092044</v>
      </c>
      <c r="Y2980" s="212">
        <v>0.62303598244070879</v>
      </c>
      <c r="Z2980" s="212">
        <v>0.43266090741476732</v>
      </c>
    </row>
    <row r="2981" spans="3:26" x14ac:dyDescent="0.3">
      <c r="C2981" s="210">
        <v>39513</v>
      </c>
      <c r="D2981" s="211">
        <v>1.0638606384080352E-3</v>
      </c>
      <c r="E2981" s="211">
        <v>2.4842620783760748E-3</v>
      </c>
      <c r="F2981" s="211">
        <v>3.820134067795862E-3</v>
      </c>
      <c r="G2981" s="211">
        <v>5.7912552636550964E-3</v>
      </c>
      <c r="H2981" s="211">
        <v>7.826017160164938E-3</v>
      </c>
      <c r="I2981" s="211">
        <v>1.0228575041890897E-2</v>
      </c>
      <c r="J2981" s="211">
        <v>1.4005125045189812E-2</v>
      </c>
      <c r="K2981" s="211">
        <v>1.92298067344173E-2</v>
      </c>
      <c r="L2981" s="211">
        <v>2.6130097539279064E-2</v>
      </c>
      <c r="M2981" s="211">
        <v>3.4879092564568913E-2</v>
      </c>
      <c r="N2981" s="211">
        <v>4.3990569305656591E-2</v>
      </c>
      <c r="P2981" s="212">
        <f t="array" ref="P2981:Z2981">(1+D2981:N2981)^-P$1:Z$1</f>
        <v>0.99991494000662895</v>
      </c>
      <c r="Q2981" s="212">
        <v>0.99937989699328234</v>
      </c>
      <c r="R2981" s="212">
        <v>0.99809538813673526</v>
      </c>
      <c r="S2981" s="212">
        <v>0.99424209026142596</v>
      </c>
      <c r="T2981" s="212">
        <v>0.98452980662855893</v>
      </c>
      <c r="U2981" s="212">
        <v>0.969931477712488</v>
      </c>
      <c r="V2981" s="212">
        <v>0.93282300889538305</v>
      </c>
      <c r="W2981" s="212">
        <v>0.87517557602498963</v>
      </c>
      <c r="X2981" s="212">
        <v>0.77263742135770508</v>
      </c>
      <c r="Y2981" s="212">
        <v>0.59793751722918209</v>
      </c>
      <c r="Z2981" s="212">
        <v>0.42273527479725709</v>
      </c>
    </row>
    <row r="2982" spans="3:26" x14ac:dyDescent="0.3">
      <c r="C2982" s="210">
        <v>39512</v>
      </c>
      <c r="D2982" s="211">
        <v>9.9049159736313858E-4</v>
      </c>
      <c r="E2982" s="211">
        <v>2.5089970910857646E-3</v>
      </c>
      <c r="F2982" s="211">
        <v>3.8089120701577687E-3</v>
      </c>
      <c r="G2982" s="211">
        <v>6.0655939385334508E-3</v>
      </c>
      <c r="H2982" s="211">
        <v>8.0021801748872256E-3</v>
      </c>
      <c r="I2982" s="211">
        <v>1.0285022547089248E-2</v>
      </c>
      <c r="J2982" s="211">
        <v>1.3310108983571625E-2</v>
      </c>
      <c r="K2982" s="211">
        <v>1.6938603366324995E-2</v>
      </c>
      <c r="L2982" s="211">
        <v>2.3050396093095182E-2</v>
      </c>
      <c r="M2982" s="211">
        <v>2.9832162509101048E-2</v>
      </c>
      <c r="N2982" s="211">
        <v>4.0557741974846691E-2</v>
      </c>
      <c r="P2982" s="212">
        <f t="array" ref="P2982:Z2982">(1+D2982:N2982)^-P$1:Z$1</f>
        <v>0.99992080302550712</v>
      </c>
      <c r="Q2982" s="212">
        <v>0.99937373248422434</v>
      </c>
      <c r="R2982" s="212">
        <v>0.99810096718303054</v>
      </c>
      <c r="S2982" s="212">
        <v>0.99397097567486836</v>
      </c>
      <c r="T2982" s="212">
        <v>0.98418571494532825</v>
      </c>
      <c r="U2982" s="212">
        <v>0.96976890828332263</v>
      </c>
      <c r="V2982" s="212">
        <v>0.93602645538304519</v>
      </c>
      <c r="W2982" s="212">
        <v>0.88907185999655991</v>
      </c>
      <c r="X2982" s="212">
        <v>0.79621383841370874</v>
      </c>
      <c r="Y2982" s="212">
        <v>0.64343285607462919</v>
      </c>
      <c r="Z2982" s="212">
        <v>0.4515192843816066</v>
      </c>
    </row>
    <row r="2983" spans="3:26" x14ac:dyDescent="0.3">
      <c r="C2983" s="210">
        <v>39511</v>
      </c>
      <c r="D2983" s="211">
        <v>9.0754639907917082E-4</v>
      </c>
      <c r="E2983" s="211">
        <v>2.281891783343524E-3</v>
      </c>
      <c r="F2983" s="211">
        <v>3.593512448940738E-3</v>
      </c>
      <c r="G2983" s="211">
        <v>5.4558870099868598E-3</v>
      </c>
      <c r="H2983" s="211">
        <v>7.0672008435355219E-3</v>
      </c>
      <c r="I2983" s="211">
        <v>9.5844457229893494E-3</v>
      </c>
      <c r="J2983" s="211">
        <v>1.2414352887427612E-2</v>
      </c>
      <c r="K2983" s="211">
        <v>1.6624096878063297E-2</v>
      </c>
      <c r="L2983" s="211">
        <v>2.2800258259542867E-2</v>
      </c>
      <c r="M2983" s="211">
        <v>2.9381041057593968E-2</v>
      </c>
      <c r="N2983" s="211">
        <v>3.9311382830369682E-2</v>
      </c>
      <c r="P2983" s="212">
        <f t="array" ref="P2983:Z2983">(1+D2983:N2983)^-P$1:Z$1</f>
        <v>0.99992743184696864</v>
      </c>
      <c r="Q2983" s="212">
        <v>0.99943033926278779</v>
      </c>
      <c r="R2983" s="212">
        <v>0.99820807181905646</v>
      </c>
      <c r="S2983" s="212">
        <v>0.99457371817055895</v>
      </c>
      <c r="T2983" s="212">
        <v>0.98601403476933525</v>
      </c>
      <c r="U2983" s="212">
        <v>0.97178915290604606</v>
      </c>
      <c r="V2983" s="212">
        <v>0.94017464032078824</v>
      </c>
      <c r="W2983" s="212">
        <v>0.89099897308027265</v>
      </c>
      <c r="X2983" s="212">
        <v>0.79816321739215723</v>
      </c>
      <c r="Y2983" s="212">
        <v>0.64767557816887822</v>
      </c>
      <c r="Z2983" s="212">
        <v>0.46247293666279221</v>
      </c>
    </row>
    <row r="2984" spans="3:26" x14ac:dyDescent="0.3">
      <c r="C2984" s="210">
        <v>39510</v>
      </c>
      <c r="D2984" s="211">
        <v>1.0254584039174565E-3</v>
      </c>
      <c r="E2984" s="211">
        <v>2.5621210429453275E-3</v>
      </c>
      <c r="F2984" s="211">
        <v>3.9080026030994825E-3</v>
      </c>
      <c r="G2984" s="211">
        <v>6.4213386422761129E-3</v>
      </c>
      <c r="H2984" s="211">
        <v>8.1872164506453602E-3</v>
      </c>
      <c r="I2984" s="211">
        <v>1.1206991013879543E-2</v>
      </c>
      <c r="J2984" s="211">
        <v>1.4821248232428844E-2</v>
      </c>
      <c r="K2984" s="211">
        <v>2.0069653896436234E-2</v>
      </c>
      <c r="L2984" s="211">
        <v>2.7384697165870938E-2</v>
      </c>
      <c r="M2984" s="211">
        <v>3.6677586266121838E-2</v>
      </c>
      <c r="N2984" s="211">
        <v>4.9597926230119015E-2</v>
      </c>
      <c r="P2984" s="212">
        <f t="array" ref="P2984:Z2984">(1+D2984:N2984)^-P$1:Z$1</f>
        <v>0.99991800872301906</v>
      </c>
      <c r="Q2984" s="212">
        <v>0.99936049346992406</v>
      </c>
      <c r="R2984" s="212">
        <v>0.99805170729210135</v>
      </c>
      <c r="S2984" s="212">
        <v>0.99361963186219915</v>
      </c>
      <c r="T2984" s="212">
        <v>0.98382448571187842</v>
      </c>
      <c r="U2984" s="212">
        <v>0.96711876419883591</v>
      </c>
      <c r="V2984" s="212">
        <v>0.92907813759706082</v>
      </c>
      <c r="W2984" s="212">
        <v>0.87014414975154253</v>
      </c>
      <c r="X2984" s="212">
        <v>0.76325397284447416</v>
      </c>
      <c r="Y2984" s="212">
        <v>0.58256497036862309</v>
      </c>
      <c r="Z2984" s="212">
        <v>0.37978754729190739</v>
      </c>
    </row>
    <row r="2985" spans="3:26" x14ac:dyDescent="0.3">
      <c r="C2985" s="210">
        <v>39507</v>
      </c>
      <c r="D2985" s="211">
        <v>1.0879134795895634E-3</v>
      </c>
      <c r="E2985" s="211">
        <v>2.7143878182797755E-3</v>
      </c>
      <c r="F2985" s="211">
        <v>4.3754598315358783E-3</v>
      </c>
      <c r="G2985" s="211">
        <v>7.1598241354850012E-3</v>
      </c>
      <c r="H2985" s="211">
        <v>9.668984919684492E-3</v>
      </c>
      <c r="I2985" s="211">
        <v>1.3033044394061378E-2</v>
      </c>
      <c r="J2985" s="211">
        <v>1.7684404024387732E-2</v>
      </c>
      <c r="K2985" s="211">
        <v>2.2530110586708729E-2</v>
      </c>
      <c r="L2985" s="211">
        <v>3.0315095540363837E-2</v>
      </c>
      <c r="M2985" s="211">
        <v>4.1171896977830393E-2</v>
      </c>
      <c r="N2985" s="211">
        <v>5.3564936181338584E-2</v>
      </c>
      <c r="P2985" s="212">
        <f t="array" ref="P2985:Z2985">(1+D2985:N2985)^-P$1:Z$1</f>
        <v>0.99991301801270671</v>
      </c>
      <c r="Q2985" s="212">
        <v>0.99932255194148101</v>
      </c>
      <c r="R2985" s="212">
        <v>0.99781942325025963</v>
      </c>
      <c r="S2985" s="212">
        <v>0.99289107452073866</v>
      </c>
      <c r="T2985" s="212">
        <v>0.98093892538323824</v>
      </c>
      <c r="U2985" s="212">
        <v>0.96189831535934511</v>
      </c>
      <c r="V2985" s="212">
        <v>0.91608211617021273</v>
      </c>
      <c r="W2985" s="212">
        <v>0.85559307498926462</v>
      </c>
      <c r="X2985" s="212">
        <v>0.74182142300477116</v>
      </c>
      <c r="Y2985" s="212">
        <v>0.54596328902729674</v>
      </c>
      <c r="Z2985" s="212">
        <v>0.35218741444929003</v>
      </c>
    </row>
    <row r="2986" spans="3:26" x14ac:dyDescent="0.3">
      <c r="C2986" s="210">
        <v>39506</v>
      </c>
      <c r="D2986" s="211">
        <v>1.0056685913524554E-3</v>
      </c>
      <c r="E2986" s="211">
        <v>2.4908234147978086E-3</v>
      </c>
      <c r="F2986" s="211">
        <v>3.9606018631145115E-3</v>
      </c>
      <c r="G2986" s="211">
        <v>6.2983737043608521E-3</v>
      </c>
      <c r="H2986" s="211">
        <v>8.5965606877820965E-3</v>
      </c>
      <c r="I2986" s="211">
        <v>1.0935625227924751E-2</v>
      </c>
      <c r="J2986" s="211">
        <v>1.4171786481266801E-2</v>
      </c>
      <c r="K2986" s="211">
        <v>1.9071812698494461E-2</v>
      </c>
      <c r="L2986" s="211">
        <v>2.558539170119881E-2</v>
      </c>
      <c r="M2986" s="211">
        <v>3.3461908212694721E-2</v>
      </c>
      <c r="N2986" s="211">
        <v>4.2941429381094763E-2</v>
      </c>
      <c r="P2986" s="212">
        <f t="array" ref="P2986:Z2986">(1+D2986:N2986)^-P$1:Z$1</f>
        <v>0.9999195901734057</v>
      </c>
      <c r="Q2986" s="212">
        <v>0.9993782617454432</v>
      </c>
      <c r="R2986" s="212">
        <v>0.99802556210832605</v>
      </c>
      <c r="S2986" s="212">
        <v>0.99374104751737247</v>
      </c>
      <c r="T2986" s="212">
        <v>0.98302606704643769</v>
      </c>
      <c r="U2986" s="212">
        <v>0.96789778530846182</v>
      </c>
      <c r="V2986" s="212">
        <v>0.93205679484461101</v>
      </c>
      <c r="W2986" s="212">
        <v>0.8761258112676088</v>
      </c>
      <c r="X2986" s="212">
        <v>0.77675085170023173</v>
      </c>
      <c r="Y2986" s="212">
        <v>0.61035554205740228</v>
      </c>
      <c r="Z2986" s="212">
        <v>0.43132199892403456</v>
      </c>
    </row>
    <row r="2987" spans="3:26" x14ac:dyDescent="0.3">
      <c r="C2987" s="210">
        <v>39505</v>
      </c>
      <c r="D2987" s="211">
        <v>1.0010689130666268E-3</v>
      </c>
      <c r="E2987" s="211">
        <v>2.4280283035401722E-3</v>
      </c>
      <c r="F2987" s="211">
        <v>3.672143634986792E-3</v>
      </c>
      <c r="G2987" s="211">
        <v>6.0131731210136073E-3</v>
      </c>
      <c r="H2987" s="211">
        <v>8.179674157764107E-3</v>
      </c>
      <c r="I2987" s="211">
        <v>1.0312897164197029E-2</v>
      </c>
      <c r="J2987" s="211">
        <v>1.3923374708933147E-2</v>
      </c>
      <c r="K2987" s="211">
        <v>1.7814435957537435E-2</v>
      </c>
      <c r="L2987" s="211">
        <v>2.3371834036188453E-2</v>
      </c>
      <c r="M2987" s="211">
        <v>3.1458700377159997E-2</v>
      </c>
      <c r="N2987" s="211">
        <v>3.9495548299653592E-2</v>
      </c>
      <c r="P2987" s="212">
        <f t="array" ref="P2987:Z2987">(1+D2987:N2987)^-P$1:Z$1</f>
        <v>0.99991995774933318</v>
      </c>
      <c r="Q2987" s="212">
        <v>0.99939391239397002</v>
      </c>
      <c r="R2987" s="212">
        <v>0.99816896949741374</v>
      </c>
      <c r="S2987" s="212">
        <v>0.99402276900375119</v>
      </c>
      <c r="T2987" s="212">
        <v>0.98383920594550567</v>
      </c>
      <c r="U2987" s="212">
        <v>0.9696886424826856</v>
      </c>
      <c r="V2987" s="212">
        <v>0.93319912653234338</v>
      </c>
      <c r="W2987" s="212">
        <v>0.88373032072170632</v>
      </c>
      <c r="X2987" s="212">
        <v>0.79371648713455345</v>
      </c>
      <c r="Y2987" s="212">
        <v>0.62837999072976147</v>
      </c>
      <c r="Z2987" s="212">
        <v>0.46083698264955936</v>
      </c>
    </row>
    <row r="2988" spans="3:26" x14ac:dyDescent="0.3">
      <c r="C2988" s="210">
        <v>39504</v>
      </c>
      <c r="D2988" s="211">
        <v>9.642159885106951E-4</v>
      </c>
      <c r="E2988" s="211">
        <v>2.3970971390296371E-3</v>
      </c>
      <c r="F2988" s="211">
        <v>3.7842823743773684E-3</v>
      </c>
      <c r="G2988" s="211">
        <v>5.8046651266730745E-3</v>
      </c>
      <c r="H2988" s="211">
        <v>7.4875186401405927E-3</v>
      </c>
      <c r="I2988" s="211">
        <v>9.9954231942171613E-3</v>
      </c>
      <c r="J2988" s="211">
        <v>1.3686325717237427E-2</v>
      </c>
      <c r="K2988" s="211">
        <v>1.8124609848756579E-2</v>
      </c>
      <c r="L2988" s="211">
        <v>2.3505187445762684E-2</v>
      </c>
      <c r="M2988" s="211">
        <v>2.9555211133208383E-2</v>
      </c>
      <c r="N2988" s="211">
        <v>3.941944011262611E-2</v>
      </c>
      <c r="P2988" s="212">
        <f t="array" ref="P2988:Z2988">(1+D2988:N2988)^-P$1:Z$1</f>
        <v>0.99992290285766749</v>
      </c>
      <c r="Q2988" s="212">
        <v>0.99940162192842197</v>
      </c>
      <c r="R2988" s="212">
        <v>0.99811321223050575</v>
      </c>
      <c r="S2988" s="212">
        <v>0.99422883455611932</v>
      </c>
      <c r="T2988" s="212">
        <v>0.9851914880120678</v>
      </c>
      <c r="U2988" s="212">
        <v>0.97060334270842186</v>
      </c>
      <c r="V2988" s="212">
        <v>0.93429077289101314</v>
      </c>
      <c r="W2988" s="212">
        <v>0.88184742966369667</v>
      </c>
      <c r="X2988" s="212">
        <v>0.79268295291424951</v>
      </c>
      <c r="Y2988" s="212">
        <v>0.6460340117304012</v>
      </c>
      <c r="Z2988" s="212">
        <v>0.46151231878418819</v>
      </c>
    </row>
    <row r="2989" spans="3:26" x14ac:dyDescent="0.3">
      <c r="C2989" s="210">
        <v>39503</v>
      </c>
      <c r="D2989" s="211">
        <v>9.7291044669111032E-4</v>
      </c>
      <c r="E2989" s="211">
        <v>2.441899367038384E-3</v>
      </c>
      <c r="F2989" s="211">
        <v>3.9686639785418455E-3</v>
      </c>
      <c r="G2989" s="211">
        <v>6.1431359583986201E-3</v>
      </c>
      <c r="H2989" s="211">
        <v>7.6856568026230643E-3</v>
      </c>
      <c r="I2989" s="211">
        <v>1.0264876633614389E-2</v>
      </c>
      <c r="J2989" s="211">
        <v>1.3421296715756301E-2</v>
      </c>
      <c r="K2989" s="211">
        <v>1.748793698087037E-2</v>
      </c>
      <c r="L2989" s="211">
        <v>2.2670669006463331E-2</v>
      </c>
      <c r="M2989" s="211">
        <v>2.8715917194403303E-2</v>
      </c>
      <c r="N2989" s="211">
        <v>3.7815566475804668E-2</v>
      </c>
      <c r="P2989" s="212">
        <f t="array" ref="P2989:Z2989">(1+D2989:N2989)^-P$1:Z$1</f>
        <v>0.99992220802786691</v>
      </c>
      <c r="Q2989" s="212">
        <v>0.99939045515411384</v>
      </c>
      <c r="R2989" s="212">
        <v>0.99802155490485278</v>
      </c>
      <c r="S2989" s="212">
        <v>0.99389437174607675</v>
      </c>
      <c r="T2989" s="212">
        <v>0.9848040956965709</v>
      </c>
      <c r="U2989" s="212">
        <v>0.9698269245636878</v>
      </c>
      <c r="V2989" s="212">
        <v>0.93551308634030339</v>
      </c>
      <c r="W2989" s="212">
        <v>0.88571727764741504</v>
      </c>
      <c r="X2989" s="212">
        <v>0.79917519884884147</v>
      </c>
      <c r="Y2989" s="212">
        <v>0.65398547826009967</v>
      </c>
      <c r="Z2989" s="212">
        <v>0.47598842290332205</v>
      </c>
    </row>
    <row r="2990" spans="3:26" x14ac:dyDescent="0.3">
      <c r="C2990" s="210">
        <v>39500</v>
      </c>
      <c r="D2990" s="211">
        <v>9.2237143357939478E-4</v>
      </c>
      <c r="E2990" s="211">
        <v>2.264594793864423E-3</v>
      </c>
      <c r="F2990" s="211">
        <v>3.6519855568497061E-3</v>
      </c>
      <c r="G2990" s="211">
        <v>5.5178596605753461E-3</v>
      </c>
      <c r="H2990" s="211">
        <v>7.0108905184168369E-3</v>
      </c>
      <c r="I2990" s="211">
        <v>9.5540290551355024E-3</v>
      </c>
      <c r="J2990" s="211">
        <v>1.2959612946238885E-2</v>
      </c>
      <c r="K2990" s="211">
        <v>1.769078688800773E-2</v>
      </c>
      <c r="L2990" s="211">
        <v>2.2825137207086281E-2</v>
      </c>
      <c r="M2990" s="211">
        <v>3.0515949314033761E-2</v>
      </c>
      <c r="N2990" s="211">
        <v>3.8783349223546398E-2</v>
      </c>
      <c r="P2990" s="212">
        <f t="array" ref="P2990:Z2990">(1+D2990:N2990)^-P$1:Z$1</f>
        <v>0.99992624701504973</v>
      </c>
      <c r="Q2990" s="212">
        <v>0.99943465125392195</v>
      </c>
      <c r="R2990" s="212">
        <v>0.99817899342370453</v>
      </c>
      <c r="S2990" s="212">
        <v>0.99451242003554463</v>
      </c>
      <c r="T2990" s="212">
        <v>0.9861243102862367</v>
      </c>
      <c r="U2990" s="212">
        <v>0.9718769921230016</v>
      </c>
      <c r="V2990" s="212">
        <v>0.9376469576839811</v>
      </c>
      <c r="W2990" s="212">
        <v>0.8844822051813348</v>
      </c>
      <c r="X2990" s="212">
        <v>0.79796909537951455</v>
      </c>
      <c r="Y2990" s="212">
        <v>0.63705838125091652</v>
      </c>
      <c r="Z2990" s="212">
        <v>0.46719738884726508</v>
      </c>
    </row>
    <row r="2991" spans="3:26" x14ac:dyDescent="0.3">
      <c r="C2991" s="210">
        <v>39499</v>
      </c>
      <c r="D2991" s="211">
        <v>9.722563209043876E-4</v>
      </c>
      <c r="E2991" s="211">
        <v>2.2578746247652534E-3</v>
      </c>
      <c r="F2991" s="211">
        <v>3.5082739289284308E-3</v>
      </c>
      <c r="G2991" s="211">
        <v>5.2637959980252527E-3</v>
      </c>
      <c r="H2991" s="211">
        <v>6.9003804668385784E-3</v>
      </c>
      <c r="I2991" s="211">
        <v>8.9945858158857282E-3</v>
      </c>
      <c r="J2991" s="211">
        <v>1.2045676599427941E-2</v>
      </c>
      <c r="K2991" s="211">
        <v>1.533954825563918E-2</v>
      </c>
      <c r="L2991" s="211">
        <v>2.0753120201651501E-2</v>
      </c>
      <c r="M2991" s="211">
        <v>2.6545897121819997E-2</v>
      </c>
      <c r="N2991" s="211">
        <v>3.5273830501684915E-2</v>
      </c>
      <c r="P2991" s="212">
        <f t="array" ref="P2991:Z2991">(1+D2991:N2991)^-P$1:Z$1</f>
        <v>0.99992226030301834</v>
      </c>
      <c r="Q2991" s="212">
        <v>0.99943632655953496</v>
      </c>
      <c r="R2991" s="212">
        <v>0.9982504650778794</v>
      </c>
      <c r="S2991" s="212">
        <v>0.99476376646708997</v>
      </c>
      <c r="T2991" s="212">
        <v>0.98634078180764639</v>
      </c>
      <c r="U2991" s="212">
        <v>0.97349447810164391</v>
      </c>
      <c r="V2991" s="212">
        <v>0.94188836103376816</v>
      </c>
      <c r="W2991" s="212">
        <v>0.89891966584428873</v>
      </c>
      <c r="X2991" s="212">
        <v>0.81431575738210737</v>
      </c>
      <c r="Y2991" s="212">
        <v>0.67503210190118978</v>
      </c>
      <c r="Z2991" s="212">
        <v>0.49991397510360808</v>
      </c>
    </row>
    <row r="2992" spans="3:26" x14ac:dyDescent="0.3">
      <c r="C2992" s="210">
        <v>39498</v>
      </c>
      <c r="D2992" s="211">
        <v>1.2112931197593877E-3</v>
      </c>
      <c r="E2992" s="211">
        <v>3.0109447323973335E-3</v>
      </c>
      <c r="F2992" s="211">
        <v>4.7174724519994824E-3</v>
      </c>
      <c r="G2992" s="211">
        <v>7.535254144951143E-3</v>
      </c>
      <c r="H2992" s="211">
        <v>1.0036326913654487E-2</v>
      </c>
      <c r="I2992" s="211">
        <v>1.2652778079662882E-2</v>
      </c>
      <c r="J2992" s="211">
        <v>1.6546283852495885E-2</v>
      </c>
      <c r="K2992" s="211">
        <v>2.2680025708639105E-2</v>
      </c>
      <c r="L2992" s="211">
        <v>2.8852330487986792E-2</v>
      </c>
      <c r="M2992" s="211">
        <v>3.7278578512265619E-2</v>
      </c>
      <c r="N2992" s="211">
        <v>4.7131878647065209E-2</v>
      </c>
      <c r="P2992" s="212">
        <f t="array" ref="P2992:Z2992">(1+D2992:N2992)^-P$1:Z$1</f>
        <v>0.99990315988161682</v>
      </c>
      <c r="Q2992" s="212">
        <v>0.99924867715529087</v>
      </c>
      <c r="R2992" s="212">
        <v>0.99764957655584963</v>
      </c>
      <c r="S2992" s="212">
        <v>0.99252110125779569</v>
      </c>
      <c r="T2992" s="212">
        <v>0.98022553612220087</v>
      </c>
      <c r="U2992" s="212">
        <v>0.96298234408253258</v>
      </c>
      <c r="V2992" s="212">
        <v>0.92122181700230488</v>
      </c>
      <c r="W2992" s="212">
        <v>0.85471550859509471</v>
      </c>
      <c r="X2992" s="212">
        <v>0.75243596097506971</v>
      </c>
      <c r="Y2992" s="212">
        <v>0.57752243973021833</v>
      </c>
      <c r="Z2992" s="212">
        <v>0.39808184625235743</v>
      </c>
    </row>
    <row r="2993" spans="3:26" x14ac:dyDescent="0.3">
      <c r="C2993" s="210">
        <v>39497</v>
      </c>
      <c r="D2993" s="211">
        <v>1.001090454699468E-3</v>
      </c>
      <c r="E2993" s="211">
        <v>2.4003773604599188E-3</v>
      </c>
      <c r="F2993" s="211">
        <v>3.7782896663386104E-3</v>
      </c>
      <c r="G2993" s="211">
        <v>6.1028289074258266E-3</v>
      </c>
      <c r="H2993" s="211">
        <v>8.321807375064454E-3</v>
      </c>
      <c r="I2993" s="211">
        <v>1.0697776573814117E-2</v>
      </c>
      <c r="J2993" s="211">
        <v>1.4051289068132026E-2</v>
      </c>
      <c r="K2993" s="211">
        <v>1.85584486321234E-2</v>
      </c>
      <c r="L2993" s="211">
        <v>2.4329133759018733E-2</v>
      </c>
      <c r="M2993" s="211">
        <v>3.0723621207811788E-2</v>
      </c>
      <c r="N2993" s="211">
        <v>3.8528031701300126E-2</v>
      </c>
      <c r="P2993" s="212">
        <f t="array" ref="P2993:Z2993">(1+D2993:N2993)^-P$1:Z$1</f>
        <v>0.99991995602786365</v>
      </c>
      <c r="Q2993" s="212">
        <v>0.99940080432531797</v>
      </c>
      <c r="R2993" s="212">
        <v>0.99811619166939414</v>
      </c>
      <c r="S2993" s="212">
        <v>0.9939341896950501</v>
      </c>
      <c r="T2993" s="212">
        <v>0.98356186120307387</v>
      </c>
      <c r="U2993" s="212">
        <v>0.968581275580636</v>
      </c>
      <c r="V2993" s="212">
        <v>0.93261069743437008</v>
      </c>
      <c r="W2993" s="212">
        <v>0.8792215246741758</v>
      </c>
      <c r="X2993" s="212">
        <v>0.78632982758910686</v>
      </c>
      <c r="Y2993" s="212">
        <v>0.6351357607298399</v>
      </c>
      <c r="Z2993" s="212">
        <v>0.46949993010584784</v>
      </c>
    </row>
    <row r="2994" spans="3:26" x14ac:dyDescent="0.3">
      <c r="C2994" s="210">
        <v>39493</v>
      </c>
      <c r="D2994" s="211">
        <v>1.0740484372299536E-3</v>
      </c>
      <c r="E2994" s="211">
        <v>2.5197308707024428E-3</v>
      </c>
      <c r="F2994" s="211">
        <v>3.8972035410265566E-3</v>
      </c>
      <c r="G2994" s="211">
        <v>6.3764936579815152E-3</v>
      </c>
      <c r="H2994" s="211">
        <v>8.3996454273812336E-3</v>
      </c>
      <c r="I2994" s="211">
        <v>1.1362310418291293E-2</v>
      </c>
      <c r="J2994" s="211">
        <v>1.4430875841564519E-2</v>
      </c>
      <c r="K2994" s="211">
        <v>1.912637009179545E-2</v>
      </c>
      <c r="L2994" s="211">
        <v>2.6190199772409228E-2</v>
      </c>
      <c r="M2994" s="211">
        <v>3.4159475858383831E-2</v>
      </c>
      <c r="N2994" s="211">
        <v>4.5449580853726836E-2</v>
      </c>
      <c r="P2994" s="212">
        <f t="array" ref="P2994:Z2994">(1+D2994:N2994)^-P$1:Z$1</f>
        <v>0.99991412592259976</v>
      </c>
      <c r="Q2994" s="212">
        <v>0.99937105744947452</v>
      </c>
      <c r="R2994" s="212">
        <v>0.99805707536829291</v>
      </c>
      <c r="S2994" s="212">
        <v>0.99366390838998608</v>
      </c>
      <c r="T2994" s="212">
        <v>0.98341002540029199</v>
      </c>
      <c r="U2994" s="212">
        <v>0.96667325844492535</v>
      </c>
      <c r="V2994" s="212">
        <v>0.93086714908771595</v>
      </c>
      <c r="W2994" s="212">
        <v>0.87579754947209165</v>
      </c>
      <c r="X2994" s="212">
        <v>0.77218501986851618</v>
      </c>
      <c r="Y2994" s="212">
        <v>0.60420910388444404</v>
      </c>
      <c r="Z2994" s="212">
        <v>0.41109116508700266</v>
      </c>
    </row>
    <row r="2995" spans="3:26" x14ac:dyDescent="0.3">
      <c r="C2995" s="210">
        <v>39492</v>
      </c>
      <c r="D2995" s="211">
        <v>1.0763660221134027E-3</v>
      </c>
      <c r="E2995" s="211">
        <v>2.7231109306981136E-3</v>
      </c>
      <c r="F2995" s="211">
        <v>4.2564668690873173E-3</v>
      </c>
      <c r="G2995" s="211">
        <v>6.7439342581800928E-3</v>
      </c>
      <c r="H2995" s="211">
        <v>8.4462353596831633E-3</v>
      </c>
      <c r="I2995" s="211">
        <v>1.0928008421956422E-2</v>
      </c>
      <c r="J2995" s="211">
        <v>1.4281462137743386E-2</v>
      </c>
      <c r="K2995" s="211">
        <v>1.9558115435428382E-2</v>
      </c>
      <c r="L2995" s="211">
        <v>2.5847263644001181E-2</v>
      </c>
      <c r="M2995" s="211">
        <v>3.5258170292521443E-2</v>
      </c>
      <c r="N2995" s="211">
        <v>4.6878214868339013E-2</v>
      </c>
      <c r="P2995" s="212">
        <f t="array" ref="P2995:Z2995">(1+D2995:N2995)^-P$1:Z$1</f>
        <v>0.99991394073086737</v>
      </c>
      <c r="Q2995" s="212">
        <v>0.99932037855201128</v>
      </c>
      <c r="R2995" s="212">
        <v>0.99787853662226411</v>
      </c>
      <c r="S2995" s="212">
        <v>0.99330124172722301</v>
      </c>
      <c r="T2995" s="212">
        <v>0.98331916096640193</v>
      </c>
      <c r="U2995" s="212">
        <v>0.96791966326152878</v>
      </c>
      <c r="V2995" s="212">
        <v>0.93155298086485505</v>
      </c>
      <c r="W2995" s="212">
        <v>0.87320476893479826</v>
      </c>
      <c r="X2995" s="212">
        <v>0.77477028638562173</v>
      </c>
      <c r="Y2995" s="212">
        <v>0.59466174396640914</v>
      </c>
      <c r="Z2995" s="212">
        <v>0.4000154374828338</v>
      </c>
    </row>
    <row r="2996" spans="3:26" x14ac:dyDescent="0.3">
      <c r="C2996" s="210">
        <v>39491</v>
      </c>
      <c r="D2996" s="211">
        <v>9.0641846132079199E-4</v>
      </c>
      <c r="E2996" s="211">
        <v>2.2731778087325023E-3</v>
      </c>
      <c r="F2996" s="211">
        <v>3.5304003600442595E-3</v>
      </c>
      <c r="G2996" s="211">
        <v>5.4461685211668991E-3</v>
      </c>
      <c r="H2996" s="211">
        <v>6.9837867399080095E-3</v>
      </c>
      <c r="I2996" s="211">
        <v>9.1892633674280477E-3</v>
      </c>
      <c r="J2996" s="211">
        <v>1.1618256800956968E-2</v>
      </c>
      <c r="K2996" s="211">
        <v>1.4790693795655207E-2</v>
      </c>
      <c r="L2996" s="211">
        <v>1.9390728201765146E-2</v>
      </c>
      <c r="M2996" s="211">
        <v>2.5335953918913162E-2</v>
      </c>
      <c r="N2996" s="211">
        <v>3.2928536214305207E-2</v>
      </c>
      <c r="P2996" s="212">
        <f t="array" ref="P2996:Z2996">(1+D2996:N2996)^-P$1:Z$1</f>
        <v>0.99992752199368362</v>
      </c>
      <c r="Q2996" s="212">
        <v>0.99943251157029855</v>
      </c>
      <c r="R2996" s="212">
        <v>0.99823946000922581</v>
      </c>
      <c r="S2996" s="212">
        <v>0.99458333156793743</v>
      </c>
      <c r="T2996" s="212">
        <v>0.98617739565849138</v>
      </c>
      <c r="U2996" s="212">
        <v>0.97293121121462667</v>
      </c>
      <c r="V2996" s="212">
        <v>0.94387983392830299</v>
      </c>
      <c r="W2996" s="212">
        <v>0.90232848826563095</v>
      </c>
      <c r="X2996" s="212">
        <v>0.82526458469716579</v>
      </c>
      <c r="Y2996" s="212">
        <v>0.6870798372085144</v>
      </c>
      <c r="Z2996" s="212">
        <v>0.52311176469898646</v>
      </c>
    </row>
    <row r="2997" spans="3:26" x14ac:dyDescent="0.3">
      <c r="C2997" s="210">
        <v>39490</v>
      </c>
      <c r="D2997" s="211">
        <v>1.0114336290987138E-3</v>
      </c>
      <c r="E2997" s="211">
        <v>2.5195123181498374E-3</v>
      </c>
      <c r="F2997" s="211">
        <v>3.8000599562139315E-3</v>
      </c>
      <c r="G2997" s="211">
        <v>6.0911010595201768E-3</v>
      </c>
      <c r="H2997" s="211">
        <v>7.9807067381721421E-3</v>
      </c>
      <c r="I2997" s="211">
        <v>1.0824810788988309E-2</v>
      </c>
      <c r="J2997" s="211">
        <v>1.3995294894126726E-2</v>
      </c>
      <c r="K2997" s="211">
        <v>1.8954493358808732E-2</v>
      </c>
      <c r="L2997" s="211">
        <v>2.4352176615077405E-2</v>
      </c>
      <c r="M2997" s="211">
        <v>3.1749403920212568E-2</v>
      </c>
      <c r="N2997" s="211">
        <v>4.3472564041402165E-2</v>
      </c>
      <c r="P2997" s="212">
        <f t="array" ref="P2997:Z2997">(1+D2997:N2997)^-P$1:Z$1</f>
        <v>0.99991912947221806</v>
      </c>
      <c r="Q2997" s="212">
        <v>0.9993711119160148</v>
      </c>
      <c r="R2997" s="212">
        <v>0.99810536810128259</v>
      </c>
      <c r="S2997" s="212">
        <v>0.99394577583172583</v>
      </c>
      <c r="T2997" s="212">
        <v>0.98422764843599186</v>
      </c>
      <c r="U2997" s="212">
        <v>0.96821614554554547</v>
      </c>
      <c r="V2997" s="212">
        <v>0.93286822591430385</v>
      </c>
      <c r="W2997" s="212">
        <v>0.87683217655582557</v>
      </c>
      <c r="X2997" s="212">
        <v>0.78615296018567749</v>
      </c>
      <c r="Y2997" s="212">
        <v>0.62572945694230009</v>
      </c>
      <c r="Z2997" s="212">
        <v>0.42695224992873004</v>
      </c>
    </row>
    <row r="2998" spans="3:26" x14ac:dyDescent="0.3">
      <c r="C2998" s="210">
        <v>39489</v>
      </c>
      <c r="D2998" s="211">
        <v>9.7140657763547132E-4</v>
      </c>
      <c r="E2998" s="211">
        <v>2.4557639201003051E-3</v>
      </c>
      <c r="F2998" s="211">
        <v>4.0046043051293629E-3</v>
      </c>
      <c r="G2998" s="211">
        <v>6.5095343461865907E-3</v>
      </c>
      <c r="H2998" s="211">
        <v>8.425360421608975E-3</v>
      </c>
      <c r="I2998" s="211">
        <v>1.0923513463074091E-2</v>
      </c>
      <c r="J2998" s="211">
        <v>1.3991398694045292E-2</v>
      </c>
      <c r="K2998" s="211">
        <v>1.8166797329608554E-2</v>
      </c>
      <c r="L2998" s="211">
        <v>2.456270977568532E-2</v>
      </c>
      <c r="M2998" s="211">
        <v>3.2447792471205529E-2</v>
      </c>
      <c r="N2998" s="211">
        <v>4.3820373671405032E-2</v>
      </c>
      <c r="P2998" s="212">
        <f t="array" ref="P2998:Z2998">(1+D2998:N2998)^-P$1:Z$1</f>
        <v>0.99992232821120219</v>
      </c>
      <c r="Q2998" s="212">
        <v>0.99938699959668209</v>
      </c>
      <c r="R2998" s="212">
        <v>0.99800369166922687</v>
      </c>
      <c r="S2998" s="212">
        <v>0.99353256563991221</v>
      </c>
      <c r="T2998" s="212">
        <v>0.98335987184071194</v>
      </c>
      <c r="U2998" s="212">
        <v>0.96793257456008441</v>
      </c>
      <c r="V2998" s="212">
        <v>0.93288614849823481</v>
      </c>
      <c r="W2998" s="212">
        <v>0.88159168759626083</v>
      </c>
      <c r="X2998" s="212">
        <v>0.78453901988057317</v>
      </c>
      <c r="Y2998" s="212">
        <v>0.61941040954517745</v>
      </c>
      <c r="Z2998" s="212">
        <v>0.42411595781119987</v>
      </c>
    </row>
    <row r="2999" spans="3:26" x14ac:dyDescent="0.3">
      <c r="C2999" s="210">
        <v>39486</v>
      </c>
      <c r="D2999" s="211">
        <v>1.0448425998979825E-3</v>
      </c>
      <c r="E2999" s="211">
        <v>2.5313455835977057E-3</v>
      </c>
      <c r="F2999" s="211">
        <v>3.8049881439304735E-3</v>
      </c>
      <c r="G2999" s="211">
        <v>6.1607709290500664E-3</v>
      </c>
      <c r="H2999" s="211">
        <v>7.7521501744258437E-3</v>
      </c>
      <c r="I2999" s="211">
        <v>1.0408216524496649E-2</v>
      </c>
      <c r="J2999" s="211">
        <v>1.3146065003596765E-2</v>
      </c>
      <c r="K2999" s="211">
        <v>1.7581002856519954E-2</v>
      </c>
      <c r="L2999" s="211">
        <v>2.2674318581749137E-2</v>
      </c>
      <c r="M2999" s="211">
        <v>2.8513712940600837E-2</v>
      </c>
      <c r="N2999" s="211">
        <v>3.6941907964337474E-2</v>
      </c>
      <c r="P2999" s="212">
        <f t="array" ref="P2999:Z2999">(1+D2999:N2999)^-P$1:Z$1</f>
        <v>0.99991645971914056</v>
      </c>
      <c r="Q2999" s="212">
        <v>0.99936816291196517</v>
      </c>
      <c r="R2999" s="212">
        <v>0.99810291799557971</v>
      </c>
      <c r="S2999" s="212">
        <v>0.99387695176849178</v>
      </c>
      <c r="T2999" s="212">
        <v>0.98467414155153021</v>
      </c>
      <c r="U2999" s="212">
        <v>0.96941423443582375</v>
      </c>
      <c r="V2999" s="212">
        <v>0.93678448644356183</v>
      </c>
      <c r="W2999" s="212">
        <v>0.88515039198022838</v>
      </c>
      <c r="X2999" s="212">
        <v>0.7991466794740637</v>
      </c>
      <c r="Y2999" s="212">
        <v>0.65591672309226612</v>
      </c>
      <c r="Z2999" s="212">
        <v>0.48407367288288111</v>
      </c>
    </row>
    <row r="3000" spans="3:26" x14ac:dyDescent="0.3">
      <c r="C3000" s="210">
        <v>39485</v>
      </c>
      <c r="D3000" s="211">
        <v>8.384289679224219E-4</v>
      </c>
      <c r="E3000" s="211">
        <v>2.0797799566980428E-3</v>
      </c>
      <c r="F3000" s="211">
        <v>3.2402775184163218E-3</v>
      </c>
      <c r="G3000" s="211">
        <v>5.2841614716073399E-3</v>
      </c>
      <c r="H3000" s="211">
        <v>7.1057461849530724E-3</v>
      </c>
      <c r="I3000" s="211">
        <v>9.206027918571856E-3</v>
      </c>
      <c r="J3000" s="211">
        <v>1.2195819804046262E-2</v>
      </c>
      <c r="K3000" s="211">
        <v>1.6294043286327151E-2</v>
      </c>
      <c r="L3000" s="211">
        <v>2.1166304865043319E-2</v>
      </c>
      <c r="M3000" s="211">
        <v>2.8818703176569874E-2</v>
      </c>
      <c r="N3000" s="211">
        <v>3.8142103591280466E-2</v>
      </c>
      <c r="P3000" s="212">
        <f t="array" ref="P3000:Z3000">(1+D3000:N3000)^-P$1:Z$1</f>
        <v>0.99993295603293175</v>
      </c>
      <c r="Q3000" s="212">
        <v>0.99948072981535785</v>
      </c>
      <c r="R3000" s="212">
        <v>0.99838378791369442</v>
      </c>
      <c r="S3000" s="212">
        <v>0.99474361412013901</v>
      </c>
      <c r="T3000" s="212">
        <v>0.98593856003305669</v>
      </c>
      <c r="U3000" s="212">
        <v>0.97288272611747462</v>
      </c>
      <c r="V3000" s="212">
        <v>0.94118999720881835</v>
      </c>
      <c r="W3000" s="212">
        <v>0.89302648528167572</v>
      </c>
      <c r="X3000" s="212">
        <v>0.81102686298296223</v>
      </c>
      <c r="Y3000" s="212">
        <v>0.65300609944453858</v>
      </c>
      <c r="Z3000" s="212">
        <v>0.47300300649782412</v>
      </c>
    </row>
    <row r="3001" spans="3:26" x14ac:dyDescent="0.3">
      <c r="C3001" s="210">
        <v>39484</v>
      </c>
      <c r="D3001" s="211">
        <v>1.0301672415834236E-3</v>
      </c>
      <c r="E3001" s="211">
        <v>2.6384022809127308E-3</v>
      </c>
      <c r="F3001" s="211">
        <v>4.0937290278383297E-3</v>
      </c>
      <c r="G3001" s="211">
        <v>6.4022210171485192E-3</v>
      </c>
      <c r="H3001" s="211">
        <v>8.2804918208795163E-3</v>
      </c>
      <c r="I3001" s="211">
        <v>1.1178915442926814E-2</v>
      </c>
      <c r="J3001" s="211">
        <v>1.4423010858376033E-2</v>
      </c>
      <c r="K3001" s="211">
        <v>1.8304857704614569E-2</v>
      </c>
      <c r="L3001" s="211">
        <v>2.4193253793089519E-2</v>
      </c>
      <c r="M3001" s="211">
        <v>3.2942467417318648E-2</v>
      </c>
      <c r="N3001" s="211">
        <v>4.1515418186350558E-2</v>
      </c>
      <c r="P3001" s="212">
        <f t="array" ref="P3001:Z3001">(1+D3001:N3001)^-P$1:Z$1</f>
        <v>0.99991763243371823</v>
      </c>
      <c r="Q3001" s="212">
        <v>0.99934148496434849</v>
      </c>
      <c r="R3001" s="212">
        <v>0.99795939860496474</v>
      </c>
      <c r="S3001" s="212">
        <v>0.99363850666915454</v>
      </c>
      <c r="T3001" s="212">
        <v>0.98364246820928725</v>
      </c>
      <c r="U3001" s="212">
        <v>0.9671993231334659</v>
      </c>
      <c r="V3001" s="212">
        <v>0.93090323545369225</v>
      </c>
      <c r="W3001" s="212">
        <v>0.88075535288782292</v>
      </c>
      <c r="X3001" s="212">
        <v>0.78737367631023791</v>
      </c>
      <c r="Y3001" s="212">
        <v>0.61497577086855526</v>
      </c>
      <c r="Z3001" s="212">
        <v>0.44328795503532692</v>
      </c>
    </row>
    <row r="3002" spans="3:26" x14ac:dyDescent="0.3">
      <c r="C3002" s="210">
        <v>39483</v>
      </c>
      <c r="D3002" s="211">
        <v>1.0856111862054569E-3</v>
      </c>
      <c r="E3002" s="211">
        <v>2.7265785317651049E-3</v>
      </c>
      <c r="F3002" s="211">
        <v>4.1830478827649181E-3</v>
      </c>
      <c r="G3002" s="211">
        <v>6.4990284173019218E-3</v>
      </c>
      <c r="H3002" s="211">
        <v>8.8449396572565491E-3</v>
      </c>
      <c r="I3002" s="211">
        <v>1.1559070184034506E-2</v>
      </c>
      <c r="J3002" s="211">
        <v>1.4493018261745927E-2</v>
      </c>
      <c r="K3002" s="211">
        <v>1.9666176353380284E-2</v>
      </c>
      <c r="L3002" s="211">
        <v>2.5217965927118949E-2</v>
      </c>
      <c r="M3002" s="211">
        <v>3.2489336593278288E-2</v>
      </c>
      <c r="N3002" s="211">
        <v>4.1563763985424725E-2</v>
      </c>
      <c r="P3002" s="212">
        <f t="array" ref="P3002:Z3002">(1+D3002:N3002)^-P$1:Z$1</f>
        <v>0.99991320198024469</v>
      </c>
      <c r="Q3002" s="212">
        <v>0.99931951459543078</v>
      </c>
      <c r="R3002" s="212">
        <v>0.99791501497733537</v>
      </c>
      <c r="S3002" s="212">
        <v>0.99354293622367285</v>
      </c>
      <c r="T3002" s="212">
        <v>0.98254208197544302</v>
      </c>
      <c r="U3002" s="212">
        <v>0.96610928126746531</v>
      </c>
      <c r="V3002" s="212">
        <v>0.93058208428101097</v>
      </c>
      <c r="W3002" s="212">
        <v>0.87255719895859707</v>
      </c>
      <c r="X3002" s="212">
        <v>0.77953912704753403</v>
      </c>
      <c r="Y3002" s="212">
        <v>0.61903666793613299</v>
      </c>
      <c r="Z3002" s="212">
        <v>0.44287661847438436</v>
      </c>
    </row>
    <row r="3003" spans="3:26" x14ac:dyDescent="0.3">
      <c r="C3003" s="210">
        <v>39482</v>
      </c>
      <c r="D3003" s="211">
        <v>1.1136659802008738E-3</v>
      </c>
      <c r="E3003" s="211">
        <v>2.9468596350241431E-3</v>
      </c>
      <c r="F3003" s="211">
        <v>4.8152226646291799E-3</v>
      </c>
      <c r="G3003" s="211">
        <v>7.4989137912718634E-3</v>
      </c>
      <c r="H3003" s="211">
        <v>1.016436629114806E-2</v>
      </c>
      <c r="I3003" s="211">
        <v>1.3733607521770219E-2</v>
      </c>
      <c r="J3003" s="211">
        <v>1.872849329391715E-2</v>
      </c>
      <c r="K3003" s="211">
        <v>2.5731339902140729E-2</v>
      </c>
      <c r="L3003" s="211">
        <v>3.3747242300615592E-2</v>
      </c>
      <c r="M3003" s="211">
        <v>4.4833780265747525E-2</v>
      </c>
      <c r="N3003" s="211">
        <v>6.0984692925582874E-2</v>
      </c>
      <c r="P3003" s="212">
        <f t="array" ref="P3003:Z3003">(1+D3003:N3003)^-P$1:Z$1</f>
        <v>0.99991096025913162</v>
      </c>
      <c r="Q3003" s="212">
        <v>0.99926463897166451</v>
      </c>
      <c r="R3003" s="212">
        <v>0.99760104881269096</v>
      </c>
      <c r="S3003" s="212">
        <v>0.99255690136374142</v>
      </c>
      <c r="T3003" s="212">
        <v>0.97997706267068008</v>
      </c>
      <c r="U3003" s="212">
        <v>0.9599054696014867</v>
      </c>
      <c r="V3003" s="212">
        <v>0.91139729112959811</v>
      </c>
      <c r="W3003" s="212">
        <v>0.83707548817162825</v>
      </c>
      <c r="X3003" s="212">
        <v>0.7175569247495589</v>
      </c>
      <c r="Y3003" s="212">
        <v>0.51795487092912429</v>
      </c>
      <c r="Z3003" s="212">
        <v>0.30606779476817358</v>
      </c>
    </row>
    <row r="3004" spans="3:26" x14ac:dyDescent="0.3">
      <c r="C3004" s="210">
        <v>39479</v>
      </c>
      <c r="D3004" s="211">
        <v>1.2253988585037424E-3</v>
      </c>
      <c r="E3004" s="211">
        <v>3.1704995956932545E-3</v>
      </c>
      <c r="F3004" s="211">
        <v>5.1297198030829088E-3</v>
      </c>
      <c r="G3004" s="211">
        <v>7.9331005423062262E-3</v>
      </c>
      <c r="H3004" s="211">
        <v>1.0782023080533722E-2</v>
      </c>
      <c r="I3004" s="211">
        <v>1.3638450112692923E-2</v>
      </c>
      <c r="J3004" s="211">
        <v>1.7525300014895127E-2</v>
      </c>
      <c r="K3004" s="211">
        <v>2.1950206880862033E-2</v>
      </c>
      <c r="L3004" s="211">
        <v>2.809256878274621E-2</v>
      </c>
      <c r="M3004" s="211">
        <v>3.7033175503802036E-2</v>
      </c>
      <c r="N3004" s="211">
        <v>4.80515431328764E-2</v>
      </c>
      <c r="P3004" s="212">
        <f t="array" ref="P3004:Z3004">(1+D3004:N3004)^-P$1:Z$1</f>
        <v>0.99990203290548008</v>
      </c>
      <c r="Q3004" s="212">
        <v>0.99920894201147326</v>
      </c>
      <c r="R3004" s="212">
        <v>0.99744496586402842</v>
      </c>
      <c r="S3004" s="212">
        <v>0.99212933820901616</v>
      </c>
      <c r="T3004" s="212">
        <v>0.9787797628853776</v>
      </c>
      <c r="U3004" s="212">
        <v>0.96017583432364695</v>
      </c>
      <c r="V3004" s="212">
        <v>0.91679855007892785</v>
      </c>
      <c r="W3004" s="212">
        <v>0.85899739860571278</v>
      </c>
      <c r="X3004" s="212">
        <v>0.75801500021798729</v>
      </c>
      <c r="Y3004" s="212">
        <v>0.57957580823068289</v>
      </c>
      <c r="Z3004" s="212">
        <v>0.39115344975807431</v>
      </c>
    </row>
    <row r="3005" spans="3:26" x14ac:dyDescent="0.3">
      <c r="C3005" s="210">
        <v>39478</v>
      </c>
      <c r="D3005" s="211">
        <v>8.3066949068404095E-4</v>
      </c>
      <c r="E3005" s="211">
        <v>1.9502218427832597E-3</v>
      </c>
      <c r="F3005" s="211">
        <v>3.0300031075851477E-3</v>
      </c>
      <c r="G3005" s="211">
        <v>4.8828991763412277E-3</v>
      </c>
      <c r="H3005" s="211">
        <v>6.4019178606440942E-3</v>
      </c>
      <c r="I3005" s="211">
        <v>8.4294087339883313E-3</v>
      </c>
      <c r="J3005" s="211">
        <v>1.0675681192140766E-2</v>
      </c>
      <c r="K3005" s="211">
        <v>1.4035092738776143E-2</v>
      </c>
      <c r="L3005" s="211">
        <v>1.8797990244391549E-2</v>
      </c>
      <c r="M3005" s="211">
        <v>2.3910046594504741E-2</v>
      </c>
      <c r="N3005" s="211">
        <v>3.1854197741134065E-2</v>
      </c>
      <c r="P3005" s="212">
        <f t="array" ref="P3005:Z3005">(1+D3005:N3005)^-P$1:Z$1</f>
        <v>0.99993357623209844</v>
      </c>
      <c r="Q3005" s="212">
        <v>0.99951303794727009</v>
      </c>
      <c r="R3005" s="212">
        <v>0.99848843262056308</v>
      </c>
      <c r="S3005" s="212">
        <v>0.99514082767221579</v>
      </c>
      <c r="T3005" s="212">
        <v>0.98731807675127081</v>
      </c>
      <c r="U3005" s="212">
        <v>0.97513218872531238</v>
      </c>
      <c r="V3005" s="212">
        <v>0.94828945382890095</v>
      </c>
      <c r="W3005" s="212">
        <v>0.90704556819927051</v>
      </c>
      <c r="X3005" s="212">
        <v>0.83007857456805367</v>
      </c>
      <c r="Y3005" s="212">
        <v>0.70157311056000915</v>
      </c>
      <c r="Z3005" s="212">
        <v>0.53411317921018309</v>
      </c>
    </row>
    <row r="3006" spans="3:26" x14ac:dyDescent="0.3">
      <c r="C3006" s="210">
        <v>39477</v>
      </c>
      <c r="D3006" s="211">
        <v>9.644633707054759E-4</v>
      </c>
      <c r="E3006" s="211">
        <v>2.3884376844321258E-3</v>
      </c>
      <c r="F3006" s="211">
        <v>3.8004654005611769E-3</v>
      </c>
      <c r="G3006" s="211">
        <v>6.143361942314845E-3</v>
      </c>
      <c r="H3006" s="211">
        <v>8.0801784420837641E-3</v>
      </c>
      <c r="I3006" s="211">
        <v>1.057989090065508E-2</v>
      </c>
      <c r="J3006" s="211">
        <v>1.3374460838794035E-2</v>
      </c>
      <c r="K3006" s="211">
        <v>1.8333270816559666E-2</v>
      </c>
      <c r="L3006" s="211">
        <v>2.4218642493442355E-2</v>
      </c>
      <c r="M3006" s="211">
        <v>3.1299179971190125E-2</v>
      </c>
      <c r="N3006" s="211">
        <v>4.2793187769927465E-2</v>
      </c>
      <c r="P3006" s="212">
        <f t="array" ref="P3006:Z3006">(1+D3006:N3006)^-P$1:Z$1</f>
        <v>0.99992288308768307</v>
      </c>
      <c r="Q3006" s="212">
        <v>0.99940378033443722</v>
      </c>
      <c r="R3006" s="212">
        <v>0.99810516652923986</v>
      </c>
      <c r="S3006" s="212">
        <v>0.9938941485133338</v>
      </c>
      <c r="T3006" s="212">
        <v>0.98403342187927423</v>
      </c>
      <c r="U3006" s="212">
        <v>0.96892027453573104</v>
      </c>
      <c r="V3006" s="212">
        <v>0.9357292928256784</v>
      </c>
      <c r="W3006" s="212">
        <v>0.88058334599598753</v>
      </c>
      <c r="X3006" s="212">
        <v>0.78717852105948682</v>
      </c>
      <c r="Y3006" s="212">
        <v>0.62983952895913287</v>
      </c>
      <c r="Z3006" s="212">
        <v>0.43254997573637105</v>
      </c>
    </row>
    <row r="3007" spans="3:26" x14ac:dyDescent="0.3">
      <c r="C3007" s="210">
        <v>39476</v>
      </c>
      <c r="D3007" s="211">
        <v>1.0096167545823186E-3</v>
      </c>
      <c r="E3007" s="211">
        <v>2.5755311069146831E-3</v>
      </c>
      <c r="F3007" s="211">
        <v>3.9864092291391319E-3</v>
      </c>
      <c r="G3007" s="211">
        <v>6.2156435889088694E-3</v>
      </c>
      <c r="H3007" s="211">
        <v>8.295272048109769E-3</v>
      </c>
      <c r="I3007" s="211">
        <v>1.0968429233978538E-2</v>
      </c>
      <c r="J3007" s="211">
        <v>1.5006342837946565E-2</v>
      </c>
      <c r="K3007" s="211">
        <v>2.0437554573774813E-2</v>
      </c>
      <c r="L3007" s="211">
        <v>2.6891633471116953E-2</v>
      </c>
      <c r="M3007" s="211">
        <v>3.5706936933523864E-2</v>
      </c>
      <c r="N3007" s="211">
        <v>4.6787067217867406E-2</v>
      </c>
      <c r="P3007" s="212">
        <f t="array" ref="P3007:Z3007">(1+D3007:N3007)^-P$1:Z$1</f>
        <v>0.99991927466371577</v>
      </c>
      <c r="Q3007" s="212">
        <v>0.99935715168794603</v>
      </c>
      <c r="R3007" s="212">
        <v>0.99801273495436016</v>
      </c>
      <c r="S3007" s="212">
        <v>0.99382275198312431</v>
      </c>
      <c r="T3007" s="212">
        <v>0.98361363071884245</v>
      </c>
      <c r="U3007" s="212">
        <v>0.96780356902936393</v>
      </c>
      <c r="V3007" s="212">
        <v>0.92823132198476532</v>
      </c>
      <c r="W3007" s="212">
        <v>0.86795051814246593</v>
      </c>
      <c r="X3007" s="212">
        <v>0.76692667782424995</v>
      </c>
      <c r="Y3007" s="212">
        <v>0.59080848521996543</v>
      </c>
      <c r="Z3007" s="212">
        <v>0.40071263071911994</v>
      </c>
    </row>
    <row r="3008" spans="3:26" x14ac:dyDescent="0.3">
      <c r="C3008" s="210">
        <v>39475</v>
      </c>
      <c r="D3008" s="211">
        <v>9.8582904217727006E-4</v>
      </c>
      <c r="E3008" s="211">
        <v>2.3223937368550994E-3</v>
      </c>
      <c r="F3008" s="211">
        <v>3.827732188588407E-3</v>
      </c>
      <c r="G3008" s="211">
        <v>6.016860057059396E-3</v>
      </c>
      <c r="H3008" s="211">
        <v>7.5440011597146684E-3</v>
      </c>
      <c r="I3008" s="211">
        <v>1.0365376150700241E-2</v>
      </c>
      <c r="J3008" s="211">
        <v>1.3608918344718555E-2</v>
      </c>
      <c r="K3008" s="211">
        <v>1.8446919375313606E-2</v>
      </c>
      <c r="L3008" s="211">
        <v>2.3129662870937439E-2</v>
      </c>
      <c r="M3008" s="211">
        <v>3.0201774276030803E-2</v>
      </c>
      <c r="N3008" s="211">
        <v>4.040600626354058E-2</v>
      </c>
      <c r="P3008" s="212">
        <f t="array" ref="P3008:Z3008">(1+D3008:N3008)^-P$1:Z$1</f>
        <v>0.99992117563225535</v>
      </c>
      <c r="Q3008" s="212">
        <v>0.9994202428370309</v>
      </c>
      <c r="R3008" s="212">
        <v>0.99809161076367159</v>
      </c>
      <c r="S3008" s="212">
        <v>0.99401912602466913</v>
      </c>
      <c r="T3008" s="212">
        <v>0.9850810322152137</v>
      </c>
      <c r="U3008" s="212">
        <v>0.96953755169337208</v>
      </c>
      <c r="V3008" s="212">
        <v>0.93464757737183601</v>
      </c>
      <c r="W3008" s="212">
        <v>0.87989572575030695</v>
      </c>
      <c r="X3008" s="212">
        <v>0.79559718826008907</v>
      </c>
      <c r="Y3008" s="212">
        <v>0.63997881408214152</v>
      </c>
      <c r="Z3008" s="212">
        <v>0.45283812732851042</v>
      </c>
    </row>
    <row r="3009" spans="3:26" x14ac:dyDescent="0.3">
      <c r="C3009" s="210">
        <v>39472</v>
      </c>
      <c r="D3009" s="211">
        <v>1.0659654831169873E-3</v>
      </c>
      <c r="E3009" s="211">
        <v>2.6424241834806413E-3</v>
      </c>
      <c r="F3009" s="211">
        <v>3.9729521110942242E-3</v>
      </c>
      <c r="G3009" s="211">
        <v>6.0469987301180646E-3</v>
      </c>
      <c r="H3009" s="211">
        <v>8.0813669968812837E-3</v>
      </c>
      <c r="I3009" s="211">
        <v>1.0802043798999411E-2</v>
      </c>
      <c r="J3009" s="211">
        <v>1.3874958725571025E-2</v>
      </c>
      <c r="K3009" s="211">
        <v>1.8878812503815356E-2</v>
      </c>
      <c r="L3009" s="211">
        <v>2.4906052706542427E-2</v>
      </c>
      <c r="M3009" s="211">
        <v>3.3019991382892265E-2</v>
      </c>
      <c r="N3009" s="211">
        <v>4.3390011935006592E-2</v>
      </c>
      <c r="P3009" s="212">
        <f t="array" ref="P3009:Z3009">(1+D3009:N3009)^-P$1:Z$1</f>
        <v>0.99991477181250144</v>
      </c>
      <c r="Q3009" s="212">
        <v>0.99934048279746579</v>
      </c>
      <c r="R3009" s="212">
        <v>0.99801942354599593</v>
      </c>
      <c r="S3009" s="212">
        <v>0.9939893476768471</v>
      </c>
      <c r="T3009" s="212">
        <v>0.98403110147738337</v>
      </c>
      <c r="U3009" s="212">
        <v>0.96828157041462692</v>
      </c>
      <c r="V3009" s="212">
        <v>0.93342196500155616</v>
      </c>
      <c r="W3009" s="212">
        <v>0.87728818700523326</v>
      </c>
      <c r="X3009" s="212">
        <v>0.78191477720135183</v>
      </c>
      <c r="Y3009" s="212">
        <v>0.61428386281066161</v>
      </c>
      <c r="Z3009" s="212">
        <v>0.42762835975545133</v>
      </c>
    </row>
    <row r="3010" spans="3:26" x14ac:dyDescent="0.3">
      <c r="C3010" s="210">
        <v>39471</v>
      </c>
      <c r="D3010" s="211">
        <v>9.6658701073691698E-4</v>
      </c>
      <c r="E3010" s="211">
        <v>2.4984603935516328E-3</v>
      </c>
      <c r="F3010" s="211">
        <v>3.8134734979134426E-3</v>
      </c>
      <c r="G3010" s="211">
        <v>5.7796381909708087E-3</v>
      </c>
      <c r="H3010" s="211">
        <v>7.6920635786405971E-3</v>
      </c>
      <c r="I3010" s="211">
        <v>1.01852048104948E-2</v>
      </c>
      <c r="J3010" s="211">
        <v>1.2973743110608985E-2</v>
      </c>
      <c r="K3010" s="211">
        <v>1.6444272198132052E-2</v>
      </c>
      <c r="L3010" s="211">
        <v>2.0724968402124237E-2</v>
      </c>
      <c r="M3010" s="211">
        <v>2.6010965741479399E-2</v>
      </c>
      <c r="N3010" s="211">
        <v>3.4579089016956201E-2</v>
      </c>
      <c r="P3010" s="212">
        <f t="array" ref="P3010:Z3010">(1+D3010:N3010)^-P$1:Z$1</f>
        <v>0.99992271337345973</v>
      </c>
      <c r="Q3010" s="212">
        <v>0.99937635843769346</v>
      </c>
      <c r="R3010" s="212">
        <v>0.99809869944567375</v>
      </c>
      <c r="S3010" s="212">
        <v>0.99425357407178561</v>
      </c>
      <c r="T3010" s="212">
        <v>0.98479157322183264</v>
      </c>
      <c r="U3010" s="212">
        <v>0.97005640913637825</v>
      </c>
      <c r="V3010" s="212">
        <v>0.93758156242522039</v>
      </c>
      <c r="W3010" s="212">
        <v>0.89210297918165882</v>
      </c>
      <c r="X3010" s="212">
        <v>0.81454037517874689</v>
      </c>
      <c r="Y3010" s="212">
        <v>0.6803305348631481</v>
      </c>
      <c r="Z3010" s="212">
        <v>0.5066710338187459</v>
      </c>
    </row>
    <row r="3011" spans="3:26" x14ac:dyDescent="0.3">
      <c r="C3011" s="210">
        <v>39470</v>
      </c>
      <c r="D3011" s="211">
        <v>9.5530172227859369E-4</v>
      </c>
      <c r="E3011" s="211">
        <v>2.4522594565081486E-3</v>
      </c>
      <c r="F3011" s="211">
        <v>3.845531188438119E-3</v>
      </c>
      <c r="G3011" s="211">
        <v>6.1233458390914817E-3</v>
      </c>
      <c r="H3011" s="211">
        <v>8.3130071054937915E-3</v>
      </c>
      <c r="I3011" s="211">
        <v>1.1334413805134658E-2</v>
      </c>
      <c r="J3011" s="211">
        <v>1.4334940467046158E-2</v>
      </c>
      <c r="K3011" s="211">
        <v>1.9167809722705497E-2</v>
      </c>
      <c r="L3011" s="211">
        <v>2.4706479040797018E-2</v>
      </c>
      <c r="M3011" s="211">
        <v>3.3878913803470724E-2</v>
      </c>
      <c r="N3011" s="211">
        <v>4.5108521776698697E-2</v>
      </c>
      <c r="P3011" s="212">
        <f t="array" ref="P3011:Z3011">(1+D3011:N3011)^-P$1:Z$1</f>
        <v>0.99992361526050411</v>
      </c>
      <c r="Q3011" s="212">
        <v>0.99938787303248156</v>
      </c>
      <c r="R3011" s="212">
        <v>0.9980827622353744</v>
      </c>
      <c r="S3011" s="212">
        <v>0.99391392132543677</v>
      </c>
      <c r="T3011" s="212">
        <v>0.98357902977519152</v>
      </c>
      <c r="U3011" s="212">
        <v>0.96675325469571927</v>
      </c>
      <c r="V3011" s="212">
        <v>0.93130743749298794</v>
      </c>
      <c r="W3011" s="212">
        <v>0.87554830876709377</v>
      </c>
      <c r="X3011" s="212">
        <v>0.78343898378032284</v>
      </c>
      <c r="Y3011" s="212">
        <v>0.6066732300633656</v>
      </c>
      <c r="Z3011" s="212">
        <v>0.41378259650497229</v>
      </c>
    </row>
    <row r="3012" spans="3:26" x14ac:dyDescent="0.3">
      <c r="C3012" s="210">
        <v>39469</v>
      </c>
      <c r="D3012" s="211">
        <v>8.7904860429316944E-4</v>
      </c>
      <c r="E3012" s="211">
        <v>2.3171972534848212E-3</v>
      </c>
      <c r="F3012" s="211">
        <v>3.6801323324011097E-3</v>
      </c>
      <c r="G3012" s="211">
        <v>5.7618294973862411E-3</v>
      </c>
      <c r="H3012" s="211">
        <v>7.7270760990580719E-3</v>
      </c>
      <c r="I3012" s="211">
        <v>1.0429298330865281E-2</v>
      </c>
      <c r="J3012" s="211">
        <v>1.4111226582489042E-2</v>
      </c>
      <c r="K3012" s="211">
        <v>1.9040074396667432E-2</v>
      </c>
      <c r="L3012" s="211">
        <v>2.4570327548500363E-2</v>
      </c>
      <c r="M3012" s="211">
        <v>3.2808579636508794E-2</v>
      </c>
      <c r="N3012" s="211">
        <v>4.4285463299103309E-2</v>
      </c>
      <c r="P3012" s="212">
        <f t="array" ref="P3012:Z3012">(1+D3012:N3012)^-P$1:Z$1</f>
        <v>0.99992970947310766</v>
      </c>
      <c r="Q3012" s="212">
        <v>0.99942153820056179</v>
      </c>
      <c r="R3012" s="212">
        <v>0.9981649970735923</v>
      </c>
      <c r="S3012" s="212">
        <v>0.99427117899248019</v>
      </c>
      <c r="T3012" s="212">
        <v>0.98472314311432829</v>
      </c>
      <c r="U3012" s="212">
        <v>0.96935355752310104</v>
      </c>
      <c r="V3012" s="212">
        <v>0.93233512726802692</v>
      </c>
      <c r="W3012" s="212">
        <v>0.87631683948222516</v>
      </c>
      <c r="X3012" s="212">
        <v>0.78448069064828885</v>
      </c>
      <c r="Y3012" s="212">
        <v>0.61617268917845969</v>
      </c>
      <c r="Z3012" s="212">
        <v>0.42035415901856271</v>
      </c>
    </row>
    <row r="3013" spans="3:26" x14ac:dyDescent="0.3">
      <c r="C3013" s="210">
        <v>39465</v>
      </c>
      <c r="D3013" s="211">
        <v>1.0003629770218893E-3</v>
      </c>
      <c r="E3013" s="211">
        <v>2.5592146806645774E-3</v>
      </c>
      <c r="F3013" s="211">
        <v>4.0491032024810563E-3</v>
      </c>
      <c r="G3013" s="211">
        <v>6.0832493146875085E-3</v>
      </c>
      <c r="H3013" s="211">
        <v>8.2346461827885273E-3</v>
      </c>
      <c r="I3013" s="211">
        <v>1.1303300772020025E-2</v>
      </c>
      <c r="J3013" s="211">
        <v>1.5264913501000937E-2</v>
      </c>
      <c r="K3013" s="211">
        <v>1.9335436819158919E-2</v>
      </c>
      <c r="L3013" s="211">
        <v>2.4320909047843845E-2</v>
      </c>
      <c r="M3013" s="211">
        <v>3.3297387845061706E-2</v>
      </c>
      <c r="N3013" s="211">
        <v>4.2741490962577407E-2</v>
      </c>
      <c r="P3013" s="212">
        <f t="array" ref="P3013:Z3013">(1+D3013:N3013)^-P$1:Z$1</f>
        <v>0.9999200141632435</v>
      </c>
      <c r="Q3013" s="212">
        <v>0.99936121774147924</v>
      </c>
      <c r="R3013" s="212">
        <v>0.99798157594014603</v>
      </c>
      <c r="S3013" s="212">
        <v>0.99395353285244425</v>
      </c>
      <c r="T3013" s="212">
        <v>0.98373192504764795</v>
      </c>
      <c r="U3013" s="212">
        <v>0.96684248475575429</v>
      </c>
      <c r="V3013" s="212">
        <v>0.92704990045773261</v>
      </c>
      <c r="W3013" s="212">
        <v>0.87454093415065115</v>
      </c>
      <c r="X3013" s="212">
        <v>0.7863929676592607</v>
      </c>
      <c r="Y3013" s="212">
        <v>0.61181486896533599</v>
      </c>
      <c r="Z3013" s="212">
        <v>0.43297907514573469</v>
      </c>
    </row>
    <row r="3014" spans="3:26" x14ac:dyDescent="0.3">
      <c r="C3014" s="210">
        <v>39464</v>
      </c>
      <c r="D3014" s="211">
        <v>9.5813921149203178E-4</v>
      </c>
      <c r="E3014" s="211">
        <v>2.1982312861979804E-3</v>
      </c>
      <c r="F3014" s="211">
        <v>3.4758765812570591E-3</v>
      </c>
      <c r="G3014" s="211">
        <v>5.4840305006986787E-3</v>
      </c>
      <c r="H3014" s="211">
        <v>7.3671535133722739E-3</v>
      </c>
      <c r="I3014" s="211">
        <v>9.7143122046636308E-3</v>
      </c>
      <c r="J3014" s="211">
        <v>1.2265338157571736E-2</v>
      </c>
      <c r="K3014" s="211">
        <v>1.5808404385874143E-2</v>
      </c>
      <c r="L3014" s="211">
        <v>1.9920367425213054E-2</v>
      </c>
      <c r="M3014" s="211">
        <v>2.6670293791944851E-2</v>
      </c>
      <c r="N3014" s="211">
        <v>3.3963229310572454E-2</v>
      </c>
      <c r="P3014" s="212">
        <f t="array" ref="P3014:Z3014">(1+D3014:N3014)^-P$1:Z$1</f>
        <v>0.99992338849568252</v>
      </c>
      <c r="Q3014" s="212">
        <v>0.99945119597036247</v>
      </c>
      <c r="R3014" s="212">
        <v>0.99826657927011297</v>
      </c>
      <c r="S3014" s="212">
        <v>0.99454588005941003</v>
      </c>
      <c r="T3014" s="212">
        <v>0.98542693301809314</v>
      </c>
      <c r="U3014" s="212">
        <v>0.97141423515292435</v>
      </c>
      <c r="V3014" s="212">
        <v>0.94086685568568773</v>
      </c>
      <c r="W3014" s="212">
        <v>0.89601934925512661</v>
      </c>
      <c r="X3014" s="212">
        <v>0.82098903033313075</v>
      </c>
      <c r="Y3014" s="212">
        <v>0.67380628633349038</v>
      </c>
      <c r="Z3014" s="212">
        <v>0.51274108071712587</v>
      </c>
    </row>
    <row r="3015" spans="3:26" x14ac:dyDescent="0.3">
      <c r="C3015" s="210">
        <v>39463</v>
      </c>
      <c r="D3015" s="211">
        <v>7.7396503236788446E-4</v>
      </c>
      <c r="E3015" s="211">
        <v>1.8231527529428205E-3</v>
      </c>
      <c r="F3015" s="211">
        <v>2.8404830734161963E-3</v>
      </c>
      <c r="G3015" s="211">
        <v>4.5833118717936725E-3</v>
      </c>
      <c r="H3015" s="211">
        <v>5.8947004223184234E-3</v>
      </c>
      <c r="I3015" s="211">
        <v>7.3723678260056141E-3</v>
      </c>
      <c r="J3015" s="211">
        <v>9.2615618318229089E-3</v>
      </c>
      <c r="K3015" s="211">
        <v>1.2121991492087742E-2</v>
      </c>
      <c r="L3015" s="211">
        <v>1.5907130790674514E-2</v>
      </c>
      <c r="M3015" s="211">
        <v>2.0521361509508299E-2</v>
      </c>
      <c r="N3015" s="211">
        <v>2.6602351285229218E-2</v>
      </c>
      <c r="P3015" s="212">
        <f t="array" ref="P3015:Z3015">(1+D3015:N3015)^-P$1:Z$1</f>
        <v>0.99993810866127719</v>
      </c>
      <c r="Q3015" s="212">
        <v>0.99954473045984538</v>
      </c>
      <c r="R3015" s="212">
        <v>0.99858277694820741</v>
      </c>
      <c r="S3015" s="212">
        <v>0.9954375990347144</v>
      </c>
      <c r="T3015" s="212">
        <v>0.98831402832485149</v>
      </c>
      <c r="U3015" s="212">
        <v>0.97820504420987797</v>
      </c>
      <c r="V3015" s="212">
        <v>0.95495154047037722</v>
      </c>
      <c r="W3015" s="212">
        <v>0.91911524684408563</v>
      </c>
      <c r="X3015" s="212">
        <v>0.85400401588471275</v>
      </c>
      <c r="Y3015" s="212">
        <v>0.73734120318966123</v>
      </c>
      <c r="Z3015" s="212">
        <v>0.5915002161948465</v>
      </c>
    </row>
    <row r="3016" spans="3:26" x14ac:dyDescent="0.3">
      <c r="C3016" s="210">
        <v>39462</v>
      </c>
      <c r="D3016" s="211">
        <v>8.6162367983696781E-4</v>
      </c>
      <c r="E3016" s="211">
        <v>2.1847662575625987E-3</v>
      </c>
      <c r="F3016" s="211">
        <v>3.5652410235018674E-3</v>
      </c>
      <c r="G3016" s="211">
        <v>5.5552753859061475E-3</v>
      </c>
      <c r="H3016" s="211">
        <v>7.0046308015468562E-3</v>
      </c>
      <c r="I3016" s="211">
        <v>9.3736159093733319E-3</v>
      </c>
      <c r="J3016" s="211">
        <v>1.2396503572882705E-2</v>
      </c>
      <c r="K3016" s="211">
        <v>1.6777520939494927E-2</v>
      </c>
      <c r="L3016" s="211">
        <v>2.2305640224373601E-2</v>
      </c>
      <c r="M3016" s="211">
        <v>2.8504795711973247E-2</v>
      </c>
      <c r="N3016" s="211">
        <v>3.6851281502524695E-2</v>
      </c>
      <c r="P3016" s="212">
        <f t="array" ref="P3016:Z3016">(1+D3016:N3016)^-P$1:Z$1</f>
        <v>0.99993110215794623</v>
      </c>
      <c r="Q3016" s="212">
        <v>0.99945455302876662</v>
      </c>
      <c r="R3016" s="212">
        <v>0.99822213197437704</v>
      </c>
      <c r="S3016" s="212">
        <v>0.99447541520402838</v>
      </c>
      <c r="T3016" s="212">
        <v>0.98613657016663447</v>
      </c>
      <c r="U3016" s="212">
        <v>0.97239821852809805</v>
      </c>
      <c r="V3016" s="212">
        <v>0.94025752318621414</v>
      </c>
      <c r="W3016" s="212">
        <v>0.89005828380621943</v>
      </c>
      <c r="X3016" s="212">
        <v>0.80203335711627388</v>
      </c>
      <c r="Y3016" s="212">
        <v>0.65600203111992617</v>
      </c>
      <c r="Z3016" s="212">
        <v>0.48492058953455663</v>
      </c>
    </row>
    <row r="3017" spans="3:26" x14ac:dyDescent="0.3">
      <c r="C3017" s="210">
        <v>39461</v>
      </c>
      <c r="D3017" s="211">
        <v>9.5513608160054716E-4</v>
      </c>
      <c r="E3017" s="211">
        <v>2.5622368376649299E-3</v>
      </c>
      <c r="F3017" s="211">
        <v>3.9931759253689723E-3</v>
      </c>
      <c r="G3017" s="211">
        <v>6.4282609318662342E-3</v>
      </c>
      <c r="H3017" s="211">
        <v>8.5722726426525394E-3</v>
      </c>
      <c r="I3017" s="211">
        <v>1.1398398124643192E-2</v>
      </c>
      <c r="J3017" s="211">
        <v>1.5323030722282858E-2</v>
      </c>
      <c r="K3017" s="211">
        <v>2.1024503217250884E-2</v>
      </c>
      <c r="L3017" s="211">
        <v>2.8095851646947133E-2</v>
      </c>
      <c r="M3017" s="211">
        <v>3.7746365659850185E-2</v>
      </c>
      <c r="N3017" s="211">
        <v>4.7592443013495869E-2</v>
      </c>
      <c r="P3017" s="212">
        <f t="array" ref="P3017:Z3017">(1+D3017:N3017)^-P$1:Z$1</f>
        <v>0.99992362849810146</v>
      </c>
      <c r="Q3017" s="212">
        <v>0.99936046461369221</v>
      </c>
      <c r="R3017" s="212">
        <v>0.99800937175401583</v>
      </c>
      <c r="S3017" s="212">
        <v>0.99361279767132715</v>
      </c>
      <c r="T3017" s="212">
        <v>0.98307341331920617</v>
      </c>
      <c r="U3017" s="212">
        <v>0.96656978653108017</v>
      </c>
      <c r="V3017" s="212">
        <v>0.92678460855057743</v>
      </c>
      <c r="W3017" s="212">
        <v>0.86446387067490882</v>
      </c>
      <c r="X3017" s="212">
        <v>0.75799079601030428</v>
      </c>
      <c r="Y3017" s="212">
        <v>0.57362977207076127</v>
      </c>
      <c r="Z3017" s="212">
        <v>0.39459616657869495</v>
      </c>
    </row>
    <row r="3018" spans="3:26" x14ac:dyDescent="0.3">
      <c r="C3018" s="210">
        <v>39458</v>
      </c>
      <c r="D3018" s="211">
        <v>1.0438337245824046E-3</v>
      </c>
      <c r="E3018" s="211">
        <v>2.7242879594780896E-3</v>
      </c>
      <c r="F3018" s="211">
        <v>4.2898718077066982E-3</v>
      </c>
      <c r="G3018" s="211">
        <v>6.6817455678542872E-3</v>
      </c>
      <c r="H3018" s="211">
        <v>8.4916272327981643E-3</v>
      </c>
      <c r="I3018" s="211">
        <v>1.1489294917508944E-2</v>
      </c>
      <c r="J3018" s="211">
        <v>1.5317107028853401E-2</v>
      </c>
      <c r="K3018" s="211">
        <v>2.0222313341611588E-2</v>
      </c>
      <c r="L3018" s="211">
        <v>2.5442046986772823E-2</v>
      </c>
      <c r="M3018" s="211">
        <v>3.2682294553825389E-2</v>
      </c>
      <c r="N3018" s="211">
        <v>4.217582652338446E-2</v>
      </c>
      <c r="P3018" s="212">
        <f t="array" ref="P3018:Z3018">(1+D3018:N3018)^-P$1:Z$1</f>
        <v>0.99991654033823296</v>
      </c>
      <c r="Q3018" s="212">
        <v>0.99932008529359095</v>
      </c>
      <c r="R3018" s="212">
        <v>0.99786194064265832</v>
      </c>
      <c r="S3018" s="212">
        <v>0.9933626038246226</v>
      </c>
      <c r="T3018" s="212">
        <v>0.98323064522093762</v>
      </c>
      <c r="U3018" s="212">
        <v>0.96630922955124743</v>
      </c>
      <c r="V3018" s="212">
        <v>0.926811644694849</v>
      </c>
      <c r="W3018" s="212">
        <v>0.86923313972597438</v>
      </c>
      <c r="X3018" s="212">
        <v>0.77783734113683822</v>
      </c>
      <c r="Y3018" s="212">
        <v>0.61730391895474301</v>
      </c>
      <c r="Z3018" s="212">
        <v>0.43770357319754438</v>
      </c>
    </row>
    <row r="3019" spans="3:26" x14ac:dyDescent="0.3">
      <c r="C3019" s="210">
        <v>39457</v>
      </c>
      <c r="D3019" s="211">
        <v>9.8069507137650688E-4</v>
      </c>
      <c r="E3019" s="211">
        <v>2.3893252729610443E-3</v>
      </c>
      <c r="F3019" s="211">
        <v>3.6097127674263969E-3</v>
      </c>
      <c r="G3019" s="211">
        <v>5.5473558831577712E-3</v>
      </c>
      <c r="H3019" s="211">
        <v>7.0653637504111515E-3</v>
      </c>
      <c r="I3019" s="211">
        <v>9.5816108395871454E-3</v>
      </c>
      <c r="J3019" s="211">
        <v>1.3019315068724578E-2</v>
      </c>
      <c r="K3019" s="211">
        <v>1.6785357674327497E-2</v>
      </c>
      <c r="L3019" s="211">
        <v>2.2761736382593049E-2</v>
      </c>
      <c r="M3019" s="211">
        <v>2.8907750683649869E-2</v>
      </c>
      <c r="N3019" s="211">
        <v>3.6508459138490275E-2</v>
      </c>
      <c r="P3019" s="212">
        <f t="array" ref="P3019:Z3019">(1+D3019:N3019)^-P$1:Z$1</f>
        <v>0.99992158591421443</v>
      </c>
      <c r="Q3019" s="212">
        <v>0.99940355909813638</v>
      </c>
      <c r="R3019" s="212">
        <v>0.99820001522408097</v>
      </c>
      <c r="S3019" s="212">
        <v>0.99448324750624439</v>
      </c>
      <c r="T3019" s="212">
        <v>0.98601763215500871</v>
      </c>
      <c r="U3019" s="212">
        <v>0.97179733921801803</v>
      </c>
      <c r="V3019" s="212">
        <v>0.93737068992291372</v>
      </c>
      <c r="W3019" s="212">
        <v>0.8900102648944842</v>
      </c>
      <c r="X3019" s="212">
        <v>0.79846389306233811</v>
      </c>
      <c r="Y3019" s="212">
        <v>0.65215889009721906</v>
      </c>
      <c r="Z3019" s="212">
        <v>0.48813841196777435</v>
      </c>
    </row>
    <row r="3020" spans="3:26" x14ac:dyDescent="0.3">
      <c r="C3020" s="210">
        <v>39456</v>
      </c>
      <c r="D3020" s="211">
        <v>1.051040801932172E-3</v>
      </c>
      <c r="E3020" s="211">
        <v>2.6203697905721056E-3</v>
      </c>
      <c r="F3020" s="211">
        <v>4.1378999214246662E-3</v>
      </c>
      <c r="G3020" s="211">
        <v>6.5176889405844799E-3</v>
      </c>
      <c r="H3020" s="211">
        <v>8.9551683380277823E-3</v>
      </c>
      <c r="I3020" s="211">
        <v>1.1536141147983568E-2</v>
      </c>
      <c r="J3020" s="211">
        <v>1.4673869822791001E-2</v>
      </c>
      <c r="K3020" s="211">
        <v>2.0082220924623272E-2</v>
      </c>
      <c r="L3020" s="211">
        <v>2.5576930306615012E-2</v>
      </c>
      <c r="M3020" s="211">
        <v>3.2629809698828859E-2</v>
      </c>
      <c r="N3020" s="211">
        <v>4.4256239778948908E-2</v>
      </c>
      <c r="P3020" s="212">
        <f t="array" ref="P3020:Z3020">(1+D3020:N3020)^-P$1:Z$1</f>
        <v>0.99991596442356556</v>
      </c>
      <c r="Q3020" s="212">
        <v>0.99934597831364569</v>
      </c>
      <c r="R3020" s="212">
        <v>0.99793744880943414</v>
      </c>
      <c r="S3020" s="212">
        <v>0.99352451624824922</v>
      </c>
      <c r="T3020" s="212">
        <v>0.98232740761773929</v>
      </c>
      <c r="U3020" s="212">
        <v>0.96617498071933527</v>
      </c>
      <c r="V3020" s="212">
        <v>0.9297530630308275</v>
      </c>
      <c r="W3020" s="212">
        <v>0.87006911359089301</v>
      </c>
      <c r="X3020" s="212">
        <v>0.77681493894002696</v>
      </c>
      <c r="Y3020" s="212">
        <v>0.61777471646638926</v>
      </c>
      <c r="Z3020" s="212">
        <v>0.42058949387553801</v>
      </c>
    </row>
    <row r="3021" spans="3:26" x14ac:dyDescent="0.3">
      <c r="C3021" s="210">
        <v>39455</v>
      </c>
      <c r="D3021" s="211">
        <v>8.7944870658325709E-4</v>
      </c>
      <c r="E3021" s="211">
        <v>2.1199064594134755E-3</v>
      </c>
      <c r="F3021" s="211">
        <v>3.2746557701618219E-3</v>
      </c>
      <c r="G3021" s="211">
        <v>5.0968830217632327E-3</v>
      </c>
      <c r="H3021" s="211">
        <v>6.9463482313178553E-3</v>
      </c>
      <c r="I3021" s="211">
        <v>9.1580162080267709E-3</v>
      </c>
      <c r="J3021" s="211">
        <v>1.1974108241371994E-2</v>
      </c>
      <c r="K3021" s="211">
        <v>1.5793585433672416E-2</v>
      </c>
      <c r="L3021" s="211">
        <v>2.1105379634866351E-2</v>
      </c>
      <c r="M3021" s="211">
        <v>2.6844834915795996E-2</v>
      </c>
      <c r="N3021" s="211">
        <v>3.620822760378755E-2</v>
      </c>
      <c r="P3021" s="212">
        <f t="array" ref="P3021:Z3021">(1+D3021:N3021)^-P$1:Z$1</f>
        <v>0.99992967749529116</v>
      </c>
      <c r="Q3021" s="212">
        <v>0.99947072445866714</v>
      </c>
      <c r="R3021" s="212">
        <v>0.99836668243662863</v>
      </c>
      <c r="S3021" s="212">
        <v>0.99492896345828896</v>
      </c>
      <c r="T3021" s="212">
        <v>0.98625072964958171</v>
      </c>
      <c r="U3021" s="212">
        <v>0.97302159035495761</v>
      </c>
      <c r="V3021" s="212">
        <v>0.94222146707960852</v>
      </c>
      <c r="W3021" s="212">
        <v>0.89611085460094975</v>
      </c>
      <c r="X3021" s="212">
        <v>0.81151089987442826</v>
      </c>
      <c r="Y3021" s="212">
        <v>0.67209034438221338</v>
      </c>
      <c r="Z3021" s="212">
        <v>0.49097488130551437</v>
      </c>
    </row>
    <row r="3022" spans="3:26" x14ac:dyDescent="0.3">
      <c r="C3022" s="210">
        <v>39454</v>
      </c>
      <c r="D3022" s="211">
        <v>1.1466712269034402E-3</v>
      </c>
      <c r="E3022" s="211">
        <v>2.7701461048268766E-3</v>
      </c>
      <c r="F3022" s="211">
        <v>4.3779110451387243E-3</v>
      </c>
      <c r="G3022" s="211">
        <v>6.6852994070242923E-3</v>
      </c>
      <c r="H3022" s="211">
        <v>8.6132106840573919E-3</v>
      </c>
      <c r="I3022" s="211">
        <v>1.176238074604394E-2</v>
      </c>
      <c r="J3022" s="211">
        <v>1.6070427750072461E-2</v>
      </c>
      <c r="K3022" s="211">
        <v>2.1836798154981088E-2</v>
      </c>
      <c r="L3022" s="211">
        <v>2.8825006913797382E-2</v>
      </c>
      <c r="M3022" s="211">
        <v>3.896617257659115E-2</v>
      </c>
      <c r="N3022" s="211">
        <v>5.0316575294422385E-2</v>
      </c>
      <c r="P3022" s="212">
        <f t="array" ref="P3022:Z3022">(1+D3022:N3022)^-P$1:Z$1</f>
        <v>0.99990832305846056</v>
      </c>
      <c r="Q3022" s="212">
        <v>0.99930866000539798</v>
      </c>
      <c r="R3022" s="212">
        <v>0.9978182056458057</v>
      </c>
      <c r="S3022" s="212">
        <v>0.99335909701774505</v>
      </c>
      <c r="T3022" s="212">
        <v>0.98299361209723302</v>
      </c>
      <c r="U3022" s="212">
        <v>0.96552698816008908</v>
      </c>
      <c r="V3022" s="212">
        <v>0.92338101682869189</v>
      </c>
      <c r="W3022" s="212">
        <v>0.85966497262277242</v>
      </c>
      <c r="X3022" s="212">
        <v>0.75263581709148686</v>
      </c>
      <c r="Y3022" s="212">
        <v>0.56361025212559523</v>
      </c>
      <c r="Z3022" s="212">
        <v>0.3746240159326496</v>
      </c>
    </row>
    <row r="3023" spans="3:26" x14ac:dyDescent="0.3">
      <c r="C3023" s="210">
        <v>39451</v>
      </c>
      <c r="D3023" s="211">
        <v>9.7677189553287201E-4</v>
      </c>
      <c r="E3023" s="211">
        <v>2.4883968369162567E-3</v>
      </c>
      <c r="F3023" s="211">
        <v>3.910608178364504E-3</v>
      </c>
      <c r="G3023" s="211">
        <v>6.0282915690914249E-3</v>
      </c>
      <c r="H3023" s="211">
        <v>7.7851671364676783E-3</v>
      </c>
      <c r="I3023" s="211">
        <v>1.0348408334995653E-2</v>
      </c>
      <c r="J3023" s="211">
        <v>1.315458793739788E-2</v>
      </c>
      <c r="K3023" s="211">
        <v>1.7226409423088361E-2</v>
      </c>
      <c r="L3023" s="211">
        <v>2.2808017808733726E-2</v>
      </c>
      <c r="M3023" s="211">
        <v>3.0278906110422596E-2</v>
      </c>
      <c r="N3023" s="211">
        <v>3.86878770150514E-2</v>
      </c>
      <c r="P3023" s="212">
        <f t="array" ref="P3023:Z3023">(1+D3023:N3023)^-P$1:Z$1</f>
        <v>0.99992189943686549</v>
      </c>
      <c r="Q3023" s="212">
        <v>0.99937886650730179</v>
      </c>
      <c r="R3023" s="212">
        <v>0.99805041210679912</v>
      </c>
      <c r="S3023" s="212">
        <v>0.99400783097293499</v>
      </c>
      <c r="T3023" s="212">
        <v>0.98460962300679444</v>
      </c>
      <c r="U3023" s="212">
        <v>0.96958639982528105</v>
      </c>
      <c r="V3023" s="212">
        <v>0.93674508466850004</v>
      </c>
      <c r="W3023" s="212">
        <v>0.88731252477705425</v>
      </c>
      <c r="X3023" s="212">
        <v>0.79810266668072094</v>
      </c>
      <c r="Y3023" s="212">
        <v>0.63926051034116782</v>
      </c>
      <c r="Z3023" s="212">
        <v>0.468056999086021</v>
      </c>
    </row>
    <row r="3024" spans="3:26" x14ac:dyDescent="0.3">
      <c r="C3024" s="210">
        <v>39450</v>
      </c>
      <c r="D3024" s="211">
        <v>1.0404580304414284E-3</v>
      </c>
      <c r="E3024" s="211">
        <v>2.5581510462689768E-3</v>
      </c>
      <c r="F3024" s="211">
        <v>4.1384080911188283E-3</v>
      </c>
      <c r="G3024" s="211">
        <v>6.240936566629926E-3</v>
      </c>
      <c r="H3024" s="211">
        <v>8.1636031471098089E-3</v>
      </c>
      <c r="I3024" s="211">
        <v>1.054435255505575E-2</v>
      </c>
      <c r="J3024" s="211">
        <v>1.4419404213947981E-2</v>
      </c>
      <c r="K3024" s="211">
        <v>1.8480178271632574E-2</v>
      </c>
      <c r="L3024" s="211">
        <v>2.5389237025807854E-2</v>
      </c>
      <c r="M3024" s="211">
        <v>3.2991263202853616E-2</v>
      </c>
      <c r="N3024" s="211">
        <v>4.1244158047298494E-2</v>
      </c>
      <c r="P3024" s="212">
        <f t="array" ref="P3024:Z3024">(1+D3024:N3024)^-P$1:Z$1</f>
        <v>0.99991681009014111</v>
      </c>
      <c r="Q3024" s="212">
        <v>0.99936148280204973</v>
      </c>
      <c r="R3024" s="212">
        <v>0.99793719629363153</v>
      </c>
      <c r="S3024" s="212">
        <v>0.99379777115019352</v>
      </c>
      <c r="T3024" s="212">
        <v>0.98387057271243616</v>
      </c>
      <c r="U3024" s="212">
        <v>0.96902250171988458</v>
      </c>
      <c r="V3024" s="212">
        <v>0.93091978413576182</v>
      </c>
      <c r="W3024" s="212">
        <v>0.87969461191223408</v>
      </c>
      <c r="X3024" s="212">
        <v>0.7782380385462373</v>
      </c>
      <c r="Y3024" s="212">
        <v>0.61454016739797412</v>
      </c>
      <c r="Z3024" s="212">
        <v>0.4456033469505114</v>
      </c>
    </row>
    <row r="3025" spans="3:26" x14ac:dyDescent="0.3">
      <c r="C3025" s="210">
        <v>39449</v>
      </c>
      <c r="D3025" s="211">
        <v>1.0889839418005819E-3</v>
      </c>
      <c r="E3025" s="211">
        <v>2.5957967846331098E-3</v>
      </c>
      <c r="F3025" s="211">
        <v>4.0131575832043657E-3</v>
      </c>
      <c r="G3025" s="211">
        <v>6.1604427801880916E-3</v>
      </c>
      <c r="H3025" s="211">
        <v>7.7714353410665172E-3</v>
      </c>
      <c r="I3025" s="211">
        <v>1.0091420854460572E-2</v>
      </c>
      <c r="J3025" s="211">
        <v>1.3277003377247961E-2</v>
      </c>
      <c r="K3025" s="211">
        <v>1.6844208580059087E-2</v>
      </c>
      <c r="L3025" s="211">
        <v>2.130661404838614E-2</v>
      </c>
      <c r="M3025" s="211">
        <v>2.6749943380402624E-2</v>
      </c>
      <c r="N3025" s="211">
        <v>3.6267406560680816E-2</v>
      </c>
      <c r="P3025" s="212">
        <f t="array" ref="P3025:Z3025">(1+D3025:N3025)^-P$1:Z$1</f>
        <v>0.99991293247628443</v>
      </c>
      <c r="Q3025" s="212">
        <v>0.99935210159608878</v>
      </c>
      <c r="R3025" s="212">
        <v>0.99799944061872492</v>
      </c>
      <c r="S3025" s="212">
        <v>0.99387727591121977</v>
      </c>
      <c r="T3025" s="212">
        <v>0.98463645557920776</v>
      </c>
      <c r="U3025" s="212">
        <v>0.97032663470061387</v>
      </c>
      <c r="V3025" s="212">
        <v>0.93617937382565297</v>
      </c>
      <c r="W3025" s="212">
        <v>0.88964975566946436</v>
      </c>
      <c r="X3025" s="212">
        <v>0.80991334632630663</v>
      </c>
      <c r="Y3025" s="212">
        <v>0.67302265940760708</v>
      </c>
      <c r="Z3025" s="212">
        <v>0.49041441547774628</v>
      </c>
    </row>
    <row r="3026" spans="3:26" x14ac:dyDescent="0.3">
      <c r="C3026" s="210">
        <v>39447</v>
      </c>
      <c r="D3026" s="211">
        <v>1.0827903854375338E-3</v>
      </c>
      <c r="E3026" s="211">
        <v>2.7676349089262552E-3</v>
      </c>
      <c r="F3026" s="211">
        <v>4.3402807385745489E-3</v>
      </c>
      <c r="G3026" s="211">
        <v>6.9062024237591833E-3</v>
      </c>
      <c r="H3026" s="211">
        <v>8.8328468612520177E-3</v>
      </c>
      <c r="I3026" s="211">
        <v>1.1933003858095079E-2</v>
      </c>
      <c r="J3026" s="211">
        <v>1.6004733535375827E-2</v>
      </c>
      <c r="K3026" s="211">
        <v>2.0600896705816284E-2</v>
      </c>
      <c r="L3026" s="211">
        <v>2.8284305556424156E-2</v>
      </c>
      <c r="M3026" s="211">
        <v>3.8579596047007607E-2</v>
      </c>
      <c r="N3026" s="211">
        <v>5.1459117386353115E-2</v>
      </c>
      <c r="P3026" s="212">
        <f t="array" ref="P3026:Z3026">(1+D3026:N3026)^-P$1:Z$1</f>
        <v>0.99991342738036537</v>
      </c>
      <c r="Q3026" s="212">
        <v>0.99930928563823807</v>
      </c>
      <c r="R3026" s="212">
        <v>0.99783689844046364</v>
      </c>
      <c r="S3026" s="212">
        <v>0.9931411660717403</v>
      </c>
      <c r="T3026" s="212">
        <v>0.98256563741817593</v>
      </c>
      <c r="U3026" s="212">
        <v>0.96503867487286044</v>
      </c>
      <c r="V3026" s="212">
        <v>0.92367958155898688</v>
      </c>
      <c r="W3026" s="212">
        <v>0.8669786065399957</v>
      </c>
      <c r="X3026" s="212">
        <v>0.75660276958630956</v>
      </c>
      <c r="Y3026" s="212">
        <v>0.56676524041966125</v>
      </c>
      <c r="Z3026" s="212">
        <v>0.36656599615213264</v>
      </c>
    </row>
    <row r="3027" spans="3:26" x14ac:dyDescent="0.3">
      <c r="C3027" s="210">
        <v>39444</v>
      </c>
      <c r="D3027" s="211">
        <v>9.8585383391323108E-4</v>
      </c>
      <c r="E3027" s="211">
        <v>2.407667862281652E-3</v>
      </c>
      <c r="F3027" s="211">
        <v>3.651675294506081E-3</v>
      </c>
      <c r="G3027" s="211">
        <v>5.5432736696140643E-3</v>
      </c>
      <c r="H3027" s="211">
        <v>7.330819107610461E-3</v>
      </c>
      <c r="I3027" s="211">
        <v>9.5298219838480577E-3</v>
      </c>
      <c r="J3027" s="211">
        <v>1.2311316134146866E-2</v>
      </c>
      <c r="K3027" s="211">
        <v>1.6020576631382347E-2</v>
      </c>
      <c r="L3027" s="211">
        <v>2.0361320374617034E-2</v>
      </c>
      <c r="M3027" s="211">
        <v>2.5845029941931132E-2</v>
      </c>
      <c r="N3027" s="211">
        <v>3.5031919034320812E-2</v>
      </c>
      <c r="P3027" s="212">
        <f t="array" ref="P3027:Z3027">(1+D3027:N3027)^-P$1:Z$1</f>
        <v>0.99992117365102617</v>
      </c>
      <c r="Q3027" s="212">
        <v>0.99939898716212905</v>
      </c>
      <c r="R3027" s="212">
        <v>0.99817914770896987</v>
      </c>
      <c r="S3027" s="212">
        <v>0.99448728481929516</v>
      </c>
      <c r="T3027" s="212">
        <v>0.98549802296609235</v>
      </c>
      <c r="U3027" s="212">
        <v>0.97194690643137549</v>
      </c>
      <c r="V3027" s="212">
        <v>0.9406532098230892</v>
      </c>
      <c r="W3027" s="212">
        <v>0.89471038004798564</v>
      </c>
      <c r="X3027" s="212">
        <v>0.81744798731911672</v>
      </c>
      <c r="Y3027" s="212">
        <v>0.6819831105854095</v>
      </c>
      <c r="Z3027" s="212">
        <v>0.50225600569899587</v>
      </c>
    </row>
    <row r="3028" spans="3:26" x14ac:dyDescent="0.3">
      <c r="C3028" s="210">
        <v>39443</v>
      </c>
      <c r="D3028" s="211">
        <v>9.7135835017479646E-4</v>
      </c>
      <c r="E3028" s="211">
        <v>2.4057157385356117E-3</v>
      </c>
      <c r="F3028" s="211">
        <v>3.903840223198844E-3</v>
      </c>
      <c r="G3028" s="211">
        <v>6.1068845912723444E-3</v>
      </c>
      <c r="H3028" s="211">
        <v>7.9225056425384788E-3</v>
      </c>
      <c r="I3028" s="211">
        <v>1.0216580272610989E-2</v>
      </c>
      <c r="J3028" s="211">
        <v>1.2777807375277738E-2</v>
      </c>
      <c r="K3028" s="211">
        <v>1.6899946444367504E-2</v>
      </c>
      <c r="L3028" s="211">
        <v>2.2623541268096188E-2</v>
      </c>
      <c r="M3028" s="211">
        <v>2.9128943289434474E-2</v>
      </c>
      <c r="N3028" s="211">
        <v>3.6754608935556418E-2</v>
      </c>
      <c r="P3028" s="212">
        <f t="array" ref="P3028:Z3028">(1+D3028:N3028)^-P$1:Z$1</f>
        <v>0.99992233206535552</v>
      </c>
      <c r="Q3028" s="212">
        <v>0.9993994737288554</v>
      </c>
      <c r="R3028" s="212">
        <v>0.9980537763478684</v>
      </c>
      <c r="S3028" s="212">
        <v>0.99393018308014724</v>
      </c>
      <c r="T3028" s="212">
        <v>0.98434131745526421</v>
      </c>
      <c r="U3028" s="212">
        <v>0.96996602745951432</v>
      </c>
      <c r="V3028" s="212">
        <v>0.93848885337324728</v>
      </c>
      <c r="W3028" s="212">
        <v>0.88930847020571813</v>
      </c>
      <c r="X3028" s="212">
        <v>0.79954357616322891</v>
      </c>
      <c r="Y3028" s="212">
        <v>0.65005950455841088</v>
      </c>
      <c r="Z3028" s="212">
        <v>0.48582572306276051</v>
      </c>
    </row>
    <row r="3029" spans="3:26" x14ac:dyDescent="0.3">
      <c r="C3029" s="210">
        <v>39442</v>
      </c>
      <c r="D3029" s="211">
        <v>9.8894642445651972E-4</v>
      </c>
      <c r="E3029" s="211">
        <v>2.426563189580283E-3</v>
      </c>
      <c r="F3029" s="211">
        <v>3.7675858281982859E-3</v>
      </c>
      <c r="G3029" s="211">
        <v>5.7154615527198012E-3</v>
      </c>
      <c r="H3029" s="211">
        <v>7.7235824110152406E-3</v>
      </c>
      <c r="I3029" s="211">
        <v>9.8851969592446149E-3</v>
      </c>
      <c r="J3029" s="211">
        <v>1.2557133152758807E-2</v>
      </c>
      <c r="K3029" s="211">
        <v>1.616912146779155E-2</v>
      </c>
      <c r="L3029" s="211">
        <v>2.1006584076029546E-2</v>
      </c>
      <c r="M3029" s="211">
        <v>2.6439130653176417E-2</v>
      </c>
      <c r="N3029" s="211">
        <v>3.5407282866439203E-2</v>
      </c>
      <c r="P3029" s="212">
        <f t="array" ref="P3029:Z3029">(1+D3029:N3029)^-P$1:Z$1</f>
        <v>0.9999209265073451</v>
      </c>
      <c r="Q3029" s="212">
        <v>0.99939427756415389</v>
      </c>
      <c r="R3029" s="212">
        <v>0.99812151344199884</v>
      </c>
      <c r="S3029" s="212">
        <v>0.99431701930494765</v>
      </c>
      <c r="T3029" s="212">
        <v>0.98472997102129423</v>
      </c>
      <c r="U3029" s="212">
        <v>0.97092119357927076</v>
      </c>
      <c r="V3029" s="212">
        <v>0.93951195903719598</v>
      </c>
      <c r="W3029" s="212">
        <v>0.89379525249912506</v>
      </c>
      <c r="X3029" s="212">
        <v>0.81229648336999971</v>
      </c>
      <c r="Y3029" s="212">
        <v>0.67608608490478916</v>
      </c>
      <c r="Z3029" s="212">
        <v>0.49862688589679138</v>
      </c>
    </row>
    <row r="3030" spans="3:26" x14ac:dyDescent="0.3">
      <c r="C3030" s="210">
        <v>39440</v>
      </c>
      <c r="D3030" s="211">
        <v>9.2442762331504142E-4</v>
      </c>
      <c r="E3030" s="211">
        <v>2.3967763130917676E-3</v>
      </c>
      <c r="F3030" s="211">
        <v>3.863705663205205E-3</v>
      </c>
      <c r="G3030" s="211">
        <v>6.0173107997011782E-3</v>
      </c>
      <c r="H3030" s="211">
        <v>8.0203888215985633E-3</v>
      </c>
      <c r="I3030" s="211">
        <v>1.0689413334339395E-2</v>
      </c>
      <c r="J3030" s="211">
        <v>1.4545259290020682E-2</v>
      </c>
      <c r="K3030" s="211">
        <v>1.8838622655231493E-2</v>
      </c>
      <c r="L3030" s="211">
        <v>2.3964512407234507E-2</v>
      </c>
      <c r="M3030" s="211">
        <v>3.1589449048416297E-2</v>
      </c>
      <c r="N3030" s="211">
        <v>4.3216383757099484E-2</v>
      </c>
      <c r="P3030" s="212">
        <f t="array" ref="P3030:Z3030">(1+D3030:N3030)^-P$1:Z$1</f>
        <v>0.99992608268375993</v>
      </c>
      <c r="Q3030" s="212">
        <v>0.99940170189524058</v>
      </c>
      <c r="R3030" s="212">
        <v>0.9980737272877126</v>
      </c>
      <c r="S3030" s="212">
        <v>0.99401868065777321</v>
      </c>
      <c r="T3030" s="212">
        <v>0.98415015906109637</v>
      </c>
      <c r="U3030" s="212">
        <v>0.96860532019042844</v>
      </c>
      <c r="V3030" s="212">
        <v>0.93034252099755488</v>
      </c>
      <c r="W3030" s="212">
        <v>0.87753045870495516</v>
      </c>
      <c r="X3030" s="212">
        <v>0.78913434380790737</v>
      </c>
      <c r="Y3030" s="212">
        <v>0.62718639095683348</v>
      </c>
      <c r="Z3030" s="212">
        <v>0.42905406295879639</v>
      </c>
    </row>
    <row r="3031" spans="3:26" x14ac:dyDescent="0.3">
      <c r="C3031" s="210">
        <v>39437</v>
      </c>
      <c r="D3031" s="211">
        <v>1.0191418856038072E-3</v>
      </c>
      <c r="E3031" s="211">
        <v>2.3984890737623965E-3</v>
      </c>
      <c r="F3031" s="211">
        <v>3.8319695364999549E-3</v>
      </c>
      <c r="G3031" s="211">
        <v>5.7717042405222192E-3</v>
      </c>
      <c r="H3031" s="211">
        <v>7.8130484818300025E-3</v>
      </c>
      <c r="I3031" s="211">
        <v>9.7868370506231598E-3</v>
      </c>
      <c r="J3031" s="211">
        <v>1.3000433725086243E-2</v>
      </c>
      <c r="K3031" s="211">
        <v>1.7207763680515579E-2</v>
      </c>
      <c r="L3031" s="211">
        <v>2.1602017458307993E-2</v>
      </c>
      <c r="M3031" s="211">
        <v>2.9105726374361901E-2</v>
      </c>
      <c r="N3031" s="211">
        <v>3.7366186413474972E-2</v>
      </c>
      <c r="P3031" s="212">
        <f t="array" ref="P3031:Z3031">(1+D3031:N3031)^-P$1:Z$1</f>
        <v>0.99991851348715921</v>
      </c>
      <c r="Q3031" s="212">
        <v>0.99940127498492382</v>
      </c>
      <c r="R3031" s="212">
        <v>0.99808950420301534</v>
      </c>
      <c r="S3031" s="212">
        <v>0.99426141716237615</v>
      </c>
      <c r="T3031" s="212">
        <v>0.98455514492427398</v>
      </c>
      <c r="U3031" s="212">
        <v>0.97120494363120391</v>
      </c>
      <c r="V3031" s="212">
        <v>0.93745805157308448</v>
      </c>
      <c r="W3031" s="212">
        <v>0.88742638408818342</v>
      </c>
      <c r="X3031" s="212">
        <v>0.80757446988631731</v>
      </c>
      <c r="Y3031" s="212">
        <v>0.6502795221849772</v>
      </c>
      <c r="Z3031" s="212">
        <v>0.48012933806609293</v>
      </c>
    </row>
    <row r="3032" spans="3:26" x14ac:dyDescent="0.3">
      <c r="C3032" s="210">
        <v>39436</v>
      </c>
      <c r="D3032" s="211">
        <v>8.8346702122191851E-4</v>
      </c>
      <c r="E3032" s="211">
        <v>2.2034320533159705E-3</v>
      </c>
      <c r="F3032" s="211">
        <v>3.5892953531343106E-3</v>
      </c>
      <c r="G3032" s="211">
        <v>5.5271027789552804E-3</v>
      </c>
      <c r="H3032" s="211">
        <v>7.5919736368363754E-3</v>
      </c>
      <c r="I3032" s="211">
        <v>1.0358689614542239E-2</v>
      </c>
      <c r="J3032" s="211">
        <v>1.4185329395375463E-2</v>
      </c>
      <c r="K3032" s="211">
        <v>1.9233863546967524E-2</v>
      </c>
      <c r="L3032" s="211">
        <v>2.6245753958526089E-2</v>
      </c>
      <c r="M3032" s="211">
        <v>3.4687570477247562E-2</v>
      </c>
      <c r="N3032" s="211">
        <v>4.6154650998277168E-2</v>
      </c>
      <c r="P3032" s="212">
        <f t="array" ref="P3032:Z3032">(1+D3032:N3032)^-P$1:Z$1</f>
        <v>0.99992935633586633</v>
      </c>
      <c r="Q3032" s="212">
        <v>0.99944989934662676</v>
      </c>
      <c r="R3032" s="212">
        <v>0.99821016905876958</v>
      </c>
      <c r="S3032" s="212">
        <v>0.99450327816756001</v>
      </c>
      <c r="T3032" s="212">
        <v>0.9849872330315248</v>
      </c>
      <c r="U3032" s="212">
        <v>0.96955680096850405</v>
      </c>
      <c r="V3032" s="212">
        <v>0.93199456544905657</v>
      </c>
      <c r="W3032" s="212">
        <v>0.87515119235118188</v>
      </c>
      <c r="X3032" s="212">
        <v>0.77176711156869482</v>
      </c>
      <c r="Y3032" s="212">
        <v>0.59959985588281728</v>
      </c>
      <c r="Z3032" s="212">
        <v>0.4055852909271595</v>
      </c>
    </row>
    <row r="3033" spans="3:26" x14ac:dyDescent="0.3">
      <c r="C3033" s="210">
        <v>39435</v>
      </c>
      <c r="D3033" s="211">
        <v>9.3269674551684412E-4</v>
      </c>
      <c r="E3033" s="211">
        <v>2.2193737283579566E-3</v>
      </c>
      <c r="F3033" s="211">
        <v>3.5803908541692788E-3</v>
      </c>
      <c r="G3033" s="211">
        <v>5.6202165776479875E-3</v>
      </c>
      <c r="H3033" s="211">
        <v>7.4346174325630966E-3</v>
      </c>
      <c r="I3033" s="211">
        <v>9.6662972123503031E-3</v>
      </c>
      <c r="J3033" s="211">
        <v>1.2950794519518903E-2</v>
      </c>
      <c r="K3033" s="211">
        <v>1.6287296584437876E-2</v>
      </c>
      <c r="L3033" s="211">
        <v>2.1572396252384551E-2</v>
      </c>
      <c r="M3033" s="211">
        <v>2.8491913417407998E-2</v>
      </c>
      <c r="N3033" s="211">
        <v>3.6937943148027487E-2</v>
      </c>
      <c r="P3033" s="212">
        <f t="array" ref="P3033:Z3033">(1+D3033:N3033)^-P$1:Z$1</f>
        <v>0.99992542181675692</v>
      </c>
      <c r="Q3033" s="212">
        <v>0.99944592491723239</v>
      </c>
      <c r="R3033" s="212">
        <v>0.99821459747416197</v>
      </c>
      <c r="S3033" s="212">
        <v>0.99441119372403342</v>
      </c>
      <c r="T3033" s="212">
        <v>0.98529495713429882</v>
      </c>
      <c r="U3033" s="212">
        <v>0.97155282945470678</v>
      </c>
      <c r="V3033" s="212">
        <v>0.9376877726722247</v>
      </c>
      <c r="W3033" s="212">
        <v>0.89306798508633034</v>
      </c>
      <c r="X3033" s="212">
        <v>0.80780866230645987</v>
      </c>
      <c r="Y3033" s="212">
        <v>0.65612529245450923</v>
      </c>
      <c r="Z3033" s="212">
        <v>0.48411069212637747</v>
      </c>
    </row>
    <row r="3034" spans="3:26" x14ac:dyDescent="0.3">
      <c r="C3034" s="210">
        <v>39434</v>
      </c>
      <c r="D3034" s="211">
        <v>1.086774928275407E-3</v>
      </c>
      <c r="E3034" s="211">
        <v>2.7363792453881366E-3</v>
      </c>
      <c r="F3034" s="211">
        <v>4.1932011128812492E-3</v>
      </c>
      <c r="G3034" s="211">
        <v>6.6621485917916674E-3</v>
      </c>
      <c r="H3034" s="211">
        <v>9.0636112118280994E-3</v>
      </c>
      <c r="I3034" s="211">
        <v>1.1608744233927252E-2</v>
      </c>
      <c r="J3034" s="211">
        <v>1.5110211421732129E-2</v>
      </c>
      <c r="K3034" s="211">
        <v>2.0704134131318979E-2</v>
      </c>
      <c r="L3034" s="211">
        <v>2.5965180441166347E-2</v>
      </c>
      <c r="M3034" s="211">
        <v>3.4768360329845108E-2</v>
      </c>
      <c r="N3034" s="211">
        <v>4.5181792695750504E-2</v>
      </c>
      <c r="P3034" s="212">
        <f t="array" ref="P3034:Z3034">(1+D3034:N3034)^-P$1:Z$1</f>
        <v>0.99991310898996966</v>
      </c>
      <c r="Q3034" s="212">
        <v>0.99931707275715675</v>
      </c>
      <c r="R3034" s="212">
        <v>0.99790997008837201</v>
      </c>
      <c r="S3034" s="212">
        <v>0.99338194189469498</v>
      </c>
      <c r="T3034" s="212">
        <v>0.98211627983198269</v>
      </c>
      <c r="U3034" s="212">
        <v>0.96596696872492605</v>
      </c>
      <c r="V3034" s="212">
        <v>0.92775652455330448</v>
      </c>
      <c r="W3034" s="212">
        <v>0.86636496897601012</v>
      </c>
      <c r="X3034" s="212">
        <v>0.77388028352130289</v>
      </c>
      <c r="Y3034" s="212">
        <v>0.59889803042874146</v>
      </c>
      <c r="Z3034" s="212">
        <v>0.41320283041266365</v>
      </c>
    </row>
    <row r="3035" spans="3:26" x14ac:dyDescent="0.3">
      <c r="C3035" s="210">
        <v>39433</v>
      </c>
      <c r="D3035" s="211">
        <v>9.8973531452774635E-4</v>
      </c>
      <c r="E3035" s="211">
        <v>2.384311781296485E-3</v>
      </c>
      <c r="F3035" s="211">
        <v>3.7227685769206827E-3</v>
      </c>
      <c r="G3035" s="211">
        <v>5.9378553219846157E-3</v>
      </c>
      <c r="H3035" s="211">
        <v>7.4498704864669396E-3</v>
      </c>
      <c r="I3035" s="211">
        <v>9.8575859072152321E-3</v>
      </c>
      <c r="J3035" s="211">
        <v>1.2519463431343971E-2</v>
      </c>
      <c r="K3035" s="211">
        <v>1.6511535338546754E-2</v>
      </c>
      <c r="L3035" s="211">
        <v>2.2696624033921069E-2</v>
      </c>
      <c r="M3035" s="211">
        <v>3.0503888206199318E-2</v>
      </c>
      <c r="N3035" s="211">
        <v>3.9240979379074933E-2</v>
      </c>
      <c r="P3035" s="212">
        <f t="array" ref="P3035:Z3035">(1+D3035:N3035)^-P$1:Z$1</f>
        <v>0.99992086346350362</v>
      </c>
      <c r="Q3035" s="212">
        <v>0.99940480874160043</v>
      </c>
      <c r="R3035" s="212">
        <v>0.99814379676800313</v>
      </c>
      <c r="S3035" s="212">
        <v>0.99409719468198754</v>
      </c>
      <c r="T3035" s="212">
        <v>0.98526512211468542</v>
      </c>
      <c r="U3035" s="212">
        <v>0.97100083517116242</v>
      </c>
      <c r="V3035" s="212">
        <v>0.93968673981188933</v>
      </c>
      <c r="W3035" s="212">
        <v>0.89168984450732514</v>
      </c>
      <c r="X3035" s="212">
        <v>0.79897239926017571</v>
      </c>
      <c r="Y3035" s="212">
        <v>0.63717023322152067</v>
      </c>
      <c r="Z3035" s="212">
        <v>0.46309994531128751</v>
      </c>
    </row>
    <row r="3036" spans="3:26" x14ac:dyDescent="0.3">
      <c r="C3036" s="210">
        <v>39430</v>
      </c>
      <c r="D3036" s="211">
        <v>8.9955217086971331E-4</v>
      </c>
      <c r="E3036" s="211">
        <v>2.3283357065410847E-3</v>
      </c>
      <c r="F3036" s="211">
        <v>3.7075957951221588E-3</v>
      </c>
      <c r="G3036" s="211">
        <v>5.8607004979927589E-3</v>
      </c>
      <c r="H3036" s="211">
        <v>7.3594349813873375E-3</v>
      </c>
      <c r="I3036" s="211">
        <v>9.6025874492778659E-3</v>
      </c>
      <c r="J3036" s="211">
        <v>1.2095412172113176E-2</v>
      </c>
      <c r="K3036" s="211">
        <v>1.5753199862739639E-2</v>
      </c>
      <c r="L3036" s="211">
        <v>2.0890993592735163E-2</v>
      </c>
      <c r="M3036" s="211">
        <v>2.7413639375145585E-2</v>
      </c>
      <c r="N3036" s="211">
        <v>3.4740893035168474E-2</v>
      </c>
      <c r="P3036" s="212">
        <f t="array" ref="P3036:Z3036">(1+D3036:N3036)^-P$1:Z$1</f>
        <v>0.99992807076172863</v>
      </c>
      <c r="Q3036" s="212">
        <v>0.99941876165123167</v>
      </c>
      <c r="R3036" s="212">
        <v>0.99815134107715309</v>
      </c>
      <c r="S3036" s="212">
        <v>0.99417344718300349</v>
      </c>
      <c r="T3036" s="212">
        <v>0.98544203403998609</v>
      </c>
      <c r="U3036" s="212">
        <v>0.9717367670972703</v>
      </c>
      <c r="V3036" s="212">
        <v>0.94165695620458256</v>
      </c>
      <c r="W3036" s="212">
        <v>0.89636028512993071</v>
      </c>
      <c r="X3036" s="212">
        <v>0.81321667561584665</v>
      </c>
      <c r="Y3036" s="212">
        <v>0.66653060676505316</v>
      </c>
      <c r="Z3036" s="212">
        <v>0.50508880703876891</v>
      </c>
    </row>
    <row r="3037" spans="3:26" x14ac:dyDescent="0.3">
      <c r="C3037" s="210">
        <v>39429</v>
      </c>
      <c r="D3037" s="211">
        <v>1.0683342809971283E-3</v>
      </c>
      <c r="E3037" s="211">
        <v>2.5820538420851863E-3</v>
      </c>
      <c r="F3037" s="211">
        <v>4.183670272373442E-3</v>
      </c>
      <c r="G3037" s="211">
        <v>6.3834562189918499E-3</v>
      </c>
      <c r="H3037" s="211">
        <v>8.1258121714875738E-3</v>
      </c>
      <c r="I3037" s="211">
        <v>1.061013990699566E-2</v>
      </c>
      <c r="J3037" s="211">
        <v>1.3995806907264246E-2</v>
      </c>
      <c r="K3037" s="211">
        <v>1.8942454308481783E-2</v>
      </c>
      <c r="L3037" s="211">
        <v>2.5974939326755098E-2</v>
      </c>
      <c r="M3037" s="211">
        <v>3.2575948591398403E-2</v>
      </c>
      <c r="N3037" s="211">
        <v>4.4097876808466316E-2</v>
      </c>
      <c r="P3037" s="212">
        <f t="array" ref="P3037:Z3037">(1+D3037:N3037)^-P$1:Z$1</f>
        <v>0.9999145825268364</v>
      </c>
      <c r="Q3037" s="212">
        <v>0.99935552624543988</v>
      </c>
      <c r="R3037" s="212">
        <v>0.99791470572512875</v>
      </c>
      <c r="S3037" s="212">
        <v>0.99365703382786641</v>
      </c>
      <c r="T3037" s="212">
        <v>0.98394433756455735</v>
      </c>
      <c r="U3037" s="212">
        <v>0.96883327363264482</v>
      </c>
      <c r="V3037" s="212">
        <v>0.93286587067623605</v>
      </c>
      <c r="W3037" s="212">
        <v>0.87690469900875179</v>
      </c>
      <c r="X3037" s="212">
        <v>0.77380667659771607</v>
      </c>
      <c r="Y3037" s="212">
        <v>0.61825825740034734</v>
      </c>
      <c r="Z3037" s="212">
        <v>0.4218671875336743</v>
      </c>
    </row>
    <row r="3038" spans="3:26" x14ac:dyDescent="0.3">
      <c r="C3038" s="210">
        <v>39428</v>
      </c>
      <c r="D3038" s="211">
        <v>1.1036423588278153E-3</v>
      </c>
      <c r="E3038" s="211">
        <v>2.7495929348555106E-3</v>
      </c>
      <c r="F3038" s="211">
        <v>4.4353572297465699E-3</v>
      </c>
      <c r="G3038" s="211">
        <v>7.2247233259286042E-3</v>
      </c>
      <c r="H3038" s="211">
        <v>9.1993681303114052E-3</v>
      </c>
      <c r="I3038" s="211">
        <v>1.2483678344437768E-2</v>
      </c>
      <c r="J3038" s="211">
        <v>1.6579451286246737E-2</v>
      </c>
      <c r="K3038" s="211">
        <v>2.1989776418786855E-2</v>
      </c>
      <c r="L3038" s="211">
        <v>2.9454409878489202E-2</v>
      </c>
      <c r="M3038" s="211">
        <v>3.8039809747291306E-2</v>
      </c>
      <c r="N3038" s="211">
        <v>4.9037645354105319E-2</v>
      </c>
      <c r="P3038" s="212">
        <f t="array" ref="P3038:Z3038">(1+D3038:N3038)^-P$1:Z$1</f>
        <v>0.99991176118980729</v>
      </c>
      <c r="Q3038" s="212">
        <v>0.99931378062649334</v>
      </c>
      <c r="R3038" s="212">
        <v>0.99778967137128116</v>
      </c>
      <c r="S3038" s="212">
        <v>0.99282709889996346</v>
      </c>
      <c r="T3038" s="212">
        <v>0.98185207016979548</v>
      </c>
      <c r="U3038" s="212">
        <v>0.9634649215139649</v>
      </c>
      <c r="V3038" s="212">
        <v>0.92107154557081727</v>
      </c>
      <c r="W3038" s="212">
        <v>0.85876461420655414</v>
      </c>
      <c r="X3038" s="212">
        <v>0.74804688122071061</v>
      </c>
      <c r="Y3038" s="212">
        <v>0.57120218339750595</v>
      </c>
      <c r="Z3038" s="212">
        <v>0.38386501434823583</v>
      </c>
    </row>
    <row r="3039" spans="3:26" x14ac:dyDescent="0.3">
      <c r="C3039" s="210">
        <v>39427</v>
      </c>
      <c r="D3039" s="211">
        <v>1.0286979062328852E-3</v>
      </c>
      <c r="E3039" s="211">
        <v>2.5699368150051997E-3</v>
      </c>
      <c r="F3039" s="211">
        <v>3.8956823384352999E-3</v>
      </c>
      <c r="G3039" s="211">
        <v>6.1188114505169155E-3</v>
      </c>
      <c r="H3039" s="211">
        <v>8.0003672712610982E-3</v>
      </c>
      <c r="I3039" s="211">
        <v>1.086644237304862E-2</v>
      </c>
      <c r="J3039" s="211">
        <v>1.4848609543729031E-2</v>
      </c>
      <c r="K3039" s="211">
        <v>1.9211793172000988E-2</v>
      </c>
      <c r="L3039" s="211">
        <v>2.6200283332312526E-2</v>
      </c>
      <c r="M3039" s="211">
        <v>3.4918604672876864E-2</v>
      </c>
      <c r="N3039" s="211">
        <v>4.6443723666250686E-2</v>
      </c>
      <c r="P3039" s="212">
        <f t="array" ref="P3039:Z3039">(1+D3039:N3039)^-P$1:Z$1</f>
        <v>0.99991774984999915</v>
      </c>
      <c r="Q3039" s="212">
        <v>0.99935854577620986</v>
      </c>
      <c r="R3039" s="212">
        <v>0.99805783154568317</v>
      </c>
      <c r="S3039" s="212">
        <v>0.99391840070886317</v>
      </c>
      <c r="T3039" s="212">
        <v>0.98418925509375232</v>
      </c>
      <c r="U3039" s="212">
        <v>0.9680965252570799</v>
      </c>
      <c r="V3039" s="212">
        <v>0.92895290007294196</v>
      </c>
      <c r="W3039" s="212">
        <v>0.87528385681728083</v>
      </c>
      <c r="X3039" s="212">
        <v>0.77210914745115633</v>
      </c>
      <c r="Y3039" s="212">
        <v>0.59759517930768657</v>
      </c>
      <c r="Z3039" s="212">
        <v>0.40335036045693212</v>
      </c>
    </row>
    <row r="3040" spans="3:26" x14ac:dyDescent="0.3">
      <c r="C3040" s="210">
        <v>39426</v>
      </c>
      <c r="D3040" s="211">
        <v>9.6085100049513538E-4</v>
      </c>
      <c r="E3040" s="211">
        <v>2.4635291913951093E-3</v>
      </c>
      <c r="F3040" s="211">
        <v>3.7180073370049124E-3</v>
      </c>
      <c r="G3040" s="211">
        <v>6.0438810510681645E-3</v>
      </c>
      <c r="H3040" s="211">
        <v>7.9376425969148873E-3</v>
      </c>
      <c r="I3040" s="211">
        <v>1.0150083145318326E-2</v>
      </c>
      <c r="J3040" s="211">
        <v>1.3693083939342304E-2</v>
      </c>
      <c r="K3040" s="211">
        <v>1.7494276822217415E-2</v>
      </c>
      <c r="L3040" s="211">
        <v>2.3068707907725236E-2</v>
      </c>
      <c r="M3040" s="211">
        <v>3.1536320877934315E-2</v>
      </c>
      <c r="N3040" s="211">
        <v>3.9796833494160612E-2</v>
      </c>
      <c r="P3040" s="212">
        <f t="array" ref="P3040:Z3040">(1+D3040:N3040)^-P$1:Z$1</f>
        <v>0.99992317177714662</v>
      </c>
      <c r="Q3040" s="212">
        <v>0.99938506423108098</v>
      </c>
      <c r="R3040" s="212">
        <v>0.99814616416423196</v>
      </c>
      <c r="S3040" s="212">
        <v>0.9939924279995086</v>
      </c>
      <c r="T3040" s="212">
        <v>0.98431175249588221</v>
      </c>
      <c r="U3040" s="212">
        <v>0.97015759562804271</v>
      </c>
      <c r="V3040" s="212">
        <v>0.93425962904450621</v>
      </c>
      <c r="W3040" s="212">
        <v>0.88567864704743648</v>
      </c>
      <c r="X3040" s="212">
        <v>0.7960713362943389</v>
      </c>
      <c r="Y3040" s="212">
        <v>0.62767110410859084</v>
      </c>
      <c r="Z3040" s="212">
        <v>0.45817373478682732</v>
      </c>
    </row>
    <row r="3041" spans="3:26" x14ac:dyDescent="0.3">
      <c r="C3041" s="210">
        <v>39423</v>
      </c>
      <c r="D3041" s="211">
        <v>1.1123066052713263E-3</v>
      </c>
      <c r="E3041" s="211">
        <v>2.7326504268908145E-3</v>
      </c>
      <c r="F3041" s="211">
        <v>4.1664455094869652E-3</v>
      </c>
      <c r="G3041" s="211">
        <v>6.4035361716168176E-3</v>
      </c>
      <c r="H3041" s="211">
        <v>8.4805423256672612E-3</v>
      </c>
      <c r="I3041" s="211">
        <v>1.0885302341887977E-2</v>
      </c>
      <c r="J3041" s="211">
        <v>1.4201758267668412E-2</v>
      </c>
      <c r="K3041" s="211">
        <v>1.823544801506316E-2</v>
      </c>
      <c r="L3041" s="211">
        <v>2.3033206947440963E-2</v>
      </c>
      <c r="M3041" s="211">
        <v>3.1305073086349423E-2</v>
      </c>
      <c r="N3041" s="211">
        <v>4.2691467617649539E-2</v>
      </c>
      <c r="P3041" s="212">
        <f t="array" ref="P3041:Z3041">(1+D3041:N3041)^-P$1:Z$1</f>
        <v>0.99991106887855685</v>
      </c>
      <c r="Q3041" s="212">
        <v>0.9993180017851454</v>
      </c>
      <c r="R3041" s="212">
        <v>0.99792326445090218</v>
      </c>
      <c r="S3041" s="212">
        <v>0.99363720819585355</v>
      </c>
      <c r="T3041" s="212">
        <v>0.98325226007582556</v>
      </c>
      <c r="U3041" s="212">
        <v>0.96804234127710553</v>
      </c>
      <c r="V3041" s="212">
        <v>0.93191908183094863</v>
      </c>
      <c r="W3041" s="212">
        <v>0.88117570577562776</v>
      </c>
      <c r="X3041" s="212">
        <v>0.79634762948133897</v>
      </c>
      <c r="Y3041" s="212">
        <v>0.62978554539244791</v>
      </c>
      <c r="Z3041" s="212">
        <v>0.43339470980986083</v>
      </c>
    </row>
    <row r="3042" spans="3:26" x14ac:dyDescent="0.3">
      <c r="C3042" s="210">
        <v>39422</v>
      </c>
      <c r="D3042" s="211">
        <v>9.5589534163367286E-4</v>
      </c>
      <c r="E3042" s="211">
        <v>2.4599553642049902E-3</v>
      </c>
      <c r="F3042" s="211">
        <v>3.7807589344484942E-3</v>
      </c>
      <c r="G3042" s="211">
        <v>5.7200569218785339E-3</v>
      </c>
      <c r="H3042" s="211">
        <v>7.6621589716763293E-3</v>
      </c>
      <c r="I3042" s="211">
        <v>9.9136316700184201E-3</v>
      </c>
      <c r="J3042" s="211">
        <v>1.3005977140658279E-2</v>
      </c>
      <c r="K3042" s="211">
        <v>1.7639294722540454E-2</v>
      </c>
      <c r="L3042" s="211">
        <v>2.3824057108909877E-2</v>
      </c>
      <c r="M3042" s="211">
        <v>3.1939523900249081E-2</v>
      </c>
      <c r="N3042" s="211">
        <v>4.1291788092162704E-2</v>
      </c>
      <c r="P3042" s="212">
        <f t="array" ref="P3042:Z3042">(1+D3042:N3042)^-P$1:Z$1</f>
        <v>0.99992356781991842</v>
      </c>
      <c r="Q3042" s="212">
        <v>0.9993859549461469</v>
      </c>
      <c r="R3042" s="212">
        <v>0.99811496400191013</v>
      </c>
      <c r="S3042" s="212">
        <v>0.99431247603892337</v>
      </c>
      <c r="T3042" s="212">
        <v>0.98485002583250347</v>
      </c>
      <c r="U3042" s="212">
        <v>0.97083918532089253</v>
      </c>
      <c r="V3042" s="212">
        <v>0.93743240185924515</v>
      </c>
      <c r="W3042" s="212">
        <v>0.88479553400890731</v>
      </c>
      <c r="X3042" s="212">
        <v>0.7902176017063598</v>
      </c>
      <c r="Y3042" s="212">
        <v>0.62400246078404042</v>
      </c>
      <c r="Z3042" s="212">
        <v>0.44519587447438647</v>
      </c>
    </row>
    <row r="3043" spans="3:26" x14ac:dyDescent="0.3">
      <c r="C3043" s="210">
        <v>39421</v>
      </c>
      <c r="D3043" s="211">
        <v>1.0914597496751864E-3</v>
      </c>
      <c r="E3043" s="211">
        <v>2.8332594262761739E-3</v>
      </c>
      <c r="F3043" s="211">
        <v>4.4299949580779716E-3</v>
      </c>
      <c r="G3043" s="211">
        <v>6.650262638048003E-3</v>
      </c>
      <c r="H3043" s="211">
        <v>8.7618167664329383E-3</v>
      </c>
      <c r="I3043" s="211">
        <v>1.1363543093375991E-2</v>
      </c>
      <c r="J3043" s="211">
        <v>1.4261757315560146E-2</v>
      </c>
      <c r="K3043" s="211">
        <v>1.915514440110528E-2</v>
      </c>
      <c r="L3043" s="211">
        <v>2.5608428186747429E-2</v>
      </c>
      <c r="M3043" s="211">
        <v>3.3130257215182833E-2</v>
      </c>
      <c r="N3043" s="211">
        <v>4.3556814831487087E-2</v>
      </c>
      <c r="P3043" s="212">
        <f t="array" ref="P3043:Z3043">(1+D3043:N3043)^-P$1:Z$1</f>
        <v>0.9999127346445994</v>
      </c>
      <c r="Q3043" s="212">
        <v>0.99929293675912723</v>
      </c>
      <c r="R3043" s="212">
        <v>0.99779233477847318</v>
      </c>
      <c r="S3043" s="212">
        <v>0.99339367118365396</v>
      </c>
      <c r="T3043" s="212">
        <v>0.98270401336849311</v>
      </c>
      <c r="U3043" s="212">
        <v>0.96666972383287664</v>
      </c>
      <c r="V3043" s="212">
        <v>0.9316434742653924</v>
      </c>
      <c r="W3043" s="212">
        <v>0.87562447636609841</v>
      </c>
      <c r="X3043" s="212">
        <v>0.77657640109339265</v>
      </c>
      <c r="Y3043" s="212">
        <v>0.61330116088239461</v>
      </c>
      <c r="Z3043" s="212">
        <v>0.42626338491804988</v>
      </c>
    </row>
    <row r="3044" spans="3:26" x14ac:dyDescent="0.3">
      <c r="C3044" s="210">
        <v>39420</v>
      </c>
      <c r="D3044" s="211">
        <v>1.1362508453324819E-3</v>
      </c>
      <c r="E3044" s="211">
        <v>2.7603682271207745E-3</v>
      </c>
      <c r="F3044" s="211">
        <v>4.4635577625216499E-3</v>
      </c>
      <c r="G3044" s="211">
        <v>7.0388598321573037E-3</v>
      </c>
      <c r="H3044" s="211">
        <v>9.2246642520155062E-3</v>
      </c>
      <c r="I3044" s="211">
        <v>1.155836702013696E-2</v>
      </c>
      <c r="J3044" s="211">
        <v>1.5518992101715362E-2</v>
      </c>
      <c r="K3044" s="211">
        <v>1.9681500181805412E-2</v>
      </c>
      <c r="L3044" s="211">
        <v>2.5232455388251421E-2</v>
      </c>
      <c r="M3044" s="211">
        <v>3.3696153736466006E-2</v>
      </c>
      <c r="N3044" s="211">
        <v>4.4659235862081065E-2</v>
      </c>
      <c r="P3044" s="212">
        <f t="array" ref="P3044:Z3044">(1+D3044:N3044)^-P$1:Z$1</f>
        <v>0.99990915566252347</v>
      </c>
      <c r="Q3044" s="212">
        <v>0.99931109605154833</v>
      </c>
      <c r="R3044" s="212">
        <v>0.99777566469198842</v>
      </c>
      <c r="S3044" s="212">
        <v>0.99301033940901695</v>
      </c>
      <c r="T3044" s="212">
        <v>0.98180285072625018</v>
      </c>
      <c r="U3044" s="212">
        <v>0.96611129598157963</v>
      </c>
      <c r="V3044" s="212">
        <v>0.925890760605101</v>
      </c>
      <c r="W3044" s="212">
        <v>0.87246541324116655</v>
      </c>
      <c r="X3044" s="212">
        <v>0.77942896292323072</v>
      </c>
      <c r="Y3044" s="212">
        <v>0.60828414299842559</v>
      </c>
      <c r="Z3044" s="212">
        <v>0.41735635946549199</v>
      </c>
    </row>
    <row r="3045" spans="3:26" x14ac:dyDescent="0.3">
      <c r="C3045" s="210">
        <v>39419</v>
      </c>
      <c r="D3045" s="211">
        <v>9.9564453615914243E-4</v>
      </c>
      <c r="E3045" s="211">
        <v>2.4126956810508159E-3</v>
      </c>
      <c r="F3045" s="211">
        <v>3.9787799354956879E-3</v>
      </c>
      <c r="G3045" s="211">
        <v>6.127668119179498E-3</v>
      </c>
      <c r="H3045" s="211">
        <v>7.8216134901071144E-3</v>
      </c>
      <c r="I3045" s="211">
        <v>1.0702093600598112E-2</v>
      </c>
      <c r="J3045" s="211">
        <v>1.4140539192733245E-2</v>
      </c>
      <c r="K3045" s="211">
        <v>1.898817571185037E-2</v>
      </c>
      <c r="L3045" s="211">
        <v>2.6012406571821581E-2</v>
      </c>
      <c r="M3045" s="211">
        <v>3.484570549022957E-2</v>
      </c>
      <c r="N3045" s="211">
        <v>4.5348195971178243E-2</v>
      </c>
      <c r="P3045" s="212">
        <f t="array" ref="P3045:Z3045">(1+D3045:N3045)^-P$1:Z$1</f>
        <v>0.9999203912320751</v>
      </c>
      <c r="Q3045" s="212">
        <v>0.99939773398405718</v>
      </c>
      <c r="R3045" s="212">
        <v>0.998016526925815</v>
      </c>
      <c r="S3045" s="212">
        <v>0.99390965151506627</v>
      </c>
      <c r="T3045" s="212">
        <v>0.98453841044067136</v>
      </c>
      <c r="U3045" s="212">
        <v>0.9685688642871132</v>
      </c>
      <c r="V3045" s="212">
        <v>0.93220039448024761</v>
      </c>
      <c r="W3045" s="212">
        <v>0.87662931267405764</v>
      </c>
      <c r="X3045" s="212">
        <v>0.77352414940409142</v>
      </c>
      <c r="Y3045" s="212">
        <v>0.59822695013776717</v>
      </c>
      <c r="Z3045" s="212">
        <v>0.41188930781908573</v>
      </c>
    </row>
    <row r="3046" spans="3:26" x14ac:dyDescent="0.3">
      <c r="C3046" s="210">
        <v>39416</v>
      </c>
      <c r="D3046" s="211">
        <v>1.0701527693486206E-3</v>
      </c>
      <c r="E3046" s="211">
        <v>2.6333607181610757E-3</v>
      </c>
      <c r="F3046" s="211">
        <v>4.2628972452470508E-3</v>
      </c>
      <c r="G3046" s="211">
        <v>6.7834043652633506E-3</v>
      </c>
      <c r="H3046" s="211">
        <v>8.7360768046545086E-3</v>
      </c>
      <c r="I3046" s="211">
        <v>1.1080081423791934E-2</v>
      </c>
      <c r="J3046" s="211">
        <v>1.5012677933416688E-2</v>
      </c>
      <c r="K3046" s="211">
        <v>1.8875268388838198E-2</v>
      </c>
      <c r="L3046" s="211">
        <v>2.523605689706699E-2</v>
      </c>
      <c r="M3046" s="211">
        <v>3.4218540004362037E-2</v>
      </c>
      <c r="N3046" s="211">
        <v>4.460851635739678E-2</v>
      </c>
      <c r="P3046" s="212">
        <f t="array" ref="P3046:Z3046">(1+D3046:N3046)^-P$1:Z$1</f>
        <v>0.99991443721557827</v>
      </c>
      <c r="Q3046" s="212">
        <v>0.99934274121451516</v>
      </c>
      <c r="R3046" s="212">
        <v>0.99787534186885762</v>
      </c>
      <c r="S3046" s="212">
        <v>0.99326230017712702</v>
      </c>
      <c r="T3046" s="212">
        <v>0.98275416540934712</v>
      </c>
      <c r="U3046" s="212">
        <v>0.96748298476234207</v>
      </c>
      <c r="V3046" s="212">
        <v>0.92820235505278881</v>
      </c>
      <c r="W3046" s="212">
        <v>0.87730954849983089</v>
      </c>
      <c r="X3046" s="212">
        <v>0.7794015831223734</v>
      </c>
      <c r="Y3046" s="212">
        <v>0.6036917156789795</v>
      </c>
      <c r="Z3046" s="212">
        <v>0.41776182954020269</v>
      </c>
    </row>
    <row r="3047" spans="3:26" x14ac:dyDescent="0.3">
      <c r="C3047" s="210">
        <v>39415</v>
      </c>
      <c r="D3047" s="211">
        <v>1.0787383964892569E-3</v>
      </c>
      <c r="E3047" s="211">
        <v>2.6967535382003975E-3</v>
      </c>
      <c r="F3047" s="211">
        <v>4.1571511258217076E-3</v>
      </c>
      <c r="G3047" s="211">
        <v>6.771343669334776E-3</v>
      </c>
      <c r="H3047" s="211">
        <v>8.7655558646596663E-3</v>
      </c>
      <c r="I3047" s="211">
        <v>1.1928103394860527E-2</v>
      </c>
      <c r="J3047" s="211">
        <v>1.5834664088104401E-2</v>
      </c>
      <c r="K3047" s="211">
        <v>2.1131992973975777E-2</v>
      </c>
      <c r="L3047" s="211">
        <v>2.7773251890582364E-2</v>
      </c>
      <c r="M3047" s="211">
        <v>3.7650615706708669E-2</v>
      </c>
      <c r="N3047" s="211">
        <v>4.7434308696915645E-2</v>
      </c>
      <c r="P3047" s="212">
        <f t="array" ref="P3047:Z3047">(1+D3047:N3047)^-P$1:Z$1</f>
        <v>0.99991375116153935</v>
      </c>
      <c r="Q3047" s="212">
        <v>0.99932694564712765</v>
      </c>
      <c r="R3047" s="212">
        <v>0.99792788278191547</v>
      </c>
      <c r="S3047" s="212">
        <v>0.99327419904041403</v>
      </c>
      <c r="T3047" s="212">
        <v>0.98269672838537148</v>
      </c>
      <c r="U3047" s="212">
        <v>0.96505269511629088</v>
      </c>
      <c r="V3047" s="212">
        <v>0.92445304543883078</v>
      </c>
      <c r="W3047" s="212">
        <v>0.86382708550893827</v>
      </c>
      <c r="X3047" s="212">
        <v>0.76037335775622594</v>
      </c>
      <c r="Y3047" s="212">
        <v>0.57442426659824053</v>
      </c>
      <c r="Z3047" s="212">
        <v>0.39578934444920011</v>
      </c>
    </row>
    <row r="3048" spans="3:26" x14ac:dyDescent="0.3">
      <c r="C3048" s="210">
        <v>39414</v>
      </c>
      <c r="D3048" s="211">
        <v>1.1517825555510885E-3</v>
      </c>
      <c r="E3048" s="211">
        <v>2.8589975152184363E-3</v>
      </c>
      <c r="F3048" s="211">
        <v>4.3321091744068368E-3</v>
      </c>
      <c r="G3048" s="211">
        <v>6.9855833183139239E-3</v>
      </c>
      <c r="H3048" s="211">
        <v>9.5515254570249526E-3</v>
      </c>
      <c r="I3048" s="211">
        <v>1.2277442509241584E-2</v>
      </c>
      <c r="J3048" s="211">
        <v>1.5471961330769796E-2</v>
      </c>
      <c r="K3048" s="211">
        <v>2.0803564630645227E-2</v>
      </c>
      <c r="L3048" s="211">
        <v>2.727852889144753E-2</v>
      </c>
      <c r="M3048" s="211">
        <v>3.6627908634716315E-2</v>
      </c>
      <c r="N3048" s="211">
        <v>4.8105067445022479E-2</v>
      </c>
      <c r="P3048" s="212">
        <f t="array" ref="P3048:Z3048">(1+D3048:N3048)^-P$1:Z$1</f>
        <v>0.99990791465908302</v>
      </c>
      <c r="Q3048" s="212">
        <v>0.9992865250556654</v>
      </c>
      <c r="R3048" s="212">
        <v>0.99784095779074478</v>
      </c>
      <c r="S3048" s="212">
        <v>0.99306287653563585</v>
      </c>
      <c r="T3048" s="212">
        <v>0.98116719954066733</v>
      </c>
      <c r="U3048" s="212">
        <v>0.96405391461828815</v>
      </c>
      <c r="V3048" s="212">
        <v>0.92610518991316826</v>
      </c>
      <c r="W3048" s="212">
        <v>0.86577442878283439</v>
      </c>
      <c r="X3048" s="212">
        <v>0.7640431556376418</v>
      </c>
      <c r="Y3048" s="212">
        <v>0.58298387899389026</v>
      </c>
      <c r="Z3048" s="212">
        <v>0.39075413739826265</v>
      </c>
    </row>
    <row r="3049" spans="3:26" x14ac:dyDescent="0.3">
      <c r="C3049" s="210">
        <v>39413</v>
      </c>
      <c r="D3049" s="211">
        <v>1.0735389207804091E-3</v>
      </c>
      <c r="E3049" s="211">
        <v>2.6960503233262822E-3</v>
      </c>
      <c r="F3049" s="211">
        <v>4.3504074313775168E-3</v>
      </c>
      <c r="G3049" s="211">
        <v>6.9274297525118642E-3</v>
      </c>
      <c r="H3049" s="211">
        <v>8.798966255574657E-3</v>
      </c>
      <c r="I3049" s="211">
        <v>1.1402114315433736E-2</v>
      </c>
      <c r="J3049" s="211">
        <v>1.4588714845812447E-2</v>
      </c>
      <c r="K3049" s="211">
        <v>1.8688386949946793E-2</v>
      </c>
      <c r="L3049" s="211">
        <v>2.3587409215010516E-2</v>
      </c>
      <c r="M3049" s="211">
        <v>3.0130286090806941E-2</v>
      </c>
      <c r="N3049" s="211">
        <v>3.9947496558542545E-2</v>
      </c>
      <c r="P3049" s="212">
        <f t="array" ref="P3049:Z3049">(1+D3049:N3049)^-P$1:Z$1</f>
        <v>0.99991416663669752</v>
      </c>
      <c r="Q3049" s="212">
        <v>0.99932712086009146</v>
      </c>
      <c r="R3049" s="212">
        <v>0.99783186791867851</v>
      </c>
      <c r="S3049" s="212">
        <v>0.99312022937520472</v>
      </c>
      <c r="T3049" s="212">
        <v>0.98263163764032013</v>
      </c>
      <c r="U3049" s="212">
        <v>0.96655913217959055</v>
      </c>
      <c r="V3049" s="212">
        <v>0.93014330190652661</v>
      </c>
      <c r="W3049" s="212">
        <v>0.87843678420200211</v>
      </c>
      <c r="X3049" s="212">
        <v>0.79204644410132219</v>
      </c>
      <c r="Y3049" s="212">
        <v>0.64064532912709393</v>
      </c>
      <c r="Z3049" s="212">
        <v>0.45684799604358922</v>
      </c>
    </row>
    <row r="3050" spans="3:26" x14ac:dyDescent="0.3">
      <c r="C3050" s="210">
        <v>39412</v>
      </c>
      <c r="D3050" s="211">
        <v>1.031042077528177E-3</v>
      </c>
      <c r="E3050" s="211">
        <v>2.5789782802533297E-3</v>
      </c>
      <c r="F3050" s="211">
        <v>4.1741780281157343E-3</v>
      </c>
      <c r="G3050" s="211">
        <v>6.489583099112935E-3</v>
      </c>
      <c r="H3050" s="211">
        <v>8.9205611290896613E-3</v>
      </c>
      <c r="I3050" s="211">
        <v>1.1304288597564677E-2</v>
      </c>
      <c r="J3050" s="211">
        <v>1.5323474106281322E-2</v>
      </c>
      <c r="K3050" s="211">
        <v>2.0398698221879973E-2</v>
      </c>
      <c r="L3050" s="211">
        <v>2.7853473254374376E-2</v>
      </c>
      <c r="M3050" s="211">
        <v>3.5180799962452318E-2</v>
      </c>
      <c r="N3050" s="211">
        <v>4.5447603696966148E-2</v>
      </c>
      <c r="P3050" s="212">
        <f t="array" ref="P3050:Z3050">(1+D3050:N3050)^-P$1:Z$1</f>
        <v>0.99991756252465835</v>
      </c>
      <c r="Q3050" s="212">
        <v>0.99935629266291015</v>
      </c>
      <c r="R3050" s="212">
        <v>0.99791942225138341</v>
      </c>
      <c r="S3050" s="212">
        <v>0.99355226004512565</v>
      </c>
      <c r="T3050" s="212">
        <v>0.98239479883603009</v>
      </c>
      <c r="U3050" s="212">
        <v>0.96683965157058349</v>
      </c>
      <c r="V3050" s="212">
        <v>0.92678258495358101</v>
      </c>
      <c r="W3050" s="212">
        <v>0.86818190290086095</v>
      </c>
      <c r="X3050" s="212">
        <v>0.75978011396806999</v>
      </c>
      <c r="Y3050" s="212">
        <v>0.59532877606228218</v>
      </c>
      <c r="Z3050" s="212">
        <v>0.41110671452776876</v>
      </c>
    </row>
    <row r="3051" spans="3:26" x14ac:dyDescent="0.3">
      <c r="C3051" s="210">
        <v>39409</v>
      </c>
      <c r="D3051" s="211">
        <v>9.9062374933116346E-4</v>
      </c>
      <c r="E3051" s="211">
        <v>2.4385120797484968E-3</v>
      </c>
      <c r="F3051" s="211">
        <v>3.9620472658733561E-3</v>
      </c>
      <c r="G3051" s="211">
        <v>6.4438896835076077E-3</v>
      </c>
      <c r="H3051" s="211">
        <v>8.38215917209955E-3</v>
      </c>
      <c r="I3051" s="211">
        <v>1.148875550338253E-2</v>
      </c>
      <c r="J3051" s="211">
        <v>1.5609270993250214E-2</v>
      </c>
      <c r="K3051" s="211">
        <v>1.9581763821048353E-2</v>
      </c>
      <c r="L3051" s="211">
        <v>2.6533779385871259E-2</v>
      </c>
      <c r="M3051" s="211">
        <v>3.618845436494187E-2</v>
      </c>
      <c r="N3051" s="211">
        <v>4.5913099998674739E-2</v>
      </c>
      <c r="P3051" s="212">
        <f t="array" ref="P3051:Z3051">(1+D3051:N3051)^-P$1:Z$1</f>
        <v>0.99992079246464804</v>
      </c>
      <c r="Q3051" s="212">
        <v>0.99939129939998417</v>
      </c>
      <c r="R3051" s="212">
        <v>0.99802484368006272</v>
      </c>
      <c r="S3051" s="212">
        <v>0.99359736816969113</v>
      </c>
      <c r="T3051" s="212">
        <v>0.98344413212796977</v>
      </c>
      <c r="U3051" s="212">
        <v>0.96631077551344646</v>
      </c>
      <c r="V3051" s="212">
        <v>0.92547931530479821</v>
      </c>
      <c r="W3051" s="212">
        <v>0.87306300578336216</v>
      </c>
      <c r="X3051" s="212">
        <v>0.7696044151025937</v>
      </c>
      <c r="Y3051" s="212">
        <v>0.5867036183476797</v>
      </c>
      <c r="Z3051" s="212">
        <v>0.40746278487668325</v>
      </c>
    </row>
    <row r="3052" spans="3:26" x14ac:dyDescent="0.3">
      <c r="C3052" s="210">
        <v>39407</v>
      </c>
      <c r="D3052" s="211">
        <v>1.0312544405595987E-3</v>
      </c>
      <c r="E3052" s="211">
        <v>2.3745211550508152E-3</v>
      </c>
      <c r="F3052" s="211">
        <v>3.8543465929148373E-3</v>
      </c>
      <c r="G3052" s="211">
        <v>6.0464489157695056E-3</v>
      </c>
      <c r="H3052" s="211">
        <v>8.0580639554354537E-3</v>
      </c>
      <c r="I3052" s="211">
        <v>1.0170136451649461E-2</v>
      </c>
      <c r="J3052" s="211">
        <v>1.3744347103511937E-2</v>
      </c>
      <c r="K3052" s="211">
        <v>1.8692773430284811E-2</v>
      </c>
      <c r="L3052" s="211">
        <v>2.425894152346152E-2</v>
      </c>
      <c r="M3052" s="211">
        <v>3.2943455887422583E-2</v>
      </c>
      <c r="N3052" s="211">
        <v>4.2158382124764214E-2</v>
      </c>
      <c r="P3052" s="212">
        <f t="array" ref="P3052:Z3052">(1+D3052:N3052)^-P$1:Z$1</f>
        <v>0.99991754555451529</v>
      </c>
      <c r="Q3052" s="212">
        <v>0.99940724913760648</v>
      </c>
      <c r="R3052" s="212">
        <v>0.99807837986526438</v>
      </c>
      <c r="S3052" s="212">
        <v>0.99398989090187062</v>
      </c>
      <c r="T3052" s="212">
        <v>0.98407659723483221</v>
      </c>
      <c r="U3052" s="212">
        <v>0.97009981977262394</v>
      </c>
      <c r="V3052" s="212">
        <v>0.93402343408375388</v>
      </c>
      <c r="W3052" s="212">
        <v>0.87841030676734488</v>
      </c>
      <c r="X3052" s="212">
        <v>0.78686886386576571</v>
      </c>
      <c r="Y3052" s="212">
        <v>0.61496694345759573</v>
      </c>
      <c r="Z3052" s="212">
        <v>0.4378501284628144</v>
      </c>
    </row>
    <row r="3053" spans="3:26" x14ac:dyDescent="0.3">
      <c r="C3053" s="210">
        <v>39406</v>
      </c>
      <c r="D3053" s="211">
        <v>8.6314066572653323E-4</v>
      </c>
      <c r="E3053" s="211">
        <v>2.2049736681447017E-3</v>
      </c>
      <c r="F3053" s="211">
        <v>3.5034262595700534E-3</v>
      </c>
      <c r="G3053" s="211">
        <v>5.7120524855936343E-3</v>
      </c>
      <c r="H3053" s="211">
        <v>7.3730683553164984E-3</v>
      </c>
      <c r="I3053" s="211">
        <v>9.6820131742240724E-3</v>
      </c>
      <c r="J3053" s="211">
        <v>1.2407584530912999E-2</v>
      </c>
      <c r="K3053" s="211">
        <v>1.6366301467924119E-2</v>
      </c>
      <c r="L3053" s="211">
        <v>2.2128732614384389E-2</v>
      </c>
      <c r="M3053" s="211">
        <v>2.8585567735806325E-2</v>
      </c>
      <c r="N3053" s="211">
        <v>3.9012807761547925E-2</v>
      </c>
      <c r="P3053" s="212">
        <f t="array" ref="P3053:Z3053">(1+D3053:N3053)^-P$1:Z$1</f>
        <v>0.99993098091200416</v>
      </c>
      <c r="Q3053" s="212">
        <v>0.99944951500217771</v>
      </c>
      <c r="R3053" s="212">
        <v>0.99825287622178815</v>
      </c>
      <c r="S3053" s="212">
        <v>0.99432038974627346</v>
      </c>
      <c r="T3053" s="212">
        <v>0.98541536108386563</v>
      </c>
      <c r="U3053" s="212">
        <v>0.97150746274707811</v>
      </c>
      <c r="V3053" s="212">
        <v>0.94020606799050244</v>
      </c>
      <c r="W3053" s="212">
        <v>0.89258215437440613</v>
      </c>
      <c r="X3053" s="212">
        <v>0.80342257902625813</v>
      </c>
      <c r="Y3053" s="212">
        <v>0.6552297449290384</v>
      </c>
      <c r="Z3053" s="212">
        <v>0.46513816849309525</v>
      </c>
    </row>
    <row r="3054" spans="3:26" x14ac:dyDescent="0.3">
      <c r="C3054" s="210">
        <v>39405</v>
      </c>
      <c r="D3054" s="211">
        <v>1.0203015751100324E-3</v>
      </c>
      <c r="E3054" s="211">
        <v>2.4818871010421893E-3</v>
      </c>
      <c r="F3054" s="211">
        <v>4.0918131883903204E-3</v>
      </c>
      <c r="G3054" s="211">
        <v>6.7194832309678603E-3</v>
      </c>
      <c r="H3054" s="211">
        <v>8.9285151629059315E-3</v>
      </c>
      <c r="I3054" s="211">
        <v>1.1807334725796497E-2</v>
      </c>
      <c r="J3054" s="211">
        <v>1.6024197715427572E-2</v>
      </c>
      <c r="K3054" s="211">
        <v>2.0198004337485788E-2</v>
      </c>
      <c r="L3054" s="211">
        <v>2.5630238166163378E-2</v>
      </c>
      <c r="M3054" s="211">
        <v>3.3299498684172341E-2</v>
      </c>
      <c r="N3054" s="211">
        <v>4.366198037949659E-2</v>
      </c>
      <c r="P3054" s="212">
        <f t="array" ref="P3054:Z3054">(1+D3054:N3054)^-P$1:Z$1</f>
        <v>0.99991842081406379</v>
      </c>
      <c r="Q3054" s="212">
        <v>0.99938048889986086</v>
      </c>
      <c r="R3054" s="212">
        <v>0.9979603506738125</v>
      </c>
      <c r="S3054" s="212">
        <v>0.99332536685452599</v>
      </c>
      <c r="T3054" s="212">
        <v>0.98237930919423277</v>
      </c>
      <c r="U3054" s="212">
        <v>0.96539830056081066</v>
      </c>
      <c r="V3054" s="212">
        <v>0.92359110937054212</v>
      </c>
      <c r="W3054" s="212">
        <v>0.86937813306729117</v>
      </c>
      <c r="X3054" s="212">
        <v>0.77641127828370005</v>
      </c>
      <c r="Y3054" s="212">
        <v>0.6117961218699135</v>
      </c>
      <c r="Z3054" s="212">
        <v>0.42540515042719712</v>
      </c>
    </row>
    <row r="3055" spans="3:26" x14ac:dyDescent="0.3">
      <c r="C3055" s="210">
        <v>39402</v>
      </c>
      <c r="D3055" s="211">
        <v>9.5581694371309905E-4</v>
      </c>
      <c r="E3055" s="211">
        <v>2.322983465038197E-3</v>
      </c>
      <c r="F3055" s="211">
        <v>3.6161624153144495E-3</v>
      </c>
      <c r="G3055" s="211">
        <v>5.9513689093980892E-3</v>
      </c>
      <c r="H3055" s="211">
        <v>7.7779806392436679E-3</v>
      </c>
      <c r="I3055" s="211">
        <v>1.0264803350772209E-2</v>
      </c>
      <c r="J3055" s="211">
        <v>1.3293020973218651E-2</v>
      </c>
      <c r="K3055" s="211">
        <v>1.7421815699196812E-2</v>
      </c>
      <c r="L3055" s="211">
        <v>2.2450715255999811E-2</v>
      </c>
      <c r="M3055" s="211">
        <v>2.8468679139484695E-2</v>
      </c>
      <c r="N3055" s="211">
        <v>3.7729804615631524E-2</v>
      </c>
      <c r="P3055" s="212">
        <f t="array" ref="P3055:Z3055">(1+D3055:N3055)^-P$1:Z$1</f>
        <v>0.99992357408528398</v>
      </c>
      <c r="Q3055" s="212">
        <v>0.99942009583191782</v>
      </c>
      <c r="R3055" s="212">
        <v>0.99819680779817244</v>
      </c>
      <c r="S3055" s="212">
        <v>0.99408384033926978</v>
      </c>
      <c r="T3055" s="212">
        <v>0.9846236656227032</v>
      </c>
      <c r="U3055" s="212">
        <v>0.96982713561235057</v>
      </c>
      <c r="V3055" s="212">
        <v>0.93610538304220547</v>
      </c>
      <c r="W3055" s="212">
        <v>0.88612028971277401</v>
      </c>
      <c r="X3055" s="212">
        <v>0.80089608225289899</v>
      </c>
      <c r="Y3055" s="212">
        <v>0.65634766687425095</v>
      </c>
      <c r="Z3055" s="212">
        <v>0.47677579005793408</v>
      </c>
    </row>
    <row r="3056" spans="3:26" x14ac:dyDescent="0.3">
      <c r="C3056" s="210">
        <v>39401</v>
      </c>
      <c r="D3056" s="211">
        <v>9.9092910237615832E-4</v>
      </c>
      <c r="E3056" s="211">
        <v>2.3739729763493614E-3</v>
      </c>
      <c r="F3056" s="211">
        <v>3.7181257156269562E-3</v>
      </c>
      <c r="G3056" s="211">
        <v>5.6340783755241229E-3</v>
      </c>
      <c r="H3056" s="211">
        <v>7.5852027162702429E-3</v>
      </c>
      <c r="I3056" s="211">
        <v>9.7589783528394224E-3</v>
      </c>
      <c r="J3056" s="211">
        <v>1.3007294264964825E-2</v>
      </c>
      <c r="K3056" s="211">
        <v>1.730643236355377E-2</v>
      </c>
      <c r="L3056" s="211">
        <v>2.1746070309186634E-2</v>
      </c>
      <c r="M3056" s="211">
        <v>2.8336739341377728E-2</v>
      </c>
      <c r="N3056" s="211">
        <v>3.7480225493660001E-2</v>
      </c>
      <c r="P3056" s="212">
        <f t="array" ref="P3056:Z3056">(1+D3056:N3056)^-P$1:Z$1</f>
        <v>0.99992076806251695</v>
      </c>
      <c r="Q3056" s="212">
        <v>0.99940738577664301</v>
      </c>
      <c r="R3056" s="212">
        <v>0.99814610530349823</v>
      </c>
      <c r="S3056" s="212">
        <v>0.99439748662393646</v>
      </c>
      <c r="T3056" s="212">
        <v>0.9850004712027568</v>
      </c>
      <c r="U3056" s="212">
        <v>0.97128533088817837</v>
      </c>
      <c r="V3056" s="212">
        <v>0.93742630757049517</v>
      </c>
      <c r="W3056" s="212">
        <v>0.8868240581678799</v>
      </c>
      <c r="X3056" s="212">
        <v>0.80643661744825645</v>
      </c>
      <c r="Y3056" s="212">
        <v>0.65761198324662473</v>
      </c>
      <c r="Z3056" s="212">
        <v>0.47907493010726787</v>
      </c>
    </row>
    <row r="3057" spans="3:26" x14ac:dyDescent="0.3">
      <c r="C3057" s="210">
        <v>39400</v>
      </c>
      <c r="D3057" s="211">
        <v>1.145629191797941E-3</v>
      </c>
      <c r="E3057" s="211">
        <v>2.887657563324094E-3</v>
      </c>
      <c r="F3057" s="211">
        <v>4.3366359792906531E-3</v>
      </c>
      <c r="G3057" s="211">
        <v>6.5110811604497136E-3</v>
      </c>
      <c r="H3057" s="211">
        <v>8.6968014179307114E-3</v>
      </c>
      <c r="I3057" s="211">
        <v>1.1944153384825547E-2</v>
      </c>
      <c r="J3057" s="211">
        <v>1.6004950973612254E-2</v>
      </c>
      <c r="K3057" s="211">
        <v>2.0599339014764653E-2</v>
      </c>
      <c r="L3057" s="211">
        <v>2.6449268728031862E-2</v>
      </c>
      <c r="M3057" s="211">
        <v>3.4440688247639489E-2</v>
      </c>
      <c r="N3057" s="211">
        <v>4.6027194266122548E-2</v>
      </c>
      <c r="P3057" s="212">
        <f t="array" ref="P3057:Z3057">(1+D3057:N3057)^-P$1:Z$1</f>
        <v>0.99990840631820177</v>
      </c>
      <c r="Q3057" s="212">
        <v>0.99927938569499353</v>
      </c>
      <c r="R3057" s="212">
        <v>0.99783870902461935</v>
      </c>
      <c r="S3057" s="212">
        <v>0.99353103877113536</v>
      </c>
      <c r="T3057" s="212">
        <v>0.98283069742826135</v>
      </c>
      <c r="U3057" s="212">
        <v>0.96500677704752325</v>
      </c>
      <c r="V3057" s="212">
        <v>0.92367859316236045</v>
      </c>
      <c r="W3057" s="212">
        <v>0.86698786917288573</v>
      </c>
      <c r="X3057" s="212">
        <v>0.77023828839582176</v>
      </c>
      <c r="Y3057" s="212">
        <v>0.60174997592847324</v>
      </c>
      <c r="Z3057" s="212">
        <v>0.40657483420873242</v>
      </c>
    </row>
    <row r="3058" spans="3:26" x14ac:dyDescent="0.3">
      <c r="C3058" s="210">
        <v>39399</v>
      </c>
      <c r="D3058" s="211">
        <v>1.0189028613856236E-3</v>
      </c>
      <c r="E3058" s="211">
        <v>2.4851304604529252E-3</v>
      </c>
      <c r="F3058" s="211">
        <v>3.9109429316367978E-3</v>
      </c>
      <c r="G3058" s="211">
        <v>6.4409301665111938E-3</v>
      </c>
      <c r="H3058" s="211">
        <v>8.2770170557646527E-3</v>
      </c>
      <c r="I3058" s="211">
        <v>1.0637235606228441E-2</v>
      </c>
      <c r="J3058" s="211">
        <v>1.3361994126363248E-2</v>
      </c>
      <c r="K3058" s="211">
        <v>1.7812266584624259E-2</v>
      </c>
      <c r="L3058" s="211">
        <v>2.40109715680016E-2</v>
      </c>
      <c r="M3058" s="211">
        <v>3.0054212403242998E-2</v>
      </c>
      <c r="N3058" s="211">
        <v>3.9495905704914867E-2</v>
      </c>
      <c r="P3058" s="212">
        <f t="array" ref="P3058:Z3058">(1+D3058:N3058)^-P$1:Z$1</f>
        <v>0.99991853258807439</v>
      </c>
      <c r="Q3058" s="212">
        <v>0.99937968057015392</v>
      </c>
      <c r="R3058" s="212">
        <v>0.99805024570724377</v>
      </c>
      <c r="S3058" s="212">
        <v>0.99360028991920513</v>
      </c>
      <c r="T3058" s="212">
        <v>0.9836492479580381</v>
      </c>
      <c r="U3058" s="212">
        <v>0.96875535098069154</v>
      </c>
      <c r="V3058" s="212">
        <v>0.9357868524889712</v>
      </c>
      <c r="W3058" s="212">
        <v>0.88374350593335371</v>
      </c>
      <c r="X3058" s="212">
        <v>0.78877638831621011</v>
      </c>
      <c r="Y3058" s="212">
        <v>0.64135541004822838</v>
      </c>
      <c r="Z3058" s="212">
        <v>0.46083381370924209</v>
      </c>
    </row>
    <row r="3059" spans="3:26" x14ac:dyDescent="0.3">
      <c r="C3059" s="210">
        <v>39398</v>
      </c>
      <c r="D3059" s="211">
        <v>1.0488271698189337E-3</v>
      </c>
      <c r="E3059" s="211">
        <v>2.573472323136886E-3</v>
      </c>
      <c r="F3059" s="211">
        <v>4.0386123809249344E-3</v>
      </c>
      <c r="G3059" s="211">
        <v>6.1632131476131776E-3</v>
      </c>
      <c r="H3059" s="211">
        <v>8.3708858405526897E-3</v>
      </c>
      <c r="I3059" s="211">
        <v>1.0529663617679E-2</v>
      </c>
      <c r="J3059" s="211">
        <v>1.4313964166636967E-2</v>
      </c>
      <c r="K3059" s="211">
        <v>1.9445073693995441E-2</v>
      </c>
      <c r="L3059" s="211">
        <v>2.6195672458849153E-2</v>
      </c>
      <c r="M3059" s="211">
        <v>3.4879689984461608E-2</v>
      </c>
      <c r="N3059" s="211">
        <v>4.6373230393662208E-2</v>
      </c>
      <c r="P3059" s="212">
        <f t="array" ref="P3059:Z3059">(1+D3059:N3059)^-P$1:Z$1</f>
        <v>0.99991614131354545</v>
      </c>
      <c r="Q3059" s="212">
        <v>0.99935766473231735</v>
      </c>
      <c r="R3059" s="212">
        <v>0.997986789693458</v>
      </c>
      <c r="S3059" s="212">
        <v>0.99387453937186521</v>
      </c>
      <c r="T3059" s="212">
        <v>0.98346612156437307</v>
      </c>
      <c r="U3059" s="212">
        <v>0.96906475911695134</v>
      </c>
      <c r="V3059" s="212">
        <v>0.93140373998552728</v>
      </c>
      <c r="W3059" s="212">
        <v>0.87388277506458301</v>
      </c>
      <c r="X3059" s="212">
        <v>0.77214384034314254</v>
      </c>
      <c r="Y3059" s="212">
        <v>0.59793233955016278</v>
      </c>
      <c r="Z3059" s="212">
        <v>0.40389417581970499</v>
      </c>
    </row>
    <row r="3060" spans="3:26" x14ac:dyDescent="0.3">
      <c r="C3060" s="210">
        <v>39395</v>
      </c>
      <c r="D3060" s="211">
        <v>1.0257399225888154E-3</v>
      </c>
      <c r="E3060" s="211">
        <v>2.5139712432994351E-3</v>
      </c>
      <c r="F3060" s="211">
        <v>3.7995885890071196E-3</v>
      </c>
      <c r="G3060" s="211">
        <v>5.7807438743128874E-3</v>
      </c>
      <c r="H3060" s="211">
        <v>7.5077074695717311E-3</v>
      </c>
      <c r="I3060" s="211">
        <v>1.0099045174214413E-2</v>
      </c>
      <c r="J3060" s="211">
        <v>1.2862363503044856E-2</v>
      </c>
      <c r="K3060" s="211">
        <v>1.6378216112534007E-2</v>
      </c>
      <c r="L3060" s="211">
        <v>2.0640393870383227E-2</v>
      </c>
      <c r="M3060" s="211">
        <v>2.8124691045573622E-2</v>
      </c>
      <c r="N3060" s="211">
        <v>3.6780152887014028E-2</v>
      </c>
      <c r="P3060" s="212">
        <f t="array" ref="P3060:Z3060">(1+D3060:N3060)^-P$1:Z$1</f>
        <v>0.99991798622644479</v>
      </c>
      <c r="Q3060" s="212">
        <v>0.99937249283907836</v>
      </c>
      <c r="R3060" s="212">
        <v>0.99810560244790403</v>
      </c>
      <c r="S3060" s="212">
        <v>0.99425248106058861</v>
      </c>
      <c r="T3060" s="212">
        <v>0.98515200511088374</v>
      </c>
      <c r="U3060" s="212">
        <v>0.97030466252454994</v>
      </c>
      <c r="V3060" s="212">
        <v>0.93809718251115226</v>
      </c>
      <c r="W3060" s="212">
        <v>0.89250891296198254</v>
      </c>
      <c r="X3060" s="212">
        <v>0.81521558914227532</v>
      </c>
      <c r="Y3060" s="212">
        <v>0.65964938693530628</v>
      </c>
      <c r="Z3060" s="212">
        <v>0.48558638583330177</v>
      </c>
    </row>
    <row r="3061" spans="3:26" x14ac:dyDescent="0.3">
      <c r="C3061" s="210">
        <v>39394</v>
      </c>
      <c r="D3061" s="211">
        <v>9.6867210566100649E-4</v>
      </c>
      <c r="E3061" s="211">
        <v>2.4887903009672076E-3</v>
      </c>
      <c r="F3061" s="211">
        <v>3.9603628650220169E-3</v>
      </c>
      <c r="G3061" s="211">
        <v>6.0213310102208463E-3</v>
      </c>
      <c r="H3061" s="211">
        <v>7.590422078598562E-3</v>
      </c>
      <c r="I3061" s="211">
        <v>9.9485082069023529E-3</v>
      </c>
      <c r="J3061" s="211">
        <v>1.3102195334656407E-2</v>
      </c>
      <c r="K3061" s="211">
        <v>1.7778219556473716E-2</v>
      </c>
      <c r="L3061" s="211">
        <v>2.439419464959575E-2</v>
      </c>
      <c r="M3061" s="211">
        <v>3.2099552543772815E-2</v>
      </c>
      <c r="N3061" s="211">
        <v>4.0550965600402812E-2</v>
      </c>
      <c r="P3061" s="212">
        <f t="array" ref="P3061:Z3061">(1+D3061:N3061)^-P$1:Z$1</f>
        <v>0.99992254674001113</v>
      </c>
      <c r="Q3061" s="212">
        <v>0.99937876844642581</v>
      </c>
      <c r="R3061" s="212">
        <v>0.99802568090095978</v>
      </c>
      <c r="S3061" s="212">
        <v>0.99401470841162543</v>
      </c>
      <c r="T3061" s="212">
        <v>0.98499026653839206</v>
      </c>
      <c r="U3061" s="212">
        <v>0.97073861086846158</v>
      </c>
      <c r="V3061" s="212">
        <v>0.93698732868777346</v>
      </c>
      <c r="W3061" s="212">
        <v>0.88395046950819167</v>
      </c>
      <c r="X3061" s="212">
        <v>0.78583055982506755</v>
      </c>
      <c r="Y3061" s="212">
        <v>0.62255274659266424</v>
      </c>
      <c r="Z3061" s="212">
        <v>0.4515780965520762</v>
      </c>
    </row>
    <row r="3062" spans="3:26" x14ac:dyDescent="0.3">
      <c r="C3062" s="210">
        <v>39393</v>
      </c>
      <c r="D3062" s="211">
        <v>8.6752950420269806E-4</v>
      </c>
      <c r="E3062" s="211">
        <v>2.1732155302630826E-3</v>
      </c>
      <c r="F3062" s="211">
        <v>3.2669997424449983E-3</v>
      </c>
      <c r="G3062" s="211">
        <v>4.9278140188004343E-3</v>
      </c>
      <c r="H3062" s="211">
        <v>6.3377987370381037E-3</v>
      </c>
      <c r="I3062" s="211">
        <v>8.2749366509026218E-3</v>
      </c>
      <c r="J3062" s="211">
        <v>1.0646540257699986E-2</v>
      </c>
      <c r="K3062" s="211">
        <v>1.4090742078437338E-2</v>
      </c>
      <c r="L3062" s="211">
        <v>1.8581125823271462E-2</v>
      </c>
      <c r="M3062" s="211">
        <v>2.3946569899419151E-2</v>
      </c>
      <c r="N3062" s="211">
        <v>3.1288657881375831E-2</v>
      </c>
      <c r="P3062" s="212">
        <f t="array" ref="P3062:Z3062">(1+D3062:N3062)^-P$1:Z$1</f>
        <v>0.99993063013276229</v>
      </c>
      <c r="Q3062" s="212">
        <v>0.99945743286453637</v>
      </c>
      <c r="R3062" s="212">
        <v>0.99837049174582138</v>
      </c>
      <c r="S3062" s="212">
        <v>0.99509635025515542</v>
      </c>
      <c r="T3062" s="212">
        <v>0.98744389531171983</v>
      </c>
      <c r="U3062" s="212">
        <v>0.9755804408045422</v>
      </c>
      <c r="V3062" s="212">
        <v>0.94842617637900684</v>
      </c>
      <c r="W3062" s="212">
        <v>0.90669719972488416</v>
      </c>
      <c r="X3062" s="212">
        <v>0.83184757531435849</v>
      </c>
      <c r="Y3062" s="212">
        <v>0.70119783650960299</v>
      </c>
      <c r="Z3062" s="212">
        <v>0.54000175583025178</v>
      </c>
    </row>
    <row r="3063" spans="3:26" x14ac:dyDescent="0.3">
      <c r="C3063" s="210">
        <v>39392</v>
      </c>
      <c r="D3063" s="211">
        <v>1.1198478917689961E-3</v>
      </c>
      <c r="E3063" s="211">
        <v>2.8968472118830295E-3</v>
      </c>
      <c r="F3063" s="211">
        <v>4.6907779670657644E-3</v>
      </c>
      <c r="G3063" s="211">
        <v>7.1141639853895735E-3</v>
      </c>
      <c r="H3063" s="211">
        <v>9.1075529796683357E-3</v>
      </c>
      <c r="I3063" s="211">
        <v>1.2144383235941717E-2</v>
      </c>
      <c r="J3063" s="211">
        <v>1.5243839714412238E-2</v>
      </c>
      <c r="K3063" s="211">
        <v>2.0917090004814905E-2</v>
      </c>
      <c r="L3063" s="211">
        <v>2.6908902523722633E-2</v>
      </c>
      <c r="M3063" s="211">
        <v>3.6200601155018115E-2</v>
      </c>
      <c r="N3063" s="211">
        <v>4.7913968526702766E-2</v>
      </c>
      <c r="P3063" s="212">
        <f t="array" ref="P3063:Z3063">(1+D3063:N3063)^-P$1:Z$1</f>
        <v>0.99991046630199332</v>
      </c>
      <c r="Q3063" s="212">
        <v>0.99927709656178243</v>
      </c>
      <c r="R3063" s="212">
        <v>0.99766283016844204</v>
      </c>
      <c r="S3063" s="212">
        <v>0.99293608982993831</v>
      </c>
      <c r="T3063" s="212">
        <v>0.98203074883815222</v>
      </c>
      <c r="U3063" s="212">
        <v>0.96443417610979165</v>
      </c>
      <c r="V3063" s="212">
        <v>0.92714612001633701</v>
      </c>
      <c r="W3063" s="212">
        <v>0.8651007383415108</v>
      </c>
      <c r="X3063" s="212">
        <v>0.76679771706719457</v>
      </c>
      <c r="Y3063" s="212">
        <v>0.58660046292208645</v>
      </c>
      <c r="Z3063" s="212">
        <v>0.3921817774957268</v>
      </c>
    </row>
    <row r="3064" spans="3:26" x14ac:dyDescent="0.3">
      <c r="C3064" s="210">
        <v>39391</v>
      </c>
      <c r="D3064" s="211">
        <v>9.3801120421131679E-4</v>
      </c>
      <c r="E3064" s="211">
        <v>2.3043756346285433E-3</v>
      </c>
      <c r="F3064" s="211">
        <v>3.6437344015065975E-3</v>
      </c>
      <c r="G3064" s="211">
        <v>5.5384888710945145E-3</v>
      </c>
      <c r="H3064" s="211">
        <v>7.5566691850285587E-3</v>
      </c>
      <c r="I3064" s="211">
        <v>1.0361678513651985E-2</v>
      </c>
      <c r="J3064" s="211">
        <v>1.3633883970599935E-2</v>
      </c>
      <c r="K3064" s="211">
        <v>1.7570982091833848E-2</v>
      </c>
      <c r="L3064" s="211">
        <v>2.3557559779656689E-2</v>
      </c>
      <c r="M3064" s="211">
        <v>3.2311863389581245E-2</v>
      </c>
      <c r="N3064" s="211">
        <v>4.4191498364261325E-2</v>
      </c>
      <c r="P3064" s="212">
        <f t="array" ref="P3064:Z3064">(1+D3064:N3064)^-P$1:Z$1</f>
        <v>0.99992499708912963</v>
      </c>
      <c r="Q3064" s="212">
        <v>0.99942473437052803</v>
      </c>
      <c r="R3064" s="212">
        <v>0.99818309652958026</v>
      </c>
      <c r="S3064" s="212">
        <v>0.99449201703127987</v>
      </c>
      <c r="T3064" s="212">
        <v>0.9850562614933589</v>
      </c>
      <c r="U3064" s="212">
        <v>0.96954819642931322</v>
      </c>
      <c r="V3064" s="212">
        <v>0.93453248200694616</v>
      </c>
      <c r="W3064" s="212">
        <v>0.88521141083981059</v>
      </c>
      <c r="X3064" s="212">
        <v>0.79227745448004427</v>
      </c>
      <c r="Y3064" s="212">
        <v>0.62063494556758025</v>
      </c>
      <c r="Z3064" s="212">
        <v>0.42111134457896038</v>
      </c>
    </row>
    <row r="3065" spans="3:26" x14ac:dyDescent="0.3">
      <c r="C3065" s="210">
        <v>39388</v>
      </c>
      <c r="D3065" s="211">
        <v>9.0994827972552795E-4</v>
      </c>
      <c r="E3065" s="211">
        <v>2.3025250910176545E-3</v>
      </c>
      <c r="F3065" s="211">
        <v>3.4831690376729623E-3</v>
      </c>
      <c r="G3065" s="211">
        <v>5.6959727282283497E-3</v>
      </c>
      <c r="H3065" s="211">
        <v>7.7291280504297039E-3</v>
      </c>
      <c r="I3065" s="211">
        <v>1.0626959813281069E-2</v>
      </c>
      <c r="J3065" s="211">
        <v>1.3474802886335426E-2</v>
      </c>
      <c r="K3065" s="211">
        <v>1.7837089816112182E-2</v>
      </c>
      <c r="L3065" s="211">
        <v>2.4356706555729878E-2</v>
      </c>
      <c r="M3065" s="211">
        <v>3.2240479150176277E-2</v>
      </c>
      <c r="N3065" s="211">
        <v>4.2935761432356424E-2</v>
      </c>
      <c r="P3065" s="212">
        <f t="array" ref="P3065:Z3065">(1+D3065:N3065)^-P$1:Z$1</f>
        <v>0.99992723988492438</v>
      </c>
      <c r="Q3065" s="212">
        <v>0.99942519567780042</v>
      </c>
      <c r="R3065" s="212">
        <v>0.99826295199016879</v>
      </c>
      <c r="S3065" s="212">
        <v>0.99433628762301141</v>
      </c>
      <c r="T3065" s="212">
        <v>0.98471913290584889</v>
      </c>
      <c r="U3065" s="212">
        <v>0.96878490144099971</v>
      </c>
      <c r="V3065" s="212">
        <v>0.93526616141650487</v>
      </c>
      <c r="W3065" s="212">
        <v>0.8835926464745274</v>
      </c>
      <c r="X3065" s="212">
        <v>0.78611819538779937</v>
      </c>
      <c r="Y3065" s="212">
        <v>0.62127905429187347</v>
      </c>
      <c r="Z3065" s="212">
        <v>0.43136888267836804</v>
      </c>
    </row>
    <row r="3066" spans="3:26" x14ac:dyDescent="0.3">
      <c r="C3066" s="210">
        <v>39387</v>
      </c>
      <c r="D3066" s="211">
        <v>1.0309708879784288E-3</v>
      </c>
      <c r="E3066" s="211">
        <v>2.4584188941009981E-3</v>
      </c>
      <c r="F3066" s="211">
        <v>3.9237534382218853E-3</v>
      </c>
      <c r="G3066" s="211">
        <v>6.2584141984722667E-3</v>
      </c>
      <c r="H3066" s="211">
        <v>8.3727674929665527E-3</v>
      </c>
      <c r="I3066" s="211">
        <v>1.1098969636297935E-2</v>
      </c>
      <c r="J3066" s="211">
        <v>1.4230088206229431E-2</v>
      </c>
      <c r="K3066" s="211">
        <v>1.8291670894251804E-2</v>
      </c>
      <c r="L3066" s="211">
        <v>2.4032270626452853E-2</v>
      </c>
      <c r="M3066" s="211">
        <v>3.0826009435795158E-2</v>
      </c>
      <c r="N3066" s="211">
        <v>4.0417603992799728E-2</v>
      </c>
      <c r="P3066" s="212">
        <f t="array" ref="P3066:Z3066">(1+D3066:N3066)^-P$1:Z$1</f>
        <v>0.99991756821348765</v>
      </c>
      <c r="Q3066" s="212">
        <v>0.99938633788615983</v>
      </c>
      <c r="R3066" s="212">
        <v>0.99804387790790194</v>
      </c>
      <c r="S3066" s="212">
        <v>0.99378050994638656</v>
      </c>
      <c r="T3066" s="212">
        <v>0.98346245121599651</v>
      </c>
      <c r="U3066" s="212">
        <v>0.96742876549186019</v>
      </c>
      <c r="V3066" s="212">
        <v>0.93178893515230587</v>
      </c>
      <c r="W3066" s="212">
        <v>0.88083519605810634</v>
      </c>
      <c r="X3066" s="212">
        <v>0.78861234444249129</v>
      </c>
      <c r="Y3066" s="212">
        <v>0.63419013223480691</v>
      </c>
      <c r="Z3066" s="212">
        <v>0.45273718059616969</v>
      </c>
    </row>
    <row r="3067" spans="3:26" x14ac:dyDescent="0.3">
      <c r="C3067" s="210">
        <v>39386</v>
      </c>
      <c r="D3067" s="211">
        <v>9.5098378536943482E-4</v>
      </c>
      <c r="E3067" s="211">
        <v>2.4957938528479755E-3</v>
      </c>
      <c r="F3067" s="211">
        <v>3.8056023158029974E-3</v>
      </c>
      <c r="G3067" s="211">
        <v>5.9560144164439331E-3</v>
      </c>
      <c r="H3067" s="211">
        <v>7.673750865068431E-3</v>
      </c>
      <c r="I3067" s="211">
        <v>1.0085314886187382E-2</v>
      </c>
      <c r="J3067" s="211">
        <v>1.3412699134439442E-2</v>
      </c>
      <c r="K3067" s="211">
        <v>1.690340358443549E-2</v>
      </c>
      <c r="L3067" s="211">
        <v>2.1135324162347056E-2</v>
      </c>
      <c r="M3067" s="211">
        <v>2.7496685248500189E-2</v>
      </c>
      <c r="N3067" s="211">
        <v>3.5503935766306643E-2</v>
      </c>
      <c r="P3067" s="212">
        <f t="array" ref="P3067:Z3067">(1+D3067:N3067)^-P$1:Z$1</f>
        <v>0.99992396034022024</v>
      </c>
      <c r="Q3067" s="212">
        <v>0.99937702299785824</v>
      </c>
      <c r="R3067" s="212">
        <v>0.99810261265417166</v>
      </c>
      <c r="S3067" s="212">
        <v>0.99407924965794958</v>
      </c>
      <c r="T3067" s="212">
        <v>0.98482736728685294</v>
      </c>
      <c r="U3067" s="212">
        <v>0.97034423168784056</v>
      </c>
      <c r="V3067" s="212">
        <v>0.93555277050014096</v>
      </c>
      <c r="W3067" s="212">
        <v>0.88928730690933622</v>
      </c>
      <c r="X3067" s="212">
        <v>0.8112729578170268</v>
      </c>
      <c r="Y3067" s="212">
        <v>0.66572299378333766</v>
      </c>
      <c r="Z3067" s="212">
        <v>0.49769688413895247</v>
      </c>
    </row>
    <row r="3068" spans="3:26" x14ac:dyDescent="0.3">
      <c r="C3068" s="210">
        <v>39385</v>
      </c>
      <c r="D3068" s="211">
        <v>8.5641789568293564E-4</v>
      </c>
      <c r="E3068" s="211">
        <v>2.0635483929005781E-3</v>
      </c>
      <c r="F3068" s="211">
        <v>3.3182215671949383E-3</v>
      </c>
      <c r="G3068" s="211">
        <v>5.0529066227485006E-3</v>
      </c>
      <c r="H3068" s="211">
        <v>6.7239146931198203E-3</v>
      </c>
      <c r="I3068" s="211">
        <v>8.5495142836284066E-3</v>
      </c>
      <c r="J3068" s="211">
        <v>1.1521685292604287E-2</v>
      </c>
      <c r="K3068" s="211">
        <v>1.577290979645269E-2</v>
      </c>
      <c r="L3068" s="211">
        <v>2.1000909046388322E-2</v>
      </c>
      <c r="M3068" s="211">
        <v>2.6730808667628864E-2</v>
      </c>
      <c r="N3068" s="211">
        <v>3.3654175323816926E-2</v>
      </c>
      <c r="P3068" s="212">
        <f t="array" ref="P3068:Z3068">(1+D3068:N3068)^-P$1:Z$1</f>
        <v>0.9999315182346532</v>
      </c>
      <c r="Q3068" s="212">
        <v>0.99948477722250906</v>
      </c>
      <c r="R3068" s="212">
        <v>0.9983450068049694</v>
      </c>
      <c r="S3068" s="212">
        <v>0.99497249688105716</v>
      </c>
      <c r="T3068" s="212">
        <v>0.98668659785812229</v>
      </c>
      <c r="U3068" s="212">
        <v>0.97478385231042863</v>
      </c>
      <c r="V3068" s="212">
        <v>0.94433048816079967</v>
      </c>
      <c r="W3068" s="212">
        <v>0.89623854215706322</v>
      </c>
      <c r="X3068" s="212">
        <v>0.81234163437705209</v>
      </c>
      <c r="Y3068" s="212">
        <v>0.67321082618891759</v>
      </c>
      <c r="Z3068" s="212">
        <v>0.51581591161948992</v>
      </c>
    </row>
    <row r="3069" spans="3:26" x14ac:dyDescent="0.3">
      <c r="C3069" s="210">
        <v>39384</v>
      </c>
      <c r="D3069" s="211">
        <v>9.7351690847000398E-4</v>
      </c>
      <c r="E3069" s="211">
        <v>2.2595338348399695E-3</v>
      </c>
      <c r="F3069" s="211">
        <v>3.478400489001852E-3</v>
      </c>
      <c r="G3069" s="211">
        <v>5.2310532627441184E-3</v>
      </c>
      <c r="H3069" s="211">
        <v>7.1887203959850945E-3</v>
      </c>
      <c r="I3069" s="211">
        <v>9.0366653847825766E-3</v>
      </c>
      <c r="J3069" s="211">
        <v>1.233473742731158E-2</v>
      </c>
      <c r="K3069" s="211">
        <v>1.6472823290429924E-2</v>
      </c>
      <c r="L3069" s="211">
        <v>2.1670472359572229E-2</v>
      </c>
      <c r="M3069" s="211">
        <v>2.9044900307616375E-2</v>
      </c>
      <c r="N3069" s="211">
        <v>3.8660221904254381E-2</v>
      </c>
      <c r="P3069" s="212">
        <f t="array" ref="P3069:Z3069">(1+D3069:N3069)^-P$1:Z$1</f>
        <v>0.9999221595618677</v>
      </c>
      <c r="Q3069" s="212">
        <v>0.99943591292519296</v>
      </c>
      <c r="R3069" s="212">
        <v>0.99826532386973077</v>
      </c>
      <c r="S3069" s="212">
        <v>0.99479616825826711</v>
      </c>
      <c r="T3069" s="212">
        <v>0.98577611956334754</v>
      </c>
      <c r="U3069" s="212">
        <v>0.97337269109110736</v>
      </c>
      <c r="V3069" s="212">
        <v>0.94054440048180477</v>
      </c>
      <c r="W3069" s="212">
        <v>0.891927589762328</v>
      </c>
      <c r="X3069" s="212">
        <v>0.80703353455839932</v>
      </c>
      <c r="Y3069" s="212">
        <v>0.650856323777807</v>
      </c>
      <c r="Z3069" s="212">
        <v>0.46830630954534563</v>
      </c>
    </row>
    <row r="3070" spans="3:26" x14ac:dyDescent="0.3">
      <c r="C3070" s="210">
        <v>39381</v>
      </c>
      <c r="D3070" s="211">
        <v>9.3684898894442104E-4</v>
      </c>
      <c r="E3070" s="211">
        <v>2.4399719768394357E-3</v>
      </c>
      <c r="F3070" s="211">
        <v>3.8276977707399984E-3</v>
      </c>
      <c r="G3070" s="211">
        <v>6.0226986220885629E-3</v>
      </c>
      <c r="H3070" s="211">
        <v>7.7348727092539414E-3</v>
      </c>
      <c r="I3070" s="211">
        <v>9.7291013359753816E-3</v>
      </c>
      <c r="J3070" s="211">
        <v>1.2468139241744426E-2</v>
      </c>
      <c r="K3070" s="211">
        <v>1.705650481872515E-2</v>
      </c>
      <c r="L3070" s="211">
        <v>2.1772256387382557E-2</v>
      </c>
      <c r="M3070" s="211">
        <v>2.7705760465424313E-2</v>
      </c>
      <c r="N3070" s="211">
        <v>3.753289404692281E-2</v>
      </c>
      <c r="P3070" s="212">
        <f t="array" ref="P3070:Z3070">(1+D3070:N3070)^-P$1:Z$1</f>
        <v>0.99992508997231033</v>
      </c>
      <c r="Q3070" s="212">
        <v>0.99939093553549163</v>
      </c>
      <c r="R3070" s="212">
        <v>0.9980916278742602</v>
      </c>
      <c r="S3070" s="212">
        <v>0.9940133571237133</v>
      </c>
      <c r="T3070" s="212">
        <v>0.98470790602567304</v>
      </c>
      <c r="U3070" s="212">
        <v>0.97137155193548064</v>
      </c>
      <c r="V3070" s="212">
        <v>0.93992493767909013</v>
      </c>
      <c r="W3070" s="212">
        <v>0.88835065629816568</v>
      </c>
      <c r="X3070" s="212">
        <v>0.806229966925471</v>
      </c>
      <c r="Y3070" s="212">
        <v>0.6636943760373244</v>
      </c>
      <c r="Z3070" s="212">
        <v>0.4785887764811384</v>
      </c>
    </row>
    <row r="3071" spans="3:26" x14ac:dyDescent="0.3">
      <c r="C3071" s="210">
        <v>39380</v>
      </c>
      <c r="D3071" s="211">
        <v>9.5655742869537946E-4</v>
      </c>
      <c r="E3071" s="211">
        <v>2.5733266371634933E-3</v>
      </c>
      <c r="F3071" s="211">
        <v>4.1413353635641088E-3</v>
      </c>
      <c r="G3071" s="211">
        <v>6.6338489191081372E-3</v>
      </c>
      <c r="H3071" s="211">
        <v>8.9697859322554422E-3</v>
      </c>
      <c r="I3071" s="211">
        <v>1.2091522993133499E-2</v>
      </c>
      <c r="J3071" s="211">
        <v>1.5667895405003178E-2</v>
      </c>
      <c r="K3071" s="211">
        <v>2.1047961410086368E-2</v>
      </c>
      <c r="L3071" s="211">
        <v>2.7976451868420397E-2</v>
      </c>
      <c r="M3071" s="211">
        <v>3.5146356919727152E-2</v>
      </c>
      <c r="N3071" s="211">
        <v>4.7894901724894377E-2</v>
      </c>
      <c r="P3071" s="212">
        <f t="array" ref="P3071:Z3071">(1+D3071:N3071)^-P$1:Z$1</f>
        <v>0.99992351490759934</v>
      </c>
      <c r="Q3071" s="212">
        <v>0.99935770103699018</v>
      </c>
      <c r="R3071" s="212">
        <v>0.99793574169950061</v>
      </c>
      <c r="S3071" s="212">
        <v>0.99340986901420869</v>
      </c>
      <c r="T3071" s="212">
        <v>0.98229894460600686</v>
      </c>
      <c r="U3071" s="212">
        <v>0.96458529748441557</v>
      </c>
      <c r="V3071" s="212">
        <v>0.92521225252879713</v>
      </c>
      <c r="W3071" s="212">
        <v>0.86432485513093027</v>
      </c>
      <c r="X3071" s="212">
        <v>0.75887166494389291</v>
      </c>
      <c r="Y3071" s="212">
        <v>0.59562597622530455</v>
      </c>
      <c r="Z3071" s="212">
        <v>0.39232451976707572</v>
      </c>
    </row>
    <row r="3072" spans="3:26" x14ac:dyDescent="0.3">
      <c r="C3072" s="210">
        <v>39379</v>
      </c>
      <c r="D3072" s="211">
        <v>8.1551711726181178E-4</v>
      </c>
      <c r="E3072" s="211">
        <v>2.0993998450664999E-3</v>
      </c>
      <c r="F3072" s="211">
        <v>3.2536912378884702E-3</v>
      </c>
      <c r="G3072" s="211">
        <v>5.3056639681038067E-3</v>
      </c>
      <c r="H3072" s="211">
        <v>7.2810832832089813E-3</v>
      </c>
      <c r="I3072" s="211">
        <v>9.6552001454644574E-3</v>
      </c>
      <c r="J3072" s="211">
        <v>1.2208636448387702E-2</v>
      </c>
      <c r="K3072" s="211">
        <v>1.6418895145426764E-2</v>
      </c>
      <c r="L3072" s="211">
        <v>2.1425483654979181E-2</v>
      </c>
      <c r="M3072" s="211">
        <v>2.8741932325320088E-2</v>
      </c>
      <c r="N3072" s="211">
        <v>3.8379508849174279E-2</v>
      </c>
      <c r="P3072" s="212">
        <f t="array" ref="P3072:Z3072">(1+D3072:N3072)^-P$1:Z$1</f>
        <v>0.99993478734532892</v>
      </c>
      <c r="Q3072" s="212">
        <v>0.99947583762494108</v>
      </c>
      <c r="R3072" s="212">
        <v>0.99837711358748094</v>
      </c>
      <c r="S3072" s="212">
        <v>0.99472233753547012</v>
      </c>
      <c r="T3072" s="212">
        <v>0.9855953458832214</v>
      </c>
      <c r="U3072" s="212">
        <v>0.97158486466403804</v>
      </c>
      <c r="V3072" s="212">
        <v>0.94113041170668299</v>
      </c>
      <c r="W3072" s="212">
        <v>0.89225890355625936</v>
      </c>
      <c r="X3072" s="212">
        <v>0.80897129347970242</v>
      </c>
      <c r="Y3072" s="212">
        <v>0.65373744948927881</v>
      </c>
      <c r="Z3072" s="212">
        <v>0.47084483920171299</v>
      </c>
    </row>
    <row r="3073" spans="3:26" x14ac:dyDescent="0.3">
      <c r="C3073" s="210">
        <v>39378</v>
      </c>
      <c r="D3073" s="211">
        <v>1.0470980267769405E-3</v>
      </c>
      <c r="E3073" s="211">
        <v>2.7598410211682541E-3</v>
      </c>
      <c r="F3073" s="211">
        <v>4.167607195633658E-3</v>
      </c>
      <c r="G3073" s="211">
        <v>6.3928079976666814E-3</v>
      </c>
      <c r="H3073" s="211">
        <v>8.2470438313348281E-3</v>
      </c>
      <c r="I3073" s="211">
        <v>1.0993056338918042E-2</v>
      </c>
      <c r="J3073" s="211">
        <v>1.5072137657911121E-2</v>
      </c>
      <c r="K3073" s="211">
        <v>2.0280119945439119E-2</v>
      </c>
      <c r="L3073" s="211">
        <v>2.640459601876383E-2</v>
      </c>
      <c r="M3073" s="211">
        <v>3.4865813488060414E-2</v>
      </c>
      <c r="N3073" s="211">
        <v>4.3875960932758237E-2</v>
      </c>
      <c r="P3073" s="212">
        <f t="array" ref="P3073:Z3073">(1+D3073:N3073)^-P$1:Z$1</f>
        <v>0.99991627948859596</v>
      </c>
      <c r="Q3073" s="212">
        <v>0.99931122739971179</v>
      </c>
      <c r="R3073" s="212">
        <v>0.9979226872195921</v>
      </c>
      <c r="S3073" s="212">
        <v>0.9936478003947723</v>
      </c>
      <c r="T3073" s="212">
        <v>0.98370773278690582</v>
      </c>
      <c r="U3073" s="212">
        <v>0.96773284563717332</v>
      </c>
      <c r="V3073" s="212">
        <v>0.92793053106684409</v>
      </c>
      <c r="W3073" s="212">
        <v>0.86888845778605717</v>
      </c>
      <c r="X3073" s="212">
        <v>0.77057358863869718</v>
      </c>
      <c r="Y3073" s="212">
        <v>0.59805261579314961</v>
      </c>
      <c r="Z3073" s="212">
        <v>0.42366449570519393</v>
      </c>
    </row>
    <row r="3074" spans="3:26" x14ac:dyDescent="0.3">
      <c r="C3074" s="210">
        <v>39377</v>
      </c>
      <c r="D3074" s="211">
        <v>9.7894676939716042E-4</v>
      </c>
      <c r="E3074" s="211">
        <v>2.4569630367006594E-3</v>
      </c>
      <c r="F3074" s="211">
        <v>3.7627382547411356E-3</v>
      </c>
      <c r="G3074" s="211">
        <v>6.1449978987546984E-3</v>
      </c>
      <c r="H3074" s="211">
        <v>7.7300443547087174E-3</v>
      </c>
      <c r="I3074" s="211">
        <v>1.0534886832961441E-2</v>
      </c>
      <c r="J3074" s="211">
        <v>1.3681289307655732E-2</v>
      </c>
      <c r="K3074" s="211">
        <v>1.7625888304197489E-2</v>
      </c>
      <c r="L3074" s="211">
        <v>2.4165058787456305E-2</v>
      </c>
      <c r="M3074" s="211">
        <v>3.1903386530052216E-2</v>
      </c>
      <c r="N3074" s="211">
        <v>4.2362740093735821E-2</v>
      </c>
      <c r="P3074" s="212">
        <f t="array" ref="P3074:Z3074">(1+D3074:N3074)^-P$1:Z$1</f>
        <v>0.99992172563051829</v>
      </c>
      <c r="Q3074" s="212">
        <v>0.99938670073545344</v>
      </c>
      <c r="R3074" s="212">
        <v>0.99812392360394708</v>
      </c>
      <c r="S3074" s="212">
        <v>0.9938925324763449</v>
      </c>
      <c r="T3074" s="212">
        <v>0.98471734214462259</v>
      </c>
      <c r="U3074" s="212">
        <v>0.96904973259655225</v>
      </c>
      <c r="V3074" s="212">
        <v>0.93431398293645995</v>
      </c>
      <c r="W3074" s="212">
        <v>0.88487713261628442</v>
      </c>
      <c r="X3074" s="212">
        <v>0.78759046515177178</v>
      </c>
      <c r="Y3074" s="212">
        <v>0.6243303306738941</v>
      </c>
      <c r="Z3074" s="212">
        <v>0.43613648881861888</v>
      </c>
    </row>
    <row r="3075" spans="3:26" x14ac:dyDescent="0.3">
      <c r="C3075" s="210">
        <v>39374</v>
      </c>
      <c r="D3075" s="211">
        <v>9.8431755902903917E-4</v>
      </c>
      <c r="E3075" s="211">
        <v>2.5387462239050401E-3</v>
      </c>
      <c r="F3075" s="211">
        <v>3.8787977645651497E-3</v>
      </c>
      <c r="G3075" s="211">
        <v>6.3224927861969876E-3</v>
      </c>
      <c r="H3075" s="211">
        <v>8.1832073677763455E-3</v>
      </c>
      <c r="I3075" s="211">
        <v>1.0754149350046252E-2</v>
      </c>
      <c r="J3075" s="211">
        <v>1.346030691212379E-2</v>
      </c>
      <c r="K3075" s="211">
        <v>1.7040917429936513E-2</v>
      </c>
      <c r="L3075" s="211">
        <v>2.2128731783102599E-2</v>
      </c>
      <c r="M3075" s="211">
        <v>2.8054012371310413E-2</v>
      </c>
      <c r="N3075" s="211">
        <v>3.5232716848673448E-2</v>
      </c>
      <c r="P3075" s="212">
        <f t="array" ref="P3075:Z3075">(1+D3075:N3075)^-P$1:Z$1</f>
        <v>0.99992129642239624</v>
      </c>
      <c r="Q3075" s="212">
        <v>0.99936631859801472</v>
      </c>
      <c r="R3075" s="212">
        <v>0.99806622484493535</v>
      </c>
      <c r="S3075" s="212">
        <v>0.9937172299819198</v>
      </c>
      <c r="T3075" s="212">
        <v>0.98383231016621409</v>
      </c>
      <c r="U3075" s="212">
        <v>0.9684192226116497</v>
      </c>
      <c r="V3075" s="212">
        <v>0.9353330509725668</v>
      </c>
      <c r="W3075" s="212">
        <v>0.88844596605863102</v>
      </c>
      <c r="X3075" s="212">
        <v>0.80342258556037094</v>
      </c>
      <c r="Y3075" s="212">
        <v>0.66032997746334332</v>
      </c>
      <c r="Z3075" s="212">
        <v>0.50031120068791568</v>
      </c>
    </row>
    <row r="3076" spans="3:26" x14ac:dyDescent="0.3">
      <c r="C3076" s="210">
        <v>39373</v>
      </c>
      <c r="D3076" s="211">
        <v>1.061529803666511E-3</v>
      </c>
      <c r="E3076" s="211">
        <v>2.7946265319340018E-3</v>
      </c>
      <c r="F3076" s="211">
        <v>4.468081538943681E-3</v>
      </c>
      <c r="G3076" s="211">
        <v>6.9987939519972654E-3</v>
      </c>
      <c r="H3076" s="211">
        <v>9.5825800608091132E-3</v>
      </c>
      <c r="I3076" s="211">
        <v>1.3008494687097225E-2</v>
      </c>
      <c r="J3076" s="211">
        <v>1.6949960695344223E-2</v>
      </c>
      <c r="K3076" s="211">
        <v>2.2282667423648574E-2</v>
      </c>
      <c r="L3076" s="211">
        <v>2.8420468998980274E-2</v>
      </c>
      <c r="M3076" s="211">
        <v>3.6777387485897303E-2</v>
      </c>
      <c r="N3076" s="211">
        <v>4.6071697799098366E-2</v>
      </c>
      <c r="P3076" s="212">
        <f t="array" ref="P3076:Z3076">(1+D3076:N3076)^-P$1:Z$1</f>
        <v>0.99991512625963463</v>
      </c>
      <c r="Q3076" s="212">
        <v>0.99930256111781957</v>
      </c>
      <c r="R3076" s="212">
        <v>0.99777341787141172</v>
      </c>
      <c r="S3076" s="212">
        <v>0.99304984872471358</v>
      </c>
      <c r="T3076" s="212">
        <v>0.98110683936685483</v>
      </c>
      <c r="U3076" s="212">
        <v>0.96196825029329691</v>
      </c>
      <c r="V3076" s="212">
        <v>0.91939487951792609</v>
      </c>
      <c r="W3076" s="212">
        <v>0.8570438001293581</v>
      </c>
      <c r="X3076" s="212">
        <v>0.75560161994008357</v>
      </c>
      <c r="Y3076" s="212">
        <v>0.58172436270906724</v>
      </c>
      <c r="Z3076" s="212">
        <v>0.40622903180317466</v>
      </c>
    </row>
    <row r="3077" spans="3:26" x14ac:dyDescent="0.3">
      <c r="C3077" s="210">
        <v>39372</v>
      </c>
      <c r="D3077" s="211">
        <v>1.018723625908217E-3</v>
      </c>
      <c r="E3077" s="211">
        <v>2.5886826785928656E-3</v>
      </c>
      <c r="F3077" s="211">
        <v>4.2295220466370314E-3</v>
      </c>
      <c r="G3077" s="211">
        <v>6.7378164981613774E-3</v>
      </c>
      <c r="H3077" s="211">
        <v>8.7791304918804491E-3</v>
      </c>
      <c r="I3077" s="211">
        <v>1.1452148278028429E-2</v>
      </c>
      <c r="J3077" s="211">
        <v>1.5497462234534706E-2</v>
      </c>
      <c r="K3077" s="211">
        <v>2.0726300308115429E-2</v>
      </c>
      <c r="L3077" s="211">
        <v>2.7857415950051874E-2</v>
      </c>
      <c r="M3077" s="211">
        <v>3.6451662247903825E-2</v>
      </c>
      <c r="N3077" s="211">
        <v>4.7988327594924406E-2</v>
      </c>
      <c r="P3077" s="212">
        <f t="array" ref="P3077:Z3077">(1+D3077:N3077)^-P$1:Z$1</f>
        <v>0.99991854691115212</v>
      </c>
      <c r="Q3077" s="212">
        <v>0.99935387437639922</v>
      </c>
      <c r="R3077" s="212">
        <v>0.99789192374097058</v>
      </c>
      <c r="S3077" s="212">
        <v>0.9933072778356552</v>
      </c>
      <c r="T3077" s="212">
        <v>0.98267028126408873</v>
      </c>
      <c r="U3077" s="212">
        <v>0.96641569961690743</v>
      </c>
      <c r="V3077" s="212">
        <v>0.92598891520974191</v>
      </c>
      <c r="W3077" s="212">
        <v>0.8662332791821481</v>
      </c>
      <c r="X3077" s="212">
        <v>0.75975097052835128</v>
      </c>
      <c r="Y3077" s="212">
        <v>0.58447267777230882</v>
      </c>
      <c r="Z3077" s="212">
        <v>0.39162561437995674</v>
      </c>
    </row>
    <row r="3078" spans="3:26" x14ac:dyDescent="0.3">
      <c r="C3078" s="210">
        <v>39371</v>
      </c>
      <c r="D3078" s="211">
        <v>1.062532358868786E-3</v>
      </c>
      <c r="E3078" s="211">
        <v>2.6018489465921748E-3</v>
      </c>
      <c r="F3078" s="211">
        <v>4.0534194866661899E-3</v>
      </c>
      <c r="G3078" s="211">
        <v>6.6365628314514176E-3</v>
      </c>
      <c r="H3078" s="211">
        <v>9.0503831655172808E-3</v>
      </c>
      <c r="I3078" s="211">
        <v>1.2089275778714761E-2</v>
      </c>
      <c r="J3078" s="211">
        <v>1.5619228408885072E-2</v>
      </c>
      <c r="K3078" s="211">
        <v>2.0699892807917265E-2</v>
      </c>
      <c r="L3078" s="211">
        <v>2.8040543130540205E-2</v>
      </c>
      <c r="M3078" s="211">
        <v>3.5166253999231144E-2</v>
      </c>
      <c r="N3078" s="211">
        <v>4.7657960406649241E-2</v>
      </c>
      <c r="P3078" s="212">
        <f t="array" ref="P3078:Z3078">(1+D3078:N3078)^-P$1:Z$1</f>
        <v>0.9999150461471108</v>
      </c>
      <c r="Q3078" s="212">
        <v>0.9993505934564243</v>
      </c>
      <c r="R3078" s="212">
        <v>0.99797943084674801</v>
      </c>
      <c r="S3078" s="212">
        <v>0.99340719076129713</v>
      </c>
      <c r="T3078" s="212">
        <v>0.98214202991345378</v>
      </c>
      <c r="U3078" s="212">
        <v>0.9645917227124664</v>
      </c>
      <c r="V3078" s="212">
        <v>0.925433947901113</v>
      </c>
      <c r="W3078" s="212">
        <v>0.86639016938893387</v>
      </c>
      <c r="X3078" s="212">
        <v>0.758398693322762</v>
      </c>
      <c r="Y3078" s="212">
        <v>0.59545427014041785</v>
      </c>
      <c r="Z3078" s="212">
        <v>0.39410292241571532</v>
      </c>
    </row>
    <row r="3079" spans="3:26" x14ac:dyDescent="0.3">
      <c r="C3079" s="210">
        <v>39370</v>
      </c>
      <c r="D3079" s="211">
        <v>1.1537476667003842E-3</v>
      </c>
      <c r="E3079" s="211">
        <v>2.7996288310996845E-3</v>
      </c>
      <c r="F3079" s="211">
        <v>4.439366239878618E-3</v>
      </c>
      <c r="G3079" s="211">
        <v>7.2556168085682838E-3</v>
      </c>
      <c r="H3079" s="211">
        <v>9.7403338978769433E-3</v>
      </c>
      <c r="I3079" s="211">
        <v>1.3259130595100607E-2</v>
      </c>
      <c r="J3079" s="211">
        <v>1.7757046982567651E-2</v>
      </c>
      <c r="K3079" s="211">
        <v>2.3515265868684021E-2</v>
      </c>
      <c r="L3079" s="211">
        <v>3.0949794950254808E-2</v>
      </c>
      <c r="M3079" s="211">
        <v>4.2157623937208392E-2</v>
      </c>
      <c r="N3079" s="211">
        <v>5.6546514622862511E-2</v>
      </c>
      <c r="P3079" s="212">
        <f t="array" ref="P3079:Z3079">(1+D3079:N3079)^-P$1:Z$1</f>
        <v>0.99990775764567952</v>
      </c>
      <c r="Q3079" s="212">
        <v>0.99930131490183216</v>
      </c>
      <c r="R3079" s="212">
        <v>0.9977876801346629</v>
      </c>
      <c r="S3079" s="212">
        <v>0.99279664795361755</v>
      </c>
      <c r="T3079" s="212">
        <v>0.98080030258109863</v>
      </c>
      <c r="U3079" s="212">
        <v>0.9612545804777175</v>
      </c>
      <c r="V3079" s="212">
        <v>0.91575523356062705</v>
      </c>
      <c r="W3079" s="212">
        <v>0.84984500807948948</v>
      </c>
      <c r="X3079" s="212">
        <v>0.73726706583259261</v>
      </c>
      <c r="Y3079" s="212">
        <v>0.53826835774729476</v>
      </c>
      <c r="Z3079" s="212">
        <v>0.33283390942008911</v>
      </c>
    </row>
    <row r="3080" spans="3:26" x14ac:dyDescent="0.3">
      <c r="C3080" s="210">
        <v>39367</v>
      </c>
      <c r="D3080" s="211">
        <v>1.1765895274566541E-3</v>
      </c>
      <c r="E3080" s="211">
        <v>3.0074412194036402E-3</v>
      </c>
      <c r="F3080" s="211">
        <v>4.8013320587019523E-3</v>
      </c>
      <c r="G3080" s="211">
        <v>7.884343696076131E-3</v>
      </c>
      <c r="H3080" s="211">
        <v>1.0596748361415791E-2</v>
      </c>
      <c r="I3080" s="211">
        <v>1.4443619504387785E-2</v>
      </c>
      <c r="J3080" s="211">
        <v>1.9320740456662454E-2</v>
      </c>
      <c r="K3080" s="211">
        <v>2.4470807895793197E-2</v>
      </c>
      <c r="L3080" s="211">
        <v>3.2068136947074458E-2</v>
      </c>
      <c r="M3080" s="211">
        <v>4.0907589544979958E-2</v>
      </c>
      <c r="N3080" s="211">
        <v>5.550281325013922E-2</v>
      </c>
      <c r="P3080" s="212">
        <f t="array" ref="P3080:Z3080">(1+D3080:N3080)^-P$1:Z$1</f>
        <v>0.99990593259353899</v>
      </c>
      <c r="Q3080" s="212">
        <v>0.99924954975004798</v>
      </c>
      <c r="R3080" s="212">
        <v>0.99760794432263333</v>
      </c>
      <c r="S3080" s="212">
        <v>0.99217733289996068</v>
      </c>
      <c r="T3080" s="212">
        <v>0.97913867907809538</v>
      </c>
      <c r="U3080" s="212">
        <v>0.95789135821393046</v>
      </c>
      <c r="V3080" s="212">
        <v>0.908752659444789</v>
      </c>
      <c r="W3080" s="212">
        <v>0.84431185175779166</v>
      </c>
      <c r="X3080" s="212">
        <v>0.72931693341801695</v>
      </c>
      <c r="Y3080" s="212">
        <v>0.54804645559994392</v>
      </c>
      <c r="Z3080" s="212">
        <v>0.33947836076858812</v>
      </c>
    </row>
    <row r="3081" spans="3:26" x14ac:dyDescent="0.3">
      <c r="C3081" s="210">
        <v>39366</v>
      </c>
      <c r="D3081" s="211">
        <v>1.0313451698668575E-3</v>
      </c>
      <c r="E3081" s="211">
        <v>2.4875823308501796E-3</v>
      </c>
      <c r="F3081" s="211">
        <v>3.999543548477571E-3</v>
      </c>
      <c r="G3081" s="211">
        <v>6.0672173907517519E-3</v>
      </c>
      <c r="H3081" s="211">
        <v>7.8745882521217697E-3</v>
      </c>
      <c r="I3081" s="211">
        <v>1.0232002591876951E-2</v>
      </c>
      <c r="J3081" s="211">
        <v>1.2876465496566401E-2</v>
      </c>
      <c r="K3081" s="211">
        <v>1.6271781763998159E-2</v>
      </c>
      <c r="L3081" s="211">
        <v>2.1518727334252009E-2</v>
      </c>
      <c r="M3081" s="211">
        <v>2.7573341034374747E-2</v>
      </c>
      <c r="N3081" s="211">
        <v>3.6460920096978128E-2</v>
      </c>
      <c r="P3081" s="212">
        <f t="array" ref="P3081:Z3081">(1+D3081:N3081)^-P$1:Z$1</f>
        <v>0.99991753830424657</v>
      </c>
      <c r="Q3081" s="212">
        <v>0.99937906950231015</v>
      </c>
      <c r="R3081" s="212">
        <v>0.99800620693304787</v>
      </c>
      <c r="S3081" s="212">
        <v>0.99396937174189304</v>
      </c>
      <c r="T3081" s="212">
        <v>0.98443491677604023</v>
      </c>
      <c r="U3081" s="212">
        <v>0.96992160529505855</v>
      </c>
      <c r="V3081" s="212">
        <v>0.93803188001633908</v>
      </c>
      <c r="W3081" s="212">
        <v>0.89316342704383456</v>
      </c>
      <c r="X3081" s="212">
        <v>0.80823317207957879</v>
      </c>
      <c r="Y3081" s="212">
        <v>0.66497845014457835</v>
      </c>
      <c r="Z3081" s="212">
        <v>0.48858639309350799</v>
      </c>
    </row>
    <row r="3082" spans="3:26" x14ac:dyDescent="0.3">
      <c r="C3082" s="210">
        <v>39365</v>
      </c>
      <c r="D3082" s="211">
        <v>9.8245230431050668E-4</v>
      </c>
      <c r="E3082" s="211">
        <v>2.4888096853273615E-3</v>
      </c>
      <c r="F3082" s="211">
        <v>3.9035935985538522E-3</v>
      </c>
      <c r="G3082" s="211">
        <v>6.2394519159522759E-3</v>
      </c>
      <c r="H3082" s="211">
        <v>8.5753995437510989E-3</v>
      </c>
      <c r="I3082" s="211">
        <v>1.1077030653966511E-2</v>
      </c>
      <c r="J3082" s="211">
        <v>1.5229909660369679E-2</v>
      </c>
      <c r="K3082" s="211">
        <v>1.9599999607052145E-2</v>
      </c>
      <c r="L3082" s="211">
        <v>2.5046725411453499E-2</v>
      </c>
      <c r="M3082" s="211">
        <v>3.2998492040521146E-2</v>
      </c>
      <c r="N3082" s="211">
        <v>4.431235979350176E-2</v>
      </c>
      <c r="P3082" s="212">
        <f t="array" ref="P3082:Z3082">(1+D3082:N3082)^-P$1:Z$1</f>
        <v>0.99992144548445527</v>
      </c>
      <c r="Q3082" s="212">
        <v>0.99937876361536992</v>
      </c>
      <c r="R3082" s="212">
        <v>0.99805389894163365</v>
      </c>
      <c r="S3082" s="212">
        <v>0.99379923744385901</v>
      </c>
      <c r="T3082" s="212">
        <v>0.98306731765482136</v>
      </c>
      <c r="U3082" s="212">
        <v>0.96749174248320713</v>
      </c>
      <c r="V3082" s="212">
        <v>0.92720972900707033</v>
      </c>
      <c r="W3082" s="212">
        <v>0.87295370708637576</v>
      </c>
      <c r="X3082" s="212">
        <v>0.78084237570994453</v>
      </c>
      <c r="Y3082" s="212">
        <v>0.61447566304190326</v>
      </c>
      <c r="Z3082" s="212">
        <v>0.42013768571340765</v>
      </c>
    </row>
    <row r="3083" spans="3:26" x14ac:dyDescent="0.3">
      <c r="C3083" s="210">
        <v>39364</v>
      </c>
      <c r="D3083" s="211">
        <v>1.0154701948214863E-3</v>
      </c>
      <c r="E3083" s="211">
        <v>2.3853784792397872E-3</v>
      </c>
      <c r="F3083" s="211">
        <v>3.5825069922111822E-3</v>
      </c>
      <c r="G3083" s="211">
        <v>5.8871572451411032E-3</v>
      </c>
      <c r="H3083" s="211">
        <v>7.5363733846232099E-3</v>
      </c>
      <c r="I3083" s="211">
        <v>1.0004567374640899E-2</v>
      </c>
      <c r="J3083" s="211">
        <v>1.3259200170978914E-2</v>
      </c>
      <c r="K3083" s="211">
        <v>1.6932747116355326E-2</v>
      </c>
      <c r="L3083" s="211">
        <v>2.2344752808009075E-2</v>
      </c>
      <c r="M3083" s="211">
        <v>2.9530222121863181E-2</v>
      </c>
      <c r="N3083" s="211">
        <v>3.8225080440191725E-2</v>
      </c>
      <c r="P3083" s="212">
        <f t="array" ref="P3083:Z3083">(1+D3083:N3083)^-P$1:Z$1</f>
        <v>0.99991880690003898</v>
      </c>
      <c r="Q3083" s="212">
        <v>0.99940454285995906</v>
      </c>
      <c r="R3083" s="212">
        <v>0.99821354506393034</v>
      </c>
      <c r="S3083" s="212">
        <v>0.99414729852872918</v>
      </c>
      <c r="T3083" s="212">
        <v>0.98509594781568688</v>
      </c>
      <c r="U3083" s="212">
        <v>0.97057698057496666</v>
      </c>
      <c r="V3083" s="212">
        <v>0.93626162119232292</v>
      </c>
      <c r="W3083" s="212">
        <v>0.8891077001434492</v>
      </c>
      <c r="X3083" s="212">
        <v>0.80172657022622229</v>
      </c>
      <c r="Y3083" s="212">
        <v>0.64626926215004754</v>
      </c>
      <c r="Z3083" s="212">
        <v>0.47224751494849615</v>
      </c>
    </row>
    <row r="3084" spans="3:26" x14ac:dyDescent="0.3">
      <c r="C3084" s="210">
        <v>39363</v>
      </c>
      <c r="D3084" s="211">
        <v>9.86861208909628E-4</v>
      </c>
      <c r="E3084" s="211">
        <v>2.3477381227592067E-3</v>
      </c>
      <c r="F3084" s="211">
        <v>3.8669055599952844E-3</v>
      </c>
      <c r="G3084" s="211">
        <v>5.8663076089156786E-3</v>
      </c>
      <c r="H3084" s="211">
        <v>7.6838735853572929E-3</v>
      </c>
      <c r="I3084" s="211">
        <v>1.0484685011954202E-2</v>
      </c>
      <c r="J3084" s="211">
        <v>1.3387694689790348E-2</v>
      </c>
      <c r="K3084" s="211">
        <v>1.7750432568294373E-2</v>
      </c>
      <c r="L3084" s="211">
        <v>2.312025538066368E-2</v>
      </c>
      <c r="M3084" s="211">
        <v>3.0117097139268186E-2</v>
      </c>
      <c r="N3084" s="211">
        <v>3.788205183616556E-2</v>
      </c>
      <c r="P3084" s="212">
        <f t="array" ref="P3084:Z3084">(1+D3084:N3084)^-P$1:Z$1</f>
        <v>0.99992109314678834</v>
      </c>
      <c r="Q3084" s="212">
        <v>0.99941392518609795</v>
      </c>
      <c r="R3084" s="212">
        <v>0.99807213657113258</v>
      </c>
      <c r="S3084" s="212">
        <v>0.99416790525287535</v>
      </c>
      <c r="T3084" s="212">
        <v>0.98480758115717359</v>
      </c>
      <c r="U3084" s="212">
        <v>0.96919416965393312</v>
      </c>
      <c r="V3084" s="212">
        <v>0.93566819587988104</v>
      </c>
      <c r="W3084" s="212">
        <v>0.88411942088041928</v>
      </c>
      <c r="X3084" s="212">
        <v>0.79567034566722838</v>
      </c>
      <c r="Y3084" s="212">
        <v>0.64076837626706995</v>
      </c>
      <c r="Z3084" s="212">
        <v>0.4753789700161089</v>
      </c>
    </row>
    <row r="3085" spans="3:26" x14ac:dyDescent="0.3">
      <c r="C3085" s="210">
        <v>39360</v>
      </c>
      <c r="D3085" s="211">
        <v>8.9356185224938702E-4</v>
      </c>
      <c r="E3085" s="211">
        <v>2.1166614997206682E-3</v>
      </c>
      <c r="F3085" s="211">
        <v>3.2320262130593712E-3</v>
      </c>
      <c r="G3085" s="211">
        <v>5.2619551452532647E-3</v>
      </c>
      <c r="H3085" s="211">
        <v>6.8372299571616601E-3</v>
      </c>
      <c r="I3085" s="211">
        <v>8.7800881004270782E-3</v>
      </c>
      <c r="J3085" s="211">
        <v>1.098397785509234E-2</v>
      </c>
      <c r="K3085" s="211">
        <v>1.4544538639920711E-2</v>
      </c>
      <c r="L3085" s="211">
        <v>1.9545932726473109E-2</v>
      </c>
      <c r="M3085" s="211">
        <v>2.6460233126943945E-2</v>
      </c>
      <c r="N3085" s="211">
        <v>3.5361569610720678E-2</v>
      </c>
      <c r="P3085" s="212">
        <f t="array" ref="P3085:Z3085">(1+D3085:N3085)^-P$1:Z$1</f>
        <v>0.9999285495236252</v>
      </c>
      <c r="Q3085" s="212">
        <v>0.99947153355565199</v>
      </c>
      <c r="R3085" s="212">
        <v>0.99838789362022273</v>
      </c>
      <c r="S3085" s="212">
        <v>0.9947655880954005</v>
      </c>
      <c r="T3085" s="212">
        <v>0.98646451556447223</v>
      </c>
      <c r="U3085" s="212">
        <v>0.97411559487558641</v>
      </c>
      <c r="V3085" s="212">
        <v>0.94684444466170714</v>
      </c>
      <c r="W3085" s="212">
        <v>0.90386210435028691</v>
      </c>
      <c r="X3085" s="212">
        <v>0.82400915238072192</v>
      </c>
      <c r="Y3085" s="212">
        <v>0.67587762525737582</v>
      </c>
      <c r="Z3085" s="212">
        <v>0.4990673778425388</v>
      </c>
    </row>
    <row r="3086" spans="3:26" x14ac:dyDescent="0.3">
      <c r="C3086" s="210">
        <v>39359</v>
      </c>
      <c r="D3086" s="211">
        <v>1.0082965806957462E-3</v>
      </c>
      <c r="E3086" s="211">
        <v>2.5410861863550791E-3</v>
      </c>
      <c r="F3086" s="211">
        <v>3.8947886049899446E-3</v>
      </c>
      <c r="G3086" s="211">
        <v>6.3635910031857364E-3</v>
      </c>
      <c r="H3086" s="211">
        <v>8.669891801140377E-3</v>
      </c>
      <c r="I3086" s="211">
        <v>1.0848757944474098E-2</v>
      </c>
      <c r="J3086" s="211">
        <v>1.3882751349654807E-2</v>
      </c>
      <c r="K3086" s="211">
        <v>1.766511686902494E-2</v>
      </c>
      <c r="L3086" s="211">
        <v>2.361686906262556E-2</v>
      </c>
      <c r="M3086" s="211">
        <v>3.0621142592322827E-2</v>
      </c>
      <c r="N3086" s="211">
        <v>4.1098177192206223E-2</v>
      </c>
      <c r="P3086" s="212">
        <f t="array" ref="P3086:Z3086">(1+D3086:N3086)^-P$1:Z$1</f>
        <v>0.99991938016266269</v>
      </c>
      <c r="Q3086" s="212">
        <v>0.99936573545939356</v>
      </c>
      <c r="R3086" s="212">
        <v>0.99805827581408446</v>
      </c>
      <c r="S3086" s="212">
        <v>0.99367664822130308</v>
      </c>
      <c r="T3086" s="212">
        <v>0.98288313866883237</v>
      </c>
      <c r="U3086" s="212">
        <v>0.968147335627772</v>
      </c>
      <c r="V3086" s="212">
        <v>0.93338609450931098</v>
      </c>
      <c r="W3086" s="212">
        <v>0.88463839089489593</v>
      </c>
      <c r="X3086" s="212">
        <v>0.79181852146211973</v>
      </c>
      <c r="Y3086" s="212">
        <v>0.63608373016942787</v>
      </c>
      <c r="Z3086" s="212">
        <v>0.44685464644769607</v>
      </c>
    </row>
    <row r="3087" spans="3:26" x14ac:dyDescent="0.3">
      <c r="C3087" s="210">
        <v>39358</v>
      </c>
      <c r="D3087" s="211">
        <v>1.0273605625773896E-3</v>
      </c>
      <c r="E3087" s="211">
        <v>2.7294849457837307E-3</v>
      </c>
      <c r="F3087" s="211">
        <v>4.1557513911579308E-3</v>
      </c>
      <c r="G3087" s="211">
        <v>6.8350029534141937E-3</v>
      </c>
      <c r="H3087" s="211">
        <v>9.2099720117093577E-3</v>
      </c>
      <c r="I3087" s="211">
        <v>1.2386295955893861E-2</v>
      </c>
      <c r="J3087" s="211">
        <v>1.6503796446996281E-2</v>
      </c>
      <c r="K3087" s="211">
        <v>2.1895965472286814E-2</v>
      </c>
      <c r="L3087" s="211">
        <v>3.009784748049206E-2</v>
      </c>
      <c r="M3087" s="211">
        <v>3.97716712684364E-2</v>
      </c>
      <c r="N3087" s="211">
        <v>5.1306895259865051E-2</v>
      </c>
      <c r="P3087" s="212">
        <f t="array" ref="P3087:Z3087">(1+D3087:N3087)^-P$1:Z$1</f>
        <v>0.99991785671883338</v>
      </c>
      <c r="Q3087" s="212">
        <v>0.99931879046209104</v>
      </c>
      <c r="R3087" s="212">
        <v>0.99792857830836179</v>
      </c>
      <c r="S3087" s="212">
        <v>0.99321139716699902</v>
      </c>
      <c r="T3087" s="212">
        <v>0.981831437420429</v>
      </c>
      <c r="U3087" s="212">
        <v>0.96374297804555109</v>
      </c>
      <c r="V3087" s="212">
        <v>0.92141435734061883</v>
      </c>
      <c r="W3087" s="212">
        <v>0.85931661362700962</v>
      </c>
      <c r="X3087" s="212">
        <v>0.74338741306933298</v>
      </c>
      <c r="Y3087" s="212">
        <v>0.55709631706548202</v>
      </c>
      <c r="Z3087" s="212">
        <v>0.36762898311723707</v>
      </c>
    </row>
    <row r="3088" spans="3:26" x14ac:dyDescent="0.3">
      <c r="C3088" s="210">
        <v>39357</v>
      </c>
      <c r="D3088" s="211">
        <v>1.103235442862221E-3</v>
      </c>
      <c r="E3088" s="211">
        <v>2.9154949255600676E-3</v>
      </c>
      <c r="F3088" s="211">
        <v>4.716142010007451E-3</v>
      </c>
      <c r="G3088" s="211">
        <v>7.7310720334254415E-3</v>
      </c>
      <c r="H3088" s="211">
        <v>1.0456955765595331E-2</v>
      </c>
      <c r="I3088" s="211">
        <v>1.4120631273020138E-2</v>
      </c>
      <c r="J3088" s="211">
        <v>1.8528911631461017E-2</v>
      </c>
      <c r="K3088" s="211">
        <v>2.5142112426463442E-2</v>
      </c>
      <c r="L3088" s="211">
        <v>3.3269458329062279E-2</v>
      </c>
      <c r="M3088" s="211">
        <v>4.4429300659751245E-2</v>
      </c>
      <c r="N3088" s="211">
        <v>5.8431526690631945E-2</v>
      </c>
      <c r="P3088" s="212">
        <f t="array" ref="P3088:Z3088">(1+D3088:N3088)^-P$1:Z$1</f>
        <v>0.99991179370433492</v>
      </c>
      <c r="Q3088" s="212">
        <v>0.99927245151361921</v>
      </c>
      <c r="R3088" s="212">
        <v>0.99765023709786482</v>
      </c>
      <c r="S3088" s="212">
        <v>0.99232823890422928</v>
      </c>
      <c r="T3088" s="212">
        <v>0.97940961749853328</v>
      </c>
      <c r="U3088" s="212">
        <v>0.95880688889255228</v>
      </c>
      <c r="V3088" s="212">
        <v>0.91229058676726804</v>
      </c>
      <c r="W3088" s="212">
        <v>0.84044921968929176</v>
      </c>
      <c r="X3088" s="212">
        <v>0.72088182176268267</v>
      </c>
      <c r="Y3088" s="212">
        <v>0.52097189293025781</v>
      </c>
      <c r="Z3088" s="212">
        <v>0.32117715930258689</v>
      </c>
    </row>
    <row r="3089" spans="3:26" x14ac:dyDescent="0.3">
      <c r="C3089" s="210">
        <v>39356</v>
      </c>
      <c r="D3089" s="211">
        <v>9.6540213487109755E-4</v>
      </c>
      <c r="E3089" s="211">
        <v>2.3323416017877862E-3</v>
      </c>
      <c r="F3089" s="211">
        <v>3.5436151899741713E-3</v>
      </c>
      <c r="G3089" s="211">
        <v>5.3936587500016146E-3</v>
      </c>
      <c r="H3089" s="211">
        <v>7.2843871174170871E-3</v>
      </c>
      <c r="I3089" s="211">
        <v>9.8753493980800761E-3</v>
      </c>
      <c r="J3089" s="211">
        <v>1.3233958015957611E-2</v>
      </c>
      <c r="K3089" s="211">
        <v>1.7982033601290245E-2</v>
      </c>
      <c r="L3089" s="211">
        <v>2.3709994427589167E-2</v>
      </c>
      <c r="M3089" s="211">
        <v>2.9964001805108793E-2</v>
      </c>
      <c r="N3089" s="211">
        <v>4.0084352578450937E-2</v>
      </c>
      <c r="P3089" s="212">
        <f t="array" ref="P3089:Z3089">(1+D3089:N3089)^-P$1:Z$1</f>
        <v>0.99992280806473632</v>
      </c>
      <c r="Q3089" s="212">
        <v>0.9994177630870078</v>
      </c>
      <c r="R3089" s="212">
        <v>0.99823288749562433</v>
      </c>
      <c r="S3089" s="212">
        <v>0.99463527673656948</v>
      </c>
      <c r="T3089" s="212">
        <v>0.9855888805029962</v>
      </c>
      <c r="U3089" s="212">
        <v>0.9709495969829568</v>
      </c>
      <c r="V3089" s="212">
        <v>0.93637824992525565</v>
      </c>
      <c r="W3089" s="212">
        <v>0.88271235982833907</v>
      </c>
      <c r="X3089" s="212">
        <v>0.79109851080382698</v>
      </c>
      <c r="Y3089" s="212">
        <v>0.6421985347719924</v>
      </c>
      <c r="Z3089" s="212">
        <v>0.45564724140578233</v>
      </c>
    </row>
    <row r="3090" spans="3:26" x14ac:dyDescent="0.3">
      <c r="C3090" s="210">
        <v>39353</v>
      </c>
      <c r="D3090" s="211">
        <v>1.1299645811114316E-3</v>
      </c>
      <c r="E3090" s="211">
        <v>2.7145861479072617E-3</v>
      </c>
      <c r="F3090" s="211">
        <v>4.4690418011372303E-3</v>
      </c>
      <c r="G3090" s="211">
        <v>7.0299331558613233E-3</v>
      </c>
      <c r="H3090" s="211">
        <v>8.9498903967848882E-3</v>
      </c>
      <c r="I3090" s="211">
        <v>1.2023387336309387E-2</v>
      </c>
      <c r="J3090" s="211">
        <v>1.5945217001564028E-2</v>
      </c>
      <c r="K3090" s="211">
        <v>2.1654464162462698E-2</v>
      </c>
      <c r="L3090" s="211">
        <v>2.9512557903298743E-2</v>
      </c>
      <c r="M3090" s="211">
        <v>4.0047816280511794E-2</v>
      </c>
      <c r="N3090" s="211">
        <v>5.419130184801093E-2</v>
      </c>
      <c r="P3090" s="212">
        <f t="array" ref="P3090:Z3090">(1+D3090:N3090)^-P$1:Z$1</f>
        <v>0.99990965794895703</v>
      </c>
      <c r="Q3090" s="212">
        <v>0.99932250252680033</v>
      </c>
      <c r="R3090" s="212">
        <v>0.99777294094067515</v>
      </c>
      <c r="S3090" s="212">
        <v>0.99301914181058071</v>
      </c>
      <c r="T3090" s="212">
        <v>0.98233768499612839</v>
      </c>
      <c r="U3090" s="212">
        <v>0.96478013609758329</v>
      </c>
      <c r="V3090" s="212">
        <v>0.92395017020662829</v>
      </c>
      <c r="W3090" s="212">
        <v>0.86073951465442489</v>
      </c>
      <c r="X3090" s="212">
        <v>0.7476244833159188</v>
      </c>
      <c r="Y3090" s="212">
        <v>0.55488170098312928</v>
      </c>
      <c r="Z3090" s="212">
        <v>0.34802579127693267</v>
      </c>
    </row>
    <row r="3091" spans="3:26" x14ac:dyDescent="0.3">
      <c r="C3091" s="210">
        <v>39352</v>
      </c>
      <c r="D3091" s="211">
        <v>8.0584286994199873E-4</v>
      </c>
      <c r="E3091" s="211">
        <v>2.0219196654657108E-3</v>
      </c>
      <c r="F3091" s="211">
        <v>3.322219771389624E-3</v>
      </c>
      <c r="G3091" s="211">
        <v>5.2687716112207843E-3</v>
      </c>
      <c r="H3091" s="211">
        <v>6.597749001010113E-3</v>
      </c>
      <c r="I3091" s="211">
        <v>9.0543903078481661E-3</v>
      </c>
      <c r="J3091" s="211">
        <v>1.2336807251119611E-2</v>
      </c>
      <c r="K3091" s="211">
        <v>1.6316519399705749E-2</v>
      </c>
      <c r="L3091" s="211">
        <v>2.106409877557E-2</v>
      </c>
      <c r="M3091" s="211">
        <v>2.7270759521881412E-2</v>
      </c>
      <c r="N3091" s="211">
        <v>3.6781622044897128E-2</v>
      </c>
      <c r="P3091" s="212">
        <f t="array" ref="P3091:Z3091">(1+D3091:N3091)^-P$1:Z$1</f>
        <v>0.99993556060807443</v>
      </c>
      <c r="Q3091" s="212">
        <v>0.99949515789142318</v>
      </c>
      <c r="R3091" s="212">
        <v>0.99834301761790101</v>
      </c>
      <c r="S3091" s="212">
        <v>0.99475884284878746</v>
      </c>
      <c r="T3091" s="212">
        <v>0.98693395346585444</v>
      </c>
      <c r="U3091" s="212">
        <v>0.97332139756371816</v>
      </c>
      <c r="V3091" s="212">
        <v>0.94053478533584689</v>
      </c>
      <c r="W3091" s="212">
        <v>0.89288824780579867</v>
      </c>
      <c r="X3091" s="212">
        <v>0.81183904736936419</v>
      </c>
      <c r="Y3091" s="212">
        <v>0.66792254609594726</v>
      </c>
      <c r="Z3091" s="212">
        <v>0.48557262414139063</v>
      </c>
    </row>
    <row r="3092" spans="3:26" x14ac:dyDescent="0.3">
      <c r="C3092" s="210">
        <v>39351</v>
      </c>
      <c r="D3092" s="211">
        <v>1.1652738473261588E-3</v>
      </c>
      <c r="E3092" s="211">
        <v>2.881151717482116E-3</v>
      </c>
      <c r="F3092" s="211">
        <v>4.6381175694850179E-3</v>
      </c>
      <c r="G3092" s="211">
        <v>7.1759312706958719E-3</v>
      </c>
      <c r="H3092" s="211">
        <v>9.4637389838287851E-3</v>
      </c>
      <c r="I3092" s="211">
        <v>1.2379498065199692E-2</v>
      </c>
      <c r="J3092" s="211">
        <v>1.6686476127172632E-2</v>
      </c>
      <c r="K3092" s="211">
        <v>2.1351896002178673E-2</v>
      </c>
      <c r="L3092" s="211">
        <v>2.7374240319951813E-2</v>
      </c>
      <c r="M3092" s="211">
        <v>3.6043334681876107E-2</v>
      </c>
      <c r="N3092" s="211">
        <v>4.7974655762144935E-2</v>
      </c>
      <c r="P3092" s="212">
        <f t="array" ref="P3092:Z3092">(1+D3092:N3092)^-P$1:Z$1</f>
        <v>0.9999068367045516</v>
      </c>
      <c r="Q3092" s="212">
        <v>0.99928100631120775</v>
      </c>
      <c r="R3092" s="212">
        <v>0.99768897721180105</v>
      </c>
      <c r="S3092" s="212">
        <v>0.99287519583431427</v>
      </c>
      <c r="T3092" s="212">
        <v>0.98133785837655874</v>
      </c>
      <c r="U3092" s="212">
        <v>0.96376239209954728</v>
      </c>
      <c r="V3092" s="212">
        <v>0.92058684952159853</v>
      </c>
      <c r="W3092" s="212">
        <v>0.86252601701756182</v>
      </c>
      <c r="X3092" s="212">
        <v>0.7633316621074927</v>
      </c>
      <c r="Y3092" s="212">
        <v>0.58793753066680687</v>
      </c>
      <c r="Z3092" s="212">
        <v>0.39172780966723225</v>
      </c>
    </row>
    <row r="3093" spans="3:26" x14ac:dyDescent="0.3">
      <c r="C3093" s="210">
        <v>39350</v>
      </c>
      <c r="D3093" s="211">
        <v>1.1043394039949941E-3</v>
      </c>
      <c r="E3093" s="211">
        <v>2.7867455730970401E-3</v>
      </c>
      <c r="F3093" s="211">
        <v>4.4575292982973825E-3</v>
      </c>
      <c r="G3093" s="211">
        <v>6.9887039235142431E-3</v>
      </c>
      <c r="H3093" s="211">
        <v>8.9775547837216713E-3</v>
      </c>
      <c r="I3093" s="211">
        <v>1.2304043471739553E-2</v>
      </c>
      <c r="J3093" s="211">
        <v>1.5525196475230155E-2</v>
      </c>
      <c r="K3093" s="211">
        <v>1.9757561825767891E-2</v>
      </c>
      <c r="L3093" s="211">
        <v>2.4954643909524701E-2</v>
      </c>
      <c r="M3093" s="211">
        <v>3.3576283504896325E-2</v>
      </c>
      <c r="N3093" s="211">
        <v>4.3072915949673239E-2</v>
      </c>
      <c r="P3093" s="212">
        <f t="array" ref="P3093:Z3093">(1+D3093:N3093)^-P$1:Z$1</f>
        <v>0.99991170549260544</v>
      </c>
      <c r="Q3093" s="212">
        <v>0.99930452450614093</v>
      </c>
      <c r="R3093" s="212">
        <v>0.99777865886829664</v>
      </c>
      <c r="S3093" s="212">
        <v>0.99305979908584463</v>
      </c>
      <c r="T3093" s="212">
        <v>0.98228381779732765</v>
      </c>
      <c r="U3093" s="212">
        <v>0.96397791742658567</v>
      </c>
      <c r="V3093" s="212">
        <v>0.92586247720090842</v>
      </c>
      <c r="W3093" s="212">
        <v>0.8720099872054965</v>
      </c>
      <c r="X3093" s="212">
        <v>0.7815441649469228</v>
      </c>
      <c r="Y3093" s="212">
        <v>0.60934319960062866</v>
      </c>
      <c r="Z3093" s="212">
        <v>0.43023587764003185</v>
      </c>
    </row>
    <row r="3094" spans="3:26" x14ac:dyDescent="0.3">
      <c r="C3094" s="210">
        <v>39349</v>
      </c>
      <c r="D3094" s="211">
        <v>1.042027604803756E-3</v>
      </c>
      <c r="E3094" s="211">
        <v>2.6324958717485023E-3</v>
      </c>
      <c r="F3094" s="211">
        <v>3.9625313909206136E-3</v>
      </c>
      <c r="G3094" s="211">
        <v>6.4600030151273045E-3</v>
      </c>
      <c r="H3094" s="211">
        <v>8.5090019896410015E-3</v>
      </c>
      <c r="I3094" s="211">
        <v>1.1229074561204876E-2</v>
      </c>
      <c r="J3094" s="211">
        <v>1.4492266088152014E-2</v>
      </c>
      <c r="K3094" s="211">
        <v>1.9162374625681194E-2</v>
      </c>
      <c r="L3094" s="211">
        <v>2.5161177481338125E-2</v>
      </c>
      <c r="M3094" s="211">
        <v>3.1505620182869974E-2</v>
      </c>
      <c r="N3094" s="211">
        <v>3.9460383195428654E-2</v>
      </c>
      <c r="P3094" s="212">
        <f t="array" ref="P3094:Z3094">(1+D3094:N3094)^-P$1:Z$1</f>
        <v>0.99991668466524364</v>
      </c>
      <c r="Q3094" s="212">
        <v>0.99934295671663309</v>
      </c>
      <c r="R3094" s="212">
        <v>0.99802460304912899</v>
      </c>
      <c r="S3094" s="212">
        <v>0.99358146076766618</v>
      </c>
      <c r="T3094" s="212">
        <v>0.98319676699835412</v>
      </c>
      <c r="U3094" s="212">
        <v>0.96705540482618013</v>
      </c>
      <c r="V3094" s="212">
        <v>0.93058553408704836</v>
      </c>
      <c r="W3094" s="212">
        <v>0.87558099380710053</v>
      </c>
      <c r="X3094" s="212">
        <v>0.77997105768637987</v>
      </c>
      <c r="Y3094" s="212">
        <v>0.62795138306237641</v>
      </c>
      <c r="Z3094" s="212">
        <v>0.46114888659577635</v>
      </c>
    </row>
    <row r="3095" spans="3:26" x14ac:dyDescent="0.3">
      <c r="C3095" s="210">
        <v>39346</v>
      </c>
      <c r="D3095" s="211">
        <v>9.2684654880973013E-4</v>
      </c>
      <c r="E3095" s="211">
        <v>2.2072516402957599E-3</v>
      </c>
      <c r="F3095" s="211">
        <v>3.4353132996644935E-3</v>
      </c>
      <c r="G3095" s="211">
        <v>5.6183639957323216E-3</v>
      </c>
      <c r="H3095" s="211">
        <v>7.4863666264741559E-3</v>
      </c>
      <c r="I3095" s="211">
        <v>9.3958061723594076E-3</v>
      </c>
      <c r="J3095" s="211">
        <v>1.2046158852776387E-2</v>
      </c>
      <c r="K3095" s="211">
        <v>1.6374207503938164E-2</v>
      </c>
      <c r="L3095" s="211">
        <v>2.0636207822144145E-2</v>
      </c>
      <c r="M3095" s="211">
        <v>2.654628226886592E-2</v>
      </c>
      <c r="N3095" s="211">
        <v>3.5419582852315834E-2</v>
      </c>
      <c r="P3095" s="212">
        <f t="array" ref="P3095:Z3095">(1+D3095:N3095)^-P$1:Z$1</f>
        <v>0.99992588936298787</v>
      </c>
      <c r="Q3095" s="212">
        <v>0.99944894707570886</v>
      </c>
      <c r="R3095" s="212">
        <v>0.99828675623548624</v>
      </c>
      <c r="S3095" s="212">
        <v>0.99441302565974599</v>
      </c>
      <c r="T3095" s="212">
        <v>0.98519374105438129</v>
      </c>
      <c r="U3095" s="212">
        <v>0.97233408918148789</v>
      </c>
      <c r="V3095" s="212">
        <v>0.941886116924746</v>
      </c>
      <c r="W3095" s="212">
        <v>0.89253355381615085</v>
      </c>
      <c r="X3095" s="212">
        <v>0.81524902509858244</v>
      </c>
      <c r="Y3095" s="212">
        <v>0.6750283029598988</v>
      </c>
      <c r="Z3095" s="212">
        <v>0.49850843321020888</v>
      </c>
    </row>
    <row r="3096" spans="3:26" x14ac:dyDescent="0.3">
      <c r="C3096" s="210">
        <v>39345</v>
      </c>
      <c r="D3096" s="211">
        <v>8.9852511367080959E-4</v>
      </c>
      <c r="E3096" s="211">
        <v>2.2738374385248444E-3</v>
      </c>
      <c r="F3096" s="211">
        <v>3.5293128339545336E-3</v>
      </c>
      <c r="G3096" s="211">
        <v>5.5766049741876227E-3</v>
      </c>
      <c r="H3096" s="211">
        <v>7.2175100491999288E-3</v>
      </c>
      <c r="I3096" s="211">
        <v>9.1913660802214036E-3</v>
      </c>
      <c r="J3096" s="211">
        <v>1.2255414288444812E-2</v>
      </c>
      <c r="K3096" s="211">
        <v>1.585684639378834E-2</v>
      </c>
      <c r="L3096" s="211">
        <v>2.0510320906743745E-2</v>
      </c>
      <c r="M3096" s="211">
        <v>2.8074760797509462E-2</v>
      </c>
      <c r="N3096" s="211">
        <v>3.569181595254791E-2</v>
      </c>
      <c r="P3096" s="212">
        <f t="array" ref="P3096:Z3096">(1+D3096:N3096)^-P$1:Z$1</f>
        <v>0.9999281528466003</v>
      </c>
      <c r="Q3096" s="212">
        <v>0.99943234713030249</v>
      </c>
      <c r="R3096" s="212">
        <v>0.99824000090581377</v>
      </c>
      <c r="S3096" s="212">
        <v>0.99445432108642706</v>
      </c>
      <c r="T3096" s="212">
        <v>0.98571976679595275</v>
      </c>
      <c r="U3096" s="212">
        <v>0.9729251297397612</v>
      </c>
      <c r="V3096" s="212">
        <v>0.94091297656825923</v>
      </c>
      <c r="W3096" s="212">
        <v>0.89572029986297008</v>
      </c>
      <c r="X3096" s="212">
        <v>0.81625524886468848</v>
      </c>
      <c r="Y3096" s="212">
        <v>0.66013010572816389</v>
      </c>
      <c r="Z3096" s="212">
        <v>0.49589429362017323</v>
      </c>
    </row>
    <row r="3097" spans="3:26" x14ac:dyDescent="0.3">
      <c r="C3097" s="210">
        <v>39344</v>
      </c>
      <c r="D3097" s="211">
        <v>1.0437366361057167E-3</v>
      </c>
      <c r="E3097" s="211">
        <v>2.6149169917094126E-3</v>
      </c>
      <c r="F3097" s="211">
        <v>4.0857959858897957E-3</v>
      </c>
      <c r="G3097" s="211">
        <v>6.2356397352848958E-3</v>
      </c>
      <c r="H3097" s="211">
        <v>8.1864020818943114E-3</v>
      </c>
      <c r="I3097" s="211">
        <v>1.0468337446960097E-2</v>
      </c>
      <c r="J3097" s="211">
        <v>1.3516900414029141E-2</v>
      </c>
      <c r="K3097" s="211">
        <v>1.7630751095475204E-2</v>
      </c>
      <c r="L3097" s="211">
        <v>2.4003895696055173E-2</v>
      </c>
      <c r="M3097" s="211">
        <v>3.2821157930264348E-2</v>
      </c>
      <c r="N3097" s="211">
        <v>4.4318344334324043E-2</v>
      </c>
      <c r="P3097" s="212">
        <f t="array" ref="P3097:Z3097">(1+D3097:N3097)^-P$1:Z$1</f>
        <v>0.99991654809656483</v>
      </c>
      <c r="Q3097" s="212">
        <v>0.9993473370659961</v>
      </c>
      <c r="R3097" s="212">
        <v>0.99796334091655137</v>
      </c>
      <c r="S3097" s="212">
        <v>0.99380300250851239</v>
      </c>
      <c r="T3097" s="212">
        <v>0.98382607509304776</v>
      </c>
      <c r="U3097" s="212">
        <v>0.96924120988395768</v>
      </c>
      <c r="V3097" s="212">
        <v>0.93507194106112324</v>
      </c>
      <c r="W3097" s="212">
        <v>0.88484753408284145</v>
      </c>
      <c r="X3097" s="212">
        <v>0.78883089449821675</v>
      </c>
      <c r="Y3097" s="212">
        <v>0.61606013716001107</v>
      </c>
      <c r="Z3097" s="212">
        <v>0.42008953575476266</v>
      </c>
    </row>
    <row r="3098" spans="3:26" x14ac:dyDescent="0.3">
      <c r="C3098" s="210">
        <v>39343</v>
      </c>
      <c r="D3098" s="211">
        <v>9.3558593910565962E-4</v>
      </c>
      <c r="E3098" s="211">
        <v>2.3563051046136506E-3</v>
      </c>
      <c r="F3098" s="211">
        <v>3.6798511797063432E-3</v>
      </c>
      <c r="G3098" s="211">
        <v>5.5372810328880645E-3</v>
      </c>
      <c r="H3098" s="211">
        <v>7.5135022940076438E-3</v>
      </c>
      <c r="I3098" s="211">
        <v>9.9448968161820542E-3</v>
      </c>
      <c r="J3098" s="211">
        <v>1.3024730163439295E-2</v>
      </c>
      <c r="K3098" s="211">
        <v>1.6803544044664904E-2</v>
      </c>
      <c r="L3098" s="211">
        <v>2.1825151890655238E-2</v>
      </c>
      <c r="M3098" s="211">
        <v>2.9201825248583783E-2</v>
      </c>
      <c r="N3098" s="211">
        <v>3.905297030940031E-2</v>
      </c>
      <c r="P3098" s="212">
        <f t="array" ref="P3098:Z3098">(1+D3098:N3098)^-P$1:Z$1</f>
        <v>0.99992519091422982</v>
      </c>
      <c r="Q3098" s="212">
        <v>0.9994117897208048</v>
      </c>
      <c r="R3098" s="212">
        <v>0.9981651368775144</v>
      </c>
      <c r="S3098" s="212">
        <v>0.99449321160206006</v>
      </c>
      <c r="T3098" s="212">
        <v>0.98514067272381012</v>
      </c>
      <c r="U3098" s="212">
        <v>0.97074902449288181</v>
      </c>
      <c r="V3098" s="212">
        <v>0.9373456367497226</v>
      </c>
      <c r="W3098" s="212">
        <v>0.88989884089788707</v>
      </c>
      <c r="X3098" s="212">
        <v>0.80581271347503003</v>
      </c>
      <c r="Y3098" s="212">
        <v>0.64936934644812216</v>
      </c>
      <c r="Z3098" s="212">
        <v>0.4647787204901383</v>
      </c>
    </row>
    <row r="3099" spans="3:26" x14ac:dyDescent="0.3">
      <c r="C3099" s="210">
        <v>39342</v>
      </c>
      <c r="D3099" s="211">
        <v>9.4183646191699937E-4</v>
      </c>
      <c r="E3099" s="211">
        <v>2.3603826448836854E-3</v>
      </c>
      <c r="F3099" s="211">
        <v>3.7864438711719124E-3</v>
      </c>
      <c r="G3099" s="211">
        <v>5.901880454618735E-3</v>
      </c>
      <c r="H3099" s="211">
        <v>7.9883130953793888E-3</v>
      </c>
      <c r="I3099" s="211">
        <v>1.0524606947598237E-2</v>
      </c>
      <c r="J3099" s="211">
        <v>1.403761024482591E-2</v>
      </c>
      <c r="K3099" s="211">
        <v>1.8657090184001194E-2</v>
      </c>
      <c r="L3099" s="211">
        <v>2.4366949476959842E-2</v>
      </c>
      <c r="M3099" s="211">
        <v>3.3187788249446376E-2</v>
      </c>
      <c r="N3099" s="211">
        <v>4.4938820280426894E-2</v>
      </c>
      <c r="P3099" s="212">
        <f t="array" ref="P3099:Z3099">(1+D3099:N3099)^-P$1:Z$1</f>
        <v>0.99992469137885676</v>
      </c>
      <c r="Q3099" s="212">
        <v>0.99941077333286032</v>
      </c>
      <c r="R3099" s="212">
        <v>0.9981121375897376</v>
      </c>
      <c r="S3099" s="212">
        <v>0.99413274736900648</v>
      </c>
      <c r="T3099" s="212">
        <v>0.98421279437722253</v>
      </c>
      <c r="U3099" s="212">
        <v>0.96907930680414589</v>
      </c>
      <c r="V3099" s="212">
        <v>0.93267360122112408</v>
      </c>
      <c r="W3099" s="212">
        <v>0.87862572251464344</v>
      </c>
      <c r="X3099" s="212">
        <v>0.78603959284750502</v>
      </c>
      <c r="Y3099" s="212">
        <v>0.61278910343016635</v>
      </c>
      <c r="Z3099" s="212">
        <v>0.41512866513419572</v>
      </c>
    </row>
    <row r="3100" spans="3:26" x14ac:dyDescent="0.3">
      <c r="C3100" s="210">
        <v>39339</v>
      </c>
      <c r="D3100" s="211">
        <v>8.6998511675562306E-4</v>
      </c>
      <c r="E3100" s="211">
        <v>2.0439578978970448E-3</v>
      </c>
      <c r="F3100" s="211">
        <v>3.2203393819426412E-3</v>
      </c>
      <c r="G3100" s="211">
        <v>5.0284206514658696E-3</v>
      </c>
      <c r="H3100" s="211">
        <v>6.5762210914144595E-3</v>
      </c>
      <c r="I3100" s="211">
        <v>8.73722953468185E-3</v>
      </c>
      <c r="J3100" s="211">
        <v>1.1304731036620641E-2</v>
      </c>
      <c r="K3100" s="211">
        <v>1.5087673735366144E-2</v>
      </c>
      <c r="L3100" s="211">
        <v>2.0526260866835466E-2</v>
      </c>
      <c r="M3100" s="211">
        <v>2.7905246128485925E-2</v>
      </c>
      <c r="N3100" s="211">
        <v>3.5433068264486292E-2</v>
      </c>
      <c r="P3100" s="212">
        <f t="array" ref="P3100:Z3100">(1+D3100:N3100)^-P$1:Z$1</f>
        <v>0.99993043386791158</v>
      </c>
      <c r="Q3100" s="212">
        <v>0.9994896623021079</v>
      </c>
      <c r="R3100" s="212">
        <v>0.99839370887150036</v>
      </c>
      <c r="S3100" s="212">
        <v>0.99499673785522758</v>
      </c>
      <c r="T3100" s="212">
        <v>0.98697616954782719</v>
      </c>
      <c r="U3100" s="212">
        <v>0.97423976290433079</v>
      </c>
      <c r="V3100" s="212">
        <v>0.94534385453280578</v>
      </c>
      <c r="W3100" s="212">
        <v>0.90048217619417847</v>
      </c>
      <c r="X3100" s="212">
        <v>0.81612776403536047</v>
      </c>
      <c r="Y3100" s="212">
        <v>0.66176495009711633</v>
      </c>
      <c r="Z3100" s="212">
        <v>0.49837859845420734</v>
      </c>
    </row>
    <row r="3101" spans="3:26" x14ac:dyDescent="0.3">
      <c r="C3101" s="210">
        <v>39338</v>
      </c>
      <c r="D3101" s="211">
        <v>9.0069152661770703E-4</v>
      </c>
      <c r="E3101" s="211">
        <v>2.2621554054269204E-3</v>
      </c>
      <c r="F3101" s="211">
        <v>3.7076377036849746E-3</v>
      </c>
      <c r="G3101" s="211">
        <v>5.8669660287260471E-3</v>
      </c>
      <c r="H3101" s="211">
        <v>8.0654767093208748E-3</v>
      </c>
      <c r="I3101" s="211">
        <v>1.0127588788693832E-2</v>
      </c>
      <c r="J3101" s="211">
        <v>1.3008820263398405E-2</v>
      </c>
      <c r="K3101" s="211">
        <v>1.7708631524161564E-2</v>
      </c>
      <c r="L3101" s="211">
        <v>2.3199025055342257E-2</v>
      </c>
      <c r="M3101" s="211">
        <v>3.15328443690856E-2</v>
      </c>
      <c r="N3101" s="211">
        <v>4.160937533266796E-2</v>
      </c>
      <c r="P3101" s="212">
        <f t="array" ref="P3101:Z3101">(1+D3101:N3101)^-P$1:Z$1</f>
        <v>0.99992797970179403</v>
      </c>
      <c r="Q3101" s="212">
        <v>0.99943525938002298</v>
      </c>
      <c r="R3101" s="212">
        <v>0.99815132023886977</v>
      </c>
      <c r="S3101" s="212">
        <v>0.99416725449102927</v>
      </c>
      <c r="T3101" s="212">
        <v>0.98406212458207798</v>
      </c>
      <c r="U3101" s="212">
        <v>0.97022240988663144</v>
      </c>
      <c r="V3101" s="212">
        <v>0.93741924688781164</v>
      </c>
      <c r="W3101" s="212">
        <v>0.88437365050562688</v>
      </c>
      <c r="X3101" s="212">
        <v>0.79505802113397561</v>
      </c>
      <c r="Y3101" s="212">
        <v>0.62770283585091324</v>
      </c>
      <c r="Z3101" s="212">
        <v>0.44248891462557377</v>
      </c>
    </row>
    <row r="3102" spans="3:26" x14ac:dyDescent="0.3">
      <c r="C3102" s="210">
        <v>39337</v>
      </c>
      <c r="D3102" s="211">
        <v>9.6702167259144411E-4</v>
      </c>
      <c r="E3102" s="211">
        <v>2.3638782907526861E-3</v>
      </c>
      <c r="F3102" s="211">
        <v>3.6983475679214853E-3</v>
      </c>
      <c r="G3102" s="211">
        <v>5.7867455639847402E-3</v>
      </c>
      <c r="H3102" s="211">
        <v>7.2654041581985407E-3</v>
      </c>
      <c r="I3102" s="211">
        <v>9.6861847874084358E-3</v>
      </c>
      <c r="J3102" s="211">
        <v>1.3133383529353965E-2</v>
      </c>
      <c r="K3102" s="211">
        <v>1.6469655890650008E-2</v>
      </c>
      <c r="L3102" s="211">
        <v>2.2234723599031291E-2</v>
      </c>
      <c r="M3102" s="211">
        <v>3.0082251288817901E-2</v>
      </c>
      <c r="N3102" s="211">
        <v>4.0444333622870664E-2</v>
      </c>
      <c r="P3102" s="212">
        <f t="array" ref="P3102:Z3102">(1+D3102:N3102)^-P$1:Z$1</f>
        <v>0.99992267863678297</v>
      </c>
      <c r="Q3102" s="212">
        <v>0.99940990199491964</v>
      </c>
      <c r="R3102" s="212">
        <v>0.99815593962468563</v>
      </c>
      <c r="S3102" s="212">
        <v>0.99424654819770963</v>
      </c>
      <c r="T3102" s="212">
        <v>0.98562602973843438</v>
      </c>
      <c r="U3102" s="212">
        <v>0.97149542117419063</v>
      </c>
      <c r="V3102" s="212">
        <v>0.93684311695526923</v>
      </c>
      <c r="W3102" s="212">
        <v>0.89194704516221457</v>
      </c>
      <c r="X3102" s="212">
        <v>0.80258993436108106</v>
      </c>
      <c r="Y3102" s="212">
        <v>0.64109359408832245</v>
      </c>
      <c r="Z3102" s="212">
        <v>0.4525046156444073</v>
      </c>
    </row>
    <row r="3103" spans="3:26" x14ac:dyDescent="0.3">
      <c r="C3103" s="210">
        <v>39336</v>
      </c>
      <c r="D3103" s="211">
        <v>9.7268277784275071E-4</v>
      </c>
      <c r="E3103" s="211">
        <v>2.5598900019236804E-3</v>
      </c>
      <c r="F3103" s="211">
        <v>3.9501932354147548E-3</v>
      </c>
      <c r="G3103" s="211">
        <v>6.4696264898616834E-3</v>
      </c>
      <c r="H3103" s="211">
        <v>8.8674105301666147E-3</v>
      </c>
      <c r="I3103" s="211">
        <v>1.1781215522269437E-2</v>
      </c>
      <c r="J3103" s="211">
        <v>1.5108400040180082E-2</v>
      </c>
      <c r="K3103" s="211">
        <v>2.0033959261340085E-2</v>
      </c>
      <c r="L3103" s="211">
        <v>2.6156762394533167E-2</v>
      </c>
      <c r="M3103" s="211">
        <v>3.4216549876746841E-2</v>
      </c>
      <c r="N3103" s="211">
        <v>4.3923036871695E-2</v>
      </c>
      <c r="P3103" s="212">
        <f t="array" ref="P3103:Z3103">(1+D3103:N3103)^-P$1:Z$1</f>
        <v>0.99992222622225857</v>
      </c>
      <c r="Q3103" s="212">
        <v>0.99936104944977577</v>
      </c>
      <c r="R3103" s="212">
        <v>0.99803073569644618</v>
      </c>
      <c r="S3103" s="212">
        <v>0.99357196052460628</v>
      </c>
      <c r="T3103" s="212">
        <v>0.98249831342441174</v>
      </c>
      <c r="U3103" s="212">
        <v>0.96547306796680921</v>
      </c>
      <c r="V3103" s="212">
        <v>0.92776480212765411</v>
      </c>
      <c r="W3103" s="212">
        <v>0.87035731831247864</v>
      </c>
      <c r="X3103" s="212">
        <v>0.77243667370553037</v>
      </c>
      <c r="Y3103" s="212">
        <v>0.60370914103933371</v>
      </c>
      <c r="Z3103" s="212">
        <v>0.42328255448419194</v>
      </c>
    </row>
    <row r="3104" spans="3:26" x14ac:dyDescent="0.3">
      <c r="C3104" s="210">
        <v>39335</v>
      </c>
      <c r="D3104" s="211">
        <v>9.71213620757202E-4</v>
      </c>
      <c r="E3104" s="211">
        <v>2.3032964312135248E-3</v>
      </c>
      <c r="F3104" s="211">
        <v>3.5717773686406076E-3</v>
      </c>
      <c r="G3104" s="211">
        <v>5.3952794575579952E-3</v>
      </c>
      <c r="H3104" s="211">
        <v>7.0092752897222173E-3</v>
      </c>
      <c r="I3104" s="211">
        <v>9.5397372587280264E-3</v>
      </c>
      <c r="J3104" s="211">
        <v>1.2714713292929057E-2</v>
      </c>
      <c r="K3104" s="211">
        <v>1.6611787556299214E-2</v>
      </c>
      <c r="L3104" s="211">
        <v>2.1448447754235038E-2</v>
      </c>
      <c r="M3104" s="211">
        <v>2.9325262359170358E-2</v>
      </c>
      <c r="N3104" s="211">
        <v>3.6695441158374524E-2</v>
      </c>
      <c r="P3104" s="212">
        <f t="array" ref="P3104:Z3104">(1+D3104:N3104)^-P$1:Z$1</f>
        <v>0.99992234363157562</v>
      </c>
      <c r="Q3104" s="212">
        <v>0.99942500339641938</v>
      </c>
      <c r="R3104" s="212">
        <v>0.99821888121785363</v>
      </c>
      <c r="S3104" s="212">
        <v>0.99463367337424846</v>
      </c>
      <c r="T3104" s="212">
        <v>0.98612747374778353</v>
      </c>
      <c r="U3104" s="212">
        <v>0.97191826855094665</v>
      </c>
      <c r="V3104" s="212">
        <v>0.93878123814291903</v>
      </c>
      <c r="W3104" s="212">
        <v>0.89107449447507059</v>
      </c>
      <c r="X3104" s="212">
        <v>0.80878943978171003</v>
      </c>
      <c r="Y3104" s="212">
        <v>0.64820223687991407</v>
      </c>
      <c r="Z3104" s="212">
        <v>0.48638057876916418</v>
      </c>
    </row>
    <row r="3105" spans="3:26" x14ac:dyDescent="0.3">
      <c r="C3105" s="210">
        <v>39332</v>
      </c>
      <c r="D3105" s="211">
        <v>9.6457911346687643E-4</v>
      </c>
      <c r="E3105" s="211">
        <v>2.5368584071933488E-3</v>
      </c>
      <c r="F3105" s="211">
        <v>4.1714568690927791E-3</v>
      </c>
      <c r="G3105" s="211">
        <v>6.6679452326166401E-3</v>
      </c>
      <c r="H3105" s="211">
        <v>8.6170380191730907E-3</v>
      </c>
      <c r="I3105" s="211">
        <v>1.085377284949904E-2</v>
      </c>
      <c r="J3105" s="211">
        <v>1.4625364520030734E-2</v>
      </c>
      <c r="K3105" s="211">
        <v>1.8576700896757736E-2</v>
      </c>
      <c r="L3105" s="211">
        <v>2.3773612712537889E-2</v>
      </c>
      <c r="M3105" s="211">
        <v>2.9997225015438448E-2</v>
      </c>
      <c r="N3105" s="211">
        <v>4.1053140330871797E-2</v>
      </c>
      <c r="P3105" s="212">
        <f t="array" ref="P3105:Z3105">(1+D3105:N3105)^-P$1:Z$1</f>
        <v>0.99992287383789769</v>
      </c>
      <c r="Q3105" s="212">
        <v>0.99936678905929732</v>
      </c>
      <c r="R3105" s="212">
        <v>0.99792077435892523</v>
      </c>
      <c r="S3105" s="212">
        <v>0.9933762217579345</v>
      </c>
      <c r="T3105" s="212">
        <v>0.9829861519043348</v>
      </c>
      <c r="U3105" s="212">
        <v>0.96813292659162231</v>
      </c>
      <c r="V3105" s="212">
        <v>0.92997532371696101</v>
      </c>
      <c r="W3105" s="212">
        <v>0.87911124486042047</v>
      </c>
      <c r="X3105" s="212">
        <v>0.79060705196312953</v>
      </c>
      <c r="Y3105" s="212">
        <v>0.64188788713533418</v>
      </c>
      <c r="Z3105" s="212">
        <v>0.44724143177160569</v>
      </c>
    </row>
    <row r="3106" spans="3:26" x14ac:dyDescent="0.3">
      <c r="C3106" s="210">
        <v>39331</v>
      </c>
      <c r="D3106" s="211">
        <v>1.1813730524062082E-3</v>
      </c>
      <c r="E3106" s="211">
        <v>2.9435585451745628E-3</v>
      </c>
      <c r="F3106" s="211">
        <v>4.5929199751844922E-3</v>
      </c>
      <c r="G3106" s="211">
        <v>7.3426841576004209E-3</v>
      </c>
      <c r="H3106" s="211">
        <v>9.2131420753065428E-3</v>
      </c>
      <c r="I3106" s="211">
        <v>1.1733847446461708E-2</v>
      </c>
      <c r="J3106" s="211">
        <v>1.5166471367228672E-2</v>
      </c>
      <c r="K3106" s="211">
        <v>1.9708251643271498E-2</v>
      </c>
      <c r="L3106" s="211">
        <v>2.6214132479124155E-2</v>
      </c>
      <c r="M3106" s="211">
        <v>3.4190374502956707E-2</v>
      </c>
      <c r="N3106" s="211">
        <v>4.5843422904875579E-2</v>
      </c>
      <c r="P3106" s="212">
        <f t="array" ref="P3106:Z3106">(1+D3106:N3106)^-P$1:Z$1</f>
        <v>0.99990555039821527</v>
      </c>
      <c r="Q3106" s="212">
        <v>0.99926546121591175</v>
      </c>
      <c r="R3106" s="212">
        <v>0.99771142044903127</v>
      </c>
      <c r="S3106" s="212">
        <v>0.99271083785778347</v>
      </c>
      <c r="T3106" s="212">
        <v>0.98182526932157999</v>
      </c>
      <c r="U3106" s="212">
        <v>0.96560868093289964</v>
      </c>
      <c r="V3106" s="212">
        <v>0.92749947436496072</v>
      </c>
      <c r="W3106" s="212">
        <v>0.87230520544046641</v>
      </c>
      <c r="X3106" s="212">
        <v>0.77200495473696484</v>
      </c>
      <c r="Y3106" s="212">
        <v>0.60393837996121769</v>
      </c>
      <c r="Z3106" s="212">
        <v>0.40800605547124824</v>
      </c>
    </row>
    <row r="3107" spans="3:26" x14ac:dyDescent="0.3">
      <c r="C3107" s="210">
        <v>39330</v>
      </c>
      <c r="D3107" s="211">
        <v>1.2964095433892484E-3</v>
      </c>
      <c r="E3107" s="211">
        <v>3.1457235760744711E-3</v>
      </c>
      <c r="F3107" s="211">
        <v>4.8362960048859999E-3</v>
      </c>
      <c r="G3107" s="211">
        <v>7.9511258991253088E-3</v>
      </c>
      <c r="H3107" s="211">
        <v>1.0791147190640856E-2</v>
      </c>
      <c r="I3107" s="211">
        <v>1.4649183975694358E-2</v>
      </c>
      <c r="J3107" s="211">
        <v>1.8578924185369758E-2</v>
      </c>
      <c r="K3107" s="211">
        <v>2.4156643192912736E-2</v>
      </c>
      <c r="L3107" s="211">
        <v>3.0727129563353824E-2</v>
      </c>
      <c r="M3107" s="211">
        <v>4.0813120563914083E-2</v>
      </c>
      <c r="N3107" s="211">
        <v>5.4873846632048112E-2</v>
      </c>
      <c r="P3107" s="212">
        <f t="array" ref="P3107:Z3107">(1+D3107:N3107)^-P$1:Z$1</f>
        <v>0.99989635977661007</v>
      </c>
      <c r="Q3107" s="212">
        <v>0.99921511165125743</v>
      </c>
      <c r="R3107" s="212">
        <v>0.9975905879562067</v>
      </c>
      <c r="S3107" s="212">
        <v>0.99211159579584507</v>
      </c>
      <c r="T3107" s="212">
        <v>0.97876209265934622</v>
      </c>
      <c r="U3107" s="212">
        <v>0.95730927957006295</v>
      </c>
      <c r="V3107" s="212">
        <v>0.91206663994887738</v>
      </c>
      <c r="W3107" s="212">
        <v>0.84612649649913962</v>
      </c>
      <c r="X3107" s="212">
        <v>0.73886131450704406</v>
      </c>
      <c r="Y3107" s="212">
        <v>0.54879307806977717</v>
      </c>
      <c r="Z3107" s="212">
        <v>0.34354964098471852</v>
      </c>
    </row>
    <row r="3108" spans="3:26" x14ac:dyDescent="0.3">
      <c r="C3108" s="210">
        <v>39329</v>
      </c>
      <c r="D3108" s="211">
        <v>1.0196598641795374E-3</v>
      </c>
      <c r="E3108" s="211">
        <v>2.3923898699807523E-3</v>
      </c>
      <c r="F3108" s="211">
        <v>3.8915435053644047E-3</v>
      </c>
      <c r="G3108" s="211">
        <v>6.1495219441253723E-3</v>
      </c>
      <c r="H3108" s="211">
        <v>8.1141769097131927E-3</v>
      </c>
      <c r="I3108" s="211">
        <v>1.0528396558737763E-2</v>
      </c>
      <c r="J3108" s="211">
        <v>1.3990419155056676E-2</v>
      </c>
      <c r="K3108" s="211">
        <v>1.7999590187632846E-2</v>
      </c>
      <c r="L3108" s="211">
        <v>2.4591659648933596E-2</v>
      </c>
      <c r="M3108" s="211">
        <v>3.2689109212169505E-2</v>
      </c>
      <c r="N3108" s="211">
        <v>4.1889646637120394E-2</v>
      </c>
      <c r="P3108" s="212">
        <f t="array" ref="P3108:Z3108">(1+D3108:N3108)^-P$1:Z$1</f>
        <v>0.99991847209444651</v>
      </c>
      <c r="Q3108" s="212">
        <v>0.99940279523243092</v>
      </c>
      <c r="R3108" s="212">
        <v>0.99805988893451614</v>
      </c>
      <c r="S3108" s="212">
        <v>0.99388806354323656</v>
      </c>
      <c r="T3108" s="212">
        <v>0.98396705030140363</v>
      </c>
      <c r="U3108" s="212">
        <v>0.96906840432982655</v>
      </c>
      <c r="V3108" s="212">
        <v>0.93289065445856045</v>
      </c>
      <c r="W3108" s="212">
        <v>0.88260580153613044</v>
      </c>
      <c r="X3108" s="212">
        <v>0.78431737628850351</v>
      </c>
      <c r="Y3108" s="212">
        <v>0.61724281846064</v>
      </c>
      <c r="Z3108" s="212">
        <v>0.44011437279253263</v>
      </c>
    </row>
    <row r="3109" spans="3:26" x14ac:dyDescent="0.3">
      <c r="C3109" s="210">
        <v>39325</v>
      </c>
      <c r="D3109" s="211">
        <v>1.1629366603883972E-3</v>
      </c>
      <c r="E3109" s="211">
        <v>2.8115323368081155E-3</v>
      </c>
      <c r="F3109" s="211">
        <v>4.3110719871133447E-3</v>
      </c>
      <c r="G3109" s="211">
        <v>6.8947802892812132E-3</v>
      </c>
      <c r="H3109" s="211">
        <v>9.3011352677359292E-3</v>
      </c>
      <c r="I3109" s="211">
        <v>1.2249928526381957E-2</v>
      </c>
      <c r="J3109" s="211">
        <v>1.591166521907186E-2</v>
      </c>
      <c r="K3109" s="211">
        <v>2.0458307374383061E-2</v>
      </c>
      <c r="L3109" s="211">
        <v>2.6886887589618793E-2</v>
      </c>
      <c r="M3109" s="211">
        <v>3.6951279778150506E-2</v>
      </c>
      <c r="N3109" s="211">
        <v>5.0295431135099725E-2</v>
      </c>
      <c r="P3109" s="212">
        <f t="array" ref="P3109:Z3109">(1+D3109:N3109)^-P$1:Z$1</f>
        <v>0.9999070234447196</v>
      </c>
      <c r="Q3109" s="212">
        <v>0.9992983494288914</v>
      </c>
      <c r="R3109" s="212">
        <v>0.99785140856529897</v>
      </c>
      <c r="S3109" s="212">
        <v>0.99315243218631022</v>
      </c>
      <c r="T3109" s="212">
        <v>0.98165408121760256</v>
      </c>
      <c r="U3109" s="212">
        <v>0.96413252865356824</v>
      </c>
      <c r="V3109" s="212">
        <v>0.924102753467133</v>
      </c>
      <c r="W3109" s="212">
        <v>0.86782696666069614</v>
      </c>
      <c r="X3109" s="212">
        <v>0.76696212300202327</v>
      </c>
      <c r="Y3109" s="212">
        <v>0.58026278887980365</v>
      </c>
      <c r="Z3109" s="212">
        <v>0.37477488062734815</v>
      </c>
    </row>
    <row r="3110" spans="3:26" x14ac:dyDescent="0.3">
      <c r="C3110" s="210">
        <v>39324</v>
      </c>
      <c r="D3110" s="211">
        <v>1.0095299089272886E-3</v>
      </c>
      <c r="E3110" s="211">
        <v>2.4363218033459626E-3</v>
      </c>
      <c r="F3110" s="211">
        <v>3.7954575080714039E-3</v>
      </c>
      <c r="G3110" s="211">
        <v>6.2360898011505871E-3</v>
      </c>
      <c r="H3110" s="211">
        <v>8.4417971663257006E-3</v>
      </c>
      <c r="I3110" s="211">
        <v>1.1465450291048201E-2</v>
      </c>
      <c r="J3110" s="211">
        <v>1.5313505909309815E-2</v>
      </c>
      <c r="K3110" s="211">
        <v>1.9996010850161769E-2</v>
      </c>
      <c r="L3110" s="211">
        <v>2.5934539773474895E-2</v>
      </c>
      <c r="M3110" s="211">
        <v>3.4826159857355883E-2</v>
      </c>
      <c r="N3110" s="211">
        <v>4.4642967247479882E-2</v>
      </c>
      <c r="P3110" s="212">
        <f t="array" ref="P3110:Z3110">(1+D3110:N3110)^-P$1:Z$1</f>
        <v>0.99991928160380084</v>
      </c>
      <c r="Q3110" s="212">
        <v>0.99939184530532987</v>
      </c>
      <c r="R3110" s="212">
        <v>0.99810765627807074</v>
      </c>
      <c r="S3110" s="212">
        <v>0.9938025580036759</v>
      </c>
      <c r="T3110" s="212">
        <v>0.983327816240676</v>
      </c>
      <c r="U3110" s="212">
        <v>0.96637757145794745</v>
      </c>
      <c r="V3110" s="212">
        <v>0.92682808091471014</v>
      </c>
      <c r="W3110" s="212">
        <v>0.87058401189358681</v>
      </c>
      <c r="X3110" s="212">
        <v>0.77411144247731234</v>
      </c>
      <c r="Y3110" s="212">
        <v>0.59839646078904973</v>
      </c>
      <c r="Z3110" s="212">
        <v>0.41748637162471852</v>
      </c>
    </row>
    <row r="3111" spans="3:26" x14ac:dyDescent="0.3">
      <c r="C3111" s="210">
        <v>39323</v>
      </c>
      <c r="D3111" s="211">
        <v>1.013800120838422E-3</v>
      </c>
      <c r="E3111" s="211">
        <v>2.5201990034715554E-3</v>
      </c>
      <c r="F3111" s="211">
        <v>3.8048303882899231E-3</v>
      </c>
      <c r="G3111" s="211">
        <v>5.8746042069611213E-3</v>
      </c>
      <c r="H3111" s="211">
        <v>7.5251116540120799E-3</v>
      </c>
      <c r="I3111" s="211">
        <v>9.9606142150813742E-3</v>
      </c>
      <c r="J3111" s="211">
        <v>1.2451548827678004E-2</v>
      </c>
      <c r="K3111" s="211">
        <v>1.6722039392476112E-2</v>
      </c>
      <c r="L3111" s="211">
        <v>2.1441578347780047E-2</v>
      </c>
      <c r="M3111" s="211">
        <v>2.7885185880162019E-2</v>
      </c>
      <c r="N3111" s="211">
        <v>3.7372478832722308E-2</v>
      </c>
      <c r="P3111" s="212">
        <f t="array" ref="P3111:Z3111">(1+D3111:N3111)^-P$1:Z$1</f>
        <v>0.99991894035970563</v>
      </c>
      <c r="Q3111" s="212">
        <v>0.99937094078388944</v>
      </c>
      <c r="R3111" s="212">
        <v>0.99810299642534739</v>
      </c>
      <c r="S3111" s="212">
        <v>0.99415970521336239</v>
      </c>
      <c r="T3111" s="212">
        <v>0.98511796999074486</v>
      </c>
      <c r="U3111" s="212">
        <v>0.97070370367940639</v>
      </c>
      <c r="V3111" s="212">
        <v>0.94000195003086129</v>
      </c>
      <c r="W3111" s="212">
        <v>0.89039832686075027</v>
      </c>
      <c r="X3111" s="212">
        <v>0.80884383419505446</v>
      </c>
      <c r="Y3111" s="212">
        <v>0.66195870203241802</v>
      </c>
      <c r="Z3111" s="212">
        <v>0.48007109474341653</v>
      </c>
    </row>
    <row r="3112" spans="3:26" x14ac:dyDescent="0.3">
      <c r="C3112" s="210">
        <v>39322</v>
      </c>
      <c r="D3112" s="211">
        <v>9.244323605845056E-4</v>
      </c>
      <c r="E3112" s="211">
        <v>2.3407523897911735E-3</v>
      </c>
      <c r="F3112" s="211">
        <v>3.5219903508910693E-3</v>
      </c>
      <c r="G3112" s="211">
        <v>5.6929596970772631E-3</v>
      </c>
      <c r="H3112" s="211">
        <v>7.1779218437935414E-3</v>
      </c>
      <c r="I3112" s="211">
        <v>9.752673163123983E-3</v>
      </c>
      <c r="J3112" s="211">
        <v>1.3030175093471031E-2</v>
      </c>
      <c r="K3112" s="211">
        <v>1.6913850330478222E-2</v>
      </c>
      <c r="L3112" s="211">
        <v>2.2427428504012276E-2</v>
      </c>
      <c r="M3112" s="211">
        <v>3.0815577864203369E-2</v>
      </c>
      <c r="N3112" s="211">
        <v>3.859590962171483E-2</v>
      </c>
      <c r="P3112" s="212">
        <f t="array" ref="P3112:Z3112">(1+D3112:N3112)^-P$1:Z$1</f>
        <v>0.99992608230515634</v>
      </c>
      <c r="Q3112" s="212">
        <v>0.99941566651521752</v>
      </c>
      <c r="R3112" s="212">
        <v>0.99824364286993406</v>
      </c>
      <c r="S3112" s="212">
        <v>0.99433926662985495</v>
      </c>
      <c r="T3112" s="212">
        <v>0.98579725785820249</v>
      </c>
      <c r="U3112" s="212">
        <v>0.97130352596708092</v>
      </c>
      <c r="V3112" s="212">
        <v>0.93732044635229506</v>
      </c>
      <c r="W3112" s="212">
        <v>0.88922335940149089</v>
      </c>
      <c r="X3112" s="212">
        <v>0.80107851260961904</v>
      </c>
      <c r="Y3112" s="212">
        <v>0.63428640651363255</v>
      </c>
      <c r="Z3112" s="212">
        <v>0.46888662323982772</v>
      </c>
    </row>
    <row r="3113" spans="3:26" x14ac:dyDescent="0.3">
      <c r="C3113" s="210">
        <v>39321</v>
      </c>
      <c r="D3113" s="211">
        <v>1.16420621525606E-3</v>
      </c>
      <c r="E3113" s="211">
        <v>2.8585060175946881E-3</v>
      </c>
      <c r="F3113" s="211">
        <v>4.568600818847789E-3</v>
      </c>
      <c r="G3113" s="211">
        <v>7.1831048021868803E-3</v>
      </c>
      <c r="H3113" s="211">
        <v>9.4192248838909851E-3</v>
      </c>
      <c r="I3113" s="211">
        <v>1.1865273583327906E-2</v>
      </c>
      <c r="J3113" s="211">
        <v>1.4880829477774844E-2</v>
      </c>
      <c r="K3113" s="211">
        <v>1.9781636123725049E-2</v>
      </c>
      <c r="L3113" s="211">
        <v>2.5718116049082623E-2</v>
      </c>
      <c r="M3113" s="211">
        <v>3.2919968424830762E-2</v>
      </c>
      <c r="N3113" s="211">
        <v>4.2172740870841288E-2</v>
      </c>
      <c r="P3113" s="212">
        <f t="array" ref="P3113:Z3113">(1+D3113:N3113)^-P$1:Z$1</f>
        <v>0.9999069220078074</v>
      </c>
      <c r="Q3113" s="212">
        <v>0.99928664749239482</v>
      </c>
      <c r="R3113" s="212">
        <v>0.99772349695289009</v>
      </c>
      <c r="S3113" s="212">
        <v>0.99286812420905568</v>
      </c>
      <c r="T3113" s="212">
        <v>0.98142441177996986</v>
      </c>
      <c r="U3113" s="212">
        <v>0.96523247550475688</v>
      </c>
      <c r="V3113" s="212">
        <v>0.92880544975214285</v>
      </c>
      <c r="W3113" s="212">
        <v>0.87186589675945014</v>
      </c>
      <c r="X3113" s="212">
        <v>0.77574634822618938</v>
      </c>
      <c r="Y3113" s="212">
        <v>0.61517673191412459</v>
      </c>
      <c r="Z3113" s="212">
        <v>0.43772949287631824</v>
      </c>
    </row>
    <row r="3114" spans="3:26" x14ac:dyDescent="0.3">
      <c r="C3114" s="210">
        <v>39318</v>
      </c>
      <c r="D3114" s="211">
        <v>1.0536895325415879E-3</v>
      </c>
      <c r="E3114" s="211">
        <v>2.7023024241558894E-3</v>
      </c>
      <c r="F3114" s="211">
        <v>4.2313466962439934E-3</v>
      </c>
      <c r="G3114" s="211">
        <v>6.8016053830924671E-3</v>
      </c>
      <c r="H3114" s="211">
        <v>8.559069706110289E-3</v>
      </c>
      <c r="I3114" s="211">
        <v>1.0846740699900041E-2</v>
      </c>
      <c r="J3114" s="211">
        <v>1.3963375123070219E-2</v>
      </c>
      <c r="K3114" s="211">
        <v>1.8734266156821687E-2</v>
      </c>
      <c r="L3114" s="211">
        <v>2.5067330301810548E-2</v>
      </c>
      <c r="M3114" s="211">
        <v>3.393217490396909E-2</v>
      </c>
      <c r="N3114" s="211">
        <v>4.3268420966664133E-2</v>
      </c>
      <c r="P3114" s="212">
        <f t="array" ref="P3114:Z3114">(1+D3114:N3114)^-P$1:Z$1</f>
        <v>0.99991575276568745</v>
      </c>
      <c r="Q3114" s="212">
        <v>0.99932556309251797</v>
      </c>
      <c r="R3114" s="212">
        <v>0.99789101717499884</v>
      </c>
      <c r="S3114" s="212">
        <v>0.99324434392364291</v>
      </c>
      <c r="T3114" s="212">
        <v>0.98309915210087706</v>
      </c>
      <c r="U3114" s="212">
        <v>0.96815313174041229</v>
      </c>
      <c r="V3114" s="212">
        <v>0.93301506955656399</v>
      </c>
      <c r="W3114" s="212">
        <v>0.87815989573613351</v>
      </c>
      <c r="X3114" s="212">
        <v>0.78068543268970325</v>
      </c>
      <c r="Y3114" s="212">
        <v>0.60620462434946087</v>
      </c>
      <c r="Z3114" s="212">
        <v>0.42862624976428676</v>
      </c>
    </row>
    <row r="3115" spans="3:26" x14ac:dyDescent="0.3">
      <c r="C3115" s="210">
        <v>39317</v>
      </c>
      <c r="D3115" s="211">
        <v>1.0592305856877776E-3</v>
      </c>
      <c r="E3115" s="211">
        <v>2.4665268629338482E-3</v>
      </c>
      <c r="F3115" s="211">
        <v>3.8699678685709211E-3</v>
      </c>
      <c r="G3115" s="211">
        <v>5.812547768953874E-3</v>
      </c>
      <c r="H3115" s="211">
        <v>7.5559305387634867E-3</v>
      </c>
      <c r="I3115" s="211">
        <v>9.4967671302465858E-3</v>
      </c>
      <c r="J3115" s="211">
        <v>1.2184754404970716E-2</v>
      </c>
      <c r="K3115" s="211">
        <v>1.5983417793255694E-2</v>
      </c>
      <c r="L3115" s="211">
        <v>2.0754737318942236E-2</v>
      </c>
      <c r="M3115" s="211">
        <v>2.6101659511607429E-2</v>
      </c>
      <c r="N3115" s="211">
        <v>3.5767906430816301E-2</v>
      </c>
      <c r="P3115" s="212">
        <f t="array" ref="P3115:Z3115">(1+D3115:N3115)^-P$1:Z$1</f>
        <v>0.9999153099866579</v>
      </c>
      <c r="Q3115" s="212">
        <v>0.99938431711597975</v>
      </c>
      <c r="R3115" s="212">
        <v>0.99807061425883548</v>
      </c>
      <c r="S3115" s="212">
        <v>0.99422104269642786</v>
      </c>
      <c r="T3115" s="212">
        <v>0.9850577057970904</v>
      </c>
      <c r="U3115" s="212">
        <v>0.97204238553266475</v>
      </c>
      <c r="V3115" s="212">
        <v>0.94124144468711657</v>
      </c>
      <c r="W3115" s="212">
        <v>0.89493946875156671</v>
      </c>
      <c r="X3115" s="212">
        <v>0.81430285678360503</v>
      </c>
      <c r="Y3115" s="212">
        <v>0.67942910984526239</v>
      </c>
      <c r="Z3115" s="212">
        <v>0.49516620556682289</v>
      </c>
    </row>
    <row r="3116" spans="3:26" x14ac:dyDescent="0.3">
      <c r="C3116" s="210">
        <v>39316</v>
      </c>
      <c r="D3116" s="211">
        <v>1.0580749071967335E-3</v>
      </c>
      <c r="E3116" s="211">
        <v>2.6326974834720595E-3</v>
      </c>
      <c r="F3116" s="211">
        <v>4.1209557750696907E-3</v>
      </c>
      <c r="G3116" s="211">
        <v>6.7841375628637937E-3</v>
      </c>
      <c r="H3116" s="211">
        <v>8.6490890653335012E-3</v>
      </c>
      <c r="I3116" s="211">
        <v>1.1287600442212583E-2</v>
      </c>
      <c r="J3116" s="211">
        <v>1.4841438817375409E-2</v>
      </c>
      <c r="K3116" s="211">
        <v>1.9767713290313821E-2</v>
      </c>
      <c r="L3116" s="211">
        <v>2.6422004139143689E-2</v>
      </c>
      <c r="M3116" s="211">
        <v>3.3131423958470518E-2</v>
      </c>
      <c r="N3116" s="211">
        <v>4.4571208383257774E-2</v>
      </c>
      <c r="P3116" s="212">
        <f t="array" ref="P3116:Z3116">(1+D3116:N3116)^-P$1:Z$1</f>
        <v>0.99991540233534615</v>
      </c>
      <c r="Q3116" s="212">
        <v>0.99934290647907553</v>
      </c>
      <c r="R3116" s="212">
        <v>0.99794586867496693</v>
      </c>
      <c r="S3116" s="212">
        <v>0.9932615768268992</v>
      </c>
      <c r="T3116" s="212">
        <v>0.98292368174636846</v>
      </c>
      <c r="U3116" s="212">
        <v>0.96688751640118531</v>
      </c>
      <c r="V3116" s="212">
        <v>0.92898571978705125</v>
      </c>
      <c r="W3116" s="212">
        <v>0.87194922493780413</v>
      </c>
      <c r="X3116" s="212">
        <v>0.77044290930787696</v>
      </c>
      <c r="Y3116" s="212">
        <v>0.61329077170044477</v>
      </c>
      <c r="Z3116" s="212">
        <v>0.41806034699617223</v>
      </c>
    </row>
    <row r="3117" spans="3:26" x14ac:dyDescent="0.3">
      <c r="C3117" s="210">
        <v>39315</v>
      </c>
      <c r="D3117" s="211">
        <v>8.5711464569190464E-4</v>
      </c>
      <c r="E3117" s="211">
        <v>2.0702860308990118E-3</v>
      </c>
      <c r="F3117" s="211">
        <v>3.1606294107605648E-3</v>
      </c>
      <c r="G3117" s="211">
        <v>4.8381988486978274E-3</v>
      </c>
      <c r="H3117" s="211">
        <v>6.3705387851727968E-3</v>
      </c>
      <c r="I3117" s="211">
        <v>8.2135194734008956E-3</v>
      </c>
      <c r="J3117" s="211">
        <v>1.0413273484928213E-2</v>
      </c>
      <c r="K3117" s="211">
        <v>1.3793678179452868E-2</v>
      </c>
      <c r="L3117" s="211">
        <v>1.7423402005913795E-2</v>
      </c>
      <c r="M3117" s="211">
        <v>2.2645725718947251E-2</v>
      </c>
      <c r="N3117" s="211">
        <v>2.8962901554492555E-2</v>
      </c>
      <c r="P3117" s="212">
        <f t="array" ref="P3117:Z3117">(1+D3117:N3117)^-P$1:Z$1</f>
        <v>0.99993146254618337</v>
      </c>
      <c r="Q3117" s="212">
        <v>0.99948309715483152</v>
      </c>
      <c r="R3117" s="212">
        <v>0.99842342154700758</v>
      </c>
      <c r="S3117" s="212">
        <v>0.99518509661133381</v>
      </c>
      <c r="T3117" s="212">
        <v>0.98737964773383236</v>
      </c>
      <c r="U3117" s="212">
        <v>0.97575873948630476</v>
      </c>
      <c r="V3117" s="212">
        <v>0.94952146329383269</v>
      </c>
      <c r="W3117" s="212">
        <v>0.90855861127691551</v>
      </c>
      <c r="X3117" s="212">
        <v>0.84136176652145578</v>
      </c>
      <c r="Y3117" s="212">
        <v>0.71469688209159021</v>
      </c>
      <c r="Z3117" s="212">
        <v>0.56494434008174021</v>
      </c>
    </row>
    <row r="3118" spans="3:26" x14ac:dyDescent="0.3">
      <c r="C3118" s="210">
        <v>39314</v>
      </c>
      <c r="D3118" s="211">
        <v>9.6574679664565739E-4</v>
      </c>
      <c r="E3118" s="211">
        <v>2.3272468946909132E-3</v>
      </c>
      <c r="F3118" s="211">
        <v>3.5105484472839166E-3</v>
      </c>
      <c r="G3118" s="211">
        <v>5.4116999432241315E-3</v>
      </c>
      <c r="H3118" s="211">
        <v>7.0494184535694615E-3</v>
      </c>
      <c r="I3118" s="211">
        <v>9.5824196402740543E-3</v>
      </c>
      <c r="J3118" s="211">
        <v>1.2114622254553186E-2</v>
      </c>
      <c r="K3118" s="211">
        <v>1.5266402542265913E-2</v>
      </c>
      <c r="L3118" s="211">
        <v>1.9273738784622754E-2</v>
      </c>
      <c r="M3118" s="211">
        <v>2.4244495822486944E-2</v>
      </c>
      <c r="N3118" s="211">
        <v>3.1161203314948021E-2</v>
      </c>
      <c r="P3118" s="212">
        <f t="array" ref="P3118:Z3118">(1+D3118:N3118)^-P$1:Z$1</f>
        <v>0.99992278052051908</v>
      </c>
      <c r="Q3118" s="212">
        <v>0.99941903306422353</v>
      </c>
      <c r="R3118" s="212">
        <v>0.99824933377921177</v>
      </c>
      <c r="S3118" s="212">
        <v>0.99461742891640337</v>
      </c>
      <c r="T3118" s="212">
        <v>0.98604885697480238</v>
      </c>
      <c r="U3118" s="212">
        <v>0.9717950036294305</v>
      </c>
      <c r="V3118" s="212">
        <v>0.941567595668242</v>
      </c>
      <c r="W3118" s="212">
        <v>0.8993731077516024</v>
      </c>
      <c r="X3118" s="212">
        <v>0.8262122899184926</v>
      </c>
      <c r="Y3118" s="212">
        <v>0.69814465642118573</v>
      </c>
      <c r="Z3118" s="212">
        <v>0.54133824068748682</v>
      </c>
    </row>
    <row r="3119" spans="3:26" x14ac:dyDescent="0.3">
      <c r="C3119" s="210">
        <v>39311</v>
      </c>
      <c r="D3119" s="211">
        <v>1.0131641136648995E-3</v>
      </c>
      <c r="E3119" s="211">
        <v>2.4013098806249219E-3</v>
      </c>
      <c r="F3119" s="211">
        <v>3.6278742226866201E-3</v>
      </c>
      <c r="G3119" s="211">
        <v>5.5359084013732497E-3</v>
      </c>
      <c r="H3119" s="211">
        <v>7.3164857522971085E-3</v>
      </c>
      <c r="I3119" s="211">
        <v>9.7578159615736692E-3</v>
      </c>
      <c r="J3119" s="211">
        <v>1.2902268377601363E-2</v>
      </c>
      <c r="K3119" s="211">
        <v>1.6471943302988522E-2</v>
      </c>
      <c r="L3119" s="211">
        <v>2.1277905818394359E-2</v>
      </c>
      <c r="M3119" s="211">
        <v>2.7030962481584171E-2</v>
      </c>
      <c r="N3119" s="211">
        <v>3.5837618700898098E-2</v>
      </c>
      <c r="P3119" s="212">
        <f t="array" ref="P3119:Z3119">(1+D3119:N3119)^-P$1:Z$1</f>
        <v>0.99991899118464633</v>
      </c>
      <c r="Q3119" s="212">
        <v>0.99940057189302778</v>
      </c>
      <c r="R3119" s="212">
        <v>0.99819098356633373</v>
      </c>
      <c r="S3119" s="212">
        <v>0.99449456915946999</v>
      </c>
      <c r="T3119" s="212">
        <v>0.98552606895565187</v>
      </c>
      <c r="U3119" s="212">
        <v>0.97128868520205536</v>
      </c>
      <c r="V3119" s="212">
        <v>0.9379124080167065</v>
      </c>
      <c r="W3119" s="212">
        <v>0.89193299493838729</v>
      </c>
      <c r="X3119" s="212">
        <v>0.81014104262597952</v>
      </c>
      <c r="Y3119" s="212">
        <v>0.67026562866575323</v>
      </c>
      <c r="Z3119" s="212">
        <v>0.49450013400129533</v>
      </c>
    </row>
    <row r="3120" spans="3:26" x14ac:dyDescent="0.3">
      <c r="C3120" s="210">
        <v>39310</v>
      </c>
      <c r="D3120" s="211">
        <v>1.1196985250609998E-3</v>
      </c>
      <c r="E3120" s="211">
        <v>2.5979472501526757E-3</v>
      </c>
      <c r="F3120" s="211">
        <v>4.0992151079844606E-3</v>
      </c>
      <c r="G3120" s="211">
        <v>6.393643834776766E-3</v>
      </c>
      <c r="H3120" s="211">
        <v>8.2740218167461389E-3</v>
      </c>
      <c r="I3120" s="211">
        <v>1.0785719091773067E-2</v>
      </c>
      <c r="J3120" s="211">
        <v>1.3789131505138871E-2</v>
      </c>
      <c r="K3120" s="211">
        <v>1.8231413882467452E-2</v>
      </c>
      <c r="L3120" s="211">
        <v>2.3477140850484447E-2</v>
      </c>
      <c r="M3120" s="211">
        <v>3.0352882831483394E-2</v>
      </c>
      <c r="N3120" s="211">
        <v>3.899150717582852E-2</v>
      </c>
      <c r="P3120" s="212">
        <f t="array" ref="P3120:Z3120">(1+D3120:N3120)^-P$1:Z$1</f>
        <v>0.99991047823689561</v>
      </c>
      <c r="Q3120" s="212">
        <v>0.99935156571977579</v>
      </c>
      <c r="R3120" s="212">
        <v>0.9979566723341744</v>
      </c>
      <c r="S3120" s="212">
        <v>0.9936469751434297</v>
      </c>
      <c r="T3120" s="212">
        <v>0.98365509214110847</v>
      </c>
      <c r="U3120" s="212">
        <v>0.96832848590267473</v>
      </c>
      <c r="V3120" s="212">
        <v>0.93381714865520593</v>
      </c>
      <c r="W3120" s="212">
        <v>0.88120014398572366</v>
      </c>
      <c r="X3120" s="212">
        <v>0.79290020055774491</v>
      </c>
      <c r="Y3120" s="212">
        <v>0.63857239701621127</v>
      </c>
      <c r="Z3120" s="212">
        <v>0.46532892357126571</v>
      </c>
    </row>
    <row r="3121" spans="3:26" x14ac:dyDescent="0.3">
      <c r="C3121" s="210">
        <v>39309</v>
      </c>
      <c r="D3121" s="211">
        <v>1.2039089716628505E-3</v>
      </c>
      <c r="E3121" s="211">
        <v>2.9347430883507231E-3</v>
      </c>
      <c r="F3121" s="211">
        <v>4.4901163938860572E-3</v>
      </c>
      <c r="G3121" s="211">
        <v>7.3124333172916471E-3</v>
      </c>
      <c r="H3121" s="211">
        <v>9.4966642564308888E-3</v>
      </c>
      <c r="I3121" s="211">
        <v>1.225482565863434E-2</v>
      </c>
      <c r="J3121" s="211">
        <v>1.5434623548628436E-2</v>
      </c>
      <c r="K3121" s="211">
        <v>2.0999237012520412E-2</v>
      </c>
      <c r="L3121" s="211">
        <v>2.6986622633542994E-2</v>
      </c>
      <c r="M3121" s="211">
        <v>3.625918932944619E-2</v>
      </c>
      <c r="N3121" s="211">
        <v>4.7419015696437847E-2</v>
      </c>
      <c r="P3121" s="212">
        <f t="array" ref="P3121:Z3121">(1+D3121:N3121)^-P$1:Z$1</f>
        <v>0.99990374984399311</v>
      </c>
      <c r="Q3121" s="212">
        <v>0.9992676570099438</v>
      </c>
      <c r="R3121" s="212">
        <v>0.99776247405387564</v>
      </c>
      <c r="S3121" s="212">
        <v>0.99274065019409097</v>
      </c>
      <c r="T3121" s="212">
        <v>0.98127384570424681</v>
      </c>
      <c r="U3121" s="212">
        <v>0.96411853574919248</v>
      </c>
      <c r="V3121" s="212">
        <v>0.92627546801895788</v>
      </c>
      <c r="W3121" s="212">
        <v>0.86461362925801533</v>
      </c>
      <c r="X3121" s="212">
        <v>0.76621761884324024</v>
      </c>
      <c r="Y3121" s="212">
        <v>0.58610318021137908</v>
      </c>
      <c r="Z3121" s="212">
        <v>0.39590493613081662</v>
      </c>
    </row>
    <row r="3122" spans="3:26" x14ac:dyDescent="0.3">
      <c r="C3122" s="210">
        <v>39308</v>
      </c>
      <c r="D3122" s="211">
        <v>9.9195927737889844E-4</v>
      </c>
      <c r="E3122" s="211">
        <v>2.408764185253058E-3</v>
      </c>
      <c r="F3122" s="211">
        <v>3.7320184270370604E-3</v>
      </c>
      <c r="G3122" s="211">
        <v>5.6832595026081447E-3</v>
      </c>
      <c r="H3122" s="211">
        <v>7.2645507029332071E-3</v>
      </c>
      <c r="I3122" s="211">
        <v>9.3467835881537453E-3</v>
      </c>
      <c r="J3122" s="211">
        <v>1.2128604211941582E-2</v>
      </c>
      <c r="K3122" s="211">
        <v>1.5557528443719328E-2</v>
      </c>
      <c r="L3122" s="211">
        <v>1.9687207401170227E-2</v>
      </c>
      <c r="M3122" s="211">
        <v>2.5458226317754368E-2</v>
      </c>
      <c r="N3122" s="211">
        <v>3.1949519560103827E-2</v>
      </c>
      <c r="P3122" s="212">
        <f t="array" ref="P3122:Z3122">(1+D3122:N3122)^-P$1:Z$1</f>
        <v>0.99992068573667126</v>
      </c>
      <c r="Q3122" s="212">
        <v>0.99939871390421398</v>
      </c>
      <c r="R3122" s="212">
        <v>0.99813919758135961</v>
      </c>
      <c r="S3122" s="212">
        <v>0.99434885740723278</v>
      </c>
      <c r="T3122" s="212">
        <v>0.98562769998103428</v>
      </c>
      <c r="U3122" s="212">
        <v>0.97247577084827508</v>
      </c>
      <c r="V3122" s="212">
        <v>0.94150256147091305</v>
      </c>
      <c r="W3122" s="212">
        <v>0.89756992070362873</v>
      </c>
      <c r="X3122" s="212">
        <v>0.82286822335159515</v>
      </c>
      <c r="Y3122" s="212">
        <v>0.68585198393871005</v>
      </c>
      <c r="Z3122" s="212">
        <v>0.53312731727296159</v>
      </c>
    </row>
    <row r="3123" spans="3:26" x14ac:dyDescent="0.3">
      <c r="C3123" s="210">
        <v>39307</v>
      </c>
      <c r="D3123" s="211">
        <v>1.0699495413531803E-3</v>
      </c>
      <c r="E3123" s="211">
        <v>2.6163995279028791E-3</v>
      </c>
      <c r="F3123" s="211">
        <v>4.0532592195162516E-3</v>
      </c>
      <c r="G3123" s="211">
        <v>6.3410034981902872E-3</v>
      </c>
      <c r="H3123" s="211">
        <v>8.1663654084212223E-3</v>
      </c>
      <c r="I3123" s="211">
        <v>1.0629922004996795E-2</v>
      </c>
      <c r="J3123" s="211">
        <v>1.3837059662982012E-2</v>
      </c>
      <c r="K3123" s="211">
        <v>1.7494660652850574E-2</v>
      </c>
      <c r="L3123" s="211">
        <v>2.3357502391996313E-2</v>
      </c>
      <c r="M3123" s="211">
        <v>3.1307819591955784E-2</v>
      </c>
      <c r="N3123" s="211">
        <v>4.219823672207719E-2</v>
      </c>
      <c r="P3123" s="212">
        <f t="array" ref="P3123:Z3123">(1+D3123:N3123)^-P$1:Z$1</f>
        <v>0.99991445345505003</v>
      </c>
      <c r="Q3123" s="212">
        <v>0.99934696764020692</v>
      </c>
      <c r="R3123" s="212">
        <v>0.9979795104955671</v>
      </c>
      <c r="S3123" s="212">
        <v>0.99369895147256437</v>
      </c>
      <c r="T3123" s="212">
        <v>0.98386518133262313</v>
      </c>
      <c r="U3123" s="212">
        <v>0.96877638283848577</v>
      </c>
      <c r="V3123" s="212">
        <v>0.9335964430503676</v>
      </c>
      <c r="W3123" s="212">
        <v>0.88567630831135302</v>
      </c>
      <c r="X3123" s="212">
        <v>0.79382765042945946</v>
      </c>
      <c r="Y3123" s="212">
        <v>0.62976038786061628</v>
      </c>
      <c r="Z3123" s="212">
        <v>0.43751537444223837</v>
      </c>
    </row>
    <row r="3124" spans="3:26" x14ac:dyDescent="0.3">
      <c r="C3124" s="210">
        <v>39304</v>
      </c>
      <c r="D3124" s="211">
        <v>8.8093742790393335E-4</v>
      </c>
      <c r="E3124" s="211">
        <v>2.0882683225565382E-3</v>
      </c>
      <c r="F3124" s="211">
        <v>3.3201527586933484E-3</v>
      </c>
      <c r="G3124" s="211">
        <v>5.1126750755147322E-3</v>
      </c>
      <c r="H3124" s="211">
        <v>6.8057034402861909E-3</v>
      </c>
      <c r="I3124" s="211">
        <v>9.3457283135310546E-3</v>
      </c>
      <c r="J3124" s="211">
        <v>1.2092823732884447E-2</v>
      </c>
      <c r="K3124" s="211">
        <v>1.6440362617420951E-2</v>
      </c>
      <c r="L3124" s="211">
        <v>2.216791717021192E-2</v>
      </c>
      <c r="M3124" s="211">
        <v>2.9180984085358529E-2</v>
      </c>
      <c r="N3124" s="211">
        <v>3.6821309634087598E-2</v>
      </c>
      <c r="P3124" s="212">
        <f t="array" ref="P3124:Z3124">(1+D3124:N3124)^-P$1:Z$1</f>
        <v>0.99992955851069731</v>
      </c>
      <c r="Q3124" s="212">
        <v>0.99947861323907394</v>
      </c>
      <c r="R3124" s="212">
        <v>0.99834404599684068</v>
      </c>
      <c r="S3124" s="212">
        <v>0.99491333140821181</v>
      </c>
      <c r="T3124" s="212">
        <v>0.9865262956616867</v>
      </c>
      <c r="U3124" s="212">
        <v>0.9724788210323092</v>
      </c>
      <c r="V3124" s="212">
        <v>0.94166899775954582</v>
      </c>
      <c r="W3124" s="212">
        <v>0.89212699881214064</v>
      </c>
      <c r="X3124" s="212">
        <v>0.80311464208044958</v>
      </c>
      <c r="Y3124" s="212">
        <v>0.64956662269981347</v>
      </c>
      <c r="Z3124" s="212">
        <v>0.48520102297090728</v>
      </c>
    </row>
    <row r="3125" spans="3:26" x14ac:dyDescent="0.3">
      <c r="C3125" s="210">
        <v>39303</v>
      </c>
      <c r="D3125" s="211">
        <v>1.0175709847057449E-3</v>
      </c>
      <c r="E3125" s="211">
        <v>2.4016173374603292E-3</v>
      </c>
      <c r="F3125" s="211">
        <v>3.929784094017552E-3</v>
      </c>
      <c r="G3125" s="211">
        <v>6.2730537105984826E-3</v>
      </c>
      <c r="H3125" s="211">
        <v>8.2476278004281877E-3</v>
      </c>
      <c r="I3125" s="211">
        <v>1.1096761136429569E-2</v>
      </c>
      <c r="J3125" s="211">
        <v>1.4316758240455488E-2</v>
      </c>
      <c r="K3125" s="211">
        <v>1.9367934378640973E-2</v>
      </c>
      <c r="L3125" s="211">
        <v>2.4945539688133778E-2</v>
      </c>
      <c r="M3125" s="211">
        <v>3.3292989203263727E-2</v>
      </c>
      <c r="N3125" s="211">
        <v>4.4662468066523117E-2</v>
      </c>
      <c r="P3125" s="212">
        <f t="array" ref="P3125:Z3125">(1+D3125:N3125)^-P$1:Z$1</f>
        <v>0.99991863902116007</v>
      </c>
      <c r="Q3125" s="212">
        <v>0.99940049525893049</v>
      </c>
      <c r="R3125" s="212">
        <v>0.99804088025396709</v>
      </c>
      <c r="S3125" s="212">
        <v>0.99376605217891234</v>
      </c>
      <c r="T3125" s="212">
        <v>0.98370659327567744</v>
      </c>
      <c r="U3125" s="212">
        <v>0.96743510485832884</v>
      </c>
      <c r="V3125" s="212">
        <v>0.931390911663182</v>
      </c>
      <c r="W3125" s="212">
        <v>0.87434578960126219</v>
      </c>
      <c r="X3125" s="212">
        <v>0.78161358946998027</v>
      </c>
      <c r="Y3125" s="212">
        <v>0.61185393680007016</v>
      </c>
      <c r="Z3125" s="212">
        <v>0.41733053406312287</v>
      </c>
    </row>
    <row r="3126" spans="3:26" x14ac:dyDescent="0.3">
      <c r="C3126" s="210">
        <v>39302</v>
      </c>
      <c r="D3126" s="211">
        <v>1.0426843371146254E-3</v>
      </c>
      <c r="E3126" s="211">
        <v>2.7262540832990096E-3</v>
      </c>
      <c r="F3126" s="211">
        <v>4.3896522697134226E-3</v>
      </c>
      <c r="G3126" s="211">
        <v>6.6065408124507214E-3</v>
      </c>
      <c r="H3126" s="211">
        <v>8.8649088920252812E-3</v>
      </c>
      <c r="I3126" s="211">
        <v>1.2162536719398639E-2</v>
      </c>
      <c r="J3126" s="211">
        <v>1.5958298937046984E-2</v>
      </c>
      <c r="K3126" s="211">
        <v>2.1374966517109385E-2</v>
      </c>
      <c r="L3126" s="211">
        <v>2.6760400943377016E-2</v>
      </c>
      <c r="M3126" s="211">
        <v>3.5024445026955918E-2</v>
      </c>
      <c r="N3126" s="211">
        <v>4.8006658034565081E-2</v>
      </c>
      <c r="P3126" s="212">
        <f t="array" ref="P3126:Z3126">(1+D3126:N3126)^-P$1:Z$1</f>
        <v>0.99991663218573978</v>
      </c>
      <c r="Q3126" s="212">
        <v>0.99931959543196081</v>
      </c>
      <c r="R3126" s="212">
        <v>0.99781237342628359</v>
      </c>
      <c r="S3126" s="212">
        <v>0.99343681910995885</v>
      </c>
      <c r="T3126" s="212">
        <v>0.98250318594655106</v>
      </c>
      <c r="U3126" s="212">
        <v>0.96438228466384657</v>
      </c>
      <c r="V3126" s="212">
        <v>0.92389068575113376</v>
      </c>
      <c r="W3126" s="212">
        <v>0.86238964888488789</v>
      </c>
      <c r="X3126" s="212">
        <v>0.76790746782215147</v>
      </c>
      <c r="Y3126" s="212">
        <v>0.59667919470157393</v>
      </c>
      <c r="Z3126" s="212">
        <v>0.39148864049850013</v>
      </c>
    </row>
    <row r="3127" spans="3:26" x14ac:dyDescent="0.3">
      <c r="C3127" s="210">
        <v>39301</v>
      </c>
      <c r="D3127" s="211">
        <v>9.4107640155285293E-4</v>
      </c>
      <c r="E3127" s="211">
        <v>2.2794992911781384E-3</v>
      </c>
      <c r="F3127" s="211">
        <v>3.7356846438150889E-3</v>
      </c>
      <c r="G3127" s="211">
        <v>5.9928342065200891E-3</v>
      </c>
      <c r="H3127" s="211">
        <v>7.7166425520115399E-3</v>
      </c>
      <c r="I3127" s="211">
        <v>9.6573291677448728E-3</v>
      </c>
      <c r="J3127" s="211">
        <v>1.2649625686747408E-2</v>
      </c>
      <c r="K3127" s="211">
        <v>1.6651324523213828E-2</v>
      </c>
      <c r="L3127" s="211">
        <v>2.1745229565319411E-2</v>
      </c>
      <c r="M3127" s="211">
        <v>2.9827001039108396E-2</v>
      </c>
      <c r="N3127" s="211">
        <v>3.8067395219563122E-2</v>
      </c>
      <c r="P3127" s="212">
        <f t="array" ref="P3127:Z3127">(1+D3127:N3127)^-P$1:Z$1</f>
        <v>0.99992475212192167</v>
      </c>
      <c r="Q3127" s="212">
        <v>0.99943093568502284</v>
      </c>
      <c r="R3127" s="212">
        <v>0.99813737469209185</v>
      </c>
      <c r="S3127" s="212">
        <v>0.99404286591042479</v>
      </c>
      <c r="T3127" s="212">
        <v>0.98474353418061655</v>
      </c>
      <c r="U3127" s="212">
        <v>0.97157871845560873</v>
      </c>
      <c r="V3127" s="212">
        <v>0.93908297566996313</v>
      </c>
      <c r="W3127" s="212">
        <v>0.89083194926443643</v>
      </c>
      <c r="X3127" s="212">
        <v>0.80644325324289001</v>
      </c>
      <c r="Y3127" s="212">
        <v>0.64348123083893971</v>
      </c>
      <c r="Z3127" s="212">
        <v>0.47368430051071941</v>
      </c>
    </row>
    <row r="3128" spans="3:26" x14ac:dyDescent="0.3">
      <c r="C3128" s="210">
        <v>39300</v>
      </c>
      <c r="D3128" s="211">
        <v>1.0272276557248513E-3</v>
      </c>
      <c r="E3128" s="211">
        <v>2.6702112560466171E-3</v>
      </c>
      <c r="F3128" s="211">
        <v>4.3992916670208783E-3</v>
      </c>
      <c r="G3128" s="211">
        <v>7.1929137651636464E-3</v>
      </c>
      <c r="H3128" s="211">
        <v>9.4527288816303352E-3</v>
      </c>
      <c r="I3128" s="211">
        <v>1.1956899494884167E-2</v>
      </c>
      <c r="J3128" s="211">
        <v>1.5404199082411847E-2</v>
      </c>
      <c r="K3128" s="211">
        <v>1.9688750498528276E-2</v>
      </c>
      <c r="L3128" s="211">
        <v>2.6280715361245717E-2</v>
      </c>
      <c r="M3128" s="211">
        <v>3.5168963713673972E-2</v>
      </c>
      <c r="N3128" s="211">
        <v>4.4943487874644965E-2</v>
      </c>
      <c r="P3128" s="212">
        <f t="array" ref="P3128:Z3128">(1+D3128:N3128)^-P$1:Z$1</f>
        <v>0.99991786733959753</v>
      </c>
      <c r="Q3128" s="212">
        <v>0.99933355902662102</v>
      </c>
      <c r="R3128" s="212">
        <v>0.99780758532405012</v>
      </c>
      <c r="S3128" s="212">
        <v>0.9928584547539413</v>
      </c>
      <c r="T3128" s="212">
        <v>0.98135926539984153</v>
      </c>
      <c r="U3128" s="212">
        <v>0.96497031325839755</v>
      </c>
      <c r="V3128" s="212">
        <v>0.92641424588473742</v>
      </c>
      <c r="W3128" s="212">
        <v>0.87242198958910155</v>
      </c>
      <c r="X3128" s="212">
        <v>0.77150424075292734</v>
      </c>
      <c r="Y3128" s="212">
        <v>0.59543089016776474</v>
      </c>
      <c r="Z3128" s="212">
        <v>0.41509158045052447</v>
      </c>
    </row>
    <row r="3129" spans="3:26" x14ac:dyDescent="0.3">
      <c r="C3129" s="210">
        <v>39297</v>
      </c>
      <c r="D3129" s="211">
        <v>8.92472319263067E-4</v>
      </c>
      <c r="E3129" s="211">
        <v>2.1119833248453455E-3</v>
      </c>
      <c r="F3129" s="211">
        <v>3.4533475288651204E-3</v>
      </c>
      <c r="G3129" s="211">
        <v>5.6264705025453818E-3</v>
      </c>
      <c r="H3129" s="211">
        <v>7.3994333431070588E-3</v>
      </c>
      <c r="I3129" s="211">
        <v>1.0101358117286597E-2</v>
      </c>
      <c r="J3129" s="211">
        <v>1.3482097123534599E-2</v>
      </c>
      <c r="K3129" s="211">
        <v>1.7502587176162272E-2</v>
      </c>
      <c r="L3129" s="211">
        <v>2.2693888889149201E-2</v>
      </c>
      <c r="M3129" s="211">
        <v>3.0954983602231229E-2</v>
      </c>
      <c r="N3129" s="211">
        <v>3.9783564620604693E-2</v>
      </c>
      <c r="P3129" s="212">
        <f t="array" ref="P3129:Z3129">(1+D3129:N3129)^-P$1:Z$1</f>
        <v>0.99992863660227727</v>
      </c>
      <c r="Q3129" s="212">
        <v>0.99947270001571564</v>
      </c>
      <c r="R3129" s="212">
        <v>0.99827778550799562</v>
      </c>
      <c r="S3129" s="212">
        <v>0.99440500954620503</v>
      </c>
      <c r="T3129" s="212">
        <v>0.98536378248826217</v>
      </c>
      <c r="U3129" s="212">
        <v>0.97029799709155118</v>
      </c>
      <c r="V3129" s="212">
        <v>0.93523250539511904</v>
      </c>
      <c r="W3129" s="212">
        <v>0.88562801242544253</v>
      </c>
      <c r="X3129" s="212">
        <v>0.79899376764327434</v>
      </c>
      <c r="Y3129" s="212">
        <v>0.63300110038024904</v>
      </c>
      <c r="Z3129" s="212">
        <v>0.45829068578771415</v>
      </c>
    </row>
    <row r="3130" spans="3:26" x14ac:dyDescent="0.3">
      <c r="C3130" s="210">
        <v>39296</v>
      </c>
      <c r="D3130" s="211">
        <v>1.2963150452313696E-3</v>
      </c>
      <c r="E3130" s="211">
        <v>3.4070450102585662E-3</v>
      </c>
      <c r="F3130" s="211">
        <v>5.3516477714192602E-3</v>
      </c>
      <c r="G3130" s="211">
        <v>8.8082582401840769E-3</v>
      </c>
      <c r="H3130" s="211">
        <v>1.1148143185779244E-2</v>
      </c>
      <c r="I3130" s="211">
        <v>1.4800481607129932E-2</v>
      </c>
      <c r="J3130" s="211">
        <v>1.994721076640953E-2</v>
      </c>
      <c r="K3130" s="211">
        <v>2.6199680642228176E-2</v>
      </c>
      <c r="L3130" s="211">
        <v>3.302504419621697E-2</v>
      </c>
      <c r="M3130" s="211">
        <v>4.3300535891389491E-2</v>
      </c>
      <c r="N3130" s="211">
        <v>5.8699252764132619E-2</v>
      </c>
      <c r="P3130" s="212">
        <f t="array" ref="P3130:Z3130">(1+D3130:N3130)^-P$1:Z$1</f>
        <v>0.99989636732589249</v>
      </c>
      <c r="Q3130" s="212">
        <v>0.99915004786867812</v>
      </c>
      <c r="R3130" s="212">
        <v>0.99733486849023412</v>
      </c>
      <c r="S3130" s="212">
        <v>0.99126864974762441</v>
      </c>
      <c r="T3130" s="212">
        <v>0.97807109111314949</v>
      </c>
      <c r="U3130" s="212">
        <v>0.95688116477475915</v>
      </c>
      <c r="V3130" s="212">
        <v>0.90596522286778203</v>
      </c>
      <c r="W3130" s="212">
        <v>0.83440495388536218</v>
      </c>
      <c r="X3130" s="212">
        <v>0.72258924810728209</v>
      </c>
      <c r="Y3130" s="212">
        <v>0.52949095188118178</v>
      </c>
      <c r="Z3130" s="212">
        <v>0.31955665682278667</v>
      </c>
    </row>
    <row r="3131" spans="3:26" x14ac:dyDescent="0.3">
      <c r="C3131" s="210">
        <v>39295</v>
      </c>
      <c r="D3131" s="211">
        <v>9.2435954238656495E-4</v>
      </c>
      <c r="E3131" s="211">
        <v>2.3548178280559328E-3</v>
      </c>
      <c r="F3131" s="211">
        <v>3.8324656539191638E-3</v>
      </c>
      <c r="G3131" s="211">
        <v>5.7501169013330963E-3</v>
      </c>
      <c r="H3131" s="211">
        <v>7.2388261898350161E-3</v>
      </c>
      <c r="I3131" s="211">
        <v>9.5845376830847352E-3</v>
      </c>
      <c r="J3131" s="211">
        <v>1.2103924222508894E-2</v>
      </c>
      <c r="K3131" s="211">
        <v>1.5253379416888506E-2</v>
      </c>
      <c r="L3131" s="211">
        <v>1.931330449331975E-2</v>
      </c>
      <c r="M3131" s="211">
        <v>2.4931913834400608E-2</v>
      </c>
      <c r="N3131" s="211">
        <v>3.2540002162689305E-2</v>
      </c>
      <c r="P3131" s="212">
        <f t="array" ref="P3131:Z3131">(1+D3131:N3131)^-P$1:Z$1</f>
        <v>0.99992608812480177</v>
      </c>
      <c r="Q3131" s="212">
        <v>0.99941216044803449</v>
      </c>
      <c r="R3131" s="212">
        <v>0.99808925756342792</v>
      </c>
      <c r="S3131" s="212">
        <v>0.99428275790904297</v>
      </c>
      <c r="T3131" s="212">
        <v>0.98567804576953044</v>
      </c>
      <c r="U3131" s="212">
        <v>0.97178888735379665</v>
      </c>
      <c r="V3131" s="212">
        <v>0.94161735900288956</v>
      </c>
      <c r="W3131" s="212">
        <v>0.89945386758756873</v>
      </c>
      <c r="X3131" s="212">
        <v>0.825891643015772</v>
      </c>
      <c r="Y3131" s="212">
        <v>0.69115389064739352</v>
      </c>
      <c r="Z3131" s="212">
        <v>0.52706269991582433</v>
      </c>
    </row>
    <row r="3132" spans="3:26" x14ac:dyDescent="0.3">
      <c r="C3132" s="210">
        <v>39294</v>
      </c>
      <c r="D3132" s="211">
        <v>1.164130460370727E-3</v>
      </c>
      <c r="E3132" s="211">
        <v>2.9680609284879231E-3</v>
      </c>
      <c r="F3132" s="211">
        <v>4.5153804562060524E-3</v>
      </c>
      <c r="G3132" s="211">
        <v>7.3399943895105626E-3</v>
      </c>
      <c r="H3132" s="211">
        <v>9.6699700819892053E-3</v>
      </c>
      <c r="I3132" s="211">
        <v>1.2960958192285998E-2</v>
      </c>
      <c r="J3132" s="211">
        <v>1.6440046551312277E-2</v>
      </c>
      <c r="K3132" s="211">
        <v>2.2113590673501354E-2</v>
      </c>
      <c r="L3132" s="211">
        <v>2.9073054110216226E-2</v>
      </c>
      <c r="M3132" s="211">
        <v>3.9179996003270177E-2</v>
      </c>
      <c r="N3132" s="211">
        <v>5.2108914941489531E-2</v>
      </c>
      <c r="P3132" s="212">
        <f t="array" ref="P3132:Z3132">(1+D3132:N3132)^-P$1:Z$1</f>
        <v>0.99990692806058767</v>
      </c>
      <c r="Q3132" s="212">
        <v>0.99925935817768308</v>
      </c>
      <c r="R3132" s="212">
        <v>0.99774992686330322</v>
      </c>
      <c r="S3132" s="212">
        <v>0.99271348856355213</v>
      </c>
      <c r="T3132" s="212">
        <v>0.98093701112687803</v>
      </c>
      <c r="U3132" s="212">
        <v>0.96210368713624483</v>
      </c>
      <c r="V3132" s="212">
        <v>0.92170334358253425</v>
      </c>
      <c r="W3132" s="212">
        <v>0.85803669053357257</v>
      </c>
      <c r="X3132" s="212">
        <v>0.75082363440790389</v>
      </c>
      <c r="Y3132" s="212">
        <v>0.56187321448423677</v>
      </c>
      <c r="Z3132" s="212">
        <v>0.36206453650982368</v>
      </c>
    </row>
    <row r="3133" spans="3:26" x14ac:dyDescent="0.3">
      <c r="C3133" s="210">
        <v>39293</v>
      </c>
      <c r="D3133" s="211">
        <v>1.0633797247105547E-3</v>
      </c>
      <c r="E3133" s="211">
        <v>2.5883543994455688E-3</v>
      </c>
      <c r="F3133" s="211">
        <v>3.9337736018001303E-3</v>
      </c>
      <c r="G3133" s="211">
        <v>6.136850247668869E-3</v>
      </c>
      <c r="H3133" s="211">
        <v>8.4310947103649163E-3</v>
      </c>
      <c r="I3133" s="211">
        <v>1.15311246041967E-2</v>
      </c>
      <c r="J3133" s="211">
        <v>1.5559938896103137E-2</v>
      </c>
      <c r="K3133" s="211">
        <v>1.9585724421753447E-2</v>
      </c>
      <c r="L3133" s="211">
        <v>2.5233179196427129E-2</v>
      </c>
      <c r="M3133" s="211">
        <v>3.3940992922228762E-2</v>
      </c>
      <c r="N3133" s="211">
        <v>4.5493829748494176E-2</v>
      </c>
      <c r="P3133" s="212">
        <f t="array" ref="P3133:Z3133">(1+D3133:N3133)^-P$1:Z$1</f>
        <v>0.99991497843557908</v>
      </c>
      <c r="Q3133" s="212">
        <v>0.99935395618140821</v>
      </c>
      <c r="R3133" s="212">
        <v>0.99803889720691785</v>
      </c>
      <c r="S3133" s="212">
        <v>0.99390058097349454</v>
      </c>
      <c r="T3133" s="212">
        <v>0.9833486884223237</v>
      </c>
      <c r="U3133" s="212">
        <v>0.96618935561008057</v>
      </c>
      <c r="V3133" s="212">
        <v>0.92570411873360514</v>
      </c>
      <c r="W3133" s="212">
        <v>0.87303926604766102</v>
      </c>
      <c r="X3133" s="212">
        <v>0.77942346022126185</v>
      </c>
      <c r="Y3133" s="212">
        <v>0.60612707827524615</v>
      </c>
      <c r="Z3133" s="212">
        <v>0.41074332912262279</v>
      </c>
    </row>
    <row r="3134" spans="3:26" x14ac:dyDescent="0.3">
      <c r="C3134" s="210">
        <v>39290</v>
      </c>
      <c r="D3134" s="211">
        <v>8.3302163624686084E-4</v>
      </c>
      <c r="E3134" s="211">
        <v>2.1636393805366545E-3</v>
      </c>
      <c r="F3134" s="211">
        <v>3.3681762972519939E-3</v>
      </c>
      <c r="G3134" s="211">
        <v>5.4233063698853404E-3</v>
      </c>
      <c r="H3134" s="211">
        <v>7.3338213349052979E-3</v>
      </c>
      <c r="I3134" s="211">
        <v>9.6091839119199791E-3</v>
      </c>
      <c r="J3134" s="211">
        <v>1.2062175277716039E-2</v>
      </c>
      <c r="K3134" s="211">
        <v>1.6077067810827041E-2</v>
      </c>
      <c r="L3134" s="211">
        <v>2.1686277857209092E-2</v>
      </c>
      <c r="M3134" s="211">
        <v>2.8144336226171601E-2</v>
      </c>
      <c r="N3134" s="211">
        <v>3.5759967975879228E-2</v>
      </c>
      <c r="P3134" s="212">
        <f t="array" ref="P3134:Z3134">(1+D3134:N3134)^-P$1:Z$1</f>
        <v>0.99993338822935951</v>
      </c>
      <c r="Q3134" s="212">
        <v>0.99945982042864034</v>
      </c>
      <c r="R3134" s="212">
        <v>0.99832015417496889</v>
      </c>
      <c r="S3134" s="212">
        <v>0.99460594723085693</v>
      </c>
      <c r="T3134" s="212">
        <v>0.98549214867776425</v>
      </c>
      <c r="U3134" s="212">
        <v>0.97171772017247016</v>
      </c>
      <c r="V3134" s="212">
        <v>0.94181159002712744</v>
      </c>
      <c r="W3134" s="212">
        <v>0.89436223351695887</v>
      </c>
      <c r="X3134" s="212">
        <v>0.80690869507531016</v>
      </c>
      <c r="Y3134" s="212">
        <v>0.65946034930105357</v>
      </c>
      <c r="Z3134" s="212">
        <v>0.4952421139038054</v>
      </c>
    </row>
    <row r="3135" spans="3:26" x14ac:dyDescent="0.3">
      <c r="C3135" s="210">
        <v>39289</v>
      </c>
      <c r="D3135" s="211">
        <v>1.1154843548218934E-3</v>
      </c>
      <c r="E3135" s="211">
        <v>2.665020766306691E-3</v>
      </c>
      <c r="F3135" s="211">
        <v>4.1282107457225742E-3</v>
      </c>
      <c r="G3135" s="211">
        <v>6.3388041998136855E-3</v>
      </c>
      <c r="H3135" s="211">
        <v>8.2968328493512634E-3</v>
      </c>
      <c r="I3135" s="211">
        <v>1.0530877433182395E-2</v>
      </c>
      <c r="J3135" s="211">
        <v>1.4421223871010481E-2</v>
      </c>
      <c r="K3135" s="211">
        <v>1.8563871089135875E-2</v>
      </c>
      <c r="L3135" s="211">
        <v>2.3589226828874644E-2</v>
      </c>
      <c r="M3135" s="211">
        <v>2.9994308492852648E-2</v>
      </c>
      <c r="N3135" s="211">
        <v>3.8994717543774086E-2</v>
      </c>
      <c r="P3135" s="212">
        <f t="array" ref="P3135:Z3135">(1+D3135:N3135)^-P$1:Z$1</f>
        <v>0.99991081496406742</v>
      </c>
      <c r="Q3135" s="212">
        <v>0.99933485233505615</v>
      </c>
      <c r="R3135" s="212">
        <v>0.99794226351728343</v>
      </c>
      <c r="S3135" s="212">
        <v>0.9937011231472348</v>
      </c>
      <c r="T3135" s="212">
        <v>0.98361058553584113</v>
      </c>
      <c r="U3135" s="212">
        <v>0.96906126709773099</v>
      </c>
      <c r="V3135" s="212">
        <v>0.93091143479998995</v>
      </c>
      <c r="W3135" s="212">
        <v>0.87918876064787055</v>
      </c>
      <c r="X3135" s="212">
        <v>0.79203237964014639</v>
      </c>
      <c r="Y3135" s="212">
        <v>0.64191515113493314</v>
      </c>
      <c r="Z3135" s="212">
        <v>0.46530016821409265</v>
      </c>
    </row>
    <row r="3136" spans="3:26" x14ac:dyDescent="0.3">
      <c r="C3136" s="210">
        <v>39288</v>
      </c>
      <c r="D3136" s="211">
        <v>1.0968580880850118E-3</v>
      </c>
      <c r="E3136" s="211">
        <v>2.687899863937188E-3</v>
      </c>
      <c r="F3136" s="211">
        <v>4.4021746023088192E-3</v>
      </c>
      <c r="G3136" s="211">
        <v>7.1468744633404694E-3</v>
      </c>
      <c r="H3136" s="211">
        <v>9.4718727734637922E-3</v>
      </c>
      <c r="I3136" s="211">
        <v>1.236922648655478E-2</v>
      </c>
      <c r="J3136" s="211">
        <v>1.6697786874604582E-2</v>
      </c>
      <c r="K3136" s="211">
        <v>2.2157375952451229E-2</v>
      </c>
      <c r="L3136" s="211">
        <v>2.9603175680116629E-2</v>
      </c>
      <c r="M3136" s="211">
        <v>3.8447980595230351E-2</v>
      </c>
      <c r="N3136" s="211">
        <v>4.8796521400667842E-2</v>
      </c>
      <c r="P3136" s="212">
        <f t="array" ref="P3136:Z3136">(1+D3136:N3136)^-P$1:Z$1</f>
        <v>0.99991230328728031</v>
      </c>
      <c r="Q3136" s="212">
        <v>0.99932915163913272</v>
      </c>
      <c r="R3136" s="212">
        <v>0.99780615331960265</v>
      </c>
      <c r="S3136" s="212">
        <v>0.99290384089495509</v>
      </c>
      <c r="T3136" s="212">
        <v>0.98132204423897107</v>
      </c>
      <c r="U3136" s="212">
        <v>0.96379172762670451</v>
      </c>
      <c r="V3136" s="212">
        <v>0.92053564308738201</v>
      </c>
      <c r="W3136" s="212">
        <v>0.85777943872124018</v>
      </c>
      <c r="X3136" s="212">
        <v>0.74696674211548264</v>
      </c>
      <c r="Y3136" s="212">
        <v>0.56784369521169809</v>
      </c>
      <c r="Z3136" s="212">
        <v>0.38563392729569967</v>
      </c>
    </row>
    <row r="3137" spans="3:26" x14ac:dyDescent="0.3">
      <c r="C3137" s="210">
        <v>39287</v>
      </c>
      <c r="D3137" s="211">
        <v>9.307302186621349E-4</v>
      </c>
      <c r="E3137" s="211">
        <v>2.3873935896645848E-3</v>
      </c>
      <c r="F3137" s="211">
        <v>3.8831870802070495E-3</v>
      </c>
      <c r="G3137" s="211">
        <v>6.0283853142556873E-3</v>
      </c>
      <c r="H3137" s="211">
        <v>8.1602144830064619E-3</v>
      </c>
      <c r="I3137" s="211">
        <v>1.023367616379204E-2</v>
      </c>
      <c r="J3137" s="211">
        <v>1.4053728942164258E-2</v>
      </c>
      <c r="K3137" s="211">
        <v>1.7843939898533456E-2</v>
      </c>
      <c r="L3137" s="211">
        <v>2.3163710019588543E-2</v>
      </c>
      <c r="M3137" s="211">
        <v>3.180299003518889E-2</v>
      </c>
      <c r="N3137" s="211">
        <v>4.207822011809921E-2</v>
      </c>
      <c r="P3137" s="212">
        <f t="array" ref="P3137:Z3137">(1+D3137:N3137)^-P$1:Z$1</f>
        <v>0.99992557898075296</v>
      </c>
      <c r="Q3137" s="212">
        <v>0.99940404058108856</v>
      </c>
      <c r="R3137" s="212">
        <v>0.9980640429015889</v>
      </c>
      <c r="S3137" s="212">
        <v>0.99400773834788703</v>
      </c>
      <c r="T3137" s="212">
        <v>0.98387718676533653</v>
      </c>
      <c r="U3137" s="212">
        <v>0.96991678493248001</v>
      </c>
      <c r="V3137" s="212">
        <v>0.93259947790226794</v>
      </c>
      <c r="W3137" s="212">
        <v>0.88355102130969554</v>
      </c>
      <c r="X3137" s="212">
        <v>0.79533248223500197</v>
      </c>
      <c r="Y3137" s="212">
        <v>0.62524218043688851</v>
      </c>
      <c r="Z3137" s="212">
        <v>0.43852425456957866</v>
      </c>
    </row>
    <row r="3138" spans="3:26" x14ac:dyDescent="0.3">
      <c r="C3138" s="210">
        <v>39286</v>
      </c>
      <c r="D3138" s="211">
        <v>1.058809411806885E-3</v>
      </c>
      <c r="E3138" s="211">
        <v>2.6498932753290971E-3</v>
      </c>
      <c r="F3138" s="211">
        <v>4.301693663280752E-3</v>
      </c>
      <c r="G3138" s="211">
        <v>6.4893815646599124E-3</v>
      </c>
      <c r="H3138" s="211">
        <v>8.4692874201961043E-3</v>
      </c>
      <c r="I3138" s="211">
        <v>1.1302619459820487E-2</v>
      </c>
      <c r="J3138" s="211">
        <v>1.4303801606995849E-2</v>
      </c>
      <c r="K3138" s="211">
        <v>1.8115794082850859E-2</v>
      </c>
      <c r="L3138" s="211">
        <v>2.3113490188786084E-2</v>
      </c>
      <c r="M3138" s="211">
        <v>3.0228891411894124E-2</v>
      </c>
      <c r="N3138" s="211">
        <v>4.1089798163778356E-2</v>
      </c>
      <c r="P3138" s="212">
        <f t="array" ref="P3138:Z3138">(1+D3138:N3138)^-P$1:Z$1</f>
        <v>0.99991534364207368</v>
      </c>
      <c r="Q3138" s="212">
        <v>0.9993386216825455</v>
      </c>
      <c r="R3138" s="212">
        <v>0.99785606759946088</v>
      </c>
      <c r="S3138" s="212">
        <v>0.9935524589891136</v>
      </c>
      <c r="T3138" s="212">
        <v>0.98327420714577041</v>
      </c>
      <c r="U3138" s="212">
        <v>0.96684443883560434</v>
      </c>
      <c r="V3138" s="212">
        <v>0.93145040073804453</v>
      </c>
      <c r="W3138" s="212">
        <v>0.88190088187168492</v>
      </c>
      <c r="X3138" s="212">
        <v>0.79572295979835372</v>
      </c>
      <c r="Y3138" s="212">
        <v>0.63972618291334427</v>
      </c>
      <c r="Z3138" s="212">
        <v>0.44692658057066798</v>
      </c>
    </row>
    <row r="3139" spans="3:26" x14ac:dyDescent="0.3">
      <c r="C3139" s="210">
        <v>39283</v>
      </c>
      <c r="D3139" s="211">
        <v>1.1105110310798839E-3</v>
      </c>
      <c r="E3139" s="211">
        <v>2.7484108703854852E-3</v>
      </c>
      <c r="F3139" s="211">
        <v>4.3516093489841074E-3</v>
      </c>
      <c r="G3139" s="211">
        <v>6.7801184639429343E-3</v>
      </c>
      <c r="H3139" s="211">
        <v>9.2953407966387003E-3</v>
      </c>
      <c r="I3139" s="211">
        <v>1.2303780237156808E-2</v>
      </c>
      <c r="J3139" s="211">
        <v>1.6809064688733121E-2</v>
      </c>
      <c r="K3139" s="211">
        <v>2.3049610822647709E-2</v>
      </c>
      <c r="L3139" s="211">
        <v>2.8909320344165428E-2</v>
      </c>
      <c r="M3139" s="211">
        <v>3.6408802331873803E-2</v>
      </c>
      <c r="N3139" s="211">
        <v>4.7535550832719743E-2</v>
      </c>
      <c r="P3139" s="212">
        <f t="array" ref="P3139:Z3139">(1+D3139:N3139)^-P$1:Z$1</f>
        <v>0.99991121235226998</v>
      </c>
      <c r="Q3139" s="212">
        <v>0.99931407513027382</v>
      </c>
      <c r="R3139" s="212">
        <v>0.99783127086081647</v>
      </c>
      <c r="S3139" s="212">
        <v>0.99326554195936312</v>
      </c>
      <c r="T3139" s="212">
        <v>0.98166535280937417</v>
      </c>
      <c r="U3139" s="212">
        <v>0.96397866943125821</v>
      </c>
      <c r="V3139" s="212">
        <v>0.92003204423317431</v>
      </c>
      <c r="W3139" s="212">
        <v>0.85255643845458795</v>
      </c>
      <c r="X3139" s="212">
        <v>0.75201930102417835</v>
      </c>
      <c r="Y3139" s="212">
        <v>0.58483533924431164</v>
      </c>
      <c r="Z3139" s="212">
        <v>0.39502500210568703</v>
      </c>
    </row>
    <row r="3140" spans="3:26" x14ac:dyDescent="0.3">
      <c r="C3140" s="210">
        <v>39282</v>
      </c>
      <c r="D3140" s="211">
        <v>1.0729157453317163E-3</v>
      </c>
      <c r="E3140" s="211">
        <v>2.634911173234852E-3</v>
      </c>
      <c r="F3140" s="211">
        <v>3.9637534821937792E-3</v>
      </c>
      <c r="G3140" s="211">
        <v>6.2159713345287014E-3</v>
      </c>
      <c r="H3140" s="211">
        <v>7.9370136627861833E-3</v>
      </c>
      <c r="I3140" s="211">
        <v>1.0794967683289332E-2</v>
      </c>
      <c r="J3140" s="211">
        <v>1.3592100324022291E-2</v>
      </c>
      <c r="K3140" s="211">
        <v>1.838870401940634E-2</v>
      </c>
      <c r="L3140" s="211">
        <v>2.3754044594297585E-2</v>
      </c>
      <c r="M3140" s="211">
        <v>2.9771464983370331E-2</v>
      </c>
      <c r="N3140" s="211">
        <v>3.8293127554910225E-2</v>
      </c>
      <c r="P3140" s="212">
        <f t="array" ref="P3140:Z3140">(1+D3140:N3140)^-P$1:Z$1</f>
        <v>0.99991421643301281</v>
      </c>
      <c r="Q3140" s="212">
        <v>0.99934235487325962</v>
      </c>
      <c r="R3140" s="212">
        <v>0.99802399561807142</v>
      </c>
      <c r="S3140" s="212">
        <v>0.99382242827423573</v>
      </c>
      <c r="T3140" s="212">
        <v>0.98431298088106756</v>
      </c>
      <c r="U3140" s="212">
        <v>0.96830190605325905</v>
      </c>
      <c r="V3140" s="212">
        <v>0.93472512061598645</v>
      </c>
      <c r="W3140" s="212">
        <v>0.88024787576470021</v>
      </c>
      <c r="X3140" s="212">
        <v>0.79075818223812255</v>
      </c>
      <c r="Y3140" s="212">
        <v>0.64400197604561926</v>
      </c>
      <c r="Z3140" s="212">
        <v>0.47162890195102491</v>
      </c>
    </row>
    <row r="3141" spans="3:26" x14ac:dyDescent="0.3">
      <c r="C3141" s="210">
        <v>39281</v>
      </c>
      <c r="D3141" s="211">
        <v>1.0227553637803973E-3</v>
      </c>
      <c r="E3141" s="211">
        <v>2.5139355750268921E-3</v>
      </c>
      <c r="F3141" s="211">
        <v>4.107863755570311E-3</v>
      </c>
      <c r="G3141" s="211">
        <v>6.2667399879575286E-3</v>
      </c>
      <c r="H3141" s="211">
        <v>8.4271617689164798E-3</v>
      </c>
      <c r="I3141" s="211">
        <v>1.1367044663202593E-2</v>
      </c>
      <c r="J3141" s="211">
        <v>1.4565401993943407E-2</v>
      </c>
      <c r="K3141" s="211">
        <v>1.9963880821767952E-2</v>
      </c>
      <c r="L3141" s="211">
        <v>2.5960820777081429E-2</v>
      </c>
      <c r="M3141" s="211">
        <v>3.2800221440244998E-2</v>
      </c>
      <c r="N3141" s="211">
        <v>4.4960985332618442E-2</v>
      </c>
      <c r="P3141" s="212">
        <f t="array" ref="P3141:Z3141">(1+D3141:N3141)^-P$1:Z$1</f>
        <v>0.99991822472731196</v>
      </c>
      <c r="Q3141" s="212">
        <v>0.99937250172820402</v>
      </c>
      <c r="R3141" s="212">
        <v>0.9979523744920491</v>
      </c>
      <c r="S3141" s="212">
        <v>0.99377228746720536</v>
      </c>
      <c r="T3141" s="212">
        <v>0.9833563587043298</v>
      </c>
      <c r="U3141" s="212">
        <v>0.96665968341331998</v>
      </c>
      <c r="V3141" s="212">
        <v>0.93025017175210356</v>
      </c>
      <c r="W3141" s="212">
        <v>0.8707760007785651</v>
      </c>
      <c r="X3141" s="212">
        <v>0.77391316901288876</v>
      </c>
      <c r="Y3141" s="212">
        <v>0.61624749140914548</v>
      </c>
      <c r="Z3141" s="212">
        <v>0.41495259167789039</v>
      </c>
    </row>
    <row r="3142" spans="3:26" x14ac:dyDescent="0.3">
      <c r="C3142" s="210">
        <v>39280</v>
      </c>
      <c r="D3142" s="211">
        <v>1.0050169782662055E-3</v>
      </c>
      <c r="E3142" s="211">
        <v>2.5475183625094724E-3</v>
      </c>
      <c r="F3142" s="211">
        <v>4.1570208218727938E-3</v>
      </c>
      <c r="G3142" s="211">
        <v>6.2598161743801428E-3</v>
      </c>
      <c r="H3142" s="211">
        <v>8.3807038501225346E-3</v>
      </c>
      <c r="I3142" s="211">
        <v>1.051584452458802E-2</v>
      </c>
      <c r="J3142" s="211">
        <v>1.397370292488399E-2</v>
      </c>
      <c r="K3142" s="211">
        <v>1.9120061939025889E-2</v>
      </c>
      <c r="L3142" s="211">
        <v>2.5237406472221557E-2</v>
      </c>
      <c r="M3142" s="211">
        <v>3.1786069694811396E-2</v>
      </c>
      <c r="N3142" s="211">
        <v>4.2065129925109412E-2</v>
      </c>
      <c r="P3142" s="212">
        <f t="array" ref="P3142:Z3142">(1+D3142:N3142)^-P$1:Z$1</f>
        <v>0.99991964224591134</v>
      </c>
      <c r="Q3142" s="212">
        <v>0.99936413251494427</v>
      </c>
      <c r="R3142" s="212">
        <v>0.99792794752972702</v>
      </c>
      <c r="S3142" s="212">
        <v>0.99377912535732693</v>
      </c>
      <c r="T3142" s="212">
        <v>0.98344697079571908</v>
      </c>
      <c r="U3142" s="212">
        <v>0.96910451637357842</v>
      </c>
      <c r="V3142" s="212">
        <v>0.93296755452531777</v>
      </c>
      <c r="W3142" s="212">
        <v>0.8758354972789697</v>
      </c>
      <c r="X3142" s="212">
        <v>0.7793913235008012</v>
      </c>
      <c r="Y3142" s="212">
        <v>0.62539599902406962</v>
      </c>
      <c r="Z3142" s="212">
        <v>0.43863444062316509</v>
      </c>
    </row>
    <row r="3143" spans="3:26" x14ac:dyDescent="0.3">
      <c r="C3143" s="210">
        <v>39279</v>
      </c>
      <c r="D3143" s="211">
        <v>1.0217424307852384E-3</v>
      </c>
      <c r="E3143" s="211">
        <v>2.6327979861977546E-3</v>
      </c>
      <c r="F3143" s="211">
        <v>4.1118118459292008E-3</v>
      </c>
      <c r="G3143" s="211">
        <v>6.2205356594874561E-3</v>
      </c>
      <c r="H3143" s="211">
        <v>8.3606695739152723E-3</v>
      </c>
      <c r="I3143" s="211">
        <v>1.0779226790475166E-2</v>
      </c>
      <c r="J3143" s="211">
        <v>1.4079742793258481E-2</v>
      </c>
      <c r="K3143" s="211">
        <v>1.7612506133534659E-2</v>
      </c>
      <c r="L3143" s="211">
        <v>2.2020825296850129E-2</v>
      </c>
      <c r="M3143" s="211">
        <v>2.8161989371214648E-2</v>
      </c>
      <c r="N3143" s="211">
        <v>3.5598992368230671E-2</v>
      </c>
      <c r="P3143" s="212">
        <f t="array" ref="P3143:Z3143">(1+D3143:N3143)^-P$1:Z$1</f>
        <v>0.99991830567258189</v>
      </c>
      <c r="Q3143" s="212">
        <v>0.99934288143583705</v>
      </c>
      <c r="R3143" s="212">
        <v>0.99795041255415806</v>
      </c>
      <c r="S3143" s="212">
        <v>0.99381792018843007</v>
      </c>
      <c r="T3143" s="212">
        <v>0.98348604975738485</v>
      </c>
      <c r="U3143" s="212">
        <v>0.96834714493473351</v>
      </c>
      <c r="V3143" s="212">
        <v>0.93247986571466834</v>
      </c>
      <c r="W3143" s="212">
        <v>0.88495859221646833</v>
      </c>
      <c r="X3143" s="212">
        <v>0.80427125427285706</v>
      </c>
      <c r="Y3143" s="212">
        <v>0.65929052951213352</v>
      </c>
      <c r="Z3143" s="212">
        <v>0.49678401836582353</v>
      </c>
    </row>
    <row r="3144" spans="3:26" x14ac:dyDescent="0.3">
      <c r="C3144" s="210">
        <v>39276</v>
      </c>
      <c r="D3144" s="211">
        <v>9.0817920109243519E-4</v>
      </c>
      <c r="E3144" s="211">
        <v>2.1430839761850933E-3</v>
      </c>
      <c r="F3144" s="211">
        <v>3.2841649444048894E-3</v>
      </c>
      <c r="G3144" s="211">
        <v>5.0564702970580886E-3</v>
      </c>
      <c r="H3144" s="211">
        <v>6.7820102938414648E-3</v>
      </c>
      <c r="I3144" s="211">
        <v>8.9487351084775527E-3</v>
      </c>
      <c r="J3144" s="211">
        <v>1.1368989964312372E-2</v>
      </c>
      <c r="K3144" s="211">
        <v>1.4773598382339435E-2</v>
      </c>
      <c r="L3144" s="211">
        <v>1.8571840199789906E-2</v>
      </c>
      <c r="M3144" s="211">
        <v>2.3983427770637993E-2</v>
      </c>
      <c r="N3144" s="211">
        <v>3.0631282965796751E-2</v>
      </c>
      <c r="P3144" s="212">
        <f t="array" ref="P3144:Z3144">(1+D3144:N3144)^-P$1:Z$1</f>
        <v>0.99992738127239733</v>
      </c>
      <c r="Q3144" s="212">
        <v>0.99946494548090348</v>
      </c>
      <c r="R3144" s="212">
        <v>0.99836195114236082</v>
      </c>
      <c r="S3144" s="212">
        <v>0.99496896896194931</v>
      </c>
      <c r="T3144" s="212">
        <v>0.98657272912353078</v>
      </c>
      <c r="U3144" s="212">
        <v>0.97362720270112979</v>
      </c>
      <c r="V3144" s="212">
        <v>0.94504357311128817</v>
      </c>
      <c r="W3144" s="212">
        <v>0.90243490136777738</v>
      </c>
      <c r="X3144" s="212">
        <v>0.83192341228486388</v>
      </c>
      <c r="Y3144" s="212">
        <v>0.70081934187783079</v>
      </c>
      <c r="Z3144" s="212">
        <v>0.54693232111226175</v>
      </c>
    </row>
    <row r="3145" spans="3:26" x14ac:dyDescent="0.3">
      <c r="C3145" s="210">
        <v>39275</v>
      </c>
      <c r="D3145" s="211">
        <v>1.0354655532035027E-3</v>
      </c>
      <c r="E3145" s="211">
        <v>2.6092626565968604E-3</v>
      </c>
      <c r="F3145" s="211">
        <v>4.0197992194600969E-3</v>
      </c>
      <c r="G3145" s="211">
        <v>6.5491110584109218E-3</v>
      </c>
      <c r="H3145" s="211">
        <v>8.255742356832475E-3</v>
      </c>
      <c r="I3145" s="211">
        <v>1.0745354330597701E-2</v>
      </c>
      <c r="J3145" s="211">
        <v>1.3853547214002048E-2</v>
      </c>
      <c r="K3145" s="211">
        <v>1.7657344560326266E-2</v>
      </c>
      <c r="L3145" s="211">
        <v>2.2404052493098927E-2</v>
      </c>
      <c r="M3145" s="211">
        <v>3.0760790518006502E-2</v>
      </c>
      <c r="N3145" s="211">
        <v>4.0740724334150324E-2</v>
      </c>
      <c r="P3145" s="212">
        <f t="array" ref="P3145:Z3145">(1+D3145:N3145)^-P$1:Z$1</f>
        <v>0.99991720904107817</v>
      </c>
      <c r="Q3145" s="212">
        <v>0.99934874604778945</v>
      </c>
      <c r="R3145" s="212">
        <v>0.99799613970761003</v>
      </c>
      <c r="S3145" s="212">
        <v>0.99349350072792342</v>
      </c>
      <c r="T3145" s="212">
        <v>0.98369075937524975</v>
      </c>
      <c r="U3145" s="212">
        <v>0.96844450298511064</v>
      </c>
      <c r="V3145" s="212">
        <v>0.93352053357410947</v>
      </c>
      <c r="W3145" s="212">
        <v>0.88468568665870329</v>
      </c>
      <c r="X3145" s="212">
        <v>0.8012616882023641</v>
      </c>
      <c r="Y3145" s="212">
        <v>0.63479230179801216</v>
      </c>
      <c r="Z3145" s="212">
        <v>0.4499342169674132</v>
      </c>
    </row>
    <row r="3146" spans="3:26" x14ac:dyDescent="0.3">
      <c r="C3146" s="210">
        <v>39274</v>
      </c>
      <c r="D3146" s="211">
        <v>1.0626990530020687E-3</v>
      </c>
      <c r="E3146" s="211">
        <v>2.6564926791848107E-3</v>
      </c>
      <c r="F3146" s="211">
        <v>4.3402844255912539E-3</v>
      </c>
      <c r="G3146" s="211">
        <v>6.970528806892454E-3</v>
      </c>
      <c r="H3146" s="211">
        <v>9.2896160560910091E-3</v>
      </c>
      <c r="I3146" s="211">
        <v>1.2167494802186974E-2</v>
      </c>
      <c r="J3146" s="211">
        <v>1.6730069706239175E-2</v>
      </c>
      <c r="K3146" s="211">
        <v>2.1721666643840783E-2</v>
      </c>
      <c r="L3146" s="211">
        <v>2.8698089082955968E-2</v>
      </c>
      <c r="M3146" s="211">
        <v>3.8097342311724527E-2</v>
      </c>
      <c r="N3146" s="211">
        <v>4.7913687942385513E-2</v>
      </c>
      <c r="P3146" s="212">
        <f t="array" ref="P3146:Z3146">(1+D3146:N3146)^-P$1:Z$1</f>
        <v>0.99991503282686744</v>
      </c>
      <c r="Q3146" s="212">
        <v>0.99933697728701232</v>
      </c>
      <c r="R3146" s="212">
        <v>0.99783689660889263</v>
      </c>
      <c r="S3146" s="212">
        <v>0.99307772312348463</v>
      </c>
      <c r="T3146" s="212">
        <v>0.98167648894968118</v>
      </c>
      <c r="U3146" s="212">
        <v>0.96436811270967027</v>
      </c>
      <c r="V3146" s="212">
        <v>0.92038950985611878</v>
      </c>
      <c r="W3146" s="212">
        <v>0.86034329429063172</v>
      </c>
      <c r="X3146" s="212">
        <v>0.75356491337181764</v>
      </c>
      <c r="Y3146" s="212">
        <v>0.57072751721098092</v>
      </c>
      <c r="Z3146" s="212">
        <v>0.39218387767510998</v>
      </c>
    </row>
    <row r="3147" spans="3:26" x14ac:dyDescent="0.3">
      <c r="C3147" s="210">
        <v>39273</v>
      </c>
      <c r="D3147" s="211">
        <v>8.639685943721419E-4</v>
      </c>
      <c r="E3147" s="211">
        <v>2.2248551943092674E-3</v>
      </c>
      <c r="F3147" s="211">
        <v>3.4587101120835233E-3</v>
      </c>
      <c r="G3147" s="211">
        <v>5.3722605608476307E-3</v>
      </c>
      <c r="H3147" s="211">
        <v>6.7603588706027385E-3</v>
      </c>
      <c r="I3147" s="211">
        <v>8.9043196658932337E-3</v>
      </c>
      <c r="J3147" s="211">
        <v>1.1177897770749788E-2</v>
      </c>
      <c r="K3147" s="211">
        <v>1.5326814102523316E-2</v>
      </c>
      <c r="L3147" s="211">
        <v>1.9919076250846185E-2</v>
      </c>
      <c r="M3147" s="211">
        <v>2.6059004044694373E-2</v>
      </c>
      <c r="N3147" s="211">
        <v>3.5667607912184554E-2</v>
      </c>
      <c r="P3147" s="212">
        <f t="array" ref="P3147:Z3147">(1+D3147:N3147)^-P$1:Z$1</f>
        <v>0.99993091473942974</v>
      </c>
      <c r="Q3147" s="212">
        <v>0.99944455834764079</v>
      </c>
      <c r="R3147" s="212">
        <v>0.99827511805651103</v>
      </c>
      <c r="S3147" s="212">
        <v>0.99465644640140483</v>
      </c>
      <c r="T3147" s="212">
        <v>0.98661516411457495</v>
      </c>
      <c r="U3147" s="212">
        <v>0.97375579562929482</v>
      </c>
      <c r="V3147" s="212">
        <v>0.94593688139358623</v>
      </c>
      <c r="W3147" s="212">
        <v>0.89899858809720878</v>
      </c>
      <c r="X3147" s="212">
        <v>0.82099942376585633</v>
      </c>
      <c r="Y3147" s="212">
        <v>0.6798529129751234</v>
      </c>
      <c r="Z3147" s="212">
        <v>0.49612616908021556</v>
      </c>
    </row>
    <row r="3148" spans="3:26" x14ac:dyDescent="0.3">
      <c r="C3148" s="210">
        <v>39272</v>
      </c>
      <c r="D3148" s="211">
        <v>7.5039139097402745E-4</v>
      </c>
      <c r="E3148" s="211">
        <v>1.8220053960500287E-3</v>
      </c>
      <c r="F3148" s="211">
        <v>2.8360988266785381E-3</v>
      </c>
      <c r="G3148" s="211">
        <v>4.6407033294212884E-3</v>
      </c>
      <c r="H3148" s="211">
        <v>5.9615617888063273E-3</v>
      </c>
      <c r="I3148" s="211">
        <v>8.0306684641221256E-3</v>
      </c>
      <c r="J3148" s="211">
        <v>1.0542894116781252E-2</v>
      </c>
      <c r="K3148" s="211">
        <v>1.4407503289289837E-2</v>
      </c>
      <c r="L3148" s="211">
        <v>1.895203375371779E-2</v>
      </c>
      <c r="M3148" s="211">
        <v>2.4524873081569212E-2</v>
      </c>
      <c r="N3148" s="211">
        <v>3.1637124576635825E-2</v>
      </c>
      <c r="P3148" s="212">
        <f t="array" ref="P3148:Z3148">(1+D3148:N3148)^-P$1:Z$1</f>
        <v>0.99993999300144243</v>
      </c>
      <c r="Q3148" s="212">
        <v>0.99954501664692186</v>
      </c>
      <c r="R3148" s="212">
        <v>0.99858495977175266</v>
      </c>
      <c r="S3148" s="212">
        <v>0.99538073331685462</v>
      </c>
      <c r="T3148" s="212">
        <v>0.98818265584909482</v>
      </c>
      <c r="U3148" s="212">
        <v>0.97628982700762601</v>
      </c>
      <c r="V3148" s="212">
        <v>0.94891265191684282</v>
      </c>
      <c r="W3148" s="212">
        <v>0.90471716395581692</v>
      </c>
      <c r="X3148" s="212">
        <v>0.82882452866225798</v>
      </c>
      <c r="Y3148" s="212">
        <v>0.69528426684902578</v>
      </c>
      <c r="Z3148" s="212">
        <v>0.53636539929988214</v>
      </c>
    </row>
    <row r="3149" spans="3:26" x14ac:dyDescent="0.3">
      <c r="C3149" s="210">
        <v>39269</v>
      </c>
      <c r="D3149" s="211">
        <v>8.2161091509169466E-4</v>
      </c>
      <c r="E3149" s="211">
        <v>1.9235113682122315E-3</v>
      </c>
      <c r="F3149" s="211">
        <v>3.0744372413478317E-3</v>
      </c>
      <c r="G3149" s="211">
        <v>4.9375635434118614E-3</v>
      </c>
      <c r="H3149" s="211">
        <v>6.5661307240462569E-3</v>
      </c>
      <c r="I3149" s="211">
        <v>8.6063591766843799E-3</v>
      </c>
      <c r="J3149" s="211">
        <v>1.1214367083387352E-2</v>
      </c>
      <c r="K3149" s="211">
        <v>1.463105733843021E-2</v>
      </c>
      <c r="L3149" s="211">
        <v>1.9733129181694134E-2</v>
      </c>
      <c r="M3149" s="211">
        <v>2.5516809485547198E-2</v>
      </c>
      <c r="N3149" s="211">
        <v>3.3725548387184369E-2</v>
      </c>
      <c r="P3149" s="212">
        <f t="array" ref="P3149:Z3149">(1+D3149:N3149)^-P$1:Z$1</f>
        <v>0.99993430027211327</v>
      </c>
      <c r="Q3149" s="212">
        <v>0.99951969943399654</v>
      </c>
      <c r="R3149" s="212">
        <v>0.9984663168840433</v>
      </c>
      <c r="S3149" s="212">
        <v>0.99508669620627765</v>
      </c>
      <c r="T3149" s="212">
        <v>0.98699595762085535</v>
      </c>
      <c r="U3149" s="212">
        <v>0.97461904561331847</v>
      </c>
      <c r="V3149" s="212">
        <v>0.9457663182530307</v>
      </c>
      <c r="W3149" s="212">
        <v>0.9033227291830136</v>
      </c>
      <c r="X3149" s="212">
        <v>0.82249773507213264</v>
      </c>
      <c r="Y3149" s="212">
        <v>0.68526452425123918</v>
      </c>
      <c r="Z3149" s="212">
        <v>0.5151040935983352</v>
      </c>
    </row>
    <row r="3150" spans="3:26" x14ac:dyDescent="0.3">
      <c r="C3150" s="210">
        <v>39268</v>
      </c>
      <c r="D3150" s="211">
        <v>9.4432188327045388E-4</v>
      </c>
      <c r="E3150" s="211">
        <v>2.1973252456217902E-3</v>
      </c>
      <c r="F3150" s="211">
        <v>3.3099710529498195E-3</v>
      </c>
      <c r="G3150" s="211">
        <v>5.075256683737382E-3</v>
      </c>
      <c r="H3150" s="211">
        <v>6.7500304141636181E-3</v>
      </c>
      <c r="I3150" s="211">
        <v>8.5743207104105167E-3</v>
      </c>
      <c r="J3150" s="211">
        <v>1.102452010099755E-2</v>
      </c>
      <c r="K3150" s="211">
        <v>1.5059027662448465E-2</v>
      </c>
      <c r="L3150" s="211">
        <v>1.9819426270755745E-2</v>
      </c>
      <c r="M3150" s="211">
        <v>2.5407863204543579E-2</v>
      </c>
      <c r="N3150" s="211">
        <v>3.2330579108110026E-2</v>
      </c>
      <c r="P3150" s="212">
        <f t="array" ref="P3150:Z3150">(1+D3150:N3150)^-P$1:Z$1</f>
        <v>0.99992449274746731</v>
      </c>
      <c r="Q3150" s="212">
        <v>0.99945142185976754</v>
      </c>
      <c r="R3150" s="212">
        <v>0.9983491116394696</v>
      </c>
      <c r="S3150" s="212">
        <v>0.99495037147717358</v>
      </c>
      <c r="T3150" s="212">
        <v>0.98663540799579363</v>
      </c>
      <c r="U3150" s="212">
        <v>0.97471192808325002</v>
      </c>
      <c r="V3150" s="212">
        <v>0.94665461681379748</v>
      </c>
      <c r="W3150" s="212">
        <v>0.90066007937985471</v>
      </c>
      <c r="X3150" s="212">
        <v>0.82180200270597015</v>
      </c>
      <c r="Y3150" s="212">
        <v>0.68635744406611188</v>
      </c>
      <c r="Z3150" s="212">
        <v>0.529205270634034</v>
      </c>
    </row>
    <row r="3151" spans="3:26" x14ac:dyDescent="0.3">
      <c r="C3151" s="210">
        <v>39266</v>
      </c>
      <c r="D3151" s="211">
        <v>8.5652956790054568E-4</v>
      </c>
      <c r="E3151" s="211">
        <v>2.2262396124010046E-3</v>
      </c>
      <c r="F3151" s="211">
        <v>3.6453810198823515E-3</v>
      </c>
      <c r="G3151" s="211">
        <v>6.0101903082434268E-3</v>
      </c>
      <c r="H3151" s="211">
        <v>7.8851873066430409E-3</v>
      </c>
      <c r="I3151" s="211">
        <v>9.9396595885175246E-3</v>
      </c>
      <c r="J3151" s="211">
        <v>1.3511404098874568E-2</v>
      </c>
      <c r="K3151" s="211">
        <v>1.7078308889501726E-2</v>
      </c>
      <c r="L3151" s="211">
        <v>2.303948449675542E-2</v>
      </c>
      <c r="M3151" s="211">
        <v>3.0066755351861582E-2</v>
      </c>
      <c r="N3151" s="211">
        <v>4.0816318888010815E-2</v>
      </c>
      <c r="P3151" s="212">
        <f t="array" ref="P3151:Z3151">(1+D3151:N3151)^-P$1:Z$1</f>
        <v>0.9999315093091321</v>
      </c>
      <c r="Q3151" s="212">
        <v>0.99944421320355303</v>
      </c>
      <c r="R3151" s="212">
        <v>0.9981822777008712</v>
      </c>
      <c r="S3151" s="212">
        <v>0.99402571627390579</v>
      </c>
      <c r="T3151" s="212">
        <v>0.98441421198818579</v>
      </c>
      <c r="U3151" s="212">
        <v>0.97076412656347355</v>
      </c>
      <c r="V3151" s="212">
        <v>0.93509729600929004</v>
      </c>
      <c r="W3151" s="212">
        <v>0.88821735397222379</v>
      </c>
      <c r="X3151" s="212">
        <v>0.79629876554642653</v>
      </c>
      <c r="Y3151" s="212">
        <v>0.64123827488799245</v>
      </c>
      <c r="Z3151" s="212">
        <v>0.44928109272603439</v>
      </c>
    </row>
    <row r="3152" spans="3:26" x14ac:dyDescent="0.3">
      <c r="C3152" s="210">
        <v>39265</v>
      </c>
      <c r="D3152" s="211">
        <v>7.8709854676935859E-4</v>
      </c>
      <c r="E3152" s="211">
        <v>1.9847619427276523E-3</v>
      </c>
      <c r="F3152" s="211">
        <v>3.2725467471596422E-3</v>
      </c>
      <c r="G3152" s="211">
        <v>5.3262271099136782E-3</v>
      </c>
      <c r="H3152" s="211">
        <v>6.6885061509489403E-3</v>
      </c>
      <c r="I3152" s="211">
        <v>9.1864421127149151E-3</v>
      </c>
      <c r="J3152" s="211">
        <v>1.259851225402394E-2</v>
      </c>
      <c r="K3152" s="211">
        <v>1.642689208163815E-2</v>
      </c>
      <c r="L3152" s="211">
        <v>2.0782570540788192E-2</v>
      </c>
      <c r="M3152" s="211">
        <v>2.823617104431846E-2</v>
      </c>
      <c r="N3152" s="211">
        <v>3.7791493020036926E-2</v>
      </c>
      <c r="P3152" s="212">
        <f t="array" ref="P3152:Z3152">(1+D3152:N3152)^-P$1:Z$1</f>
        <v>0.99993705886510409</v>
      </c>
      <c r="Q3152" s="212">
        <v>0.99950442411205398</v>
      </c>
      <c r="R3152" s="212">
        <v>0.99836773179116234</v>
      </c>
      <c r="S3152" s="212">
        <v>0.99470199128771819</v>
      </c>
      <c r="T3152" s="212">
        <v>0.98675600909749372</v>
      </c>
      <c r="U3152" s="212">
        <v>0.97293937093910565</v>
      </c>
      <c r="V3152" s="212">
        <v>0.9393200123630685</v>
      </c>
      <c r="W3152" s="212">
        <v>0.89220976457317691</v>
      </c>
      <c r="X3152" s="212">
        <v>0.8140808517065673</v>
      </c>
      <c r="Y3152" s="212">
        <v>0.65857742607046066</v>
      </c>
      <c r="Z3152" s="212">
        <v>0.47620929986793176</v>
      </c>
    </row>
    <row r="3153" spans="3:26" x14ac:dyDescent="0.3">
      <c r="C3153" s="210">
        <v>39262</v>
      </c>
      <c r="D3153" s="211">
        <v>9.6797717607624589E-4</v>
      </c>
      <c r="E3153" s="211">
        <v>2.3328298584887508E-3</v>
      </c>
      <c r="F3153" s="211">
        <v>3.7997245479116991E-3</v>
      </c>
      <c r="G3153" s="211">
        <v>5.91510729829946E-3</v>
      </c>
      <c r="H3153" s="211">
        <v>7.8494439608671057E-3</v>
      </c>
      <c r="I3153" s="211">
        <v>1.0214179049367103E-2</v>
      </c>
      <c r="J3153" s="211">
        <v>1.3936713709784426E-2</v>
      </c>
      <c r="K3153" s="211">
        <v>1.844475969674492E-2</v>
      </c>
      <c r="L3153" s="211">
        <v>2.3317690605860711E-2</v>
      </c>
      <c r="M3153" s="211">
        <v>3.0364353349222859E-2</v>
      </c>
      <c r="N3153" s="211">
        <v>3.9038458813192345E-2</v>
      </c>
      <c r="P3153" s="212">
        <f t="array" ref="P3153:Z3153">(1+D3153:N3153)^-P$1:Z$1</f>
        <v>0.99992260227629637</v>
      </c>
      <c r="Q3153" s="212">
        <v>0.99941764137780742</v>
      </c>
      <c r="R3153" s="212">
        <v>0.99810553485406739</v>
      </c>
      <c r="S3153" s="212">
        <v>0.99411967545234869</v>
      </c>
      <c r="T3153" s="212">
        <v>0.98448403765851056</v>
      </c>
      <c r="U3153" s="212">
        <v>0.96997294414279467</v>
      </c>
      <c r="V3153" s="212">
        <v>0.93313774392208082</v>
      </c>
      <c r="W3153" s="212">
        <v>0.87990878696750907</v>
      </c>
      <c r="X3153" s="212">
        <v>0.79413654013590973</v>
      </c>
      <c r="Y3153" s="212">
        <v>0.63846577184213149</v>
      </c>
      <c r="Z3153" s="212">
        <v>0.4649085622593836</v>
      </c>
    </row>
    <row r="3154" spans="3:26" x14ac:dyDescent="0.3">
      <c r="C3154" s="210">
        <v>39261</v>
      </c>
      <c r="D3154" s="211">
        <v>1.0690866717648611E-3</v>
      </c>
      <c r="E3154" s="211">
        <v>2.669242219229795E-3</v>
      </c>
      <c r="F3154" s="211">
        <v>4.1099433888790891E-3</v>
      </c>
      <c r="G3154" s="211">
        <v>6.4010805462321402E-3</v>
      </c>
      <c r="H3154" s="211">
        <v>8.4209396229320155E-3</v>
      </c>
      <c r="I3154" s="211">
        <v>1.054183129879939E-2</v>
      </c>
      <c r="J3154" s="211">
        <v>1.4267128929293641E-2</v>
      </c>
      <c r="K3154" s="211">
        <v>1.8013679206557054E-2</v>
      </c>
      <c r="L3154" s="211">
        <v>2.3071087197516767E-2</v>
      </c>
      <c r="M3154" s="211">
        <v>3.0306056557968416E-2</v>
      </c>
      <c r="N3154" s="211">
        <v>4.0760783692970357E-2</v>
      </c>
      <c r="P3154" s="212">
        <f t="array" ref="P3154:Z3154">(1+D3154:N3154)^-P$1:Z$1</f>
        <v>0.99991452240497103</v>
      </c>
      <c r="Q3154" s="212">
        <v>0.99933380047978915</v>
      </c>
      <c r="R3154" s="212">
        <v>0.99795134105139516</v>
      </c>
      <c r="S3154" s="212">
        <v>0.99363963267730393</v>
      </c>
      <c r="T3154" s="212">
        <v>0.98336849372742297</v>
      </c>
      <c r="U3154" s="212">
        <v>0.96902975474018949</v>
      </c>
      <c r="V3154" s="212">
        <v>0.93161880435481736</v>
      </c>
      <c r="W3154" s="212">
        <v>0.88252029999848314</v>
      </c>
      <c r="X3154" s="212">
        <v>0.79605282277552913</v>
      </c>
      <c r="Y3154" s="212">
        <v>0.63900787170576601</v>
      </c>
      <c r="Z3154" s="212">
        <v>0.44976081036559895</v>
      </c>
    </row>
    <row r="3155" spans="3:26" x14ac:dyDescent="0.3">
      <c r="C3155" s="210">
        <v>39260</v>
      </c>
      <c r="D3155" s="211">
        <v>8.8482612613544032E-4</v>
      </c>
      <c r="E3155" s="211">
        <v>2.2311060011582589E-3</v>
      </c>
      <c r="F3155" s="211">
        <v>3.4521384832122029E-3</v>
      </c>
      <c r="G3155" s="211">
        <v>5.2230990164453227E-3</v>
      </c>
      <c r="H3155" s="211">
        <v>7.1001203601394449E-3</v>
      </c>
      <c r="I3155" s="211">
        <v>9.2827159194838211E-3</v>
      </c>
      <c r="J3155" s="211">
        <v>1.2135889559548571E-2</v>
      </c>
      <c r="K3155" s="211">
        <v>1.5689209496423159E-2</v>
      </c>
      <c r="L3155" s="211">
        <v>2.1186836535747728E-2</v>
      </c>
      <c r="M3155" s="211">
        <v>2.6939019470339918E-2</v>
      </c>
      <c r="N3155" s="211">
        <v>3.4284393064227398E-2</v>
      </c>
      <c r="P3155" s="212">
        <f t="array" ref="P3155:Z3155">(1+D3155:N3155)^-P$1:Z$1</f>
        <v>0.99992924771120029</v>
      </c>
      <c r="Q3155" s="212">
        <v>0.99944299998713293</v>
      </c>
      <c r="R3155" s="212">
        <v>0.99827838691338766</v>
      </c>
      <c r="S3155" s="212">
        <v>0.99480403999713518</v>
      </c>
      <c r="T3155" s="212">
        <v>0.98594957528962557</v>
      </c>
      <c r="U3155" s="212">
        <v>0.97266097627055925</v>
      </c>
      <c r="V3155" s="212">
        <v>0.94146867731187822</v>
      </c>
      <c r="W3155" s="212">
        <v>0.89675566676113738</v>
      </c>
      <c r="X3155" s="212">
        <v>0.81086381515085115</v>
      </c>
      <c r="Y3155" s="212">
        <v>0.67116633761225541</v>
      </c>
      <c r="Z3155" s="212">
        <v>0.50956615164541708</v>
      </c>
    </row>
    <row r="3156" spans="3:26" x14ac:dyDescent="0.3">
      <c r="C3156" s="210">
        <v>39259</v>
      </c>
      <c r="D3156" s="211">
        <v>1.1051341949076441E-3</v>
      </c>
      <c r="E3156" s="211">
        <v>2.6198178060651551E-3</v>
      </c>
      <c r="F3156" s="211">
        <v>4.2236197445727703E-3</v>
      </c>
      <c r="G3156" s="211">
        <v>6.7777474085100519E-3</v>
      </c>
      <c r="H3156" s="211">
        <v>8.8623147859838904E-3</v>
      </c>
      <c r="I3156" s="211">
        <v>1.1523731372870299E-2</v>
      </c>
      <c r="J3156" s="211">
        <v>1.5508709622668915E-2</v>
      </c>
      <c r="K3156" s="211">
        <v>2.0653061322398372E-2</v>
      </c>
      <c r="L3156" s="211">
        <v>2.7483004729578268E-2</v>
      </c>
      <c r="M3156" s="211">
        <v>3.5846086625552082E-2</v>
      </c>
      <c r="N3156" s="211">
        <v>4.5915496741352708E-2</v>
      </c>
      <c r="P3156" s="212">
        <f t="array" ref="P3156:Z3156">(1+D3156:N3156)^-P$1:Z$1</f>
        <v>0.9999116419851074</v>
      </c>
      <c r="Q3156" s="212">
        <v>0.99934611585914723</v>
      </c>
      <c r="R3156" s="212">
        <v>0.99789485628049235</v>
      </c>
      <c r="S3156" s="212">
        <v>0.9932678811922927</v>
      </c>
      <c r="T3156" s="212">
        <v>0.98250823860971381</v>
      </c>
      <c r="U3156" s="212">
        <v>0.96621054141146079</v>
      </c>
      <c r="V3156" s="212">
        <v>0.92593763684089592</v>
      </c>
      <c r="W3156" s="212">
        <v>0.86666848087428849</v>
      </c>
      <c r="X3156" s="212">
        <v>0.76252402071258085</v>
      </c>
      <c r="Y3156" s="212">
        <v>0.58961911608499129</v>
      </c>
      <c r="Z3156" s="212">
        <v>0.40744411105093437</v>
      </c>
    </row>
    <row r="3157" spans="3:26" x14ac:dyDescent="0.3">
      <c r="C3157" s="210">
        <v>39258</v>
      </c>
      <c r="D3157" s="211">
        <v>1.0073714763628031E-3</v>
      </c>
      <c r="E3157" s="211">
        <v>2.5890683774782075E-3</v>
      </c>
      <c r="F3157" s="211">
        <v>4.0141279430751155E-3</v>
      </c>
      <c r="G3157" s="211">
        <v>6.2545258001138523E-3</v>
      </c>
      <c r="H3157" s="211">
        <v>8.2320836669672152E-3</v>
      </c>
      <c r="I3157" s="211">
        <v>1.0939895985995067E-2</v>
      </c>
      <c r="J3157" s="211">
        <v>1.4834760922049793E-2</v>
      </c>
      <c r="K3157" s="211">
        <v>1.8824372204077601E-2</v>
      </c>
      <c r="L3157" s="211">
        <v>2.5537136023772649E-2</v>
      </c>
      <c r="M3157" s="211">
        <v>3.1976328596816907E-2</v>
      </c>
      <c r="N3157" s="211">
        <v>4.0663220754995545E-2</v>
      </c>
      <c r="P3157" s="212">
        <f t="array" ref="P3157:Z3157">(1+D3157:N3157)^-P$1:Z$1</f>
        <v>0.9999194540905384</v>
      </c>
      <c r="Q3157" s="212">
        <v>0.99935377826281113</v>
      </c>
      <c r="R3157" s="212">
        <v>0.99799895834521135</v>
      </c>
      <c r="S3157" s="212">
        <v>0.99378435014228572</v>
      </c>
      <c r="T3157" s="212">
        <v>0.98373692554677139</v>
      </c>
      <c r="U3157" s="212">
        <v>0.96788551858568783</v>
      </c>
      <c r="V3157" s="212">
        <v>0.92901628511294887</v>
      </c>
      <c r="W3157" s="212">
        <v>0.87761638137248854</v>
      </c>
      <c r="X3157" s="212">
        <v>0.77711642184795493</v>
      </c>
      <c r="Y3157" s="212">
        <v>0.62366872509709248</v>
      </c>
      <c r="Z3157" s="212">
        <v>0.4506048699629534</v>
      </c>
    </row>
    <row r="3158" spans="3:26" x14ac:dyDescent="0.3">
      <c r="C3158" s="210">
        <v>39255</v>
      </c>
      <c r="D3158" s="211">
        <v>1.0762235420763919E-3</v>
      </c>
      <c r="E3158" s="211">
        <v>2.5808151654469706E-3</v>
      </c>
      <c r="F3158" s="211">
        <v>4.0433659140050602E-3</v>
      </c>
      <c r="G3158" s="211">
        <v>6.3655692115220479E-3</v>
      </c>
      <c r="H3158" s="211">
        <v>8.4013955658318786E-3</v>
      </c>
      <c r="I3158" s="211">
        <v>1.0986419010603198E-2</v>
      </c>
      <c r="J3158" s="211">
        <v>1.4497940162958486E-2</v>
      </c>
      <c r="K3158" s="211">
        <v>1.844864686661786E-2</v>
      </c>
      <c r="L3158" s="211">
        <v>2.3126834786763188E-2</v>
      </c>
      <c r="M3158" s="211">
        <v>2.9882053700611658E-2</v>
      </c>
      <c r="N3158" s="211">
        <v>3.8171960466580557E-2</v>
      </c>
      <c r="P3158" s="212">
        <f t="array" ref="P3158:Z3158">(1+D3158:N3158)^-P$1:Z$1</f>
        <v>0.99991395211603551</v>
      </c>
      <c r="Q3158" s="212">
        <v>0.99935583491825486</v>
      </c>
      <c r="R3158" s="212">
        <v>0.99798442726121939</v>
      </c>
      <c r="S3158" s="212">
        <v>0.99367469495552252</v>
      </c>
      <c r="T3158" s="212">
        <v>0.98340661187426481</v>
      </c>
      <c r="U3158" s="212">
        <v>0.96775190584213588</v>
      </c>
      <c r="V3158" s="212">
        <v>0.93055951060951647</v>
      </c>
      <c r="W3158" s="212">
        <v>0.87988527845736408</v>
      </c>
      <c r="X3158" s="212">
        <v>0.79561918009656662</v>
      </c>
      <c r="Y3158" s="212">
        <v>0.64296546155814482</v>
      </c>
      <c r="Z3158" s="212">
        <v>0.47273101814545399</v>
      </c>
    </row>
    <row r="3159" spans="3:26" x14ac:dyDescent="0.3">
      <c r="C3159" s="210">
        <v>39254</v>
      </c>
      <c r="D3159" s="211">
        <v>9.701112263354086E-4</v>
      </c>
      <c r="E3159" s="211">
        <v>2.4260409328244366E-3</v>
      </c>
      <c r="F3159" s="211">
        <v>3.7547077645410697E-3</v>
      </c>
      <c r="G3159" s="211">
        <v>5.7659808378791259E-3</v>
      </c>
      <c r="H3159" s="211">
        <v>7.583582732249323E-3</v>
      </c>
      <c r="I3159" s="211">
        <v>1.0136864400292165E-2</v>
      </c>
      <c r="J3159" s="211">
        <v>1.3883616039982397E-2</v>
      </c>
      <c r="K3159" s="211">
        <v>1.8418832328725907E-2</v>
      </c>
      <c r="L3159" s="211">
        <v>2.3090777145558693E-2</v>
      </c>
      <c r="M3159" s="211">
        <v>2.9170783915676467E-2</v>
      </c>
      <c r="N3159" s="211">
        <v>3.966206693445571E-2</v>
      </c>
      <c r="P3159" s="212">
        <f t="array" ref="P3159:Z3159">(1+D3159:N3159)^-P$1:Z$1</f>
        <v>0.99992243173077</v>
      </c>
      <c r="Q3159" s="212">
        <v>0.99939440773343569</v>
      </c>
      <c r="R3159" s="212">
        <v>0.99812791631665532</v>
      </c>
      <c r="S3159" s="212">
        <v>0.99426707509725509</v>
      </c>
      <c r="T3159" s="212">
        <v>0.98500363855548889</v>
      </c>
      <c r="U3159" s="212">
        <v>0.97019568284423285</v>
      </c>
      <c r="V3159" s="212">
        <v>0.9333821143258938</v>
      </c>
      <c r="W3159" s="212">
        <v>0.88006560676000412</v>
      </c>
      <c r="X3159" s="212">
        <v>0.79589963127315755</v>
      </c>
      <c r="Y3159" s="212">
        <v>0.64966319777123616</v>
      </c>
      <c r="Z3159" s="212">
        <v>0.45936301727158629</v>
      </c>
    </row>
    <row r="3160" spans="3:26" x14ac:dyDescent="0.3">
      <c r="C3160" s="210">
        <v>39253</v>
      </c>
      <c r="D3160" s="211">
        <v>1.0572220147734323E-3</v>
      </c>
      <c r="E3160" s="211">
        <v>2.4644091577980115E-3</v>
      </c>
      <c r="F3160" s="211">
        <v>3.876243240567775E-3</v>
      </c>
      <c r="G3160" s="211">
        <v>6.1956989729957971E-3</v>
      </c>
      <c r="H3160" s="211">
        <v>8.1488380675748245E-3</v>
      </c>
      <c r="I3160" s="211">
        <v>1.1124719955243894E-2</v>
      </c>
      <c r="J3160" s="211">
        <v>1.4298145897905583E-2</v>
      </c>
      <c r="K3160" s="211">
        <v>1.8736579985431275E-2</v>
      </c>
      <c r="L3160" s="211">
        <v>2.4834111619763791E-2</v>
      </c>
      <c r="M3160" s="211">
        <v>3.251429404209713E-2</v>
      </c>
      <c r="N3160" s="211">
        <v>4.2257065469514209E-2</v>
      </c>
      <c r="P3160" s="212">
        <f t="array" ref="P3160:Z3160">(1+D3160:N3160)^-P$1:Z$1</f>
        <v>0.99991547048888763</v>
      </c>
      <c r="Q3160" s="212">
        <v>0.99938484491517265</v>
      </c>
      <c r="R3160" s="212">
        <v>0.99806749471386469</v>
      </c>
      <c r="S3160" s="212">
        <v>0.9938424513448828</v>
      </c>
      <c r="T3160" s="212">
        <v>0.98389939193651987</v>
      </c>
      <c r="U3160" s="212">
        <v>0.96735485483269368</v>
      </c>
      <c r="V3160" s="212">
        <v>0.93147636978505888</v>
      </c>
      <c r="W3160" s="212">
        <v>0.8781459340469211</v>
      </c>
      <c r="X3160" s="212">
        <v>0.78246383749229909</v>
      </c>
      <c r="Y3160" s="212">
        <v>0.61881225997044098</v>
      </c>
      <c r="Z3160" s="212">
        <v>0.43702174027755425</v>
      </c>
    </row>
    <row r="3161" spans="3:26" x14ac:dyDescent="0.3">
      <c r="C3161" s="210">
        <v>39252</v>
      </c>
      <c r="D3161" s="211">
        <v>9.1909711482145206E-4</v>
      </c>
      <c r="E3161" s="211">
        <v>2.2275232751570763E-3</v>
      </c>
      <c r="F3161" s="211">
        <v>3.642213576686976E-3</v>
      </c>
      <c r="G3161" s="211">
        <v>5.8333798417552554E-3</v>
      </c>
      <c r="H3161" s="211">
        <v>7.424745290891821E-3</v>
      </c>
      <c r="I3161" s="211">
        <v>9.3270000456444728E-3</v>
      </c>
      <c r="J3161" s="211">
        <v>1.227393986918575E-2</v>
      </c>
      <c r="K3161" s="211">
        <v>1.6696132723100828E-2</v>
      </c>
      <c r="L3161" s="211">
        <v>2.2768078991674476E-2</v>
      </c>
      <c r="M3161" s="211">
        <v>3.0765206048606452E-2</v>
      </c>
      <c r="N3161" s="211">
        <v>3.974140682324951E-2</v>
      </c>
      <c r="P3161" s="212">
        <f t="array" ref="P3161:Z3161">(1+D3161:N3161)^-P$1:Z$1</f>
        <v>0.99992650870032274</v>
      </c>
      <c r="Q3161" s="212">
        <v>0.9994438931789329</v>
      </c>
      <c r="R3161" s="212">
        <v>0.99818385280558797</v>
      </c>
      <c r="S3161" s="212">
        <v>0.99420045112971578</v>
      </c>
      <c r="T3161" s="212">
        <v>0.98531426779568476</v>
      </c>
      <c r="U3161" s="212">
        <v>0.97253295566405462</v>
      </c>
      <c r="V3161" s="212">
        <v>0.94082688168506412</v>
      </c>
      <c r="W3161" s="212">
        <v>0.89055715812233838</v>
      </c>
      <c r="X3161" s="212">
        <v>0.79841437838625318</v>
      </c>
      <c r="Y3161" s="212">
        <v>0.63475151373926564</v>
      </c>
      <c r="Z3161" s="212">
        <v>0.4586624699570972</v>
      </c>
    </row>
    <row r="3162" spans="3:26" x14ac:dyDescent="0.3">
      <c r="C3162" s="210">
        <v>39251</v>
      </c>
      <c r="D3162" s="211">
        <v>1.156799063233886E-3</v>
      </c>
      <c r="E3162" s="211">
        <v>2.8490280846792228E-3</v>
      </c>
      <c r="F3162" s="211">
        <v>4.3370823750091573E-3</v>
      </c>
      <c r="G3162" s="211">
        <v>6.5935588653999819E-3</v>
      </c>
      <c r="H3162" s="211">
        <v>9.0576080583592965E-3</v>
      </c>
      <c r="I3162" s="211">
        <v>1.1625113278865704E-2</v>
      </c>
      <c r="J3162" s="211">
        <v>1.4579224185081842E-2</v>
      </c>
      <c r="K3162" s="211">
        <v>1.8824586039168981E-2</v>
      </c>
      <c r="L3162" s="211">
        <v>2.5470585233789048E-2</v>
      </c>
      <c r="M3162" s="211">
        <v>3.3923318572724737E-2</v>
      </c>
      <c r="N3162" s="211">
        <v>4.6328046985959423E-2</v>
      </c>
      <c r="P3162" s="212">
        <f t="array" ref="P3162:Z3162">(1+D3162:N3162)^-P$1:Z$1</f>
        <v>0.99990751383816856</v>
      </c>
      <c r="Q3162" s="212">
        <v>0.99928900855023517</v>
      </c>
      <c r="R3162" s="212">
        <v>0.99783848727089497</v>
      </c>
      <c r="S3162" s="212">
        <v>0.99344963137571429</v>
      </c>
      <c r="T3162" s="212">
        <v>0.98212796561135296</v>
      </c>
      <c r="U3162" s="212">
        <v>0.96592007872389218</v>
      </c>
      <c r="V3162" s="212">
        <v>0.93018680683671506</v>
      </c>
      <c r="W3162" s="212">
        <v>0.87761509198916832</v>
      </c>
      <c r="X3162" s="212">
        <v>0.77762090065786982</v>
      </c>
      <c r="Y3162" s="212">
        <v>0.60628251800146982</v>
      </c>
      <c r="Z3162" s="212">
        <v>0.4042431448404617</v>
      </c>
    </row>
    <row r="3163" spans="3:26" x14ac:dyDescent="0.3">
      <c r="C3163" s="210">
        <v>39248</v>
      </c>
      <c r="D3163" s="211">
        <v>1.0833533478712106E-3</v>
      </c>
      <c r="E3163" s="211">
        <v>2.6392698466143815E-3</v>
      </c>
      <c r="F3163" s="211">
        <v>4.2577579707679895E-3</v>
      </c>
      <c r="G3163" s="211">
        <v>6.4807125829815663E-3</v>
      </c>
      <c r="H3163" s="211">
        <v>8.7724812995242252E-3</v>
      </c>
      <c r="I3163" s="211">
        <v>1.1745552580369625E-2</v>
      </c>
      <c r="J3163" s="211">
        <v>1.5664948274468071E-2</v>
      </c>
      <c r="K3163" s="211">
        <v>1.9986660702996168E-2</v>
      </c>
      <c r="L3163" s="211">
        <v>2.5145615699705845E-2</v>
      </c>
      <c r="M3163" s="211">
        <v>3.3054570008078647E-2</v>
      </c>
      <c r="N3163" s="211">
        <v>4.3563323468587455E-2</v>
      </c>
      <c r="P3163" s="212">
        <f t="array" ref="P3163:Z3163">(1+D3163:N3163)^-P$1:Z$1</f>
        <v>0.99991338239599192</v>
      </c>
      <c r="Q3163" s="212">
        <v>0.99934126878623142</v>
      </c>
      <c r="R3163" s="212">
        <v>0.99787789517186964</v>
      </c>
      <c r="S3163" s="212">
        <v>0.99356101661764606</v>
      </c>
      <c r="T3163" s="212">
        <v>0.98268323559299442</v>
      </c>
      <c r="U3163" s="212">
        <v>0.96557516722545911</v>
      </c>
      <c r="V3163" s="212">
        <v>0.9252256759373223</v>
      </c>
      <c r="W3163" s="212">
        <v>0.87063987751384453</v>
      </c>
      <c r="X3163" s="212">
        <v>0.78008946592282458</v>
      </c>
      <c r="Y3163" s="212">
        <v>0.6139755134375926</v>
      </c>
      <c r="Z3163" s="212">
        <v>0.42621021652395097</v>
      </c>
    </row>
    <row r="3164" spans="3:26" x14ac:dyDescent="0.3">
      <c r="C3164" s="210">
        <v>39247</v>
      </c>
      <c r="D3164" s="211">
        <v>9.2838007929895653E-4</v>
      </c>
      <c r="E3164" s="211">
        <v>2.262581756776549E-3</v>
      </c>
      <c r="F3164" s="211">
        <v>3.5192090461912554E-3</v>
      </c>
      <c r="G3164" s="211">
        <v>5.4608083909265396E-3</v>
      </c>
      <c r="H3164" s="211">
        <v>7.1007455271866861E-3</v>
      </c>
      <c r="I3164" s="211">
        <v>9.4604540784178279E-3</v>
      </c>
      <c r="J3164" s="211">
        <v>1.2463057605185424E-2</v>
      </c>
      <c r="K3164" s="211">
        <v>1.6106235633194452E-2</v>
      </c>
      <c r="L3164" s="211">
        <v>2.2086867688278007E-2</v>
      </c>
      <c r="M3164" s="211">
        <v>2.8210467645869989E-2</v>
      </c>
      <c r="N3164" s="211">
        <v>3.5894724903609711E-2</v>
      </c>
      <c r="P3164" s="212">
        <f t="array" ref="P3164:Z3164">(1+D3164:N3164)^-P$1:Z$1</f>
        <v>0.99992576680333634</v>
      </c>
      <c r="Q3164" s="212">
        <v>0.99943515309284647</v>
      </c>
      <c r="R3164" s="212">
        <v>0.99824502621057498</v>
      </c>
      <c r="S3164" s="212">
        <v>0.99456885007813922</v>
      </c>
      <c r="T3164" s="212">
        <v>0.98594835121547775</v>
      </c>
      <c r="U3164" s="212">
        <v>0.97214729037115799</v>
      </c>
      <c r="V3164" s="212">
        <v>0.93994852572428511</v>
      </c>
      <c r="W3164" s="212">
        <v>0.89418253728022068</v>
      </c>
      <c r="X3164" s="212">
        <v>0.80375172352782343</v>
      </c>
      <c r="Y3164" s="212">
        <v>0.65882441792145741</v>
      </c>
      <c r="Z3164" s="212">
        <v>0.49395520911594104</v>
      </c>
    </row>
    <row r="3165" spans="3:26" x14ac:dyDescent="0.3">
      <c r="C3165" s="210">
        <v>39246</v>
      </c>
      <c r="D3165" s="211">
        <v>9.5292632471841371E-4</v>
      </c>
      <c r="E3165" s="211">
        <v>2.3886998855322137E-3</v>
      </c>
      <c r="F3165" s="211">
        <v>3.7161995919788352E-3</v>
      </c>
      <c r="G3165" s="211">
        <v>5.9426619133706162E-3</v>
      </c>
      <c r="H3165" s="211">
        <v>7.8908176672904725E-3</v>
      </c>
      <c r="I3165" s="211">
        <v>1.0658021758680022E-2</v>
      </c>
      <c r="J3165" s="211">
        <v>1.4537591451941639E-2</v>
      </c>
      <c r="K3165" s="211">
        <v>1.9868250736920039E-2</v>
      </c>
      <c r="L3165" s="211">
        <v>2.5276949131398562E-2</v>
      </c>
      <c r="M3165" s="211">
        <v>3.3807576563309724E-2</v>
      </c>
      <c r="N3165" s="211">
        <v>4.6466553820576496E-2</v>
      </c>
      <c r="P3165" s="212">
        <f t="array" ref="P3165:Z3165">(1+D3165:N3165)^-P$1:Z$1</f>
        <v>0.99992380509668599</v>
      </c>
      <c r="Q3165" s="212">
        <v>0.99940371497935188</v>
      </c>
      <c r="R3165" s="212">
        <v>0.99814706302037892</v>
      </c>
      <c r="S3165" s="212">
        <v>0.99409244469056779</v>
      </c>
      <c r="T3165" s="212">
        <v>0.98440321359141181</v>
      </c>
      <c r="U3165" s="212">
        <v>0.96869557918301319</v>
      </c>
      <c r="V3165" s="212">
        <v>0.93037767900304724</v>
      </c>
      <c r="W3165" s="212">
        <v>0.87134771254375898</v>
      </c>
      <c r="X3165" s="212">
        <v>0.77909078170846924</v>
      </c>
      <c r="Y3165" s="212">
        <v>0.60730148002884476</v>
      </c>
      <c r="Z3165" s="212">
        <v>0.40317440370675478</v>
      </c>
    </row>
    <row r="3166" spans="3:26" x14ac:dyDescent="0.3">
      <c r="C3166" s="210">
        <v>39245</v>
      </c>
      <c r="D3166" s="211">
        <v>1.0675678909956552E-3</v>
      </c>
      <c r="E3166" s="211">
        <v>2.4189370159667131E-3</v>
      </c>
      <c r="F3166" s="211">
        <v>3.7914610034371233E-3</v>
      </c>
      <c r="G3166" s="211">
        <v>6.1521829949685728E-3</v>
      </c>
      <c r="H3166" s="211">
        <v>8.0971290679167224E-3</v>
      </c>
      <c r="I3166" s="211">
        <v>1.0613247329488243E-2</v>
      </c>
      <c r="J3166" s="211">
        <v>1.3794625682935749E-2</v>
      </c>
      <c r="K3166" s="211">
        <v>1.7288765783851519E-2</v>
      </c>
      <c r="L3166" s="211">
        <v>2.3555435051193771E-2</v>
      </c>
      <c r="M3166" s="211">
        <v>3.2210772725711656E-2</v>
      </c>
      <c r="N3166" s="211">
        <v>4.2192142645228574E-2</v>
      </c>
      <c r="P3166" s="212">
        <f t="array" ref="P3166:Z3166">(1+D3166:N3166)^-P$1:Z$1</f>
        <v>0.99991464376739925</v>
      </c>
      <c r="Q3166" s="212">
        <v>0.99939617834940553</v>
      </c>
      <c r="R3166" s="212">
        <v>0.99810964321363382</v>
      </c>
      <c r="S3166" s="212">
        <v>0.99388543492828718</v>
      </c>
      <c r="T3166" s="212">
        <v>0.98400033014311539</v>
      </c>
      <c r="U3166" s="212">
        <v>0.96882433678645596</v>
      </c>
      <c r="V3166" s="212">
        <v>0.93379184519775216</v>
      </c>
      <c r="W3166" s="212">
        <v>0.88693186998384921</v>
      </c>
      <c r="X3166" s="212">
        <v>0.79229390097747199</v>
      </c>
      <c r="Y3166" s="212">
        <v>0.62154730906573663</v>
      </c>
      <c r="Z3166" s="212">
        <v>0.43756654351789465</v>
      </c>
    </row>
    <row r="3167" spans="3:26" x14ac:dyDescent="0.3">
      <c r="C3167" s="210">
        <v>39244</v>
      </c>
      <c r="D3167" s="211">
        <v>1.0974335476596343E-3</v>
      </c>
      <c r="E3167" s="211">
        <v>2.7138781584386436E-3</v>
      </c>
      <c r="F3167" s="211">
        <v>4.4628787465182855E-3</v>
      </c>
      <c r="G3167" s="211">
        <v>6.9361339579980374E-3</v>
      </c>
      <c r="H3167" s="211">
        <v>9.1140124639633672E-3</v>
      </c>
      <c r="I3167" s="211">
        <v>1.1976439004323478E-2</v>
      </c>
      <c r="J3167" s="211">
        <v>1.5723792362927112E-2</v>
      </c>
      <c r="K3167" s="211">
        <v>2.0938448922760956E-2</v>
      </c>
      <c r="L3167" s="211">
        <v>2.7417404167987297E-2</v>
      </c>
      <c r="M3167" s="211">
        <v>3.6023537065234534E-2</v>
      </c>
      <c r="N3167" s="211">
        <v>4.5607321389035997E-2</v>
      </c>
      <c r="P3167" s="212">
        <f t="array" ref="P3167:Z3167">(1+D3167:N3167)^-P$1:Z$1</f>
        <v>0.99991225730500177</v>
      </c>
      <c r="Q3167" s="212">
        <v>0.99932267892548088</v>
      </c>
      <c r="R3167" s="212">
        <v>0.99777600193965776</v>
      </c>
      <c r="S3167" s="212">
        <v>0.99311164459782175</v>
      </c>
      <c r="T3167" s="212">
        <v>0.98201817663755142</v>
      </c>
      <c r="U3167" s="212">
        <v>0.9649144186295443</v>
      </c>
      <c r="V3167" s="212">
        <v>0.92495770075518435</v>
      </c>
      <c r="W3167" s="212">
        <v>0.86497405568763208</v>
      </c>
      <c r="X3167" s="212">
        <v>0.76301103191945163</v>
      </c>
      <c r="Y3167" s="212">
        <v>0.58810607875295917</v>
      </c>
      <c r="Z3167" s="212">
        <v>0.40985259515567002</v>
      </c>
    </row>
    <row r="3168" spans="3:26" x14ac:dyDescent="0.3">
      <c r="C3168" s="210">
        <v>39241</v>
      </c>
      <c r="D3168" s="211">
        <v>1.040489274103485E-3</v>
      </c>
      <c r="E3168" s="211">
        <v>2.6178972470590235E-3</v>
      </c>
      <c r="F3168" s="211">
        <v>4.0493598759555856E-3</v>
      </c>
      <c r="G3168" s="211">
        <v>6.6118503103642697E-3</v>
      </c>
      <c r="H3168" s="211">
        <v>8.8642306045783725E-3</v>
      </c>
      <c r="I3168" s="211">
        <v>1.1697755882003757E-2</v>
      </c>
      <c r="J3168" s="211">
        <v>1.5229865149662599E-2</v>
      </c>
      <c r="K3168" s="211">
        <v>1.9456967256903091E-2</v>
      </c>
      <c r="L3168" s="211">
        <v>2.5047990098489785E-2</v>
      </c>
      <c r="M3168" s="211">
        <v>3.3433298346686784E-2</v>
      </c>
      <c r="N3168" s="211">
        <v>4.2747445286353686E-2</v>
      </c>
      <c r="P3168" s="212">
        <f t="array" ref="P3168:Z3168">(1+D3168:N3168)^-P$1:Z$1</f>
        <v>0.9999168075934538</v>
      </c>
      <c r="Q3168" s="212">
        <v>0.99934659443174456</v>
      </c>
      <c r="R3168" s="212">
        <v>0.99798144837897962</v>
      </c>
      <c r="S3168" s="212">
        <v>0.9934315791053665</v>
      </c>
      <c r="T3168" s="212">
        <v>0.98250450707536385</v>
      </c>
      <c r="U3168" s="212">
        <v>0.96571202673263301</v>
      </c>
      <c r="V3168" s="212">
        <v>0.92720993226529658</v>
      </c>
      <c r="W3168" s="212">
        <v>0.87381141107934857</v>
      </c>
      <c r="X3168" s="212">
        <v>0.78083274186102558</v>
      </c>
      <c r="Y3168" s="212">
        <v>0.6106090500686262</v>
      </c>
      <c r="Z3168" s="212">
        <v>0.43292962965893494</v>
      </c>
    </row>
    <row r="3169" spans="3:26" x14ac:dyDescent="0.3">
      <c r="C3169" s="210">
        <v>39240</v>
      </c>
      <c r="D3169" s="211">
        <v>9.1857379716736185E-4</v>
      </c>
      <c r="E3169" s="211">
        <v>2.1744275712342136E-3</v>
      </c>
      <c r="F3169" s="211">
        <v>3.3309792252278984E-3</v>
      </c>
      <c r="G3169" s="211">
        <v>5.4740073175168951E-3</v>
      </c>
      <c r="H3169" s="211">
        <v>7.1537432794571481E-3</v>
      </c>
      <c r="I3169" s="211">
        <v>9.6488005515856824E-3</v>
      </c>
      <c r="J3169" s="211">
        <v>1.3129167768432705E-2</v>
      </c>
      <c r="K3169" s="211">
        <v>1.8024005901171026E-2</v>
      </c>
      <c r="L3169" s="211">
        <v>2.3465112038366844E-2</v>
      </c>
      <c r="M3169" s="211">
        <v>3.1240250168729625E-2</v>
      </c>
      <c r="N3169" s="211">
        <v>3.9870878929714484E-2</v>
      </c>
      <c r="P3169" s="212">
        <f t="array" ref="P3169:Z3169">(1+D3169:N3169)^-P$1:Z$1</f>
        <v>0.99992655052422996</v>
      </c>
      <c r="Q3169" s="212">
        <v>0.99945713067564756</v>
      </c>
      <c r="R3169" s="212">
        <v>0.99833865965485313</v>
      </c>
      <c r="S3169" s="212">
        <v>0.99455579430429952</v>
      </c>
      <c r="T3169" s="212">
        <v>0.98584459015217307</v>
      </c>
      <c r="U3169" s="212">
        <v>0.97160333976536017</v>
      </c>
      <c r="V3169" s="212">
        <v>0.93686260874168881</v>
      </c>
      <c r="W3169" s="212">
        <v>0.88245763675901934</v>
      </c>
      <c r="X3169" s="212">
        <v>0.79299339525365553</v>
      </c>
      <c r="Y3169" s="212">
        <v>0.63037962380617618</v>
      </c>
      <c r="Z3169" s="212">
        <v>0.45752167817364237</v>
      </c>
    </row>
    <row r="3170" spans="3:26" x14ac:dyDescent="0.3">
      <c r="C3170" s="210">
        <v>39239</v>
      </c>
      <c r="D3170" s="211">
        <v>1.1875849733877285E-3</v>
      </c>
      <c r="E3170" s="211">
        <v>2.8881198152457726E-3</v>
      </c>
      <c r="F3170" s="211">
        <v>4.706770602837535E-3</v>
      </c>
      <c r="G3170" s="211">
        <v>7.3938973151132627E-3</v>
      </c>
      <c r="H3170" s="211">
        <v>9.6582281609041351E-3</v>
      </c>
      <c r="I3170" s="211">
        <v>1.2080809167065262E-2</v>
      </c>
      <c r="J3170" s="211">
        <v>1.5256807520785348E-2</v>
      </c>
      <c r="K3170" s="211">
        <v>2.0977118480801811E-2</v>
      </c>
      <c r="L3170" s="211">
        <v>2.7857317027737603E-2</v>
      </c>
      <c r="M3170" s="211">
        <v>3.8267060493904222E-2</v>
      </c>
      <c r="N3170" s="211">
        <v>5.0389362094207253E-2</v>
      </c>
      <c r="P3170" s="212">
        <f t="array" ref="P3170:Z3170">(1+D3170:N3170)^-P$1:Z$1</f>
        <v>0.99990505407947627</v>
      </c>
      <c r="Q3170" s="212">
        <v>0.99927927054782839</v>
      </c>
      <c r="R3170" s="212">
        <v>0.9976548898806753</v>
      </c>
      <c r="S3170" s="212">
        <v>0.99266037114695715</v>
      </c>
      <c r="T3170" s="212">
        <v>0.98095982706920026</v>
      </c>
      <c r="U3170" s="212">
        <v>0.96461593093308295</v>
      </c>
      <c r="V3170" s="212">
        <v>0.92708690965626173</v>
      </c>
      <c r="W3170" s="212">
        <v>0.86474475520212035</v>
      </c>
      <c r="X3170" s="212">
        <v>0.7597517017228036</v>
      </c>
      <c r="Y3170" s="212">
        <v>0.56932972538304361</v>
      </c>
      <c r="Z3170" s="212">
        <v>0.37410516566082341</v>
      </c>
    </row>
    <row r="3171" spans="3:26" x14ac:dyDescent="0.3">
      <c r="C3171" s="210">
        <v>39238</v>
      </c>
      <c r="D3171" s="211">
        <v>1.1398840707759926E-3</v>
      </c>
      <c r="E3171" s="211">
        <v>2.84133203149737E-3</v>
      </c>
      <c r="F3171" s="211">
        <v>4.3900910224955189E-3</v>
      </c>
      <c r="G3171" s="211">
        <v>7.0593601260790879E-3</v>
      </c>
      <c r="H3171" s="211">
        <v>9.3713819688967248E-3</v>
      </c>
      <c r="I3171" s="211">
        <v>1.1900621682008927E-2</v>
      </c>
      <c r="J3171" s="211">
        <v>1.5588344283555438E-2</v>
      </c>
      <c r="K3171" s="211">
        <v>1.954933059622593E-2</v>
      </c>
      <c r="L3171" s="211">
        <v>2.5104369136797099E-2</v>
      </c>
      <c r="M3171" s="211">
        <v>3.4207986473371754E-2</v>
      </c>
      <c r="N3171" s="211">
        <v>4.5075358605444343E-2</v>
      </c>
      <c r="P3171" s="212">
        <f t="array" ref="P3171:Z3171">(1+D3171:N3171)^-P$1:Z$1</f>
        <v>0.99990886536131718</v>
      </c>
      <c r="Q3171" s="212">
        <v>0.99929092574266021</v>
      </c>
      <c r="R3171" s="212">
        <v>0.99781215548655733</v>
      </c>
      <c r="S3171" s="212">
        <v>0.99299012510524176</v>
      </c>
      <c r="T3171" s="212">
        <v>0.98151745051344186</v>
      </c>
      <c r="U3171" s="212">
        <v>0.96513132543068481</v>
      </c>
      <c r="V3171" s="212">
        <v>0.92557466907302965</v>
      </c>
      <c r="W3171" s="212">
        <v>0.87325743743334561</v>
      </c>
      <c r="X3171" s="212">
        <v>0.78040340308612943</v>
      </c>
      <c r="Y3171" s="212">
        <v>0.60378412747274701</v>
      </c>
      <c r="Z3171" s="212">
        <v>0.41404528532534546</v>
      </c>
    </row>
    <row r="3172" spans="3:26" x14ac:dyDescent="0.3">
      <c r="C3172" s="210">
        <v>39237</v>
      </c>
      <c r="D3172" s="211">
        <v>9.8575518788299632E-4</v>
      </c>
      <c r="E3172" s="211">
        <v>2.4781220973210914E-3</v>
      </c>
      <c r="F3172" s="211">
        <v>3.861541548121435E-3</v>
      </c>
      <c r="G3172" s="211">
        <v>5.8091662243517578E-3</v>
      </c>
      <c r="H3172" s="211">
        <v>7.4626137194068283E-3</v>
      </c>
      <c r="I3172" s="211">
        <v>1.0110378007722355E-2</v>
      </c>
      <c r="J3172" s="211">
        <v>1.2887654521068314E-2</v>
      </c>
      <c r="K3172" s="211">
        <v>1.7315895244899654E-2</v>
      </c>
      <c r="L3172" s="211">
        <v>2.2419597213438246E-2</v>
      </c>
      <c r="M3172" s="211">
        <v>2.961178069073804E-2</v>
      </c>
      <c r="N3172" s="211">
        <v>3.9730862152483851E-2</v>
      </c>
      <c r="P3172" s="212">
        <f t="array" ref="P3172:Z3172">(1+D3172:N3172)^-P$1:Z$1</f>
        <v>0.9999211815343152</v>
      </c>
      <c r="Q3172" s="212">
        <v>0.99938142724102697</v>
      </c>
      <c r="R3172" s="212">
        <v>0.99807480310601737</v>
      </c>
      <c r="S3172" s="212">
        <v>0.99422438528159518</v>
      </c>
      <c r="T3172" s="212">
        <v>0.98524019735145985</v>
      </c>
      <c r="U3172" s="212">
        <v>0.97027200417930293</v>
      </c>
      <c r="V3172" s="212">
        <v>0.93798007056955124</v>
      </c>
      <c r="W3172" s="212">
        <v>0.88676631628367153</v>
      </c>
      <c r="X3172" s="212">
        <v>0.80113987386346119</v>
      </c>
      <c r="Y3172" s="212">
        <v>0.64550179453820267</v>
      </c>
      <c r="Z3172" s="212">
        <v>0.45875551154924304</v>
      </c>
    </row>
    <row r="3173" spans="3:26" x14ac:dyDescent="0.3">
      <c r="C3173" s="210">
        <v>39234</v>
      </c>
      <c r="D3173" s="211">
        <v>9.1933181179527728E-4</v>
      </c>
      <c r="E3173" s="211">
        <v>2.3390106691870546E-3</v>
      </c>
      <c r="F3173" s="211">
        <v>3.6746089549876868E-3</v>
      </c>
      <c r="G3173" s="211">
        <v>5.637556841732989E-3</v>
      </c>
      <c r="H3173" s="211">
        <v>7.228378583253447E-3</v>
      </c>
      <c r="I3173" s="211">
        <v>9.532363422701997E-3</v>
      </c>
      <c r="J3173" s="211">
        <v>1.2200913170324909E-2</v>
      </c>
      <c r="K3173" s="211">
        <v>1.6526317191410796E-2</v>
      </c>
      <c r="L3173" s="211">
        <v>2.1342843537964413E-2</v>
      </c>
      <c r="M3173" s="211">
        <v>2.8247233003142701E-2</v>
      </c>
      <c r="N3173" s="211">
        <v>3.7606926627854698E-2</v>
      </c>
      <c r="P3173" s="212">
        <f t="array" ref="P3173:Z3173">(1+D3173:N3173)^-P$1:Z$1</f>
        <v>0.99992648994318667</v>
      </c>
      <c r="Q3173" s="212">
        <v>0.99941610067514375</v>
      </c>
      <c r="R3173" s="212">
        <v>0.99816774359839511</v>
      </c>
      <c r="S3173" s="212">
        <v>0.99439404703674938</v>
      </c>
      <c r="T3173" s="212">
        <v>0.98569849402151744</v>
      </c>
      <c r="U3173" s="212">
        <v>0.97193956599088105</v>
      </c>
      <c r="V3173" s="212">
        <v>0.94116631724031208</v>
      </c>
      <c r="W3173" s="212">
        <v>0.89159908269422616</v>
      </c>
      <c r="X3173" s="212">
        <v>0.8096260964189117</v>
      </c>
      <c r="Y3173" s="212">
        <v>0.65847115871264295</v>
      </c>
      <c r="Z3173" s="212">
        <v>0.47790629921950795</v>
      </c>
    </row>
    <row r="3174" spans="3:26" x14ac:dyDescent="0.3">
      <c r="C3174" s="210">
        <v>39233</v>
      </c>
      <c r="D3174" s="211">
        <v>9.3921411835568643E-4</v>
      </c>
      <c r="E3174" s="211">
        <v>2.3027080049356561E-3</v>
      </c>
      <c r="F3174" s="211">
        <v>3.7515943601265592E-3</v>
      </c>
      <c r="G3174" s="211">
        <v>5.6417487725097561E-3</v>
      </c>
      <c r="H3174" s="211">
        <v>7.0780985358563833E-3</v>
      </c>
      <c r="I3174" s="211">
        <v>9.2475730100468265E-3</v>
      </c>
      <c r="J3174" s="211">
        <v>1.2425051688307208E-2</v>
      </c>
      <c r="K3174" s="211">
        <v>1.6340971255917495E-2</v>
      </c>
      <c r="L3174" s="211">
        <v>2.0769752905133058E-2</v>
      </c>
      <c r="M3174" s="211">
        <v>2.8204241433486689E-2</v>
      </c>
      <c r="N3174" s="211">
        <v>3.534913844404261E-2</v>
      </c>
      <c r="P3174" s="212">
        <f t="array" ref="P3174:Z3174">(1+D3174:N3174)^-P$1:Z$1</f>
        <v>0.99992490095345465</v>
      </c>
      <c r="Q3174" s="212">
        <v>0.99942515008059973</v>
      </c>
      <c r="R3174" s="212">
        <v>0.99812946429599037</v>
      </c>
      <c r="S3174" s="212">
        <v>0.99438990199104593</v>
      </c>
      <c r="T3174" s="212">
        <v>0.98599269537281253</v>
      </c>
      <c r="U3174" s="212">
        <v>0.97276258660220516</v>
      </c>
      <c r="V3174" s="212">
        <v>0.94012496489709763</v>
      </c>
      <c r="W3174" s="212">
        <v>0.89273788646106644</v>
      </c>
      <c r="X3174" s="212">
        <v>0.8141830802586516</v>
      </c>
      <c r="Y3174" s="212">
        <v>0.65888426237351139</v>
      </c>
      <c r="Z3174" s="212">
        <v>0.49918723494639378</v>
      </c>
    </row>
    <row r="3175" spans="3:26" x14ac:dyDescent="0.3">
      <c r="C3175" s="210">
        <v>39232</v>
      </c>
      <c r="D3175" s="211">
        <v>1.1053199885702025E-3</v>
      </c>
      <c r="E3175" s="211">
        <v>2.7321188100242555E-3</v>
      </c>
      <c r="F3175" s="211">
        <v>4.2975469807642538E-3</v>
      </c>
      <c r="G3175" s="211">
        <v>6.7276032670173999E-3</v>
      </c>
      <c r="H3175" s="211">
        <v>8.9667543944905032E-3</v>
      </c>
      <c r="I3175" s="211">
        <v>1.1539246519558977E-2</v>
      </c>
      <c r="J3175" s="211">
        <v>1.5699835984222511E-2</v>
      </c>
      <c r="K3175" s="211">
        <v>2.0016120416319224E-2</v>
      </c>
      <c r="L3175" s="211">
        <v>2.5731401854486462E-2</v>
      </c>
      <c r="M3175" s="211">
        <v>3.2275117254724255E-2</v>
      </c>
      <c r="N3175" s="211">
        <v>4.299935490762153E-2</v>
      </c>
      <c r="P3175" s="212">
        <f t="array" ref="P3175:Z3175">(1+D3175:N3175)^-P$1:Z$1</f>
        <v>0.99991162713933579</v>
      </c>
      <c r="Q3175" s="212">
        <v>0.99931813423682148</v>
      </c>
      <c r="R3175" s="212">
        <v>0.99785812764035742</v>
      </c>
      <c r="S3175" s="212">
        <v>0.99331735491786943</v>
      </c>
      <c r="T3175" s="212">
        <v>0.98230484743840019</v>
      </c>
      <c r="U3175" s="212">
        <v>0.96616608242956126</v>
      </c>
      <c r="V3175" s="212">
        <v>0.92506678653759566</v>
      </c>
      <c r="W3175" s="212">
        <v>0.87046387436135075</v>
      </c>
      <c r="X3175" s="212">
        <v>0.77564587538988694</v>
      </c>
      <c r="Y3175" s="212">
        <v>0.62096642143141323</v>
      </c>
      <c r="Z3175" s="212">
        <v>0.43084316111519222</v>
      </c>
    </row>
    <row r="3176" spans="3:26" x14ac:dyDescent="0.3">
      <c r="C3176" s="210">
        <v>39231</v>
      </c>
      <c r="D3176" s="211">
        <v>9.123743917061768E-4</v>
      </c>
      <c r="E3176" s="211">
        <v>2.1736907798067268E-3</v>
      </c>
      <c r="F3176" s="211">
        <v>3.2827802675466085E-3</v>
      </c>
      <c r="G3176" s="211">
        <v>5.1811521371148495E-3</v>
      </c>
      <c r="H3176" s="211">
        <v>6.6160363452961004E-3</v>
      </c>
      <c r="I3176" s="211">
        <v>8.5565557465968629E-3</v>
      </c>
      <c r="J3176" s="211">
        <v>1.1012881495748673E-2</v>
      </c>
      <c r="K3176" s="211">
        <v>1.4904749742685795E-2</v>
      </c>
      <c r="L3176" s="211">
        <v>2.0448464308998937E-2</v>
      </c>
      <c r="M3176" s="211">
        <v>2.7017708583101565E-2</v>
      </c>
      <c r="N3176" s="211">
        <v>3.5735800954326088E-2</v>
      </c>
      <c r="P3176" s="212">
        <f t="array" ref="P3176:Z3176">(1+D3176:N3176)^-P$1:Z$1</f>
        <v>0.99992704598677917</v>
      </c>
      <c r="Q3176" s="212">
        <v>0.99945731437415453</v>
      </c>
      <c r="R3176" s="212">
        <v>0.99836264008482045</v>
      </c>
      <c r="S3176" s="212">
        <v>0.99484555383266071</v>
      </c>
      <c r="T3176" s="212">
        <v>0.98689809423771024</v>
      </c>
      <c r="U3176" s="212">
        <v>0.97476343543909694</v>
      </c>
      <c r="V3176" s="212">
        <v>0.9467091066885821</v>
      </c>
      <c r="W3176" s="212">
        <v>0.90161889588670163</v>
      </c>
      <c r="X3176" s="212">
        <v>0.81675017388336002</v>
      </c>
      <c r="Y3176" s="212">
        <v>0.67039538935663268</v>
      </c>
      <c r="Z3176" s="212">
        <v>0.49547327671981595</v>
      </c>
    </row>
    <row r="3177" spans="3:26" x14ac:dyDescent="0.3">
      <c r="C3177" s="210">
        <v>39227</v>
      </c>
      <c r="D3177" s="211">
        <v>1.0075407442428695E-3</v>
      </c>
      <c r="E3177" s="211">
        <v>2.4360671004718787E-3</v>
      </c>
      <c r="F3177" s="211">
        <v>3.8971829709631245E-3</v>
      </c>
      <c r="G3177" s="211">
        <v>6.2667310602211278E-3</v>
      </c>
      <c r="H3177" s="211">
        <v>8.1818139713434931E-3</v>
      </c>
      <c r="I3177" s="211">
        <v>1.0504865886471608E-2</v>
      </c>
      <c r="J3177" s="211">
        <v>1.3600771276319217E-2</v>
      </c>
      <c r="K3177" s="211">
        <v>1.7550305719709083E-2</v>
      </c>
      <c r="L3177" s="211">
        <v>2.3834478500250587E-2</v>
      </c>
      <c r="M3177" s="211">
        <v>3.041420177538938E-2</v>
      </c>
      <c r="N3177" s="211">
        <v>3.8401821272792784E-2</v>
      </c>
      <c r="P3177" s="212">
        <f t="array" ref="P3177:Z3177">(1+D3177:N3177)^-P$1:Z$1</f>
        <v>0.99991944056382631</v>
      </c>
      <c r="Q3177" s="212">
        <v>0.99939190878767037</v>
      </c>
      <c r="R3177" s="212">
        <v>0.99805708559349215</v>
      </c>
      <c r="S3177" s="212">
        <v>0.99377229628408925</v>
      </c>
      <c r="T3177" s="212">
        <v>0.98383502965462366</v>
      </c>
      <c r="U3177" s="212">
        <v>0.96913610324782573</v>
      </c>
      <c r="V3177" s="212">
        <v>0.93468514028796557</v>
      </c>
      <c r="W3177" s="212">
        <v>0.88533732946365384</v>
      </c>
      <c r="X3177" s="212">
        <v>0.79013717083743606</v>
      </c>
      <c r="Y3177" s="212">
        <v>0.63800262209551395</v>
      </c>
      <c r="Z3177" s="212">
        <v>0.47064253706673453</v>
      </c>
    </row>
    <row r="3178" spans="3:26" x14ac:dyDescent="0.3">
      <c r="C3178" s="210">
        <v>39226</v>
      </c>
      <c r="D3178" s="211">
        <v>1.0754551348290617E-3</v>
      </c>
      <c r="E3178" s="211">
        <v>2.6067389059362535E-3</v>
      </c>
      <c r="F3178" s="211">
        <v>3.9904601557252534E-3</v>
      </c>
      <c r="G3178" s="211">
        <v>6.5284434299043067E-3</v>
      </c>
      <c r="H3178" s="211">
        <v>8.8173697915073998E-3</v>
      </c>
      <c r="I3178" s="211">
        <v>1.198525170904061E-2</v>
      </c>
      <c r="J3178" s="211">
        <v>1.558659452575205E-2</v>
      </c>
      <c r="K3178" s="211">
        <v>1.9582943881766731E-2</v>
      </c>
      <c r="L3178" s="211">
        <v>2.5015631951329637E-2</v>
      </c>
      <c r="M3178" s="211">
        <v>3.2216707441906633E-2</v>
      </c>
      <c r="N3178" s="211">
        <v>4.2146402683117729E-2</v>
      </c>
      <c r="P3178" s="212">
        <f t="array" ref="P3178:Z3178">(1+D3178:N3178)^-P$1:Z$1</f>
        <v>0.99991401351726983</v>
      </c>
      <c r="Q3178" s="212">
        <v>0.99934937493461484</v>
      </c>
      <c r="R3178" s="212">
        <v>0.99801072154857584</v>
      </c>
      <c r="S3178" s="212">
        <v>0.99351390070244061</v>
      </c>
      <c r="T3178" s="212">
        <v>0.98259578629151478</v>
      </c>
      <c r="U3178" s="212">
        <v>0.96488921046040421</v>
      </c>
      <c r="V3178" s="212">
        <v>0.92558264248016708</v>
      </c>
      <c r="W3178" s="212">
        <v>0.8730559324535192</v>
      </c>
      <c r="X3178" s="212">
        <v>0.78107927361686247</v>
      </c>
      <c r="Y3178" s="212">
        <v>0.62149370755356004</v>
      </c>
      <c r="Z3178" s="212">
        <v>0.43795080093795291</v>
      </c>
    </row>
    <row r="3179" spans="3:26" x14ac:dyDescent="0.3">
      <c r="C3179" s="210">
        <v>39225</v>
      </c>
      <c r="D3179" s="211">
        <v>9.2396268923933592E-4</v>
      </c>
      <c r="E3179" s="211">
        <v>2.3558943285615949E-3</v>
      </c>
      <c r="F3179" s="211">
        <v>3.8845563381816801E-3</v>
      </c>
      <c r="G3179" s="211">
        <v>6.3987424464914148E-3</v>
      </c>
      <c r="H3179" s="211">
        <v>8.2822496861989139E-3</v>
      </c>
      <c r="I3179" s="211">
        <v>1.0912026031258322E-2</v>
      </c>
      <c r="J3179" s="211">
        <v>1.4809050137619498E-2</v>
      </c>
      <c r="K3179" s="211">
        <v>1.9374291063906996E-2</v>
      </c>
      <c r="L3179" s="211">
        <v>2.4263098515503699E-2</v>
      </c>
      <c r="M3179" s="211">
        <v>3.1330700852853041E-2</v>
      </c>
      <c r="N3179" s="211">
        <v>3.992073183908057E-2</v>
      </c>
      <c r="P3179" s="212">
        <f t="array" ref="P3179:Z3179">(1+D3179:N3179)^-P$1:Z$1</f>
        <v>0.99992611984139634</v>
      </c>
      <c r="Q3179" s="212">
        <v>0.99941189211317083</v>
      </c>
      <c r="R3179" s="212">
        <v>0.99806336224184211</v>
      </c>
      <c r="S3179" s="212">
        <v>0.99364194113464754</v>
      </c>
      <c r="T3179" s="212">
        <v>0.98363903839690114</v>
      </c>
      <c r="U3179" s="212">
        <v>0.96796557204804767</v>
      </c>
      <c r="V3179" s="212">
        <v>0.92913397694760835</v>
      </c>
      <c r="W3179" s="212">
        <v>0.87430762417026719</v>
      </c>
      <c r="X3179" s="212">
        <v>0.78683692922054438</v>
      </c>
      <c r="Y3179" s="212">
        <v>0.62955084099943981</v>
      </c>
      <c r="Z3179" s="212">
        <v>0.45708321394412704</v>
      </c>
    </row>
    <row r="3180" spans="3:26" x14ac:dyDescent="0.3">
      <c r="C3180" s="210">
        <v>39224</v>
      </c>
      <c r="D3180" s="211">
        <v>9.9297608456735053E-4</v>
      </c>
      <c r="E3180" s="211">
        <v>2.4485804375518018E-3</v>
      </c>
      <c r="F3180" s="211">
        <v>3.9836462597417797E-3</v>
      </c>
      <c r="G3180" s="211">
        <v>6.0154176075517245E-3</v>
      </c>
      <c r="H3180" s="211">
        <v>8.2630782931126801E-3</v>
      </c>
      <c r="I3180" s="211">
        <v>1.1186830555558764E-2</v>
      </c>
      <c r="J3180" s="211">
        <v>1.4685793103709689E-2</v>
      </c>
      <c r="K3180" s="211">
        <v>1.9344366511298037E-2</v>
      </c>
      <c r="L3180" s="211">
        <v>2.4435143625215566E-2</v>
      </c>
      <c r="M3180" s="211">
        <v>3.2364807723190045E-2</v>
      </c>
      <c r="N3180" s="211">
        <v>4.1359654602840398E-2</v>
      </c>
      <c r="P3180" s="212">
        <f t="array" ref="P3180:Z3180">(1+D3180:N3180)^-P$1:Z$1</f>
        <v>0.99992060447919662</v>
      </c>
      <c r="Q3180" s="212">
        <v>0.99938878997773473</v>
      </c>
      <c r="R3180" s="212">
        <v>0.99801410822212089</v>
      </c>
      <c r="S3180" s="212">
        <v>0.99402055127360045</v>
      </c>
      <c r="T3180" s="212">
        <v>0.98367644512208841</v>
      </c>
      <c r="U3180" s="212">
        <v>0.96717661091622176</v>
      </c>
      <c r="V3180" s="212">
        <v>0.92969843801043273</v>
      </c>
      <c r="W3180" s="212">
        <v>0.87448730729568491</v>
      </c>
      <c r="X3180" s="212">
        <v>0.78551650218013935</v>
      </c>
      <c r="Y3180" s="212">
        <v>0.62015768244548508</v>
      </c>
      <c r="Z3180" s="212">
        <v>0.4446159558733303</v>
      </c>
    </row>
    <row r="3181" spans="3:26" x14ac:dyDescent="0.3">
      <c r="C3181" s="210">
        <v>39223</v>
      </c>
      <c r="D3181" s="211">
        <v>1.1741615588659899E-3</v>
      </c>
      <c r="E3181" s="211">
        <v>2.9174393187760771E-3</v>
      </c>
      <c r="F3181" s="211">
        <v>4.8029186877583873E-3</v>
      </c>
      <c r="G3181" s="211">
        <v>7.6465231247944705E-3</v>
      </c>
      <c r="H3181" s="211">
        <v>9.8165744458911589E-3</v>
      </c>
      <c r="I3181" s="211">
        <v>1.2287272350518297E-2</v>
      </c>
      <c r="J3181" s="211">
        <v>1.5482942896712487E-2</v>
      </c>
      <c r="K3181" s="211">
        <v>1.9739909139184459E-2</v>
      </c>
      <c r="L3181" s="211">
        <v>2.7046849667728166E-2</v>
      </c>
      <c r="M3181" s="211">
        <v>3.5920158774530593E-2</v>
      </c>
      <c r="N3181" s="211">
        <v>4.7711112116812275E-2</v>
      </c>
      <c r="P3181" s="212">
        <f t="array" ref="P3181:Z3181">(1+D3181:N3181)^-P$1:Z$1</f>
        <v>0.99990612658476108</v>
      </c>
      <c r="Q3181" s="212">
        <v>0.99927196718163136</v>
      </c>
      <c r="R3181" s="212">
        <v>0.99760715668838851</v>
      </c>
      <c r="S3181" s="212">
        <v>0.99241150249684595</v>
      </c>
      <c r="T3181" s="212">
        <v>0.98065220849816648</v>
      </c>
      <c r="U3181" s="212">
        <v>0.96402583048090862</v>
      </c>
      <c r="V3181" s="212">
        <v>0.92605511588029032</v>
      </c>
      <c r="W3181" s="212">
        <v>0.87211566006202212</v>
      </c>
      <c r="X3181" s="212">
        <v>0.76576841986887434</v>
      </c>
      <c r="Y3181" s="212">
        <v>0.58898703308241251</v>
      </c>
      <c r="Z3181" s="212">
        <v>0.39370324827510794</v>
      </c>
    </row>
    <row r="3182" spans="3:26" x14ac:dyDescent="0.3">
      <c r="C3182" s="210">
        <v>39220</v>
      </c>
      <c r="D3182" s="211">
        <v>9.6092565837927434E-4</v>
      </c>
      <c r="E3182" s="211">
        <v>2.3651694500184685E-3</v>
      </c>
      <c r="F3182" s="211">
        <v>3.6191690373203792E-3</v>
      </c>
      <c r="G3182" s="211">
        <v>5.649882816135242E-3</v>
      </c>
      <c r="H3182" s="211">
        <v>7.7534547922706162E-3</v>
      </c>
      <c r="I3182" s="211">
        <v>1.0644979102384941E-2</v>
      </c>
      <c r="J3182" s="211">
        <v>1.4571686633813842E-2</v>
      </c>
      <c r="K3182" s="211">
        <v>1.9140170490071398E-2</v>
      </c>
      <c r="L3182" s="211">
        <v>2.4360620444631068E-2</v>
      </c>
      <c r="M3182" s="211">
        <v>3.1720733911908654E-2</v>
      </c>
      <c r="N3182" s="211">
        <v>4.3168739831876517E-2</v>
      </c>
      <c r="P3182" s="212">
        <f t="array" ref="P3182:Z3182">(1+D3182:N3182)^-P$1:Z$1</f>
        <v>0.99992316581070773</v>
      </c>
      <c r="Q3182" s="212">
        <v>0.99940958015662695</v>
      </c>
      <c r="R3182" s="212">
        <v>0.99819531260814964</v>
      </c>
      <c r="S3182" s="212">
        <v>0.99438185902203469</v>
      </c>
      <c r="T3182" s="212">
        <v>0.98467159207354282</v>
      </c>
      <c r="U3182" s="212">
        <v>0.96873308352966014</v>
      </c>
      <c r="V3182" s="212">
        <v>0.93022136050609605</v>
      </c>
      <c r="W3182" s="212">
        <v>0.87571453729130755</v>
      </c>
      <c r="X3182" s="212">
        <v>0.78608815980933266</v>
      </c>
      <c r="Y3182" s="212">
        <v>0.6259903292623521</v>
      </c>
      <c r="Z3182" s="212">
        <v>0.42944615084987176</v>
      </c>
    </row>
    <row r="3183" spans="3:26" x14ac:dyDescent="0.3">
      <c r="C3183" s="210">
        <v>39219</v>
      </c>
      <c r="D3183" s="211">
        <v>1.2044998911378898E-3</v>
      </c>
      <c r="E3183" s="211">
        <v>3.0595303945154372E-3</v>
      </c>
      <c r="F3183" s="211">
        <v>5.0360675255000731E-3</v>
      </c>
      <c r="G3183" s="211">
        <v>7.7710616310625955E-3</v>
      </c>
      <c r="H3183" s="211">
        <v>1.0579077413313636E-2</v>
      </c>
      <c r="I3183" s="211">
        <v>1.4204673385746418E-2</v>
      </c>
      <c r="J3183" s="211">
        <v>1.8477005561081852E-2</v>
      </c>
      <c r="K3183" s="211">
        <v>2.4849920071685003E-2</v>
      </c>
      <c r="L3183" s="211">
        <v>3.3244567184117266E-2</v>
      </c>
      <c r="M3183" s="211">
        <v>4.1565851112261937E-2</v>
      </c>
      <c r="N3183" s="211">
        <v>5.3042437920006312E-2</v>
      </c>
      <c r="P3183" s="212">
        <f t="array" ref="P3183:Z3183">(1+D3183:N3183)^-P$1:Z$1</f>
        <v>0.99990370263183936</v>
      </c>
      <c r="Q3183" s="212">
        <v>0.99923657666698407</v>
      </c>
      <c r="R3183" s="212">
        <v>0.99749143723944</v>
      </c>
      <c r="S3183" s="212">
        <v>0.99228886209682854</v>
      </c>
      <c r="T3183" s="212">
        <v>0.97917292174241155</v>
      </c>
      <c r="U3183" s="212">
        <v>0.95856855392429663</v>
      </c>
      <c r="V3183" s="212">
        <v>0.91252308217986788</v>
      </c>
      <c r="W3183" s="212">
        <v>0.84212798340752937</v>
      </c>
      <c r="X3183" s="212">
        <v>0.72105550299754151</v>
      </c>
      <c r="Y3183" s="212">
        <v>0.54287396015830092</v>
      </c>
      <c r="Z3183" s="212">
        <v>0.35569890261962767</v>
      </c>
    </row>
    <row r="3184" spans="3:26" x14ac:dyDescent="0.3">
      <c r="C3184" s="210">
        <v>39218</v>
      </c>
      <c r="D3184" s="211">
        <v>1.0728275369639591E-3</v>
      </c>
      <c r="E3184" s="211">
        <v>2.6604093531438313E-3</v>
      </c>
      <c r="F3184" s="211">
        <v>4.305610725163533E-3</v>
      </c>
      <c r="G3184" s="211">
        <v>7.0902037626589549E-3</v>
      </c>
      <c r="H3184" s="211">
        <v>9.6636287550876439E-3</v>
      </c>
      <c r="I3184" s="211">
        <v>1.2919843475160476E-2</v>
      </c>
      <c r="J3184" s="211">
        <v>1.6360107108584848E-2</v>
      </c>
      <c r="K3184" s="211">
        <v>2.0520038028906222E-2</v>
      </c>
      <c r="L3184" s="211">
        <v>2.5713846425869318E-2</v>
      </c>
      <c r="M3184" s="211">
        <v>3.4767593996498161E-2</v>
      </c>
      <c r="N3184" s="211">
        <v>4.4741659158518313E-2</v>
      </c>
      <c r="P3184" s="212">
        <f t="array" ref="P3184:Z3184">(1+D3184:N3184)^-P$1:Z$1</f>
        <v>0.99991422348151482</v>
      </c>
      <c r="Q3184" s="212">
        <v>0.99933600136265832</v>
      </c>
      <c r="R3184" s="212">
        <v>0.99785412164409804</v>
      </c>
      <c r="S3184" s="212">
        <v>0.99295971330455923</v>
      </c>
      <c r="T3184" s="212">
        <v>0.98094933297667875</v>
      </c>
      <c r="U3184" s="212">
        <v>0.96222084811448083</v>
      </c>
      <c r="V3184" s="212">
        <v>0.92206587278046215</v>
      </c>
      <c r="W3184" s="212">
        <v>0.86745957295079235</v>
      </c>
      <c r="X3184" s="212">
        <v>0.77577863994839025</v>
      </c>
      <c r="Y3184" s="212">
        <v>0.59890468348659898</v>
      </c>
      <c r="Z3184" s="212">
        <v>0.41669831895311615</v>
      </c>
    </row>
    <row r="3185" spans="3:26" x14ac:dyDescent="0.3">
      <c r="C3185" s="210">
        <v>39217</v>
      </c>
      <c r="D3185" s="211">
        <v>9.0108163840301239E-4</v>
      </c>
      <c r="E3185" s="211">
        <v>2.3623154039018393E-3</v>
      </c>
      <c r="F3185" s="211">
        <v>3.8358504893818996E-3</v>
      </c>
      <c r="G3185" s="211">
        <v>5.8524334460210558E-3</v>
      </c>
      <c r="H3185" s="211">
        <v>7.4464868884882036E-3</v>
      </c>
      <c r="I3185" s="211">
        <v>9.683794803613012E-3</v>
      </c>
      <c r="J3185" s="211">
        <v>1.305224081911358E-2</v>
      </c>
      <c r="K3185" s="211">
        <v>1.6464357319251329E-2</v>
      </c>
      <c r="L3185" s="211">
        <v>2.0777556047877056E-2</v>
      </c>
      <c r="M3185" s="211">
        <v>2.8331584597665913E-2</v>
      </c>
      <c r="N3185" s="211">
        <v>3.6112091787418733E-2</v>
      </c>
      <c r="P3185" s="212">
        <f t="array" ref="P3185:Z3185">(1+D3185:N3185)^-P$1:Z$1</f>
        <v>0.99992794852318789</v>
      </c>
      <c r="Q3185" s="212">
        <v>0.99941029156555117</v>
      </c>
      <c r="R3185" s="212">
        <v>0.99808757483275035</v>
      </c>
      <c r="S3185" s="212">
        <v>0.99418161824595808</v>
      </c>
      <c r="T3185" s="212">
        <v>0.98527174032561238</v>
      </c>
      <c r="U3185" s="212">
        <v>0.97150231995920144</v>
      </c>
      <c r="V3185" s="212">
        <v>0.93721836990451102</v>
      </c>
      <c r="W3185" s="212">
        <v>0.89197959213037403</v>
      </c>
      <c r="X3185" s="212">
        <v>0.81412084369970805</v>
      </c>
      <c r="Y3185" s="212">
        <v>0.6576614314047079</v>
      </c>
      <c r="Z3185" s="212">
        <v>0.49188678841820843</v>
      </c>
    </row>
    <row r="3186" spans="3:26" x14ac:dyDescent="0.3">
      <c r="C3186" s="210">
        <v>39216</v>
      </c>
      <c r="D3186" s="211">
        <v>9.27043366388319E-4</v>
      </c>
      <c r="E3186" s="211">
        <v>2.2133702332598191E-3</v>
      </c>
      <c r="F3186" s="211">
        <v>3.6054508793742467E-3</v>
      </c>
      <c r="G3186" s="211">
        <v>5.6801716328994598E-3</v>
      </c>
      <c r="H3186" s="211">
        <v>7.4637814883348761E-3</v>
      </c>
      <c r="I3186" s="211">
        <v>9.5750068648106923E-3</v>
      </c>
      <c r="J3186" s="211">
        <v>1.2233464139538696E-2</v>
      </c>
      <c r="K3186" s="211">
        <v>1.5575799258919392E-2</v>
      </c>
      <c r="L3186" s="211">
        <v>2.0696939032245766E-2</v>
      </c>
      <c r="M3186" s="211">
        <v>2.755042973349223E-2</v>
      </c>
      <c r="N3186" s="211">
        <v>3.566007260879267E-2</v>
      </c>
      <c r="P3186" s="212">
        <f t="array" ref="P3186:Z3186">(1+D3186:N3186)^-P$1:Z$1</f>
        <v>0.99992587363332908</v>
      </c>
      <c r="Q3186" s="212">
        <v>0.99944742164323164</v>
      </c>
      <c r="R3186" s="212">
        <v>0.99820213468855712</v>
      </c>
      <c r="S3186" s="212">
        <v>0.99435191048494409</v>
      </c>
      <c r="T3186" s="212">
        <v>0.98523791333441935</v>
      </c>
      <c r="U3186" s="212">
        <v>0.97181640991723228</v>
      </c>
      <c r="V3186" s="212">
        <v>0.94101499886063233</v>
      </c>
      <c r="W3186" s="212">
        <v>0.89745689207138712</v>
      </c>
      <c r="X3186" s="212">
        <v>0.81476408384414345</v>
      </c>
      <c r="Y3186" s="212">
        <v>0.6652008903151968</v>
      </c>
      <c r="Z3186" s="212">
        <v>0.49619836882449891</v>
      </c>
    </row>
    <row r="3187" spans="3:26" x14ac:dyDescent="0.3">
      <c r="C3187" s="210">
        <v>39213</v>
      </c>
      <c r="D3187" s="211">
        <v>9.7239205850865255E-4</v>
      </c>
      <c r="E3187" s="211">
        <v>2.2188966544349057E-3</v>
      </c>
      <c r="F3187" s="211">
        <v>3.4153683323219905E-3</v>
      </c>
      <c r="G3187" s="211">
        <v>5.6315013463148662E-3</v>
      </c>
      <c r="H3187" s="211">
        <v>7.3382911866121123E-3</v>
      </c>
      <c r="I3187" s="211">
        <v>9.6464746847440171E-3</v>
      </c>
      <c r="J3187" s="211">
        <v>1.3071627004508309E-2</v>
      </c>
      <c r="K3187" s="211">
        <v>1.7154184233776383E-2</v>
      </c>
      <c r="L3187" s="211">
        <v>2.1482392606825589E-2</v>
      </c>
      <c r="M3187" s="211">
        <v>2.786989525367561E-2</v>
      </c>
      <c r="N3187" s="211">
        <v>3.6616973527025712E-2</v>
      </c>
      <c r="P3187" s="212">
        <f t="array" ref="P3187:Z3187">(1+D3187:N3187)^-P$1:Z$1</f>
        <v>0.99992224945540154</v>
      </c>
      <c r="Q3187" s="212">
        <v>0.99944604385569591</v>
      </c>
      <c r="R3187" s="212">
        <v>0.99829667769893937</v>
      </c>
      <c r="S3187" s="212">
        <v>0.99440003486488293</v>
      </c>
      <c r="T3187" s="212">
        <v>0.98548340286907532</v>
      </c>
      <c r="U3187" s="212">
        <v>0.97161005446774507</v>
      </c>
      <c r="V3187" s="212">
        <v>0.93712870006659299</v>
      </c>
      <c r="W3187" s="212">
        <v>0.88775365728784705</v>
      </c>
      <c r="X3187" s="212">
        <v>0.8085207113789199</v>
      </c>
      <c r="Y3187" s="212">
        <v>0.6621064272072491</v>
      </c>
      <c r="Z3187" s="212">
        <v>0.48711744861316991</v>
      </c>
    </row>
    <row r="3188" spans="3:26" x14ac:dyDescent="0.3">
      <c r="C3188" s="210">
        <v>39212</v>
      </c>
      <c r="D3188" s="211">
        <v>9.2853945970960766E-4</v>
      </c>
      <c r="E3188" s="211">
        <v>2.292223793011681E-3</v>
      </c>
      <c r="F3188" s="211">
        <v>3.5862237731057994E-3</v>
      </c>
      <c r="G3188" s="211">
        <v>5.7909809631867806E-3</v>
      </c>
      <c r="H3188" s="211">
        <v>7.4399649214411398E-3</v>
      </c>
      <c r="I3188" s="211">
        <v>9.9822866763446001E-3</v>
      </c>
      <c r="J3188" s="211">
        <v>1.3670843894349144E-2</v>
      </c>
      <c r="K3188" s="211">
        <v>1.7837850592418384E-2</v>
      </c>
      <c r="L3188" s="211">
        <v>2.2849948567908986E-2</v>
      </c>
      <c r="M3188" s="211">
        <v>2.9366226108105839E-2</v>
      </c>
      <c r="N3188" s="211">
        <v>3.8427913495982804E-2</v>
      </c>
      <c r="P3188" s="212">
        <f t="array" ref="P3188:Z3188">(1+D3188:N3188)^-P$1:Z$1</f>
        <v>0.99992575406567641</v>
      </c>
      <c r="Q3188" s="212">
        <v>0.99942776362576291</v>
      </c>
      <c r="R3188" s="212">
        <v>0.99821169662062781</v>
      </c>
      <c r="S3188" s="212">
        <v>0.99424236141226763</v>
      </c>
      <c r="T3188" s="212">
        <v>0.98528449727559786</v>
      </c>
      <c r="U3188" s="212">
        <v>0.97064121618650345</v>
      </c>
      <c r="V3188" s="212">
        <v>0.93436212231474458</v>
      </c>
      <c r="W3188" s="212">
        <v>0.8835880234357063</v>
      </c>
      <c r="X3188" s="212">
        <v>0.79777555244436693</v>
      </c>
      <c r="Y3188" s="212">
        <v>0.64781541539317278</v>
      </c>
      <c r="Z3188" s="212">
        <v>0.47040608003202</v>
      </c>
    </row>
    <row r="3189" spans="3:26" x14ac:dyDescent="0.3">
      <c r="C3189" s="210">
        <v>39211</v>
      </c>
      <c r="D3189" s="211">
        <v>1.0966367980532804E-3</v>
      </c>
      <c r="E3189" s="211">
        <v>2.7930190557433252E-3</v>
      </c>
      <c r="F3189" s="211">
        <v>4.4636651504135674E-3</v>
      </c>
      <c r="G3189" s="211">
        <v>6.7952011133326721E-3</v>
      </c>
      <c r="H3189" s="211">
        <v>9.2250574025425931E-3</v>
      </c>
      <c r="I3189" s="211">
        <v>1.1629395184744899E-2</v>
      </c>
      <c r="J3189" s="211">
        <v>1.5349915875289605E-2</v>
      </c>
      <c r="K3189" s="211">
        <v>2.0296804349818141E-2</v>
      </c>
      <c r="L3189" s="211">
        <v>2.6926043527094306E-2</v>
      </c>
      <c r="M3189" s="211">
        <v>3.485673391660235E-2</v>
      </c>
      <c r="N3189" s="211">
        <v>4.7855567574751567E-2</v>
      </c>
      <c r="P3189" s="212">
        <f t="array" ref="P3189:Z3189">(1+D3189:N3189)^-P$1:Z$1</f>
        <v>0.9999123209695373</v>
      </c>
      <c r="Q3189" s="212">
        <v>0.99930296158782639</v>
      </c>
      <c r="R3189" s="212">
        <v>0.9977756113555506</v>
      </c>
      <c r="S3189" s="212">
        <v>0.99325066199578771</v>
      </c>
      <c r="T3189" s="212">
        <v>0.98180208579036166</v>
      </c>
      <c r="U3189" s="212">
        <v>0.96590781347721988</v>
      </c>
      <c r="V3189" s="212">
        <v>0.92666191475741222</v>
      </c>
      <c r="W3189" s="212">
        <v>0.86878900317033592</v>
      </c>
      <c r="X3189" s="212">
        <v>0.76666973613680844</v>
      </c>
      <c r="Y3189" s="212">
        <v>0.59813132806494629</v>
      </c>
      <c r="Z3189" s="212">
        <v>0.39261916449445311</v>
      </c>
    </row>
    <row r="3190" spans="3:26" x14ac:dyDescent="0.3">
      <c r="C3190" s="210">
        <v>39210</v>
      </c>
      <c r="D3190" s="211">
        <v>8.6409230458991504E-4</v>
      </c>
      <c r="E3190" s="211">
        <v>2.1122970356544143E-3</v>
      </c>
      <c r="F3190" s="211">
        <v>3.1962333801828836E-3</v>
      </c>
      <c r="G3190" s="211">
        <v>5.1743280612320756E-3</v>
      </c>
      <c r="H3190" s="211">
        <v>6.8822254580041039E-3</v>
      </c>
      <c r="I3190" s="211">
        <v>9.2173446145858394E-3</v>
      </c>
      <c r="J3190" s="211">
        <v>1.1885027126102512E-2</v>
      </c>
      <c r="K3190" s="211">
        <v>1.539095214173563E-2</v>
      </c>
      <c r="L3190" s="211">
        <v>2.0283697149652197E-2</v>
      </c>
      <c r="M3190" s="211">
        <v>2.5553421788906884E-2</v>
      </c>
      <c r="N3190" s="211">
        <v>3.4301088297521383E-2</v>
      </c>
      <c r="P3190" s="212">
        <f t="array" ref="P3190:Z3190">(1+D3190:N3190)^-P$1:Z$1</f>
        <v>0.99993090485183933</v>
      </c>
      <c r="Q3190" s="212">
        <v>0.99947262179458529</v>
      </c>
      <c r="R3190" s="212">
        <v>0.99840570409991369</v>
      </c>
      <c r="S3190" s="212">
        <v>0.99485230778703615</v>
      </c>
      <c r="T3190" s="212">
        <v>0.98637635138389834</v>
      </c>
      <c r="U3190" s="212">
        <v>0.97284999869358213</v>
      </c>
      <c r="V3190" s="212">
        <v>0.94263628159124935</v>
      </c>
      <c r="W3190" s="212">
        <v>0.89860116130406154</v>
      </c>
      <c r="X3190" s="212">
        <v>0.81807011504070182</v>
      </c>
      <c r="Y3190" s="212">
        <v>0.68489765632456723</v>
      </c>
      <c r="Z3190" s="212">
        <v>0.5094016730144133</v>
      </c>
    </row>
    <row r="3191" spans="3:26" x14ac:dyDescent="0.3">
      <c r="C3191" s="210">
        <v>39209</v>
      </c>
      <c r="D3191" s="211">
        <v>1.1190368151420798E-3</v>
      </c>
      <c r="E3191" s="211">
        <v>2.7089419842927869E-3</v>
      </c>
      <c r="F3191" s="211">
        <v>4.0670048717539641E-3</v>
      </c>
      <c r="G3191" s="211">
        <v>6.3841587452310635E-3</v>
      </c>
      <c r="H3191" s="211">
        <v>8.4098331567106013E-3</v>
      </c>
      <c r="I3191" s="211">
        <v>1.0682898731846321E-2</v>
      </c>
      <c r="J3191" s="211">
        <v>1.4113157372446554E-2</v>
      </c>
      <c r="K3191" s="211">
        <v>1.7861597642425651E-2</v>
      </c>
      <c r="L3191" s="211">
        <v>2.2842054074639288E-2</v>
      </c>
      <c r="M3191" s="211">
        <v>3.0985575904134064E-2</v>
      </c>
      <c r="N3191" s="211">
        <v>4.1109983125299544E-2</v>
      </c>
      <c r="P3191" s="212">
        <f t="array" ref="P3191:Z3191">(1+D3191:N3191)^-P$1:Z$1</f>
        <v>0.99991053110976735</v>
      </c>
      <c r="Q3191" s="212">
        <v>0.99932390879924049</v>
      </c>
      <c r="R3191" s="212">
        <v>0.99797267931489153</v>
      </c>
      <c r="S3191" s="212">
        <v>0.99365634018604687</v>
      </c>
      <c r="T3191" s="212">
        <v>0.98339015517645856</v>
      </c>
      <c r="U3191" s="212">
        <v>0.96862405045483113</v>
      </c>
      <c r="V3191" s="212">
        <v>0.93232625184602413</v>
      </c>
      <c r="W3191" s="212">
        <v>0.88344373271540411</v>
      </c>
      <c r="X3191" s="212">
        <v>0.79783712844675625</v>
      </c>
      <c r="Y3191" s="212">
        <v>0.63271941449482838</v>
      </c>
      <c r="Z3191" s="212">
        <v>0.44675331291211889</v>
      </c>
    </row>
    <row r="3192" spans="3:26" x14ac:dyDescent="0.3">
      <c r="C3192" s="210">
        <v>39206</v>
      </c>
      <c r="D3192" s="211">
        <v>1.1060875273538483E-3</v>
      </c>
      <c r="E3192" s="211">
        <v>2.6732290218597406E-3</v>
      </c>
      <c r="F3192" s="211">
        <v>4.0183565117539793E-3</v>
      </c>
      <c r="G3192" s="211">
        <v>6.2228814720413318E-3</v>
      </c>
      <c r="H3192" s="211">
        <v>8.5560281185795388E-3</v>
      </c>
      <c r="I3192" s="211">
        <v>1.1174971632589133E-2</v>
      </c>
      <c r="J3192" s="211">
        <v>1.4854241289565256E-2</v>
      </c>
      <c r="K3192" s="211">
        <v>1.8797519143297463E-2</v>
      </c>
      <c r="L3192" s="211">
        <v>2.3501861494022388E-2</v>
      </c>
      <c r="M3192" s="211">
        <v>3.0667305378877373E-2</v>
      </c>
      <c r="N3192" s="211">
        <v>4.1573143669962273E-2</v>
      </c>
      <c r="P3192" s="212">
        <f t="array" ref="P3192:Z3192">(1+D3192:N3192)^-P$1:Z$1</f>
        <v>0.99991156580947405</v>
      </c>
      <c r="Q3192" s="212">
        <v>0.99933280709718708</v>
      </c>
      <c r="R3192" s="212">
        <v>0.99799685673444249</v>
      </c>
      <c r="S3192" s="212">
        <v>0.99381560329562613</v>
      </c>
      <c r="T3192" s="212">
        <v>0.9831050817399809</v>
      </c>
      <c r="U3192" s="212">
        <v>0.96721064006378932</v>
      </c>
      <c r="V3192" s="212">
        <v>0.92892712509782394</v>
      </c>
      <c r="W3192" s="212">
        <v>0.87777831722733235</v>
      </c>
      <c r="X3192" s="212">
        <v>0.79270871216197492</v>
      </c>
      <c r="Y3192" s="212">
        <v>0.63565651869749351</v>
      </c>
      <c r="Z3192" s="212">
        <v>0.44279686051144751</v>
      </c>
    </row>
    <row r="3193" spans="3:26" x14ac:dyDescent="0.3">
      <c r="C3193" s="210">
        <v>39205</v>
      </c>
      <c r="D3193" s="211">
        <v>9.939975800560654E-4</v>
      </c>
      <c r="E3193" s="211">
        <v>2.40966983630149E-3</v>
      </c>
      <c r="F3193" s="211">
        <v>3.7414488460247035E-3</v>
      </c>
      <c r="G3193" s="211">
        <v>5.6776346517793249E-3</v>
      </c>
      <c r="H3193" s="211">
        <v>7.4147084023186774E-3</v>
      </c>
      <c r="I3193" s="211">
        <v>9.6113286251506263E-3</v>
      </c>
      <c r="J3193" s="211">
        <v>1.2723346364225814E-2</v>
      </c>
      <c r="K3193" s="211">
        <v>1.6025626972847411E-2</v>
      </c>
      <c r="L3193" s="211">
        <v>2.1528145098829443E-2</v>
      </c>
      <c r="M3193" s="211">
        <v>2.7996431975777787E-2</v>
      </c>
      <c r="N3193" s="211">
        <v>3.7846127515111266E-2</v>
      </c>
      <c r="P3193" s="212">
        <f t="array" ref="P3193:Z3193">(1+D3193:N3193)^-P$1:Z$1</f>
        <v>0.9999205228471495</v>
      </c>
      <c r="Q3193" s="212">
        <v>0.99939848817145538</v>
      </c>
      <c r="R3193" s="212">
        <v>0.99813450867817577</v>
      </c>
      <c r="S3193" s="212">
        <v>0.9943544188951311</v>
      </c>
      <c r="T3193" s="212">
        <v>0.98533390129656073</v>
      </c>
      <c r="U3193" s="212">
        <v>0.97171152753764678</v>
      </c>
      <c r="V3193" s="212">
        <v>0.93874122510670999</v>
      </c>
      <c r="W3193" s="212">
        <v>0.89467924925953457</v>
      </c>
      <c r="X3193" s="212">
        <v>0.80815866180793006</v>
      </c>
      <c r="Y3193" s="212">
        <v>0.66088499358445096</v>
      </c>
      <c r="Z3193" s="212">
        <v>0.47570817649873937</v>
      </c>
    </row>
    <row r="3194" spans="3:26" x14ac:dyDescent="0.3">
      <c r="C3194" s="210">
        <v>39204</v>
      </c>
      <c r="D3194" s="211">
        <v>9.9930752470018093E-4</v>
      </c>
      <c r="E3194" s="211">
        <v>2.5382492279790829E-3</v>
      </c>
      <c r="F3194" s="211">
        <v>3.8238774847969966E-3</v>
      </c>
      <c r="G3194" s="211">
        <v>5.9186558420076052E-3</v>
      </c>
      <c r="H3194" s="211">
        <v>7.7317420790132783E-3</v>
      </c>
      <c r="I3194" s="211">
        <v>9.6906800054038632E-3</v>
      </c>
      <c r="J3194" s="211">
        <v>1.2888443914805328E-2</v>
      </c>
      <c r="K3194" s="211">
        <v>1.6952624544673119E-2</v>
      </c>
      <c r="L3194" s="211">
        <v>2.2545404133204508E-2</v>
      </c>
      <c r="M3194" s="211">
        <v>3.0448808483833387E-2</v>
      </c>
      <c r="N3194" s="211">
        <v>4.0396411214322261E-2</v>
      </c>
      <c r="P3194" s="212">
        <f t="array" ref="P3194:Z3194">(1+D3194:N3194)^-P$1:Z$1</f>
        <v>0.99992009850834807</v>
      </c>
      <c r="Q3194" s="212">
        <v>0.99936644245386175</v>
      </c>
      <c r="R3194" s="212">
        <v>0.99809352710771837</v>
      </c>
      <c r="S3194" s="212">
        <v>0.99411616853148688</v>
      </c>
      <c r="T3194" s="212">
        <v>0.98471402424346555</v>
      </c>
      <c r="U3194" s="212">
        <v>0.97148244572237008</v>
      </c>
      <c r="V3194" s="212">
        <v>0.93797641550544486</v>
      </c>
      <c r="W3194" s="212">
        <v>0.8889860573402133</v>
      </c>
      <c r="X3194" s="212">
        <v>0.80015475226354282</v>
      </c>
      <c r="Y3194" s="212">
        <v>0.63768129636728521</v>
      </c>
      <c r="Z3194" s="212">
        <v>0.45292166058133054</v>
      </c>
    </row>
    <row r="3195" spans="3:26" x14ac:dyDescent="0.3">
      <c r="C3195" s="210">
        <v>39203</v>
      </c>
      <c r="D3195" s="211">
        <v>1.1050823464137198E-3</v>
      </c>
      <c r="E3195" s="211">
        <v>2.742413209066992E-3</v>
      </c>
      <c r="F3195" s="211">
        <v>4.4333473576152567E-3</v>
      </c>
      <c r="G3195" s="211">
        <v>6.6769789585825164E-3</v>
      </c>
      <c r="H3195" s="211">
        <v>8.4058877127906623E-3</v>
      </c>
      <c r="I3195" s="211">
        <v>1.153785333159806E-2</v>
      </c>
      <c r="J3195" s="211">
        <v>1.5141657566429758E-2</v>
      </c>
      <c r="K3195" s="211">
        <v>1.8953835519036285E-2</v>
      </c>
      <c r="L3195" s="211">
        <v>2.5679401079074682E-2</v>
      </c>
      <c r="M3195" s="211">
        <v>3.4367459057534432E-2</v>
      </c>
      <c r="N3195" s="211">
        <v>4.6127979879789865E-2</v>
      </c>
      <c r="P3195" s="212">
        <f t="array" ref="P3195:Z3195">(1+D3195:N3195)^-P$1:Z$1</f>
        <v>0.99991164612804218</v>
      </c>
      <c r="Q3195" s="212">
        <v>0.99931556941580801</v>
      </c>
      <c r="R3195" s="212">
        <v>0.9977906696598462</v>
      </c>
      <c r="S3195" s="212">
        <v>0.99336730739041046</v>
      </c>
      <c r="T3195" s="212">
        <v>0.98339785032847271</v>
      </c>
      <c r="U3195" s="212">
        <v>0.96617007452774251</v>
      </c>
      <c r="V3195" s="212">
        <v>0.92761283742215639</v>
      </c>
      <c r="W3195" s="212">
        <v>0.87683613916260639</v>
      </c>
      <c r="X3195" s="212">
        <v>0.77603920872781651</v>
      </c>
      <c r="Y3195" s="212">
        <v>0.6023893160503998</v>
      </c>
      <c r="Z3195" s="212">
        <v>0.40579214962844479</v>
      </c>
    </row>
    <row r="3196" spans="3:26" x14ac:dyDescent="0.3">
      <c r="C3196" s="210">
        <v>39202</v>
      </c>
      <c r="D3196" s="211">
        <v>9.4825127147509826E-4</v>
      </c>
      <c r="E3196" s="211">
        <v>2.4309079640554357E-3</v>
      </c>
      <c r="F3196" s="211">
        <v>3.8742091903912583E-3</v>
      </c>
      <c r="G3196" s="211">
        <v>6.2542995763642806E-3</v>
      </c>
      <c r="H3196" s="211">
        <v>8.247016918762444E-3</v>
      </c>
      <c r="I3196" s="211">
        <v>1.086001184848457E-2</v>
      </c>
      <c r="J3196" s="211">
        <v>1.3787661283335185E-2</v>
      </c>
      <c r="K3196" s="211">
        <v>1.8931804008269659E-2</v>
      </c>
      <c r="L3196" s="211">
        <v>2.5772025904817038E-2</v>
      </c>
      <c r="M3196" s="211">
        <v>3.381283138004277E-2</v>
      </c>
      <c r="N3196" s="211">
        <v>4.4825876803028131E-2</v>
      </c>
      <c r="P3196" s="212">
        <f t="array" ref="P3196:Z3196">(1+D3196:N3196)^-P$1:Z$1</f>
        <v>0.9999241787173585</v>
      </c>
      <c r="Q3196" s="212">
        <v>0.999393194659145</v>
      </c>
      <c r="R3196" s="212">
        <v>0.99806850585565765</v>
      </c>
      <c r="S3196" s="212">
        <v>0.99378457356257022</v>
      </c>
      <c r="T3196" s="212">
        <v>0.98370778530202463</v>
      </c>
      <c r="U3196" s="212">
        <v>0.96811500083633595</v>
      </c>
      <c r="V3196" s="212">
        <v>0.93382391990705238</v>
      </c>
      <c r="W3196" s="212">
        <v>0.87696886143637942</v>
      </c>
      <c r="X3196" s="212">
        <v>0.77533874806201042</v>
      </c>
      <c r="Y3196" s="212">
        <v>0.60725517844980748</v>
      </c>
      <c r="Z3196" s="212">
        <v>0.41602707808529249</v>
      </c>
    </row>
    <row r="3197" spans="3:26" x14ac:dyDescent="0.3">
      <c r="C3197" s="210">
        <v>39199</v>
      </c>
      <c r="D3197" s="211">
        <v>1.0524662244102492E-3</v>
      </c>
      <c r="E3197" s="211">
        <v>2.6472632148257075E-3</v>
      </c>
      <c r="F3197" s="211">
        <v>4.1887829597857321E-3</v>
      </c>
      <c r="G3197" s="211">
        <v>6.7032115848783694E-3</v>
      </c>
      <c r="H3197" s="211">
        <v>8.8107943507708814E-3</v>
      </c>
      <c r="I3197" s="211">
        <v>1.113622072478729E-2</v>
      </c>
      <c r="J3197" s="211">
        <v>1.5070407202817411E-2</v>
      </c>
      <c r="K3197" s="211">
        <v>1.9791536535466798E-2</v>
      </c>
      <c r="L3197" s="211">
        <v>2.6346318499583406E-2</v>
      </c>
      <c r="M3197" s="211">
        <v>3.5280649478430577E-2</v>
      </c>
      <c r="N3197" s="211">
        <v>4.4304798855481033E-2</v>
      </c>
      <c r="P3197" s="212">
        <f t="array" ref="P3197:Z3197">(1+D3197:N3197)^-P$1:Z$1</f>
        <v>0.99991585051915599</v>
      </c>
      <c r="Q3197" s="212">
        <v>0.99933927702728864</v>
      </c>
      <c r="R3197" s="212">
        <v>0.99791216534998439</v>
      </c>
      <c r="S3197" s="212">
        <v>0.99334142227049682</v>
      </c>
      <c r="T3197" s="212">
        <v>0.98260859547526547</v>
      </c>
      <c r="U3197" s="212">
        <v>0.96732184682106093</v>
      </c>
      <c r="V3197" s="212">
        <v>0.92793844060483022</v>
      </c>
      <c r="W3197" s="212">
        <v>0.87180664831739996</v>
      </c>
      <c r="X3197" s="212">
        <v>0.77101124396563225</v>
      </c>
      <c r="Y3197" s="212">
        <v>0.5944680938628405</v>
      </c>
      <c r="Z3197" s="212">
        <v>0.42019852721310613</v>
      </c>
    </row>
    <row r="3198" spans="3:26" x14ac:dyDescent="0.3">
      <c r="C3198" s="210">
        <v>39198</v>
      </c>
      <c r="D3198" s="211">
        <v>9.7769296207969743E-4</v>
      </c>
      <c r="E3198" s="211">
        <v>2.5711404596429422E-3</v>
      </c>
      <c r="F3198" s="211">
        <v>4.216958148496484E-3</v>
      </c>
      <c r="G3198" s="211">
        <v>6.7789364520640539E-3</v>
      </c>
      <c r="H3198" s="211">
        <v>9.0527343646463858E-3</v>
      </c>
      <c r="I3198" s="211">
        <v>1.2150589063203274E-2</v>
      </c>
      <c r="J3198" s="211">
        <v>1.6328937250294967E-2</v>
      </c>
      <c r="K3198" s="211">
        <v>2.1629488259978329E-2</v>
      </c>
      <c r="L3198" s="211">
        <v>2.7140120007990154E-2</v>
      </c>
      <c r="M3198" s="211">
        <v>3.5219659527774588E-2</v>
      </c>
      <c r="N3198" s="211">
        <v>4.757790882628516E-2</v>
      </c>
      <c r="P3198" s="212">
        <f t="array" ref="P3198:Z3198">(1+D3198:N3198)^-P$1:Z$1</f>
        <v>0.99992182582923106</v>
      </c>
      <c r="Q3198" s="212">
        <v>0.99935824582914179</v>
      </c>
      <c r="R3198" s="212">
        <v>0.99789816610382343</v>
      </c>
      <c r="S3198" s="212">
        <v>0.99326670810579987</v>
      </c>
      <c r="T3198" s="212">
        <v>0.98213745293007837</v>
      </c>
      <c r="U3198" s="212">
        <v>0.96441643643171437</v>
      </c>
      <c r="V3198" s="212">
        <v>0.92220727594476992</v>
      </c>
      <c r="W3198" s="212">
        <v>0.86088682369569258</v>
      </c>
      <c r="X3198" s="212">
        <v>0.76507334135678828</v>
      </c>
      <c r="Y3198" s="212">
        <v>0.59499365675550386</v>
      </c>
      <c r="Z3198" s="212">
        <v>0.39470567424366215</v>
      </c>
    </row>
    <row r="3199" spans="3:26" x14ac:dyDescent="0.3">
      <c r="C3199" s="210">
        <v>39197</v>
      </c>
      <c r="D3199" s="211">
        <v>9.9178232595567789E-4</v>
      </c>
      <c r="E3199" s="211">
        <v>2.4790365304611542E-3</v>
      </c>
      <c r="F3199" s="211">
        <v>4.0295843976539984E-3</v>
      </c>
      <c r="G3199" s="211">
        <v>6.594674275570445E-3</v>
      </c>
      <c r="H3199" s="211">
        <v>9.0321227468333921E-3</v>
      </c>
      <c r="I3199" s="211">
        <v>1.1535610655901448E-2</v>
      </c>
      <c r="J3199" s="211">
        <v>1.5603134864332633E-2</v>
      </c>
      <c r="K3199" s="211">
        <v>2.0409298751158798E-2</v>
      </c>
      <c r="L3199" s="211">
        <v>2.8003139064324754E-2</v>
      </c>
      <c r="M3199" s="211">
        <v>3.7617695353653439E-2</v>
      </c>
      <c r="N3199" s="211">
        <v>4.8515544389330083E-2</v>
      </c>
      <c r="P3199" s="212">
        <f t="array" ref="P3199:Z3199">(1+D3199:N3199)^-P$1:Z$1</f>
        <v>0.99992069987763632</v>
      </c>
      <c r="Q3199" s="212">
        <v>0.9993811993390519</v>
      </c>
      <c r="R3199" s="212">
        <v>0.99799127650735697</v>
      </c>
      <c r="S3199" s="212">
        <v>0.99344853053159998</v>
      </c>
      <c r="T3199" s="212">
        <v>0.98217757781435322</v>
      </c>
      <c r="U3199" s="212">
        <v>0.96617650082927675</v>
      </c>
      <c r="V3199" s="212">
        <v>0.92550727371107211</v>
      </c>
      <c r="W3199" s="212">
        <v>0.86811877107118629</v>
      </c>
      <c r="X3199" s="212">
        <v>0.75867468314194098</v>
      </c>
      <c r="Y3199" s="212">
        <v>0.5746976975072674</v>
      </c>
      <c r="Z3199" s="212">
        <v>0.38770601021789192</v>
      </c>
    </row>
    <row r="3200" spans="3:26" x14ac:dyDescent="0.3">
      <c r="C3200" s="210">
        <v>39196</v>
      </c>
      <c r="D3200" s="211">
        <v>1.0076342229168775E-3</v>
      </c>
      <c r="E3200" s="211">
        <v>2.587524179405872E-3</v>
      </c>
      <c r="F3200" s="211">
        <v>4.1616216168815076E-3</v>
      </c>
      <c r="G3200" s="211">
        <v>6.7580256108683793E-3</v>
      </c>
      <c r="H3200" s="211">
        <v>9.1148146280893468E-3</v>
      </c>
      <c r="I3200" s="211">
        <v>1.1866176528755906E-2</v>
      </c>
      <c r="J3200" s="211">
        <v>1.5202409844378314E-2</v>
      </c>
      <c r="K3200" s="211">
        <v>2.0557566759884641E-2</v>
      </c>
      <c r="L3200" s="211">
        <v>2.7335794383932389E-2</v>
      </c>
      <c r="M3200" s="211">
        <v>3.6262551163397855E-2</v>
      </c>
      <c r="N3200" s="211">
        <v>4.8526484132713738E-2</v>
      </c>
      <c r="P3200" s="212">
        <f t="array" ref="P3200:Z3200">(1+D3200:N3200)^-P$1:Z$1</f>
        <v>0.99991943309366171</v>
      </c>
      <c r="Q3200" s="212">
        <v>0.99935416306694291</v>
      </c>
      <c r="R3200" s="212">
        <v>0.9979256614101023</v>
      </c>
      <c r="S3200" s="212">
        <v>0.99328733872593888</v>
      </c>
      <c r="T3200" s="212">
        <v>0.98201661538916263</v>
      </c>
      <c r="U3200" s="212">
        <v>0.96522989151244687</v>
      </c>
      <c r="V3200" s="212">
        <v>0.92733531715633344</v>
      </c>
      <c r="W3200" s="212">
        <v>0.86723630532927432</v>
      </c>
      <c r="X3200" s="212">
        <v>0.76361737144447484</v>
      </c>
      <c r="Y3200" s="212">
        <v>0.58607465939651304</v>
      </c>
      <c r="Z3200" s="212">
        <v>0.38762511604970085</v>
      </c>
    </row>
    <row r="3201" spans="3:26" x14ac:dyDescent="0.3">
      <c r="C3201" s="210">
        <v>39195</v>
      </c>
      <c r="D3201" s="211">
        <v>9.3511480354832317E-4</v>
      </c>
      <c r="E3201" s="211">
        <v>2.3835854684518131E-3</v>
      </c>
      <c r="F3201" s="211">
        <v>3.5766157574576431E-3</v>
      </c>
      <c r="G3201" s="211">
        <v>5.4817452476196415E-3</v>
      </c>
      <c r="H3201" s="211">
        <v>7.1135227031938423E-3</v>
      </c>
      <c r="I3201" s="211">
        <v>9.3900141898059751E-3</v>
      </c>
      <c r="J3201" s="211">
        <v>1.2255579533359172E-2</v>
      </c>
      <c r="K3201" s="211">
        <v>1.6670334973212096E-2</v>
      </c>
      <c r="L3201" s="211">
        <v>2.2474545381095768E-2</v>
      </c>
      <c r="M3201" s="211">
        <v>2.9641963704960528E-2</v>
      </c>
      <c r="N3201" s="211">
        <v>3.7204274913593134E-2</v>
      </c>
      <c r="P3201" s="212">
        <f t="array" ref="P3201:Z3201">(1+D3201:N3201)^-P$1:Z$1</f>
        <v>0.99992522856703681</v>
      </c>
      <c r="Q3201" s="212">
        <v>0.99940498978016767</v>
      </c>
      <c r="R3201" s="212">
        <v>0.99821647493575361</v>
      </c>
      <c r="S3201" s="212">
        <v>0.99454814045751805</v>
      </c>
      <c r="T3201" s="212">
        <v>0.98592333406414245</v>
      </c>
      <c r="U3201" s="212">
        <v>0.97235082733319422</v>
      </c>
      <c r="V3201" s="212">
        <v>0.94091220857529079</v>
      </c>
      <c r="W3201" s="212">
        <v>0.89071535378627942</v>
      </c>
      <c r="X3201" s="212">
        <v>0.80070944237627562</v>
      </c>
      <c r="Y3201" s="212">
        <v>0.64521801833565628</v>
      </c>
      <c r="Z3201" s="212">
        <v>0.48163056316193331</v>
      </c>
    </row>
    <row r="3202" spans="3:26" x14ac:dyDescent="0.3">
      <c r="C3202" s="210">
        <v>39192</v>
      </c>
      <c r="D3202" s="211">
        <v>8.7994270825382482E-4</v>
      </c>
      <c r="E3202" s="211">
        <v>2.2240587057491034E-3</v>
      </c>
      <c r="F3202" s="211">
        <v>3.660163254025026E-3</v>
      </c>
      <c r="G3202" s="211">
        <v>5.9273952464489743E-3</v>
      </c>
      <c r="H3202" s="211">
        <v>8.116038236156262E-3</v>
      </c>
      <c r="I3202" s="211">
        <v>1.1012061710229721E-2</v>
      </c>
      <c r="J3202" s="211">
        <v>1.4438348736791045E-2</v>
      </c>
      <c r="K3202" s="211">
        <v>1.914056701375352E-2</v>
      </c>
      <c r="L3202" s="211">
        <v>2.4603388329446415E-2</v>
      </c>
      <c r="M3202" s="211">
        <v>3.2928597536773199E-2</v>
      </c>
      <c r="N3202" s="211">
        <v>4.2862201236089824E-2</v>
      </c>
      <c r="P3202" s="212">
        <f t="array" ref="P3202:Z3202">(1+D3202:N3202)^-P$1:Z$1</f>
        <v>0.99992963801267021</v>
      </c>
      <c r="Q3202" s="212">
        <v>0.9994447569174898</v>
      </c>
      <c r="R3202" s="212">
        <v>0.99817492689677578</v>
      </c>
      <c r="S3202" s="212">
        <v>0.99410753174189403</v>
      </c>
      <c r="T3202" s="212">
        <v>0.98396341682642763</v>
      </c>
      <c r="U3202" s="212">
        <v>0.96767827128434791</v>
      </c>
      <c r="V3202" s="212">
        <v>0.93083286326740478</v>
      </c>
      <c r="W3202" s="212">
        <v>0.87571215225423682</v>
      </c>
      <c r="X3202" s="212">
        <v>0.78422759975457934</v>
      </c>
      <c r="Y3202" s="212">
        <v>0.61509964838946318</v>
      </c>
      <c r="Z3202" s="212">
        <v>0.43197783853017491</v>
      </c>
    </row>
    <row r="3203" spans="3:26" x14ac:dyDescent="0.3">
      <c r="C3203" s="210">
        <v>39191</v>
      </c>
      <c r="D3203" s="211">
        <v>1.0605328141062987E-3</v>
      </c>
      <c r="E3203" s="211">
        <v>2.6130069266786975E-3</v>
      </c>
      <c r="F3203" s="211">
        <v>4.1153098868923679E-3</v>
      </c>
      <c r="G3203" s="211">
        <v>6.76066422100582E-3</v>
      </c>
      <c r="H3203" s="211">
        <v>8.9313729367067416E-3</v>
      </c>
      <c r="I3203" s="211">
        <v>1.1222245888382743E-2</v>
      </c>
      <c r="J3203" s="211">
        <v>1.4526722776049952E-2</v>
      </c>
      <c r="K3203" s="211">
        <v>1.8925876593630337E-2</v>
      </c>
      <c r="L3203" s="211">
        <v>2.557176627146928E-2</v>
      </c>
      <c r="M3203" s="211">
        <v>3.3017697389380034E-2</v>
      </c>
      <c r="N3203" s="211">
        <v>4.3118442443934507E-2</v>
      </c>
      <c r="P3203" s="212">
        <f t="array" ref="P3203:Z3203">(1+D3203:N3203)^-P$1:Z$1</f>
        <v>0.99991520592750305</v>
      </c>
      <c r="Q3203" s="212">
        <v>0.9993478130265675</v>
      </c>
      <c r="R3203" s="212">
        <v>0.99794867427050249</v>
      </c>
      <c r="S3203" s="212">
        <v>0.99328473542792117</v>
      </c>
      <c r="T3203" s="212">
        <v>0.98237374407067435</v>
      </c>
      <c r="U3203" s="212">
        <v>0.96707499621545623</v>
      </c>
      <c r="V3203" s="212">
        <v>0.93042751598558038</v>
      </c>
      <c r="W3203" s="212">
        <v>0.87700457329956705</v>
      </c>
      <c r="X3203" s="212">
        <v>0.77685405458922119</v>
      </c>
      <c r="Y3203" s="212">
        <v>0.61430432497367371</v>
      </c>
      <c r="Z3203" s="212">
        <v>0.4298604837968405</v>
      </c>
    </row>
    <row r="3204" spans="3:26" x14ac:dyDescent="0.3">
      <c r="C3204" s="210">
        <v>39190</v>
      </c>
      <c r="D3204" s="211">
        <v>1.0166004930734131E-3</v>
      </c>
      <c r="E3204" s="211">
        <v>2.624470697843352E-3</v>
      </c>
      <c r="F3204" s="211">
        <v>4.1914438299975303E-3</v>
      </c>
      <c r="G3204" s="211">
        <v>6.5033449694666332E-3</v>
      </c>
      <c r="H3204" s="211">
        <v>8.1803409924039346E-3</v>
      </c>
      <c r="I3204" s="211">
        <v>1.0664058374067101E-2</v>
      </c>
      <c r="J3204" s="211">
        <v>1.4119926077526436E-2</v>
      </c>
      <c r="K3204" s="211">
        <v>1.8131425711615932E-2</v>
      </c>
      <c r="L3204" s="211">
        <v>2.3223838992464704E-2</v>
      </c>
      <c r="M3204" s="211">
        <v>3.1780711180359446E-2</v>
      </c>
      <c r="N3204" s="211">
        <v>4.051543990534702E-2</v>
      </c>
      <c r="P3204" s="212">
        <f t="array" ref="P3204:Z3204">(1+D3204:N3204)^-P$1:Z$1</f>
        <v>0.99991871657529774</v>
      </c>
      <c r="Q3204" s="212">
        <v>0.99934495643766041</v>
      </c>
      <c r="R3204" s="212">
        <v>0.99791084323330537</v>
      </c>
      <c r="S3204" s="212">
        <v>0.99353867525431427</v>
      </c>
      <c r="T3204" s="212">
        <v>0.98383790447627661</v>
      </c>
      <c r="U3204" s="212">
        <v>0.96867822146361238</v>
      </c>
      <c r="V3204" s="212">
        <v>0.93229513837987921</v>
      </c>
      <c r="W3204" s="212">
        <v>0.88180610590925557</v>
      </c>
      <c r="X3204" s="212">
        <v>0.7948652347055134</v>
      </c>
      <c r="Y3204" s="212">
        <v>0.6254447203554836</v>
      </c>
      <c r="Z3204" s="212">
        <v>0.45188655579589454</v>
      </c>
    </row>
    <row r="3205" spans="3:26" x14ac:dyDescent="0.3">
      <c r="C3205" s="210">
        <v>39189</v>
      </c>
      <c r="D3205" s="211">
        <v>1.0860799541633577E-3</v>
      </c>
      <c r="E3205" s="211">
        <v>2.584225232595814E-3</v>
      </c>
      <c r="F3205" s="211">
        <v>4.2055038426676286E-3</v>
      </c>
      <c r="G3205" s="211">
        <v>6.617212034257954E-3</v>
      </c>
      <c r="H3205" s="211">
        <v>8.6220233157234417E-3</v>
      </c>
      <c r="I3205" s="211">
        <v>1.0869127358985761E-2</v>
      </c>
      <c r="J3205" s="211">
        <v>1.3799190866224116E-2</v>
      </c>
      <c r="K3205" s="211">
        <v>1.8954562225604557E-2</v>
      </c>
      <c r="L3205" s="211">
        <v>2.414619023432233E-2</v>
      </c>
      <c r="M3205" s="211">
        <v>3.1404577879135212E-2</v>
      </c>
      <c r="N3205" s="211">
        <v>4.028516852364792E-2</v>
      </c>
      <c r="P3205" s="212">
        <f t="array" ref="P3205:Z3205">(1+D3205:N3205)^-P$1:Z$1</f>
        <v>0.99991316452273682</v>
      </c>
      <c r="Q3205" s="212">
        <v>0.99935498514554655</v>
      </c>
      <c r="R3205" s="212">
        <v>0.99790385726870101</v>
      </c>
      <c r="S3205" s="212">
        <v>0.9934262876144494</v>
      </c>
      <c r="T3205" s="212">
        <v>0.9829764347550991</v>
      </c>
      <c r="U3205" s="212">
        <v>0.96808881114677126</v>
      </c>
      <c r="V3205" s="212">
        <v>0.93377082085401297</v>
      </c>
      <c r="W3205" s="212">
        <v>0.87683176172646271</v>
      </c>
      <c r="X3205" s="212">
        <v>0.78773558041745773</v>
      </c>
      <c r="Y3205" s="212">
        <v>0.62887478187394574</v>
      </c>
      <c r="Z3205" s="212">
        <v>0.45389130703841668</v>
      </c>
    </row>
    <row r="3206" spans="3:26" x14ac:dyDescent="0.3">
      <c r="C3206" s="210">
        <v>39188</v>
      </c>
      <c r="D3206" s="211">
        <v>9.351294187330757E-4</v>
      </c>
      <c r="E3206" s="211">
        <v>2.3781901783638411E-3</v>
      </c>
      <c r="F3206" s="211">
        <v>3.7474181138431044E-3</v>
      </c>
      <c r="G3206" s="211">
        <v>5.9817644039359295E-3</v>
      </c>
      <c r="H3206" s="211">
        <v>8.0540129039008753E-3</v>
      </c>
      <c r="I3206" s="211">
        <v>1.0090255887245327E-2</v>
      </c>
      <c r="J3206" s="211">
        <v>1.3419226065908424E-2</v>
      </c>
      <c r="K3206" s="211">
        <v>1.8351175211419143E-2</v>
      </c>
      <c r="L3206" s="211">
        <v>2.3328638355549679E-2</v>
      </c>
      <c r="M3206" s="211">
        <v>3.1474958675458083E-2</v>
      </c>
      <c r="N3206" s="211">
        <v>4.1100589422889411E-2</v>
      </c>
      <c r="P3206" s="212">
        <f t="array" ref="P3206:Z3206">(1+D3206:N3206)^-P$1:Z$1</f>
        <v>0.99992522739900169</v>
      </c>
      <c r="Q3206" s="212">
        <v>0.99940633459917039</v>
      </c>
      <c r="R3206" s="212">
        <v>0.99813154072978971</v>
      </c>
      <c r="S3206" s="212">
        <v>0.99405380433761614</v>
      </c>
      <c r="T3206" s="212">
        <v>0.98408450663843328</v>
      </c>
      <c r="U3206" s="212">
        <v>0.97032999202442072</v>
      </c>
      <c r="V3206" s="212">
        <v>0.93552264372729577</v>
      </c>
      <c r="W3206" s="212">
        <v>0.88047497634394101</v>
      </c>
      <c r="X3206" s="212">
        <v>0.79405158610255899</v>
      </c>
      <c r="Y3206" s="212">
        <v>0.62823143750367527</v>
      </c>
      <c r="Z3206" s="212">
        <v>0.4468339396538718</v>
      </c>
    </row>
    <row r="3207" spans="3:26" x14ac:dyDescent="0.3">
      <c r="C3207" s="210">
        <v>39185</v>
      </c>
      <c r="D3207" s="211">
        <v>1.205844239130473E-3</v>
      </c>
      <c r="E3207" s="211">
        <v>2.9241203435120839E-3</v>
      </c>
      <c r="F3207" s="211">
        <v>4.8186116220757212E-3</v>
      </c>
      <c r="G3207" s="211">
        <v>7.3884969277178292E-3</v>
      </c>
      <c r="H3207" s="211">
        <v>1.0041360784618925E-2</v>
      </c>
      <c r="I3207" s="211">
        <v>1.3487316882575632E-2</v>
      </c>
      <c r="J3207" s="211">
        <v>1.8532090375234817E-2</v>
      </c>
      <c r="K3207" s="211">
        <v>2.5385331857944234E-2</v>
      </c>
      <c r="L3207" s="211">
        <v>3.2392999311518053E-2</v>
      </c>
      <c r="M3207" s="211">
        <v>4.2748814967022562E-2</v>
      </c>
      <c r="N3207" s="211">
        <v>5.8359130669301797E-2</v>
      </c>
      <c r="P3207" s="212">
        <f t="array" ref="P3207:Z3207">(1+D3207:N3207)^-P$1:Z$1</f>
        <v>0.99990359522380756</v>
      </c>
      <c r="Q3207" s="212">
        <v>0.99927030300353614</v>
      </c>
      <c r="R3207" s="212">
        <v>0.9975993665039069</v>
      </c>
      <c r="S3207" s="212">
        <v>0.99266569258012094</v>
      </c>
      <c r="T3207" s="212">
        <v>0.9802157655984175</v>
      </c>
      <c r="U3207" s="212">
        <v>0.96060544833184558</v>
      </c>
      <c r="V3207" s="212">
        <v>0.91227635098643656</v>
      </c>
      <c r="W3207" s="212">
        <v>0.8390547417197598</v>
      </c>
      <c r="X3207" s="212">
        <v>0.72702524398738866</v>
      </c>
      <c r="Y3207" s="212">
        <v>0.5337088760248565</v>
      </c>
      <c r="Z3207" s="212">
        <v>0.3216168411460974</v>
      </c>
    </row>
    <row r="3208" spans="3:26" x14ac:dyDescent="0.3">
      <c r="C3208" s="210">
        <v>39184</v>
      </c>
      <c r="D3208" s="211">
        <v>1.0763214905302198E-3</v>
      </c>
      <c r="E3208" s="211">
        <v>2.7588586599897997E-3</v>
      </c>
      <c r="F3208" s="211">
        <v>4.1979201178684875E-3</v>
      </c>
      <c r="G3208" s="211">
        <v>6.6304168320532693E-3</v>
      </c>
      <c r="H3208" s="211">
        <v>8.422119854100343E-3</v>
      </c>
      <c r="I3208" s="211">
        <v>1.0806254566632749E-2</v>
      </c>
      <c r="J3208" s="211">
        <v>1.3788072427933645E-2</v>
      </c>
      <c r="K3208" s="211">
        <v>1.7935439369917205E-2</v>
      </c>
      <c r="L3208" s="211">
        <v>2.2953960731200866E-2</v>
      </c>
      <c r="M3208" s="211">
        <v>2.9503660161568145E-2</v>
      </c>
      <c r="N3208" s="211">
        <v>3.7506690422310515E-2</v>
      </c>
      <c r="P3208" s="212">
        <f t="array" ref="P3208:Z3208">(1+D3208:N3208)^-P$1:Z$1</f>
        <v>0.99991394428925728</v>
      </c>
      <c r="Q3208" s="212">
        <v>0.99931147214554128</v>
      </c>
      <c r="R3208" s="212">
        <v>0.99790762535753563</v>
      </c>
      <c r="S3208" s="212">
        <v>0.99341325602606001</v>
      </c>
      <c r="T3208" s="212">
        <v>0.98336619191066532</v>
      </c>
      <c r="U3208" s="212">
        <v>0.96826946960393201</v>
      </c>
      <c r="V3208" s="212">
        <v>0.93382202633402922</v>
      </c>
      <c r="W3208" s="212">
        <v>0.88299523107386424</v>
      </c>
      <c r="X3208" s="212">
        <v>0.79696475931403987</v>
      </c>
      <c r="Y3208" s="212">
        <v>0.6465194207428735</v>
      </c>
      <c r="Z3208" s="212">
        <v>0.47883058253762034</v>
      </c>
    </row>
    <row r="3209" spans="3:26" x14ac:dyDescent="0.3">
      <c r="C3209" s="210">
        <v>39183</v>
      </c>
      <c r="D3209" s="211">
        <v>1.2233297979087061E-3</v>
      </c>
      <c r="E3209" s="211">
        <v>3.1906836678604403E-3</v>
      </c>
      <c r="F3209" s="211">
        <v>5.1176733328426897E-3</v>
      </c>
      <c r="G3209" s="211">
        <v>8.0396164680606851E-3</v>
      </c>
      <c r="H3209" s="211">
        <v>1.0426792851730586E-2</v>
      </c>
      <c r="I3209" s="211">
        <v>1.3827462864102648E-2</v>
      </c>
      <c r="J3209" s="211">
        <v>1.7779368733122497E-2</v>
      </c>
      <c r="K3209" s="211">
        <v>2.3149759300287155E-2</v>
      </c>
      <c r="L3209" s="211">
        <v>3.1174225024290299E-2</v>
      </c>
      <c r="M3209" s="211">
        <v>4.1415629016206601E-2</v>
      </c>
      <c r="N3209" s="211">
        <v>5.2129716842698841E-2</v>
      </c>
      <c r="P3209" s="212">
        <f t="array" ref="P3209:Z3209">(1+D3209:N3209)^-P$1:Z$1</f>
        <v>0.99990219821173032</v>
      </c>
      <c r="Q3209" s="212">
        <v>0.99920391598354708</v>
      </c>
      <c r="R3209" s="212">
        <v>0.99745094310202465</v>
      </c>
      <c r="S3209" s="212">
        <v>0.9920245034652212</v>
      </c>
      <c r="T3209" s="212">
        <v>0.97946809237088717</v>
      </c>
      <c r="U3209" s="212">
        <v>0.95963890378126848</v>
      </c>
      <c r="V3209" s="212">
        <v>0.91565481708573815</v>
      </c>
      <c r="W3209" s="212">
        <v>0.85197245734810378</v>
      </c>
      <c r="X3209" s="212">
        <v>0.73566401044851848</v>
      </c>
      <c r="Y3209" s="212">
        <v>0.54404977400791876</v>
      </c>
      <c r="Z3209" s="212">
        <v>0.36192139415530711</v>
      </c>
    </row>
    <row r="3210" spans="3:26" x14ac:dyDescent="0.3">
      <c r="C3210" s="210">
        <v>39182</v>
      </c>
      <c r="D3210" s="211">
        <v>8.7659345367851105E-4</v>
      </c>
      <c r="E3210" s="211">
        <v>2.2851832589901289E-3</v>
      </c>
      <c r="F3210" s="211">
        <v>3.4683605350691532E-3</v>
      </c>
      <c r="G3210" s="211">
        <v>5.3681279143240352E-3</v>
      </c>
      <c r="H3210" s="211">
        <v>7.1302235882246207E-3</v>
      </c>
      <c r="I3210" s="211">
        <v>9.5214883916930892E-3</v>
      </c>
      <c r="J3210" s="211">
        <v>1.212286504110943E-2</v>
      </c>
      <c r="K3210" s="211">
        <v>1.6461263883650216E-2</v>
      </c>
      <c r="L3210" s="211">
        <v>2.0915800838385797E-2</v>
      </c>
      <c r="M3210" s="211">
        <v>2.8095219580393366E-2</v>
      </c>
      <c r="N3210" s="211">
        <v>3.8292387441350641E-2</v>
      </c>
      <c r="P3210" s="212">
        <f t="array" ref="P3210:Z3210">(1+D3210:N3210)^-P$1:Z$1</f>
        <v>0.99992990569911877</v>
      </c>
      <c r="Q3210" s="212">
        <v>0.99942951873667207</v>
      </c>
      <c r="R3210" s="212">
        <v>0.99827031780535891</v>
      </c>
      <c r="S3210" s="212">
        <v>0.99466053501670038</v>
      </c>
      <c r="T3210" s="212">
        <v>0.98589063589792203</v>
      </c>
      <c r="U3210" s="212">
        <v>0.97197097687288103</v>
      </c>
      <c r="V3210" s="212">
        <v>0.94152925539072174</v>
      </c>
      <c r="W3210" s="212">
        <v>0.89199859447410568</v>
      </c>
      <c r="X3210" s="212">
        <v>0.81301909360110214</v>
      </c>
      <c r="Y3210" s="212">
        <v>0.65993308734214773</v>
      </c>
      <c r="Z3210" s="212">
        <v>0.47163562570848477</v>
      </c>
    </row>
    <row r="3211" spans="3:26" x14ac:dyDescent="0.3">
      <c r="C3211" s="210">
        <v>39181</v>
      </c>
      <c r="D3211" s="211">
        <v>1.0303269178410484E-3</v>
      </c>
      <c r="E3211" s="211">
        <v>2.5972847864834474E-3</v>
      </c>
      <c r="F3211" s="211">
        <v>4.0118841967231225E-3</v>
      </c>
      <c r="G3211" s="211">
        <v>6.2383192069759104E-3</v>
      </c>
      <c r="H3211" s="211">
        <v>7.9113120989850461E-3</v>
      </c>
      <c r="I3211" s="211">
        <v>1.0366067181200745E-2</v>
      </c>
      <c r="J3211" s="211">
        <v>1.3104842976807932E-2</v>
      </c>
      <c r="K3211" s="211">
        <v>1.8011924818011733E-2</v>
      </c>
      <c r="L3211" s="211">
        <v>2.4724713131113851E-2</v>
      </c>
      <c r="M3211" s="211">
        <v>3.2244407695926465E-2</v>
      </c>
      <c r="N3211" s="211">
        <v>4.3858333603682007E-2</v>
      </c>
      <c r="P3211" s="212">
        <f t="array" ref="P3211:Z3211">(1+D3211:N3211)^-P$1:Z$1</f>
        <v>0.99991761967381587</v>
      </c>
      <c r="Q3211" s="212">
        <v>0.99935173079950212</v>
      </c>
      <c r="R3211" s="212">
        <v>0.99800007349897901</v>
      </c>
      <c r="S3211" s="212">
        <v>0.99380035615032791</v>
      </c>
      <c r="T3211" s="212">
        <v>0.98436318114199695</v>
      </c>
      <c r="U3211" s="212">
        <v>0.96953556237608474</v>
      </c>
      <c r="V3211" s="212">
        <v>0.93697508516629879</v>
      </c>
      <c r="W3211" s="212">
        <v>0.8825309462790486</v>
      </c>
      <c r="X3211" s="212">
        <v>0.78329958874881789</v>
      </c>
      <c r="Y3211" s="212">
        <v>0.6212435880086683</v>
      </c>
      <c r="Z3211" s="212">
        <v>0.42380760461989397</v>
      </c>
    </row>
    <row r="3212" spans="3:26" x14ac:dyDescent="0.3">
      <c r="C3212" s="210">
        <v>39177</v>
      </c>
      <c r="D3212" s="211">
        <v>1.0976041529608533E-3</v>
      </c>
      <c r="E3212" s="211">
        <v>2.7316887665436436E-3</v>
      </c>
      <c r="F3212" s="211">
        <v>4.505889992305675E-3</v>
      </c>
      <c r="G3212" s="211">
        <v>6.9222993693166925E-3</v>
      </c>
      <c r="H3212" s="211">
        <v>9.193914196835698E-3</v>
      </c>
      <c r="I3212" s="211">
        <v>1.1767240181616347E-2</v>
      </c>
      <c r="J3212" s="211">
        <v>1.6179028678236805E-2</v>
      </c>
      <c r="K3212" s="211">
        <v>2.2173063648724928E-2</v>
      </c>
      <c r="L3212" s="211">
        <v>2.8549347500038211E-2</v>
      </c>
      <c r="M3212" s="211">
        <v>3.7278181496564165E-2</v>
      </c>
      <c r="N3212" s="211">
        <v>5.0673879342165315E-2</v>
      </c>
      <c r="P3212" s="212">
        <f t="array" ref="P3212:Z3212">(1+D3212:N3212)^-P$1:Z$1</f>
        <v>0.99991224367273712</v>
      </c>
      <c r="Q3212" s="212">
        <v>0.99931824138167991</v>
      </c>
      <c r="R3212" s="212">
        <v>0.99775464016931337</v>
      </c>
      <c r="S3212" s="212">
        <v>0.99312528943528955</v>
      </c>
      <c r="T3212" s="212">
        <v>0.98186268254124942</v>
      </c>
      <c r="U3212" s="212">
        <v>0.96551307618467219</v>
      </c>
      <c r="V3212" s="212">
        <v>0.92288770511533669</v>
      </c>
      <c r="W3212" s="212">
        <v>0.8576872901902346</v>
      </c>
      <c r="X3212" s="212">
        <v>0.75465537546432881</v>
      </c>
      <c r="Y3212" s="212">
        <v>0.57752575541874174</v>
      </c>
      <c r="Z3212" s="212">
        <v>0.37208425322043187</v>
      </c>
    </row>
    <row r="3213" spans="3:26" x14ac:dyDescent="0.3">
      <c r="C3213" s="210">
        <v>39176</v>
      </c>
      <c r="D3213" s="211">
        <v>1.1642160628443346E-3</v>
      </c>
      <c r="E3213" s="211">
        <v>3.025164254679683E-3</v>
      </c>
      <c r="F3213" s="211">
        <v>4.6873006665969878E-3</v>
      </c>
      <c r="G3213" s="211">
        <v>7.3517736860671491E-3</v>
      </c>
      <c r="H3213" s="211">
        <v>9.5749039834419208E-3</v>
      </c>
      <c r="I3213" s="211">
        <v>1.2879249843919792E-2</v>
      </c>
      <c r="J3213" s="211">
        <v>1.7248011819714641E-2</v>
      </c>
      <c r="K3213" s="211">
        <v>2.1981827180477812E-2</v>
      </c>
      <c r="L3213" s="211">
        <v>2.8651270688519179E-2</v>
      </c>
      <c r="M3213" s="211">
        <v>3.6677850931365864E-2</v>
      </c>
      <c r="N3213" s="211">
        <v>4.6333946153594603E-2</v>
      </c>
      <c r="P3213" s="212">
        <f t="array" ref="P3213:Z3213">(1+D3213:N3213)^-P$1:Z$1</f>
        <v>0.9999069212209899</v>
      </c>
      <c r="Q3213" s="212">
        <v>0.9992451356403631</v>
      </c>
      <c r="R3213" s="212">
        <v>0.99766455666106446</v>
      </c>
      <c r="S3213" s="212">
        <v>0.99270188043729179</v>
      </c>
      <c r="T3213" s="212">
        <v>0.98112175867716078</v>
      </c>
      <c r="U3213" s="212">
        <v>0.96233654286408088</v>
      </c>
      <c r="V3213" s="212">
        <v>0.91804876655836365</v>
      </c>
      <c r="W3213" s="212">
        <v>0.85881137314668266</v>
      </c>
      <c r="X3213" s="212">
        <v>0.75390796380331215</v>
      </c>
      <c r="Y3213" s="212">
        <v>0.58256273942835057</v>
      </c>
      <c r="Z3213" s="212">
        <v>0.40419756531273338</v>
      </c>
    </row>
    <row r="3214" spans="3:26" x14ac:dyDescent="0.3">
      <c r="C3214" s="210">
        <v>39175</v>
      </c>
      <c r="D3214" s="211">
        <v>9.6387656293947684E-4</v>
      </c>
      <c r="E3214" s="211">
        <v>2.3378565269396639E-3</v>
      </c>
      <c r="F3214" s="211">
        <v>3.8517103661495624E-3</v>
      </c>
      <c r="G3214" s="211">
        <v>6.0981209413210249E-3</v>
      </c>
      <c r="H3214" s="211">
        <v>8.1169273245989462E-3</v>
      </c>
      <c r="I3214" s="211">
        <v>1.0430724999075665E-2</v>
      </c>
      <c r="J3214" s="211">
        <v>1.3928058422033311E-2</v>
      </c>
      <c r="K3214" s="211">
        <v>1.8819501576217385E-2</v>
      </c>
      <c r="L3214" s="211">
        <v>2.3741129081133974E-2</v>
      </c>
      <c r="M3214" s="211">
        <v>3.2481306131986777E-2</v>
      </c>
      <c r="N3214" s="211">
        <v>4.2814708572876121E-2</v>
      </c>
      <c r="P3214" s="212">
        <f t="array" ref="P3214:Z3214">(1+D3214:N3214)^-P$1:Z$1</f>
        <v>0.99992292998346965</v>
      </c>
      <c r="Q3214" s="212">
        <v>0.99941638836951718</v>
      </c>
      <c r="R3214" s="212">
        <v>0.99807969039708111</v>
      </c>
      <c r="S3214" s="212">
        <v>0.99393884074088557</v>
      </c>
      <c r="T3214" s="212">
        <v>0.98396168125371308</v>
      </c>
      <c r="U3214" s="212">
        <v>0.96934945151983498</v>
      </c>
      <c r="V3214" s="212">
        <v>0.93317757275169377</v>
      </c>
      <c r="W3214" s="212">
        <v>0.8776457508816875</v>
      </c>
      <c r="X3214" s="212">
        <v>0.79085794991626113</v>
      </c>
      <c r="Y3214" s="212">
        <v>0.61910889327279628</v>
      </c>
      <c r="Z3214" s="212">
        <v>0.43237147810080795</v>
      </c>
    </row>
    <row r="3215" spans="3:26" x14ac:dyDescent="0.3">
      <c r="C3215" s="210">
        <v>39174</v>
      </c>
      <c r="D3215" s="211">
        <v>1.0906601933221487E-3</v>
      </c>
      <c r="E3215" s="211">
        <v>2.7103386120726205E-3</v>
      </c>
      <c r="F3215" s="211">
        <v>4.1298573332738103E-3</v>
      </c>
      <c r="G3215" s="211">
        <v>6.6838296780290301E-3</v>
      </c>
      <c r="H3215" s="211">
        <v>8.6424145609858942E-3</v>
      </c>
      <c r="I3215" s="211">
        <v>1.0936424762213799E-2</v>
      </c>
      <c r="J3215" s="211">
        <v>1.4214857439087795E-2</v>
      </c>
      <c r="K3215" s="211">
        <v>1.93253255561231E-2</v>
      </c>
      <c r="L3215" s="211">
        <v>2.4400899156596503E-2</v>
      </c>
      <c r="M3215" s="211">
        <v>3.2421991686081716E-2</v>
      </c>
      <c r="N3215" s="211">
        <v>4.424345498037336E-2</v>
      </c>
      <c r="P3215" s="212">
        <f t="array" ref="P3215:Z3215">(1+D3215:N3215)^-P$1:Z$1</f>
        <v>0.99991279853382076</v>
      </c>
      <c r="Q3215" s="212">
        <v>0.99932356082131324</v>
      </c>
      <c r="R3215" s="212">
        <v>0.99794144529642814</v>
      </c>
      <c r="S3215" s="212">
        <v>0.99336054729301981</v>
      </c>
      <c r="T3215" s="212">
        <v>0.98293669042020371</v>
      </c>
      <c r="U3215" s="212">
        <v>0.9678954888232324</v>
      </c>
      <c r="V3215" s="212">
        <v>0.93185890201605959</v>
      </c>
      <c r="W3215" s="212">
        <v>0.87460166141255336</v>
      </c>
      <c r="X3215" s="212">
        <v>0.78577913023995472</v>
      </c>
      <c r="Y3215" s="212">
        <v>0.61964264119526768</v>
      </c>
      <c r="Z3215" s="212">
        <v>0.42069249241284534</v>
      </c>
    </row>
    <row r="3216" spans="3:26" x14ac:dyDescent="0.3">
      <c r="C3216" s="210">
        <v>39171</v>
      </c>
      <c r="D3216" s="211">
        <v>9.785858219583984E-4</v>
      </c>
      <c r="E3216" s="211">
        <v>2.376640496192683E-3</v>
      </c>
      <c r="F3216" s="211">
        <v>3.8090937600820328E-3</v>
      </c>
      <c r="G3216" s="211">
        <v>5.8219567998404696E-3</v>
      </c>
      <c r="H3216" s="211">
        <v>7.3542494030514648E-3</v>
      </c>
      <c r="I3216" s="211">
        <v>9.9520642781445179E-3</v>
      </c>
      <c r="J3216" s="211">
        <v>1.3224129429899216E-2</v>
      </c>
      <c r="K3216" s="211">
        <v>1.6958336840763064E-2</v>
      </c>
      <c r="L3216" s="211">
        <v>2.2177309117016052E-2</v>
      </c>
      <c r="M3216" s="211">
        <v>2.8732869358399703E-2</v>
      </c>
      <c r="N3216" s="211">
        <v>3.9109970877503362E-2</v>
      </c>
      <c r="P3216" s="212">
        <f t="array" ref="P3216:Z3216">(1+D3216:N3216)^-P$1:Z$1</f>
        <v>0.99992175447582077</v>
      </c>
      <c r="Q3216" s="212">
        <v>0.9994067208714601</v>
      </c>
      <c r="R3216" s="212">
        <v>0.99810087685465121</v>
      </c>
      <c r="S3216" s="212">
        <v>0.99421174218709252</v>
      </c>
      <c r="T3216" s="212">
        <v>0.98545217962684117</v>
      </c>
      <c r="U3216" s="212">
        <v>0.97072835690604531</v>
      </c>
      <c r="V3216" s="212">
        <v>0.93642366659317799</v>
      </c>
      <c r="W3216" s="212">
        <v>0.88895110363486951</v>
      </c>
      <c r="X3216" s="212">
        <v>0.8030408535306014</v>
      </c>
      <c r="Y3216" s="212">
        <v>0.65382384460377529</v>
      </c>
      <c r="Z3216" s="212">
        <v>0.46426907568963777</v>
      </c>
    </row>
    <row r="3217" spans="3:26" x14ac:dyDescent="0.3">
      <c r="C3217" s="210">
        <v>39170</v>
      </c>
      <c r="D3217" s="211">
        <v>1.1469656166183228E-3</v>
      </c>
      <c r="E3217" s="211">
        <v>2.7811209197581548E-3</v>
      </c>
      <c r="F3217" s="211">
        <v>4.2899265955820415E-3</v>
      </c>
      <c r="G3217" s="211">
        <v>6.5723410251380607E-3</v>
      </c>
      <c r="H3217" s="211">
        <v>8.506543187592721E-3</v>
      </c>
      <c r="I3217" s="211">
        <v>1.0857828593602162E-2</v>
      </c>
      <c r="J3217" s="211">
        <v>1.4191327072261528E-2</v>
      </c>
      <c r="K3217" s="211">
        <v>1.7783904015581834E-2</v>
      </c>
      <c r="L3217" s="211">
        <v>2.3374944610989788E-2</v>
      </c>
      <c r="M3217" s="211">
        <v>3.0114367141883397E-2</v>
      </c>
      <c r="N3217" s="211">
        <v>3.8694679652617935E-2</v>
      </c>
      <c r="P3217" s="212">
        <f t="array" ref="P3217:Z3217">(1+D3217:N3217)^-P$1:Z$1</f>
        <v>0.99990829953641835</v>
      </c>
      <c r="Q3217" s="212">
        <v>0.99930592579142397</v>
      </c>
      <c r="R3217" s="212">
        <v>0.99786191342405606</v>
      </c>
      <c r="S3217" s="212">
        <v>0.99347057259844374</v>
      </c>
      <c r="T3217" s="212">
        <v>0.98320156119465918</v>
      </c>
      <c r="U3217" s="212">
        <v>0.96812127366612766</v>
      </c>
      <c r="V3217" s="212">
        <v>0.93196700784724673</v>
      </c>
      <c r="W3217" s="212">
        <v>0.88391591121678648</v>
      </c>
      <c r="X3217" s="212">
        <v>0.79369236224515394</v>
      </c>
      <c r="Y3217" s="212">
        <v>0.64079384909561354</v>
      </c>
      <c r="Z3217" s="212">
        <v>0.46799569475678227</v>
      </c>
    </row>
    <row r="3218" spans="3:26" x14ac:dyDescent="0.3">
      <c r="C3218" s="210">
        <v>39169</v>
      </c>
      <c r="D3218" s="211">
        <v>1.0685245535974207E-3</v>
      </c>
      <c r="E3218" s="211">
        <v>2.856121985328888E-3</v>
      </c>
      <c r="F3218" s="211">
        <v>4.50805050551538E-3</v>
      </c>
      <c r="G3218" s="211">
        <v>7.3217114726356267E-3</v>
      </c>
      <c r="H3218" s="211">
        <v>9.959197057798682E-3</v>
      </c>
      <c r="I3218" s="211">
        <v>1.3133444023970521E-2</v>
      </c>
      <c r="J3218" s="211">
        <v>1.7804266411149839E-2</v>
      </c>
      <c r="K3218" s="211">
        <v>2.3002015312789219E-2</v>
      </c>
      <c r="L3218" s="211">
        <v>2.9705500802844634E-2</v>
      </c>
      <c r="M3218" s="211">
        <v>3.7469246647495957E-2</v>
      </c>
      <c r="N3218" s="211">
        <v>4.892027649063329E-2</v>
      </c>
      <c r="P3218" s="212">
        <f t="array" ref="P3218:Z3218">(1+D3218:N3218)^-P$1:Z$1</f>
        <v>0.99991456732257333</v>
      </c>
      <c r="Q3218" s="212">
        <v>0.99928724137855507</v>
      </c>
      <c r="R3218" s="212">
        <v>0.99775356717480723</v>
      </c>
      <c r="S3218" s="212">
        <v>0.99273150634077789</v>
      </c>
      <c r="T3218" s="212">
        <v>0.98037526007434483</v>
      </c>
      <c r="U3218" s="212">
        <v>0.96161237672382172</v>
      </c>
      <c r="V3218" s="212">
        <v>0.91554282814916554</v>
      </c>
      <c r="W3218" s="212">
        <v>0.85283413551997733</v>
      </c>
      <c r="X3218" s="212">
        <v>0.74622478926499114</v>
      </c>
      <c r="Y3218" s="212">
        <v>0.57593241314108101</v>
      </c>
      <c r="Z3218" s="212">
        <v>0.38472497913133513</v>
      </c>
    </row>
    <row r="3219" spans="3:26" x14ac:dyDescent="0.3">
      <c r="C3219" s="210">
        <v>39168</v>
      </c>
      <c r="D3219" s="211">
        <v>1.1588387106890342E-3</v>
      </c>
      <c r="E3219" s="211">
        <v>2.9279253083500361E-3</v>
      </c>
      <c r="F3219" s="211">
        <v>4.7932712628159816E-3</v>
      </c>
      <c r="G3219" s="211">
        <v>7.7857681132863154E-3</v>
      </c>
      <c r="H3219" s="211">
        <v>1.0135409913512215E-2</v>
      </c>
      <c r="I3219" s="211">
        <v>1.3725210691101757E-2</v>
      </c>
      <c r="J3219" s="211">
        <v>1.8490575729736936E-2</v>
      </c>
      <c r="K3219" s="211">
        <v>2.3334118873138181E-2</v>
      </c>
      <c r="L3219" s="211">
        <v>2.9579964673769773E-2</v>
      </c>
      <c r="M3219" s="211">
        <v>4.0391216930559491E-2</v>
      </c>
      <c r="N3219" s="211">
        <v>5.2782466996968973E-2</v>
      </c>
      <c r="P3219" s="212">
        <f t="array" ref="P3219:Z3219">(1+D3219:N3219)^-P$1:Z$1</f>
        <v>0.99990735087016402</v>
      </c>
      <c r="Q3219" s="212">
        <v>0.99926935523010196</v>
      </c>
      <c r="R3219" s="212">
        <v>0.99761194589097357</v>
      </c>
      <c r="S3219" s="212">
        <v>0.99227438175887095</v>
      </c>
      <c r="T3219" s="212">
        <v>0.98003324720265861</v>
      </c>
      <c r="U3219" s="212">
        <v>0.95992932290127087</v>
      </c>
      <c r="V3219" s="212">
        <v>0.91246229240700971</v>
      </c>
      <c r="W3219" s="212">
        <v>0.8508986234256436</v>
      </c>
      <c r="X3219" s="212">
        <v>0.74713515651159368</v>
      </c>
      <c r="Y3219" s="212">
        <v>0.55214080253879061</v>
      </c>
      <c r="Z3219" s="212">
        <v>0.35745973404301778</v>
      </c>
    </row>
    <row r="3220" spans="3:26" x14ac:dyDescent="0.3">
      <c r="C3220" s="210">
        <v>39167</v>
      </c>
      <c r="D3220" s="211">
        <v>1.0281455651163411E-3</v>
      </c>
      <c r="E3220" s="211">
        <v>2.609168876370391E-3</v>
      </c>
      <c r="F3220" s="211">
        <v>4.2556355349455816E-3</v>
      </c>
      <c r="G3220" s="211">
        <v>6.9020212475302276E-3</v>
      </c>
      <c r="H3220" s="211">
        <v>9.0680647283330855E-3</v>
      </c>
      <c r="I3220" s="211">
        <v>1.174748813945092E-2</v>
      </c>
      <c r="J3220" s="211">
        <v>1.469868373521965E-2</v>
      </c>
      <c r="K3220" s="211">
        <v>1.9900003889127542E-2</v>
      </c>
      <c r="L3220" s="211">
        <v>2.5414408802125921E-2</v>
      </c>
      <c r="M3220" s="211">
        <v>3.1783816422219793E-2</v>
      </c>
      <c r="N3220" s="211">
        <v>4.2535256038020067E-2</v>
      </c>
      <c r="P3220" s="212">
        <f t="array" ref="P3220:Z3220">(1+D3220:N3220)^-P$1:Z$1</f>
        <v>0.9999177939882623</v>
      </c>
      <c r="Q3220" s="212">
        <v>0.99934876941660333</v>
      </c>
      <c r="R3220" s="212">
        <v>0.99787894964973212</v>
      </c>
      <c r="S3220" s="212">
        <v>0.99314529010580521</v>
      </c>
      <c r="T3220" s="212">
        <v>0.98210761072122044</v>
      </c>
      <c r="U3220" s="212">
        <v>0.96556962555355952</v>
      </c>
      <c r="V3220" s="212">
        <v>0.92963938552678116</v>
      </c>
      <c r="W3220" s="212">
        <v>0.87115783298058591</v>
      </c>
      <c r="X3220" s="212">
        <v>0.77804701850768521</v>
      </c>
      <c r="Y3220" s="212">
        <v>0.625416486007634</v>
      </c>
      <c r="Z3220" s="212">
        <v>0.4346953416831234</v>
      </c>
    </row>
    <row r="3221" spans="3:26" x14ac:dyDescent="0.3">
      <c r="C3221" s="210">
        <v>39164</v>
      </c>
      <c r="D3221" s="211">
        <v>8.6265465980070802E-4</v>
      </c>
      <c r="E3221" s="211">
        <v>2.0166460473697093E-3</v>
      </c>
      <c r="F3221" s="211">
        <v>3.3231592098865192E-3</v>
      </c>
      <c r="G3221" s="211">
        <v>5.1773939630977896E-3</v>
      </c>
      <c r="H3221" s="211">
        <v>7.047276844029263E-3</v>
      </c>
      <c r="I3221" s="211">
        <v>8.831862963232082E-3</v>
      </c>
      <c r="J3221" s="211">
        <v>1.1892141274051214E-2</v>
      </c>
      <c r="K3221" s="211">
        <v>1.5626218797807286E-2</v>
      </c>
      <c r="L3221" s="211">
        <v>2.0007605405212195E-2</v>
      </c>
      <c r="M3221" s="211">
        <v>2.710131677218075E-2</v>
      </c>
      <c r="N3221" s="211">
        <v>3.5044893446277071E-2</v>
      </c>
      <c r="P3221" s="212">
        <f t="array" ref="P3221:Z3221">(1+D3221:N3221)^-P$1:Z$1</f>
        <v>0.99993101975627685</v>
      </c>
      <c r="Q3221" s="212">
        <v>0.99949647297570088</v>
      </c>
      <c r="R3221" s="212">
        <v>0.99834255023006324</v>
      </c>
      <c r="S3221" s="212">
        <v>0.99484927337782159</v>
      </c>
      <c r="T3221" s="212">
        <v>0.98605305088691175</v>
      </c>
      <c r="U3221" s="212">
        <v>0.97396562306723944</v>
      </c>
      <c r="V3221" s="212">
        <v>0.94260314584781579</v>
      </c>
      <c r="W3221" s="212">
        <v>0.89714506635895408</v>
      </c>
      <c r="X3221" s="212">
        <v>0.82028713492043437</v>
      </c>
      <c r="Y3221" s="212">
        <v>0.66957728188659182</v>
      </c>
      <c r="Z3221" s="212">
        <v>0.50213010390634372</v>
      </c>
    </row>
    <row r="3222" spans="3:26" x14ac:dyDescent="0.3">
      <c r="C3222" s="210">
        <v>39163</v>
      </c>
      <c r="D3222" s="211">
        <v>9.427779370224103E-4</v>
      </c>
      <c r="E3222" s="211">
        <v>2.408512624446055E-3</v>
      </c>
      <c r="F3222" s="211">
        <v>3.7634415033017551E-3</v>
      </c>
      <c r="G3222" s="211">
        <v>6.0059642247383416E-3</v>
      </c>
      <c r="H3222" s="211">
        <v>7.9678052574325073E-3</v>
      </c>
      <c r="I3222" s="211">
        <v>1.0702250331820054E-2</v>
      </c>
      <c r="J3222" s="211">
        <v>1.4521952654977334E-2</v>
      </c>
      <c r="K3222" s="211">
        <v>1.8238301405811952E-2</v>
      </c>
      <c r="L3222" s="211">
        <v>2.362947656007023E-2</v>
      </c>
      <c r="M3222" s="211">
        <v>3.2451942839656772E-2</v>
      </c>
      <c r="N3222" s="211">
        <v>4.1672744479686802E-2</v>
      </c>
      <c r="P3222" s="212">
        <f t="array" ref="P3222:Z3222">(1+D3222:N3222)^-P$1:Z$1</f>
        <v>0.99992461613742389</v>
      </c>
      <c r="Q3222" s="212">
        <v>0.99939877660557774</v>
      </c>
      <c r="R3222" s="212">
        <v>0.99812357395516216</v>
      </c>
      <c r="S3222" s="212">
        <v>0.99402989203014647</v>
      </c>
      <c r="T3222" s="212">
        <v>0.98425284383458955</v>
      </c>
      <c r="U3222" s="212">
        <v>0.96856841369459268</v>
      </c>
      <c r="V3222" s="212">
        <v>0.93044938980321901</v>
      </c>
      <c r="W3222" s="212">
        <v>0.88115842080190154</v>
      </c>
      <c r="X3222" s="212">
        <v>0.79172100280969326</v>
      </c>
      <c r="Y3222" s="212">
        <v>0.61937306094361266</v>
      </c>
      <c r="Z3222" s="212">
        <v>0.44195085800279621</v>
      </c>
    </row>
    <row r="3223" spans="3:26" x14ac:dyDescent="0.3">
      <c r="C3223" s="210">
        <v>39162</v>
      </c>
      <c r="D3223" s="211">
        <v>9.4349492034410541E-4</v>
      </c>
      <c r="E3223" s="211">
        <v>2.3524741866208397E-3</v>
      </c>
      <c r="F3223" s="211">
        <v>3.8450359696298813E-3</v>
      </c>
      <c r="G3223" s="211">
        <v>6.0732779043927857E-3</v>
      </c>
      <c r="H3223" s="211">
        <v>7.8868928112612886E-3</v>
      </c>
      <c r="I3223" s="211">
        <v>1.0822329604513766E-2</v>
      </c>
      <c r="J3223" s="211">
        <v>1.4225421027448185E-2</v>
      </c>
      <c r="K3223" s="211">
        <v>1.8889343402723389E-2</v>
      </c>
      <c r="L3223" s="211">
        <v>2.3684139410458598E-2</v>
      </c>
      <c r="M3223" s="211">
        <v>3.1012064352793113E-2</v>
      </c>
      <c r="N3223" s="211">
        <v>4.0310184483551142E-2</v>
      </c>
      <c r="P3223" s="212">
        <f t="array" ref="P3223:Z3223">(1+D3223:N3223)^-P$1:Z$1</f>
        <v>0.99992455883712561</v>
      </c>
      <c r="Q3223" s="212">
        <v>0.99941274463916396</v>
      </c>
      <c r="R3223" s="212">
        <v>0.99808300842342002</v>
      </c>
      <c r="S3223" s="212">
        <v>0.99396338414131902</v>
      </c>
      <c r="T3223" s="212">
        <v>0.98441088042077241</v>
      </c>
      <c r="U3223" s="212">
        <v>0.96822327537052488</v>
      </c>
      <c r="V3223" s="212">
        <v>0.93181037449646364</v>
      </c>
      <c r="W3223" s="212">
        <v>0.87722471747569952</v>
      </c>
      <c r="X3223" s="212">
        <v>0.79129833992705945</v>
      </c>
      <c r="Y3223" s="212">
        <v>0.63247562381765454</v>
      </c>
      <c r="Z3223" s="212">
        <v>0.45367306572119598</v>
      </c>
    </row>
    <row r="3224" spans="3:26" x14ac:dyDescent="0.3">
      <c r="C3224" s="210">
        <v>39161</v>
      </c>
      <c r="D3224" s="211">
        <v>1.0237822471683708E-3</v>
      </c>
      <c r="E3224" s="211">
        <v>2.6433044465811054E-3</v>
      </c>
      <c r="F3224" s="211">
        <v>4.2890310698906701E-3</v>
      </c>
      <c r="G3224" s="211">
        <v>6.8932806629648903E-3</v>
      </c>
      <c r="H3224" s="211">
        <v>8.941129810762085E-3</v>
      </c>
      <c r="I3224" s="211">
        <v>1.1746894841447217E-2</v>
      </c>
      <c r="J3224" s="211">
        <v>1.5173938554850027E-2</v>
      </c>
      <c r="K3224" s="211">
        <v>1.9014302736123444E-2</v>
      </c>
      <c r="L3224" s="211">
        <v>2.3957426583981176E-2</v>
      </c>
      <c r="M3224" s="211">
        <v>3.0547091455852476E-2</v>
      </c>
      <c r="N3224" s="211">
        <v>3.8890296041939353E-2</v>
      </c>
      <c r="P3224" s="212">
        <f t="array" ref="P3224:Z3224">(1+D3224:N3224)^-P$1:Z$1</f>
        <v>0.99991814266733148</v>
      </c>
      <c r="Q3224" s="212">
        <v>0.99934026345654037</v>
      </c>
      <c r="R3224" s="212">
        <v>0.99786235832126824</v>
      </c>
      <c r="S3224" s="212">
        <v>0.99315391134755993</v>
      </c>
      <c r="T3224" s="212">
        <v>0.98235474424943992</v>
      </c>
      <c r="U3224" s="212">
        <v>0.96557132421219671</v>
      </c>
      <c r="V3224" s="212">
        <v>0.92746536340897145</v>
      </c>
      <c r="W3224" s="212">
        <v>0.87647199037213153</v>
      </c>
      <c r="X3224" s="212">
        <v>0.78918895389683075</v>
      </c>
      <c r="Y3224" s="212">
        <v>0.63676967295483899</v>
      </c>
      <c r="Z3224" s="212">
        <v>0.46623643193892728</v>
      </c>
    </row>
    <row r="3225" spans="3:26" x14ac:dyDescent="0.3">
      <c r="C3225" s="210">
        <v>39160</v>
      </c>
      <c r="D3225" s="211">
        <v>9.8892418979574246E-4</v>
      </c>
      <c r="E3225" s="211">
        <v>2.5798528635720651E-3</v>
      </c>
      <c r="F3225" s="211">
        <v>3.9220664167895656E-3</v>
      </c>
      <c r="G3225" s="211">
        <v>6.2975928845569627E-3</v>
      </c>
      <c r="H3225" s="211">
        <v>8.3942471964047211E-3</v>
      </c>
      <c r="I3225" s="211">
        <v>1.0747360582503E-2</v>
      </c>
      <c r="J3225" s="211">
        <v>1.3863931712312223E-2</v>
      </c>
      <c r="K3225" s="211">
        <v>1.7943174967291725E-2</v>
      </c>
      <c r="L3225" s="211">
        <v>2.4558657008871269E-2</v>
      </c>
      <c r="M3225" s="211">
        <v>3.209146559164032E-2</v>
      </c>
      <c r="N3225" s="211">
        <v>4.3316240508380864E-2</v>
      </c>
      <c r="P3225" s="212">
        <f t="array" ref="P3225:Z3225">(1+D3225:N3225)^-P$1:Z$1</f>
        <v>0.99992092828422008</v>
      </c>
      <c r="Q3225" s="212">
        <v>0.99935607472001342</v>
      </c>
      <c r="R3225" s="212">
        <v>0.9980447164793218</v>
      </c>
      <c r="S3225" s="212">
        <v>0.9937418185941348</v>
      </c>
      <c r="T3225" s="212">
        <v>0.98342055439465292</v>
      </c>
      <c r="U3225" s="212">
        <v>0.96843873614411224</v>
      </c>
      <c r="V3225" s="212">
        <v>0.93347272664697789</v>
      </c>
      <c r="W3225" s="212">
        <v>0.88294826147841898</v>
      </c>
      <c r="X3225" s="212">
        <v>0.78457005383143619</v>
      </c>
      <c r="Y3225" s="212">
        <v>0.62262592078182344</v>
      </c>
      <c r="Z3225" s="212">
        <v>0.42823350617004263</v>
      </c>
    </row>
    <row r="3226" spans="3:26" x14ac:dyDescent="0.3">
      <c r="C3226" s="210">
        <v>39157</v>
      </c>
      <c r="D3226" s="211">
        <v>9.3759455889513323E-4</v>
      </c>
      <c r="E3226" s="211">
        <v>2.290026208780356E-3</v>
      </c>
      <c r="F3226" s="211">
        <v>3.7063321492101504E-3</v>
      </c>
      <c r="G3226" s="211">
        <v>5.6333063633795732E-3</v>
      </c>
      <c r="H3226" s="211">
        <v>7.2333735004676434E-3</v>
      </c>
      <c r="I3226" s="211">
        <v>9.0957613528777313E-3</v>
      </c>
      <c r="J3226" s="211">
        <v>1.143095540921605E-2</v>
      </c>
      <c r="K3226" s="211">
        <v>1.4779044799966369E-2</v>
      </c>
      <c r="L3226" s="211">
        <v>1.925614295838754E-2</v>
      </c>
      <c r="M3226" s="211">
        <v>2.4071431686025983E-2</v>
      </c>
      <c r="N3226" s="211">
        <v>3.2031308524245287E-2</v>
      </c>
      <c r="P3226" s="212">
        <f t="array" ref="P3226:Z3226">(1+D3226:N3226)^-P$1:Z$1</f>
        <v>0.99992503038702862</v>
      </c>
      <c r="Q3226" s="212">
        <v>0.99942831145244737</v>
      </c>
      <c r="R3226" s="212">
        <v>0.99815196940310091</v>
      </c>
      <c r="S3226" s="212">
        <v>0.99439825001048243</v>
      </c>
      <c r="T3226" s="212">
        <v>0.9856887177962701</v>
      </c>
      <c r="U3226" s="212">
        <v>0.97320168938324736</v>
      </c>
      <c r="V3226" s="212">
        <v>0.9447541175127101</v>
      </c>
      <c r="W3226" s="212">
        <v>0.90240099772373805</v>
      </c>
      <c r="X3226" s="212">
        <v>0.82635493332976162</v>
      </c>
      <c r="Y3226" s="212">
        <v>0.69991650798901306</v>
      </c>
      <c r="Z3226" s="212">
        <v>0.53228294137512411</v>
      </c>
    </row>
    <row r="3227" spans="3:26" x14ac:dyDescent="0.3">
      <c r="C3227" s="210">
        <v>39156</v>
      </c>
      <c r="D3227" s="211">
        <v>9.9501259405827954E-4</v>
      </c>
      <c r="E3227" s="211">
        <v>2.430393604997555E-3</v>
      </c>
      <c r="F3227" s="211">
        <v>3.7719046261795283E-3</v>
      </c>
      <c r="G3227" s="211">
        <v>5.8600953821436536E-3</v>
      </c>
      <c r="H3227" s="211">
        <v>7.7924514039243538E-3</v>
      </c>
      <c r="I3227" s="211">
        <v>9.9472837504247322E-3</v>
      </c>
      <c r="J3227" s="211">
        <v>1.2855716499039343E-2</v>
      </c>
      <c r="K3227" s="211">
        <v>1.6795011935066294E-2</v>
      </c>
      <c r="L3227" s="211">
        <v>2.2353855474563977E-2</v>
      </c>
      <c r="M3227" s="211">
        <v>3.0715276401585508E-2</v>
      </c>
      <c r="N3227" s="211">
        <v>4.1485309054745352E-2</v>
      </c>
      <c r="P3227" s="212">
        <f t="array" ref="P3227:Z3227">(1+D3227:N3227)^-P$1:Z$1</f>
        <v>0.99992044173315442</v>
      </c>
      <c r="Q3227" s="212">
        <v>0.99939332285927907</v>
      </c>
      <c r="R3227" s="212">
        <v>0.99811936619629782</v>
      </c>
      <c r="S3227" s="212">
        <v>0.99417404526827624</v>
      </c>
      <c r="T3227" s="212">
        <v>0.98459538965169391</v>
      </c>
      <c r="U3227" s="212">
        <v>0.97074214163281081</v>
      </c>
      <c r="V3227" s="212">
        <v>0.9381279648697447</v>
      </c>
      <c r="W3227" s="212">
        <v>0.88995111332098031</v>
      </c>
      <c r="X3227" s="212">
        <v>0.80165519027097054</v>
      </c>
      <c r="Y3227" s="212">
        <v>0.63521289723912344</v>
      </c>
      <c r="Z3227" s="212">
        <v>0.44354433275976912</v>
      </c>
    </row>
    <row r="3228" spans="3:26" x14ac:dyDescent="0.3">
      <c r="C3228" s="210">
        <v>39155</v>
      </c>
      <c r="D3228" s="211">
        <v>1.091609792885889E-3</v>
      </c>
      <c r="E3228" s="211">
        <v>2.6317699236801384E-3</v>
      </c>
      <c r="F3228" s="211">
        <v>4.2564928202680746E-3</v>
      </c>
      <c r="G3228" s="211">
        <v>6.5472425196836052E-3</v>
      </c>
      <c r="H3228" s="211">
        <v>8.3177657746582243E-3</v>
      </c>
      <c r="I3228" s="211">
        <v>1.1156145007347937E-2</v>
      </c>
      <c r="J3228" s="211">
        <v>1.4005238567861842E-2</v>
      </c>
      <c r="K3228" s="211">
        <v>1.8025384664270838E-2</v>
      </c>
      <c r="L3228" s="211">
        <v>2.3449652174251667E-2</v>
      </c>
      <c r="M3228" s="211">
        <v>2.980396842146945E-2</v>
      </c>
      <c r="N3228" s="211">
        <v>3.9897586843926622E-2</v>
      </c>
      <c r="P3228" s="212">
        <f t="array" ref="P3228:Z3228">(1+D3228:N3228)^-P$1:Z$1</f>
        <v>0.99991272265527686</v>
      </c>
      <c r="Q3228" s="212">
        <v>0.99934313760829085</v>
      </c>
      <c r="R3228" s="212">
        <v>0.99787852372908059</v>
      </c>
      <c r="S3228" s="212">
        <v>0.99349534503388648</v>
      </c>
      <c r="T3228" s="212">
        <v>0.9835697459634527</v>
      </c>
      <c r="U3228" s="212">
        <v>0.96726466629320829</v>
      </c>
      <c r="V3228" s="212">
        <v>0.93282248672580903</v>
      </c>
      <c r="W3228" s="212">
        <v>0.88244927069495915</v>
      </c>
      <c r="X3228" s="212">
        <v>0.79311319014040338</v>
      </c>
      <c r="Y3228" s="212">
        <v>0.64369714636622111</v>
      </c>
      <c r="Z3228" s="212">
        <v>0.45728672294507827</v>
      </c>
    </row>
    <row r="3229" spans="3:26" x14ac:dyDescent="0.3">
      <c r="C3229" s="210">
        <v>39154</v>
      </c>
      <c r="D3229" s="211">
        <v>1.0681724497319277E-3</v>
      </c>
      <c r="E3229" s="211">
        <v>2.5767909106491748E-3</v>
      </c>
      <c r="F3229" s="211">
        <v>4.1012474685150971E-3</v>
      </c>
      <c r="G3229" s="211">
        <v>6.5629673719032324E-3</v>
      </c>
      <c r="H3229" s="211">
        <v>8.7691584206280593E-3</v>
      </c>
      <c r="I3229" s="211">
        <v>1.1407478290697347E-2</v>
      </c>
      <c r="J3229" s="211">
        <v>1.4761368650135812E-2</v>
      </c>
      <c r="K3229" s="211">
        <v>1.8802543061809552E-2</v>
      </c>
      <c r="L3229" s="211">
        <v>2.445152770804741E-2</v>
      </c>
      <c r="M3229" s="211">
        <v>3.3580852492444198E-2</v>
      </c>
      <c r="N3229" s="211">
        <v>4.3362086479441106E-2</v>
      </c>
      <c r="P3229" s="212">
        <f t="array" ref="P3229:Z3229">(1+D3229:N3229)^-P$1:Z$1</f>
        <v>0.99991459545841765</v>
      </c>
      <c r="Q3229" s="212">
        <v>0.99935683774828665</v>
      </c>
      <c r="R3229" s="212">
        <v>0.99795566237189026</v>
      </c>
      <c r="S3229" s="212">
        <v>0.9934798243282893</v>
      </c>
      <c r="T3229" s="212">
        <v>0.98268970950773682</v>
      </c>
      <c r="U3229" s="212">
        <v>0.96654375389173641</v>
      </c>
      <c r="V3229" s="212">
        <v>0.92935228765107658</v>
      </c>
      <c r="W3229" s="212">
        <v>0.87774801817604953</v>
      </c>
      <c r="X3229" s="212">
        <v>0.7853908833402512</v>
      </c>
      <c r="Y3229" s="212">
        <v>0.60930279644296281</v>
      </c>
      <c r="Z3229" s="212">
        <v>0.42785732635827589</v>
      </c>
    </row>
    <row r="3230" spans="3:26" x14ac:dyDescent="0.3">
      <c r="C3230" s="210">
        <v>39153</v>
      </c>
      <c r="D3230" s="211">
        <v>1.1335247337590118E-3</v>
      </c>
      <c r="E3230" s="211">
        <v>2.8625901355551768E-3</v>
      </c>
      <c r="F3230" s="211">
        <v>4.3902112162820753E-3</v>
      </c>
      <c r="G3230" s="211">
        <v>6.9636392525577791E-3</v>
      </c>
      <c r="H3230" s="211">
        <v>9.3775950731986579E-3</v>
      </c>
      <c r="I3230" s="211">
        <v>1.2565737971981513E-2</v>
      </c>
      <c r="J3230" s="211">
        <v>1.5946575014611202E-2</v>
      </c>
      <c r="K3230" s="211">
        <v>2.1005753191199777E-2</v>
      </c>
      <c r="L3230" s="211">
        <v>2.7626979276054734E-2</v>
      </c>
      <c r="M3230" s="211">
        <v>3.6816894885687637E-2</v>
      </c>
      <c r="N3230" s="211">
        <v>4.6977834297804E-2</v>
      </c>
      <c r="P3230" s="212">
        <f t="array" ref="P3230:Z3230">(1+D3230:N3230)^-P$1:Z$1</f>
        <v>0.99990937348445741</v>
      </c>
      <c r="Q3230" s="212">
        <v>0.99928563010207205</v>
      </c>
      <c r="R3230" s="212">
        <v>0.99781209578325503</v>
      </c>
      <c r="S3230" s="212">
        <v>0.9930845176716343</v>
      </c>
      <c r="T3230" s="212">
        <v>0.98150536732167026</v>
      </c>
      <c r="U3230" s="212">
        <v>0.96323069919367121</v>
      </c>
      <c r="V3230" s="212">
        <v>0.92394399501463143</v>
      </c>
      <c r="W3230" s="212">
        <v>0.86457500353717942</v>
      </c>
      <c r="X3230" s="212">
        <v>0.76145636812224515</v>
      </c>
      <c r="Y3230" s="212">
        <v>0.5813919565539204</v>
      </c>
      <c r="Z3230" s="212">
        <v>0.39925489970813804</v>
      </c>
    </row>
    <row r="3231" spans="3:26" x14ac:dyDescent="0.3">
      <c r="C3231" s="210">
        <v>39150</v>
      </c>
      <c r="D3231" s="211">
        <v>9.2651556231618845E-4</v>
      </c>
      <c r="E3231" s="211">
        <v>2.3040583560098179E-3</v>
      </c>
      <c r="F3231" s="211">
        <v>3.7423919597551892E-3</v>
      </c>
      <c r="G3231" s="211">
        <v>5.7292767978974358E-3</v>
      </c>
      <c r="H3231" s="211">
        <v>7.2635251201941826E-3</v>
      </c>
      <c r="I3231" s="211">
        <v>9.5809796765326544E-3</v>
      </c>
      <c r="J3231" s="211">
        <v>1.2049500351959258E-2</v>
      </c>
      <c r="K3231" s="211">
        <v>1.5494166141373618E-2</v>
      </c>
      <c r="L3231" s="211">
        <v>2.0077871963940872E-2</v>
      </c>
      <c r="M3231" s="211">
        <v>2.7072120218018202E-2</v>
      </c>
      <c r="N3231" s="211">
        <v>3.449751968512374E-2</v>
      </c>
      <c r="P3231" s="212">
        <f t="array" ref="P3231:Z3231">(1+D3231:N3231)^-P$1:Z$1</f>
        <v>0.99992591581543222</v>
      </c>
      <c r="Q3231" s="212">
        <v>0.99942481346231127</v>
      </c>
      <c r="R3231" s="212">
        <v>0.99813403975577653</v>
      </c>
      <c r="S3231" s="212">
        <v>0.99430336082475534</v>
      </c>
      <c r="T3231" s="212">
        <v>0.98562970708889752</v>
      </c>
      <c r="U3231" s="212">
        <v>0.97179916184435322</v>
      </c>
      <c r="V3231" s="212">
        <v>0.94187056782904532</v>
      </c>
      <c r="W3231" s="212">
        <v>0.89796202458539742</v>
      </c>
      <c r="X3231" s="212">
        <v>0.81972226735117215</v>
      </c>
      <c r="Y3231" s="212">
        <v>0.66986284956348274</v>
      </c>
      <c r="Z3231" s="212">
        <v>0.50747064502385419</v>
      </c>
    </row>
    <row r="3232" spans="3:26" x14ac:dyDescent="0.3">
      <c r="C3232" s="210">
        <v>39149</v>
      </c>
      <c r="D3232" s="211">
        <v>1.0530747060895807E-3</v>
      </c>
      <c r="E3232" s="211">
        <v>2.5210200362227298E-3</v>
      </c>
      <c r="F3232" s="211">
        <v>4.1000458627984578E-3</v>
      </c>
      <c r="G3232" s="211">
        <v>6.463077158508846E-3</v>
      </c>
      <c r="H3232" s="211">
        <v>8.3412499887059507E-3</v>
      </c>
      <c r="I3232" s="211">
        <v>1.0741016063135054E-2</v>
      </c>
      <c r="J3232" s="211">
        <v>1.3887230075502167E-2</v>
      </c>
      <c r="K3232" s="211">
        <v>1.7688912854770721E-2</v>
      </c>
      <c r="L3232" s="211">
        <v>2.3433139652719405E-2</v>
      </c>
      <c r="M3232" s="211">
        <v>3.2035572051767762E-2</v>
      </c>
      <c r="N3232" s="211">
        <v>4.1671337482650457E-2</v>
      </c>
      <c r="P3232" s="212">
        <f t="array" ref="P3232:Z3232">(1+D3232:N3232)^-P$1:Z$1</f>
        <v>0.99991580189590812</v>
      </c>
      <c r="Q3232" s="212">
        <v>0.99937073617059247</v>
      </c>
      <c r="R3232" s="212">
        <v>0.99795625949808053</v>
      </c>
      <c r="S3232" s="212">
        <v>0.99357842596992663</v>
      </c>
      <c r="T3232" s="212">
        <v>0.98352393192288778</v>
      </c>
      <c r="U3232" s="212">
        <v>0.96845697321015212</v>
      </c>
      <c r="V3232" s="212">
        <v>0.93336547908300693</v>
      </c>
      <c r="W3232" s="212">
        <v>0.88449360641338282</v>
      </c>
      <c r="X3232" s="212">
        <v>0.79324116381078635</v>
      </c>
      <c r="Y3232" s="212">
        <v>0.62313192024656194</v>
      </c>
      <c r="Z3232" s="212">
        <v>0.44196279711457104</v>
      </c>
    </row>
    <row r="3233" spans="3:26" x14ac:dyDescent="0.3">
      <c r="C3233" s="210">
        <v>39148</v>
      </c>
      <c r="D3233" s="211">
        <v>1.1464268654998288E-3</v>
      </c>
      <c r="E3233" s="211">
        <v>2.9454749664783097E-3</v>
      </c>
      <c r="F3233" s="211">
        <v>4.7928994605333213E-3</v>
      </c>
      <c r="G3233" s="211">
        <v>7.907989662441911E-3</v>
      </c>
      <c r="H3233" s="211">
        <v>1.0841589657030637E-2</v>
      </c>
      <c r="I3233" s="211">
        <v>1.464078285750464E-2</v>
      </c>
      <c r="J3233" s="211">
        <v>1.9644899676199933E-2</v>
      </c>
      <c r="K3233" s="211">
        <v>2.5978529234836716E-2</v>
      </c>
      <c r="L3233" s="211">
        <v>3.549125642163415E-2</v>
      </c>
      <c r="M3233" s="211">
        <v>4.7351129034490042E-2</v>
      </c>
      <c r="N3233" s="211">
        <v>6.1707298582686608E-2</v>
      </c>
      <c r="P3233" s="212">
        <f t="array" ref="P3233:Z3233">(1+D3233:N3233)^-P$1:Z$1</f>
        <v>0.99990834258319472</v>
      </c>
      <c r="Q3233" s="212">
        <v>0.99926498386817997</v>
      </c>
      <c r="R3233" s="212">
        <v>0.99761213046351804</v>
      </c>
      <c r="S3233" s="212">
        <v>0.99215405598174655</v>
      </c>
      <c r="T3233" s="212">
        <v>0.97866441179100638</v>
      </c>
      <c r="U3233" s="212">
        <v>0.95733305902520249</v>
      </c>
      <c r="V3233" s="212">
        <v>0.90730905241060311</v>
      </c>
      <c r="W3233" s="212">
        <v>0.83566477011209062</v>
      </c>
      <c r="X3233" s="212">
        <v>0.70556274130838581</v>
      </c>
      <c r="Y3233" s="212">
        <v>0.49959193843002875</v>
      </c>
      <c r="Z3233" s="212">
        <v>0.30192838397587646</v>
      </c>
    </row>
    <row r="3234" spans="3:26" x14ac:dyDescent="0.3">
      <c r="C3234" s="210">
        <v>39147</v>
      </c>
      <c r="D3234" s="211">
        <v>1.0728296040464153E-3</v>
      </c>
      <c r="E3234" s="211">
        <v>2.5971296993756504E-3</v>
      </c>
      <c r="F3234" s="211">
        <v>4.0543126088913792E-3</v>
      </c>
      <c r="G3234" s="211">
        <v>6.5291233128400425E-3</v>
      </c>
      <c r="H3234" s="211">
        <v>8.4269754361668593E-3</v>
      </c>
      <c r="I3234" s="211">
        <v>1.122713912527923E-2</v>
      </c>
      <c r="J3234" s="211">
        <v>1.4046567281474387E-2</v>
      </c>
      <c r="K3234" s="211">
        <v>1.766580568523498E-2</v>
      </c>
      <c r="L3234" s="211">
        <v>2.3719696306496691E-2</v>
      </c>
      <c r="M3234" s="211">
        <v>2.9677454220573964E-2</v>
      </c>
      <c r="N3234" s="211">
        <v>3.831685171747818E-2</v>
      </c>
      <c r="P3234" s="212">
        <f t="array" ref="P3234:Z3234">(1+D3234:N3234)^-P$1:Z$1</f>
        <v>0.99991422331633961</v>
      </c>
      <c r="Q3234" s="212">
        <v>0.99935176944577297</v>
      </c>
      <c r="R3234" s="212">
        <v>0.99797898698738841</v>
      </c>
      <c r="S3234" s="212">
        <v>0.99351322961093236</v>
      </c>
      <c r="T3234" s="212">
        <v>0.9833567221049837</v>
      </c>
      <c r="U3234" s="212">
        <v>0.96706095751740806</v>
      </c>
      <c r="V3234" s="212">
        <v>0.93263241058788704</v>
      </c>
      <c r="W3234" s="212">
        <v>0.88463419947551125</v>
      </c>
      <c r="X3234" s="212">
        <v>0.79102354092026517</v>
      </c>
      <c r="Y3234" s="212">
        <v>0.6448845120137443</v>
      </c>
      <c r="Z3234" s="212">
        <v>0.47141342683194765</v>
      </c>
    </row>
    <row r="3235" spans="3:26" x14ac:dyDescent="0.3">
      <c r="C3235" s="210">
        <v>39146</v>
      </c>
      <c r="D3235" s="211">
        <v>1.0154541016496623E-3</v>
      </c>
      <c r="E3235" s="211">
        <v>2.5224963901994174E-3</v>
      </c>
      <c r="F3235" s="211">
        <v>4.0643083378047451E-3</v>
      </c>
      <c r="G3235" s="211">
        <v>6.2363014801012145E-3</v>
      </c>
      <c r="H3235" s="211">
        <v>8.2852850174329456E-3</v>
      </c>
      <c r="I3235" s="211">
        <v>1.087330625354343E-2</v>
      </c>
      <c r="J3235" s="211">
        <v>1.3833373631796942E-2</v>
      </c>
      <c r="K3235" s="211">
        <v>1.8087569322487701E-2</v>
      </c>
      <c r="L3235" s="211">
        <v>2.3179434135157804E-2</v>
      </c>
      <c r="M3235" s="211">
        <v>3.130893122217826E-2</v>
      </c>
      <c r="N3235" s="211">
        <v>4.0498907058083095E-2</v>
      </c>
      <c r="P3235" s="212">
        <f t="array" ref="P3235:Z3235">(1+D3235:N3235)^-P$1:Z$1</f>
        <v>0.99991880818608203</v>
      </c>
      <c r="Q3235" s="212">
        <v>0.99937036824224668</v>
      </c>
      <c r="R3235" s="212">
        <v>0.99797401940106978</v>
      </c>
      <c r="S3235" s="212">
        <v>0.993802348940375</v>
      </c>
      <c r="T3235" s="212">
        <v>0.98363311613294169</v>
      </c>
      <c r="U3235" s="212">
        <v>0.96807680511896843</v>
      </c>
      <c r="V3235" s="212">
        <v>0.93361341472794213</v>
      </c>
      <c r="W3235" s="212">
        <v>0.88207204060580746</v>
      </c>
      <c r="X3235" s="212">
        <v>0.79521026481513635</v>
      </c>
      <c r="Y3235" s="212">
        <v>0.62975020581850472</v>
      </c>
      <c r="Z3235" s="212">
        <v>0.45203018111253124</v>
      </c>
    </row>
    <row r="3236" spans="3:26" x14ac:dyDescent="0.3">
      <c r="C3236" s="210">
        <v>39143</v>
      </c>
      <c r="D3236" s="211">
        <v>9.576185485096364E-4</v>
      </c>
      <c r="E3236" s="211">
        <v>2.3751376484963784E-3</v>
      </c>
      <c r="F3236" s="211">
        <v>3.7185690031794828E-3</v>
      </c>
      <c r="G3236" s="211">
        <v>5.864756751834883E-3</v>
      </c>
      <c r="H3236" s="211">
        <v>7.9647780465323011E-3</v>
      </c>
      <c r="I3236" s="211">
        <v>1.0028393987901974E-2</v>
      </c>
      <c r="J3236" s="211">
        <v>1.3229069200022259E-2</v>
      </c>
      <c r="K3236" s="211">
        <v>1.7839883212471916E-2</v>
      </c>
      <c r="L3236" s="211">
        <v>2.2596298388446331E-2</v>
      </c>
      <c r="M3236" s="211">
        <v>2.8345809129181755E-2</v>
      </c>
      <c r="N3236" s="211">
        <v>3.6024521765342744E-2</v>
      </c>
      <c r="P3236" s="212">
        <f t="array" ref="P3236:Z3236">(1+D3236:N3236)^-P$1:Z$1</f>
        <v>0.99992343010567353</v>
      </c>
      <c r="Q3236" s="212">
        <v>0.99940709547054674</v>
      </c>
      <c r="R3236" s="212">
        <v>0.99814588489022371</v>
      </c>
      <c r="S3236" s="212">
        <v>0.99416943807557845</v>
      </c>
      <c r="T3236" s="212">
        <v>0.98425875583762079</v>
      </c>
      <c r="U3236" s="212">
        <v>0.97050829433713859</v>
      </c>
      <c r="V3236" s="212">
        <v>0.93640084020234315</v>
      </c>
      <c r="W3236" s="212">
        <v>0.88357567187035913</v>
      </c>
      <c r="X3236" s="212">
        <v>0.79975660725808306</v>
      </c>
      <c r="Y3236" s="212">
        <v>0.65752498868399689</v>
      </c>
      <c r="Z3236" s="212">
        <v>0.49271899155427279</v>
      </c>
    </row>
    <row r="3237" spans="3:26" x14ac:dyDescent="0.3">
      <c r="C3237" s="210">
        <v>39142</v>
      </c>
      <c r="D3237" s="211">
        <v>1.033287950736636E-3</v>
      </c>
      <c r="E3237" s="211">
        <v>2.7181567281610816E-3</v>
      </c>
      <c r="F3237" s="211">
        <v>4.4346666474862359E-3</v>
      </c>
      <c r="G3237" s="211">
        <v>7.0211199055626944E-3</v>
      </c>
      <c r="H3237" s="211">
        <v>8.8261718326979374E-3</v>
      </c>
      <c r="I3237" s="211">
        <v>1.1296068905356425E-2</v>
      </c>
      <c r="J3237" s="211">
        <v>1.4943830956188439E-2</v>
      </c>
      <c r="K3237" s="211">
        <v>2.0485418712689465E-2</v>
      </c>
      <c r="L3237" s="211">
        <v>2.736125718199596E-2</v>
      </c>
      <c r="M3237" s="211">
        <v>3.4203236765552966E-2</v>
      </c>
      <c r="N3237" s="211">
        <v>4.595195803069714E-2</v>
      </c>
      <c r="P3237" s="212">
        <f t="array" ref="P3237:Z3237">(1+D3237:N3237)^-P$1:Z$1</f>
        <v>0.99991738305487188</v>
      </c>
      <c r="Q3237" s="212">
        <v>0.99932161290344623</v>
      </c>
      <c r="R3237" s="212">
        <v>0.99779001437802473</v>
      </c>
      <c r="S3237" s="212">
        <v>0.99302783251832771</v>
      </c>
      <c r="T3237" s="212">
        <v>0.98257864000587092</v>
      </c>
      <c r="U3237" s="212">
        <v>0.96686322682966463</v>
      </c>
      <c r="V3237" s="212">
        <v>0.92851721285411348</v>
      </c>
      <c r="W3237" s="212">
        <v>0.86766559000161292</v>
      </c>
      <c r="X3237" s="212">
        <v>0.76342813259256492</v>
      </c>
      <c r="Y3237" s="212">
        <v>0.60382572312270366</v>
      </c>
      <c r="Z3237" s="212">
        <v>0.40716013971211545</v>
      </c>
    </row>
    <row r="3238" spans="3:26" x14ac:dyDescent="0.3">
      <c r="C3238" s="210">
        <v>39141</v>
      </c>
      <c r="D3238" s="211">
        <v>1.0431773014169111E-3</v>
      </c>
      <c r="E3238" s="211">
        <v>2.4400011166684425E-3</v>
      </c>
      <c r="F3238" s="211">
        <v>3.7088084356678491E-3</v>
      </c>
      <c r="G3238" s="211">
        <v>5.7802984290783203E-3</v>
      </c>
      <c r="H3238" s="211">
        <v>7.7934262946378514E-3</v>
      </c>
      <c r="I3238" s="211">
        <v>1.0596643066916418E-2</v>
      </c>
      <c r="J3238" s="211">
        <v>1.3657897182163091E-2</v>
      </c>
      <c r="K3238" s="211">
        <v>1.7663194001567968E-2</v>
      </c>
      <c r="L3238" s="211">
        <v>2.2585539361158594E-2</v>
      </c>
      <c r="M3238" s="211">
        <v>3.0600326976035049E-2</v>
      </c>
      <c r="N3238" s="211">
        <v>4.1944237471534841E-2</v>
      </c>
      <c r="P3238" s="212">
        <f t="array" ref="P3238:Z3238">(1+D3238:N3238)^-P$1:Z$1</f>
        <v>0.99991659279296807</v>
      </c>
      <c r="Q3238" s="212">
        <v>0.99939092827269238</v>
      </c>
      <c r="R3238" s="212">
        <v>0.99815073811385235</v>
      </c>
      <c r="S3238" s="212">
        <v>0.99425292140032329</v>
      </c>
      <c r="T3238" s="212">
        <v>0.98459348475250996</v>
      </c>
      <c r="U3238" s="212">
        <v>0.96887209138199504</v>
      </c>
      <c r="V3238" s="212">
        <v>0.93442179346475973</v>
      </c>
      <c r="W3238" s="212">
        <v>0.88465009158740193</v>
      </c>
      <c r="X3238" s="212">
        <v>0.79984075680095323</v>
      </c>
      <c r="Y3238" s="212">
        <v>0.63627646754756628</v>
      </c>
      <c r="Z3238" s="212">
        <v>0.43965342190785617</v>
      </c>
    </row>
    <row r="3239" spans="3:26" x14ac:dyDescent="0.3">
      <c r="C3239" s="210">
        <v>39140</v>
      </c>
      <c r="D3239" s="211">
        <v>9.9973994847211544E-4</v>
      </c>
      <c r="E3239" s="211">
        <v>2.5691171256076429E-3</v>
      </c>
      <c r="F3239" s="211">
        <v>4.1011424659132172E-3</v>
      </c>
      <c r="G3239" s="211">
        <v>6.1806737749251391E-3</v>
      </c>
      <c r="H3239" s="211">
        <v>8.3371135251598619E-3</v>
      </c>
      <c r="I3239" s="211">
        <v>1.1270661565005027E-2</v>
      </c>
      <c r="J3239" s="211">
        <v>1.4563514729656283E-2</v>
      </c>
      <c r="K3239" s="211">
        <v>1.8378628833625697E-2</v>
      </c>
      <c r="L3239" s="211">
        <v>2.3572739472203012E-2</v>
      </c>
      <c r="M3239" s="211">
        <v>3.139699928658489E-2</v>
      </c>
      <c r="N3239" s="211">
        <v>4.257973798586398E-2</v>
      </c>
      <c r="P3239" s="212">
        <f t="array" ref="P3239:Z3239">(1+D3239:N3239)^-P$1:Z$1</f>
        <v>0.99992006395175104</v>
      </c>
      <c r="Q3239" s="212">
        <v>0.99935875004226471</v>
      </c>
      <c r="R3239" s="212">
        <v>0.99795571455186216</v>
      </c>
      <c r="S3239" s="212">
        <v>0.99385729229747899</v>
      </c>
      <c r="T3239" s="212">
        <v>0.98353200128616158</v>
      </c>
      <c r="U3239" s="212">
        <v>0.9669361035812668</v>
      </c>
      <c r="V3239" s="212">
        <v>0.93025882391844494</v>
      </c>
      <c r="W3239" s="212">
        <v>0.88030883783421032</v>
      </c>
      <c r="X3239" s="212">
        <v>0.79215996673205913</v>
      </c>
      <c r="Y3239" s="212">
        <v>0.62894409898783665</v>
      </c>
      <c r="Z3239" s="212">
        <v>0.43432456409152864</v>
      </c>
    </row>
    <row r="3240" spans="3:26" x14ac:dyDescent="0.3">
      <c r="C3240" s="210">
        <v>39139</v>
      </c>
      <c r="D3240" s="211">
        <v>1.0324495220688347E-3</v>
      </c>
      <c r="E3240" s="211">
        <v>2.6982141508575079E-3</v>
      </c>
      <c r="F3240" s="211">
        <v>4.1610411213413283E-3</v>
      </c>
      <c r="G3240" s="211">
        <v>6.5052406654465683E-3</v>
      </c>
      <c r="H3240" s="211">
        <v>8.2395916519857459E-3</v>
      </c>
      <c r="I3240" s="211">
        <v>1.036721999345365E-2</v>
      </c>
      <c r="J3240" s="211">
        <v>1.3440543587196542E-2</v>
      </c>
      <c r="K3240" s="211">
        <v>1.7432272706346414E-2</v>
      </c>
      <c r="L3240" s="211">
        <v>2.2461995687263064E-2</v>
      </c>
      <c r="M3240" s="211">
        <v>3.0650245778038852E-2</v>
      </c>
      <c r="N3240" s="211">
        <v>3.9674833890649151E-2</v>
      </c>
      <c r="P3240" s="212">
        <f t="array" ref="P3240:Z3240">(1+D3240:N3240)^-P$1:Z$1</f>
        <v>0.99991745005442434</v>
      </c>
      <c r="Q3240" s="212">
        <v>0.99932658172148137</v>
      </c>
      <c r="R3240" s="212">
        <v>0.99792594985552541</v>
      </c>
      <c r="S3240" s="212">
        <v>0.99353680398013056</v>
      </c>
      <c r="T3240" s="212">
        <v>0.983722274555756</v>
      </c>
      <c r="U3240" s="212">
        <v>0.96953224370784652</v>
      </c>
      <c r="V3240" s="212">
        <v>0.93542425519813244</v>
      </c>
      <c r="W3240" s="212">
        <v>0.88605653985418398</v>
      </c>
      <c r="X3240" s="212">
        <v>0.80080772684482782</v>
      </c>
      <c r="Y3240" s="212">
        <v>0.63581436035719752</v>
      </c>
      <c r="Z3240" s="212">
        <v>0.45925021309052794</v>
      </c>
    </row>
    <row r="3241" spans="3:26" x14ac:dyDescent="0.3">
      <c r="C3241" s="210">
        <v>39136</v>
      </c>
      <c r="D3241" s="211">
        <v>1.0438701622962866E-3</v>
      </c>
      <c r="E3241" s="211">
        <v>2.6490258521150827E-3</v>
      </c>
      <c r="F3241" s="211">
        <v>4.3545811771732515E-3</v>
      </c>
      <c r="G3241" s="211">
        <v>6.8080638060459813E-3</v>
      </c>
      <c r="H3241" s="211">
        <v>9.3522531422968493E-3</v>
      </c>
      <c r="I3241" s="211">
        <v>1.1941497511721435E-2</v>
      </c>
      <c r="J3241" s="211">
        <v>1.5590906210770436E-2</v>
      </c>
      <c r="K3241" s="211">
        <v>2.0562396871127771E-2</v>
      </c>
      <c r="L3241" s="211">
        <v>2.70552846962379E-2</v>
      </c>
      <c r="M3241" s="211">
        <v>3.696625767634943E-2</v>
      </c>
      <c r="N3241" s="211">
        <v>4.6521864624792124E-2</v>
      </c>
      <c r="P3241" s="212">
        <f t="array" ref="P3241:Z3241">(1+D3241:N3241)^-P$1:Z$1</f>
        <v>0.99991653742649866</v>
      </c>
      <c r="Q3241" s="212">
        <v>0.99933883782229516</v>
      </c>
      <c r="R3241" s="212">
        <v>0.9978297945966822</v>
      </c>
      <c r="S3241" s="212">
        <v>0.99323797250857393</v>
      </c>
      <c r="T3241" s="212">
        <v>0.9815546534918228</v>
      </c>
      <c r="U3241" s="212">
        <v>0.96501437514171329</v>
      </c>
      <c r="V3241" s="212">
        <v>0.92556299486958604</v>
      </c>
      <c r="W3241" s="212">
        <v>0.8672075745837855</v>
      </c>
      <c r="X3241" s="212">
        <v>0.76570553094911731</v>
      </c>
      <c r="Y3241" s="212">
        <v>0.58013708221048665</v>
      </c>
      <c r="Z3241" s="212">
        <v>0.4027484459096185</v>
      </c>
    </row>
    <row r="3242" spans="3:26" x14ac:dyDescent="0.3">
      <c r="C3242" s="210">
        <v>39135</v>
      </c>
      <c r="D3242" s="211">
        <v>9.4555250732952301E-4</v>
      </c>
      <c r="E3242" s="211">
        <v>2.243014451624635E-3</v>
      </c>
      <c r="F3242" s="211">
        <v>3.6280085561226838E-3</v>
      </c>
      <c r="G3242" s="211">
        <v>5.9265879187526986E-3</v>
      </c>
      <c r="H3242" s="211">
        <v>7.4137582900844759E-3</v>
      </c>
      <c r="I3242" s="211">
        <v>9.7964409161287111E-3</v>
      </c>
      <c r="J3242" s="211">
        <v>1.2742457427586871E-2</v>
      </c>
      <c r="K3242" s="211">
        <v>1.7130601596927579E-2</v>
      </c>
      <c r="L3242" s="211">
        <v>2.2729941951933386E-2</v>
      </c>
      <c r="M3242" s="211">
        <v>2.8892070126699618E-2</v>
      </c>
      <c r="N3242" s="211">
        <v>3.8833864744056423E-2</v>
      </c>
      <c r="P3242" s="212">
        <f t="array" ref="P3242:Z3242">(1+D3242:N3242)^-P$1:Z$1</f>
        <v>0.99992439439791536</v>
      </c>
      <c r="Q3242" s="212">
        <v>0.9994400311785907</v>
      </c>
      <c r="R3242" s="212">
        <v>0.99819091676348026</v>
      </c>
      <c r="S3242" s="212">
        <v>0.99410832958395634</v>
      </c>
      <c r="T3242" s="212">
        <v>0.98533575987398858</v>
      </c>
      <c r="U3242" s="212">
        <v>0.97117723339406103</v>
      </c>
      <c r="V3242" s="212">
        <v>0.9386526553729948</v>
      </c>
      <c r="W3242" s="212">
        <v>0.88789774812373201</v>
      </c>
      <c r="X3242" s="212">
        <v>0.79871215270167817</v>
      </c>
      <c r="Y3242" s="212">
        <v>0.65230799182423904</v>
      </c>
      <c r="Z3242" s="212">
        <v>0.46674322922228029</v>
      </c>
    </row>
    <row r="3243" spans="3:26" x14ac:dyDescent="0.3">
      <c r="C3243" s="210">
        <v>39134</v>
      </c>
      <c r="D3243" s="211">
        <v>9.4588144739998488E-4</v>
      </c>
      <c r="E3243" s="211">
        <v>2.2825382179370523E-3</v>
      </c>
      <c r="F3243" s="211">
        <v>3.4538046549572091E-3</v>
      </c>
      <c r="G3243" s="211">
        <v>5.6150440911527282E-3</v>
      </c>
      <c r="H3243" s="211">
        <v>7.1341967106655522E-3</v>
      </c>
      <c r="I3243" s="211">
        <v>9.4171318421456401E-3</v>
      </c>
      <c r="J3243" s="211">
        <v>1.1996490098410268E-2</v>
      </c>
      <c r="K3243" s="211">
        <v>1.5920596380415916E-2</v>
      </c>
      <c r="L3243" s="211">
        <v>2.0019226734261701E-2</v>
      </c>
      <c r="M3243" s="211">
        <v>2.6009493179110117E-2</v>
      </c>
      <c r="N3243" s="211">
        <v>3.4723741242647967E-2</v>
      </c>
      <c r="P3243" s="212">
        <f t="array" ref="P3243:Z3243">(1+D3243:N3243)^-P$1:Z$1</f>
        <v>0.99992436810956087</v>
      </c>
      <c r="Q3243" s="212">
        <v>0.99943017811399082</v>
      </c>
      <c r="R3243" s="212">
        <v>0.99827755812389851</v>
      </c>
      <c r="S3243" s="212">
        <v>0.99441630858234886</v>
      </c>
      <c r="T3243" s="212">
        <v>0.98588285727915181</v>
      </c>
      <c r="U3243" s="212">
        <v>0.97227246380290022</v>
      </c>
      <c r="V3243" s="212">
        <v>0.94211727831223202</v>
      </c>
      <c r="W3243" s="212">
        <v>0.89532692280008697</v>
      </c>
      <c r="X3243" s="212">
        <v>0.820193682388064</v>
      </c>
      <c r="Y3243" s="212">
        <v>0.68034518149969347</v>
      </c>
      <c r="Z3243" s="212">
        <v>0.50525628251918908</v>
      </c>
    </row>
    <row r="3244" spans="3:26" x14ac:dyDescent="0.3">
      <c r="C3244" s="210">
        <v>39133</v>
      </c>
      <c r="D3244" s="211">
        <v>8.1718462766787079E-4</v>
      </c>
      <c r="E3244" s="211">
        <v>2.1585102764683779E-3</v>
      </c>
      <c r="F3244" s="211">
        <v>3.3374829611541707E-3</v>
      </c>
      <c r="G3244" s="211">
        <v>5.103815055240218E-3</v>
      </c>
      <c r="H3244" s="211">
        <v>6.6822601772358525E-3</v>
      </c>
      <c r="I3244" s="211">
        <v>8.4527862116193005E-3</v>
      </c>
      <c r="J3244" s="211">
        <v>1.1379996553348801E-2</v>
      </c>
      <c r="K3244" s="211">
        <v>1.5397448138218514E-2</v>
      </c>
      <c r="L3244" s="211">
        <v>1.9329690845785598E-2</v>
      </c>
      <c r="M3244" s="211">
        <v>2.4432651067352748E-2</v>
      </c>
      <c r="N3244" s="211">
        <v>3.0607819968274354E-2</v>
      </c>
      <c r="P3244" s="212">
        <f t="array" ref="P3244:Z3244">(1+D3244:N3244)^-P$1:Z$1</f>
        <v>0.99993465406201076</v>
      </c>
      <c r="Q3244" s="212">
        <v>0.99946109924919113</v>
      </c>
      <c r="R3244" s="212">
        <v>0.99833542398308772</v>
      </c>
      <c r="S3244" s="212">
        <v>0.99492210159906735</v>
      </c>
      <c r="T3244" s="212">
        <v>0.98676825381751698</v>
      </c>
      <c r="U3244" s="212">
        <v>0.97506437513166899</v>
      </c>
      <c r="V3244" s="212">
        <v>0.94499215089673783</v>
      </c>
      <c r="W3244" s="212">
        <v>0.89856092052372594</v>
      </c>
      <c r="X3244" s="212">
        <v>0.82575888545246134</v>
      </c>
      <c r="Y3244" s="212">
        <v>0.69622372739740845</v>
      </c>
      <c r="Z3244" s="212">
        <v>0.54718140611353105</v>
      </c>
    </row>
    <row r="3245" spans="3:26" x14ac:dyDescent="0.3">
      <c r="C3245" s="210">
        <v>39129</v>
      </c>
      <c r="D3245" s="211">
        <v>1.2683455370344201E-3</v>
      </c>
      <c r="E3245" s="211">
        <v>3.0998799931019325E-3</v>
      </c>
      <c r="F3245" s="211">
        <v>4.776205268752034E-3</v>
      </c>
      <c r="G3245" s="211">
        <v>7.5848433711114853E-3</v>
      </c>
      <c r="H3245" s="211">
        <v>1.0200958366147822E-2</v>
      </c>
      <c r="I3245" s="211">
        <v>1.3861534620234497E-2</v>
      </c>
      <c r="J3245" s="211">
        <v>1.8356276675215225E-2</v>
      </c>
      <c r="K3245" s="211">
        <v>2.4064720664216145E-2</v>
      </c>
      <c r="L3245" s="211">
        <v>3.2081566962916204E-2</v>
      </c>
      <c r="M3245" s="211">
        <v>4.2588114359330111E-2</v>
      </c>
      <c r="N3245" s="211">
        <v>5.6311238017467055E-2</v>
      </c>
      <c r="P3245" s="212">
        <f t="array" ref="P3245:Z3245">(1+D3245:N3245)^-P$1:Z$1</f>
        <v>0.99989860179184065</v>
      </c>
      <c r="Q3245" s="212">
        <v>0.99922652796601152</v>
      </c>
      <c r="R3245" s="212">
        <v>0.99762041801002121</v>
      </c>
      <c r="S3245" s="212">
        <v>0.99247225340772838</v>
      </c>
      <c r="T3245" s="212">
        <v>0.9799060693808429</v>
      </c>
      <c r="U3245" s="212">
        <v>0.95954215836939183</v>
      </c>
      <c r="V3245" s="212">
        <v>0.91306412082254584</v>
      </c>
      <c r="W3245" s="212">
        <v>0.84665829222803446</v>
      </c>
      <c r="X3245" s="212">
        <v>0.72922203622425452</v>
      </c>
      <c r="Y3245" s="212">
        <v>0.53494416645760634</v>
      </c>
      <c r="Z3245" s="212">
        <v>0.33431972059015513</v>
      </c>
    </row>
    <row r="3246" spans="3:26" x14ac:dyDescent="0.3">
      <c r="C3246" s="210">
        <v>39128</v>
      </c>
      <c r="D3246" s="211">
        <v>9.4916265284660873E-4</v>
      </c>
      <c r="E3246" s="211">
        <v>2.3780128159211398E-3</v>
      </c>
      <c r="F3246" s="211">
        <v>3.6489018872101217E-3</v>
      </c>
      <c r="G3246" s="211">
        <v>5.7663857719580519E-3</v>
      </c>
      <c r="H3246" s="211">
        <v>7.8725683904759883E-3</v>
      </c>
      <c r="I3246" s="211">
        <v>9.8889939872893635E-3</v>
      </c>
      <c r="J3246" s="211">
        <v>1.246983495727862E-2</v>
      </c>
      <c r="K3246" s="211">
        <v>1.5588316481563091E-2</v>
      </c>
      <c r="L3246" s="211">
        <v>2.1406852660055913E-2</v>
      </c>
      <c r="M3246" s="211">
        <v>2.8658345617946106E-2</v>
      </c>
      <c r="N3246" s="211">
        <v>3.8406861131707673E-2</v>
      </c>
      <c r="P3246" s="212">
        <f t="array" ref="P3246:Z3246">(1+D3246:N3246)^-P$1:Z$1</f>
        <v>0.99992410588147962</v>
      </c>
      <c r="Q3246" s="212">
        <v>0.9994063788083245</v>
      </c>
      <c r="R3246" s="212">
        <v>0.99818052685431291</v>
      </c>
      <c r="S3246" s="212">
        <v>0.99426667479294184</v>
      </c>
      <c r="T3246" s="212">
        <v>0.98443886256122404</v>
      </c>
      <c r="U3246" s="212">
        <v>0.97091024207520848</v>
      </c>
      <c r="V3246" s="212">
        <v>0.93991706662988006</v>
      </c>
      <c r="W3246" s="212">
        <v>0.89737946624310083</v>
      </c>
      <c r="X3246" s="212">
        <v>0.8091188661851636</v>
      </c>
      <c r="Y3246" s="212">
        <v>0.65453472373146615</v>
      </c>
      <c r="Z3246" s="212">
        <v>0.47059685434425563</v>
      </c>
    </row>
    <row r="3247" spans="3:26" x14ac:dyDescent="0.3">
      <c r="C3247" s="210">
        <v>39127</v>
      </c>
      <c r="D3247" s="211">
        <v>9.315359154602607E-4</v>
      </c>
      <c r="E3247" s="211">
        <v>2.4193138131887843E-3</v>
      </c>
      <c r="F3247" s="211">
        <v>3.8562470914294484E-3</v>
      </c>
      <c r="G3247" s="211">
        <v>5.8802353905750594E-3</v>
      </c>
      <c r="H3247" s="211">
        <v>7.9064519725260077E-3</v>
      </c>
      <c r="I3247" s="211">
        <v>1.0804513295910013E-2</v>
      </c>
      <c r="J3247" s="211">
        <v>1.3662066274524837E-2</v>
      </c>
      <c r="K3247" s="211">
        <v>1.8250562124610081E-2</v>
      </c>
      <c r="L3247" s="211">
        <v>2.3841367177453013E-2</v>
      </c>
      <c r="M3247" s="211">
        <v>3.1136333238330819E-2</v>
      </c>
      <c r="N3247" s="211">
        <v>4.2766394789423415E-2</v>
      </c>
      <c r="P3247" s="212">
        <f t="array" ref="P3247:Z3247">(1+D3247:N3247)^-P$1:Z$1</f>
        <v>0.99992551458976475</v>
      </c>
      <c r="Q3247" s="212">
        <v>0.99939608443417693</v>
      </c>
      <c r="R3247" s="212">
        <v>0.99807743508488289</v>
      </c>
      <c r="S3247" s="212">
        <v>0.99415413964437638</v>
      </c>
      <c r="T3247" s="212">
        <v>0.98437267436642684</v>
      </c>
      <c r="U3247" s="212">
        <v>0.96827447360468999</v>
      </c>
      <c r="V3247" s="212">
        <v>0.93440257769825141</v>
      </c>
      <c r="W3247" s="212">
        <v>0.88108415350428793</v>
      </c>
      <c r="X3247" s="212">
        <v>0.7900840099153027</v>
      </c>
      <c r="Y3247" s="212">
        <v>0.63133323215711945</v>
      </c>
      <c r="Z3247" s="212">
        <v>0.43277230995127547</v>
      </c>
    </row>
    <row r="3248" spans="3:26" x14ac:dyDescent="0.3">
      <c r="C3248" s="210">
        <v>39126</v>
      </c>
      <c r="D3248" s="211">
        <v>9.7060581291009084E-4</v>
      </c>
      <c r="E3248" s="211">
        <v>2.3439987884933721E-3</v>
      </c>
      <c r="F3248" s="211">
        <v>3.8344899307323978E-3</v>
      </c>
      <c r="G3248" s="211">
        <v>5.899561207409346E-3</v>
      </c>
      <c r="H3248" s="211">
        <v>7.6731054669832328E-3</v>
      </c>
      <c r="I3248" s="211">
        <v>9.9216461600185896E-3</v>
      </c>
      <c r="J3248" s="211">
        <v>1.315398642094878E-2</v>
      </c>
      <c r="K3248" s="211">
        <v>1.7897774204013804E-2</v>
      </c>
      <c r="L3248" s="211">
        <v>2.3381122788698933E-2</v>
      </c>
      <c r="M3248" s="211">
        <v>3.0974693009659143E-2</v>
      </c>
      <c r="N3248" s="211">
        <v>4.150920543234652E-2</v>
      </c>
      <c r="P3248" s="212">
        <f t="array" ref="P3248:Z3248">(1+D3248:N3248)^-P$1:Z$1</f>
        <v>0.9999223922052678</v>
      </c>
      <c r="Q3248" s="212">
        <v>0.99941485728563462</v>
      </c>
      <c r="R3248" s="212">
        <v>0.99808825121727218</v>
      </c>
      <c r="S3248" s="212">
        <v>0.99413503948612136</v>
      </c>
      <c r="T3248" s="212">
        <v>0.98482862881878674</v>
      </c>
      <c r="U3248" s="212">
        <v>0.97081607248072521</v>
      </c>
      <c r="V3248" s="212">
        <v>0.93674786543161137</v>
      </c>
      <c r="W3248" s="212">
        <v>0.88322397013214782</v>
      </c>
      <c r="X3248" s="212">
        <v>0.79364444813828183</v>
      </c>
      <c r="Y3248" s="212">
        <v>0.632819606005254</v>
      </c>
      <c r="Z3248" s="212">
        <v>0.44334084357586317</v>
      </c>
    </row>
    <row r="3249" spans="3:26" x14ac:dyDescent="0.3">
      <c r="C3249" s="210">
        <v>39125</v>
      </c>
      <c r="D3249" s="211">
        <v>9.0858243634510166E-4</v>
      </c>
      <c r="E3249" s="211">
        <v>2.2352770385692037E-3</v>
      </c>
      <c r="F3249" s="211">
        <v>3.41917426873999E-3</v>
      </c>
      <c r="G3249" s="211">
        <v>5.5243584117409704E-3</v>
      </c>
      <c r="H3249" s="211">
        <v>7.3308258038370161E-3</v>
      </c>
      <c r="I3249" s="211">
        <v>9.8738881127594727E-3</v>
      </c>
      <c r="J3249" s="211">
        <v>1.332307150738123E-2</v>
      </c>
      <c r="K3249" s="211">
        <v>1.7324663583547908E-2</v>
      </c>
      <c r="L3249" s="211">
        <v>2.1759429983309573E-2</v>
      </c>
      <c r="M3249" s="211">
        <v>2.9866472831435568E-2</v>
      </c>
      <c r="N3249" s="211">
        <v>3.7668237305243511E-2</v>
      </c>
      <c r="P3249" s="212">
        <f t="array" ref="P3249:Z3249">(1+D3249:N3249)^-P$1:Z$1</f>
        <v>0.99992734904519476</v>
      </c>
      <c r="Q3249" s="212">
        <v>0.99944196013133624</v>
      </c>
      <c r="R3249" s="212">
        <v>0.99829478444366693</v>
      </c>
      <c r="S3249" s="212">
        <v>0.994505992455054</v>
      </c>
      <c r="T3249" s="212">
        <v>0.98549800986390634</v>
      </c>
      <c r="U3249" s="212">
        <v>0.97095381187492347</v>
      </c>
      <c r="V3249" s="212">
        <v>0.93596658822349965</v>
      </c>
      <c r="W3249" s="212">
        <v>0.88671281628887588</v>
      </c>
      <c r="X3249" s="212">
        <v>0.80633118072598764</v>
      </c>
      <c r="Y3249" s="212">
        <v>0.64311138855948791</v>
      </c>
      <c r="Z3249" s="212">
        <v>0.47734187377097326</v>
      </c>
    </row>
    <row r="3250" spans="3:26" x14ac:dyDescent="0.3">
      <c r="C3250" s="210">
        <v>39122</v>
      </c>
      <c r="D3250" s="211">
        <v>9.4384536396815814E-4</v>
      </c>
      <c r="E3250" s="211">
        <v>2.3891284391457735E-3</v>
      </c>
      <c r="F3250" s="211">
        <v>3.6415704510569815E-3</v>
      </c>
      <c r="G3250" s="211">
        <v>5.7647092409541271E-3</v>
      </c>
      <c r="H3250" s="211">
        <v>7.9155655324982706E-3</v>
      </c>
      <c r="I3250" s="211">
        <v>1.0137304323579515E-2</v>
      </c>
      <c r="J3250" s="211">
        <v>1.3448400741487067E-2</v>
      </c>
      <c r="K3250" s="211">
        <v>1.7609118095086525E-2</v>
      </c>
      <c r="L3250" s="211">
        <v>2.4048572242551129E-2</v>
      </c>
      <c r="M3250" s="211">
        <v>3.1741838940216878E-2</v>
      </c>
      <c r="N3250" s="211">
        <v>4.1988084296989026E-2</v>
      </c>
      <c r="P3250" s="212">
        <f t="array" ref="P3250:Z3250">(1+D3250:N3250)^-P$1:Z$1</f>
        <v>0.99992453083018051</v>
      </c>
      <c r="Q3250" s="212">
        <v>0.99940360816002149</v>
      </c>
      <c r="R3250" s="212">
        <v>0.99818417261972026</v>
      </c>
      <c r="S3250" s="212">
        <v>0.994268332157623</v>
      </c>
      <c r="T3250" s="212">
        <v>0.98435487307601888</v>
      </c>
      <c r="U3250" s="212">
        <v>0.97019441525965855</v>
      </c>
      <c r="V3250" s="212">
        <v>0.93538799455214527</v>
      </c>
      <c r="W3250" s="212">
        <v>0.88497921715526628</v>
      </c>
      <c r="X3250" s="212">
        <v>0.78848681587707237</v>
      </c>
      <c r="Y3250" s="212">
        <v>0.62579828046399522</v>
      </c>
      <c r="Z3250" s="212">
        <v>0.43928355774614214</v>
      </c>
    </row>
    <row r="3251" spans="3:26" x14ac:dyDescent="0.3">
      <c r="C3251" s="210">
        <v>39121</v>
      </c>
      <c r="D3251" s="211">
        <v>9.8787505839213838E-4</v>
      </c>
      <c r="E3251" s="211">
        <v>2.584271763663801E-3</v>
      </c>
      <c r="F3251" s="211">
        <v>4.0446160416969038E-3</v>
      </c>
      <c r="G3251" s="211">
        <v>6.4734489789319933E-3</v>
      </c>
      <c r="H3251" s="211">
        <v>8.1838458889047783E-3</v>
      </c>
      <c r="I3251" s="211">
        <v>1.0681751304874315E-2</v>
      </c>
      <c r="J3251" s="211">
        <v>1.4193486505177462E-2</v>
      </c>
      <c r="K3251" s="211">
        <v>1.8702183640164304E-2</v>
      </c>
      <c r="L3251" s="211">
        <v>2.3683141553186269E-2</v>
      </c>
      <c r="M3251" s="211">
        <v>3.1751382826701341E-2</v>
      </c>
      <c r="N3251" s="211">
        <v>4.3468763025971024E-2</v>
      </c>
      <c r="P3251" s="212">
        <f t="array" ref="P3251:Z3251">(1+D3251:N3251)^-P$1:Z$1</f>
        <v>0.99992101212523099</v>
      </c>
      <c r="Q3251" s="212">
        <v>0.99935497355024827</v>
      </c>
      <c r="R3251" s="212">
        <v>0.99798380596992564</v>
      </c>
      <c r="S3251" s="212">
        <v>0.99356818703414451</v>
      </c>
      <c r="T3251" s="212">
        <v>0.98383106396985709</v>
      </c>
      <c r="U3251" s="212">
        <v>0.96862734949517204</v>
      </c>
      <c r="V3251" s="212">
        <v>0.93195708611293349</v>
      </c>
      <c r="W3251" s="212">
        <v>0.87835350844602345</v>
      </c>
      <c r="X3251" s="212">
        <v>0.7913060533125269</v>
      </c>
      <c r="Y3251" s="212">
        <v>0.62571145488078161</v>
      </c>
      <c r="Z3251" s="212">
        <v>0.42698335595333697</v>
      </c>
    </row>
    <row r="3252" spans="3:26" x14ac:dyDescent="0.3">
      <c r="C3252" s="210">
        <v>39120</v>
      </c>
      <c r="D3252" s="211">
        <v>9.4585566498979815E-4</v>
      </c>
      <c r="E3252" s="211">
        <v>2.4628396635932035E-3</v>
      </c>
      <c r="F3252" s="211">
        <v>3.834440682317941E-3</v>
      </c>
      <c r="G3252" s="211">
        <v>6.2642338334103036E-3</v>
      </c>
      <c r="H3252" s="211">
        <v>8.3291022669875047E-3</v>
      </c>
      <c r="I3252" s="211">
        <v>1.09442303250437E-2</v>
      </c>
      <c r="J3252" s="211">
        <v>1.4363630723050282E-2</v>
      </c>
      <c r="K3252" s="211">
        <v>1.9250617554276324E-2</v>
      </c>
      <c r="L3252" s="211">
        <v>2.5671934475363971E-2</v>
      </c>
      <c r="M3252" s="211">
        <v>3.5194450183968481E-2</v>
      </c>
      <c r="N3252" s="211">
        <v>4.7594314444966201E-2</v>
      </c>
      <c r="P3252" s="212">
        <f t="array" ref="P3252:Z3252">(1+D3252:N3252)^-P$1:Z$1</f>
        <v>0.99992437017004865</v>
      </c>
      <c r="Q3252" s="212">
        <v>0.99938523608373764</v>
      </c>
      <c r="R3252" s="212">
        <v>0.99808827570052405</v>
      </c>
      <c r="S3252" s="212">
        <v>0.99377476250989627</v>
      </c>
      <c r="T3252" s="212">
        <v>0.98354762983455168</v>
      </c>
      <c r="U3252" s="212">
        <v>0.96787306945381923</v>
      </c>
      <c r="V3252" s="212">
        <v>0.93117573946789955</v>
      </c>
      <c r="W3252" s="212">
        <v>0.87505049978016913</v>
      </c>
      <c r="X3252" s="212">
        <v>0.7760957040540597</v>
      </c>
      <c r="Y3252" s="212">
        <v>0.59521103557949584</v>
      </c>
      <c r="Z3252" s="212">
        <v>0.39458206861841</v>
      </c>
    </row>
    <row r="3253" spans="3:26" x14ac:dyDescent="0.3">
      <c r="C3253" s="210">
        <v>39119</v>
      </c>
      <c r="D3253" s="211">
        <v>8.9301927705999105E-4</v>
      </c>
      <c r="E3253" s="211">
        <v>2.2068572046432182E-3</v>
      </c>
      <c r="F3253" s="211">
        <v>3.6085855558470998E-3</v>
      </c>
      <c r="G3253" s="211">
        <v>5.4830183282682026E-3</v>
      </c>
      <c r="H3253" s="211">
        <v>7.5269200097607394E-3</v>
      </c>
      <c r="I3253" s="211">
        <v>9.9647705562163E-3</v>
      </c>
      <c r="J3253" s="211">
        <v>1.3028722834892986E-2</v>
      </c>
      <c r="K3253" s="211">
        <v>1.6883519999124616E-2</v>
      </c>
      <c r="L3253" s="211">
        <v>2.1182504523809136E-2</v>
      </c>
      <c r="M3253" s="211">
        <v>2.6498646826020017E-2</v>
      </c>
      <c r="N3253" s="211">
        <v>3.5512852293664014E-2</v>
      </c>
      <c r="P3253" s="212">
        <f t="array" ref="P3253:Z3253">(1+D3253:N3253)^-P$1:Z$1</f>
        <v>0.99992859288780322</v>
      </c>
      <c r="Q3253" s="212">
        <v>0.99944904541325186</v>
      </c>
      <c r="R3253" s="212">
        <v>0.99820057579237231</v>
      </c>
      <c r="S3253" s="212">
        <v>0.99454688122193824</v>
      </c>
      <c r="T3253" s="212">
        <v>0.98511443372365359</v>
      </c>
      <c r="U3253" s="212">
        <v>0.97069171942238874</v>
      </c>
      <c r="V3253" s="212">
        <v>0.93732716499477109</v>
      </c>
      <c r="W3253" s="212">
        <v>0.88940903451997233</v>
      </c>
      <c r="X3253" s="212">
        <v>0.81089821388730288</v>
      </c>
      <c r="Y3253" s="212">
        <v>0.67549833357814715</v>
      </c>
      <c r="Z3253" s="212">
        <v>0.49761118042456415</v>
      </c>
    </row>
    <row r="3254" spans="3:26" x14ac:dyDescent="0.3">
      <c r="C3254" s="210">
        <v>39118</v>
      </c>
      <c r="D3254" s="211">
        <v>9.2819765659310949E-4</v>
      </c>
      <c r="E3254" s="211">
        <v>2.2950590657819492E-3</v>
      </c>
      <c r="F3254" s="211">
        <v>3.5498859498060403E-3</v>
      </c>
      <c r="G3254" s="211">
        <v>5.6590602764699073E-3</v>
      </c>
      <c r="H3254" s="211">
        <v>7.704336852542965E-3</v>
      </c>
      <c r="I3254" s="211">
        <v>1.0344877105863678E-2</v>
      </c>
      <c r="J3254" s="211">
        <v>1.359509979174279E-2</v>
      </c>
      <c r="K3254" s="211">
        <v>1.8585026776832853E-2</v>
      </c>
      <c r="L3254" s="211">
        <v>2.3591567957295716E-2</v>
      </c>
      <c r="M3254" s="211">
        <v>3.0416453260762651E-2</v>
      </c>
      <c r="N3254" s="211">
        <v>4.0235415692075456E-2</v>
      </c>
      <c r="P3254" s="212">
        <f t="array" ref="P3254:Z3254">(1+D3254:N3254)^-P$1:Z$1</f>
        <v>0.99992578138253574</v>
      </c>
      <c r="Q3254" s="212">
        <v>0.99942705683455813</v>
      </c>
      <c r="R3254" s="212">
        <v>0.99822976872267644</v>
      </c>
      <c r="S3254" s="212">
        <v>0.9943727844753727</v>
      </c>
      <c r="T3254" s="212">
        <v>0.98476758494934302</v>
      </c>
      <c r="U3254" s="212">
        <v>0.96959656618664514</v>
      </c>
      <c r="V3254" s="212">
        <v>0.93471129033388412</v>
      </c>
      <c r="W3254" s="212">
        <v>0.87906094531167589</v>
      </c>
      <c r="X3254" s="212">
        <v>0.79201426469578684</v>
      </c>
      <c r="Y3254" s="212">
        <v>0.63798171164328954</v>
      </c>
      <c r="Z3254" s="212">
        <v>0.45432568258674827</v>
      </c>
    </row>
    <row r="3255" spans="3:26" x14ac:dyDescent="0.3">
      <c r="C3255" s="210">
        <v>39115</v>
      </c>
      <c r="D3255" s="211">
        <v>9.3014422687402092E-4</v>
      </c>
      <c r="E3255" s="211">
        <v>2.2899638969931992E-3</v>
      </c>
      <c r="F3255" s="211">
        <v>3.4863530944491058E-3</v>
      </c>
      <c r="G3255" s="211">
        <v>5.3483914604991025E-3</v>
      </c>
      <c r="H3255" s="211">
        <v>6.8798082919305061E-3</v>
      </c>
      <c r="I3255" s="211">
        <v>8.8201629272213634E-3</v>
      </c>
      <c r="J3255" s="211">
        <v>1.1618403550145534E-2</v>
      </c>
      <c r="K3255" s="211">
        <v>1.5322644539809364E-2</v>
      </c>
      <c r="L3255" s="211">
        <v>1.9473693445101827E-2</v>
      </c>
      <c r="M3255" s="211">
        <v>2.4422715491188476E-2</v>
      </c>
      <c r="N3255" s="211">
        <v>3.3378735698946178E-2</v>
      </c>
      <c r="P3255" s="212">
        <f t="array" ref="P3255:Z3255">(1+D3255:N3255)^-P$1:Z$1</f>
        <v>0.99992562581303379</v>
      </c>
      <c r="Q3255" s="212">
        <v>0.99942832698591721</v>
      </c>
      <c r="R3255" s="212">
        <v>0.99826136824743605</v>
      </c>
      <c r="S3255" s="212">
        <v>0.99468006165233003</v>
      </c>
      <c r="T3255" s="212">
        <v>0.98638108727847984</v>
      </c>
      <c r="U3255" s="212">
        <v>0.97399951086640402</v>
      </c>
      <c r="V3255" s="212">
        <v>0.9438791493146238</v>
      </c>
      <c r="W3255" s="212">
        <v>0.89902443144893129</v>
      </c>
      <c r="X3255" s="212">
        <v>0.82459322643597399</v>
      </c>
      <c r="Y3255" s="212">
        <v>0.69632502132735274</v>
      </c>
      <c r="Z3255" s="212">
        <v>0.51857262551862604</v>
      </c>
    </row>
    <row r="3256" spans="3:26" x14ac:dyDescent="0.3">
      <c r="C3256" s="210">
        <v>39114</v>
      </c>
      <c r="D3256" s="211">
        <v>1.045774367603187E-3</v>
      </c>
      <c r="E3256" s="211">
        <v>2.4265285410641638E-3</v>
      </c>
      <c r="F3256" s="211">
        <v>3.9040600626425591E-3</v>
      </c>
      <c r="G3256" s="211">
        <v>6.4405597131358709E-3</v>
      </c>
      <c r="H3256" s="211">
        <v>8.5324025323274769E-3</v>
      </c>
      <c r="I3256" s="211">
        <v>1.1374815206226995E-2</v>
      </c>
      <c r="J3256" s="211">
        <v>1.4388084624984138E-2</v>
      </c>
      <c r="K3256" s="211">
        <v>1.8344132642671256E-2</v>
      </c>
      <c r="L3256" s="211">
        <v>2.373755794108303E-2</v>
      </c>
      <c r="M3256" s="211">
        <v>3.0521938563874244E-2</v>
      </c>
      <c r="N3256" s="211">
        <v>4.0487834683722419E-2</v>
      </c>
      <c r="P3256" s="212">
        <f t="array" ref="P3256:Z3256">(1+D3256:N3256)^-P$1:Z$1</f>
        <v>0.99991638526178506</v>
      </c>
      <c r="Q3256" s="212">
        <v>0.99939428620008075</v>
      </c>
      <c r="R3256" s="212">
        <v>0.99805366706870136</v>
      </c>
      <c r="S3256" s="212">
        <v>0.99360065564629907</v>
      </c>
      <c r="T3256" s="212">
        <v>0.983151142145959</v>
      </c>
      <c r="U3256" s="212">
        <v>0.96663740261444508</v>
      </c>
      <c r="V3256" s="212">
        <v>0.93106350538949134</v>
      </c>
      <c r="W3256" s="212">
        <v>0.88051760097153298</v>
      </c>
      <c r="X3256" s="212">
        <v>0.79088553812783047</v>
      </c>
      <c r="Y3256" s="212">
        <v>0.63700284609280988</v>
      </c>
      <c r="Z3256" s="212">
        <v>0.45212639662290066</v>
      </c>
    </row>
    <row r="3257" spans="3:26" x14ac:dyDescent="0.3">
      <c r="C3257" s="210">
        <v>39113</v>
      </c>
      <c r="D3257" s="211">
        <v>8.0464248020419796E-4</v>
      </c>
      <c r="E3257" s="211">
        <v>1.9098425020770042E-3</v>
      </c>
      <c r="F3257" s="211">
        <v>2.9156236447130434E-3</v>
      </c>
      <c r="G3257" s="211">
        <v>4.5161228005389893E-3</v>
      </c>
      <c r="H3257" s="211">
        <v>6.0685600205096103E-3</v>
      </c>
      <c r="I3257" s="211">
        <v>7.6916162084125139E-3</v>
      </c>
      <c r="J3257" s="211">
        <v>9.7378373858830226E-3</v>
      </c>
      <c r="K3257" s="211">
        <v>1.2839788523589503E-2</v>
      </c>
      <c r="L3257" s="211">
        <v>1.654730906603518E-2</v>
      </c>
      <c r="M3257" s="211">
        <v>2.2047932831705964E-2</v>
      </c>
      <c r="N3257" s="211">
        <v>2.851205210853941E-2</v>
      </c>
      <c r="P3257" s="212">
        <f t="array" ref="P3257:Z3257">(1+D3257:N3257)^-P$1:Z$1</f>
        <v>0.99993565655580863</v>
      </c>
      <c r="Q3257" s="212">
        <v>0.99952310848102244</v>
      </c>
      <c r="R3257" s="212">
        <v>0.99854536827490581</v>
      </c>
      <c r="S3257" s="212">
        <v>0.99550418087073778</v>
      </c>
      <c r="T3257" s="212">
        <v>0.98797247499575458</v>
      </c>
      <c r="U3257" s="212">
        <v>0.9772756186408591</v>
      </c>
      <c r="V3257" s="212">
        <v>0.95270149497188183</v>
      </c>
      <c r="W3257" s="212">
        <v>0.91456530680333348</v>
      </c>
      <c r="X3257" s="212">
        <v>0.84864107731475702</v>
      </c>
      <c r="Y3257" s="212">
        <v>0.72099298205758788</v>
      </c>
      <c r="Z3257" s="212">
        <v>0.56991789996627373</v>
      </c>
    </row>
    <row r="3258" spans="3:26" x14ac:dyDescent="0.3">
      <c r="C3258" s="210">
        <v>39112</v>
      </c>
      <c r="D3258" s="211">
        <v>1.0273095024724958E-3</v>
      </c>
      <c r="E3258" s="211">
        <v>2.4794824142650475E-3</v>
      </c>
      <c r="F3258" s="211">
        <v>3.7737609982923881E-3</v>
      </c>
      <c r="G3258" s="211">
        <v>6.2128631255034365E-3</v>
      </c>
      <c r="H3258" s="211">
        <v>8.4848555947663676E-3</v>
      </c>
      <c r="I3258" s="211">
        <v>1.1484793443441011E-2</v>
      </c>
      <c r="J3258" s="211">
        <v>1.4600086458536388E-2</v>
      </c>
      <c r="K3258" s="211">
        <v>1.8250601015144651E-2</v>
      </c>
      <c r="L3258" s="211">
        <v>2.484264543284324E-2</v>
      </c>
      <c r="M3258" s="211">
        <v>3.258157209406131E-2</v>
      </c>
      <c r="N3258" s="211">
        <v>4.1792018852081406E-2</v>
      </c>
      <c r="P3258" s="212">
        <f t="array" ref="P3258:Z3258">(1+D3258:N3258)^-P$1:Z$1</f>
        <v>0.99991786079911427</v>
      </c>
      <c r="Q3258" s="212">
        <v>0.99938108821259675</v>
      </c>
      <c r="R3258" s="212">
        <v>0.99811844323841359</v>
      </c>
      <c r="S3258" s="212">
        <v>0.99382549820899235</v>
      </c>
      <c r="T3258" s="212">
        <v>0.9832438493942034</v>
      </c>
      <c r="U3258" s="212">
        <v>0.96632213088795027</v>
      </c>
      <c r="V3258" s="212">
        <v>0.93009117795910945</v>
      </c>
      <c r="W3258" s="212">
        <v>0.88108391794262109</v>
      </c>
      <c r="X3258" s="212">
        <v>0.7823986845641393</v>
      </c>
      <c r="Y3258" s="212">
        <v>0.61820775323906785</v>
      </c>
      <c r="Z3258" s="212">
        <v>0.4409399822077168</v>
      </c>
    </row>
    <row r="3259" spans="3:26" x14ac:dyDescent="0.3">
      <c r="C3259" s="210">
        <v>39111</v>
      </c>
      <c r="D3259" s="211">
        <v>1.0235505520901985E-3</v>
      </c>
      <c r="E3259" s="211">
        <v>2.4843502687052817E-3</v>
      </c>
      <c r="F3259" s="211">
        <v>4.0145124755341368E-3</v>
      </c>
      <c r="G3259" s="211">
        <v>6.2310037665631044E-3</v>
      </c>
      <c r="H3259" s="211">
        <v>8.0786461265235365E-3</v>
      </c>
      <c r="I3259" s="211">
        <v>1.023142105203469E-2</v>
      </c>
      <c r="J3259" s="211">
        <v>1.3553000843469358E-2</v>
      </c>
      <c r="K3259" s="211">
        <v>1.706267717411411E-2</v>
      </c>
      <c r="L3259" s="211">
        <v>2.2261957860545536E-2</v>
      </c>
      <c r="M3259" s="211">
        <v>3.0483997425266737E-2</v>
      </c>
      <c r="N3259" s="211">
        <v>3.9855298139158848E-2</v>
      </c>
      <c r="P3259" s="212">
        <f t="array" ref="P3259:Z3259">(1+D3259:N3259)^-P$1:Z$1</f>
        <v>0.99991816118246746</v>
      </c>
      <c r="Q3259" s="212">
        <v>0.99937987501397541</v>
      </c>
      <c r="R3259" s="212">
        <v>0.99799876723092673</v>
      </c>
      <c r="S3259" s="212">
        <v>0.99380758121819046</v>
      </c>
      <c r="T3259" s="212">
        <v>0.98403641341346837</v>
      </c>
      <c r="U3259" s="212">
        <v>0.96992328030249808</v>
      </c>
      <c r="V3259" s="212">
        <v>0.9349054273512849</v>
      </c>
      <c r="W3259" s="212">
        <v>0.88831291839490356</v>
      </c>
      <c r="X3259" s="212">
        <v>0.80237614058999085</v>
      </c>
      <c r="Y3259" s="212">
        <v>0.6373547415614329</v>
      </c>
      <c r="Z3259" s="212">
        <v>0.45765880425752825</v>
      </c>
    </row>
    <row r="3260" spans="3:26" x14ac:dyDescent="0.3">
      <c r="C3260" s="210">
        <v>39108</v>
      </c>
      <c r="D3260" s="211">
        <v>1.1496729573829013E-3</v>
      </c>
      <c r="E3260" s="211">
        <v>3.0472561758377674E-3</v>
      </c>
      <c r="F3260" s="211">
        <v>4.930678803854097E-3</v>
      </c>
      <c r="G3260" s="211">
        <v>7.9317988595851308E-3</v>
      </c>
      <c r="H3260" s="211">
        <v>1.0630488753301401E-2</v>
      </c>
      <c r="I3260" s="211">
        <v>1.4594508498572686E-2</v>
      </c>
      <c r="J3260" s="211">
        <v>2.0065939504589098E-2</v>
      </c>
      <c r="K3260" s="211">
        <v>2.7281242249439439E-2</v>
      </c>
      <c r="L3260" s="211">
        <v>3.5727757126949096E-2</v>
      </c>
      <c r="M3260" s="211">
        <v>4.8757761478557836E-2</v>
      </c>
      <c r="N3260" s="211">
        <v>6.5243899978390529E-2</v>
      </c>
      <c r="P3260" s="212">
        <f t="array" ref="P3260:Z3260">(1+D3260:N3260)^-P$1:Z$1</f>
        <v>0.99990808321744495</v>
      </c>
      <c r="Q3260" s="212">
        <v>0.99923963354987166</v>
      </c>
      <c r="R3260" s="212">
        <v>0.99754374014631941</v>
      </c>
      <c r="S3260" s="212">
        <v>0.99213061948381887</v>
      </c>
      <c r="T3260" s="212">
        <v>0.97907330212452059</v>
      </c>
      <c r="U3260" s="212">
        <v>0.95746405321169448</v>
      </c>
      <c r="V3260" s="212">
        <v>0.90543810463437324</v>
      </c>
      <c r="W3260" s="212">
        <v>0.8282748853069688</v>
      </c>
      <c r="X3260" s="212">
        <v>0.70395329589800049</v>
      </c>
      <c r="Y3260" s="212">
        <v>0.48963469222151002</v>
      </c>
      <c r="Z3260" s="212">
        <v>0.2825002791886439</v>
      </c>
    </row>
    <row r="3261" spans="3:26" x14ac:dyDescent="0.3">
      <c r="C3261" s="210">
        <v>39107</v>
      </c>
      <c r="D3261" s="211">
        <v>8.1593688408142901E-4</v>
      </c>
      <c r="E3261" s="211">
        <v>1.8728754518680625E-3</v>
      </c>
      <c r="F3261" s="211">
        <v>2.9989117361795404E-3</v>
      </c>
      <c r="G3261" s="211">
        <v>4.7330431743593986E-3</v>
      </c>
      <c r="H3261" s="211">
        <v>6.1967467949735552E-3</v>
      </c>
      <c r="I3261" s="211">
        <v>8.4928420158652488E-3</v>
      </c>
      <c r="J3261" s="211">
        <v>1.069606455508155E-2</v>
      </c>
      <c r="K3261" s="211">
        <v>1.448894480188034E-2</v>
      </c>
      <c r="L3261" s="211">
        <v>1.9134898016511501E-2</v>
      </c>
      <c r="M3261" s="211">
        <v>2.4730142398772508E-2</v>
      </c>
      <c r="N3261" s="211">
        <v>3.3506576401795524E-2</v>
      </c>
      <c r="P3261" s="212">
        <f t="array" ref="P3261:Z3261">(1+D3261:N3261)^-P$1:Z$1</f>
        <v>0.99993475379354291</v>
      </c>
      <c r="Q3261" s="212">
        <v>0.99953232844060835</v>
      </c>
      <c r="R3261" s="212">
        <v>0.99850390827749647</v>
      </c>
      <c r="S3261" s="212">
        <v>0.99528925299460069</v>
      </c>
      <c r="T3261" s="212">
        <v>0.98772076092867034</v>
      </c>
      <c r="U3261" s="212">
        <v>0.97494819551735767</v>
      </c>
      <c r="V3261" s="212">
        <v>0.94819383384407174</v>
      </c>
      <c r="W3261" s="212">
        <v>0.9042088818856564</v>
      </c>
      <c r="X3261" s="212">
        <v>0.82733856181055565</v>
      </c>
      <c r="Y3261" s="212">
        <v>0.69319805062717943</v>
      </c>
      <c r="Z3261" s="212">
        <v>0.51729122403564864</v>
      </c>
    </row>
    <row r="3262" spans="3:26" x14ac:dyDescent="0.3">
      <c r="C3262" s="210">
        <v>39106</v>
      </c>
      <c r="D3262" s="211">
        <v>9.4776980107936246E-4</v>
      </c>
      <c r="E3262" s="211">
        <v>2.3321789740608483E-3</v>
      </c>
      <c r="F3262" s="211">
        <v>3.5452758709663456E-3</v>
      </c>
      <c r="G3262" s="211">
        <v>5.354533769517676E-3</v>
      </c>
      <c r="H3262" s="211">
        <v>6.7892569006839437E-3</v>
      </c>
      <c r="I3262" s="211">
        <v>8.9104588353533364E-3</v>
      </c>
      <c r="J3262" s="211">
        <v>1.1521328527435931E-2</v>
      </c>
      <c r="K3262" s="211">
        <v>1.4861916460193166E-2</v>
      </c>
      <c r="L3262" s="211">
        <v>1.9251724771910009E-2</v>
      </c>
      <c r="M3262" s="211">
        <v>2.4393436232967164E-2</v>
      </c>
      <c r="N3262" s="211">
        <v>3.212845754159422E-2</v>
      </c>
      <c r="P3262" s="212">
        <f t="array" ref="P3262:Z3262">(1+D3262:N3262)^-P$1:Z$1</f>
        <v>0.99992421719559277</v>
      </c>
      <c r="Q3262" s="212">
        <v>0.99941780362572141</v>
      </c>
      <c r="R3262" s="212">
        <v>0.99823206155029442</v>
      </c>
      <c r="S3262" s="212">
        <v>0.99467398456001266</v>
      </c>
      <c r="T3262" s="212">
        <v>0.98655852698756019</v>
      </c>
      <c r="U3262" s="212">
        <v>0.97373801997215859</v>
      </c>
      <c r="V3262" s="212">
        <v>0.94433215349623856</v>
      </c>
      <c r="W3262" s="212">
        <v>0.90188530583410809</v>
      </c>
      <c r="X3262" s="212">
        <v>0.82639075432786824</v>
      </c>
      <c r="Y3262" s="212">
        <v>0.69662361694960695</v>
      </c>
      <c r="Z3262" s="212">
        <v>0.53128181498726934</v>
      </c>
    </row>
    <row r="3263" spans="3:26" x14ac:dyDescent="0.3">
      <c r="C3263" s="210">
        <v>39105</v>
      </c>
      <c r="D3263" s="211">
        <v>1.081055701019164E-3</v>
      </c>
      <c r="E3263" s="211">
        <v>2.6808012631141017E-3</v>
      </c>
      <c r="F3263" s="211">
        <v>4.3532287435077326E-3</v>
      </c>
      <c r="G3263" s="211">
        <v>6.8902890859861669E-3</v>
      </c>
      <c r="H3263" s="211">
        <v>9.1822651595806059E-3</v>
      </c>
      <c r="I3263" s="211">
        <v>1.2365866107392836E-2</v>
      </c>
      <c r="J3263" s="211">
        <v>1.6878755917141795E-2</v>
      </c>
      <c r="K3263" s="211">
        <v>2.2034896817744867E-2</v>
      </c>
      <c r="L3263" s="211">
        <v>2.8673138254408138E-2</v>
      </c>
      <c r="M3263" s="211">
        <v>3.6102584617199514E-2</v>
      </c>
      <c r="N3263" s="211">
        <v>4.8817188970874122E-2</v>
      </c>
      <c r="P3263" s="212">
        <f t="array" ref="P3263:Z3263">(1+D3263:N3263)^-P$1:Z$1</f>
        <v>0.99991356599314607</v>
      </c>
      <c r="Q3263" s="212">
        <v>0.9993309203525399</v>
      </c>
      <c r="R3263" s="212">
        <v>0.99783046642115281</v>
      </c>
      <c r="S3263" s="212">
        <v>0.99315686211231535</v>
      </c>
      <c r="T3263" s="212">
        <v>0.98188535004419053</v>
      </c>
      <c r="U3263" s="212">
        <v>0.96380132509486283</v>
      </c>
      <c r="V3263" s="212">
        <v>0.91971681798343374</v>
      </c>
      <c r="W3263" s="212">
        <v>0.85849926251021269</v>
      </c>
      <c r="X3263" s="212">
        <v>0.75374771314188405</v>
      </c>
      <c r="Y3263" s="212">
        <v>0.58743341089872758</v>
      </c>
      <c r="Z3263" s="212">
        <v>0.38548197279885504</v>
      </c>
    </row>
    <row r="3264" spans="3:26" x14ac:dyDescent="0.3">
      <c r="C3264" s="210">
        <v>39104</v>
      </c>
      <c r="D3264" s="211">
        <v>1.1020153998538851E-3</v>
      </c>
      <c r="E3264" s="211">
        <v>2.7191559605474784E-3</v>
      </c>
      <c r="F3264" s="211">
        <v>4.1614079747875413E-3</v>
      </c>
      <c r="G3264" s="211">
        <v>6.2637766388757149E-3</v>
      </c>
      <c r="H3264" s="211">
        <v>8.5825414501491115E-3</v>
      </c>
      <c r="I3264" s="211">
        <v>1.1230791137893921E-2</v>
      </c>
      <c r="J3264" s="211">
        <v>1.5389914954544866E-2</v>
      </c>
      <c r="K3264" s="211">
        <v>2.0999842085789696E-2</v>
      </c>
      <c r="L3264" s="211">
        <v>2.7484107020446409E-2</v>
      </c>
      <c r="M3264" s="211">
        <v>3.4794770273627859E-2</v>
      </c>
      <c r="N3264" s="211">
        <v>4.7715794825467221E-2</v>
      </c>
      <c r="P3264" s="212">
        <f t="array" ref="P3264:Z3264">(1+D3264:N3264)^-P$1:Z$1</f>
        <v>0.999911891191679</v>
      </c>
      <c r="Q3264" s="212">
        <v>0.9993213639416888</v>
      </c>
      <c r="R3264" s="212">
        <v>0.99792576756779527</v>
      </c>
      <c r="S3264" s="212">
        <v>0.99377521403006475</v>
      </c>
      <c r="T3264" s="212">
        <v>0.98305339524466917</v>
      </c>
      <c r="U3264" s="212">
        <v>0.96705048006925554</v>
      </c>
      <c r="V3264" s="212">
        <v>0.92647940997426925</v>
      </c>
      <c r="W3264" s="212">
        <v>0.8646100425036346</v>
      </c>
      <c r="X3264" s="212">
        <v>0.76251584035045883</v>
      </c>
      <c r="Y3264" s="212">
        <v>0.59866879601900003</v>
      </c>
      <c r="Z3264" s="212">
        <v>0.39366805706503516</v>
      </c>
    </row>
    <row r="3265" spans="3:26" x14ac:dyDescent="0.3">
      <c r="C3265" s="210">
        <v>39101</v>
      </c>
      <c r="D3265" s="211">
        <v>9.641281690196652E-4</v>
      </c>
      <c r="E3265" s="211">
        <v>2.4198144223481692E-3</v>
      </c>
      <c r="F3265" s="211">
        <v>3.6560752667529161E-3</v>
      </c>
      <c r="G3265" s="211">
        <v>5.5802808945993069E-3</v>
      </c>
      <c r="H3265" s="211">
        <v>7.5851953383006127E-3</v>
      </c>
      <c r="I3265" s="211">
        <v>1.0029256364104677E-2</v>
      </c>
      <c r="J3265" s="211">
        <v>1.27380995246983E-2</v>
      </c>
      <c r="K3265" s="211">
        <v>1.6533811456876095E-2</v>
      </c>
      <c r="L3265" s="211">
        <v>2.2708009628073948E-2</v>
      </c>
      <c r="M3265" s="211">
        <v>2.8587890066663808E-2</v>
      </c>
      <c r="N3265" s="211">
        <v>3.7340828909507753E-2</v>
      </c>
      <c r="P3265" s="212">
        <f t="array" ref="P3265:Z3265">(1+D3265:N3265)^-P$1:Z$1</f>
        <v>0.99992290987591836</v>
      </c>
      <c r="Q3265" s="212">
        <v>0.99939595965937689</v>
      </c>
      <c r="R3265" s="212">
        <v>0.99817695972572096</v>
      </c>
      <c r="S3265" s="212">
        <v>0.99445068583720153</v>
      </c>
      <c r="T3265" s="212">
        <v>0.98500048562794618</v>
      </c>
      <c r="U3265" s="212">
        <v>0.97050580844119749</v>
      </c>
      <c r="V3265" s="212">
        <v>0.93867285107968479</v>
      </c>
      <c r="W3265" s="212">
        <v>0.89155307131073958</v>
      </c>
      <c r="X3265" s="212">
        <v>0.79888345579166886</v>
      </c>
      <c r="Y3265" s="212">
        <v>0.65520755475616155</v>
      </c>
      <c r="Z3265" s="212">
        <v>0.48036412510965143</v>
      </c>
    </row>
    <row r="3266" spans="3:26" x14ac:dyDescent="0.3">
      <c r="C3266" s="210">
        <v>39100</v>
      </c>
      <c r="D3266" s="211">
        <v>1.012361657304315E-3</v>
      </c>
      <c r="E3266" s="211">
        <v>2.5164441423497909E-3</v>
      </c>
      <c r="F3266" s="211">
        <v>4.01919667020315E-3</v>
      </c>
      <c r="G3266" s="211">
        <v>6.3647275438772572E-3</v>
      </c>
      <c r="H3266" s="211">
        <v>8.5493252690289883E-3</v>
      </c>
      <c r="I3266" s="211">
        <v>1.1556369805132857E-2</v>
      </c>
      <c r="J3266" s="211">
        <v>1.4531753439468316E-2</v>
      </c>
      <c r="K3266" s="211">
        <v>1.972981357311757E-2</v>
      </c>
      <c r="L3266" s="211">
        <v>2.621895948814686E-2</v>
      </c>
      <c r="M3266" s="211">
        <v>3.5391638224208488E-2</v>
      </c>
      <c r="N3266" s="211">
        <v>4.5115478003109971E-2</v>
      </c>
      <c r="P3266" s="212">
        <f t="array" ref="P3266:Z3266">(1+D3266:N3266)^-P$1:Z$1</f>
        <v>0.99991905531101188</v>
      </c>
      <c r="Q3266" s="212">
        <v>0.99937187655253534</v>
      </c>
      <c r="R3266" s="212">
        <v>0.99799643917486325</v>
      </c>
      <c r="S3266" s="212">
        <v>0.99367552600992792</v>
      </c>
      <c r="T3266" s="212">
        <v>0.98311814927606966</v>
      </c>
      <c r="U3266" s="212">
        <v>0.96611701845788411</v>
      </c>
      <c r="V3266" s="212">
        <v>0.93040444809621548</v>
      </c>
      <c r="W3266" s="212">
        <v>0.8721761009146467</v>
      </c>
      <c r="X3266" s="212">
        <v>0.7719686428371314</v>
      </c>
      <c r="Y3266" s="212">
        <v>0.59351295118746483</v>
      </c>
      <c r="Z3266" s="212">
        <v>0.41372751774112215</v>
      </c>
    </row>
    <row r="3267" spans="3:26" x14ac:dyDescent="0.3">
      <c r="C3267" s="210">
        <v>39099</v>
      </c>
      <c r="D3267" s="211">
        <v>1.0725348097851354E-3</v>
      </c>
      <c r="E3267" s="211">
        <v>2.7524124689986295E-3</v>
      </c>
      <c r="F3267" s="211">
        <v>4.5183130592827301E-3</v>
      </c>
      <c r="G3267" s="211">
        <v>7.4211822259069252E-3</v>
      </c>
      <c r="H3267" s="211">
        <v>9.8423217828093549E-3</v>
      </c>
      <c r="I3267" s="211">
        <v>1.2591735229246592E-2</v>
      </c>
      <c r="J3267" s="211">
        <v>1.6876649958959569E-2</v>
      </c>
      <c r="K3267" s="211">
        <v>2.1262208284661684E-2</v>
      </c>
      <c r="L3267" s="211">
        <v>2.7962375731678004E-2</v>
      </c>
      <c r="M3267" s="211">
        <v>3.7428553755717638E-2</v>
      </c>
      <c r="N3267" s="211">
        <v>5.1313333773133227E-2</v>
      </c>
      <c r="P3267" s="212">
        <f t="array" ref="P3267:Z3267">(1+D3267:N3267)^-P$1:Z$1</f>
        <v>0.99991424687258956</v>
      </c>
      <c r="Q3267" s="212">
        <v>0.99931307815939874</v>
      </c>
      <c r="R3267" s="212">
        <v>0.99774847044055681</v>
      </c>
      <c r="S3267" s="212">
        <v>0.99263348601673262</v>
      </c>
      <c r="T3267" s="212">
        <v>0.98060220294703093</v>
      </c>
      <c r="U3267" s="212">
        <v>0.96315651120897106</v>
      </c>
      <c r="V3267" s="212">
        <v>0.91972634172055856</v>
      </c>
      <c r="W3267" s="212">
        <v>0.86305638875828283</v>
      </c>
      <c r="X3267" s="212">
        <v>0.75897558547465527</v>
      </c>
      <c r="Y3267" s="212">
        <v>0.57627136840745563</v>
      </c>
      <c r="Z3267" s="212">
        <v>0.36758395664791621</v>
      </c>
    </row>
    <row r="3268" spans="3:26" x14ac:dyDescent="0.3">
      <c r="C3268" s="210">
        <v>39098</v>
      </c>
      <c r="D3268" s="211">
        <v>1.0743520824529405E-3</v>
      </c>
      <c r="E3268" s="211">
        <v>2.7366386895985198E-3</v>
      </c>
      <c r="F3268" s="211">
        <v>4.4721754442653477E-3</v>
      </c>
      <c r="G3268" s="211">
        <v>7.2728700404531442E-3</v>
      </c>
      <c r="H3268" s="211">
        <v>9.8141646375331411E-3</v>
      </c>
      <c r="I3268" s="211">
        <v>1.2923368734854786E-2</v>
      </c>
      <c r="J3268" s="211">
        <v>1.6577957500583978E-2</v>
      </c>
      <c r="K3268" s="211">
        <v>2.149056624848324E-2</v>
      </c>
      <c r="L3268" s="211">
        <v>2.7340929795598636E-2</v>
      </c>
      <c r="M3268" s="211">
        <v>3.5897666841846719E-2</v>
      </c>
      <c r="N3268" s="211">
        <v>4.5555632676780623E-2</v>
      </c>
      <c r="P3268" s="212">
        <f t="array" ref="P3268:Z3268">(1+D3268:N3268)^-P$1:Z$1</f>
        <v>0.99991410165913197</v>
      </c>
      <c r="Q3268" s="212">
        <v>0.99931700811728918</v>
      </c>
      <c r="R3268" s="212">
        <v>0.99777138456766923</v>
      </c>
      <c r="S3268" s="212">
        <v>0.99277964267998098</v>
      </c>
      <c r="T3268" s="212">
        <v>0.98065688893698544</v>
      </c>
      <c r="U3268" s="212">
        <v>0.9622108017476807</v>
      </c>
      <c r="V3268" s="212">
        <v>0.92107831282119146</v>
      </c>
      <c r="W3268" s="212">
        <v>0.86170671824434208</v>
      </c>
      <c r="X3268" s="212">
        <v>0.76357920104520405</v>
      </c>
      <c r="Y3268" s="212">
        <v>0.58917888799378426</v>
      </c>
      <c r="Z3268" s="212">
        <v>0.41025801987946942</v>
      </c>
    </row>
    <row r="3269" spans="3:26" x14ac:dyDescent="0.3">
      <c r="C3269" s="210">
        <v>39094</v>
      </c>
      <c r="D3269" s="211">
        <v>9.3815866612638899E-4</v>
      </c>
      <c r="E3269" s="211">
        <v>2.2763943134748144E-3</v>
      </c>
      <c r="F3269" s="211">
        <v>3.5747020255945403E-3</v>
      </c>
      <c r="G3269" s="211">
        <v>5.5240654200947592E-3</v>
      </c>
      <c r="H3269" s="211">
        <v>7.4016997508666834E-3</v>
      </c>
      <c r="I3269" s="211">
        <v>9.3063668359721005E-3</v>
      </c>
      <c r="J3269" s="211">
        <v>1.1690884888492107E-2</v>
      </c>
      <c r="K3269" s="211">
        <v>1.5524718451247447E-2</v>
      </c>
      <c r="L3269" s="211">
        <v>2.1231450076777438E-2</v>
      </c>
      <c r="M3269" s="211">
        <v>2.9129494986456613E-2</v>
      </c>
      <c r="N3269" s="211">
        <v>3.8320336843587051E-2</v>
      </c>
      <c r="P3269" s="212">
        <f t="array" ref="P3269:Z3269">(1+D3269:N3269)^-P$1:Z$1</f>
        <v>0.99992498530411666</v>
      </c>
      <c r="Q3269" s="212">
        <v>0.99943170972479467</v>
      </c>
      <c r="R3269" s="212">
        <v>0.99821742669238911</v>
      </c>
      <c r="S3269" s="212">
        <v>0.99450628223623183</v>
      </c>
      <c r="T3269" s="212">
        <v>0.98535934883759235</v>
      </c>
      <c r="U3269" s="212">
        <v>0.97259260124026781</v>
      </c>
      <c r="V3269" s="212">
        <v>0.94354108250545654</v>
      </c>
      <c r="W3269" s="212">
        <v>0.89777293380055911</v>
      </c>
      <c r="X3269" s="212">
        <v>0.81050965062453906</v>
      </c>
      <c r="Y3269" s="212">
        <v>0.65005427730738563</v>
      </c>
      <c r="Z3269" s="212">
        <v>0.47138178182227508</v>
      </c>
    </row>
    <row r="3270" spans="3:26" x14ac:dyDescent="0.3">
      <c r="C3270" s="210">
        <v>39093</v>
      </c>
      <c r="D3270" s="211">
        <v>1.0576692688962395E-3</v>
      </c>
      <c r="E3270" s="211">
        <v>2.6788546465427244E-3</v>
      </c>
      <c r="F3270" s="211">
        <v>4.2634342429898739E-3</v>
      </c>
      <c r="G3270" s="211">
        <v>6.8779863194929746E-3</v>
      </c>
      <c r="H3270" s="211">
        <v>9.4403085346604441E-3</v>
      </c>
      <c r="I3270" s="211">
        <v>1.2269367740670504E-2</v>
      </c>
      <c r="J3270" s="211">
        <v>1.6699441358019148E-2</v>
      </c>
      <c r="K3270" s="211">
        <v>2.1879157894718195E-2</v>
      </c>
      <c r="L3270" s="211">
        <v>2.9018795679248366E-2</v>
      </c>
      <c r="M3270" s="211">
        <v>3.6432350714707781E-2</v>
      </c>
      <c r="N3270" s="211">
        <v>4.6394417667416157E-2</v>
      </c>
      <c r="P3270" s="212">
        <f t="array" ref="P3270:Z3270">(1+D3270:N3270)^-P$1:Z$1</f>
        <v>0.99991543474937572</v>
      </c>
      <c r="Q3270" s="212">
        <v>0.99933140538139642</v>
      </c>
      <c r="R3270" s="212">
        <v>0.99787507507786455</v>
      </c>
      <c r="S3270" s="212">
        <v>0.99316899722414775</v>
      </c>
      <c r="T3270" s="212">
        <v>0.98138341521328221</v>
      </c>
      <c r="U3270" s="212">
        <v>0.96407698527890995</v>
      </c>
      <c r="V3270" s="212">
        <v>0.92052815313541003</v>
      </c>
      <c r="W3270" s="212">
        <v>0.85941555507471801</v>
      </c>
      <c r="X3270" s="212">
        <v>0.75121962503700157</v>
      </c>
      <c r="Y3270" s="212">
        <v>0.58463605364227389</v>
      </c>
      <c r="Z3270" s="212">
        <v>0.40373064722159252</v>
      </c>
    </row>
    <row r="3271" spans="3:26" x14ac:dyDescent="0.3">
      <c r="C3271" s="210">
        <v>39092</v>
      </c>
      <c r="D3271" s="211">
        <v>9.6144158934666473E-4</v>
      </c>
      <c r="E3271" s="211">
        <v>2.4834492694820942E-3</v>
      </c>
      <c r="F3271" s="211">
        <v>3.8282119170770889E-3</v>
      </c>
      <c r="G3271" s="211">
        <v>5.9479178488701847E-3</v>
      </c>
      <c r="H3271" s="211">
        <v>7.9052647770303224E-3</v>
      </c>
      <c r="I3271" s="211">
        <v>1.0792980523238602E-2</v>
      </c>
      <c r="J3271" s="211">
        <v>1.4051359357147053E-2</v>
      </c>
      <c r="K3271" s="211">
        <v>1.787354849802163E-2</v>
      </c>
      <c r="L3271" s="211">
        <v>2.360267316685145E-2</v>
      </c>
      <c r="M3271" s="211">
        <v>3.1983495618420212E-2</v>
      </c>
      <c r="N3271" s="211">
        <v>4.3465297447085667E-2</v>
      </c>
      <c r="P3271" s="212">
        <f t="array" ref="P3271:Z3271">(1+D3271:N3271)^-P$1:Z$1</f>
        <v>0.99992312457903365</v>
      </c>
      <c r="Q3271" s="212">
        <v>0.99938009956635798</v>
      </c>
      <c r="R3271" s="212">
        <v>0.99809137227015687</v>
      </c>
      <c r="S3271" s="212">
        <v>0.99408725069823767</v>
      </c>
      <c r="T3271" s="212">
        <v>0.98437499332146006</v>
      </c>
      <c r="U3271" s="212">
        <v>0.96830761693971545</v>
      </c>
      <c r="V3271" s="212">
        <v>0.93261037421465598</v>
      </c>
      <c r="W3271" s="212">
        <v>0.8833711276690015</v>
      </c>
      <c r="X3271" s="212">
        <v>0.79192834214773111</v>
      </c>
      <c r="Y3271" s="212">
        <v>0.62360375850673833</v>
      </c>
      <c r="Z3271" s="212">
        <v>0.42701171897021328</v>
      </c>
    </row>
    <row r="3272" spans="3:26" x14ac:dyDescent="0.3">
      <c r="C3272" s="210">
        <v>39091</v>
      </c>
      <c r="D3272" s="211">
        <v>1.0980520797780546E-3</v>
      </c>
      <c r="E3272" s="211">
        <v>2.6658787370712274E-3</v>
      </c>
      <c r="F3272" s="211">
        <v>4.3799347276222839E-3</v>
      </c>
      <c r="G3272" s="211">
        <v>6.7030330676392776E-3</v>
      </c>
      <c r="H3272" s="211">
        <v>8.9080790883402528E-3</v>
      </c>
      <c r="I3272" s="211">
        <v>1.1408691444389977E-2</v>
      </c>
      <c r="J3272" s="211">
        <v>1.4658398966780404E-2</v>
      </c>
      <c r="K3272" s="211">
        <v>1.8792471153634926E-2</v>
      </c>
      <c r="L3272" s="211">
        <v>2.4894563412772394E-2</v>
      </c>
      <c r="M3272" s="211">
        <v>3.335931334166841E-2</v>
      </c>
      <c r="N3272" s="211">
        <v>4.3180758551395207E-2</v>
      </c>
      <c r="P3272" s="212">
        <f t="array" ref="P3272:Z3272">(1+D3272:N3272)^-P$1:Z$1</f>
        <v>0.99991220788103019</v>
      </c>
      <c r="Q3272" s="212">
        <v>0.99933463855487759</v>
      </c>
      <c r="R3272" s="212">
        <v>0.99781720041453237</v>
      </c>
      <c r="S3272" s="212">
        <v>0.99334159841834024</v>
      </c>
      <c r="T3272" s="212">
        <v>0.98241910703222513</v>
      </c>
      <c r="U3272" s="212">
        <v>0.96654027587717839</v>
      </c>
      <c r="V3272" s="212">
        <v>0.92982394656376466</v>
      </c>
      <c r="W3272" s="212">
        <v>0.87780876265467789</v>
      </c>
      <c r="X3272" s="212">
        <v>0.78200243599184327</v>
      </c>
      <c r="Y3272" s="212">
        <v>0.61126514172763802</v>
      </c>
      <c r="Z3272" s="212">
        <v>0.4293472067712098</v>
      </c>
    </row>
    <row r="3273" spans="3:26" x14ac:dyDescent="0.3">
      <c r="C3273" s="210">
        <v>39090</v>
      </c>
      <c r="D3273" s="211">
        <v>1.0278001239079966E-3</v>
      </c>
      <c r="E3273" s="211">
        <v>2.4490074705397066E-3</v>
      </c>
      <c r="F3273" s="211">
        <v>3.7736927347509523E-3</v>
      </c>
      <c r="G3273" s="211">
        <v>5.7977982606258341E-3</v>
      </c>
      <c r="H3273" s="211">
        <v>7.5844753578340205E-3</v>
      </c>
      <c r="I3273" s="211">
        <v>9.9505160829931744E-3</v>
      </c>
      <c r="J3273" s="211">
        <v>1.362882696199307E-2</v>
      </c>
      <c r="K3273" s="211">
        <v>1.7706099846737121E-2</v>
      </c>
      <c r="L3273" s="211">
        <v>2.2443758891785667E-2</v>
      </c>
      <c r="M3273" s="211">
        <v>2.8383248378023335E-2</v>
      </c>
      <c r="N3273" s="211">
        <v>3.86088190089778E-2</v>
      </c>
      <c r="P3273" s="212">
        <f t="array" ref="P3273:Z3273">(1+D3273:N3273)^-P$1:Z$1</f>
        <v>0.99991782159291065</v>
      </c>
      <c r="Q3273" s="212">
        <v>0.99938868354537624</v>
      </c>
      <c r="R3273" s="212">
        <v>0.9981184771778856</v>
      </c>
      <c r="S3273" s="212">
        <v>0.99423562243757913</v>
      </c>
      <c r="T3273" s="212">
        <v>0.98500189331411026</v>
      </c>
      <c r="U3273" s="212">
        <v>0.97073282112250547</v>
      </c>
      <c r="V3273" s="212">
        <v>0.93455579421864987</v>
      </c>
      <c r="W3273" s="212">
        <v>0.88438905058881956</v>
      </c>
      <c r="X3273" s="212">
        <v>0.80095057420294524</v>
      </c>
      <c r="Y3273" s="212">
        <v>0.65716601304134414</v>
      </c>
      <c r="Z3273" s="212">
        <v>0.46877007648613117</v>
      </c>
    </row>
    <row r="3274" spans="3:26" x14ac:dyDescent="0.3">
      <c r="C3274" s="210">
        <v>39087</v>
      </c>
      <c r="D3274" s="211">
        <v>9.10869455343429E-4</v>
      </c>
      <c r="E3274" s="211">
        <v>2.1858789321149465E-3</v>
      </c>
      <c r="F3274" s="211">
        <v>3.5615165741584823E-3</v>
      </c>
      <c r="G3274" s="211">
        <v>5.4202345651752741E-3</v>
      </c>
      <c r="H3274" s="211">
        <v>6.8814803461711028E-3</v>
      </c>
      <c r="I3274" s="211">
        <v>9.0143424738011978E-3</v>
      </c>
      <c r="J3274" s="211">
        <v>1.2238546839054844E-2</v>
      </c>
      <c r="K3274" s="211">
        <v>1.6206729295415691E-2</v>
      </c>
      <c r="L3274" s="211">
        <v>2.1017595853093905E-2</v>
      </c>
      <c r="M3274" s="211">
        <v>2.7394818142781267E-2</v>
      </c>
      <c r="N3274" s="211">
        <v>3.7335297507702959E-2</v>
      </c>
      <c r="P3274" s="212">
        <f t="array" ref="P3274:Z3274">(1+D3274:N3274)^-P$1:Z$1</f>
        <v>0.99992716626326528</v>
      </c>
      <c r="Q3274" s="212">
        <v>0.99945427561812528</v>
      </c>
      <c r="R3274" s="212">
        <v>0.99822398428948322</v>
      </c>
      <c r="S3274" s="212">
        <v>0.99460898599527447</v>
      </c>
      <c r="T3274" s="212">
        <v>0.98637781125971757</v>
      </c>
      <c r="U3274" s="212">
        <v>0.97343729570097548</v>
      </c>
      <c r="V3274" s="212">
        <v>0.94099137375535291</v>
      </c>
      <c r="W3274" s="212">
        <v>0.89356373487990803</v>
      </c>
      <c r="X3274" s="212">
        <v>0.81220888063215491</v>
      </c>
      <c r="Y3274" s="212">
        <v>0.66671378662990288</v>
      </c>
      <c r="Z3274" s="212">
        <v>0.48041535679143055</v>
      </c>
    </row>
    <row r="3275" spans="3:26" x14ac:dyDescent="0.3">
      <c r="C3275" s="210">
        <v>39086</v>
      </c>
      <c r="D3275" s="211">
        <v>1.0326779839844385E-3</v>
      </c>
      <c r="E3275" s="211">
        <v>2.66416504449334E-3</v>
      </c>
      <c r="F3275" s="211">
        <v>4.2771459950217538E-3</v>
      </c>
      <c r="G3275" s="211">
        <v>6.4573817155074639E-3</v>
      </c>
      <c r="H3275" s="211">
        <v>8.7973635769763546E-3</v>
      </c>
      <c r="I3275" s="211">
        <v>1.1140685848280776E-2</v>
      </c>
      <c r="J3275" s="211">
        <v>1.4880501525709489E-2</v>
      </c>
      <c r="K3275" s="211">
        <v>1.9314836076241456E-2</v>
      </c>
      <c r="L3275" s="211">
        <v>2.5913359991573938E-2</v>
      </c>
      <c r="M3275" s="211">
        <v>3.3186206275981761E-2</v>
      </c>
      <c r="N3275" s="211">
        <v>4.3513143604140957E-2</v>
      </c>
      <c r="P3275" s="212">
        <f t="array" ref="P3275:Z3275">(1+D3275:N3275)^-P$1:Z$1</f>
        <v>0.99991743179783121</v>
      </c>
      <c r="Q3275" s="212">
        <v>0.99933506555509222</v>
      </c>
      <c r="R3275" s="212">
        <v>0.99786826288346853</v>
      </c>
      <c r="S3275" s="212">
        <v>0.99358404853218851</v>
      </c>
      <c r="T3275" s="212">
        <v>0.98263475986090398</v>
      </c>
      <c r="U3275" s="212">
        <v>0.9673090320095582</v>
      </c>
      <c r="V3275" s="212">
        <v>0.92880695044046069</v>
      </c>
      <c r="W3275" s="212">
        <v>0.87466466530110454</v>
      </c>
      <c r="X3275" s="212">
        <v>0.77427127112768113</v>
      </c>
      <c r="Y3275" s="212">
        <v>0.61280317775412019</v>
      </c>
      <c r="Z3275" s="212">
        <v>0.4266203109085831</v>
      </c>
    </row>
    <row r="3276" spans="3:26" x14ac:dyDescent="0.3">
      <c r="C3276" s="210">
        <v>39085</v>
      </c>
      <c r="D3276" s="211">
        <v>1.0000351398161595E-3</v>
      </c>
      <c r="E3276" s="211">
        <v>2.6838432362255409E-3</v>
      </c>
      <c r="F3276" s="211">
        <v>4.0569182989736389E-3</v>
      </c>
      <c r="G3276" s="211">
        <v>6.2320445969693142E-3</v>
      </c>
      <c r="H3276" s="211">
        <v>8.5282417978075117E-3</v>
      </c>
      <c r="I3276" s="211">
        <v>1.0848376042946348E-2</v>
      </c>
      <c r="J3276" s="211">
        <v>1.4205394907531825E-2</v>
      </c>
      <c r="K3276" s="211">
        <v>1.8542615976549198E-2</v>
      </c>
      <c r="L3276" s="211">
        <v>2.5328699380640411E-2</v>
      </c>
      <c r="M3276" s="211">
        <v>3.4558029483450568E-2</v>
      </c>
      <c r="N3276" s="211">
        <v>4.6418543886136331E-2</v>
      </c>
      <c r="P3276" s="212">
        <f t="array" ref="P3276:Z3276">(1+D3276:N3276)^-P$1:Z$1</f>
        <v>0.99992004036191873</v>
      </c>
      <c r="Q3276" s="212">
        <v>0.9993301624014499</v>
      </c>
      <c r="R3276" s="212">
        <v>0.9979776920281147</v>
      </c>
      <c r="S3276" s="212">
        <v>0.99380655323945144</v>
      </c>
      <c r="T3276" s="212">
        <v>0.98315925424270356</v>
      </c>
      <c r="U3276" s="212">
        <v>0.96814843293502895</v>
      </c>
      <c r="V3276" s="212">
        <v>0.93190237402306619</v>
      </c>
      <c r="W3276" s="212">
        <v>0.87931719806445297</v>
      </c>
      <c r="X3276" s="212">
        <v>0.77869764937735308</v>
      </c>
      <c r="Y3276" s="212">
        <v>0.60072701660103445</v>
      </c>
      <c r="Z3276" s="212">
        <v>0.40354451977246247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6ED3D-1AF9-3B48-86F7-D87679EB9124}">
  <sheetPr>
    <tabColor rgb="FFFFFF00"/>
  </sheetPr>
  <dimension ref="A6"/>
  <sheetViews>
    <sheetView workbookViewId="0"/>
  </sheetViews>
  <sheetFormatPr baseColWidth="10" defaultRowHeight="26" x14ac:dyDescent="0.3"/>
  <cols>
    <col min="1" max="16384" width="10.83203125" style="1"/>
  </cols>
  <sheetData>
    <row r="6" s="27" customFormat="1" x14ac:dyDescent="0.3"/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585FF-55DE-9241-9A53-2C0DF348AF4A}">
  <sheetPr>
    <tabColor rgb="FFFFFF00"/>
  </sheetPr>
  <dimension ref="B2:H47"/>
  <sheetViews>
    <sheetView workbookViewId="0"/>
  </sheetViews>
  <sheetFormatPr baseColWidth="10" defaultRowHeight="26" x14ac:dyDescent="0.3"/>
  <cols>
    <col min="1" max="16384" width="10.83203125" style="1"/>
  </cols>
  <sheetData>
    <row r="2" spans="2:6" x14ac:dyDescent="0.3">
      <c r="B2" s="1" t="s">
        <v>462</v>
      </c>
    </row>
    <row r="3" spans="2:6" x14ac:dyDescent="0.3">
      <c r="B3" s="1" t="s">
        <v>463</v>
      </c>
    </row>
    <row r="4" spans="2:6" x14ac:dyDescent="0.3">
      <c r="B4" s="1" t="s">
        <v>464</v>
      </c>
    </row>
    <row r="5" spans="2:6" x14ac:dyDescent="0.3">
      <c r="B5" s="1" t="s">
        <v>465</v>
      </c>
    </row>
    <row r="6" spans="2:6" x14ac:dyDescent="0.3">
      <c r="B6" s="1" t="s">
        <v>466</v>
      </c>
    </row>
    <row r="7" spans="2:6" x14ac:dyDescent="0.3">
      <c r="B7" s="1" t="s">
        <v>467</v>
      </c>
    </row>
    <row r="8" spans="2:6" x14ac:dyDescent="0.3">
      <c r="B8" s="1" t="s">
        <v>468</v>
      </c>
    </row>
    <row r="9" spans="2:6" x14ac:dyDescent="0.3">
      <c r="B9" s="176" t="s">
        <v>469</v>
      </c>
    </row>
    <row r="10" spans="2:6" x14ac:dyDescent="0.3">
      <c r="B10" s="1" t="s">
        <v>470</v>
      </c>
    </row>
    <row r="11" spans="2:6" x14ac:dyDescent="0.3">
      <c r="B11" s="112"/>
      <c r="C11" s="112"/>
      <c r="D11" s="112"/>
      <c r="E11" s="176" t="s">
        <v>471</v>
      </c>
      <c r="F11" s="112"/>
    </row>
    <row r="12" spans="2:6" x14ac:dyDescent="0.3">
      <c r="B12" s="1" t="s">
        <v>472</v>
      </c>
    </row>
    <row r="13" spans="2:6" x14ac:dyDescent="0.3">
      <c r="B13" s="177" t="s">
        <v>473</v>
      </c>
      <c r="C13" s="159"/>
      <c r="E13" s="112"/>
      <c r="F13" s="177" t="s">
        <v>474</v>
      </c>
    </row>
    <row r="14" spans="2:6" x14ac:dyDescent="0.3">
      <c r="B14" s="1" t="s">
        <v>475</v>
      </c>
    </row>
    <row r="15" spans="2:6" x14ac:dyDescent="0.3">
      <c r="B15" s="112"/>
      <c r="C15" s="112"/>
      <c r="D15" s="112"/>
      <c r="E15" s="176" t="s">
        <v>471</v>
      </c>
      <c r="F15" s="112"/>
    </row>
    <row r="18" spans="2:8" x14ac:dyDescent="0.3">
      <c r="B18" s="1" t="s">
        <v>476</v>
      </c>
    </row>
    <row r="19" spans="2:8" x14ac:dyDescent="0.3">
      <c r="B19" s="1" t="s">
        <v>463</v>
      </c>
    </row>
    <row r="20" spans="2:8" x14ac:dyDescent="0.3">
      <c r="B20" s="1" t="s">
        <v>464</v>
      </c>
    </row>
    <row r="21" spans="2:8" x14ac:dyDescent="0.3">
      <c r="B21" s="1" t="s">
        <v>465</v>
      </c>
    </row>
    <row r="22" spans="2:8" x14ac:dyDescent="0.3">
      <c r="B22" s="1" t="s">
        <v>466</v>
      </c>
    </row>
    <row r="23" spans="2:8" x14ac:dyDescent="0.3">
      <c r="B23" s="27" t="s">
        <v>477</v>
      </c>
    </row>
    <row r="24" spans="2:8" x14ac:dyDescent="0.3">
      <c r="B24" s="1" t="s">
        <v>468</v>
      </c>
    </row>
    <row r="25" spans="2:8" x14ac:dyDescent="0.3">
      <c r="B25" s="176" t="s">
        <v>469</v>
      </c>
    </row>
    <row r="26" spans="2:8" x14ac:dyDescent="0.3">
      <c r="B26" s="1" t="s">
        <v>470</v>
      </c>
    </row>
    <row r="27" spans="2:8" x14ac:dyDescent="0.3">
      <c r="B27" s="112"/>
      <c r="C27" s="112"/>
      <c r="D27" s="112"/>
      <c r="E27" s="176" t="s">
        <v>471</v>
      </c>
      <c r="F27" s="112"/>
    </row>
    <row r="28" spans="2:8" x14ac:dyDescent="0.3">
      <c r="B28" s="1" t="s">
        <v>472</v>
      </c>
    </row>
    <row r="29" spans="2:8" x14ac:dyDescent="0.3">
      <c r="B29" s="177" t="s">
        <v>482</v>
      </c>
      <c r="E29" s="112"/>
      <c r="F29" s="159" t="s">
        <v>478</v>
      </c>
      <c r="G29" s="112"/>
      <c r="H29" s="177" t="s">
        <v>479</v>
      </c>
    </row>
    <row r="30" spans="2:8" x14ac:dyDescent="0.3">
      <c r="B30" s="1" t="s">
        <v>480</v>
      </c>
    </row>
    <row r="31" spans="2:8" x14ac:dyDescent="0.3">
      <c r="B31" s="112"/>
      <c r="C31" s="112"/>
      <c r="D31" s="112"/>
      <c r="E31" s="176" t="s">
        <v>471</v>
      </c>
      <c r="F31" s="112"/>
    </row>
    <row r="34" spans="2:8" x14ac:dyDescent="0.3">
      <c r="B34" s="1" t="s">
        <v>476</v>
      </c>
    </row>
    <row r="35" spans="2:8" x14ac:dyDescent="0.3">
      <c r="B35" s="1" t="s">
        <v>481</v>
      </c>
    </row>
    <row r="36" spans="2:8" x14ac:dyDescent="0.3">
      <c r="B36" s="1" t="s">
        <v>464</v>
      </c>
    </row>
    <row r="37" spans="2:8" x14ac:dyDescent="0.3">
      <c r="B37" s="1" t="s">
        <v>465</v>
      </c>
    </row>
    <row r="38" spans="2:8" x14ac:dyDescent="0.3">
      <c r="B38" s="1" t="s">
        <v>466</v>
      </c>
    </row>
    <row r="39" spans="2:8" x14ac:dyDescent="0.3">
      <c r="B39" s="27" t="s">
        <v>477</v>
      </c>
    </row>
    <row r="40" spans="2:8" x14ac:dyDescent="0.3">
      <c r="B40" s="1" t="s">
        <v>468</v>
      </c>
    </row>
    <row r="41" spans="2:8" x14ac:dyDescent="0.3">
      <c r="B41" s="176" t="s">
        <v>469</v>
      </c>
    </row>
    <row r="42" spans="2:8" x14ac:dyDescent="0.3">
      <c r="B42" s="1" t="s">
        <v>470</v>
      </c>
    </row>
    <row r="43" spans="2:8" x14ac:dyDescent="0.3">
      <c r="B43" s="112"/>
      <c r="C43" s="112"/>
      <c r="D43" s="112"/>
      <c r="E43" s="176" t="s">
        <v>471</v>
      </c>
      <c r="F43" s="112"/>
    </row>
    <row r="44" spans="2:8" x14ac:dyDescent="0.3">
      <c r="B44" s="1" t="s">
        <v>472</v>
      </c>
    </row>
    <row r="45" spans="2:8" x14ac:dyDescent="0.3">
      <c r="B45" s="177" t="s">
        <v>482</v>
      </c>
      <c r="E45" s="112"/>
      <c r="F45" s="159" t="s">
        <v>478</v>
      </c>
      <c r="G45" s="112"/>
      <c r="H45" s="177" t="s">
        <v>479</v>
      </c>
    </row>
    <row r="46" spans="2:8" x14ac:dyDescent="0.3">
      <c r="B46" s="1" t="s">
        <v>480</v>
      </c>
    </row>
    <row r="47" spans="2:8" x14ac:dyDescent="0.3">
      <c r="B47" s="112"/>
      <c r="C47" s="112"/>
      <c r="D47" s="112"/>
      <c r="E47" s="176" t="s">
        <v>471</v>
      </c>
      <c r="F47" s="112"/>
    </row>
  </sheetData>
  <dataValidations count="5">
    <dataValidation type="list" allowBlank="1" showInputMessage="1" showErrorMessage="1" sqref="B11 B15 B27 B31 B43 B47" xr:uid="{96FB95B8-8F8C-A241-A2FA-F393124D1433}">
      <formula1>"Buy, Sell"</formula1>
    </dataValidation>
    <dataValidation type="list" allowBlank="1" showInputMessage="1" showErrorMessage="1" sqref="C11 C15 C27 C31 C43 C47" xr:uid="{1269AE77-845E-2D43-9B74-5D2EAB3E03E5}">
      <formula1>"forward, spot"</formula1>
    </dataValidation>
    <dataValidation type="list" allowBlank="1" showInputMessage="1" showErrorMessage="1" sqref="D11 F11 F15 D15 D27 F27 D31 F31 D43 F43 D47 F47" xr:uid="{4500C64E-D9A0-C249-AA63-315EF6E41F31}">
      <formula1>"Peso, Dollar"</formula1>
    </dataValidation>
    <dataValidation type="list" allowBlank="1" showInputMessage="1" showErrorMessage="1" sqref="E13 G29 G45" xr:uid="{D0A3F9FE-6150-8742-B3CC-F3E908D9CBD4}">
      <formula1>"fixed, floating"</formula1>
    </dataValidation>
    <dataValidation type="list" allowBlank="1" showInputMessage="1" showErrorMessage="1" sqref="E29 E45" xr:uid="{C117D90D-A90E-064F-881E-53194FDC6F4A}">
      <formula1>"forward rate agreement, interest rate swap, interest rate swaption"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153CD-562B-9644-AE32-23985F4595BF}">
  <sheetPr codeName="Sheet47">
    <tabColor rgb="FF002060"/>
  </sheetPr>
  <dimension ref="A1:A6"/>
  <sheetViews>
    <sheetView workbookViewId="0">
      <selection activeCell="A5" sqref="A5"/>
    </sheetView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516</v>
      </c>
    </row>
    <row r="2" spans="1:1" x14ac:dyDescent="0.3">
      <c r="A2" s="1" t="s">
        <v>517</v>
      </c>
    </row>
    <row r="3" spans="1:1" x14ac:dyDescent="0.3">
      <c r="A3" s="1" t="s">
        <v>518</v>
      </c>
    </row>
    <row r="4" spans="1:1" x14ac:dyDescent="0.3">
      <c r="A4" s="1" t="s">
        <v>521</v>
      </c>
    </row>
    <row r="5" spans="1:1" x14ac:dyDescent="0.3">
      <c r="A5" s="1" t="s">
        <v>519</v>
      </c>
    </row>
    <row r="6" spans="1:1" x14ac:dyDescent="0.3">
      <c r="A6" s="1" t="s">
        <v>520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6F1A5-E318-CC43-B76C-3C03FF32B530}">
  <sheetPr codeName="Sheet24">
    <tabColor theme="5" tint="-0.499984740745262"/>
  </sheetPr>
  <dimension ref="A2:C20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3" x14ac:dyDescent="0.3">
      <c r="B2" s="27" t="s">
        <v>227</v>
      </c>
    </row>
    <row r="4" spans="2:3" x14ac:dyDescent="0.3">
      <c r="B4" s="1" t="s">
        <v>340</v>
      </c>
    </row>
    <row r="5" spans="2:3" x14ac:dyDescent="0.3">
      <c r="B5" s="1" t="s">
        <v>254</v>
      </c>
    </row>
    <row r="6" spans="2:3" x14ac:dyDescent="0.3">
      <c r="B6" s="1" t="s">
        <v>228</v>
      </c>
    </row>
    <row r="8" spans="2:3" x14ac:dyDescent="0.3">
      <c r="B8" s="1" t="s">
        <v>341</v>
      </c>
    </row>
    <row r="9" spans="2:3" x14ac:dyDescent="0.3">
      <c r="B9" s="1" t="s">
        <v>241</v>
      </c>
    </row>
    <row r="10" spans="2:3" x14ac:dyDescent="0.3">
      <c r="B10" s="1" t="s">
        <v>342</v>
      </c>
    </row>
    <row r="12" spans="2:3" x14ac:dyDescent="0.3">
      <c r="B12" s="1" t="s">
        <v>249</v>
      </c>
    </row>
    <row r="13" spans="2:3" x14ac:dyDescent="0.3">
      <c r="C13" s="1" t="s">
        <v>448</v>
      </c>
    </row>
    <row r="14" spans="2:3" x14ac:dyDescent="0.3">
      <c r="C14" s="1" t="s">
        <v>449</v>
      </c>
    </row>
    <row r="15" spans="2:3" x14ac:dyDescent="0.3">
      <c r="C15" s="1" t="s">
        <v>450</v>
      </c>
    </row>
    <row r="16" spans="2:3" x14ac:dyDescent="0.3">
      <c r="C16" s="1" t="s">
        <v>248</v>
      </c>
    </row>
    <row r="17" spans="3:3" x14ac:dyDescent="0.3">
      <c r="C17" s="1" t="s">
        <v>247</v>
      </c>
    </row>
    <row r="18" spans="3:3" x14ac:dyDescent="0.3">
      <c r="C18" s="1" t="s">
        <v>451</v>
      </c>
    </row>
    <row r="19" spans="3:3" x14ac:dyDescent="0.3">
      <c r="C19" s="1" t="s">
        <v>452</v>
      </c>
    </row>
    <row r="20" spans="3:3" x14ac:dyDescent="0.3">
      <c r="C20" s="1" t="s">
        <v>453</v>
      </c>
    </row>
  </sheetData>
  <pageMargins left="0.7" right="0.7" top="0.75" bottom="0.75" header="0.3" footer="0.3"/>
  <pageSetup orientation="portrait" horizontalDpi="0" verticalDpi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B1CB5-9A83-2E45-8BF9-9D56B9FDA9EE}">
  <sheetPr codeName="Sheet46">
    <tabColor theme="5" tint="-0.499984740745262"/>
  </sheetPr>
  <dimension ref="A2:E7"/>
  <sheetViews>
    <sheetView zoomScaleNormal="100" workbookViewId="0"/>
  </sheetViews>
  <sheetFormatPr baseColWidth="10" defaultColWidth="10.83203125" defaultRowHeight="26" x14ac:dyDescent="0.3"/>
  <cols>
    <col min="1" max="1" width="10.83203125" style="105"/>
    <col min="2" max="2" width="10.83203125" style="1"/>
    <col min="3" max="3" width="35.5" style="1" customWidth="1"/>
    <col min="4" max="16384" width="10.83203125" style="1"/>
  </cols>
  <sheetData>
    <row r="2" spans="2:5" x14ac:dyDescent="0.3">
      <c r="B2" s="1" t="s">
        <v>422</v>
      </c>
    </row>
    <row r="3" spans="2:5" x14ac:dyDescent="0.3">
      <c r="C3" s="1" t="s">
        <v>417</v>
      </c>
      <c r="E3" s="124">
        <v>0.55000000000000004</v>
      </c>
    </row>
    <row r="4" spans="2:5" x14ac:dyDescent="0.3">
      <c r="C4" s="1" t="s">
        <v>418</v>
      </c>
      <c r="E4" s="124">
        <v>0.35</v>
      </c>
    </row>
    <row r="5" spans="2:5" x14ac:dyDescent="0.3">
      <c r="C5" s="1" t="s">
        <v>419</v>
      </c>
      <c r="E5" s="125">
        <v>0.01</v>
      </c>
    </row>
    <row r="6" spans="2:5" x14ac:dyDescent="0.3">
      <c r="C6" s="1" t="s">
        <v>420</v>
      </c>
      <c r="E6" s="125">
        <v>1.4999999999999999E-2</v>
      </c>
    </row>
    <row r="7" spans="2:5" x14ac:dyDescent="0.3">
      <c r="C7" s="1" t="s">
        <v>421</v>
      </c>
      <c r="E7" s="124">
        <v>0.12</v>
      </c>
    </row>
  </sheetData>
  <pageMargins left="0.7" right="0.7" top="0.75" bottom="0.75" header="0.3" footer="0.3"/>
  <pageSetup orientation="portrait" horizontalDpi="0" verticalDpi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D0EE4-6EDB-1543-B7CB-D09A71679059}">
  <sheetPr codeName="Sheet44">
    <tabColor theme="5" tint="-0.499984740745262"/>
  </sheetPr>
  <dimension ref="A2:D32"/>
  <sheetViews>
    <sheetView zoomScale="80" zoomScaleNormal="80" workbookViewId="0"/>
  </sheetViews>
  <sheetFormatPr baseColWidth="10" defaultColWidth="10.83203125" defaultRowHeight="26" x14ac:dyDescent="0.3"/>
  <cols>
    <col min="1" max="1" width="10.83203125" style="105"/>
    <col min="2" max="16384" width="10.83203125" style="1"/>
  </cols>
  <sheetData>
    <row r="2" spans="1:4" x14ac:dyDescent="0.3">
      <c r="A2" s="105" t="s">
        <v>250</v>
      </c>
      <c r="B2" s="1" t="s">
        <v>346</v>
      </c>
    </row>
    <row r="3" spans="1:4" x14ac:dyDescent="0.3">
      <c r="B3" s="1" t="s">
        <v>311</v>
      </c>
      <c r="D3" s="112" t="e">
        <f>#REF!</f>
        <v>#REF!</v>
      </c>
    </row>
    <row r="4" spans="1:4" x14ac:dyDescent="0.3">
      <c r="B4" s="1" t="s">
        <v>347</v>
      </c>
      <c r="D4" s="112" t="e">
        <f>#REF!</f>
        <v>#REF!</v>
      </c>
    </row>
    <row r="5" spans="1:4" x14ac:dyDescent="0.3">
      <c r="B5" s="1" t="s">
        <v>348</v>
      </c>
      <c r="D5" s="112" t="e">
        <f>#REF!</f>
        <v>#REF!</v>
      </c>
    </row>
    <row r="7" spans="1:4" x14ac:dyDescent="0.3">
      <c r="A7" s="105" t="s">
        <v>251</v>
      </c>
      <c r="B7" s="1" t="s">
        <v>357</v>
      </c>
    </row>
    <row r="8" spans="1:4" x14ac:dyDescent="0.3">
      <c r="B8" s="1" t="s">
        <v>349</v>
      </c>
    </row>
    <row r="9" spans="1:4" s="112" customFormat="1" x14ac:dyDescent="0.3">
      <c r="A9" s="105"/>
    </row>
    <row r="10" spans="1:4" s="112" customFormat="1" x14ac:dyDescent="0.3">
      <c r="A10" s="105"/>
    </row>
    <row r="11" spans="1:4" s="112" customFormat="1" x14ac:dyDescent="0.3">
      <c r="A11" s="105"/>
    </row>
    <row r="13" spans="1:4" x14ac:dyDescent="0.3">
      <c r="A13" s="105" t="s">
        <v>252</v>
      </c>
      <c r="B13" s="1" t="s">
        <v>358</v>
      </c>
    </row>
    <row r="14" spans="1:4" x14ac:dyDescent="0.3">
      <c r="A14" s="1"/>
      <c r="B14" s="1" t="s">
        <v>359</v>
      </c>
    </row>
    <row r="15" spans="1:4" x14ac:dyDescent="0.3">
      <c r="A15" s="1"/>
      <c r="B15" s="1" t="s">
        <v>360</v>
      </c>
    </row>
    <row r="16" spans="1:4" s="112" customFormat="1" x14ac:dyDescent="0.3">
      <c r="A16" s="105"/>
    </row>
    <row r="17" spans="1:2" s="112" customFormat="1" x14ac:dyDescent="0.3">
      <c r="A17" s="105"/>
    </row>
    <row r="18" spans="1:2" s="112" customFormat="1" x14ac:dyDescent="0.3">
      <c r="A18" s="105"/>
    </row>
    <row r="20" spans="1:2" x14ac:dyDescent="0.3">
      <c r="A20" s="105" t="s">
        <v>253</v>
      </c>
      <c r="B20" s="1" t="s">
        <v>350</v>
      </c>
    </row>
    <row r="21" spans="1:2" x14ac:dyDescent="0.3">
      <c r="B21" s="1" t="s">
        <v>351</v>
      </c>
    </row>
    <row r="22" spans="1:2" x14ac:dyDescent="0.3">
      <c r="B22" s="1" t="s">
        <v>352</v>
      </c>
    </row>
    <row r="23" spans="1:2" x14ac:dyDescent="0.3">
      <c r="B23" s="112" t="e">
        <f>#REF!</f>
        <v>#REF!</v>
      </c>
    </row>
    <row r="24" spans="1:2" s="112" customFormat="1" x14ac:dyDescent="0.3">
      <c r="A24" s="105"/>
    </row>
    <row r="25" spans="1:2" s="112" customFormat="1" x14ac:dyDescent="0.3">
      <c r="A25" s="105"/>
    </row>
    <row r="26" spans="1:2" s="112" customFormat="1" x14ac:dyDescent="0.3">
      <c r="A26" s="105"/>
    </row>
    <row r="28" spans="1:2" x14ac:dyDescent="0.3">
      <c r="A28" s="105" t="s">
        <v>345</v>
      </c>
      <c r="B28" s="1" t="s">
        <v>344</v>
      </c>
    </row>
    <row r="29" spans="1:2" x14ac:dyDescent="0.3">
      <c r="B29" s="1" t="s">
        <v>343</v>
      </c>
    </row>
    <row r="30" spans="1:2" s="112" customFormat="1" x14ac:dyDescent="0.3">
      <c r="A30" s="105"/>
    </row>
    <row r="31" spans="1:2" s="112" customFormat="1" x14ac:dyDescent="0.3">
      <c r="A31" s="105"/>
    </row>
    <row r="32" spans="1:2" s="112" customFormat="1" x14ac:dyDescent="0.3">
      <c r="A32" s="105"/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77A-9AD6-F54F-8262-C223EF54326F}">
  <sheetPr codeName="Sheet37">
    <tabColor theme="5" tint="-0.499984740745262"/>
  </sheetPr>
  <dimension ref="B2:D55"/>
  <sheetViews>
    <sheetView zoomScale="70" zoomScaleNormal="70" workbookViewId="0">
      <selection sqref="A1:E1048576"/>
    </sheetView>
  </sheetViews>
  <sheetFormatPr baseColWidth="10" defaultColWidth="10.83203125" defaultRowHeight="26" x14ac:dyDescent="0.3"/>
  <cols>
    <col min="1" max="1" width="10.83203125" style="1"/>
    <col min="2" max="2" width="18.6640625" style="1" customWidth="1"/>
    <col min="3" max="3" width="49" style="1" customWidth="1"/>
    <col min="4" max="4" width="36.6640625" style="1" customWidth="1"/>
    <col min="5" max="16384" width="10.83203125" style="1"/>
  </cols>
  <sheetData>
    <row r="2" spans="2:4" x14ac:dyDescent="0.3">
      <c r="B2" s="8"/>
    </row>
    <row r="3" spans="2:4" ht="27" x14ac:dyDescent="0.3">
      <c r="B3" s="1" t="s">
        <v>235</v>
      </c>
      <c r="C3" s="102" t="s">
        <v>186</v>
      </c>
      <c r="D3" s="98" t="s">
        <v>487</v>
      </c>
    </row>
    <row r="4" spans="2:4" x14ac:dyDescent="0.3">
      <c r="C4" s="103" t="s">
        <v>187</v>
      </c>
      <c r="D4" s="99">
        <v>0.03</v>
      </c>
    </row>
    <row r="5" spans="2:4" x14ac:dyDescent="0.3">
      <c r="C5" s="103" t="s">
        <v>488</v>
      </c>
      <c r="D5" s="99" t="s">
        <v>489</v>
      </c>
    </row>
    <row r="6" spans="2:4" x14ac:dyDescent="0.3">
      <c r="C6" s="103" t="s">
        <v>188</v>
      </c>
      <c r="D6" s="100" t="s">
        <v>490</v>
      </c>
    </row>
    <row r="7" spans="2:4" x14ac:dyDescent="0.3">
      <c r="C7" s="103" t="s">
        <v>386</v>
      </c>
      <c r="D7" s="142">
        <v>48258</v>
      </c>
    </row>
    <row r="8" spans="2:4" x14ac:dyDescent="0.3">
      <c r="C8" s="104"/>
      <c r="D8" s="101">
        <v>2000000</v>
      </c>
    </row>
    <row r="10" spans="2:4" x14ac:dyDescent="0.3">
      <c r="B10" s="1" t="s">
        <v>234</v>
      </c>
      <c r="C10" s="102" t="s">
        <v>186</v>
      </c>
      <c r="D10" s="106" t="s">
        <v>191</v>
      </c>
    </row>
    <row r="11" spans="2:4" x14ac:dyDescent="0.3">
      <c r="C11" s="103" t="s">
        <v>187</v>
      </c>
      <c r="D11" s="107">
        <v>2.9000000000000001E-2</v>
      </c>
    </row>
    <row r="12" spans="2:4" x14ac:dyDescent="0.3">
      <c r="C12" s="103" t="s">
        <v>488</v>
      </c>
      <c r="D12" s="107" t="s">
        <v>491</v>
      </c>
    </row>
    <row r="13" spans="2:4" x14ac:dyDescent="0.3">
      <c r="C13" s="103" t="s">
        <v>188</v>
      </c>
      <c r="D13" s="108" t="s">
        <v>192</v>
      </c>
    </row>
    <row r="14" spans="2:4" x14ac:dyDescent="0.3">
      <c r="C14" s="103" t="s">
        <v>386</v>
      </c>
      <c r="D14" s="141">
        <v>46767</v>
      </c>
    </row>
    <row r="15" spans="2:4" x14ac:dyDescent="0.3">
      <c r="C15" s="104"/>
      <c r="D15" s="109">
        <v>1500000</v>
      </c>
    </row>
    <row r="17" spans="2:4" x14ac:dyDescent="0.3">
      <c r="B17" s="1" t="s">
        <v>233</v>
      </c>
      <c r="C17" s="102" t="s">
        <v>193</v>
      </c>
      <c r="D17" s="106" t="s">
        <v>243</v>
      </c>
    </row>
    <row r="18" spans="2:4" x14ac:dyDescent="0.3">
      <c r="C18" s="103" t="s">
        <v>387</v>
      </c>
      <c r="D18" s="108" t="s">
        <v>388</v>
      </c>
    </row>
    <row r="19" spans="2:4" x14ac:dyDescent="0.3">
      <c r="C19" s="103" t="s">
        <v>488</v>
      </c>
      <c r="D19" s="108" t="s">
        <v>492</v>
      </c>
    </row>
    <row r="20" spans="2:4" x14ac:dyDescent="0.3">
      <c r="C20" s="103" t="s">
        <v>493</v>
      </c>
      <c r="D20" s="180">
        <v>115000000</v>
      </c>
    </row>
    <row r="21" spans="2:4" x14ac:dyDescent="0.3">
      <c r="C21" s="104" t="s">
        <v>494</v>
      </c>
      <c r="D21" s="109">
        <v>1000000</v>
      </c>
    </row>
    <row r="22" spans="2:4" x14ac:dyDescent="0.3">
      <c r="D22" s="105"/>
    </row>
    <row r="23" spans="2:4" x14ac:dyDescent="0.3">
      <c r="B23" s="1" t="s">
        <v>232</v>
      </c>
      <c r="C23" s="102" t="s">
        <v>193</v>
      </c>
      <c r="D23" s="106" t="s">
        <v>242</v>
      </c>
    </row>
    <row r="24" spans="2:4" x14ac:dyDescent="0.3">
      <c r="C24" s="103" t="s">
        <v>488</v>
      </c>
      <c r="D24" s="108" t="s">
        <v>495</v>
      </c>
    </row>
    <row r="25" spans="2:4" x14ac:dyDescent="0.3">
      <c r="C25" s="103" t="s">
        <v>387</v>
      </c>
      <c r="D25" s="108" t="s">
        <v>389</v>
      </c>
    </row>
    <row r="26" spans="2:4" x14ac:dyDescent="0.3">
      <c r="C26" s="104" t="s">
        <v>494</v>
      </c>
      <c r="D26" s="109">
        <v>1000000</v>
      </c>
    </row>
    <row r="27" spans="2:4" x14ac:dyDescent="0.3">
      <c r="D27" s="105"/>
    </row>
    <row r="28" spans="2:4" x14ac:dyDescent="0.3">
      <c r="B28" s="1" t="s">
        <v>236</v>
      </c>
      <c r="C28" s="13" t="s">
        <v>193</v>
      </c>
      <c r="D28" s="106" t="s">
        <v>244</v>
      </c>
    </row>
    <row r="29" spans="2:4" x14ac:dyDescent="0.3">
      <c r="C29" s="103" t="s">
        <v>488</v>
      </c>
      <c r="D29" s="108" t="s">
        <v>496</v>
      </c>
    </row>
    <row r="30" spans="2:4" x14ac:dyDescent="0.3">
      <c r="C30" s="103" t="s">
        <v>387</v>
      </c>
      <c r="D30" s="108" t="s">
        <v>390</v>
      </c>
    </row>
    <row r="31" spans="2:4" x14ac:dyDescent="0.3">
      <c r="C31" s="16" t="s">
        <v>215</v>
      </c>
      <c r="D31" s="180">
        <v>740000</v>
      </c>
    </row>
    <row r="32" spans="2:4" x14ac:dyDescent="0.3">
      <c r="C32" s="104" t="s">
        <v>494</v>
      </c>
      <c r="D32" s="109">
        <v>1000000</v>
      </c>
    </row>
    <row r="33" spans="2:4" x14ac:dyDescent="0.3">
      <c r="D33" s="105"/>
    </row>
    <row r="34" spans="2:4" x14ac:dyDescent="0.3">
      <c r="B34" s="1" t="s">
        <v>237</v>
      </c>
      <c r="C34" s="102" t="s">
        <v>203</v>
      </c>
      <c r="D34" s="106" t="s">
        <v>245</v>
      </c>
    </row>
    <row r="35" spans="2:4" x14ac:dyDescent="0.3">
      <c r="C35" s="103" t="s">
        <v>488</v>
      </c>
      <c r="D35" s="108" t="s">
        <v>497</v>
      </c>
    </row>
    <row r="36" spans="2:4" x14ac:dyDescent="0.3">
      <c r="C36" s="103" t="s">
        <v>387</v>
      </c>
      <c r="D36" s="108" t="s">
        <v>391</v>
      </c>
    </row>
    <row r="37" spans="2:4" x14ac:dyDescent="0.3">
      <c r="C37" s="103" t="s">
        <v>498</v>
      </c>
      <c r="D37" s="180">
        <v>880000</v>
      </c>
    </row>
    <row r="38" spans="2:4" x14ac:dyDescent="0.3">
      <c r="C38" s="104" t="s">
        <v>494</v>
      </c>
      <c r="D38" s="109">
        <v>1000000</v>
      </c>
    </row>
    <row r="39" spans="2:4" x14ac:dyDescent="0.3">
      <c r="D39" s="105"/>
    </row>
    <row r="40" spans="2:4" x14ac:dyDescent="0.3">
      <c r="B40" s="1" t="s">
        <v>238</v>
      </c>
      <c r="C40" s="13" t="s">
        <v>197</v>
      </c>
      <c r="D40" s="106" t="s">
        <v>196</v>
      </c>
    </row>
    <row r="41" spans="2:4" x14ac:dyDescent="0.3">
      <c r="C41" s="18"/>
      <c r="D41" s="109">
        <v>1250000</v>
      </c>
    </row>
    <row r="42" spans="2:4" x14ac:dyDescent="0.3">
      <c r="D42" s="105"/>
    </row>
    <row r="43" spans="2:4" x14ac:dyDescent="0.3">
      <c r="B43" s="1" t="s">
        <v>239</v>
      </c>
      <c r="C43" s="13" t="s">
        <v>197</v>
      </c>
      <c r="D43" s="106" t="s">
        <v>200</v>
      </c>
    </row>
    <row r="44" spans="2:4" x14ac:dyDescent="0.3">
      <c r="C44" s="18"/>
      <c r="D44" s="109">
        <v>1500000</v>
      </c>
    </row>
    <row r="45" spans="2:4" x14ac:dyDescent="0.3">
      <c r="D45" s="105"/>
    </row>
    <row r="46" spans="2:4" x14ac:dyDescent="0.3">
      <c r="B46" s="1" t="s">
        <v>240</v>
      </c>
      <c r="C46" s="13" t="s">
        <v>201</v>
      </c>
      <c r="D46" s="106" t="s">
        <v>202</v>
      </c>
    </row>
    <row r="47" spans="2:4" x14ac:dyDescent="0.3">
      <c r="C47" s="18"/>
      <c r="D47" s="109">
        <v>2000000</v>
      </c>
    </row>
    <row r="48" spans="2:4" x14ac:dyDescent="0.3">
      <c r="D48" s="105"/>
    </row>
    <row r="49" spans="3:4" x14ac:dyDescent="0.3">
      <c r="C49" s="110" t="s">
        <v>231</v>
      </c>
      <c r="D49" s="111" t="s">
        <v>204</v>
      </c>
    </row>
    <row r="50" spans="3:4" x14ac:dyDescent="0.3">
      <c r="D50" s="105"/>
    </row>
    <row r="51" spans="3:4" x14ac:dyDescent="0.3">
      <c r="C51" s="110" t="s">
        <v>231</v>
      </c>
      <c r="D51" s="111" t="s">
        <v>205</v>
      </c>
    </row>
    <row r="52" spans="3:4" x14ac:dyDescent="0.3">
      <c r="D52" s="105"/>
    </row>
    <row r="53" spans="3:4" x14ac:dyDescent="0.3">
      <c r="C53" s="110" t="s">
        <v>231</v>
      </c>
      <c r="D53" s="111" t="s">
        <v>206</v>
      </c>
    </row>
    <row r="55" spans="3:4" x14ac:dyDescent="0.3">
      <c r="D55" s="113"/>
    </row>
  </sheetData>
  <pageMargins left="0.7" right="0.7" top="0.75" bottom="0.75" header="0.3" footer="0.3"/>
  <pageSetup orientation="portrait" horizontalDpi="0" verticalDpi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90D2-3695-7142-A85E-EBF039E57D64}">
  <sheetPr codeName="Sheet38">
    <tabColor theme="5" tint="-0.499984740745262"/>
  </sheetPr>
  <dimension ref="B2:R504"/>
  <sheetViews>
    <sheetView zoomScale="70" zoomScaleNormal="70" workbookViewId="0"/>
  </sheetViews>
  <sheetFormatPr baseColWidth="10" defaultColWidth="15.6640625" defaultRowHeight="26" x14ac:dyDescent="0.3"/>
  <cols>
    <col min="1" max="1" width="15.6640625" style="1"/>
    <col min="2" max="2" width="15.6640625" style="73"/>
    <col min="3" max="16384" width="15.6640625" style="1"/>
  </cols>
  <sheetData>
    <row r="2" spans="2:18" s="105" customFormat="1" x14ac:dyDescent="0.3">
      <c r="B2" s="135"/>
      <c r="C2" s="105" t="s">
        <v>235</v>
      </c>
      <c r="D2" s="105" t="s">
        <v>235</v>
      </c>
      <c r="E2" s="105" t="s">
        <v>234</v>
      </c>
      <c r="F2" s="105" t="s">
        <v>234</v>
      </c>
      <c r="G2" s="105" t="s">
        <v>233</v>
      </c>
      <c r="H2" s="105" t="s">
        <v>233</v>
      </c>
      <c r="I2" s="105" t="s">
        <v>232</v>
      </c>
      <c r="J2" s="105" t="s">
        <v>232</v>
      </c>
      <c r="K2" s="105" t="s">
        <v>236</v>
      </c>
      <c r="L2" s="105" t="s">
        <v>237</v>
      </c>
      <c r="M2" s="105" t="s">
        <v>238</v>
      </c>
      <c r="N2" s="105" t="s">
        <v>239</v>
      </c>
      <c r="O2" s="105" t="s">
        <v>240</v>
      </c>
      <c r="P2" s="105" t="s">
        <v>204</v>
      </c>
      <c r="Q2" s="105" t="s">
        <v>205</v>
      </c>
      <c r="R2" s="105" t="s">
        <v>206</v>
      </c>
    </row>
    <row r="3" spans="2:18" s="132" customFormat="1" x14ac:dyDescent="0.3">
      <c r="B3" s="181" t="s">
        <v>23</v>
      </c>
      <c r="C3" s="182" t="s">
        <v>189</v>
      </c>
      <c r="D3" s="183" t="s">
        <v>190</v>
      </c>
      <c r="E3" s="182" t="s">
        <v>189</v>
      </c>
      <c r="F3" s="183" t="s">
        <v>190</v>
      </c>
      <c r="G3" s="182" t="s">
        <v>189</v>
      </c>
      <c r="H3" s="183" t="s">
        <v>194</v>
      </c>
      <c r="I3" s="182" t="s">
        <v>195</v>
      </c>
      <c r="J3" s="183" t="s">
        <v>194</v>
      </c>
      <c r="K3" s="184" t="s">
        <v>189</v>
      </c>
      <c r="L3" s="184" t="s">
        <v>189</v>
      </c>
      <c r="M3" s="184" t="s">
        <v>189</v>
      </c>
      <c r="N3" s="184" t="s">
        <v>189</v>
      </c>
      <c r="O3" s="184" t="s">
        <v>189</v>
      </c>
      <c r="P3" s="184" t="s">
        <v>189</v>
      </c>
      <c r="Q3" s="184" t="s">
        <v>189</v>
      </c>
      <c r="R3" s="184" t="s">
        <v>189</v>
      </c>
    </row>
    <row r="4" spans="2:18" x14ac:dyDescent="0.3">
      <c r="B4" s="185">
        <v>45657</v>
      </c>
      <c r="C4" s="186">
        <v>87.504999999999995</v>
      </c>
      <c r="D4" s="187">
        <v>5.1159999999999997</v>
      </c>
      <c r="E4" s="188">
        <v>95.637</v>
      </c>
      <c r="F4" s="189">
        <v>4.452</v>
      </c>
      <c r="G4" s="188">
        <v>95.507000000000005</v>
      </c>
      <c r="H4" s="189">
        <v>0.86299999999999999</v>
      </c>
      <c r="I4" s="188">
        <v>81.75</v>
      </c>
      <c r="J4" s="189">
        <v>4.4930000000000003</v>
      </c>
      <c r="K4" s="190">
        <v>77.161000000000001</v>
      </c>
      <c r="L4" s="191">
        <v>95.055999999999997</v>
      </c>
      <c r="M4" s="192">
        <v>2230.1999999999998</v>
      </c>
      <c r="N4" s="192">
        <v>5881.6</v>
      </c>
      <c r="O4" s="191">
        <v>71.72</v>
      </c>
      <c r="P4" s="192">
        <v>157.19999999999999</v>
      </c>
      <c r="Q4" s="191">
        <v>0.96589999999999998</v>
      </c>
      <c r="R4" s="15">
        <v>0.79900000000000004</v>
      </c>
    </row>
    <row r="5" spans="2:18" x14ac:dyDescent="0.3">
      <c r="B5" s="185">
        <v>45656</v>
      </c>
      <c r="C5" s="193">
        <v>87.744</v>
      </c>
      <c r="D5" s="194">
        <v>5.0720000000000001</v>
      </c>
      <c r="E5" s="195">
        <v>95.83</v>
      </c>
      <c r="F5" s="196">
        <v>4.38</v>
      </c>
      <c r="G5" s="195">
        <v>95.504999999999995</v>
      </c>
      <c r="H5" s="196">
        <v>0.86299999999999999</v>
      </c>
      <c r="I5" s="195">
        <v>81.9453125</v>
      </c>
      <c r="J5" s="196">
        <v>4.4530000000000003</v>
      </c>
      <c r="K5" s="197">
        <v>76.927999999999997</v>
      </c>
      <c r="L5" s="198">
        <v>95.055999999999997</v>
      </c>
      <c r="M5" s="199">
        <v>2227.8000000000002</v>
      </c>
      <c r="N5" s="199">
        <v>5906.9</v>
      </c>
      <c r="O5" s="198">
        <v>70.989999999999995</v>
      </c>
      <c r="P5" s="199">
        <v>156.84</v>
      </c>
      <c r="Q5" s="198">
        <v>0.96089999999999998</v>
      </c>
      <c r="R5" s="17">
        <v>0.79679999999999995</v>
      </c>
    </row>
    <row r="6" spans="2:18" x14ac:dyDescent="0.3">
      <c r="B6" s="185">
        <v>45653</v>
      </c>
      <c r="C6" s="193">
        <v>87.304000000000002</v>
      </c>
      <c r="D6" s="194">
        <v>5.1520000000000001</v>
      </c>
      <c r="E6" s="195">
        <v>95.593000000000004</v>
      </c>
      <c r="F6" s="196">
        <v>4.4649999999999999</v>
      </c>
      <c r="G6" s="195">
        <v>95.364000000000004</v>
      </c>
      <c r="H6" s="196">
        <v>0.88300000000000001</v>
      </c>
      <c r="I6" s="195">
        <v>81.421875</v>
      </c>
      <c r="J6" s="196">
        <v>4.5519999999999996</v>
      </c>
      <c r="K6" s="197">
        <v>76.820999999999998</v>
      </c>
      <c r="L6" s="198">
        <v>94.902000000000001</v>
      </c>
      <c r="M6" s="199">
        <v>2244.6</v>
      </c>
      <c r="N6" s="199">
        <v>5970.8</v>
      </c>
      <c r="O6" s="198">
        <v>70.599999999999994</v>
      </c>
      <c r="P6" s="199">
        <v>157.87</v>
      </c>
      <c r="Q6" s="198">
        <v>0.95909999999999995</v>
      </c>
      <c r="R6" s="17">
        <v>0.79510000000000003</v>
      </c>
    </row>
    <row r="7" spans="2:18" x14ac:dyDescent="0.3">
      <c r="B7" s="185">
        <v>45652</v>
      </c>
      <c r="C7" s="193">
        <v>87.512</v>
      </c>
      <c r="D7" s="194">
        <v>5.1109999999999998</v>
      </c>
      <c r="E7" s="195">
        <v>95.641000000000005</v>
      </c>
      <c r="F7" s="196">
        <v>4.4429999999999996</v>
      </c>
      <c r="G7" s="195">
        <v>95.501999999999995</v>
      </c>
      <c r="H7" s="196">
        <v>0.86099999999999999</v>
      </c>
      <c r="I7" s="195">
        <v>81.578125</v>
      </c>
      <c r="J7" s="196">
        <v>4.5179999999999998</v>
      </c>
      <c r="K7" s="197">
        <f>(K6+K8)/2</f>
        <v>76.990499999999997</v>
      </c>
      <c r="L7" s="198">
        <f>(L6+L8)/2</f>
        <v>95.08</v>
      </c>
      <c r="M7" s="199">
        <v>2280.1999999999998</v>
      </c>
      <c r="N7" s="199">
        <v>6037.6</v>
      </c>
      <c r="O7" s="198">
        <v>69.62</v>
      </c>
      <c r="P7" s="199">
        <v>157.99</v>
      </c>
      <c r="Q7" s="198">
        <v>0.95950000000000002</v>
      </c>
      <c r="R7" s="17">
        <v>0.7984</v>
      </c>
    </row>
    <row r="8" spans="2:18" x14ac:dyDescent="0.3">
      <c r="B8" s="185">
        <v>45650</v>
      </c>
      <c r="C8" s="193">
        <v>87.37</v>
      </c>
      <c r="D8" s="194">
        <v>5.1360000000000001</v>
      </c>
      <c r="E8" s="195">
        <v>95.555000000000007</v>
      </c>
      <c r="F8" s="196">
        <v>4.4729999999999999</v>
      </c>
      <c r="G8" s="195">
        <v>95.668000000000006</v>
      </c>
      <c r="H8" s="196">
        <v>0.83499999999999996</v>
      </c>
      <c r="I8" s="195">
        <v>81.4921875</v>
      </c>
      <c r="J8" s="196">
        <v>4.5339999999999998</v>
      </c>
      <c r="K8" s="197">
        <v>77.16</v>
      </c>
      <c r="L8" s="198">
        <v>95.257999999999996</v>
      </c>
      <c r="M8" s="199">
        <v>2259.9</v>
      </c>
      <c r="N8" s="199">
        <v>6040</v>
      </c>
      <c r="O8" s="198">
        <v>70.099999999999994</v>
      </c>
      <c r="P8" s="199">
        <v>157.19</v>
      </c>
      <c r="Q8" s="198">
        <v>0.9617</v>
      </c>
      <c r="R8" s="17">
        <v>0.79749999999999999</v>
      </c>
    </row>
    <row r="9" spans="2:18" x14ac:dyDescent="0.3">
      <c r="B9" s="185">
        <v>45649</v>
      </c>
      <c r="C9" s="193">
        <v>87.337000000000003</v>
      </c>
      <c r="D9" s="194">
        <v>5.141</v>
      </c>
      <c r="E9" s="195">
        <v>95.54</v>
      </c>
      <c r="F9" s="196">
        <v>4.476</v>
      </c>
      <c r="G9" s="195">
        <v>95.751999999999995</v>
      </c>
      <c r="H9" s="196">
        <v>0.82199999999999995</v>
      </c>
      <c r="I9" s="195">
        <v>81.515625</v>
      </c>
      <c r="J9" s="196">
        <v>4.5270000000000001</v>
      </c>
      <c r="K9" s="197">
        <v>77.192999999999998</v>
      </c>
      <c r="L9" s="198">
        <v>95.257999999999996</v>
      </c>
      <c r="M9" s="199">
        <v>2237.4</v>
      </c>
      <c r="N9" s="199">
        <v>5974.1</v>
      </c>
      <c r="O9" s="198">
        <v>69.239999999999995</v>
      </c>
      <c r="P9" s="199">
        <v>157.16999999999999</v>
      </c>
      <c r="Q9" s="198">
        <v>0.96099999999999997</v>
      </c>
      <c r="R9" s="17">
        <v>0.79769999999999996</v>
      </c>
    </row>
    <row r="10" spans="2:18" x14ac:dyDescent="0.3">
      <c r="B10" s="185">
        <v>45646</v>
      </c>
      <c r="C10" s="193">
        <v>87.664000000000001</v>
      </c>
      <c r="D10" s="194">
        <v>5.0810000000000004</v>
      </c>
      <c r="E10" s="195">
        <v>95.477999999999994</v>
      </c>
      <c r="F10" s="196">
        <v>4.4969999999999999</v>
      </c>
      <c r="G10" s="195">
        <v>95.822000000000003</v>
      </c>
      <c r="H10" s="196">
        <v>0.81100000000000005</v>
      </c>
      <c r="I10" s="195">
        <v>81.859375</v>
      </c>
      <c r="J10" s="196">
        <v>4.46</v>
      </c>
      <c r="K10" s="197">
        <v>77.343999999999994</v>
      </c>
      <c r="L10" s="198">
        <v>95.581000000000003</v>
      </c>
      <c r="M10" s="199">
        <v>2242.4</v>
      </c>
      <c r="N10" s="199">
        <v>5930.9</v>
      </c>
      <c r="O10" s="198">
        <v>69.459999999999994</v>
      </c>
      <c r="P10" s="199">
        <v>156.31</v>
      </c>
      <c r="Q10" s="198">
        <v>0.95879999999999999</v>
      </c>
      <c r="R10" s="17">
        <v>0.79549999999999998</v>
      </c>
    </row>
    <row r="11" spans="2:18" x14ac:dyDescent="0.3">
      <c r="B11" s="185">
        <v>45645</v>
      </c>
      <c r="C11" s="193">
        <v>87.51</v>
      </c>
      <c r="D11" s="194">
        <v>5.1059999999999999</v>
      </c>
      <c r="E11" s="195">
        <v>95.335999999999999</v>
      </c>
      <c r="F11" s="196">
        <v>4.5439999999999996</v>
      </c>
      <c r="G11" s="195">
        <v>95.739000000000004</v>
      </c>
      <c r="H11" s="196">
        <v>0.82299999999999995</v>
      </c>
      <c r="I11" s="195">
        <v>81.5625</v>
      </c>
      <c r="J11" s="196">
        <v>4.5129999999999999</v>
      </c>
      <c r="K11" s="197">
        <v>76.962999999999994</v>
      </c>
      <c r="L11" s="198">
        <v>95.394999999999996</v>
      </c>
      <c r="M11" s="199">
        <v>2221.5</v>
      </c>
      <c r="N11" s="199">
        <v>5867.1</v>
      </c>
      <c r="O11" s="198">
        <v>69.91</v>
      </c>
      <c r="P11" s="199">
        <v>157.44</v>
      </c>
      <c r="Q11" s="198">
        <v>0.96499999999999997</v>
      </c>
      <c r="R11" s="17">
        <v>0.79990000000000006</v>
      </c>
    </row>
    <row r="12" spans="2:18" x14ac:dyDescent="0.3">
      <c r="B12" s="185">
        <v>45644</v>
      </c>
      <c r="C12" s="193">
        <v>87.778000000000006</v>
      </c>
      <c r="D12" s="194">
        <v>5.0570000000000004</v>
      </c>
      <c r="E12" s="195">
        <v>95.426000000000002</v>
      </c>
      <c r="F12" s="196">
        <v>4.5110000000000001</v>
      </c>
      <c r="G12" s="195">
        <v>95.744</v>
      </c>
      <c r="H12" s="196">
        <v>0.82199999999999995</v>
      </c>
      <c r="I12" s="195">
        <v>81.7421875</v>
      </c>
      <c r="J12" s="196">
        <v>4.4779999999999998</v>
      </c>
      <c r="K12" s="197">
        <v>76.992000000000004</v>
      </c>
      <c r="L12" s="198">
        <v>95.863</v>
      </c>
      <c r="M12" s="199">
        <v>2231.5</v>
      </c>
      <c r="N12" s="199">
        <v>5872.2</v>
      </c>
      <c r="O12" s="198">
        <v>70.58</v>
      </c>
      <c r="P12" s="199">
        <v>154.80000000000001</v>
      </c>
      <c r="Q12" s="198">
        <v>0.96589999999999998</v>
      </c>
      <c r="R12" s="17">
        <v>0.79530000000000001</v>
      </c>
    </row>
    <row r="13" spans="2:18" x14ac:dyDescent="0.3">
      <c r="B13" s="185">
        <v>45643</v>
      </c>
      <c r="C13" s="193">
        <v>88.385999999999996</v>
      </c>
      <c r="D13" s="194">
        <v>4.9459999999999997</v>
      </c>
      <c r="E13" s="195">
        <v>95.844999999999999</v>
      </c>
      <c r="F13" s="196">
        <v>4.3579999999999997</v>
      </c>
      <c r="G13" s="195">
        <v>95.656999999999996</v>
      </c>
      <c r="H13" s="196">
        <v>0.83499999999999996</v>
      </c>
      <c r="I13" s="195">
        <v>82.453125</v>
      </c>
      <c r="J13" s="196">
        <v>4.3419999999999996</v>
      </c>
      <c r="K13" s="197">
        <v>77.132000000000005</v>
      </c>
      <c r="L13" s="198">
        <v>95.972999999999999</v>
      </c>
      <c r="M13" s="199">
        <v>2334.1</v>
      </c>
      <c r="N13" s="199">
        <v>6050.6</v>
      </c>
      <c r="O13" s="198">
        <v>70.08</v>
      </c>
      <c r="P13" s="199">
        <v>153.46</v>
      </c>
      <c r="Q13" s="198">
        <v>0.95320000000000005</v>
      </c>
      <c r="R13" s="17">
        <v>0.78680000000000005</v>
      </c>
    </row>
    <row r="14" spans="2:18" x14ac:dyDescent="0.3">
      <c r="B14" s="185">
        <v>45642</v>
      </c>
      <c r="C14" s="193">
        <v>88.412999999999997</v>
      </c>
      <c r="D14" s="194">
        <v>4.9409999999999998</v>
      </c>
      <c r="E14" s="195">
        <v>95.781000000000006</v>
      </c>
      <c r="F14" s="196">
        <v>4.38</v>
      </c>
      <c r="G14" s="195">
        <v>95.766999999999996</v>
      </c>
      <c r="H14" s="196">
        <v>0.81799999999999995</v>
      </c>
      <c r="I14" s="195">
        <v>82.453125</v>
      </c>
      <c r="J14" s="196">
        <v>4.3410000000000002</v>
      </c>
      <c r="K14" s="197">
        <v>77.552999999999997</v>
      </c>
      <c r="L14" s="198">
        <v>95.894000000000005</v>
      </c>
      <c r="M14" s="199">
        <v>2362</v>
      </c>
      <c r="N14" s="199">
        <v>6074.1</v>
      </c>
      <c r="O14" s="198">
        <v>70.709999999999994</v>
      </c>
      <c r="P14" s="199">
        <v>154.15</v>
      </c>
      <c r="Q14" s="198">
        <v>0.95130000000000003</v>
      </c>
      <c r="R14" s="17">
        <v>0.78849999999999998</v>
      </c>
    </row>
    <row r="15" spans="2:18" x14ac:dyDescent="0.3">
      <c r="B15" s="185">
        <v>45639</v>
      </c>
      <c r="C15" s="193">
        <v>88.448999999999998</v>
      </c>
      <c r="D15" s="194">
        <v>4.9340000000000002</v>
      </c>
      <c r="E15" s="195">
        <v>95.787999999999997</v>
      </c>
      <c r="F15" s="196">
        <v>4.3760000000000003</v>
      </c>
      <c r="G15" s="195">
        <v>95.917000000000002</v>
      </c>
      <c r="H15" s="196">
        <v>0.79500000000000004</v>
      </c>
      <c r="I15" s="195">
        <v>82.453125</v>
      </c>
      <c r="J15" s="196">
        <v>4.34</v>
      </c>
      <c r="K15" s="197">
        <v>77.715999999999994</v>
      </c>
      <c r="L15" s="198">
        <v>95.935000000000002</v>
      </c>
      <c r="M15" s="199">
        <v>2346.9</v>
      </c>
      <c r="N15" s="199">
        <v>6051.1</v>
      </c>
      <c r="O15" s="198">
        <v>71.290000000000006</v>
      </c>
      <c r="P15" s="199">
        <v>153.65</v>
      </c>
      <c r="Q15" s="198">
        <v>0.95230000000000004</v>
      </c>
      <c r="R15" s="17">
        <v>0.79249999999999998</v>
      </c>
    </row>
    <row r="16" spans="2:18" x14ac:dyDescent="0.3">
      <c r="B16" s="185">
        <v>45638</v>
      </c>
      <c r="C16" s="193">
        <v>88.855000000000004</v>
      </c>
      <c r="D16" s="194">
        <v>4.859</v>
      </c>
      <c r="E16" s="195">
        <v>95.936000000000007</v>
      </c>
      <c r="F16" s="196">
        <v>4.319</v>
      </c>
      <c r="G16" s="195">
        <v>95.84</v>
      </c>
      <c r="H16" s="196">
        <v>0.80600000000000005</v>
      </c>
      <c r="I16" s="195">
        <v>82.828125</v>
      </c>
      <c r="J16" s="196">
        <v>4.266</v>
      </c>
      <c r="K16" s="197">
        <v>77.950999999999993</v>
      </c>
      <c r="L16" s="198">
        <v>96.227000000000004</v>
      </c>
      <c r="M16" s="199">
        <v>2361.1</v>
      </c>
      <c r="N16" s="199">
        <v>6051.3</v>
      </c>
      <c r="O16" s="198">
        <v>70.02</v>
      </c>
      <c r="P16" s="199">
        <v>152.63</v>
      </c>
      <c r="Q16" s="198">
        <v>0.95530000000000004</v>
      </c>
      <c r="R16" s="17">
        <v>0.78910000000000002</v>
      </c>
    </row>
    <row r="17" spans="2:18" x14ac:dyDescent="0.3">
      <c r="B17" s="185">
        <v>45637</v>
      </c>
      <c r="C17" s="193">
        <v>88.986999999999995</v>
      </c>
      <c r="D17" s="194">
        <v>4.835</v>
      </c>
      <c r="E17" s="195">
        <v>96.046000000000006</v>
      </c>
      <c r="F17" s="196">
        <v>4.2779999999999996</v>
      </c>
      <c r="G17" s="195">
        <v>95.72</v>
      </c>
      <c r="H17" s="196">
        <v>0.82399999999999995</v>
      </c>
      <c r="I17" s="195">
        <v>83.1015625</v>
      </c>
      <c r="J17" s="196">
        <v>4.2140000000000004</v>
      </c>
      <c r="K17" s="197">
        <v>78.177999999999997</v>
      </c>
      <c r="L17" s="198">
        <v>97.284000000000006</v>
      </c>
      <c r="M17" s="199">
        <v>2394.1999999999998</v>
      </c>
      <c r="N17" s="199">
        <v>6084.2</v>
      </c>
      <c r="O17" s="198">
        <v>70.290000000000006</v>
      </c>
      <c r="P17" s="199">
        <v>152.44999999999999</v>
      </c>
      <c r="Q17" s="198">
        <v>0.95279999999999998</v>
      </c>
      <c r="R17" s="17">
        <v>0.78420000000000001</v>
      </c>
    </row>
    <row r="18" spans="2:18" x14ac:dyDescent="0.3">
      <c r="B18" s="185">
        <v>45636</v>
      </c>
      <c r="C18" s="193">
        <v>89.2</v>
      </c>
      <c r="D18" s="194">
        <v>4.7960000000000003</v>
      </c>
      <c r="E18" s="195">
        <v>96.111000000000004</v>
      </c>
      <c r="F18" s="196">
        <v>4.2539999999999996</v>
      </c>
      <c r="G18" s="195">
        <v>95.790999999999997</v>
      </c>
      <c r="H18" s="196">
        <v>0.81299999999999994</v>
      </c>
      <c r="I18" s="195">
        <v>83.3125</v>
      </c>
      <c r="J18" s="196">
        <v>4.173</v>
      </c>
      <c r="K18" s="197">
        <v>78.100999999999999</v>
      </c>
      <c r="L18" s="198">
        <v>97.144000000000005</v>
      </c>
      <c r="M18" s="199">
        <v>2382.8000000000002</v>
      </c>
      <c r="N18" s="199">
        <v>6034.9</v>
      </c>
      <c r="O18" s="198">
        <v>68.59</v>
      </c>
      <c r="P18" s="199">
        <v>151.94999999999999</v>
      </c>
      <c r="Q18" s="198">
        <v>0.94989999999999997</v>
      </c>
      <c r="R18" s="17">
        <v>0.78300000000000003</v>
      </c>
    </row>
    <row r="19" spans="2:18" x14ac:dyDescent="0.3">
      <c r="B19" s="185">
        <v>45635</v>
      </c>
      <c r="C19" s="193">
        <v>89.337999999999994</v>
      </c>
      <c r="D19" s="194">
        <v>4.7709999999999999</v>
      </c>
      <c r="E19" s="195">
        <v>96.132999999999996</v>
      </c>
      <c r="F19" s="196">
        <v>4.2450000000000001</v>
      </c>
      <c r="G19" s="195">
        <v>95.861999999999995</v>
      </c>
      <c r="H19" s="196">
        <v>0.80200000000000005</v>
      </c>
      <c r="I19" s="195">
        <v>83.4375</v>
      </c>
      <c r="J19" s="196">
        <v>4.149</v>
      </c>
      <c r="K19" s="197">
        <v>78.298000000000002</v>
      </c>
      <c r="L19" s="198">
        <v>97.19</v>
      </c>
      <c r="M19" s="199">
        <v>2392.8000000000002</v>
      </c>
      <c r="N19" s="199">
        <v>6052.9</v>
      </c>
      <c r="O19" s="198">
        <v>68.37</v>
      </c>
      <c r="P19" s="199">
        <v>151.21</v>
      </c>
      <c r="Q19" s="198">
        <v>0.94750000000000001</v>
      </c>
      <c r="R19" s="17">
        <v>0.7843</v>
      </c>
    </row>
    <row r="20" spans="2:18" x14ac:dyDescent="0.3">
      <c r="B20" s="185">
        <v>45632</v>
      </c>
      <c r="C20" s="193">
        <v>89.516000000000005</v>
      </c>
      <c r="D20" s="194">
        <v>4.7389999999999999</v>
      </c>
      <c r="E20" s="195">
        <v>96.188999999999993</v>
      </c>
      <c r="F20" s="196">
        <v>4.2240000000000002</v>
      </c>
      <c r="G20" s="195">
        <v>95.808000000000007</v>
      </c>
      <c r="H20" s="196">
        <v>0.81</v>
      </c>
      <c r="I20" s="195">
        <v>83.6953125</v>
      </c>
      <c r="J20" s="196">
        <v>4.0999999999999996</v>
      </c>
      <c r="K20" s="197">
        <v>78.257999999999996</v>
      </c>
      <c r="L20" s="198">
        <v>97.180999999999997</v>
      </c>
      <c r="M20" s="199">
        <v>2409</v>
      </c>
      <c r="N20" s="199">
        <v>6090.3</v>
      </c>
      <c r="O20" s="198">
        <v>67.2</v>
      </c>
      <c r="P20" s="199">
        <v>150</v>
      </c>
      <c r="Q20" s="198">
        <v>0.94630000000000003</v>
      </c>
      <c r="R20" s="17">
        <v>0.78469999999999995</v>
      </c>
    </row>
    <row r="21" spans="2:18" x14ac:dyDescent="0.3">
      <c r="B21" s="185">
        <v>45631</v>
      </c>
      <c r="C21" s="193">
        <v>89.304000000000002</v>
      </c>
      <c r="D21" s="194">
        <v>4.7750000000000004</v>
      </c>
      <c r="E21" s="195">
        <v>96.206000000000003</v>
      </c>
      <c r="F21" s="196">
        <v>4.2140000000000004</v>
      </c>
      <c r="G21" s="195">
        <v>95.777000000000001</v>
      </c>
      <c r="H21" s="196">
        <v>0.81399999999999995</v>
      </c>
      <c r="I21" s="195">
        <v>83.46875</v>
      </c>
      <c r="J21" s="196">
        <f>SUM(J4:J20)</f>
        <v>74.452999999999989</v>
      </c>
      <c r="K21" s="197">
        <v>78.198999999999998</v>
      </c>
      <c r="L21" s="198">
        <v>97.156999999999996</v>
      </c>
      <c r="M21" s="199">
        <v>2396.1999999999998</v>
      </c>
      <c r="N21" s="199">
        <v>6075.1</v>
      </c>
      <c r="O21" s="198">
        <v>68.3</v>
      </c>
      <c r="P21" s="199">
        <v>150.1</v>
      </c>
      <c r="Q21" s="198">
        <v>0.94469999999999998</v>
      </c>
      <c r="R21" s="17">
        <v>0.78369999999999995</v>
      </c>
    </row>
    <row r="22" spans="2:18" x14ac:dyDescent="0.3">
      <c r="B22" s="185">
        <v>45630</v>
      </c>
      <c r="C22" s="193">
        <v>89.265000000000001</v>
      </c>
      <c r="D22" s="194">
        <v>4.7809999999999997</v>
      </c>
      <c r="E22" s="195">
        <v>96.23</v>
      </c>
      <c r="F22" s="196">
        <v>4.2050000000000001</v>
      </c>
      <c r="G22" s="195">
        <v>95.775000000000006</v>
      </c>
      <c r="H22" s="196">
        <v>0.81399999999999995</v>
      </c>
      <c r="I22" s="195">
        <v>83.46875</v>
      </c>
      <c r="J22" s="196">
        <v>4.1379999999999999</v>
      </c>
      <c r="K22" s="197">
        <v>78.356999999999999</v>
      </c>
      <c r="L22" s="198">
        <v>97.064999999999998</v>
      </c>
      <c r="M22" s="199">
        <v>2426.6</v>
      </c>
      <c r="N22" s="199">
        <v>6086.5</v>
      </c>
      <c r="O22" s="198">
        <v>68.540000000000006</v>
      </c>
      <c r="P22" s="199">
        <v>150.59</v>
      </c>
      <c r="Q22" s="198">
        <v>0.95140000000000002</v>
      </c>
      <c r="R22" s="17">
        <v>0.7873</v>
      </c>
    </row>
    <row r="23" spans="2:18" x14ac:dyDescent="0.3">
      <c r="B23" s="185">
        <v>45629</v>
      </c>
      <c r="C23" s="193">
        <v>89.07</v>
      </c>
      <c r="D23" s="194">
        <v>4.8150000000000004</v>
      </c>
      <c r="E23" s="195">
        <v>96.106999999999999</v>
      </c>
      <c r="F23" s="196">
        <v>4.2469999999999999</v>
      </c>
      <c r="G23" s="195">
        <v>95.649000000000001</v>
      </c>
      <c r="H23" s="196">
        <v>0.83299999999999996</v>
      </c>
      <c r="I23" s="195">
        <v>83.21875</v>
      </c>
      <c r="J23" s="196">
        <v>4.1829999999999998</v>
      </c>
      <c r="K23" s="197">
        <v>78.347999999999999</v>
      </c>
      <c r="L23" s="198">
        <v>96.935000000000002</v>
      </c>
      <c r="M23" s="199">
        <v>2416.3000000000002</v>
      </c>
      <c r="N23" s="199">
        <v>6049.9</v>
      </c>
      <c r="O23" s="198">
        <v>69.94</v>
      </c>
      <c r="P23" s="199">
        <v>149.6</v>
      </c>
      <c r="Q23" s="198">
        <v>0.9516</v>
      </c>
      <c r="R23" s="17">
        <v>0.78910000000000002</v>
      </c>
    </row>
    <row r="24" spans="2:18" x14ac:dyDescent="0.3">
      <c r="B24" s="185">
        <v>45628</v>
      </c>
      <c r="C24" s="193">
        <v>89.188999999999993</v>
      </c>
      <c r="D24" s="194">
        <v>4.7930000000000001</v>
      </c>
      <c r="E24" s="195">
        <v>96.15</v>
      </c>
      <c r="F24" s="196">
        <v>4.2309999999999999</v>
      </c>
      <c r="G24" s="195">
        <v>95.66</v>
      </c>
      <c r="H24" s="196">
        <v>0.83099999999999996</v>
      </c>
      <c r="I24" s="195">
        <v>83.375</v>
      </c>
      <c r="J24" s="196">
        <v>4.1529999999999996</v>
      </c>
      <c r="K24" s="197">
        <v>78.462999999999994</v>
      </c>
      <c r="L24" s="198">
        <v>96.814999999999998</v>
      </c>
      <c r="M24" s="199">
        <v>2434.1</v>
      </c>
      <c r="N24" s="199">
        <v>6047.2</v>
      </c>
      <c r="O24" s="198">
        <v>68.099999999999994</v>
      </c>
      <c r="P24" s="199">
        <v>149.6</v>
      </c>
      <c r="Q24" s="198">
        <v>0.95250000000000001</v>
      </c>
      <c r="R24" s="17">
        <v>0.79020000000000001</v>
      </c>
    </row>
    <row r="25" spans="2:18" x14ac:dyDescent="0.3">
      <c r="B25" s="185">
        <v>45625</v>
      </c>
      <c r="C25" s="193">
        <v>89.46</v>
      </c>
      <c r="D25" s="194">
        <v>4.7450000000000001</v>
      </c>
      <c r="E25" s="195">
        <v>96.123999999999995</v>
      </c>
      <c r="F25" s="196">
        <v>4.2389999999999999</v>
      </c>
      <c r="G25" s="195">
        <v>95.837000000000003</v>
      </c>
      <c r="H25" s="196">
        <v>0.80400000000000005</v>
      </c>
      <c r="I25" s="195">
        <v>83.5390625</v>
      </c>
      <c r="J25" s="196">
        <v>4.1219999999999999</v>
      </c>
      <c r="K25" s="197">
        <v>78.272999999999996</v>
      </c>
      <c r="L25" s="198">
        <v>96.730999999999995</v>
      </c>
      <c r="M25" s="199">
        <v>2434.6999999999998</v>
      </c>
      <c r="N25" s="199">
        <v>6032.4</v>
      </c>
      <c r="O25" s="198">
        <v>68</v>
      </c>
      <c r="P25" s="199">
        <v>149.77000000000001</v>
      </c>
      <c r="Q25" s="198">
        <v>0.94550000000000001</v>
      </c>
      <c r="R25" s="17">
        <v>0.7853</v>
      </c>
    </row>
    <row r="26" spans="2:18" x14ac:dyDescent="0.3">
      <c r="B26" s="185">
        <v>45623</v>
      </c>
      <c r="C26" s="193">
        <v>88.861000000000004</v>
      </c>
      <c r="D26" s="194">
        <v>4.8490000000000002</v>
      </c>
      <c r="E26" s="195">
        <v>95.933000000000007</v>
      </c>
      <c r="F26" s="196">
        <v>4.3029999999999999</v>
      </c>
      <c r="G26" s="195">
        <v>95.679000000000002</v>
      </c>
      <c r="H26" s="196">
        <v>0.82699999999999996</v>
      </c>
      <c r="I26" s="195">
        <v>83.046875</v>
      </c>
      <c r="J26" s="196">
        <v>4.21</v>
      </c>
      <c r="K26" s="197">
        <v>77.935000000000002</v>
      </c>
      <c r="L26" s="198">
        <v>95.793999999999997</v>
      </c>
      <c r="M26" s="199">
        <v>2426.1999999999998</v>
      </c>
      <c r="N26" s="199">
        <v>5998.7</v>
      </c>
      <c r="O26" s="198">
        <v>68.72</v>
      </c>
      <c r="P26" s="199">
        <v>151.09</v>
      </c>
      <c r="Q26" s="198">
        <v>0.94640000000000002</v>
      </c>
      <c r="R26" s="17">
        <v>0.78869999999999996</v>
      </c>
    </row>
    <row r="27" spans="2:18" x14ac:dyDescent="0.3">
      <c r="B27" s="185">
        <v>45622</v>
      </c>
      <c r="C27" s="193">
        <v>88.66</v>
      </c>
      <c r="D27" s="194">
        <v>4.883</v>
      </c>
      <c r="E27" s="195">
        <v>95.825000000000003</v>
      </c>
      <c r="F27" s="196">
        <v>4.3380000000000001</v>
      </c>
      <c r="G27" s="195">
        <v>95.677999999999997</v>
      </c>
      <c r="H27" s="196">
        <v>0.82699999999999996</v>
      </c>
      <c r="I27" s="195">
        <v>82.796875</v>
      </c>
      <c r="J27" s="196">
        <v>4.2539999999999996</v>
      </c>
      <c r="K27" s="197">
        <v>77.67</v>
      </c>
      <c r="L27" s="198">
        <v>95.462000000000003</v>
      </c>
      <c r="M27" s="199">
        <v>2424.3000000000002</v>
      </c>
      <c r="N27" s="199">
        <v>6021.6</v>
      </c>
      <c r="O27" s="198">
        <v>68.77</v>
      </c>
      <c r="P27" s="199">
        <v>153.08000000000001</v>
      </c>
      <c r="Q27" s="198">
        <v>0.95340000000000003</v>
      </c>
      <c r="R27" s="17">
        <v>0.79559999999999997</v>
      </c>
    </row>
    <row r="28" spans="2:18" x14ac:dyDescent="0.3">
      <c r="B28" s="185">
        <v>45621</v>
      </c>
      <c r="C28" s="193">
        <v>88.888999999999996</v>
      </c>
      <c r="D28" s="194">
        <v>4.8419999999999996</v>
      </c>
      <c r="E28" s="195">
        <v>95.918000000000006</v>
      </c>
      <c r="F28" s="196">
        <v>4.3040000000000003</v>
      </c>
      <c r="G28" s="195">
        <v>95.65</v>
      </c>
      <c r="H28" s="196">
        <v>0.83099999999999996</v>
      </c>
      <c r="I28" s="195">
        <v>82.9453125</v>
      </c>
      <c r="J28" s="196">
        <v>4.2249999999999996</v>
      </c>
      <c r="K28" s="197">
        <v>77.707999999999998</v>
      </c>
      <c r="L28" s="198">
        <v>95.406999999999996</v>
      </c>
      <c r="M28" s="199">
        <v>2442</v>
      </c>
      <c r="N28" s="199">
        <v>5987.4</v>
      </c>
      <c r="O28" s="198">
        <v>68.94</v>
      </c>
      <c r="P28" s="199">
        <v>154.22999999999999</v>
      </c>
      <c r="Q28" s="198">
        <v>0.95279999999999998</v>
      </c>
      <c r="R28" s="17">
        <v>0.79569999999999996</v>
      </c>
    </row>
    <row r="29" spans="2:18" x14ac:dyDescent="0.3">
      <c r="B29" s="185">
        <v>45618</v>
      </c>
      <c r="C29" s="193">
        <v>88.138000000000005</v>
      </c>
      <c r="D29" s="194">
        <v>4.9749999999999996</v>
      </c>
      <c r="E29" s="195">
        <v>95.591999999999999</v>
      </c>
      <c r="F29" s="196">
        <v>4.4180000000000001</v>
      </c>
      <c r="G29" s="195">
        <v>95.555999999999997</v>
      </c>
      <c r="H29" s="196">
        <v>0.84499999999999997</v>
      </c>
      <c r="I29" s="195">
        <v>82.28125</v>
      </c>
      <c r="J29" s="196">
        <v>4.3479999999999999</v>
      </c>
      <c r="K29" s="197">
        <v>77.534999999999997</v>
      </c>
      <c r="L29" s="198">
        <v>95.248999999999995</v>
      </c>
      <c r="M29" s="199">
        <v>2406.6999999999998</v>
      </c>
      <c r="N29" s="199">
        <v>5969.3</v>
      </c>
      <c r="O29" s="198">
        <v>71.239999999999995</v>
      </c>
      <c r="P29" s="199">
        <v>154.78</v>
      </c>
      <c r="Q29" s="198">
        <v>0.95989999999999998</v>
      </c>
      <c r="R29" s="17">
        <v>0.79810000000000003</v>
      </c>
    </row>
    <row r="30" spans="2:18" x14ac:dyDescent="0.3">
      <c r="B30" s="185">
        <v>45617</v>
      </c>
      <c r="C30" s="193">
        <v>88.034000000000006</v>
      </c>
      <c r="D30" s="194">
        <v>4.992</v>
      </c>
      <c r="E30" s="195">
        <v>95.558000000000007</v>
      </c>
      <c r="F30" s="196">
        <v>4.4260000000000002</v>
      </c>
      <c r="G30" s="195">
        <v>95.525000000000006</v>
      </c>
      <c r="H30" s="196">
        <v>0.84899999999999998</v>
      </c>
      <c r="I30" s="195">
        <v>82.1328125</v>
      </c>
      <c r="J30" s="196">
        <v>4.3730000000000002</v>
      </c>
      <c r="K30" s="197">
        <v>77.218999999999994</v>
      </c>
      <c r="L30" s="198">
        <v>94.742999999999995</v>
      </c>
      <c r="M30" s="199">
        <v>2364</v>
      </c>
      <c r="N30" s="199">
        <v>5948.7</v>
      </c>
      <c r="O30" s="198">
        <v>70.099999999999994</v>
      </c>
      <c r="P30" s="199">
        <v>154.54</v>
      </c>
      <c r="Q30" s="198">
        <v>0.95469999999999999</v>
      </c>
      <c r="R30" s="17">
        <v>0.79430000000000001</v>
      </c>
    </row>
    <row r="31" spans="2:18" x14ac:dyDescent="0.3">
      <c r="B31" s="185">
        <v>45616</v>
      </c>
      <c r="C31" s="193">
        <v>88.119</v>
      </c>
      <c r="D31" s="194">
        <v>4.976</v>
      </c>
      <c r="E31" s="195">
        <v>95.644000000000005</v>
      </c>
      <c r="F31" s="196">
        <v>4.3949999999999996</v>
      </c>
      <c r="G31" s="195">
        <v>95.662000000000006</v>
      </c>
      <c r="H31" s="196">
        <v>0.82799999999999996</v>
      </c>
      <c r="I31" s="195">
        <v>82.203125</v>
      </c>
      <c r="J31" s="196">
        <v>4.3579999999999997</v>
      </c>
      <c r="K31" s="197">
        <v>77.072999999999993</v>
      </c>
      <c r="L31" s="198">
        <v>94.64</v>
      </c>
      <c r="M31" s="199">
        <v>2325.5</v>
      </c>
      <c r="N31" s="199">
        <v>5917.1</v>
      </c>
      <c r="O31" s="198">
        <v>68.87</v>
      </c>
      <c r="P31" s="199">
        <v>155.44</v>
      </c>
      <c r="Q31" s="198">
        <v>0.94840000000000002</v>
      </c>
      <c r="R31" s="17">
        <v>0.79039999999999999</v>
      </c>
    </row>
    <row r="32" spans="2:18" x14ac:dyDescent="0.3">
      <c r="B32" s="185">
        <v>45615</v>
      </c>
      <c r="C32" s="193">
        <v>88.248999999999995</v>
      </c>
      <c r="D32" s="194">
        <v>4.952</v>
      </c>
      <c r="E32" s="195">
        <v>95.692999999999998</v>
      </c>
      <c r="F32" s="196">
        <v>4.3760000000000003</v>
      </c>
      <c r="G32" s="195">
        <v>95.725999999999999</v>
      </c>
      <c r="H32" s="196">
        <v>0.81799999999999995</v>
      </c>
      <c r="I32" s="195">
        <v>82.28125</v>
      </c>
      <c r="J32" s="196">
        <v>4.343</v>
      </c>
      <c r="K32" s="197">
        <v>77.14</v>
      </c>
      <c r="L32" s="198">
        <v>94.793000000000006</v>
      </c>
      <c r="M32" s="199">
        <v>2324.8000000000002</v>
      </c>
      <c r="N32" s="199">
        <v>5917</v>
      </c>
      <c r="O32" s="198">
        <v>69.39</v>
      </c>
      <c r="P32" s="199">
        <v>154.66</v>
      </c>
      <c r="Q32" s="198">
        <v>0.94379999999999997</v>
      </c>
      <c r="R32" s="17">
        <v>0.78849999999999998</v>
      </c>
    </row>
    <row r="33" spans="2:18" x14ac:dyDescent="0.3">
      <c r="B33" s="185">
        <v>45614</v>
      </c>
      <c r="C33" s="193">
        <v>88.370999999999995</v>
      </c>
      <c r="D33" s="194">
        <v>4.9290000000000003</v>
      </c>
      <c r="E33" s="195">
        <v>95.671999999999997</v>
      </c>
      <c r="F33" s="196">
        <v>4.3819999999999997</v>
      </c>
      <c r="G33" s="195">
        <v>95.671999999999997</v>
      </c>
      <c r="H33" s="196">
        <v>0.82599999999999996</v>
      </c>
      <c r="I33" s="195">
        <v>82.1796875</v>
      </c>
      <c r="J33" s="196">
        <v>4.3600000000000003</v>
      </c>
      <c r="K33" s="197">
        <v>76.972999999999999</v>
      </c>
      <c r="L33" s="198">
        <v>94.668000000000006</v>
      </c>
      <c r="M33" s="199">
        <v>2306.3000000000002</v>
      </c>
      <c r="N33" s="199">
        <v>5893.6</v>
      </c>
      <c r="O33" s="198">
        <v>69.16</v>
      </c>
      <c r="P33" s="199">
        <v>154.66</v>
      </c>
      <c r="Q33" s="198">
        <v>0.94350000000000001</v>
      </c>
      <c r="R33" s="17">
        <v>0.78869999999999996</v>
      </c>
    </row>
    <row r="34" spans="2:18" x14ac:dyDescent="0.3">
      <c r="B34" s="185">
        <v>45611</v>
      </c>
      <c r="C34" s="193">
        <v>88.259</v>
      </c>
      <c r="D34" s="194">
        <v>4.9489999999999998</v>
      </c>
      <c r="E34" s="195">
        <v>95.593000000000004</v>
      </c>
      <c r="F34" s="196">
        <v>4.4089999999999998</v>
      </c>
      <c r="G34" s="195">
        <v>95.677000000000007</v>
      </c>
      <c r="H34" s="196">
        <v>0.82499999999999996</v>
      </c>
      <c r="I34" s="195">
        <v>82.0078125</v>
      </c>
      <c r="J34" s="196">
        <v>4.3920000000000003</v>
      </c>
      <c r="K34" s="197">
        <v>76.962000000000003</v>
      </c>
      <c r="L34" s="198">
        <v>94.766000000000005</v>
      </c>
      <c r="M34" s="199">
        <v>2303.8000000000002</v>
      </c>
      <c r="N34" s="199">
        <v>5870.6</v>
      </c>
      <c r="O34" s="198">
        <v>67.02</v>
      </c>
      <c r="P34" s="199">
        <v>154.30000000000001</v>
      </c>
      <c r="Q34" s="198">
        <v>0.94879999999999998</v>
      </c>
      <c r="R34" s="17">
        <v>0.79249999999999998</v>
      </c>
    </row>
    <row r="35" spans="2:18" x14ac:dyDescent="0.3">
      <c r="B35" s="185">
        <v>45610</v>
      </c>
      <c r="C35" s="193">
        <v>87.843000000000004</v>
      </c>
      <c r="D35" s="194">
        <v>5.0209999999999999</v>
      </c>
      <c r="E35" s="195">
        <v>95.278999999999996</v>
      </c>
      <c r="F35" s="196">
        <v>4.5149999999999997</v>
      </c>
      <c r="G35" s="195">
        <v>95.792000000000002</v>
      </c>
      <c r="H35" s="196">
        <v>0.80700000000000005</v>
      </c>
      <c r="I35" s="195">
        <v>81.953125</v>
      </c>
      <c r="J35" s="196">
        <v>4.3979999999999997</v>
      </c>
      <c r="K35" s="197">
        <v>76.873000000000005</v>
      </c>
      <c r="L35" s="198">
        <v>94.825000000000003</v>
      </c>
      <c r="M35" s="199">
        <v>2336.9</v>
      </c>
      <c r="N35" s="199">
        <v>5949.2</v>
      </c>
      <c r="O35" s="198">
        <v>68.7</v>
      </c>
      <c r="P35" s="199">
        <v>156.27000000000001</v>
      </c>
      <c r="Q35" s="198">
        <v>0.94969999999999999</v>
      </c>
      <c r="R35" s="17">
        <v>0.78949999999999998</v>
      </c>
    </row>
    <row r="36" spans="2:18" x14ac:dyDescent="0.3">
      <c r="B36" s="185">
        <v>45609</v>
      </c>
      <c r="C36" s="193">
        <v>88.141000000000005</v>
      </c>
      <c r="D36" s="194">
        <v>4.9669999999999996</v>
      </c>
      <c r="E36" s="195">
        <v>95.540999999999997</v>
      </c>
      <c r="F36" s="196">
        <v>4.4219999999999997</v>
      </c>
      <c r="G36" s="195">
        <v>95.87</v>
      </c>
      <c r="H36" s="196">
        <v>0.79500000000000004</v>
      </c>
      <c r="I36" s="195">
        <v>81.9375</v>
      </c>
      <c r="J36" s="196">
        <v>4.4000000000000004</v>
      </c>
      <c r="K36" s="197">
        <v>76.638999999999996</v>
      </c>
      <c r="L36" s="198">
        <v>94.206000000000003</v>
      </c>
      <c r="M36" s="199">
        <v>2369.4</v>
      </c>
      <c r="N36" s="199">
        <v>5985.4</v>
      </c>
      <c r="O36" s="198">
        <v>68.430000000000007</v>
      </c>
      <c r="P36" s="199">
        <v>155.46</v>
      </c>
      <c r="Q36" s="198">
        <v>0.9466</v>
      </c>
      <c r="R36" s="17">
        <v>0.78690000000000004</v>
      </c>
    </row>
    <row r="37" spans="2:18" x14ac:dyDescent="0.3">
      <c r="B37" s="185">
        <v>45608</v>
      </c>
      <c r="C37" s="193">
        <v>88.263000000000005</v>
      </c>
      <c r="D37" s="194">
        <v>4.9450000000000003</v>
      </c>
      <c r="E37" s="195">
        <v>95.53</v>
      </c>
      <c r="F37" s="196">
        <v>4.4249999999999998</v>
      </c>
      <c r="G37" s="195">
        <v>96.135999999999996</v>
      </c>
      <c r="H37" s="196">
        <v>0.755</v>
      </c>
      <c r="I37" s="195">
        <v>81.9609375</v>
      </c>
      <c r="J37" s="196">
        <v>4.3949999999999996</v>
      </c>
      <c r="K37" s="197">
        <v>76.73</v>
      </c>
      <c r="L37" s="198">
        <v>94.171999999999997</v>
      </c>
      <c r="M37" s="199">
        <v>2391.8000000000002</v>
      </c>
      <c r="N37" s="199">
        <v>5984</v>
      </c>
      <c r="O37" s="198">
        <v>68.12</v>
      </c>
      <c r="P37" s="199">
        <v>154.61000000000001</v>
      </c>
      <c r="Q37" s="198">
        <v>0.94140000000000001</v>
      </c>
      <c r="R37" s="17">
        <v>0.78439999999999999</v>
      </c>
    </row>
    <row r="38" spans="2:18" x14ac:dyDescent="0.3">
      <c r="B38" s="185">
        <v>45604</v>
      </c>
      <c r="C38" s="193">
        <v>88.864999999999995</v>
      </c>
      <c r="D38" s="194">
        <v>4.8369999999999997</v>
      </c>
      <c r="E38" s="195">
        <v>95.92</v>
      </c>
      <c r="F38" s="196">
        <v>4.2869999999999999</v>
      </c>
      <c r="G38" s="195">
        <v>96.206999999999994</v>
      </c>
      <c r="H38" s="196">
        <v>0.74399999999999999</v>
      </c>
      <c r="I38" s="195">
        <v>82.65625</v>
      </c>
      <c r="J38" s="196">
        <v>4.2640000000000002</v>
      </c>
      <c r="K38" s="197">
        <v>77.099999999999994</v>
      </c>
      <c r="L38" s="198">
        <v>94.082999999999998</v>
      </c>
      <c r="M38" s="199">
        <v>2399.6</v>
      </c>
      <c r="N38" s="199">
        <v>5995.5</v>
      </c>
      <c r="O38" s="198">
        <v>70.38</v>
      </c>
      <c r="P38" s="199">
        <v>152.63999999999999</v>
      </c>
      <c r="Q38" s="198">
        <v>0.93300000000000005</v>
      </c>
      <c r="R38" s="17">
        <v>0.77400000000000002</v>
      </c>
    </row>
    <row r="39" spans="2:18" x14ac:dyDescent="0.3">
      <c r="B39" s="185">
        <v>45603</v>
      </c>
      <c r="C39" s="193">
        <v>88.816999999999993</v>
      </c>
      <c r="D39" s="194">
        <v>4.843</v>
      </c>
      <c r="E39" s="195">
        <v>95.899000000000001</v>
      </c>
      <c r="F39" s="196">
        <v>4.2889999999999997</v>
      </c>
      <c r="G39" s="195">
        <v>96.215999999999994</v>
      </c>
      <c r="H39" s="196">
        <v>0.74199999999999999</v>
      </c>
      <c r="I39" s="195">
        <v>82.625</v>
      </c>
      <c r="J39" s="196">
        <v>4.266</v>
      </c>
      <c r="K39" s="197">
        <v>76.772999999999996</v>
      </c>
      <c r="L39" s="198">
        <v>93.665000000000006</v>
      </c>
      <c r="M39" s="199">
        <v>2382.6999999999998</v>
      </c>
      <c r="N39" s="199">
        <v>5973.1</v>
      </c>
      <c r="O39" s="198">
        <v>72.36</v>
      </c>
      <c r="P39" s="199">
        <v>152.94</v>
      </c>
      <c r="Q39" s="198">
        <v>0.92549999999999999</v>
      </c>
      <c r="R39" s="17">
        <v>0.77</v>
      </c>
    </row>
    <row r="40" spans="2:18" x14ac:dyDescent="0.3">
      <c r="B40" s="185">
        <v>45602</v>
      </c>
      <c r="C40" s="193">
        <v>88.131</v>
      </c>
      <c r="D40" s="194">
        <v>4.9640000000000004</v>
      </c>
      <c r="E40" s="195">
        <v>95.668999999999997</v>
      </c>
      <c r="F40" s="196">
        <v>4.3680000000000003</v>
      </c>
      <c r="G40" s="195">
        <v>96.39</v>
      </c>
      <c r="H40" s="196">
        <v>0.71599999999999997</v>
      </c>
      <c r="I40" s="195">
        <v>81.9765625</v>
      </c>
      <c r="J40" s="196">
        <v>4.3849999999999998</v>
      </c>
      <c r="K40" s="197">
        <v>76.415000000000006</v>
      </c>
      <c r="L40" s="198">
        <v>93.7</v>
      </c>
      <c r="M40" s="199">
        <v>2392.9</v>
      </c>
      <c r="N40" s="199">
        <v>5929</v>
      </c>
      <c r="O40" s="198">
        <v>71.69</v>
      </c>
      <c r="P40" s="199">
        <v>154.63</v>
      </c>
      <c r="Q40" s="198">
        <v>0.93200000000000005</v>
      </c>
      <c r="R40" s="17">
        <v>0.77639999999999998</v>
      </c>
    </row>
    <row r="41" spans="2:18" x14ac:dyDescent="0.3">
      <c r="B41" s="185">
        <v>45601</v>
      </c>
      <c r="C41" s="193">
        <v>88.734999999999999</v>
      </c>
      <c r="D41" s="194">
        <v>4.8559999999999999</v>
      </c>
      <c r="E41" s="195">
        <v>95.884</v>
      </c>
      <c r="F41" s="196">
        <v>4.2919999999999998</v>
      </c>
      <c r="G41" s="195">
        <v>96.659000000000006</v>
      </c>
      <c r="H41" s="196">
        <v>0.67600000000000005</v>
      </c>
      <c r="I41" s="195">
        <v>82.8203125</v>
      </c>
      <c r="J41" s="196">
        <v>4.2270000000000003</v>
      </c>
      <c r="K41" s="197">
        <v>76.543000000000006</v>
      </c>
      <c r="L41" s="198">
        <v>93.992000000000004</v>
      </c>
      <c r="M41" s="199">
        <v>2260.8000000000002</v>
      </c>
      <c r="N41" s="199">
        <v>5782.8</v>
      </c>
      <c r="O41" s="198">
        <v>71.989999999999995</v>
      </c>
      <c r="P41" s="199">
        <v>151.62</v>
      </c>
      <c r="Q41" s="198">
        <v>0.91490000000000005</v>
      </c>
      <c r="R41" s="17">
        <v>0.76670000000000005</v>
      </c>
    </row>
    <row r="42" spans="2:18" x14ac:dyDescent="0.3">
      <c r="B42" s="185">
        <v>45600</v>
      </c>
      <c r="C42" s="193">
        <v>88.572999999999993</v>
      </c>
      <c r="D42" s="194">
        <v>4.8849999999999998</v>
      </c>
      <c r="E42" s="195">
        <v>95.870999999999995</v>
      </c>
      <c r="F42" s="196">
        <v>4.2960000000000003</v>
      </c>
      <c r="G42" s="195">
        <v>96.578000000000003</v>
      </c>
      <c r="H42" s="196">
        <v>0.68799999999999994</v>
      </c>
      <c r="I42" s="195">
        <v>82.765625</v>
      </c>
      <c r="J42" s="196">
        <v>4.2359999999999998</v>
      </c>
      <c r="K42" s="197">
        <v>76.965000000000003</v>
      </c>
      <c r="L42" s="198">
        <v>94.063000000000002</v>
      </c>
      <c r="M42" s="199">
        <v>2219</v>
      </c>
      <c r="N42" s="199">
        <v>5712.7</v>
      </c>
      <c r="O42" s="198">
        <v>71.47</v>
      </c>
      <c r="P42" s="199">
        <v>152.13</v>
      </c>
      <c r="Q42" s="198">
        <v>0.91930000000000001</v>
      </c>
      <c r="R42" s="17">
        <v>0.77180000000000004</v>
      </c>
    </row>
    <row r="43" spans="2:18" x14ac:dyDescent="0.3">
      <c r="B43" s="185">
        <v>45597</v>
      </c>
      <c r="C43" s="193">
        <v>88.1</v>
      </c>
      <c r="D43" s="194">
        <v>4.968</v>
      </c>
      <c r="E43" s="195">
        <v>95.718000000000004</v>
      </c>
      <c r="F43" s="196">
        <v>4.3479999999999999</v>
      </c>
      <c r="G43" s="195">
        <v>96.576999999999998</v>
      </c>
      <c r="H43" s="196">
        <v>0.68799999999999994</v>
      </c>
      <c r="I43" s="195">
        <v>82.2421875</v>
      </c>
      <c r="J43" s="196">
        <v>4.3319999999999999</v>
      </c>
      <c r="K43" s="197">
        <v>76.962999999999994</v>
      </c>
      <c r="L43" s="198">
        <v>93.998000000000005</v>
      </c>
      <c r="M43" s="199">
        <v>2210.1</v>
      </c>
      <c r="N43" s="199">
        <v>5728.8</v>
      </c>
      <c r="O43" s="198">
        <v>69.489999999999995</v>
      </c>
      <c r="P43" s="199">
        <v>153.01</v>
      </c>
      <c r="Q43" s="198">
        <v>0.92300000000000004</v>
      </c>
      <c r="R43" s="17">
        <v>0.77380000000000004</v>
      </c>
    </row>
    <row r="44" spans="2:18" x14ac:dyDescent="0.3">
      <c r="B44" s="185">
        <v>45596</v>
      </c>
      <c r="C44" s="193">
        <v>88.525999999999996</v>
      </c>
      <c r="D44" s="194">
        <v>4.8899999999999997</v>
      </c>
      <c r="E44" s="195">
        <v>95.917000000000002</v>
      </c>
      <c r="F44" s="196">
        <v>4.2750000000000004</v>
      </c>
      <c r="G44" s="195">
        <v>96.558000000000007</v>
      </c>
      <c r="H44" s="196">
        <v>0.69</v>
      </c>
      <c r="I44" s="195">
        <v>82.6953125</v>
      </c>
      <c r="J44" s="196">
        <v>4.2450000000000001</v>
      </c>
      <c r="K44" s="197">
        <v>76.935000000000002</v>
      </c>
      <c r="L44" s="198">
        <v>94.176000000000002</v>
      </c>
      <c r="M44" s="199">
        <v>2196.6999999999998</v>
      </c>
      <c r="N44" s="199">
        <v>5705.5</v>
      </c>
      <c r="O44" s="198">
        <v>69.260000000000005</v>
      </c>
      <c r="P44" s="199">
        <v>152.03</v>
      </c>
      <c r="Q44" s="198">
        <v>0.91879999999999995</v>
      </c>
      <c r="R44" s="17">
        <v>0.7752</v>
      </c>
    </row>
    <row r="45" spans="2:18" x14ac:dyDescent="0.3">
      <c r="B45" s="185">
        <v>45595</v>
      </c>
      <c r="C45" s="193">
        <v>88.611000000000004</v>
      </c>
      <c r="D45" s="194">
        <v>4.875</v>
      </c>
      <c r="E45" s="195">
        <v>95.897999999999996</v>
      </c>
      <c r="F45" s="196">
        <v>4.282</v>
      </c>
      <c r="G45" s="195">
        <v>96.516000000000005</v>
      </c>
      <c r="H45" s="196">
        <v>0.69599999999999995</v>
      </c>
      <c r="I45" s="195">
        <v>82.6953125</v>
      </c>
      <c r="J45" s="196">
        <v>4.2439999999999998</v>
      </c>
      <c r="K45" s="197">
        <v>77.423000000000002</v>
      </c>
      <c r="L45" s="198">
        <v>94.296999999999997</v>
      </c>
      <c r="M45" s="199">
        <v>2233</v>
      </c>
      <c r="N45" s="199">
        <v>5813.7</v>
      </c>
      <c r="O45" s="198">
        <v>68.61</v>
      </c>
      <c r="P45" s="199">
        <v>153.41999999999999</v>
      </c>
      <c r="Q45" s="198">
        <v>0.92120000000000002</v>
      </c>
      <c r="R45" s="17">
        <v>0.77149999999999996</v>
      </c>
    </row>
    <row r="46" spans="2:18" x14ac:dyDescent="0.3">
      <c r="B46" s="185">
        <v>45594</v>
      </c>
      <c r="C46" s="193">
        <v>88.918000000000006</v>
      </c>
      <c r="D46" s="194">
        <v>4.8209999999999997</v>
      </c>
      <c r="E46" s="195">
        <v>96.122</v>
      </c>
      <c r="F46" s="196">
        <v>4.2030000000000003</v>
      </c>
      <c r="G46" s="195">
        <v>96.393000000000001</v>
      </c>
      <c r="H46" s="196">
        <v>0.71399999999999997</v>
      </c>
      <c r="I46" s="195">
        <v>83.0546875</v>
      </c>
      <c r="J46" s="196">
        <v>4.1769999999999996</v>
      </c>
      <c r="K46" s="197">
        <v>77.578000000000003</v>
      </c>
      <c r="L46" s="198">
        <v>94.832999999999998</v>
      </c>
      <c r="M46" s="199">
        <v>2238.1</v>
      </c>
      <c r="N46" s="199">
        <v>5832.9</v>
      </c>
      <c r="O46" s="198">
        <v>67.209999999999994</v>
      </c>
      <c r="P46" s="199">
        <v>153.36000000000001</v>
      </c>
      <c r="Q46" s="198">
        <v>0.92430000000000001</v>
      </c>
      <c r="R46" s="17">
        <v>0.76829999999999998</v>
      </c>
    </row>
    <row r="47" spans="2:18" x14ac:dyDescent="0.3">
      <c r="B47" s="185">
        <v>45593</v>
      </c>
      <c r="C47" s="193">
        <v>88.757000000000005</v>
      </c>
      <c r="D47" s="194">
        <v>4.8479999999999999</v>
      </c>
      <c r="E47" s="195">
        <v>96.028999999999996</v>
      </c>
      <c r="F47" s="196">
        <v>4.234</v>
      </c>
      <c r="G47" s="195">
        <v>96.405000000000001</v>
      </c>
      <c r="H47" s="196">
        <v>0.71199999999999997</v>
      </c>
      <c r="I47" s="195">
        <v>82.84375</v>
      </c>
      <c r="J47" s="196">
        <v>4.2140000000000004</v>
      </c>
      <c r="K47" s="197">
        <v>77.906999999999996</v>
      </c>
      <c r="L47" s="198">
        <v>95.320999999999998</v>
      </c>
      <c r="M47" s="199">
        <v>2244.1</v>
      </c>
      <c r="N47" s="199">
        <v>5823.5</v>
      </c>
      <c r="O47" s="198">
        <v>67.38</v>
      </c>
      <c r="P47" s="199">
        <v>153.29</v>
      </c>
      <c r="Q47" s="198">
        <v>0.92490000000000006</v>
      </c>
      <c r="R47" s="17">
        <v>0.77090000000000003</v>
      </c>
    </row>
    <row r="48" spans="2:18" x14ac:dyDescent="0.3">
      <c r="B48" s="185">
        <v>45590</v>
      </c>
      <c r="C48" s="193">
        <v>88.844999999999999</v>
      </c>
      <c r="D48" s="194">
        <v>4.8319999999999999</v>
      </c>
      <c r="E48" s="195">
        <v>96.204999999999998</v>
      </c>
      <c r="F48" s="196">
        <v>4.173</v>
      </c>
      <c r="G48" s="195">
        <v>96.54</v>
      </c>
      <c r="H48" s="196">
        <v>0.69199999999999995</v>
      </c>
      <c r="I48" s="195">
        <v>83.1015625</v>
      </c>
      <c r="J48" s="196">
        <v>4.1660000000000004</v>
      </c>
      <c r="K48" s="197">
        <v>78.034999999999997</v>
      </c>
      <c r="L48" s="198">
        <v>95.183999999999997</v>
      </c>
      <c r="M48" s="199">
        <v>2208</v>
      </c>
      <c r="N48" s="199">
        <v>5808.1</v>
      </c>
      <c r="O48" s="198">
        <v>71.78</v>
      </c>
      <c r="P48" s="199">
        <v>152.31</v>
      </c>
      <c r="Q48" s="198">
        <v>0.92630000000000001</v>
      </c>
      <c r="R48" s="17">
        <v>0.77149999999999996</v>
      </c>
    </row>
    <row r="49" spans="2:18" x14ac:dyDescent="0.3">
      <c r="B49" s="185">
        <v>45589</v>
      </c>
      <c r="C49" s="193">
        <v>88.959000000000003</v>
      </c>
      <c r="D49" s="194">
        <v>4.8099999999999996</v>
      </c>
      <c r="E49" s="195">
        <v>96.277000000000001</v>
      </c>
      <c r="F49" s="196">
        <v>4.1449999999999996</v>
      </c>
      <c r="G49" s="195">
        <v>96.481999999999999</v>
      </c>
      <c r="H49" s="196">
        <v>0.7</v>
      </c>
      <c r="I49" s="195">
        <v>83.2421875</v>
      </c>
      <c r="J49" s="196">
        <v>4.1369999999999996</v>
      </c>
      <c r="K49" s="197">
        <v>78.007999999999996</v>
      </c>
      <c r="L49" s="198">
        <v>95.444999999999993</v>
      </c>
      <c r="M49" s="199">
        <v>2218.9</v>
      </c>
      <c r="N49" s="199">
        <v>5809.9</v>
      </c>
      <c r="O49" s="198">
        <v>70.19</v>
      </c>
      <c r="P49" s="199">
        <v>151.83000000000001</v>
      </c>
      <c r="Q49" s="198">
        <v>0.92359999999999998</v>
      </c>
      <c r="R49" s="17">
        <v>0.77070000000000005</v>
      </c>
    </row>
    <row r="50" spans="2:18" x14ac:dyDescent="0.3">
      <c r="B50" s="185">
        <v>45588</v>
      </c>
      <c r="C50" s="193">
        <v>88.76</v>
      </c>
      <c r="D50" s="194">
        <v>4.8440000000000003</v>
      </c>
      <c r="E50" s="195">
        <v>96.197999999999993</v>
      </c>
      <c r="F50" s="196">
        <v>4.1710000000000003</v>
      </c>
      <c r="G50" s="195">
        <v>96.311000000000007</v>
      </c>
      <c r="H50" s="196">
        <v>0.72499999999999998</v>
      </c>
      <c r="I50" s="195">
        <v>83.09375</v>
      </c>
      <c r="J50" s="196">
        <v>4.1630000000000003</v>
      </c>
      <c r="K50" s="197">
        <v>78.221999999999994</v>
      </c>
      <c r="L50" s="198">
        <v>95.128</v>
      </c>
      <c r="M50" s="199">
        <v>2213.8000000000002</v>
      </c>
      <c r="N50" s="199">
        <v>5797.4</v>
      </c>
      <c r="O50" s="198">
        <v>70.77</v>
      </c>
      <c r="P50" s="199">
        <v>152.76</v>
      </c>
      <c r="Q50" s="198">
        <v>0.92749999999999999</v>
      </c>
      <c r="R50" s="17">
        <v>0.77390000000000003</v>
      </c>
    </row>
    <row r="51" spans="2:18" x14ac:dyDescent="0.3">
      <c r="B51" s="185">
        <v>45587</v>
      </c>
      <c r="C51" s="193">
        <v>89.284999999999997</v>
      </c>
      <c r="D51" s="194">
        <v>4.7519999999999998</v>
      </c>
      <c r="E51" s="195">
        <v>96.418999999999997</v>
      </c>
      <c r="F51" s="196">
        <v>4.0940000000000003</v>
      </c>
      <c r="G51" s="195">
        <v>96.343999999999994</v>
      </c>
      <c r="H51" s="196">
        <v>0.72</v>
      </c>
      <c r="I51" s="195">
        <v>83.3359375</v>
      </c>
      <c r="J51" s="196">
        <v>4.1180000000000003</v>
      </c>
      <c r="K51" s="197">
        <v>78.394999999999996</v>
      </c>
      <c r="L51" s="198">
        <v>94.807000000000002</v>
      </c>
      <c r="M51" s="199">
        <v>2231.5</v>
      </c>
      <c r="N51" s="199">
        <v>5851.2</v>
      </c>
      <c r="O51" s="198">
        <v>72.09</v>
      </c>
      <c r="P51" s="199">
        <v>151.08000000000001</v>
      </c>
      <c r="Q51" s="198">
        <v>0.92600000000000005</v>
      </c>
      <c r="R51" s="17">
        <v>0.7702</v>
      </c>
    </row>
    <row r="52" spans="2:18" x14ac:dyDescent="0.3">
      <c r="B52" s="185">
        <v>45586</v>
      </c>
      <c r="C52" s="193">
        <v>89.364000000000004</v>
      </c>
      <c r="D52" s="194">
        <v>4.7370000000000001</v>
      </c>
      <c r="E52" s="195">
        <v>96.414000000000001</v>
      </c>
      <c r="F52" s="196">
        <v>4.0949999999999998</v>
      </c>
      <c r="G52" s="195">
        <v>96.463999999999999</v>
      </c>
      <c r="H52" s="196">
        <v>0.70199999999999996</v>
      </c>
      <c r="I52" s="195">
        <v>83.40625</v>
      </c>
      <c r="J52" s="196">
        <v>4.1040000000000001</v>
      </c>
      <c r="K52" s="197">
        <v>78.542000000000002</v>
      </c>
      <c r="L52" s="198">
        <v>95.156000000000006</v>
      </c>
      <c r="M52" s="199">
        <v>2239.6999999999998</v>
      </c>
      <c r="N52" s="199">
        <v>5854</v>
      </c>
      <c r="O52" s="198">
        <v>70.56</v>
      </c>
      <c r="P52" s="199">
        <v>150.84</v>
      </c>
      <c r="Q52" s="198">
        <v>0.92459999999999998</v>
      </c>
      <c r="R52" s="17">
        <v>0.77010000000000001</v>
      </c>
    </row>
    <row r="53" spans="2:18" x14ac:dyDescent="0.3">
      <c r="B53" s="185">
        <v>45583</v>
      </c>
      <c r="C53" s="193">
        <v>90.066000000000003</v>
      </c>
      <c r="D53" s="194">
        <v>4.6150000000000002</v>
      </c>
      <c r="E53" s="195">
        <v>96.864000000000004</v>
      </c>
      <c r="F53" s="196">
        <v>3.9409999999999998</v>
      </c>
      <c r="G53" s="195">
        <v>96.388000000000005</v>
      </c>
      <c r="H53" s="196">
        <v>0.71299999999999997</v>
      </c>
      <c r="I53" s="195">
        <v>84.0234375</v>
      </c>
      <c r="J53" s="196">
        <v>3.9910000000000001</v>
      </c>
      <c r="K53" s="197">
        <v>78.873999999999995</v>
      </c>
      <c r="L53" s="198">
        <v>96.218999999999994</v>
      </c>
      <c r="M53" s="199">
        <v>2276.1</v>
      </c>
      <c r="N53" s="199">
        <v>5864.7</v>
      </c>
      <c r="O53" s="198">
        <v>69.22</v>
      </c>
      <c r="P53" s="199">
        <v>149.53</v>
      </c>
      <c r="Q53" s="198">
        <v>0.92020000000000002</v>
      </c>
      <c r="R53" s="17">
        <v>0.76619999999999999</v>
      </c>
    </row>
    <row r="54" spans="2:18" x14ac:dyDescent="0.3">
      <c r="B54" s="185">
        <v>45582</v>
      </c>
      <c r="C54" s="193">
        <v>90.108000000000004</v>
      </c>
      <c r="D54" s="194">
        <v>4.6059999999999999</v>
      </c>
      <c r="E54" s="195">
        <v>96.811000000000007</v>
      </c>
      <c r="F54" s="196">
        <v>3.9569999999999999</v>
      </c>
      <c r="G54" s="195">
        <v>96.465999999999994</v>
      </c>
      <c r="H54" s="196">
        <v>0.70099999999999996</v>
      </c>
      <c r="I54" s="195">
        <v>83.9296875</v>
      </c>
      <c r="J54" s="196">
        <v>4.0049999999999999</v>
      </c>
      <c r="K54" s="197">
        <v>78.643000000000001</v>
      </c>
      <c r="L54" s="198">
        <v>95.843000000000004</v>
      </c>
      <c r="M54" s="199">
        <v>2280.9</v>
      </c>
      <c r="N54" s="199">
        <v>5841.5</v>
      </c>
      <c r="O54" s="198">
        <v>70.67</v>
      </c>
      <c r="P54" s="199">
        <v>150.21</v>
      </c>
      <c r="Q54" s="198">
        <v>0.92330000000000001</v>
      </c>
      <c r="R54" s="17">
        <v>0.76859999999999995</v>
      </c>
    </row>
    <row r="55" spans="2:18" x14ac:dyDescent="0.3">
      <c r="B55" s="185">
        <v>45581</v>
      </c>
      <c r="C55" s="193">
        <v>90.334999999999994</v>
      </c>
      <c r="D55" s="194">
        <v>4.5670000000000002</v>
      </c>
      <c r="E55" s="195">
        <v>96.942999999999998</v>
      </c>
      <c r="F55" s="196">
        <v>3.911</v>
      </c>
      <c r="G55" s="195">
        <v>96.566999999999993</v>
      </c>
      <c r="H55" s="196">
        <v>0.68600000000000005</v>
      </c>
      <c r="I55" s="195">
        <v>84.3046875</v>
      </c>
      <c r="J55" s="196">
        <v>3.9369999999999998</v>
      </c>
      <c r="K55" s="197">
        <v>78.787000000000006</v>
      </c>
      <c r="L55" s="198">
        <v>95.825000000000003</v>
      </c>
      <c r="M55" s="199">
        <v>2286.6999999999998</v>
      </c>
      <c r="N55" s="199">
        <v>5842.5</v>
      </c>
      <c r="O55" s="198">
        <v>70.39</v>
      </c>
      <c r="P55" s="199">
        <v>149.63999999999999</v>
      </c>
      <c r="Q55" s="198">
        <v>0.92059999999999997</v>
      </c>
      <c r="R55" s="17">
        <v>0.76980000000000004</v>
      </c>
    </row>
    <row r="56" spans="2:18" x14ac:dyDescent="0.3">
      <c r="B56" s="185">
        <v>45580</v>
      </c>
      <c r="C56" s="193">
        <v>90.192999999999998</v>
      </c>
      <c r="D56" s="194">
        <v>4.5910000000000002</v>
      </c>
      <c r="E56" s="195">
        <v>96.96</v>
      </c>
      <c r="F56" s="196">
        <v>3.9049999999999998</v>
      </c>
      <c r="G56" s="195">
        <v>96.456999999999994</v>
      </c>
      <c r="H56" s="196">
        <v>0.70199999999999996</v>
      </c>
      <c r="I56" s="195">
        <v>84.21875</v>
      </c>
      <c r="J56" s="196">
        <v>3.9510000000000001</v>
      </c>
      <c r="K56" s="197">
        <v>78.248000000000005</v>
      </c>
      <c r="L56" s="198">
        <v>95.483000000000004</v>
      </c>
      <c r="M56" s="199">
        <v>2249.8000000000002</v>
      </c>
      <c r="N56" s="199">
        <v>5815.3</v>
      </c>
      <c r="O56" s="198">
        <v>70.58</v>
      </c>
      <c r="P56" s="199">
        <v>149.19999999999999</v>
      </c>
      <c r="Q56" s="198">
        <v>0.91800000000000004</v>
      </c>
      <c r="R56" s="17">
        <v>0.76490000000000002</v>
      </c>
    </row>
    <row r="57" spans="2:18" x14ac:dyDescent="0.3">
      <c r="B57" s="185">
        <v>45576</v>
      </c>
      <c r="C57" s="193">
        <v>89.861000000000004</v>
      </c>
      <c r="D57" s="194">
        <v>4.6470000000000002</v>
      </c>
      <c r="E57" s="195">
        <v>96.864999999999995</v>
      </c>
      <c r="F57" s="196">
        <v>3.9359999999999999</v>
      </c>
      <c r="G57" s="195">
        <v>96.543999999999997</v>
      </c>
      <c r="H57" s="196">
        <v>0.68899999999999995</v>
      </c>
      <c r="I57" s="195">
        <v>83.8671875</v>
      </c>
      <c r="J57" s="196">
        <v>4.0140000000000002</v>
      </c>
      <c r="K57" s="197">
        <v>77.977000000000004</v>
      </c>
      <c r="L57" s="198">
        <v>94.801000000000002</v>
      </c>
      <c r="M57" s="199">
        <v>2234.4</v>
      </c>
      <c r="N57" s="199">
        <v>5815</v>
      </c>
      <c r="O57" s="198">
        <v>75.56</v>
      </c>
      <c r="P57" s="199">
        <v>149.13</v>
      </c>
      <c r="Q57" s="198">
        <v>0.9143</v>
      </c>
      <c r="R57" s="17">
        <v>0.76529999999999998</v>
      </c>
    </row>
    <row r="58" spans="2:18" x14ac:dyDescent="0.3">
      <c r="B58" s="185">
        <v>45575</v>
      </c>
      <c r="C58" s="193">
        <v>89.975999999999999</v>
      </c>
      <c r="D58" s="194">
        <v>4.625</v>
      </c>
      <c r="E58" s="195">
        <v>96.861000000000004</v>
      </c>
      <c r="F58" s="196">
        <v>3.9340000000000002</v>
      </c>
      <c r="G58" s="195">
        <v>96.512</v>
      </c>
      <c r="H58" s="196">
        <v>0.69299999999999995</v>
      </c>
      <c r="I58" s="195">
        <v>84</v>
      </c>
      <c r="J58" s="196">
        <v>3.9860000000000002</v>
      </c>
      <c r="K58" s="197">
        <v>77.921999999999997</v>
      </c>
      <c r="L58" s="198">
        <v>94.980999999999995</v>
      </c>
      <c r="M58" s="199">
        <v>2188.4</v>
      </c>
      <c r="N58" s="199">
        <v>5780.1</v>
      </c>
      <c r="O58" s="198">
        <v>75.849999999999994</v>
      </c>
      <c r="P58" s="199">
        <v>148.57</v>
      </c>
      <c r="Q58" s="198">
        <v>0.91459999999999997</v>
      </c>
      <c r="R58" s="17">
        <v>0.76580000000000004</v>
      </c>
    </row>
    <row r="59" spans="2:18" x14ac:dyDescent="0.3">
      <c r="B59" s="185">
        <v>45574</v>
      </c>
      <c r="C59" s="193">
        <v>89.778000000000006</v>
      </c>
      <c r="D59" s="194">
        <v>4.6589999999999998</v>
      </c>
      <c r="E59" s="195">
        <v>96.721999999999994</v>
      </c>
      <c r="F59" s="196">
        <v>3.98</v>
      </c>
      <c r="G59" s="195">
        <v>96.688999999999993</v>
      </c>
      <c r="H59" s="196">
        <v>0.66700000000000004</v>
      </c>
      <c r="I59" s="195">
        <v>83.8984375</v>
      </c>
      <c r="J59" s="196">
        <v>4.0030000000000001</v>
      </c>
      <c r="K59" s="197">
        <v>78.067999999999998</v>
      </c>
      <c r="L59" s="198">
        <v>94.811999999999998</v>
      </c>
      <c r="M59" s="199">
        <v>2200.6</v>
      </c>
      <c r="N59" s="199">
        <v>5792</v>
      </c>
      <c r="O59" s="198">
        <v>73.239999999999995</v>
      </c>
      <c r="P59" s="199">
        <v>149.31</v>
      </c>
      <c r="Q59" s="198">
        <v>0.91410000000000002</v>
      </c>
      <c r="R59" s="17">
        <v>0.7651</v>
      </c>
    </row>
    <row r="60" spans="2:18" x14ac:dyDescent="0.3">
      <c r="B60" s="185">
        <v>45573</v>
      </c>
      <c r="C60" s="193">
        <v>90.159000000000006</v>
      </c>
      <c r="D60" s="194">
        <v>4.593</v>
      </c>
      <c r="E60" s="195">
        <v>96.977999999999994</v>
      </c>
      <c r="F60" s="196">
        <v>3.8929999999999998</v>
      </c>
      <c r="G60" s="195">
        <v>96.748999999999995</v>
      </c>
      <c r="H60" s="196">
        <v>0.65800000000000003</v>
      </c>
      <c r="I60" s="195">
        <v>84.28125</v>
      </c>
      <c r="J60" s="196">
        <v>3.9340000000000002</v>
      </c>
      <c r="K60" s="197">
        <v>78.033000000000001</v>
      </c>
      <c r="L60" s="198">
        <v>94.932000000000002</v>
      </c>
      <c r="M60" s="199">
        <v>2195</v>
      </c>
      <c r="N60" s="199">
        <v>5751.1</v>
      </c>
      <c r="O60" s="198">
        <v>73.569999999999993</v>
      </c>
      <c r="P60" s="199">
        <v>148.19999999999999</v>
      </c>
      <c r="Q60" s="198">
        <v>0.91069999999999995</v>
      </c>
      <c r="R60" s="17">
        <v>0.7631</v>
      </c>
    </row>
    <row r="61" spans="2:18" x14ac:dyDescent="0.3">
      <c r="B61" s="185">
        <v>45572</v>
      </c>
      <c r="C61" s="193">
        <v>89.965999999999994</v>
      </c>
      <c r="D61" s="194">
        <v>4.625</v>
      </c>
      <c r="E61" s="195">
        <v>96.846999999999994</v>
      </c>
      <c r="F61" s="196">
        <v>3.9359999999999999</v>
      </c>
      <c r="G61" s="195">
        <v>96.692999999999998</v>
      </c>
      <c r="H61" s="196">
        <v>0.66600000000000004</v>
      </c>
      <c r="I61" s="195">
        <v>84.1953125</v>
      </c>
      <c r="J61" s="196">
        <v>3.948</v>
      </c>
      <c r="K61" s="197">
        <v>77.900999999999996</v>
      </c>
      <c r="L61" s="198">
        <v>94.734999999999999</v>
      </c>
      <c r="M61" s="199">
        <v>2193.1</v>
      </c>
      <c r="N61" s="199">
        <v>5695.9</v>
      </c>
      <c r="O61" s="198">
        <v>77.14</v>
      </c>
      <c r="P61" s="199">
        <v>148.18</v>
      </c>
      <c r="Q61" s="198">
        <v>0.91110000000000002</v>
      </c>
      <c r="R61" s="17">
        <v>0.76429999999999998</v>
      </c>
    </row>
    <row r="62" spans="2:18" x14ac:dyDescent="0.3">
      <c r="B62" s="185">
        <v>45569</v>
      </c>
      <c r="C62" s="193">
        <v>90.337999999999994</v>
      </c>
      <c r="D62" s="194">
        <v>4.5609999999999999</v>
      </c>
      <c r="E62" s="195">
        <v>97.063000000000002</v>
      </c>
      <c r="F62" s="196">
        <v>3.863</v>
      </c>
      <c r="G62" s="195">
        <v>97.063999999999993</v>
      </c>
      <c r="H62" s="196">
        <v>0.61199999999999999</v>
      </c>
      <c r="I62" s="195">
        <v>84.53125</v>
      </c>
      <c r="J62" s="196">
        <v>3.887</v>
      </c>
      <c r="K62" s="197">
        <v>78.317999999999998</v>
      </c>
      <c r="L62" s="198">
        <v>95.177000000000007</v>
      </c>
      <c r="M62" s="199">
        <v>2212.8000000000002</v>
      </c>
      <c r="N62" s="199">
        <v>5751.1</v>
      </c>
      <c r="O62" s="198">
        <v>74.38</v>
      </c>
      <c r="P62" s="199">
        <v>148.69999999999999</v>
      </c>
      <c r="Q62" s="198">
        <v>0.91120000000000001</v>
      </c>
      <c r="R62" s="17">
        <v>0.7621</v>
      </c>
    </row>
    <row r="63" spans="2:18" x14ac:dyDescent="0.3">
      <c r="B63" s="185">
        <v>45568</v>
      </c>
      <c r="C63" s="193">
        <v>91.031000000000006</v>
      </c>
      <c r="D63" s="194">
        <v>4.4409999999999998</v>
      </c>
      <c r="E63" s="195">
        <v>97.516000000000005</v>
      </c>
      <c r="F63" s="196">
        <v>3.71</v>
      </c>
      <c r="G63" s="195">
        <v>97.179000000000002</v>
      </c>
      <c r="H63" s="196">
        <v>0.59499999999999997</v>
      </c>
      <c r="I63" s="195">
        <v>85.3515625</v>
      </c>
      <c r="J63" s="196">
        <v>3.7389999999999999</v>
      </c>
      <c r="K63" s="197">
        <v>78.933999999999997</v>
      </c>
      <c r="L63" s="198">
        <v>95.382000000000005</v>
      </c>
      <c r="M63" s="199">
        <v>2180.1</v>
      </c>
      <c r="N63" s="199">
        <v>5699.9</v>
      </c>
      <c r="O63" s="198">
        <v>73.709999999999994</v>
      </c>
      <c r="P63" s="199">
        <v>146.93</v>
      </c>
      <c r="Q63" s="198">
        <v>0.90649999999999997</v>
      </c>
      <c r="R63" s="17">
        <v>0.76190000000000002</v>
      </c>
    </row>
    <row r="64" spans="2:18" x14ac:dyDescent="0.3">
      <c r="B64" s="185">
        <v>45567</v>
      </c>
      <c r="C64" s="193">
        <v>91.409000000000006</v>
      </c>
      <c r="D64" s="194">
        <v>4.3769999999999998</v>
      </c>
      <c r="E64" s="195">
        <v>97.700999999999993</v>
      </c>
      <c r="F64" s="196">
        <v>3.6480000000000001</v>
      </c>
      <c r="G64" s="195">
        <v>97.206000000000003</v>
      </c>
      <c r="H64" s="196">
        <v>0.59099999999999997</v>
      </c>
      <c r="I64" s="195">
        <v>85.734375</v>
      </c>
      <c r="J64" s="196">
        <v>3.6709999999999998</v>
      </c>
      <c r="K64" s="197">
        <v>78.790999999999997</v>
      </c>
      <c r="L64" s="198">
        <v>95.826999999999998</v>
      </c>
      <c r="M64" s="199">
        <v>2195</v>
      </c>
      <c r="N64" s="199">
        <v>5709.5</v>
      </c>
      <c r="O64" s="198">
        <v>70.099999999999994</v>
      </c>
      <c r="P64" s="199">
        <v>146.47</v>
      </c>
      <c r="Q64" s="198">
        <v>0.90539999999999998</v>
      </c>
      <c r="R64" s="17">
        <v>0.75370000000000004</v>
      </c>
    </row>
    <row r="65" spans="2:18" x14ac:dyDescent="0.3">
      <c r="B65" s="185">
        <v>45566</v>
      </c>
      <c r="C65" s="193">
        <v>91.447000000000003</v>
      </c>
      <c r="D65" s="194">
        <v>4.37</v>
      </c>
      <c r="E65" s="195">
        <v>97.831999999999994</v>
      </c>
      <c r="F65" s="196">
        <v>3.6040000000000001</v>
      </c>
      <c r="G65" s="195">
        <v>97.066000000000003</v>
      </c>
      <c r="H65" s="196">
        <v>0.61099999999999999</v>
      </c>
      <c r="I65" s="195">
        <v>86</v>
      </c>
      <c r="J65" s="196">
        <v>3.6230000000000002</v>
      </c>
      <c r="K65" s="197">
        <v>79.227000000000004</v>
      </c>
      <c r="L65" s="198">
        <v>96.207999999999998</v>
      </c>
      <c r="M65" s="199">
        <v>2197</v>
      </c>
      <c r="N65" s="199">
        <v>5708.8</v>
      </c>
      <c r="O65" s="198">
        <v>69.83</v>
      </c>
      <c r="P65" s="199">
        <v>143.57</v>
      </c>
      <c r="Q65" s="198">
        <v>0.90349999999999997</v>
      </c>
      <c r="R65" s="17">
        <v>0.75270000000000004</v>
      </c>
    </row>
    <row r="66" spans="2:18" x14ac:dyDescent="0.3">
      <c r="B66" s="185">
        <v>45565</v>
      </c>
      <c r="C66" s="193">
        <v>91.222999999999999</v>
      </c>
      <c r="D66" s="194">
        <v>4.407</v>
      </c>
      <c r="E66" s="195">
        <v>97.582999999999998</v>
      </c>
      <c r="F66" s="196">
        <v>3.6859999999999999</v>
      </c>
      <c r="G66" s="195">
        <v>96.968000000000004</v>
      </c>
      <c r="H66" s="196">
        <v>0.625</v>
      </c>
      <c r="I66" s="195">
        <v>85.6875</v>
      </c>
      <c r="J66" s="196">
        <v>3.677</v>
      </c>
      <c r="K66" s="197">
        <v>78.903999999999996</v>
      </c>
      <c r="L66" s="198">
        <v>95.659000000000006</v>
      </c>
      <c r="M66" s="199">
        <v>2230</v>
      </c>
      <c r="N66" s="199">
        <v>5762.5</v>
      </c>
      <c r="O66" s="198">
        <v>68.17</v>
      </c>
      <c r="P66" s="199">
        <v>143.63</v>
      </c>
      <c r="Q66" s="198">
        <v>0.89810000000000001</v>
      </c>
      <c r="R66" s="17">
        <v>0.74770000000000003</v>
      </c>
    </row>
    <row r="67" spans="2:18" x14ac:dyDescent="0.3">
      <c r="B67" s="185">
        <v>45562</v>
      </c>
      <c r="C67" s="193">
        <v>91.316999999999993</v>
      </c>
      <c r="D67" s="194">
        <v>4.391</v>
      </c>
      <c r="E67" s="195">
        <v>97.778000000000006</v>
      </c>
      <c r="F67" s="196">
        <v>3.621</v>
      </c>
      <c r="G67" s="195">
        <v>97.001999999999995</v>
      </c>
      <c r="H67" s="196">
        <v>0.62</v>
      </c>
      <c r="I67" s="195">
        <v>85.921875</v>
      </c>
      <c r="J67" s="196">
        <v>3.6349999999999998</v>
      </c>
      <c r="K67" s="197">
        <v>79.034999999999997</v>
      </c>
      <c r="L67" s="198">
        <v>95.674999999999997</v>
      </c>
      <c r="M67" s="199">
        <v>2224.6999999999998</v>
      </c>
      <c r="N67" s="199">
        <v>5738.2</v>
      </c>
      <c r="O67" s="198">
        <v>68.180000000000007</v>
      </c>
      <c r="P67" s="199">
        <v>142.21</v>
      </c>
      <c r="Q67" s="198">
        <v>0.89590000000000003</v>
      </c>
      <c r="R67" s="17">
        <v>0.74770000000000003</v>
      </c>
    </row>
    <row r="68" spans="2:18" x14ac:dyDescent="0.3">
      <c r="B68" s="185">
        <v>45561</v>
      </c>
      <c r="C68" s="193">
        <v>91.031999999999996</v>
      </c>
      <c r="D68" s="194">
        <v>4.4379999999999997</v>
      </c>
      <c r="E68" s="195">
        <v>97.570999999999998</v>
      </c>
      <c r="F68" s="196">
        <v>3.6869999999999998</v>
      </c>
      <c r="G68" s="195">
        <v>97.213999999999999</v>
      </c>
      <c r="H68" s="196">
        <v>0.58899999999999997</v>
      </c>
      <c r="I68" s="195">
        <v>85.609375</v>
      </c>
      <c r="J68" s="196">
        <v>3.6880000000000002</v>
      </c>
      <c r="K68" s="197">
        <v>78.844999999999999</v>
      </c>
      <c r="L68" s="198">
        <v>95.435000000000002</v>
      </c>
      <c r="M68" s="199">
        <v>2209.9</v>
      </c>
      <c r="N68" s="199">
        <v>5745.4</v>
      </c>
      <c r="O68" s="198">
        <v>67.67</v>
      </c>
      <c r="P68" s="199">
        <v>144.81</v>
      </c>
      <c r="Q68" s="198">
        <v>0.89470000000000005</v>
      </c>
      <c r="R68" s="17">
        <v>0.74539999999999995</v>
      </c>
    </row>
    <row r="69" spans="2:18" x14ac:dyDescent="0.3">
      <c r="B69" s="185">
        <v>45560</v>
      </c>
      <c r="C69" s="193">
        <v>91.257999999999996</v>
      </c>
      <c r="D69" s="194">
        <v>4.399</v>
      </c>
      <c r="E69" s="195">
        <v>97.677000000000007</v>
      </c>
      <c r="F69" s="196">
        <v>3.6520000000000001</v>
      </c>
      <c r="G69" s="195">
        <v>97.281999999999996</v>
      </c>
      <c r="H69" s="196">
        <v>0.57899999999999996</v>
      </c>
      <c r="I69" s="195">
        <v>85.703125</v>
      </c>
      <c r="J69" s="196">
        <v>3.67</v>
      </c>
      <c r="K69" s="197">
        <v>78.941999999999993</v>
      </c>
      <c r="L69" s="198">
        <v>95.096000000000004</v>
      </c>
      <c r="M69" s="199">
        <v>2197.5</v>
      </c>
      <c r="N69" s="199">
        <v>5722.3</v>
      </c>
      <c r="O69" s="198">
        <v>69.69</v>
      </c>
      <c r="P69" s="199">
        <v>144.75</v>
      </c>
      <c r="Q69" s="198">
        <v>0.8982</v>
      </c>
      <c r="R69" s="17">
        <v>0.75049999999999994</v>
      </c>
    </row>
    <row r="70" spans="2:18" x14ac:dyDescent="0.3">
      <c r="B70" s="185">
        <v>45559</v>
      </c>
      <c r="C70" s="193">
        <v>91.561000000000007</v>
      </c>
      <c r="D70" s="194">
        <v>4.3479999999999999</v>
      </c>
      <c r="E70" s="195">
        <v>97.894000000000005</v>
      </c>
      <c r="F70" s="196">
        <v>3.58</v>
      </c>
      <c r="G70" s="195">
        <v>97.295000000000002</v>
      </c>
      <c r="H70" s="196">
        <v>0.57699999999999996</v>
      </c>
      <c r="I70" s="195">
        <v>86.03125</v>
      </c>
      <c r="J70" s="196">
        <v>3.6120000000000001</v>
      </c>
      <c r="K70" s="197">
        <v>79.251000000000005</v>
      </c>
      <c r="L70" s="198">
        <v>95.403000000000006</v>
      </c>
      <c r="M70" s="199">
        <v>2224</v>
      </c>
      <c r="N70" s="199">
        <v>5732.9</v>
      </c>
      <c r="O70" s="198">
        <v>71.56</v>
      </c>
      <c r="P70" s="199">
        <v>143.22999999999999</v>
      </c>
      <c r="Q70" s="198">
        <v>0.89449999999999996</v>
      </c>
      <c r="R70" s="17">
        <v>0.74550000000000005</v>
      </c>
    </row>
    <row r="71" spans="2:18" x14ac:dyDescent="0.3">
      <c r="B71" s="185">
        <v>45558</v>
      </c>
      <c r="C71" s="193">
        <v>91.385000000000005</v>
      </c>
      <c r="D71" s="194">
        <v>4.3769999999999998</v>
      </c>
      <c r="E71" s="195">
        <v>97.695999999999998</v>
      </c>
      <c r="F71" s="196">
        <v>3.645</v>
      </c>
      <c r="G71" s="195">
        <v>97.08</v>
      </c>
      <c r="H71" s="196">
        <v>0.60799999999999998</v>
      </c>
      <c r="I71" s="195">
        <v>85.84375</v>
      </c>
      <c r="J71" s="196">
        <v>3.6440000000000001</v>
      </c>
      <c r="K71" s="197">
        <v>79.325000000000003</v>
      </c>
      <c r="L71" s="198">
        <v>95.171000000000006</v>
      </c>
      <c r="M71" s="199">
        <v>2220.3000000000002</v>
      </c>
      <c r="N71" s="199">
        <v>5718.6</v>
      </c>
      <c r="O71" s="198">
        <v>70.37</v>
      </c>
      <c r="P71" s="199">
        <v>143.61000000000001</v>
      </c>
      <c r="Q71" s="198">
        <v>0.9</v>
      </c>
      <c r="R71" s="17">
        <v>0.74919999999999998</v>
      </c>
    </row>
    <row r="72" spans="2:18" x14ac:dyDescent="0.3">
      <c r="B72" s="185">
        <v>45555</v>
      </c>
      <c r="C72" s="193">
        <v>91.430999999999997</v>
      </c>
      <c r="D72" s="194">
        <v>4.3689999999999998</v>
      </c>
      <c r="E72" s="195">
        <v>97.668999999999997</v>
      </c>
      <c r="F72" s="196">
        <v>3.653</v>
      </c>
      <c r="G72" s="195">
        <v>97.078999999999994</v>
      </c>
      <c r="H72" s="196">
        <v>0.60799999999999998</v>
      </c>
      <c r="I72" s="195">
        <v>85.890625</v>
      </c>
      <c r="J72" s="196">
        <v>3.6349999999999998</v>
      </c>
      <c r="K72" s="197">
        <v>79.402000000000001</v>
      </c>
      <c r="L72" s="198">
        <v>94.837999999999994</v>
      </c>
      <c r="M72" s="199">
        <v>2227.9</v>
      </c>
      <c r="N72" s="199">
        <v>5702.6</v>
      </c>
      <c r="O72" s="198">
        <v>71.92</v>
      </c>
      <c r="P72" s="199">
        <v>143.85</v>
      </c>
      <c r="Q72" s="198">
        <v>0.89590000000000003</v>
      </c>
      <c r="R72" s="17">
        <v>0.75070000000000003</v>
      </c>
    </row>
    <row r="73" spans="2:18" x14ac:dyDescent="0.3">
      <c r="B73" s="185">
        <v>45554</v>
      </c>
      <c r="C73" s="193">
        <v>91.441000000000003</v>
      </c>
      <c r="D73" s="194">
        <v>4.3659999999999997</v>
      </c>
      <c r="E73" s="195">
        <v>97.700999999999993</v>
      </c>
      <c r="F73" s="196">
        <v>3.641</v>
      </c>
      <c r="G73" s="195">
        <v>97.067999999999998</v>
      </c>
      <c r="H73" s="196">
        <v>0.60899999999999999</v>
      </c>
      <c r="I73" s="195">
        <v>86.0078125</v>
      </c>
      <c r="J73" s="196">
        <v>3.6120000000000001</v>
      </c>
      <c r="K73" s="197">
        <v>79.436999999999998</v>
      </c>
      <c r="L73" s="198">
        <v>94.81</v>
      </c>
      <c r="M73" s="199">
        <v>2252.6999999999998</v>
      </c>
      <c r="N73" s="199">
        <v>5713.6</v>
      </c>
      <c r="O73" s="198">
        <v>71.95</v>
      </c>
      <c r="P73" s="199">
        <v>142.63</v>
      </c>
      <c r="Q73" s="198">
        <v>0.89590000000000003</v>
      </c>
      <c r="R73" s="17">
        <v>0.75280000000000002</v>
      </c>
    </row>
    <row r="74" spans="2:18" x14ac:dyDescent="0.3">
      <c r="B74" s="185">
        <v>45553</v>
      </c>
      <c r="C74" s="193">
        <v>91.289000000000001</v>
      </c>
      <c r="D74" s="194">
        <v>4.391</v>
      </c>
      <c r="E74" s="195">
        <v>97.625</v>
      </c>
      <c r="F74" s="196">
        <v>3.665</v>
      </c>
      <c r="G74" s="195">
        <v>97.164000000000001</v>
      </c>
      <c r="H74" s="196">
        <v>0.59499999999999997</v>
      </c>
      <c r="I74" s="195">
        <v>86.0546875</v>
      </c>
      <c r="J74" s="196">
        <v>3.6030000000000002</v>
      </c>
      <c r="K74" s="197">
        <v>79.644000000000005</v>
      </c>
      <c r="L74" s="198">
        <v>94.661000000000001</v>
      </c>
      <c r="M74" s="199">
        <v>2206.3000000000002</v>
      </c>
      <c r="N74" s="199">
        <v>5618.3</v>
      </c>
      <c r="O74" s="198">
        <v>70.91</v>
      </c>
      <c r="P74" s="199">
        <v>142.29</v>
      </c>
      <c r="Q74" s="198">
        <v>0.89939999999999998</v>
      </c>
      <c r="R74" s="17">
        <v>0.75680000000000003</v>
      </c>
    </row>
    <row r="75" spans="2:18" x14ac:dyDescent="0.3">
      <c r="B75" s="185">
        <v>45552</v>
      </c>
      <c r="C75" s="193">
        <v>91.555999999999997</v>
      </c>
      <c r="D75" s="194">
        <v>4.3449999999999998</v>
      </c>
      <c r="E75" s="195">
        <v>97.668999999999997</v>
      </c>
      <c r="F75" s="196">
        <v>3.65</v>
      </c>
      <c r="G75" s="195">
        <v>97.177000000000007</v>
      </c>
      <c r="H75" s="196">
        <v>0.59299999999999997</v>
      </c>
      <c r="I75" s="195">
        <v>86.3359375</v>
      </c>
      <c r="J75" s="196">
        <v>3.5539999999999998</v>
      </c>
      <c r="K75" s="197">
        <v>80.055999999999997</v>
      </c>
      <c r="L75" s="198">
        <v>95.138999999999996</v>
      </c>
      <c r="M75" s="199">
        <v>2205.5</v>
      </c>
      <c r="N75" s="199">
        <v>5634.6</v>
      </c>
      <c r="O75" s="198">
        <v>71.19</v>
      </c>
      <c r="P75" s="199">
        <v>142.41</v>
      </c>
      <c r="Q75" s="198">
        <v>0.89980000000000004</v>
      </c>
      <c r="R75" s="17">
        <v>0.75980000000000003</v>
      </c>
    </row>
    <row r="76" spans="2:18" x14ac:dyDescent="0.3">
      <c r="B76" s="185">
        <v>45551</v>
      </c>
      <c r="C76" s="193">
        <v>91.691999999999993</v>
      </c>
      <c r="D76" s="194">
        <v>4.3220000000000001</v>
      </c>
      <c r="E76" s="195">
        <v>97.795000000000002</v>
      </c>
      <c r="F76" s="196">
        <v>3.6080000000000001</v>
      </c>
      <c r="G76" s="195">
        <v>97.052000000000007</v>
      </c>
      <c r="H76" s="196">
        <v>0.61099999999999999</v>
      </c>
      <c r="I76" s="195">
        <v>86.53125</v>
      </c>
      <c r="J76" s="196">
        <v>3.5190000000000001</v>
      </c>
      <c r="K76" s="197">
        <v>80.158000000000001</v>
      </c>
      <c r="L76" s="198">
        <v>95.32</v>
      </c>
      <c r="M76" s="199">
        <v>2189.1999999999998</v>
      </c>
      <c r="N76" s="199">
        <v>5633.1</v>
      </c>
      <c r="O76" s="198">
        <v>70.09</v>
      </c>
      <c r="P76" s="199">
        <v>140.62</v>
      </c>
      <c r="Q76" s="198">
        <v>0.89829999999999999</v>
      </c>
      <c r="R76" s="17">
        <v>0.75660000000000005</v>
      </c>
    </row>
    <row r="77" spans="2:18" x14ac:dyDescent="0.3">
      <c r="B77" s="185">
        <v>45548</v>
      </c>
      <c r="C77" s="193">
        <v>91.432000000000002</v>
      </c>
      <c r="D77" s="194">
        <v>4.3650000000000002</v>
      </c>
      <c r="E77" s="195">
        <v>97.718000000000004</v>
      </c>
      <c r="F77" s="196">
        <v>3.633</v>
      </c>
      <c r="G77" s="195">
        <v>97.051000000000002</v>
      </c>
      <c r="H77" s="196">
        <v>0.61099999999999999</v>
      </c>
      <c r="I77" s="195">
        <v>86.3515625</v>
      </c>
      <c r="J77" s="196">
        <v>3.5489999999999999</v>
      </c>
      <c r="K77" s="197">
        <v>80.100999999999999</v>
      </c>
      <c r="L77" s="198">
        <v>95.075000000000003</v>
      </c>
      <c r="M77" s="199">
        <v>2182.5</v>
      </c>
      <c r="N77" s="199">
        <v>5626</v>
      </c>
      <c r="O77" s="198">
        <v>68.650000000000006</v>
      </c>
      <c r="P77" s="199">
        <v>140.85</v>
      </c>
      <c r="Q77" s="198">
        <v>0.90290000000000004</v>
      </c>
      <c r="R77" s="17">
        <v>0.76200000000000001</v>
      </c>
    </row>
    <row r="78" spans="2:18" x14ac:dyDescent="0.3">
      <c r="B78" s="185">
        <v>45547</v>
      </c>
      <c r="C78" s="193">
        <v>91.265000000000001</v>
      </c>
      <c r="D78" s="194">
        <v>4.3920000000000003</v>
      </c>
      <c r="E78" s="195">
        <v>97.542000000000002</v>
      </c>
      <c r="F78" s="196">
        <v>3.6880000000000002</v>
      </c>
      <c r="G78" s="195">
        <v>96.935000000000002</v>
      </c>
      <c r="H78" s="196">
        <v>0.627</v>
      </c>
      <c r="I78" s="195">
        <v>86.171875</v>
      </c>
      <c r="J78" s="196">
        <v>3.5779999999999998</v>
      </c>
      <c r="K78" s="197">
        <v>80.019000000000005</v>
      </c>
      <c r="L78" s="198">
        <v>94.906000000000006</v>
      </c>
      <c r="M78" s="199">
        <v>2129.4</v>
      </c>
      <c r="N78" s="199">
        <v>5595.8</v>
      </c>
      <c r="O78" s="198">
        <v>68.97</v>
      </c>
      <c r="P78" s="199">
        <v>141.82</v>
      </c>
      <c r="Q78" s="198">
        <v>0.90300000000000002</v>
      </c>
      <c r="R78" s="17">
        <v>0.76190000000000002</v>
      </c>
    </row>
    <row r="79" spans="2:18" x14ac:dyDescent="0.3">
      <c r="B79" s="185">
        <v>45546</v>
      </c>
      <c r="C79" s="193">
        <v>91.259</v>
      </c>
      <c r="D79" s="194">
        <v>4.3920000000000003</v>
      </c>
      <c r="E79" s="195">
        <v>97.521000000000001</v>
      </c>
      <c r="F79" s="196">
        <v>3.694</v>
      </c>
      <c r="G79" s="195">
        <v>97.045000000000002</v>
      </c>
      <c r="H79" s="196">
        <v>0.61099999999999999</v>
      </c>
      <c r="I79" s="195">
        <v>86.2890625</v>
      </c>
      <c r="J79" s="196">
        <v>3.5569999999999999</v>
      </c>
      <c r="K79" s="197">
        <v>80.103999999999999</v>
      </c>
      <c r="L79" s="198">
        <v>94.932000000000002</v>
      </c>
      <c r="M79" s="199">
        <v>2103.8000000000002</v>
      </c>
      <c r="N79" s="199">
        <v>5554.1</v>
      </c>
      <c r="O79" s="198">
        <v>67.31</v>
      </c>
      <c r="P79" s="199">
        <v>142.36000000000001</v>
      </c>
      <c r="Q79" s="198">
        <v>0.90810000000000002</v>
      </c>
      <c r="R79" s="17">
        <v>0.76670000000000005</v>
      </c>
    </row>
    <row r="80" spans="2:18" x14ac:dyDescent="0.3">
      <c r="B80" s="185">
        <v>45545</v>
      </c>
      <c r="C80" s="193">
        <v>91.358999999999995</v>
      </c>
      <c r="D80" s="194">
        <v>4.375</v>
      </c>
      <c r="E80" s="195">
        <v>97.682000000000002</v>
      </c>
      <c r="F80" s="196">
        <v>3.6419999999999999</v>
      </c>
      <c r="G80" s="195">
        <v>96.716999999999999</v>
      </c>
      <c r="H80" s="196">
        <v>0.65800000000000003</v>
      </c>
      <c r="I80" s="195">
        <v>86.375</v>
      </c>
      <c r="J80" s="196">
        <v>3.5409999999999999</v>
      </c>
      <c r="K80" s="197">
        <v>79.774000000000001</v>
      </c>
      <c r="L80" s="198">
        <v>94.632999999999996</v>
      </c>
      <c r="M80" s="199">
        <v>2097.4</v>
      </c>
      <c r="N80" s="199">
        <v>5495.5</v>
      </c>
      <c r="O80" s="198">
        <v>65.75</v>
      </c>
      <c r="P80" s="199">
        <v>142.44</v>
      </c>
      <c r="Q80" s="198">
        <v>0.90749999999999997</v>
      </c>
      <c r="R80" s="17">
        <v>0.76449999999999996</v>
      </c>
    </row>
    <row r="81" spans="2:18" x14ac:dyDescent="0.3">
      <c r="B81" s="185">
        <v>45544</v>
      </c>
      <c r="C81" s="193">
        <v>91.031999999999996</v>
      </c>
      <c r="D81" s="194">
        <v>4.43</v>
      </c>
      <c r="E81" s="195">
        <v>97.528000000000006</v>
      </c>
      <c r="F81" s="196">
        <v>3.6909999999999998</v>
      </c>
      <c r="G81" s="195">
        <v>96.736999999999995</v>
      </c>
      <c r="H81" s="196">
        <v>0.65500000000000003</v>
      </c>
      <c r="I81" s="195">
        <v>86.015625</v>
      </c>
      <c r="J81" s="196">
        <v>3.6030000000000002</v>
      </c>
      <c r="K81" s="197">
        <v>79.56</v>
      </c>
      <c r="L81" s="198">
        <v>94.363</v>
      </c>
      <c r="M81" s="199">
        <v>2097.8000000000002</v>
      </c>
      <c r="N81" s="199">
        <v>5471.1</v>
      </c>
      <c r="O81" s="198">
        <v>68.709999999999994</v>
      </c>
      <c r="P81" s="199">
        <v>143.18</v>
      </c>
      <c r="Q81" s="198">
        <v>0.90620000000000001</v>
      </c>
      <c r="R81" s="17">
        <v>0.76490000000000002</v>
      </c>
    </row>
    <row r="82" spans="2:18" x14ac:dyDescent="0.3">
      <c r="B82" s="185">
        <v>45541</v>
      </c>
      <c r="C82" s="193">
        <v>90.956999999999994</v>
      </c>
      <c r="D82" s="194">
        <v>4.4420000000000002</v>
      </c>
      <c r="E82" s="195">
        <v>97.564999999999998</v>
      </c>
      <c r="F82" s="196">
        <v>3.6779999999999999</v>
      </c>
      <c r="G82" s="195">
        <v>97.013999999999996</v>
      </c>
      <c r="H82" s="196">
        <v>0.61499999999999999</v>
      </c>
      <c r="I82" s="195">
        <v>85.9765625</v>
      </c>
      <c r="J82" s="196">
        <v>3.609</v>
      </c>
      <c r="K82" s="197">
        <v>79.352999999999994</v>
      </c>
      <c r="L82" s="198">
        <v>94.328000000000003</v>
      </c>
      <c r="M82" s="199">
        <v>2091.4</v>
      </c>
      <c r="N82" s="199">
        <v>5408.4</v>
      </c>
      <c r="O82" s="198">
        <v>67.67</v>
      </c>
      <c r="P82" s="199">
        <v>142.30000000000001</v>
      </c>
      <c r="Q82" s="198">
        <v>0.9022</v>
      </c>
      <c r="R82" s="17">
        <v>0.76170000000000004</v>
      </c>
    </row>
    <row r="83" spans="2:18" x14ac:dyDescent="0.3">
      <c r="B83" s="185">
        <v>45540</v>
      </c>
      <c r="C83" s="193">
        <v>90.828000000000003</v>
      </c>
      <c r="D83" s="194">
        <v>4.4619999999999997</v>
      </c>
      <c r="E83" s="195">
        <v>97.376000000000005</v>
      </c>
      <c r="F83" s="196">
        <v>3.738</v>
      </c>
      <c r="G83" s="195">
        <v>96.822999999999993</v>
      </c>
      <c r="H83" s="196">
        <v>0.64200000000000002</v>
      </c>
      <c r="I83" s="195">
        <v>85.75</v>
      </c>
      <c r="J83" s="196">
        <v>3.6459999999999999</v>
      </c>
      <c r="K83" s="197">
        <v>79.185000000000002</v>
      </c>
      <c r="L83" s="198">
        <v>94.188999999999993</v>
      </c>
      <c r="M83" s="199">
        <v>2132.1</v>
      </c>
      <c r="N83" s="199">
        <v>5503.4</v>
      </c>
      <c r="O83" s="198">
        <v>69.150000000000006</v>
      </c>
      <c r="P83" s="199">
        <v>143.44999999999999</v>
      </c>
      <c r="Q83" s="198">
        <v>0.9</v>
      </c>
      <c r="R83" s="17">
        <v>0.75870000000000004</v>
      </c>
    </row>
    <row r="84" spans="2:18" x14ac:dyDescent="0.3">
      <c r="B84" s="185">
        <v>45539</v>
      </c>
      <c r="C84" s="193">
        <v>90.697999999999993</v>
      </c>
      <c r="D84" s="194">
        <v>4.484</v>
      </c>
      <c r="E84" s="195">
        <v>97.326999999999998</v>
      </c>
      <c r="F84" s="196">
        <v>3.7530000000000001</v>
      </c>
      <c r="G84" s="195">
        <v>96.787000000000006</v>
      </c>
      <c r="H84" s="196">
        <v>0.64700000000000002</v>
      </c>
      <c r="I84" s="195">
        <v>85.6328125</v>
      </c>
      <c r="J84" s="196">
        <v>3.665</v>
      </c>
      <c r="K84" s="197">
        <v>79.072000000000003</v>
      </c>
      <c r="L84" s="198">
        <v>94.048000000000002</v>
      </c>
      <c r="M84" s="199">
        <v>2145.1999999999998</v>
      </c>
      <c r="N84" s="199">
        <v>5520.1</v>
      </c>
      <c r="O84" s="198">
        <v>69.2</v>
      </c>
      <c r="P84" s="199">
        <v>143.74</v>
      </c>
      <c r="Q84" s="198">
        <v>0.90229999999999999</v>
      </c>
      <c r="R84" s="17">
        <v>0.76060000000000005</v>
      </c>
    </row>
    <row r="85" spans="2:18" x14ac:dyDescent="0.3">
      <c r="B85" s="185">
        <v>45538</v>
      </c>
      <c r="C85" s="193">
        <v>90.268000000000001</v>
      </c>
      <c r="D85" s="194">
        <v>4.556</v>
      </c>
      <c r="E85" s="195">
        <v>97.015000000000001</v>
      </c>
      <c r="F85" s="196">
        <v>3.8540000000000001</v>
      </c>
      <c r="G85" s="195">
        <v>96.488</v>
      </c>
      <c r="H85" s="196">
        <v>0.69</v>
      </c>
      <c r="I85" s="195">
        <v>85.1640625</v>
      </c>
      <c r="J85" s="196">
        <v>3.746</v>
      </c>
      <c r="K85" s="197">
        <v>78.772000000000006</v>
      </c>
      <c r="L85" s="198">
        <v>93.442999999999998</v>
      </c>
      <c r="M85" s="199">
        <v>2149.1999999999998</v>
      </c>
      <c r="N85" s="199">
        <v>5528.9</v>
      </c>
      <c r="O85" s="198">
        <v>70.34</v>
      </c>
      <c r="P85" s="199">
        <v>145.47999999999999</v>
      </c>
      <c r="Q85" s="198">
        <v>0.90549999999999997</v>
      </c>
      <c r="R85" s="17">
        <v>0.76259999999999994</v>
      </c>
    </row>
    <row r="86" spans="2:18" x14ac:dyDescent="0.3">
      <c r="B86" s="185">
        <v>45534</v>
      </c>
      <c r="C86" s="193">
        <v>90.114000000000004</v>
      </c>
      <c r="D86" s="194">
        <v>4.5819999999999999</v>
      </c>
      <c r="E86" s="195">
        <v>96.84</v>
      </c>
      <c r="F86" s="196">
        <v>3.91</v>
      </c>
      <c r="G86" s="195">
        <v>96.706999999999994</v>
      </c>
      <c r="H86" s="196">
        <v>0.65800000000000003</v>
      </c>
      <c r="I86" s="195">
        <v>84.7421875</v>
      </c>
      <c r="J86" s="196">
        <v>3.819</v>
      </c>
      <c r="K86" s="197">
        <v>78.608000000000004</v>
      </c>
      <c r="L86" s="198">
        <v>93.224000000000004</v>
      </c>
      <c r="M86" s="199">
        <v>2217.6</v>
      </c>
      <c r="N86" s="199">
        <v>5648.4</v>
      </c>
      <c r="O86" s="198">
        <v>73.55</v>
      </c>
      <c r="P86" s="199">
        <v>146.16999999999999</v>
      </c>
      <c r="Q86" s="198">
        <v>0.90510000000000002</v>
      </c>
      <c r="R86" s="17">
        <v>0.76180000000000003</v>
      </c>
    </row>
    <row r="87" spans="2:18" x14ac:dyDescent="0.3">
      <c r="B87" s="185">
        <v>45533</v>
      </c>
      <c r="C87" s="193">
        <v>90.387</v>
      </c>
      <c r="D87" s="194">
        <v>4.5339999999999998</v>
      </c>
      <c r="E87" s="195">
        <v>96.87</v>
      </c>
      <c r="F87" s="196">
        <v>3.8980000000000001</v>
      </c>
      <c r="G87" s="195">
        <v>96.662000000000006</v>
      </c>
      <c r="H87" s="196">
        <v>0.66400000000000003</v>
      </c>
      <c r="I87" s="195">
        <v>84.9453125</v>
      </c>
      <c r="J87" s="196">
        <v>3.78</v>
      </c>
      <c r="K87" s="197">
        <v>78.561999999999998</v>
      </c>
      <c r="L87" s="198">
        <v>93.528000000000006</v>
      </c>
      <c r="M87" s="199">
        <v>2203</v>
      </c>
      <c r="N87" s="199">
        <v>5592</v>
      </c>
      <c r="O87" s="198">
        <v>75.91</v>
      </c>
      <c r="P87" s="199">
        <v>144.99</v>
      </c>
      <c r="Q87" s="198">
        <v>0.90269999999999995</v>
      </c>
      <c r="R87" s="17">
        <v>0.75939999999999996</v>
      </c>
    </row>
    <row r="88" spans="2:18" x14ac:dyDescent="0.3">
      <c r="B88" s="185">
        <v>45532</v>
      </c>
      <c r="C88" s="193">
        <v>90.454999999999998</v>
      </c>
      <c r="D88" s="194">
        <v>4.5220000000000002</v>
      </c>
      <c r="E88" s="195">
        <v>97.055000000000007</v>
      </c>
      <c r="F88" s="196">
        <v>3.8370000000000002</v>
      </c>
      <c r="G88" s="195">
        <v>96.597999999999999</v>
      </c>
      <c r="H88" s="196">
        <v>0.67300000000000004</v>
      </c>
      <c r="I88" s="195">
        <v>85.0859375</v>
      </c>
      <c r="J88" s="196">
        <v>3.7549999999999999</v>
      </c>
      <c r="K88" s="197">
        <v>78.643000000000001</v>
      </c>
      <c r="L88" s="198">
        <v>93.537999999999997</v>
      </c>
      <c r="M88" s="199">
        <v>2188.6</v>
      </c>
      <c r="N88" s="199">
        <v>5592.2</v>
      </c>
      <c r="O88" s="198">
        <v>74.52</v>
      </c>
      <c r="P88" s="199">
        <v>144.59</v>
      </c>
      <c r="Q88" s="198">
        <v>0.89929999999999999</v>
      </c>
      <c r="R88" s="17">
        <v>0.7581</v>
      </c>
    </row>
    <row r="89" spans="2:18" x14ac:dyDescent="0.3">
      <c r="B89" s="185">
        <v>45531</v>
      </c>
      <c r="C89" s="193">
        <v>90.543999999999997</v>
      </c>
      <c r="D89" s="194">
        <v>4.5060000000000002</v>
      </c>
      <c r="E89" s="195">
        <v>97.093999999999994</v>
      </c>
      <c r="F89" s="196">
        <v>3.8239999999999998</v>
      </c>
      <c r="G89" s="195">
        <v>96.75</v>
      </c>
      <c r="H89" s="196">
        <v>0.65100000000000002</v>
      </c>
      <c r="I89" s="195">
        <v>85.1484375</v>
      </c>
      <c r="J89" s="196">
        <v>3.7429999999999999</v>
      </c>
      <c r="K89" s="197">
        <v>78.659000000000006</v>
      </c>
      <c r="L89" s="198">
        <v>93.396000000000001</v>
      </c>
      <c r="M89" s="199">
        <v>2203</v>
      </c>
      <c r="N89" s="199">
        <v>5625.8</v>
      </c>
      <c r="O89" s="198">
        <v>75.53</v>
      </c>
      <c r="P89" s="199">
        <v>143.96</v>
      </c>
      <c r="Q89" s="198">
        <v>0.89410000000000001</v>
      </c>
      <c r="R89" s="17">
        <v>0.75409999999999999</v>
      </c>
    </row>
    <row r="90" spans="2:18" x14ac:dyDescent="0.3">
      <c r="B90" s="185">
        <v>45530</v>
      </c>
      <c r="C90" s="193">
        <v>90.587999999999994</v>
      </c>
      <c r="D90" s="194">
        <v>4.4980000000000002</v>
      </c>
      <c r="E90" s="195">
        <v>97.006</v>
      </c>
      <c r="F90" s="196">
        <v>3.8519999999999999</v>
      </c>
      <c r="G90" s="195">
        <v>96.727999999999994</v>
      </c>
      <c r="H90" s="196">
        <v>0.65400000000000003</v>
      </c>
      <c r="I90" s="195">
        <v>85.140625</v>
      </c>
      <c r="J90" s="196">
        <v>3.7429999999999999</v>
      </c>
      <c r="K90" s="197">
        <f>(K89+K91)/2</f>
        <v>78.819000000000003</v>
      </c>
      <c r="L90" s="198">
        <v>93.867000000000004</v>
      </c>
      <c r="M90" s="199">
        <v>2217.9</v>
      </c>
      <c r="N90" s="199">
        <v>5616.8</v>
      </c>
      <c r="O90" s="198">
        <v>77.42</v>
      </c>
      <c r="P90" s="199">
        <v>144.53</v>
      </c>
      <c r="Q90" s="198">
        <v>0.89600000000000002</v>
      </c>
      <c r="R90" s="17">
        <v>0.75829999999999997</v>
      </c>
    </row>
    <row r="91" spans="2:18" x14ac:dyDescent="0.3">
      <c r="B91" s="185">
        <v>45527</v>
      </c>
      <c r="C91" s="193">
        <v>90.614000000000004</v>
      </c>
      <c r="D91" s="194">
        <v>4.4939999999999998</v>
      </c>
      <c r="E91" s="195">
        <v>97.072000000000003</v>
      </c>
      <c r="F91" s="196">
        <v>3.83</v>
      </c>
      <c r="G91" s="195">
        <v>96.637</v>
      </c>
      <c r="H91" s="196">
        <v>0.66700000000000004</v>
      </c>
      <c r="I91" s="195">
        <v>85.2265625</v>
      </c>
      <c r="J91" s="196">
        <v>3.7269999999999999</v>
      </c>
      <c r="K91" s="197">
        <v>78.978999999999999</v>
      </c>
      <c r="L91" s="198">
        <v>94.069000000000003</v>
      </c>
      <c r="M91" s="199">
        <v>2218.6999999999998</v>
      </c>
      <c r="N91" s="199">
        <v>5634.6</v>
      </c>
      <c r="O91" s="198">
        <v>74.83</v>
      </c>
      <c r="P91" s="199">
        <v>144.37</v>
      </c>
      <c r="Q91" s="198">
        <v>0.89349999999999996</v>
      </c>
      <c r="R91" s="17">
        <v>0.75680000000000003</v>
      </c>
    </row>
    <row r="92" spans="2:18" x14ac:dyDescent="0.3">
      <c r="B92" s="185">
        <v>45526</v>
      </c>
      <c r="C92" s="193">
        <v>90.254000000000005</v>
      </c>
      <c r="D92" s="194">
        <v>4.5529999999999999</v>
      </c>
      <c r="E92" s="195">
        <v>96.793000000000006</v>
      </c>
      <c r="F92" s="196">
        <v>3.9180000000000001</v>
      </c>
      <c r="G92" s="195">
        <v>96.814999999999998</v>
      </c>
      <c r="H92" s="196">
        <v>0.64100000000000001</v>
      </c>
      <c r="I92" s="195">
        <v>84.8515625</v>
      </c>
      <c r="J92" s="196">
        <v>3.79</v>
      </c>
      <c r="K92" s="197">
        <v>78.709000000000003</v>
      </c>
      <c r="L92" s="198">
        <v>93.736999999999995</v>
      </c>
      <c r="M92" s="199">
        <v>2150</v>
      </c>
      <c r="N92" s="199">
        <v>5570.6</v>
      </c>
      <c r="O92" s="198">
        <v>73.010000000000005</v>
      </c>
      <c r="P92" s="199">
        <v>146.29</v>
      </c>
      <c r="Q92" s="198">
        <v>0.89990000000000003</v>
      </c>
      <c r="R92" s="17">
        <v>0.76390000000000002</v>
      </c>
    </row>
    <row r="93" spans="2:18" x14ac:dyDescent="0.3">
      <c r="B93" s="185">
        <v>45525</v>
      </c>
      <c r="C93" s="193">
        <v>90.558999999999997</v>
      </c>
      <c r="D93" s="194">
        <v>4.5010000000000003</v>
      </c>
      <c r="E93" s="195">
        <v>96.986000000000004</v>
      </c>
      <c r="F93" s="196">
        <v>3.8540000000000001</v>
      </c>
      <c r="G93" s="195">
        <v>96.786000000000001</v>
      </c>
      <c r="H93" s="196">
        <v>0.64500000000000002</v>
      </c>
      <c r="I93" s="195">
        <v>85.171875</v>
      </c>
      <c r="J93" s="196">
        <v>3.734</v>
      </c>
      <c r="K93" s="197">
        <v>79.075999999999993</v>
      </c>
      <c r="L93" s="198">
        <v>94.152000000000001</v>
      </c>
      <c r="M93" s="199">
        <v>2170.6</v>
      </c>
      <c r="N93" s="199">
        <v>5620.9</v>
      </c>
      <c r="O93" s="198">
        <v>71.930000000000007</v>
      </c>
      <c r="P93" s="199">
        <v>145.21</v>
      </c>
      <c r="Q93" s="198">
        <v>0.89690000000000003</v>
      </c>
      <c r="R93" s="17">
        <v>0.76390000000000002</v>
      </c>
    </row>
    <row r="94" spans="2:18" x14ac:dyDescent="0.3">
      <c r="B94" s="185">
        <v>45524</v>
      </c>
      <c r="C94" s="193">
        <v>90.459000000000003</v>
      </c>
      <c r="D94" s="194">
        <v>4.5170000000000003</v>
      </c>
      <c r="E94" s="195">
        <v>96.869</v>
      </c>
      <c r="F94" s="196">
        <v>3.891</v>
      </c>
      <c r="G94" s="195">
        <v>96.700999999999993</v>
      </c>
      <c r="H94" s="196">
        <v>0.65700000000000003</v>
      </c>
      <c r="I94" s="195">
        <v>85.046875</v>
      </c>
      <c r="J94" s="196">
        <v>3.7549999999999999</v>
      </c>
      <c r="K94" s="197">
        <v>78.94</v>
      </c>
      <c r="L94" s="198">
        <v>93.870999999999995</v>
      </c>
      <c r="M94" s="199">
        <v>2142.1999999999998</v>
      </c>
      <c r="N94" s="199">
        <v>5597.1</v>
      </c>
      <c r="O94" s="198">
        <v>74.040000000000006</v>
      </c>
      <c r="P94" s="199">
        <v>145.26</v>
      </c>
      <c r="Q94" s="198">
        <v>0.89849999999999997</v>
      </c>
      <c r="R94" s="17">
        <v>0.76719999999999999</v>
      </c>
    </row>
    <row r="95" spans="2:18" x14ac:dyDescent="0.3">
      <c r="B95" s="185">
        <v>45523</v>
      </c>
      <c r="C95" s="193">
        <v>90.078999999999994</v>
      </c>
      <c r="D95" s="194">
        <v>4.5810000000000004</v>
      </c>
      <c r="E95" s="195">
        <v>96.649000000000001</v>
      </c>
      <c r="F95" s="196">
        <v>3.9620000000000002</v>
      </c>
      <c r="G95" s="195">
        <v>96.706000000000003</v>
      </c>
      <c r="H95" s="196">
        <v>0.65600000000000003</v>
      </c>
      <c r="I95" s="195">
        <v>84.6640625</v>
      </c>
      <c r="J95" s="196">
        <v>3.8210000000000002</v>
      </c>
      <c r="K95" s="197">
        <v>78.915000000000006</v>
      </c>
      <c r="L95" s="198">
        <v>93.71</v>
      </c>
      <c r="M95" s="199">
        <v>2167.5</v>
      </c>
      <c r="N95" s="199">
        <v>5608.3</v>
      </c>
      <c r="O95" s="198">
        <v>74.37</v>
      </c>
      <c r="P95" s="199">
        <v>146.59</v>
      </c>
      <c r="Q95" s="198">
        <v>0.90210000000000001</v>
      </c>
      <c r="R95" s="17">
        <v>0.76980000000000004</v>
      </c>
    </row>
    <row r="96" spans="2:18" x14ac:dyDescent="0.3">
      <c r="B96" s="185">
        <v>45520</v>
      </c>
      <c r="C96" s="193">
        <v>89.97</v>
      </c>
      <c r="D96" s="194">
        <v>4.5990000000000002</v>
      </c>
      <c r="E96" s="195">
        <v>96.665999999999997</v>
      </c>
      <c r="F96" s="196">
        <v>3.9550000000000001</v>
      </c>
      <c r="G96" s="195">
        <v>96.768000000000001</v>
      </c>
      <c r="H96" s="196">
        <v>0.64700000000000002</v>
      </c>
      <c r="I96" s="195">
        <v>84.609375</v>
      </c>
      <c r="J96" s="196">
        <v>3.8290000000000002</v>
      </c>
      <c r="K96" s="197">
        <v>78.941000000000003</v>
      </c>
      <c r="L96" s="198">
        <v>93.561000000000007</v>
      </c>
      <c r="M96" s="199">
        <v>2141.9</v>
      </c>
      <c r="N96" s="199">
        <v>5554.3</v>
      </c>
      <c r="O96" s="198">
        <v>76.650000000000006</v>
      </c>
      <c r="P96" s="199">
        <v>147.63</v>
      </c>
      <c r="Q96" s="198">
        <v>0.90690000000000004</v>
      </c>
      <c r="R96" s="17">
        <v>0.77259999999999995</v>
      </c>
    </row>
    <row r="97" spans="2:18" x14ac:dyDescent="0.3">
      <c r="B97" s="185">
        <v>45519</v>
      </c>
      <c r="C97" s="193">
        <v>89.709000000000003</v>
      </c>
      <c r="D97" s="194">
        <v>4.641</v>
      </c>
      <c r="E97" s="195">
        <v>96.445999999999998</v>
      </c>
      <c r="F97" s="196">
        <v>4.024</v>
      </c>
      <c r="G97" s="195">
        <v>97.06</v>
      </c>
      <c r="H97" s="196">
        <v>0.60499999999999998</v>
      </c>
      <c r="I97" s="195">
        <v>84.421875</v>
      </c>
      <c r="J97" s="196">
        <v>3.859</v>
      </c>
      <c r="K97" s="197">
        <v>78.948999999999998</v>
      </c>
      <c r="L97" s="198">
        <v>93.543000000000006</v>
      </c>
      <c r="M97" s="199">
        <v>2135.5</v>
      </c>
      <c r="N97" s="199">
        <v>5543.2</v>
      </c>
      <c r="O97" s="198">
        <v>78.16</v>
      </c>
      <c r="P97" s="199">
        <v>149.28</v>
      </c>
      <c r="Q97" s="198">
        <v>0.91139999999999999</v>
      </c>
      <c r="R97" s="17">
        <v>0.77790000000000004</v>
      </c>
    </row>
    <row r="98" spans="2:18" x14ac:dyDescent="0.3">
      <c r="B98" s="185">
        <v>45518</v>
      </c>
      <c r="C98" s="193">
        <v>89.861000000000004</v>
      </c>
      <c r="D98" s="194">
        <v>4.6150000000000002</v>
      </c>
      <c r="E98" s="195">
        <v>96.697000000000003</v>
      </c>
      <c r="F98" s="196">
        <v>3.9420000000000002</v>
      </c>
      <c r="G98" s="195">
        <v>97.186000000000007</v>
      </c>
      <c r="H98" s="196">
        <v>0.58699999999999997</v>
      </c>
      <c r="I98" s="195">
        <v>84.9609375</v>
      </c>
      <c r="J98" s="196">
        <v>3.7639999999999998</v>
      </c>
      <c r="K98" s="197">
        <v>79.450999999999993</v>
      </c>
      <c r="L98" s="198">
        <v>94.025999999999996</v>
      </c>
      <c r="M98" s="199">
        <v>2084.3000000000002</v>
      </c>
      <c r="N98" s="199">
        <v>5455.2</v>
      </c>
      <c r="O98" s="198">
        <v>76.98</v>
      </c>
      <c r="P98" s="199">
        <v>147.33000000000001</v>
      </c>
      <c r="Q98" s="198">
        <v>0.90810000000000002</v>
      </c>
      <c r="R98" s="17">
        <v>0.77949999999999997</v>
      </c>
    </row>
    <row r="99" spans="2:18" x14ac:dyDescent="0.3">
      <c r="B99" s="185">
        <v>45517</v>
      </c>
      <c r="C99" s="193">
        <v>89.486000000000004</v>
      </c>
      <c r="D99" s="194">
        <v>4.6779999999999999</v>
      </c>
      <c r="E99" s="195">
        <v>96.736000000000004</v>
      </c>
      <c r="F99" s="196">
        <v>3.9289999999999998</v>
      </c>
      <c r="G99" s="195">
        <v>97.051000000000002</v>
      </c>
      <c r="H99" s="196">
        <v>0.60599999999999998</v>
      </c>
      <c r="I99" s="195">
        <v>84.9453125</v>
      </c>
      <c r="J99" s="196">
        <v>3.766</v>
      </c>
      <c r="K99" s="197">
        <v>79.093999999999994</v>
      </c>
      <c r="L99" s="198">
        <v>93.947999999999993</v>
      </c>
      <c r="M99" s="199">
        <v>2095.1999999999998</v>
      </c>
      <c r="N99" s="199">
        <v>5434.4</v>
      </c>
      <c r="O99" s="198">
        <v>78.349999999999994</v>
      </c>
      <c r="P99" s="199">
        <v>146.84</v>
      </c>
      <c r="Q99" s="198">
        <v>0.90969999999999995</v>
      </c>
      <c r="R99" s="17">
        <v>0.77749999999999997</v>
      </c>
    </row>
    <row r="100" spans="2:18" x14ac:dyDescent="0.3">
      <c r="B100" s="185">
        <v>45516</v>
      </c>
      <c r="C100" s="193">
        <v>89.075999999999993</v>
      </c>
      <c r="D100" s="194">
        <v>4.7480000000000002</v>
      </c>
      <c r="E100" s="195">
        <v>96.570999999999998</v>
      </c>
      <c r="F100" s="196">
        <v>3.9809999999999999</v>
      </c>
      <c r="G100" s="195">
        <v>97.016000000000005</v>
      </c>
      <c r="H100" s="196">
        <v>0.61099999999999999</v>
      </c>
      <c r="I100" s="195">
        <v>84.546875</v>
      </c>
      <c r="J100" s="196">
        <v>3.835</v>
      </c>
      <c r="K100" s="197">
        <v>78.935000000000002</v>
      </c>
      <c r="L100" s="198">
        <v>93.497</v>
      </c>
      <c r="M100" s="199">
        <v>2062.1</v>
      </c>
      <c r="N100" s="199">
        <v>5344.4</v>
      </c>
      <c r="O100" s="198">
        <v>80.06</v>
      </c>
      <c r="P100" s="199">
        <v>147.21</v>
      </c>
      <c r="Q100" s="198">
        <v>0.91479999999999995</v>
      </c>
      <c r="R100" s="17">
        <v>0.78310000000000002</v>
      </c>
    </row>
    <row r="101" spans="2:18" x14ac:dyDescent="0.3">
      <c r="B101" s="185">
        <v>45513</v>
      </c>
      <c r="C101" s="193">
        <v>88.846000000000004</v>
      </c>
      <c r="D101" s="194">
        <v>4.7869999999999999</v>
      </c>
      <c r="E101" s="195">
        <v>96.128</v>
      </c>
      <c r="F101" s="196">
        <v>4.1230000000000002</v>
      </c>
      <c r="G101" s="195">
        <v>97.015000000000001</v>
      </c>
      <c r="H101" s="196">
        <v>0.61099999999999999</v>
      </c>
      <c r="I101" s="195">
        <v>84.2578125</v>
      </c>
      <c r="J101" s="196">
        <v>3.8849999999999998</v>
      </c>
      <c r="K101" s="197">
        <v>78.790999999999997</v>
      </c>
      <c r="L101" s="198">
        <v>93.483000000000004</v>
      </c>
      <c r="M101" s="199">
        <v>2080.9</v>
      </c>
      <c r="N101" s="199">
        <v>5344.2</v>
      </c>
      <c r="O101" s="198">
        <v>76.84</v>
      </c>
      <c r="P101" s="199">
        <v>146.61000000000001</v>
      </c>
      <c r="Q101" s="198">
        <v>0.91600000000000004</v>
      </c>
      <c r="R101" s="17">
        <v>0.78359999999999996</v>
      </c>
    </row>
    <row r="102" spans="2:18" x14ac:dyDescent="0.3">
      <c r="B102" s="185">
        <v>45512</v>
      </c>
      <c r="C102" s="193">
        <v>88.602000000000004</v>
      </c>
      <c r="D102" s="194">
        <v>4.8259999999999996</v>
      </c>
      <c r="E102" s="195">
        <v>96.105999999999995</v>
      </c>
      <c r="F102" s="196">
        <v>4.1280000000000001</v>
      </c>
      <c r="G102" s="195">
        <v>97.01</v>
      </c>
      <c r="H102" s="196">
        <v>0.61099999999999999</v>
      </c>
      <c r="I102" s="195">
        <v>84.0078125</v>
      </c>
      <c r="J102" s="196">
        <v>3.9260000000000002</v>
      </c>
      <c r="K102" s="197">
        <v>78.614000000000004</v>
      </c>
      <c r="L102" s="198">
        <v>93.117000000000004</v>
      </c>
      <c r="M102" s="199">
        <v>2084.4</v>
      </c>
      <c r="N102" s="199">
        <v>5319.3</v>
      </c>
      <c r="O102" s="198">
        <v>76.19</v>
      </c>
      <c r="P102" s="199">
        <v>147.22999999999999</v>
      </c>
      <c r="Q102" s="198">
        <v>0.91590000000000005</v>
      </c>
      <c r="R102" s="17">
        <v>0.78439999999999999</v>
      </c>
    </row>
    <row r="103" spans="2:18" x14ac:dyDescent="0.3">
      <c r="B103" s="185">
        <v>45511</v>
      </c>
      <c r="C103" s="193">
        <v>88.774000000000001</v>
      </c>
      <c r="D103" s="194">
        <v>4.7960000000000003</v>
      </c>
      <c r="E103" s="195">
        <v>96.266000000000005</v>
      </c>
      <c r="F103" s="196">
        <v>4.0750000000000002</v>
      </c>
      <c r="G103" s="195">
        <v>96.734999999999999</v>
      </c>
      <c r="H103" s="196">
        <v>0.65</v>
      </c>
      <c r="I103" s="195">
        <v>84.296875</v>
      </c>
      <c r="J103" s="196">
        <v>3.8740000000000001</v>
      </c>
      <c r="K103" s="197">
        <v>78.745000000000005</v>
      </c>
      <c r="L103" s="198">
        <v>93.08</v>
      </c>
      <c r="M103" s="199">
        <v>2035.1</v>
      </c>
      <c r="N103" s="199">
        <v>5199.5</v>
      </c>
      <c r="O103" s="198">
        <v>75.23</v>
      </c>
      <c r="P103" s="199">
        <v>146.68</v>
      </c>
      <c r="Q103" s="198">
        <v>0.91549999999999998</v>
      </c>
      <c r="R103" s="17">
        <v>0.78790000000000004</v>
      </c>
    </row>
    <row r="104" spans="2:18" x14ac:dyDescent="0.3">
      <c r="B104" s="185">
        <v>45510</v>
      </c>
      <c r="C104" s="193">
        <v>89.096999999999994</v>
      </c>
      <c r="D104" s="194">
        <v>4.74</v>
      </c>
      <c r="E104" s="195">
        <v>96.301000000000002</v>
      </c>
      <c r="F104" s="196">
        <v>4.0629999999999997</v>
      </c>
      <c r="G104" s="195">
        <v>96.698999999999998</v>
      </c>
      <c r="H104" s="196">
        <v>0.65500000000000003</v>
      </c>
      <c r="I104" s="195">
        <v>84.5859375</v>
      </c>
      <c r="J104" s="196">
        <v>3.823</v>
      </c>
      <c r="K104" s="197">
        <v>78.89</v>
      </c>
      <c r="L104" s="198">
        <v>93.468999999999994</v>
      </c>
      <c r="M104" s="199">
        <v>2064.3000000000002</v>
      </c>
      <c r="N104" s="199">
        <v>5240</v>
      </c>
      <c r="O104" s="198">
        <v>73.2</v>
      </c>
      <c r="P104" s="199">
        <v>144.34</v>
      </c>
      <c r="Q104" s="198">
        <v>0.91479999999999995</v>
      </c>
      <c r="R104" s="17">
        <v>0.78790000000000004</v>
      </c>
    </row>
    <row r="105" spans="2:18" x14ac:dyDescent="0.3">
      <c r="B105" s="185">
        <v>45509</v>
      </c>
      <c r="C105" s="193">
        <v>89.248999999999995</v>
      </c>
      <c r="D105" s="194">
        <v>4.7140000000000004</v>
      </c>
      <c r="E105" s="195">
        <v>96.48</v>
      </c>
      <c r="F105" s="196">
        <v>4.0039999999999996</v>
      </c>
      <c r="G105" s="195">
        <v>97.346999999999994</v>
      </c>
      <c r="H105" s="196">
        <v>0.56299999999999994</v>
      </c>
      <c r="I105" s="195">
        <v>85.1640625</v>
      </c>
      <c r="J105" s="196">
        <v>3.722</v>
      </c>
      <c r="K105" s="197">
        <v>79.141000000000005</v>
      </c>
      <c r="L105" s="198">
        <v>93.257999999999996</v>
      </c>
      <c r="M105" s="199">
        <v>2039.2</v>
      </c>
      <c r="N105" s="199">
        <v>5186.3</v>
      </c>
      <c r="O105" s="198">
        <v>72.94</v>
      </c>
      <c r="P105" s="199">
        <v>144.18</v>
      </c>
      <c r="Q105" s="198">
        <v>0.91310000000000002</v>
      </c>
      <c r="R105" s="17">
        <v>0.78269999999999995</v>
      </c>
    </row>
    <row r="106" spans="2:18" x14ac:dyDescent="0.3">
      <c r="B106" s="185">
        <v>45506</v>
      </c>
      <c r="C106" s="193">
        <v>89.564999999999998</v>
      </c>
      <c r="D106" s="194">
        <v>4.66</v>
      </c>
      <c r="E106" s="195">
        <v>96.703999999999994</v>
      </c>
      <c r="F106" s="196">
        <v>3.9319999999999999</v>
      </c>
      <c r="G106" s="195">
        <v>96.11</v>
      </c>
      <c r="H106" s="196">
        <v>0.73899999999999999</v>
      </c>
      <c r="I106" s="195">
        <v>85.2578125</v>
      </c>
      <c r="J106" s="196">
        <v>3.7040000000000002</v>
      </c>
      <c r="K106" s="197">
        <v>79.343000000000004</v>
      </c>
      <c r="L106" s="198">
        <v>93.622</v>
      </c>
      <c r="M106" s="199">
        <v>2109.3000000000002</v>
      </c>
      <c r="N106" s="199">
        <v>5346.6</v>
      </c>
      <c r="O106" s="198">
        <v>73.52</v>
      </c>
      <c r="P106" s="199">
        <v>146.53</v>
      </c>
      <c r="Q106" s="198">
        <v>0.91649999999999998</v>
      </c>
      <c r="R106" s="17">
        <v>0.78120000000000001</v>
      </c>
    </row>
    <row r="107" spans="2:18" x14ac:dyDescent="0.3">
      <c r="B107" s="185">
        <v>45505</v>
      </c>
      <c r="C107" s="193">
        <v>88.95</v>
      </c>
      <c r="D107" s="194">
        <v>4.7629999999999999</v>
      </c>
      <c r="E107" s="195">
        <v>96.105999999999995</v>
      </c>
      <c r="F107" s="196">
        <v>4.1210000000000004</v>
      </c>
      <c r="G107" s="195">
        <v>95.403999999999996</v>
      </c>
      <c r="H107" s="196">
        <v>0.84099999999999997</v>
      </c>
      <c r="I107" s="195">
        <v>84.0546875</v>
      </c>
      <c r="J107" s="196">
        <v>3.911</v>
      </c>
      <c r="K107" s="197">
        <v>79.007000000000005</v>
      </c>
      <c r="L107" s="198">
        <v>93.504999999999995</v>
      </c>
      <c r="M107" s="199">
        <v>2186.1999999999998</v>
      </c>
      <c r="N107" s="199">
        <v>5446.7</v>
      </c>
      <c r="O107" s="198">
        <v>76.31</v>
      </c>
      <c r="P107" s="199">
        <v>149.36000000000001</v>
      </c>
      <c r="Q107" s="198">
        <v>0.92669999999999997</v>
      </c>
      <c r="R107" s="17">
        <v>0.78500000000000003</v>
      </c>
    </row>
    <row r="108" spans="2:18" x14ac:dyDescent="0.3">
      <c r="B108" s="185">
        <v>45504</v>
      </c>
      <c r="C108" s="193">
        <v>88.768000000000001</v>
      </c>
      <c r="D108" s="194">
        <v>4.7930000000000001</v>
      </c>
      <c r="E108" s="195">
        <v>95.906000000000006</v>
      </c>
      <c r="F108" s="196">
        <v>4.1840000000000002</v>
      </c>
      <c r="G108" s="195">
        <v>95.326999999999998</v>
      </c>
      <c r="H108" s="196">
        <v>0.85199999999999998</v>
      </c>
      <c r="I108" s="195">
        <v>83.7109375</v>
      </c>
      <c r="J108" s="196">
        <v>3.9710000000000001</v>
      </c>
      <c r="K108" s="197">
        <v>78.512</v>
      </c>
      <c r="L108" s="198">
        <v>93.459000000000003</v>
      </c>
      <c r="M108" s="199">
        <v>2254.5</v>
      </c>
      <c r="N108" s="199">
        <v>5522.3</v>
      </c>
      <c r="O108" s="198">
        <v>77.91</v>
      </c>
      <c r="P108" s="199">
        <v>149.97999999999999</v>
      </c>
      <c r="Q108" s="198">
        <v>0.92369999999999997</v>
      </c>
      <c r="R108" s="17">
        <v>0.77790000000000004</v>
      </c>
    </row>
    <row r="109" spans="2:18" x14ac:dyDescent="0.3">
      <c r="B109" s="185">
        <v>45503</v>
      </c>
      <c r="C109" s="193">
        <v>88.132000000000005</v>
      </c>
      <c r="D109" s="194">
        <v>4.9020000000000001</v>
      </c>
      <c r="E109" s="195">
        <v>95.503</v>
      </c>
      <c r="F109" s="196">
        <v>4.3140000000000001</v>
      </c>
      <c r="G109" s="195">
        <v>95.715999999999994</v>
      </c>
      <c r="H109" s="196">
        <v>0.79500000000000004</v>
      </c>
      <c r="I109" s="195">
        <v>83.0234375</v>
      </c>
      <c r="J109" s="196">
        <v>4.0910000000000002</v>
      </c>
      <c r="K109" s="197">
        <v>78.117000000000004</v>
      </c>
      <c r="L109" s="198">
        <v>93.135000000000005</v>
      </c>
      <c r="M109" s="199">
        <v>2243.1</v>
      </c>
      <c r="N109" s="199">
        <v>5436.4</v>
      </c>
      <c r="O109" s="198">
        <v>74.73</v>
      </c>
      <c r="P109" s="199">
        <v>152.77000000000001</v>
      </c>
      <c r="Q109" s="198">
        <v>0.92459999999999998</v>
      </c>
      <c r="R109" s="17">
        <v>0.77910000000000001</v>
      </c>
    </row>
    <row r="110" spans="2:18" x14ac:dyDescent="0.3">
      <c r="B110" s="185">
        <v>45502</v>
      </c>
      <c r="C110" s="193">
        <v>87.885999999999996</v>
      </c>
      <c r="D110" s="194">
        <v>4.944</v>
      </c>
      <c r="E110" s="195">
        <v>95.364999999999995</v>
      </c>
      <c r="F110" s="196">
        <v>4.3579999999999997</v>
      </c>
      <c r="G110" s="195">
        <v>95.57</v>
      </c>
      <c r="H110" s="196">
        <v>0.81599999999999995</v>
      </c>
      <c r="I110" s="195">
        <v>82.7890625</v>
      </c>
      <c r="J110" s="196">
        <v>4.1319999999999997</v>
      </c>
      <c r="K110" s="197">
        <v>78.06</v>
      </c>
      <c r="L110" s="198">
        <v>93.064999999999998</v>
      </c>
      <c r="M110" s="199">
        <v>2235.3000000000002</v>
      </c>
      <c r="N110" s="199">
        <v>5463.5</v>
      </c>
      <c r="O110" s="198">
        <v>75.81</v>
      </c>
      <c r="P110" s="199">
        <v>154.02000000000001</v>
      </c>
      <c r="Q110" s="198">
        <v>0.92410000000000003</v>
      </c>
      <c r="R110" s="17">
        <v>0.77749999999999997</v>
      </c>
    </row>
    <row r="111" spans="2:18" x14ac:dyDescent="0.3">
      <c r="B111" s="185">
        <v>45499</v>
      </c>
      <c r="C111" s="193">
        <v>87.835999999999999</v>
      </c>
      <c r="D111" s="194">
        <v>4.952</v>
      </c>
      <c r="E111" s="195">
        <v>95.388999999999996</v>
      </c>
      <c r="F111" s="196">
        <v>4.3490000000000002</v>
      </c>
      <c r="G111" s="195">
        <v>95.314999999999998</v>
      </c>
      <c r="H111" s="196">
        <v>0.85299999999999998</v>
      </c>
      <c r="I111" s="195">
        <v>82.7109375</v>
      </c>
      <c r="J111" s="196">
        <v>4.1449999999999996</v>
      </c>
      <c r="K111" s="197">
        <v>77.807000000000002</v>
      </c>
      <c r="L111" s="198">
        <v>92.682000000000002</v>
      </c>
      <c r="M111" s="199">
        <v>2260.1</v>
      </c>
      <c r="N111" s="199">
        <v>5459.1</v>
      </c>
      <c r="O111" s="198">
        <v>77.16</v>
      </c>
      <c r="P111" s="199">
        <v>153.76</v>
      </c>
      <c r="Q111" s="198">
        <v>0.92110000000000003</v>
      </c>
      <c r="R111" s="17">
        <v>0.7772</v>
      </c>
    </row>
    <row r="112" spans="2:18" x14ac:dyDescent="0.3">
      <c r="B112" s="185">
        <v>45498</v>
      </c>
      <c r="C112" s="193">
        <v>87.569000000000003</v>
      </c>
      <c r="D112" s="194">
        <v>4.9969999999999999</v>
      </c>
      <c r="E112" s="195">
        <v>95.254999999999995</v>
      </c>
      <c r="F112" s="196">
        <v>4.3890000000000002</v>
      </c>
      <c r="G112" s="195">
        <v>95.406000000000006</v>
      </c>
      <c r="H112" s="196">
        <v>0.83899999999999997</v>
      </c>
      <c r="I112" s="195">
        <v>82.3828125</v>
      </c>
      <c r="J112" s="196">
        <v>4.2009999999999996</v>
      </c>
      <c r="K112" s="197">
        <v>77.617000000000004</v>
      </c>
      <c r="L112" s="198">
        <v>92.567999999999998</v>
      </c>
      <c r="M112" s="199">
        <v>2223</v>
      </c>
      <c r="N112" s="199">
        <v>5399.2</v>
      </c>
      <c r="O112" s="198">
        <v>78.28</v>
      </c>
      <c r="P112" s="199">
        <v>153.94</v>
      </c>
      <c r="Q112" s="198">
        <v>0.92200000000000004</v>
      </c>
      <c r="R112" s="17">
        <v>0.7782</v>
      </c>
    </row>
    <row r="113" spans="2:18" x14ac:dyDescent="0.3">
      <c r="B113" s="185">
        <v>45497</v>
      </c>
      <c r="C113" s="193">
        <v>87.522999999999996</v>
      </c>
      <c r="D113" s="194">
        <v>5.0039999999999996</v>
      </c>
      <c r="E113" s="195">
        <v>95.203999999999994</v>
      </c>
      <c r="F113" s="196">
        <v>4.4039999999999999</v>
      </c>
      <c r="G113" s="195">
        <v>95.335999999999999</v>
      </c>
      <c r="H113" s="196">
        <v>0.84899999999999998</v>
      </c>
      <c r="I113" s="195">
        <v>82.1484375</v>
      </c>
      <c r="J113" s="196">
        <v>4.242</v>
      </c>
      <c r="K113" s="197">
        <v>77.441000000000003</v>
      </c>
      <c r="L113" s="198">
        <v>92.429000000000002</v>
      </c>
      <c r="M113" s="199">
        <v>2195.4</v>
      </c>
      <c r="N113" s="199">
        <v>5427.1</v>
      </c>
      <c r="O113" s="198">
        <v>77.59</v>
      </c>
      <c r="P113" s="199">
        <v>153.88999999999999</v>
      </c>
      <c r="Q113" s="198">
        <v>0.92249999999999999</v>
      </c>
      <c r="R113" s="17">
        <v>0.77480000000000004</v>
      </c>
    </row>
    <row r="114" spans="2:18" x14ac:dyDescent="0.3">
      <c r="B114" s="185">
        <v>45496</v>
      </c>
      <c r="C114" s="193">
        <v>87.715999999999994</v>
      </c>
      <c r="D114" s="194">
        <v>4.97</v>
      </c>
      <c r="E114" s="195">
        <v>95.233999999999995</v>
      </c>
      <c r="F114" s="196">
        <v>4.3940000000000001</v>
      </c>
      <c r="G114" s="195">
        <v>95.444000000000003</v>
      </c>
      <c r="H114" s="196">
        <v>0.83299999999999996</v>
      </c>
      <c r="I114" s="195">
        <v>82.3046875</v>
      </c>
      <c r="J114" s="196">
        <v>4.2130000000000001</v>
      </c>
      <c r="K114" s="197">
        <v>77.572999999999993</v>
      </c>
      <c r="L114" s="198">
        <v>92.710999999999999</v>
      </c>
      <c r="M114" s="199">
        <v>2243.3000000000002</v>
      </c>
      <c r="N114" s="199">
        <v>5555.7</v>
      </c>
      <c r="O114" s="198">
        <v>76.959999999999994</v>
      </c>
      <c r="P114" s="199">
        <v>155.59</v>
      </c>
      <c r="Q114" s="198">
        <v>0.92130000000000001</v>
      </c>
      <c r="R114" s="17">
        <v>0.77470000000000006</v>
      </c>
    </row>
    <row r="115" spans="2:18" x14ac:dyDescent="0.3">
      <c r="B115" s="185">
        <v>45495</v>
      </c>
      <c r="C115" s="193">
        <v>87.694999999999993</v>
      </c>
      <c r="D115" s="194">
        <v>4.9729999999999999</v>
      </c>
      <c r="E115" s="195">
        <v>95.180999999999997</v>
      </c>
      <c r="F115" s="196">
        <v>4.41</v>
      </c>
      <c r="G115" s="195">
        <v>95.512</v>
      </c>
      <c r="H115" s="196">
        <v>0.82299999999999995</v>
      </c>
      <c r="I115" s="195">
        <v>82.265625</v>
      </c>
      <c r="J115" s="196">
        <v>4.218</v>
      </c>
      <c r="K115" s="197">
        <v>77.372</v>
      </c>
      <c r="L115" s="198">
        <v>92.509</v>
      </c>
      <c r="M115" s="199">
        <v>2220.6</v>
      </c>
      <c r="N115" s="199">
        <v>5564.4</v>
      </c>
      <c r="O115" s="198">
        <v>79.78</v>
      </c>
      <c r="P115" s="199">
        <v>157.04</v>
      </c>
      <c r="Q115" s="198">
        <v>0.91820000000000002</v>
      </c>
      <c r="R115" s="17">
        <v>0.7732</v>
      </c>
    </row>
    <row r="116" spans="2:18" x14ac:dyDescent="0.3">
      <c r="B116" s="185">
        <v>45492</v>
      </c>
      <c r="C116" s="193">
        <v>87.742000000000004</v>
      </c>
      <c r="D116" s="194">
        <v>4.9640000000000004</v>
      </c>
      <c r="E116" s="195">
        <v>95.105999999999995</v>
      </c>
      <c r="F116" s="196">
        <v>4.4329999999999998</v>
      </c>
      <c r="G116" s="195">
        <v>95.551000000000002</v>
      </c>
      <c r="H116" s="196">
        <v>0.81699999999999995</v>
      </c>
      <c r="I116" s="195">
        <v>82.3203125</v>
      </c>
      <c r="J116" s="196">
        <v>4.2080000000000002</v>
      </c>
      <c r="K116" s="197">
        <v>77.567999999999998</v>
      </c>
      <c r="L116" s="198">
        <v>92.477999999999994</v>
      </c>
      <c r="M116" s="199">
        <v>2184.3000000000002</v>
      </c>
      <c r="N116" s="199">
        <v>5505</v>
      </c>
      <c r="O116" s="198">
        <v>80.13</v>
      </c>
      <c r="P116" s="199">
        <v>157.47999999999999</v>
      </c>
      <c r="Q116" s="198">
        <v>0.91890000000000005</v>
      </c>
      <c r="R116" s="17">
        <v>0.77439999999999998</v>
      </c>
    </row>
    <row r="117" spans="2:18" x14ac:dyDescent="0.3">
      <c r="B117" s="185">
        <v>45491</v>
      </c>
      <c r="C117" s="193">
        <v>87.981999999999999</v>
      </c>
      <c r="D117" s="194">
        <v>4.9210000000000003</v>
      </c>
      <c r="E117" s="195">
        <v>95.281000000000006</v>
      </c>
      <c r="F117" s="196">
        <v>4.3730000000000002</v>
      </c>
      <c r="G117" s="195">
        <v>95.587999999999994</v>
      </c>
      <c r="H117" s="196">
        <v>0.81100000000000005</v>
      </c>
      <c r="I117" s="195">
        <v>82.546875</v>
      </c>
      <c r="J117" s="196">
        <v>4.1639999999999997</v>
      </c>
      <c r="K117" s="197">
        <v>77.834000000000003</v>
      </c>
      <c r="L117" s="198">
        <v>92.721000000000004</v>
      </c>
      <c r="M117" s="199">
        <v>2198.3000000000002</v>
      </c>
      <c r="N117" s="199">
        <v>5544.6</v>
      </c>
      <c r="O117" s="198">
        <v>82.82</v>
      </c>
      <c r="P117" s="199">
        <v>157.37</v>
      </c>
      <c r="Q117" s="198">
        <v>0.91769999999999996</v>
      </c>
      <c r="R117" s="17">
        <v>0.77259999999999995</v>
      </c>
    </row>
    <row r="118" spans="2:18" x14ac:dyDescent="0.3">
      <c r="B118" s="185">
        <v>45490</v>
      </c>
      <c r="C118" s="193">
        <v>88.257999999999996</v>
      </c>
      <c r="D118" s="194">
        <v>4.8730000000000002</v>
      </c>
      <c r="E118" s="195">
        <v>95.367999999999995</v>
      </c>
      <c r="F118" s="196">
        <v>4.3440000000000003</v>
      </c>
      <c r="G118" s="195">
        <v>95.614999999999995</v>
      </c>
      <c r="H118" s="196">
        <v>0.80700000000000005</v>
      </c>
      <c r="I118" s="195">
        <v>82.78125</v>
      </c>
      <c r="J118" s="196">
        <v>4.1219999999999999</v>
      </c>
      <c r="K118" s="197">
        <v>77.760999999999996</v>
      </c>
      <c r="L118" s="198">
        <v>92.840999999999994</v>
      </c>
      <c r="M118" s="199">
        <v>2239.6999999999998</v>
      </c>
      <c r="N118" s="199">
        <v>5588.3</v>
      </c>
      <c r="O118" s="198">
        <v>82.85</v>
      </c>
      <c r="P118" s="199">
        <v>156.19999999999999</v>
      </c>
      <c r="Q118" s="198">
        <v>0.91410000000000002</v>
      </c>
      <c r="R118" s="17">
        <v>0.76870000000000005</v>
      </c>
    </row>
    <row r="119" spans="2:18" x14ac:dyDescent="0.3">
      <c r="B119" s="185">
        <v>45489</v>
      </c>
      <c r="C119" s="193">
        <v>88.369</v>
      </c>
      <c r="D119" s="194">
        <v>4.8529999999999998</v>
      </c>
      <c r="E119" s="195">
        <v>95.414000000000001</v>
      </c>
      <c r="F119" s="196">
        <v>4.3280000000000003</v>
      </c>
      <c r="G119" s="195">
        <v>95.724000000000004</v>
      </c>
      <c r="H119" s="196">
        <v>0.79100000000000004</v>
      </c>
      <c r="I119" s="195">
        <v>82.7890625</v>
      </c>
      <c r="J119" s="196">
        <v>4.1189999999999998</v>
      </c>
      <c r="K119" s="197">
        <v>77.900999999999996</v>
      </c>
      <c r="L119" s="198">
        <v>92.953000000000003</v>
      </c>
      <c r="M119" s="199">
        <v>2263.6999999999998</v>
      </c>
      <c r="N119" s="199">
        <v>5667.2</v>
      </c>
      <c r="O119" s="198">
        <v>80.760000000000005</v>
      </c>
      <c r="P119" s="199">
        <v>158.35</v>
      </c>
      <c r="Q119" s="198">
        <v>0.91749999999999998</v>
      </c>
      <c r="R119" s="17">
        <v>0.77080000000000004</v>
      </c>
    </row>
    <row r="120" spans="2:18" x14ac:dyDescent="0.3">
      <c r="B120" s="185">
        <v>45488</v>
      </c>
      <c r="C120" s="193">
        <v>88.069000000000003</v>
      </c>
      <c r="D120" s="194">
        <v>4.9039999999999999</v>
      </c>
      <c r="E120" s="195">
        <v>95.316000000000003</v>
      </c>
      <c r="F120" s="196">
        <v>4.359</v>
      </c>
      <c r="G120" s="195">
        <v>95.474999999999994</v>
      </c>
      <c r="H120" s="196">
        <v>0.82699999999999996</v>
      </c>
      <c r="I120" s="195">
        <v>82.390625</v>
      </c>
      <c r="J120" s="196">
        <v>4.1890000000000001</v>
      </c>
      <c r="K120" s="197">
        <v>77.588999999999999</v>
      </c>
      <c r="L120" s="198">
        <v>92.641999999999996</v>
      </c>
      <c r="M120" s="199">
        <v>2187</v>
      </c>
      <c r="N120" s="199">
        <v>5631.2</v>
      </c>
      <c r="O120" s="198">
        <v>81.91</v>
      </c>
      <c r="P120" s="199">
        <v>158.06</v>
      </c>
      <c r="Q120" s="198">
        <v>0.91790000000000005</v>
      </c>
      <c r="R120" s="17">
        <v>0.7712</v>
      </c>
    </row>
    <row r="121" spans="2:18" x14ac:dyDescent="0.3">
      <c r="B121" s="185">
        <v>45485</v>
      </c>
      <c r="C121" s="193">
        <v>88.304000000000002</v>
      </c>
      <c r="D121" s="194">
        <v>4.8630000000000004</v>
      </c>
      <c r="E121" s="195">
        <v>95.355000000000004</v>
      </c>
      <c r="F121" s="196">
        <v>4.3449999999999998</v>
      </c>
      <c r="G121" s="195">
        <v>95.474000000000004</v>
      </c>
      <c r="H121" s="196">
        <v>0.82699999999999996</v>
      </c>
      <c r="I121" s="195">
        <v>82.6171875</v>
      </c>
      <c r="J121" s="196">
        <v>4.1479999999999997</v>
      </c>
      <c r="K121" s="197">
        <v>77.522000000000006</v>
      </c>
      <c r="L121" s="198">
        <v>92.334999999999994</v>
      </c>
      <c r="M121" s="199">
        <v>2148.3000000000002</v>
      </c>
      <c r="N121" s="199">
        <v>5615.4</v>
      </c>
      <c r="O121" s="198">
        <v>82.21</v>
      </c>
      <c r="P121" s="199">
        <v>157.83000000000001</v>
      </c>
      <c r="Q121" s="198">
        <v>0.91679999999999995</v>
      </c>
      <c r="R121" s="17">
        <v>0.76990000000000003</v>
      </c>
    </row>
    <row r="122" spans="2:18" x14ac:dyDescent="0.3">
      <c r="B122" s="185">
        <v>45484</v>
      </c>
      <c r="C122" s="193">
        <v>88.113</v>
      </c>
      <c r="D122" s="194">
        <v>4.8940000000000001</v>
      </c>
      <c r="E122" s="195">
        <v>95.29</v>
      </c>
      <c r="F122" s="196">
        <v>4.3620000000000001</v>
      </c>
      <c r="G122" s="195">
        <v>95.316000000000003</v>
      </c>
      <c r="H122" s="196">
        <v>0.84899999999999998</v>
      </c>
      <c r="I122" s="195">
        <v>82.4453125</v>
      </c>
      <c r="J122" s="196">
        <v>4.1749999999999998</v>
      </c>
      <c r="K122" s="197">
        <v>77.664000000000001</v>
      </c>
      <c r="L122" s="198">
        <v>92.406999999999996</v>
      </c>
      <c r="M122" s="199">
        <v>2125</v>
      </c>
      <c r="N122" s="199">
        <v>5584.5</v>
      </c>
      <c r="O122" s="198">
        <v>82.62</v>
      </c>
      <c r="P122" s="199">
        <v>158.84</v>
      </c>
      <c r="Q122" s="198">
        <v>0.92010000000000003</v>
      </c>
      <c r="R122" s="17">
        <v>0.77429999999999999</v>
      </c>
    </row>
    <row r="123" spans="2:18" x14ac:dyDescent="0.3">
      <c r="B123" s="185">
        <v>45483</v>
      </c>
      <c r="C123" s="193">
        <v>87.584000000000003</v>
      </c>
      <c r="D123" s="194">
        <v>4.984</v>
      </c>
      <c r="E123" s="195">
        <v>94.966999999999999</v>
      </c>
      <c r="F123" s="196">
        <v>4.4649999999999999</v>
      </c>
      <c r="G123" s="195">
        <v>95.382999999999996</v>
      </c>
      <c r="H123" s="196">
        <v>0.83899999999999997</v>
      </c>
      <c r="I123" s="195">
        <v>81.9609375</v>
      </c>
      <c r="J123" s="196">
        <v>4.2610000000000001</v>
      </c>
      <c r="K123" s="197">
        <v>77.364999999999995</v>
      </c>
      <c r="L123" s="198">
        <v>91.897999999999996</v>
      </c>
      <c r="M123" s="199">
        <v>2051.8000000000002</v>
      </c>
      <c r="N123" s="199">
        <v>5633.9</v>
      </c>
      <c r="O123" s="198">
        <v>82.1</v>
      </c>
      <c r="P123" s="199">
        <v>161.69</v>
      </c>
      <c r="Q123" s="198">
        <v>0.9234</v>
      </c>
      <c r="R123" s="17">
        <v>0.77829999999999999</v>
      </c>
    </row>
    <row r="124" spans="2:18" x14ac:dyDescent="0.3">
      <c r="B124" s="185">
        <v>45482</v>
      </c>
      <c r="C124" s="193">
        <v>87.536000000000001</v>
      </c>
      <c r="D124" s="194">
        <v>4.992</v>
      </c>
      <c r="E124" s="195">
        <v>94.92</v>
      </c>
      <c r="F124" s="196">
        <v>4.4779999999999998</v>
      </c>
      <c r="G124" s="195">
        <v>95.313000000000002</v>
      </c>
      <c r="H124" s="196">
        <v>0.84899999999999998</v>
      </c>
      <c r="I124" s="195">
        <v>81.9140625</v>
      </c>
      <c r="J124" s="196">
        <v>4.2679999999999998</v>
      </c>
      <c r="K124" s="197">
        <v>77.206000000000003</v>
      </c>
      <c r="L124" s="198">
        <v>91.287999999999997</v>
      </c>
      <c r="M124" s="199">
        <v>2029.5</v>
      </c>
      <c r="N124" s="199">
        <v>5577</v>
      </c>
      <c r="O124" s="198">
        <v>81.41</v>
      </c>
      <c r="P124" s="199">
        <v>161.33000000000001</v>
      </c>
      <c r="Q124" s="198">
        <v>0.92479999999999996</v>
      </c>
      <c r="R124" s="17">
        <v>0.78210000000000002</v>
      </c>
    </row>
    <row r="125" spans="2:18" x14ac:dyDescent="0.3">
      <c r="B125" s="185">
        <v>45481</v>
      </c>
      <c r="C125" s="193">
        <v>87.590999999999994</v>
      </c>
      <c r="D125" s="194">
        <v>4.9809999999999999</v>
      </c>
      <c r="E125" s="195">
        <v>94.897000000000006</v>
      </c>
      <c r="F125" s="196">
        <v>4.4850000000000003</v>
      </c>
      <c r="G125" s="195">
        <v>95.256</v>
      </c>
      <c r="H125" s="196">
        <v>0.85699999999999998</v>
      </c>
      <c r="I125" s="195">
        <v>81.9921875</v>
      </c>
      <c r="J125" s="196">
        <v>4.2530000000000001</v>
      </c>
      <c r="K125" s="197">
        <v>77.429000000000002</v>
      </c>
      <c r="L125" s="198">
        <v>91.626000000000005</v>
      </c>
      <c r="M125" s="199">
        <v>2038.7</v>
      </c>
      <c r="N125" s="199">
        <v>5572.9</v>
      </c>
      <c r="O125" s="198">
        <v>82.33</v>
      </c>
      <c r="P125" s="199">
        <v>160.83000000000001</v>
      </c>
      <c r="Q125" s="198">
        <v>0.92390000000000005</v>
      </c>
      <c r="R125" s="17">
        <v>0.78090000000000004</v>
      </c>
    </row>
    <row r="126" spans="2:18" x14ac:dyDescent="0.3">
      <c r="B126" s="185">
        <v>45478</v>
      </c>
      <c r="C126" s="193">
        <v>87.626000000000005</v>
      </c>
      <c r="D126" s="194">
        <v>4.9749999999999996</v>
      </c>
      <c r="E126" s="195">
        <v>94.932000000000002</v>
      </c>
      <c r="F126" s="196">
        <v>4.4720000000000004</v>
      </c>
      <c r="G126" s="195">
        <v>95.385000000000005</v>
      </c>
      <c r="H126" s="196">
        <v>0.83799999999999997</v>
      </c>
      <c r="I126" s="195">
        <v>82.015625</v>
      </c>
      <c r="J126" s="196">
        <v>4.2480000000000002</v>
      </c>
      <c r="K126" s="197">
        <v>77.334000000000003</v>
      </c>
      <c r="L126" s="198">
        <v>91.302000000000007</v>
      </c>
      <c r="M126" s="199">
        <v>2026.7</v>
      </c>
      <c r="N126" s="199">
        <v>5567.2</v>
      </c>
      <c r="O126" s="198">
        <v>83.16</v>
      </c>
      <c r="P126" s="199">
        <v>160.75</v>
      </c>
      <c r="Q126" s="198">
        <v>0.92249999999999999</v>
      </c>
      <c r="R126" s="17">
        <v>0.78029999999999999</v>
      </c>
    </row>
    <row r="127" spans="2:18" x14ac:dyDescent="0.3">
      <c r="B127" s="185">
        <v>45476</v>
      </c>
      <c r="C127" s="193">
        <v>87.025000000000006</v>
      </c>
      <c r="D127" s="194">
        <v>5.077</v>
      </c>
      <c r="E127" s="195">
        <v>94.602000000000004</v>
      </c>
      <c r="F127" s="196">
        <v>4.5739999999999998</v>
      </c>
      <c r="G127" s="195">
        <v>95.138000000000005</v>
      </c>
      <c r="H127" s="196">
        <v>0.873</v>
      </c>
      <c r="I127" s="195">
        <v>81.484375</v>
      </c>
      <c r="J127" s="196">
        <v>4.34</v>
      </c>
      <c r="K127" s="197">
        <v>77.046000000000006</v>
      </c>
      <c r="L127" s="198">
        <v>91.022999999999996</v>
      </c>
      <c r="M127" s="199">
        <v>2036.6</v>
      </c>
      <c r="N127" s="199">
        <v>5537</v>
      </c>
      <c r="O127" s="198">
        <v>83.88</v>
      </c>
      <c r="P127" s="199">
        <v>161.69</v>
      </c>
      <c r="Q127" s="198">
        <v>0.92710000000000004</v>
      </c>
      <c r="R127" s="17">
        <v>0.78480000000000005</v>
      </c>
    </row>
    <row r="128" spans="2:18" x14ac:dyDescent="0.3">
      <c r="B128" s="185">
        <v>45475</v>
      </c>
      <c r="C128" s="193">
        <v>86.585999999999999</v>
      </c>
      <c r="D128" s="194">
        <v>5.1520000000000001</v>
      </c>
      <c r="E128" s="195">
        <v>94.399000000000001</v>
      </c>
      <c r="F128" s="196">
        <v>4.6360000000000001</v>
      </c>
      <c r="G128" s="195">
        <v>95.102000000000004</v>
      </c>
      <c r="H128" s="196">
        <v>0.878</v>
      </c>
      <c r="I128" s="195">
        <v>81.0390625</v>
      </c>
      <c r="J128" s="196">
        <v>4.4180000000000001</v>
      </c>
      <c r="K128" s="197">
        <v>76.650999999999996</v>
      </c>
      <c r="L128" s="198">
        <v>90.56</v>
      </c>
      <c r="M128" s="199">
        <v>2033.9</v>
      </c>
      <c r="N128" s="199">
        <v>5509</v>
      </c>
      <c r="O128" s="198">
        <v>82.81</v>
      </c>
      <c r="P128" s="199">
        <v>161.44</v>
      </c>
      <c r="Q128" s="198">
        <v>0.93059999999999998</v>
      </c>
      <c r="R128" s="17">
        <v>0.7883</v>
      </c>
    </row>
    <row r="129" spans="2:18" x14ac:dyDescent="0.3">
      <c r="B129" s="185">
        <v>45474</v>
      </c>
      <c r="C129" s="193">
        <v>86.352000000000004</v>
      </c>
      <c r="D129" s="194">
        <v>5.1920000000000002</v>
      </c>
      <c r="E129" s="195">
        <v>94.388000000000005</v>
      </c>
      <c r="F129" s="196">
        <v>4.6390000000000002</v>
      </c>
      <c r="G129" s="195">
        <v>95.245000000000005</v>
      </c>
      <c r="H129" s="196">
        <v>0.85699999999999998</v>
      </c>
      <c r="I129" s="195">
        <v>80.84375</v>
      </c>
      <c r="J129" s="196">
        <v>4.452</v>
      </c>
      <c r="K129" s="197">
        <v>76.45</v>
      </c>
      <c r="L129" s="198">
        <v>90.218000000000004</v>
      </c>
      <c r="M129" s="199">
        <v>2030.1</v>
      </c>
      <c r="N129" s="199">
        <v>5475.1</v>
      </c>
      <c r="O129" s="198">
        <v>83.38</v>
      </c>
      <c r="P129" s="199">
        <v>161.46</v>
      </c>
      <c r="Q129" s="198">
        <v>0.93110000000000004</v>
      </c>
      <c r="R129" s="17">
        <v>0.79049999999999998</v>
      </c>
    </row>
    <row r="130" spans="2:18" x14ac:dyDescent="0.3">
      <c r="B130" s="185">
        <v>45471</v>
      </c>
      <c r="C130" s="193">
        <v>86.715999999999994</v>
      </c>
      <c r="D130" s="194">
        <v>5.1280000000000001</v>
      </c>
      <c r="E130" s="195">
        <v>94.504999999999995</v>
      </c>
      <c r="F130" s="196">
        <v>4.5999999999999996</v>
      </c>
      <c r="G130" s="195">
        <v>95.367999999999995</v>
      </c>
      <c r="H130" s="196">
        <v>0.83899999999999997</v>
      </c>
      <c r="I130" s="195">
        <v>81.1875</v>
      </c>
      <c r="J130" s="196">
        <v>4.3890000000000002</v>
      </c>
      <c r="K130" s="197">
        <v>76.989000000000004</v>
      </c>
      <c r="L130" s="198">
        <v>90.43</v>
      </c>
      <c r="M130" s="199">
        <v>2047.7</v>
      </c>
      <c r="N130" s="199">
        <v>5460.5</v>
      </c>
      <c r="O130" s="198">
        <v>81.540000000000006</v>
      </c>
      <c r="P130" s="199">
        <v>160.88</v>
      </c>
      <c r="Q130" s="198">
        <v>0.93340000000000001</v>
      </c>
      <c r="R130" s="17">
        <v>0.79079999999999995</v>
      </c>
    </row>
    <row r="131" spans="2:18" x14ac:dyDescent="0.3">
      <c r="B131" s="185">
        <v>45470</v>
      </c>
      <c r="C131" s="193">
        <v>87.233000000000004</v>
      </c>
      <c r="D131" s="194">
        <v>5.0359999999999996</v>
      </c>
      <c r="E131" s="195">
        <v>94.683000000000007</v>
      </c>
      <c r="F131" s="196">
        <v>4.5389999999999997</v>
      </c>
      <c r="G131" s="195">
        <v>95.287000000000006</v>
      </c>
      <c r="H131" s="196">
        <v>0.85</v>
      </c>
      <c r="I131" s="195">
        <v>81.7109375</v>
      </c>
      <c r="J131" s="196">
        <v>4.2919999999999998</v>
      </c>
      <c r="K131" s="197">
        <v>77.164000000000001</v>
      </c>
      <c r="L131" s="198">
        <v>90.747</v>
      </c>
      <c r="M131" s="199">
        <v>2038.3</v>
      </c>
      <c r="N131" s="199">
        <v>5482.9</v>
      </c>
      <c r="O131" s="198">
        <v>81.739999999999995</v>
      </c>
      <c r="P131" s="199">
        <v>160.76</v>
      </c>
      <c r="Q131" s="198">
        <v>0.93420000000000003</v>
      </c>
      <c r="R131" s="17">
        <v>0.79120000000000001</v>
      </c>
    </row>
    <row r="132" spans="2:18" x14ac:dyDescent="0.3">
      <c r="B132" s="185">
        <v>45469</v>
      </c>
      <c r="C132" s="193">
        <v>86.971999999999994</v>
      </c>
      <c r="D132" s="194">
        <v>5.08</v>
      </c>
      <c r="E132" s="195">
        <v>94.504000000000005</v>
      </c>
      <c r="F132" s="196">
        <v>4.5949999999999998</v>
      </c>
      <c r="G132" s="195">
        <v>95.617999999999995</v>
      </c>
      <c r="H132" s="196">
        <v>0.80200000000000005</v>
      </c>
      <c r="I132" s="195">
        <v>81.4609375</v>
      </c>
      <c r="J132" s="196">
        <v>4.3360000000000003</v>
      </c>
      <c r="K132" s="197">
        <v>77.153999999999996</v>
      </c>
      <c r="L132" s="198">
        <v>90.956000000000003</v>
      </c>
      <c r="M132" s="199">
        <v>2018.1</v>
      </c>
      <c r="N132" s="199">
        <v>5477.9</v>
      </c>
      <c r="O132" s="198">
        <v>80.900000000000006</v>
      </c>
      <c r="P132" s="199">
        <v>160.81</v>
      </c>
      <c r="Q132" s="198">
        <v>0.93630000000000002</v>
      </c>
      <c r="R132" s="17">
        <v>0.7923</v>
      </c>
    </row>
    <row r="133" spans="2:18" x14ac:dyDescent="0.3">
      <c r="B133" s="185">
        <v>45468</v>
      </c>
      <c r="C133" s="193">
        <v>87.474000000000004</v>
      </c>
      <c r="D133" s="194">
        <v>4.9930000000000003</v>
      </c>
      <c r="E133" s="195">
        <v>94.709000000000003</v>
      </c>
      <c r="F133" s="196">
        <v>4.5289999999999999</v>
      </c>
      <c r="G133" s="195">
        <v>95.819000000000003</v>
      </c>
      <c r="H133" s="196">
        <v>0.77300000000000002</v>
      </c>
      <c r="I133" s="195">
        <v>81.8984375</v>
      </c>
      <c r="J133" s="196">
        <v>4.2569999999999997</v>
      </c>
      <c r="K133" s="197">
        <v>77.442999999999998</v>
      </c>
      <c r="L133" s="198">
        <v>91.4</v>
      </c>
      <c r="M133" s="199">
        <v>2022.3</v>
      </c>
      <c r="N133" s="199">
        <v>5469.3</v>
      </c>
      <c r="O133" s="198">
        <v>80.83</v>
      </c>
      <c r="P133" s="199">
        <v>159.69999999999999</v>
      </c>
      <c r="Q133" s="198">
        <v>0.93330000000000002</v>
      </c>
      <c r="R133" s="17">
        <v>0.7883</v>
      </c>
    </row>
    <row r="134" spans="2:18" x14ac:dyDescent="0.3">
      <c r="B134" s="185">
        <v>45467</v>
      </c>
      <c r="C134" s="193">
        <v>87.62</v>
      </c>
      <c r="D134" s="194">
        <v>4.9669999999999996</v>
      </c>
      <c r="E134" s="195">
        <v>94.835999999999999</v>
      </c>
      <c r="F134" s="196">
        <v>4.4870000000000001</v>
      </c>
      <c r="G134" s="195">
        <v>95.888000000000005</v>
      </c>
      <c r="H134" s="196">
        <v>0.76300000000000001</v>
      </c>
      <c r="I134" s="195">
        <v>81.984375</v>
      </c>
      <c r="J134" s="196">
        <v>4.2409999999999997</v>
      </c>
      <c r="K134" s="197">
        <v>77.444000000000003</v>
      </c>
      <c r="L134" s="198">
        <v>91.363</v>
      </c>
      <c r="M134" s="199">
        <v>2030.8</v>
      </c>
      <c r="N134" s="199">
        <v>5447.9</v>
      </c>
      <c r="O134" s="198">
        <v>81.63</v>
      </c>
      <c r="P134" s="199">
        <v>159.62</v>
      </c>
      <c r="Q134" s="198">
        <v>0.93169999999999997</v>
      </c>
      <c r="R134" s="17">
        <v>0.7883</v>
      </c>
    </row>
    <row r="135" spans="2:18" x14ac:dyDescent="0.3">
      <c r="B135" s="185">
        <v>45464</v>
      </c>
      <c r="C135" s="193">
        <v>87.447000000000003</v>
      </c>
      <c r="D135" s="194">
        <v>4.9960000000000004</v>
      </c>
      <c r="E135" s="195">
        <v>94.787999999999997</v>
      </c>
      <c r="F135" s="196">
        <v>4.5010000000000003</v>
      </c>
      <c r="G135" s="195">
        <v>95.963999999999999</v>
      </c>
      <c r="H135" s="196">
        <v>0.752</v>
      </c>
      <c r="I135" s="195">
        <v>81.84375</v>
      </c>
      <c r="J135" s="196">
        <v>4.2649999999999997</v>
      </c>
      <c r="K135" s="197">
        <v>77.424000000000007</v>
      </c>
      <c r="L135" s="198">
        <v>91.254000000000005</v>
      </c>
      <c r="M135" s="199">
        <v>2022</v>
      </c>
      <c r="N135" s="199">
        <v>5464.6</v>
      </c>
      <c r="O135" s="198">
        <v>80.73</v>
      </c>
      <c r="P135" s="199">
        <v>159.80000000000001</v>
      </c>
      <c r="Q135" s="198">
        <v>0.93520000000000003</v>
      </c>
      <c r="R135" s="17">
        <v>0.79090000000000005</v>
      </c>
    </row>
    <row r="136" spans="2:18" x14ac:dyDescent="0.3">
      <c r="B136" s="185">
        <v>45463</v>
      </c>
      <c r="C136" s="193">
        <v>87.262</v>
      </c>
      <c r="D136" s="194">
        <v>5.0259999999999998</v>
      </c>
      <c r="E136" s="195">
        <v>94.742999999999995</v>
      </c>
      <c r="F136" s="196">
        <v>4.5119999999999996</v>
      </c>
      <c r="G136" s="195">
        <v>96.043999999999997</v>
      </c>
      <c r="H136" s="196">
        <v>0.74</v>
      </c>
      <c r="I136" s="195">
        <v>81.8359375</v>
      </c>
      <c r="J136" s="196">
        <v>4.2629999999999999</v>
      </c>
      <c r="K136" s="197">
        <v>77.543999999999997</v>
      </c>
      <c r="L136" s="198">
        <v>91.206000000000003</v>
      </c>
      <c r="M136" s="199">
        <v>2017.4</v>
      </c>
      <c r="N136" s="199">
        <v>5473.2</v>
      </c>
      <c r="O136" s="198">
        <v>82.17</v>
      </c>
      <c r="P136" s="199">
        <v>158.93</v>
      </c>
      <c r="Q136" s="198">
        <v>0.93440000000000001</v>
      </c>
      <c r="R136" s="17">
        <v>0.79010000000000002</v>
      </c>
    </row>
    <row r="137" spans="2:18" x14ac:dyDescent="0.3">
      <c r="B137" s="185">
        <v>45461</v>
      </c>
      <c r="C137" s="193">
        <v>87.525999999999996</v>
      </c>
      <c r="D137" s="194">
        <v>4.9800000000000004</v>
      </c>
      <c r="E137" s="195">
        <v>94.887</v>
      </c>
      <c r="F137" s="196">
        <v>4.4649999999999999</v>
      </c>
      <c r="G137" s="195">
        <v>96.188999999999993</v>
      </c>
      <c r="H137" s="196">
        <v>0.71899999999999997</v>
      </c>
      <c r="I137" s="195">
        <v>82.0390625</v>
      </c>
      <c r="J137" s="196">
        <v>4.226</v>
      </c>
      <c r="K137" s="197">
        <v>77.563000000000002</v>
      </c>
      <c r="L137" s="198">
        <v>91.542000000000002</v>
      </c>
      <c r="M137" s="199">
        <v>2025.2</v>
      </c>
      <c r="N137" s="199">
        <v>5487</v>
      </c>
      <c r="O137" s="198">
        <v>81.569999999999993</v>
      </c>
      <c r="P137" s="199">
        <v>157.86000000000001</v>
      </c>
      <c r="Q137" s="198">
        <v>0.93110000000000004</v>
      </c>
      <c r="R137" s="17">
        <v>0.78690000000000004</v>
      </c>
    </row>
    <row r="138" spans="2:18" x14ac:dyDescent="0.3">
      <c r="B138" s="185">
        <v>45460</v>
      </c>
      <c r="C138" s="193">
        <v>87.168999999999997</v>
      </c>
      <c r="D138" s="194">
        <v>5.04</v>
      </c>
      <c r="E138" s="195">
        <v>94.619</v>
      </c>
      <c r="F138" s="196">
        <v>4.5469999999999997</v>
      </c>
      <c r="G138" s="195">
        <v>96.222999999999999</v>
      </c>
      <c r="H138" s="196">
        <v>0.71399999999999997</v>
      </c>
      <c r="I138" s="195">
        <v>81.7265625</v>
      </c>
      <c r="J138" s="196">
        <v>4.2789999999999999</v>
      </c>
      <c r="K138" s="197">
        <v>77.186999999999998</v>
      </c>
      <c r="L138" s="198">
        <v>91.204999999999998</v>
      </c>
      <c r="M138" s="199">
        <v>2022</v>
      </c>
      <c r="N138" s="199">
        <v>5473.2</v>
      </c>
      <c r="O138" s="198">
        <v>80.33</v>
      </c>
      <c r="P138" s="199">
        <v>157.74</v>
      </c>
      <c r="Q138" s="198">
        <v>0.93159999999999998</v>
      </c>
      <c r="R138" s="17">
        <v>0.78710000000000002</v>
      </c>
    </row>
    <row r="139" spans="2:18" x14ac:dyDescent="0.3">
      <c r="B139" s="185">
        <v>45457</v>
      </c>
      <c r="C139" s="193">
        <v>87.561000000000007</v>
      </c>
      <c r="D139" s="194">
        <v>4.9720000000000004</v>
      </c>
      <c r="E139" s="195">
        <v>94.867999999999995</v>
      </c>
      <c r="F139" s="196">
        <v>4.4669999999999996</v>
      </c>
      <c r="G139" s="195">
        <v>96.150999999999996</v>
      </c>
      <c r="H139" s="196">
        <v>0.72399999999999998</v>
      </c>
      <c r="I139" s="195">
        <v>82.0546875</v>
      </c>
      <c r="J139" s="196">
        <v>4.22</v>
      </c>
      <c r="K139" s="197">
        <v>77.484999999999999</v>
      </c>
      <c r="L139" s="198">
        <v>91.29</v>
      </c>
      <c r="M139" s="199">
        <v>2006.2</v>
      </c>
      <c r="N139" s="199">
        <v>5431.6</v>
      </c>
      <c r="O139" s="198">
        <v>78.45</v>
      </c>
      <c r="P139" s="199">
        <v>157.4</v>
      </c>
      <c r="Q139" s="198">
        <v>0.93430000000000002</v>
      </c>
      <c r="R139" s="17">
        <v>0.78820000000000001</v>
      </c>
    </row>
    <row r="140" spans="2:18" x14ac:dyDescent="0.3">
      <c r="B140" s="185">
        <v>45456</v>
      </c>
      <c r="C140" s="193">
        <v>87.546000000000006</v>
      </c>
      <c r="D140" s="194">
        <v>4.9729999999999999</v>
      </c>
      <c r="E140" s="195">
        <v>94.917000000000002</v>
      </c>
      <c r="F140" s="196">
        <v>4.4480000000000004</v>
      </c>
      <c r="G140" s="195">
        <v>95.816000000000003</v>
      </c>
      <c r="H140" s="196">
        <v>0.77100000000000002</v>
      </c>
      <c r="I140" s="195">
        <v>81.9453125</v>
      </c>
      <c r="J140" s="196">
        <v>4.2370000000000001</v>
      </c>
      <c r="K140" s="197">
        <v>77.099000000000004</v>
      </c>
      <c r="L140" s="198">
        <v>91.236000000000004</v>
      </c>
      <c r="M140" s="199">
        <v>2038.9</v>
      </c>
      <c r="N140" s="199">
        <v>5433.7</v>
      </c>
      <c r="O140" s="198">
        <v>78.62</v>
      </c>
      <c r="P140" s="199">
        <v>157.03</v>
      </c>
      <c r="Q140" s="198">
        <v>0.93130000000000002</v>
      </c>
      <c r="R140" s="17">
        <v>0.78359999999999996</v>
      </c>
    </row>
    <row r="141" spans="2:18" x14ac:dyDescent="0.3">
      <c r="B141" s="185">
        <v>45455</v>
      </c>
      <c r="C141" s="193">
        <v>87.203000000000003</v>
      </c>
      <c r="D141" s="194">
        <v>5.0309999999999997</v>
      </c>
      <c r="E141" s="195">
        <v>94.686000000000007</v>
      </c>
      <c r="F141" s="196">
        <v>4.5199999999999996</v>
      </c>
      <c r="G141" s="195">
        <v>95.688999999999993</v>
      </c>
      <c r="H141" s="196">
        <v>0.78900000000000003</v>
      </c>
      <c r="I141" s="195">
        <v>81.5234375</v>
      </c>
      <c r="J141" s="196">
        <v>4.3099999999999996</v>
      </c>
      <c r="K141" s="197">
        <v>77.073999999999998</v>
      </c>
      <c r="L141" s="198">
        <v>91.319000000000003</v>
      </c>
      <c r="M141" s="199">
        <v>2057.1</v>
      </c>
      <c r="N141" s="199">
        <v>5421</v>
      </c>
      <c r="O141" s="198">
        <v>78.5</v>
      </c>
      <c r="P141" s="199">
        <v>156.72</v>
      </c>
      <c r="Q141" s="198">
        <v>0.92520000000000002</v>
      </c>
      <c r="R141" s="17">
        <v>0.78129999999999999</v>
      </c>
    </row>
    <row r="142" spans="2:18" x14ac:dyDescent="0.3">
      <c r="B142" s="185">
        <v>45454</v>
      </c>
      <c r="C142" s="193">
        <v>86.662000000000006</v>
      </c>
      <c r="D142" s="194">
        <v>5.1239999999999997</v>
      </c>
      <c r="E142" s="195">
        <v>94.311999999999998</v>
      </c>
      <c r="F142" s="196">
        <v>4.6369999999999996</v>
      </c>
      <c r="G142" s="195">
        <v>95.436000000000007</v>
      </c>
      <c r="H142" s="196">
        <v>0.82499999999999996</v>
      </c>
      <c r="I142" s="195">
        <v>80.9765625</v>
      </c>
      <c r="J142" s="196">
        <v>4.407</v>
      </c>
      <c r="K142" s="197">
        <v>76.335999999999999</v>
      </c>
      <c r="L142" s="198">
        <v>90.313000000000002</v>
      </c>
      <c r="M142" s="199">
        <v>2024.3</v>
      </c>
      <c r="N142" s="199">
        <v>5375.3</v>
      </c>
      <c r="O142" s="198">
        <v>77.900000000000006</v>
      </c>
      <c r="P142" s="199">
        <v>157.13</v>
      </c>
      <c r="Q142" s="198">
        <v>0.93100000000000005</v>
      </c>
      <c r="R142" s="17">
        <v>0.78490000000000004</v>
      </c>
    </row>
    <row r="143" spans="2:18" x14ac:dyDescent="0.3">
      <c r="B143" s="185">
        <v>45453</v>
      </c>
      <c r="C143" s="193">
        <v>86.290999999999997</v>
      </c>
      <c r="D143" s="194">
        <v>5.1870000000000003</v>
      </c>
      <c r="E143" s="195">
        <v>94.119</v>
      </c>
      <c r="F143" s="196">
        <v>4.6959999999999997</v>
      </c>
      <c r="G143" s="195">
        <v>95.308999999999997</v>
      </c>
      <c r="H143" s="196">
        <v>0.84299999999999997</v>
      </c>
      <c r="I143" s="195">
        <v>80.6015625</v>
      </c>
      <c r="J143" s="196">
        <v>4.4740000000000002</v>
      </c>
      <c r="K143" s="197">
        <v>76.034000000000006</v>
      </c>
      <c r="L143" s="198">
        <v>90.311999999999998</v>
      </c>
      <c r="M143" s="199">
        <v>2031.6</v>
      </c>
      <c r="N143" s="199">
        <v>5360.8</v>
      </c>
      <c r="O143" s="198">
        <v>77.739999999999995</v>
      </c>
      <c r="P143" s="199">
        <v>157.04</v>
      </c>
      <c r="Q143" s="198">
        <v>0.92889999999999995</v>
      </c>
      <c r="R143" s="17">
        <v>0.78549999999999998</v>
      </c>
    </row>
    <row r="144" spans="2:18" x14ac:dyDescent="0.3">
      <c r="B144" s="185">
        <v>45450</v>
      </c>
      <c r="C144" s="193">
        <v>86.447000000000003</v>
      </c>
      <c r="D144" s="194">
        <v>5.16</v>
      </c>
      <c r="E144" s="195">
        <v>94.146000000000001</v>
      </c>
      <c r="F144" s="196">
        <v>4.6859999999999999</v>
      </c>
      <c r="G144" s="195">
        <v>95.783000000000001</v>
      </c>
      <c r="H144" s="196">
        <v>0.77500000000000002</v>
      </c>
      <c r="I144" s="195">
        <v>80.75</v>
      </c>
      <c r="J144" s="196">
        <v>4.4459999999999997</v>
      </c>
      <c r="K144" s="197">
        <v>76.317999999999998</v>
      </c>
      <c r="L144" s="198">
        <v>91.066000000000003</v>
      </c>
      <c r="M144" s="199">
        <v>2026.6</v>
      </c>
      <c r="N144" s="199">
        <v>5347</v>
      </c>
      <c r="O144" s="198">
        <v>75.53</v>
      </c>
      <c r="P144" s="199">
        <v>156.75</v>
      </c>
      <c r="Q144" s="198">
        <v>0.92579999999999996</v>
      </c>
      <c r="R144" s="17">
        <v>0.78620000000000001</v>
      </c>
    </row>
    <row r="145" spans="2:18" x14ac:dyDescent="0.3">
      <c r="B145" s="185">
        <v>45449</v>
      </c>
      <c r="C145" s="193">
        <v>87.284999999999997</v>
      </c>
      <c r="D145" s="194">
        <v>5.0129999999999999</v>
      </c>
      <c r="E145" s="195">
        <v>94.683999999999997</v>
      </c>
      <c r="F145" s="196">
        <v>4.5129999999999999</v>
      </c>
      <c r="G145" s="195">
        <v>95.891000000000005</v>
      </c>
      <c r="H145" s="196">
        <v>0.75900000000000001</v>
      </c>
      <c r="I145" s="195">
        <v>81.59375</v>
      </c>
      <c r="J145" s="196">
        <v>4.2919999999999998</v>
      </c>
      <c r="K145" s="197">
        <v>76.757999999999996</v>
      </c>
      <c r="L145" s="198">
        <v>91.69</v>
      </c>
      <c r="M145" s="199">
        <v>2049.4</v>
      </c>
      <c r="N145" s="199">
        <v>5353</v>
      </c>
      <c r="O145" s="198">
        <v>75.55</v>
      </c>
      <c r="P145" s="199">
        <v>155.61000000000001</v>
      </c>
      <c r="Q145" s="198">
        <v>0.91830000000000001</v>
      </c>
      <c r="R145" s="17">
        <v>0.78180000000000005</v>
      </c>
    </row>
    <row r="146" spans="2:18" x14ac:dyDescent="0.3">
      <c r="B146" s="185">
        <v>45448</v>
      </c>
      <c r="C146" s="193">
        <v>87.391000000000005</v>
      </c>
      <c r="D146" s="194">
        <v>4.9939999999999998</v>
      </c>
      <c r="E146" s="195">
        <v>94.724000000000004</v>
      </c>
      <c r="F146" s="196">
        <v>4.4989999999999997</v>
      </c>
      <c r="G146" s="195">
        <v>95.539000000000001</v>
      </c>
      <c r="H146" s="196">
        <v>0.80900000000000005</v>
      </c>
      <c r="I146" s="195">
        <v>81.6484375</v>
      </c>
      <c r="J146" s="196">
        <v>4.2809999999999997</v>
      </c>
      <c r="K146" s="197">
        <v>76.683000000000007</v>
      </c>
      <c r="L146" s="198">
        <v>91.995000000000005</v>
      </c>
      <c r="M146" s="199">
        <v>2063.9</v>
      </c>
      <c r="N146" s="199">
        <v>5354</v>
      </c>
      <c r="O146" s="198">
        <v>74.069999999999993</v>
      </c>
      <c r="P146" s="199">
        <v>156.11000000000001</v>
      </c>
      <c r="Q146" s="198">
        <v>0.92010000000000003</v>
      </c>
      <c r="R146" s="17">
        <v>0.78210000000000002</v>
      </c>
    </row>
    <row r="147" spans="2:18" x14ac:dyDescent="0.3">
      <c r="B147" s="185">
        <v>45447</v>
      </c>
      <c r="C147" s="193">
        <v>87.09</v>
      </c>
      <c r="D147" s="194">
        <v>5.0449999999999999</v>
      </c>
      <c r="E147" s="195">
        <v>94.593999999999994</v>
      </c>
      <c r="F147" s="196">
        <v>4.5389999999999997</v>
      </c>
      <c r="G147" s="195">
        <v>95.432000000000002</v>
      </c>
      <c r="H147" s="196">
        <v>0.82399999999999995</v>
      </c>
      <c r="I147" s="195">
        <v>81.3515625</v>
      </c>
      <c r="J147" s="196">
        <v>4.3330000000000002</v>
      </c>
      <c r="K147" s="197">
        <v>76.703999999999994</v>
      </c>
      <c r="L147" s="198">
        <v>91.65</v>
      </c>
      <c r="M147" s="199">
        <v>2033.9</v>
      </c>
      <c r="N147" s="199">
        <v>5291.3</v>
      </c>
      <c r="O147" s="198">
        <v>73.25</v>
      </c>
      <c r="P147" s="199">
        <v>154.88</v>
      </c>
      <c r="Q147" s="198">
        <v>0.91920000000000002</v>
      </c>
      <c r="R147" s="17">
        <v>0.78310000000000002</v>
      </c>
    </row>
    <row r="148" spans="2:18" x14ac:dyDescent="0.3">
      <c r="B148" s="185">
        <v>45446</v>
      </c>
      <c r="C148" s="193">
        <v>86.727999999999994</v>
      </c>
      <c r="D148" s="194">
        <v>5.1070000000000002</v>
      </c>
      <c r="E148" s="195">
        <v>94.412999999999997</v>
      </c>
      <c r="F148" s="196">
        <v>4.5949999999999998</v>
      </c>
      <c r="G148" s="195">
        <v>95.173000000000002</v>
      </c>
      <c r="H148" s="196">
        <v>0.86099999999999999</v>
      </c>
      <c r="I148" s="195">
        <v>81</v>
      </c>
      <c r="J148" s="196">
        <v>4.3949999999999996</v>
      </c>
      <c r="K148" s="197">
        <v>76.478999999999999</v>
      </c>
      <c r="L148" s="198">
        <v>91.563000000000002</v>
      </c>
      <c r="M148" s="199">
        <v>2059.6999999999998</v>
      </c>
      <c r="N148" s="199">
        <v>5283.4</v>
      </c>
      <c r="O148" s="198">
        <v>74.22</v>
      </c>
      <c r="P148" s="199">
        <v>156.08000000000001</v>
      </c>
      <c r="Q148" s="198">
        <v>0.91710000000000003</v>
      </c>
      <c r="R148" s="17">
        <v>0.78080000000000005</v>
      </c>
    </row>
    <row r="149" spans="2:18" x14ac:dyDescent="0.3">
      <c r="B149" s="185">
        <v>45443</v>
      </c>
      <c r="C149" s="193">
        <v>86.132999999999996</v>
      </c>
      <c r="D149" s="194">
        <v>5.2089999999999996</v>
      </c>
      <c r="E149" s="195">
        <v>94.132999999999996</v>
      </c>
      <c r="F149" s="196">
        <v>4.681</v>
      </c>
      <c r="G149" s="195">
        <v>95.108999999999995</v>
      </c>
      <c r="H149" s="196">
        <v>0.87</v>
      </c>
      <c r="I149" s="195">
        <v>80.359375</v>
      </c>
      <c r="J149" s="196">
        <v>4.5090000000000003</v>
      </c>
      <c r="K149" s="197">
        <v>75.962999999999994</v>
      </c>
      <c r="L149" s="198">
        <v>90.915000000000006</v>
      </c>
      <c r="M149" s="199">
        <v>2070.1</v>
      </c>
      <c r="N149" s="199">
        <v>5277.5</v>
      </c>
      <c r="O149" s="198">
        <v>76.989999999999995</v>
      </c>
      <c r="P149" s="199">
        <v>157.31</v>
      </c>
      <c r="Q149" s="198">
        <v>0.92179999999999995</v>
      </c>
      <c r="R149" s="17">
        <v>0.78480000000000005</v>
      </c>
    </row>
    <row r="150" spans="2:18" x14ac:dyDescent="0.3">
      <c r="B150" s="185">
        <v>45442</v>
      </c>
      <c r="C150" s="193">
        <v>85.775000000000006</v>
      </c>
      <c r="D150" s="194">
        <v>5.27</v>
      </c>
      <c r="E150" s="195">
        <v>93.92</v>
      </c>
      <c r="F150" s="196">
        <v>4.7460000000000004</v>
      </c>
      <c r="G150" s="195">
        <v>95.153000000000006</v>
      </c>
      <c r="H150" s="196">
        <v>0.86299999999999999</v>
      </c>
      <c r="I150" s="195">
        <v>80.0859375</v>
      </c>
      <c r="J150" s="196">
        <v>4.5549999999999997</v>
      </c>
      <c r="K150" s="197">
        <v>75.766999999999996</v>
      </c>
      <c r="L150" s="198">
        <v>91.094999999999999</v>
      </c>
      <c r="M150" s="199">
        <v>2056.6</v>
      </c>
      <c r="N150" s="199">
        <v>5235.5</v>
      </c>
      <c r="O150" s="198">
        <v>77.91</v>
      </c>
      <c r="P150" s="199">
        <v>156.82</v>
      </c>
      <c r="Q150" s="198">
        <v>0.92320000000000002</v>
      </c>
      <c r="R150" s="17">
        <v>0.78539999999999999</v>
      </c>
    </row>
    <row r="151" spans="2:18" x14ac:dyDescent="0.3">
      <c r="B151" s="185">
        <v>45441</v>
      </c>
      <c r="C151" s="193">
        <v>85.177000000000007</v>
      </c>
      <c r="D151" s="194">
        <v>5.3739999999999997</v>
      </c>
      <c r="E151" s="195">
        <v>93.712000000000003</v>
      </c>
      <c r="F151" s="196">
        <v>4.8099999999999996</v>
      </c>
      <c r="G151" s="195">
        <v>95.094999999999999</v>
      </c>
      <c r="H151" s="196">
        <v>0.871</v>
      </c>
      <c r="I151" s="195">
        <v>79.671875</v>
      </c>
      <c r="J151" s="196">
        <v>4.6289999999999996</v>
      </c>
      <c r="K151" s="197">
        <v>75.468999999999994</v>
      </c>
      <c r="L151" s="198">
        <v>90.676000000000002</v>
      </c>
      <c r="M151" s="199">
        <v>2036.2</v>
      </c>
      <c r="N151" s="199">
        <v>5267</v>
      </c>
      <c r="O151" s="198">
        <v>79.23</v>
      </c>
      <c r="P151" s="199">
        <v>157.63999999999999</v>
      </c>
      <c r="Q151" s="198">
        <v>0.92579999999999996</v>
      </c>
      <c r="R151" s="17">
        <v>0.78739999999999999</v>
      </c>
    </row>
    <row r="152" spans="2:18" x14ac:dyDescent="0.3">
      <c r="B152" s="185">
        <v>45440</v>
      </c>
      <c r="C152" s="193">
        <v>85.475999999999999</v>
      </c>
      <c r="D152" s="194">
        <v>5.3209999999999997</v>
      </c>
      <c r="E152" s="195">
        <v>93.828000000000003</v>
      </c>
      <c r="F152" s="196">
        <v>4.7720000000000002</v>
      </c>
      <c r="G152" s="195">
        <v>95.429000000000002</v>
      </c>
      <c r="H152" s="196">
        <v>0.82299999999999995</v>
      </c>
      <c r="I152" s="195">
        <v>80.0078125</v>
      </c>
      <c r="J152" s="196">
        <v>4.5670000000000002</v>
      </c>
      <c r="K152" s="197">
        <v>76.099000000000004</v>
      </c>
      <c r="L152" s="198">
        <v>91.451999999999998</v>
      </c>
      <c r="M152" s="199">
        <v>2066.9</v>
      </c>
      <c r="N152" s="199">
        <v>5306</v>
      </c>
      <c r="O152" s="198">
        <v>79.83</v>
      </c>
      <c r="P152" s="199">
        <v>157.16999999999999</v>
      </c>
      <c r="Q152" s="198">
        <v>0.92110000000000003</v>
      </c>
      <c r="R152" s="17">
        <v>0.78359999999999996</v>
      </c>
    </row>
    <row r="153" spans="2:18" x14ac:dyDescent="0.3">
      <c r="B153" s="185">
        <v>45436</v>
      </c>
      <c r="C153" s="193">
        <v>85.927999999999997</v>
      </c>
      <c r="D153" s="194">
        <v>5.242</v>
      </c>
      <c r="E153" s="195">
        <v>93.974999999999994</v>
      </c>
      <c r="F153" s="196">
        <v>4.726</v>
      </c>
      <c r="G153" s="195">
        <v>95.524000000000001</v>
      </c>
      <c r="H153" s="196">
        <v>0.80900000000000005</v>
      </c>
      <c r="I153" s="195">
        <v>80.453125</v>
      </c>
      <c r="J153" s="196">
        <v>4.4850000000000003</v>
      </c>
      <c r="K153" s="197">
        <v>76.188999999999993</v>
      </c>
      <c r="L153" s="198">
        <v>91.899000000000001</v>
      </c>
      <c r="M153" s="199">
        <v>2057.6</v>
      </c>
      <c r="N153" s="199">
        <v>5305.4</v>
      </c>
      <c r="O153" s="198">
        <v>77.72</v>
      </c>
      <c r="P153" s="199">
        <v>156.99</v>
      </c>
      <c r="Q153" s="198">
        <v>0.92190000000000005</v>
      </c>
      <c r="R153" s="17">
        <v>0.78510000000000002</v>
      </c>
    </row>
    <row r="154" spans="2:18" x14ac:dyDescent="0.3">
      <c r="B154" s="185">
        <v>45435</v>
      </c>
      <c r="C154" s="193">
        <v>85.84</v>
      </c>
      <c r="D154" s="194">
        <v>5.2569999999999997</v>
      </c>
      <c r="E154" s="195">
        <v>93.972999999999999</v>
      </c>
      <c r="F154" s="196">
        <v>4.7249999999999996</v>
      </c>
      <c r="G154" s="195">
        <v>95.59</v>
      </c>
      <c r="H154" s="196">
        <v>0.79900000000000004</v>
      </c>
      <c r="I154" s="195">
        <v>80.3984375</v>
      </c>
      <c r="J154" s="196">
        <v>4.4909999999999997</v>
      </c>
      <c r="K154" s="197">
        <v>76.17</v>
      </c>
      <c r="L154" s="198">
        <v>91.489000000000004</v>
      </c>
      <c r="M154" s="199">
        <v>2069.6999999999998</v>
      </c>
      <c r="N154" s="199">
        <v>5304.7</v>
      </c>
      <c r="O154" s="198">
        <v>76.87</v>
      </c>
      <c r="P154" s="199">
        <v>156.93</v>
      </c>
      <c r="Q154" s="198">
        <v>0.92459999999999998</v>
      </c>
      <c r="R154" s="17">
        <v>0.78749999999999998</v>
      </c>
    </row>
    <row r="155" spans="2:18" x14ac:dyDescent="0.3">
      <c r="B155" s="185">
        <v>45434</v>
      </c>
      <c r="C155" s="193">
        <v>86.141000000000005</v>
      </c>
      <c r="D155" s="194">
        <v>5.2009999999999996</v>
      </c>
      <c r="E155" s="195">
        <v>94.236999999999995</v>
      </c>
      <c r="F155" s="196">
        <v>4.6369999999999996</v>
      </c>
      <c r="G155" s="195">
        <v>95.510999999999996</v>
      </c>
      <c r="H155" s="196">
        <v>0.81</v>
      </c>
      <c r="I155" s="195">
        <v>80.7109375</v>
      </c>
      <c r="J155" s="196">
        <v>4.4340000000000002</v>
      </c>
      <c r="K155" s="197">
        <v>76.317999999999998</v>
      </c>
      <c r="L155" s="198">
        <v>91.51</v>
      </c>
      <c r="M155" s="199">
        <v>2048.4</v>
      </c>
      <c r="N155" s="199">
        <v>5267.8</v>
      </c>
      <c r="O155" s="198">
        <v>77.569999999999993</v>
      </c>
      <c r="P155" s="199">
        <v>156.80000000000001</v>
      </c>
      <c r="Q155" s="198">
        <v>0.92400000000000004</v>
      </c>
      <c r="R155" s="17">
        <v>0.78639999999999999</v>
      </c>
    </row>
    <row r="156" spans="2:18" x14ac:dyDescent="0.3">
      <c r="B156" s="185">
        <v>45433</v>
      </c>
      <c r="C156" s="193">
        <v>86.283000000000001</v>
      </c>
      <c r="D156" s="194">
        <v>5.1760000000000002</v>
      </c>
      <c r="E156" s="195">
        <v>94.334999999999994</v>
      </c>
      <c r="F156" s="196">
        <v>4.6050000000000004</v>
      </c>
      <c r="G156" s="195">
        <v>95.643000000000001</v>
      </c>
      <c r="H156" s="196">
        <v>0.79100000000000004</v>
      </c>
      <c r="I156" s="195">
        <v>80.8359375</v>
      </c>
      <c r="J156" s="196">
        <v>4.41</v>
      </c>
      <c r="K156" s="197">
        <v>76.894999999999996</v>
      </c>
      <c r="L156" s="198">
        <v>91.944000000000003</v>
      </c>
      <c r="M156" s="199">
        <v>2081.6999999999998</v>
      </c>
      <c r="N156" s="199">
        <v>5307</v>
      </c>
      <c r="O156" s="198">
        <v>79.260000000000005</v>
      </c>
      <c r="P156" s="199">
        <v>156.16999999999999</v>
      </c>
      <c r="Q156" s="198">
        <v>0.92130000000000001</v>
      </c>
      <c r="R156" s="17">
        <v>0.78680000000000005</v>
      </c>
    </row>
    <row r="157" spans="2:18" x14ac:dyDescent="0.3">
      <c r="B157" s="185">
        <v>45432</v>
      </c>
      <c r="C157" s="193">
        <v>86.088999999999999</v>
      </c>
      <c r="D157" s="194">
        <v>5.2089999999999996</v>
      </c>
      <c r="E157" s="195">
        <v>94.236999999999995</v>
      </c>
      <c r="F157" s="196">
        <v>4.6340000000000003</v>
      </c>
      <c r="G157" s="195">
        <v>95.656000000000006</v>
      </c>
      <c r="H157" s="196">
        <v>0.78900000000000003</v>
      </c>
      <c r="I157" s="195">
        <v>80.625</v>
      </c>
      <c r="J157" s="196">
        <v>4.4470000000000001</v>
      </c>
      <c r="K157" s="197">
        <v>76.661000000000001</v>
      </c>
      <c r="L157" s="198">
        <v>92.146000000000001</v>
      </c>
      <c r="M157" s="199">
        <v>2098.4</v>
      </c>
      <c r="N157" s="199">
        <v>5321.4</v>
      </c>
      <c r="O157" s="198">
        <v>79.8</v>
      </c>
      <c r="P157" s="199">
        <v>156.26</v>
      </c>
      <c r="Q157" s="198">
        <v>0.92110000000000003</v>
      </c>
      <c r="R157" s="17">
        <v>0.78700000000000003</v>
      </c>
    </row>
    <row r="158" spans="2:18" x14ac:dyDescent="0.3">
      <c r="B158" s="185">
        <v>45429</v>
      </c>
      <c r="C158" s="193">
        <v>86.209000000000003</v>
      </c>
      <c r="D158" s="194">
        <v>5.1870000000000003</v>
      </c>
      <c r="E158" s="195">
        <v>94.349000000000004</v>
      </c>
      <c r="F158" s="196">
        <v>4.5990000000000002</v>
      </c>
      <c r="G158" s="195">
        <v>95.894999999999996</v>
      </c>
      <c r="H158" s="196">
        <v>0.755</v>
      </c>
      <c r="I158" s="195">
        <v>80.7578125</v>
      </c>
      <c r="J158" s="196">
        <v>4.4219999999999997</v>
      </c>
      <c r="K158" s="197">
        <v>76.873000000000005</v>
      </c>
      <c r="L158" s="198">
        <v>92.028000000000006</v>
      </c>
      <c r="M158" s="199">
        <v>2102.5</v>
      </c>
      <c r="N158" s="199">
        <v>5308.1</v>
      </c>
      <c r="O158" s="198">
        <v>80.06</v>
      </c>
      <c r="P158" s="199">
        <v>155.65</v>
      </c>
      <c r="Q158" s="198">
        <v>0.92</v>
      </c>
      <c r="R158" s="17">
        <v>0.7873</v>
      </c>
    </row>
    <row r="159" spans="2:18" x14ac:dyDescent="0.3">
      <c r="B159" s="185">
        <v>45428</v>
      </c>
      <c r="C159" s="193">
        <v>86.43</v>
      </c>
      <c r="D159" s="194">
        <v>5.149</v>
      </c>
      <c r="E159" s="195">
        <v>94.47</v>
      </c>
      <c r="F159" s="196">
        <v>4.5599999999999996</v>
      </c>
      <c r="G159" s="195">
        <v>95.99</v>
      </c>
      <c r="H159" s="196">
        <v>0.74099999999999999</v>
      </c>
      <c r="I159" s="195">
        <v>81.0078125</v>
      </c>
      <c r="J159" s="196">
        <v>4.375</v>
      </c>
      <c r="K159" s="197">
        <v>77.114999999999995</v>
      </c>
      <c r="L159" s="198">
        <v>92.031000000000006</v>
      </c>
      <c r="M159" s="199">
        <v>2095.6999999999998</v>
      </c>
      <c r="N159" s="199">
        <v>5303.3</v>
      </c>
      <c r="O159" s="198">
        <v>79.23</v>
      </c>
      <c r="P159" s="199">
        <v>155.38999999999999</v>
      </c>
      <c r="Q159" s="198">
        <v>0.92020000000000002</v>
      </c>
      <c r="R159" s="17">
        <v>0.7893</v>
      </c>
    </row>
    <row r="160" spans="2:18" x14ac:dyDescent="0.3">
      <c r="B160" s="185">
        <v>45427</v>
      </c>
      <c r="C160" s="193">
        <v>86.653000000000006</v>
      </c>
      <c r="D160" s="194">
        <v>5.1079999999999997</v>
      </c>
      <c r="E160" s="195">
        <v>94.641999999999996</v>
      </c>
      <c r="F160" s="196">
        <v>4.5030000000000001</v>
      </c>
      <c r="G160" s="195">
        <v>95.79</v>
      </c>
      <c r="H160" s="196">
        <v>0.76900000000000002</v>
      </c>
      <c r="I160" s="195">
        <v>81.234375</v>
      </c>
      <c r="J160" s="196">
        <v>4.3330000000000002</v>
      </c>
      <c r="K160" s="197">
        <v>77.19</v>
      </c>
      <c r="L160" s="198">
        <v>92.406999999999996</v>
      </c>
      <c r="M160" s="199">
        <v>2096.1999999999998</v>
      </c>
      <c r="N160" s="199">
        <v>5297.1</v>
      </c>
      <c r="O160" s="198">
        <v>78.63</v>
      </c>
      <c r="P160" s="199">
        <v>154.88</v>
      </c>
      <c r="Q160" s="198">
        <v>0.91869999999999996</v>
      </c>
      <c r="R160" s="17">
        <v>0.7883</v>
      </c>
    </row>
    <row r="161" spans="2:18" x14ac:dyDescent="0.3">
      <c r="B161" s="185">
        <v>45426</v>
      </c>
      <c r="C161" s="193">
        <v>86.11</v>
      </c>
      <c r="D161" s="194">
        <v>5.2009999999999996</v>
      </c>
      <c r="E161" s="195">
        <v>94.191000000000003</v>
      </c>
      <c r="F161" s="196">
        <v>4.641</v>
      </c>
      <c r="G161" s="195">
        <v>95.789000000000001</v>
      </c>
      <c r="H161" s="196">
        <v>0.76900000000000002</v>
      </c>
      <c r="I161" s="195">
        <v>80.640625</v>
      </c>
      <c r="J161" s="196">
        <v>4.4379999999999997</v>
      </c>
      <c r="K161" s="197">
        <v>76.617000000000004</v>
      </c>
      <c r="L161" s="198">
        <v>92.566000000000003</v>
      </c>
      <c r="M161" s="199">
        <v>2109.5</v>
      </c>
      <c r="N161" s="199">
        <v>5308.2</v>
      </c>
      <c r="O161" s="198">
        <v>78.02</v>
      </c>
      <c r="P161" s="199">
        <v>156.41999999999999</v>
      </c>
      <c r="Q161" s="198">
        <v>0.92430000000000001</v>
      </c>
      <c r="R161" s="17">
        <v>0.79420000000000002</v>
      </c>
    </row>
    <row r="162" spans="2:18" x14ac:dyDescent="0.3">
      <c r="B162" s="185">
        <v>45425</v>
      </c>
      <c r="C162" s="193">
        <v>85.879000000000005</v>
      </c>
      <c r="D162" s="194">
        <v>5.24</v>
      </c>
      <c r="E162" s="195">
        <v>94.108999999999995</v>
      </c>
      <c r="F162" s="196">
        <v>4.665</v>
      </c>
      <c r="G162" s="195">
        <v>95.894000000000005</v>
      </c>
      <c r="H162" s="196">
        <v>0.754</v>
      </c>
      <c r="I162" s="195">
        <v>80.34375</v>
      </c>
      <c r="J162" s="196">
        <v>4.49</v>
      </c>
      <c r="K162" s="197">
        <v>76.602999999999994</v>
      </c>
      <c r="L162" s="198">
        <v>91.510999999999996</v>
      </c>
      <c r="M162" s="199">
        <v>2085.6999999999998</v>
      </c>
      <c r="N162" s="199">
        <v>5246.7</v>
      </c>
      <c r="O162" s="198">
        <v>79.12</v>
      </c>
      <c r="P162" s="199">
        <v>156.22</v>
      </c>
      <c r="Q162" s="198">
        <v>0.92679999999999996</v>
      </c>
      <c r="R162" s="17">
        <v>0.79620000000000002</v>
      </c>
    </row>
    <row r="163" spans="2:18" x14ac:dyDescent="0.3">
      <c r="B163" s="185">
        <v>45422</v>
      </c>
      <c r="C163" s="193">
        <v>85.878</v>
      </c>
      <c r="D163" s="194">
        <v>5.24</v>
      </c>
      <c r="E163" s="195">
        <v>94.081000000000003</v>
      </c>
      <c r="F163" s="196">
        <v>4.673</v>
      </c>
      <c r="G163" s="195">
        <v>96.084999999999994</v>
      </c>
      <c r="H163" s="196">
        <v>0.72699999999999998</v>
      </c>
      <c r="I163" s="195">
        <v>80.28125</v>
      </c>
      <c r="J163" s="196">
        <v>4.5</v>
      </c>
      <c r="K163" s="197">
        <v>76.656000000000006</v>
      </c>
      <c r="L163" s="198">
        <v>91.688000000000002</v>
      </c>
      <c r="M163" s="199">
        <v>2062.1</v>
      </c>
      <c r="N163" s="199">
        <v>5221.3999999999996</v>
      </c>
      <c r="O163" s="198">
        <v>78.260000000000005</v>
      </c>
      <c r="P163" s="199">
        <v>155.78</v>
      </c>
      <c r="Q163" s="198">
        <v>0.92849999999999999</v>
      </c>
      <c r="R163" s="17">
        <v>0.7984</v>
      </c>
    </row>
    <row r="164" spans="2:18" x14ac:dyDescent="0.3">
      <c r="B164" s="185">
        <v>45421</v>
      </c>
      <c r="C164" s="193">
        <v>86.173000000000002</v>
      </c>
      <c r="D164" s="194">
        <v>5.1879999999999997</v>
      </c>
      <c r="E164" s="195">
        <v>94.260999999999996</v>
      </c>
      <c r="F164" s="196">
        <v>4.6159999999999997</v>
      </c>
      <c r="G164" s="195">
        <v>96.073999999999998</v>
      </c>
      <c r="H164" s="196">
        <v>0.72799999999999998</v>
      </c>
      <c r="I164" s="195">
        <v>80.5234375</v>
      </c>
      <c r="J164" s="196">
        <v>4.4530000000000003</v>
      </c>
      <c r="K164" s="197">
        <v>76.762</v>
      </c>
      <c r="L164" s="198">
        <v>91.727000000000004</v>
      </c>
      <c r="M164" s="199">
        <v>2059.8000000000002</v>
      </c>
      <c r="N164" s="199">
        <v>5222.7</v>
      </c>
      <c r="O164" s="198">
        <v>79.260000000000005</v>
      </c>
      <c r="P164" s="199">
        <v>155.47999999999999</v>
      </c>
      <c r="Q164" s="198">
        <v>0.92749999999999999</v>
      </c>
      <c r="R164" s="17">
        <v>0.79849999999999999</v>
      </c>
    </row>
    <row r="165" spans="2:18" x14ac:dyDescent="0.3">
      <c r="B165" s="185">
        <v>45420</v>
      </c>
      <c r="C165" s="193">
        <v>85.995999999999995</v>
      </c>
      <c r="D165" s="194">
        <v>5.2169999999999996</v>
      </c>
      <c r="E165" s="195">
        <v>94.17</v>
      </c>
      <c r="F165" s="196">
        <v>4.6399999999999997</v>
      </c>
      <c r="G165" s="195">
        <v>96.28</v>
      </c>
      <c r="H165" s="196">
        <v>0.69899999999999995</v>
      </c>
      <c r="I165" s="195">
        <v>80.328125</v>
      </c>
      <c r="J165" s="196">
        <v>4.4870000000000001</v>
      </c>
      <c r="K165" s="197">
        <v>76.736000000000004</v>
      </c>
      <c r="L165" s="198">
        <v>91.896000000000001</v>
      </c>
      <c r="M165" s="199">
        <v>2073.6</v>
      </c>
      <c r="N165" s="199">
        <v>5214.1000000000004</v>
      </c>
      <c r="O165" s="198">
        <v>78.989999999999995</v>
      </c>
      <c r="P165" s="199">
        <v>155.53</v>
      </c>
      <c r="Q165" s="198">
        <v>0.9304</v>
      </c>
      <c r="R165" s="17">
        <v>0.80010000000000003</v>
      </c>
    </row>
    <row r="166" spans="2:18" x14ac:dyDescent="0.3">
      <c r="B166" s="185">
        <v>45419</v>
      </c>
      <c r="C166" s="193">
        <v>86.200999999999993</v>
      </c>
      <c r="D166" s="194">
        <v>5.18</v>
      </c>
      <c r="E166" s="195">
        <v>94.244</v>
      </c>
      <c r="F166" s="196">
        <v>4.6159999999999997</v>
      </c>
      <c r="G166" s="195">
        <v>96.364999999999995</v>
      </c>
      <c r="H166" s="196">
        <v>0.68700000000000006</v>
      </c>
      <c r="I166" s="195">
        <v>80.5078125</v>
      </c>
      <c r="J166" s="196">
        <v>4.4539999999999997</v>
      </c>
      <c r="K166" s="197">
        <v>76.784999999999997</v>
      </c>
      <c r="L166" s="198">
        <v>92.153000000000006</v>
      </c>
      <c r="M166" s="199">
        <v>2055.1</v>
      </c>
      <c r="N166" s="199">
        <v>5187.7</v>
      </c>
      <c r="O166" s="198">
        <v>78.38</v>
      </c>
      <c r="P166" s="199">
        <v>154.69</v>
      </c>
      <c r="Q166" s="198">
        <v>0.92979999999999996</v>
      </c>
      <c r="R166" s="17">
        <v>0.7994</v>
      </c>
    </row>
    <row r="167" spans="2:18" x14ac:dyDescent="0.3">
      <c r="B167" s="185">
        <v>45418</v>
      </c>
      <c r="C167" s="193">
        <v>86.061999999999998</v>
      </c>
      <c r="D167" s="194">
        <v>5.2039999999999997</v>
      </c>
      <c r="E167" s="195">
        <v>94.287999999999997</v>
      </c>
      <c r="F167" s="196">
        <v>4.601</v>
      </c>
      <c r="G167" s="195">
        <v>96.114000000000004</v>
      </c>
      <c r="H167" s="196">
        <v>0.72199999999999998</v>
      </c>
      <c r="I167" s="195">
        <v>80.3359375</v>
      </c>
      <c r="J167" s="196">
        <v>4.484</v>
      </c>
      <c r="K167" s="197">
        <v>76.260000000000005</v>
      </c>
      <c r="L167" s="198">
        <v>92.400999999999996</v>
      </c>
      <c r="M167" s="199">
        <v>2064.6</v>
      </c>
      <c r="N167" s="199">
        <v>5187.7</v>
      </c>
      <c r="O167" s="198">
        <v>78.48</v>
      </c>
      <c r="P167" s="199">
        <v>153.91999999999999</v>
      </c>
      <c r="Q167" s="198">
        <v>0.92859999999999998</v>
      </c>
      <c r="R167" s="17">
        <v>0.79600000000000004</v>
      </c>
    </row>
    <row r="168" spans="2:18" x14ac:dyDescent="0.3">
      <c r="B168" s="185">
        <v>45415</v>
      </c>
      <c r="C168" s="193">
        <v>85.921999999999997</v>
      </c>
      <c r="D168" s="194">
        <v>5.2270000000000003</v>
      </c>
      <c r="E168" s="195">
        <v>94.272000000000006</v>
      </c>
      <c r="F168" s="196">
        <v>4.6050000000000004</v>
      </c>
      <c r="G168" s="195">
        <v>96.114000000000004</v>
      </c>
      <c r="H168" s="196">
        <v>0.72199999999999998</v>
      </c>
      <c r="I168" s="195">
        <v>80.2265625</v>
      </c>
      <c r="J168" s="196">
        <v>4.5019999999999998</v>
      </c>
      <c r="K168" s="197">
        <v>76.260000000000005</v>
      </c>
      <c r="L168" s="198">
        <v>92.147000000000006</v>
      </c>
      <c r="M168" s="199">
        <v>2060.6999999999998</v>
      </c>
      <c r="N168" s="199">
        <v>5180.7</v>
      </c>
      <c r="O168" s="198">
        <v>78.11</v>
      </c>
      <c r="P168" s="199">
        <v>153.05000000000001</v>
      </c>
      <c r="Q168" s="198">
        <v>0.92920000000000003</v>
      </c>
      <c r="R168" s="17">
        <v>0.79700000000000004</v>
      </c>
    </row>
    <row r="169" spans="2:18" x14ac:dyDescent="0.3">
      <c r="B169" s="185">
        <v>45414</v>
      </c>
      <c r="C169" s="193">
        <v>85.606999999999999</v>
      </c>
      <c r="D169" s="194">
        <v>5.2809999999999997</v>
      </c>
      <c r="E169" s="195">
        <v>93.944000000000003</v>
      </c>
      <c r="F169" s="196">
        <v>4.7050000000000001</v>
      </c>
      <c r="G169" s="195">
        <v>96.113</v>
      </c>
      <c r="H169" s="196">
        <v>0.72199999999999998</v>
      </c>
      <c r="I169" s="195">
        <v>79.78125</v>
      </c>
      <c r="J169" s="196">
        <v>4.5789999999999997</v>
      </c>
      <c r="K169" s="197">
        <v>75.852000000000004</v>
      </c>
      <c r="L169" s="198">
        <v>92.036000000000001</v>
      </c>
      <c r="M169" s="199">
        <v>2035.7</v>
      </c>
      <c r="N169" s="199">
        <v>5127.8</v>
      </c>
      <c r="O169" s="198">
        <v>78.95</v>
      </c>
      <c r="P169" s="199">
        <v>153.63999999999999</v>
      </c>
      <c r="Q169" s="198">
        <v>0.93240000000000001</v>
      </c>
      <c r="R169" s="17">
        <v>0.79779999999999995</v>
      </c>
    </row>
    <row r="170" spans="2:18" x14ac:dyDescent="0.3">
      <c r="B170" s="185">
        <v>45413</v>
      </c>
      <c r="C170" s="193">
        <v>85.24</v>
      </c>
      <c r="D170" s="194">
        <v>5.343</v>
      </c>
      <c r="E170" s="195">
        <v>93.679000000000002</v>
      </c>
      <c r="F170" s="196">
        <v>4.7830000000000004</v>
      </c>
      <c r="G170" s="195">
        <v>96.135000000000005</v>
      </c>
      <c r="H170" s="196">
        <v>0.71799999999999997</v>
      </c>
      <c r="I170" s="195">
        <v>79.4453125</v>
      </c>
      <c r="J170" s="196">
        <v>4.6379999999999999</v>
      </c>
      <c r="K170" s="197">
        <v>75.39</v>
      </c>
      <c r="L170" s="198">
        <v>91.664000000000001</v>
      </c>
      <c r="M170" s="199">
        <v>2016.1</v>
      </c>
      <c r="N170" s="199">
        <v>5064.2</v>
      </c>
      <c r="O170" s="198">
        <v>79</v>
      </c>
      <c r="P170" s="199">
        <v>154.57</v>
      </c>
      <c r="Q170" s="198">
        <v>0.9335</v>
      </c>
      <c r="R170" s="17">
        <v>0.79830000000000001</v>
      </c>
    </row>
    <row r="171" spans="2:18" x14ac:dyDescent="0.3">
      <c r="B171" s="185">
        <v>45412</v>
      </c>
      <c r="C171" s="193">
        <v>84.998999999999995</v>
      </c>
      <c r="D171" s="194">
        <v>5.3840000000000003</v>
      </c>
      <c r="E171" s="195">
        <v>93.465000000000003</v>
      </c>
      <c r="F171" s="196">
        <v>4.8479999999999999</v>
      </c>
      <c r="G171" s="195">
        <v>96.227000000000004</v>
      </c>
      <c r="H171" s="196">
        <v>0.70499999999999996</v>
      </c>
      <c r="I171" s="195">
        <v>79.1015625</v>
      </c>
      <c r="J171" s="196">
        <v>4.6989999999999998</v>
      </c>
      <c r="K171" s="197">
        <v>75.47</v>
      </c>
      <c r="L171" s="198">
        <v>91.293000000000006</v>
      </c>
      <c r="M171" s="199">
        <v>1973.9</v>
      </c>
      <c r="N171" s="199">
        <v>5035.7</v>
      </c>
      <c r="O171" s="198">
        <v>81.93</v>
      </c>
      <c r="P171" s="199">
        <v>157.80000000000001</v>
      </c>
      <c r="Q171" s="198">
        <v>0.93759999999999999</v>
      </c>
      <c r="R171" s="17">
        <v>0.80049999999999999</v>
      </c>
    </row>
    <row r="172" spans="2:18" x14ac:dyDescent="0.3">
      <c r="B172" s="185">
        <v>45411</v>
      </c>
      <c r="C172" s="193">
        <v>85.388000000000005</v>
      </c>
      <c r="D172" s="194">
        <v>5.3150000000000004</v>
      </c>
      <c r="E172" s="195">
        <v>93.674999999999997</v>
      </c>
      <c r="F172" s="196">
        <v>4.782</v>
      </c>
      <c r="G172" s="195">
        <v>96.105000000000004</v>
      </c>
      <c r="H172" s="196">
        <v>0.72199999999999998</v>
      </c>
      <c r="I172" s="195">
        <v>79.4921875</v>
      </c>
      <c r="J172" s="196">
        <v>4.6269999999999998</v>
      </c>
      <c r="K172" s="197">
        <v>75.789000000000001</v>
      </c>
      <c r="L172" s="198">
        <v>91.724999999999994</v>
      </c>
      <c r="M172" s="199">
        <v>2016</v>
      </c>
      <c r="N172" s="199">
        <v>5116.2</v>
      </c>
      <c r="O172" s="198">
        <v>82.63</v>
      </c>
      <c r="P172" s="199">
        <v>156.35</v>
      </c>
      <c r="Q172" s="198">
        <v>0.93279999999999996</v>
      </c>
      <c r="R172" s="17">
        <v>0.79600000000000004</v>
      </c>
    </row>
    <row r="173" spans="2:18" x14ac:dyDescent="0.3">
      <c r="B173" s="185">
        <v>45408</v>
      </c>
      <c r="C173" s="193">
        <v>85.055999999999997</v>
      </c>
      <c r="D173" s="194">
        <v>5.3730000000000002</v>
      </c>
      <c r="E173" s="195">
        <v>93.539000000000001</v>
      </c>
      <c r="F173" s="196">
        <v>4.8220000000000001</v>
      </c>
      <c r="G173" s="195">
        <v>96.103999999999999</v>
      </c>
      <c r="H173" s="196">
        <v>0.72199999999999998</v>
      </c>
      <c r="I173" s="195">
        <v>79.1796875</v>
      </c>
      <c r="J173" s="196">
        <v>4.6829999999999998</v>
      </c>
      <c r="K173" s="197">
        <v>75.61</v>
      </c>
      <c r="L173" s="198">
        <v>91.278999999999996</v>
      </c>
      <c r="M173" s="199">
        <v>2002</v>
      </c>
      <c r="N173" s="199">
        <v>5100</v>
      </c>
      <c r="O173" s="198">
        <v>83.85</v>
      </c>
      <c r="P173" s="199">
        <v>158.33000000000001</v>
      </c>
      <c r="Q173" s="198">
        <v>0.93520000000000003</v>
      </c>
      <c r="R173" s="17">
        <v>0.80049999999999999</v>
      </c>
    </row>
    <row r="174" spans="2:18" x14ac:dyDescent="0.3">
      <c r="B174" s="185">
        <v>45407</v>
      </c>
      <c r="C174" s="193">
        <v>84.626999999999995</v>
      </c>
      <c r="D174" s="194">
        <v>5.4470000000000001</v>
      </c>
      <c r="E174" s="195">
        <v>93.447999999999993</v>
      </c>
      <c r="F174" s="196">
        <v>4.8490000000000002</v>
      </c>
      <c r="G174" s="195">
        <v>95.998000000000005</v>
      </c>
      <c r="H174" s="196">
        <v>0.73599999999999999</v>
      </c>
      <c r="I174" s="195">
        <v>78.9375</v>
      </c>
      <c r="J174" s="196">
        <v>4.7229999999999999</v>
      </c>
      <c r="K174" s="197">
        <v>75.397999999999996</v>
      </c>
      <c r="L174" s="198">
        <v>90.587999999999994</v>
      </c>
      <c r="M174" s="199">
        <v>1981.1</v>
      </c>
      <c r="N174" s="199">
        <v>5048.3999999999996</v>
      </c>
      <c r="O174" s="198">
        <v>83.57</v>
      </c>
      <c r="P174" s="199">
        <v>155.65</v>
      </c>
      <c r="Q174" s="198">
        <v>0.93200000000000005</v>
      </c>
      <c r="R174" s="17">
        <v>0.79910000000000003</v>
      </c>
    </row>
    <row r="175" spans="2:18" x14ac:dyDescent="0.3">
      <c r="B175" s="185">
        <v>45406</v>
      </c>
      <c r="C175" s="193">
        <v>84.932000000000002</v>
      </c>
      <c r="D175" s="194">
        <v>5.391</v>
      </c>
      <c r="E175" s="195">
        <v>93.591999999999999</v>
      </c>
      <c r="F175" s="196">
        <v>4.8</v>
      </c>
      <c r="G175" s="195">
        <v>96.055000000000007</v>
      </c>
      <c r="H175" s="196">
        <v>0.72799999999999998</v>
      </c>
      <c r="I175" s="195">
        <v>79.3203125</v>
      </c>
      <c r="J175" s="196">
        <v>4.6529999999999996</v>
      </c>
      <c r="K175" s="197">
        <v>75.546999999999997</v>
      </c>
      <c r="L175" s="198">
        <v>90.856999999999999</v>
      </c>
      <c r="M175" s="199">
        <v>1995.4</v>
      </c>
      <c r="N175" s="199">
        <v>5071.6000000000004</v>
      </c>
      <c r="O175" s="198">
        <v>82.81</v>
      </c>
      <c r="P175" s="199">
        <v>155.35</v>
      </c>
      <c r="Q175" s="198">
        <v>0.93469999999999998</v>
      </c>
      <c r="R175" s="17">
        <v>0.80230000000000001</v>
      </c>
    </row>
    <row r="176" spans="2:18" x14ac:dyDescent="0.3">
      <c r="B176" s="185">
        <v>45405</v>
      </c>
      <c r="C176" s="193">
        <v>85.128</v>
      </c>
      <c r="D176" s="194">
        <v>5.3559999999999999</v>
      </c>
      <c r="E176" s="195">
        <v>93.686999999999998</v>
      </c>
      <c r="F176" s="196">
        <v>4.7699999999999996</v>
      </c>
      <c r="G176" s="195">
        <v>96.067999999999998</v>
      </c>
      <c r="H176" s="196">
        <v>0.72599999999999998</v>
      </c>
      <c r="I176" s="195">
        <v>79.515625</v>
      </c>
      <c r="J176" s="196">
        <v>4.6159999999999997</v>
      </c>
      <c r="K176" s="197">
        <v>76.042000000000002</v>
      </c>
      <c r="L176" s="198">
        <v>91.751000000000005</v>
      </c>
      <c r="M176" s="199">
        <v>2002.6</v>
      </c>
      <c r="N176" s="199">
        <v>5070.6000000000004</v>
      </c>
      <c r="O176" s="198">
        <v>83.36</v>
      </c>
      <c r="P176" s="199">
        <v>154.83000000000001</v>
      </c>
      <c r="Q176" s="198">
        <v>0.9345</v>
      </c>
      <c r="R176" s="17">
        <v>0.80330000000000001</v>
      </c>
    </row>
    <row r="177" spans="2:18" x14ac:dyDescent="0.3">
      <c r="B177" s="185">
        <v>45404</v>
      </c>
      <c r="C177" s="193">
        <v>85.054000000000002</v>
      </c>
      <c r="D177" s="194">
        <v>5.3680000000000003</v>
      </c>
      <c r="E177" s="195">
        <v>93.55</v>
      </c>
      <c r="F177" s="196">
        <v>4.8109999999999999</v>
      </c>
      <c r="G177" s="195">
        <v>96.066000000000003</v>
      </c>
      <c r="H177" s="196">
        <v>0.72599999999999998</v>
      </c>
      <c r="I177" s="195">
        <v>79.453125</v>
      </c>
      <c r="J177" s="196">
        <v>4.6269999999999998</v>
      </c>
      <c r="K177" s="197">
        <v>76.197000000000003</v>
      </c>
      <c r="L177" s="198">
        <v>91.751000000000005</v>
      </c>
      <c r="M177" s="199">
        <v>1967.5</v>
      </c>
      <c r="N177" s="199">
        <v>5010.6000000000004</v>
      </c>
      <c r="O177" s="198">
        <v>82.85</v>
      </c>
      <c r="P177" s="199">
        <v>154.85</v>
      </c>
      <c r="Q177" s="198">
        <v>0.93859999999999999</v>
      </c>
      <c r="R177" s="17">
        <v>0.80969999999999998</v>
      </c>
    </row>
    <row r="178" spans="2:18" x14ac:dyDescent="0.3">
      <c r="B178" s="185">
        <v>45401</v>
      </c>
      <c r="C178" s="193">
        <v>84.92</v>
      </c>
      <c r="D178" s="194">
        <v>5.391</v>
      </c>
      <c r="E178" s="195">
        <v>93.445999999999998</v>
      </c>
      <c r="F178" s="196">
        <v>4.8419999999999996</v>
      </c>
      <c r="G178" s="195">
        <v>96.367999999999995</v>
      </c>
      <c r="H178" s="196">
        <v>0.68400000000000005</v>
      </c>
      <c r="I178" s="195">
        <v>79.3671875</v>
      </c>
      <c r="J178" s="196">
        <v>4.641</v>
      </c>
      <c r="K178" s="197">
        <v>76.040999999999997</v>
      </c>
      <c r="L178" s="198">
        <v>91.162000000000006</v>
      </c>
      <c r="M178" s="199">
        <v>1947.7</v>
      </c>
      <c r="N178" s="199">
        <v>4967.2</v>
      </c>
      <c r="O178" s="198">
        <v>83.14</v>
      </c>
      <c r="P178" s="199">
        <v>154.63999999999999</v>
      </c>
      <c r="Q178" s="198">
        <v>0.93840000000000001</v>
      </c>
      <c r="R178" s="17">
        <v>0.80840000000000001</v>
      </c>
    </row>
    <row r="179" spans="2:18" x14ac:dyDescent="0.3">
      <c r="B179" s="185">
        <v>45400</v>
      </c>
      <c r="C179" s="193">
        <v>84.882000000000005</v>
      </c>
      <c r="D179" s="194">
        <v>5.3970000000000002</v>
      </c>
      <c r="E179" s="195">
        <v>93.406000000000006</v>
      </c>
      <c r="F179" s="196">
        <v>4.8529999999999998</v>
      </c>
      <c r="G179" s="195">
        <v>96.241</v>
      </c>
      <c r="H179" s="196">
        <v>0.70099999999999996</v>
      </c>
      <c r="I179" s="195">
        <v>79.2890625</v>
      </c>
      <c r="J179" s="196">
        <v>4.6520000000000001</v>
      </c>
      <c r="K179" s="197">
        <v>75.762</v>
      </c>
      <c r="L179" s="198">
        <v>91.224999999999994</v>
      </c>
      <c r="M179" s="199">
        <v>1943</v>
      </c>
      <c r="N179" s="199">
        <v>5011.1000000000004</v>
      </c>
      <c r="O179" s="198">
        <v>82.73</v>
      </c>
      <c r="P179" s="199">
        <v>154.63999999999999</v>
      </c>
      <c r="Q179" s="198">
        <v>0.93959999999999999</v>
      </c>
      <c r="R179" s="17">
        <v>0.80410000000000004</v>
      </c>
    </row>
    <row r="180" spans="2:18" x14ac:dyDescent="0.3">
      <c r="B180" s="185">
        <v>45399</v>
      </c>
      <c r="C180" s="193">
        <v>85.064999999999998</v>
      </c>
      <c r="D180" s="194">
        <v>5.3630000000000004</v>
      </c>
      <c r="E180" s="195">
        <v>93.57</v>
      </c>
      <c r="F180" s="196">
        <v>4.798</v>
      </c>
      <c r="G180" s="195">
        <v>96.096000000000004</v>
      </c>
      <c r="H180" s="196">
        <v>0.72099999999999997</v>
      </c>
      <c r="I180" s="195">
        <v>79.578125</v>
      </c>
      <c r="J180" s="196">
        <v>4.5979999999999999</v>
      </c>
      <c r="K180" s="197">
        <v>75.811999999999998</v>
      </c>
      <c r="L180" s="198">
        <v>91.320999999999998</v>
      </c>
      <c r="M180" s="199">
        <v>1947.9</v>
      </c>
      <c r="N180" s="199">
        <v>5022.2</v>
      </c>
      <c r="O180" s="198">
        <v>82.69</v>
      </c>
      <c r="P180" s="199">
        <v>154.38999999999999</v>
      </c>
      <c r="Q180" s="198">
        <v>0.93700000000000006</v>
      </c>
      <c r="R180" s="17">
        <v>0.80300000000000005</v>
      </c>
    </row>
    <row r="181" spans="2:18" x14ac:dyDescent="0.3">
      <c r="B181" s="185">
        <v>45398</v>
      </c>
      <c r="C181" s="193">
        <v>84.605999999999995</v>
      </c>
      <c r="D181" s="194">
        <v>5.4420000000000002</v>
      </c>
      <c r="E181" s="195">
        <v>93.302999999999997</v>
      </c>
      <c r="F181" s="196">
        <v>4.8780000000000001</v>
      </c>
      <c r="G181" s="195">
        <v>96.203000000000003</v>
      </c>
      <c r="H181" s="196">
        <v>0.70599999999999996</v>
      </c>
      <c r="I181" s="195">
        <v>79.1015625</v>
      </c>
      <c r="J181" s="196">
        <v>4.6829999999999998</v>
      </c>
      <c r="K181" s="197">
        <v>75.611000000000004</v>
      </c>
      <c r="L181" s="198">
        <v>91.129000000000005</v>
      </c>
      <c r="M181" s="199">
        <v>1967.5</v>
      </c>
      <c r="N181" s="199">
        <v>5051.3999999999996</v>
      </c>
      <c r="O181" s="198">
        <v>85.36</v>
      </c>
      <c r="P181" s="199">
        <v>154.72</v>
      </c>
      <c r="Q181" s="198">
        <v>0.94169999999999998</v>
      </c>
      <c r="R181" s="17">
        <v>0.80469999999999997</v>
      </c>
    </row>
    <row r="182" spans="2:18" x14ac:dyDescent="0.3">
      <c r="B182" s="185">
        <v>45397</v>
      </c>
      <c r="C182" s="193">
        <v>85.15</v>
      </c>
      <c r="D182" s="194">
        <v>5.3470000000000004</v>
      </c>
      <c r="E182" s="195">
        <v>93.552999999999997</v>
      </c>
      <c r="F182" s="196">
        <v>4.8</v>
      </c>
      <c r="G182" s="195">
        <v>96.245000000000005</v>
      </c>
      <c r="H182" s="196">
        <v>0.7</v>
      </c>
      <c r="I182" s="195">
        <v>79.484375</v>
      </c>
      <c r="J182" s="196">
        <v>4.6130000000000004</v>
      </c>
      <c r="K182" s="197">
        <v>75.921999999999997</v>
      </c>
      <c r="L182" s="198">
        <v>91.569000000000003</v>
      </c>
      <c r="M182" s="199">
        <v>1975.7</v>
      </c>
      <c r="N182" s="199">
        <v>5061.8</v>
      </c>
      <c r="O182" s="198">
        <v>85.41</v>
      </c>
      <c r="P182" s="199">
        <v>154.28</v>
      </c>
      <c r="Q182" s="198">
        <v>0.94120000000000004</v>
      </c>
      <c r="R182" s="17">
        <v>0.80349999999999999</v>
      </c>
    </row>
    <row r="183" spans="2:18" x14ac:dyDescent="0.3">
      <c r="B183" s="185">
        <v>45394</v>
      </c>
      <c r="C183" s="193">
        <v>85.884</v>
      </c>
      <c r="D183" s="194">
        <v>5.2190000000000003</v>
      </c>
      <c r="E183" s="195">
        <v>93.784000000000006</v>
      </c>
      <c r="F183" s="196">
        <v>4.7279999999999998</v>
      </c>
      <c r="G183" s="195">
        <v>96.301000000000002</v>
      </c>
      <c r="H183" s="196">
        <v>0.69199999999999995</v>
      </c>
      <c r="I183" s="195">
        <v>79.8984375</v>
      </c>
      <c r="J183" s="196">
        <v>4.5380000000000003</v>
      </c>
      <c r="K183" s="197">
        <v>76.45</v>
      </c>
      <c r="L183" s="198">
        <v>92.340999999999994</v>
      </c>
      <c r="M183" s="199">
        <v>2003.2</v>
      </c>
      <c r="N183" s="199">
        <v>5123.3999999999996</v>
      </c>
      <c r="O183" s="198">
        <v>85.66</v>
      </c>
      <c r="P183" s="199">
        <v>153.22999999999999</v>
      </c>
      <c r="Q183" s="198">
        <v>0.93959999999999999</v>
      </c>
      <c r="R183" s="17">
        <v>0.80310000000000004</v>
      </c>
    </row>
    <row r="184" spans="2:18" x14ac:dyDescent="0.3">
      <c r="B184" s="185">
        <v>45393</v>
      </c>
      <c r="C184" s="193">
        <v>85.513000000000005</v>
      </c>
      <c r="D184" s="194">
        <v>5.282</v>
      </c>
      <c r="E184" s="195">
        <v>93.554000000000002</v>
      </c>
      <c r="F184" s="196">
        <v>4.7969999999999997</v>
      </c>
      <c r="G184" s="195">
        <v>96.283000000000001</v>
      </c>
      <c r="H184" s="196">
        <v>0.69399999999999995</v>
      </c>
      <c r="I184" s="195">
        <v>79.4765625</v>
      </c>
      <c r="J184" s="196">
        <v>4.6100000000000003</v>
      </c>
      <c r="K184" s="197">
        <v>76.09</v>
      </c>
      <c r="L184" s="198">
        <v>91.566999999999993</v>
      </c>
      <c r="M184" s="199">
        <v>2042.6</v>
      </c>
      <c r="N184" s="199">
        <v>5199.1000000000004</v>
      </c>
      <c r="O184" s="198">
        <v>85.02</v>
      </c>
      <c r="P184" s="199">
        <v>153.27000000000001</v>
      </c>
      <c r="Q184" s="198">
        <v>0.93230000000000002</v>
      </c>
      <c r="R184" s="17">
        <v>0.79659999999999997</v>
      </c>
    </row>
    <row r="185" spans="2:18" x14ac:dyDescent="0.3">
      <c r="B185" s="185">
        <v>45392</v>
      </c>
      <c r="C185" s="193">
        <v>85.710999999999999</v>
      </c>
      <c r="D185" s="194">
        <v>5.2460000000000004</v>
      </c>
      <c r="E185" s="195">
        <v>93.616</v>
      </c>
      <c r="F185" s="196">
        <v>4.774</v>
      </c>
      <c r="G185" s="195">
        <v>96.784999999999997</v>
      </c>
      <c r="H185" s="196">
        <v>0.625</v>
      </c>
      <c r="I185" s="195">
        <v>79.6953125</v>
      </c>
      <c r="J185" s="196">
        <v>4.57</v>
      </c>
      <c r="K185" s="197">
        <v>76.421999999999997</v>
      </c>
      <c r="L185" s="198">
        <v>92.055999999999997</v>
      </c>
      <c r="M185" s="199">
        <v>2028.4</v>
      </c>
      <c r="N185" s="199">
        <v>5160.6000000000004</v>
      </c>
      <c r="O185" s="198">
        <v>86.21</v>
      </c>
      <c r="P185" s="199">
        <v>153.16</v>
      </c>
      <c r="Q185" s="198">
        <v>0.93089999999999995</v>
      </c>
      <c r="R185" s="17">
        <v>0.7974</v>
      </c>
    </row>
    <row r="186" spans="2:18" x14ac:dyDescent="0.3">
      <c r="B186" s="185">
        <v>45391</v>
      </c>
      <c r="C186" s="193">
        <v>86.774000000000001</v>
      </c>
      <c r="D186" s="194">
        <v>5.0640000000000001</v>
      </c>
      <c r="E186" s="195">
        <v>94.393000000000001</v>
      </c>
      <c r="F186" s="196">
        <v>4.5369999999999999</v>
      </c>
      <c r="G186" s="195">
        <v>96.856999999999999</v>
      </c>
      <c r="H186" s="196">
        <v>0.61499999999999999</v>
      </c>
      <c r="I186" s="195">
        <v>80.8203125</v>
      </c>
      <c r="J186" s="196">
        <v>4.3689999999999998</v>
      </c>
      <c r="K186" s="197">
        <v>77.100999999999999</v>
      </c>
      <c r="L186" s="198">
        <v>92.436000000000007</v>
      </c>
      <c r="M186" s="199">
        <v>2080.8000000000002</v>
      </c>
      <c r="N186" s="199">
        <v>5209.8999999999996</v>
      </c>
      <c r="O186" s="198">
        <v>85.23</v>
      </c>
      <c r="P186" s="199">
        <v>151.76</v>
      </c>
      <c r="Q186" s="198">
        <v>0.92110000000000003</v>
      </c>
      <c r="R186" s="17">
        <v>0.78879999999999995</v>
      </c>
    </row>
    <row r="187" spans="2:18" x14ac:dyDescent="0.3">
      <c r="B187" s="185">
        <v>45390</v>
      </c>
      <c r="C187" s="193">
        <v>86.460999999999999</v>
      </c>
      <c r="D187" s="194">
        <v>5.117</v>
      </c>
      <c r="E187" s="195">
        <v>94.218000000000004</v>
      </c>
      <c r="F187" s="196">
        <v>4.5890000000000004</v>
      </c>
      <c r="G187" s="195">
        <v>96.870999999999995</v>
      </c>
      <c r="H187" s="196">
        <v>0.61299999999999999</v>
      </c>
      <c r="I187" s="195">
        <v>80.4765625</v>
      </c>
      <c r="J187" s="196">
        <v>4.4290000000000003</v>
      </c>
      <c r="K187" s="197">
        <v>76.84</v>
      </c>
      <c r="L187" s="198">
        <v>91.906999999999996</v>
      </c>
      <c r="M187" s="199">
        <v>2073.6999999999998</v>
      </c>
      <c r="N187" s="199">
        <v>5202.3999999999996</v>
      </c>
      <c r="O187" s="198">
        <v>86.43</v>
      </c>
      <c r="P187" s="199">
        <v>151.82</v>
      </c>
      <c r="Q187" s="198">
        <v>0.92090000000000005</v>
      </c>
      <c r="R187" s="17">
        <v>0.79020000000000001</v>
      </c>
    </row>
    <row r="188" spans="2:18" x14ac:dyDescent="0.3">
      <c r="B188" s="185">
        <v>45387</v>
      </c>
      <c r="C188" s="193">
        <v>86.506</v>
      </c>
      <c r="D188" s="194">
        <v>5.1079999999999997</v>
      </c>
      <c r="E188" s="195">
        <v>94.328000000000003</v>
      </c>
      <c r="F188" s="196">
        <v>4.5540000000000003</v>
      </c>
      <c r="G188" s="195">
        <v>96.942999999999998</v>
      </c>
      <c r="H188" s="196">
        <v>0.60299999999999998</v>
      </c>
      <c r="I188" s="195">
        <v>80.6484375</v>
      </c>
      <c r="J188" s="196">
        <v>4.3970000000000002</v>
      </c>
      <c r="K188" s="197">
        <v>76.929000000000002</v>
      </c>
      <c r="L188" s="198">
        <v>91.998999999999995</v>
      </c>
      <c r="M188" s="199">
        <v>2063.5</v>
      </c>
      <c r="N188" s="199">
        <v>5204.3</v>
      </c>
      <c r="O188" s="198">
        <v>86.91</v>
      </c>
      <c r="P188" s="199">
        <v>151.62</v>
      </c>
      <c r="Q188" s="198">
        <v>0.92279999999999995</v>
      </c>
      <c r="R188" s="17">
        <v>0.7913</v>
      </c>
    </row>
    <row r="189" spans="2:18" x14ac:dyDescent="0.3">
      <c r="B189" s="185">
        <v>45386</v>
      </c>
      <c r="C189" s="193">
        <v>86.921999999999997</v>
      </c>
      <c r="D189" s="194">
        <v>5.0369999999999999</v>
      </c>
      <c r="E189" s="195">
        <v>94.572000000000003</v>
      </c>
      <c r="F189" s="196">
        <v>4.4800000000000004</v>
      </c>
      <c r="G189" s="195">
        <v>96.954999999999998</v>
      </c>
      <c r="H189" s="196">
        <v>0.60099999999999998</v>
      </c>
      <c r="I189" s="195">
        <v>81.15625</v>
      </c>
      <c r="J189" s="196">
        <v>4.3049999999999997</v>
      </c>
      <c r="K189" s="197">
        <v>77.188999999999993</v>
      </c>
      <c r="L189" s="198">
        <v>92.475999999999999</v>
      </c>
      <c r="M189" s="199">
        <v>2053.8000000000002</v>
      </c>
      <c r="N189" s="199">
        <v>5147.2</v>
      </c>
      <c r="O189" s="198">
        <v>86.59</v>
      </c>
      <c r="P189" s="199">
        <v>151.34</v>
      </c>
      <c r="Q189" s="198">
        <v>0.92279999999999995</v>
      </c>
      <c r="R189" s="17">
        <v>0.79100000000000004</v>
      </c>
    </row>
    <row r="190" spans="2:18" x14ac:dyDescent="0.3">
      <c r="B190" s="185">
        <v>45385</v>
      </c>
      <c r="C190" s="193">
        <v>86.813999999999993</v>
      </c>
      <c r="D190" s="194">
        <v>5.0529999999999999</v>
      </c>
      <c r="E190" s="195">
        <v>94.503</v>
      </c>
      <c r="F190" s="196">
        <v>4.4969999999999999</v>
      </c>
      <c r="G190" s="195">
        <v>96.998000000000005</v>
      </c>
      <c r="H190" s="196">
        <v>0.59499999999999997</v>
      </c>
      <c r="I190" s="195">
        <v>80.9375</v>
      </c>
      <c r="J190" s="196">
        <v>4.3419999999999996</v>
      </c>
      <c r="K190" s="197">
        <v>76.989000000000004</v>
      </c>
      <c r="L190" s="198">
        <v>91.738</v>
      </c>
      <c r="M190" s="199">
        <v>2076.1999999999998</v>
      </c>
      <c r="N190" s="199">
        <v>5211.5</v>
      </c>
      <c r="O190" s="198">
        <v>85.43</v>
      </c>
      <c r="P190" s="199">
        <v>151.69999999999999</v>
      </c>
      <c r="Q190" s="198">
        <v>0.92279999999999995</v>
      </c>
      <c r="R190" s="17">
        <v>0.79039999999999999</v>
      </c>
    </row>
    <row r="191" spans="2:18" x14ac:dyDescent="0.3">
      <c r="B191" s="185">
        <v>45384</v>
      </c>
      <c r="C191" s="193">
        <v>86.632999999999996</v>
      </c>
      <c r="D191" s="194">
        <v>5.0830000000000002</v>
      </c>
      <c r="E191" s="195">
        <v>94.385000000000005</v>
      </c>
      <c r="F191" s="196">
        <v>4.532</v>
      </c>
      <c r="G191" s="195">
        <v>97.034000000000006</v>
      </c>
      <c r="H191" s="196">
        <v>0.59</v>
      </c>
      <c r="I191" s="195">
        <v>80.8984375</v>
      </c>
      <c r="J191" s="196">
        <v>4.3479999999999999</v>
      </c>
      <c r="K191" s="197">
        <v>76.760000000000005</v>
      </c>
      <c r="L191" s="198">
        <v>91.825000000000003</v>
      </c>
      <c r="M191" s="199">
        <v>2065</v>
      </c>
      <c r="N191" s="199">
        <v>5205.8</v>
      </c>
      <c r="O191" s="198">
        <v>85.15</v>
      </c>
      <c r="P191" s="199">
        <v>151.56</v>
      </c>
      <c r="Q191" s="198">
        <v>0.92849999999999999</v>
      </c>
      <c r="R191" s="17">
        <v>0.79510000000000003</v>
      </c>
    </row>
    <row r="192" spans="2:18" x14ac:dyDescent="0.3">
      <c r="B192" s="185">
        <v>45383</v>
      </c>
      <c r="C192" s="193">
        <v>86.805999999999997</v>
      </c>
      <c r="D192" s="194">
        <v>5.0529999999999999</v>
      </c>
      <c r="E192" s="195">
        <v>94.441999999999993</v>
      </c>
      <c r="F192" s="196">
        <v>4.5140000000000002</v>
      </c>
      <c r="G192" s="195">
        <v>97.144000000000005</v>
      </c>
      <c r="H192" s="196">
        <v>0.57499999999999996</v>
      </c>
      <c r="I192" s="195">
        <v>81.109375</v>
      </c>
      <c r="J192" s="196">
        <v>4.3099999999999996</v>
      </c>
      <c r="K192" s="197">
        <f>(K191+K193)/2</f>
        <v>77.14500000000001</v>
      </c>
      <c r="L192" s="198">
        <f>(L191+L193)/2</f>
        <v>92.238</v>
      </c>
      <c r="M192" s="199">
        <v>2102.8000000000002</v>
      </c>
      <c r="N192" s="199">
        <v>5243.8</v>
      </c>
      <c r="O192" s="198">
        <v>83.71</v>
      </c>
      <c r="P192" s="199">
        <v>151.65</v>
      </c>
      <c r="Q192" s="198">
        <v>0.93079999999999996</v>
      </c>
      <c r="R192" s="17">
        <v>0.79669999999999996</v>
      </c>
    </row>
    <row r="193" spans="2:18" x14ac:dyDescent="0.3">
      <c r="B193" s="185">
        <v>45379</v>
      </c>
      <c r="C193" s="193">
        <v>87.4</v>
      </c>
      <c r="D193" s="194">
        <v>4.9530000000000003</v>
      </c>
      <c r="E193" s="195">
        <v>94.653000000000006</v>
      </c>
      <c r="F193" s="196">
        <v>4.4489999999999998</v>
      </c>
      <c r="G193" s="195">
        <v>97.34</v>
      </c>
      <c r="H193" s="196">
        <v>0.54800000000000004</v>
      </c>
      <c r="I193" s="195">
        <v>81.734375</v>
      </c>
      <c r="J193" s="196">
        <v>4.2009999999999996</v>
      </c>
      <c r="K193" s="197">
        <v>77.53</v>
      </c>
      <c r="L193" s="198">
        <v>92.650999999999996</v>
      </c>
      <c r="M193" s="199">
        <v>2124.5</v>
      </c>
      <c r="N193" s="199">
        <v>5254.4</v>
      </c>
      <c r="O193" s="198">
        <v>83.17</v>
      </c>
      <c r="P193" s="199">
        <v>151.38</v>
      </c>
      <c r="Q193" s="198">
        <v>0.92689999999999995</v>
      </c>
      <c r="R193" s="17">
        <v>0.79220000000000002</v>
      </c>
    </row>
    <row r="194" spans="2:18" x14ac:dyDescent="0.3">
      <c r="B194" s="185">
        <v>45378</v>
      </c>
      <c r="C194" s="193">
        <v>87.427000000000007</v>
      </c>
      <c r="D194" s="194">
        <v>4.9480000000000004</v>
      </c>
      <c r="E194" s="195">
        <v>94.744</v>
      </c>
      <c r="F194" s="196">
        <v>4.4210000000000003</v>
      </c>
      <c r="G194" s="195">
        <v>97.221000000000004</v>
      </c>
      <c r="H194" s="196">
        <v>0.56399999999999995</v>
      </c>
      <c r="I194" s="195">
        <v>81.78125</v>
      </c>
      <c r="J194" s="196">
        <v>4.1890000000000001</v>
      </c>
      <c r="K194" s="197">
        <v>77.510999999999996</v>
      </c>
      <c r="L194" s="198">
        <v>93.102000000000004</v>
      </c>
      <c r="M194" s="199">
        <v>2114.3000000000002</v>
      </c>
      <c r="N194" s="199">
        <v>5248.5</v>
      </c>
      <c r="O194" s="198">
        <v>81.349999999999994</v>
      </c>
      <c r="P194" s="199">
        <v>151.33000000000001</v>
      </c>
      <c r="Q194" s="198">
        <v>0.92359999999999998</v>
      </c>
      <c r="R194" s="17">
        <v>0.79110000000000003</v>
      </c>
    </row>
    <row r="195" spans="2:18" x14ac:dyDescent="0.3">
      <c r="B195" s="185">
        <v>45377</v>
      </c>
      <c r="C195" s="193">
        <v>87.260999999999996</v>
      </c>
      <c r="D195" s="194">
        <v>4.9740000000000002</v>
      </c>
      <c r="E195" s="195">
        <v>94.674000000000007</v>
      </c>
      <c r="F195" s="196">
        <v>4.4390000000000001</v>
      </c>
      <c r="G195" s="195">
        <v>97.078999999999994</v>
      </c>
      <c r="H195" s="196">
        <v>0.58299999999999996</v>
      </c>
      <c r="I195" s="195">
        <v>81.5546875</v>
      </c>
      <c r="J195" s="196">
        <v>4.2270000000000003</v>
      </c>
      <c r="K195" s="197">
        <v>77.287999999999997</v>
      </c>
      <c r="L195" s="198">
        <v>92.825000000000003</v>
      </c>
      <c r="M195" s="199">
        <v>2070.1999999999998</v>
      </c>
      <c r="N195" s="199">
        <v>5203.6000000000004</v>
      </c>
      <c r="O195" s="198">
        <v>81.62</v>
      </c>
      <c r="P195" s="199">
        <v>151.56</v>
      </c>
      <c r="Q195" s="198">
        <v>0.92330000000000001</v>
      </c>
      <c r="R195" s="17">
        <v>0.79190000000000005</v>
      </c>
    </row>
    <row r="196" spans="2:18" x14ac:dyDescent="0.3">
      <c r="B196" s="185">
        <v>45376</v>
      </c>
      <c r="C196" s="193">
        <v>87.293999999999997</v>
      </c>
      <c r="D196" s="194">
        <v>4.968</v>
      </c>
      <c r="E196" s="195">
        <v>94.674999999999997</v>
      </c>
      <c r="F196" s="196">
        <v>4.4370000000000003</v>
      </c>
      <c r="G196" s="195">
        <v>97.093000000000004</v>
      </c>
      <c r="H196" s="196">
        <v>0.58099999999999996</v>
      </c>
      <c r="I196" s="195">
        <v>81.46875</v>
      </c>
      <c r="J196" s="196">
        <v>4.2409999999999997</v>
      </c>
      <c r="K196" s="197">
        <v>77.19</v>
      </c>
      <c r="L196" s="198">
        <v>92.513999999999996</v>
      </c>
      <c r="M196" s="199">
        <v>2074.1999999999998</v>
      </c>
      <c r="N196" s="199">
        <v>5218.2</v>
      </c>
      <c r="O196" s="198">
        <v>81.95</v>
      </c>
      <c r="P196" s="199">
        <v>151.41999999999999</v>
      </c>
      <c r="Q196" s="198">
        <v>0.92269999999999996</v>
      </c>
      <c r="R196" s="17">
        <v>0.79139999999999999</v>
      </c>
    </row>
    <row r="197" spans="2:18" x14ac:dyDescent="0.3">
      <c r="B197" s="185">
        <v>45373</v>
      </c>
      <c r="C197" s="193">
        <v>87.611000000000004</v>
      </c>
      <c r="D197" s="194">
        <v>4.9139999999999997</v>
      </c>
      <c r="E197" s="195">
        <v>94.816000000000003</v>
      </c>
      <c r="F197" s="196">
        <v>4.3940000000000001</v>
      </c>
      <c r="G197" s="195">
        <v>97.061999999999998</v>
      </c>
      <c r="H197" s="196">
        <v>0.58499999999999996</v>
      </c>
      <c r="I197" s="195">
        <v>81.7421875</v>
      </c>
      <c r="J197" s="196">
        <v>4.1920000000000002</v>
      </c>
      <c r="K197" s="197">
        <v>77.512</v>
      </c>
      <c r="L197" s="198">
        <v>92.873999999999995</v>
      </c>
      <c r="M197" s="199">
        <v>2072</v>
      </c>
      <c r="N197" s="199">
        <v>5234.2</v>
      </c>
      <c r="O197" s="198">
        <v>80.63</v>
      </c>
      <c r="P197" s="199">
        <v>151.41</v>
      </c>
      <c r="Q197" s="198">
        <v>0.92520000000000002</v>
      </c>
      <c r="R197" s="17">
        <v>0.79359999999999997</v>
      </c>
    </row>
    <row r="198" spans="2:18" x14ac:dyDescent="0.3">
      <c r="B198" s="185">
        <v>45372</v>
      </c>
      <c r="C198" s="193">
        <v>87.191000000000003</v>
      </c>
      <c r="D198" s="194">
        <v>4.984</v>
      </c>
      <c r="E198" s="195">
        <v>94.614999999999995</v>
      </c>
      <c r="F198" s="196">
        <v>4.4530000000000003</v>
      </c>
      <c r="G198" s="195">
        <v>97.043999999999997</v>
      </c>
      <c r="H198" s="196">
        <v>0.58699999999999997</v>
      </c>
      <c r="I198" s="195">
        <v>81.3046875</v>
      </c>
      <c r="J198" s="196">
        <v>4.2649999999999997</v>
      </c>
      <c r="K198" s="197">
        <v>77.117999999999995</v>
      </c>
      <c r="L198" s="198">
        <v>92.64</v>
      </c>
      <c r="M198" s="199">
        <v>2098.6</v>
      </c>
      <c r="N198" s="199">
        <v>5241.5</v>
      </c>
      <c r="O198" s="198">
        <v>81.069999999999993</v>
      </c>
      <c r="P198" s="199">
        <v>151.62</v>
      </c>
      <c r="Q198" s="198">
        <v>0.92079999999999995</v>
      </c>
      <c r="R198" s="17">
        <v>0.79</v>
      </c>
    </row>
    <row r="199" spans="2:18" x14ac:dyDescent="0.3">
      <c r="B199" s="185">
        <v>45371</v>
      </c>
      <c r="C199" s="193">
        <v>87.072999999999993</v>
      </c>
      <c r="D199" s="194">
        <v>5.0019999999999998</v>
      </c>
      <c r="E199" s="195">
        <v>94.656999999999996</v>
      </c>
      <c r="F199" s="196">
        <v>4.4370000000000003</v>
      </c>
      <c r="G199" s="195">
        <v>97.117999999999995</v>
      </c>
      <c r="H199" s="196">
        <v>0.57699999999999996</v>
      </c>
      <c r="I199" s="195">
        <v>81.2890625</v>
      </c>
      <c r="J199" s="196">
        <v>4.2670000000000003</v>
      </c>
      <c r="K199" s="197">
        <v>76.995000000000005</v>
      </c>
      <c r="L199" s="198">
        <v>92.358000000000004</v>
      </c>
      <c r="M199" s="199">
        <v>2074.9</v>
      </c>
      <c r="N199" s="199">
        <v>5224.6000000000004</v>
      </c>
      <c r="O199" s="198">
        <v>81.680000000000007</v>
      </c>
      <c r="P199" s="199">
        <v>151.26</v>
      </c>
      <c r="Q199" s="198">
        <v>0.91559999999999997</v>
      </c>
      <c r="R199" s="17">
        <v>0.78210000000000002</v>
      </c>
    </row>
    <row r="200" spans="2:18" x14ac:dyDescent="0.3">
      <c r="B200" s="185">
        <v>45370</v>
      </c>
      <c r="C200" s="193">
        <v>86.944000000000003</v>
      </c>
      <c r="D200" s="194">
        <v>5.0229999999999997</v>
      </c>
      <c r="E200" s="195">
        <v>94.38</v>
      </c>
      <c r="F200" s="196">
        <v>4.5190000000000001</v>
      </c>
      <c r="G200" s="195">
        <v>97.117999999999995</v>
      </c>
      <c r="H200" s="196">
        <v>0.57699999999999996</v>
      </c>
      <c r="I200" s="195">
        <v>81.1015625</v>
      </c>
      <c r="J200" s="196">
        <v>4.2990000000000004</v>
      </c>
      <c r="K200" s="197">
        <v>76.757999999999996</v>
      </c>
      <c r="L200" s="198">
        <v>92.412000000000006</v>
      </c>
      <c r="M200" s="199">
        <v>2035.7</v>
      </c>
      <c r="N200" s="199">
        <v>5178.5</v>
      </c>
      <c r="O200" s="198">
        <v>83.47</v>
      </c>
      <c r="P200" s="199">
        <v>150.86000000000001</v>
      </c>
      <c r="Q200" s="198">
        <v>0.92030000000000001</v>
      </c>
      <c r="R200" s="17">
        <v>0.78610000000000002</v>
      </c>
    </row>
    <row r="201" spans="2:18" x14ac:dyDescent="0.3">
      <c r="B201" s="185">
        <v>45369</v>
      </c>
      <c r="C201" s="193">
        <v>86.703999999999994</v>
      </c>
      <c r="D201" s="194">
        <v>5.0620000000000003</v>
      </c>
      <c r="E201" s="195">
        <v>94.242000000000004</v>
      </c>
      <c r="F201" s="196">
        <v>4.5579999999999998</v>
      </c>
      <c r="G201" s="195">
        <v>96.915000000000006</v>
      </c>
      <c r="H201" s="196">
        <v>0.60399999999999998</v>
      </c>
      <c r="I201" s="195">
        <v>80.8984375</v>
      </c>
      <c r="J201" s="196">
        <v>4.3330000000000002</v>
      </c>
      <c r="K201" s="197">
        <v>76.58</v>
      </c>
      <c r="L201" s="198">
        <v>92.570999999999998</v>
      </c>
      <c r="M201" s="199">
        <v>2024.7</v>
      </c>
      <c r="N201" s="199">
        <v>5149.3999999999996</v>
      </c>
      <c r="O201" s="198">
        <v>82.72</v>
      </c>
      <c r="P201" s="199">
        <v>149.15</v>
      </c>
      <c r="Q201" s="198">
        <v>0.91979999999999995</v>
      </c>
      <c r="R201" s="17">
        <v>0.78559999999999997</v>
      </c>
    </row>
    <row r="202" spans="2:18" x14ac:dyDescent="0.3">
      <c r="B202" s="185">
        <v>45366</v>
      </c>
      <c r="C202" s="193">
        <v>86.804000000000002</v>
      </c>
      <c r="D202" s="194">
        <v>5.0449999999999999</v>
      </c>
      <c r="E202" s="195">
        <v>94.373000000000005</v>
      </c>
      <c r="F202" s="196">
        <v>4.5179999999999998</v>
      </c>
      <c r="G202" s="195">
        <v>96.832999999999998</v>
      </c>
      <c r="H202" s="196">
        <v>0.61499999999999999</v>
      </c>
      <c r="I202" s="195">
        <v>80.9921875</v>
      </c>
      <c r="J202" s="196">
        <v>4.3159999999999998</v>
      </c>
      <c r="K202" s="197">
        <v>76.488</v>
      </c>
      <c r="L202" s="198">
        <v>92.436999999999998</v>
      </c>
      <c r="M202" s="199">
        <v>2039.3</v>
      </c>
      <c r="N202" s="199">
        <v>5117.1000000000004</v>
      </c>
      <c r="O202" s="198">
        <v>81.040000000000006</v>
      </c>
      <c r="P202" s="199">
        <v>149.04</v>
      </c>
      <c r="Q202" s="198">
        <v>0.91839999999999999</v>
      </c>
      <c r="R202" s="17">
        <v>0.78520000000000001</v>
      </c>
    </row>
    <row r="203" spans="2:18" x14ac:dyDescent="0.3">
      <c r="B203" s="185">
        <v>45365</v>
      </c>
      <c r="C203" s="193">
        <v>86.86</v>
      </c>
      <c r="D203" s="194">
        <v>5.0350000000000001</v>
      </c>
      <c r="E203" s="195">
        <v>94.525999999999996</v>
      </c>
      <c r="F203" s="196">
        <v>4.4720000000000004</v>
      </c>
      <c r="G203" s="195">
        <v>96.888999999999996</v>
      </c>
      <c r="H203" s="196">
        <v>0.60699999999999998</v>
      </c>
      <c r="I203" s="195">
        <v>81.1015625</v>
      </c>
      <c r="J203" s="196">
        <v>4.2939999999999996</v>
      </c>
      <c r="K203" s="197">
        <v>76.522999999999996</v>
      </c>
      <c r="L203" s="198">
        <v>92.423000000000002</v>
      </c>
      <c r="M203" s="199">
        <v>2031.2</v>
      </c>
      <c r="N203" s="199">
        <v>5150.5</v>
      </c>
      <c r="O203" s="198">
        <v>81.260000000000005</v>
      </c>
      <c r="P203" s="199">
        <v>148.33000000000001</v>
      </c>
      <c r="Q203" s="198">
        <v>0.91890000000000005</v>
      </c>
      <c r="R203" s="17">
        <v>0.78410000000000002</v>
      </c>
    </row>
    <row r="204" spans="2:18" x14ac:dyDescent="0.3">
      <c r="B204" s="185">
        <v>45364</v>
      </c>
      <c r="C204" s="193">
        <v>87.468000000000004</v>
      </c>
      <c r="D204" s="194">
        <v>4.931</v>
      </c>
      <c r="E204" s="195">
        <v>94.754999999999995</v>
      </c>
      <c r="F204" s="196">
        <v>4.4009999999999998</v>
      </c>
      <c r="G204" s="195">
        <v>97.007000000000005</v>
      </c>
      <c r="H204" s="196">
        <v>0.59099999999999997</v>
      </c>
      <c r="I204" s="195">
        <v>81.6796875</v>
      </c>
      <c r="J204" s="196">
        <v>4.1929999999999996</v>
      </c>
      <c r="K204" s="197">
        <v>76.875</v>
      </c>
      <c r="L204" s="198">
        <v>93.180999999999997</v>
      </c>
      <c r="M204" s="199">
        <v>2071.6999999999998</v>
      </c>
      <c r="N204" s="199">
        <v>5165.3</v>
      </c>
      <c r="O204" s="198">
        <v>79.72</v>
      </c>
      <c r="P204" s="199">
        <v>147.76</v>
      </c>
      <c r="Q204" s="198">
        <v>0.91339999999999999</v>
      </c>
      <c r="R204" s="17">
        <v>0.78139999999999998</v>
      </c>
    </row>
    <row r="205" spans="2:18" x14ac:dyDescent="0.3">
      <c r="B205" s="185">
        <v>45363</v>
      </c>
      <c r="C205" s="193">
        <v>87.572000000000003</v>
      </c>
      <c r="D205" s="194">
        <v>4.9139999999999997</v>
      </c>
      <c r="E205" s="195">
        <v>94.873000000000005</v>
      </c>
      <c r="F205" s="196">
        <v>4.3650000000000002</v>
      </c>
      <c r="G205" s="195">
        <v>96.991</v>
      </c>
      <c r="H205" s="196">
        <v>0.59299999999999997</v>
      </c>
      <c r="I205" s="195">
        <v>81.8828125</v>
      </c>
      <c r="J205" s="196">
        <v>4.157</v>
      </c>
      <c r="K205" s="197">
        <v>77.254999999999995</v>
      </c>
      <c r="L205" s="198">
        <v>93.103999999999999</v>
      </c>
      <c r="M205" s="199">
        <v>2065.5</v>
      </c>
      <c r="N205" s="199">
        <v>5175.3</v>
      </c>
      <c r="O205" s="198">
        <v>77.56</v>
      </c>
      <c r="P205" s="199">
        <v>147.68</v>
      </c>
      <c r="Q205" s="198">
        <v>0.91520000000000001</v>
      </c>
      <c r="R205" s="17">
        <v>0.78169999999999995</v>
      </c>
    </row>
    <row r="206" spans="2:18" x14ac:dyDescent="0.3">
      <c r="B206" s="185">
        <v>45362</v>
      </c>
      <c r="C206" s="193">
        <v>87.847999999999999</v>
      </c>
      <c r="D206" s="194">
        <v>4.867</v>
      </c>
      <c r="E206" s="195">
        <v>95.158000000000001</v>
      </c>
      <c r="F206" s="196">
        <v>4.28</v>
      </c>
      <c r="G206" s="195">
        <v>97.049000000000007</v>
      </c>
      <c r="H206" s="196">
        <v>0.58499999999999996</v>
      </c>
      <c r="I206" s="195">
        <v>82.2109375</v>
      </c>
      <c r="J206" s="196">
        <v>4.0999999999999996</v>
      </c>
      <c r="K206" s="197">
        <v>77.093999999999994</v>
      </c>
      <c r="L206" s="198">
        <v>92.986999999999995</v>
      </c>
      <c r="M206" s="199">
        <v>2065.9</v>
      </c>
      <c r="N206" s="199">
        <v>5117.8999999999996</v>
      </c>
      <c r="O206" s="198">
        <v>77.930000000000007</v>
      </c>
      <c r="P206" s="199">
        <v>146.94999999999999</v>
      </c>
      <c r="Q206" s="198">
        <v>0.9153</v>
      </c>
      <c r="R206" s="17">
        <v>0.78039999999999998</v>
      </c>
    </row>
    <row r="207" spans="2:18" x14ac:dyDescent="0.3">
      <c r="B207" s="185">
        <v>45359</v>
      </c>
      <c r="C207" s="193">
        <v>87.995999999999995</v>
      </c>
      <c r="D207" s="194">
        <v>4.8419999999999996</v>
      </c>
      <c r="E207" s="195">
        <v>95.322000000000003</v>
      </c>
      <c r="F207" s="196">
        <v>4.2309999999999999</v>
      </c>
      <c r="G207" s="195">
        <v>97.153000000000006</v>
      </c>
      <c r="H207" s="196">
        <v>0.57099999999999995</v>
      </c>
      <c r="I207" s="195">
        <v>82.3671875</v>
      </c>
      <c r="J207" s="196">
        <v>4.0720000000000001</v>
      </c>
      <c r="K207" s="197">
        <v>77.046999999999997</v>
      </c>
      <c r="L207" s="198">
        <v>93.325000000000003</v>
      </c>
      <c r="M207" s="199">
        <v>2082.6999999999998</v>
      </c>
      <c r="N207" s="199">
        <v>5123.7</v>
      </c>
      <c r="O207" s="198">
        <v>78.010000000000005</v>
      </c>
      <c r="P207" s="199">
        <v>147.06</v>
      </c>
      <c r="Q207" s="198">
        <v>0.91420000000000001</v>
      </c>
      <c r="R207" s="17">
        <v>0.77780000000000005</v>
      </c>
    </row>
    <row r="208" spans="2:18" x14ac:dyDescent="0.3">
      <c r="B208" s="185">
        <v>45358</v>
      </c>
      <c r="C208" s="193">
        <v>87.872</v>
      </c>
      <c r="D208" s="194">
        <v>4.8620000000000001</v>
      </c>
      <c r="E208" s="195">
        <v>95.227999999999994</v>
      </c>
      <c r="F208" s="196">
        <v>4.258</v>
      </c>
      <c r="G208" s="195">
        <v>97.18</v>
      </c>
      <c r="H208" s="196">
        <v>0.56699999999999995</v>
      </c>
      <c r="I208" s="195">
        <v>82.2578125</v>
      </c>
      <c r="J208" s="196">
        <v>4.0880000000000001</v>
      </c>
      <c r="K208" s="197">
        <v>76.819000000000003</v>
      </c>
      <c r="L208" s="198">
        <v>93.021000000000001</v>
      </c>
      <c r="M208" s="199">
        <v>2084.6999999999998</v>
      </c>
      <c r="N208" s="199">
        <v>5157.3999999999996</v>
      </c>
      <c r="O208" s="198">
        <v>78.930000000000007</v>
      </c>
      <c r="P208" s="199">
        <v>148.05000000000001</v>
      </c>
      <c r="Q208" s="198">
        <v>0.91339999999999999</v>
      </c>
      <c r="R208" s="17">
        <v>0.78069999999999995</v>
      </c>
    </row>
    <row r="209" spans="2:18" x14ac:dyDescent="0.3">
      <c r="B209" s="185">
        <v>45357</v>
      </c>
      <c r="C209" s="193">
        <v>87.664000000000001</v>
      </c>
      <c r="D209" s="194">
        <v>4.8949999999999996</v>
      </c>
      <c r="E209" s="195">
        <v>95.087000000000003</v>
      </c>
      <c r="F209" s="196">
        <v>4.2960000000000003</v>
      </c>
      <c r="G209" s="195">
        <v>97.320999999999998</v>
      </c>
      <c r="H209" s="196">
        <v>0.54800000000000004</v>
      </c>
      <c r="I209" s="195">
        <v>82.1015625</v>
      </c>
      <c r="J209" s="196">
        <v>4.1139999999999999</v>
      </c>
      <c r="K209" s="197">
        <v>76.863</v>
      </c>
      <c r="L209" s="198">
        <v>92.834000000000003</v>
      </c>
      <c r="M209" s="199">
        <v>2068.1</v>
      </c>
      <c r="N209" s="199">
        <v>5104.8</v>
      </c>
      <c r="O209" s="198">
        <v>79.13</v>
      </c>
      <c r="P209" s="199">
        <v>149.38</v>
      </c>
      <c r="Q209" s="198">
        <v>0.91749999999999998</v>
      </c>
      <c r="R209" s="17">
        <v>0.78549999999999998</v>
      </c>
    </row>
    <row r="210" spans="2:18" x14ac:dyDescent="0.3">
      <c r="B210" s="185">
        <v>45356</v>
      </c>
      <c r="C210" s="193">
        <v>87.408000000000001</v>
      </c>
      <c r="D210" s="194">
        <v>4.9370000000000003</v>
      </c>
      <c r="E210" s="195">
        <v>94.991</v>
      </c>
      <c r="F210" s="196">
        <v>4.3239999999999998</v>
      </c>
      <c r="G210" s="195">
        <v>97.388000000000005</v>
      </c>
      <c r="H210" s="196">
        <v>0.53900000000000003</v>
      </c>
      <c r="I210" s="195">
        <v>81.8046875</v>
      </c>
      <c r="J210" s="196">
        <v>4.1630000000000003</v>
      </c>
      <c r="K210" s="197">
        <v>76.745000000000005</v>
      </c>
      <c r="L210" s="198">
        <v>92.358000000000004</v>
      </c>
      <c r="M210" s="199">
        <v>2053.6999999999998</v>
      </c>
      <c r="N210" s="199">
        <v>5078.7</v>
      </c>
      <c r="O210" s="198">
        <v>78.150000000000006</v>
      </c>
      <c r="P210" s="199">
        <v>150.05000000000001</v>
      </c>
      <c r="Q210" s="198">
        <v>0.92110000000000003</v>
      </c>
      <c r="R210" s="17">
        <v>0.78710000000000002</v>
      </c>
    </row>
    <row r="211" spans="2:18" x14ac:dyDescent="0.3">
      <c r="B211" s="185">
        <v>45355</v>
      </c>
      <c r="C211" s="193">
        <v>86.986000000000004</v>
      </c>
      <c r="D211" s="194">
        <v>5.0060000000000002</v>
      </c>
      <c r="E211" s="195">
        <v>94.772999999999996</v>
      </c>
      <c r="F211" s="196">
        <v>4.3860000000000001</v>
      </c>
      <c r="G211" s="195">
        <v>97.274000000000001</v>
      </c>
      <c r="H211" s="196">
        <v>0.55400000000000005</v>
      </c>
      <c r="I211" s="195">
        <v>81.4453125</v>
      </c>
      <c r="J211" s="196">
        <v>4.2240000000000002</v>
      </c>
      <c r="K211" s="197">
        <v>76.212000000000003</v>
      </c>
      <c r="L211" s="198">
        <v>91.695999999999998</v>
      </c>
      <c r="M211" s="199">
        <v>2074.3000000000002</v>
      </c>
      <c r="N211" s="199">
        <v>5131</v>
      </c>
      <c r="O211" s="198">
        <v>78.739999999999995</v>
      </c>
      <c r="P211" s="199">
        <v>150.53</v>
      </c>
      <c r="Q211" s="198">
        <v>0.92120000000000002</v>
      </c>
      <c r="R211" s="17">
        <v>0.78790000000000004</v>
      </c>
    </row>
    <row r="212" spans="2:18" x14ac:dyDescent="0.3">
      <c r="B212" s="185">
        <v>45352</v>
      </c>
      <c r="C212" s="193">
        <v>87.216999999999999</v>
      </c>
      <c r="D212" s="194">
        <v>4.9669999999999996</v>
      </c>
      <c r="E212" s="195">
        <v>94.905000000000001</v>
      </c>
      <c r="F212" s="196">
        <v>4.3470000000000004</v>
      </c>
      <c r="G212" s="195">
        <v>97.266000000000005</v>
      </c>
      <c r="H212" s="196">
        <v>0.55500000000000005</v>
      </c>
      <c r="I212" s="195">
        <v>81.625</v>
      </c>
      <c r="J212" s="196">
        <v>4.1920000000000002</v>
      </c>
      <c r="K212" s="197">
        <v>76.245999999999995</v>
      </c>
      <c r="L212" s="198">
        <v>91.155000000000001</v>
      </c>
      <c r="M212" s="199">
        <v>2076.4</v>
      </c>
      <c r="N212" s="199">
        <v>5137.1000000000004</v>
      </c>
      <c r="O212" s="198">
        <v>79.97</v>
      </c>
      <c r="P212" s="199">
        <v>150.12</v>
      </c>
      <c r="Q212" s="198">
        <v>0.92269999999999996</v>
      </c>
      <c r="R212" s="17">
        <v>0.79020000000000001</v>
      </c>
    </row>
    <row r="213" spans="2:18" x14ac:dyDescent="0.3">
      <c r="B213" s="185">
        <v>45351</v>
      </c>
      <c r="C213" s="193">
        <v>86.811000000000007</v>
      </c>
      <c r="D213" s="194">
        <v>5.0339999999999998</v>
      </c>
      <c r="E213" s="195">
        <v>94.576999999999998</v>
      </c>
      <c r="F213" s="196">
        <v>4.4420000000000002</v>
      </c>
      <c r="G213" s="195">
        <v>97.322999999999993</v>
      </c>
      <c r="H213" s="196">
        <v>0.54700000000000004</v>
      </c>
      <c r="I213" s="195">
        <v>81.1640625</v>
      </c>
      <c r="J213" s="196">
        <v>4.2690000000000001</v>
      </c>
      <c r="K213" s="197">
        <v>76.183999999999997</v>
      </c>
      <c r="L213" s="198">
        <v>91.468999999999994</v>
      </c>
      <c r="M213" s="199">
        <v>2054.8000000000002</v>
      </c>
      <c r="N213" s="199">
        <v>5096.3</v>
      </c>
      <c r="O213" s="198">
        <v>78.260000000000005</v>
      </c>
      <c r="P213" s="199">
        <v>149.97999999999999</v>
      </c>
      <c r="Q213" s="198">
        <v>0.92549999999999999</v>
      </c>
      <c r="R213" s="17">
        <v>0.79210000000000003</v>
      </c>
    </row>
    <row r="214" spans="2:18" x14ac:dyDescent="0.3">
      <c r="B214" s="185">
        <v>45350</v>
      </c>
      <c r="C214" s="193">
        <v>86.796999999999997</v>
      </c>
      <c r="D214" s="194">
        <v>5.0350000000000001</v>
      </c>
      <c r="E214" s="195">
        <v>94.555999999999997</v>
      </c>
      <c r="F214" s="196">
        <v>4.4450000000000003</v>
      </c>
      <c r="G214" s="195">
        <v>97.45</v>
      </c>
      <c r="H214" s="196">
        <v>0.53</v>
      </c>
      <c r="I214" s="195">
        <v>81.0703125</v>
      </c>
      <c r="J214" s="196">
        <v>4.2839999999999998</v>
      </c>
      <c r="K214" s="197">
        <v>75.870999999999995</v>
      </c>
      <c r="L214" s="198">
        <v>91.185000000000002</v>
      </c>
      <c r="M214" s="199">
        <v>2040.3</v>
      </c>
      <c r="N214" s="199">
        <v>5069.8</v>
      </c>
      <c r="O214" s="198">
        <v>78.540000000000006</v>
      </c>
      <c r="P214" s="199">
        <v>150.69</v>
      </c>
      <c r="Q214" s="198">
        <v>0.92269999999999996</v>
      </c>
      <c r="R214" s="17">
        <v>0.78979999999999995</v>
      </c>
    </row>
    <row r="215" spans="2:18" x14ac:dyDescent="0.3">
      <c r="B215" s="185">
        <v>45349</v>
      </c>
      <c r="C215" s="193">
        <v>86.635000000000005</v>
      </c>
      <c r="D215" s="194">
        <v>5.0609999999999999</v>
      </c>
      <c r="E215" s="195">
        <v>94.406000000000006</v>
      </c>
      <c r="F215" s="196">
        <v>4.4870000000000001</v>
      </c>
      <c r="G215" s="195">
        <v>97.472999999999999</v>
      </c>
      <c r="H215" s="196">
        <v>0.52700000000000002</v>
      </c>
      <c r="I215" s="195">
        <v>80.8359375</v>
      </c>
      <c r="J215" s="196">
        <v>4.3239999999999998</v>
      </c>
      <c r="K215" s="197">
        <v>75.837999999999994</v>
      </c>
      <c r="L215" s="198">
        <v>91.08</v>
      </c>
      <c r="M215" s="199">
        <v>2056.1</v>
      </c>
      <c r="N215" s="199">
        <v>5078.2</v>
      </c>
      <c r="O215" s="198">
        <v>78.87</v>
      </c>
      <c r="P215" s="199">
        <v>150.51</v>
      </c>
      <c r="Q215" s="198">
        <v>0.92220000000000002</v>
      </c>
      <c r="R215" s="17">
        <v>0.7883</v>
      </c>
    </row>
    <row r="216" spans="2:18" x14ac:dyDescent="0.3">
      <c r="B216" s="185">
        <v>45348</v>
      </c>
      <c r="C216" s="193">
        <v>86.75</v>
      </c>
      <c r="D216" s="194">
        <v>5.0410000000000004</v>
      </c>
      <c r="E216" s="195">
        <v>94.486000000000004</v>
      </c>
      <c r="F216" s="196">
        <v>4.4619999999999997</v>
      </c>
      <c r="G216" s="195">
        <v>97.471999999999994</v>
      </c>
      <c r="H216" s="196">
        <v>0.52700000000000002</v>
      </c>
      <c r="I216" s="195">
        <v>80.9296875</v>
      </c>
      <c r="J216" s="196">
        <v>4.306</v>
      </c>
      <c r="K216" s="197">
        <v>76.091999999999999</v>
      </c>
      <c r="L216" s="198">
        <v>91.138000000000005</v>
      </c>
      <c r="M216" s="199">
        <v>2029</v>
      </c>
      <c r="N216" s="199">
        <v>5069.5</v>
      </c>
      <c r="O216" s="198">
        <v>77.58</v>
      </c>
      <c r="P216" s="199">
        <v>150.69999999999999</v>
      </c>
      <c r="Q216" s="198">
        <v>0.92159999999999997</v>
      </c>
      <c r="R216" s="17">
        <v>0.7883</v>
      </c>
    </row>
    <row r="217" spans="2:18" x14ac:dyDescent="0.3">
      <c r="B217" s="185">
        <v>45345</v>
      </c>
      <c r="C217" s="193">
        <v>87.009</v>
      </c>
      <c r="D217" s="194">
        <v>4.9969999999999999</v>
      </c>
      <c r="E217" s="195">
        <v>94.641999999999996</v>
      </c>
      <c r="F217" s="196">
        <v>4.4160000000000004</v>
      </c>
      <c r="G217" s="195">
        <v>97.224000000000004</v>
      </c>
      <c r="H217" s="196">
        <v>0.56000000000000005</v>
      </c>
      <c r="I217" s="195">
        <v>81.1171875</v>
      </c>
      <c r="J217" s="196">
        <v>4.2729999999999997</v>
      </c>
      <c r="K217" s="197">
        <v>76.394000000000005</v>
      </c>
      <c r="L217" s="198">
        <v>91.766000000000005</v>
      </c>
      <c r="M217" s="199">
        <v>2016.7</v>
      </c>
      <c r="N217" s="199">
        <v>5088.8</v>
      </c>
      <c r="O217" s="198">
        <v>76.489999999999995</v>
      </c>
      <c r="P217" s="199">
        <v>150.51</v>
      </c>
      <c r="Q217" s="198">
        <v>0.92410000000000003</v>
      </c>
      <c r="R217" s="17">
        <v>0.78910000000000002</v>
      </c>
    </row>
    <row r="218" spans="2:18" x14ac:dyDescent="0.3">
      <c r="B218" s="185">
        <v>45344</v>
      </c>
      <c r="C218" s="193">
        <v>86.483000000000004</v>
      </c>
      <c r="D218" s="194">
        <v>5.0839999999999996</v>
      </c>
      <c r="E218" s="195">
        <v>94.551000000000002</v>
      </c>
      <c r="F218" s="196">
        <v>4.4409999999999998</v>
      </c>
      <c r="G218" s="195">
        <v>97.222999999999999</v>
      </c>
      <c r="H218" s="196">
        <v>0.56000000000000005</v>
      </c>
      <c r="I218" s="195">
        <v>80.703125</v>
      </c>
      <c r="J218" s="196">
        <v>4.3419999999999996</v>
      </c>
      <c r="K218" s="197">
        <v>75.971000000000004</v>
      </c>
      <c r="L218" s="198">
        <v>90.983000000000004</v>
      </c>
      <c r="M218" s="199">
        <v>2013.8</v>
      </c>
      <c r="N218" s="199">
        <v>5087</v>
      </c>
      <c r="O218" s="198">
        <v>78.61</v>
      </c>
      <c r="P218" s="199">
        <v>150.53</v>
      </c>
      <c r="Q218" s="198">
        <v>0.92400000000000004</v>
      </c>
      <c r="R218" s="17">
        <v>0.78990000000000005</v>
      </c>
    </row>
    <row r="219" spans="2:18" x14ac:dyDescent="0.3">
      <c r="B219" s="185">
        <v>45343</v>
      </c>
      <c r="C219" s="193">
        <v>86.55</v>
      </c>
      <c r="D219" s="194">
        <v>5.0709999999999997</v>
      </c>
      <c r="E219" s="195">
        <v>94.643000000000001</v>
      </c>
      <c r="F219" s="196">
        <v>4.4119999999999999</v>
      </c>
      <c r="G219" s="195">
        <v>97.188999999999993</v>
      </c>
      <c r="H219" s="196">
        <v>0.56399999999999995</v>
      </c>
      <c r="I219" s="195">
        <v>80.75</v>
      </c>
      <c r="J219" s="196">
        <v>4.3330000000000002</v>
      </c>
      <c r="K219" s="197">
        <v>76</v>
      </c>
      <c r="L219" s="198">
        <v>90.74</v>
      </c>
      <c r="M219" s="199">
        <v>1994.7</v>
      </c>
      <c r="N219" s="199">
        <v>4981.8</v>
      </c>
      <c r="O219" s="198">
        <v>77.91</v>
      </c>
      <c r="P219" s="199">
        <v>150.30000000000001</v>
      </c>
      <c r="Q219" s="198">
        <v>0.92430000000000001</v>
      </c>
      <c r="R219" s="17">
        <v>0.7913</v>
      </c>
    </row>
    <row r="220" spans="2:18" x14ac:dyDescent="0.3">
      <c r="B220" s="185">
        <v>45342</v>
      </c>
      <c r="C220" s="193">
        <v>86.828999999999994</v>
      </c>
      <c r="D220" s="194">
        <v>5.024</v>
      </c>
      <c r="E220" s="195">
        <v>94.771000000000001</v>
      </c>
      <c r="F220" s="196">
        <v>4.3730000000000002</v>
      </c>
      <c r="G220" s="195">
        <v>97.159000000000006</v>
      </c>
      <c r="H220" s="196">
        <v>0.56799999999999995</v>
      </c>
      <c r="I220" s="195">
        <v>80.9921875</v>
      </c>
      <c r="J220" s="196">
        <v>4.29</v>
      </c>
      <c r="K220" s="197">
        <v>76.317999999999998</v>
      </c>
      <c r="L220" s="198">
        <v>91.38</v>
      </c>
      <c r="M220" s="199">
        <v>2004.1</v>
      </c>
      <c r="N220" s="199">
        <v>4975.5</v>
      </c>
      <c r="O220" s="198">
        <v>78.180000000000007</v>
      </c>
      <c r="P220" s="199">
        <v>150.01</v>
      </c>
      <c r="Q220" s="198">
        <v>0.92530000000000001</v>
      </c>
      <c r="R220" s="17">
        <v>0.79220000000000002</v>
      </c>
    </row>
    <row r="221" spans="2:18" x14ac:dyDescent="0.3">
      <c r="B221" s="185">
        <v>45338</v>
      </c>
      <c r="C221" s="193">
        <v>86.662999999999997</v>
      </c>
      <c r="D221" s="194">
        <v>5.0510000000000002</v>
      </c>
      <c r="E221" s="195">
        <v>94.68</v>
      </c>
      <c r="F221" s="196">
        <v>4.399</v>
      </c>
      <c r="G221" s="195">
        <v>97.156999999999996</v>
      </c>
      <c r="H221" s="196">
        <v>0.56799999999999995</v>
      </c>
      <c r="I221" s="195">
        <v>80.9375</v>
      </c>
      <c r="J221" s="196">
        <v>4.298</v>
      </c>
      <c r="K221" s="197">
        <v>75.914000000000001</v>
      </c>
      <c r="L221" s="198">
        <v>91.210999999999999</v>
      </c>
      <c r="M221" s="199">
        <v>2032.7</v>
      </c>
      <c r="N221" s="199">
        <v>5005.6000000000004</v>
      </c>
      <c r="O221" s="198">
        <v>79.19</v>
      </c>
      <c r="P221" s="199">
        <v>150.21</v>
      </c>
      <c r="Q221" s="198">
        <v>0.92789999999999995</v>
      </c>
      <c r="R221" s="17">
        <v>0.79349999999999998</v>
      </c>
    </row>
    <row r="222" spans="2:18" x14ac:dyDescent="0.3">
      <c r="B222" s="185">
        <v>45337</v>
      </c>
      <c r="C222" s="193">
        <v>87.012</v>
      </c>
      <c r="D222" s="194">
        <v>4.992</v>
      </c>
      <c r="E222" s="195">
        <v>94.83</v>
      </c>
      <c r="F222" s="196">
        <v>4.3540000000000001</v>
      </c>
      <c r="G222" s="195">
        <v>97.191999999999993</v>
      </c>
      <c r="H222" s="196">
        <v>0.56299999999999994</v>
      </c>
      <c r="I222" s="195">
        <v>81.2265625</v>
      </c>
      <c r="J222" s="196">
        <v>4.2439999999999998</v>
      </c>
      <c r="K222" s="197">
        <v>76.2</v>
      </c>
      <c r="L222" s="198">
        <v>91.385999999999996</v>
      </c>
      <c r="M222" s="199">
        <v>2061.5</v>
      </c>
      <c r="N222" s="199">
        <v>5029.7</v>
      </c>
      <c r="O222" s="198">
        <v>78.03</v>
      </c>
      <c r="P222" s="199">
        <v>149.93</v>
      </c>
      <c r="Q222" s="198">
        <v>0.92830000000000001</v>
      </c>
      <c r="R222" s="17">
        <v>0.79369999999999996</v>
      </c>
    </row>
    <row r="223" spans="2:18" x14ac:dyDescent="0.3">
      <c r="B223" s="185">
        <v>45336</v>
      </c>
      <c r="C223" s="193">
        <v>86.721000000000004</v>
      </c>
      <c r="D223" s="194">
        <v>5.0389999999999997</v>
      </c>
      <c r="E223" s="195">
        <v>94.694000000000003</v>
      </c>
      <c r="F223" s="196">
        <v>4.3899999999999997</v>
      </c>
      <c r="G223" s="195">
        <v>97.003</v>
      </c>
      <c r="H223" s="196">
        <v>0.58799999999999997</v>
      </c>
      <c r="I223" s="195">
        <v>81.0703125</v>
      </c>
      <c r="J223" s="196">
        <v>4.2699999999999996</v>
      </c>
      <c r="K223" s="197">
        <v>76.221000000000004</v>
      </c>
      <c r="L223" s="198">
        <v>91.399000000000001</v>
      </c>
      <c r="M223" s="199">
        <v>2012.1</v>
      </c>
      <c r="N223" s="199">
        <v>5000.6000000000004</v>
      </c>
      <c r="O223" s="198">
        <v>76.64</v>
      </c>
      <c r="P223" s="199">
        <v>150.58000000000001</v>
      </c>
      <c r="Q223" s="198">
        <v>0.93220000000000003</v>
      </c>
      <c r="R223" s="17">
        <v>0.79579999999999995</v>
      </c>
    </row>
    <row r="224" spans="2:18" x14ac:dyDescent="0.3">
      <c r="B224" s="185">
        <v>45335</v>
      </c>
      <c r="C224" s="193">
        <v>86.358999999999995</v>
      </c>
      <c r="D224" s="194">
        <v>5.0979999999999999</v>
      </c>
      <c r="E224" s="195">
        <v>94.379000000000005</v>
      </c>
      <c r="F224" s="196">
        <v>4.4800000000000004</v>
      </c>
      <c r="G224" s="195">
        <v>97.234999999999999</v>
      </c>
      <c r="H224" s="196">
        <v>0.55700000000000005</v>
      </c>
      <c r="I224" s="195">
        <v>80.703125</v>
      </c>
      <c r="J224" s="196">
        <v>4.3330000000000002</v>
      </c>
      <c r="K224" s="197">
        <v>75.659000000000006</v>
      </c>
      <c r="L224" s="198">
        <v>90.774000000000001</v>
      </c>
      <c r="M224" s="199">
        <v>1964.2</v>
      </c>
      <c r="N224" s="199">
        <v>4953.2</v>
      </c>
      <c r="O224" s="198">
        <v>77.87</v>
      </c>
      <c r="P224" s="199">
        <v>150.80000000000001</v>
      </c>
      <c r="Q224" s="198">
        <v>0.93379999999999996</v>
      </c>
      <c r="R224" s="17">
        <v>0.79410000000000003</v>
      </c>
    </row>
    <row r="225" spans="2:18" x14ac:dyDescent="0.3">
      <c r="B225" s="185">
        <v>45334</v>
      </c>
      <c r="C225" s="193">
        <v>87.471000000000004</v>
      </c>
      <c r="D225" s="194">
        <v>4.9130000000000003</v>
      </c>
      <c r="E225" s="195">
        <v>95.08</v>
      </c>
      <c r="F225" s="196">
        <v>4.2759999999999998</v>
      </c>
      <c r="G225" s="195">
        <v>97.265000000000001</v>
      </c>
      <c r="H225" s="196">
        <v>0.55300000000000005</v>
      </c>
      <c r="I225" s="195">
        <v>81.5703125</v>
      </c>
      <c r="J225" s="196">
        <v>4.1829999999999998</v>
      </c>
      <c r="K225" s="197">
        <v>76.161000000000001</v>
      </c>
      <c r="L225" s="198">
        <v>91.024000000000001</v>
      </c>
      <c r="M225" s="199">
        <v>2045.3</v>
      </c>
      <c r="N225" s="199">
        <v>5021.8</v>
      </c>
      <c r="O225" s="198">
        <v>76.92</v>
      </c>
      <c r="P225" s="199">
        <v>149.35</v>
      </c>
      <c r="Q225" s="198">
        <v>0.9284</v>
      </c>
      <c r="R225" s="17">
        <v>0.79190000000000005</v>
      </c>
    </row>
    <row r="226" spans="2:18" x14ac:dyDescent="0.3">
      <c r="B226" s="185">
        <v>45331</v>
      </c>
      <c r="C226" s="193">
        <v>87.459000000000003</v>
      </c>
      <c r="D226" s="194">
        <v>4.9139999999999997</v>
      </c>
      <c r="E226" s="195">
        <v>95.066999999999993</v>
      </c>
      <c r="F226" s="196">
        <v>4.2789999999999999</v>
      </c>
      <c r="G226" s="195">
        <v>97.263999999999996</v>
      </c>
      <c r="H226" s="196">
        <v>0.55300000000000005</v>
      </c>
      <c r="I226" s="195">
        <v>81.5703125</v>
      </c>
      <c r="J226" s="196">
        <v>4.1820000000000004</v>
      </c>
      <c r="K226" s="197">
        <v>76.001000000000005</v>
      </c>
      <c r="L226" s="198">
        <v>90.606999999999999</v>
      </c>
      <c r="M226" s="199">
        <v>2010</v>
      </c>
      <c r="N226" s="199">
        <v>5026.6000000000004</v>
      </c>
      <c r="O226" s="198">
        <v>76.84</v>
      </c>
      <c r="P226" s="199">
        <v>149.29</v>
      </c>
      <c r="Q226" s="198">
        <v>0.92730000000000001</v>
      </c>
      <c r="R226" s="17">
        <v>0.79190000000000005</v>
      </c>
    </row>
    <row r="227" spans="2:18" x14ac:dyDescent="0.3">
      <c r="B227" s="185">
        <v>45330</v>
      </c>
      <c r="C227" s="193">
        <v>87.616</v>
      </c>
      <c r="D227" s="194">
        <v>4.8879999999999999</v>
      </c>
      <c r="E227" s="195">
        <v>95.159000000000006</v>
      </c>
      <c r="F227" s="196">
        <v>4.2519999999999998</v>
      </c>
      <c r="G227" s="195">
        <v>97.397000000000006</v>
      </c>
      <c r="H227" s="196">
        <v>0.53500000000000003</v>
      </c>
      <c r="I227" s="195">
        <v>81.7109375</v>
      </c>
      <c r="J227" s="196">
        <v>4.1550000000000002</v>
      </c>
      <c r="K227" s="197">
        <v>76.185000000000002</v>
      </c>
      <c r="L227" s="198">
        <v>90.876000000000005</v>
      </c>
      <c r="M227" s="199">
        <v>1979.7</v>
      </c>
      <c r="N227" s="199">
        <v>4997.8999999999996</v>
      </c>
      <c r="O227" s="198">
        <v>76.22</v>
      </c>
      <c r="P227" s="199">
        <v>149.32</v>
      </c>
      <c r="Q227" s="198">
        <v>0.92779999999999996</v>
      </c>
      <c r="R227" s="17">
        <v>0.79259999999999997</v>
      </c>
    </row>
    <row r="228" spans="2:18" x14ac:dyDescent="0.3">
      <c r="B228" s="185">
        <v>45329</v>
      </c>
      <c r="C228" s="193">
        <v>87.965999999999994</v>
      </c>
      <c r="D228" s="194">
        <v>4.8289999999999997</v>
      </c>
      <c r="E228" s="195">
        <v>95.186999999999998</v>
      </c>
      <c r="F228" s="196">
        <v>4.2409999999999997</v>
      </c>
      <c r="G228" s="195">
        <v>97.328000000000003</v>
      </c>
      <c r="H228" s="196">
        <v>0.54400000000000004</v>
      </c>
      <c r="I228" s="195">
        <v>81.9375</v>
      </c>
      <c r="J228" s="196">
        <v>4.1159999999999997</v>
      </c>
      <c r="K228" s="197">
        <v>76.525999999999996</v>
      </c>
      <c r="L228" s="198">
        <v>91.168999999999997</v>
      </c>
      <c r="M228" s="199">
        <v>1950.4</v>
      </c>
      <c r="N228" s="199">
        <v>4995.1000000000004</v>
      </c>
      <c r="O228" s="198">
        <v>73.86</v>
      </c>
      <c r="P228" s="199">
        <v>148.18</v>
      </c>
      <c r="Q228" s="198">
        <v>0.9284</v>
      </c>
      <c r="R228" s="17">
        <v>0.79200000000000004</v>
      </c>
    </row>
    <row r="229" spans="2:18" x14ac:dyDescent="0.3">
      <c r="B229" s="185">
        <v>45328</v>
      </c>
      <c r="C229" s="193">
        <v>87.938000000000002</v>
      </c>
      <c r="D229" s="194">
        <v>4.8330000000000002</v>
      </c>
      <c r="E229" s="195">
        <v>95.381</v>
      </c>
      <c r="F229" s="196">
        <v>4.1849999999999996</v>
      </c>
      <c r="G229" s="195">
        <v>97.296999999999997</v>
      </c>
      <c r="H229" s="196">
        <v>0.54800000000000004</v>
      </c>
      <c r="I229" s="195">
        <v>82.078125</v>
      </c>
      <c r="J229" s="196">
        <v>4.0910000000000002</v>
      </c>
      <c r="K229" s="197">
        <v>76.751000000000005</v>
      </c>
      <c r="L229" s="198">
        <v>91.403999999999996</v>
      </c>
      <c r="M229" s="199">
        <v>1953.6</v>
      </c>
      <c r="N229" s="199">
        <v>4954.2</v>
      </c>
      <c r="O229" s="198">
        <v>73.31</v>
      </c>
      <c r="P229" s="199">
        <v>147.94</v>
      </c>
      <c r="Q229" s="198">
        <v>0.92979999999999996</v>
      </c>
      <c r="R229" s="17">
        <v>0.79379999999999995</v>
      </c>
    </row>
    <row r="230" spans="2:18" x14ac:dyDescent="0.3">
      <c r="B230" s="185">
        <v>45327</v>
      </c>
      <c r="C230" s="193">
        <v>87.656000000000006</v>
      </c>
      <c r="D230" s="194">
        <v>4.8780000000000001</v>
      </c>
      <c r="E230" s="195">
        <v>95.067999999999998</v>
      </c>
      <c r="F230" s="196">
        <v>4.2729999999999997</v>
      </c>
      <c r="G230" s="195">
        <v>97.25</v>
      </c>
      <c r="H230" s="196">
        <v>0.55400000000000005</v>
      </c>
      <c r="I230" s="195">
        <v>81.703125</v>
      </c>
      <c r="J230" s="196">
        <v>4.1529999999999996</v>
      </c>
      <c r="K230" s="197">
        <v>76.462999999999994</v>
      </c>
      <c r="L230" s="198">
        <v>91.206000000000003</v>
      </c>
      <c r="M230" s="199">
        <v>1937.2</v>
      </c>
      <c r="N230" s="199">
        <v>4942.8</v>
      </c>
      <c r="O230" s="198">
        <v>72.78</v>
      </c>
      <c r="P230" s="199">
        <v>148.68</v>
      </c>
      <c r="Q230" s="198">
        <v>0.93089999999999995</v>
      </c>
      <c r="R230" s="17">
        <v>0.79769999999999996</v>
      </c>
    </row>
    <row r="231" spans="2:18" x14ac:dyDescent="0.3">
      <c r="B231" s="185">
        <v>45324</v>
      </c>
      <c r="C231" s="193">
        <v>88.525999999999996</v>
      </c>
      <c r="D231" s="194">
        <v>4.7359999999999998</v>
      </c>
      <c r="E231" s="195">
        <v>95.418000000000006</v>
      </c>
      <c r="F231" s="196">
        <v>4.1719999999999997</v>
      </c>
      <c r="G231" s="195">
        <v>97.644000000000005</v>
      </c>
      <c r="H231" s="196">
        <v>0.502</v>
      </c>
      <c r="I231" s="195">
        <v>82.5390625</v>
      </c>
      <c r="J231" s="196">
        <v>4.0110000000000001</v>
      </c>
      <c r="K231" s="197">
        <v>76.956000000000003</v>
      </c>
      <c r="L231" s="198">
        <v>91.68</v>
      </c>
      <c r="M231" s="199">
        <v>1962.7</v>
      </c>
      <c r="N231" s="199">
        <v>4958.6000000000004</v>
      </c>
      <c r="O231" s="198">
        <v>72.28</v>
      </c>
      <c r="P231" s="199">
        <v>148.38</v>
      </c>
      <c r="Q231" s="198">
        <v>0.92689999999999995</v>
      </c>
      <c r="R231" s="17">
        <v>0.79169999999999996</v>
      </c>
    </row>
    <row r="232" spans="2:18" x14ac:dyDescent="0.3">
      <c r="B232" s="185">
        <v>45323</v>
      </c>
      <c r="C232" s="193">
        <v>89.301000000000002</v>
      </c>
      <c r="D232" s="194">
        <v>4.6100000000000003</v>
      </c>
      <c r="E232" s="195">
        <v>95.948999999999998</v>
      </c>
      <c r="F232" s="196">
        <v>4.0209999999999999</v>
      </c>
      <c r="G232" s="195">
        <v>97.459000000000003</v>
      </c>
      <c r="H232" s="196">
        <v>0.52600000000000002</v>
      </c>
      <c r="I232" s="195">
        <v>83.453125</v>
      </c>
      <c r="J232" s="196">
        <v>3.8559999999999999</v>
      </c>
      <c r="K232" s="197">
        <v>77.912000000000006</v>
      </c>
      <c r="L232" s="198">
        <v>92.313999999999993</v>
      </c>
      <c r="M232" s="199">
        <v>1974.4</v>
      </c>
      <c r="N232" s="199">
        <v>4906.2</v>
      </c>
      <c r="O232" s="198">
        <v>73.819999999999993</v>
      </c>
      <c r="P232" s="199">
        <v>146.43</v>
      </c>
      <c r="Q232" s="198">
        <v>0.91979999999999995</v>
      </c>
      <c r="R232" s="17">
        <v>0.78469999999999995</v>
      </c>
    </row>
    <row r="233" spans="2:18" x14ac:dyDescent="0.3">
      <c r="B233" s="185">
        <v>45322</v>
      </c>
      <c r="C233" s="193">
        <v>89.061999999999998</v>
      </c>
      <c r="D233" s="194">
        <v>4.6470000000000002</v>
      </c>
      <c r="E233" s="195">
        <v>95.769000000000005</v>
      </c>
      <c r="F233" s="196">
        <v>4.069</v>
      </c>
      <c r="G233" s="195">
        <v>97.207999999999998</v>
      </c>
      <c r="H233" s="196">
        <v>0.55900000000000005</v>
      </c>
      <c r="I233" s="195">
        <v>83.2734375</v>
      </c>
      <c r="J233" s="196">
        <v>3.8849999999999998</v>
      </c>
      <c r="K233" s="197">
        <v>77.620999999999995</v>
      </c>
      <c r="L233" s="198">
        <v>92.286000000000001</v>
      </c>
      <c r="M233" s="199">
        <v>1947.3</v>
      </c>
      <c r="N233" s="199">
        <v>4845.7</v>
      </c>
      <c r="O233" s="198">
        <v>75.849999999999994</v>
      </c>
      <c r="P233" s="199">
        <v>146.91999999999999</v>
      </c>
      <c r="Q233" s="198">
        <v>0.9244</v>
      </c>
      <c r="R233" s="17">
        <v>0.78810000000000002</v>
      </c>
    </row>
    <row r="234" spans="2:18" x14ac:dyDescent="0.3">
      <c r="B234" s="185">
        <v>45321</v>
      </c>
      <c r="C234" s="193">
        <v>88.679000000000002</v>
      </c>
      <c r="D234" s="194">
        <v>4.7080000000000002</v>
      </c>
      <c r="E234" s="195">
        <v>95.537999999999997</v>
      </c>
      <c r="F234" s="196">
        <v>4.1340000000000003</v>
      </c>
      <c r="G234" s="195">
        <v>97.305999999999997</v>
      </c>
      <c r="H234" s="196">
        <v>0.54600000000000004</v>
      </c>
      <c r="I234" s="195">
        <v>82.5234375</v>
      </c>
      <c r="J234" s="196">
        <v>4.0090000000000003</v>
      </c>
      <c r="K234" s="197">
        <v>77</v>
      </c>
      <c r="L234" s="198">
        <v>91.792000000000002</v>
      </c>
      <c r="M234" s="199">
        <v>1996.2</v>
      </c>
      <c r="N234" s="199">
        <v>4925</v>
      </c>
      <c r="O234" s="198">
        <v>77.819999999999993</v>
      </c>
      <c r="P234" s="199">
        <v>147.61000000000001</v>
      </c>
      <c r="Q234" s="198">
        <v>0.92200000000000004</v>
      </c>
      <c r="R234" s="17">
        <v>0.78739999999999999</v>
      </c>
    </row>
    <row r="235" spans="2:18" x14ac:dyDescent="0.3">
      <c r="B235" s="185">
        <v>45320</v>
      </c>
      <c r="C235" s="193">
        <v>88.495000000000005</v>
      </c>
      <c r="D235" s="194">
        <v>4.7380000000000004</v>
      </c>
      <c r="E235" s="195">
        <v>95.483000000000004</v>
      </c>
      <c r="F235" s="196">
        <v>4.1500000000000004</v>
      </c>
      <c r="G235" s="195">
        <v>97.236999999999995</v>
      </c>
      <c r="H235" s="196">
        <v>0.55500000000000005</v>
      </c>
      <c r="I235" s="195">
        <v>82.3046875</v>
      </c>
      <c r="J235" s="196">
        <v>4.0449999999999999</v>
      </c>
      <c r="K235" s="197">
        <v>77.165999999999997</v>
      </c>
      <c r="L235" s="198">
        <v>92.245000000000005</v>
      </c>
      <c r="M235" s="199">
        <v>2011.4</v>
      </c>
      <c r="N235" s="199">
        <v>4927.8999999999996</v>
      </c>
      <c r="O235" s="198">
        <v>76.78</v>
      </c>
      <c r="P235" s="199">
        <v>147.5</v>
      </c>
      <c r="Q235" s="198">
        <v>0.92310000000000003</v>
      </c>
      <c r="R235" s="17">
        <v>0.78690000000000004</v>
      </c>
    </row>
    <row r="236" spans="2:18" x14ac:dyDescent="0.3">
      <c r="B236" s="185">
        <v>45317</v>
      </c>
      <c r="C236" s="193">
        <v>88.155000000000001</v>
      </c>
      <c r="D236" s="194">
        <v>4.7930000000000001</v>
      </c>
      <c r="E236" s="195">
        <v>95.323999999999998</v>
      </c>
      <c r="F236" s="196">
        <v>4.194</v>
      </c>
      <c r="G236" s="195">
        <v>97.289000000000001</v>
      </c>
      <c r="H236" s="196">
        <v>0.54800000000000004</v>
      </c>
      <c r="I236" s="195">
        <v>81.8828125</v>
      </c>
      <c r="J236" s="196">
        <v>4.1159999999999997</v>
      </c>
      <c r="K236" s="197">
        <v>76.66</v>
      </c>
      <c r="L236" s="198">
        <v>91.614000000000004</v>
      </c>
      <c r="M236" s="199">
        <v>1978.3</v>
      </c>
      <c r="N236" s="199">
        <v>4891</v>
      </c>
      <c r="O236" s="198">
        <v>78.010000000000005</v>
      </c>
      <c r="P236" s="199">
        <v>148.15</v>
      </c>
      <c r="Q236" s="198">
        <v>0.9214</v>
      </c>
      <c r="R236" s="17">
        <v>0.78720000000000001</v>
      </c>
    </row>
    <row r="237" spans="2:18" x14ac:dyDescent="0.3">
      <c r="B237" s="185">
        <v>45316</v>
      </c>
      <c r="C237" s="193">
        <v>88.215000000000003</v>
      </c>
      <c r="D237" s="194">
        <v>4.782</v>
      </c>
      <c r="E237" s="195">
        <v>95.418999999999997</v>
      </c>
      <c r="F237" s="196">
        <v>4.1660000000000004</v>
      </c>
      <c r="G237" s="195">
        <v>97.006</v>
      </c>
      <c r="H237" s="196">
        <v>0.58499999999999996</v>
      </c>
      <c r="I237" s="195">
        <v>82.0078125</v>
      </c>
      <c r="J237" s="196">
        <v>4.0919999999999996</v>
      </c>
      <c r="K237" s="197">
        <v>76.539000000000001</v>
      </c>
      <c r="L237" s="198">
        <v>91.569000000000003</v>
      </c>
      <c r="M237" s="199">
        <v>1975.9</v>
      </c>
      <c r="N237" s="199">
        <v>4894.2</v>
      </c>
      <c r="O237" s="198">
        <v>77.36</v>
      </c>
      <c r="P237" s="199">
        <v>147.66</v>
      </c>
      <c r="Q237" s="198">
        <v>0.92200000000000004</v>
      </c>
      <c r="R237" s="17">
        <v>0.78690000000000004</v>
      </c>
    </row>
    <row r="238" spans="2:18" x14ac:dyDescent="0.3">
      <c r="B238" s="185">
        <v>45315</v>
      </c>
      <c r="C238" s="193">
        <v>87.831999999999994</v>
      </c>
      <c r="D238" s="194">
        <v>4.843</v>
      </c>
      <c r="E238" s="195">
        <v>95.081000000000003</v>
      </c>
      <c r="F238" s="196">
        <v>4.26</v>
      </c>
      <c r="G238" s="195">
        <v>97.179000000000002</v>
      </c>
      <c r="H238" s="196">
        <v>0.56200000000000006</v>
      </c>
      <c r="I238" s="195">
        <v>81.640625</v>
      </c>
      <c r="J238" s="196">
        <v>4.1529999999999996</v>
      </c>
      <c r="K238" s="197">
        <v>76.385000000000005</v>
      </c>
      <c r="L238" s="198">
        <v>91.006</v>
      </c>
      <c r="M238" s="199">
        <v>1961.9</v>
      </c>
      <c r="N238" s="199">
        <v>4868.6000000000004</v>
      </c>
      <c r="O238" s="198">
        <v>75.09</v>
      </c>
      <c r="P238" s="199">
        <v>147.51</v>
      </c>
      <c r="Q238" s="198">
        <v>0.91869999999999996</v>
      </c>
      <c r="R238" s="17">
        <v>0.78580000000000005</v>
      </c>
    </row>
    <row r="239" spans="2:18" x14ac:dyDescent="0.3">
      <c r="B239" s="185">
        <v>45314</v>
      </c>
      <c r="C239" s="193">
        <v>88.073999999999998</v>
      </c>
      <c r="D239" s="194">
        <v>4.8029999999999999</v>
      </c>
      <c r="E239" s="195">
        <v>95.234999999999999</v>
      </c>
      <c r="F239" s="196">
        <v>4.2149999999999999</v>
      </c>
      <c r="G239" s="195">
        <v>97.581000000000003</v>
      </c>
      <c r="H239" s="196">
        <v>0.50900000000000001</v>
      </c>
      <c r="I239" s="195">
        <v>81.8984375</v>
      </c>
      <c r="J239" s="196">
        <v>4.1079999999999997</v>
      </c>
      <c r="K239" s="197">
        <v>76.540000000000006</v>
      </c>
      <c r="L239" s="198">
        <v>90.882000000000005</v>
      </c>
      <c r="M239" s="199">
        <v>1976.3</v>
      </c>
      <c r="N239" s="199">
        <v>4864.6000000000004</v>
      </c>
      <c r="O239" s="198">
        <v>74.37</v>
      </c>
      <c r="P239" s="199">
        <v>148.35</v>
      </c>
      <c r="Q239" s="198">
        <v>0.92130000000000001</v>
      </c>
      <c r="R239" s="17">
        <v>0.78820000000000001</v>
      </c>
    </row>
    <row r="240" spans="2:18" x14ac:dyDescent="0.3">
      <c r="B240" s="185">
        <v>45313</v>
      </c>
      <c r="C240" s="193">
        <v>88.153000000000006</v>
      </c>
      <c r="D240" s="194">
        <v>4.79</v>
      </c>
      <c r="E240" s="195">
        <v>95.203999999999994</v>
      </c>
      <c r="F240" s="196">
        <v>4.2229999999999999</v>
      </c>
      <c r="G240" s="195">
        <v>97.688000000000002</v>
      </c>
      <c r="H240" s="196">
        <v>0.495</v>
      </c>
      <c r="I240" s="195">
        <v>82.0234375</v>
      </c>
      <c r="J240" s="196">
        <v>4.0860000000000003</v>
      </c>
      <c r="K240" s="197">
        <v>77</v>
      </c>
      <c r="L240" s="198">
        <v>91.41</v>
      </c>
      <c r="M240" s="199">
        <v>1983.4</v>
      </c>
      <c r="N240" s="199">
        <v>4850.3999999999996</v>
      </c>
      <c r="O240" s="198">
        <v>75.19</v>
      </c>
      <c r="P240" s="199">
        <v>148.1</v>
      </c>
      <c r="Q240" s="198">
        <v>0.91890000000000005</v>
      </c>
      <c r="R240" s="17">
        <v>0.78680000000000005</v>
      </c>
    </row>
    <row r="241" spans="2:18" x14ac:dyDescent="0.3">
      <c r="B241" s="185">
        <v>45310</v>
      </c>
      <c r="C241" s="193">
        <v>88.043000000000006</v>
      </c>
      <c r="D241" s="194">
        <v>4.8070000000000004</v>
      </c>
      <c r="E241" s="195">
        <v>95.058000000000007</v>
      </c>
      <c r="F241" s="196">
        <v>4.2640000000000002</v>
      </c>
      <c r="G241" s="195">
        <v>97.587000000000003</v>
      </c>
      <c r="H241" s="196">
        <v>0.50800000000000001</v>
      </c>
      <c r="I241" s="195">
        <v>81.890625</v>
      </c>
      <c r="J241" s="196">
        <v>4.1079999999999997</v>
      </c>
      <c r="K241" s="197">
        <v>76.870999999999995</v>
      </c>
      <c r="L241" s="198">
        <v>91.093999999999994</v>
      </c>
      <c r="M241" s="199">
        <v>1944.4</v>
      </c>
      <c r="N241" s="199">
        <v>4839.8</v>
      </c>
      <c r="O241" s="198">
        <v>73.41</v>
      </c>
      <c r="P241" s="199">
        <v>148.12</v>
      </c>
      <c r="Q241" s="198">
        <v>0.91759999999999997</v>
      </c>
      <c r="R241" s="17">
        <v>0.78720000000000001</v>
      </c>
    </row>
    <row r="242" spans="2:18" x14ac:dyDescent="0.3">
      <c r="B242" s="185">
        <v>45309</v>
      </c>
      <c r="C242" s="193">
        <v>87.986999999999995</v>
      </c>
      <c r="D242" s="194">
        <v>4.8159999999999998</v>
      </c>
      <c r="E242" s="195">
        <v>95.091999999999999</v>
      </c>
      <c r="F242" s="196">
        <v>4.2530000000000001</v>
      </c>
      <c r="G242" s="195">
        <v>97.653999999999996</v>
      </c>
      <c r="H242" s="196">
        <v>0.499</v>
      </c>
      <c r="I242" s="195">
        <v>81.7734375</v>
      </c>
      <c r="J242" s="196">
        <v>4.125</v>
      </c>
      <c r="K242" s="197">
        <v>76.846000000000004</v>
      </c>
      <c r="L242" s="198">
        <v>90.816000000000003</v>
      </c>
      <c r="M242" s="199">
        <v>1923.7</v>
      </c>
      <c r="N242" s="199">
        <v>4780.8999999999996</v>
      </c>
      <c r="O242" s="198">
        <v>74.08</v>
      </c>
      <c r="P242" s="199">
        <v>148.16</v>
      </c>
      <c r="Q242" s="198">
        <v>0.9194</v>
      </c>
      <c r="R242" s="17">
        <v>0.78700000000000003</v>
      </c>
    </row>
    <row r="243" spans="2:18" x14ac:dyDescent="0.3">
      <c r="B243" s="185">
        <v>45308</v>
      </c>
      <c r="C243" s="193">
        <v>88.25</v>
      </c>
      <c r="D243" s="194">
        <v>4.7709999999999999</v>
      </c>
      <c r="E243" s="195">
        <v>95.201999999999998</v>
      </c>
      <c r="F243" s="196">
        <v>4.22</v>
      </c>
      <c r="G243" s="195">
        <v>98.061000000000007</v>
      </c>
      <c r="H243" s="196">
        <v>0.44600000000000001</v>
      </c>
      <c r="I243" s="195">
        <v>81.96875</v>
      </c>
      <c r="J243" s="196">
        <v>4.0910000000000002</v>
      </c>
      <c r="K243" s="197">
        <v>76.498000000000005</v>
      </c>
      <c r="L243" s="198">
        <v>90.870999999999995</v>
      </c>
      <c r="M243" s="199">
        <v>1913.2</v>
      </c>
      <c r="N243" s="199">
        <v>4739.2</v>
      </c>
      <c r="O243" s="198">
        <v>72.56</v>
      </c>
      <c r="P243" s="199">
        <v>148.16</v>
      </c>
      <c r="Q243" s="198">
        <v>0.91890000000000005</v>
      </c>
      <c r="R243" s="17">
        <v>0.78890000000000005</v>
      </c>
    </row>
    <row r="244" spans="2:18" x14ac:dyDescent="0.3">
      <c r="B244" s="185">
        <v>45307</v>
      </c>
      <c r="C244" s="193">
        <v>88.656000000000006</v>
      </c>
      <c r="D244" s="194">
        <v>4.7050000000000001</v>
      </c>
      <c r="E244" s="195">
        <v>95.620999999999995</v>
      </c>
      <c r="F244" s="196">
        <v>4.0999999999999996</v>
      </c>
      <c r="G244" s="195">
        <v>98.206999999999994</v>
      </c>
      <c r="H244" s="196">
        <v>0.42699999999999999</v>
      </c>
      <c r="I244" s="195">
        <v>82.3125</v>
      </c>
      <c r="J244" s="196">
        <v>4.032</v>
      </c>
      <c r="K244" s="197">
        <v>77.600999999999999</v>
      </c>
      <c r="L244" s="198">
        <v>91.557000000000002</v>
      </c>
      <c r="M244" s="199">
        <v>1927.3</v>
      </c>
      <c r="N244" s="199">
        <v>4766</v>
      </c>
      <c r="O244" s="198">
        <v>72.400000000000006</v>
      </c>
      <c r="P244" s="199">
        <v>147.19</v>
      </c>
      <c r="Q244" s="198">
        <v>0.91949999999999998</v>
      </c>
      <c r="R244" s="17">
        <v>0.7913</v>
      </c>
    </row>
    <row r="245" spans="2:18" x14ac:dyDescent="0.3">
      <c r="B245" s="185">
        <v>45303</v>
      </c>
      <c r="C245" s="193">
        <v>89.456000000000003</v>
      </c>
      <c r="D245" s="194">
        <v>4.5759999999999996</v>
      </c>
      <c r="E245" s="195">
        <v>95.965000000000003</v>
      </c>
      <c r="F245" s="196">
        <v>4.0030000000000001</v>
      </c>
      <c r="G245" s="195">
        <v>98.152000000000001</v>
      </c>
      <c r="H245" s="196">
        <v>0.434</v>
      </c>
      <c r="I245" s="195">
        <v>83.0078125</v>
      </c>
      <c r="J245" s="196">
        <v>3.9159999999999999</v>
      </c>
      <c r="K245" s="197">
        <v>77.603999999999999</v>
      </c>
      <c r="L245" s="198">
        <v>92.162999999999997</v>
      </c>
      <c r="M245" s="199">
        <v>1951</v>
      </c>
      <c r="N245" s="199">
        <v>4783.8</v>
      </c>
      <c r="O245" s="198">
        <v>72.680000000000007</v>
      </c>
      <c r="P245" s="199">
        <v>144.88</v>
      </c>
      <c r="Q245" s="198">
        <v>0.91320000000000001</v>
      </c>
      <c r="R245" s="17">
        <v>0.78410000000000002</v>
      </c>
    </row>
    <row r="246" spans="2:18" x14ac:dyDescent="0.3">
      <c r="B246" s="185">
        <v>45302</v>
      </c>
      <c r="C246" s="193">
        <v>89.254000000000005</v>
      </c>
      <c r="D246" s="194">
        <v>4.6079999999999997</v>
      </c>
      <c r="E246" s="195">
        <v>95.778999999999996</v>
      </c>
      <c r="F246" s="196">
        <v>4.0540000000000003</v>
      </c>
      <c r="G246" s="195">
        <v>98.042000000000002</v>
      </c>
      <c r="H246" s="196">
        <v>0.44800000000000001</v>
      </c>
      <c r="I246" s="195">
        <v>82.7890625</v>
      </c>
      <c r="J246" s="196">
        <v>3.9489999999999998</v>
      </c>
      <c r="K246" s="197">
        <v>77.251999999999995</v>
      </c>
      <c r="L246" s="198">
        <v>91.614999999999995</v>
      </c>
      <c r="M246" s="199">
        <v>1955.5</v>
      </c>
      <c r="N246" s="199">
        <v>4780.2</v>
      </c>
      <c r="O246" s="198">
        <v>72.02</v>
      </c>
      <c r="P246" s="199">
        <v>145.29</v>
      </c>
      <c r="Q246" s="198">
        <v>0.91139999999999999</v>
      </c>
      <c r="R246" s="17">
        <v>0.78369999999999995</v>
      </c>
    </row>
    <row r="247" spans="2:18" x14ac:dyDescent="0.3">
      <c r="B247" s="185">
        <v>45301</v>
      </c>
      <c r="C247" s="193">
        <v>88.769000000000005</v>
      </c>
      <c r="D247" s="194">
        <v>4.6840000000000002</v>
      </c>
      <c r="E247" s="195">
        <v>95.402000000000001</v>
      </c>
      <c r="F247" s="196">
        <v>4.157</v>
      </c>
      <c r="G247" s="195">
        <v>97.917000000000002</v>
      </c>
      <c r="H247" s="196">
        <v>0.46400000000000002</v>
      </c>
      <c r="I247" s="195">
        <v>82.3515625</v>
      </c>
      <c r="J247" s="196">
        <v>4.0209999999999999</v>
      </c>
      <c r="K247" s="197">
        <v>77.358000000000004</v>
      </c>
      <c r="L247" s="198">
        <v>91.343000000000004</v>
      </c>
      <c r="M247" s="199">
        <v>1970.3</v>
      </c>
      <c r="N247" s="199">
        <v>4783.5</v>
      </c>
      <c r="O247" s="198">
        <v>71.37</v>
      </c>
      <c r="P247" s="199">
        <v>145.76</v>
      </c>
      <c r="Q247" s="198">
        <v>0.9113</v>
      </c>
      <c r="R247" s="17">
        <v>0.78480000000000005</v>
      </c>
    </row>
    <row r="248" spans="2:18" x14ac:dyDescent="0.3">
      <c r="B248" s="185">
        <v>45300</v>
      </c>
      <c r="C248" s="193">
        <v>88.787000000000006</v>
      </c>
      <c r="D248" s="194">
        <v>4.68</v>
      </c>
      <c r="E248" s="195">
        <v>95.366</v>
      </c>
      <c r="F248" s="196">
        <v>4.1660000000000004</v>
      </c>
      <c r="G248" s="195">
        <v>97.87</v>
      </c>
      <c r="H248" s="196">
        <v>0.47</v>
      </c>
      <c r="I248" s="195">
        <v>82.4140625</v>
      </c>
      <c r="J248" s="196">
        <v>4.0090000000000003</v>
      </c>
      <c r="K248" s="197">
        <v>77.603999999999999</v>
      </c>
      <c r="L248" s="198">
        <v>91.298000000000002</v>
      </c>
      <c r="M248" s="199">
        <v>1968</v>
      </c>
      <c r="N248" s="199">
        <v>4756.5</v>
      </c>
      <c r="O248" s="198">
        <v>72.239999999999995</v>
      </c>
      <c r="P248" s="199">
        <v>144.47999999999999</v>
      </c>
      <c r="Q248" s="198">
        <v>0.91479999999999995</v>
      </c>
      <c r="R248" s="17">
        <v>0.78680000000000005</v>
      </c>
    </row>
    <row r="249" spans="2:18" x14ac:dyDescent="0.3">
      <c r="B249" s="185">
        <v>45299</v>
      </c>
      <c r="C249" s="193">
        <v>88.563999999999993</v>
      </c>
      <c r="D249" s="194">
        <v>4.7160000000000002</v>
      </c>
      <c r="E249" s="195">
        <v>95.251999999999995</v>
      </c>
      <c r="F249" s="196">
        <v>4.1980000000000004</v>
      </c>
      <c r="G249" s="195">
        <v>97.739000000000004</v>
      </c>
      <c r="H249" s="196">
        <v>0.48699999999999999</v>
      </c>
      <c r="I249" s="195">
        <v>82.296875</v>
      </c>
      <c r="J249" s="196">
        <v>4.0279999999999996</v>
      </c>
      <c r="K249" s="197">
        <v>77.655000000000001</v>
      </c>
      <c r="L249" s="198">
        <v>91.515000000000001</v>
      </c>
      <c r="M249" s="199">
        <v>1989</v>
      </c>
      <c r="N249" s="199">
        <v>4763.5</v>
      </c>
      <c r="O249" s="198">
        <v>70.77</v>
      </c>
      <c r="P249" s="199">
        <v>144.22999999999999</v>
      </c>
      <c r="Q249" s="198">
        <v>0.91320000000000001</v>
      </c>
      <c r="R249" s="17">
        <v>0.78439999999999999</v>
      </c>
    </row>
    <row r="250" spans="2:18" x14ac:dyDescent="0.3">
      <c r="B250" s="185">
        <v>45296</v>
      </c>
      <c r="C250" s="193">
        <v>88.477000000000004</v>
      </c>
      <c r="D250" s="194">
        <v>4.7290000000000001</v>
      </c>
      <c r="E250" s="195">
        <v>95.031999999999996</v>
      </c>
      <c r="F250" s="196">
        <v>4.2590000000000003</v>
      </c>
      <c r="G250" s="195">
        <v>97.739000000000004</v>
      </c>
      <c r="H250" s="196">
        <v>0.48699999999999999</v>
      </c>
      <c r="I250" s="195">
        <v>82.1796875</v>
      </c>
      <c r="J250" s="196">
        <v>4.0469999999999997</v>
      </c>
      <c r="K250" s="197">
        <v>77.566000000000003</v>
      </c>
      <c r="L250" s="198">
        <v>91.302000000000007</v>
      </c>
      <c r="M250" s="199">
        <v>1951.1</v>
      </c>
      <c r="N250" s="199">
        <v>4697.2</v>
      </c>
      <c r="O250" s="198">
        <v>73.81</v>
      </c>
      <c r="P250" s="199">
        <v>144.63</v>
      </c>
      <c r="Q250" s="198">
        <v>0.91390000000000005</v>
      </c>
      <c r="R250" s="17">
        <v>0.78620000000000001</v>
      </c>
    </row>
    <row r="251" spans="2:18" x14ac:dyDescent="0.3">
      <c r="B251" s="185">
        <v>45295</v>
      </c>
      <c r="C251" s="193">
        <v>88.692999999999998</v>
      </c>
      <c r="D251" s="194">
        <v>4.694</v>
      </c>
      <c r="E251" s="195">
        <v>95.078999999999994</v>
      </c>
      <c r="F251" s="196">
        <v>4.2450000000000001</v>
      </c>
      <c r="G251" s="195">
        <v>97.742999999999995</v>
      </c>
      <c r="H251" s="196">
        <v>0.48599999999999999</v>
      </c>
      <c r="I251" s="195">
        <v>82.390625</v>
      </c>
      <c r="J251" s="196">
        <v>4.0090000000000003</v>
      </c>
      <c r="K251" s="197">
        <v>77.893000000000001</v>
      </c>
      <c r="L251" s="198">
        <v>91.564999999999998</v>
      </c>
      <c r="M251" s="199">
        <v>1957.7</v>
      </c>
      <c r="N251" s="199">
        <v>4688.7</v>
      </c>
      <c r="O251" s="198">
        <v>72.19</v>
      </c>
      <c r="P251" s="199">
        <v>144.63</v>
      </c>
      <c r="Q251" s="198">
        <v>0.91369999999999996</v>
      </c>
      <c r="R251" s="17">
        <v>0.78849999999999998</v>
      </c>
    </row>
    <row r="252" spans="2:18" x14ac:dyDescent="0.3">
      <c r="B252" s="185">
        <v>45294</v>
      </c>
      <c r="C252" s="193">
        <v>89.153000000000006</v>
      </c>
      <c r="D252" s="194">
        <v>4.6189999999999998</v>
      </c>
      <c r="E252" s="195">
        <v>95.364000000000004</v>
      </c>
      <c r="F252" s="196">
        <v>4.1619999999999999</v>
      </c>
      <c r="G252" s="195">
        <v>97.697000000000003</v>
      </c>
      <c r="H252" s="196">
        <v>0.49199999999999999</v>
      </c>
      <c r="I252" s="195">
        <v>82.8359375</v>
      </c>
      <c r="J252" s="196">
        <v>3.9340000000000002</v>
      </c>
      <c r="K252" s="197">
        <v>78.430999999999997</v>
      </c>
      <c r="L252" s="198">
        <v>92.361999999999995</v>
      </c>
      <c r="M252" s="199">
        <v>1959.2</v>
      </c>
      <c r="N252" s="199">
        <v>4704.8</v>
      </c>
      <c r="O252" s="198">
        <v>72.7</v>
      </c>
      <c r="P252" s="199">
        <v>143.29</v>
      </c>
      <c r="Q252" s="198">
        <v>0.91559999999999997</v>
      </c>
      <c r="R252" s="17">
        <v>0.78959999999999997</v>
      </c>
    </row>
    <row r="253" spans="2:18" x14ac:dyDescent="0.3">
      <c r="B253" s="185">
        <v>45293</v>
      </c>
      <c r="C253" s="193">
        <v>89.305999999999997</v>
      </c>
      <c r="D253" s="194">
        <v>4.5940000000000003</v>
      </c>
      <c r="E253" s="195">
        <v>95.512</v>
      </c>
      <c r="F253" s="196">
        <v>4.12</v>
      </c>
      <c r="G253" s="195">
        <v>97.697000000000003</v>
      </c>
      <c r="H253" s="196">
        <v>0.49199999999999999</v>
      </c>
      <c r="I253" s="195">
        <v>82.7890625</v>
      </c>
      <c r="J253" s="196">
        <v>3.9409999999999998</v>
      </c>
      <c r="K253" s="197">
        <v>78.474999999999994</v>
      </c>
      <c r="L253" s="198">
        <v>92.29</v>
      </c>
      <c r="M253" s="199">
        <v>2012.8</v>
      </c>
      <c r="N253" s="199">
        <v>4742.8</v>
      </c>
      <c r="O253" s="198">
        <v>70.38</v>
      </c>
      <c r="P253" s="199">
        <v>141.99</v>
      </c>
      <c r="Q253" s="198">
        <v>0.91390000000000005</v>
      </c>
      <c r="R253" s="17">
        <v>0.79259999999999997</v>
      </c>
    </row>
    <row r="254" spans="2:18" x14ac:dyDescent="0.3">
      <c r="B254" s="185">
        <v>45289</v>
      </c>
      <c r="C254" s="193">
        <v>89.866</v>
      </c>
      <c r="D254" s="194">
        <v>4.5039999999999996</v>
      </c>
      <c r="E254" s="195">
        <v>95.808000000000007</v>
      </c>
      <c r="F254" s="196">
        <v>4.0359999999999996</v>
      </c>
      <c r="G254" s="195">
        <v>97.695999999999998</v>
      </c>
      <c r="H254" s="196">
        <v>0.49199999999999999</v>
      </c>
      <c r="I254" s="195">
        <v>83.0859375</v>
      </c>
      <c r="J254" s="196">
        <v>3.891</v>
      </c>
      <c r="K254" s="197">
        <v>79.069000000000003</v>
      </c>
      <c r="L254" s="198">
        <v>92.436999999999998</v>
      </c>
      <c r="M254" s="199">
        <v>2019.9</v>
      </c>
      <c r="N254" s="199">
        <v>4769.8</v>
      </c>
      <c r="O254" s="198">
        <v>71.650000000000006</v>
      </c>
      <c r="P254" s="199">
        <v>141.04</v>
      </c>
      <c r="Q254" s="198">
        <v>0.90590000000000004</v>
      </c>
      <c r="R254" s="17">
        <v>0.78549999999999998</v>
      </c>
    </row>
    <row r="255" spans="2:18" x14ac:dyDescent="0.3">
      <c r="B255" s="185">
        <v>45288</v>
      </c>
      <c r="C255" s="193">
        <v>90.016000000000005</v>
      </c>
      <c r="D255" s="194">
        <v>4.4800000000000004</v>
      </c>
      <c r="E255" s="195">
        <v>95.765000000000001</v>
      </c>
      <c r="F255" s="196">
        <v>4.048</v>
      </c>
      <c r="G255" s="195">
        <v>97.822999999999993</v>
      </c>
      <c r="H255" s="196">
        <v>0.47499999999999998</v>
      </c>
      <c r="I255" s="195">
        <v>83.2734375</v>
      </c>
      <c r="J255" s="196">
        <v>3.8570000000000002</v>
      </c>
      <c r="K255" s="197">
        <v>79.069000000000003</v>
      </c>
      <c r="L255" s="198">
        <v>92.436999999999998</v>
      </c>
      <c r="M255" s="199">
        <v>2027.1</v>
      </c>
      <c r="N255" s="199">
        <v>4783.3999999999996</v>
      </c>
      <c r="O255" s="198">
        <v>71.77</v>
      </c>
      <c r="P255" s="199">
        <v>141.41</v>
      </c>
      <c r="Q255" s="198">
        <v>0.90410000000000001</v>
      </c>
      <c r="R255" s="17">
        <v>0.78539999999999999</v>
      </c>
    </row>
    <row r="256" spans="2:18" x14ac:dyDescent="0.3">
      <c r="B256" s="185">
        <v>45287</v>
      </c>
      <c r="C256" s="193">
        <v>90.057000000000002</v>
      </c>
      <c r="D256" s="194">
        <v>4.4729999999999999</v>
      </c>
      <c r="E256" s="195">
        <v>95.834999999999994</v>
      </c>
      <c r="F256" s="196">
        <v>4.0259999999999998</v>
      </c>
      <c r="G256" s="195">
        <v>97.698999999999998</v>
      </c>
      <c r="H256" s="196">
        <v>0.49099999999999999</v>
      </c>
      <c r="I256" s="195">
        <v>83.578125</v>
      </c>
      <c r="J256" s="196">
        <v>3.806</v>
      </c>
      <c r="K256" s="197">
        <v>79.182000000000002</v>
      </c>
      <c r="L256" s="198">
        <v>93.126999999999995</v>
      </c>
      <c r="M256" s="199">
        <v>2058.3000000000002</v>
      </c>
      <c r="N256" s="199">
        <v>4781.6000000000004</v>
      </c>
      <c r="O256" s="198">
        <v>74.11</v>
      </c>
      <c r="P256" s="199">
        <v>141.83000000000001</v>
      </c>
      <c r="Q256" s="198">
        <v>0.90049999999999997</v>
      </c>
      <c r="R256" s="17">
        <v>0.78139999999999998</v>
      </c>
    </row>
    <row r="257" spans="2:18" x14ac:dyDescent="0.3">
      <c r="B257" s="185">
        <v>45286</v>
      </c>
      <c r="C257" s="193">
        <v>89.233000000000004</v>
      </c>
      <c r="D257" s="194">
        <v>4.6020000000000003</v>
      </c>
      <c r="E257" s="195">
        <v>95.48</v>
      </c>
      <c r="F257" s="196">
        <v>4.1239999999999997</v>
      </c>
      <c r="G257" s="195">
        <v>97.552000000000007</v>
      </c>
      <c r="H257" s="196">
        <v>0.51</v>
      </c>
      <c r="I257" s="195">
        <v>82.953125</v>
      </c>
      <c r="J257" s="196">
        <v>3.9079999999999999</v>
      </c>
      <c r="K257" s="197">
        <v>79.47</v>
      </c>
      <c r="L257" s="198">
        <v>93.947000000000003</v>
      </c>
      <c r="M257" s="199">
        <v>2066.1999999999998</v>
      </c>
      <c r="N257" s="199">
        <v>4774.8</v>
      </c>
      <c r="O257" s="198">
        <v>75.569999999999993</v>
      </c>
      <c r="P257" s="199">
        <v>142.4</v>
      </c>
      <c r="Q257" s="198">
        <v>0.90559999999999996</v>
      </c>
      <c r="R257" s="17">
        <v>0.78590000000000004</v>
      </c>
    </row>
    <row r="258" spans="2:18" x14ac:dyDescent="0.3">
      <c r="B258" s="185">
        <v>45282</v>
      </c>
      <c r="C258" s="193">
        <v>89.301000000000002</v>
      </c>
      <c r="D258" s="194">
        <v>4.5910000000000002</v>
      </c>
      <c r="E258" s="195">
        <v>95.552000000000007</v>
      </c>
      <c r="F258" s="196">
        <v>4.1029999999999998</v>
      </c>
      <c r="G258" s="195">
        <v>97.611999999999995</v>
      </c>
      <c r="H258" s="196">
        <v>0.502</v>
      </c>
      <c r="I258" s="195">
        <v>82.9609375</v>
      </c>
      <c r="J258" s="196">
        <v>3.9060000000000001</v>
      </c>
      <c r="K258" s="197">
        <v>79.037999999999997</v>
      </c>
      <c r="L258" s="198">
        <v>93.483999999999995</v>
      </c>
      <c r="M258" s="199">
        <v>2034</v>
      </c>
      <c r="N258" s="199">
        <v>4754.6000000000004</v>
      </c>
      <c r="O258" s="198">
        <v>73.56</v>
      </c>
      <c r="P258" s="199">
        <v>142.41</v>
      </c>
      <c r="Q258" s="198">
        <v>0.90800000000000003</v>
      </c>
      <c r="R258" s="17">
        <v>0.78739999999999999</v>
      </c>
    </row>
    <row r="259" spans="2:18" x14ac:dyDescent="0.3">
      <c r="B259" s="185">
        <v>45281</v>
      </c>
      <c r="C259" s="193">
        <v>89.408000000000001</v>
      </c>
      <c r="D259" s="194">
        <v>4.5739999999999998</v>
      </c>
      <c r="E259" s="195">
        <v>95.462000000000003</v>
      </c>
      <c r="F259" s="196">
        <v>4.1269999999999998</v>
      </c>
      <c r="G259" s="195">
        <v>97.802999999999997</v>
      </c>
      <c r="H259" s="196">
        <v>0.47699999999999998</v>
      </c>
      <c r="I259" s="195">
        <v>82.9921875</v>
      </c>
      <c r="J259" s="196">
        <v>3.8969999999999998</v>
      </c>
      <c r="K259" s="197">
        <v>78.902000000000001</v>
      </c>
      <c r="L259" s="198">
        <v>93.180999999999997</v>
      </c>
      <c r="M259" s="199">
        <v>2017.1</v>
      </c>
      <c r="N259" s="199">
        <v>4746.8</v>
      </c>
      <c r="O259" s="198">
        <v>73.89</v>
      </c>
      <c r="P259" s="199">
        <v>142.12</v>
      </c>
      <c r="Q259" s="198">
        <v>0.90820000000000001</v>
      </c>
      <c r="R259" s="17">
        <v>0.78800000000000003</v>
      </c>
    </row>
    <row r="260" spans="2:18" x14ac:dyDescent="0.3">
      <c r="B260" s="185">
        <v>45280</v>
      </c>
      <c r="C260" s="193">
        <v>89.552000000000007</v>
      </c>
      <c r="D260" s="194">
        <v>4.5490000000000004</v>
      </c>
      <c r="E260" s="195">
        <v>95.51</v>
      </c>
      <c r="F260" s="196">
        <v>4.1109999999999998</v>
      </c>
      <c r="G260" s="195">
        <v>97.941999999999993</v>
      </c>
      <c r="H260" s="196">
        <v>0.45900000000000002</v>
      </c>
      <c r="I260" s="195">
        <v>83.2265625</v>
      </c>
      <c r="J260" s="196">
        <v>3.8580000000000001</v>
      </c>
      <c r="K260" s="197">
        <v>78.867000000000004</v>
      </c>
      <c r="L260" s="198">
        <v>93.132999999999996</v>
      </c>
      <c r="M260" s="199">
        <v>1982.8</v>
      </c>
      <c r="N260" s="199">
        <v>4698.3999999999996</v>
      </c>
      <c r="O260" s="198">
        <v>74.22</v>
      </c>
      <c r="P260" s="199">
        <v>143.57</v>
      </c>
      <c r="Q260" s="198">
        <v>0.91390000000000005</v>
      </c>
      <c r="R260" s="17">
        <v>0.79120000000000001</v>
      </c>
    </row>
    <row r="261" spans="2:18" x14ac:dyDescent="0.3">
      <c r="B261" s="185">
        <v>45279</v>
      </c>
      <c r="C261" s="193">
        <v>89.078000000000003</v>
      </c>
      <c r="D261" s="194">
        <v>4.6239999999999997</v>
      </c>
      <c r="E261" s="195">
        <v>95.265000000000001</v>
      </c>
      <c r="F261" s="196">
        <v>4.1779999999999999</v>
      </c>
      <c r="G261" s="195">
        <v>97.477000000000004</v>
      </c>
      <c r="H261" s="196">
        <v>0.51900000000000002</v>
      </c>
      <c r="I261" s="195">
        <v>82.6953125</v>
      </c>
      <c r="J261" s="196">
        <v>3.9449999999999998</v>
      </c>
      <c r="K261" s="197">
        <v>78.066000000000003</v>
      </c>
      <c r="L261" s="198">
        <v>92.861999999999995</v>
      </c>
      <c r="M261" s="199">
        <v>2021</v>
      </c>
      <c r="N261" s="199">
        <v>4768.3999999999996</v>
      </c>
      <c r="O261" s="198">
        <v>73.44</v>
      </c>
      <c r="P261" s="199">
        <v>143.84</v>
      </c>
      <c r="Q261" s="198">
        <v>0.91069999999999995</v>
      </c>
      <c r="R261" s="17">
        <v>0.78539999999999999</v>
      </c>
    </row>
    <row r="262" spans="2:18" x14ac:dyDescent="0.3">
      <c r="B262" s="185">
        <v>45278</v>
      </c>
      <c r="C262" s="193">
        <v>89.058999999999997</v>
      </c>
      <c r="D262" s="194">
        <v>4.6260000000000003</v>
      </c>
      <c r="E262" s="195">
        <v>95.317999999999998</v>
      </c>
      <c r="F262" s="196">
        <v>4.1619999999999999</v>
      </c>
      <c r="G262" s="195">
        <v>97.13</v>
      </c>
      <c r="H262" s="196">
        <v>0.56399999999999995</v>
      </c>
      <c r="I262" s="195">
        <v>82.6875</v>
      </c>
      <c r="J262" s="196">
        <v>3.9449999999999998</v>
      </c>
      <c r="K262" s="197">
        <v>77.772999999999996</v>
      </c>
      <c r="L262" s="198">
        <v>91.915000000000006</v>
      </c>
      <c r="M262" s="199">
        <v>1982.4</v>
      </c>
      <c r="N262" s="199">
        <v>4740.6000000000004</v>
      </c>
      <c r="O262" s="198">
        <v>72.47</v>
      </c>
      <c r="P262" s="199">
        <v>142.78</v>
      </c>
      <c r="Q262" s="198">
        <v>0.91549999999999998</v>
      </c>
      <c r="R262" s="17">
        <v>0.79069999999999996</v>
      </c>
    </row>
    <row r="263" spans="2:18" x14ac:dyDescent="0.3">
      <c r="B263" s="185">
        <v>45275</v>
      </c>
      <c r="C263" s="193">
        <v>89.174000000000007</v>
      </c>
      <c r="D263" s="194">
        <v>4.6070000000000002</v>
      </c>
      <c r="E263" s="195">
        <v>95.316000000000003</v>
      </c>
      <c r="F263" s="196">
        <v>4.1619999999999999</v>
      </c>
      <c r="G263" s="195">
        <v>96.998999999999995</v>
      </c>
      <c r="H263" s="196">
        <v>0.58099999999999996</v>
      </c>
      <c r="I263" s="195">
        <v>82.796875</v>
      </c>
      <c r="J263" s="196">
        <v>3.9260000000000002</v>
      </c>
      <c r="K263" s="197">
        <v>77.846999999999994</v>
      </c>
      <c r="L263" s="198">
        <v>92.18</v>
      </c>
      <c r="M263" s="199">
        <v>1985.1</v>
      </c>
      <c r="N263" s="199">
        <v>4719.2</v>
      </c>
      <c r="O263" s="198">
        <v>71.430000000000007</v>
      </c>
      <c r="P263" s="199">
        <v>142.15</v>
      </c>
      <c r="Q263" s="198">
        <v>0.91779999999999995</v>
      </c>
      <c r="R263" s="17">
        <v>0.78859999999999997</v>
      </c>
    </row>
    <row r="264" spans="2:18" x14ac:dyDescent="0.3">
      <c r="B264" s="185">
        <v>45274</v>
      </c>
      <c r="C264" s="193">
        <v>89.242999999999995</v>
      </c>
      <c r="D264" s="194">
        <v>4.5960000000000001</v>
      </c>
      <c r="E264" s="195">
        <v>95.478999999999999</v>
      </c>
      <c r="F264" s="196">
        <v>4.1159999999999997</v>
      </c>
      <c r="G264" s="195">
        <v>97.18</v>
      </c>
      <c r="H264" s="196">
        <v>0.55700000000000005</v>
      </c>
      <c r="I264" s="195">
        <v>82.7734375</v>
      </c>
      <c r="J264" s="196">
        <v>3.9279999999999999</v>
      </c>
      <c r="K264" s="197">
        <v>77.224999999999994</v>
      </c>
      <c r="L264" s="198">
        <v>91.724999999999994</v>
      </c>
      <c r="M264" s="199">
        <v>2000.5</v>
      </c>
      <c r="N264" s="199">
        <v>4719.6000000000004</v>
      </c>
      <c r="O264" s="198">
        <v>71.58</v>
      </c>
      <c r="P264" s="199">
        <v>141.88999999999999</v>
      </c>
      <c r="Q264" s="198">
        <v>0.90959999999999996</v>
      </c>
      <c r="R264" s="17">
        <v>0.7833</v>
      </c>
    </row>
    <row r="265" spans="2:18" x14ac:dyDescent="0.3">
      <c r="B265" s="185">
        <v>45273</v>
      </c>
      <c r="C265" s="193">
        <v>88.613</v>
      </c>
      <c r="D265" s="194">
        <v>4.6950000000000003</v>
      </c>
      <c r="E265" s="195">
        <v>95.185000000000002</v>
      </c>
      <c r="F265" s="196">
        <v>4.1950000000000003</v>
      </c>
      <c r="G265" s="195">
        <v>97.010999999999996</v>
      </c>
      <c r="H265" s="196">
        <v>0.57899999999999996</v>
      </c>
      <c r="I265" s="195">
        <v>82.2421875</v>
      </c>
      <c r="J265" s="196">
        <v>4.0140000000000002</v>
      </c>
      <c r="K265" s="197">
        <v>76.972999999999999</v>
      </c>
      <c r="L265" s="198">
        <v>90.728999999999999</v>
      </c>
      <c r="M265" s="199">
        <v>1947.5</v>
      </c>
      <c r="N265" s="199">
        <v>4707.1000000000004</v>
      </c>
      <c r="O265" s="198">
        <v>69.47</v>
      </c>
      <c r="P265" s="199">
        <v>142.88999999999999</v>
      </c>
      <c r="Q265" s="198">
        <v>0.91959999999999997</v>
      </c>
      <c r="R265" s="17">
        <v>0.79249999999999998</v>
      </c>
    </row>
    <row r="266" spans="2:18" x14ac:dyDescent="0.3">
      <c r="B266" s="185">
        <v>45272</v>
      </c>
      <c r="C266" s="193">
        <v>87.307000000000002</v>
      </c>
      <c r="D266" s="194">
        <v>4.9039999999999999</v>
      </c>
      <c r="E266" s="195">
        <v>94.263999999999996</v>
      </c>
      <c r="F266" s="196">
        <v>4.45</v>
      </c>
      <c r="G266" s="195">
        <v>96.796000000000006</v>
      </c>
      <c r="H266" s="196">
        <v>0.60699999999999998</v>
      </c>
      <c r="I266" s="195">
        <v>81.0390625</v>
      </c>
      <c r="J266" s="196">
        <v>4.2149999999999999</v>
      </c>
      <c r="K266" s="197">
        <v>76.174999999999997</v>
      </c>
      <c r="L266" s="198">
        <v>90.206999999999994</v>
      </c>
      <c r="M266" s="199">
        <v>1881.3</v>
      </c>
      <c r="N266" s="199">
        <v>4643.7</v>
      </c>
      <c r="O266" s="198">
        <v>68.61</v>
      </c>
      <c r="P266" s="199">
        <v>145.44999999999999</v>
      </c>
      <c r="Q266" s="198">
        <v>0.9264</v>
      </c>
      <c r="R266" s="17">
        <v>0.79600000000000004</v>
      </c>
    </row>
    <row r="267" spans="2:18" x14ac:dyDescent="0.3">
      <c r="B267" s="185">
        <v>45271</v>
      </c>
      <c r="C267" s="193">
        <v>87.013000000000005</v>
      </c>
      <c r="D267" s="194">
        <v>4.952</v>
      </c>
      <c r="E267" s="195">
        <v>94.337999999999994</v>
      </c>
      <c r="F267" s="196">
        <v>4.4279999999999999</v>
      </c>
      <c r="G267" s="195">
        <v>96.513999999999996</v>
      </c>
      <c r="H267" s="196">
        <v>0.64400000000000002</v>
      </c>
      <c r="I267" s="195">
        <v>80.8359375</v>
      </c>
      <c r="J267" s="196">
        <v>4.2480000000000002</v>
      </c>
      <c r="K267" s="197">
        <v>75.581000000000003</v>
      </c>
      <c r="L267" s="198">
        <v>89.804000000000002</v>
      </c>
      <c r="M267" s="199">
        <v>1883.7</v>
      </c>
      <c r="N267" s="199">
        <v>4622.3999999999996</v>
      </c>
      <c r="O267" s="198">
        <v>71.319999999999993</v>
      </c>
      <c r="P267" s="199">
        <v>146.16</v>
      </c>
      <c r="Q267" s="198">
        <v>0.92900000000000005</v>
      </c>
      <c r="R267" s="17">
        <v>0.79649999999999999</v>
      </c>
    </row>
    <row r="268" spans="2:18" x14ac:dyDescent="0.3">
      <c r="B268" s="185">
        <v>45268</v>
      </c>
      <c r="C268" s="193">
        <v>87.099000000000004</v>
      </c>
      <c r="D268" s="194">
        <v>4.9370000000000003</v>
      </c>
      <c r="E268" s="195">
        <v>94.33</v>
      </c>
      <c r="F268" s="196">
        <v>4.43</v>
      </c>
      <c r="G268" s="195">
        <v>96.504999999999995</v>
      </c>
      <c r="H268" s="196">
        <v>0.64500000000000002</v>
      </c>
      <c r="I268" s="195">
        <v>80.8671875</v>
      </c>
      <c r="J268" s="196">
        <v>4.242</v>
      </c>
      <c r="K268" s="197">
        <v>75.775999999999996</v>
      </c>
      <c r="L268" s="198">
        <v>89.77</v>
      </c>
      <c r="M268" s="199">
        <v>1880.8</v>
      </c>
      <c r="N268" s="199">
        <v>4604.3999999999996</v>
      </c>
      <c r="O268" s="198">
        <v>71.23</v>
      </c>
      <c r="P268" s="199">
        <v>144.94999999999999</v>
      </c>
      <c r="Q268" s="198">
        <v>0.92910000000000004</v>
      </c>
      <c r="R268" s="17">
        <v>0.79690000000000005</v>
      </c>
    </row>
    <row r="269" spans="2:18" x14ac:dyDescent="0.3">
      <c r="B269" s="185">
        <v>45267</v>
      </c>
      <c r="C269" s="193">
        <v>87.575000000000003</v>
      </c>
      <c r="D269" s="194">
        <v>4.859</v>
      </c>
      <c r="E269" s="195">
        <v>94.572000000000003</v>
      </c>
      <c r="F269" s="196">
        <v>4.3609999999999998</v>
      </c>
      <c r="G269" s="195">
        <v>96.563000000000002</v>
      </c>
      <c r="H269" s="196">
        <v>0.63700000000000001</v>
      </c>
      <c r="I269" s="195">
        <v>81.359375</v>
      </c>
      <c r="J269" s="196">
        <v>4.1559999999999997</v>
      </c>
      <c r="K269" s="197">
        <v>76.182000000000002</v>
      </c>
      <c r="L269" s="198">
        <v>90.691999999999993</v>
      </c>
      <c r="M269" s="199">
        <v>1868.3</v>
      </c>
      <c r="N269" s="199">
        <v>4585.6000000000004</v>
      </c>
      <c r="O269" s="198">
        <v>69.34</v>
      </c>
      <c r="P269" s="199">
        <v>144.13</v>
      </c>
      <c r="Q269" s="198">
        <v>0.9264</v>
      </c>
      <c r="R269" s="17">
        <v>0.79400000000000004</v>
      </c>
    </row>
    <row r="270" spans="2:18" x14ac:dyDescent="0.3">
      <c r="B270" s="185">
        <v>45266</v>
      </c>
      <c r="C270" s="193">
        <v>87.870999999999995</v>
      </c>
      <c r="D270" s="194">
        <v>4.8099999999999996</v>
      </c>
      <c r="E270" s="195">
        <v>94.658000000000001</v>
      </c>
      <c r="F270" s="196">
        <v>4.335</v>
      </c>
      <c r="G270" s="195">
        <v>97.465999999999994</v>
      </c>
      <c r="H270" s="196">
        <v>0.51900000000000002</v>
      </c>
      <c r="I270" s="195">
        <v>81.5859375</v>
      </c>
      <c r="J270" s="196">
        <v>4.117</v>
      </c>
      <c r="K270" s="197">
        <v>76.319000000000003</v>
      </c>
      <c r="L270" s="198">
        <v>90.688999999999993</v>
      </c>
      <c r="M270" s="199">
        <v>1852.1</v>
      </c>
      <c r="N270" s="199">
        <v>4549.3</v>
      </c>
      <c r="O270" s="198">
        <v>69.38</v>
      </c>
      <c r="P270" s="199">
        <v>147.31</v>
      </c>
      <c r="Q270" s="198">
        <v>0.92900000000000005</v>
      </c>
      <c r="R270" s="17">
        <v>0.79620000000000002</v>
      </c>
    </row>
    <row r="271" spans="2:18" x14ac:dyDescent="0.3">
      <c r="B271" s="185">
        <v>45265</v>
      </c>
      <c r="C271" s="193">
        <v>87.481999999999999</v>
      </c>
      <c r="D271" s="194">
        <v>4.8719999999999999</v>
      </c>
      <c r="E271" s="195">
        <v>94.491</v>
      </c>
      <c r="F271" s="196">
        <v>4.38</v>
      </c>
      <c r="G271" s="195">
        <v>97.287999999999997</v>
      </c>
      <c r="H271" s="196">
        <v>0.54200000000000004</v>
      </c>
      <c r="I271" s="195">
        <v>81.2421875</v>
      </c>
      <c r="J271" s="196">
        <v>4.1740000000000004</v>
      </c>
      <c r="K271" s="197">
        <v>75.885999999999996</v>
      </c>
      <c r="L271" s="198">
        <v>90.314999999999998</v>
      </c>
      <c r="M271" s="199">
        <v>1856</v>
      </c>
      <c r="N271" s="199">
        <v>4567.2</v>
      </c>
      <c r="O271" s="198">
        <v>72.319999999999993</v>
      </c>
      <c r="P271" s="199">
        <v>147.15</v>
      </c>
      <c r="Q271" s="198">
        <v>0.92620000000000002</v>
      </c>
      <c r="R271" s="17">
        <v>0.79390000000000005</v>
      </c>
    </row>
    <row r="272" spans="2:18" x14ac:dyDescent="0.3">
      <c r="B272" s="185">
        <v>45264</v>
      </c>
      <c r="C272" s="193">
        <v>87.036000000000001</v>
      </c>
      <c r="D272" s="194">
        <v>4.944</v>
      </c>
      <c r="E272" s="195">
        <v>94.38</v>
      </c>
      <c r="F272" s="196">
        <v>4.41</v>
      </c>
      <c r="G272" s="195">
        <v>97.087000000000003</v>
      </c>
      <c r="H272" s="196">
        <v>0.56799999999999995</v>
      </c>
      <c r="I272" s="195">
        <v>80.71875</v>
      </c>
      <c r="J272" s="196">
        <v>4.2610000000000001</v>
      </c>
      <c r="K272" s="197">
        <v>74.977000000000004</v>
      </c>
      <c r="L272" s="198">
        <v>89.367000000000004</v>
      </c>
      <c r="M272" s="199">
        <v>1882</v>
      </c>
      <c r="N272" s="199">
        <v>4569.8</v>
      </c>
      <c r="O272" s="198">
        <v>73.040000000000006</v>
      </c>
      <c r="P272" s="199">
        <v>147.21</v>
      </c>
      <c r="Q272" s="198">
        <v>0.92279999999999995</v>
      </c>
      <c r="R272" s="17">
        <v>0.79159999999999997</v>
      </c>
    </row>
    <row r="273" spans="2:18" x14ac:dyDescent="0.3">
      <c r="B273" s="185">
        <v>45261</v>
      </c>
      <c r="C273" s="193">
        <v>87.325999999999993</v>
      </c>
      <c r="D273" s="194">
        <v>4.8959999999999999</v>
      </c>
      <c r="E273" s="195">
        <v>94.64</v>
      </c>
      <c r="F273" s="196">
        <v>4.3369999999999997</v>
      </c>
      <c r="G273" s="195">
        <v>97.024000000000001</v>
      </c>
      <c r="H273" s="196">
        <v>0.57599999999999996</v>
      </c>
      <c r="I273" s="195">
        <v>81.1015625</v>
      </c>
      <c r="J273" s="196">
        <v>4.1959999999999997</v>
      </c>
      <c r="K273" s="197">
        <v>75.284000000000006</v>
      </c>
      <c r="L273" s="198">
        <v>89.575999999999993</v>
      </c>
      <c r="M273" s="199">
        <v>1862.6</v>
      </c>
      <c r="N273" s="199">
        <v>4594.6000000000004</v>
      </c>
      <c r="O273" s="198">
        <v>74.069999999999993</v>
      </c>
      <c r="P273" s="199">
        <v>146.82</v>
      </c>
      <c r="Q273" s="198">
        <v>0.91879999999999995</v>
      </c>
      <c r="R273" s="17">
        <v>0.78680000000000005</v>
      </c>
    </row>
    <row r="274" spans="2:18" x14ac:dyDescent="0.3">
      <c r="B274" s="185">
        <v>45260</v>
      </c>
      <c r="C274" s="193">
        <v>86.570999999999998</v>
      </c>
      <c r="D274" s="194">
        <v>5.0179999999999998</v>
      </c>
      <c r="E274" s="195">
        <v>94.204999999999998</v>
      </c>
      <c r="F274" s="196">
        <v>4.4569999999999999</v>
      </c>
      <c r="G274" s="195">
        <v>97.236999999999995</v>
      </c>
      <c r="H274" s="196">
        <v>0.54800000000000004</v>
      </c>
      <c r="I274" s="195">
        <v>80.28125</v>
      </c>
      <c r="J274" s="196">
        <v>4.3310000000000004</v>
      </c>
      <c r="K274" s="197">
        <v>75.064999999999998</v>
      </c>
      <c r="L274" s="198">
        <v>88.631</v>
      </c>
      <c r="M274" s="199">
        <v>1809</v>
      </c>
      <c r="N274" s="199">
        <v>4567.8</v>
      </c>
      <c r="O274" s="198">
        <v>75.959999999999994</v>
      </c>
      <c r="P274" s="199">
        <v>148.19999999999999</v>
      </c>
      <c r="Q274" s="198">
        <v>0.91839999999999999</v>
      </c>
      <c r="R274" s="17">
        <v>0.79220000000000002</v>
      </c>
    </row>
    <row r="275" spans="2:18" x14ac:dyDescent="0.3">
      <c r="B275" s="185">
        <v>45259</v>
      </c>
      <c r="C275" s="193">
        <v>86.682000000000002</v>
      </c>
      <c r="D275" s="194">
        <v>4.9980000000000002</v>
      </c>
      <c r="E275" s="195">
        <v>94.304000000000002</v>
      </c>
      <c r="F275" s="196">
        <v>4.4260000000000002</v>
      </c>
      <c r="G275" s="195">
        <v>97.305999999999997</v>
      </c>
      <c r="H275" s="196">
        <v>0.53900000000000003</v>
      </c>
      <c r="I275" s="195">
        <v>80.6640625</v>
      </c>
      <c r="J275" s="196">
        <v>4.266</v>
      </c>
      <c r="K275" s="197">
        <v>75.489999999999995</v>
      </c>
      <c r="L275" s="198">
        <v>89.028999999999996</v>
      </c>
      <c r="M275" s="199">
        <v>1803.8</v>
      </c>
      <c r="N275" s="199">
        <v>4550.6000000000004</v>
      </c>
      <c r="O275" s="198">
        <v>77.86</v>
      </c>
      <c r="P275" s="199">
        <v>147.24</v>
      </c>
      <c r="Q275" s="198">
        <v>0.91159999999999997</v>
      </c>
      <c r="R275" s="17">
        <v>0.78769999999999996</v>
      </c>
    </row>
    <row r="276" spans="2:18" x14ac:dyDescent="0.3">
      <c r="B276" s="185">
        <v>45258</v>
      </c>
      <c r="C276" s="193">
        <v>86.156000000000006</v>
      </c>
      <c r="D276" s="194">
        <v>5.0839999999999996</v>
      </c>
      <c r="E276" s="195">
        <v>93.903000000000006</v>
      </c>
      <c r="F276" s="196">
        <v>4.5369999999999999</v>
      </c>
      <c r="G276" s="195">
        <v>96.575999999999993</v>
      </c>
      <c r="H276" s="196">
        <v>0.63400000000000001</v>
      </c>
      <c r="I276" s="195">
        <v>80.2734375</v>
      </c>
      <c r="J276" s="196">
        <v>4.3310000000000004</v>
      </c>
      <c r="K276" s="197">
        <v>75.013000000000005</v>
      </c>
      <c r="L276" s="198">
        <v>88.488</v>
      </c>
      <c r="M276" s="199">
        <v>1792.8</v>
      </c>
      <c r="N276" s="199">
        <v>4554.8999999999996</v>
      </c>
      <c r="O276" s="198">
        <v>76.41</v>
      </c>
      <c r="P276" s="199">
        <v>147.47999999999999</v>
      </c>
      <c r="Q276" s="198">
        <v>0.90969999999999995</v>
      </c>
      <c r="R276" s="17">
        <v>0.78779999999999994</v>
      </c>
    </row>
    <row r="277" spans="2:18" x14ac:dyDescent="0.3">
      <c r="B277" s="185">
        <v>45257</v>
      </c>
      <c r="C277" s="193">
        <v>85.554000000000002</v>
      </c>
      <c r="D277" s="194">
        <v>5.1820000000000004</v>
      </c>
      <c r="E277" s="195">
        <v>93.484999999999999</v>
      </c>
      <c r="F277" s="196">
        <v>4.6520000000000001</v>
      </c>
      <c r="G277" s="195">
        <v>96.444999999999993</v>
      </c>
      <c r="H277" s="196">
        <v>0.65100000000000002</v>
      </c>
      <c r="I277" s="195">
        <v>79.796875</v>
      </c>
      <c r="J277" s="196">
        <v>4.4109999999999996</v>
      </c>
      <c r="K277" s="197">
        <v>74.807000000000002</v>
      </c>
      <c r="L277" s="198">
        <v>88.284000000000006</v>
      </c>
      <c r="M277" s="199">
        <v>1801.2</v>
      </c>
      <c r="N277" s="199">
        <v>4550.3999999999996</v>
      </c>
      <c r="O277" s="198">
        <v>74.86</v>
      </c>
      <c r="P277" s="199">
        <v>148.69</v>
      </c>
      <c r="Q277" s="198">
        <v>0.91290000000000004</v>
      </c>
      <c r="R277" s="17">
        <v>0.79190000000000005</v>
      </c>
    </row>
    <row r="278" spans="2:18" x14ac:dyDescent="0.3">
      <c r="B278" s="185">
        <v>45254</v>
      </c>
      <c r="C278" s="193">
        <v>85.096000000000004</v>
      </c>
      <c r="D278" s="194">
        <v>5.258</v>
      </c>
      <c r="E278" s="195">
        <v>93.328000000000003</v>
      </c>
      <c r="F278" s="196">
        <v>4.6950000000000003</v>
      </c>
      <c r="G278" s="195">
        <v>96.497</v>
      </c>
      <c r="H278" s="196">
        <v>0.64400000000000002</v>
      </c>
      <c r="I278" s="195">
        <v>79.328125</v>
      </c>
      <c r="J278" s="196">
        <v>4.49</v>
      </c>
      <c r="K278" s="197">
        <v>74.405000000000001</v>
      </c>
      <c r="L278" s="198">
        <v>87.527000000000001</v>
      </c>
      <c r="M278" s="199">
        <v>1807.5</v>
      </c>
      <c r="N278" s="199">
        <v>4559.3</v>
      </c>
      <c r="O278" s="198">
        <v>75.540000000000006</v>
      </c>
      <c r="P278" s="199">
        <v>149.44</v>
      </c>
      <c r="Q278" s="198">
        <v>0.91410000000000002</v>
      </c>
      <c r="R278" s="17">
        <v>0.79349999999999998</v>
      </c>
    </row>
    <row r="279" spans="2:18" x14ac:dyDescent="0.3">
      <c r="B279" s="185">
        <v>45252</v>
      </c>
      <c r="C279" s="193">
        <v>85.456000000000003</v>
      </c>
      <c r="D279" s="194">
        <v>5.1970000000000001</v>
      </c>
      <c r="E279" s="195">
        <v>93.551000000000002</v>
      </c>
      <c r="F279" s="196">
        <v>4.6310000000000002</v>
      </c>
      <c r="G279" s="195">
        <v>96.8</v>
      </c>
      <c r="H279" s="196">
        <v>0.60399999999999998</v>
      </c>
      <c r="I279" s="195">
        <v>79.6640625</v>
      </c>
      <c r="J279" s="196">
        <v>4.43</v>
      </c>
      <c r="K279" s="197">
        <v>75.102999999999994</v>
      </c>
      <c r="L279" s="198">
        <v>88.063999999999993</v>
      </c>
      <c r="M279" s="199">
        <v>1795.5</v>
      </c>
      <c r="N279" s="199">
        <v>4556.6000000000004</v>
      </c>
      <c r="O279" s="198">
        <v>77.099999999999994</v>
      </c>
      <c r="P279" s="199">
        <v>149.54</v>
      </c>
      <c r="Q279" s="198">
        <v>0.91839999999999999</v>
      </c>
      <c r="R279" s="17">
        <v>0.8004</v>
      </c>
    </row>
    <row r="280" spans="2:18" x14ac:dyDescent="0.3">
      <c r="B280" s="185">
        <v>45251</v>
      </c>
      <c r="C280" s="193">
        <v>85.314999999999998</v>
      </c>
      <c r="D280" s="194">
        <v>5.2190000000000003</v>
      </c>
      <c r="E280" s="195">
        <v>93.599000000000004</v>
      </c>
      <c r="F280" s="196">
        <v>4.6150000000000002</v>
      </c>
      <c r="G280" s="195">
        <v>96.974999999999994</v>
      </c>
      <c r="H280" s="196">
        <v>0.58099999999999996</v>
      </c>
      <c r="I280" s="195">
        <v>79.7734375</v>
      </c>
      <c r="J280" s="196">
        <v>4.4089999999999998</v>
      </c>
      <c r="K280" s="197">
        <v>75.376999999999995</v>
      </c>
      <c r="L280" s="198">
        <v>88.069000000000003</v>
      </c>
      <c r="M280" s="199">
        <v>1783.3</v>
      </c>
      <c r="N280" s="199">
        <v>4538.2</v>
      </c>
      <c r="O280" s="198">
        <v>77.77</v>
      </c>
      <c r="P280" s="199">
        <v>148.38999999999999</v>
      </c>
      <c r="Q280" s="198">
        <v>0.91649999999999998</v>
      </c>
      <c r="R280" s="17">
        <v>0.79749999999999999</v>
      </c>
    </row>
    <row r="281" spans="2:18" x14ac:dyDescent="0.3">
      <c r="B281" s="185">
        <v>45250</v>
      </c>
      <c r="C281" s="193">
        <v>85.12</v>
      </c>
      <c r="D281" s="194">
        <v>5.25</v>
      </c>
      <c r="E281" s="195">
        <v>93.483000000000004</v>
      </c>
      <c r="F281" s="196">
        <v>4.6449999999999996</v>
      </c>
      <c r="G281" s="195">
        <v>96.566999999999993</v>
      </c>
      <c r="H281" s="196">
        <v>0.63400000000000001</v>
      </c>
      <c r="I281" s="195">
        <v>79.5859375</v>
      </c>
      <c r="J281" s="196">
        <v>4.4400000000000004</v>
      </c>
      <c r="K281" s="197">
        <v>75.290999999999997</v>
      </c>
      <c r="L281" s="198">
        <v>87.888999999999996</v>
      </c>
      <c r="M281" s="199">
        <v>1807.1</v>
      </c>
      <c r="N281" s="199">
        <v>4547.3999999999996</v>
      </c>
      <c r="O281" s="198">
        <v>77.599999999999994</v>
      </c>
      <c r="P281" s="199">
        <v>148.38999999999999</v>
      </c>
      <c r="Q281" s="198">
        <v>0.91410000000000002</v>
      </c>
      <c r="R281" s="17">
        <v>0.79969999999999997</v>
      </c>
    </row>
    <row r="282" spans="2:18" x14ac:dyDescent="0.3">
      <c r="B282" s="185">
        <v>45247</v>
      </c>
      <c r="C282" s="193">
        <v>85.001000000000005</v>
      </c>
      <c r="D282" s="194">
        <v>5.2690000000000001</v>
      </c>
      <c r="E282" s="195">
        <v>93.384</v>
      </c>
      <c r="F282" s="196">
        <v>4.6710000000000003</v>
      </c>
      <c r="G282" s="195">
        <v>96.566000000000003</v>
      </c>
      <c r="H282" s="196">
        <v>0.63400000000000001</v>
      </c>
      <c r="I282" s="195">
        <v>79.5078125</v>
      </c>
      <c r="J282" s="196">
        <v>4.452</v>
      </c>
      <c r="K282" s="197">
        <v>75.355999999999995</v>
      </c>
      <c r="L282" s="198">
        <v>87.796999999999997</v>
      </c>
      <c r="M282" s="199">
        <v>1797.8</v>
      </c>
      <c r="N282" s="199">
        <v>4514</v>
      </c>
      <c r="O282" s="198">
        <v>75.89</v>
      </c>
      <c r="P282" s="199">
        <v>149.63</v>
      </c>
      <c r="Q282" s="198">
        <v>0.91620000000000001</v>
      </c>
      <c r="R282" s="17">
        <v>0.80249999999999999</v>
      </c>
    </row>
    <row r="283" spans="2:18" x14ac:dyDescent="0.3">
      <c r="B283" s="185">
        <v>45246</v>
      </c>
      <c r="C283" s="193">
        <v>84.953000000000003</v>
      </c>
      <c r="D283" s="194">
        <v>5.2759999999999998</v>
      </c>
      <c r="E283" s="195">
        <v>93.406000000000006</v>
      </c>
      <c r="F283" s="196">
        <v>4.6639999999999997</v>
      </c>
      <c r="G283" s="195">
        <v>96.242999999999995</v>
      </c>
      <c r="H283" s="196">
        <v>0.67600000000000005</v>
      </c>
      <c r="I283" s="195">
        <v>79.5234375</v>
      </c>
      <c r="J283" s="196">
        <v>4.4470000000000001</v>
      </c>
      <c r="K283" s="197">
        <v>75.090999999999994</v>
      </c>
      <c r="L283" s="198">
        <v>87.831999999999994</v>
      </c>
      <c r="M283" s="199">
        <v>1773.8</v>
      </c>
      <c r="N283" s="199">
        <v>4508.2</v>
      </c>
      <c r="O283" s="198">
        <v>72.900000000000006</v>
      </c>
      <c r="P283" s="199">
        <v>150.72999999999999</v>
      </c>
      <c r="Q283" s="198">
        <v>0.92149999999999999</v>
      </c>
      <c r="R283" s="17">
        <v>0.80549999999999999</v>
      </c>
    </row>
    <row r="284" spans="2:18" x14ac:dyDescent="0.3">
      <c r="B284" s="185">
        <v>45245</v>
      </c>
      <c r="C284" s="193">
        <v>84.302000000000007</v>
      </c>
      <c r="D284" s="194">
        <v>5.383</v>
      </c>
      <c r="E284" s="195">
        <v>93.016000000000005</v>
      </c>
      <c r="F284" s="196">
        <v>4.7690000000000001</v>
      </c>
      <c r="G284" s="195">
        <v>96.150999999999996</v>
      </c>
      <c r="H284" s="196">
        <v>0.68799999999999994</v>
      </c>
      <c r="I284" s="195">
        <v>78.921875</v>
      </c>
      <c r="J284" s="196">
        <v>4.5490000000000004</v>
      </c>
      <c r="K284" s="197">
        <v>74.668999999999997</v>
      </c>
      <c r="L284" s="198">
        <v>87.2</v>
      </c>
      <c r="M284" s="199">
        <v>1801.2</v>
      </c>
      <c r="N284" s="199">
        <v>4502.8999999999996</v>
      </c>
      <c r="O284" s="198">
        <v>76.66</v>
      </c>
      <c r="P284" s="199">
        <v>151.36000000000001</v>
      </c>
      <c r="Q284" s="198">
        <v>0.92190000000000005</v>
      </c>
      <c r="R284" s="17">
        <v>0.8054</v>
      </c>
    </row>
    <row r="285" spans="2:18" x14ac:dyDescent="0.3">
      <c r="B285" s="185">
        <v>45244</v>
      </c>
      <c r="C285" s="193">
        <v>84.685000000000002</v>
      </c>
      <c r="D285" s="194">
        <v>5.3179999999999996</v>
      </c>
      <c r="E285" s="195">
        <v>93.305000000000007</v>
      </c>
      <c r="F285" s="196">
        <v>4.6879999999999997</v>
      </c>
      <c r="G285" s="195">
        <v>95.674000000000007</v>
      </c>
      <c r="H285" s="196">
        <v>0.751</v>
      </c>
      <c r="I285" s="195">
        <v>79.4375</v>
      </c>
      <c r="J285" s="196">
        <v>4.4589999999999996</v>
      </c>
      <c r="K285" s="197">
        <v>75.069999999999993</v>
      </c>
      <c r="L285" s="198">
        <v>87.391999999999996</v>
      </c>
      <c r="M285" s="199">
        <v>1798.3</v>
      </c>
      <c r="N285" s="199">
        <v>4495.7</v>
      </c>
      <c r="O285" s="198">
        <v>78.260000000000005</v>
      </c>
      <c r="P285" s="199">
        <v>150.37</v>
      </c>
      <c r="Q285" s="198">
        <v>0.91920000000000002</v>
      </c>
      <c r="R285" s="17">
        <v>0.8</v>
      </c>
    </row>
    <row r="286" spans="2:18" x14ac:dyDescent="0.3">
      <c r="B286" s="185">
        <v>45243</v>
      </c>
      <c r="C286" s="193">
        <v>82.963999999999999</v>
      </c>
      <c r="D286" s="194">
        <v>5.6079999999999997</v>
      </c>
      <c r="E286" s="195">
        <v>92.384</v>
      </c>
      <c r="F286" s="196">
        <v>4.944</v>
      </c>
      <c r="G286" s="195">
        <v>95.515000000000001</v>
      </c>
      <c r="H286" s="196">
        <v>0.77200000000000002</v>
      </c>
      <c r="I286" s="195">
        <v>78.2265625</v>
      </c>
      <c r="J286" s="196">
        <v>4.6669999999999998</v>
      </c>
      <c r="K286" s="197">
        <v>74.185000000000002</v>
      </c>
      <c r="L286" s="198">
        <v>86.394999999999996</v>
      </c>
      <c r="M286" s="199">
        <v>1705.5</v>
      </c>
      <c r="N286" s="199">
        <v>4411.6000000000004</v>
      </c>
      <c r="O286" s="198">
        <v>78.260000000000005</v>
      </c>
      <c r="P286" s="199">
        <v>151.72</v>
      </c>
      <c r="Q286" s="198">
        <v>0.93469999999999998</v>
      </c>
      <c r="R286" s="17">
        <v>0.81440000000000001</v>
      </c>
    </row>
    <row r="287" spans="2:18" x14ac:dyDescent="0.3">
      <c r="B287" s="185">
        <v>45240</v>
      </c>
      <c r="C287" s="193">
        <v>82.753</v>
      </c>
      <c r="D287" s="194">
        <v>5.6429999999999998</v>
      </c>
      <c r="E287" s="195">
        <v>92.325999999999993</v>
      </c>
      <c r="F287" s="196">
        <v>4.9589999999999996</v>
      </c>
      <c r="G287" s="195">
        <v>95.656000000000006</v>
      </c>
      <c r="H287" s="196">
        <v>0.753</v>
      </c>
      <c r="I287" s="195">
        <v>78.1328125</v>
      </c>
      <c r="J287" s="196">
        <v>4.6820000000000004</v>
      </c>
      <c r="K287" s="197">
        <v>74.072000000000003</v>
      </c>
      <c r="L287" s="198">
        <v>86.278000000000006</v>
      </c>
      <c r="M287" s="199">
        <v>1705.3</v>
      </c>
      <c r="N287" s="199">
        <v>4415.2</v>
      </c>
      <c r="O287" s="198">
        <v>77.17</v>
      </c>
      <c r="P287" s="199">
        <v>151.52000000000001</v>
      </c>
      <c r="Q287" s="198">
        <v>0.93579999999999997</v>
      </c>
      <c r="R287" s="17">
        <v>0.81779999999999997</v>
      </c>
    </row>
    <row r="288" spans="2:18" x14ac:dyDescent="0.3">
      <c r="B288" s="185">
        <v>45239</v>
      </c>
      <c r="C288" s="193">
        <v>82.722999999999999</v>
      </c>
      <c r="D288" s="194">
        <v>5.6470000000000002</v>
      </c>
      <c r="E288" s="195">
        <v>92.39</v>
      </c>
      <c r="F288" s="196">
        <v>4.9400000000000004</v>
      </c>
      <c r="G288" s="195">
        <v>95.75</v>
      </c>
      <c r="H288" s="196">
        <v>0.74</v>
      </c>
      <c r="I288" s="195">
        <v>78.3046875</v>
      </c>
      <c r="J288" s="196">
        <v>4.649</v>
      </c>
      <c r="K288" s="197">
        <v>74.406000000000006</v>
      </c>
      <c r="L288" s="198">
        <v>86.736999999999995</v>
      </c>
      <c r="M288" s="199">
        <v>1687.2</v>
      </c>
      <c r="N288" s="199">
        <v>4347.3999999999996</v>
      </c>
      <c r="O288" s="198">
        <v>75.739999999999995</v>
      </c>
      <c r="P288" s="199">
        <v>151.35</v>
      </c>
      <c r="Q288" s="198">
        <v>0.93740000000000001</v>
      </c>
      <c r="R288" s="17">
        <v>0.81810000000000005</v>
      </c>
    </row>
    <row r="289" spans="2:18" x14ac:dyDescent="0.3">
      <c r="B289" s="185">
        <v>45238</v>
      </c>
      <c r="C289" s="193">
        <v>83.683000000000007</v>
      </c>
      <c r="D289" s="194">
        <v>5.4820000000000002</v>
      </c>
      <c r="E289" s="195">
        <v>92.799000000000007</v>
      </c>
      <c r="F289" s="196">
        <v>4.8209999999999997</v>
      </c>
      <c r="G289" s="195">
        <v>95.575999999999993</v>
      </c>
      <c r="H289" s="196">
        <v>0.76300000000000001</v>
      </c>
      <c r="I289" s="195">
        <v>79.1640625</v>
      </c>
      <c r="J289" s="196">
        <v>4.5</v>
      </c>
      <c r="K289" s="197">
        <v>74.576999999999998</v>
      </c>
      <c r="L289" s="198">
        <v>86.917000000000002</v>
      </c>
      <c r="M289" s="199">
        <v>1714.1</v>
      </c>
      <c r="N289" s="199">
        <v>4382.8</v>
      </c>
      <c r="O289" s="198">
        <v>75.33</v>
      </c>
      <c r="P289" s="199">
        <v>150.97999999999999</v>
      </c>
      <c r="Q289" s="198">
        <v>0.93379999999999996</v>
      </c>
      <c r="R289" s="17">
        <v>0.81399999999999995</v>
      </c>
    </row>
    <row r="290" spans="2:18" x14ac:dyDescent="0.3">
      <c r="B290" s="185">
        <v>45237</v>
      </c>
      <c r="C290" s="193">
        <v>83.32</v>
      </c>
      <c r="D290" s="194">
        <v>5.5419999999999998</v>
      </c>
      <c r="E290" s="195">
        <v>92.724000000000004</v>
      </c>
      <c r="F290" s="196">
        <v>4.8410000000000002</v>
      </c>
      <c r="G290" s="195">
        <v>95.379000000000005</v>
      </c>
      <c r="H290" s="196">
        <v>0.78900000000000003</v>
      </c>
      <c r="I290" s="195">
        <v>78.7734375</v>
      </c>
      <c r="J290" s="196">
        <v>4.5659999999999998</v>
      </c>
      <c r="K290" s="197">
        <v>74.396000000000001</v>
      </c>
      <c r="L290" s="198">
        <v>86.498000000000005</v>
      </c>
      <c r="M290" s="199">
        <v>1733.2</v>
      </c>
      <c r="N290" s="199">
        <v>4378.3999999999996</v>
      </c>
      <c r="O290" s="198">
        <v>77.37</v>
      </c>
      <c r="P290" s="199">
        <v>150.37</v>
      </c>
      <c r="Q290" s="198">
        <v>0.93459999999999999</v>
      </c>
      <c r="R290" s="17">
        <v>0.81299999999999994</v>
      </c>
    </row>
    <row r="291" spans="2:18" x14ac:dyDescent="0.3">
      <c r="B291" s="185">
        <v>45236</v>
      </c>
      <c r="C291" s="193">
        <v>82.957999999999998</v>
      </c>
      <c r="D291" s="194">
        <v>5.6029999999999998</v>
      </c>
      <c r="E291" s="195">
        <v>92.548000000000002</v>
      </c>
      <c r="F291" s="196">
        <v>4.8890000000000002</v>
      </c>
      <c r="G291" s="195">
        <v>95.4</v>
      </c>
      <c r="H291" s="196">
        <v>0.78600000000000003</v>
      </c>
      <c r="I291" s="195">
        <v>78.3359375</v>
      </c>
      <c r="J291" s="196">
        <v>4.6399999999999997</v>
      </c>
      <c r="K291" s="197">
        <v>73.796999999999997</v>
      </c>
      <c r="L291" s="198">
        <v>85.915000000000006</v>
      </c>
      <c r="M291" s="199">
        <v>1737.9</v>
      </c>
      <c r="N291" s="199">
        <v>4366</v>
      </c>
      <c r="O291" s="198">
        <v>80.819999999999993</v>
      </c>
      <c r="P291" s="199">
        <v>150.07</v>
      </c>
      <c r="Q291" s="198">
        <v>0.93300000000000005</v>
      </c>
      <c r="R291" s="17">
        <v>0.81010000000000004</v>
      </c>
    </row>
    <row r="292" spans="2:18" x14ac:dyDescent="0.3">
      <c r="B292" s="185">
        <v>45233</v>
      </c>
      <c r="C292" s="193">
        <v>83.152000000000001</v>
      </c>
      <c r="D292" s="194">
        <v>5.569</v>
      </c>
      <c r="E292" s="195">
        <v>92.938000000000002</v>
      </c>
      <c r="F292" s="196">
        <v>4.7789999999999999</v>
      </c>
      <c r="G292" s="195">
        <v>95.02</v>
      </c>
      <c r="H292" s="196">
        <v>0.83699999999999997</v>
      </c>
      <c r="I292" s="195">
        <v>78.7734375</v>
      </c>
      <c r="J292" s="196">
        <v>4.5640000000000001</v>
      </c>
      <c r="K292" s="197">
        <v>74.275999999999996</v>
      </c>
      <c r="L292" s="198">
        <v>86.784000000000006</v>
      </c>
      <c r="M292" s="199">
        <v>1760.7</v>
      </c>
      <c r="N292" s="199">
        <v>4358.3</v>
      </c>
      <c r="O292" s="198">
        <v>80.510000000000005</v>
      </c>
      <c r="P292" s="199">
        <v>149.38999999999999</v>
      </c>
      <c r="Q292" s="198">
        <v>0.93189999999999995</v>
      </c>
      <c r="R292" s="17">
        <v>0.80769999999999997</v>
      </c>
    </row>
    <row r="293" spans="2:18" x14ac:dyDescent="0.3">
      <c r="B293" s="185">
        <v>45232</v>
      </c>
      <c r="C293" s="193">
        <v>82.314999999999998</v>
      </c>
      <c r="D293" s="194">
        <v>5.7119999999999997</v>
      </c>
      <c r="E293" s="195">
        <v>92.372</v>
      </c>
      <c r="F293" s="196">
        <v>4.9359999999999999</v>
      </c>
      <c r="G293" s="195">
        <v>95.018000000000001</v>
      </c>
      <c r="H293" s="196">
        <v>0.83699999999999997</v>
      </c>
      <c r="I293" s="195">
        <v>78.1796875</v>
      </c>
      <c r="J293" s="196">
        <v>4.6630000000000003</v>
      </c>
      <c r="K293" s="197">
        <v>73.718000000000004</v>
      </c>
      <c r="L293" s="198">
        <v>86.024000000000001</v>
      </c>
      <c r="M293" s="199">
        <v>1714.2</v>
      </c>
      <c r="N293" s="199">
        <v>4317.8</v>
      </c>
      <c r="O293" s="198">
        <v>82.46</v>
      </c>
      <c r="P293" s="199">
        <v>150.44999999999999</v>
      </c>
      <c r="Q293" s="198">
        <v>0.9415</v>
      </c>
      <c r="R293" s="17">
        <v>0.81950000000000001</v>
      </c>
    </row>
    <row r="294" spans="2:18" x14ac:dyDescent="0.3">
      <c r="B294" s="185">
        <v>45231</v>
      </c>
      <c r="C294" s="193">
        <v>81.772999999999996</v>
      </c>
      <c r="D294" s="194">
        <v>5.8029999999999999</v>
      </c>
      <c r="E294" s="195">
        <v>92.236999999999995</v>
      </c>
      <c r="F294" s="196">
        <v>4.97</v>
      </c>
      <c r="G294" s="195">
        <v>94.841999999999999</v>
      </c>
      <c r="H294" s="196">
        <v>0.86</v>
      </c>
      <c r="I294" s="195">
        <v>77.8125</v>
      </c>
      <c r="J294" s="196">
        <v>4.726</v>
      </c>
      <c r="K294" s="197">
        <v>73.078000000000003</v>
      </c>
      <c r="L294" s="198">
        <v>85.373999999999995</v>
      </c>
      <c r="M294" s="199">
        <v>1669.7</v>
      </c>
      <c r="N294" s="199">
        <v>4237.8999999999996</v>
      </c>
      <c r="O294" s="198">
        <v>80.44</v>
      </c>
      <c r="P294" s="199">
        <v>150.94999999999999</v>
      </c>
      <c r="Q294" s="198">
        <v>0.94599999999999995</v>
      </c>
      <c r="R294" s="17">
        <v>0.82289999999999996</v>
      </c>
    </row>
    <row r="295" spans="2:18" x14ac:dyDescent="0.3">
      <c r="B295" s="185">
        <v>45230</v>
      </c>
      <c r="C295" s="193">
        <v>80.623000000000005</v>
      </c>
      <c r="D295" s="194">
        <v>6.0019999999999998</v>
      </c>
      <c r="E295" s="195">
        <v>91.491</v>
      </c>
      <c r="F295" s="196">
        <v>5.1779999999999999</v>
      </c>
      <c r="G295" s="195">
        <v>95.010999999999996</v>
      </c>
      <c r="H295" s="196">
        <v>0.83699999999999997</v>
      </c>
      <c r="I295" s="195">
        <v>76.640625</v>
      </c>
      <c r="J295" s="196">
        <v>4.93</v>
      </c>
      <c r="K295" s="197">
        <v>72.991</v>
      </c>
      <c r="L295" s="198">
        <v>84.984999999999999</v>
      </c>
      <c r="M295" s="199">
        <v>1662.3</v>
      </c>
      <c r="N295" s="199">
        <v>4193.8</v>
      </c>
      <c r="O295" s="198">
        <v>81.02</v>
      </c>
      <c r="P295" s="199">
        <v>151.68</v>
      </c>
      <c r="Q295" s="198">
        <v>0.9456</v>
      </c>
      <c r="R295" s="17">
        <v>0.82279999999999998</v>
      </c>
    </row>
    <row r="296" spans="2:18" x14ac:dyDescent="0.3">
      <c r="B296" s="185">
        <v>45229</v>
      </c>
      <c r="C296" s="193">
        <v>80.784000000000006</v>
      </c>
      <c r="D296" s="194">
        <v>5.9729999999999999</v>
      </c>
      <c r="E296" s="195">
        <v>91.566999999999993</v>
      </c>
      <c r="F296" s="196">
        <v>5.1550000000000002</v>
      </c>
      <c r="G296" s="195">
        <v>95.286000000000001</v>
      </c>
      <c r="H296" s="196">
        <v>0.8</v>
      </c>
      <c r="I296" s="195">
        <v>76.84375</v>
      </c>
      <c r="J296" s="196">
        <v>4.8929999999999998</v>
      </c>
      <c r="K296" s="197">
        <v>72.742999999999995</v>
      </c>
      <c r="L296" s="198">
        <v>84.921999999999997</v>
      </c>
      <c r="M296" s="199">
        <v>1647.3</v>
      </c>
      <c r="N296" s="199">
        <v>4166.8</v>
      </c>
      <c r="O296" s="198">
        <v>82.31</v>
      </c>
      <c r="P296" s="199">
        <v>149.1</v>
      </c>
      <c r="Q296" s="198">
        <v>0.94199999999999995</v>
      </c>
      <c r="R296" s="17">
        <v>0.82169999999999999</v>
      </c>
    </row>
    <row r="297" spans="2:18" x14ac:dyDescent="0.3">
      <c r="B297" s="185">
        <v>45226</v>
      </c>
      <c r="C297" s="193">
        <v>81.206999999999994</v>
      </c>
      <c r="D297" s="194">
        <v>5.899</v>
      </c>
      <c r="E297" s="195">
        <v>91.798000000000002</v>
      </c>
      <c r="F297" s="196">
        <v>5.09</v>
      </c>
      <c r="G297" s="195">
        <v>95.343999999999994</v>
      </c>
      <c r="H297" s="196">
        <v>0.79200000000000004</v>
      </c>
      <c r="I297" s="195">
        <v>77.1796875</v>
      </c>
      <c r="J297" s="196">
        <v>4.8330000000000002</v>
      </c>
      <c r="K297" s="197">
        <v>72.84</v>
      </c>
      <c r="L297" s="198">
        <v>84.463999999999999</v>
      </c>
      <c r="M297" s="199">
        <v>1636.9</v>
      </c>
      <c r="N297" s="199">
        <v>4117.3999999999996</v>
      </c>
      <c r="O297" s="198">
        <v>85.54</v>
      </c>
      <c r="P297" s="199">
        <v>149.66</v>
      </c>
      <c r="Q297" s="198">
        <v>0.94650000000000001</v>
      </c>
      <c r="R297" s="17">
        <v>0.82489999999999997</v>
      </c>
    </row>
    <row r="298" spans="2:18" x14ac:dyDescent="0.3">
      <c r="B298" s="185">
        <v>45225</v>
      </c>
      <c r="C298" s="193">
        <v>81.087999999999994</v>
      </c>
      <c r="D298" s="194">
        <v>5.9189999999999996</v>
      </c>
      <c r="E298" s="195">
        <v>91.73</v>
      </c>
      <c r="F298" s="196">
        <v>5.1079999999999997</v>
      </c>
      <c r="G298" s="195">
        <v>95.406999999999996</v>
      </c>
      <c r="H298" s="196">
        <v>0.78300000000000003</v>
      </c>
      <c r="I298" s="195">
        <v>77.0546875</v>
      </c>
      <c r="J298" s="196">
        <v>4.851</v>
      </c>
      <c r="K298" s="197">
        <v>72.515000000000001</v>
      </c>
      <c r="L298" s="198">
        <v>84.052999999999997</v>
      </c>
      <c r="M298" s="199">
        <v>1657</v>
      </c>
      <c r="N298" s="199">
        <v>4137.2</v>
      </c>
      <c r="O298" s="198">
        <v>83.21</v>
      </c>
      <c r="P298" s="199">
        <v>150.4</v>
      </c>
      <c r="Q298" s="198">
        <v>0.94669999999999999</v>
      </c>
      <c r="R298" s="17">
        <v>0.82450000000000001</v>
      </c>
    </row>
    <row r="299" spans="2:18" x14ac:dyDescent="0.3">
      <c r="B299" s="185">
        <v>45224</v>
      </c>
      <c r="C299" s="193">
        <v>80.444999999999993</v>
      </c>
      <c r="D299" s="194">
        <v>6.0289999999999999</v>
      </c>
      <c r="E299" s="195">
        <v>91.373999999999995</v>
      </c>
      <c r="F299" s="196">
        <v>5.2039999999999997</v>
      </c>
      <c r="G299" s="195">
        <v>95.623999999999995</v>
      </c>
      <c r="H299" s="196">
        <v>0.754</v>
      </c>
      <c r="I299" s="195">
        <v>76.4140625</v>
      </c>
      <c r="J299" s="196">
        <v>4.9630000000000001</v>
      </c>
      <c r="K299" s="197">
        <v>72.436000000000007</v>
      </c>
      <c r="L299" s="198">
        <v>83.742000000000004</v>
      </c>
      <c r="M299" s="199">
        <v>1651.4</v>
      </c>
      <c r="N299" s="199">
        <v>4186.8</v>
      </c>
      <c r="O299" s="198">
        <v>85.39</v>
      </c>
      <c r="P299" s="199">
        <v>150.22999999999999</v>
      </c>
      <c r="Q299" s="198">
        <v>0.94640000000000002</v>
      </c>
      <c r="R299" s="17">
        <v>0.82569999999999999</v>
      </c>
    </row>
    <row r="300" spans="2:18" x14ac:dyDescent="0.3">
      <c r="B300" s="185">
        <v>45223</v>
      </c>
      <c r="C300" s="193">
        <v>81.146000000000001</v>
      </c>
      <c r="D300" s="194">
        <v>5.9050000000000002</v>
      </c>
      <c r="E300" s="195">
        <v>91.622</v>
      </c>
      <c r="F300" s="196">
        <v>5.1319999999999997</v>
      </c>
      <c r="G300" s="195">
        <v>95.744</v>
      </c>
      <c r="H300" s="196">
        <v>0.73799999999999999</v>
      </c>
      <c r="I300" s="195">
        <v>77.1484375</v>
      </c>
      <c r="J300" s="196">
        <v>4.8330000000000002</v>
      </c>
      <c r="K300" s="197">
        <v>72.808999999999997</v>
      </c>
      <c r="L300" s="198">
        <v>84.322000000000003</v>
      </c>
      <c r="M300" s="199">
        <v>1679.5</v>
      </c>
      <c r="N300" s="199">
        <v>4247.7</v>
      </c>
      <c r="O300" s="198">
        <v>83.74</v>
      </c>
      <c r="P300" s="199">
        <v>149.91</v>
      </c>
      <c r="Q300" s="198">
        <v>0.94430000000000003</v>
      </c>
      <c r="R300" s="17">
        <v>0.82240000000000002</v>
      </c>
    </row>
    <row r="301" spans="2:18" x14ac:dyDescent="0.3">
      <c r="B301" s="185">
        <v>45222</v>
      </c>
      <c r="C301" s="193">
        <v>80.804000000000002</v>
      </c>
      <c r="D301" s="194">
        <v>5.9640000000000004</v>
      </c>
      <c r="E301" s="195">
        <v>91.67</v>
      </c>
      <c r="F301" s="196">
        <v>5.117</v>
      </c>
      <c r="G301" s="195">
        <v>95.546000000000006</v>
      </c>
      <c r="H301" s="196">
        <v>0.76400000000000001</v>
      </c>
      <c r="I301" s="195">
        <v>77.0546875</v>
      </c>
      <c r="J301" s="196">
        <v>4.8479999999999999</v>
      </c>
      <c r="K301" s="197">
        <v>72.456000000000003</v>
      </c>
      <c r="L301" s="198">
        <v>84.23</v>
      </c>
      <c r="M301" s="199">
        <v>1665.9</v>
      </c>
      <c r="N301" s="199">
        <v>4217</v>
      </c>
      <c r="O301" s="198">
        <v>85.49</v>
      </c>
      <c r="P301" s="199">
        <v>149.71</v>
      </c>
      <c r="Q301" s="198">
        <v>0.93720000000000003</v>
      </c>
      <c r="R301" s="17">
        <v>0.81640000000000001</v>
      </c>
    </row>
    <row r="302" spans="2:18" x14ac:dyDescent="0.3">
      <c r="B302" s="185">
        <v>45219</v>
      </c>
      <c r="C302" s="193">
        <v>80.39</v>
      </c>
      <c r="D302" s="194">
        <v>6.0359999999999996</v>
      </c>
      <c r="E302" s="195">
        <v>91.203000000000003</v>
      </c>
      <c r="F302" s="196">
        <v>5.2469999999999999</v>
      </c>
      <c r="G302" s="195">
        <v>95.763999999999996</v>
      </c>
      <c r="H302" s="196">
        <v>0.73499999999999999</v>
      </c>
      <c r="I302" s="195">
        <v>76.6875</v>
      </c>
      <c r="J302" s="196">
        <v>4.9109999999999996</v>
      </c>
      <c r="K302" s="197">
        <v>72.126999999999995</v>
      </c>
      <c r="L302" s="198">
        <v>83.682000000000002</v>
      </c>
      <c r="M302" s="199">
        <v>1680.8</v>
      </c>
      <c r="N302" s="199">
        <v>4224.2</v>
      </c>
      <c r="O302" s="198">
        <v>88.75</v>
      </c>
      <c r="P302" s="199">
        <v>149.86000000000001</v>
      </c>
      <c r="Q302" s="198">
        <v>0.94389999999999996</v>
      </c>
      <c r="R302" s="17">
        <v>0.82210000000000005</v>
      </c>
    </row>
    <row r="303" spans="2:18" x14ac:dyDescent="0.3">
      <c r="B303" s="185">
        <v>45218</v>
      </c>
      <c r="C303" s="193">
        <v>80.078999999999994</v>
      </c>
      <c r="D303" s="194">
        <v>6.09</v>
      </c>
      <c r="E303" s="195">
        <v>91.14</v>
      </c>
      <c r="F303" s="196">
        <v>5.2629999999999999</v>
      </c>
      <c r="G303" s="195">
        <v>95.768000000000001</v>
      </c>
      <c r="H303" s="196">
        <v>0.73399999999999999</v>
      </c>
      <c r="I303" s="195">
        <v>76.203125</v>
      </c>
      <c r="J303" s="196">
        <v>4.9939999999999998</v>
      </c>
      <c r="K303" s="197">
        <v>71.932000000000002</v>
      </c>
      <c r="L303" s="198">
        <v>83.528999999999996</v>
      </c>
      <c r="M303" s="199">
        <v>1702.7</v>
      </c>
      <c r="N303" s="199">
        <v>4278</v>
      </c>
      <c r="O303" s="198">
        <v>89.37</v>
      </c>
      <c r="P303" s="199">
        <v>149.80000000000001</v>
      </c>
      <c r="Q303" s="198">
        <v>0.94499999999999995</v>
      </c>
      <c r="R303" s="17">
        <v>0.82350000000000001</v>
      </c>
    </row>
    <row r="304" spans="2:18" x14ac:dyDescent="0.3">
      <c r="B304" s="185">
        <v>45217</v>
      </c>
      <c r="C304" s="193">
        <v>80.587000000000003</v>
      </c>
      <c r="D304" s="194">
        <v>5.9980000000000002</v>
      </c>
      <c r="E304" s="195">
        <v>91.313999999999993</v>
      </c>
      <c r="F304" s="196">
        <v>5.21</v>
      </c>
      <c r="G304" s="195">
        <v>96.040999999999997</v>
      </c>
      <c r="H304" s="196">
        <v>0.69799999999999995</v>
      </c>
      <c r="I304" s="195">
        <v>76.5546875</v>
      </c>
      <c r="J304" s="196">
        <v>4.93</v>
      </c>
      <c r="K304" s="197">
        <v>72.03</v>
      </c>
      <c r="L304" s="198">
        <v>83.278000000000006</v>
      </c>
      <c r="M304" s="199">
        <v>1728.8</v>
      </c>
      <c r="N304" s="199">
        <v>4314.6000000000004</v>
      </c>
      <c r="O304" s="198">
        <v>88.32</v>
      </c>
      <c r="P304" s="199">
        <v>149.93</v>
      </c>
      <c r="Q304" s="198">
        <v>0.94910000000000005</v>
      </c>
      <c r="R304" s="17">
        <v>0.82369999999999999</v>
      </c>
    </row>
    <row r="305" spans="2:18" x14ac:dyDescent="0.3">
      <c r="B305" s="185">
        <v>45216</v>
      </c>
      <c r="C305" s="193">
        <v>81.156000000000006</v>
      </c>
      <c r="D305" s="194">
        <v>5.8979999999999997</v>
      </c>
      <c r="E305" s="195">
        <v>91.575000000000003</v>
      </c>
      <c r="F305" s="196">
        <v>5.1360000000000001</v>
      </c>
      <c r="G305" s="195">
        <v>96.284000000000006</v>
      </c>
      <c r="H305" s="196">
        <v>0.66600000000000004</v>
      </c>
      <c r="I305" s="195">
        <v>76.984375</v>
      </c>
      <c r="J305" s="196">
        <v>4.8540000000000001</v>
      </c>
      <c r="K305" s="197">
        <v>72.819000000000003</v>
      </c>
      <c r="L305" s="198">
        <v>83.867999999999995</v>
      </c>
      <c r="M305" s="199">
        <v>1766</v>
      </c>
      <c r="N305" s="199">
        <v>4373.2</v>
      </c>
      <c r="O305" s="198">
        <v>86.66</v>
      </c>
      <c r="P305" s="199">
        <v>149.81</v>
      </c>
      <c r="Q305" s="198">
        <v>0.94540000000000002</v>
      </c>
      <c r="R305" s="17">
        <v>0.82079999999999997</v>
      </c>
    </row>
    <row r="306" spans="2:18" x14ac:dyDescent="0.3">
      <c r="B306" s="185">
        <v>45215</v>
      </c>
      <c r="C306" s="193">
        <v>81.933000000000007</v>
      </c>
      <c r="D306" s="194">
        <v>5.7629999999999999</v>
      </c>
      <c r="E306" s="195">
        <v>92.29</v>
      </c>
      <c r="F306" s="196">
        <v>4.9359999999999999</v>
      </c>
      <c r="G306" s="195">
        <v>96.399000000000001</v>
      </c>
      <c r="H306" s="196">
        <v>0.65100000000000002</v>
      </c>
      <c r="I306" s="195">
        <v>77.765625</v>
      </c>
      <c r="J306" s="196">
        <v>4.7169999999999996</v>
      </c>
      <c r="K306" s="197">
        <v>72.953000000000003</v>
      </c>
      <c r="L306" s="198">
        <v>84.67</v>
      </c>
      <c r="M306" s="199">
        <v>1747.1</v>
      </c>
      <c r="N306" s="199">
        <v>4373.6000000000004</v>
      </c>
      <c r="O306" s="198">
        <v>86.66</v>
      </c>
      <c r="P306" s="199">
        <v>149.51</v>
      </c>
      <c r="Q306" s="198">
        <v>0.94689999999999996</v>
      </c>
      <c r="R306" s="17">
        <v>0.81850000000000001</v>
      </c>
    </row>
    <row r="307" spans="2:18" x14ac:dyDescent="0.3">
      <c r="B307" s="185">
        <v>45212</v>
      </c>
      <c r="C307" s="193">
        <v>82.406000000000006</v>
      </c>
      <c r="D307" s="194">
        <v>5.681</v>
      </c>
      <c r="E307" s="195">
        <v>92.596999999999994</v>
      </c>
      <c r="F307" s="196">
        <v>4.8499999999999996</v>
      </c>
      <c r="G307" s="195">
        <v>96.397999999999996</v>
      </c>
      <c r="H307" s="196">
        <v>0.65100000000000002</v>
      </c>
      <c r="I307" s="195">
        <v>78.2890625</v>
      </c>
      <c r="J307" s="196">
        <v>4.625</v>
      </c>
      <c r="K307" s="197">
        <v>73.460999999999999</v>
      </c>
      <c r="L307" s="198">
        <v>84.582999999999998</v>
      </c>
      <c r="M307" s="199">
        <v>1719.7</v>
      </c>
      <c r="N307" s="199">
        <v>4327.8</v>
      </c>
      <c r="O307" s="198">
        <v>87.69</v>
      </c>
      <c r="P307" s="199">
        <v>149.57</v>
      </c>
      <c r="Q307" s="198">
        <v>0.95150000000000001</v>
      </c>
      <c r="R307" s="17">
        <v>0.82350000000000001</v>
      </c>
    </row>
    <row r="308" spans="2:18" x14ac:dyDescent="0.3">
      <c r="B308" s="185">
        <v>45211</v>
      </c>
      <c r="C308" s="193">
        <v>81.936000000000007</v>
      </c>
      <c r="D308" s="194">
        <v>5.7610000000000001</v>
      </c>
      <c r="E308" s="195">
        <v>92.343999999999994</v>
      </c>
      <c r="F308" s="196">
        <v>4.9180000000000001</v>
      </c>
      <c r="G308" s="195">
        <v>96.402000000000001</v>
      </c>
      <c r="H308" s="196">
        <v>0.65</v>
      </c>
      <c r="I308" s="195">
        <v>77.8046875</v>
      </c>
      <c r="J308" s="196">
        <v>4.7060000000000004</v>
      </c>
      <c r="K308" s="197">
        <v>73.224999999999994</v>
      </c>
      <c r="L308" s="198">
        <v>84.665000000000006</v>
      </c>
      <c r="M308" s="199">
        <v>1734.3</v>
      </c>
      <c r="N308" s="199">
        <v>4349.6000000000004</v>
      </c>
      <c r="O308" s="198">
        <v>82.91</v>
      </c>
      <c r="P308" s="199">
        <v>149.81</v>
      </c>
      <c r="Q308" s="198">
        <v>0.94979999999999998</v>
      </c>
      <c r="R308" s="17">
        <v>0.82130000000000003</v>
      </c>
    </row>
    <row r="309" spans="2:18" x14ac:dyDescent="0.3">
      <c r="B309" s="185">
        <v>45210</v>
      </c>
      <c r="C309" s="193">
        <v>82.787000000000006</v>
      </c>
      <c r="D309" s="194">
        <v>5.6130000000000004</v>
      </c>
      <c r="E309" s="195">
        <v>92.878</v>
      </c>
      <c r="F309" s="196">
        <v>4.7679999999999998</v>
      </c>
      <c r="G309" s="195">
        <v>96.301000000000002</v>
      </c>
      <c r="H309" s="196">
        <v>0.66300000000000003</v>
      </c>
      <c r="I309" s="195">
        <v>78.59375</v>
      </c>
      <c r="J309" s="196">
        <v>4.569</v>
      </c>
      <c r="K309" s="197">
        <v>73.77</v>
      </c>
      <c r="L309" s="198">
        <v>85.298000000000002</v>
      </c>
      <c r="M309" s="199">
        <v>1773.3</v>
      </c>
      <c r="N309" s="199">
        <v>4377</v>
      </c>
      <c r="O309" s="198">
        <v>83.49</v>
      </c>
      <c r="P309" s="199">
        <v>149.16999999999999</v>
      </c>
      <c r="Q309" s="198">
        <v>0.94159999999999999</v>
      </c>
      <c r="R309" s="17">
        <v>0.81210000000000004</v>
      </c>
    </row>
    <row r="310" spans="2:18" x14ac:dyDescent="0.3">
      <c r="B310" s="185">
        <v>45209</v>
      </c>
      <c r="C310" s="193">
        <v>82.262</v>
      </c>
      <c r="D310" s="194">
        <v>5.702</v>
      </c>
      <c r="E310" s="195">
        <v>92.49</v>
      </c>
      <c r="F310" s="196">
        <v>4.8730000000000002</v>
      </c>
      <c r="G310" s="195">
        <v>96.1</v>
      </c>
      <c r="H310" s="196">
        <v>0.68899999999999995</v>
      </c>
      <c r="I310" s="195">
        <v>78.09375</v>
      </c>
      <c r="J310" s="196">
        <v>4.6539999999999999</v>
      </c>
      <c r="K310" s="197">
        <v>73.275000000000006</v>
      </c>
      <c r="L310" s="198">
        <v>84.944999999999993</v>
      </c>
      <c r="M310" s="199">
        <v>1775.9</v>
      </c>
      <c r="N310" s="199">
        <v>4358.2</v>
      </c>
      <c r="O310" s="198">
        <v>85.97</v>
      </c>
      <c r="P310" s="199">
        <v>148.71</v>
      </c>
      <c r="Q310" s="198">
        <v>0.94289999999999996</v>
      </c>
      <c r="R310" s="17">
        <v>0.81389999999999996</v>
      </c>
    </row>
    <row r="311" spans="2:18" x14ac:dyDescent="0.3">
      <c r="B311" s="185">
        <v>45205</v>
      </c>
      <c r="C311" s="193">
        <v>81.28</v>
      </c>
      <c r="D311" s="194">
        <v>5.87</v>
      </c>
      <c r="E311" s="195">
        <v>91.897999999999996</v>
      </c>
      <c r="F311" s="196">
        <v>5.0350000000000001</v>
      </c>
      <c r="G311" s="195">
        <v>95.93</v>
      </c>
      <c r="H311" s="196">
        <v>0.71099999999999997</v>
      </c>
      <c r="I311" s="195">
        <v>77.21875</v>
      </c>
      <c r="J311" s="196">
        <v>4.8040000000000003</v>
      </c>
      <c r="K311" s="197">
        <v>72.435000000000002</v>
      </c>
      <c r="L311" s="198">
        <v>83.733000000000004</v>
      </c>
      <c r="M311" s="199">
        <v>1745.6</v>
      </c>
      <c r="N311" s="199">
        <v>4308.5</v>
      </c>
      <c r="O311" s="198">
        <v>82.79</v>
      </c>
      <c r="P311" s="199">
        <v>149.32</v>
      </c>
      <c r="Q311" s="198">
        <v>0.9446</v>
      </c>
      <c r="R311" s="17">
        <v>0.81720000000000004</v>
      </c>
    </row>
    <row r="312" spans="2:18" x14ac:dyDescent="0.3">
      <c r="B312" s="185">
        <v>45204</v>
      </c>
      <c r="C312" s="193">
        <v>81.62</v>
      </c>
      <c r="D312" s="194">
        <v>5.81</v>
      </c>
      <c r="E312" s="195">
        <v>92.07</v>
      </c>
      <c r="F312" s="196">
        <v>4.9859999999999998</v>
      </c>
      <c r="G312" s="195">
        <v>95.811000000000007</v>
      </c>
      <c r="H312" s="196">
        <v>0.72599999999999998</v>
      </c>
      <c r="I312" s="195">
        <v>77.6796875</v>
      </c>
      <c r="J312" s="196">
        <v>4.72</v>
      </c>
      <c r="K312" s="197">
        <v>72.576999999999998</v>
      </c>
      <c r="L312" s="198">
        <v>83.861999999999995</v>
      </c>
      <c r="M312" s="199">
        <v>1731.5</v>
      </c>
      <c r="N312" s="199">
        <v>4258.2</v>
      </c>
      <c r="O312" s="198">
        <v>82.31</v>
      </c>
      <c r="P312" s="199">
        <v>148.51</v>
      </c>
      <c r="Q312" s="198">
        <v>0.94789999999999996</v>
      </c>
      <c r="R312" s="17">
        <v>0.82020000000000004</v>
      </c>
    </row>
    <row r="313" spans="2:18" x14ac:dyDescent="0.3">
      <c r="B313" s="185">
        <v>45203</v>
      </c>
      <c r="C313" s="193">
        <v>81.516999999999996</v>
      </c>
      <c r="D313" s="194">
        <v>5.8250000000000002</v>
      </c>
      <c r="E313" s="195">
        <v>91.787999999999997</v>
      </c>
      <c r="F313" s="196">
        <v>5.0590000000000002</v>
      </c>
      <c r="G313" s="195">
        <v>95.84</v>
      </c>
      <c r="H313" s="196">
        <v>0.72199999999999998</v>
      </c>
      <c r="I313" s="195">
        <v>77.5234375</v>
      </c>
      <c r="J313" s="196">
        <v>4.7460000000000004</v>
      </c>
      <c r="K313" s="197">
        <v>72.412999999999997</v>
      </c>
      <c r="L313" s="198">
        <v>84.024000000000001</v>
      </c>
      <c r="M313" s="199">
        <v>1729</v>
      </c>
      <c r="N313" s="199">
        <v>4263.8</v>
      </c>
      <c r="O313" s="198">
        <v>84.22</v>
      </c>
      <c r="P313" s="199">
        <v>149.12</v>
      </c>
      <c r="Q313" s="198">
        <v>0.95199999999999996</v>
      </c>
      <c r="R313" s="17">
        <v>0.82399999999999995</v>
      </c>
    </row>
    <row r="314" spans="2:18" x14ac:dyDescent="0.3">
      <c r="B314" s="185">
        <v>45202</v>
      </c>
      <c r="C314" s="193">
        <v>81.168000000000006</v>
      </c>
      <c r="D314" s="194">
        <v>5.8840000000000003</v>
      </c>
      <c r="E314" s="195">
        <v>91.454999999999998</v>
      </c>
      <c r="F314" s="196">
        <v>5.15</v>
      </c>
      <c r="G314" s="195">
        <v>96.153000000000006</v>
      </c>
      <c r="H314" s="196">
        <v>0.68100000000000005</v>
      </c>
      <c r="I314" s="195">
        <v>77.1171875</v>
      </c>
      <c r="J314" s="196">
        <v>4.8150000000000004</v>
      </c>
      <c r="K314" s="197">
        <v>72.28</v>
      </c>
      <c r="L314" s="198">
        <v>83.522999999999996</v>
      </c>
      <c r="M314" s="199">
        <v>1727.2</v>
      </c>
      <c r="N314" s="199">
        <v>4229.5</v>
      </c>
      <c r="O314" s="198">
        <v>89.23</v>
      </c>
      <c r="P314" s="199">
        <v>149.02000000000001</v>
      </c>
      <c r="Q314" s="198">
        <v>0.95540000000000003</v>
      </c>
      <c r="R314" s="17">
        <v>0.82799999999999996</v>
      </c>
    </row>
    <row r="315" spans="2:18" x14ac:dyDescent="0.3">
      <c r="B315" s="185">
        <v>45201</v>
      </c>
      <c r="C315" s="193">
        <v>82.070999999999998</v>
      </c>
      <c r="D315" s="194">
        <v>5.7279999999999998</v>
      </c>
      <c r="E315" s="195">
        <v>91.850999999999999</v>
      </c>
      <c r="F315" s="196">
        <v>5.0389999999999997</v>
      </c>
      <c r="G315" s="195">
        <v>96.097999999999999</v>
      </c>
      <c r="H315" s="196">
        <v>0.68799999999999994</v>
      </c>
      <c r="I315" s="195">
        <v>77.765625</v>
      </c>
      <c r="J315" s="196">
        <v>4.702</v>
      </c>
      <c r="K315" s="197">
        <v>72.462000000000003</v>
      </c>
      <c r="L315" s="198">
        <v>84.337000000000003</v>
      </c>
      <c r="M315" s="199">
        <v>1756.8</v>
      </c>
      <c r="N315" s="199">
        <v>4288.3999999999996</v>
      </c>
      <c r="O315" s="198">
        <v>88.82</v>
      </c>
      <c r="P315" s="199">
        <v>149.86000000000001</v>
      </c>
      <c r="Q315" s="198">
        <v>0.95440000000000003</v>
      </c>
      <c r="R315" s="17">
        <v>0.82730000000000004</v>
      </c>
    </row>
    <row r="316" spans="2:18" x14ac:dyDescent="0.3">
      <c r="B316" s="185">
        <v>45198</v>
      </c>
      <c r="C316" s="193">
        <v>82.71</v>
      </c>
      <c r="D316" s="194">
        <v>5.6189999999999998</v>
      </c>
      <c r="E316" s="195">
        <v>92.311999999999998</v>
      </c>
      <c r="F316" s="196">
        <v>4.9109999999999996</v>
      </c>
      <c r="G316" s="195">
        <v>96.242999999999995</v>
      </c>
      <c r="H316" s="196">
        <v>0.66900000000000004</v>
      </c>
      <c r="I316" s="195">
        <v>78.3984375</v>
      </c>
      <c r="J316" s="196">
        <v>4.5919999999999996</v>
      </c>
      <c r="K316" s="197">
        <v>73.13</v>
      </c>
      <c r="L316" s="198">
        <v>84.475999999999999</v>
      </c>
      <c r="M316" s="199">
        <v>1785.1</v>
      </c>
      <c r="N316" s="199">
        <v>4288.1000000000004</v>
      </c>
      <c r="O316" s="198">
        <v>90.79</v>
      </c>
      <c r="P316" s="199">
        <v>149.37</v>
      </c>
      <c r="Q316" s="198">
        <v>0.94579999999999997</v>
      </c>
      <c r="R316" s="17">
        <v>0.81969999999999998</v>
      </c>
    </row>
    <row r="317" spans="2:18" x14ac:dyDescent="0.3">
      <c r="B317" s="185">
        <v>45197</v>
      </c>
      <c r="C317" s="193">
        <v>82.798000000000002</v>
      </c>
      <c r="D317" s="194">
        <v>5.6029999999999998</v>
      </c>
      <c r="E317" s="195">
        <v>92.221999999999994</v>
      </c>
      <c r="F317" s="196">
        <v>4.9340000000000002</v>
      </c>
      <c r="G317" s="195">
        <v>96.301000000000002</v>
      </c>
      <c r="H317" s="196">
        <v>0.66100000000000003</v>
      </c>
      <c r="I317" s="195">
        <v>78.328125</v>
      </c>
      <c r="J317" s="196">
        <v>4.601</v>
      </c>
      <c r="K317" s="197">
        <v>72.84</v>
      </c>
      <c r="L317" s="198">
        <v>83.930999999999997</v>
      </c>
      <c r="M317" s="199">
        <v>1794.3</v>
      </c>
      <c r="N317" s="199">
        <v>4299.7</v>
      </c>
      <c r="O317" s="198">
        <v>91.71</v>
      </c>
      <c r="P317" s="199">
        <v>149.31</v>
      </c>
      <c r="Q317" s="198">
        <v>0.94650000000000001</v>
      </c>
      <c r="R317" s="17">
        <v>0.81940000000000002</v>
      </c>
    </row>
    <row r="318" spans="2:18" x14ac:dyDescent="0.3">
      <c r="B318" s="185">
        <v>45196</v>
      </c>
      <c r="C318" s="193">
        <v>82.611999999999995</v>
      </c>
      <c r="D318" s="194">
        <v>5.6319999999999997</v>
      </c>
      <c r="E318" s="195">
        <v>91.948999999999998</v>
      </c>
      <c r="F318" s="196">
        <v>5.0060000000000002</v>
      </c>
      <c r="G318" s="195">
        <v>96.462999999999994</v>
      </c>
      <c r="H318" s="196">
        <v>0.64</v>
      </c>
      <c r="I318" s="195">
        <v>78.1484375</v>
      </c>
      <c r="J318" s="196">
        <v>4.6310000000000002</v>
      </c>
      <c r="K318" s="197">
        <v>73.509</v>
      </c>
      <c r="L318" s="198">
        <v>84.412000000000006</v>
      </c>
      <c r="M318" s="199">
        <v>1778.9</v>
      </c>
      <c r="N318" s="199">
        <v>4274.5</v>
      </c>
      <c r="O318" s="198">
        <v>93.68</v>
      </c>
      <c r="P318" s="199">
        <v>149.63</v>
      </c>
      <c r="Q318" s="198">
        <v>0.95209999999999995</v>
      </c>
      <c r="R318" s="17">
        <v>0.82399999999999995</v>
      </c>
    </row>
    <row r="319" spans="2:18" x14ac:dyDescent="0.3">
      <c r="B319" s="185">
        <v>45195</v>
      </c>
      <c r="C319" s="193">
        <v>83.263999999999996</v>
      </c>
      <c r="D319" s="194">
        <v>5.5220000000000002</v>
      </c>
      <c r="E319" s="195">
        <v>92.347999999999999</v>
      </c>
      <c r="F319" s="196">
        <v>4.8949999999999996</v>
      </c>
      <c r="G319" s="195">
        <v>96.492999999999995</v>
      </c>
      <c r="H319" s="196">
        <v>0.63600000000000001</v>
      </c>
      <c r="I319" s="195">
        <v>78.6015625</v>
      </c>
      <c r="J319" s="196">
        <v>4.5519999999999996</v>
      </c>
      <c r="K319" s="197">
        <v>73.7</v>
      </c>
      <c r="L319" s="198">
        <v>84.703999999999994</v>
      </c>
      <c r="M319" s="199">
        <v>1761.6</v>
      </c>
      <c r="N319" s="199">
        <v>4273.5</v>
      </c>
      <c r="O319" s="198">
        <v>90.39</v>
      </c>
      <c r="P319" s="199">
        <v>149.07</v>
      </c>
      <c r="Q319" s="198">
        <v>0.94589999999999996</v>
      </c>
      <c r="R319" s="17">
        <v>0.82250000000000001</v>
      </c>
    </row>
    <row r="320" spans="2:18" x14ac:dyDescent="0.3">
      <c r="B320" s="185">
        <v>45194</v>
      </c>
      <c r="C320" s="193">
        <v>83.308000000000007</v>
      </c>
      <c r="D320" s="194">
        <v>5.5129999999999999</v>
      </c>
      <c r="E320" s="195">
        <v>92.332999999999998</v>
      </c>
      <c r="F320" s="196">
        <v>4.8979999999999997</v>
      </c>
      <c r="G320" s="195">
        <v>96.537999999999997</v>
      </c>
      <c r="H320" s="196">
        <v>0.63</v>
      </c>
      <c r="I320" s="195">
        <v>78.6171875</v>
      </c>
      <c r="J320" s="196">
        <v>4.5490000000000004</v>
      </c>
      <c r="K320" s="197">
        <v>73.748000000000005</v>
      </c>
      <c r="L320" s="198">
        <v>85.218999999999994</v>
      </c>
      <c r="M320" s="199">
        <v>1784.2</v>
      </c>
      <c r="N320" s="199">
        <v>4337.3999999999996</v>
      </c>
      <c r="O320" s="198">
        <v>89.68</v>
      </c>
      <c r="P320" s="199">
        <v>148.88</v>
      </c>
      <c r="Q320" s="198">
        <v>0.94399999999999995</v>
      </c>
      <c r="R320" s="17">
        <v>0.81889999999999996</v>
      </c>
    </row>
    <row r="321" spans="2:18" x14ac:dyDescent="0.3">
      <c r="B321" s="185">
        <v>45191</v>
      </c>
      <c r="C321" s="193">
        <v>83.89</v>
      </c>
      <c r="D321" s="194">
        <v>5.4160000000000004</v>
      </c>
      <c r="E321" s="195">
        <v>92.494</v>
      </c>
      <c r="F321" s="196">
        <v>4.8529999999999998</v>
      </c>
      <c r="G321" s="195">
        <v>96.513999999999996</v>
      </c>
      <c r="H321" s="196">
        <v>0.63300000000000001</v>
      </c>
      <c r="I321" s="195">
        <v>79.1640625</v>
      </c>
      <c r="J321" s="196">
        <v>4.4550000000000001</v>
      </c>
      <c r="K321" s="197">
        <v>74.150999999999996</v>
      </c>
      <c r="L321" s="198">
        <v>85.65</v>
      </c>
      <c r="M321" s="199">
        <v>1776.5</v>
      </c>
      <c r="N321" s="199">
        <v>4320.1000000000004</v>
      </c>
      <c r="O321" s="198">
        <v>90.03</v>
      </c>
      <c r="P321" s="199">
        <v>148.37</v>
      </c>
      <c r="Q321" s="198">
        <v>0.93869999999999998</v>
      </c>
      <c r="R321" s="17">
        <v>0.81699999999999995</v>
      </c>
    </row>
    <row r="322" spans="2:18" x14ac:dyDescent="0.3">
      <c r="B322" s="185">
        <v>45190</v>
      </c>
      <c r="C322" s="193">
        <v>83.344999999999999</v>
      </c>
      <c r="D322" s="194">
        <v>5.5060000000000002</v>
      </c>
      <c r="E322" s="195">
        <v>92.251000000000005</v>
      </c>
      <c r="F322" s="196">
        <v>4.9180000000000001</v>
      </c>
      <c r="G322" s="195">
        <v>96.495000000000005</v>
      </c>
      <c r="H322" s="196">
        <v>0.63500000000000001</v>
      </c>
      <c r="I322" s="195">
        <v>78.7734375</v>
      </c>
      <c r="J322" s="196">
        <v>4.5179999999999998</v>
      </c>
      <c r="K322" s="197">
        <v>73.724000000000004</v>
      </c>
      <c r="L322" s="198">
        <v>85.997</v>
      </c>
      <c r="M322" s="199">
        <v>1781.8</v>
      </c>
      <c r="N322" s="199">
        <v>4330</v>
      </c>
      <c r="O322" s="198">
        <v>89.63</v>
      </c>
      <c r="P322" s="199">
        <v>147.59</v>
      </c>
      <c r="Q322" s="198">
        <v>0.93799999999999994</v>
      </c>
      <c r="R322" s="17">
        <v>0.81320000000000003</v>
      </c>
    </row>
    <row r="323" spans="2:18" x14ac:dyDescent="0.3">
      <c r="B323" s="185">
        <v>45189</v>
      </c>
      <c r="C323" s="193">
        <v>83.894000000000005</v>
      </c>
      <c r="D323" s="194">
        <v>5.4119999999999999</v>
      </c>
      <c r="E323" s="195">
        <v>92.382999999999996</v>
      </c>
      <c r="F323" s="196">
        <v>4.8780000000000001</v>
      </c>
      <c r="G323" s="195">
        <v>96.594999999999999</v>
      </c>
      <c r="H323" s="196">
        <v>0.622</v>
      </c>
      <c r="I323" s="195">
        <v>79.2421875</v>
      </c>
      <c r="J323" s="196">
        <v>4.4379999999999997</v>
      </c>
      <c r="K323" s="197">
        <v>74.177000000000007</v>
      </c>
      <c r="L323" s="198">
        <v>86.581999999999994</v>
      </c>
      <c r="M323" s="199">
        <v>1810.1</v>
      </c>
      <c r="N323" s="199">
        <v>4402.2</v>
      </c>
      <c r="O323" s="198">
        <v>90.28</v>
      </c>
      <c r="P323" s="199">
        <v>148.34</v>
      </c>
      <c r="Q323" s="198">
        <v>0.93799999999999994</v>
      </c>
      <c r="R323" s="17">
        <v>0.81010000000000004</v>
      </c>
    </row>
    <row r="324" spans="2:18" x14ac:dyDescent="0.3">
      <c r="B324" s="185">
        <v>45188</v>
      </c>
      <c r="C324" s="193">
        <v>84.156999999999996</v>
      </c>
      <c r="D324" s="194">
        <v>5.3680000000000003</v>
      </c>
      <c r="E324" s="195">
        <v>92.649000000000001</v>
      </c>
      <c r="F324" s="196">
        <v>4.8049999999999997</v>
      </c>
      <c r="G324" s="195">
        <v>96.649000000000001</v>
      </c>
      <c r="H324" s="196">
        <v>0.61499999999999999</v>
      </c>
      <c r="I324" s="195">
        <v>79.5703125</v>
      </c>
      <c r="J324" s="196">
        <v>4.3819999999999997</v>
      </c>
      <c r="K324" s="197">
        <v>73.415999999999997</v>
      </c>
      <c r="L324" s="198">
        <v>86.132999999999996</v>
      </c>
      <c r="M324" s="199">
        <v>1826.5</v>
      </c>
      <c r="N324" s="199">
        <v>4444</v>
      </c>
      <c r="O324" s="198">
        <v>91.2</v>
      </c>
      <c r="P324" s="199">
        <v>147.86000000000001</v>
      </c>
      <c r="Q324" s="198">
        <v>0.93640000000000001</v>
      </c>
      <c r="R324" s="17">
        <v>0.80689999999999995</v>
      </c>
    </row>
    <row r="325" spans="2:18" x14ac:dyDescent="0.3">
      <c r="B325" s="185">
        <v>45187</v>
      </c>
      <c r="C325" s="193">
        <v>84.539000000000001</v>
      </c>
      <c r="D325" s="194">
        <v>5.3049999999999997</v>
      </c>
      <c r="E325" s="195">
        <v>92.849000000000004</v>
      </c>
      <c r="F325" s="196">
        <v>4.75</v>
      </c>
      <c r="G325" s="195">
        <v>96.695999999999998</v>
      </c>
      <c r="H325" s="196">
        <v>0.60899999999999999</v>
      </c>
      <c r="I325" s="195">
        <v>79.9140625</v>
      </c>
      <c r="J325" s="196">
        <v>4.3239999999999998</v>
      </c>
      <c r="K325" s="197">
        <v>73.135000000000005</v>
      </c>
      <c r="L325" s="198">
        <v>86.156999999999996</v>
      </c>
      <c r="M325" s="199">
        <v>1834.3</v>
      </c>
      <c r="N325" s="199">
        <v>4453.5</v>
      </c>
      <c r="O325" s="198">
        <v>91.48</v>
      </c>
      <c r="P325" s="199">
        <v>147.61000000000001</v>
      </c>
      <c r="Q325" s="198">
        <v>0.93530000000000002</v>
      </c>
      <c r="R325" s="17">
        <v>0.8075</v>
      </c>
    </row>
    <row r="326" spans="2:18" x14ac:dyDescent="0.3">
      <c r="B326" s="185">
        <v>45184</v>
      </c>
      <c r="C326" s="193">
        <v>84.388000000000005</v>
      </c>
      <c r="D326" s="194">
        <v>5.3289999999999997</v>
      </c>
      <c r="E326" s="195">
        <v>92.808000000000007</v>
      </c>
      <c r="F326" s="196">
        <v>4.76</v>
      </c>
      <c r="G326" s="195">
        <v>96.694999999999993</v>
      </c>
      <c r="H326" s="196">
        <v>0.60899999999999999</v>
      </c>
      <c r="I326" s="195">
        <v>79.734375</v>
      </c>
      <c r="J326" s="196">
        <v>4.3529999999999998</v>
      </c>
      <c r="K326" s="197">
        <v>73.289000000000001</v>
      </c>
      <c r="L326" s="198">
        <v>86.497</v>
      </c>
      <c r="M326" s="199">
        <v>1847</v>
      </c>
      <c r="N326" s="199">
        <v>4450.3</v>
      </c>
      <c r="O326" s="198">
        <v>90.77</v>
      </c>
      <c r="P326" s="199">
        <v>147.85</v>
      </c>
      <c r="Q326" s="198">
        <v>0.93830000000000002</v>
      </c>
      <c r="R326" s="17">
        <v>0.8075</v>
      </c>
    </row>
    <row r="327" spans="2:18" x14ac:dyDescent="0.3">
      <c r="B327" s="185">
        <v>45183</v>
      </c>
      <c r="C327" s="193">
        <v>84.656999999999996</v>
      </c>
      <c r="D327" s="194">
        <v>5.2839999999999998</v>
      </c>
      <c r="E327" s="195">
        <v>92.944999999999993</v>
      </c>
      <c r="F327" s="196">
        <v>4.7220000000000004</v>
      </c>
      <c r="G327" s="195">
        <v>96.644000000000005</v>
      </c>
      <c r="H327" s="196">
        <v>0.61499999999999999</v>
      </c>
      <c r="I327" s="195">
        <v>79.9921875</v>
      </c>
      <c r="J327" s="196">
        <v>4.3070000000000004</v>
      </c>
      <c r="K327" s="197">
        <v>73.715999999999994</v>
      </c>
      <c r="L327" s="198">
        <v>87.314999999999998</v>
      </c>
      <c r="M327" s="199">
        <v>1866.6</v>
      </c>
      <c r="N327" s="199">
        <v>4505.1000000000004</v>
      </c>
      <c r="O327" s="198">
        <v>90.16</v>
      </c>
      <c r="P327" s="199">
        <v>147.47</v>
      </c>
      <c r="Q327" s="198">
        <v>0.93959999999999999</v>
      </c>
      <c r="R327" s="17">
        <v>0.80589999999999995</v>
      </c>
    </row>
    <row r="328" spans="2:18" x14ac:dyDescent="0.3">
      <c r="B328" s="185">
        <v>45182</v>
      </c>
      <c r="C328" s="193">
        <v>84.846000000000004</v>
      </c>
      <c r="D328" s="194">
        <v>5.2510000000000003</v>
      </c>
      <c r="E328" s="195">
        <v>93.022999999999996</v>
      </c>
      <c r="F328" s="196">
        <v>4.6970000000000001</v>
      </c>
      <c r="G328" s="195">
        <v>96.619</v>
      </c>
      <c r="H328" s="196">
        <v>0.61799999999999999</v>
      </c>
      <c r="I328" s="195">
        <v>80.2109375</v>
      </c>
      <c r="J328" s="196">
        <v>4.2699999999999996</v>
      </c>
      <c r="K328" s="197">
        <v>73.325999999999993</v>
      </c>
      <c r="L328" s="198">
        <v>86.575000000000003</v>
      </c>
      <c r="M328" s="199">
        <v>1840.8</v>
      </c>
      <c r="N328" s="199">
        <v>4467.3999999999996</v>
      </c>
      <c r="O328" s="198">
        <v>88.52</v>
      </c>
      <c r="P328" s="199">
        <v>147.46</v>
      </c>
      <c r="Q328" s="198">
        <v>0.93200000000000005</v>
      </c>
      <c r="R328" s="17">
        <v>0.80059999999999998</v>
      </c>
    </row>
    <row r="329" spans="2:18" x14ac:dyDescent="0.3">
      <c r="B329" s="185">
        <v>45181</v>
      </c>
      <c r="C329" s="193">
        <v>84.659000000000006</v>
      </c>
      <c r="D329" s="194">
        <v>5.2809999999999997</v>
      </c>
      <c r="E329" s="195">
        <v>92.938000000000002</v>
      </c>
      <c r="F329" s="196">
        <v>4.7190000000000003</v>
      </c>
      <c r="G329" s="195">
        <v>96.656999999999996</v>
      </c>
      <c r="H329" s="196">
        <v>0.61299999999999999</v>
      </c>
      <c r="I329" s="195">
        <v>80.0078125</v>
      </c>
      <c r="J329" s="196">
        <v>4.3029999999999999</v>
      </c>
      <c r="K329" s="197">
        <v>72.92</v>
      </c>
      <c r="L329" s="198">
        <v>86.900999999999996</v>
      </c>
      <c r="M329" s="199">
        <v>1855.3</v>
      </c>
      <c r="N329" s="199">
        <v>4461.8999999999996</v>
      </c>
      <c r="O329" s="198">
        <v>88.84</v>
      </c>
      <c r="P329" s="199">
        <v>147.08000000000001</v>
      </c>
      <c r="Q329" s="198">
        <v>0.92989999999999995</v>
      </c>
      <c r="R329" s="17">
        <v>0.80059999999999998</v>
      </c>
    </row>
    <row r="330" spans="2:18" x14ac:dyDescent="0.3">
      <c r="B330" s="185">
        <v>45180</v>
      </c>
      <c r="C330" s="193">
        <v>84.632999999999996</v>
      </c>
      <c r="D330" s="194">
        <v>5.2839999999999998</v>
      </c>
      <c r="E330" s="195">
        <v>93.088999999999999</v>
      </c>
      <c r="F330" s="196">
        <v>4.6779999999999999</v>
      </c>
      <c r="G330" s="195">
        <v>96.718999999999994</v>
      </c>
      <c r="H330" s="196">
        <v>0.60499999999999998</v>
      </c>
      <c r="I330" s="195">
        <v>79.96875</v>
      </c>
      <c r="J330" s="196">
        <v>4.3079999999999998</v>
      </c>
      <c r="K330" s="197">
        <v>72.605999999999995</v>
      </c>
      <c r="L330" s="198">
        <v>86.942999999999998</v>
      </c>
      <c r="M330" s="199">
        <v>1855.1</v>
      </c>
      <c r="N330" s="199">
        <v>4487.5</v>
      </c>
      <c r="O330" s="198">
        <v>87.29</v>
      </c>
      <c r="P330" s="199">
        <v>146.59</v>
      </c>
      <c r="Q330" s="198">
        <v>0.93020000000000003</v>
      </c>
      <c r="R330" s="17">
        <v>0.7994</v>
      </c>
    </row>
    <row r="331" spans="2:18" x14ac:dyDescent="0.3">
      <c r="B331" s="185">
        <v>45177</v>
      </c>
      <c r="C331" s="193">
        <v>84.757999999999996</v>
      </c>
      <c r="D331" s="194">
        <v>5.2629999999999999</v>
      </c>
      <c r="E331" s="195">
        <v>93.128</v>
      </c>
      <c r="F331" s="196">
        <v>4.6660000000000004</v>
      </c>
      <c r="G331" s="195">
        <v>97.150999999999996</v>
      </c>
      <c r="H331" s="196">
        <v>0.55000000000000004</v>
      </c>
      <c r="I331" s="195">
        <v>80.09375</v>
      </c>
      <c r="J331" s="196">
        <v>4.2869999999999999</v>
      </c>
      <c r="K331" s="197">
        <v>72.864000000000004</v>
      </c>
      <c r="L331" s="198">
        <v>87.277000000000001</v>
      </c>
      <c r="M331" s="199">
        <v>1851.5</v>
      </c>
      <c r="N331" s="199">
        <v>4457.5</v>
      </c>
      <c r="O331" s="198">
        <v>87.51</v>
      </c>
      <c r="P331" s="199">
        <v>147.83000000000001</v>
      </c>
      <c r="Q331" s="198">
        <v>0.93459999999999999</v>
      </c>
      <c r="R331" s="17">
        <v>0.80200000000000005</v>
      </c>
    </row>
    <row r="332" spans="2:18" x14ac:dyDescent="0.3">
      <c r="B332" s="185">
        <v>45176</v>
      </c>
      <c r="C332" s="193">
        <v>84.816000000000003</v>
      </c>
      <c r="D332" s="194">
        <v>5.2530000000000001</v>
      </c>
      <c r="E332" s="195">
        <v>93.210999999999999</v>
      </c>
      <c r="F332" s="196">
        <v>4.6429999999999998</v>
      </c>
      <c r="G332" s="195">
        <v>97.117000000000004</v>
      </c>
      <c r="H332" s="196">
        <v>0.55400000000000005</v>
      </c>
      <c r="I332" s="195">
        <v>80.203125</v>
      </c>
      <c r="J332" s="196">
        <v>4.266</v>
      </c>
      <c r="K332" s="197">
        <v>72.643000000000001</v>
      </c>
      <c r="L332" s="198">
        <v>87.32</v>
      </c>
      <c r="M332" s="199">
        <v>1855.8</v>
      </c>
      <c r="N332" s="199">
        <v>4451.1000000000004</v>
      </c>
      <c r="O332" s="198">
        <v>86.87</v>
      </c>
      <c r="P332" s="199">
        <v>147.30000000000001</v>
      </c>
      <c r="Q332" s="198">
        <v>0.93489999999999995</v>
      </c>
      <c r="R332" s="17">
        <v>0.80179999999999996</v>
      </c>
    </row>
    <row r="333" spans="2:18" x14ac:dyDescent="0.3">
      <c r="B333" s="185">
        <v>45175</v>
      </c>
      <c r="C333" s="193">
        <v>84.665999999999997</v>
      </c>
      <c r="D333" s="194">
        <v>5.2759999999999998</v>
      </c>
      <c r="E333" s="195">
        <v>93.058000000000007</v>
      </c>
      <c r="F333" s="196">
        <v>4.68</v>
      </c>
      <c r="G333" s="195">
        <v>97.138999999999996</v>
      </c>
      <c r="H333" s="196">
        <v>0.55100000000000005</v>
      </c>
      <c r="I333" s="195">
        <v>79.96875</v>
      </c>
      <c r="J333" s="196">
        <v>4.3040000000000003</v>
      </c>
      <c r="K333" s="197">
        <v>72.177999999999997</v>
      </c>
      <c r="L333" s="198">
        <v>86.870999999999995</v>
      </c>
      <c r="M333" s="199">
        <v>1874.3</v>
      </c>
      <c r="N333" s="199">
        <v>4465.5</v>
      </c>
      <c r="O333" s="198">
        <v>87.54</v>
      </c>
      <c r="P333" s="199">
        <v>147.66</v>
      </c>
      <c r="Q333" s="198">
        <v>0.93220000000000003</v>
      </c>
      <c r="R333" s="17">
        <v>0.79949999999999999</v>
      </c>
    </row>
    <row r="334" spans="2:18" x14ac:dyDescent="0.3">
      <c r="B334" s="185">
        <v>45174</v>
      </c>
      <c r="C334" s="193">
        <v>84.811999999999998</v>
      </c>
      <c r="D334" s="194">
        <v>5.2510000000000003</v>
      </c>
      <c r="E334" s="195">
        <v>93.251999999999995</v>
      </c>
      <c r="F334" s="196">
        <v>4.6280000000000001</v>
      </c>
      <c r="G334" s="195">
        <v>97.162000000000006</v>
      </c>
      <c r="H334" s="196">
        <v>0.54800000000000004</v>
      </c>
      <c r="I334" s="195">
        <v>80.1015625</v>
      </c>
      <c r="J334" s="196">
        <v>4.2809999999999997</v>
      </c>
      <c r="K334" s="197">
        <v>72.213999999999999</v>
      </c>
      <c r="L334" s="198">
        <v>87.29</v>
      </c>
      <c r="M334" s="199">
        <v>1880.5</v>
      </c>
      <c r="N334" s="199">
        <v>4496.8</v>
      </c>
      <c r="O334" s="198">
        <v>86.69</v>
      </c>
      <c r="P334" s="199">
        <v>147.72</v>
      </c>
      <c r="Q334" s="198">
        <v>0.93259999999999998</v>
      </c>
      <c r="R334" s="17">
        <v>0.79590000000000005</v>
      </c>
    </row>
    <row r="335" spans="2:18" x14ac:dyDescent="0.3">
      <c r="B335" s="185">
        <v>45170</v>
      </c>
      <c r="C335" s="193">
        <v>85.331000000000003</v>
      </c>
      <c r="D335" s="194">
        <v>5.1660000000000004</v>
      </c>
      <c r="E335" s="195">
        <v>93.56</v>
      </c>
      <c r="F335" s="196">
        <v>4.5449999999999999</v>
      </c>
      <c r="G335" s="195">
        <v>97.391000000000005</v>
      </c>
      <c r="H335" s="196">
        <v>0.51900000000000002</v>
      </c>
      <c r="I335" s="195">
        <v>80.6015625</v>
      </c>
      <c r="J335" s="196">
        <v>4.1970000000000001</v>
      </c>
      <c r="K335" s="197">
        <v>72.739999999999995</v>
      </c>
      <c r="L335" s="198">
        <v>88.006</v>
      </c>
      <c r="M335" s="199">
        <v>1920.8</v>
      </c>
      <c r="N335" s="199">
        <v>4515.8</v>
      </c>
      <c r="O335" s="198">
        <v>85.55</v>
      </c>
      <c r="P335" s="199">
        <v>146.22</v>
      </c>
      <c r="Q335" s="198">
        <v>0.92769999999999997</v>
      </c>
      <c r="R335" s="17">
        <v>0.79430000000000001</v>
      </c>
    </row>
    <row r="336" spans="2:18" x14ac:dyDescent="0.3">
      <c r="B336" s="185">
        <v>45169</v>
      </c>
      <c r="C336" s="193">
        <v>85.787999999999997</v>
      </c>
      <c r="D336" s="194">
        <v>5.0919999999999996</v>
      </c>
      <c r="E336" s="195">
        <v>93.694000000000003</v>
      </c>
      <c r="F336" s="196">
        <v>4.508</v>
      </c>
      <c r="G336" s="195">
        <v>97.260999999999996</v>
      </c>
      <c r="H336" s="196">
        <v>0.53500000000000003</v>
      </c>
      <c r="I336" s="195">
        <v>80.9765625</v>
      </c>
      <c r="J336" s="196">
        <v>4.1319999999999997</v>
      </c>
      <c r="K336" s="197">
        <v>73.072000000000003</v>
      </c>
      <c r="L336" s="198">
        <v>88.811000000000007</v>
      </c>
      <c r="M336" s="199">
        <v>1899.7</v>
      </c>
      <c r="N336" s="199">
        <v>4507.7</v>
      </c>
      <c r="O336" s="198">
        <v>83.63</v>
      </c>
      <c r="P336" s="199">
        <v>145.54</v>
      </c>
      <c r="Q336" s="198">
        <v>0.92220000000000002</v>
      </c>
      <c r="R336" s="17">
        <v>0.78900000000000003</v>
      </c>
    </row>
    <row r="337" spans="2:18" x14ac:dyDescent="0.3">
      <c r="B337" s="185">
        <v>45168</v>
      </c>
      <c r="C337" s="193">
        <v>85.677000000000007</v>
      </c>
      <c r="D337" s="194">
        <v>5.1070000000000002</v>
      </c>
      <c r="E337" s="195">
        <v>93.652000000000001</v>
      </c>
      <c r="F337" s="196">
        <v>4.5149999999999997</v>
      </c>
      <c r="G337" s="195">
        <v>97.221000000000004</v>
      </c>
      <c r="H337" s="196">
        <v>0.54</v>
      </c>
      <c r="I337" s="195">
        <v>80.9296875</v>
      </c>
      <c r="J337" s="196">
        <v>4.1390000000000002</v>
      </c>
      <c r="K337" s="197">
        <v>72.738</v>
      </c>
      <c r="L337" s="198">
        <v>88.262</v>
      </c>
      <c r="M337" s="199">
        <v>1903.2</v>
      </c>
      <c r="N337" s="199">
        <v>4514.8999999999996</v>
      </c>
      <c r="O337" s="198">
        <v>81.63</v>
      </c>
      <c r="P337" s="199">
        <v>146.24</v>
      </c>
      <c r="Q337" s="198">
        <v>0.91549999999999998</v>
      </c>
      <c r="R337" s="17">
        <v>0.78610000000000002</v>
      </c>
    </row>
    <row r="338" spans="2:18" x14ac:dyDescent="0.3">
      <c r="B338" s="185">
        <v>45167</v>
      </c>
      <c r="C338" s="193">
        <v>85.573999999999998</v>
      </c>
      <c r="D338" s="194">
        <v>5.1239999999999997</v>
      </c>
      <c r="E338" s="195">
        <v>93.537000000000006</v>
      </c>
      <c r="F338" s="196">
        <v>4.5460000000000003</v>
      </c>
      <c r="G338" s="195">
        <v>97.22</v>
      </c>
      <c r="H338" s="196">
        <v>0.54</v>
      </c>
      <c r="I338" s="195">
        <v>80.8828125</v>
      </c>
      <c r="J338" s="196">
        <v>4.1459999999999999</v>
      </c>
      <c r="K338" s="197">
        <v>72.728999999999999</v>
      </c>
      <c r="L338" s="198">
        <v>88.569000000000003</v>
      </c>
      <c r="M338" s="199">
        <v>1895.5</v>
      </c>
      <c r="N338" s="199">
        <v>4497.6000000000004</v>
      </c>
      <c r="O338" s="198">
        <v>81.16</v>
      </c>
      <c r="P338" s="199">
        <v>145.88</v>
      </c>
      <c r="Q338" s="198">
        <v>0.91910000000000003</v>
      </c>
      <c r="R338" s="17">
        <v>0.79090000000000005</v>
      </c>
    </row>
    <row r="339" spans="2:18" x14ac:dyDescent="0.3">
      <c r="B339" s="185">
        <v>45166</v>
      </c>
      <c r="C339" s="193">
        <v>85.033000000000001</v>
      </c>
      <c r="D339" s="194">
        <v>5.2110000000000003</v>
      </c>
      <c r="E339" s="195">
        <v>93.143000000000001</v>
      </c>
      <c r="F339" s="196">
        <v>4.649</v>
      </c>
      <c r="G339" s="195">
        <v>97.108000000000004</v>
      </c>
      <c r="H339" s="196">
        <v>0.55400000000000005</v>
      </c>
      <c r="I339" s="195">
        <v>80.328125</v>
      </c>
      <c r="J339" s="196">
        <v>4.2359999999999998</v>
      </c>
      <c r="K339" s="197">
        <f>(K338+K340)/2</f>
        <v>72.657499999999999</v>
      </c>
      <c r="L339" s="198">
        <v>88.073999999999998</v>
      </c>
      <c r="M339" s="199">
        <v>1869</v>
      </c>
      <c r="N339" s="199">
        <v>4433.3</v>
      </c>
      <c r="O339" s="198">
        <v>80.099999999999994</v>
      </c>
      <c r="P339" s="199">
        <v>146.54</v>
      </c>
      <c r="Q339" s="198">
        <v>0.92430000000000001</v>
      </c>
      <c r="R339" s="17">
        <v>0.79349999999999998</v>
      </c>
    </row>
    <row r="340" spans="2:18" x14ac:dyDescent="0.3">
      <c r="B340" s="185">
        <v>45163</v>
      </c>
      <c r="C340" s="193">
        <v>84.733000000000004</v>
      </c>
      <c r="D340" s="194">
        <v>5.2590000000000003</v>
      </c>
      <c r="E340" s="195">
        <v>92.994</v>
      </c>
      <c r="F340" s="196">
        <v>4.6879999999999997</v>
      </c>
      <c r="G340" s="195">
        <v>97.114999999999995</v>
      </c>
      <c r="H340" s="196">
        <v>0.55300000000000005</v>
      </c>
      <c r="I340" s="195">
        <v>80.1171875</v>
      </c>
      <c r="J340" s="196">
        <v>4.2699999999999996</v>
      </c>
      <c r="K340" s="197">
        <v>72.585999999999999</v>
      </c>
      <c r="L340" s="198">
        <v>87.94</v>
      </c>
      <c r="M340" s="199">
        <v>1853.6</v>
      </c>
      <c r="N340" s="199">
        <v>4405.7</v>
      </c>
      <c r="O340" s="198">
        <v>79.83</v>
      </c>
      <c r="P340" s="199">
        <v>146.44</v>
      </c>
      <c r="Q340" s="198">
        <v>0.92630000000000001</v>
      </c>
      <c r="R340" s="17">
        <v>0.79500000000000004</v>
      </c>
    </row>
    <row r="341" spans="2:18" x14ac:dyDescent="0.3">
      <c r="B341" s="185">
        <v>45162</v>
      </c>
      <c r="C341" s="193">
        <v>84.680999999999997</v>
      </c>
      <c r="D341" s="194">
        <v>5.2670000000000003</v>
      </c>
      <c r="E341" s="195">
        <v>93.063000000000002</v>
      </c>
      <c r="F341" s="196">
        <v>4.6689999999999996</v>
      </c>
      <c r="G341" s="195">
        <v>97.144000000000005</v>
      </c>
      <c r="H341" s="196">
        <v>0.54900000000000004</v>
      </c>
      <c r="I341" s="195">
        <v>80.1328125</v>
      </c>
      <c r="J341" s="196">
        <v>4.2649999999999997</v>
      </c>
      <c r="K341" s="197">
        <v>72.658000000000001</v>
      </c>
      <c r="L341" s="198">
        <v>88.417000000000002</v>
      </c>
      <c r="M341" s="199">
        <v>1846.3</v>
      </c>
      <c r="N341" s="199">
        <v>4376.3</v>
      </c>
      <c r="O341" s="198">
        <v>79.05</v>
      </c>
      <c r="P341" s="199">
        <v>145.83000000000001</v>
      </c>
      <c r="Q341" s="198">
        <v>0.92500000000000004</v>
      </c>
      <c r="R341" s="17">
        <v>0.79349999999999998</v>
      </c>
    </row>
    <row r="342" spans="2:18" x14ac:dyDescent="0.3">
      <c r="B342" s="185">
        <v>45161</v>
      </c>
      <c r="C342" s="193">
        <v>84.813999999999993</v>
      </c>
      <c r="D342" s="194">
        <v>5.2430000000000003</v>
      </c>
      <c r="E342" s="195">
        <v>93.201999999999998</v>
      </c>
      <c r="F342" s="196">
        <v>4.6289999999999996</v>
      </c>
      <c r="G342" s="195">
        <v>96.968000000000004</v>
      </c>
      <c r="H342" s="196">
        <v>0.57099999999999995</v>
      </c>
      <c r="I342" s="195">
        <v>80.3984375</v>
      </c>
      <c r="J342" s="196">
        <v>4.22</v>
      </c>
      <c r="K342" s="197">
        <v>72.406999999999996</v>
      </c>
      <c r="L342" s="198">
        <v>88.480999999999995</v>
      </c>
      <c r="M342" s="199">
        <v>1870</v>
      </c>
      <c r="N342" s="199">
        <v>4436</v>
      </c>
      <c r="O342" s="198">
        <v>78.89</v>
      </c>
      <c r="P342" s="199">
        <v>144.84</v>
      </c>
      <c r="Q342" s="198">
        <v>0.92049999999999998</v>
      </c>
      <c r="R342" s="17">
        <v>0.78569999999999995</v>
      </c>
    </row>
    <row r="343" spans="2:18" x14ac:dyDescent="0.3">
      <c r="B343" s="185">
        <v>45160</v>
      </c>
      <c r="C343" s="193">
        <v>83.968000000000004</v>
      </c>
      <c r="D343" s="194">
        <v>5.3810000000000002</v>
      </c>
      <c r="E343" s="195">
        <v>92.760999999999996</v>
      </c>
      <c r="F343" s="196">
        <v>4.7450000000000001</v>
      </c>
      <c r="G343" s="195">
        <v>97.007000000000005</v>
      </c>
      <c r="H343" s="196">
        <v>0.56599999999999995</v>
      </c>
      <c r="I343" s="195">
        <v>79.59375</v>
      </c>
      <c r="J343" s="196">
        <v>4.3520000000000003</v>
      </c>
      <c r="K343" s="197">
        <v>71.421999999999997</v>
      </c>
      <c r="L343" s="198">
        <v>87.528999999999996</v>
      </c>
      <c r="M343" s="199">
        <v>1850.8</v>
      </c>
      <c r="N343" s="199">
        <v>4387.6000000000004</v>
      </c>
      <c r="O343" s="198">
        <v>80.349999999999994</v>
      </c>
      <c r="P343" s="199">
        <v>145.88999999999999</v>
      </c>
      <c r="Q343" s="198">
        <v>0.92200000000000004</v>
      </c>
      <c r="R343" s="17">
        <v>0.78539999999999999</v>
      </c>
    </row>
    <row r="344" spans="2:18" x14ac:dyDescent="0.3">
      <c r="B344" s="185">
        <v>45159</v>
      </c>
      <c r="C344" s="193">
        <v>83.861999999999995</v>
      </c>
      <c r="D344" s="194">
        <v>5.3979999999999997</v>
      </c>
      <c r="E344" s="195">
        <v>92.783000000000001</v>
      </c>
      <c r="F344" s="196">
        <v>4.7380000000000004</v>
      </c>
      <c r="G344" s="195">
        <v>97.078000000000003</v>
      </c>
      <c r="H344" s="196">
        <v>0.55700000000000005</v>
      </c>
      <c r="I344" s="195">
        <v>79.5390625</v>
      </c>
      <c r="J344" s="196">
        <v>4.3600000000000003</v>
      </c>
      <c r="K344" s="197">
        <v>70.968999999999994</v>
      </c>
      <c r="L344" s="198">
        <v>86.884</v>
      </c>
      <c r="M344" s="199">
        <v>1856</v>
      </c>
      <c r="N344" s="199">
        <v>4399.8</v>
      </c>
      <c r="O344" s="198">
        <v>80.72</v>
      </c>
      <c r="P344" s="199">
        <v>146.22</v>
      </c>
      <c r="Q344" s="198">
        <v>0.91779999999999995</v>
      </c>
      <c r="R344" s="17">
        <v>0.78390000000000004</v>
      </c>
    </row>
    <row r="345" spans="2:18" x14ac:dyDescent="0.3">
      <c r="B345" s="185">
        <v>45156</v>
      </c>
      <c r="C345" s="193">
        <v>84.305999999999997</v>
      </c>
      <c r="D345" s="194">
        <v>5.3239999999999998</v>
      </c>
      <c r="E345" s="195">
        <v>93.081000000000003</v>
      </c>
      <c r="F345" s="196">
        <v>4.6580000000000004</v>
      </c>
      <c r="G345" s="195">
        <v>97.164000000000001</v>
      </c>
      <c r="H345" s="196">
        <v>0.54600000000000004</v>
      </c>
      <c r="I345" s="195">
        <v>80.0546875</v>
      </c>
      <c r="J345" s="196">
        <v>4.274</v>
      </c>
      <c r="K345" s="197">
        <v>71.260000000000005</v>
      </c>
      <c r="L345" s="198">
        <v>87.391000000000005</v>
      </c>
      <c r="M345" s="199">
        <v>1859.4</v>
      </c>
      <c r="N345" s="199">
        <v>4369.7</v>
      </c>
      <c r="O345" s="198">
        <v>81.25</v>
      </c>
      <c r="P345" s="199">
        <v>145.38999999999999</v>
      </c>
      <c r="Q345" s="198">
        <v>0.91969999999999996</v>
      </c>
      <c r="R345" s="17">
        <v>0.7853</v>
      </c>
    </row>
    <row r="346" spans="2:18" x14ac:dyDescent="0.3">
      <c r="B346" s="185">
        <v>45155</v>
      </c>
      <c r="C346" s="193">
        <v>84.218999999999994</v>
      </c>
      <c r="D346" s="194">
        <v>5.3380000000000001</v>
      </c>
      <c r="E346" s="195">
        <v>93.025999999999996</v>
      </c>
      <c r="F346" s="196">
        <v>4.6710000000000003</v>
      </c>
      <c r="G346" s="195">
        <v>97.066000000000003</v>
      </c>
      <c r="H346" s="196">
        <v>0.55800000000000005</v>
      </c>
      <c r="I346" s="195">
        <v>79.8984375</v>
      </c>
      <c r="J346" s="196">
        <v>4.2969999999999997</v>
      </c>
      <c r="K346" s="197">
        <v>70.861000000000004</v>
      </c>
      <c r="L346" s="198">
        <v>86.777000000000001</v>
      </c>
      <c r="M346" s="199">
        <v>1850.1</v>
      </c>
      <c r="N346" s="199">
        <v>4370.3999999999996</v>
      </c>
      <c r="O346" s="198">
        <v>80.39</v>
      </c>
      <c r="P346" s="199">
        <v>145.84</v>
      </c>
      <c r="Q346" s="198">
        <v>0.91979999999999995</v>
      </c>
      <c r="R346" s="17">
        <v>0.78449999999999998</v>
      </c>
    </row>
    <row r="347" spans="2:18" x14ac:dyDescent="0.3">
      <c r="B347" s="185">
        <v>45154</v>
      </c>
      <c r="C347" s="193">
        <v>84.403999999999996</v>
      </c>
      <c r="D347" s="194">
        <v>5.306</v>
      </c>
      <c r="E347" s="195">
        <v>93.108999999999995</v>
      </c>
      <c r="F347" s="196">
        <v>4.6459999999999999</v>
      </c>
      <c r="G347" s="195">
        <v>97.216999999999999</v>
      </c>
      <c r="H347" s="196">
        <v>0.53900000000000003</v>
      </c>
      <c r="I347" s="195">
        <v>80.0390625</v>
      </c>
      <c r="J347" s="196">
        <v>4.2729999999999997</v>
      </c>
      <c r="K347" s="197">
        <v>71.403000000000006</v>
      </c>
      <c r="L347" s="198">
        <v>87.197000000000003</v>
      </c>
      <c r="M347" s="199">
        <v>1871.5</v>
      </c>
      <c r="N347" s="199">
        <v>4404.3</v>
      </c>
      <c r="O347" s="198">
        <v>79.38</v>
      </c>
      <c r="P347" s="199">
        <v>146.35</v>
      </c>
      <c r="Q347" s="198">
        <v>0.91920000000000002</v>
      </c>
      <c r="R347" s="17">
        <v>0.78549999999999998</v>
      </c>
    </row>
    <row r="348" spans="2:18" x14ac:dyDescent="0.3">
      <c r="B348" s="185">
        <v>45153</v>
      </c>
      <c r="C348" s="193">
        <v>84.599000000000004</v>
      </c>
      <c r="D348" s="194">
        <v>5.2729999999999997</v>
      </c>
      <c r="E348" s="195">
        <v>93.245000000000005</v>
      </c>
      <c r="F348" s="196">
        <v>4.609</v>
      </c>
      <c r="G348" s="195">
        <v>97.191999999999993</v>
      </c>
      <c r="H348" s="196">
        <v>0.54200000000000004</v>
      </c>
      <c r="I348" s="195">
        <v>80.2734375</v>
      </c>
      <c r="J348" s="196">
        <v>4.2329999999999997</v>
      </c>
      <c r="K348" s="197">
        <v>71.688999999999993</v>
      </c>
      <c r="L348" s="198">
        <v>87.17</v>
      </c>
      <c r="M348" s="199">
        <v>1895.8</v>
      </c>
      <c r="N348" s="199">
        <v>4437.8999999999996</v>
      </c>
      <c r="O348" s="198">
        <v>80.989999999999995</v>
      </c>
      <c r="P348" s="199">
        <v>145.57</v>
      </c>
      <c r="Q348" s="198">
        <v>0.91700000000000004</v>
      </c>
      <c r="R348" s="17">
        <v>0.78710000000000002</v>
      </c>
    </row>
    <row r="349" spans="2:18" x14ac:dyDescent="0.3">
      <c r="B349" s="185">
        <v>45152</v>
      </c>
      <c r="C349" s="193">
        <v>84.748999999999995</v>
      </c>
      <c r="D349" s="194">
        <v>5.2480000000000002</v>
      </c>
      <c r="E349" s="195">
        <v>93.393000000000001</v>
      </c>
      <c r="F349" s="196">
        <v>4.569</v>
      </c>
      <c r="G349" s="195">
        <v>97.319000000000003</v>
      </c>
      <c r="H349" s="196">
        <v>0.52600000000000002</v>
      </c>
      <c r="I349" s="195">
        <v>80.390625</v>
      </c>
      <c r="J349" s="196">
        <v>4.2130000000000001</v>
      </c>
      <c r="K349" s="197">
        <v>71.81</v>
      </c>
      <c r="L349" s="198">
        <v>87.682000000000002</v>
      </c>
      <c r="M349" s="199">
        <v>1920.5</v>
      </c>
      <c r="N349" s="199">
        <v>4489.7</v>
      </c>
      <c r="O349" s="198">
        <v>82.51</v>
      </c>
      <c r="P349" s="199">
        <v>145.56</v>
      </c>
      <c r="Q349" s="198">
        <v>0.91690000000000005</v>
      </c>
      <c r="R349" s="17">
        <v>0.78849999999999998</v>
      </c>
    </row>
    <row r="350" spans="2:18" x14ac:dyDescent="0.3">
      <c r="B350" s="185">
        <v>45149</v>
      </c>
      <c r="C350" s="193">
        <v>85.025000000000006</v>
      </c>
      <c r="D350" s="194">
        <v>5.2030000000000003</v>
      </c>
      <c r="E350" s="195">
        <v>93.62</v>
      </c>
      <c r="F350" s="196">
        <v>4.5090000000000003</v>
      </c>
      <c r="G350" s="195">
        <v>97.543000000000006</v>
      </c>
      <c r="H350" s="196">
        <v>0.498</v>
      </c>
      <c r="I350" s="195">
        <v>80.6640625</v>
      </c>
      <c r="J350" s="196">
        <v>4.1680000000000001</v>
      </c>
      <c r="K350" s="197">
        <v>72.02</v>
      </c>
      <c r="L350" s="198">
        <v>87.888000000000005</v>
      </c>
      <c r="M350" s="199">
        <v>1925.1</v>
      </c>
      <c r="N350" s="199">
        <v>4464.1000000000004</v>
      </c>
      <c r="O350" s="198">
        <v>83.19</v>
      </c>
      <c r="P350" s="199">
        <v>144.96</v>
      </c>
      <c r="Q350" s="198">
        <v>0.91339999999999999</v>
      </c>
      <c r="R350" s="17">
        <v>0.78759999999999997</v>
      </c>
    </row>
    <row r="351" spans="2:18" x14ac:dyDescent="0.3">
      <c r="B351" s="185">
        <v>45148</v>
      </c>
      <c r="C351" s="193">
        <v>85.376999999999995</v>
      </c>
      <c r="D351" s="194">
        <v>5.1459999999999999</v>
      </c>
      <c r="E351" s="195">
        <v>93.828000000000003</v>
      </c>
      <c r="F351" s="196">
        <v>4.4530000000000003</v>
      </c>
      <c r="G351" s="195">
        <v>97.543000000000006</v>
      </c>
      <c r="H351" s="196">
        <v>0.498</v>
      </c>
      <c r="I351" s="195">
        <v>80.9765625</v>
      </c>
      <c r="J351" s="196">
        <v>4.1139999999999999</v>
      </c>
      <c r="K351" s="197">
        <v>72.867999999999995</v>
      </c>
      <c r="L351" s="198">
        <v>88.628</v>
      </c>
      <c r="M351" s="199">
        <v>1922.6</v>
      </c>
      <c r="N351" s="199">
        <v>4468.8</v>
      </c>
      <c r="O351" s="198">
        <v>82.82</v>
      </c>
      <c r="P351" s="199">
        <v>144.75</v>
      </c>
      <c r="Q351" s="198">
        <v>0.91069999999999995</v>
      </c>
      <c r="R351" s="17">
        <v>0.78890000000000005</v>
      </c>
    </row>
    <row r="352" spans="2:18" x14ac:dyDescent="0.3">
      <c r="B352" s="185">
        <v>45147</v>
      </c>
      <c r="C352" s="193">
        <v>85.932000000000002</v>
      </c>
      <c r="D352" s="194">
        <v>5.0549999999999997</v>
      </c>
      <c r="E352" s="195">
        <v>94.2</v>
      </c>
      <c r="F352" s="196">
        <v>4.3540000000000001</v>
      </c>
      <c r="G352" s="195">
        <v>97.524000000000001</v>
      </c>
      <c r="H352" s="196">
        <v>0.5</v>
      </c>
      <c r="I352" s="195">
        <v>81.6171875</v>
      </c>
      <c r="J352" s="196">
        <v>4.01</v>
      </c>
      <c r="K352" s="197">
        <v>72.844999999999999</v>
      </c>
      <c r="L352" s="198">
        <v>88.614000000000004</v>
      </c>
      <c r="M352" s="199">
        <v>1930.8</v>
      </c>
      <c r="N352" s="199">
        <v>4467.7</v>
      </c>
      <c r="O352" s="198">
        <v>84.4</v>
      </c>
      <c r="P352" s="199">
        <v>143.72999999999999</v>
      </c>
      <c r="Q352" s="198">
        <v>0.91120000000000001</v>
      </c>
      <c r="R352" s="17">
        <v>0.78620000000000001</v>
      </c>
    </row>
    <row r="353" spans="2:18" x14ac:dyDescent="0.3">
      <c r="B353" s="185">
        <v>45146</v>
      </c>
      <c r="C353" s="193">
        <v>85.953999999999994</v>
      </c>
      <c r="D353" s="194">
        <v>5.0510000000000002</v>
      </c>
      <c r="E353" s="195">
        <v>94.381</v>
      </c>
      <c r="F353" s="196">
        <v>4.306</v>
      </c>
      <c r="G353" s="195">
        <v>97.29</v>
      </c>
      <c r="H353" s="196">
        <v>0.52900000000000003</v>
      </c>
      <c r="I353" s="195">
        <v>81.5859375</v>
      </c>
      <c r="J353" s="196">
        <v>4.0140000000000002</v>
      </c>
      <c r="K353" s="197">
        <v>72.778999999999996</v>
      </c>
      <c r="L353" s="198">
        <v>88.772999999999996</v>
      </c>
      <c r="M353" s="199">
        <v>1947.4</v>
      </c>
      <c r="N353" s="199">
        <v>4499.3999999999996</v>
      </c>
      <c r="O353" s="198">
        <v>82.92</v>
      </c>
      <c r="P353" s="199">
        <v>143.38</v>
      </c>
      <c r="Q353" s="198">
        <v>0.91269999999999996</v>
      </c>
      <c r="R353" s="17">
        <v>0.78439999999999999</v>
      </c>
    </row>
    <row r="354" spans="2:18" x14ac:dyDescent="0.3">
      <c r="B354" s="185">
        <v>45145</v>
      </c>
      <c r="C354" s="193">
        <v>85.632000000000005</v>
      </c>
      <c r="D354" s="194">
        <v>5.1020000000000003</v>
      </c>
      <c r="E354" s="195">
        <v>94.253</v>
      </c>
      <c r="F354" s="196">
        <v>4.3380000000000001</v>
      </c>
      <c r="G354" s="195">
        <v>97.153000000000006</v>
      </c>
      <c r="H354" s="196">
        <v>0.54600000000000004</v>
      </c>
      <c r="I354" s="195">
        <v>81.1796875</v>
      </c>
      <c r="J354" s="196">
        <v>4.0789999999999997</v>
      </c>
      <c r="K354" s="197">
        <v>72.366</v>
      </c>
      <c r="L354" s="198">
        <v>87.852000000000004</v>
      </c>
      <c r="M354" s="199">
        <v>1958.9</v>
      </c>
      <c r="N354" s="199">
        <v>4518.3999999999996</v>
      </c>
      <c r="O354" s="198">
        <v>81.94</v>
      </c>
      <c r="P354" s="199">
        <v>142.5</v>
      </c>
      <c r="Q354" s="198">
        <v>0.90890000000000004</v>
      </c>
      <c r="R354" s="17">
        <v>0.78220000000000001</v>
      </c>
    </row>
    <row r="355" spans="2:18" x14ac:dyDescent="0.3">
      <c r="B355" s="185">
        <v>45142</v>
      </c>
      <c r="C355" s="193">
        <v>85.866</v>
      </c>
      <c r="D355" s="194">
        <v>5.0640000000000001</v>
      </c>
      <c r="E355" s="195">
        <v>94.296999999999997</v>
      </c>
      <c r="F355" s="196">
        <v>4.3259999999999996</v>
      </c>
      <c r="G355" s="195">
        <v>96.992999999999995</v>
      </c>
      <c r="H355" s="196">
        <v>0.56599999999999995</v>
      </c>
      <c r="I355" s="195">
        <v>81.5078125</v>
      </c>
      <c r="J355" s="196">
        <v>4.0250000000000004</v>
      </c>
      <c r="K355" s="197">
        <v>72.805999999999997</v>
      </c>
      <c r="L355" s="198">
        <v>88.16</v>
      </c>
      <c r="M355" s="199">
        <v>1957.5</v>
      </c>
      <c r="N355" s="199">
        <v>4478</v>
      </c>
      <c r="O355" s="198">
        <v>82.82</v>
      </c>
      <c r="P355" s="199">
        <v>141.76</v>
      </c>
      <c r="Q355" s="198">
        <v>0.90859999999999996</v>
      </c>
      <c r="R355" s="17">
        <v>0.78439999999999999</v>
      </c>
    </row>
    <row r="356" spans="2:18" x14ac:dyDescent="0.3">
      <c r="B356" s="185">
        <v>45141</v>
      </c>
      <c r="C356" s="193">
        <v>84.9</v>
      </c>
      <c r="D356" s="194">
        <v>5.218</v>
      </c>
      <c r="E356" s="195">
        <v>93.688999999999993</v>
      </c>
      <c r="F356" s="196">
        <v>4.4829999999999997</v>
      </c>
      <c r="G356" s="195">
        <v>97.022000000000006</v>
      </c>
      <c r="H356" s="196">
        <v>0.56200000000000006</v>
      </c>
      <c r="I356" s="195">
        <v>80.5703125</v>
      </c>
      <c r="J356" s="196">
        <v>4.1740000000000004</v>
      </c>
      <c r="K356" s="197">
        <v>72.305999999999997</v>
      </c>
      <c r="L356" s="198">
        <v>87.754000000000005</v>
      </c>
      <c r="M356" s="199">
        <v>1961.4</v>
      </c>
      <c r="N356" s="199">
        <v>4501.8999999999996</v>
      </c>
      <c r="O356" s="198">
        <v>81.55</v>
      </c>
      <c r="P356" s="199">
        <v>142.58000000000001</v>
      </c>
      <c r="Q356" s="198">
        <v>0.9133</v>
      </c>
      <c r="R356" s="17">
        <v>0.78690000000000004</v>
      </c>
    </row>
    <row r="357" spans="2:18" x14ac:dyDescent="0.3">
      <c r="B357" s="185">
        <v>45140</v>
      </c>
      <c r="C357" s="193">
        <v>85.59</v>
      </c>
      <c r="D357" s="194">
        <v>5.1050000000000004</v>
      </c>
      <c r="E357" s="195">
        <v>93.915000000000006</v>
      </c>
      <c r="F357" s="196">
        <v>4.4219999999999997</v>
      </c>
      <c r="G357" s="195">
        <v>97.332999999999998</v>
      </c>
      <c r="H357" s="196">
        <v>0.52300000000000002</v>
      </c>
      <c r="I357" s="195">
        <v>81.1015625</v>
      </c>
      <c r="J357" s="196">
        <v>4.0869999999999997</v>
      </c>
      <c r="K357" s="197">
        <v>72.603999999999999</v>
      </c>
      <c r="L357" s="198">
        <v>88.295000000000002</v>
      </c>
      <c r="M357" s="199">
        <v>1966.8</v>
      </c>
      <c r="N357" s="199">
        <v>4513.3999999999996</v>
      </c>
      <c r="O357" s="198">
        <v>79.489999999999995</v>
      </c>
      <c r="P357" s="199">
        <v>143.32</v>
      </c>
      <c r="Q357" s="198">
        <v>0.9143</v>
      </c>
      <c r="R357" s="17">
        <v>0.78669999999999995</v>
      </c>
    </row>
    <row r="358" spans="2:18" x14ac:dyDescent="0.3">
      <c r="B358" s="185">
        <v>45139</v>
      </c>
      <c r="C358" s="193">
        <v>85.951999999999998</v>
      </c>
      <c r="D358" s="194">
        <v>5.0469999999999997</v>
      </c>
      <c r="E358" s="195">
        <v>94.165999999999997</v>
      </c>
      <c r="F358" s="196">
        <v>4.3559999999999999</v>
      </c>
      <c r="G358" s="195">
        <v>97.518000000000001</v>
      </c>
      <c r="H358" s="196">
        <v>0.5</v>
      </c>
      <c r="I358" s="195">
        <v>81.4140625</v>
      </c>
      <c r="J358" s="196">
        <v>4.0359999999999996</v>
      </c>
      <c r="K358" s="197">
        <v>72.617000000000004</v>
      </c>
      <c r="L358" s="198">
        <v>88.293000000000006</v>
      </c>
      <c r="M358" s="199">
        <v>1994.2</v>
      </c>
      <c r="N358" s="199">
        <v>4576.7</v>
      </c>
      <c r="O358" s="198">
        <v>81.37</v>
      </c>
      <c r="P358" s="199">
        <v>143.34</v>
      </c>
      <c r="Q358" s="198">
        <v>0.91039999999999999</v>
      </c>
      <c r="R358" s="17">
        <v>0.78269999999999995</v>
      </c>
    </row>
    <row r="359" spans="2:18" x14ac:dyDescent="0.3">
      <c r="B359" s="185">
        <v>45138</v>
      </c>
      <c r="C359" s="193">
        <v>86.385999999999996</v>
      </c>
      <c r="D359" s="194">
        <v>4.9770000000000003</v>
      </c>
      <c r="E359" s="195">
        <v>94.387</v>
      </c>
      <c r="F359" s="196">
        <v>4.298</v>
      </c>
      <c r="G359" s="195">
        <v>97.484999999999999</v>
      </c>
      <c r="H359" s="196">
        <v>0.504</v>
      </c>
      <c r="I359" s="195">
        <v>81.7578125</v>
      </c>
      <c r="J359" s="196">
        <v>3.98</v>
      </c>
      <c r="K359" s="197">
        <v>73.094999999999999</v>
      </c>
      <c r="L359" s="198">
        <v>88.903000000000006</v>
      </c>
      <c r="M359" s="199">
        <v>2003.2</v>
      </c>
      <c r="N359" s="199">
        <v>4589</v>
      </c>
      <c r="O359" s="198">
        <v>81.8</v>
      </c>
      <c r="P359" s="199">
        <v>142.29</v>
      </c>
      <c r="Q359" s="198">
        <v>0.9093</v>
      </c>
      <c r="R359" s="17">
        <v>0.77910000000000001</v>
      </c>
    </row>
    <row r="360" spans="2:18" x14ac:dyDescent="0.3">
      <c r="B360" s="185">
        <v>45135</v>
      </c>
      <c r="C360" s="193">
        <v>86.388000000000005</v>
      </c>
      <c r="D360" s="194">
        <v>4.9770000000000003</v>
      </c>
      <c r="E360" s="195">
        <v>94.266999999999996</v>
      </c>
      <c r="F360" s="196">
        <v>4.3280000000000003</v>
      </c>
      <c r="G360" s="195">
        <v>97.929000000000002</v>
      </c>
      <c r="H360" s="196">
        <v>0.44900000000000001</v>
      </c>
      <c r="I360" s="195">
        <v>81.7890625</v>
      </c>
      <c r="J360" s="196">
        <v>3.9750000000000001</v>
      </c>
      <c r="K360" s="197">
        <v>73.004999999999995</v>
      </c>
      <c r="L360" s="198">
        <v>88.807000000000002</v>
      </c>
      <c r="M360" s="199">
        <v>1981.5</v>
      </c>
      <c r="N360" s="199">
        <v>4582.2</v>
      </c>
      <c r="O360" s="198">
        <v>80.58</v>
      </c>
      <c r="P360" s="199">
        <v>141.16</v>
      </c>
      <c r="Q360" s="198">
        <v>0.90780000000000005</v>
      </c>
      <c r="R360" s="17">
        <v>0.77810000000000001</v>
      </c>
    </row>
    <row r="361" spans="2:18" x14ac:dyDescent="0.3">
      <c r="B361" s="185">
        <v>45134</v>
      </c>
      <c r="C361" s="193">
        <v>86.075999999999993</v>
      </c>
      <c r="D361" s="194">
        <v>5.0259999999999998</v>
      </c>
      <c r="E361" s="195">
        <v>93.948999999999998</v>
      </c>
      <c r="F361" s="196">
        <v>4.41</v>
      </c>
      <c r="G361" s="195">
        <v>98.757999999999996</v>
      </c>
      <c r="H361" s="196">
        <v>0.34799999999999998</v>
      </c>
      <c r="I361" s="195">
        <v>81.4453125</v>
      </c>
      <c r="J361" s="196">
        <v>4.0270000000000001</v>
      </c>
      <c r="K361" s="197">
        <v>72.983000000000004</v>
      </c>
      <c r="L361" s="198">
        <v>89.078000000000003</v>
      </c>
      <c r="M361" s="199">
        <v>1954.9</v>
      </c>
      <c r="N361" s="199">
        <v>4537.3999999999996</v>
      </c>
      <c r="O361" s="198">
        <v>80.09</v>
      </c>
      <c r="P361" s="199">
        <v>139.47999999999999</v>
      </c>
      <c r="Q361" s="198">
        <v>0.91090000000000004</v>
      </c>
      <c r="R361" s="17">
        <v>0.78149999999999997</v>
      </c>
    </row>
    <row r="362" spans="2:18" x14ac:dyDescent="0.3">
      <c r="B362" s="185">
        <v>45133</v>
      </c>
      <c r="C362" s="193">
        <v>86.805999999999997</v>
      </c>
      <c r="D362" s="194">
        <v>4.9089999999999998</v>
      </c>
      <c r="E362" s="195">
        <v>94.477000000000004</v>
      </c>
      <c r="F362" s="196">
        <v>4.2720000000000002</v>
      </c>
      <c r="G362" s="195">
        <v>98.706999999999994</v>
      </c>
      <c r="H362" s="196">
        <v>0.35399999999999998</v>
      </c>
      <c r="I362" s="195">
        <v>82.2890625</v>
      </c>
      <c r="J362" s="196">
        <v>3.8919999999999999</v>
      </c>
      <c r="K362" s="197">
        <v>73.12</v>
      </c>
      <c r="L362" s="198">
        <v>88.835999999999999</v>
      </c>
      <c r="M362" s="199">
        <v>1980.4</v>
      </c>
      <c r="N362" s="199">
        <v>4566.8</v>
      </c>
      <c r="O362" s="198">
        <v>78.78</v>
      </c>
      <c r="P362" s="199">
        <v>140.24</v>
      </c>
      <c r="Q362" s="198">
        <v>0.90210000000000001</v>
      </c>
      <c r="R362" s="17">
        <v>0.77270000000000005</v>
      </c>
    </row>
    <row r="363" spans="2:18" x14ac:dyDescent="0.3">
      <c r="B363" s="185">
        <v>45132</v>
      </c>
      <c r="C363" s="193">
        <v>86.608999999999995</v>
      </c>
      <c r="D363" s="194">
        <v>4.9390000000000001</v>
      </c>
      <c r="E363" s="195">
        <v>94.191000000000003</v>
      </c>
      <c r="F363" s="196">
        <v>4.3449999999999998</v>
      </c>
      <c r="G363" s="195">
        <v>98.566000000000003</v>
      </c>
      <c r="H363" s="196">
        <v>0.371</v>
      </c>
      <c r="I363" s="195">
        <v>82.140625</v>
      </c>
      <c r="J363" s="196">
        <v>3.915</v>
      </c>
      <c r="K363" s="197">
        <v>73.248999999999995</v>
      </c>
      <c r="L363" s="198">
        <v>89.14</v>
      </c>
      <c r="M363" s="199">
        <v>1966.1</v>
      </c>
      <c r="N363" s="199">
        <v>4567.5</v>
      </c>
      <c r="O363" s="198">
        <v>79.63</v>
      </c>
      <c r="P363" s="199">
        <v>140.9</v>
      </c>
      <c r="Q363" s="198">
        <v>0.90449999999999997</v>
      </c>
      <c r="R363" s="17">
        <v>0.77500000000000002</v>
      </c>
    </row>
    <row r="364" spans="2:18" x14ac:dyDescent="0.3">
      <c r="B364" s="185">
        <v>45131</v>
      </c>
      <c r="C364" s="193">
        <v>86.593999999999994</v>
      </c>
      <c r="D364" s="194">
        <v>4.9409999999999998</v>
      </c>
      <c r="E364" s="195">
        <v>94.188999999999993</v>
      </c>
      <c r="F364" s="196">
        <v>4.3440000000000003</v>
      </c>
      <c r="G364" s="195">
        <v>98.540999999999997</v>
      </c>
      <c r="H364" s="196">
        <v>0.374</v>
      </c>
      <c r="I364" s="195">
        <v>82.2265625</v>
      </c>
      <c r="J364" s="196">
        <v>3.9</v>
      </c>
      <c r="K364" s="197">
        <v>73.274000000000001</v>
      </c>
      <c r="L364" s="198">
        <v>89.444000000000003</v>
      </c>
      <c r="M364" s="199">
        <v>1965.7</v>
      </c>
      <c r="N364" s="199">
        <v>4554.6000000000004</v>
      </c>
      <c r="O364" s="198">
        <v>78.739999999999995</v>
      </c>
      <c r="P364" s="199">
        <v>141.47999999999999</v>
      </c>
      <c r="Q364" s="198">
        <v>0.90380000000000005</v>
      </c>
      <c r="R364" s="17">
        <v>0.77949999999999997</v>
      </c>
    </row>
    <row r="365" spans="2:18" x14ac:dyDescent="0.3">
      <c r="B365" s="185">
        <v>45128</v>
      </c>
      <c r="C365" s="193">
        <v>86.844999999999999</v>
      </c>
      <c r="D365" s="194">
        <v>4.9009999999999998</v>
      </c>
      <c r="E365" s="195">
        <v>94.406999999999996</v>
      </c>
      <c r="F365" s="196">
        <v>4.2869999999999999</v>
      </c>
      <c r="G365" s="195">
        <v>98.45</v>
      </c>
      <c r="H365" s="196">
        <v>0.38500000000000001</v>
      </c>
      <c r="I365" s="195">
        <v>82.4765625</v>
      </c>
      <c r="J365" s="196">
        <v>3.86</v>
      </c>
      <c r="K365" s="197">
        <v>73.164000000000001</v>
      </c>
      <c r="L365" s="198">
        <v>89.075999999999993</v>
      </c>
      <c r="M365" s="199">
        <v>1960.3</v>
      </c>
      <c r="N365" s="199">
        <v>4536.3</v>
      </c>
      <c r="O365" s="198">
        <v>77.069999999999993</v>
      </c>
      <c r="P365" s="199">
        <v>141.72999999999999</v>
      </c>
      <c r="Q365" s="198">
        <v>0.89890000000000003</v>
      </c>
      <c r="R365" s="17">
        <v>0.77800000000000002</v>
      </c>
    </row>
    <row r="366" spans="2:18" x14ac:dyDescent="0.3">
      <c r="B366" s="185">
        <v>45127</v>
      </c>
      <c r="C366" s="193">
        <v>86.674999999999997</v>
      </c>
      <c r="D366" s="194">
        <v>4.9269999999999996</v>
      </c>
      <c r="E366" s="195">
        <v>94.363</v>
      </c>
      <c r="F366" s="196">
        <v>4.298</v>
      </c>
      <c r="G366" s="195">
        <v>98.259</v>
      </c>
      <c r="H366" s="196">
        <v>0.40799999999999997</v>
      </c>
      <c r="I366" s="195">
        <v>82.3671875</v>
      </c>
      <c r="J366" s="196">
        <v>3.875</v>
      </c>
      <c r="K366" s="197">
        <v>73.168000000000006</v>
      </c>
      <c r="L366" s="198">
        <v>88.81</v>
      </c>
      <c r="M366" s="199">
        <v>1967.2</v>
      </c>
      <c r="N366" s="199">
        <v>4534.8999999999996</v>
      </c>
      <c r="O366" s="198">
        <v>75.63</v>
      </c>
      <c r="P366" s="199">
        <v>140.07</v>
      </c>
      <c r="Q366" s="198">
        <v>0.89849999999999997</v>
      </c>
      <c r="R366" s="17">
        <v>0.77710000000000001</v>
      </c>
    </row>
    <row r="367" spans="2:18" x14ac:dyDescent="0.3">
      <c r="B367" s="185">
        <v>45126</v>
      </c>
      <c r="C367" s="193">
        <v>87.608000000000004</v>
      </c>
      <c r="D367" s="194">
        <v>4.78</v>
      </c>
      <c r="E367" s="195">
        <v>94.813000000000002</v>
      </c>
      <c r="F367" s="196">
        <v>4.181</v>
      </c>
      <c r="G367" s="195">
        <v>98.242000000000004</v>
      </c>
      <c r="H367" s="196">
        <v>0.41</v>
      </c>
      <c r="I367" s="195">
        <v>83.0546875</v>
      </c>
      <c r="J367" s="196">
        <v>3.766</v>
      </c>
      <c r="K367" s="197">
        <v>73.494</v>
      </c>
      <c r="L367" s="198">
        <v>89.016999999999996</v>
      </c>
      <c r="M367" s="199">
        <v>1984.9</v>
      </c>
      <c r="N367" s="199">
        <v>4565.7</v>
      </c>
      <c r="O367" s="198">
        <v>75.349999999999994</v>
      </c>
      <c r="P367" s="199">
        <v>139.65</v>
      </c>
      <c r="Q367" s="198">
        <v>0.89280000000000004</v>
      </c>
      <c r="R367" s="17">
        <v>0.77280000000000004</v>
      </c>
    </row>
    <row r="368" spans="2:18" x14ac:dyDescent="0.3">
      <c r="B368" s="185">
        <v>45125</v>
      </c>
      <c r="C368" s="193">
        <v>87.21</v>
      </c>
      <c r="D368" s="194">
        <v>4.8410000000000002</v>
      </c>
      <c r="E368" s="195">
        <v>94.769000000000005</v>
      </c>
      <c r="F368" s="196">
        <v>4.1909999999999998</v>
      </c>
      <c r="G368" s="195">
        <v>98.061000000000007</v>
      </c>
      <c r="H368" s="196">
        <v>0.432</v>
      </c>
      <c r="I368" s="195">
        <v>82.8359375</v>
      </c>
      <c r="J368" s="196">
        <v>3.8</v>
      </c>
      <c r="K368" s="197">
        <v>72.739000000000004</v>
      </c>
      <c r="L368" s="198">
        <v>89.501999999999995</v>
      </c>
      <c r="M368" s="199">
        <v>1976.1</v>
      </c>
      <c r="N368" s="199">
        <v>4555</v>
      </c>
      <c r="O368" s="198">
        <v>75.75</v>
      </c>
      <c r="P368" s="199">
        <v>138.83000000000001</v>
      </c>
      <c r="Q368" s="198">
        <v>0.89059999999999995</v>
      </c>
      <c r="R368" s="17">
        <v>0.7671</v>
      </c>
    </row>
    <row r="369" spans="2:18" x14ac:dyDescent="0.3">
      <c r="B369" s="185">
        <v>45124</v>
      </c>
      <c r="C369" s="193">
        <v>86.972999999999999</v>
      </c>
      <c r="D369" s="194">
        <v>4.8780000000000001</v>
      </c>
      <c r="E369" s="195">
        <v>94.631</v>
      </c>
      <c r="F369" s="196">
        <v>4.2249999999999996</v>
      </c>
      <c r="G369" s="195">
        <v>98.093999999999994</v>
      </c>
      <c r="H369" s="196">
        <v>0.42799999999999999</v>
      </c>
      <c r="I369" s="195">
        <v>82.7109375</v>
      </c>
      <c r="J369" s="196">
        <v>3.8180000000000001</v>
      </c>
      <c r="K369" s="197">
        <v>72.186999999999998</v>
      </c>
      <c r="L369" s="198">
        <v>88.462000000000003</v>
      </c>
      <c r="M369" s="199">
        <v>1951.3</v>
      </c>
      <c r="N369" s="199">
        <v>4522.8</v>
      </c>
      <c r="O369" s="198">
        <v>74.150000000000006</v>
      </c>
      <c r="P369" s="199">
        <v>138.71</v>
      </c>
      <c r="Q369" s="198">
        <v>0.89</v>
      </c>
      <c r="R369" s="17">
        <v>0.76490000000000002</v>
      </c>
    </row>
    <row r="370" spans="2:18" x14ac:dyDescent="0.3">
      <c r="B370" s="185">
        <v>45121</v>
      </c>
      <c r="C370" s="193">
        <v>86.805999999999997</v>
      </c>
      <c r="D370" s="194">
        <v>4.9029999999999996</v>
      </c>
      <c r="E370" s="195">
        <v>94.539000000000001</v>
      </c>
      <c r="F370" s="196">
        <v>4.2480000000000002</v>
      </c>
      <c r="G370" s="195">
        <v>98.093000000000004</v>
      </c>
      <c r="H370" s="196">
        <v>0.42799999999999999</v>
      </c>
      <c r="I370" s="195">
        <v>82.53125</v>
      </c>
      <c r="J370" s="196">
        <v>3.8460000000000001</v>
      </c>
      <c r="K370" s="197">
        <v>72.087000000000003</v>
      </c>
      <c r="L370" s="198">
        <v>88.334000000000003</v>
      </c>
      <c r="M370" s="199">
        <v>1931.1</v>
      </c>
      <c r="N370" s="199">
        <v>4505.3999999999996</v>
      </c>
      <c r="O370" s="198">
        <v>75.42</v>
      </c>
      <c r="P370" s="199">
        <v>138.80000000000001</v>
      </c>
      <c r="Q370" s="198">
        <v>0.89070000000000005</v>
      </c>
      <c r="R370" s="17">
        <v>0.76380000000000003</v>
      </c>
    </row>
    <row r="371" spans="2:18" x14ac:dyDescent="0.3">
      <c r="B371" s="185">
        <v>45120</v>
      </c>
      <c r="C371" s="193">
        <v>87.617000000000004</v>
      </c>
      <c r="D371" s="194">
        <v>4.7770000000000001</v>
      </c>
      <c r="E371" s="195">
        <v>94.963999999999999</v>
      </c>
      <c r="F371" s="196">
        <v>4.1390000000000002</v>
      </c>
      <c r="G371" s="195">
        <v>98.213999999999999</v>
      </c>
      <c r="H371" s="196">
        <v>0.41299999999999998</v>
      </c>
      <c r="I371" s="195">
        <v>82.9765625</v>
      </c>
      <c r="J371" s="196">
        <v>3.774</v>
      </c>
      <c r="K371" s="197">
        <v>72.194000000000003</v>
      </c>
      <c r="L371" s="198">
        <v>88.569000000000003</v>
      </c>
      <c r="M371" s="199">
        <v>1950.9</v>
      </c>
      <c r="N371" s="199">
        <v>4510</v>
      </c>
      <c r="O371" s="198">
        <v>76.89</v>
      </c>
      <c r="P371" s="199">
        <v>138.05000000000001</v>
      </c>
      <c r="Q371" s="198">
        <v>0.89080000000000004</v>
      </c>
      <c r="R371" s="17">
        <v>0.76129999999999998</v>
      </c>
    </row>
    <row r="372" spans="2:18" x14ac:dyDescent="0.3">
      <c r="B372" s="185">
        <v>45119</v>
      </c>
      <c r="C372" s="193">
        <v>86.891000000000005</v>
      </c>
      <c r="D372" s="194">
        <v>4.8879999999999999</v>
      </c>
      <c r="E372" s="195">
        <v>94.459000000000003</v>
      </c>
      <c r="F372" s="196">
        <v>4.266</v>
      </c>
      <c r="G372" s="195">
        <v>98.204999999999998</v>
      </c>
      <c r="H372" s="196">
        <v>0.41399999999999998</v>
      </c>
      <c r="I372" s="195">
        <v>82.3359375</v>
      </c>
      <c r="J372" s="196">
        <v>3.8740000000000001</v>
      </c>
      <c r="K372" s="197">
        <v>71.626000000000005</v>
      </c>
      <c r="L372" s="198">
        <v>87.698999999999998</v>
      </c>
      <c r="M372" s="199">
        <v>1933.4</v>
      </c>
      <c r="N372" s="199">
        <v>4472.2</v>
      </c>
      <c r="O372" s="198">
        <v>75.75</v>
      </c>
      <c r="P372" s="199">
        <v>138.5</v>
      </c>
      <c r="Q372" s="198">
        <v>0.89849999999999997</v>
      </c>
      <c r="R372" s="17">
        <v>0.77</v>
      </c>
    </row>
    <row r="373" spans="2:18" x14ac:dyDescent="0.3">
      <c r="B373" s="185">
        <v>45118</v>
      </c>
      <c r="C373" s="193">
        <v>86.132999999999996</v>
      </c>
      <c r="D373" s="194">
        <v>5.0060000000000002</v>
      </c>
      <c r="E373" s="195">
        <v>93.83</v>
      </c>
      <c r="F373" s="196">
        <v>4.4249999999999998</v>
      </c>
      <c r="G373" s="195">
        <v>98.337000000000003</v>
      </c>
      <c r="H373" s="196">
        <v>0.39800000000000002</v>
      </c>
      <c r="I373" s="195">
        <v>81.5390625</v>
      </c>
      <c r="J373" s="196">
        <v>3.9990000000000001</v>
      </c>
      <c r="K373" s="197">
        <v>70.759</v>
      </c>
      <c r="L373" s="198">
        <v>86.591999999999999</v>
      </c>
      <c r="M373" s="199">
        <v>1913.4</v>
      </c>
      <c r="N373" s="199">
        <v>4439.3</v>
      </c>
      <c r="O373" s="198">
        <v>74.83</v>
      </c>
      <c r="P373" s="199">
        <v>140.36000000000001</v>
      </c>
      <c r="Q373" s="198">
        <v>0.90839999999999999</v>
      </c>
      <c r="R373" s="17">
        <v>0.7732</v>
      </c>
    </row>
    <row r="374" spans="2:18" x14ac:dyDescent="0.3">
      <c r="B374" s="185">
        <v>45117</v>
      </c>
      <c r="C374" s="193">
        <v>85.837999999999994</v>
      </c>
      <c r="D374" s="194">
        <v>5.0519999999999996</v>
      </c>
      <c r="E374" s="195">
        <v>93.772000000000006</v>
      </c>
      <c r="F374" s="196">
        <v>4.4400000000000004</v>
      </c>
      <c r="G374" s="195">
        <v>98.287000000000006</v>
      </c>
      <c r="H374" s="196">
        <v>0.40400000000000003</v>
      </c>
      <c r="I374" s="195">
        <v>81.390625</v>
      </c>
      <c r="J374" s="196">
        <v>4.0220000000000002</v>
      </c>
      <c r="K374" s="197">
        <v>70.918000000000006</v>
      </c>
      <c r="L374" s="198">
        <v>86.804000000000002</v>
      </c>
      <c r="M374" s="199">
        <v>1895.3</v>
      </c>
      <c r="N374" s="199">
        <v>4409.5</v>
      </c>
      <c r="O374" s="198">
        <v>72.989999999999995</v>
      </c>
      <c r="P374" s="199">
        <v>141.31</v>
      </c>
      <c r="Q374" s="198">
        <v>0.90900000000000003</v>
      </c>
      <c r="R374" s="17">
        <v>0.77749999999999997</v>
      </c>
    </row>
    <row r="375" spans="2:18" x14ac:dyDescent="0.3">
      <c r="B375" s="185">
        <v>45114</v>
      </c>
      <c r="C375" s="193">
        <v>85.302000000000007</v>
      </c>
      <c r="D375" s="194">
        <v>5.1369999999999996</v>
      </c>
      <c r="E375" s="195">
        <v>93.33</v>
      </c>
      <c r="F375" s="196">
        <v>4.5519999999999996</v>
      </c>
      <c r="G375" s="195">
        <v>98.626000000000005</v>
      </c>
      <c r="H375" s="196">
        <v>0.36299999999999999</v>
      </c>
      <c r="I375" s="195">
        <v>80.8671875</v>
      </c>
      <c r="J375" s="196">
        <v>4.1050000000000004</v>
      </c>
      <c r="K375" s="197">
        <v>70.91</v>
      </c>
      <c r="L375" s="198">
        <v>87.051000000000002</v>
      </c>
      <c r="M375" s="199">
        <v>1864.7</v>
      </c>
      <c r="N375" s="199">
        <v>4399</v>
      </c>
      <c r="O375" s="198">
        <v>73.86</v>
      </c>
      <c r="P375" s="199">
        <v>142.21</v>
      </c>
      <c r="Q375" s="198">
        <v>0.91180000000000005</v>
      </c>
      <c r="R375" s="17">
        <v>0.77890000000000004</v>
      </c>
    </row>
    <row r="376" spans="2:18" x14ac:dyDescent="0.3">
      <c r="B376" s="185">
        <v>45113</v>
      </c>
      <c r="C376" s="193">
        <v>85.445999999999998</v>
      </c>
      <c r="D376" s="194">
        <v>5.1130000000000004</v>
      </c>
      <c r="E376" s="195">
        <v>93.323999999999998</v>
      </c>
      <c r="F376" s="196">
        <v>4.5529999999999999</v>
      </c>
      <c r="G376" s="195">
        <v>99.034000000000006</v>
      </c>
      <c r="H376" s="196">
        <v>0.314</v>
      </c>
      <c r="I376" s="195">
        <v>81.0390625</v>
      </c>
      <c r="J376" s="196">
        <v>4.0750000000000002</v>
      </c>
      <c r="K376" s="197">
        <v>70.796999999999997</v>
      </c>
      <c r="L376" s="198">
        <v>86.855000000000004</v>
      </c>
      <c r="M376" s="199">
        <v>1842.2</v>
      </c>
      <c r="N376" s="199">
        <v>4411.6000000000004</v>
      </c>
      <c r="O376" s="198">
        <v>71.8</v>
      </c>
      <c r="P376" s="199">
        <v>144.07</v>
      </c>
      <c r="Q376" s="198">
        <v>0.91839999999999999</v>
      </c>
      <c r="R376" s="17">
        <v>0.78490000000000004</v>
      </c>
    </row>
    <row r="377" spans="2:18" x14ac:dyDescent="0.3">
      <c r="B377" s="185">
        <v>45112</v>
      </c>
      <c r="C377" s="193">
        <v>86.096999999999994</v>
      </c>
      <c r="D377" s="194">
        <v>5.0090000000000003</v>
      </c>
      <c r="E377" s="195">
        <v>93.798000000000002</v>
      </c>
      <c r="F377" s="196">
        <v>4.4279999999999999</v>
      </c>
      <c r="G377" s="195">
        <v>99.260999999999996</v>
      </c>
      <c r="H377" s="196">
        <v>0.28699999999999998</v>
      </c>
      <c r="I377" s="195">
        <v>81.6796875</v>
      </c>
      <c r="J377" s="196">
        <v>3.972</v>
      </c>
      <c r="K377" s="197">
        <v>71.697999999999993</v>
      </c>
      <c r="L377" s="198">
        <v>88.293999999999997</v>
      </c>
      <c r="M377" s="199">
        <v>1872.9</v>
      </c>
      <c r="N377" s="199">
        <v>4446.8</v>
      </c>
      <c r="O377" s="198">
        <v>71.790000000000006</v>
      </c>
      <c r="P377" s="199">
        <v>144.66</v>
      </c>
      <c r="Q377" s="198">
        <v>0.92130000000000001</v>
      </c>
      <c r="R377" s="17">
        <v>0.78710000000000002</v>
      </c>
    </row>
    <row r="378" spans="2:18" x14ac:dyDescent="0.3">
      <c r="B378" s="185">
        <v>45110</v>
      </c>
      <c r="C378" s="193">
        <v>86.456999999999994</v>
      </c>
      <c r="D378" s="194">
        <v>4.952</v>
      </c>
      <c r="E378" s="195">
        <v>93.92</v>
      </c>
      <c r="F378" s="196">
        <v>4.3959999999999999</v>
      </c>
      <c r="G378" s="195">
        <v>99.016000000000005</v>
      </c>
      <c r="H378" s="196">
        <v>0.316</v>
      </c>
      <c r="I378" s="195">
        <v>82.15625</v>
      </c>
      <c r="J378" s="196">
        <v>3.8959999999999999</v>
      </c>
      <c r="K378" s="197">
        <v>71.981999999999999</v>
      </c>
      <c r="L378" s="198">
        <v>88.474999999999994</v>
      </c>
      <c r="M378" s="199">
        <v>1896.8</v>
      </c>
      <c r="N378" s="199">
        <v>4455.6000000000004</v>
      </c>
      <c r="O378" s="198">
        <v>69.790000000000006</v>
      </c>
      <c r="P378" s="199">
        <v>144.68</v>
      </c>
      <c r="Q378" s="198">
        <v>0.91649999999999998</v>
      </c>
      <c r="R378" s="17">
        <v>0.78779999999999994</v>
      </c>
    </row>
    <row r="379" spans="2:18" x14ac:dyDescent="0.3">
      <c r="B379" s="185">
        <v>45107</v>
      </c>
      <c r="C379" s="193">
        <v>86.554000000000002</v>
      </c>
      <c r="D379" s="194">
        <v>4.9359999999999999</v>
      </c>
      <c r="E379" s="195">
        <v>94.049000000000007</v>
      </c>
      <c r="F379" s="196">
        <v>4.3620000000000001</v>
      </c>
      <c r="G379" s="195">
        <v>98.998999999999995</v>
      </c>
      <c r="H379" s="196">
        <v>0.318</v>
      </c>
      <c r="I379" s="195">
        <v>82.2890625</v>
      </c>
      <c r="J379" s="196">
        <v>3.8730000000000002</v>
      </c>
      <c r="K379" s="197">
        <v>72.266000000000005</v>
      </c>
      <c r="L379" s="198">
        <v>88.957999999999998</v>
      </c>
      <c r="M379" s="199">
        <v>1888.7</v>
      </c>
      <c r="N379" s="199">
        <v>4450.3999999999996</v>
      </c>
      <c r="O379" s="198">
        <v>70.64</v>
      </c>
      <c r="P379" s="199">
        <v>144.31</v>
      </c>
      <c r="Q379" s="198">
        <v>0.91669999999999996</v>
      </c>
      <c r="R379" s="17">
        <v>0.78720000000000001</v>
      </c>
    </row>
    <row r="380" spans="2:18" x14ac:dyDescent="0.3">
      <c r="B380" s="185">
        <v>45106</v>
      </c>
      <c r="C380" s="193">
        <v>86.534000000000006</v>
      </c>
      <c r="D380" s="194">
        <v>4.9379999999999997</v>
      </c>
      <c r="E380" s="195">
        <v>94.076999999999998</v>
      </c>
      <c r="F380" s="196">
        <v>4.3540000000000001</v>
      </c>
      <c r="G380" s="195">
        <v>99.073999999999998</v>
      </c>
      <c r="H380" s="196">
        <v>0.309</v>
      </c>
      <c r="I380" s="195">
        <v>82.2890625</v>
      </c>
      <c r="J380" s="196">
        <v>3.871</v>
      </c>
      <c r="K380" s="197">
        <v>72.268000000000001</v>
      </c>
      <c r="L380" s="198">
        <v>88.813999999999993</v>
      </c>
      <c r="M380" s="199">
        <v>1881.6</v>
      </c>
      <c r="N380" s="199">
        <v>4396.3999999999996</v>
      </c>
      <c r="O380" s="198">
        <v>69.86</v>
      </c>
      <c r="P380" s="199">
        <v>144.76</v>
      </c>
      <c r="Q380" s="198">
        <v>0.9204</v>
      </c>
      <c r="R380" s="17">
        <v>0.79279999999999995</v>
      </c>
    </row>
    <row r="381" spans="2:18" x14ac:dyDescent="0.3">
      <c r="B381" s="185">
        <v>45105</v>
      </c>
      <c r="C381" s="193">
        <v>87.201999999999998</v>
      </c>
      <c r="D381" s="194">
        <v>4.8319999999999999</v>
      </c>
      <c r="E381" s="195">
        <v>94.602000000000004</v>
      </c>
      <c r="F381" s="196">
        <v>4.218</v>
      </c>
      <c r="G381" s="195">
        <v>99.09</v>
      </c>
      <c r="H381" s="196">
        <v>0.307</v>
      </c>
      <c r="I381" s="195">
        <v>83.1796875</v>
      </c>
      <c r="J381" s="196">
        <v>3.7309999999999999</v>
      </c>
      <c r="K381" s="197">
        <v>72.552000000000007</v>
      </c>
      <c r="L381" s="198">
        <v>89.673000000000002</v>
      </c>
      <c r="M381" s="199">
        <v>1858.7</v>
      </c>
      <c r="N381" s="199">
        <v>4376.8999999999996</v>
      </c>
      <c r="O381" s="198">
        <v>69.56</v>
      </c>
      <c r="P381" s="199">
        <v>144.47999999999999</v>
      </c>
      <c r="Q381" s="198">
        <v>0.9163</v>
      </c>
      <c r="R381" s="17">
        <v>0.79139999999999999</v>
      </c>
    </row>
    <row r="382" spans="2:18" x14ac:dyDescent="0.3">
      <c r="B382" s="185">
        <v>45104</v>
      </c>
      <c r="C382" s="193">
        <v>86.840999999999994</v>
      </c>
      <c r="D382" s="194">
        <v>4.8879999999999999</v>
      </c>
      <c r="E382" s="195">
        <v>94.298000000000002</v>
      </c>
      <c r="F382" s="196">
        <v>4.2939999999999996</v>
      </c>
      <c r="G382" s="195">
        <v>99.224999999999994</v>
      </c>
      <c r="H382" s="196">
        <v>0.29099999999999998</v>
      </c>
      <c r="I382" s="195">
        <v>82.8046875</v>
      </c>
      <c r="J382" s="196">
        <v>3.7890000000000001</v>
      </c>
      <c r="K382" s="197">
        <v>72.215999999999994</v>
      </c>
      <c r="L382" s="198">
        <v>89.638999999999996</v>
      </c>
      <c r="M382" s="199">
        <v>1849.9</v>
      </c>
      <c r="N382" s="199">
        <v>4378.3999999999996</v>
      </c>
      <c r="O382" s="198">
        <v>67.7</v>
      </c>
      <c r="P382" s="199">
        <v>144.07</v>
      </c>
      <c r="Q382" s="198">
        <v>0.91239999999999999</v>
      </c>
      <c r="R382" s="17">
        <v>0.78439999999999999</v>
      </c>
    </row>
    <row r="383" spans="2:18" x14ac:dyDescent="0.3">
      <c r="B383" s="185">
        <v>45103</v>
      </c>
      <c r="C383" s="193">
        <v>86.992999999999995</v>
      </c>
      <c r="D383" s="194">
        <v>4.8630000000000004</v>
      </c>
      <c r="E383" s="195">
        <v>94.57</v>
      </c>
      <c r="F383" s="196">
        <v>4.2249999999999996</v>
      </c>
      <c r="G383" s="195">
        <v>99.325999999999993</v>
      </c>
      <c r="H383" s="196">
        <v>0.27900000000000003</v>
      </c>
      <c r="I383" s="195">
        <v>83.0859375</v>
      </c>
      <c r="J383" s="196">
        <v>3.7440000000000002</v>
      </c>
      <c r="K383" s="197">
        <v>72.608000000000004</v>
      </c>
      <c r="L383" s="198">
        <v>89.894999999999996</v>
      </c>
      <c r="M383" s="199">
        <v>1823.3</v>
      </c>
      <c r="N383" s="199">
        <v>4328.8</v>
      </c>
      <c r="O383" s="198">
        <v>69.37</v>
      </c>
      <c r="P383" s="199">
        <v>143.51</v>
      </c>
      <c r="Q383" s="198">
        <v>0.91690000000000005</v>
      </c>
      <c r="R383" s="17">
        <v>0.78659999999999997</v>
      </c>
    </row>
    <row r="384" spans="2:18" x14ac:dyDescent="0.3">
      <c r="B384" s="185">
        <v>45100</v>
      </c>
      <c r="C384" s="193">
        <v>86.956999999999994</v>
      </c>
      <c r="D384" s="194">
        <v>4.8680000000000003</v>
      </c>
      <c r="E384" s="195">
        <v>94.427000000000007</v>
      </c>
      <c r="F384" s="196">
        <v>4.26</v>
      </c>
      <c r="G384" s="195">
        <v>99.233000000000004</v>
      </c>
      <c r="H384" s="196">
        <v>0.28999999999999998</v>
      </c>
      <c r="I384" s="195">
        <v>82.9921875</v>
      </c>
      <c r="J384" s="196">
        <v>3.758</v>
      </c>
      <c r="K384" s="197">
        <v>72.53</v>
      </c>
      <c r="L384" s="198">
        <v>89.606999999999999</v>
      </c>
      <c r="M384" s="199">
        <v>1821.6</v>
      </c>
      <c r="N384" s="199">
        <v>4348.3</v>
      </c>
      <c r="O384" s="198">
        <v>69.16</v>
      </c>
      <c r="P384" s="199">
        <v>143.69999999999999</v>
      </c>
      <c r="Q384" s="198">
        <v>0.91790000000000005</v>
      </c>
      <c r="R384" s="17">
        <v>0.78659999999999997</v>
      </c>
    </row>
    <row r="385" spans="2:18" x14ac:dyDescent="0.3">
      <c r="B385" s="185">
        <v>45099</v>
      </c>
      <c r="C385" s="193">
        <v>86.619</v>
      </c>
      <c r="D385" s="194">
        <v>4.9210000000000003</v>
      </c>
      <c r="E385" s="195">
        <v>94.224000000000004</v>
      </c>
      <c r="F385" s="196">
        <v>4.3109999999999999</v>
      </c>
      <c r="G385" s="195">
        <v>99.138999999999996</v>
      </c>
      <c r="H385" s="196">
        <v>0.30099999999999999</v>
      </c>
      <c r="I385" s="195">
        <v>82.6015625</v>
      </c>
      <c r="J385" s="196">
        <v>3.8170000000000002</v>
      </c>
      <c r="K385" s="197">
        <v>72.245000000000005</v>
      </c>
      <c r="L385" s="198">
        <v>88.570999999999998</v>
      </c>
      <c r="M385" s="199">
        <v>1848.2</v>
      </c>
      <c r="N385" s="199">
        <v>4381.8999999999996</v>
      </c>
      <c r="O385" s="198">
        <v>69.510000000000005</v>
      </c>
      <c r="P385" s="199">
        <v>143.11000000000001</v>
      </c>
      <c r="Q385" s="198">
        <v>0.91279999999999994</v>
      </c>
      <c r="R385" s="17">
        <v>0.78449999999999998</v>
      </c>
    </row>
    <row r="386" spans="2:18" x14ac:dyDescent="0.3">
      <c r="B386" s="185">
        <v>45098</v>
      </c>
      <c r="C386" s="193">
        <v>87.27</v>
      </c>
      <c r="D386" s="194">
        <v>4.8179999999999996</v>
      </c>
      <c r="E386" s="195">
        <v>94.6</v>
      </c>
      <c r="F386" s="196">
        <v>4.2130000000000001</v>
      </c>
      <c r="G386" s="195">
        <v>99.08</v>
      </c>
      <c r="H386" s="196">
        <v>0.308</v>
      </c>
      <c r="I386" s="195">
        <v>83.078125</v>
      </c>
      <c r="J386" s="196">
        <v>3.742</v>
      </c>
      <c r="K386" s="197">
        <v>72</v>
      </c>
      <c r="L386" s="198">
        <v>89.12</v>
      </c>
      <c r="M386" s="199">
        <v>1863</v>
      </c>
      <c r="N386" s="199">
        <v>4365.7</v>
      </c>
      <c r="O386" s="198">
        <v>72.53</v>
      </c>
      <c r="P386" s="199">
        <v>141.88</v>
      </c>
      <c r="Q386" s="198">
        <v>0.91020000000000001</v>
      </c>
      <c r="R386" s="17">
        <v>0.78310000000000002</v>
      </c>
    </row>
    <row r="387" spans="2:18" x14ac:dyDescent="0.3">
      <c r="B387" s="185">
        <v>45097</v>
      </c>
      <c r="C387" s="193">
        <v>87.322999999999993</v>
      </c>
      <c r="D387" s="194">
        <v>4.8090000000000002</v>
      </c>
      <c r="E387" s="195">
        <v>94.712000000000003</v>
      </c>
      <c r="F387" s="196">
        <v>4.1840000000000002</v>
      </c>
      <c r="G387" s="195">
        <v>98.986999999999995</v>
      </c>
      <c r="H387" s="196">
        <v>0.31900000000000001</v>
      </c>
      <c r="I387" s="195">
        <v>83.0703125</v>
      </c>
      <c r="J387" s="196">
        <v>3.742</v>
      </c>
      <c r="K387" s="197">
        <v>72.400999999999996</v>
      </c>
      <c r="L387" s="198">
        <v>89.239000000000004</v>
      </c>
      <c r="M387" s="199">
        <v>1866.7</v>
      </c>
      <c r="N387" s="199">
        <v>4388.7</v>
      </c>
      <c r="O387" s="198">
        <v>70.5</v>
      </c>
      <c r="P387" s="199">
        <v>141.47</v>
      </c>
      <c r="Q387" s="198">
        <v>0.91590000000000005</v>
      </c>
      <c r="R387" s="17">
        <v>0.78339999999999999</v>
      </c>
    </row>
    <row r="388" spans="2:18" x14ac:dyDescent="0.3">
      <c r="B388" s="185">
        <v>45093</v>
      </c>
      <c r="C388" s="193">
        <v>86.900999999999996</v>
      </c>
      <c r="D388" s="194">
        <v>4.8739999999999997</v>
      </c>
      <c r="E388" s="195">
        <v>94.45</v>
      </c>
      <c r="F388" s="196">
        <v>4.2489999999999997</v>
      </c>
      <c r="G388" s="195">
        <v>98.826999999999998</v>
      </c>
      <c r="H388" s="196">
        <v>0.33800000000000002</v>
      </c>
      <c r="I388" s="195">
        <v>82.7734375</v>
      </c>
      <c r="J388" s="196">
        <v>3.7879999999999998</v>
      </c>
      <c r="K388" s="197">
        <v>71.963999999999999</v>
      </c>
      <c r="L388" s="198">
        <v>89.221000000000004</v>
      </c>
      <c r="M388" s="199">
        <v>1875.5</v>
      </c>
      <c r="N388" s="199">
        <v>4409.6000000000004</v>
      </c>
      <c r="O388" s="198">
        <v>71.78</v>
      </c>
      <c r="P388" s="199">
        <v>141.82</v>
      </c>
      <c r="Q388" s="198">
        <v>0.9143</v>
      </c>
      <c r="R388" s="17">
        <v>0.7802</v>
      </c>
    </row>
    <row r="389" spans="2:18" x14ac:dyDescent="0.3">
      <c r="B389" s="185">
        <v>45092</v>
      </c>
      <c r="C389" s="193">
        <v>87.126999999999995</v>
      </c>
      <c r="D389" s="194">
        <v>4.8380000000000001</v>
      </c>
      <c r="E389" s="195">
        <v>94.682000000000002</v>
      </c>
      <c r="F389" s="196">
        <v>4.1909999999999998</v>
      </c>
      <c r="G389" s="195">
        <v>98.724999999999994</v>
      </c>
      <c r="H389" s="196">
        <v>0.35</v>
      </c>
      <c r="I389" s="195">
        <v>83.0703125</v>
      </c>
      <c r="J389" s="196">
        <v>3.7389999999999999</v>
      </c>
      <c r="K389" s="197">
        <v>72.128</v>
      </c>
      <c r="L389" s="198">
        <v>88.552999999999997</v>
      </c>
      <c r="M389" s="199">
        <v>1889.3</v>
      </c>
      <c r="N389" s="199">
        <v>4425.8</v>
      </c>
      <c r="O389" s="198">
        <v>70.62</v>
      </c>
      <c r="P389" s="199">
        <v>140.29</v>
      </c>
      <c r="Q389" s="198">
        <v>0.91369999999999996</v>
      </c>
      <c r="R389" s="17">
        <v>0.78220000000000001</v>
      </c>
    </row>
    <row r="390" spans="2:18" x14ac:dyDescent="0.3">
      <c r="B390" s="185">
        <v>45091</v>
      </c>
      <c r="C390" s="193">
        <v>86.674999999999997</v>
      </c>
      <c r="D390" s="194">
        <v>4.9059999999999997</v>
      </c>
      <c r="E390" s="195">
        <v>93.849000000000004</v>
      </c>
      <c r="F390" s="196">
        <v>4.3970000000000002</v>
      </c>
      <c r="G390" s="195">
        <v>98.698999999999998</v>
      </c>
      <c r="H390" s="196">
        <v>0.35299999999999998</v>
      </c>
      <c r="I390" s="195">
        <v>82.546875</v>
      </c>
      <c r="J390" s="196">
        <v>3.819</v>
      </c>
      <c r="K390" s="197">
        <v>72.144999999999996</v>
      </c>
      <c r="L390" s="198">
        <v>88.897999999999996</v>
      </c>
      <c r="M390" s="199">
        <v>1874.1</v>
      </c>
      <c r="N390" s="199">
        <v>4372.6000000000004</v>
      </c>
      <c r="O390" s="198">
        <v>68.27</v>
      </c>
      <c r="P390" s="199">
        <v>140.09</v>
      </c>
      <c r="Q390" s="198">
        <v>0.92330000000000001</v>
      </c>
      <c r="R390" s="17">
        <v>0.78959999999999997</v>
      </c>
    </row>
    <row r="391" spans="2:18" x14ac:dyDescent="0.3">
      <c r="B391" s="185">
        <v>45090</v>
      </c>
      <c r="C391" s="193">
        <v>86.611000000000004</v>
      </c>
      <c r="D391" s="194">
        <v>4.9160000000000004</v>
      </c>
      <c r="E391" s="195">
        <v>94.052999999999997</v>
      </c>
      <c r="F391" s="196">
        <v>4.3449999999999998</v>
      </c>
      <c r="G391" s="195">
        <v>98.790999999999997</v>
      </c>
      <c r="H391" s="196">
        <v>0.34200000000000003</v>
      </c>
      <c r="I391" s="195">
        <v>82.390625</v>
      </c>
      <c r="J391" s="196">
        <v>3.843</v>
      </c>
      <c r="K391" s="197">
        <v>71.884</v>
      </c>
      <c r="L391" s="198">
        <v>89.152000000000001</v>
      </c>
      <c r="M391" s="199">
        <v>1896.3</v>
      </c>
      <c r="N391" s="199">
        <v>4369</v>
      </c>
      <c r="O391" s="198">
        <v>69.42</v>
      </c>
      <c r="P391" s="199">
        <v>140.22</v>
      </c>
      <c r="Q391" s="198">
        <v>0.92649999999999999</v>
      </c>
      <c r="R391" s="17">
        <v>0.79290000000000005</v>
      </c>
    </row>
    <row r="392" spans="2:18" x14ac:dyDescent="0.3">
      <c r="B392" s="185">
        <v>45089</v>
      </c>
      <c r="C392" s="193">
        <v>87.093000000000004</v>
      </c>
      <c r="D392" s="194">
        <v>4.8410000000000002</v>
      </c>
      <c r="E392" s="195">
        <v>94.543000000000006</v>
      </c>
      <c r="F392" s="196">
        <v>4.2210000000000001</v>
      </c>
      <c r="G392" s="195">
        <v>98.697999999999993</v>
      </c>
      <c r="H392" s="196">
        <v>0.35299999999999998</v>
      </c>
      <c r="I392" s="195">
        <v>82.921875</v>
      </c>
      <c r="J392" s="196">
        <v>3.76</v>
      </c>
      <c r="K392" s="197">
        <v>72.594999999999999</v>
      </c>
      <c r="L392" s="198">
        <v>89.194000000000003</v>
      </c>
      <c r="M392" s="199">
        <v>1873.2</v>
      </c>
      <c r="N392" s="199">
        <v>4338.8999999999996</v>
      </c>
      <c r="O392" s="198">
        <v>67.12</v>
      </c>
      <c r="P392" s="199">
        <v>139.6</v>
      </c>
      <c r="Q392" s="198">
        <v>0.92959999999999998</v>
      </c>
      <c r="R392" s="17">
        <v>0.7994</v>
      </c>
    </row>
    <row r="393" spans="2:18" x14ac:dyDescent="0.3">
      <c r="B393" s="185">
        <v>45086</v>
      </c>
      <c r="C393" s="193">
        <v>87.072999999999993</v>
      </c>
      <c r="D393" s="194">
        <v>4.843</v>
      </c>
      <c r="E393" s="195">
        <v>94.480999999999995</v>
      </c>
      <c r="F393" s="196">
        <v>4.2359999999999998</v>
      </c>
      <c r="G393" s="195">
        <v>98.697999999999993</v>
      </c>
      <c r="H393" s="196">
        <v>0.35299999999999998</v>
      </c>
      <c r="I393" s="195">
        <v>82.8671875</v>
      </c>
      <c r="J393" s="196">
        <v>3.7669999999999999</v>
      </c>
      <c r="K393" s="197">
        <v>73.180000000000007</v>
      </c>
      <c r="L393" s="198">
        <v>88.8</v>
      </c>
      <c r="M393" s="199">
        <v>1865.7</v>
      </c>
      <c r="N393" s="199">
        <v>4298.8999999999996</v>
      </c>
      <c r="O393" s="198">
        <v>70.17</v>
      </c>
      <c r="P393" s="199">
        <v>139.4</v>
      </c>
      <c r="Q393" s="198">
        <v>0.93030000000000002</v>
      </c>
      <c r="R393" s="17">
        <v>0.7954</v>
      </c>
    </row>
    <row r="394" spans="2:18" x14ac:dyDescent="0.3">
      <c r="B394" s="185">
        <v>45085</v>
      </c>
      <c r="C394" s="193">
        <v>87.207999999999998</v>
      </c>
      <c r="D394" s="194">
        <v>4.8220000000000001</v>
      </c>
      <c r="E394" s="195">
        <v>94.713999999999999</v>
      </c>
      <c r="F394" s="196">
        <v>4.1769999999999996</v>
      </c>
      <c r="G394" s="195">
        <v>98.662999999999997</v>
      </c>
      <c r="H394" s="196">
        <v>0.35699999999999998</v>
      </c>
      <c r="I394" s="195">
        <v>83.0546875</v>
      </c>
      <c r="J394" s="196">
        <v>3.7360000000000002</v>
      </c>
      <c r="K394" s="197">
        <v>73.251999999999995</v>
      </c>
      <c r="L394" s="198">
        <v>88.29</v>
      </c>
      <c r="M394" s="199">
        <v>1880.8</v>
      </c>
      <c r="N394" s="199">
        <v>4293.8999999999996</v>
      </c>
      <c r="O394" s="198">
        <v>71.290000000000006</v>
      </c>
      <c r="P394" s="199">
        <v>138.91999999999999</v>
      </c>
      <c r="Q394" s="198">
        <v>0.92749999999999999</v>
      </c>
      <c r="R394" s="17">
        <v>0.79620000000000002</v>
      </c>
    </row>
    <row r="395" spans="2:18" x14ac:dyDescent="0.3">
      <c r="B395" s="185">
        <v>45084</v>
      </c>
      <c r="C395" s="193">
        <v>86.879000000000005</v>
      </c>
      <c r="D395" s="194">
        <v>4.8710000000000004</v>
      </c>
      <c r="E395" s="195">
        <v>94.552000000000007</v>
      </c>
      <c r="F395" s="196">
        <v>4.2149999999999999</v>
      </c>
      <c r="G395" s="195">
        <v>98.754999999999995</v>
      </c>
      <c r="H395" s="196">
        <v>0.34599999999999997</v>
      </c>
      <c r="I395" s="195">
        <v>82.515625</v>
      </c>
      <c r="J395" s="196">
        <v>3.819</v>
      </c>
      <c r="K395" s="197">
        <v>73.088999999999999</v>
      </c>
      <c r="L395" s="198">
        <v>87.58</v>
      </c>
      <c r="M395" s="199">
        <v>1888.4</v>
      </c>
      <c r="N395" s="199">
        <v>4267.5</v>
      </c>
      <c r="O395" s="198">
        <v>72.53</v>
      </c>
      <c r="P395" s="199">
        <v>140.13</v>
      </c>
      <c r="Q395" s="198">
        <v>0.93469999999999998</v>
      </c>
      <c r="R395" s="17">
        <v>0.80400000000000005</v>
      </c>
    </row>
    <row r="396" spans="2:18" x14ac:dyDescent="0.3">
      <c r="B396" s="185">
        <v>45083</v>
      </c>
      <c r="C396" s="193">
        <v>87.769000000000005</v>
      </c>
      <c r="D396" s="194">
        <v>4.734</v>
      </c>
      <c r="E396" s="195">
        <v>95.003</v>
      </c>
      <c r="F396" s="196">
        <v>4.1020000000000003</v>
      </c>
      <c r="G396" s="195">
        <v>98.712999999999994</v>
      </c>
      <c r="H396" s="196">
        <v>0.35099999999999998</v>
      </c>
      <c r="I396" s="195">
        <v>83.3984375</v>
      </c>
      <c r="J396" s="196">
        <v>3.6819999999999999</v>
      </c>
      <c r="K396" s="197">
        <v>73.388999999999996</v>
      </c>
      <c r="L396" s="198">
        <v>88.504000000000005</v>
      </c>
      <c r="M396" s="199">
        <v>1855.4</v>
      </c>
      <c r="N396" s="199">
        <v>4283.8999999999996</v>
      </c>
      <c r="O396" s="198">
        <v>71.739999999999995</v>
      </c>
      <c r="P396" s="199">
        <v>139.63</v>
      </c>
      <c r="Q396" s="198">
        <v>0.93520000000000003</v>
      </c>
      <c r="R396" s="17">
        <v>0.80489999999999995</v>
      </c>
    </row>
    <row r="397" spans="2:18" x14ac:dyDescent="0.3">
      <c r="B397" s="185">
        <v>45082</v>
      </c>
      <c r="C397" s="193">
        <v>87.606999999999999</v>
      </c>
      <c r="D397" s="194">
        <v>4.758</v>
      </c>
      <c r="E397" s="195">
        <v>95.05</v>
      </c>
      <c r="F397" s="196">
        <v>4.09</v>
      </c>
      <c r="G397" s="195">
        <v>98.62</v>
      </c>
      <c r="H397" s="196">
        <v>0.36199999999999999</v>
      </c>
      <c r="I397" s="195">
        <v>83.2421875</v>
      </c>
      <c r="J397" s="196">
        <v>3.7050000000000001</v>
      </c>
      <c r="K397" s="197">
        <v>73.373999999999995</v>
      </c>
      <c r="L397" s="198">
        <v>88.605000000000004</v>
      </c>
      <c r="M397" s="199">
        <v>1806.7</v>
      </c>
      <c r="N397" s="199">
        <v>4273.8</v>
      </c>
      <c r="O397" s="198">
        <v>72.150000000000006</v>
      </c>
      <c r="P397" s="199">
        <v>139.58000000000001</v>
      </c>
      <c r="Q397" s="198">
        <v>0.93340000000000001</v>
      </c>
      <c r="R397" s="17">
        <v>0.80400000000000005</v>
      </c>
    </row>
    <row r="398" spans="2:18" x14ac:dyDescent="0.3">
      <c r="B398" s="185">
        <v>45079</v>
      </c>
      <c r="C398" s="193">
        <v>87.463999999999999</v>
      </c>
      <c r="D398" s="194">
        <v>4.7789999999999999</v>
      </c>
      <c r="E398" s="195">
        <v>95.006</v>
      </c>
      <c r="F398" s="196">
        <v>4.0999999999999996</v>
      </c>
      <c r="G398" s="195">
        <v>98.822000000000003</v>
      </c>
      <c r="H398" s="196">
        <v>0.33800000000000002</v>
      </c>
      <c r="I398" s="195">
        <v>83.1484375</v>
      </c>
      <c r="J398" s="196">
        <v>3.7189999999999999</v>
      </c>
      <c r="K398" s="197">
        <v>73.683999999999997</v>
      </c>
      <c r="L398" s="198">
        <v>89.105999999999995</v>
      </c>
      <c r="M398" s="199">
        <v>1830.9</v>
      </c>
      <c r="N398" s="199">
        <v>4282.3999999999996</v>
      </c>
      <c r="O398" s="198">
        <v>71.739999999999995</v>
      </c>
      <c r="P398" s="199">
        <v>139.91999999999999</v>
      </c>
      <c r="Q398" s="198">
        <v>0.93389999999999995</v>
      </c>
      <c r="R398" s="17">
        <v>0.80300000000000005</v>
      </c>
    </row>
    <row r="399" spans="2:18" x14ac:dyDescent="0.3">
      <c r="B399" s="185">
        <v>45078</v>
      </c>
      <c r="C399" s="193">
        <v>87.8</v>
      </c>
      <c r="D399" s="194">
        <v>4.7270000000000003</v>
      </c>
      <c r="E399" s="195">
        <v>95.573999999999998</v>
      </c>
      <c r="F399" s="196">
        <v>3.9590000000000001</v>
      </c>
      <c r="G399" s="195">
        <v>98.745000000000005</v>
      </c>
      <c r="H399" s="196">
        <v>0.34699999999999998</v>
      </c>
      <c r="I399" s="195">
        <v>83.8828125</v>
      </c>
      <c r="J399" s="196">
        <v>3.6040000000000001</v>
      </c>
      <c r="K399" s="197">
        <v>73.882999999999996</v>
      </c>
      <c r="L399" s="198">
        <v>88.968999999999994</v>
      </c>
      <c r="M399" s="199">
        <v>1767.9</v>
      </c>
      <c r="N399" s="199">
        <v>4221</v>
      </c>
      <c r="O399" s="198">
        <v>70.099999999999994</v>
      </c>
      <c r="P399" s="199">
        <v>138.80000000000001</v>
      </c>
      <c r="Q399" s="198">
        <v>0.92920000000000003</v>
      </c>
      <c r="R399" s="17">
        <v>0.79830000000000001</v>
      </c>
    </row>
    <row r="400" spans="2:18" x14ac:dyDescent="0.3">
      <c r="B400" s="185">
        <v>45077</v>
      </c>
      <c r="C400" s="193">
        <v>87.504000000000005</v>
      </c>
      <c r="D400" s="194">
        <v>4.7709999999999999</v>
      </c>
      <c r="E400" s="195">
        <v>95.227999999999994</v>
      </c>
      <c r="F400" s="196">
        <v>4.0419999999999998</v>
      </c>
      <c r="G400" s="195">
        <v>98.66</v>
      </c>
      <c r="H400" s="196">
        <v>0.35699999999999998</v>
      </c>
      <c r="I400" s="195">
        <v>83.5390625</v>
      </c>
      <c r="J400" s="196">
        <v>3.6560000000000001</v>
      </c>
      <c r="K400" s="197">
        <v>73.481999999999999</v>
      </c>
      <c r="L400" s="198">
        <v>88.356999999999999</v>
      </c>
      <c r="M400" s="199">
        <v>1749.7</v>
      </c>
      <c r="N400" s="199">
        <v>4179.8</v>
      </c>
      <c r="O400" s="198">
        <v>68.09</v>
      </c>
      <c r="P400" s="199">
        <v>139.34</v>
      </c>
      <c r="Q400" s="198">
        <v>0.9355</v>
      </c>
      <c r="R400" s="17">
        <v>0.80379999999999996</v>
      </c>
    </row>
    <row r="401" spans="2:18" x14ac:dyDescent="0.3">
      <c r="B401" s="185">
        <v>45076</v>
      </c>
      <c r="C401" s="193">
        <v>87.082999999999998</v>
      </c>
      <c r="D401" s="194">
        <v>4.835</v>
      </c>
      <c r="E401" s="195">
        <v>95.04</v>
      </c>
      <c r="F401" s="196">
        <v>4.0880000000000001</v>
      </c>
      <c r="G401" s="195">
        <v>98.643000000000001</v>
      </c>
      <c r="H401" s="196">
        <v>0.35899999999999999</v>
      </c>
      <c r="I401" s="195">
        <v>83.2421875</v>
      </c>
      <c r="J401" s="196">
        <v>3.7010000000000001</v>
      </c>
      <c r="K401" s="197">
        <v>73.087000000000003</v>
      </c>
      <c r="L401" s="198">
        <v>87.838999999999999</v>
      </c>
      <c r="M401" s="199">
        <v>1767.3</v>
      </c>
      <c r="N401" s="199">
        <v>4205.5</v>
      </c>
      <c r="O401" s="198">
        <v>69.459999999999994</v>
      </c>
      <c r="P401" s="199">
        <v>139.79</v>
      </c>
      <c r="Q401" s="198">
        <v>0.93159999999999998</v>
      </c>
      <c r="R401" s="17">
        <v>0.80559999999999998</v>
      </c>
    </row>
    <row r="402" spans="2:18" x14ac:dyDescent="0.3">
      <c r="B402" s="185">
        <v>45072</v>
      </c>
      <c r="C402" s="193">
        <v>86.27</v>
      </c>
      <c r="D402" s="194">
        <v>4.9610000000000003</v>
      </c>
      <c r="E402" s="195">
        <v>94.421000000000006</v>
      </c>
      <c r="F402" s="196">
        <v>4.2409999999999997</v>
      </c>
      <c r="G402" s="195">
        <v>98.718000000000004</v>
      </c>
      <c r="H402" s="196">
        <v>0.35</v>
      </c>
      <c r="I402" s="195">
        <v>82.5234375</v>
      </c>
      <c r="J402" s="196">
        <v>3.8109999999999999</v>
      </c>
      <c r="K402" s="197">
        <v>72.585999999999999</v>
      </c>
      <c r="L402" s="198">
        <v>86.16</v>
      </c>
      <c r="M402" s="199">
        <v>1773</v>
      </c>
      <c r="N402" s="199">
        <v>4205.5</v>
      </c>
      <c r="O402" s="198">
        <v>72.67</v>
      </c>
      <c r="P402" s="199">
        <v>140.6</v>
      </c>
      <c r="Q402" s="198">
        <v>0.93259999999999998</v>
      </c>
      <c r="R402" s="17">
        <v>0.81010000000000004</v>
      </c>
    </row>
    <row r="403" spans="2:18" x14ac:dyDescent="0.3">
      <c r="B403" s="185">
        <v>45071</v>
      </c>
      <c r="C403" s="193">
        <v>86.167000000000002</v>
      </c>
      <c r="D403" s="194">
        <v>4.9770000000000003</v>
      </c>
      <c r="E403" s="195">
        <v>94.424999999999997</v>
      </c>
      <c r="F403" s="196">
        <v>4.2389999999999999</v>
      </c>
      <c r="G403" s="195">
        <v>98.658000000000001</v>
      </c>
      <c r="H403" s="196">
        <v>0.35699999999999998</v>
      </c>
      <c r="I403" s="195">
        <v>82.4140625</v>
      </c>
      <c r="J403" s="196">
        <v>3.8250000000000002</v>
      </c>
      <c r="K403" s="197">
        <v>72.332999999999998</v>
      </c>
      <c r="L403" s="198">
        <v>85.989000000000004</v>
      </c>
      <c r="M403" s="199">
        <v>1754.6</v>
      </c>
      <c r="N403" s="199">
        <v>4151.3</v>
      </c>
      <c r="O403" s="198">
        <v>71.83</v>
      </c>
      <c r="P403" s="199">
        <v>140.06</v>
      </c>
      <c r="Q403" s="198">
        <v>0.93240000000000001</v>
      </c>
      <c r="R403" s="17">
        <v>0.81159999999999999</v>
      </c>
    </row>
    <row r="404" spans="2:18" x14ac:dyDescent="0.3">
      <c r="B404" s="185">
        <v>45070</v>
      </c>
      <c r="C404" s="193">
        <v>86.715999999999994</v>
      </c>
      <c r="D404" s="194">
        <v>4.8890000000000002</v>
      </c>
      <c r="E404" s="195">
        <v>94.986000000000004</v>
      </c>
      <c r="F404" s="196">
        <v>4.0979999999999999</v>
      </c>
      <c r="G404" s="195">
        <v>98.808999999999997</v>
      </c>
      <c r="H404" s="196">
        <v>0.33900000000000002</v>
      </c>
      <c r="I404" s="195">
        <v>82.9609375</v>
      </c>
      <c r="J404" s="196">
        <v>3.74</v>
      </c>
      <c r="K404" s="197">
        <v>73.260999999999996</v>
      </c>
      <c r="L404" s="198">
        <v>86.475999999999999</v>
      </c>
      <c r="M404" s="199">
        <v>1767</v>
      </c>
      <c r="N404" s="199">
        <v>4115.2</v>
      </c>
      <c r="O404" s="198">
        <v>74.34</v>
      </c>
      <c r="P404" s="199">
        <v>139.47</v>
      </c>
      <c r="Q404" s="198">
        <v>0.93020000000000003</v>
      </c>
      <c r="R404" s="17">
        <v>0.80869999999999997</v>
      </c>
    </row>
    <row r="405" spans="2:18" x14ac:dyDescent="0.3">
      <c r="B405" s="185">
        <v>45069</v>
      </c>
      <c r="C405" s="193">
        <v>87.009</v>
      </c>
      <c r="D405" s="194">
        <v>4.8440000000000003</v>
      </c>
      <c r="E405" s="195">
        <v>95.254000000000005</v>
      </c>
      <c r="F405" s="196">
        <v>4.0309999999999997</v>
      </c>
      <c r="G405" s="195">
        <v>98.885000000000005</v>
      </c>
      <c r="H405" s="196">
        <v>0.33</v>
      </c>
      <c r="I405" s="195">
        <v>83.3203125</v>
      </c>
      <c r="J405" s="196">
        <v>3.6840000000000002</v>
      </c>
      <c r="K405" s="197">
        <v>73.676000000000002</v>
      </c>
      <c r="L405" s="198">
        <v>86.597999999999999</v>
      </c>
      <c r="M405" s="199">
        <v>1787.7</v>
      </c>
      <c r="N405" s="199">
        <v>4145.6000000000004</v>
      </c>
      <c r="O405" s="198">
        <v>72.91</v>
      </c>
      <c r="P405" s="199">
        <v>138.59</v>
      </c>
      <c r="Q405" s="198">
        <v>0.92849999999999999</v>
      </c>
      <c r="R405" s="17">
        <v>0.80559999999999998</v>
      </c>
    </row>
    <row r="406" spans="2:18" x14ac:dyDescent="0.3">
      <c r="B406" s="185">
        <v>45068</v>
      </c>
      <c r="C406" s="193">
        <v>86.703000000000003</v>
      </c>
      <c r="D406" s="194">
        <v>4.8899999999999997</v>
      </c>
      <c r="E406" s="195">
        <v>95.165000000000006</v>
      </c>
      <c r="F406" s="196">
        <v>4.0529999999999999</v>
      </c>
      <c r="G406" s="195">
        <v>98.97</v>
      </c>
      <c r="H406" s="196">
        <v>0.32</v>
      </c>
      <c r="I406" s="195">
        <v>83.1796875</v>
      </c>
      <c r="J406" s="196">
        <v>3.7050000000000001</v>
      </c>
      <c r="K406" s="197">
        <v>74.254999999999995</v>
      </c>
      <c r="L406" s="198">
        <v>86.665999999999997</v>
      </c>
      <c r="M406" s="199">
        <v>1795.4</v>
      </c>
      <c r="N406" s="199">
        <v>4192.6000000000004</v>
      </c>
      <c r="O406" s="198">
        <v>71.989999999999995</v>
      </c>
      <c r="P406" s="199">
        <v>138.6</v>
      </c>
      <c r="Q406" s="198">
        <v>0.92479999999999996</v>
      </c>
      <c r="R406" s="17">
        <v>0.80410000000000004</v>
      </c>
    </row>
    <row r="407" spans="2:18" x14ac:dyDescent="0.3">
      <c r="B407" s="185">
        <v>45065</v>
      </c>
      <c r="C407" s="193">
        <v>86.866</v>
      </c>
      <c r="D407" s="194">
        <v>4.8650000000000002</v>
      </c>
      <c r="E407" s="195">
        <v>95.272000000000006</v>
      </c>
      <c r="F407" s="196">
        <v>4.0259999999999998</v>
      </c>
      <c r="G407" s="195">
        <v>98.91</v>
      </c>
      <c r="H407" s="196">
        <v>0.32700000000000001</v>
      </c>
      <c r="I407" s="195">
        <v>83.4453125</v>
      </c>
      <c r="J407" s="196">
        <v>3.6640000000000001</v>
      </c>
      <c r="K407" s="197">
        <v>74.631</v>
      </c>
      <c r="L407" s="198">
        <v>86.953000000000003</v>
      </c>
      <c r="M407" s="199">
        <v>1773.7</v>
      </c>
      <c r="N407" s="199">
        <v>4192</v>
      </c>
      <c r="O407" s="198">
        <v>71.55</v>
      </c>
      <c r="P407" s="199">
        <v>137.97999999999999</v>
      </c>
      <c r="Q407" s="198">
        <v>0.92549999999999999</v>
      </c>
      <c r="R407" s="17">
        <v>0.80349999999999999</v>
      </c>
    </row>
    <row r="408" spans="2:18" x14ac:dyDescent="0.3">
      <c r="B408" s="185">
        <v>45064</v>
      </c>
      <c r="C408" s="193">
        <v>87.093000000000004</v>
      </c>
      <c r="D408" s="194">
        <v>4.8289999999999997</v>
      </c>
      <c r="E408" s="195">
        <v>95.331000000000003</v>
      </c>
      <c r="F408" s="196">
        <v>4.0110000000000001</v>
      </c>
      <c r="G408" s="195">
        <v>99.078999999999994</v>
      </c>
      <c r="H408" s="196">
        <v>0.307</v>
      </c>
      <c r="I408" s="195">
        <v>83.640625</v>
      </c>
      <c r="J408" s="196">
        <v>3.6320000000000001</v>
      </c>
      <c r="K408" s="197">
        <v>74.811000000000007</v>
      </c>
      <c r="L408" s="198">
        <v>86.652000000000001</v>
      </c>
      <c r="M408" s="199">
        <v>1784.9</v>
      </c>
      <c r="N408" s="199">
        <v>4198.1000000000004</v>
      </c>
      <c r="O408" s="198">
        <v>71.86</v>
      </c>
      <c r="P408" s="199">
        <v>138.71</v>
      </c>
      <c r="Q408" s="198">
        <v>0.92849999999999999</v>
      </c>
      <c r="R408" s="17">
        <v>0.80589999999999995</v>
      </c>
    </row>
    <row r="409" spans="2:18" x14ac:dyDescent="0.3">
      <c r="B409" s="185">
        <v>45063</v>
      </c>
      <c r="C409" s="193">
        <v>87.619</v>
      </c>
      <c r="D409" s="194">
        <v>4.7469999999999999</v>
      </c>
      <c r="E409" s="195">
        <v>95.915000000000006</v>
      </c>
      <c r="F409" s="196">
        <v>3.8660000000000001</v>
      </c>
      <c r="G409" s="195">
        <v>99.19</v>
      </c>
      <c r="H409" s="196">
        <v>0.29399999999999998</v>
      </c>
      <c r="I409" s="195">
        <v>84.2109375</v>
      </c>
      <c r="J409" s="196">
        <v>3.544</v>
      </c>
      <c r="K409" s="197">
        <v>75.513000000000005</v>
      </c>
      <c r="L409" s="198">
        <v>87.545000000000002</v>
      </c>
      <c r="M409" s="199">
        <v>1774.5</v>
      </c>
      <c r="N409" s="199">
        <v>4158.8</v>
      </c>
      <c r="O409" s="198">
        <v>72.83</v>
      </c>
      <c r="P409" s="199">
        <v>137.68</v>
      </c>
      <c r="Q409" s="198">
        <v>0.92249999999999999</v>
      </c>
      <c r="R409" s="17">
        <v>0.80079999999999996</v>
      </c>
    </row>
    <row r="410" spans="2:18" x14ac:dyDescent="0.3">
      <c r="B410" s="185">
        <v>45062</v>
      </c>
      <c r="C410" s="193">
        <v>87.977000000000004</v>
      </c>
      <c r="D410" s="194">
        <v>4.6920000000000002</v>
      </c>
      <c r="E410" s="195">
        <v>96.123999999999995</v>
      </c>
      <c r="F410" s="196">
        <v>3.8149999999999999</v>
      </c>
      <c r="G410" s="195">
        <v>98.984999999999999</v>
      </c>
      <c r="H410" s="196">
        <v>0.318</v>
      </c>
      <c r="I410" s="195">
        <v>84.4296875</v>
      </c>
      <c r="J410" s="196">
        <v>3.5110000000000001</v>
      </c>
      <c r="K410" s="197">
        <v>75.622</v>
      </c>
      <c r="L410" s="198">
        <v>87.295000000000002</v>
      </c>
      <c r="M410" s="199">
        <v>1736.2</v>
      </c>
      <c r="N410" s="199">
        <v>4109.8999999999996</v>
      </c>
      <c r="O410" s="198">
        <v>70.86</v>
      </c>
      <c r="P410" s="199">
        <v>136.38999999999999</v>
      </c>
      <c r="Q410" s="198">
        <v>0.92059999999999997</v>
      </c>
      <c r="R410" s="17">
        <v>0.80079999999999996</v>
      </c>
    </row>
    <row r="411" spans="2:18" x14ac:dyDescent="0.3">
      <c r="B411" s="185">
        <v>45061</v>
      </c>
      <c r="C411" s="193">
        <v>88.230999999999995</v>
      </c>
      <c r="D411" s="194">
        <v>4.6529999999999996</v>
      </c>
      <c r="E411" s="195">
        <v>96.394000000000005</v>
      </c>
      <c r="F411" s="196">
        <v>3.75</v>
      </c>
      <c r="G411" s="195">
        <v>98.891000000000005</v>
      </c>
      <c r="H411" s="196">
        <v>0.32900000000000001</v>
      </c>
      <c r="I411" s="195">
        <v>84.6796875</v>
      </c>
      <c r="J411" s="196">
        <v>3.4729999999999999</v>
      </c>
      <c r="K411" s="197">
        <v>75.608999999999995</v>
      </c>
      <c r="L411" s="198">
        <v>87.534000000000006</v>
      </c>
      <c r="M411" s="199">
        <v>1761.5</v>
      </c>
      <c r="N411" s="199">
        <v>4136.3</v>
      </c>
      <c r="O411" s="198">
        <v>71.11</v>
      </c>
      <c r="P411" s="199">
        <v>136.12</v>
      </c>
      <c r="Q411" s="198">
        <v>0.91959999999999997</v>
      </c>
      <c r="R411" s="17">
        <v>0.79820000000000002</v>
      </c>
    </row>
    <row r="412" spans="2:18" x14ac:dyDescent="0.3">
      <c r="B412" s="185">
        <v>45058</v>
      </c>
      <c r="C412" s="193">
        <v>88.427000000000007</v>
      </c>
      <c r="D412" s="194">
        <v>4.6230000000000002</v>
      </c>
      <c r="E412" s="195">
        <v>96.478999999999999</v>
      </c>
      <c r="F412" s="196">
        <v>3.7290000000000001</v>
      </c>
      <c r="G412" s="195">
        <v>99.085999999999999</v>
      </c>
      <c r="H412" s="196">
        <v>0.30599999999999999</v>
      </c>
      <c r="I412" s="195">
        <v>84.9140625</v>
      </c>
      <c r="J412" s="196">
        <v>3.4369999999999998</v>
      </c>
      <c r="K412" s="197">
        <v>75.837000000000003</v>
      </c>
      <c r="L412" s="198">
        <v>87.558999999999997</v>
      </c>
      <c r="M412" s="199">
        <v>1740.8</v>
      </c>
      <c r="N412" s="199">
        <v>4124.1000000000004</v>
      </c>
      <c r="O412" s="198">
        <v>70.040000000000006</v>
      </c>
      <c r="P412" s="199">
        <v>135.69999999999999</v>
      </c>
      <c r="Q412" s="198">
        <v>0.92169999999999996</v>
      </c>
      <c r="R412" s="17">
        <v>0.80269999999999997</v>
      </c>
    </row>
    <row r="413" spans="2:18" x14ac:dyDescent="0.3">
      <c r="B413" s="185">
        <v>45057</v>
      </c>
      <c r="C413" s="193">
        <v>88.992000000000004</v>
      </c>
      <c r="D413" s="194">
        <v>4.5380000000000003</v>
      </c>
      <c r="E413" s="195">
        <v>96.796000000000006</v>
      </c>
      <c r="F413" s="196">
        <v>3.6520000000000001</v>
      </c>
      <c r="G413" s="195">
        <v>99.034000000000006</v>
      </c>
      <c r="H413" s="196">
        <v>0.312</v>
      </c>
      <c r="I413" s="195">
        <v>85.46875</v>
      </c>
      <c r="J413" s="196">
        <v>3.3519999999999999</v>
      </c>
      <c r="K413" s="197">
        <v>76.238</v>
      </c>
      <c r="L413" s="198">
        <v>88.034000000000006</v>
      </c>
      <c r="M413" s="199">
        <v>1744.7</v>
      </c>
      <c r="N413" s="199">
        <v>4130.6000000000004</v>
      </c>
      <c r="O413" s="198">
        <v>70.87</v>
      </c>
      <c r="P413" s="199">
        <v>134.53</v>
      </c>
      <c r="Q413" s="198">
        <v>0.91610000000000003</v>
      </c>
      <c r="R413" s="17">
        <v>0.79930000000000001</v>
      </c>
    </row>
    <row r="414" spans="2:18" x14ac:dyDescent="0.3">
      <c r="B414" s="185">
        <v>45056</v>
      </c>
      <c r="C414" s="193">
        <v>88.674999999999997</v>
      </c>
      <c r="D414" s="194">
        <v>4.5839999999999996</v>
      </c>
      <c r="E414" s="195">
        <v>96.725999999999999</v>
      </c>
      <c r="F414" s="196">
        <v>3.6680000000000001</v>
      </c>
      <c r="G414" s="195">
        <v>98.864000000000004</v>
      </c>
      <c r="H414" s="196">
        <v>0.33200000000000002</v>
      </c>
      <c r="I414" s="195">
        <v>85.140625</v>
      </c>
      <c r="J414" s="196">
        <v>3.4</v>
      </c>
      <c r="K414" s="197">
        <v>75.677000000000007</v>
      </c>
      <c r="L414" s="198">
        <v>87.480999999999995</v>
      </c>
      <c r="M414" s="199">
        <v>1759.5</v>
      </c>
      <c r="N414" s="199">
        <v>4137.6000000000004</v>
      </c>
      <c r="O414" s="198">
        <v>72.56</v>
      </c>
      <c r="P414" s="199">
        <v>134.34</v>
      </c>
      <c r="Q414" s="198">
        <v>0.91059999999999997</v>
      </c>
      <c r="R414" s="17">
        <v>0.79200000000000004</v>
      </c>
    </row>
    <row r="415" spans="2:18" x14ac:dyDescent="0.3">
      <c r="B415" s="185">
        <v>45055</v>
      </c>
      <c r="C415" s="193">
        <v>88.14</v>
      </c>
      <c r="D415" s="194">
        <v>4.6639999999999997</v>
      </c>
      <c r="E415" s="195">
        <v>96.248999999999995</v>
      </c>
      <c r="F415" s="196">
        <v>3.782</v>
      </c>
      <c r="G415" s="195">
        <v>98.820999999999998</v>
      </c>
      <c r="H415" s="196">
        <v>0.33700000000000002</v>
      </c>
      <c r="I415" s="195">
        <v>84.6171875</v>
      </c>
      <c r="J415" s="196">
        <v>3.4780000000000002</v>
      </c>
      <c r="K415" s="197">
        <v>75.385000000000005</v>
      </c>
      <c r="L415" s="198">
        <v>86.956999999999994</v>
      </c>
      <c r="M415" s="199">
        <v>1749.7</v>
      </c>
      <c r="N415" s="199">
        <v>4119.2</v>
      </c>
      <c r="O415" s="198">
        <v>73.709999999999994</v>
      </c>
      <c r="P415" s="199">
        <v>135.22999999999999</v>
      </c>
      <c r="Q415" s="198">
        <v>0.91220000000000001</v>
      </c>
      <c r="R415" s="17">
        <v>0.79239999999999999</v>
      </c>
    </row>
    <row r="416" spans="2:18" x14ac:dyDescent="0.3">
      <c r="B416" s="185">
        <v>45054</v>
      </c>
      <c r="C416" s="193">
        <v>88.177000000000007</v>
      </c>
      <c r="D416" s="194">
        <v>4.6580000000000004</v>
      </c>
      <c r="E416" s="195">
        <v>96.156999999999996</v>
      </c>
      <c r="F416" s="196">
        <v>3.8029999999999999</v>
      </c>
      <c r="G416" s="195">
        <v>98.872</v>
      </c>
      <c r="H416" s="196">
        <v>0.33100000000000002</v>
      </c>
      <c r="I416" s="195">
        <v>84.6796875</v>
      </c>
      <c r="J416" s="196">
        <v>3.468</v>
      </c>
      <c r="K416" s="197">
        <f>(K415+K417)/2</f>
        <v>75.584000000000003</v>
      </c>
      <c r="L416" s="198">
        <v>87.227000000000004</v>
      </c>
      <c r="M416" s="199">
        <v>1754.5</v>
      </c>
      <c r="N416" s="199">
        <v>4138.1000000000004</v>
      </c>
      <c r="O416" s="198">
        <v>73.16</v>
      </c>
      <c r="P416" s="199">
        <v>135.1</v>
      </c>
      <c r="Q416" s="198">
        <v>0.90869999999999995</v>
      </c>
      <c r="R416" s="17">
        <v>0.79249999999999998</v>
      </c>
    </row>
    <row r="417" spans="2:18" x14ac:dyDescent="0.3">
      <c r="B417" s="185">
        <v>45051</v>
      </c>
      <c r="C417" s="193">
        <v>88.774000000000001</v>
      </c>
      <c r="D417" s="194">
        <v>4.5679999999999996</v>
      </c>
      <c r="E417" s="195">
        <v>96.52</v>
      </c>
      <c r="F417" s="196">
        <v>3.7160000000000002</v>
      </c>
      <c r="G417" s="195">
        <v>98.846000000000004</v>
      </c>
      <c r="H417" s="196">
        <v>0.33400000000000002</v>
      </c>
      <c r="I417" s="195">
        <v>85.140625</v>
      </c>
      <c r="J417" s="196">
        <v>3.399</v>
      </c>
      <c r="K417" s="197">
        <v>75.783000000000001</v>
      </c>
      <c r="L417" s="198">
        <v>87.59</v>
      </c>
      <c r="M417" s="199">
        <v>1759.9</v>
      </c>
      <c r="N417" s="199">
        <v>4136.3</v>
      </c>
      <c r="O417" s="198">
        <v>71.34</v>
      </c>
      <c r="P417" s="199">
        <v>134.80000000000001</v>
      </c>
      <c r="Q417" s="198">
        <v>0.90749999999999997</v>
      </c>
      <c r="R417" s="17">
        <v>0.79139999999999999</v>
      </c>
    </row>
    <row r="418" spans="2:18" x14ac:dyDescent="0.3">
      <c r="B418" s="185">
        <v>45050</v>
      </c>
      <c r="C418" s="193">
        <v>89.006</v>
      </c>
      <c r="D418" s="194">
        <v>4.5330000000000004</v>
      </c>
      <c r="E418" s="195">
        <v>96.837999999999994</v>
      </c>
      <c r="F418" s="196">
        <v>3.6389999999999998</v>
      </c>
      <c r="G418" s="195">
        <v>98.846000000000004</v>
      </c>
      <c r="H418" s="196">
        <v>0.33400000000000002</v>
      </c>
      <c r="I418" s="195">
        <v>85.5390625</v>
      </c>
      <c r="J418" s="196">
        <v>3.3370000000000002</v>
      </c>
      <c r="K418" s="197">
        <v>76.525000000000006</v>
      </c>
      <c r="L418" s="198">
        <v>88.108999999999995</v>
      </c>
      <c r="M418" s="199">
        <v>1718.8</v>
      </c>
      <c r="N418" s="199">
        <v>4061.2</v>
      </c>
      <c r="O418" s="198">
        <v>68.56</v>
      </c>
      <c r="P418" s="199">
        <v>134.29</v>
      </c>
      <c r="Q418" s="198">
        <v>0.90810000000000002</v>
      </c>
      <c r="R418" s="17">
        <v>0.79530000000000001</v>
      </c>
    </row>
    <row r="419" spans="2:18" x14ac:dyDescent="0.3">
      <c r="B419" s="185">
        <v>45049</v>
      </c>
      <c r="C419" s="193">
        <v>89.462000000000003</v>
      </c>
      <c r="D419" s="194">
        <v>4.4640000000000004</v>
      </c>
      <c r="E419" s="195">
        <v>97.066000000000003</v>
      </c>
      <c r="F419" s="196">
        <v>3.5840000000000001</v>
      </c>
      <c r="G419" s="195">
        <v>98.846000000000004</v>
      </c>
      <c r="H419" s="196">
        <v>0.33400000000000002</v>
      </c>
      <c r="I419" s="195">
        <v>85.78125</v>
      </c>
      <c r="J419" s="196">
        <v>3.3010000000000002</v>
      </c>
      <c r="K419" s="197">
        <v>76.197999999999993</v>
      </c>
      <c r="L419" s="198">
        <v>88.120999999999995</v>
      </c>
      <c r="M419" s="199">
        <v>1739.3</v>
      </c>
      <c r="N419" s="199">
        <v>4090.8</v>
      </c>
      <c r="O419" s="198">
        <v>68.599999999999994</v>
      </c>
      <c r="P419" s="199">
        <v>134.71</v>
      </c>
      <c r="Q419" s="198">
        <v>0.90400000000000003</v>
      </c>
      <c r="R419" s="17">
        <v>0.79590000000000005</v>
      </c>
    </row>
    <row r="420" spans="2:18" x14ac:dyDescent="0.3">
      <c r="B420" s="185">
        <v>45048</v>
      </c>
      <c r="C420" s="193">
        <v>88.994</v>
      </c>
      <c r="D420" s="194">
        <v>4.5330000000000004</v>
      </c>
      <c r="E420" s="195">
        <v>96.545000000000002</v>
      </c>
      <c r="F420" s="196">
        <v>3.7069999999999999</v>
      </c>
      <c r="G420" s="195">
        <v>98.846000000000004</v>
      </c>
      <c r="H420" s="196">
        <v>0.33400000000000002</v>
      </c>
      <c r="I420" s="195">
        <v>85.1328125</v>
      </c>
      <c r="J420" s="196">
        <v>3.3969999999999998</v>
      </c>
      <c r="K420" s="197">
        <v>76.320999999999998</v>
      </c>
      <c r="L420" s="198">
        <v>87.762</v>
      </c>
      <c r="M420" s="199">
        <v>1732.1</v>
      </c>
      <c r="N420" s="199">
        <v>4119.6000000000004</v>
      </c>
      <c r="O420" s="198">
        <v>71.66</v>
      </c>
      <c r="P420" s="199">
        <v>136.55000000000001</v>
      </c>
      <c r="Q420" s="198">
        <v>0.90910000000000002</v>
      </c>
      <c r="R420" s="17">
        <v>0.80210000000000004</v>
      </c>
    </row>
    <row r="421" spans="2:18" x14ac:dyDescent="0.3">
      <c r="B421" s="185">
        <v>45047</v>
      </c>
      <c r="C421" s="193">
        <v>88.23</v>
      </c>
      <c r="D421" s="194">
        <v>4.6470000000000002</v>
      </c>
      <c r="E421" s="195">
        <v>95.906999999999996</v>
      </c>
      <c r="F421" s="196">
        <v>3.86</v>
      </c>
      <c r="G421" s="195">
        <v>98.929000000000002</v>
      </c>
      <c r="H421" s="196">
        <v>0.32400000000000001</v>
      </c>
      <c r="I421" s="195">
        <v>84.1171875</v>
      </c>
      <c r="J421" s="196">
        <v>3.548</v>
      </c>
      <c r="K421" s="197">
        <v>76</v>
      </c>
      <c r="L421" s="198">
        <v>87.751000000000005</v>
      </c>
      <c r="M421" s="199">
        <v>1769.2</v>
      </c>
      <c r="N421" s="199">
        <v>4167.8999999999996</v>
      </c>
      <c r="O421" s="198">
        <v>75.66</v>
      </c>
      <c r="P421" s="199">
        <v>137.5</v>
      </c>
      <c r="Q421" s="198">
        <v>0.91110000000000002</v>
      </c>
      <c r="R421" s="17">
        <v>0.80020000000000002</v>
      </c>
    </row>
    <row r="422" spans="2:18" x14ac:dyDescent="0.3">
      <c r="B422" s="185">
        <v>45044</v>
      </c>
      <c r="C422" s="193">
        <v>89.29</v>
      </c>
      <c r="D422" s="194">
        <v>4.4880000000000004</v>
      </c>
      <c r="E422" s="195">
        <v>96.397000000000006</v>
      </c>
      <c r="F422" s="196">
        <v>3.742</v>
      </c>
      <c r="G422" s="195">
        <v>98.953999999999994</v>
      </c>
      <c r="H422" s="196">
        <v>0.32100000000000001</v>
      </c>
      <c r="I422" s="195">
        <v>85.0703125</v>
      </c>
      <c r="J422" s="196">
        <v>3.4049999999999998</v>
      </c>
      <c r="K422" s="197">
        <v>76</v>
      </c>
      <c r="L422" s="198">
        <v>87.751000000000005</v>
      </c>
      <c r="M422" s="199">
        <v>1769</v>
      </c>
      <c r="N422" s="199">
        <v>4169.5</v>
      </c>
      <c r="O422" s="198">
        <v>76.78</v>
      </c>
      <c r="P422" s="199">
        <v>136.30000000000001</v>
      </c>
      <c r="Q422" s="198">
        <v>0.90749999999999997</v>
      </c>
      <c r="R422" s="17">
        <v>0.79569999999999996</v>
      </c>
    </row>
    <row r="423" spans="2:18" x14ac:dyDescent="0.3">
      <c r="B423" s="185">
        <v>45043</v>
      </c>
      <c r="C423" s="193">
        <v>88.721000000000004</v>
      </c>
      <c r="D423" s="194">
        <v>4.5730000000000004</v>
      </c>
      <c r="E423" s="195">
        <v>95.956000000000003</v>
      </c>
      <c r="F423" s="196">
        <v>3.847</v>
      </c>
      <c r="G423" s="195">
        <v>98.426000000000002</v>
      </c>
      <c r="H423" s="196">
        <v>0.38300000000000001</v>
      </c>
      <c r="I423" s="195">
        <v>84.3828125</v>
      </c>
      <c r="J423" s="196">
        <v>3.5049999999999999</v>
      </c>
      <c r="K423" s="197">
        <v>75.555999999999997</v>
      </c>
      <c r="L423" s="198">
        <v>86.533000000000001</v>
      </c>
      <c r="M423" s="199">
        <v>1751.2</v>
      </c>
      <c r="N423" s="199">
        <v>4135.3999999999996</v>
      </c>
      <c r="O423" s="198">
        <v>74.760000000000005</v>
      </c>
      <c r="P423" s="199">
        <v>133.97</v>
      </c>
      <c r="Q423" s="198">
        <v>0.90680000000000005</v>
      </c>
      <c r="R423" s="17">
        <v>0.80010000000000003</v>
      </c>
    </row>
    <row r="424" spans="2:18" x14ac:dyDescent="0.3">
      <c r="B424" s="185">
        <v>45042</v>
      </c>
      <c r="C424" s="193">
        <v>89.113</v>
      </c>
      <c r="D424" s="194">
        <v>4.5129999999999999</v>
      </c>
      <c r="E424" s="195">
        <v>96.322999999999993</v>
      </c>
      <c r="F424" s="196">
        <v>3.758</v>
      </c>
      <c r="G424" s="195">
        <v>98.349000000000004</v>
      </c>
      <c r="H424" s="196">
        <v>0.39200000000000002</v>
      </c>
      <c r="I424" s="195">
        <v>84.8984375</v>
      </c>
      <c r="J424" s="196">
        <v>3.4279999999999999</v>
      </c>
      <c r="K424" s="197">
        <v>75.965000000000003</v>
      </c>
      <c r="L424" s="198">
        <v>87.1</v>
      </c>
      <c r="M424" s="199">
        <v>1730.4</v>
      </c>
      <c r="N424" s="199">
        <v>4056</v>
      </c>
      <c r="O424" s="198">
        <v>74.3</v>
      </c>
      <c r="P424" s="199">
        <v>133.66999999999999</v>
      </c>
      <c r="Q424" s="198">
        <v>0.90569999999999995</v>
      </c>
      <c r="R424" s="17">
        <v>0.80200000000000005</v>
      </c>
    </row>
    <row r="425" spans="2:18" x14ac:dyDescent="0.3">
      <c r="B425" s="185">
        <v>45041</v>
      </c>
      <c r="C425" s="193">
        <v>89.570999999999998</v>
      </c>
      <c r="D425" s="194">
        <v>4.4450000000000003</v>
      </c>
      <c r="E425" s="195">
        <v>96.552000000000007</v>
      </c>
      <c r="F425" s="196">
        <v>3.7029999999999998</v>
      </c>
      <c r="G425" s="195">
        <v>98.162999999999997</v>
      </c>
      <c r="H425" s="196">
        <v>0.41399999999999998</v>
      </c>
      <c r="I425" s="195">
        <v>85.2109375</v>
      </c>
      <c r="J425" s="196">
        <v>3.3809999999999998</v>
      </c>
      <c r="K425" s="197">
        <v>76.200999999999993</v>
      </c>
      <c r="L425" s="198">
        <v>87.073999999999998</v>
      </c>
      <c r="M425" s="199">
        <v>1746</v>
      </c>
      <c r="N425" s="199">
        <v>4071.6</v>
      </c>
      <c r="O425" s="198">
        <v>77.069999999999993</v>
      </c>
      <c r="P425" s="199">
        <v>133.76</v>
      </c>
      <c r="Q425" s="198">
        <v>0.91139999999999999</v>
      </c>
      <c r="R425" s="17">
        <v>0.80589999999999995</v>
      </c>
    </row>
    <row r="426" spans="2:18" x14ac:dyDescent="0.3">
      <c r="B426" s="185">
        <v>45040</v>
      </c>
      <c r="C426" s="193">
        <v>89.132000000000005</v>
      </c>
      <c r="D426" s="194">
        <v>4.5090000000000003</v>
      </c>
      <c r="E426" s="195">
        <v>96.227999999999994</v>
      </c>
      <c r="F426" s="196">
        <v>3.7789999999999999</v>
      </c>
      <c r="G426" s="195">
        <v>98.179000000000002</v>
      </c>
      <c r="H426" s="196">
        <v>0.41199999999999998</v>
      </c>
      <c r="I426" s="195">
        <v>84.5703125</v>
      </c>
      <c r="J426" s="196">
        <v>3.4750000000000001</v>
      </c>
      <c r="K426" s="197">
        <v>75.628</v>
      </c>
      <c r="L426" s="198">
        <v>86.304000000000002</v>
      </c>
      <c r="M426" s="199">
        <v>1788.9</v>
      </c>
      <c r="N426" s="199">
        <v>4137</v>
      </c>
      <c r="O426" s="198">
        <v>78.760000000000005</v>
      </c>
      <c r="P426" s="199">
        <v>134.24</v>
      </c>
      <c r="Q426" s="198">
        <v>0.90529999999999999</v>
      </c>
      <c r="R426" s="17">
        <v>0.80089999999999995</v>
      </c>
    </row>
    <row r="427" spans="2:18" x14ac:dyDescent="0.3">
      <c r="B427" s="185">
        <v>45037</v>
      </c>
      <c r="C427" s="193">
        <v>88.578999999999994</v>
      </c>
      <c r="D427" s="194">
        <v>4.5910000000000002</v>
      </c>
      <c r="E427" s="195">
        <v>95.63</v>
      </c>
      <c r="F427" s="196">
        <v>3.9220000000000002</v>
      </c>
      <c r="G427" s="195">
        <v>98.179000000000002</v>
      </c>
      <c r="H427" s="196">
        <v>0.41199999999999998</v>
      </c>
      <c r="I427" s="195">
        <v>84.0078125</v>
      </c>
      <c r="J427" s="196">
        <v>3.5590000000000002</v>
      </c>
      <c r="K427" s="197">
        <v>75.745999999999995</v>
      </c>
      <c r="L427" s="198">
        <v>86.503</v>
      </c>
      <c r="M427" s="199">
        <v>1791.5</v>
      </c>
      <c r="N427" s="199">
        <v>4133.5</v>
      </c>
      <c r="O427" s="198">
        <v>77.87</v>
      </c>
      <c r="P427" s="199">
        <v>134.16</v>
      </c>
      <c r="Q427" s="198">
        <v>0.9103</v>
      </c>
      <c r="R427" s="17">
        <v>0.8044</v>
      </c>
    </row>
    <row r="428" spans="2:18" x14ac:dyDescent="0.3">
      <c r="B428" s="185">
        <v>45036</v>
      </c>
      <c r="C428" s="193">
        <v>88.852999999999994</v>
      </c>
      <c r="D428" s="194">
        <v>4.55</v>
      </c>
      <c r="E428" s="195">
        <v>95.847999999999999</v>
      </c>
      <c r="F428" s="196">
        <v>3.8690000000000002</v>
      </c>
      <c r="G428" s="195">
        <v>98.126000000000005</v>
      </c>
      <c r="H428" s="196">
        <v>0.41799999999999998</v>
      </c>
      <c r="I428" s="195">
        <v>84.2578125</v>
      </c>
      <c r="J428" s="196">
        <v>3.52</v>
      </c>
      <c r="K428" s="197">
        <v>75.653000000000006</v>
      </c>
      <c r="L428" s="198">
        <v>86.765000000000001</v>
      </c>
      <c r="M428" s="199">
        <v>1789.7</v>
      </c>
      <c r="N428" s="199">
        <v>4129.8</v>
      </c>
      <c r="O428" s="198">
        <v>77.290000000000006</v>
      </c>
      <c r="P428" s="199">
        <v>134.24</v>
      </c>
      <c r="Q428" s="198">
        <v>0.91149999999999998</v>
      </c>
      <c r="R428" s="17">
        <v>0.80359999999999998</v>
      </c>
    </row>
    <row r="429" spans="2:18" x14ac:dyDescent="0.3">
      <c r="B429" s="185">
        <v>45035</v>
      </c>
      <c r="C429" s="193">
        <v>88.503</v>
      </c>
      <c r="D429" s="194">
        <v>4.601</v>
      </c>
      <c r="E429" s="195">
        <v>95.567999999999998</v>
      </c>
      <c r="F429" s="196">
        <v>3.9350000000000001</v>
      </c>
      <c r="G429" s="195">
        <v>98.016000000000005</v>
      </c>
      <c r="H429" s="196">
        <v>0.43099999999999999</v>
      </c>
      <c r="I429" s="195">
        <v>83.8359375</v>
      </c>
      <c r="J429" s="196">
        <v>3.5819999999999999</v>
      </c>
      <c r="K429" s="197">
        <v>75.126999999999995</v>
      </c>
      <c r="L429" s="198">
        <v>86.364000000000004</v>
      </c>
      <c r="M429" s="199">
        <v>1799.4</v>
      </c>
      <c r="N429" s="199">
        <v>4154.5</v>
      </c>
      <c r="O429" s="198">
        <v>79.16</v>
      </c>
      <c r="P429" s="199">
        <v>134.72</v>
      </c>
      <c r="Q429" s="198">
        <v>0.91279999999999994</v>
      </c>
      <c r="R429" s="17">
        <v>0.80389999999999995</v>
      </c>
    </row>
    <row r="430" spans="2:18" x14ac:dyDescent="0.3">
      <c r="B430" s="185">
        <v>45034</v>
      </c>
      <c r="C430" s="193">
        <v>88.680999999999997</v>
      </c>
      <c r="D430" s="194">
        <v>4.5739999999999998</v>
      </c>
      <c r="E430" s="195">
        <v>95.774000000000001</v>
      </c>
      <c r="F430" s="196">
        <v>3.8849999999999998</v>
      </c>
      <c r="G430" s="195">
        <v>98.125</v>
      </c>
      <c r="H430" s="196">
        <v>0.41799999999999998</v>
      </c>
      <c r="I430" s="195">
        <v>83.9453125</v>
      </c>
      <c r="J430" s="196">
        <v>3.5649999999999999</v>
      </c>
      <c r="K430" s="197">
        <v>75.768000000000001</v>
      </c>
      <c r="L430" s="198">
        <v>86.790999999999997</v>
      </c>
      <c r="M430" s="199">
        <v>1795.6</v>
      </c>
      <c r="N430" s="199">
        <v>4154.8999999999996</v>
      </c>
      <c r="O430" s="198">
        <v>80.86</v>
      </c>
      <c r="P430" s="199">
        <v>134.12</v>
      </c>
      <c r="Q430" s="198">
        <v>0.91139999999999999</v>
      </c>
      <c r="R430" s="17">
        <v>0.80479999999999996</v>
      </c>
    </row>
    <row r="431" spans="2:18" x14ac:dyDescent="0.3">
      <c r="B431" s="185">
        <v>45033</v>
      </c>
      <c r="C431" s="193">
        <v>88.534999999999997</v>
      </c>
      <c r="D431" s="194">
        <v>4.5949999999999998</v>
      </c>
      <c r="E431" s="195">
        <v>95.673000000000002</v>
      </c>
      <c r="F431" s="196">
        <v>3.9079999999999999</v>
      </c>
      <c r="G431" s="195">
        <v>98.024000000000001</v>
      </c>
      <c r="H431" s="196">
        <v>0.43</v>
      </c>
      <c r="I431" s="195">
        <v>83.78125</v>
      </c>
      <c r="J431" s="196">
        <v>3.589</v>
      </c>
      <c r="K431" s="197">
        <v>76.111000000000004</v>
      </c>
      <c r="L431" s="198">
        <v>86.757999999999996</v>
      </c>
      <c r="M431" s="199">
        <v>1802.8</v>
      </c>
      <c r="N431" s="199">
        <v>4151.3</v>
      </c>
      <c r="O431" s="198">
        <v>80.83</v>
      </c>
      <c r="P431" s="199">
        <v>134.47</v>
      </c>
      <c r="Q431" s="198">
        <v>0.9153</v>
      </c>
      <c r="R431" s="17">
        <v>0.80800000000000005</v>
      </c>
    </row>
    <row r="432" spans="2:18" x14ac:dyDescent="0.3">
      <c r="B432" s="185">
        <v>45030</v>
      </c>
      <c r="C432" s="193">
        <v>89.004000000000005</v>
      </c>
      <c r="D432" s="194">
        <v>4.5250000000000004</v>
      </c>
      <c r="E432" s="195">
        <v>95.947000000000003</v>
      </c>
      <c r="F432" s="196">
        <v>3.8420000000000001</v>
      </c>
      <c r="G432" s="195">
        <v>98.352999999999994</v>
      </c>
      <c r="H432" s="196">
        <v>0.39100000000000001</v>
      </c>
      <c r="I432" s="195">
        <v>84.3671875</v>
      </c>
      <c r="J432" s="196">
        <v>3.5009999999999999</v>
      </c>
      <c r="K432" s="197">
        <v>76.221000000000004</v>
      </c>
      <c r="L432" s="198">
        <v>86.802000000000007</v>
      </c>
      <c r="M432" s="199">
        <v>1781.2</v>
      </c>
      <c r="N432" s="199">
        <v>4137.6000000000004</v>
      </c>
      <c r="O432" s="198">
        <v>82.52</v>
      </c>
      <c r="P432" s="199">
        <v>133.79</v>
      </c>
      <c r="Q432" s="198">
        <v>0.90969999999999995</v>
      </c>
      <c r="R432" s="17">
        <v>0.80559999999999998</v>
      </c>
    </row>
    <row r="433" spans="2:18" x14ac:dyDescent="0.3">
      <c r="B433" s="185">
        <v>45029</v>
      </c>
      <c r="C433" s="193">
        <v>89.117999999999995</v>
      </c>
      <c r="D433" s="194">
        <v>4.508</v>
      </c>
      <c r="E433" s="195">
        <v>96.281999999999996</v>
      </c>
      <c r="F433" s="196">
        <v>3.762</v>
      </c>
      <c r="G433" s="195">
        <v>98.411000000000001</v>
      </c>
      <c r="H433" s="196">
        <v>0.38400000000000001</v>
      </c>
      <c r="I433" s="195">
        <v>84.8046875</v>
      </c>
      <c r="J433" s="196">
        <v>3.4329999999999998</v>
      </c>
      <c r="K433" s="197">
        <v>76.738</v>
      </c>
      <c r="L433" s="198">
        <v>87.33</v>
      </c>
      <c r="M433" s="199">
        <v>1796.7</v>
      </c>
      <c r="N433" s="199">
        <v>4146.2</v>
      </c>
      <c r="O433" s="198">
        <v>82.16</v>
      </c>
      <c r="P433" s="199">
        <v>132.58000000000001</v>
      </c>
      <c r="Q433" s="198">
        <v>0.90529999999999999</v>
      </c>
      <c r="R433" s="17">
        <v>0.79849999999999999</v>
      </c>
    </row>
    <row r="434" spans="2:18" x14ac:dyDescent="0.3">
      <c r="B434" s="185">
        <v>45028</v>
      </c>
      <c r="C434" s="193">
        <v>89.513999999999996</v>
      </c>
      <c r="D434" s="194">
        <v>4.4480000000000004</v>
      </c>
      <c r="E434" s="195">
        <v>96.385000000000005</v>
      </c>
      <c r="F434" s="196">
        <v>3.7370000000000001</v>
      </c>
      <c r="G434" s="195">
        <v>98.341999999999999</v>
      </c>
      <c r="H434" s="196">
        <v>0.39200000000000002</v>
      </c>
      <c r="I434" s="195">
        <v>85.1640625</v>
      </c>
      <c r="J434" s="196">
        <v>3.38</v>
      </c>
      <c r="K434" s="197">
        <v>76.78</v>
      </c>
      <c r="L434" s="198">
        <v>87.372</v>
      </c>
      <c r="M434" s="199">
        <v>1773.7</v>
      </c>
      <c r="N434" s="199">
        <v>4092</v>
      </c>
      <c r="O434" s="198">
        <v>83.26</v>
      </c>
      <c r="P434" s="199">
        <v>133.13</v>
      </c>
      <c r="Q434" s="198">
        <v>0.90980000000000005</v>
      </c>
      <c r="R434" s="17">
        <v>0.80100000000000005</v>
      </c>
    </row>
    <row r="435" spans="2:18" x14ac:dyDescent="0.3">
      <c r="B435" s="185">
        <v>45027</v>
      </c>
      <c r="C435" s="193">
        <v>89.171999999999997</v>
      </c>
      <c r="D435" s="194">
        <v>4.4980000000000002</v>
      </c>
      <c r="E435" s="195">
        <v>95.991</v>
      </c>
      <c r="F435" s="196">
        <v>3.8290000000000002</v>
      </c>
      <c r="G435" s="195">
        <v>98.435000000000002</v>
      </c>
      <c r="H435" s="196">
        <v>0.38100000000000001</v>
      </c>
      <c r="I435" s="195">
        <v>84.859375</v>
      </c>
      <c r="J435" s="196">
        <v>3.4239999999999999</v>
      </c>
      <c r="K435" s="197">
        <v>76.968000000000004</v>
      </c>
      <c r="L435" s="198">
        <v>87.697000000000003</v>
      </c>
      <c r="M435" s="199">
        <v>1786.6</v>
      </c>
      <c r="N435" s="199">
        <v>4108.8999999999996</v>
      </c>
      <c r="O435" s="198">
        <v>81.53</v>
      </c>
      <c r="P435" s="199">
        <v>133.68</v>
      </c>
      <c r="Q435" s="198">
        <v>0.91639999999999999</v>
      </c>
      <c r="R435" s="17">
        <v>0.80489999999999995</v>
      </c>
    </row>
    <row r="436" spans="2:18" x14ac:dyDescent="0.3">
      <c r="B436" s="185">
        <v>45026</v>
      </c>
      <c r="C436" s="193">
        <v>88.953000000000003</v>
      </c>
      <c r="D436" s="194">
        <v>4.53</v>
      </c>
      <c r="E436" s="195">
        <v>96.064999999999998</v>
      </c>
      <c r="F436" s="196">
        <v>3.8109999999999999</v>
      </c>
      <c r="G436" s="195">
        <v>98.29</v>
      </c>
      <c r="H436" s="196">
        <v>0.39800000000000002</v>
      </c>
      <c r="I436" s="195">
        <v>84.9140625</v>
      </c>
      <c r="J436" s="196">
        <v>3.415</v>
      </c>
      <c r="K436" s="197">
        <v>77.679000000000002</v>
      </c>
      <c r="L436" s="198">
        <v>88.739000000000004</v>
      </c>
      <c r="M436" s="199">
        <v>1772.4</v>
      </c>
      <c r="N436" s="199">
        <v>4109.1000000000004</v>
      </c>
      <c r="O436" s="198">
        <v>79.739999999999995</v>
      </c>
      <c r="P436" s="199">
        <v>133.61000000000001</v>
      </c>
      <c r="Q436" s="198">
        <v>0.92090000000000005</v>
      </c>
      <c r="R436" s="17">
        <v>0.80759999999999998</v>
      </c>
    </row>
    <row r="437" spans="2:18" x14ac:dyDescent="0.3">
      <c r="B437" s="185">
        <v>45023</v>
      </c>
      <c r="C437" s="193">
        <v>89.097999999999999</v>
      </c>
      <c r="D437" s="194">
        <v>4.508</v>
      </c>
      <c r="E437" s="195">
        <v>95.942999999999998</v>
      </c>
      <c r="F437" s="196">
        <v>3.84</v>
      </c>
      <c r="G437" s="195">
        <v>98.331999999999994</v>
      </c>
      <c r="H437" s="196">
        <v>0.39300000000000002</v>
      </c>
      <c r="I437" s="195">
        <v>85.0625</v>
      </c>
      <c r="J437" s="196">
        <v>3.3929999999999998</v>
      </c>
      <c r="K437" s="197">
        <v>77.679000000000002</v>
      </c>
      <c r="L437" s="198">
        <v>88.739000000000004</v>
      </c>
      <c r="M437" s="199">
        <v>1763.5</v>
      </c>
      <c r="N437" s="199">
        <v>4107.1000000000004</v>
      </c>
      <c r="O437" s="198">
        <v>80.7</v>
      </c>
      <c r="P437" s="199">
        <v>132.16</v>
      </c>
      <c r="Q437" s="198">
        <v>0.91700000000000004</v>
      </c>
      <c r="R437" s="17">
        <v>0.80530000000000002</v>
      </c>
    </row>
    <row r="438" spans="2:18" x14ac:dyDescent="0.3">
      <c r="B438" s="185">
        <v>45022</v>
      </c>
      <c r="C438" s="193">
        <v>89.83</v>
      </c>
      <c r="D438" s="194">
        <v>4.4000000000000004</v>
      </c>
      <c r="E438" s="195">
        <v>96.522999999999996</v>
      </c>
      <c r="F438" s="196">
        <v>3.702</v>
      </c>
      <c r="G438" s="195">
        <v>98.483999999999995</v>
      </c>
      <c r="H438" s="196">
        <v>0.375</v>
      </c>
      <c r="I438" s="195">
        <v>85.7109375</v>
      </c>
      <c r="J438" s="196">
        <v>3.2970000000000002</v>
      </c>
      <c r="K438" s="197">
        <v>77.679000000000002</v>
      </c>
      <c r="L438" s="198">
        <v>88.739000000000004</v>
      </c>
      <c r="M438" s="199">
        <v>1754.5</v>
      </c>
      <c r="N438" s="199">
        <v>4105</v>
      </c>
      <c r="O438" s="198">
        <v>80.7</v>
      </c>
      <c r="P438" s="199">
        <v>131.78</v>
      </c>
      <c r="Q438" s="198">
        <v>0.91559999999999997</v>
      </c>
      <c r="R438" s="17">
        <v>0.80389999999999995</v>
      </c>
    </row>
    <row r="439" spans="2:18" x14ac:dyDescent="0.3">
      <c r="B439" s="185">
        <v>45021</v>
      </c>
      <c r="C439" s="193">
        <v>89.808999999999997</v>
      </c>
      <c r="D439" s="194">
        <v>4.4029999999999996</v>
      </c>
      <c r="E439" s="195">
        <v>96.852999999999994</v>
      </c>
      <c r="F439" s="196">
        <v>3.6240000000000001</v>
      </c>
      <c r="G439" s="195">
        <v>98.313000000000002</v>
      </c>
      <c r="H439" s="196">
        <v>0.39500000000000002</v>
      </c>
      <c r="I439" s="195">
        <v>85.6328125</v>
      </c>
      <c r="J439" s="196">
        <v>3.306</v>
      </c>
      <c r="K439" s="197">
        <v>77.698999999999998</v>
      </c>
      <c r="L439" s="198">
        <v>88.873000000000005</v>
      </c>
      <c r="M439" s="199">
        <v>1752.1</v>
      </c>
      <c r="N439" s="199">
        <v>4090.4</v>
      </c>
      <c r="O439" s="198">
        <v>80.61</v>
      </c>
      <c r="P439" s="199">
        <v>131.32</v>
      </c>
      <c r="Q439" s="198">
        <v>0.91700000000000004</v>
      </c>
      <c r="R439" s="17">
        <v>0.8024</v>
      </c>
    </row>
    <row r="440" spans="2:18" x14ac:dyDescent="0.3">
      <c r="B440" s="185">
        <v>45020</v>
      </c>
      <c r="C440" s="193">
        <v>89.622</v>
      </c>
      <c r="D440" s="194">
        <v>4.4290000000000003</v>
      </c>
      <c r="E440" s="195">
        <v>96.665000000000006</v>
      </c>
      <c r="F440" s="196">
        <v>3.6669999999999998</v>
      </c>
      <c r="G440" s="195">
        <v>98.278999999999996</v>
      </c>
      <c r="H440" s="196">
        <v>0.39900000000000002</v>
      </c>
      <c r="I440" s="195">
        <v>85.4375</v>
      </c>
      <c r="J440" s="196">
        <v>3.3340000000000001</v>
      </c>
      <c r="K440" s="197">
        <v>77.688999999999993</v>
      </c>
      <c r="L440" s="198">
        <v>88.174000000000007</v>
      </c>
      <c r="M440" s="199">
        <v>1769.7</v>
      </c>
      <c r="N440" s="199">
        <v>4100.6000000000004</v>
      </c>
      <c r="O440" s="198">
        <v>80.709999999999994</v>
      </c>
      <c r="P440" s="199">
        <v>131.71</v>
      </c>
      <c r="Q440" s="198">
        <v>0.91300000000000003</v>
      </c>
      <c r="R440" s="17">
        <v>0.79990000000000006</v>
      </c>
    </row>
    <row r="441" spans="2:18" x14ac:dyDescent="0.3">
      <c r="B441" s="185">
        <v>45019</v>
      </c>
      <c r="C441" s="193">
        <v>89.391000000000005</v>
      </c>
      <c r="D441" s="194">
        <v>4.4630000000000001</v>
      </c>
      <c r="E441" s="195">
        <v>96.372</v>
      </c>
      <c r="F441" s="196">
        <v>3.7349999999999999</v>
      </c>
      <c r="G441" s="195">
        <v>98.593999999999994</v>
      </c>
      <c r="H441" s="196">
        <v>0.36199999999999999</v>
      </c>
      <c r="I441" s="195">
        <v>84.890625</v>
      </c>
      <c r="J441" s="196">
        <v>3.4140000000000001</v>
      </c>
      <c r="K441" s="197">
        <v>77.712999999999994</v>
      </c>
      <c r="L441" s="198">
        <v>88.307000000000002</v>
      </c>
      <c r="M441" s="199">
        <v>1802.3</v>
      </c>
      <c r="N441" s="199">
        <v>4124.5</v>
      </c>
      <c r="O441" s="198">
        <v>80.42</v>
      </c>
      <c r="P441" s="199">
        <v>132.46</v>
      </c>
      <c r="Q441" s="198">
        <v>0.91749999999999998</v>
      </c>
      <c r="R441" s="17">
        <v>0.80549999999999999</v>
      </c>
    </row>
    <row r="442" spans="2:18" x14ac:dyDescent="0.3">
      <c r="B442" s="185">
        <v>45016</v>
      </c>
      <c r="C442" s="193">
        <v>88.846000000000004</v>
      </c>
      <c r="D442" s="194">
        <v>4.5430000000000001</v>
      </c>
      <c r="E442" s="195">
        <v>95.941999999999993</v>
      </c>
      <c r="F442" s="196">
        <v>3.8359999999999999</v>
      </c>
      <c r="G442" s="195">
        <v>98.944999999999993</v>
      </c>
      <c r="H442" s="196">
        <v>0.32100000000000001</v>
      </c>
      <c r="I442" s="195">
        <v>84.5</v>
      </c>
      <c r="J442" s="196">
        <v>3.472</v>
      </c>
      <c r="K442" s="197">
        <v>77.320999999999998</v>
      </c>
      <c r="L442" s="198">
        <v>88.337000000000003</v>
      </c>
      <c r="M442" s="199">
        <v>1802.5</v>
      </c>
      <c r="N442" s="199">
        <v>4109.3</v>
      </c>
      <c r="O442" s="198">
        <v>75.67</v>
      </c>
      <c r="P442" s="199">
        <v>132.86000000000001</v>
      </c>
      <c r="Q442" s="198">
        <v>0.92259999999999998</v>
      </c>
      <c r="R442" s="17">
        <v>0.81059999999999999</v>
      </c>
    </row>
    <row r="443" spans="2:18" x14ac:dyDescent="0.3">
      <c r="B443" s="185">
        <v>45015</v>
      </c>
      <c r="C443" s="193">
        <v>88.117999999999995</v>
      </c>
      <c r="D443" s="194">
        <v>4.6500000000000004</v>
      </c>
      <c r="E443" s="195">
        <v>95.694999999999993</v>
      </c>
      <c r="F443" s="196">
        <v>3.8940000000000001</v>
      </c>
      <c r="G443" s="195">
        <v>99.247</v>
      </c>
      <c r="H443" s="196">
        <v>0.28599999999999998</v>
      </c>
      <c r="I443" s="195">
        <v>83.9375</v>
      </c>
      <c r="J443" s="196">
        <v>3.5539999999999998</v>
      </c>
      <c r="K443" s="197">
        <v>77.156000000000006</v>
      </c>
      <c r="L443" s="198">
        <v>87.361000000000004</v>
      </c>
      <c r="M443" s="199">
        <v>1768.4</v>
      </c>
      <c r="N443" s="199">
        <v>4050.8</v>
      </c>
      <c r="O443" s="198">
        <v>74.37</v>
      </c>
      <c r="P443" s="199">
        <v>132.69999999999999</v>
      </c>
      <c r="Q443" s="198">
        <v>0.91700000000000004</v>
      </c>
      <c r="R443" s="17">
        <v>0.80730000000000002</v>
      </c>
    </row>
    <row r="444" spans="2:18" x14ac:dyDescent="0.3">
      <c r="B444" s="185">
        <v>45014</v>
      </c>
      <c r="C444" s="193">
        <v>87.71</v>
      </c>
      <c r="D444" s="194">
        <v>4.7110000000000003</v>
      </c>
      <c r="E444" s="195">
        <v>95.150999999999996</v>
      </c>
      <c r="F444" s="196">
        <v>4.0220000000000002</v>
      </c>
      <c r="G444" s="195">
        <v>99.465000000000003</v>
      </c>
      <c r="H444" s="196">
        <v>0.26100000000000001</v>
      </c>
      <c r="I444" s="195">
        <v>83.84375</v>
      </c>
      <c r="J444" s="196">
        <v>3.5670000000000002</v>
      </c>
      <c r="K444" s="197">
        <v>77.471999999999994</v>
      </c>
      <c r="L444" s="198">
        <v>87.989000000000004</v>
      </c>
      <c r="M444" s="199">
        <v>1771.6</v>
      </c>
      <c r="N444" s="199">
        <v>4027.8</v>
      </c>
      <c r="O444" s="198">
        <v>72.97</v>
      </c>
      <c r="P444" s="199">
        <v>132.86000000000001</v>
      </c>
      <c r="Q444" s="198">
        <v>0.92220000000000002</v>
      </c>
      <c r="R444" s="17">
        <v>0.81210000000000004</v>
      </c>
    </row>
    <row r="445" spans="2:18" x14ac:dyDescent="0.3">
      <c r="B445" s="185">
        <v>45013</v>
      </c>
      <c r="C445" s="193">
        <v>87.694999999999993</v>
      </c>
      <c r="D445" s="194">
        <v>4.7130000000000001</v>
      </c>
      <c r="E445" s="195">
        <v>94.977999999999994</v>
      </c>
      <c r="F445" s="196">
        <v>4.0629999999999997</v>
      </c>
      <c r="G445" s="195">
        <v>99.29</v>
      </c>
      <c r="H445" s="196">
        <v>0.28100000000000003</v>
      </c>
      <c r="I445" s="195">
        <v>83.828125</v>
      </c>
      <c r="J445" s="196">
        <v>3.569</v>
      </c>
      <c r="K445" s="197">
        <v>77.590999999999994</v>
      </c>
      <c r="L445" s="198">
        <v>88.070999999999998</v>
      </c>
      <c r="M445" s="199">
        <v>1752.6</v>
      </c>
      <c r="N445" s="199">
        <v>3971.3</v>
      </c>
      <c r="O445" s="198">
        <v>73.2</v>
      </c>
      <c r="P445" s="199">
        <v>130.88999999999999</v>
      </c>
      <c r="Q445" s="198">
        <v>0.92210000000000003</v>
      </c>
      <c r="R445" s="17">
        <v>0.81020000000000003</v>
      </c>
    </row>
    <row r="446" spans="2:18" x14ac:dyDescent="0.3">
      <c r="B446" s="185">
        <v>45012</v>
      </c>
      <c r="C446" s="193">
        <v>87.966999999999999</v>
      </c>
      <c r="D446" s="194">
        <v>4.6710000000000003</v>
      </c>
      <c r="E446" s="195">
        <v>95.632999999999996</v>
      </c>
      <c r="F446" s="196">
        <v>3.907</v>
      </c>
      <c r="G446" s="195">
        <v>99.438000000000002</v>
      </c>
      <c r="H446" s="196">
        <v>0.26400000000000001</v>
      </c>
      <c r="I446" s="195">
        <v>84.0546875</v>
      </c>
      <c r="J446" s="196">
        <v>3.5339999999999998</v>
      </c>
      <c r="K446" s="197">
        <v>78.143000000000001</v>
      </c>
      <c r="L446" s="198">
        <v>88.635000000000005</v>
      </c>
      <c r="M446" s="199">
        <v>1753.7</v>
      </c>
      <c r="N446" s="199">
        <v>3977.5</v>
      </c>
      <c r="O446" s="198">
        <v>72.81</v>
      </c>
      <c r="P446" s="199">
        <v>131.57</v>
      </c>
      <c r="Q446" s="198">
        <v>0.92610000000000003</v>
      </c>
      <c r="R446" s="17">
        <v>0.81389999999999996</v>
      </c>
    </row>
    <row r="447" spans="2:18" x14ac:dyDescent="0.3">
      <c r="B447" s="185">
        <v>45009</v>
      </c>
      <c r="C447" s="193">
        <v>89</v>
      </c>
      <c r="D447" s="194">
        <v>4.5170000000000003</v>
      </c>
      <c r="E447" s="195">
        <v>96.293999999999997</v>
      </c>
      <c r="F447" s="196">
        <v>3.7509999999999999</v>
      </c>
      <c r="G447" s="195">
        <v>99.543000000000006</v>
      </c>
      <c r="H447" s="196">
        <v>0.252</v>
      </c>
      <c r="I447" s="195">
        <v>85.1171875</v>
      </c>
      <c r="J447" s="196">
        <v>3.3759999999999999</v>
      </c>
      <c r="K447" s="197">
        <v>78.674999999999997</v>
      </c>
      <c r="L447" s="198">
        <v>89.009</v>
      </c>
      <c r="M447" s="199">
        <v>1734.9</v>
      </c>
      <c r="N447" s="199">
        <v>3971</v>
      </c>
      <c r="O447" s="198">
        <v>69.260000000000005</v>
      </c>
      <c r="P447" s="199">
        <v>130.72999999999999</v>
      </c>
      <c r="Q447" s="198">
        <v>0.9294</v>
      </c>
      <c r="R447" s="17">
        <v>0.8175</v>
      </c>
    </row>
    <row r="448" spans="2:18" x14ac:dyDescent="0.3">
      <c r="B448" s="185">
        <v>45008</v>
      </c>
      <c r="C448" s="193">
        <v>88.58</v>
      </c>
      <c r="D448" s="194">
        <v>4.5789999999999997</v>
      </c>
      <c r="E448" s="195">
        <v>96.055000000000007</v>
      </c>
      <c r="F448" s="196">
        <v>3.806</v>
      </c>
      <c r="G448" s="195">
        <v>99.463999999999999</v>
      </c>
      <c r="H448" s="196">
        <v>0.26100000000000001</v>
      </c>
      <c r="I448" s="195">
        <v>84.75</v>
      </c>
      <c r="J448" s="196">
        <v>3.4279999999999999</v>
      </c>
      <c r="K448" s="197">
        <v>78.143000000000001</v>
      </c>
      <c r="L448" s="198">
        <v>88.6</v>
      </c>
      <c r="M448" s="199">
        <v>1720.3</v>
      </c>
      <c r="N448" s="199">
        <v>3948.7</v>
      </c>
      <c r="O448" s="198">
        <v>69.959999999999994</v>
      </c>
      <c r="P448" s="199">
        <v>130.85</v>
      </c>
      <c r="Q448" s="198">
        <v>0.92330000000000001</v>
      </c>
      <c r="R448" s="17">
        <v>0.81389999999999996</v>
      </c>
    </row>
    <row r="449" spans="2:18" x14ac:dyDescent="0.3">
      <c r="B449" s="185">
        <v>45007</v>
      </c>
      <c r="C449" s="193">
        <v>88.444999999999993</v>
      </c>
      <c r="D449" s="194">
        <v>4.5979999999999999</v>
      </c>
      <c r="E449" s="195">
        <v>95.706999999999994</v>
      </c>
      <c r="F449" s="196">
        <v>3.887</v>
      </c>
      <c r="G449" s="195">
        <v>99.323999999999998</v>
      </c>
      <c r="H449" s="196">
        <v>0.27700000000000002</v>
      </c>
      <c r="I449" s="195">
        <v>84.625</v>
      </c>
      <c r="J449" s="196">
        <v>3.4460000000000002</v>
      </c>
      <c r="K449" s="197">
        <v>77.477000000000004</v>
      </c>
      <c r="L449" s="198">
        <v>87.888000000000005</v>
      </c>
      <c r="M449" s="199">
        <v>1727.4</v>
      </c>
      <c r="N449" s="199">
        <v>3937</v>
      </c>
      <c r="O449" s="198">
        <v>70.900000000000006</v>
      </c>
      <c r="P449" s="199">
        <v>131.44</v>
      </c>
      <c r="Q449" s="198">
        <v>0.92120000000000002</v>
      </c>
      <c r="R449" s="17">
        <v>0.81510000000000005</v>
      </c>
    </row>
    <row r="450" spans="2:18" x14ac:dyDescent="0.3">
      <c r="B450" s="185">
        <v>45006</v>
      </c>
      <c r="C450" s="193">
        <v>87.123999999999995</v>
      </c>
      <c r="D450" s="194">
        <v>4.7949999999999999</v>
      </c>
      <c r="E450" s="195">
        <v>94.581999999999994</v>
      </c>
      <c r="F450" s="196">
        <v>4.1529999999999996</v>
      </c>
      <c r="G450" s="195">
        <v>100.053</v>
      </c>
      <c r="H450" s="196">
        <v>0.19400000000000001</v>
      </c>
      <c r="I450" s="195">
        <v>83.3828125</v>
      </c>
      <c r="J450" s="196">
        <v>3.6309999999999998</v>
      </c>
      <c r="K450" s="197">
        <v>77.962000000000003</v>
      </c>
      <c r="L450" s="198">
        <v>88.296000000000006</v>
      </c>
      <c r="M450" s="199">
        <v>1777.7</v>
      </c>
      <c r="N450" s="199">
        <v>4002.9</v>
      </c>
      <c r="O450" s="198">
        <v>69.33</v>
      </c>
      <c r="P450" s="199">
        <v>132.51</v>
      </c>
      <c r="Q450" s="198">
        <v>0.92869999999999997</v>
      </c>
      <c r="R450" s="17">
        <v>0.81850000000000001</v>
      </c>
    </row>
    <row r="451" spans="2:18" x14ac:dyDescent="0.3">
      <c r="B451" s="185">
        <v>45005</v>
      </c>
      <c r="C451" s="193">
        <v>87.49</v>
      </c>
      <c r="D451" s="194">
        <v>4.74</v>
      </c>
      <c r="E451" s="195">
        <v>94.983999999999995</v>
      </c>
      <c r="F451" s="196">
        <v>4.0570000000000004</v>
      </c>
      <c r="G451" s="195">
        <v>100.053</v>
      </c>
      <c r="H451" s="196">
        <v>0.19400000000000001</v>
      </c>
      <c r="I451" s="195">
        <v>84.21875</v>
      </c>
      <c r="J451" s="196">
        <v>3.5049999999999999</v>
      </c>
      <c r="K451" s="197">
        <v>78.316000000000003</v>
      </c>
      <c r="L451" s="198">
        <v>89.198999999999998</v>
      </c>
      <c r="M451" s="199">
        <v>1745</v>
      </c>
      <c r="N451" s="199">
        <v>3951.6</v>
      </c>
      <c r="O451" s="198">
        <v>67.64</v>
      </c>
      <c r="P451" s="199">
        <v>131.32</v>
      </c>
      <c r="Q451" s="198">
        <v>0.93269999999999997</v>
      </c>
      <c r="R451" s="17">
        <v>0.81440000000000001</v>
      </c>
    </row>
    <row r="452" spans="2:18" x14ac:dyDescent="0.3">
      <c r="B452" s="185">
        <v>45002</v>
      </c>
      <c r="C452" s="193">
        <v>87.956000000000003</v>
      </c>
      <c r="D452" s="194">
        <v>4.6689999999999996</v>
      </c>
      <c r="E452" s="195">
        <v>95.435000000000002</v>
      </c>
      <c r="F452" s="196">
        <v>3.9489999999999998</v>
      </c>
      <c r="G452" s="195">
        <v>99.367000000000004</v>
      </c>
      <c r="H452" s="196">
        <v>0.27200000000000002</v>
      </c>
      <c r="I452" s="195">
        <v>84.53125</v>
      </c>
      <c r="J452" s="196">
        <v>3.4580000000000002</v>
      </c>
      <c r="K452" s="197">
        <v>78.478999999999999</v>
      </c>
      <c r="L452" s="198">
        <v>88.677999999999997</v>
      </c>
      <c r="M452" s="199">
        <v>1725.9</v>
      </c>
      <c r="N452" s="199">
        <v>3916.6</v>
      </c>
      <c r="O452" s="198">
        <v>66.739999999999995</v>
      </c>
      <c r="P452" s="199">
        <v>131.85</v>
      </c>
      <c r="Q452" s="198">
        <v>0.93720000000000003</v>
      </c>
      <c r="R452" s="17">
        <v>0.82150000000000001</v>
      </c>
    </row>
    <row r="453" spans="2:18" x14ac:dyDescent="0.3">
      <c r="B453" s="185">
        <v>45001</v>
      </c>
      <c r="C453" s="193">
        <v>87.025000000000006</v>
      </c>
      <c r="D453" s="194">
        <v>4.8090000000000002</v>
      </c>
      <c r="E453" s="195">
        <v>94.971999999999994</v>
      </c>
      <c r="F453" s="196">
        <v>4.0579999999999998</v>
      </c>
      <c r="G453" s="195">
        <v>99.227000000000004</v>
      </c>
      <c r="H453" s="196">
        <v>0.28799999999999998</v>
      </c>
      <c r="I453" s="195">
        <v>83.4921875</v>
      </c>
      <c r="J453" s="196">
        <v>3.6110000000000002</v>
      </c>
      <c r="K453" s="197">
        <v>77.540999999999997</v>
      </c>
      <c r="L453" s="198">
        <v>87.697000000000003</v>
      </c>
      <c r="M453" s="199">
        <v>1771.2</v>
      </c>
      <c r="N453" s="199">
        <v>3960.3</v>
      </c>
      <c r="O453" s="198">
        <v>68.349999999999994</v>
      </c>
      <c r="P453" s="199">
        <v>133.74</v>
      </c>
      <c r="Q453" s="198">
        <v>0.9425</v>
      </c>
      <c r="R453" s="17">
        <v>0.82579999999999998</v>
      </c>
    </row>
    <row r="454" spans="2:18" x14ac:dyDescent="0.3">
      <c r="B454" s="185">
        <v>45000</v>
      </c>
      <c r="C454" s="193">
        <v>87.525000000000006</v>
      </c>
      <c r="D454" s="194">
        <v>4.7320000000000002</v>
      </c>
      <c r="E454" s="195">
        <v>94.813999999999993</v>
      </c>
      <c r="F454" s="196">
        <v>4.0940000000000003</v>
      </c>
      <c r="G454" s="195">
        <v>98.543000000000006</v>
      </c>
      <c r="H454" s="196">
        <v>0.36699999999999999</v>
      </c>
      <c r="I454" s="195">
        <v>84.4921875</v>
      </c>
      <c r="J454" s="196">
        <v>3.4620000000000002</v>
      </c>
      <c r="K454" s="197">
        <v>78.221000000000004</v>
      </c>
      <c r="L454" s="198">
        <v>88.239000000000004</v>
      </c>
      <c r="M454" s="199">
        <v>1745.9</v>
      </c>
      <c r="N454" s="199">
        <v>3891.9</v>
      </c>
      <c r="O454" s="198">
        <v>67.61</v>
      </c>
      <c r="P454" s="199">
        <v>133.41999999999999</v>
      </c>
      <c r="Q454" s="198">
        <v>0.94540000000000002</v>
      </c>
      <c r="R454" s="17">
        <v>0.82940000000000003</v>
      </c>
    </row>
    <row r="455" spans="2:18" x14ac:dyDescent="0.3">
      <c r="B455" s="185">
        <v>44999</v>
      </c>
      <c r="C455" s="193">
        <v>85.98</v>
      </c>
      <c r="D455" s="194">
        <v>4.9660000000000002</v>
      </c>
      <c r="E455" s="195">
        <v>93.835999999999999</v>
      </c>
      <c r="F455" s="196">
        <v>4.327</v>
      </c>
      <c r="G455" s="195">
        <v>99.593999999999994</v>
      </c>
      <c r="H455" s="196">
        <v>0.246</v>
      </c>
      <c r="I455" s="195">
        <v>82.953125</v>
      </c>
      <c r="J455" s="196">
        <v>3.6909999999999998</v>
      </c>
      <c r="K455" s="197">
        <v>77.194999999999993</v>
      </c>
      <c r="L455" s="198">
        <v>87.096999999999994</v>
      </c>
      <c r="M455" s="199">
        <v>1776.9</v>
      </c>
      <c r="N455" s="199">
        <v>3919.3</v>
      </c>
      <c r="O455" s="198">
        <v>71.33</v>
      </c>
      <c r="P455" s="199">
        <v>134.22</v>
      </c>
      <c r="Q455" s="198">
        <v>0.93169999999999997</v>
      </c>
      <c r="R455" s="17">
        <v>0.82250000000000001</v>
      </c>
    </row>
    <row r="456" spans="2:18" x14ac:dyDescent="0.3">
      <c r="B456" s="185">
        <v>44998</v>
      </c>
      <c r="C456" s="193">
        <v>86.427000000000007</v>
      </c>
      <c r="D456" s="194">
        <v>4.8970000000000002</v>
      </c>
      <c r="E456" s="195">
        <v>94.308999999999997</v>
      </c>
      <c r="F456" s="196">
        <v>4.2130000000000001</v>
      </c>
      <c r="G456" s="195">
        <v>98.08</v>
      </c>
      <c r="H456" s="196">
        <v>0.42099999999999999</v>
      </c>
      <c r="I456" s="195">
        <v>83.7734375</v>
      </c>
      <c r="J456" s="196">
        <v>3.5670000000000002</v>
      </c>
      <c r="K456" s="197">
        <v>77.923000000000002</v>
      </c>
      <c r="L456" s="198">
        <v>87.626999999999995</v>
      </c>
      <c r="M456" s="199">
        <v>1744.3</v>
      </c>
      <c r="N456" s="199">
        <v>3855.8</v>
      </c>
      <c r="O456" s="198">
        <v>74.8</v>
      </c>
      <c r="P456" s="199">
        <v>133.21</v>
      </c>
      <c r="Q456" s="198">
        <v>0.93189999999999995</v>
      </c>
      <c r="R456" s="17">
        <v>0.82079999999999997</v>
      </c>
    </row>
    <row r="457" spans="2:18" x14ac:dyDescent="0.3">
      <c r="B457" s="185">
        <v>44995</v>
      </c>
      <c r="C457" s="193">
        <v>86.173000000000002</v>
      </c>
      <c r="D457" s="194">
        <v>4.9349999999999996</v>
      </c>
      <c r="E457" s="195">
        <v>93.718999999999994</v>
      </c>
      <c r="F457" s="196">
        <v>4.3529999999999998</v>
      </c>
      <c r="G457" s="195">
        <v>97.460999999999999</v>
      </c>
      <c r="H457" s="196">
        <v>0.49399999999999999</v>
      </c>
      <c r="I457" s="195">
        <v>82.8515625</v>
      </c>
      <c r="J457" s="196">
        <v>3.7050000000000001</v>
      </c>
      <c r="K457" s="197">
        <v>76.233000000000004</v>
      </c>
      <c r="L457" s="198">
        <v>86.692999999999998</v>
      </c>
      <c r="M457" s="199">
        <v>1772.7</v>
      </c>
      <c r="N457" s="199">
        <v>3861.6</v>
      </c>
      <c r="O457" s="198">
        <v>76.680000000000007</v>
      </c>
      <c r="P457" s="199">
        <v>135.03</v>
      </c>
      <c r="Q457" s="198">
        <v>0.93959999999999999</v>
      </c>
      <c r="R457" s="17">
        <v>0.83130000000000004</v>
      </c>
    </row>
    <row r="458" spans="2:18" x14ac:dyDescent="0.3">
      <c r="B458" s="185">
        <v>44994</v>
      </c>
      <c r="C458" s="193">
        <v>84.974000000000004</v>
      </c>
      <c r="D458" s="194">
        <v>5.1189999999999998</v>
      </c>
      <c r="E458" s="195">
        <v>92.963999999999999</v>
      </c>
      <c r="F458" s="196">
        <v>4.5350000000000001</v>
      </c>
      <c r="G458" s="195">
        <v>96.549000000000007</v>
      </c>
      <c r="H458" s="196">
        <v>0.60299999999999998</v>
      </c>
      <c r="I458" s="195">
        <v>81.46875</v>
      </c>
      <c r="J458" s="196">
        <v>3.9129999999999998</v>
      </c>
      <c r="K458" s="197">
        <v>75.236999999999995</v>
      </c>
      <c r="L458" s="198">
        <v>86.165000000000006</v>
      </c>
      <c r="M458" s="199">
        <v>1826.6</v>
      </c>
      <c r="N458" s="199">
        <v>3918.3</v>
      </c>
      <c r="O458" s="198">
        <v>75.72</v>
      </c>
      <c r="P458" s="199">
        <v>136.15</v>
      </c>
      <c r="Q458" s="198">
        <v>0.94510000000000005</v>
      </c>
      <c r="R458" s="17">
        <v>0.83860000000000001</v>
      </c>
    </row>
    <row r="459" spans="2:18" x14ac:dyDescent="0.3">
      <c r="B459" s="185">
        <v>44993</v>
      </c>
      <c r="C459" s="193">
        <v>84.613</v>
      </c>
      <c r="D459" s="194">
        <v>5.173</v>
      </c>
      <c r="E459" s="195">
        <v>92.477999999999994</v>
      </c>
      <c r="F459" s="196">
        <v>4.6500000000000004</v>
      </c>
      <c r="G459" s="195">
        <v>96.93</v>
      </c>
      <c r="H459" s="196">
        <v>0.55700000000000005</v>
      </c>
      <c r="I459" s="195">
        <v>80.8203125</v>
      </c>
      <c r="J459" s="196">
        <v>4.0119999999999996</v>
      </c>
      <c r="K459" s="197">
        <v>75.41</v>
      </c>
      <c r="L459" s="198">
        <v>85.867000000000004</v>
      </c>
      <c r="M459" s="199">
        <v>1879.5</v>
      </c>
      <c r="N459" s="199">
        <v>3992</v>
      </c>
      <c r="O459" s="198">
        <v>76.66</v>
      </c>
      <c r="P459" s="199">
        <v>137.36000000000001</v>
      </c>
      <c r="Q459" s="198">
        <v>0.94830000000000003</v>
      </c>
      <c r="R459" s="17">
        <v>0.84430000000000005</v>
      </c>
    </row>
    <row r="460" spans="2:18" x14ac:dyDescent="0.3">
      <c r="B460" s="185">
        <v>44992</v>
      </c>
      <c r="C460" s="193">
        <v>84.887</v>
      </c>
      <c r="D460" s="194">
        <v>5.13</v>
      </c>
      <c r="E460" s="195">
        <v>92.647999999999996</v>
      </c>
      <c r="F460" s="196">
        <v>4.6079999999999997</v>
      </c>
      <c r="G460" s="195">
        <v>96.903999999999996</v>
      </c>
      <c r="H460" s="196">
        <v>0.56000000000000005</v>
      </c>
      <c r="I460" s="195">
        <v>80.9765625</v>
      </c>
      <c r="J460" s="196">
        <v>3.9870000000000001</v>
      </c>
      <c r="K460" s="197">
        <v>75.078999999999994</v>
      </c>
      <c r="L460" s="198">
        <v>85.186999999999998</v>
      </c>
      <c r="M460" s="199">
        <v>1878.7</v>
      </c>
      <c r="N460" s="199">
        <v>3986.4</v>
      </c>
      <c r="O460" s="198">
        <v>77.58</v>
      </c>
      <c r="P460" s="199">
        <v>137.16</v>
      </c>
      <c r="Q460" s="198">
        <v>0.94789999999999996</v>
      </c>
      <c r="R460" s="17">
        <v>0.84530000000000005</v>
      </c>
    </row>
    <row r="461" spans="2:18" x14ac:dyDescent="0.3">
      <c r="B461" s="185">
        <v>44991</v>
      </c>
      <c r="C461" s="193">
        <v>85.037000000000006</v>
      </c>
      <c r="D461" s="194">
        <v>5.1070000000000002</v>
      </c>
      <c r="E461" s="195">
        <v>92.915000000000006</v>
      </c>
      <c r="F461" s="196">
        <v>4.5430000000000001</v>
      </c>
      <c r="G461" s="195">
        <v>96.811999999999998</v>
      </c>
      <c r="H461" s="196">
        <v>0.57099999999999995</v>
      </c>
      <c r="I461" s="195">
        <v>81.0546875</v>
      </c>
      <c r="J461" s="196">
        <v>3.9740000000000002</v>
      </c>
      <c r="K461" s="197">
        <v>74.793999999999997</v>
      </c>
      <c r="L461" s="198">
        <v>84.847999999999999</v>
      </c>
      <c r="M461" s="199">
        <v>1899.8</v>
      </c>
      <c r="N461" s="199">
        <v>4048.4</v>
      </c>
      <c r="O461" s="198">
        <v>80.459999999999994</v>
      </c>
      <c r="P461" s="199">
        <v>135.93</v>
      </c>
      <c r="Q461" s="198">
        <v>0.93630000000000002</v>
      </c>
      <c r="R461" s="17">
        <v>0.83160000000000001</v>
      </c>
    </row>
    <row r="462" spans="2:18" x14ac:dyDescent="0.3">
      <c r="B462" s="185">
        <v>44988</v>
      </c>
      <c r="C462" s="193">
        <v>84.927999999999997</v>
      </c>
      <c r="D462" s="194">
        <v>5.1230000000000002</v>
      </c>
      <c r="E462" s="195">
        <v>92.869</v>
      </c>
      <c r="F462" s="196">
        <v>4.5529999999999999</v>
      </c>
      <c r="G462" s="195">
        <v>97.052999999999997</v>
      </c>
      <c r="H462" s="196">
        <v>0.54200000000000004</v>
      </c>
      <c r="I462" s="195">
        <v>81.0703125</v>
      </c>
      <c r="J462" s="196">
        <v>3.9710000000000001</v>
      </c>
      <c r="K462" s="197">
        <v>74.902000000000001</v>
      </c>
      <c r="L462" s="198">
        <v>85.176000000000002</v>
      </c>
      <c r="M462" s="199">
        <v>1928.3</v>
      </c>
      <c r="N462" s="199">
        <v>4045.6</v>
      </c>
      <c r="O462" s="198">
        <v>79.680000000000007</v>
      </c>
      <c r="P462" s="199">
        <v>135.87</v>
      </c>
      <c r="Q462" s="198">
        <v>0.94030000000000002</v>
      </c>
      <c r="R462" s="17">
        <v>0.83079999999999998</v>
      </c>
    </row>
    <row r="463" spans="2:18" x14ac:dyDescent="0.3">
      <c r="B463" s="185">
        <v>44987</v>
      </c>
      <c r="C463" s="193">
        <v>84.201999999999998</v>
      </c>
      <c r="D463" s="194">
        <v>5.2350000000000003</v>
      </c>
      <c r="E463" s="195">
        <v>92.545000000000002</v>
      </c>
      <c r="F463" s="196">
        <v>4.63</v>
      </c>
      <c r="G463" s="195">
        <v>97.033000000000001</v>
      </c>
      <c r="H463" s="196">
        <v>0.54400000000000004</v>
      </c>
      <c r="I463" s="195">
        <v>80.40625</v>
      </c>
      <c r="J463" s="196">
        <v>4.0709999999999997</v>
      </c>
      <c r="K463" s="197">
        <v>74.697000000000003</v>
      </c>
      <c r="L463" s="198">
        <v>84.570999999999998</v>
      </c>
      <c r="M463" s="199">
        <v>1902.7</v>
      </c>
      <c r="N463" s="199">
        <v>3981.4</v>
      </c>
      <c r="O463" s="198">
        <v>78.16</v>
      </c>
      <c r="P463" s="199">
        <v>136.77000000000001</v>
      </c>
      <c r="Q463" s="198">
        <v>0.94359999999999999</v>
      </c>
      <c r="R463" s="17">
        <v>0.83709999999999996</v>
      </c>
    </row>
    <row r="464" spans="2:18" x14ac:dyDescent="0.3">
      <c r="B464" s="185">
        <v>44986</v>
      </c>
      <c r="C464" s="193">
        <v>84.436999999999998</v>
      </c>
      <c r="D464" s="194">
        <v>5.1970000000000001</v>
      </c>
      <c r="E464" s="195">
        <v>92.748999999999995</v>
      </c>
      <c r="F464" s="196">
        <v>4.5780000000000003</v>
      </c>
      <c r="G464" s="195">
        <v>97.242000000000004</v>
      </c>
      <c r="H464" s="196">
        <v>0.51900000000000002</v>
      </c>
      <c r="I464" s="195">
        <v>80.8046875</v>
      </c>
      <c r="J464" s="196">
        <v>4.0090000000000003</v>
      </c>
      <c r="K464" s="197">
        <v>74.95</v>
      </c>
      <c r="L464" s="198">
        <v>84.915999999999997</v>
      </c>
      <c r="M464" s="199">
        <v>1898.4</v>
      </c>
      <c r="N464" s="199">
        <v>3951.4</v>
      </c>
      <c r="O464" s="198">
        <v>77.69</v>
      </c>
      <c r="P464" s="199">
        <v>136.19</v>
      </c>
      <c r="Q464" s="198">
        <v>0.93740000000000001</v>
      </c>
      <c r="R464" s="17">
        <v>0.83130000000000004</v>
      </c>
    </row>
    <row r="465" spans="2:18" x14ac:dyDescent="0.3">
      <c r="B465" s="185">
        <v>44985</v>
      </c>
      <c r="C465" s="193">
        <v>84.799000000000007</v>
      </c>
      <c r="D465" s="194">
        <v>5.14</v>
      </c>
      <c r="E465" s="195">
        <v>92.873000000000005</v>
      </c>
      <c r="F465" s="196">
        <v>4.5469999999999997</v>
      </c>
      <c r="G465" s="195">
        <v>97.25</v>
      </c>
      <c r="H465" s="196">
        <v>0.51800000000000002</v>
      </c>
      <c r="I465" s="195">
        <v>81.2890625</v>
      </c>
      <c r="J465" s="196">
        <v>3.9340000000000002</v>
      </c>
      <c r="K465" s="197">
        <v>74.981999999999999</v>
      </c>
      <c r="L465" s="198">
        <v>85.569000000000003</v>
      </c>
      <c r="M465" s="199">
        <v>1897</v>
      </c>
      <c r="N465" s="199">
        <v>3970.2</v>
      </c>
      <c r="O465" s="198">
        <v>77.05</v>
      </c>
      <c r="P465" s="199">
        <v>136.16999999999999</v>
      </c>
      <c r="Q465" s="198">
        <v>0.9456</v>
      </c>
      <c r="R465" s="17">
        <v>0.83179999999999998</v>
      </c>
    </row>
    <row r="466" spans="2:18" x14ac:dyDescent="0.3">
      <c r="B466" s="185">
        <v>44984</v>
      </c>
      <c r="C466" s="193">
        <v>85.02</v>
      </c>
      <c r="D466" s="194">
        <v>5.1050000000000004</v>
      </c>
      <c r="E466" s="195">
        <v>93.037999999999997</v>
      </c>
      <c r="F466" s="196">
        <v>4.5069999999999997</v>
      </c>
      <c r="G466" s="195">
        <v>97.081000000000003</v>
      </c>
      <c r="H466" s="196">
        <v>0.53800000000000003</v>
      </c>
      <c r="I466" s="195">
        <v>81.296875</v>
      </c>
      <c r="J466" s="196">
        <v>3.9319999999999999</v>
      </c>
      <c r="K466" s="197">
        <v>75.064999999999998</v>
      </c>
      <c r="L466" s="198">
        <v>86.057000000000002</v>
      </c>
      <c r="M466" s="199">
        <v>1896.3</v>
      </c>
      <c r="N466" s="199">
        <v>3982.2</v>
      </c>
      <c r="O466" s="198">
        <v>75.680000000000007</v>
      </c>
      <c r="P466" s="199">
        <v>136.19</v>
      </c>
      <c r="Q466" s="198">
        <v>0.94259999999999999</v>
      </c>
      <c r="R466" s="17">
        <v>0.82889999999999997</v>
      </c>
    </row>
    <row r="467" spans="2:18" x14ac:dyDescent="0.3">
      <c r="B467" s="185">
        <v>44981</v>
      </c>
      <c r="C467" s="193">
        <v>84.765000000000001</v>
      </c>
      <c r="D467" s="194">
        <v>5.1429999999999998</v>
      </c>
      <c r="E467" s="195">
        <v>92.796999999999997</v>
      </c>
      <c r="F467" s="196">
        <v>4.5620000000000003</v>
      </c>
      <c r="G467" s="195">
        <v>97.114000000000004</v>
      </c>
      <c r="H467" s="196">
        <v>0.53400000000000003</v>
      </c>
      <c r="I467" s="195">
        <v>81.0546875</v>
      </c>
      <c r="J467" s="196">
        <v>3.968</v>
      </c>
      <c r="K467" s="197">
        <v>75.322999999999993</v>
      </c>
      <c r="L467" s="198">
        <v>85.894000000000005</v>
      </c>
      <c r="M467" s="199">
        <v>1890.5</v>
      </c>
      <c r="N467" s="199">
        <v>3970</v>
      </c>
      <c r="O467" s="198">
        <v>76.319999999999993</v>
      </c>
      <c r="P467" s="199">
        <v>136.47999999999999</v>
      </c>
      <c r="Q467" s="198">
        <v>0.94810000000000005</v>
      </c>
      <c r="R467" s="17">
        <v>0.83730000000000004</v>
      </c>
    </row>
    <row r="468" spans="2:18" x14ac:dyDescent="0.3">
      <c r="B468" s="185">
        <v>44980</v>
      </c>
      <c r="C468" s="193">
        <v>85.305999999999997</v>
      </c>
      <c r="D468" s="194">
        <v>5.0590000000000002</v>
      </c>
      <c r="E468" s="195">
        <v>93.265000000000001</v>
      </c>
      <c r="F468" s="196">
        <v>4.4489999999999998</v>
      </c>
      <c r="G468" s="195">
        <v>96.921000000000006</v>
      </c>
      <c r="H468" s="196">
        <v>0.55700000000000005</v>
      </c>
      <c r="I468" s="195">
        <v>81.4921875</v>
      </c>
      <c r="J468" s="196">
        <v>3.899</v>
      </c>
      <c r="K468" s="197">
        <v>75.728999999999999</v>
      </c>
      <c r="L468" s="198">
        <v>86.343000000000004</v>
      </c>
      <c r="M468" s="199">
        <v>1908.1</v>
      </c>
      <c r="N468" s="199">
        <v>4012.3</v>
      </c>
      <c r="O468" s="198">
        <v>75.39</v>
      </c>
      <c r="P468" s="199">
        <v>134.69999999999999</v>
      </c>
      <c r="Q468" s="198">
        <v>0.94379999999999997</v>
      </c>
      <c r="R468" s="17">
        <v>0.83240000000000003</v>
      </c>
    </row>
    <row r="469" spans="2:18" x14ac:dyDescent="0.3">
      <c r="B469" s="185">
        <v>44979</v>
      </c>
      <c r="C469" s="193">
        <v>85.04</v>
      </c>
      <c r="D469" s="194">
        <v>5.0979999999999999</v>
      </c>
      <c r="E469" s="195">
        <v>93.010999999999996</v>
      </c>
      <c r="F469" s="196">
        <v>4.508</v>
      </c>
      <c r="G469" s="195">
        <v>96.918999999999997</v>
      </c>
      <c r="H469" s="196">
        <v>0.55700000000000005</v>
      </c>
      <c r="I469" s="195">
        <v>81.2734375</v>
      </c>
      <c r="J469" s="196">
        <v>3.931</v>
      </c>
      <c r="K469" s="197">
        <v>75.668999999999997</v>
      </c>
      <c r="L469" s="198">
        <v>85.83</v>
      </c>
      <c r="M469" s="199">
        <v>1894.7</v>
      </c>
      <c r="N469" s="199">
        <v>3991.1</v>
      </c>
      <c r="O469" s="198">
        <v>73.95</v>
      </c>
      <c r="P469" s="199">
        <v>134.84</v>
      </c>
      <c r="Q469" s="198">
        <v>0.94299999999999995</v>
      </c>
      <c r="R469" s="17">
        <v>0.83009999999999995</v>
      </c>
    </row>
    <row r="470" spans="2:18" x14ac:dyDescent="0.3">
      <c r="B470" s="185">
        <v>44978</v>
      </c>
      <c r="C470" s="193">
        <v>84.7</v>
      </c>
      <c r="D470" s="194">
        <v>5.15</v>
      </c>
      <c r="E470" s="195">
        <v>92.891000000000005</v>
      </c>
      <c r="F470" s="196">
        <v>4.5350000000000001</v>
      </c>
      <c r="G470" s="195">
        <v>96.924999999999997</v>
      </c>
      <c r="H470" s="196">
        <v>0.55600000000000005</v>
      </c>
      <c r="I470" s="195">
        <v>81.0859375</v>
      </c>
      <c r="J470" s="196">
        <v>3.9590000000000001</v>
      </c>
      <c r="K470" s="197">
        <v>75.569999999999993</v>
      </c>
      <c r="L470" s="198">
        <v>85.802999999999997</v>
      </c>
      <c r="M470" s="199">
        <v>1888.2</v>
      </c>
      <c r="N470" s="199">
        <v>3997.3</v>
      </c>
      <c r="O470" s="198">
        <v>76.16</v>
      </c>
      <c r="P470" s="199">
        <v>135.01</v>
      </c>
      <c r="Q470" s="198">
        <v>0.93910000000000005</v>
      </c>
      <c r="R470" s="17">
        <v>0.8256</v>
      </c>
    </row>
    <row r="471" spans="2:18" x14ac:dyDescent="0.3">
      <c r="B471" s="185">
        <v>44974</v>
      </c>
      <c r="C471" s="193">
        <v>85.747</v>
      </c>
      <c r="D471" s="194">
        <v>4.9889999999999999</v>
      </c>
      <c r="E471" s="195">
        <v>93.599000000000004</v>
      </c>
      <c r="F471" s="196">
        <v>4.3650000000000002</v>
      </c>
      <c r="G471" s="195">
        <v>97.108000000000004</v>
      </c>
      <c r="H471" s="196">
        <v>0.53400000000000003</v>
      </c>
      <c r="I471" s="195">
        <v>82.0078125</v>
      </c>
      <c r="J471" s="196">
        <v>3.8180000000000001</v>
      </c>
      <c r="K471" s="197">
        <v>76.171999999999997</v>
      </c>
      <c r="L471" s="198">
        <v>87.025999999999996</v>
      </c>
      <c r="M471" s="199">
        <v>1946.4</v>
      </c>
      <c r="N471" s="199">
        <v>4079.1</v>
      </c>
      <c r="O471" s="198">
        <v>76.34</v>
      </c>
      <c r="P471" s="199">
        <v>134.15</v>
      </c>
      <c r="Q471" s="198">
        <v>0.93510000000000004</v>
      </c>
      <c r="R471" s="17">
        <v>0.83079999999999998</v>
      </c>
    </row>
    <row r="472" spans="2:18" x14ac:dyDescent="0.3">
      <c r="B472" s="185">
        <v>44973</v>
      </c>
      <c r="C472" s="193">
        <v>85.590999999999994</v>
      </c>
      <c r="D472" s="194">
        <v>5.0119999999999996</v>
      </c>
      <c r="E472" s="195">
        <v>93.492999999999995</v>
      </c>
      <c r="F472" s="196">
        <v>4.3899999999999997</v>
      </c>
      <c r="G472" s="195">
        <v>97.290999999999997</v>
      </c>
      <c r="H472" s="196">
        <v>0.51200000000000001</v>
      </c>
      <c r="I472" s="195">
        <v>81.703125</v>
      </c>
      <c r="J472" s="196">
        <v>3.8610000000000002</v>
      </c>
      <c r="K472" s="197">
        <v>76.268000000000001</v>
      </c>
      <c r="L472" s="198">
        <v>86.731999999999999</v>
      </c>
      <c r="M472" s="199">
        <v>1942.2</v>
      </c>
      <c r="N472" s="199">
        <v>4090.4</v>
      </c>
      <c r="O472" s="198">
        <v>78.489999999999995</v>
      </c>
      <c r="P472" s="199">
        <v>133.94</v>
      </c>
      <c r="Q472" s="198">
        <v>0.93689999999999996</v>
      </c>
      <c r="R472" s="17">
        <v>0.83379999999999999</v>
      </c>
    </row>
    <row r="473" spans="2:18" x14ac:dyDescent="0.3">
      <c r="B473" s="185">
        <v>44972</v>
      </c>
      <c r="C473" s="193">
        <v>86.037999999999997</v>
      </c>
      <c r="D473" s="194">
        <v>4.9420000000000002</v>
      </c>
      <c r="E473" s="195">
        <v>93.594999999999999</v>
      </c>
      <c r="F473" s="196">
        <v>4.3630000000000004</v>
      </c>
      <c r="G473" s="195">
        <v>97.417000000000002</v>
      </c>
      <c r="H473" s="196">
        <v>0.497</v>
      </c>
      <c r="I473" s="195">
        <v>82.0546875</v>
      </c>
      <c r="J473" s="196">
        <v>3.8069999999999999</v>
      </c>
      <c r="K473" s="197">
        <v>76.352000000000004</v>
      </c>
      <c r="L473" s="198">
        <v>86.736000000000004</v>
      </c>
      <c r="M473" s="199">
        <v>1961</v>
      </c>
      <c r="N473" s="199">
        <v>4147.6000000000004</v>
      </c>
      <c r="O473" s="198">
        <v>78.59</v>
      </c>
      <c r="P473" s="199">
        <v>134.16</v>
      </c>
      <c r="Q473" s="198">
        <v>0.93559999999999999</v>
      </c>
      <c r="R473" s="17">
        <v>0.83120000000000005</v>
      </c>
    </row>
    <row r="474" spans="2:18" x14ac:dyDescent="0.3">
      <c r="B474" s="185">
        <v>44971</v>
      </c>
      <c r="C474" s="193">
        <v>86.460999999999999</v>
      </c>
      <c r="D474" s="194">
        <v>4.8780000000000001</v>
      </c>
      <c r="E474" s="195">
        <v>93.769000000000005</v>
      </c>
      <c r="F474" s="196">
        <v>4.32</v>
      </c>
      <c r="G474" s="195">
        <v>97.459000000000003</v>
      </c>
      <c r="H474" s="196">
        <v>0.49199999999999999</v>
      </c>
      <c r="I474" s="195">
        <v>82.4453125</v>
      </c>
      <c r="J474" s="196">
        <v>3.7469999999999999</v>
      </c>
      <c r="K474" s="197">
        <v>76.108000000000004</v>
      </c>
      <c r="L474" s="198">
        <v>87.486999999999995</v>
      </c>
      <c r="M474" s="199">
        <v>1939.9</v>
      </c>
      <c r="N474" s="199">
        <v>4136.1000000000004</v>
      </c>
      <c r="O474" s="198">
        <v>79.06</v>
      </c>
      <c r="P474" s="199">
        <v>133.16</v>
      </c>
      <c r="Q474" s="198">
        <v>0.93130000000000002</v>
      </c>
      <c r="R474" s="17">
        <v>0.82150000000000001</v>
      </c>
    </row>
    <row r="475" spans="2:18" x14ac:dyDescent="0.3">
      <c r="B475" s="185">
        <v>44970</v>
      </c>
      <c r="C475" s="193">
        <v>86.662000000000006</v>
      </c>
      <c r="D475" s="194">
        <v>4.8470000000000004</v>
      </c>
      <c r="E475" s="195">
        <v>94.084999999999994</v>
      </c>
      <c r="F475" s="196">
        <v>4.2450000000000001</v>
      </c>
      <c r="G475" s="195">
        <v>97.338999999999999</v>
      </c>
      <c r="H475" s="196">
        <v>0.50600000000000001</v>
      </c>
      <c r="I475" s="195">
        <v>82.7578125</v>
      </c>
      <c r="J475" s="196">
        <v>3.7</v>
      </c>
      <c r="K475" s="197">
        <v>76.882999999999996</v>
      </c>
      <c r="L475" s="198">
        <v>87.864000000000004</v>
      </c>
      <c r="M475" s="199">
        <v>1941.1</v>
      </c>
      <c r="N475" s="199">
        <v>4137.3</v>
      </c>
      <c r="O475" s="198">
        <v>80.14</v>
      </c>
      <c r="P475" s="199">
        <v>132.41999999999999</v>
      </c>
      <c r="Q475" s="198">
        <v>0.93259999999999998</v>
      </c>
      <c r="R475" s="17">
        <v>0.82379999999999998</v>
      </c>
    </row>
    <row r="476" spans="2:18" x14ac:dyDescent="0.3">
      <c r="B476" s="185">
        <v>44967</v>
      </c>
      <c r="C476" s="193">
        <v>86.555000000000007</v>
      </c>
      <c r="D476" s="194">
        <v>4.8620000000000001</v>
      </c>
      <c r="E476" s="195">
        <v>94.075000000000003</v>
      </c>
      <c r="F476" s="196">
        <v>4.2469999999999999</v>
      </c>
      <c r="G476" s="195">
        <v>97.161000000000001</v>
      </c>
      <c r="H476" s="196">
        <v>0.52700000000000002</v>
      </c>
      <c r="I476" s="195">
        <v>82.5234375</v>
      </c>
      <c r="J476" s="196">
        <v>3.734</v>
      </c>
      <c r="K476" s="197">
        <v>76.933000000000007</v>
      </c>
      <c r="L476" s="198">
        <v>87.594999999999999</v>
      </c>
      <c r="M476" s="199">
        <v>1918.8</v>
      </c>
      <c r="N476" s="199">
        <v>4090.5</v>
      </c>
      <c r="O476" s="198">
        <v>79.72</v>
      </c>
      <c r="P476" s="199">
        <v>131.36000000000001</v>
      </c>
      <c r="Q476" s="198">
        <v>0.9365</v>
      </c>
      <c r="R476" s="17">
        <v>0.82909999999999995</v>
      </c>
    </row>
    <row r="477" spans="2:18" x14ac:dyDescent="0.3">
      <c r="B477" s="185">
        <v>44966</v>
      </c>
      <c r="C477" s="193">
        <v>87.2</v>
      </c>
      <c r="D477" s="194">
        <v>4.7649999999999997</v>
      </c>
      <c r="E477" s="195">
        <v>94.343999999999994</v>
      </c>
      <c r="F477" s="196">
        <v>4.1829999999999998</v>
      </c>
      <c r="G477" s="195">
        <v>97.43</v>
      </c>
      <c r="H477" s="196">
        <v>0.495</v>
      </c>
      <c r="I477" s="195">
        <v>83.0078125</v>
      </c>
      <c r="J477" s="196">
        <v>3.66</v>
      </c>
      <c r="K477" s="197">
        <v>77.593999999999994</v>
      </c>
      <c r="L477" s="198">
        <v>88.262</v>
      </c>
      <c r="M477" s="199">
        <v>1915.3</v>
      </c>
      <c r="N477" s="199">
        <v>4081.5</v>
      </c>
      <c r="O477" s="198">
        <v>78.06</v>
      </c>
      <c r="P477" s="199">
        <v>131.59</v>
      </c>
      <c r="Q477" s="198">
        <v>0.93110000000000004</v>
      </c>
      <c r="R477" s="17">
        <v>0.82499999999999996</v>
      </c>
    </row>
    <row r="478" spans="2:18" x14ac:dyDescent="0.3">
      <c r="B478" s="185">
        <v>44965</v>
      </c>
      <c r="C478" s="193">
        <v>87.876000000000005</v>
      </c>
      <c r="D478" s="194">
        <v>4.6630000000000003</v>
      </c>
      <c r="E478" s="195">
        <v>94.561000000000007</v>
      </c>
      <c r="F478" s="196">
        <v>4.13</v>
      </c>
      <c r="G478" s="195">
        <v>97.522000000000006</v>
      </c>
      <c r="H478" s="196">
        <v>0.48399999999999999</v>
      </c>
      <c r="I478" s="195">
        <v>83.4453125</v>
      </c>
      <c r="J478" s="196">
        <v>3.5939999999999999</v>
      </c>
      <c r="K478" s="197">
        <v>77.453999999999994</v>
      </c>
      <c r="L478" s="198">
        <v>87.5</v>
      </c>
      <c r="M478" s="199">
        <v>1942.6</v>
      </c>
      <c r="N478" s="199">
        <v>4117.8999999999996</v>
      </c>
      <c r="O478" s="198">
        <v>78.47</v>
      </c>
      <c r="P478" s="199">
        <v>131.4</v>
      </c>
      <c r="Q478" s="198">
        <v>0.9335</v>
      </c>
      <c r="R478" s="17">
        <v>0.82840000000000003</v>
      </c>
    </row>
    <row r="479" spans="2:18" x14ac:dyDescent="0.3">
      <c r="B479" s="185">
        <v>44964</v>
      </c>
      <c r="C479" s="193">
        <v>87.694000000000003</v>
      </c>
      <c r="D479" s="194">
        <v>4.6900000000000004</v>
      </c>
      <c r="E479" s="195">
        <v>94.491</v>
      </c>
      <c r="F479" s="196">
        <v>4.1459999999999999</v>
      </c>
      <c r="G479" s="195">
        <v>97.539000000000001</v>
      </c>
      <c r="H479" s="196">
        <v>0.48199999999999998</v>
      </c>
      <c r="I479" s="195">
        <v>83.015625</v>
      </c>
      <c r="J479" s="196">
        <v>3.657</v>
      </c>
      <c r="K479" s="197">
        <v>77.411000000000001</v>
      </c>
      <c r="L479" s="198">
        <v>87.539000000000001</v>
      </c>
      <c r="M479" s="199">
        <v>1972.6</v>
      </c>
      <c r="N479" s="199">
        <v>4164</v>
      </c>
      <c r="O479" s="198">
        <v>77.14</v>
      </c>
      <c r="P479" s="199">
        <v>131.07</v>
      </c>
      <c r="Q479" s="198">
        <v>0.93230000000000002</v>
      </c>
      <c r="R479" s="17">
        <v>0.83</v>
      </c>
    </row>
    <row r="480" spans="2:18" x14ac:dyDescent="0.3">
      <c r="B480" s="185">
        <v>44963</v>
      </c>
      <c r="C480" s="193">
        <v>88.007999999999996</v>
      </c>
      <c r="D480" s="194">
        <v>4.6429999999999998</v>
      </c>
      <c r="E480" s="195">
        <v>94.503</v>
      </c>
      <c r="F480" s="196">
        <v>4.1420000000000003</v>
      </c>
      <c r="G480" s="195">
        <v>97.614999999999995</v>
      </c>
      <c r="H480" s="196">
        <v>0.47299999999999998</v>
      </c>
      <c r="I480" s="195">
        <v>83.2265625</v>
      </c>
      <c r="J480" s="196">
        <v>3.625</v>
      </c>
      <c r="K480" s="197">
        <v>77.881</v>
      </c>
      <c r="L480" s="198">
        <v>88.078000000000003</v>
      </c>
      <c r="M480" s="199">
        <v>1957.7</v>
      </c>
      <c r="N480" s="199">
        <v>4111.1000000000004</v>
      </c>
      <c r="O480" s="198">
        <v>74.11</v>
      </c>
      <c r="P480" s="199">
        <v>132.66</v>
      </c>
      <c r="Q480" s="198">
        <v>0.93230000000000002</v>
      </c>
      <c r="R480" s="17">
        <v>0.83199999999999996</v>
      </c>
    </row>
    <row r="481" spans="2:18" x14ac:dyDescent="0.3">
      <c r="B481" s="185">
        <v>44960</v>
      </c>
      <c r="C481" s="193">
        <v>88.784999999999997</v>
      </c>
      <c r="D481" s="194">
        <v>4.5279999999999996</v>
      </c>
      <c r="E481" s="195">
        <v>95.132999999999996</v>
      </c>
      <c r="F481" s="196">
        <v>3.9950000000000001</v>
      </c>
      <c r="G481" s="195">
        <v>97.852999999999994</v>
      </c>
      <c r="H481" s="196">
        <v>0.44500000000000001</v>
      </c>
      <c r="I481" s="195">
        <v>84.0625</v>
      </c>
      <c r="J481" s="196">
        <v>3.5009999999999999</v>
      </c>
      <c r="K481" s="197">
        <v>79.126999999999995</v>
      </c>
      <c r="L481" s="198">
        <v>89.040999999999997</v>
      </c>
      <c r="M481" s="199">
        <v>1985.5</v>
      </c>
      <c r="N481" s="199">
        <v>4136.5</v>
      </c>
      <c r="O481" s="198">
        <v>73.39</v>
      </c>
      <c r="P481" s="199">
        <v>131.19</v>
      </c>
      <c r="Q481" s="198">
        <v>0.9264</v>
      </c>
      <c r="R481" s="17">
        <v>0.82950000000000002</v>
      </c>
    </row>
    <row r="482" spans="2:18" x14ac:dyDescent="0.3">
      <c r="B482" s="185">
        <v>44959</v>
      </c>
      <c r="C482" s="193">
        <v>89.744</v>
      </c>
      <c r="D482" s="194">
        <v>4.3890000000000002</v>
      </c>
      <c r="E482" s="195">
        <v>95.879000000000005</v>
      </c>
      <c r="F482" s="196">
        <v>3.823</v>
      </c>
      <c r="G482" s="195">
        <v>97.552000000000007</v>
      </c>
      <c r="H482" s="196">
        <v>0.48</v>
      </c>
      <c r="I482" s="195">
        <v>85</v>
      </c>
      <c r="J482" s="196">
        <v>3.3620000000000001</v>
      </c>
      <c r="K482" s="197">
        <v>79.436000000000007</v>
      </c>
      <c r="L482" s="198">
        <v>89.994</v>
      </c>
      <c r="M482" s="199">
        <v>2001.2</v>
      </c>
      <c r="N482" s="199">
        <v>4179.8</v>
      </c>
      <c r="O482" s="198">
        <v>75.88</v>
      </c>
      <c r="P482" s="199">
        <v>128.68</v>
      </c>
      <c r="Q482" s="198">
        <v>0.91659999999999997</v>
      </c>
      <c r="R482" s="17">
        <v>0.81799999999999995</v>
      </c>
    </row>
    <row r="483" spans="2:18" x14ac:dyDescent="0.3">
      <c r="B483" s="185">
        <v>44958</v>
      </c>
      <c r="C483" s="193">
        <v>89.534000000000006</v>
      </c>
      <c r="D483" s="194">
        <v>4.4180000000000001</v>
      </c>
      <c r="E483" s="195">
        <v>95.712999999999994</v>
      </c>
      <c r="F483" s="196">
        <v>3.86</v>
      </c>
      <c r="G483" s="195">
        <v>97.483000000000004</v>
      </c>
      <c r="H483" s="196">
        <v>0.48799999999999999</v>
      </c>
      <c r="I483" s="195">
        <v>84.828125</v>
      </c>
      <c r="J483" s="196">
        <v>3.387</v>
      </c>
      <c r="K483" s="197">
        <v>77.471000000000004</v>
      </c>
      <c r="L483" s="198">
        <v>87.081999999999994</v>
      </c>
      <c r="M483" s="199">
        <v>1960.8</v>
      </c>
      <c r="N483" s="199">
        <v>4119.2</v>
      </c>
      <c r="O483" s="198">
        <v>76.41</v>
      </c>
      <c r="P483" s="199">
        <v>128.97999999999999</v>
      </c>
      <c r="Q483" s="198">
        <v>0.90990000000000004</v>
      </c>
      <c r="R483" s="194">
        <v>0.80800000000000005</v>
      </c>
    </row>
    <row r="484" spans="2:18" x14ac:dyDescent="0.3">
      <c r="B484" s="185">
        <v>44957</v>
      </c>
      <c r="C484" s="193">
        <v>88.820999999999998</v>
      </c>
      <c r="D484" s="194">
        <v>4.5209999999999999</v>
      </c>
      <c r="E484" s="195">
        <v>95.146000000000001</v>
      </c>
      <c r="F484" s="196">
        <v>3.9889999999999999</v>
      </c>
      <c r="G484" s="195">
        <v>97.210999999999999</v>
      </c>
      <c r="H484" s="196">
        <v>0.52</v>
      </c>
      <c r="I484" s="195">
        <v>84.2109375</v>
      </c>
      <c r="J484" s="196">
        <v>3.476</v>
      </c>
      <c r="K484" s="197">
        <v>77.292000000000002</v>
      </c>
      <c r="L484" s="198">
        <v>87.116</v>
      </c>
      <c r="M484" s="199">
        <v>1931.9</v>
      </c>
      <c r="N484" s="199">
        <v>4076.6</v>
      </c>
      <c r="O484" s="198">
        <v>78.87</v>
      </c>
      <c r="P484" s="199">
        <v>130.09</v>
      </c>
      <c r="Q484" s="198">
        <v>0.92049999999999998</v>
      </c>
      <c r="R484" s="194">
        <v>0.81169999999999998</v>
      </c>
    </row>
    <row r="485" spans="2:18" x14ac:dyDescent="0.3">
      <c r="B485" s="185">
        <v>44956</v>
      </c>
      <c r="C485" s="193">
        <v>88.421999999999997</v>
      </c>
      <c r="D485" s="194">
        <v>4.5789999999999997</v>
      </c>
      <c r="E485" s="195">
        <v>95.11</v>
      </c>
      <c r="F485" s="196">
        <v>3.9969999999999999</v>
      </c>
      <c r="G485" s="195">
        <v>97.516000000000005</v>
      </c>
      <c r="H485" s="196">
        <v>0.48399999999999999</v>
      </c>
      <c r="I485" s="195">
        <v>84.0078125</v>
      </c>
      <c r="J485" s="196">
        <v>3.5049999999999999</v>
      </c>
      <c r="K485" s="197">
        <v>77.262</v>
      </c>
      <c r="L485" s="198">
        <v>86.805999999999997</v>
      </c>
      <c r="M485" s="199">
        <v>1885.7</v>
      </c>
      <c r="N485" s="199">
        <v>4017.8</v>
      </c>
      <c r="O485" s="198">
        <v>77.900000000000006</v>
      </c>
      <c r="P485" s="199">
        <v>130.38999999999999</v>
      </c>
      <c r="Q485" s="198">
        <v>0.92159999999999997</v>
      </c>
      <c r="R485" s="194">
        <v>0.80959999999999999</v>
      </c>
    </row>
    <row r="486" spans="2:18" x14ac:dyDescent="0.3">
      <c r="B486" s="185">
        <v>44953</v>
      </c>
      <c r="C486" s="193">
        <v>88.781999999999996</v>
      </c>
      <c r="D486" s="194">
        <v>4.5259999999999998</v>
      </c>
      <c r="E486" s="195">
        <v>95.352000000000004</v>
      </c>
      <c r="F486" s="196">
        <v>3.9409999999999998</v>
      </c>
      <c r="G486" s="195">
        <v>97.480999999999995</v>
      </c>
      <c r="H486" s="196">
        <v>0.48799999999999999</v>
      </c>
      <c r="I486" s="195">
        <v>84.2578125</v>
      </c>
      <c r="J486" s="196">
        <v>3.468</v>
      </c>
      <c r="K486" s="197">
        <v>77.349000000000004</v>
      </c>
      <c r="L486" s="198">
        <v>87.539000000000001</v>
      </c>
      <c r="M486" s="199">
        <v>1911.5</v>
      </c>
      <c r="N486" s="199">
        <v>4070.6</v>
      </c>
      <c r="O486" s="198">
        <v>79.680000000000007</v>
      </c>
      <c r="P486" s="199">
        <v>129.88</v>
      </c>
      <c r="Q486" s="198">
        <v>0.92020000000000002</v>
      </c>
      <c r="R486" s="194">
        <v>0.80759999999999998</v>
      </c>
    </row>
    <row r="487" spans="2:18" x14ac:dyDescent="0.3">
      <c r="B487" s="185">
        <v>44952</v>
      </c>
      <c r="C487" s="193">
        <v>88.992999999999995</v>
      </c>
      <c r="D487" s="194">
        <v>4.4950000000000001</v>
      </c>
      <c r="E487" s="195">
        <v>95.543000000000006</v>
      </c>
      <c r="F487" s="196">
        <v>3.8969999999999998</v>
      </c>
      <c r="G487" s="195">
        <v>98.114000000000004</v>
      </c>
      <c r="H487" s="196">
        <v>0.41399999999999998</v>
      </c>
      <c r="I487" s="195">
        <v>84.2890625</v>
      </c>
      <c r="J487" s="196">
        <v>3.4609999999999999</v>
      </c>
      <c r="K487" s="197">
        <v>77.376999999999995</v>
      </c>
      <c r="L487" s="198">
        <v>87.991</v>
      </c>
      <c r="M487" s="199">
        <v>1903.1</v>
      </c>
      <c r="N487" s="199">
        <v>4060.4</v>
      </c>
      <c r="O487" s="198">
        <v>81.010000000000005</v>
      </c>
      <c r="P487" s="199">
        <v>130.22</v>
      </c>
      <c r="Q487" s="198">
        <v>0.91810000000000003</v>
      </c>
      <c r="R487" s="194">
        <v>0.80589999999999995</v>
      </c>
    </row>
    <row r="488" spans="2:18" x14ac:dyDescent="0.3">
      <c r="B488" s="185">
        <v>44951</v>
      </c>
      <c r="C488" s="193">
        <v>89.42</v>
      </c>
      <c r="D488" s="194">
        <v>4.4320000000000004</v>
      </c>
      <c r="E488" s="195">
        <v>95.686000000000007</v>
      </c>
      <c r="F488" s="196">
        <v>3.863</v>
      </c>
      <c r="G488" s="195">
        <v>98.391000000000005</v>
      </c>
      <c r="H488" s="196">
        <v>0.38200000000000001</v>
      </c>
      <c r="I488" s="195">
        <v>84.6953125</v>
      </c>
      <c r="J488" s="196">
        <v>3.4020000000000001</v>
      </c>
      <c r="K488" s="197">
        <v>77.846000000000004</v>
      </c>
      <c r="L488" s="198">
        <v>88.614000000000004</v>
      </c>
      <c r="M488" s="199">
        <v>1890.3</v>
      </c>
      <c r="N488" s="199">
        <v>4016.2</v>
      </c>
      <c r="O488" s="198">
        <v>80.150000000000006</v>
      </c>
      <c r="P488" s="199">
        <v>129.59</v>
      </c>
      <c r="Q488" s="198">
        <v>0.91610000000000003</v>
      </c>
      <c r="R488" s="194">
        <v>0.80630000000000002</v>
      </c>
    </row>
    <row r="489" spans="2:18" x14ac:dyDescent="0.3">
      <c r="B489" s="185">
        <v>44950</v>
      </c>
      <c r="C489" s="193">
        <v>89.254999999999995</v>
      </c>
      <c r="D489" s="194">
        <v>4.4560000000000004</v>
      </c>
      <c r="E489" s="195">
        <v>95.576999999999998</v>
      </c>
      <c r="F489" s="196">
        <v>3.887</v>
      </c>
      <c r="G489" s="195">
        <v>98.679000000000002</v>
      </c>
      <c r="H489" s="196">
        <v>0.34899999999999998</v>
      </c>
      <c r="I489" s="195">
        <v>84.59375</v>
      </c>
      <c r="J489" s="196">
        <v>3.4159999999999999</v>
      </c>
      <c r="K489" s="197">
        <v>77.623000000000005</v>
      </c>
      <c r="L489" s="198">
        <v>88.858999999999995</v>
      </c>
      <c r="M489" s="199">
        <v>1885.6</v>
      </c>
      <c r="N489" s="199">
        <v>4017</v>
      </c>
      <c r="O489" s="198">
        <v>80.13</v>
      </c>
      <c r="P489" s="199">
        <v>130.16999999999999</v>
      </c>
      <c r="Q489" s="198">
        <v>0.91849999999999998</v>
      </c>
      <c r="R489" s="194">
        <v>0.81079999999999997</v>
      </c>
    </row>
    <row r="490" spans="2:18" x14ac:dyDescent="0.3">
      <c r="B490" s="185">
        <v>44949</v>
      </c>
      <c r="C490" s="193">
        <v>88.873999999999995</v>
      </c>
      <c r="D490" s="194">
        <v>4.51</v>
      </c>
      <c r="E490" s="195">
        <v>95.477000000000004</v>
      </c>
      <c r="F490" s="196">
        <v>3.91</v>
      </c>
      <c r="G490" s="195">
        <v>98.817999999999998</v>
      </c>
      <c r="H490" s="196">
        <v>0.33300000000000002</v>
      </c>
      <c r="I490" s="195">
        <v>84.1640625</v>
      </c>
      <c r="J490" s="196">
        <v>3.4780000000000002</v>
      </c>
      <c r="K490" s="197">
        <v>77.072999999999993</v>
      </c>
      <c r="L490" s="198">
        <v>88.028999999999996</v>
      </c>
      <c r="M490" s="199">
        <v>1890.8</v>
      </c>
      <c r="N490" s="199">
        <v>4019.8</v>
      </c>
      <c r="O490" s="198">
        <v>81.62</v>
      </c>
      <c r="P490" s="199">
        <v>130.66999999999999</v>
      </c>
      <c r="Q490" s="198">
        <v>0.91979999999999995</v>
      </c>
      <c r="R490" s="194">
        <v>0.80789999999999995</v>
      </c>
    </row>
    <row r="491" spans="2:18" x14ac:dyDescent="0.3">
      <c r="B491" s="185">
        <v>44946</v>
      </c>
      <c r="C491" s="193">
        <v>88.879000000000005</v>
      </c>
      <c r="D491" s="194">
        <v>4.5090000000000003</v>
      </c>
      <c r="E491" s="195">
        <v>95.647000000000006</v>
      </c>
      <c r="F491" s="196">
        <v>3.87</v>
      </c>
      <c r="G491" s="195">
        <v>98.441999999999993</v>
      </c>
      <c r="H491" s="196">
        <v>0.376</v>
      </c>
      <c r="I491" s="195">
        <v>84.359375</v>
      </c>
      <c r="J491" s="196">
        <v>3.4489999999999998</v>
      </c>
      <c r="K491" s="197">
        <v>76.971000000000004</v>
      </c>
      <c r="L491" s="198">
        <v>88.292000000000002</v>
      </c>
      <c r="M491" s="199">
        <v>1867.3</v>
      </c>
      <c r="N491" s="199">
        <v>3972.6</v>
      </c>
      <c r="O491" s="198">
        <v>81.31</v>
      </c>
      <c r="P491" s="199">
        <v>129.6</v>
      </c>
      <c r="Q491" s="198">
        <v>0.92110000000000003</v>
      </c>
      <c r="R491" s="194">
        <v>0.80669999999999997</v>
      </c>
    </row>
    <row r="492" spans="2:18" x14ac:dyDescent="0.3">
      <c r="B492" s="185">
        <v>44945</v>
      </c>
      <c r="C492" s="193">
        <v>89.578999999999994</v>
      </c>
      <c r="D492" s="194">
        <v>4.4080000000000004</v>
      </c>
      <c r="E492" s="195">
        <v>95.974000000000004</v>
      </c>
      <c r="F492" s="196">
        <v>3.7949999999999999</v>
      </c>
      <c r="G492" s="195">
        <v>97.783000000000001</v>
      </c>
      <c r="H492" s="196">
        <v>0.45200000000000001</v>
      </c>
      <c r="I492" s="195">
        <v>84.9609375</v>
      </c>
      <c r="J492" s="196">
        <v>3.36</v>
      </c>
      <c r="K492" s="197">
        <v>77.602000000000004</v>
      </c>
      <c r="L492" s="198">
        <v>89.897000000000006</v>
      </c>
      <c r="M492" s="199">
        <v>1836.3</v>
      </c>
      <c r="N492" s="199">
        <v>3898.9</v>
      </c>
      <c r="O492" s="198">
        <v>80.33</v>
      </c>
      <c r="P492" s="199">
        <v>128.43</v>
      </c>
      <c r="Q492" s="198">
        <v>0.92310000000000003</v>
      </c>
      <c r="R492" s="194">
        <v>0.80710000000000004</v>
      </c>
    </row>
    <row r="493" spans="2:18" x14ac:dyDescent="0.3">
      <c r="B493" s="185">
        <v>44944</v>
      </c>
      <c r="C493" s="193">
        <v>89.715999999999994</v>
      </c>
      <c r="D493" s="194">
        <v>4.3869999999999996</v>
      </c>
      <c r="E493" s="195">
        <v>95.959000000000003</v>
      </c>
      <c r="F493" s="196">
        <v>3.7970000000000002</v>
      </c>
      <c r="G493" s="195">
        <v>97.456000000000003</v>
      </c>
      <c r="H493" s="196">
        <v>0.49</v>
      </c>
      <c r="I493" s="195">
        <v>85.1171875</v>
      </c>
      <c r="J493" s="196">
        <v>3.3370000000000002</v>
      </c>
      <c r="K493" s="197">
        <v>77.34</v>
      </c>
      <c r="L493" s="198">
        <v>90.012</v>
      </c>
      <c r="M493" s="199">
        <v>1854.4</v>
      </c>
      <c r="N493" s="199">
        <v>3928.9</v>
      </c>
      <c r="O493" s="198">
        <v>79.48</v>
      </c>
      <c r="P493" s="199">
        <v>128.9</v>
      </c>
      <c r="Q493" s="198">
        <v>0.9264</v>
      </c>
      <c r="R493" s="194">
        <v>0.80979999999999996</v>
      </c>
    </row>
    <row r="494" spans="2:18" x14ac:dyDescent="0.3">
      <c r="B494" s="185">
        <v>44943</v>
      </c>
      <c r="C494" s="193">
        <v>88.558999999999997</v>
      </c>
      <c r="D494" s="194">
        <v>4.5540000000000003</v>
      </c>
      <c r="E494" s="195">
        <v>95.391999999999996</v>
      </c>
      <c r="F494" s="196">
        <v>3.9260000000000002</v>
      </c>
      <c r="G494" s="195">
        <v>96.716999999999999</v>
      </c>
      <c r="H494" s="196">
        <v>0.57699999999999996</v>
      </c>
      <c r="I494" s="195">
        <v>83.859375</v>
      </c>
      <c r="J494" s="196">
        <v>3.5190000000000001</v>
      </c>
      <c r="K494" s="197">
        <v>77.281999999999996</v>
      </c>
      <c r="L494" s="198">
        <v>89.010999999999996</v>
      </c>
      <c r="M494" s="199">
        <v>1884.3</v>
      </c>
      <c r="N494" s="199">
        <v>3991</v>
      </c>
      <c r="O494" s="198">
        <v>80.180000000000007</v>
      </c>
      <c r="P494" s="199">
        <v>128.12</v>
      </c>
      <c r="Q494" s="198">
        <v>0.92689999999999995</v>
      </c>
      <c r="R494" s="194">
        <v>0.81389999999999996</v>
      </c>
    </row>
    <row r="495" spans="2:18" x14ac:dyDescent="0.3">
      <c r="B495" s="185">
        <v>44939</v>
      </c>
      <c r="C495" s="193">
        <v>88.878</v>
      </c>
      <c r="D495" s="194">
        <v>4.5069999999999997</v>
      </c>
      <c r="E495" s="195">
        <v>95.41</v>
      </c>
      <c r="F495" s="196">
        <v>3.9209999999999998</v>
      </c>
      <c r="G495" s="195">
        <v>96.656000000000006</v>
      </c>
      <c r="H495" s="196">
        <v>0.58399999999999996</v>
      </c>
      <c r="I495" s="195">
        <v>84.1640625</v>
      </c>
      <c r="J495" s="196">
        <v>3.4740000000000002</v>
      </c>
      <c r="K495" s="197">
        <v>76.992999999999995</v>
      </c>
      <c r="L495" s="198">
        <v>88.149000000000001</v>
      </c>
      <c r="M495" s="199">
        <v>1887</v>
      </c>
      <c r="N495" s="199">
        <v>3999.1</v>
      </c>
      <c r="O495" s="198">
        <v>79.86</v>
      </c>
      <c r="P495" s="199">
        <v>127.87</v>
      </c>
      <c r="Q495" s="198">
        <v>0.92330000000000001</v>
      </c>
      <c r="R495" s="194">
        <v>0.81779999999999997</v>
      </c>
    </row>
    <row r="496" spans="2:18" x14ac:dyDescent="0.3">
      <c r="B496" s="185">
        <v>44938</v>
      </c>
      <c r="C496" s="193">
        <v>89.21</v>
      </c>
      <c r="D496" s="194">
        <v>4.4580000000000002</v>
      </c>
      <c r="E496" s="195">
        <v>95.704999999999998</v>
      </c>
      <c r="F496" s="196">
        <v>3.8530000000000002</v>
      </c>
      <c r="G496" s="195">
        <v>96.728999999999999</v>
      </c>
      <c r="H496" s="196">
        <v>0.57499999999999996</v>
      </c>
      <c r="I496" s="195">
        <v>84.5703125</v>
      </c>
      <c r="J496" s="196">
        <v>3.4119999999999999</v>
      </c>
      <c r="K496" s="197">
        <v>77.186000000000007</v>
      </c>
      <c r="L496" s="198">
        <v>88.230999999999995</v>
      </c>
      <c r="M496" s="199">
        <v>1876.1</v>
      </c>
      <c r="N496" s="199">
        <v>3983.2</v>
      </c>
      <c r="O496" s="198">
        <v>78.39</v>
      </c>
      <c r="P496" s="199">
        <v>129.25</v>
      </c>
      <c r="Q496" s="198">
        <v>0.9214</v>
      </c>
      <c r="R496" s="194">
        <v>0.81899999999999995</v>
      </c>
    </row>
    <row r="497" spans="2:18" x14ac:dyDescent="0.3">
      <c r="B497" s="185">
        <v>44937</v>
      </c>
      <c r="C497" s="193">
        <v>88.551000000000002</v>
      </c>
      <c r="D497" s="194">
        <v>4.5519999999999996</v>
      </c>
      <c r="E497" s="195">
        <v>95.289000000000001</v>
      </c>
      <c r="F497" s="196">
        <v>3.9460000000000002</v>
      </c>
      <c r="G497" s="195">
        <v>97.331000000000003</v>
      </c>
      <c r="H497" s="196">
        <v>0.504</v>
      </c>
      <c r="I497" s="195">
        <v>83.8671875</v>
      </c>
      <c r="J497" s="196">
        <v>3.5139999999999998</v>
      </c>
      <c r="K497" s="197">
        <v>76.683999999999997</v>
      </c>
      <c r="L497" s="198">
        <v>87.96</v>
      </c>
      <c r="M497" s="199">
        <v>1844.1</v>
      </c>
      <c r="N497" s="199">
        <v>3969.6</v>
      </c>
      <c r="O497" s="198">
        <v>77.41</v>
      </c>
      <c r="P497" s="199">
        <v>132.44999999999999</v>
      </c>
      <c r="Q497" s="198">
        <v>0.92959999999999998</v>
      </c>
      <c r="R497" s="194">
        <v>0.82330000000000003</v>
      </c>
    </row>
    <row r="498" spans="2:18" x14ac:dyDescent="0.3">
      <c r="B498" s="185">
        <v>44936</v>
      </c>
      <c r="C498" s="193">
        <v>87.828000000000003</v>
      </c>
      <c r="D498" s="194">
        <v>4.6580000000000004</v>
      </c>
      <c r="E498" s="195">
        <v>94.611000000000004</v>
      </c>
      <c r="F498" s="196">
        <v>4.101</v>
      </c>
      <c r="G498" s="195">
        <v>97.313000000000002</v>
      </c>
      <c r="H498" s="196">
        <v>0.50600000000000001</v>
      </c>
      <c r="I498" s="195">
        <v>83.3203125</v>
      </c>
      <c r="J498" s="196">
        <v>3.593</v>
      </c>
      <c r="K498" s="197">
        <v>75.736999999999995</v>
      </c>
      <c r="L498" s="198">
        <v>86.591999999999999</v>
      </c>
      <c r="M498" s="199">
        <v>1822.7</v>
      </c>
      <c r="N498" s="199">
        <v>3919.3</v>
      </c>
      <c r="O498" s="198">
        <v>75.12</v>
      </c>
      <c r="P498" s="199">
        <v>132.26</v>
      </c>
      <c r="Q498" s="198">
        <v>0.93169999999999997</v>
      </c>
      <c r="R498" s="194">
        <v>0.82279999999999998</v>
      </c>
    </row>
    <row r="499" spans="2:18" x14ac:dyDescent="0.3">
      <c r="B499" s="185">
        <v>44935</v>
      </c>
      <c r="C499" s="193">
        <v>88.231999999999999</v>
      </c>
      <c r="D499" s="194">
        <v>4.5979999999999999</v>
      </c>
      <c r="E499" s="195">
        <v>94.698999999999998</v>
      </c>
      <c r="F499" s="196">
        <v>4.08</v>
      </c>
      <c r="G499" s="195">
        <v>97.691000000000003</v>
      </c>
      <c r="H499" s="196">
        <v>0.46200000000000002</v>
      </c>
      <c r="I499" s="195">
        <v>83.8828125</v>
      </c>
      <c r="J499" s="196">
        <v>3.51</v>
      </c>
      <c r="K499" s="197">
        <v>75.938000000000002</v>
      </c>
      <c r="L499" s="198">
        <v>86.828000000000003</v>
      </c>
      <c r="M499" s="199">
        <v>1795.9</v>
      </c>
      <c r="N499" s="199">
        <v>3892.1</v>
      </c>
      <c r="O499" s="198">
        <v>74.63</v>
      </c>
      <c r="P499" s="199">
        <v>131.88</v>
      </c>
      <c r="Q499" s="198">
        <v>0.93189999999999995</v>
      </c>
      <c r="R499" s="194">
        <v>0.82079999999999997</v>
      </c>
    </row>
    <row r="500" spans="2:18" x14ac:dyDescent="0.3">
      <c r="B500" s="185">
        <v>44932</v>
      </c>
      <c r="C500" s="193">
        <v>87.885000000000005</v>
      </c>
      <c r="D500" s="194">
        <v>4.6479999999999997</v>
      </c>
      <c r="E500" s="195">
        <v>94.555999999999997</v>
      </c>
      <c r="F500" s="196">
        <v>4.1130000000000004</v>
      </c>
      <c r="G500" s="195">
        <v>97.69</v>
      </c>
      <c r="H500" s="196">
        <v>0.46200000000000002</v>
      </c>
      <c r="I500" s="195">
        <v>83.7109375</v>
      </c>
      <c r="J500" s="196">
        <v>3.5350000000000001</v>
      </c>
      <c r="K500" s="197">
        <v>76.266000000000005</v>
      </c>
      <c r="L500" s="198">
        <v>86.585999999999999</v>
      </c>
      <c r="M500" s="199">
        <v>1792.8</v>
      </c>
      <c r="N500" s="199">
        <v>3895.1</v>
      </c>
      <c r="O500" s="198">
        <v>73.77</v>
      </c>
      <c r="P500" s="199">
        <v>132.08000000000001</v>
      </c>
      <c r="Q500" s="198">
        <v>0.9395</v>
      </c>
      <c r="R500" s="194">
        <v>0.82689999999999997</v>
      </c>
    </row>
    <row r="501" spans="2:18" x14ac:dyDescent="0.3">
      <c r="B501" s="185">
        <v>44931</v>
      </c>
      <c r="C501" s="193">
        <v>86.638999999999996</v>
      </c>
      <c r="D501" s="194">
        <v>4.8319999999999999</v>
      </c>
      <c r="E501" s="195">
        <v>93.676000000000002</v>
      </c>
      <c r="F501" s="196">
        <v>4.3150000000000004</v>
      </c>
      <c r="G501" s="195">
        <v>97.617999999999995</v>
      </c>
      <c r="H501" s="196">
        <v>0.47</v>
      </c>
      <c r="I501" s="195">
        <v>82.5390625</v>
      </c>
      <c r="J501" s="196">
        <v>3.706</v>
      </c>
      <c r="K501" s="197">
        <v>75.742000000000004</v>
      </c>
      <c r="L501" s="198">
        <v>85.772999999999996</v>
      </c>
      <c r="M501" s="199">
        <v>1753.2</v>
      </c>
      <c r="N501" s="199">
        <v>3808.1</v>
      </c>
      <c r="O501" s="198">
        <v>73.67</v>
      </c>
      <c r="P501" s="199">
        <v>133.41</v>
      </c>
      <c r="Q501" s="198">
        <v>0.95040000000000002</v>
      </c>
      <c r="R501" s="194">
        <v>0.83979999999999999</v>
      </c>
    </row>
    <row r="502" spans="2:18" x14ac:dyDescent="0.3">
      <c r="B502" s="185">
        <v>44930</v>
      </c>
      <c r="C502" s="193">
        <v>86.83</v>
      </c>
      <c r="D502" s="194">
        <v>4.8019999999999996</v>
      </c>
      <c r="E502" s="195">
        <v>93.879000000000005</v>
      </c>
      <c r="F502" s="196">
        <v>4.266</v>
      </c>
      <c r="G502" s="195">
        <v>97.635000000000005</v>
      </c>
      <c r="H502" s="196">
        <v>0.46800000000000003</v>
      </c>
      <c r="I502" s="195">
        <v>82.78125</v>
      </c>
      <c r="J502" s="196">
        <v>3.669</v>
      </c>
      <c r="K502" s="197">
        <v>76.122</v>
      </c>
      <c r="L502" s="198">
        <v>86.149000000000001</v>
      </c>
      <c r="M502" s="199">
        <v>1772.5</v>
      </c>
      <c r="N502" s="199">
        <v>3853</v>
      </c>
      <c r="O502" s="198">
        <v>72.84</v>
      </c>
      <c r="P502" s="199">
        <v>132.63</v>
      </c>
      <c r="Q502" s="198">
        <v>0.94310000000000005</v>
      </c>
      <c r="R502" s="194">
        <v>0.8296</v>
      </c>
    </row>
    <row r="503" spans="2:18" x14ac:dyDescent="0.3">
      <c r="B503" s="185">
        <v>44929</v>
      </c>
      <c r="C503" s="193">
        <v>86.436999999999998</v>
      </c>
      <c r="D503" s="194">
        <v>4.8600000000000003</v>
      </c>
      <c r="E503" s="195">
        <v>93.709000000000003</v>
      </c>
      <c r="F503" s="196">
        <v>4.3049999999999997</v>
      </c>
      <c r="G503" s="195">
        <v>98.155000000000001</v>
      </c>
      <c r="H503" s="196">
        <v>0.40799999999999997</v>
      </c>
      <c r="I503" s="195">
        <v>82.3671875</v>
      </c>
      <c r="J503" s="196">
        <v>3.73</v>
      </c>
      <c r="K503" s="197">
        <v>75.119</v>
      </c>
      <c r="L503" s="198">
        <v>84.566000000000003</v>
      </c>
      <c r="M503" s="199">
        <v>1750.7</v>
      </c>
      <c r="N503" s="199">
        <v>3824.1</v>
      </c>
      <c r="O503" s="198">
        <v>76.930000000000007</v>
      </c>
      <c r="P503" s="199">
        <v>131.02000000000001</v>
      </c>
      <c r="Q503" s="198">
        <v>0.94810000000000005</v>
      </c>
      <c r="R503" s="194">
        <v>0.83550000000000002</v>
      </c>
    </row>
    <row r="504" spans="2:18" x14ac:dyDescent="0.3">
      <c r="B504" s="185">
        <v>44925</v>
      </c>
      <c r="C504" s="200">
        <v>85.594999999999999</v>
      </c>
      <c r="D504" s="201">
        <v>4.9859999999999998</v>
      </c>
      <c r="E504" s="202">
        <v>93.337000000000003</v>
      </c>
      <c r="F504" s="203">
        <v>4.3899999999999997</v>
      </c>
      <c r="G504" s="202">
        <v>98.153999999999996</v>
      </c>
      <c r="H504" s="203">
        <v>0.40799999999999997</v>
      </c>
      <c r="I504" s="202">
        <v>81.4609375</v>
      </c>
      <c r="J504" s="203">
        <v>3.8650000000000002</v>
      </c>
      <c r="K504" s="204">
        <v>75.021000000000001</v>
      </c>
      <c r="L504" s="205">
        <v>83.122</v>
      </c>
      <c r="M504" s="206">
        <v>1761.2</v>
      </c>
      <c r="N504" s="206">
        <v>3839.5</v>
      </c>
      <c r="O504" s="205">
        <v>80.260000000000005</v>
      </c>
      <c r="P504" s="206">
        <v>131.12</v>
      </c>
      <c r="Q504" s="205">
        <v>0.93410000000000004</v>
      </c>
      <c r="R504" s="201">
        <v>0.8276</v>
      </c>
    </row>
  </sheetData>
  <phoneticPr fontId="26" type="noConversion"/>
  <pageMargins left="0.7" right="0.7" top="0.75" bottom="0.75" header="0.3" footer="0.3"/>
  <pageSetup orientation="portrait" horizontalDpi="0" verticalDpi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404CE-0546-BB44-8178-EA33D9016D30}">
  <sheetPr codeName="Sheet45">
    <tabColor theme="5" tint="-0.499984740745262"/>
  </sheetPr>
  <dimension ref="A2:C11"/>
  <sheetViews>
    <sheetView zoomScaleNormal="100" workbookViewId="0"/>
  </sheetViews>
  <sheetFormatPr baseColWidth="10" defaultColWidth="10.83203125" defaultRowHeight="26" x14ac:dyDescent="0.3"/>
  <cols>
    <col min="1" max="2" width="10.83203125" style="105"/>
    <col min="3" max="3" width="64.1640625" style="1" bestFit="1" customWidth="1"/>
    <col min="4" max="16384" width="10.83203125" style="1"/>
  </cols>
  <sheetData>
    <row r="2" spans="2:3" x14ac:dyDescent="0.3">
      <c r="B2" s="1" t="s">
        <v>408</v>
      </c>
    </row>
    <row r="3" spans="2:3" x14ac:dyDescent="0.3">
      <c r="B3" s="1"/>
    </row>
    <row r="4" spans="2:3" x14ac:dyDescent="0.3">
      <c r="C4" s="4" t="s">
        <v>409</v>
      </c>
    </row>
    <row r="7" spans="2:3" x14ac:dyDescent="0.3">
      <c r="C7" s="1" t="s">
        <v>69</v>
      </c>
    </row>
    <row r="8" spans="2:3" x14ac:dyDescent="0.3">
      <c r="C8" s="1" t="s">
        <v>412</v>
      </c>
    </row>
    <row r="9" spans="2:3" x14ac:dyDescent="0.3">
      <c r="C9" s="1" t="s">
        <v>410</v>
      </c>
    </row>
    <row r="10" spans="2:3" x14ac:dyDescent="0.3">
      <c r="C10" s="1" t="s">
        <v>411</v>
      </c>
    </row>
    <row r="11" spans="2:3" x14ac:dyDescent="0.3">
      <c r="C11" s="1" t="s">
        <v>413</v>
      </c>
    </row>
  </sheetData>
  <hyperlinks>
    <hyperlink ref="C4" r:id="rId1" xr:uid="{51BED837-FE09-D744-9B03-B052EB2B45C7}"/>
  </hyperlinks>
  <pageMargins left="0.7" right="0.7" top="0.75" bottom="0.75" header="0.3" footer="0.3"/>
  <pageSetup orientation="portrait" horizontalDpi="0" verticalDpi="0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A56FF-1042-9D4A-93A2-034867D0588C}">
  <sheetPr codeName="Sheet19">
    <tabColor rgb="FF002060"/>
  </sheetPr>
  <dimension ref="A1:A7"/>
  <sheetViews>
    <sheetView workbookViewId="0">
      <selection activeCell="A7" sqref="A7"/>
    </sheetView>
  </sheetViews>
  <sheetFormatPr baseColWidth="10" defaultRowHeight="26" x14ac:dyDescent="0.3"/>
  <cols>
    <col min="1" max="1" width="17" style="1" bestFit="1" customWidth="1"/>
    <col min="2" max="16384" width="10.83203125" style="1"/>
  </cols>
  <sheetData>
    <row r="1" spans="1:1" x14ac:dyDescent="0.3">
      <c r="A1" s="1" t="s">
        <v>445</v>
      </c>
    </row>
    <row r="2" spans="1:1" x14ac:dyDescent="0.3">
      <c r="A2" s="1" t="s">
        <v>446</v>
      </c>
    </row>
    <row r="3" spans="1:1" x14ac:dyDescent="0.3">
      <c r="A3" s="1" t="s">
        <v>447</v>
      </c>
    </row>
    <row r="4" spans="1:1" x14ac:dyDescent="0.3">
      <c r="A4" s="1" t="s">
        <v>483</v>
      </c>
    </row>
    <row r="5" spans="1:1" x14ac:dyDescent="0.3">
      <c r="A5" s="1" t="s">
        <v>484</v>
      </c>
    </row>
    <row r="6" spans="1:1" x14ac:dyDescent="0.3">
      <c r="A6" s="1" t="s">
        <v>485</v>
      </c>
    </row>
    <row r="7" spans="1:1" x14ac:dyDescent="0.3">
      <c r="A7" s="1" t="s">
        <v>515</v>
      </c>
    </row>
  </sheetData>
  <phoneticPr fontId="2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2BAA7-AA4F-FE4C-A247-BFA373D87E31}">
  <sheetPr>
    <tabColor rgb="FF7030A0"/>
  </sheetPr>
  <dimension ref="A1:A9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54" t="s">
        <v>499</v>
      </c>
    </row>
    <row r="25" spans="1:1" x14ac:dyDescent="0.3">
      <c r="A25" s="154" t="s">
        <v>500</v>
      </c>
    </row>
    <row r="49" spans="1:1" x14ac:dyDescent="0.3">
      <c r="A49" s="154" t="s">
        <v>501</v>
      </c>
    </row>
    <row r="73" spans="1:1" x14ac:dyDescent="0.3">
      <c r="A73" s="154" t="s">
        <v>502</v>
      </c>
    </row>
    <row r="98" spans="1:1" x14ac:dyDescent="0.3">
      <c r="A98" s="154" t="s">
        <v>503</v>
      </c>
    </row>
  </sheetData>
  <hyperlinks>
    <hyperlink ref="A98" r:id="rId1" xr:uid="{2037AF46-04E9-344D-A984-8321C86A9E3F}"/>
    <hyperlink ref="A49" r:id="rId2" xr:uid="{126F2207-1CC5-934E-B4D8-71644E8E84EF}"/>
    <hyperlink ref="A73" r:id="rId3" xr:uid="{47A96CD3-7B34-2F45-B00B-109F2C23510B}"/>
    <hyperlink ref="A1" r:id="rId4" xr:uid="{AD43C00C-8974-D946-BAF0-BAC1C58CE2B4}"/>
    <hyperlink ref="A25" r:id="rId5" xr:uid="{A9AB4A4C-6793-2E47-990A-5DECE7C5CD91}"/>
  </hyperlinks>
  <pageMargins left="0.7" right="0.7" top="0.75" bottom="0.75" header="0.3" footer="0.3"/>
  <drawing r:id="rId6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46B4-A791-DF45-B429-5D3974B3B97E}">
  <sheetPr codeName="Sheet20">
    <tabColor rgb="FF7030A0"/>
  </sheetPr>
  <dimension ref="B3:K31"/>
  <sheetViews>
    <sheetView workbookViewId="0">
      <selection activeCell="D22" sqref="D22"/>
    </sheetView>
  </sheetViews>
  <sheetFormatPr baseColWidth="10" defaultRowHeight="16" x14ac:dyDescent="0.2"/>
  <cols>
    <col min="1" max="1" width="10.83203125" style="159"/>
    <col min="2" max="2" width="10.83203125" style="159" customWidth="1"/>
    <col min="3" max="3" width="10.83203125" style="159"/>
    <col min="4" max="7" width="10.83203125" style="159" customWidth="1"/>
    <col min="8" max="8" width="10.83203125" style="159"/>
    <col min="9" max="12" width="10.83203125" style="159" customWidth="1"/>
    <col min="13" max="16384" width="10.83203125" style="159"/>
  </cols>
  <sheetData>
    <row r="3" spans="2:11" ht="18" x14ac:dyDescent="0.25">
      <c r="B3" s="161" t="s">
        <v>432</v>
      </c>
      <c r="D3" s="166" t="s">
        <v>0</v>
      </c>
      <c r="I3" s="159" t="s">
        <v>384</v>
      </c>
      <c r="K3" s="164" t="s">
        <v>431</v>
      </c>
    </row>
    <row r="4" spans="2:11" x14ac:dyDescent="0.2">
      <c r="B4" s="160">
        <v>10</v>
      </c>
      <c r="C4" s="165"/>
      <c r="D4" s="162">
        <f t="array" ref="D4:G7">RhoMat*VolMat</f>
        <v>1.0000000000000002E-2</v>
      </c>
      <c r="E4" s="162">
        <v>1.0000000000000002E-2</v>
      </c>
      <c r="F4" s="162">
        <v>1.4999999999999999E-2</v>
      </c>
      <c r="G4" s="162">
        <v>2.0000000000000004E-2</v>
      </c>
      <c r="I4" s="159">
        <f t="array" ref="I4">MMULT(MMULT(TRANSPOSE(dollars),S),dollars)</f>
        <v>627</v>
      </c>
    </row>
    <row r="5" spans="2:11" x14ac:dyDescent="0.2">
      <c r="B5" s="160">
        <v>20</v>
      </c>
      <c r="C5" s="165"/>
      <c r="D5" s="162">
        <v>1.0000000000000002E-2</v>
      </c>
      <c r="E5" s="162">
        <v>4.0000000000000008E-2</v>
      </c>
      <c r="F5" s="162">
        <v>0.03</v>
      </c>
      <c r="G5" s="162">
        <v>4.0000000000000008E-2</v>
      </c>
    </row>
    <row r="6" spans="2:11" x14ac:dyDescent="0.2">
      <c r="B6" s="160">
        <v>30</v>
      </c>
      <c r="C6" s="165"/>
      <c r="D6" s="162">
        <v>1.4999999999999999E-2</v>
      </c>
      <c r="E6" s="162">
        <v>0.03</v>
      </c>
      <c r="F6" s="162">
        <v>0.09</v>
      </c>
      <c r="G6" s="162">
        <v>0.06</v>
      </c>
    </row>
    <row r="7" spans="2:11" x14ac:dyDescent="0.2">
      <c r="B7" s="160">
        <v>40</v>
      </c>
      <c r="C7" s="165"/>
      <c r="D7" s="162">
        <v>2.0000000000000004E-2</v>
      </c>
      <c r="E7" s="162">
        <v>4.0000000000000008E-2</v>
      </c>
      <c r="F7" s="162">
        <v>0.06</v>
      </c>
      <c r="G7" s="162">
        <v>0.16000000000000003</v>
      </c>
    </row>
    <row r="9" spans="2:11" ht="18" x14ac:dyDescent="0.25">
      <c r="B9" s="161" t="s">
        <v>430</v>
      </c>
      <c r="D9" s="161" t="s">
        <v>429</v>
      </c>
      <c r="I9" s="159" t="s">
        <v>384</v>
      </c>
      <c r="K9" s="164" t="s">
        <v>428</v>
      </c>
    </row>
    <row r="10" spans="2:11" x14ac:dyDescent="0.2">
      <c r="B10" s="160" cm="1">
        <f t="array" ref="B10:B13">dollars*vols</f>
        <v>1</v>
      </c>
      <c r="D10" s="160">
        <v>1</v>
      </c>
      <c r="E10" s="160">
        <v>0.5</v>
      </c>
      <c r="F10" s="160">
        <v>0.5</v>
      </c>
      <c r="G10" s="160">
        <v>0.5</v>
      </c>
      <c r="I10" s="159" cm="1">
        <f t="array" ref="I10">MMULT(MMULT(TRANSPOSE(dollarvols),RhoMat),dollarvols)</f>
        <v>627</v>
      </c>
    </row>
    <row r="11" spans="2:11" x14ac:dyDescent="0.2">
      <c r="B11" s="160">
        <v>4</v>
      </c>
      <c r="D11" s="160">
        <v>0.5</v>
      </c>
      <c r="E11" s="160">
        <v>1</v>
      </c>
      <c r="F11" s="160">
        <v>0.5</v>
      </c>
      <c r="G11" s="160">
        <v>0.5</v>
      </c>
    </row>
    <row r="12" spans="2:11" x14ac:dyDescent="0.2">
      <c r="B12" s="160">
        <v>9</v>
      </c>
      <c r="D12" s="160">
        <v>0.5</v>
      </c>
      <c r="E12" s="160">
        <v>0.5</v>
      </c>
      <c r="F12" s="160">
        <v>1</v>
      </c>
      <c r="G12" s="160">
        <v>0.5</v>
      </c>
    </row>
    <row r="13" spans="2:11" x14ac:dyDescent="0.2">
      <c r="B13" s="160">
        <v>16</v>
      </c>
      <c r="D13" s="160">
        <v>0.5</v>
      </c>
      <c r="E13" s="160">
        <v>0.5</v>
      </c>
      <c r="F13" s="160">
        <v>0.5</v>
      </c>
      <c r="G13" s="160">
        <v>1</v>
      </c>
    </row>
    <row r="15" spans="2:11" ht="18" x14ac:dyDescent="0.25">
      <c r="D15" s="161" t="s">
        <v>427</v>
      </c>
      <c r="I15" s="159" t="s">
        <v>384</v>
      </c>
      <c r="K15" s="164" t="s">
        <v>426</v>
      </c>
    </row>
    <row r="16" spans="2:11" x14ac:dyDescent="0.2">
      <c r="D16" s="163">
        <f t="array" ref="D16:G19">RhoMat*DollarVolMat</f>
        <v>1</v>
      </c>
      <c r="E16" s="163">
        <v>2</v>
      </c>
      <c r="F16" s="163">
        <v>4.5</v>
      </c>
      <c r="G16" s="163">
        <v>8</v>
      </c>
      <c r="I16" s="159">
        <f>SUM(Dollar_S)</f>
        <v>627</v>
      </c>
    </row>
    <row r="17" spans="2:7" x14ac:dyDescent="0.2">
      <c r="D17" s="163">
        <v>2</v>
      </c>
      <c r="E17" s="163">
        <v>16</v>
      </c>
      <c r="F17" s="163">
        <v>18</v>
      </c>
      <c r="G17" s="163">
        <v>32</v>
      </c>
    </row>
    <row r="18" spans="2:7" x14ac:dyDescent="0.2">
      <c r="D18" s="163">
        <v>4.5</v>
      </c>
      <c r="E18" s="163">
        <v>18</v>
      </c>
      <c r="F18" s="163">
        <v>81</v>
      </c>
      <c r="G18" s="163">
        <v>72</v>
      </c>
    </row>
    <row r="19" spans="2:7" x14ac:dyDescent="0.2">
      <c r="D19" s="163">
        <v>8</v>
      </c>
      <c r="E19" s="163">
        <v>32</v>
      </c>
      <c r="F19" s="163">
        <v>72</v>
      </c>
      <c r="G19" s="163">
        <v>256</v>
      </c>
    </row>
    <row r="21" spans="2:7" x14ac:dyDescent="0.2">
      <c r="B21" s="161" t="s">
        <v>425</v>
      </c>
      <c r="D21" s="161" t="s">
        <v>424</v>
      </c>
    </row>
    <row r="22" spans="2:7" x14ac:dyDescent="0.2">
      <c r="B22" s="162">
        <v>0.1</v>
      </c>
      <c r="D22" s="160">
        <f t="array" ref="D22:G25">MMULT(vols,TRANSPOSE(vols))</f>
        <v>1.0000000000000002E-2</v>
      </c>
      <c r="E22" s="160">
        <v>2.0000000000000004E-2</v>
      </c>
      <c r="F22" s="160">
        <v>0.03</v>
      </c>
      <c r="G22" s="160">
        <v>4.0000000000000008E-2</v>
      </c>
    </row>
    <row r="23" spans="2:7" x14ac:dyDescent="0.2">
      <c r="B23" s="162">
        <v>0.2</v>
      </c>
      <c r="D23" s="160">
        <v>2.0000000000000004E-2</v>
      </c>
      <c r="E23" s="160">
        <v>4.0000000000000008E-2</v>
      </c>
      <c r="F23" s="160">
        <v>0.06</v>
      </c>
      <c r="G23" s="160">
        <v>8.0000000000000016E-2</v>
      </c>
    </row>
    <row r="24" spans="2:7" x14ac:dyDescent="0.2">
      <c r="B24" s="162">
        <v>0.3</v>
      </c>
      <c r="D24" s="160">
        <v>0.03</v>
      </c>
      <c r="E24" s="160">
        <v>0.06</v>
      </c>
      <c r="F24" s="160">
        <v>0.09</v>
      </c>
      <c r="G24" s="160">
        <v>0.12</v>
      </c>
    </row>
    <row r="25" spans="2:7" x14ac:dyDescent="0.2">
      <c r="B25" s="162">
        <v>0.4</v>
      </c>
      <c r="D25" s="160">
        <v>4.0000000000000008E-2</v>
      </c>
      <c r="E25" s="160">
        <v>8.0000000000000016E-2</v>
      </c>
      <c r="F25" s="160">
        <v>0.12</v>
      </c>
      <c r="G25" s="160">
        <v>0.16000000000000003</v>
      </c>
    </row>
    <row r="27" spans="2:7" x14ac:dyDescent="0.2">
      <c r="D27" s="161" t="s">
        <v>423</v>
      </c>
    </row>
    <row r="28" spans="2:7" x14ac:dyDescent="0.2">
      <c r="D28" s="160">
        <f t="array" ref="D28:G31">MMULT(dollarvols,TRANSPOSE(dollarvols))</f>
        <v>1</v>
      </c>
      <c r="E28" s="160">
        <v>4</v>
      </c>
      <c r="F28" s="160">
        <v>9</v>
      </c>
      <c r="G28" s="160">
        <v>16</v>
      </c>
    </row>
    <row r="29" spans="2:7" x14ac:dyDescent="0.2">
      <c r="D29" s="160">
        <v>4</v>
      </c>
      <c r="E29" s="160">
        <v>16</v>
      </c>
      <c r="F29" s="160">
        <v>36</v>
      </c>
      <c r="G29" s="160">
        <v>64</v>
      </c>
    </row>
    <row r="30" spans="2:7" x14ac:dyDescent="0.2">
      <c r="D30" s="160">
        <v>9</v>
      </c>
      <c r="E30" s="160">
        <v>36</v>
      </c>
      <c r="F30" s="160">
        <v>81</v>
      </c>
      <c r="G30" s="160">
        <v>144</v>
      </c>
    </row>
    <row r="31" spans="2:7" x14ac:dyDescent="0.2">
      <c r="D31" s="160">
        <v>16</v>
      </c>
      <c r="E31" s="160">
        <v>64</v>
      </c>
      <c r="F31" s="160">
        <v>144</v>
      </c>
      <c r="G31" s="160">
        <v>256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A456A-3F79-8E46-AA03-A88975B38676}">
  <sheetPr codeName="Sheet21">
    <tabColor rgb="FF7030A0"/>
  </sheetPr>
  <dimension ref="B3:N31"/>
  <sheetViews>
    <sheetView workbookViewId="0">
      <selection activeCell="I16" sqref="I16"/>
    </sheetView>
  </sheetViews>
  <sheetFormatPr baseColWidth="10" defaultRowHeight="16" x14ac:dyDescent="0.2"/>
  <cols>
    <col min="1" max="1" width="10.83203125" style="159"/>
    <col min="2" max="2" width="10.83203125" style="159" customWidth="1"/>
    <col min="3" max="3" width="10.83203125" style="159"/>
    <col min="4" max="7" width="10.83203125" style="159" customWidth="1"/>
    <col min="8" max="8" width="10.83203125" style="159"/>
    <col min="9" max="12" width="10.83203125" style="159" customWidth="1"/>
    <col min="13" max="13" width="16" style="159" bestFit="1" customWidth="1"/>
    <col min="14" max="14" width="32.1640625" style="159" bestFit="1" customWidth="1"/>
    <col min="15" max="16384" width="10.83203125" style="159"/>
  </cols>
  <sheetData>
    <row r="3" spans="2:14" ht="18" x14ac:dyDescent="0.25">
      <c r="B3" s="161" t="s">
        <v>432</v>
      </c>
      <c r="D3" s="166" t="s">
        <v>0</v>
      </c>
      <c r="I3" s="159" t="s">
        <v>384</v>
      </c>
      <c r="K3" s="164" t="s">
        <v>431</v>
      </c>
      <c r="M3" s="164" t="s">
        <v>431</v>
      </c>
    </row>
    <row r="4" spans="2:14" x14ac:dyDescent="0.2">
      <c r="B4" s="160">
        <v>10</v>
      </c>
      <c r="C4" s="165"/>
      <c r="D4" s="162">
        <f t="array" ref="D4:G7">RhoMat*VolMat</f>
        <v>1.0000000000000002E-2</v>
      </c>
      <c r="E4" s="162">
        <v>1.0000000000000002E-2</v>
      </c>
      <c r="F4" s="162">
        <v>1.4999999999999999E-2</v>
      </c>
      <c r="G4" s="162">
        <v>2.0000000000000004E-2</v>
      </c>
      <c r="I4" s="159">
        <f t="array" ref="I4">MMULT(MMULT(TRANSPOSE(dollars),S),dollars)</f>
        <v>627</v>
      </c>
      <c r="M4" s="168" t="s">
        <v>441</v>
      </c>
      <c r="N4" s="167" t="s">
        <v>440</v>
      </c>
    </row>
    <row r="5" spans="2:14" x14ac:dyDescent="0.2">
      <c r="B5" s="160">
        <v>20</v>
      </c>
      <c r="C5" s="165"/>
      <c r="D5" s="162">
        <v>1.0000000000000002E-2</v>
      </c>
      <c r="E5" s="162">
        <v>4.0000000000000008E-2</v>
      </c>
      <c r="F5" s="162">
        <v>0.03</v>
      </c>
      <c r="G5" s="162">
        <v>4.0000000000000008E-2</v>
      </c>
      <c r="M5" s="168" t="s">
        <v>434</v>
      </c>
      <c r="N5" s="167" t="s">
        <v>442</v>
      </c>
    </row>
    <row r="6" spans="2:14" x14ac:dyDescent="0.2">
      <c r="B6" s="160">
        <v>30</v>
      </c>
      <c r="C6" s="165"/>
      <c r="D6" s="162">
        <v>1.4999999999999999E-2</v>
      </c>
      <c r="E6" s="162">
        <v>0.03</v>
      </c>
      <c r="F6" s="162">
        <v>0.09</v>
      </c>
      <c r="G6" s="162">
        <v>0.06</v>
      </c>
    </row>
    <row r="7" spans="2:14" x14ac:dyDescent="0.2">
      <c r="B7" s="160">
        <v>40</v>
      </c>
      <c r="C7" s="165"/>
      <c r="D7" s="162">
        <v>2.0000000000000004E-2</v>
      </c>
      <c r="E7" s="162">
        <v>4.0000000000000008E-2</v>
      </c>
      <c r="F7" s="162">
        <v>0.06</v>
      </c>
      <c r="G7" s="162">
        <v>0.16000000000000003</v>
      </c>
    </row>
    <row r="9" spans="2:14" ht="18" x14ac:dyDescent="0.25">
      <c r="B9" s="161" t="s">
        <v>430</v>
      </c>
      <c r="D9" s="161" t="s">
        <v>429</v>
      </c>
      <c r="I9" s="159" t="s">
        <v>384</v>
      </c>
      <c r="K9" s="164" t="s">
        <v>428</v>
      </c>
      <c r="M9" s="164" t="s">
        <v>428</v>
      </c>
    </row>
    <row r="10" spans="2:14" x14ac:dyDescent="0.2">
      <c r="B10" s="160" cm="1">
        <f t="array" ref="B10:B13">dollars*vols</f>
        <v>1</v>
      </c>
      <c r="D10" s="160">
        <v>1</v>
      </c>
      <c r="E10" s="160">
        <v>0.5</v>
      </c>
      <c r="F10" s="160">
        <v>0.5</v>
      </c>
      <c r="G10" s="160">
        <v>0.5</v>
      </c>
      <c r="I10" s="159" cm="1">
        <f t="array" ref="I10">MMULT(MMULT(TRANSPOSE(dollarvols),RhoMat),dollarvols)</f>
        <v>627</v>
      </c>
      <c r="M10" s="168" t="s">
        <v>441</v>
      </c>
      <c r="N10" s="167" t="s">
        <v>440</v>
      </c>
    </row>
    <row r="11" spans="2:14" x14ac:dyDescent="0.2">
      <c r="B11" s="160">
        <v>4</v>
      </c>
      <c r="D11" s="160">
        <v>0.5</v>
      </c>
      <c r="E11" s="160">
        <v>1</v>
      </c>
      <c r="F11" s="160">
        <v>0.5</v>
      </c>
      <c r="G11" s="160">
        <v>0.5</v>
      </c>
      <c r="M11" s="169" t="s">
        <v>439</v>
      </c>
      <c r="N11" s="167" t="s">
        <v>438</v>
      </c>
    </row>
    <row r="12" spans="2:14" x14ac:dyDescent="0.2">
      <c r="B12" s="160">
        <v>9</v>
      </c>
      <c r="D12" s="160">
        <v>0.5</v>
      </c>
      <c r="E12" s="160">
        <v>0.5</v>
      </c>
      <c r="F12" s="160">
        <v>1</v>
      </c>
      <c r="G12" s="160">
        <v>0.5</v>
      </c>
      <c r="M12" s="169" t="s">
        <v>437</v>
      </c>
      <c r="N12" s="167" t="s">
        <v>436</v>
      </c>
    </row>
    <row r="13" spans="2:14" x14ac:dyDescent="0.2">
      <c r="B13" s="160">
        <v>16</v>
      </c>
      <c r="D13" s="160">
        <v>0.5</v>
      </c>
      <c r="E13" s="160">
        <v>0.5</v>
      </c>
      <c r="F13" s="160">
        <v>0.5</v>
      </c>
      <c r="G13" s="160">
        <v>1</v>
      </c>
    </row>
    <row r="15" spans="2:14" ht="18" x14ac:dyDescent="0.25">
      <c r="D15" s="161" t="s">
        <v>427</v>
      </c>
      <c r="I15" s="159" t="s">
        <v>384</v>
      </c>
      <c r="K15" s="164" t="s">
        <v>426</v>
      </c>
      <c r="M15" s="164" t="s">
        <v>435</v>
      </c>
    </row>
    <row r="16" spans="2:14" x14ac:dyDescent="0.2">
      <c r="D16" s="163">
        <f t="array" ref="D16:G19">RhoMat*DollarVolMat</f>
        <v>1</v>
      </c>
      <c r="E16" s="163">
        <v>2</v>
      </c>
      <c r="F16" s="163">
        <v>4.5</v>
      </c>
      <c r="G16" s="163">
        <v>8</v>
      </c>
      <c r="I16" s="159">
        <f>SUM(Dollar_S)</f>
        <v>627</v>
      </c>
      <c r="M16" s="168" t="s">
        <v>434</v>
      </c>
      <c r="N16" s="167" t="s">
        <v>433</v>
      </c>
    </row>
    <row r="17" spans="2:7" x14ac:dyDescent="0.2">
      <c r="D17" s="163">
        <v>2</v>
      </c>
      <c r="E17" s="163">
        <v>16</v>
      </c>
      <c r="F17" s="163">
        <v>18</v>
      </c>
      <c r="G17" s="163">
        <v>32</v>
      </c>
    </row>
    <row r="18" spans="2:7" x14ac:dyDescent="0.2">
      <c r="D18" s="163">
        <v>4.5</v>
      </c>
      <c r="E18" s="163">
        <v>18</v>
      </c>
      <c r="F18" s="163">
        <v>81</v>
      </c>
      <c r="G18" s="163">
        <v>72</v>
      </c>
    </row>
    <row r="19" spans="2:7" x14ac:dyDescent="0.2">
      <c r="D19" s="163">
        <v>8</v>
      </c>
      <c r="E19" s="163">
        <v>32</v>
      </c>
      <c r="F19" s="163">
        <v>72</v>
      </c>
      <c r="G19" s="163">
        <v>256</v>
      </c>
    </row>
    <row r="21" spans="2:7" x14ac:dyDescent="0.2">
      <c r="B21" s="161" t="s">
        <v>425</v>
      </c>
      <c r="D21" s="161" t="s">
        <v>424</v>
      </c>
    </row>
    <row r="22" spans="2:7" x14ac:dyDescent="0.2">
      <c r="B22" s="162">
        <v>0.1</v>
      </c>
      <c r="D22" s="160">
        <f t="array" ref="D22:G25">MMULT(vols,TRANSPOSE(vols))</f>
        <v>1.0000000000000002E-2</v>
      </c>
      <c r="E22" s="160">
        <v>2.0000000000000004E-2</v>
      </c>
      <c r="F22" s="160">
        <v>0.03</v>
      </c>
      <c r="G22" s="160">
        <v>4.0000000000000008E-2</v>
      </c>
    </row>
    <row r="23" spans="2:7" x14ac:dyDescent="0.2">
      <c r="B23" s="162">
        <v>0.2</v>
      </c>
      <c r="D23" s="160">
        <v>2.0000000000000004E-2</v>
      </c>
      <c r="E23" s="160">
        <v>4.0000000000000008E-2</v>
      </c>
      <c r="F23" s="160">
        <v>0.06</v>
      </c>
      <c r="G23" s="160">
        <v>8.0000000000000016E-2</v>
      </c>
    </row>
    <row r="24" spans="2:7" x14ac:dyDescent="0.2">
      <c r="B24" s="162">
        <v>0.3</v>
      </c>
      <c r="D24" s="160">
        <v>0.03</v>
      </c>
      <c r="E24" s="160">
        <v>0.06</v>
      </c>
      <c r="F24" s="160">
        <v>0.09</v>
      </c>
      <c r="G24" s="160">
        <v>0.12</v>
      </c>
    </row>
    <row r="25" spans="2:7" x14ac:dyDescent="0.2">
      <c r="B25" s="162">
        <v>0.4</v>
      </c>
      <c r="D25" s="160">
        <v>4.0000000000000008E-2</v>
      </c>
      <c r="E25" s="160">
        <v>8.0000000000000016E-2</v>
      </c>
      <c r="F25" s="160">
        <v>0.12</v>
      </c>
      <c r="G25" s="160">
        <v>0.16000000000000003</v>
      </c>
    </row>
    <row r="27" spans="2:7" x14ac:dyDescent="0.2">
      <c r="D27" s="161" t="s">
        <v>423</v>
      </c>
    </row>
    <row r="28" spans="2:7" x14ac:dyDescent="0.2">
      <c r="D28" s="160">
        <f t="array" ref="D28:G31">MMULT(dollarvols,TRANSPOSE(dollarvols))</f>
        <v>1</v>
      </c>
      <c r="E28" s="160">
        <v>4</v>
      </c>
      <c r="F28" s="160">
        <v>9</v>
      </c>
      <c r="G28" s="160">
        <v>16</v>
      </c>
    </row>
    <row r="29" spans="2:7" x14ac:dyDescent="0.2">
      <c r="D29" s="160">
        <v>4</v>
      </c>
      <c r="E29" s="160">
        <v>16</v>
      </c>
      <c r="F29" s="160">
        <v>36</v>
      </c>
      <c r="G29" s="160">
        <v>64</v>
      </c>
    </row>
    <row r="30" spans="2:7" x14ac:dyDescent="0.2">
      <c r="D30" s="160">
        <v>9</v>
      </c>
      <c r="E30" s="160">
        <v>36</v>
      </c>
      <c r="F30" s="160">
        <v>81</v>
      </c>
      <c r="G30" s="160">
        <v>144</v>
      </c>
    </row>
    <row r="31" spans="2:7" x14ac:dyDescent="0.2">
      <c r="D31" s="160">
        <v>16</v>
      </c>
      <c r="E31" s="160">
        <v>64</v>
      </c>
      <c r="F31" s="160">
        <v>144</v>
      </c>
      <c r="G31" s="160">
        <v>256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D0D13-374C-1140-A75E-1261B1B49FDB}">
  <sheetPr codeName="Sheet22">
    <tabColor rgb="FF7030A0"/>
  </sheetPr>
  <dimension ref="B3:Q31"/>
  <sheetViews>
    <sheetView workbookViewId="0">
      <selection activeCell="J29" sqref="J29"/>
    </sheetView>
  </sheetViews>
  <sheetFormatPr baseColWidth="10" defaultRowHeight="16" x14ac:dyDescent="0.2"/>
  <cols>
    <col min="1" max="1" width="10.83203125" style="159"/>
    <col min="2" max="2" width="10.83203125" style="159" customWidth="1"/>
    <col min="3" max="3" width="10.83203125" style="159"/>
    <col min="4" max="7" width="10.83203125" style="159" customWidth="1"/>
    <col min="8" max="8" width="10.83203125" style="159"/>
    <col min="9" max="12" width="10.83203125" style="159" customWidth="1"/>
    <col min="13" max="13" width="16" style="159" bestFit="1" customWidth="1"/>
    <col min="14" max="14" width="32.1640625" style="159" bestFit="1" customWidth="1"/>
    <col min="15" max="15" width="10.83203125" style="159"/>
    <col min="16" max="16" width="14.1640625" style="159" bestFit="1" customWidth="1"/>
    <col min="17" max="17" width="20" style="159" bestFit="1" customWidth="1"/>
    <col min="18" max="16384" width="10.83203125" style="159"/>
  </cols>
  <sheetData>
    <row r="3" spans="2:17" ht="18" x14ac:dyDescent="0.25">
      <c r="B3" s="161" t="s">
        <v>432</v>
      </c>
      <c r="D3" s="166" t="s">
        <v>0</v>
      </c>
      <c r="I3" s="159" t="s">
        <v>384</v>
      </c>
      <c r="K3" s="164" t="s">
        <v>431</v>
      </c>
      <c r="M3" s="164" t="s">
        <v>431</v>
      </c>
    </row>
    <row r="4" spans="2:17" x14ac:dyDescent="0.2">
      <c r="B4" s="160">
        <v>10</v>
      </c>
      <c r="C4" s="165"/>
      <c r="D4" s="162">
        <f t="array" ref="D4:G7">RhoMat*VolMat</f>
        <v>1.0000000000000002E-2</v>
      </c>
      <c r="E4" s="162">
        <v>1.0000000000000002E-2</v>
      </c>
      <c r="F4" s="162">
        <v>1.4999999999999999E-2</v>
      </c>
      <c r="G4" s="162">
        <v>2.0000000000000004E-2</v>
      </c>
      <c r="I4" s="159">
        <f t="array" ref="I4">MMULT(MMULT(TRANSPOSE(dollars),S),dollars)</f>
        <v>627</v>
      </c>
      <c r="M4" s="168" t="s">
        <v>441</v>
      </c>
      <c r="N4" s="167" t="s">
        <v>440</v>
      </c>
    </row>
    <row r="5" spans="2:17" x14ac:dyDescent="0.2">
      <c r="B5" s="160">
        <v>20</v>
      </c>
      <c r="C5" s="165"/>
      <c r="D5" s="162">
        <v>1.0000000000000002E-2</v>
      </c>
      <c r="E5" s="162">
        <v>4.0000000000000008E-2</v>
      </c>
      <c r="F5" s="162">
        <v>0.03</v>
      </c>
      <c r="G5" s="162">
        <v>4.0000000000000008E-2</v>
      </c>
      <c r="M5" s="168" t="s">
        <v>434</v>
      </c>
      <c r="N5" s="167" t="s">
        <v>442</v>
      </c>
    </row>
    <row r="6" spans="2:17" x14ac:dyDescent="0.2">
      <c r="B6" s="160">
        <v>30</v>
      </c>
      <c r="C6" s="165"/>
      <c r="D6" s="162">
        <v>1.4999999999999999E-2</v>
      </c>
      <c r="E6" s="162">
        <v>0.03</v>
      </c>
      <c r="F6" s="162">
        <v>0.09</v>
      </c>
      <c r="G6" s="162">
        <v>0.06</v>
      </c>
    </row>
    <row r="7" spans="2:17" x14ac:dyDescent="0.2">
      <c r="B7" s="160">
        <v>40</v>
      </c>
      <c r="C7" s="165"/>
      <c r="D7" s="162">
        <v>2.0000000000000004E-2</v>
      </c>
      <c r="E7" s="162">
        <v>4.0000000000000008E-2</v>
      </c>
      <c r="F7" s="162">
        <v>0.06</v>
      </c>
      <c r="G7" s="162">
        <v>0.16000000000000003</v>
      </c>
    </row>
    <row r="9" spans="2:17" ht="18" x14ac:dyDescent="0.25">
      <c r="B9" s="161" t="s">
        <v>430</v>
      </c>
      <c r="D9" s="161" t="s">
        <v>429</v>
      </c>
      <c r="I9" s="159" t="s">
        <v>384</v>
      </c>
      <c r="K9" s="164" t="s">
        <v>428</v>
      </c>
      <c r="M9" s="164" t="s">
        <v>428</v>
      </c>
      <c r="P9" s="164" t="s">
        <v>444</v>
      </c>
    </row>
    <row r="10" spans="2:17" x14ac:dyDescent="0.2">
      <c r="B10" s="160" cm="1">
        <f t="array" ref="B10:B13">dollars*vols</f>
        <v>1</v>
      </c>
      <c r="D10" s="160">
        <v>1</v>
      </c>
      <c r="E10" s="160">
        <v>0.5</v>
      </c>
      <c r="F10" s="160">
        <v>0.5</v>
      </c>
      <c r="G10" s="160">
        <v>0.5</v>
      </c>
      <c r="I10" s="159" cm="1">
        <f t="array" ref="I10">MMULT(MMULT(TRANSPOSE(dollarvols),RhoMat),dollarvols)</f>
        <v>627</v>
      </c>
      <c r="M10" s="168" t="s">
        <v>441</v>
      </c>
      <c r="N10" s="167" t="s">
        <v>440</v>
      </c>
      <c r="P10" s="168" t="s">
        <v>441</v>
      </c>
      <c r="Q10" s="167" t="s">
        <v>436</v>
      </c>
    </row>
    <row r="11" spans="2:17" x14ac:dyDescent="0.2">
      <c r="B11" s="160">
        <v>4</v>
      </c>
      <c r="D11" s="160">
        <v>0.5</v>
      </c>
      <c r="E11" s="160">
        <v>1</v>
      </c>
      <c r="F11" s="160">
        <v>0.5</v>
      </c>
      <c r="G11" s="160">
        <v>0.5</v>
      </c>
      <c r="M11" s="169" t="s">
        <v>439</v>
      </c>
      <c r="N11" s="167" t="s">
        <v>438</v>
      </c>
      <c r="P11" s="169" t="s">
        <v>439</v>
      </c>
      <c r="Q11" s="167" t="s">
        <v>438</v>
      </c>
    </row>
    <row r="12" spans="2:17" x14ac:dyDescent="0.2">
      <c r="B12" s="160">
        <v>9</v>
      </c>
      <c r="D12" s="160">
        <v>0.5</v>
      </c>
      <c r="E12" s="160">
        <v>0.5</v>
      </c>
      <c r="F12" s="160">
        <v>1</v>
      </c>
      <c r="G12" s="160">
        <v>0.5</v>
      </c>
      <c r="M12" s="169" t="s">
        <v>437</v>
      </c>
      <c r="N12" s="167" t="s">
        <v>436</v>
      </c>
      <c r="P12" s="169" t="s">
        <v>443</v>
      </c>
      <c r="Q12" s="167" t="s">
        <v>440</v>
      </c>
    </row>
    <row r="13" spans="2:17" x14ac:dyDescent="0.2">
      <c r="B13" s="160">
        <v>16</v>
      </c>
      <c r="D13" s="160">
        <v>0.5</v>
      </c>
      <c r="E13" s="160">
        <v>0.5</v>
      </c>
      <c r="F13" s="160">
        <v>0.5</v>
      </c>
      <c r="G13" s="160">
        <v>1</v>
      </c>
    </row>
    <row r="15" spans="2:17" ht="18" x14ac:dyDescent="0.25">
      <c r="D15" s="161" t="s">
        <v>427</v>
      </c>
      <c r="I15" s="159" t="s">
        <v>384</v>
      </c>
      <c r="K15" s="164" t="s">
        <v>426</v>
      </c>
      <c r="M15" s="164" t="s">
        <v>435</v>
      </c>
    </row>
    <row r="16" spans="2:17" x14ac:dyDescent="0.2">
      <c r="D16" s="163">
        <f t="array" ref="D16:G19">RhoMat*DollarVolMat</f>
        <v>1</v>
      </c>
      <c r="E16" s="163">
        <v>2</v>
      </c>
      <c r="F16" s="163">
        <v>4.5</v>
      </c>
      <c r="G16" s="163">
        <v>8</v>
      </c>
      <c r="I16" s="159">
        <f>SUM(Dollar_S)</f>
        <v>627</v>
      </c>
      <c r="M16" s="168" t="s">
        <v>434</v>
      </c>
      <c r="N16" s="167" t="s">
        <v>433</v>
      </c>
    </row>
    <row r="17" spans="2:7" x14ac:dyDescent="0.2">
      <c r="D17" s="163">
        <v>2</v>
      </c>
      <c r="E17" s="163">
        <v>16</v>
      </c>
      <c r="F17" s="163">
        <v>18</v>
      </c>
      <c r="G17" s="163">
        <v>32</v>
      </c>
    </row>
    <row r="18" spans="2:7" x14ac:dyDescent="0.2">
      <c r="D18" s="163">
        <v>4.5</v>
      </c>
      <c r="E18" s="163">
        <v>18</v>
      </c>
      <c r="F18" s="163">
        <v>81</v>
      </c>
      <c r="G18" s="163">
        <v>72</v>
      </c>
    </row>
    <row r="19" spans="2:7" x14ac:dyDescent="0.2">
      <c r="D19" s="163">
        <v>8</v>
      </c>
      <c r="E19" s="163">
        <v>32</v>
      </c>
      <c r="F19" s="163">
        <v>72</v>
      </c>
      <c r="G19" s="163">
        <v>256</v>
      </c>
    </row>
    <row r="21" spans="2:7" x14ac:dyDescent="0.2">
      <c r="B21" s="161" t="s">
        <v>425</v>
      </c>
      <c r="D21" s="161" t="s">
        <v>424</v>
      </c>
    </row>
    <row r="22" spans="2:7" x14ac:dyDescent="0.2">
      <c r="B22" s="162">
        <v>0.1</v>
      </c>
      <c r="D22" s="160">
        <f t="array" ref="D22:G25">MMULT(vols,TRANSPOSE(vols))</f>
        <v>1.0000000000000002E-2</v>
      </c>
      <c r="E22" s="160">
        <v>2.0000000000000004E-2</v>
      </c>
      <c r="F22" s="160">
        <v>0.03</v>
      </c>
      <c r="G22" s="160">
        <v>4.0000000000000008E-2</v>
      </c>
    </row>
    <row r="23" spans="2:7" x14ac:dyDescent="0.2">
      <c r="B23" s="162">
        <v>0.2</v>
      </c>
      <c r="D23" s="160">
        <v>2.0000000000000004E-2</v>
      </c>
      <c r="E23" s="160">
        <v>4.0000000000000008E-2</v>
      </c>
      <c r="F23" s="160">
        <v>0.06</v>
      </c>
      <c r="G23" s="160">
        <v>8.0000000000000016E-2</v>
      </c>
    </row>
    <row r="24" spans="2:7" x14ac:dyDescent="0.2">
      <c r="B24" s="162">
        <v>0.3</v>
      </c>
      <c r="D24" s="160">
        <v>0.03</v>
      </c>
      <c r="E24" s="160">
        <v>0.06</v>
      </c>
      <c r="F24" s="160">
        <v>0.09</v>
      </c>
      <c r="G24" s="160">
        <v>0.12</v>
      </c>
    </row>
    <row r="25" spans="2:7" x14ac:dyDescent="0.2">
      <c r="B25" s="162">
        <v>0.4</v>
      </c>
      <c r="D25" s="160">
        <v>4.0000000000000008E-2</v>
      </c>
      <c r="E25" s="160">
        <v>8.0000000000000016E-2</v>
      </c>
      <c r="F25" s="160">
        <v>0.12</v>
      </c>
      <c r="G25" s="160">
        <v>0.16000000000000003</v>
      </c>
    </row>
    <row r="27" spans="2:7" x14ac:dyDescent="0.2">
      <c r="D27" s="161" t="s">
        <v>423</v>
      </c>
    </row>
    <row r="28" spans="2:7" x14ac:dyDescent="0.2">
      <c r="D28" s="160">
        <f t="array" ref="D28:G31">MMULT(dollarvols,TRANSPOSE(dollarvols))</f>
        <v>1</v>
      </c>
      <c r="E28" s="160">
        <v>4</v>
      </c>
      <c r="F28" s="160">
        <v>9</v>
      </c>
      <c r="G28" s="160">
        <v>16</v>
      </c>
    </row>
    <row r="29" spans="2:7" x14ac:dyDescent="0.2">
      <c r="D29" s="160">
        <v>4</v>
      </c>
      <c r="E29" s="160">
        <v>16</v>
      </c>
      <c r="F29" s="160">
        <v>36</v>
      </c>
      <c r="G29" s="160">
        <v>64</v>
      </c>
    </row>
    <row r="30" spans="2:7" x14ac:dyDescent="0.2">
      <c r="D30" s="160">
        <v>9</v>
      </c>
      <c r="E30" s="160">
        <v>36</v>
      </c>
      <c r="F30" s="160">
        <v>81</v>
      </c>
      <c r="G30" s="160">
        <v>144</v>
      </c>
    </row>
    <row r="31" spans="2:7" x14ac:dyDescent="0.2">
      <c r="D31" s="160">
        <v>16</v>
      </c>
      <c r="E31" s="160">
        <v>64</v>
      </c>
      <c r="F31" s="160">
        <v>144</v>
      </c>
      <c r="G31" s="160">
        <v>256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C210-2B55-B34E-89C1-D3A622726059}">
  <sheetPr>
    <tabColor rgb="FF7030A0"/>
  </sheetPr>
  <dimension ref="A2:A18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54" t="s">
        <v>486</v>
      </c>
    </row>
    <row r="4" spans="1:1" s="178" customFormat="1" x14ac:dyDescent="0.3"/>
    <row r="5" spans="1:1" s="178" customFormat="1" x14ac:dyDescent="0.3"/>
    <row r="6" spans="1:1" s="178" customFormat="1" x14ac:dyDescent="0.3"/>
    <row r="7" spans="1:1" s="178" customFormat="1" x14ac:dyDescent="0.3"/>
    <row r="8" spans="1:1" s="178" customFormat="1" x14ac:dyDescent="0.3"/>
    <row r="9" spans="1:1" s="178" customFormat="1" x14ac:dyDescent="0.3"/>
    <row r="10" spans="1:1" s="178" customFormat="1" x14ac:dyDescent="0.3"/>
    <row r="11" spans="1:1" s="178" customFormat="1" x14ac:dyDescent="0.3"/>
    <row r="12" spans="1:1" s="178" customFormat="1" x14ac:dyDescent="0.3"/>
    <row r="13" spans="1:1" s="178" customFormat="1" x14ac:dyDescent="0.3"/>
    <row r="14" spans="1:1" s="178" customFormat="1" x14ac:dyDescent="0.3"/>
    <row r="15" spans="1:1" s="178" customFormat="1" x14ac:dyDescent="0.3"/>
    <row r="16" spans="1:1" s="178" customFormat="1" x14ac:dyDescent="0.3"/>
    <row r="17" s="178" customFormat="1" x14ac:dyDescent="0.3"/>
    <row r="18" s="178" customFormat="1" x14ac:dyDescent="0.3"/>
  </sheetData>
  <hyperlinks>
    <hyperlink ref="A2" r:id="rId1" display="Video" xr:uid="{19FF0C3C-E32F-6A44-914E-A5B06E5079D0}"/>
  </hyperlinks>
  <pageMargins left="0.7" right="0.7" top="0.75" bottom="0.75" header="0.3" footer="0.3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C93F2-BB5E-C54F-8CFD-4771EE02EF85}">
  <sheetPr>
    <tabColor rgb="FF7030A0"/>
  </sheetPr>
  <dimension ref="A2:A24"/>
  <sheetViews>
    <sheetView workbookViewId="0"/>
  </sheetViews>
  <sheetFormatPr baseColWidth="10" defaultRowHeight="26" x14ac:dyDescent="0.3"/>
  <cols>
    <col min="1" max="16384" width="10.83203125" style="1"/>
  </cols>
  <sheetData>
    <row r="2" spans="1:1" x14ac:dyDescent="0.3">
      <c r="A2" s="154" t="s">
        <v>484</v>
      </c>
    </row>
    <row r="3" spans="1:1" s="178" customFormat="1" x14ac:dyDescent="0.3"/>
    <row r="4" spans="1:1" s="178" customFormat="1" x14ac:dyDescent="0.3"/>
    <row r="5" spans="1:1" s="178" customFormat="1" x14ac:dyDescent="0.3"/>
    <row r="6" spans="1:1" s="178" customFormat="1" x14ac:dyDescent="0.3"/>
    <row r="7" spans="1:1" s="178" customFormat="1" x14ac:dyDescent="0.3"/>
    <row r="8" spans="1:1" s="178" customFormat="1" x14ac:dyDescent="0.3"/>
    <row r="9" spans="1:1" s="178" customFormat="1" x14ac:dyDescent="0.3"/>
    <row r="10" spans="1:1" s="178" customFormat="1" x14ac:dyDescent="0.3"/>
    <row r="11" spans="1:1" s="178" customFormat="1" x14ac:dyDescent="0.3"/>
    <row r="12" spans="1:1" s="178" customFormat="1" x14ac:dyDescent="0.3"/>
    <row r="13" spans="1:1" s="178" customFormat="1" x14ac:dyDescent="0.3"/>
    <row r="14" spans="1:1" s="178" customFormat="1" x14ac:dyDescent="0.3"/>
    <row r="15" spans="1:1" s="178" customFormat="1" x14ac:dyDescent="0.3"/>
    <row r="16" spans="1:1" s="178" customFormat="1" x14ac:dyDescent="0.3"/>
    <row r="17" s="178" customFormat="1" x14ac:dyDescent="0.3"/>
    <row r="18" s="178" customFormat="1" x14ac:dyDescent="0.3"/>
    <row r="19" s="178" customFormat="1" x14ac:dyDescent="0.3"/>
    <row r="20" s="178" customFormat="1" x14ac:dyDescent="0.3"/>
    <row r="21" s="178" customFormat="1" x14ac:dyDescent="0.3"/>
    <row r="22" s="178" customFormat="1" x14ac:dyDescent="0.3"/>
    <row r="23" s="178" customFormat="1" x14ac:dyDescent="0.3"/>
    <row r="24" s="178" customFormat="1" x14ac:dyDescent="0.3"/>
  </sheetData>
  <hyperlinks>
    <hyperlink ref="A2" r:id="rId1" display="Video" xr:uid="{3A47DFAC-7EB1-5C40-9EC2-2A4E48A231F3}"/>
  </hyperlinks>
  <pageMargins left="0.7" right="0.7" top="0.75" bottom="0.75" header="0.3" footer="0.3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3A23C-B246-084E-BCFF-CB65B200C95E}">
  <sheetPr>
    <tabColor rgb="FF7030A0"/>
  </sheetPr>
  <dimension ref="A1"/>
  <sheetViews>
    <sheetView workbookViewId="0"/>
  </sheetViews>
  <sheetFormatPr baseColWidth="10" defaultRowHeight="26" x14ac:dyDescent="0.3"/>
  <cols>
    <col min="1" max="16384" width="10.83203125" style="178"/>
  </cols>
  <sheetData>
    <row r="1" spans="1:1" x14ac:dyDescent="0.3">
      <c r="A1" s="179" t="s">
        <v>485</v>
      </c>
    </row>
  </sheetData>
  <hyperlinks>
    <hyperlink ref="A1" r:id="rId1" xr:uid="{37E60CB8-9B84-834F-87E8-90761163031F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114</vt:i4>
      </vt:variant>
    </vt:vector>
  </HeadingPairs>
  <TitlesOfParts>
    <vt:vector size="168" baseType="lpstr">
      <vt:lpstr>Today</vt:lpstr>
      <vt:lpstr>Objectives</vt:lpstr>
      <vt:lpstr>Swaps</vt:lpstr>
      <vt:lpstr>LIBOR</vt:lpstr>
      <vt:lpstr>Swaps_</vt:lpstr>
      <vt:lpstr>Swaps_IRS</vt:lpstr>
      <vt:lpstr>Swaps_FX</vt:lpstr>
      <vt:lpstr>Risk_Contribution</vt:lpstr>
      <vt:lpstr>PortfolioVariance</vt:lpstr>
      <vt:lpstr>RiskContribution</vt:lpstr>
      <vt:lpstr>iVaR</vt:lpstr>
      <vt:lpstr>MVaR</vt:lpstr>
      <vt:lpstr>MVaR_Pct</vt:lpstr>
      <vt:lpstr>MVaR_Both</vt:lpstr>
      <vt:lpstr>Basel</vt:lpstr>
      <vt:lpstr>Basel1234</vt:lpstr>
      <vt:lpstr>10Day_ScaledVsDirect</vt:lpstr>
      <vt:lpstr>10DayPnL</vt:lpstr>
      <vt:lpstr>10DayVaR</vt:lpstr>
      <vt:lpstr>10DaySVaR</vt:lpstr>
      <vt:lpstr>10DayES</vt:lpstr>
      <vt:lpstr>FRTB</vt:lpstr>
      <vt:lpstr>Basel_2.5</vt:lpstr>
      <vt:lpstr>Basel_FRTB</vt:lpstr>
      <vt:lpstr>FRTB_SA</vt:lpstr>
      <vt:lpstr>FRTB_SA_Sensitivity</vt:lpstr>
      <vt:lpstr>FRTB_IMA_Horizons</vt:lpstr>
      <vt:lpstr>FRTB_IMA_Horizon_Calc</vt:lpstr>
      <vt:lpstr>FRTB_IMA_Example</vt:lpstr>
      <vt:lpstr>FRTB_Default Risk</vt:lpstr>
      <vt:lpstr>FRTB_SA_Residual</vt:lpstr>
      <vt:lpstr>CreditRisk</vt:lpstr>
      <vt:lpstr>ELoss</vt:lpstr>
      <vt:lpstr>CashVsProfit</vt:lpstr>
      <vt:lpstr>Prework4NextClass</vt:lpstr>
      <vt:lpstr>VaR_HIstSim_3A</vt:lpstr>
      <vt:lpstr>VaR_HIstSim_3B_Data</vt:lpstr>
      <vt:lpstr>VaR_HIstSim_3C_Workspace</vt:lpstr>
      <vt:lpstr>FX_Corporate</vt:lpstr>
      <vt:lpstr>Case Study</vt:lpstr>
      <vt:lpstr>Case</vt:lpstr>
      <vt:lpstr>RiskWeights</vt:lpstr>
      <vt:lpstr>Questions</vt:lpstr>
      <vt:lpstr>AssetList</vt:lpstr>
      <vt:lpstr>Prices</vt:lpstr>
      <vt:lpstr>Readings</vt:lpstr>
      <vt:lpstr>Appendix</vt:lpstr>
      <vt:lpstr>Contributions</vt:lpstr>
      <vt:lpstr>PVariance1</vt:lpstr>
      <vt:lpstr>PVariance2</vt:lpstr>
      <vt:lpstr>PVariance3</vt:lpstr>
      <vt:lpstr>Delta_Reg</vt:lpstr>
      <vt:lpstr>SA_Calcs1</vt:lpstr>
      <vt:lpstr>SA_Calcs2</vt:lpstr>
      <vt:lpstr>iVaR!alpha</vt:lpstr>
      <vt:lpstr>MVaR!alpha</vt:lpstr>
      <vt:lpstr>MVaR_Both!alpha</vt:lpstr>
      <vt:lpstr>MVaR_Pct!alpha</vt:lpstr>
      <vt:lpstr>iVaR!b</vt:lpstr>
      <vt:lpstr>MVaR!b</vt:lpstr>
      <vt:lpstr>MVaR_Both!b</vt:lpstr>
      <vt:lpstr>MVaR_Pct!b</vt:lpstr>
      <vt:lpstr>b_pct</vt:lpstr>
      <vt:lpstr>Confidence</vt:lpstr>
      <vt:lpstr>Contribution</vt:lpstr>
      <vt:lpstr>MVaR!covmat</vt:lpstr>
      <vt:lpstr>MVaR_Both!covmat</vt:lpstr>
      <vt:lpstr>MVaR_Pct!covmat</vt:lpstr>
      <vt:lpstr>RiskContribution!covmat</vt:lpstr>
      <vt:lpstr>covmat</vt:lpstr>
      <vt:lpstr>covvec</vt:lpstr>
      <vt:lpstr>PVariance1!Dollar_S</vt:lpstr>
      <vt:lpstr>PVariance3!Dollar_S</vt:lpstr>
      <vt:lpstr>Dollar_S</vt:lpstr>
      <vt:lpstr>PVariance1!dollars</vt:lpstr>
      <vt:lpstr>PVariance3!dollars</vt:lpstr>
      <vt:lpstr>dollars</vt:lpstr>
      <vt:lpstr>PVariance1!DollarVolMat</vt:lpstr>
      <vt:lpstr>PVariance3!DollarVolMat</vt:lpstr>
      <vt:lpstr>DollarVolMat</vt:lpstr>
      <vt:lpstr>PVariance1!dollarvols</vt:lpstr>
      <vt:lpstr>PVariance3!dollarvols</vt:lpstr>
      <vt:lpstr>dollarvols</vt:lpstr>
      <vt:lpstr>l</vt:lpstr>
      <vt:lpstr>RiskContribution!rho</vt:lpstr>
      <vt:lpstr>PVariance1!RhoMat</vt:lpstr>
      <vt:lpstr>PVariance3!RhoMat</vt:lpstr>
      <vt:lpstr>RhoMat</vt:lpstr>
      <vt:lpstr>PVariance1!S</vt:lpstr>
      <vt:lpstr>PVariance3!S</vt:lpstr>
      <vt:lpstr>RiskContribution!s</vt:lpstr>
      <vt:lpstr>S</vt:lpstr>
      <vt:lpstr>iVaR!Sw</vt:lpstr>
      <vt:lpstr>MVaR!Sw</vt:lpstr>
      <vt:lpstr>MVaR_Both!Sw</vt:lpstr>
      <vt:lpstr>MVaR_Pct!Sw</vt:lpstr>
      <vt:lpstr>iVaR!Sx</vt:lpstr>
      <vt:lpstr>MVaR!Sx</vt:lpstr>
      <vt:lpstr>MVaR_Both!Sx</vt:lpstr>
      <vt:lpstr>MVaR_Pct!Sx</vt:lpstr>
      <vt:lpstr>RiskContribution!v</vt:lpstr>
      <vt:lpstr>iVaR!Value</vt:lpstr>
      <vt:lpstr>MVaR!Value</vt:lpstr>
      <vt:lpstr>MVaR_Both!Value</vt:lpstr>
      <vt:lpstr>MVaR_Pct!Value</vt:lpstr>
      <vt:lpstr>iVaR!VaR</vt:lpstr>
      <vt:lpstr>MVaR!VaR</vt:lpstr>
      <vt:lpstr>MVaR_Both!VaR</vt:lpstr>
      <vt:lpstr>MVaR_Pct!VaR</vt:lpstr>
      <vt:lpstr>iVaR!variance</vt:lpstr>
      <vt:lpstr>MVaR!variance</vt:lpstr>
      <vt:lpstr>MVaR_Both!variance</vt:lpstr>
      <vt:lpstr>MVaR_Pct!variance</vt:lpstr>
      <vt:lpstr>iVaR!variancePct</vt:lpstr>
      <vt:lpstr>MVaR!variancePct</vt:lpstr>
      <vt:lpstr>MVaR_Both!variancePct</vt:lpstr>
      <vt:lpstr>MVaR_Pct!variancePct</vt:lpstr>
      <vt:lpstr>VarianceVec</vt:lpstr>
      <vt:lpstr>'10DayES'!VaRLevel</vt:lpstr>
      <vt:lpstr>'10DaySVaR'!VaRLevel</vt:lpstr>
      <vt:lpstr>iVaR!VaRPct</vt:lpstr>
      <vt:lpstr>MVaR!VaRPct</vt:lpstr>
      <vt:lpstr>MVaR_Both!VaRPct</vt:lpstr>
      <vt:lpstr>MVaR_Pct!VaRPct</vt:lpstr>
      <vt:lpstr>iVaR!vol</vt:lpstr>
      <vt:lpstr>MVaR!vol</vt:lpstr>
      <vt:lpstr>MVaR_Both!vol</vt:lpstr>
      <vt:lpstr>MVaR_Pct!vol</vt:lpstr>
      <vt:lpstr>PVariance1!VolMat</vt:lpstr>
      <vt:lpstr>PVariance3!VolMat</vt:lpstr>
      <vt:lpstr>RiskContribution!volmat</vt:lpstr>
      <vt:lpstr>VolMat</vt:lpstr>
      <vt:lpstr>PVariance1!vols</vt:lpstr>
      <vt:lpstr>PVariance3!vols</vt:lpstr>
      <vt:lpstr>vols</vt:lpstr>
      <vt:lpstr>iVaR!w</vt:lpstr>
      <vt:lpstr>MVaR!w</vt:lpstr>
      <vt:lpstr>MVaR_Both!w</vt:lpstr>
      <vt:lpstr>MVaR_Pct!w</vt:lpstr>
      <vt:lpstr>'10DayES'!Window</vt:lpstr>
      <vt:lpstr>'10DaySVaR'!Window</vt:lpstr>
      <vt:lpstr>iVaR!x</vt:lpstr>
      <vt:lpstr>MVaR!x</vt:lpstr>
      <vt:lpstr>MVaR_Both!x</vt:lpstr>
      <vt:lpstr>MVaR_Pct!x</vt:lpstr>
      <vt:lpstr>RiskContribution!x</vt:lpstr>
      <vt:lpstr>iVaR!x_0</vt:lpstr>
      <vt:lpstr>x_0</vt:lpstr>
      <vt:lpstr>iVaR!x_1</vt:lpstr>
      <vt:lpstr>x_1</vt:lpstr>
      <vt:lpstr>iVaR!x_2</vt:lpstr>
      <vt:lpstr>x_2</vt:lpstr>
      <vt:lpstr>iVaR!x_3</vt:lpstr>
      <vt:lpstr>x_3</vt:lpstr>
      <vt:lpstr>iVaR!x_4</vt:lpstr>
      <vt:lpstr>x_4</vt:lpstr>
      <vt:lpstr>x_5</vt:lpstr>
      <vt:lpstr>x_6</vt:lpstr>
      <vt:lpstr>iVaR!x0</vt:lpstr>
      <vt:lpstr>x0</vt:lpstr>
      <vt:lpstr>iVaR!x0_</vt:lpstr>
      <vt:lpstr>x0_</vt:lpstr>
      <vt:lpstr>iVaR!x1_</vt:lpstr>
      <vt:lpstr>x1_</vt:lpstr>
      <vt:lpstr>iVaR!x2_</vt:lpstr>
      <vt:lpstr>x2_</vt:lpstr>
      <vt:lpstr>MVaR!z</vt:lpstr>
      <vt:lpstr>MVaR_Pct!z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2026-09-07T02:15:33Z</dcterms:modified>
</cp:coreProperties>
</file>